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8C4F1C90-05EB-6A55-5F09-09C24B55AC0B}"/>
  <workbookPr codeName="EstaPasta_de_trabalho" hidePivotFieldList="1" defaultThemeVersion="124226"/>
  <mc:AlternateContent xmlns:mc="http://schemas.openxmlformats.org/markup-compatibility/2006">
    <mc:Choice Requires="x15">
      <x15ac:absPath xmlns:x15ac="http://schemas.microsoft.com/office/spreadsheetml/2010/11/ac" url="D:\Source\imoveis\"/>
    </mc:Choice>
  </mc:AlternateContent>
  <xr:revisionPtr revIDLastSave="0" documentId="13_ncr:1_{C48D2622-C397-40CF-B81B-5F1DA1B62DDF}" xr6:coauthVersionLast="47" xr6:coauthVersionMax="47" xr10:uidLastSave="{00000000-0000-0000-0000-000000000000}"/>
  <bookViews>
    <workbookView xWindow="-120" yWindow="-120" windowWidth="29040" windowHeight="15720" tabRatio="906" activeTab="6" xr2:uid="{00000000-000D-0000-FFFF-FFFF00000000}"/>
  </bookViews>
  <sheets>
    <sheet name="Casalta" sheetId="1" r:id="rId1"/>
    <sheet name="Clientes" sheetId="11" r:id="rId2"/>
    <sheet name="Corretores" sheetId="43" state="hidden" r:id="rId3"/>
    <sheet name="Rank" sheetId="62" r:id="rId4"/>
    <sheet name="Clientes Pro" sheetId="45" state="hidden" r:id="rId5"/>
    <sheet name="atualizaçãoIMOVEIS" sheetId="58" r:id="rId6"/>
    <sheet name="Visitas" sheetId="59" r:id="rId7"/>
    <sheet name="ZAP" sheetId="60" r:id="rId8"/>
    <sheet name="Tabela de Peso" sheetId="61" r:id="rId9"/>
    <sheet name="rascunho" sheetId="63" r:id="rId10"/>
  </sheets>
  <externalReferences>
    <externalReference r:id="rId11"/>
  </externalReferences>
  <definedNames>
    <definedName name="_xlnm._FilterDatabase" localSheetId="0" hidden="1">Casalta!$A$2:$AF$621</definedName>
    <definedName name="_xlnm._FilterDatabase" localSheetId="1" hidden="1">Clientes!$A$1</definedName>
    <definedName name="_xlnm._FilterDatabase" localSheetId="4" hidden="1">'Clientes Pro'!$A$1:$H$66914</definedName>
    <definedName name="_xlnm._FilterDatabase" localSheetId="3" hidden="1">Rank!$A$5:$Y$509</definedName>
    <definedName name="_xlnm._FilterDatabase" localSheetId="9" hidden="1">rascunho!$L$1:$L$423</definedName>
    <definedName name="_xlnm._FilterDatabase" localSheetId="8" hidden="1">'Tabela de Peso'!$B$3:$E$13</definedName>
    <definedName name="_xlnm._FilterDatabase" localSheetId="7" hidden="1">ZAP!$A$1:$AC$182</definedName>
    <definedName name="_xlnm.Extract" localSheetId="0">Casalta!#REF!</definedName>
    <definedName name="Bairro">Corretores!$AJ$4:$AJ$57</definedName>
    <definedName name="Bairros">Corretores!$AJ:$AL</definedName>
    <definedName name="Capt.">#REF!</definedName>
    <definedName name="Cl.prop2">Tabela26[[Cod Cl]:[Imovel Cod]]</definedName>
    <definedName name="Clientes" localSheetId="4">'Clientes Pro'!$A$1:$H$2113</definedName>
    <definedName name="Clientes">Clientes!$A$1:$U$230</definedName>
    <definedName name="clientes2">Clientes!$U:$V</definedName>
    <definedName name="CorretoresL">Corretores!$C:$L</definedName>
    <definedName name="Corretornumeros">[1]Painel!$EU$4:$IO$40</definedName>
    <definedName name="_xlnm.Criteria" localSheetId="0">Casalta!$BS$2:$DR$3</definedName>
    <definedName name="diacas">#REF!</definedName>
    <definedName name="dicas">#REF!</definedName>
    <definedName name="EmailCl">#REF!</definedName>
    <definedName name="Emaildecl">#REF!</definedName>
    <definedName name="Ficura1">"Imagem 28"</definedName>
    <definedName name="Imóveis.Atualizados">#REF!</definedName>
    <definedName name="Interesse">#REF!</definedName>
    <definedName name="Limpar">#REF!</definedName>
    <definedName name="listadecorretores" localSheetId="2">#REF!</definedName>
    <definedName name="listadecorretores">#REF!</definedName>
    <definedName name="Opcionista.">#REF!</definedName>
    <definedName name="Time">#REF!</definedName>
    <definedName name="Tipodeimo">Corretores!$AL$3:$AL$17</definedName>
    <definedName name="Titulo">#REF!</definedName>
    <definedName name="Visitas">#REF!</definedName>
    <definedName name="Whatsapp">#REF!</definedName>
    <definedName name="Whatsapp1">#REF!</definedName>
    <definedName name="zapzap">#REF!</definedName>
    <definedName name="Zona">Corretores!$AI$3:$AI$56</definedName>
    <definedName name="Zona1">Corretores!$AH$4:$AH$8</definedName>
  </definedNames>
  <calcPr calcId="191029"/>
</workbook>
</file>

<file path=xl/calcChain.xml><?xml version="1.0" encoding="utf-8"?>
<calcChain xmlns="http://schemas.openxmlformats.org/spreadsheetml/2006/main">
  <c r="X230" i="11" l="1"/>
  <c r="V230" i="11"/>
  <c r="X229" i="11"/>
  <c r="V229" i="11"/>
  <c r="X228" i="11"/>
  <c r="V228" i="11"/>
  <c r="X227" i="11"/>
  <c r="V227" i="11"/>
  <c r="X226" i="11"/>
  <c r="V226" i="11"/>
  <c r="X225" i="11"/>
  <c r="V225" i="11"/>
  <c r="X224" i="11"/>
  <c r="V224" i="11"/>
  <c r="X223" i="11"/>
  <c r="V223" i="11"/>
  <c r="X222" i="11"/>
  <c r="V222" i="11"/>
  <c r="X221" i="11"/>
  <c r="V221" i="11"/>
  <c r="X220" i="11"/>
  <c r="V220" i="11"/>
  <c r="X219" i="11"/>
  <c r="V219" i="11"/>
  <c r="X218" i="11"/>
  <c r="V218" i="11"/>
  <c r="X217" i="11"/>
  <c r="V217" i="11"/>
  <c r="X216" i="11"/>
  <c r="V216" i="11"/>
  <c r="X215" i="11"/>
  <c r="V215" i="11"/>
  <c r="X214" i="11"/>
  <c r="V214" i="11"/>
  <c r="X213" i="11"/>
  <c r="V213" i="11"/>
  <c r="X212" i="11"/>
  <c r="V212" i="11"/>
  <c r="X211" i="11"/>
  <c r="V211" i="11"/>
  <c r="X210" i="11"/>
  <c r="V210" i="11"/>
  <c r="X209" i="11"/>
  <c r="V209" i="11"/>
  <c r="X208" i="11"/>
  <c r="V208" i="11"/>
  <c r="X207" i="11"/>
  <c r="V207" i="11"/>
  <c r="X206" i="11"/>
  <c r="V206" i="11"/>
  <c r="X205" i="11"/>
  <c r="V205" i="11"/>
  <c r="X204" i="11"/>
  <c r="V204" i="11"/>
  <c r="X203" i="11"/>
  <c r="V203" i="11"/>
  <c r="X202" i="11"/>
  <c r="V202" i="11"/>
  <c r="X201" i="11"/>
  <c r="V201" i="11"/>
  <c r="X200" i="11"/>
  <c r="V200" i="11"/>
  <c r="X199" i="11"/>
  <c r="V199" i="11"/>
  <c r="X198" i="11"/>
  <c r="V198" i="11"/>
  <c r="X197" i="11"/>
  <c r="V197" i="11"/>
  <c r="X196" i="11"/>
  <c r="V196" i="11"/>
  <c r="X195" i="11"/>
  <c r="V195" i="11"/>
  <c r="X194" i="11"/>
  <c r="V194" i="11"/>
  <c r="X193" i="11"/>
  <c r="V193" i="11"/>
  <c r="X192" i="11"/>
  <c r="V192" i="11"/>
  <c r="X191" i="11"/>
  <c r="V191" i="11"/>
  <c r="X190" i="11"/>
  <c r="V190" i="11"/>
  <c r="X189" i="11"/>
  <c r="V189" i="11"/>
  <c r="X188" i="11"/>
  <c r="V188" i="11"/>
  <c r="X187" i="11"/>
  <c r="V187" i="11"/>
  <c r="X186" i="11"/>
  <c r="V186" i="11"/>
  <c r="X185" i="11"/>
  <c r="V185" i="11"/>
  <c r="X184" i="11"/>
  <c r="V184" i="11"/>
  <c r="X183" i="11"/>
  <c r="V183" i="11"/>
  <c r="X182" i="11"/>
  <c r="V182" i="11"/>
  <c r="X181" i="11"/>
  <c r="V181" i="11"/>
  <c r="X180" i="11"/>
  <c r="V180" i="11"/>
  <c r="X179" i="11"/>
  <c r="V179" i="11"/>
  <c r="X178" i="11"/>
  <c r="V178" i="11"/>
  <c r="X177" i="11"/>
  <c r="V177" i="11"/>
  <c r="X176" i="11"/>
  <c r="V176" i="11"/>
  <c r="X175" i="11"/>
  <c r="V175" i="11"/>
  <c r="X174" i="11"/>
  <c r="V174" i="11"/>
  <c r="X173" i="11"/>
  <c r="V173" i="11"/>
  <c r="X172" i="11"/>
  <c r="V172" i="11"/>
  <c r="X171" i="11"/>
  <c r="V171" i="11"/>
  <c r="X170" i="11"/>
  <c r="V170" i="11"/>
  <c r="X169" i="11"/>
  <c r="V169" i="11"/>
  <c r="X168" i="11"/>
  <c r="V168" i="11"/>
  <c r="X167" i="11"/>
  <c r="V167" i="11"/>
  <c r="X166" i="11"/>
  <c r="V166" i="11"/>
  <c r="X165" i="11"/>
  <c r="V165" i="11"/>
  <c r="X164" i="11"/>
  <c r="V164" i="11"/>
  <c r="X163" i="11"/>
  <c r="V163" i="11"/>
  <c r="X162" i="11"/>
  <c r="V162" i="11"/>
  <c r="X161" i="11"/>
  <c r="V161" i="11"/>
  <c r="X160" i="11"/>
  <c r="V160" i="11"/>
  <c r="X159" i="11"/>
  <c r="V159" i="11"/>
  <c r="X158" i="11"/>
  <c r="V158" i="11"/>
  <c r="X157" i="11"/>
  <c r="V157" i="11"/>
  <c r="X156" i="11"/>
  <c r="V156" i="11"/>
  <c r="X155" i="11"/>
  <c r="V155" i="11"/>
  <c r="X154" i="11"/>
  <c r="V154" i="11"/>
  <c r="X153" i="11"/>
  <c r="V153" i="11"/>
  <c r="X152" i="11"/>
  <c r="V152" i="11"/>
  <c r="X151" i="11"/>
  <c r="V151" i="11"/>
  <c r="X150" i="11"/>
  <c r="V150" i="11"/>
  <c r="X149" i="11"/>
  <c r="V149" i="11"/>
  <c r="X148" i="11"/>
  <c r="V148" i="11"/>
  <c r="X147" i="11"/>
  <c r="V147" i="11"/>
  <c r="X146" i="11"/>
  <c r="V146" i="11"/>
  <c r="X145" i="11"/>
  <c r="V145" i="11"/>
  <c r="X144" i="11"/>
  <c r="V144" i="11"/>
  <c r="X143" i="11"/>
  <c r="V143" i="11"/>
  <c r="X142" i="11"/>
  <c r="V142" i="11"/>
  <c r="X141" i="11"/>
  <c r="V141" i="11"/>
  <c r="X140" i="11"/>
  <c r="V140" i="11"/>
  <c r="X139" i="11"/>
  <c r="V139" i="11"/>
  <c r="X138" i="11"/>
  <c r="V138" i="11"/>
  <c r="X137" i="11"/>
  <c r="V137" i="11"/>
  <c r="X136" i="11"/>
  <c r="V136" i="11"/>
  <c r="X135" i="11"/>
  <c r="V135" i="11"/>
  <c r="X134" i="11"/>
  <c r="V134" i="11"/>
  <c r="X133" i="11"/>
  <c r="V133" i="11"/>
  <c r="X132" i="11"/>
  <c r="V132" i="11"/>
  <c r="X131" i="11"/>
  <c r="V131" i="11"/>
  <c r="X130" i="11"/>
  <c r="V130" i="11"/>
  <c r="X129" i="11"/>
  <c r="V129" i="11"/>
  <c r="X128" i="11"/>
  <c r="V128" i="11"/>
  <c r="X127" i="11"/>
  <c r="V127" i="11"/>
  <c r="X126" i="11"/>
  <c r="V126" i="11"/>
  <c r="X125" i="11"/>
  <c r="V125" i="11"/>
  <c r="X124" i="11"/>
  <c r="V124" i="11"/>
  <c r="X123" i="11"/>
  <c r="V123" i="11"/>
  <c r="X122" i="11"/>
  <c r="V122" i="11"/>
  <c r="X121" i="11"/>
  <c r="V121" i="11"/>
  <c r="X120" i="11"/>
  <c r="V120" i="11"/>
  <c r="X119" i="11"/>
  <c r="V119" i="11"/>
  <c r="X118" i="11"/>
  <c r="V118" i="11"/>
  <c r="X117" i="11"/>
  <c r="V117" i="11"/>
  <c r="X116" i="11"/>
  <c r="V116" i="11"/>
  <c r="X115" i="11"/>
  <c r="V115" i="11"/>
  <c r="X114" i="11"/>
  <c r="V114" i="11"/>
  <c r="X113" i="11"/>
  <c r="V113" i="11"/>
  <c r="X112" i="11"/>
  <c r="V112" i="11"/>
  <c r="X111" i="11"/>
  <c r="V111" i="11"/>
  <c r="X110" i="11"/>
  <c r="V110" i="11"/>
  <c r="X109" i="11"/>
  <c r="V109" i="11"/>
  <c r="X108" i="11"/>
  <c r="V108" i="11"/>
  <c r="X107" i="11"/>
  <c r="V107" i="11"/>
  <c r="X106" i="11"/>
  <c r="V106" i="11"/>
  <c r="X105" i="11"/>
  <c r="V105" i="11"/>
  <c r="X104" i="11"/>
  <c r="V104" i="11"/>
  <c r="X103" i="11"/>
  <c r="V103" i="11"/>
  <c r="X102" i="11"/>
  <c r="V102" i="11"/>
  <c r="X101" i="11"/>
  <c r="V101" i="11"/>
  <c r="X100" i="11"/>
  <c r="V100" i="11"/>
  <c r="X99" i="11"/>
  <c r="V99" i="11"/>
  <c r="X98" i="11"/>
  <c r="V98" i="11"/>
  <c r="X97" i="11"/>
  <c r="V97" i="11"/>
  <c r="X96" i="11"/>
  <c r="V96" i="11"/>
  <c r="X95" i="11"/>
  <c r="V95" i="11"/>
  <c r="X94" i="11"/>
  <c r="V94" i="11"/>
  <c r="X93" i="11"/>
  <c r="V93" i="11"/>
  <c r="X92" i="11"/>
  <c r="V92" i="11"/>
  <c r="X91" i="11"/>
  <c r="V91" i="11"/>
  <c r="X90" i="11"/>
  <c r="V90" i="11"/>
  <c r="X89" i="11"/>
  <c r="V89" i="11"/>
  <c r="X88" i="11"/>
  <c r="V88" i="11"/>
  <c r="X87" i="11"/>
  <c r="V87" i="11"/>
  <c r="X86" i="11"/>
  <c r="V86" i="11"/>
  <c r="X85" i="11"/>
  <c r="V85" i="11"/>
  <c r="X84" i="11"/>
  <c r="V84" i="11"/>
  <c r="X83" i="11"/>
  <c r="V83" i="11"/>
  <c r="X82" i="11"/>
  <c r="V82" i="11"/>
  <c r="X81" i="11"/>
  <c r="V81" i="11"/>
  <c r="X80" i="11"/>
  <c r="V80" i="11"/>
  <c r="X79" i="11"/>
  <c r="V79" i="11"/>
  <c r="X78" i="11"/>
  <c r="V78" i="11"/>
  <c r="X77" i="11"/>
  <c r="V77" i="11"/>
  <c r="X76" i="11"/>
  <c r="V76" i="11"/>
  <c r="X75" i="11"/>
  <c r="V75" i="11"/>
  <c r="X74" i="11"/>
  <c r="V74" i="11"/>
  <c r="X73" i="11"/>
  <c r="V73" i="11"/>
  <c r="X72" i="11"/>
  <c r="V72" i="11"/>
  <c r="X71" i="11"/>
  <c r="V71" i="11"/>
  <c r="X70" i="11"/>
  <c r="V70" i="11"/>
  <c r="X69" i="11"/>
  <c r="V69" i="11"/>
  <c r="X68" i="11"/>
  <c r="V68" i="11"/>
  <c r="X67" i="11"/>
  <c r="V67" i="11"/>
  <c r="X66" i="11"/>
  <c r="V66" i="11"/>
  <c r="X65" i="11"/>
  <c r="V65" i="11"/>
  <c r="X64" i="11"/>
  <c r="V64" i="11"/>
  <c r="X63" i="11"/>
  <c r="V63" i="11"/>
  <c r="X62" i="11"/>
  <c r="V62" i="11"/>
  <c r="X61" i="11"/>
  <c r="V61" i="11"/>
  <c r="X60" i="11"/>
  <c r="V60" i="11"/>
  <c r="X59" i="11"/>
  <c r="V59" i="11"/>
  <c r="X58" i="11"/>
  <c r="V58" i="11"/>
  <c r="X57" i="11"/>
  <c r="V57" i="11"/>
  <c r="X56" i="11"/>
  <c r="V56" i="11"/>
  <c r="X55" i="11"/>
  <c r="V55" i="11"/>
  <c r="X54" i="11"/>
  <c r="V54" i="11"/>
  <c r="X53" i="11"/>
  <c r="V53" i="11"/>
  <c r="X52" i="11"/>
  <c r="V52" i="11"/>
  <c r="X51" i="11"/>
  <c r="V51" i="11"/>
  <c r="X50" i="11"/>
  <c r="V50" i="11"/>
  <c r="X49" i="11"/>
  <c r="V49" i="11"/>
  <c r="X48" i="11"/>
  <c r="V48" i="11"/>
  <c r="X47" i="11"/>
  <c r="V47" i="11"/>
  <c r="X46" i="11"/>
  <c r="V46" i="11"/>
  <c r="X45" i="11"/>
  <c r="V45" i="11"/>
  <c r="X44" i="11"/>
  <c r="V44" i="11"/>
  <c r="X43" i="11"/>
  <c r="V43" i="11"/>
  <c r="X42" i="11"/>
  <c r="V42" i="11"/>
  <c r="X41" i="11"/>
  <c r="V41" i="11"/>
  <c r="X40" i="11"/>
  <c r="V40" i="11"/>
  <c r="X39" i="11"/>
  <c r="V39" i="11"/>
  <c r="X38" i="11"/>
  <c r="V38" i="11"/>
  <c r="X37" i="11"/>
  <c r="V37" i="11"/>
  <c r="X36" i="11"/>
  <c r="V36" i="11"/>
  <c r="X35" i="11"/>
  <c r="V35" i="11"/>
  <c r="X34" i="11"/>
  <c r="V34" i="11"/>
  <c r="X33" i="11"/>
  <c r="V33" i="11"/>
  <c r="X32" i="11"/>
  <c r="V32" i="11"/>
  <c r="X31" i="11"/>
  <c r="V31" i="11"/>
  <c r="X30" i="11"/>
  <c r="V30" i="11"/>
  <c r="X29" i="11"/>
  <c r="V29" i="11"/>
  <c r="X28" i="11"/>
  <c r="V28" i="11"/>
  <c r="X27" i="11"/>
  <c r="V27" i="11"/>
  <c r="X26" i="11"/>
  <c r="V26" i="11"/>
  <c r="X25" i="11"/>
  <c r="V25" i="11"/>
  <c r="X24" i="11"/>
  <c r="V24" i="11"/>
  <c r="X23" i="11"/>
  <c r="V23" i="11"/>
  <c r="X22" i="11"/>
  <c r="V22" i="11"/>
  <c r="X21" i="11"/>
  <c r="V21" i="11"/>
  <c r="X20" i="11"/>
  <c r="V20" i="11"/>
  <c r="X19" i="11"/>
  <c r="V19" i="11"/>
  <c r="X18" i="11"/>
  <c r="V18" i="11"/>
  <c r="X17" i="11"/>
  <c r="V17" i="11"/>
  <c r="X16" i="11"/>
  <c r="V16" i="11"/>
  <c r="X15" i="11"/>
  <c r="V15" i="11"/>
  <c r="X14" i="11"/>
  <c r="V14" i="11"/>
  <c r="X13" i="11"/>
  <c r="V13" i="11"/>
  <c r="X12" i="11"/>
  <c r="V12" i="11"/>
  <c r="X11" i="11"/>
  <c r="V11" i="11"/>
  <c r="X10" i="11"/>
  <c r="V10" i="11"/>
  <c r="X9" i="11"/>
  <c r="V9" i="11"/>
  <c r="X8" i="11"/>
  <c r="V8" i="11"/>
  <c r="X7" i="11"/>
  <c r="V7" i="11"/>
  <c r="X6" i="11"/>
  <c r="V6" i="11"/>
  <c r="X5" i="11"/>
  <c r="V5" i="11"/>
  <c r="X4" i="11"/>
  <c r="V4" i="11"/>
  <c r="X3" i="11"/>
  <c r="V3" i="11"/>
  <c r="X2" i="11"/>
  <c r="V2" i="11"/>
  <c r="B2" i="11"/>
  <c r="E27" i="61" l="1"/>
  <c r="E28" i="61"/>
  <c r="E15" i="61"/>
  <c r="AE509" i="1" l="1"/>
  <c r="AE510" i="1"/>
  <c r="AE511" i="1"/>
  <c r="AE512" i="1"/>
  <c r="AE513" i="1"/>
  <c r="AE514" i="1"/>
  <c r="AE515" i="1"/>
  <c r="AE516" i="1"/>
  <c r="AE517" i="1"/>
  <c r="AE518" i="1"/>
  <c r="AE519" i="1"/>
  <c r="AE52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90" i="1"/>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V2" i="62" l="1"/>
  <c r="Z509" i="1" l="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AC509" i="1" l="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E8" i="61"/>
  <c r="H7" i="1" l="1"/>
  <c r="H11" i="1"/>
  <c r="H15" i="1"/>
  <c r="H19" i="1"/>
  <c r="H23" i="1"/>
  <c r="H27" i="1"/>
  <c r="H31" i="1"/>
  <c r="H35" i="1"/>
  <c r="H39" i="1"/>
  <c r="H43" i="1"/>
  <c r="H47" i="1"/>
  <c r="H51" i="1"/>
  <c r="H55" i="1"/>
  <c r="H59" i="1"/>
  <c r="H63" i="1"/>
  <c r="H67" i="1"/>
  <c r="H71" i="1"/>
  <c r="H75" i="1"/>
  <c r="H79" i="1"/>
  <c r="H83" i="1"/>
  <c r="H87" i="1"/>
  <c r="H91" i="1"/>
  <c r="H95" i="1"/>
  <c r="H99" i="1"/>
  <c r="H103" i="1"/>
  <c r="H107" i="1"/>
  <c r="H111" i="1"/>
  <c r="H115" i="1"/>
  <c r="H119" i="1"/>
  <c r="H123" i="1"/>
  <c r="H127" i="1"/>
  <c r="H131" i="1"/>
  <c r="H135" i="1"/>
  <c r="H139" i="1"/>
  <c r="H143" i="1"/>
  <c r="H147" i="1"/>
  <c r="H151" i="1"/>
  <c r="H155" i="1"/>
  <c r="H159" i="1"/>
  <c r="H163" i="1"/>
  <c r="H167" i="1"/>
  <c r="H171" i="1"/>
  <c r="H175" i="1"/>
  <c r="H179" i="1"/>
  <c r="H183" i="1"/>
  <c r="H187" i="1"/>
  <c r="H191" i="1"/>
  <c r="H195" i="1"/>
  <c r="H199" i="1"/>
  <c r="H203" i="1"/>
  <c r="H207" i="1"/>
  <c r="H211" i="1"/>
  <c r="H215" i="1"/>
  <c r="H219" i="1"/>
  <c r="H223" i="1"/>
  <c r="H227" i="1"/>
  <c r="H231" i="1"/>
  <c r="H235" i="1"/>
  <c r="H239" i="1"/>
  <c r="H243" i="1"/>
  <c r="H247" i="1"/>
  <c r="H251" i="1"/>
  <c r="H255" i="1"/>
  <c r="H259" i="1"/>
  <c r="H263" i="1"/>
  <c r="H267" i="1"/>
  <c r="H271" i="1"/>
  <c r="H275" i="1"/>
  <c r="H279" i="1"/>
  <c r="H283" i="1"/>
  <c r="H287" i="1"/>
  <c r="H291" i="1"/>
  <c r="H295" i="1"/>
  <c r="H299" i="1"/>
  <c r="H303" i="1"/>
  <c r="H307" i="1"/>
  <c r="H311" i="1"/>
  <c r="H315" i="1"/>
  <c r="H319" i="1"/>
  <c r="H323" i="1"/>
  <c r="H327" i="1"/>
  <c r="H331" i="1"/>
  <c r="H335" i="1"/>
  <c r="H339" i="1"/>
  <c r="H343" i="1"/>
  <c r="H8" i="1"/>
  <c r="H12" i="1"/>
  <c r="H16" i="1"/>
  <c r="H20" i="1"/>
  <c r="H24" i="1"/>
  <c r="H28" i="1"/>
  <c r="H32" i="1"/>
  <c r="H36" i="1"/>
  <c r="H40" i="1"/>
  <c r="H44" i="1"/>
  <c r="H48" i="1"/>
  <c r="H52" i="1"/>
  <c r="H56" i="1"/>
  <c r="H60" i="1"/>
  <c r="H64" i="1"/>
  <c r="H68" i="1"/>
  <c r="H72" i="1"/>
  <c r="H76" i="1"/>
  <c r="H80" i="1"/>
  <c r="H84" i="1"/>
  <c r="H88" i="1"/>
  <c r="H92" i="1"/>
  <c r="H96" i="1"/>
  <c r="H100" i="1"/>
  <c r="H104" i="1"/>
  <c r="H108" i="1"/>
  <c r="H112" i="1"/>
  <c r="H116" i="1"/>
  <c r="H120" i="1"/>
  <c r="H124" i="1"/>
  <c r="H128" i="1"/>
  <c r="H132" i="1"/>
  <c r="H136" i="1"/>
  <c r="H140" i="1"/>
  <c r="H144" i="1"/>
  <c r="H148" i="1"/>
  <c r="H152" i="1"/>
  <c r="H156" i="1"/>
  <c r="H160" i="1"/>
  <c r="H164" i="1"/>
  <c r="H168" i="1"/>
  <c r="H172" i="1"/>
  <c r="H176" i="1"/>
  <c r="H180" i="1"/>
  <c r="H184" i="1"/>
  <c r="H188" i="1"/>
  <c r="H192" i="1"/>
  <c r="H196" i="1"/>
  <c r="H200" i="1"/>
  <c r="H204" i="1"/>
  <c r="H208" i="1"/>
  <c r="H212" i="1"/>
  <c r="H216" i="1"/>
  <c r="H220" i="1"/>
  <c r="H224" i="1"/>
  <c r="H228" i="1"/>
  <c r="H232" i="1"/>
  <c r="H236" i="1"/>
  <c r="H240" i="1"/>
  <c r="H244" i="1"/>
  <c r="H248" i="1"/>
  <c r="H252" i="1"/>
  <c r="H256" i="1"/>
  <c r="H260" i="1"/>
  <c r="H264" i="1"/>
  <c r="H268" i="1"/>
  <c r="H272" i="1"/>
  <c r="H276" i="1"/>
  <c r="H280" i="1"/>
  <c r="H284" i="1"/>
  <c r="H288" i="1"/>
  <c r="H292" i="1"/>
  <c r="H296" i="1"/>
  <c r="H300" i="1"/>
  <c r="H304" i="1"/>
  <c r="H308" i="1"/>
  <c r="H312" i="1"/>
  <c r="H316" i="1"/>
  <c r="H320" i="1"/>
  <c r="H324" i="1"/>
  <c r="H328" i="1"/>
  <c r="H332" i="1"/>
  <c r="H336" i="1"/>
  <c r="H340" i="1"/>
  <c r="H344" i="1"/>
  <c r="H5" i="1"/>
  <c r="H13" i="1"/>
  <c r="H21" i="1"/>
  <c r="H29" i="1"/>
  <c r="H37" i="1"/>
  <c r="H45" i="1"/>
  <c r="H53" i="1"/>
  <c r="H61" i="1"/>
  <c r="H69" i="1"/>
  <c r="H77" i="1"/>
  <c r="H85" i="1"/>
  <c r="H93" i="1"/>
  <c r="H101" i="1"/>
  <c r="H109" i="1"/>
  <c r="H117" i="1"/>
  <c r="H125" i="1"/>
  <c r="H133" i="1"/>
  <c r="H141" i="1"/>
  <c r="H149" i="1"/>
  <c r="H157" i="1"/>
  <c r="H165" i="1"/>
  <c r="H173" i="1"/>
  <c r="H181" i="1"/>
  <c r="H189" i="1"/>
  <c r="H197" i="1"/>
  <c r="H205" i="1"/>
  <c r="H213" i="1"/>
  <c r="H221" i="1"/>
  <c r="H229" i="1"/>
  <c r="H237" i="1"/>
  <c r="H245" i="1"/>
  <c r="H253" i="1"/>
  <c r="H261" i="1"/>
  <c r="H269" i="1"/>
  <c r="H277" i="1"/>
  <c r="H285" i="1"/>
  <c r="H293" i="1"/>
  <c r="H301" i="1"/>
  <c r="H309" i="1"/>
  <c r="H317" i="1"/>
  <c r="H325" i="1"/>
  <c r="H333" i="1"/>
  <c r="H341" i="1"/>
  <c r="H347" i="1"/>
  <c r="H351" i="1"/>
  <c r="H355" i="1"/>
  <c r="H359" i="1"/>
  <c r="H363" i="1"/>
  <c r="H367" i="1"/>
  <c r="H371" i="1"/>
  <c r="H375" i="1"/>
  <c r="H379" i="1"/>
  <c r="H383" i="1"/>
  <c r="H387" i="1"/>
  <c r="H391" i="1"/>
  <c r="H395" i="1"/>
  <c r="H399" i="1"/>
  <c r="H403" i="1"/>
  <c r="H407" i="1"/>
  <c r="H411" i="1"/>
  <c r="H415" i="1"/>
  <c r="H419" i="1"/>
  <c r="H423" i="1"/>
  <c r="H427" i="1"/>
  <c r="H431" i="1"/>
  <c r="H435" i="1"/>
  <c r="H439" i="1"/>
  <c r="H443" i="1"/>
  <c r="H447" i="1"/>
  <c r="H451" i="1"/>
  <c r="H455" i="1"/>
  <c r="H459" i="1"/>
  <c r="H463" i="1"/>
  <c r="H467" i="1"/>
  <c r="H471" i="1"/>
  <c r="H475" i="1"/>
  <c r="H479" i="1"/>
  <c r="H483" i="1"/>
  <c r="H487" i="1"/>
  <c r="H491" i="1"/>
  <c r="H495" i="1"/>
  <c r="H499" i="1"/>
  <c r="H503" i="1"/>
  <c r="H507" i="1"/>
  <c r="H511" i="1"/>
  <c r="H6" i="1"/>
  <c r="H14" i="1"/>
  <c r="H22" i="1"/>
  <c r="H30" i="1"/>
  <c r="H38" i="1"/>
  <c r="H46" i="1"/>
  <c r="H54" i="1"/>
  <c r="H62" i="1"/>
  <c r="H70" i="1"/>
  <c r="H78" i="1"/>
  <c r="H86" i="1"/>
  <c r="H94" i="1"/>
  <c r="H102" i="1"/>
  <c r="H110" i="1"/>
  <c r="H118" i="1"/>
  <c r="H126" i="1"/>
  <c r="H134" i="1"/>
  <c r="H142" i="1"/>
  <c r="H150" i="1"/>
  <c r="H158" i="1"/>
  <c r="H166" i="1"/>
  <c r="H174" i="1"/>
  <c r="H182" i="1"/>
  <c r="H190" i="1"/>
  <c r="H198" i="1"/>
  <c r="H206" i="1"/>
  <c r="H214" i="1"/>
  <c r="H222" i="1"/>
  <c r="H230" i="1"/>
  <c r="H238" i="1"/>
  <c r="H246" i="1"/>
  <c r="H254" i="1"/>
  <c r="H262" i="1"/>
  <c r="H270" i="1"/>
  <c r="H278" i="1"/>
  <c r="H286" i="1"/>
  <c r="H294" i="1"/>
  <c r="H302" i="1"/>
  <c r="H310" i="1"/>
  <c r="H318" i="1"/>
  <c r="H326" i="1"/>
  <c r="H334" i="1"/>
  <c r="H342" i="1"/>
  <c r="H348" i="1"/>
  <c r="H352" i="1"/>
  <c r="H356" i="1"/>
  <c r="H360" i="1"/>
  <c r="H364" i="1"/>
  <c r="H368" i="1"/>
  <c r="H372" i="1"/>
  <c r="H376" i="1"/>
  <c r="H380" i="1"/>
  <c r="H384" i="1"/>
  <c r="H388" i="1"/>
  <c r="H392" i="1"/>
  <c r="H396" i="1"/>
  <c r="H400" i="1"/>
  <c r="H404" i="1"/>
  <c r="H408" i="1"/>
  <c r="H412" i="1"/>
  <c r="H416" i="1"/>
  <c r="H420" i="1"/>
  <c r="H424" i="1"/>
  <c r="H428" i="1"/>
  <c r="H432" i="1"/>
  <c r="H436" i="1"/>
  <c r="H440" i="1"/>
  <c r="H444" i="1"/>
  <c r="H448" i="1"/>
  <c r="H452" i="1"/>
  <c r="H456" i="1"/>
  <c r="H460" i="1"/>
  <c r="H464" i="1"/>
  <c r="H468" i="1"/>
  <c r="H472" i="1"/>
  <c r="H476" i="1"/>
  <c r="H480" i="1"/>
  <c r="H484" i="1"/>
  <c r="H488" i="1"/>
  <c r="H492" i="1"/>
  <c r="H496" i="1"/>
  <c r="H500" i="1"/>
  <c r="H504" i="1"/>
  <c r="H508" i="1"/>
  <c r="H9" i="1"/>
  <c r="H17" i="1"/>
  <c r="H25" i="1"/>
  <c r="H33" i="1"/>
  <c r="H41" i="1"/>
  <c r="H49" i="1"/>
  <c r="H57" i="1"/>
  <c r="H65" i="1"/>
  <c r="H73" i="1"/>
  <c r="H81" i="1"/>
  <c r="H89" i="1"/>
  <c r="H97" i="1"/>
  <c r="H105" i="1"/>
  <c r="H113" i="1"/>
  <c r="H121" i="1"/>
  <c r="H129" i="1"/>
  <c r="H137" i="1"/>
  <c r="H145" i="1"/>
  <c r="H153" i="1"/>
  <c r="H161" i="1"/>
  <c r="H169" i="1"/>
  <c r="H177" i="1"/>
  <c r="H185" i="1"/>
  <c r="H193" i="1"/>
  <c r="H201" i="1"/>
  <c r="H209" i="1"/>
  <c r="H217" i="1"/>
  <c r="H225" i="1"/>
  <c r="H233" i="1"/>
  <c r="H241" i="1"/>
  <c r="H249" i="1"/>
  <c r="H257" i="1"/>
  <c r="H265" i="1"/>
  <c r="H273" i="1"/>
  <c r="H281" i="1"/>
  <c r="H289" i="1"/>
  <c r="H297" i="1"/>
  <c r="H305" i="1"/>
  <c r="H313" i="1"/>
  <c r="H321" i="1"/>
  <c r="H329" i="1"/>
  <c r="H337" i="1"/>
  <c r="H345" i="1"/>
  <c r="H349" i="1"/>
  <c r="H353" i="1"/>
  <c r="H357" i="1"/>
  <c r="H361" i="1"/>
  <c r="H365" i="1"/>
  <c r="H369" i="1"/>
  <c r="H373" i="1"/>
  <c r="H377" i="1"/>
  <c r="H381" i="1"/>
  <c r="H385" i="1"/>
  <c r="H389" i="1"/>
  <c r="H393" i="1"/>
  <c r="H397" i="1"/>
  <c r="H401" i="1"/>
  <c r="H405" i="1"/>
  <c r="H409" i="1"/>
  <c r="H413" i="1"/>
  <c r="H417" i="1"/>
  <c r="H421" i="1"/>
  <c r="H425" i="1"/>
  <c r="H429" i="1"/>
  <c r="H433" i="1"/>
  <c r="H437" i="1"/>
  <c r="H441" i="1"/>
  <c r="H445" i="1"/>
  <c r="H449" i="1"/>
  <c r="H453" i="1"/>
  <c r="H457" i="1"/>
  <c r="H461" i="1"/>
  <c r="H465" i="1"/>
  <c r="H469" i="1"/>
  <c r="H473" i="1"/>
  <c r="H477" i="1"/>
  <c r="H481" i="1"/>
  <c r="H485" i="1"/>
  <c r="H489" i="1"/>
  <c r="H493" i="1"/>
  <c r="H497" i="1"/>
  <c r="H501" i="1"/>
  <c r="H505" i="1"/>
  <c r="H509" i="1"/>
  <c r="H513" i="1"/>
  <c r="H517" i="1"/>
  <c r="H521" i="1"/>
  <c r="H525" i="1"/>
  <c r="H529" i="1"/>
  <c r="H533" i="1"/>
  <c r="H537" i="1"/>
  <c r="H541" i="1"/>
  <c r="H545" i="1"/>
  <c r="H549" i="1"/>
  <c r="H553" i="1"/>
  <c r="H557" i="1"/>
  <c r="H561" i="1"/>
  <c r="H565" i="1"/>
  <c r="H569" i="1"/>
  <c r="H573" i="1"/>
  <c r="H577" i="1"/>
  <c r="H581" i="1"/>
  <c r="H585" i="1"/>
  <c r="H589" i="1"/>
  <c r="H593" i="1"/>
  <c r="H597" i="1"/>
  <c r="H601" i="1"/>
  <c r="H605" i="1"/>
  <c r="H609" i="1"/>
  <c r="H613" i="1"/>
  <c r="H617" i="1"/>
  <c r="H621" i="1"/>
  <c r="H10" i="1"/>
  <c r="H18" i="1"/>
  <c r="H26" i="1"/>
  <c r="H34" i="1"/>
  <c r="H42" i="1"/>
  <c r="H50" i="1"/>
  <c r="H58" i="1"/>
  <c r="H66" i="1"/>
  <c r="H74" i="1"/>
  <c r="H82" i="1"/>
  <c r="H90" i="1"/>
  <c r="H98" i="1"/>
  <c r="H106" i="1"/>
  <c r="H114" i="1"/>
  <c r="H122" i="1"/>
  <c r="H130" i="1"/>
  <c r="H138" i="1"/>
  <c r="H146" i="1"/>
  <c r="H154" i="1"/>
  <c r="H162" i="1"/>
  <c r="H170" i="1"/>
  <c r="H178" i="1"/>
  <c r="H186" i="1"/>
  <c r="H194" i="1"/>
  <c r="H202" i="1"/>
  <c r="H210" i="1"/>
  <c r="H218" i="1"/>
  <c r="H226" i="1"/>
  <c r="H234" i="1"/>
  <c r="H242" i="1"/>
  <c r="H250" i="1"/>
  <c r="H258" i="1"/>
  <c r="H266" i="1"/>
  <c r="H274" i="1"/>
  <c r="H282" i="1"/>
  <c r="H290" i="1"/>
  <c r="H298" i="1"/>
  <c r="H306" i="1"/>
  <c r="H314" i="1"/>
  <c r="H322" i="1"/>
  <c r="H330" i="1"/>
  <c r="H338" i="1"/>
  <c r="H346" i="1"/>
  <c r="H350" i="1"/>
  <c r="H354" i="1"/>
  <c r="H358" i="1"/>
  <c r="H362" i="1"/>
  <c r="H366" i="1"/>
  <c r="H370" i="1"/>
  <c r="H374" i="1"/>
  <c r="H378" i="1"/>
  <c r="H382" i="1"/>
  <c r="H386" i="1"/>
  <c r="H390" i="1"/>
  <c r="H394" i="1"/>
  <c r="H398" i="1"/>
  <c r="H402" i="1"/>
  <c r="H406" i="1"/>
  <c r="H410" i="1"/>
  <c r="H414" i="1"/>
  <c r="H418" i="1"/>
  <c r="H422" i="1"/>
  <c r="H426" i="1"/>
  <c r="H430" i="1"/>
  <c r="H434" i="1"/>
  <c r="H438" i="1"/>
  <c r="H442" i="1"/>
  <c r="H446" i="1"/>
  <c r="H450" i="1"/>
  <c r="H454" i="1"/>
  <c r="H458" i="1"/>
  <c r="H462" i="1"/>
  <c r="H466" i="1"/>
  <c r="H470" i="1"/>
  <c r="H474" i="1"/>
  <c r="H478" i="1"/>
  <c r="H482" i="1"/>
  <c r="H486" i="1"/>
  <c r="H490" i="1"/>
  <c r="H494" i="1"/>
  <c r="H498" i="1"/>
  <c r="H502" i="1"/>
  <c r="H506" i="1"/>
  <c r="H510" i="1"/>
  <c r="H514" i="1"/>
  <c r="H518" i="1"/>
  <c r="H522" i="1"/>
  <c r="H526" i="1"/>
  <c r="H530" i="1"/>
  <c r="H534" i="1"/>
  <c r="H538" i="1"/>
  <c r="H542" i="1"/>
  <c r="H546" i="1"/>
  <c r="H550" i="1"/>
  <c r="H554" i="1"/>
  <c r="H558" i="1"/>
  <c r="H562" i="1"/>
  <c r="H566" i="1"/>
  <c r="H570" i="1"/>
  <c r="H574" i="1"/>
  <c r="H578" i="1"/>
  <c r="H582" i="1"/>
  <c r="H586" i="1"/>
  <c r="H590" i="1"/>
  <c r="H594" i="1"/>
  <c r="H598" i="1"/>
  <c r="H602" i="1"/>
  <c r="H606" i="1"/>
  <c r="H610" i="1"/>
  <c r="H614" i="1"/>
  <c r="H618" i="1"/>
  <c r="H512" i="1"/>
  <c r="H520" i="1"/>
  <c r="H528" i="1"/>
  <c r="H536" i="1"/>
  <c r="H544" i="1"/>
  <c r="H552" i="1"/>
  <c r="H560" i="1"/>
  <c r="H568" i="1"/>
  <c r="H576" i="1"/>
  <c r="H584" i="1"/>
  <c r="H592" i="1"/>
  <c r="H600" i="1"/>
  <c r="H608" i="1"/>
  <c r="H616" i="1"/>
  <c r="H515" i="1"/>
  <c r="H523" i="1"/>
  <c r="H531" i="1"/>
  <c r="H539" i="1"/>
  <c r="H547" i="1"/>
  <c r="H555" i="1"/>
  <c r="H563" i="1"/>
  <c r="H571" i="1"/>
  <c r="H579" i="1"/>
  <c r="H587" i="1"/>
  <c r="H595" i="1"/>
  <c r="H603" i="1"/>
  <c r="H611" i="1"/>
  <c r="H619" i="1"/>
  <c r="H516" i="1"/>
  <c r="H524" i="1"/>
  <c r="H532" i="1"/>
  <c r="H540" i="1"/>
  <c r="H548" i="1"/>
  <c r="H556" i="1"/>
  <c r="H564" i="1"/>
  <c r="H572" i="1"/>
  <c r="H580" i="1"/>
  <c r="H588" i="1"/>
  <c r="H596" i="1"/>
  <c r="H604" i="1"/>
  <c r="H612" i="1"/>
  <c r="H620" i="1"/>
  <c r="H519" i="1"/>
  <c r="H527" i="1"/>
  <c r="H535" i="1"/>
  <c r="H543" i="1"/>
  <c r="H551" i="1"/>
  <c r="H559" i="1"/>
  <c r="H567" i="1"/>
  <c r="H575" i="1"/>
  <c r="H583" i="1"/>
  <c r="H591" i="1"/>
  <c r="H599" i="1"/>
  <c r="H607" i="1"/>
  <c r="H615" i="1"/>
  <c r="H4" i="1"/>
  <c r="H3"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W4" i="1"/>
  <c r="W5" i="1"/>
  <c r="W6" i="1"/>
  <c r="W7" i="1"/>
  <c r="W8" i="1"/>
  <c r="W9" i="1"/>
  <c r="W10" i="1"/>
  <c r="W11" i="1"/>
  <c r="W12" i="1"/>
  <c r="W13" i="1"/>
  <c r="W14" i="1"/>
  <c r="W16" i="1"/>
  <c r="W17" i="1"/>
  <c r="W18" i="1"/>
  <c r="W19" i="1"/>
  <c r="W20" i="1"/>
  <c r="W21" i="1"/>
  <c r="W22" i="1"/>
  <c r="W23" i="1"/>
  <c r="W25" i="1"/>
  <c r="W26" i="1"/>
  <c r="W28" i="1"/>
  <c r="W29" i="1"/>
  <c r="W30" i="1"/>
  <c r="W31" i="1"/>
  <c r="W32" i="1"/>
  <c r="W33" i="1"/>
  <c r="W34" i="1"/>
  <c r="W35" i="1"/>
  <c r="W36" i="1"/>
  <c r="W37"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AE119" i="1" s="1"/>
  <c r="B120" i="1"/>
  <c r="AE120" i="1" s="1"/>
  <c r="B121" i="1"/>
  <c r="AE121" i="1" s="1"/>
  <c r="B122" i="1"/>
  <c r="AE122" i="1" s="1"/>
  <c r="B123" i="1"/>
  <c r="AE123" i="1" s="1"/>
  <c r="B124" i="1"/>
  <c r="AE124" i="1" s="1"/>
  <c r="B125" i="1"/>
  <c r="AE125" i="1" s="1"/>
  <c r="B126" i="1"/>
  <c r="AE126" i="1" s="1"/>
  <c r="B127" i="1"/>
  <c r="AE127" i="1" s="1"/>
  <c r="B128" i="1"/>
  <c r="AE128" i="1" s="1"/>
  <c r="B129" i="1"/>
  <c r="AE129" i="1" s="1"/>
  <c r="B130" i="1"/>
  <c r="AE130" i="1" s="1"/>
  <c r="B131" i="1"/>
  <c r="AE131" i="1" s="1"/>
  <c r="B132" i="1"/>
  <c r="AE132" i="1" s="1"/>
  <c r="B133" i="1"/>
  <c r="AE133" i="1" s="1"/>
  <c r="B134" i="1"/>
  <c r="AE134" i="1" s="1"/>
  <c r="B135" i="1"/>
  <c r="AE135" i="1" s="1"/>
  <c r="B136" i="1"/>
  <c r="AE136" i="1" s="1"/>
  <c r="B137" i="1"/>
  <c r="AE137" i="1" s="1"/>
  <c r="B138" i="1"/>
  <c r="AE138" i="1" s="1"/>
  <c r="B139" i="1"/>
  <c r="AE139" i="1" s="1"/>
  <c r="B140" i="1"/>
  <c r="AE140" i="1" s="1"/>
  <c r="B141" i="1"/>
  <c r="AE141" i="1" s="1"/>
  <c r="B142" i="1"/>
  <c r="AE142" i="1" s="1"/>
  <c r="B143" i="1"/>
  <c r="AE143" i="1" s="1"/>
  <c r="B144" i="1"/>
  <c r="AE144" i="1" s="1"/>
  <c r="B145" i="1"/>
  <c r="AE145" i="1" s="1"/>
  <c r="B146" i="1"/>
  <c r="AE146" i="1" s="1"/>
  <c r="B147" i="1"/>
  <c r="AE147" i="1" s="1"/>
  <c r="B148" i="1"/>
  <c r="AE148" i="1" s="1"/>
  <c r="B149" i="1"/>
  <c r="AE149" i="1" s="1"/>
  <c r="B150" i="1"/>
  <c r="AE150" i="1" s="1"/>
  <c r="B151" i="1"/>
  <c r="AE151" i="1" s="1"/>
  <c r="B152" i="1"/>
  <c r="AE152" i="1" s="1"/>
  <c r="B153" i="1"/>
  <c r="AE153" i="1" s="1"/>
  <c r="B154" i="1"/>
  <c r="AE154" i="1" s="1"/>
  <c r="B155" i="1"/>
  <c r="AE155" i="1" s="1"/>
  <c r="B156" i="1"/>
  <c r="AE156" i="1" s="1"/>
  <c r="B157" i="1"/>
  <c r="AE157" i="1" s="1"/>
  <c r="B158" i="1"/>
  <c r="AE158" i="1" s="1"/>
  <c r="B159" i="1"/>
  <c r="AE159" i="1" s="1"/>
  <c r="B160" i="1"/>
  <c r="AE160" i="1" s="1"/>
  <c r="B161" i="1"/>
  <c r="AE161" i="1" s="1"/>
  <c r="B162" i="1"/>
  <c r="AE162" i="1" s="1"/>
  <c r="B163" i="1"/>
  <c r="AE163" i="1" s="1"/>
  <c r="B164" i="1"/>
  <c r="AE164" i="1" s="1"/>
  <c r="B165" i="1"/>
  <c r="AE165" i="1" s="1"/>
  <c r="B166" i="1"/>
  <c r="AE166" i="1" s="1"/>
  <c r="B167" i="1"/>
  <c r="AE167" i="1" s="1"/>
  <c r="B168" i="1"/>
  <c r="AE168" i="1" s="1"/>
  <c r="B169" i="1"/>
  <c r="AE169" i="1" s="1"/>
  <c r="B170" i="1"/>
  <c r="AE170" i="1" s="1"/>
  <c r="B171" i="1"/>
  <c r="AE171" i="1" s="1"/>
  <c r="B172" i="1"/>
  <c r="AE172" i="1" s="1"/>
  <c r="B173" i="1"/>
  <c r="AE173" i="1" s="1"/>
  <c r="B174" i="1"/>
  <c r="AE174" i="1" s="1"/>
  <c r="B175" i="1"/>
  <c r="AE175" i="1" s="1"/>
  <c r="B176" i="1"/>
  <c r="AE176" i="1" s="1"/>
  <c r="B177" i="1"/>
  <c r="AE177" i="1" s="1"/>
  <c r="B178" i="1"/>
  <c r="AE178" i="1" s="1"/>
  <c r="B179" i="1"/>
  <c r="AE179" i="1" s="1"/>
  <c r="B180" i="1"/>
  <c r="AE180" i="1" s="1"/>
  <c r="B181" i="1"/>
  <c r="AE181" i="1" s="1"/>
  <c r="B182" i="1"/>
  <c r="AE182" i="1" s="1"/>
  <c r="B183" i="1"/>
  <c r="AE183" i="1" s="1"/>
  <c r="B184" i="1"/>
  <c r="AE184" i="1" s="1"/>
  <c r="B185" i="1"/>
  <c r="AE185" i="1" s="1"/>
  <c r="B186" i="1"/>
  <c r="AE186" i="1" s="1"/>
  <c r="B187" i="1"/>
  <c r="AE187" i="1" s="1"/>
  <c r="B188" i="1"/>
  <c r="AE188" i="1" s="1"/>
  <c r="B189" i="1"/>
  <c r="AE189" i="1" s="1"/>
  <c r="B190" i="1"/>
  <c r="AE190" i="1" s="1"/>
  <c r="B191" i="1"/>
  <c r="AE191" i="1" s="1"/>
  <c r="B192" i="1"/>
  <c r="AE192" i="1" s="1"/>
  <c r="B193" i="1"/>
  <c r="AE193" i="1" s="1"/>
  <c r="B194" i="1"/>
  <c r="AE194" i="1" s="1"/>
  <c r="B195" i="1"/>
  <c r="AE195" i="1" s="1"/>
  <c r="B196" i="1"/>
  <c r="AE196" i="1" s="1"/>
  <c r="B197" i="1"/>
  <c r="AE197" i="1" s="1"/>
  <c r="B198" i="1"/>
  <c r="AE198" i="1" s="1"/>
  <c r="B199" i="1"/>
  <c r="AE199" i="1" s="1"/>
  <c r="B200" i="1"/>
  <c r="AE200" i="1" s="1"/>
  <c r="B201" i="1"/>
  <c r="AE201" i="1" s="1"/>
  <c r="B202" i="1"/>
  <c r="AE202" i="1" s="1"/>
  <c r="B203" i="1"/>
  <c r="AE203" i="1" s="1"/>
  <c r="B204" i="1"/>
  <c r="AE204" i="1" s="1"/>
  <c r="B205" i="1"/>
  <c r="AE205" i="1" s="1"/>
  <c r="B206" i="1"/>
  <c r="AE206" i="1" s="1"/>
  <c r="B207" i="1"/>
  <c r="AE207" i="1" s="1"/>
  <c r="B208" i="1"/>
  <c r="AE208" i="1" s="1"/>
  <c r="B209" i="1"/>
  <c r="AE209" i="1" s="1"/>
  <c r="B210" i="1"/>
  <c r="AE210" i="1" s="1"/>
  <c r="B211" i="1"/>
  <c r="AE211" i="1" s="1"/>
  <c r="B212" i="1"/>
  <c r="AE212" i="1" s="1"/>
  <c r="B213" i="1"/>
  <c r="AE213" i="1" s="1"/>
  <c r="B214" i="1"/>
  <c r="AE214" i="1" s="1"/>
  <c r="B215" i="1"/>
  <c r="AE215" i="1" s="1"/>
  <c r="B216" i="1"/>
  <c r="AE216" i="1" s="1"/>
  <c r="B217" i="1"/>
  <c r="AE217" i="1" s="1"/>
  <c r="B218" i="1"/>
  <c r="AE218" i="1" s="1"/>
  <c r="B219" i="1"/>
  <c r="AE219" i="1" s="1"/>
  <c r="B220" i="1"/>
  <c r="AE220" i="1" s="1"/>
  <c r="B221" i="1"/>
  <c r="AE221" i="1" s="1"/>
  <c r="B222" i="1"/>
  <c r="AE222" i="1" s="1"/>
  <c r="B223" i="1"/>
  <c r="AE223" i="1" s="1"/>
  <c r="B224" i="1"/>
  <c r="AE224" i="1" s="1"/>
  <c r="B225" i="1"/>
  <c r="AE225" i="1" s="1"/>
  <c r="B226" i="1"/>
  <c r="AE226" i="1" s="1"/>
  <c r="B227" i="1"/>
  <c r="AE227" i="1" s="1"/>
  <c r="B228" i="1"/>
  <c r="AE228" i="1" s="1"/>
  <c r="B229" i="1"/>
  <c r="AE229" i="1" s="1"/>
  <c r="B230" i="1"/>
  <c r="AE230" i="1" s="1"/>
  <c r="B231" i="1"/>
  <c r="AE231" i="1" s="1"/>
  <c r="B232" i="1"/>
  <c r="AE232" i="1" s="1"/>
  <c r="B233" i="1"/>
  <c r="AE233" i="1" s="1"/>
  <c r="B234" i="1"/>
  <c r="AE234" i="1" s="1"/>
  <c r="B235" i="1"/>
  <c r="AE235" i="1" s="1"/>
  <c r="B236" i="1"/>
  <c r="B237" i="1"/>
  <c r="B238" i="1"/>
  <c r="B239" i="1"/>
  <c r="AE239" i="1" s="1"/>
  <c r="B240" i="1"/>
  <c r="B241" i="1"/>
  <c r="B242" i="1"/>
  <c r="B243" i="1"/>
  <c r="AE243" i="1" s="1"/>
  <c r="B244" i="1"/>
  <c r="B245" i="1"/>
  <c r="B246" i="1"/>
  <c r="B247" i="1"/>
  <c r="AE247" i="1" s="1"/>
  <c r="B248" i="1"/>
  <c r="B249" i="1"/>
  <c r="B250" i="1"/>
  <c r="B251" i="1"/>
  <c r="AE251" i="1" s="1"/>
  <c r="B252" i="1"/>
  <c r="B253" i="1"/>
  <c r="B254" i="1"/>
  <c r="B255" i="1"/>
  <c r="AE255" i="1" s="1"/>
  <c r="B256" i="1"/>
  <c r="B257" i="1"/>
  <c r="B258" i="1"/>
  <c r="B259" i="1"/>
  <c r="AE259" i="1" s="1"/>
  <c r="B260" i="1"/>
  <c r="B261" i="1"/>
  <c r="B262" i="1"/>
  <c r="B263" i="1"/>
  <c r="AE263" i="1" s="1"/>
  <c r="B264" i="1"/>
  <c r="B265" i="1"/>
  <c r="B266" i="1"/>
  <c r="B267" i="1"/>
  <c r="AE267" i="1" s="1"/>
  <c r="B268" i="1"/>
  <c r="B269" i="1"/>
  <c r="B270" i="1"/>
  <c r="B271" i="1"/>
  <c r="AE271" i="1" s="1"/>
  <c r="B272" i="1"/>
  <c r="B273" i="1"/>
  <c r="B274" i="1"/>
  <c r="B275" i="1"/>
  <c r="AE275" i="1" s="1"/>
  <c r="B276" i="1"/>
  <c r="B277" i="1"/>
  <c r="B278" i="1"/>
  <c r="B279" i="1"/>
  <c r="AE279" i="1" s="1"/>
  <c r="B280" i="1"/>
  <c r="B281" i="1"/>
  <c r="B282" i="1"/>
  <c r="B283" i="1"/>
  <c r="AE283" i="1" s="1"/>
  <c r="B284" i="1"/>
  <c r="B285" i="1"/>
  <c r="B286" i="1"/>
  <c r="B287" i="1"/>
  <c r="AE287" i="1" s="1"/>
  <c r="B288" i="1"/>
  <c r="B289" i="1"/>
  <c r="B290" i="1"/>
  <c r="B291" i="1"/>
  <c r="AE291" i="1" s="1"/>
  <c r="B292" i="1"/>
  <c r="B293" i="1"/>
  <c r="B294" i="1"/>
  <c r="B295" i="1"/>
  <c r="AE295" i="1" s="1"/>
  <c r="B296" i="1"/>
  <c r="B297" i="1"/>
  <c r="B298" i="1"/>
  <c r="B299" i="1"/>
  <c r="AE299" i="1" s="1"/>
  <c r="B300" i="1"/>
  <c r="B301" i="1"/>
  <c r="B302" i="1"/>
  <c r="B303" i="1"/>
  <c r="AE303" i="1" s="1"/>
  <c r="B304" i="1"/>
  <c r="B305" i="1"/>
  <c r="B306" i="1"/>
  <c r="B307" i="1"/>
  <c r="AE307" i="1" s="1"/>
  <c r="B308" i="1"/>
  <c r="B309" i="1"/>
  <c r="B310" i="1"/>
  <c r="B311" i="1"/>
  <c r="AE311" i="1" s="1"/>
  <c r="B312" i="1"/>
  <c r="B313" i="1"/>
  <c r="B314" i="1"/>
  <c r="B315" i="1"/>
  <c r="AE315" i="1" s="1"/>
  <c r="B316" i="1"/>
  <c r="B317" i="1"/>
  <c r="B318" i="1"/>
  <c r="B319" i="1"/>
  <c r="AE319" i="1" s="1"/>
  <c r="B320" i="1"/>
  <c r="B321" i="1"/>
  <c r="B322" i="1"/>
  <c r="B323" i="1"/>
  <c r="AE323" i="1" s="1"/>
  <c r="B324" i="1"/>
  <c r="B325" i="1"/>
  <c r="B326" i="1"/>
  <c r="B327" i="1"/>
  <c r="AE327" i="1" s="1"/>
  <c r="B328" i="1"/>
  <c r="B329" i="1"/>
  <c r="B330" i="1"/>
  <c r="B331" i="1"/>
  <c r="AE331" i="1" s="1"/>
  <c r="B332" i="1"/>
  <c r="B333" i="1"/>
  <c r="B334" i="1"/>
  <c r="B335" i="1"/>
  <c r="AE335" i="1" s="1"/>
  <c r="B336" i="1"/>
  <c r="B337" i="1"/>
  <c r="B338" i="1"/>
  <c r="B339" i="1"/>
  <c r="AE339" i="1" s="1"/>
  <c r="B340" i="1"/>
  <c r="B341" i="1"/>
  <c r="B342" i="1"/>
  <c r="B343" i="1"/>
  <c r="AE343" i="1" s="1"/>
  <c r="B344" i="1"/>
  <c r="B345" i="1"/>
  <c r="B346" i="1"/>
  <c r="B347" i="1"/>
  <c r="AE347" i="1" s="1"/>
  <c r="B348" i="1"/>
  <c r="B349" i="1"/>
  <c r="B350" i="1"/>
  <c r="B351" i="1"/>
  <c r="AE351" i="1" s="1"/>
  <c r="B352" i="1"/>
  <c r="B353" i="1"/>
  <c r="B354" i="1"/>
  <c r="B355" i="1"/>
  <c r="AE355" i="1" s="1"/>
  <c r="B356" i="1"/>
  <c r="B357" i="1"/>
  <c r="B358" i="1"/>
  <c r="B359" i="1"/>
  <c r="AE359" i="1" s="1"/>
  <c r="B360" i="1"/>
  <c r="B361" i="1"/>
  <c r="B362" i="1"/>
  <c r="B363" i="1"/>
  <c r="AE363" i="1" s="1"/>
  <c r="B364" i="1"/>
  <c r="B365" i="1"/>
  <c r="B366" i="1"/>
  <c r="B367" i="1"/>
  <c r="AE367" i="1" s="1"/>
  <c r="B368" i="1"/>
  <c r="B369" i="1"/>
  <c r="B370" i="1"/>
  <c r="B371" i="1"/>
  <c r="AE371" i="1" s="1"/>
  <c r="B372" i="1"/>
  <c r="B373" i="1"/>
  <c r="B374" i="1"/>
  <c r="B375" i="1"/>
  <c r="AE375" i="1" s="1"/>
  <c r="B376" i="1"/>
  <c r="B377" i="1"/>
  <c r="B378" i="1"/>
  <c r="B379" i="1"/>
  <c r="AE379" i="1" s="1"/>
  <c r="B380" i="1"/>
  <c r="B381" i="1"/>
  <c r="B382" i="1"/>
  <c r="B383" i="1"/>
  <c r="AE383" i="1" s="1"/>
  <c r="B384" i="1"/>
  <c r="B385" i="1"/>
  <c r="B386" i="1"/>
  <c r="B387" i="1"/>
  <c r="AE387" i="1" s="1"/>
  <c r="B388" i="1"/>
  <c r="B389" i="1"/>
  <c r="B390" i="1"/>
  <c r="B391" i="1"/>
  <c r="AE391" i="1" s="1"/>
  <c r="B392" i="1"/>
  <c r="B393" i="1"/>
  <c r="B394" i="1"/>
  <c r="B395" i="1"/>
  <c r="AE395" i="1" s="1"/>
  <c r="B396" i="1"/>
  <c r="B397" i="1"/>
  <c r="B398" i="1"/>
  <c r="B399" i="1"/>
  <c r="AE399" i="1" s="1"/>
  <c r="B400" i="1"/>
  <c r="B401" i="1"/>
  <c r="B402" i="1"/>
  <c r="B403" i="1"/>
  <c r="AE403" i="1" s="1"/>
  <c r="B404" i="1"/>
  <c r="B405" i="1"/>
  <c r="B406" i="1"/>
  <c r="B407" i="1"/>
  <c r="AE407" i="1" s="1"/>
  <c r="B408" i="1"/>
  <c r="B409" i="1"/>
  <c r="B410" i="1"/>
  <c r="B411" i="1"/>
  <c r="AE411" i="1" s="1"/>
  <c r="B412" i="1"/>
  <c r="B413" i="1"/>
  <c r="B414" i="1"/>
  <c r="B415" i="1"/>
  <c r="AE415" i="1" s="1"/>
  <c r="B416" i="1"/>
  <c r="B417" i="1"/>
  <c r="B418" i="1"/>
  <c r="B419" i="1"/>
  <c r="AE419" i="1" s="1"/>
  <c r="B420" i="1"/>
  <c r="B421" i="1"/>
  <c r="B422" i="1"/>
  <c r="B423" i="1"/>
  <c r="AE423" i="1" s="1"/>
  <c r="B424" i="1"/>
  <c r="B425" i="1"/>
  <c r="B426" i="1"/>
  <c r="B427" i="1"/>
  <c r="AE427" i="1" s="1"/>
  <c r="B428" i="1"/>
  <c r="B429" i="1"/>
  <c r="B430" i="1"/>
  <c r="B431" i="1"/>
  <c r="AE431" i="1" s="1"/>
  <c r="B432" i="1"/>
  <c r="B433" i="1"/>
  <c r="B434" i="1"/>
  <c r="B435" i="1"/>
  <c r="AE435" i="1" s="1"/>
  <c r="B436" i="1"/>
  <c r="B437" i="1"/>
  <c r="B438" i="1"/>
  <c r="B439" i="1"/>
  <c r="AE439" i="1" s="1"/>
  <c r="B440" i="1"/>
  <c r="B441" i="1"/>
  <c r="B442" i="1"/>
  <c r="B443" i="1"/>
  <c r="AE443" i="1" s="1"/>
  <c r="B444" i="1"/>
  <c r="AE444" i="1" s="1"/>
  <c r="B445" i="1"/>
  <c r="B446" i="1"/>
  <c r="B447" i="1"/>
  <c r="AE447" i="1" s="1"/>
  <c r="B448" i="1"/>
  <c r="AE448" i="1" s="1"/>
  <c r="B449" i="1"/>
  <c r="B450" i="1"/>
  <c r="B451" i="1"/>
  <c r="AE451" i="1" s="1"/>
  <c r="B452" i="1"/>
  <c r="AE452" i="1" s="1"/>
  <c r="B453" i="1"/>
  <c r="B454" i="1"/>
  <c r="B455" i="1"/>
  <c r="AE455" i="1" s="1"/>
  <c r="B456" i="1"/>
  <c r="AE456" i="1" s="1"/>
  <c r="B457" i="1"/>
  <c r="B458" i="1"/>
  <c r="B459" i="1"/>
  <c r="AE459" i="1" s="1"/>
  <c r="B460" i="1"/>
  <c r="AE460" i="1" s="1"/>
  <c r="B461" i="1"/>
  <c r="B462" i="1"/>
  <c r="B463" i="1"/>
  <c r="AE463" i="1" s="1"/>
  <c r="B464" i="1"/>
  <c r="AE464" i="1" s="1"/>
  <c r="B465" i="1"/>
  <c r="B466" i="1"/>
  <c r="B467" i="1"/>
  <c r="AE467" i="1" s="1"/>
  <c r="B468" i="1"/>
  <c r="AE468" i="1" s="1"/>
  <c r="B469" i="1"/>
  <c r="B470" i="1"/>
  <c r="B471" i="1"/>
  <c r="AE471" i="1" s="1"/>
  <c r="B472" i="1"/>
  <c r="AE472" i="1" s="1"/>
  <c r="B473" i="1"/>
  <c r="B474" i="1"/>
  <c r="B475" i="1"/>
  <c r="AE475" i="1" s="1"/>
  <c r="B476" i="1"/>
  <c r="AE476" i="1" s="1"/>
  <c r="B477" i="1"/>
  <c r="B478" i="1"/>
  <c r="B479" i="1"/>
  <c r="AE479" i="1" s="1"/>
  <c r="B480" i="1"/>
  <c r="AE480" i="1" s="1"/>
  <c r="B481" i="1"/>
  <c r="B482" i="1"/>
  <c r="B483" i="1"/>
  <c r="AE483" i="1" s="1"/>
  <c r="B484" i="1"/>
  <c r="AE484" i="1" s="1"/>
  <c r="B485" i="1"/>
  <c r="B486" i="1"/>
  <c r="B487" i="1"/>
  <c r="AE487" i="1" s="1"/>
  <c r="B488" i="1"/>
  <c r="AE488" i="1" s="1"/>
  <c r="B489" i="1"/>
  <c r="B490" i="1"/>
  <c r="B491" i="1"/>
  <c r="AE491" i="1" s="1"/>
  <c r="B492" i="1"/>
  <c r="AE492" i="1" s="1"/>
  <c r="B493" i="1"/>
  <c r="B494" i="1"/>
  <c r="B495" i="1"/>
  <c r="AE495" i="1" s="1"/>
  <c r="B496" i="1"/>
  <c r="AE496" i="1" s="1"/>
  <c r="B497" i="1"/>
  <c r="B498" i="1"/>
  <c r="B499" i="1"/>
  <c r="AE499" i="1" s="1"/>
  <c r="B500" i="1"/>
  <c r="AE500" i="1" s="1"/>
  <c r="B501" i="1"/>
  <c r="B502" i="1"/>
  <c r="B503" i="1"/>
  <c r="AE503" i="1" s="1"/>
  <c r="B504" i="1"/>
  <c r="AE504" i="1" s="1"/>
  <c r="B505" i="1"/>
  <c r="B506" i="1"/>
  <c r="B507" i="1"/>
  <c r="AE507" i="1" s="1"/>
  <c r="B508" i="1"/>
  <c r="AE508" i="1" s="1"/>
  <c r="B3" i="1"/>
  <c r="AB390" i="1" l="1"/>
  <c r="AE390" i="1"/>
  <c r="AB388" i="1"/>
  <c r="AE388" i="1"/>
  <c r="AB498" i="1"/>
  <c r="AE498" i="1"/>
  <c r="AB482" i="1"/>
  <c r="AE482" i="1"/>
  <c r="AB466" i="1"/>
  <c r="AE466" i="1"/>
  <c r="AB450" i="1"/>
  <c r="AE450" i="1"/>
  <c r="AB434" i="1"/>
  <c r="AE434" i="1"/>
  <c r="AB418" i="1"/>
  <c r="AE418" i="1"/>
  <c r="AB402" i="1"/>
  <c r="AE402" i="1"/>
  <c r="AB386" i="1"/>
  <c r="AE386" i="1"/>
  <c r="AB370" i="1"/>
  <c r="AE370" i="1"/>
  <c r="AB354" i="1"/>
  <c r="AE354" i="1"/>
  <c r="AB338" i="1"/>
  <c r="AE338" i="1"/>
  <c r="AB322" i="1"/>
  <c r="AE322" i="1"/>
  <c r="AB306" i="1"/>
  <c r="AE306" i="1"/>
  <c r="AB290" i="1"/>
  <c r="AE290" i="1"/>
  <c r="AB274" i="1"/>
  <c r="AE274" i="1"/>
  <c r="AB258" i="1"/>
  <c r="AE258" i="1"/>
  <c r="AB242" i="1"/>
  <c r="AE242" i="1"/>
  <c r="AB422" i="1"/>
  <c r="AE422" i="1"/>
  <c r="AB501" i="1"/>
  <c r="AE501" i="1"/>
  <c r="AB437" i="1"/>
  <c r="AE437" i="1"/>
  <c r="AB420" i="1"/>
  <c r="AE420" i="1"/>
  <c r="AB308" i="1"/>
  <c r="AE308" i="1"/>
  <c r="AB497" i="1"/>
  <c r="AE497" i="1"/>
  <c r="AB481" i="1"/>
  <c r="AE481" i="1"/>
  <c r="AB465" i="1"/>
  <c r="AE465" i="1"/>
  <c r="AB449" i="1"/>
  <c r="AE449" i="1"/>
  <c r="AB433" i="1"/>
  <c r="AE433" i="1"/>
  <c r="AB417" i="1"/>
  <c r="AE417" i="1"/>
  <c r="AB401" i="1"/>
  <c r="AE401" i="1"/>
  <c r="AB385" i="1"/>
  <c r="AE385" i="1"/>
  <c r="AB369" i="1"/>
  <c r="AE369" i="1"/>
  <c r="AB353" i="1"/>
  <c r="AE353" i="1"/>
  <c r="AB337" i="1"/>
  <c r="AE337" i="1"/>
  <c r="AB321" i="1"/>
  <c r="AE321" i="1"/>
  <c r="AB305" i="1"/>
  <c r="AE305" i="1"/>
  <c r="AB289" i="1"/>
  <c r="AE289" i="1"/>
  <c r="AB273" i="1"/>
  <c r="AE273" i="1"/>
  <c r="AB257" i="1"/>
  <c r="AE257" i="1"/>
  <c r="AB241" i="1"/>
  <c r="AE241" i="1"/>
  <c r="AB358" i="1"/>
  <c r="AE358" i="1"/>
  <c r="AB324" i="1"/>
  <c r="AE324" i="1"/>
  <c r="AB432" i="1"/>
  <c r="AE432" i="1"/>
  <c r="AB400" i="1"/>
  <c r="AE400" i="1"/>
  <c r="AB368" i="1"/>
  <c r="AE368" i="1"/>
  <c r="AB336" i="1"/>
  <c r="AE336" i="1"/>
  <c r="AB304" i="1"/>
  <c r="AE304" i="1"/>
  <c r="AB272" i="1"/>
  <c r="AE272" i="1"/>
  <c r="AB240" i="1"/>
  <c r="AE240" i="1"/>
  <c r="AB502" i="1"/>
  <c r="AE502" i="1"/>
  <c r="AB374" i="1"/>
  <c r="AE374" i="1"/>
  <c r="AB372" i="1"/>
  <c r="AE372" i="1"/>
  <c r="AB416" i="1"/>
  <c r="AE416" i="1"/>
  <c r="AB384" i="1"/>
  <c r="AE384" i="1"/>
  <c r="AB352" i="1"/>
  <c r="AE352" i="1"/>
  <c r="AB320" i="1"/>
  <c r="AE320" i="1"/>
  <c r="AB288" i="1"/>
  <c r="AE288" i="1"/>
  <c r="AB256" i="1"/>
  <c r="AE256" i="1"/>
  <c r="AB494" i="1"/>
  <c r="AE494" i="1"/>
  <c r="AB478" i="1"/>
  <c r="AE478" i="1"/>
  <c r="AB462" i="1"/>
  <c r="AE462" i="1"/>
  <c r="AB446" i="1"/>
  <c r="AE446" i="1"/>
  <c r="AB430" i="1"/>
  <c r="AE430" i="1"/>
  <c r="AB414" i="1"/>
  <c r="AE414" i="1"/>
  <c r="AB398" i="1"/>
  <c r="AE398" i="1"/>
  <c r="AB382" i="1"/>
  <c r="AE382" i="1"/>
  <c r="AB366" i="1"/>
  <c r="AE366" i="1"/>
  <c r="AB350" i="1"/>
  <c r="AE350" i="1"/>
  <c r="AB334" i="1"/>
  <c r="AE334" i="1"/>
  <c r="AB318" i="1"/>
  <c r="AE318" i="1"/>
  <c r="AB302" i="1"/>
  <c r="AE302" i="1"/>
  <c r="AB286" i="1"/>
  <c r="AE286" i="1"/>
  <c r="AB270" i="1"/>
  <c r="AE270" i="1"/>
  <c r="AB254" i="1"/>
  <c r="AE254" i="1"/>
  <c r="AB238" i="1"/>
  <c r="AE238" i="1"/>
  <c r="AB333" i="1"/>
  <c r="AE333" i="1"/>
  <c r="AB253" i="1"/>
  <c r="AE253" i="1"/>
  <c r="AB237" i="1"/>
  <c r="AE237" i="1"/>
  <c r="AB438" i="1"/>
  <c r="AE438" i="1"/>
  <c r="AB485" i="1"/>
  <c r="AE485" i="1"/>
  <c r="AB404" i="1"/>
  <c r="AE404" i="1"/>
  <c r="AB276" i="1"/>
  <c r="AE276" i="1"/>
  <c r="AB461" i="1"/>
  <c r="AE461" i="1"/>
  <c r="AB381" i="1"/>
  <c r="AE381" i="1"/>
  <c r="AB285" i="1"/>
  <c r="AE285" i="1"/>
  <c r="AB428" i="1"/>
  <c r="AE428" i="1"/>
  <c r="AB412" i="1"/>
  <c r="AE412" i="1"/>
  <c r="AB396" i="1"/>
  <c r="AE396" i="1"/>
  <c r="AB380" i="1"/>
  <c r="AE380" i="1"/>
  <c r="AB364" i="1"/>
  <c r="AE364" i="1"/>
  <c r="AB348" i="1"/>
  <c r="AE348" i="1"/>
  <c r="AB332" i="1"/>
  <c r="AE332" i="1"/>
  <c r="AB316" i="1"/>
  <c r="AE316" i="1"/>
  <c r="AB300" i="1"/>
  <c r="AE300" i="1"/>
  <c r="AB284" i="1"/>
  <c r="AE284" i="1"/>
  <c r="AB268" i="1"/>
  <c r="AE268" i="1"/>
  <c r="AB252" i="1"/>
  <c r="AE252" i="1"/>
  <c r="AB236" i="1"/>
  <c r="AE236" i="1"/>
  <c r="AB292" i="1"/>
  <c r="AE292" i="1"/>
  <c r="AB349" i="1"/>
  <c r="AE349" i="1"/>
  <c r="AB426" i="1"/>
  <c r="AE426" i="1"/>
  <c r="AB314" i="1"/>
  <c r="AE314" i="1"/>
  <c r="AB425" i="1"/>
  <c r="AE425" i="1"/>
  <c r="AB265" i="1"/>
  <c r="AE265" i="1"/>
  <c r="AB342" i="1"/>
  <c r="AE342" i="1"/>
  <c r="AB356" i="1"/>
  <c r="AE356" i="1"/>
  <c r="AB477" i="1"/>
  <c r="AE477" i="1"/>
  <c r="AB429" i="1"/>
  <c r="AE429" i="1"/>
  <c r="AB397" i="1"/>
  <c r="AE397" i="1"/>
  <c r="AB317" i="1"/>
  <c r="AE317" i="1"/>
  <c r="AB269" i="1"/>
  <c r="AE269" i="1"/>
  <c r="AB506" i="1"/>
  <c r="AE506" i="1"/>
  <c r="AB490" i="1"/>
  <c r="AE490" i="1"/>
  <c r="AB458" i="1"/>
  <c r="AE458" i="1"/>
  <c r="AB442" i="1"/>
  <c r="AE442" i="1"/>
  <c r="AB410" i="1"/>
  <c r="AE410" i="1"/>
  <c r="AB378" i="1"/>
  <c r="AE378" i="1"/>
  <c r="AB346" i="1"/>
  <c r="AE346" i="1"/>
  <c r="AB298" i="1"/>
  <c r="AE298" i="1"/>
  <c r="AB266" i="1"/>
  <c r="AE266" i="1"/>
  <c r="AB505" i="1"/>
  <c r="AE505" i="1"/>
  <c r="AB489" i="1"/>
  <c r="AE489" i="1"/>
  <c r="AB457" i="1"/>
  <c r="AE457" i="1"/>
  <c r="AB409" i="1"/>
  <c r="AE409" i="1"/>
  <c r="AB361" i="1"/>
  <c r="AE361" i="1"/>
  <c r="AB313" i="1"/>
  <c r="AE313" i="1"/>
  <c r="AB281" i="1"/>
  <c r="AE281" i="1"/>
  <c r="AB249" i="1"/>
  <c r="AE249" i="1"/>
  <c r="AB440" i="1"/>
  <c r="AE440" i="1"/>
  <c r="AB424" i="1"/>
  <c r="AE424" i="1"/>
  <c r="AB408" i="1"/>
  <c r="AE408" i="1"/>
  <c r="AB392" i="1"/>
  <c r="AE392" i="1"/>
  <c r="AB376" i="1"/>
  <c r="AE376" i="1"/>
  <c r="AB360" i="1"/>
  <c r="AE360" i="1"/>
  <c r="AB344" i="1"/>
  <c r="AE344" i="1"/>
  <c r="AB328" i="1"/>
  <c r="AE328" i="1"/>
  <c r="AB312" i="1"/>
  <c r="AE312" i="1"/>
  <c r="AB296" i="1"/>
  <c r="AE296" i="1"/>
  <c r="AB280" i="1"/>
  <c r="AE280" i="1"/>
  <c r="AB264" i="1"/>
  <c r="AE264" i="1"/>
  <c r="AB248" i="1"/>
  <c r="AE248" i="1"/>
  <c r="AB470" i="1"/>
  <c r="AE470" i="1"/>
  <c r="AB260" i="1"/>
  <c r="AE260" i="1"/>
  <c r="AB493" i="1"/>
  <c r="AE493" i="1"/>
  <c r="AB445" i="1"/>
  <c r="AE445" i="1"/>
  <c r="AB413" i="1"/>
  <c r="AE413" i="1"/>
  <c r="AB365" i="1"/>
  <c r="AE365" i="1"/>
  <c r="AB301" i="1"/>
  <c r="AE301" i="1"/>
  <c r="AB474" i="1"/>
  <c r="AE474" i="1"/>
  <c r="AB394" i="1"/>
  <c r="AE394" i="1"/>
  <c r="AB362" i="1"/>
  <c r="AE362" i="1"/>
  <c r="AB330" i="1"/>
  <c r="AE330" i="1"/>
  <c r="AB282" i="1"/>
  <c r="AE282" i="1"/>
  <c r="AB250" i="1"/>
  <c r="AE250" i="1"/>
  <c r="AB473" i="1"/>
  <c r="AE473" i="1"/>
  <c r="AB441" i="1"/>
  <c r="AE441" i="1"/>
  <c r="AB393" i="1"/>
  <c r="AE393" i="1"/>
  <c r="AB377" i="1"/>
  <c r="AE377" i="1"/>
  <c r="AB345" i="1"/>
  <c r="AE345" i="1"/>
  <c r="AB329" i="1"/>
  <c r="AE329" i="1"/>
  <c r="AB297" i="1"/>
  <c r="AE297" i="1"/>
  <c r="AB454" i="1"/>
  <c r="AE454" i="1"/>
  <c r="AB326" i="1"/>
  <c r="AE326" i="1"/>
  <c r="AB310" i="1"/>
  <c r="AE310" i="1"/>
  <c r="AB294" i="1"/>
  <c r="AE294" i="1"/>
  <c r="AB278" i="1"/>
  <c r="AE278" i="1"/>
  <c r="AB262" i="1"/>
  <c r="AE262" i="1"/>
  <c r="AB246" i="1"/>
  <c r="AE246" i="1"/>
  <c r="AB453" i="1"/>
  <c r="AE453" i="1"/>
  <c r="AB421" i="1"/>
  <c r="AE421" i="1"/>
  <c r="AB405" i="1"/>
  <c r="AE405" i="1"/>
  <c r="AB389" i="1"/>
  <c r="AE389" i="1"/>
  <c r="AB373" i="1"/>
  <c r="AE373" i="1"/>
  <c r="AB357" i="1"/>
  <c r="AE357" i="1"/>
  <c r="AB341" i="1"/>
  <c r="AE341" i="1"/>
  <c r="AB325" i="1"/>
  <c r="AE325" i="1"/>
  <c r="AB309" i="1"/>
  <c r="AE309" i="1"/>
  <c r="AB293" i="1"/>
  <c r="AE293" i="1"/>
  <c r="AB277" i="1"/>
  <c r="AE277" i="1"/>
  <c r="AB261" i="1"/>
  <c r="AE261" i="1"/>
  <c r="AB245" i="1"/>
  <c r="AE245" i="1"/>
  <c r="AB486" i="1"/>
  <c r="AE486" i="1"/>
  <c r="AB406" i="1"/>
  <c r="AE406" i="1"/>
  <c r="AB469" i="1"/>
  <c r="AE469" i="1"/>
  <c r="AB436" i="1"/>
  <c r="AE436" i="1"/>
  <c r="AB340" i="1"/>
  <c r="AE340" i="1"/>
  <c r="AB244" i="1"/>
  <c r="AE244" i="1"/>
  <c r="C16" i="61"/>
  <c r="Z439" i="1"/>
  <c r="Y439" i="1"/>
  <c r="Z435" i="1"/>
  <c r="Y435" i="1"/>
  <c r="Z431" i="1"/>
  <c r="Y431" i="1"/>
  <c r="Z427" i="1"/>
  <c r="Y427" i="1"/>
  <c r="Z423" i="1"/>
  <c r="Y423" i="1"/>
  <c r="Z419" i="1"/>
  <c r="Y419" i="1"/>
  <c r="Z415" i="1"/>
  <c r="Y415" i="1"/>
  <c r="Z411" i="1"/>
  <c r="Y411" i="1"/>
  <c r="Z407" i="1"/>
  <c r="Y407" i="1"/>
  <c r="Z403" i="1"/>
  <c r="Y403" i="1"/>
  <c r="Z399" i="1"/>
  <c r="Y399" i="1"/>
  <c r="Z395" i="1"/>
  <c r="Y395" i="1"/>
  <c r="Z391" i="1"/>
  <c r="Y391" i="1"/>
  <c r="Z387" i="1"/>
  <c r="Y387" i="1"/>
  <c r="Z383" i="1"/>
  <c r="Y383" i="1"/>
  <c r="Z379" i="1"/>
  <c r="Y379" i="1"/>
  <c r="Z375" i="1"/>
  <c r="Y375" i="1"/>
  <c r="Z371" i="1"/>
  <c r="Y371" i="1"/>
  <c r="Z367" i="1"/>
  <c r="Y367" i="1"/>
  <c r="Z363" i="1"/>
  <c r="Y363" i="1"/>
  <c r="Z359" i="1"/>
  <c r="Y359" i="1"/>
  <c r="Z355" i="1"/>
  <c r="Y355" i="1"/>
  <c r="Z351" i="1"/>
  <c r="Y351" i="1"/>
  <c r="Z347" i="1"/>
  <c r="Y347" i="1"/>
  <c r="Z343" i="1"/>
  <c r="Y343" i="1"/>
  <c r="Z339" i="1"/>
  <c r="Y339" i="1"/>
  <c r="Z335" i="1"/>
  <c r="Y335" i="1"/>
  <c r="Z331" i="1"/>
  <c r="Y331" i="1"/>
  <c r="Z327" i="1"/>
  <c r="Y327" i="1"/>
  <c r="Z323" i="1"/>
  <c r="Y323" i="1"/>
  <c r="Z319" i="1"/>
  <c r="Y319" i="1"/>
  <c r="Z315" i="1"/>
  <c r="Y315" i="1"/>
  <c r="Z311" i="1"/>
  <c r="Y311" i="1"/>
  <c r="Z307" i="1"/>
  <c r="Y307" i="1"/>
  <c r="Z303" i="1"/>
  <c r="Y303" i="1"/>
  <c r="Z299" i="1"/>
  <c r="Y299" i="1"/>
  <c r="Z295" i="1"/>
  <c r="Y295" i="1"/>
  <c r="Z291" i="1"/>
  <c r="Y291" i="1"/>
  <c r="Z287" i="1"/>
  <c r="Y287" i="1"/>
  <c r="Z283" i="1"/>
  <c r="Y283" i="1"/>
  <c r="Z279" i="1"/>
  <c r="Y279" i="1"/>
  <c r="Z275" i="1"/>
  <c r="Y275" i="1"/>
  <c r="Z271" i="1"/>
  <c r="Y271" i="1"/>
  <c r="Z267" i="1"/>
  <c r="Y267" i="1"/>
  <c r="Z263" i="1"/>
  <c r="Y263" i="1"/>
  <c r="Z259" i="1"/>
  <c r="Y259" i="1"/>
  <c r="Z255" i="1"/>
  <c r="Y255" i="1"/>
  <c r="Z251" i="1"/>
  <c r="Y251" i="1"/>
  <c r="Z247" i="1"/>
  <c r="Y247" i="1"/>
  <c r="Z243" i="1"/>
  <c r="Y243" i="1"/>
  <c r="Z239" i="1"/>
  <c r="Y239" i="1"/>
  <c r="Z235" i="1"/>
  <c r="Y235" i="1"/>
  <c r="AB231" i="1"/>
  <c r="Z231" i="1"/>
  <c r="Y231" i="1"/>
  <c r="AB227" i="1"/>
  <c r="Z227" i="1"/>
  <c r="Y227" i="1"/>
  <c r="AB223" i="1"/>
  <c r="Z223" i="1"/>
  <c r="Y223" i="1"/>
  <c r="AB219" i="1"/>
  <c r="Z219" i="1"/>
  <c r="Y219" i="1"/>
  <c r="AB215" i="1"/>
  <c r="Z215" i="1"/>
  <c r="Y215" i="1"/>
  <c r="AB211" i="1"/>
  <c r="Z211" i="1"/>
  <c r="Y211" i="1"/>
  <c r="AB207" i="1"/>
  <c r="Z207" i="1"/>
  <c r="Y207" i="1"/>
  <c r="AB203" i="1"/>
  <c r="Z203" i="1"/>
  <c r="Y203" i="1"/>
  <c r="AB199" i="1"/>
  <c r="Z199" i="1"/>
  <c r="Y199" i="1"/>
  <c r="AB195" i="1"/>
  <c r="Z195" i="1"/>
  <c r="Y195" i="1"/>
  <c r="AB191" i="1"/>
  <c r="Z191" i="1"/>
  <c r="Y191" i="1"/>
  <c r="AB187" i="1"/>
  <c r="Z187" i="1"/>
  <c r="Y187" i="1"/>
  <c r="AB183" i="1"/>
  <c r="Z183" i="1"/>
  <c r="Y183" i="1"/>
  <c r="AB179" i="1"/>
  <c r="Z179" i="1"/>
  <c r="Y179" i="1"/>
  <c r="AB175" i="1"/>
  <c r="Z175" i="1"/>
  <c r="Y175" i="1"/>
  <c r="AB171" i="1"/>
  <c r="Z171" i="1"/>
  <c r="Y171" i="1"/>
  <c r="AB167" i="1"/>
  <c r="Z167" i="1"/>
  <c r="Y167" i="1"/>
  <c r="AB163" i="1"/>
  <c r="Z163" i="1"/>
  <c r="Y163" i="1"/>
  <c r="AB159" i="1"/>
  <c r="Z159" i="1"/>
  <c r="Y159" i="1"/>
  <c r="AB155" i="1"/>
  <c r="Z155" i="1"/>
  <c r="Y155" i="1"/>
  <c r="AB151" i="1"/>
  <c r="Z151" i="1"/>
  <c r="Y151" i="1"/>
  <c r="AB147" i="1"/>
  <c r="Z147" i="1"/>
  <c r="Y147" i="1"/>
  <c r="AB143" i="1"/>
  <c r="Z143" i="1"/>
  <c r="Y143" i="1"/>
  <c r="AB139" i="1"/>
  <c r="Z139" i="1"/>
  <c r="Y139" i="1"/>
  <c r="AB135" i="1"/>
  <c r="Z135" i="1"/>
  <c r="Y135" i="1"/>
  <c r="AB131" i="1"/>
  <c r="Z131" i="1"/>
  <c r="Y131" i="1"/>
  <c r="AB127" i="1"/>
  <c r="Z127" i="1"/>
  <c r="Y127" i="1"/>
  <c r="AB123" i="1"/>
  <c r="Z123" i="1"/>
  <c r="Y123" i="1"/>
  <c r="AB119" i="1"/>
  <c r="Z119" i="1"/>
  <c r="Y119" i="1"/>
  <c r="AB115" i="1"/>
  <c r="Z115" i="1"/>
  <c r="Y115" i="1"/>
  <c r="AB111" i="1"/>
  <c r="Z111" i="1"/>
  <c r="Y111" i="1"/>
  <c r="AB107" i="1"/>
  <c r="Z107" i="1"/>
  <c r="Y107" i="1"/>
  <c r="AB103" i="1"/>
  <c r="Z103" i="1"/>
  <c r="Y103" i="1"/>
  <c r="AB99" i="1"/>
  <c r="Z99" i="1"/>
  <c r="Y99" i="1"/>
  <c r="AB95" i="1"/>
  <c r="Z95" i="1"/>
  <c r="Y95" i="1"/>
  <c r="AB91" i="1"/>
  <c r="Z91" i="1"/>
  <c r="Y91" i="1"/>
  <c r="AB87" i="1"/>
  <c r="Z87" i="1"/>
  <c r="Y87" i="1"/>
  <c r="AB83" i="1"/>
  <c r="Z83" i="1"/>
  <c r="Y83" i="1"/>
  <c r="AB79" i="1"/>
  <c r="Z79" i="1"/>
  <c r="Y79" i="1"/>
  <c r="AB75" i="1"/>
  <c r="Z75" i="1"/>
  <c r="Y75" i="1"/>
  <c r="AB71" i="1"/>
  <c r="Z71" i="1"/>
  <c r="Y71" i="1"/>
  <c r="AB67" i="1"/>
  <c r="Z67" i="1"/>
  <c r="Y67" i="1"/>
  <c r="AB63" i="1"/>
  <c r="Z63" i="1"/>
  <c r="Y63" i="1"/>
  <c r="AB59" i="1"/>
  <c r="Z59" i="1"/>
  <c r="Y59" i="1"/>
  <c r="AB55" i="1"/>
  <c r="Z55" i="1"/>
  <c r="Y55" i="1"/>
  <c r="AB51" i="1"/>
  <c r="Z51" i="1"/>
  <c r="Y51" i="1"/>
  <c r="AB47" i="1"/>
  <c r="Z47" i="1"/>
  <c r="Y47" i="1"/>
  <c r="AB43" i="1"/>
  <c r="Z43" i="1"/>
  <c r="Y43" i="1"/>
  <c r="AB39" i="1"/>
  <c r="Z39" i="1"/>
  <c r="Y39" i="1"/>
  <c r="AB35" i="1"/>
  <c r="Z35" i="1"/>
  <c r="Y35" i="1"/>
  <c r="AB31" i="1"/>
  <c r="Z31" i="1"/>
  <c r="Y31" i="1"/>
  <c r="AB27" i="1"/>
  <c r="Z27" i="1"/>
  <c r="Y27" i="1"/>
  <c r="AB23" i="1"/>
  <c r="Z23" i="1"/>
  <c r="Y23" i="1"/>
  <c r="AB19" i="1"/>
  <c r="Z19" i="1"/>
  <c r="Y19" i="1"/>
  <c r="AB15" i="1"/>
  <c r="Z15" i="1"/>
  <c r="Y15" i="1"/>
  <c r="AB11" i="1"/>
  <c r="Z11" i="1"/>
  <c r="Y11" i="1"/>
  <c r="AB7" i="1"/>
  <c r="Z7" i="1"/>
  <c r="Y7" i="1"/>
  <c r="Z508" i="1"/>
  <c r="Y508" i="1"/>
  <c r="Z500" i="1"/>
  <c r="Y500" i="1"/>
  <c r="Z492" i="1"/>
  <c r="Y492" i="1"/>
  <c r="Z480" i="1"/>
  <c r="Y480" i="1"/>
  <c r="Z472" i="1"/>
  <c r="Y472" i="1"/>
  <c r="Z464" i="1"/>
  <c r="Y464" i="1"/>
  <c r="Z456" i="1"/>
  <c r="Y456" i="1"/>
  <c r="Z448" i="1"/>
  <c r="Y448" i="1"/>
  <c r="Z507" i="1"/>
  <c r="Y507" i="1"/>
  <c r="Z499" i="1"/>
  <c r="Y499" i="1"/>
  <c r="Z491" i="1"/>
  <c r="Y491" i="1"/>
  <c r="Z483" i="1"/>
  <c r="Y483" i="1"/>
  <c r="Z475" i="1"/>
  <c r="Y475" i="1"/>
  <c r="Z467" i="1"/>
  <c r="Y467" i="1"/>
  <c r="Z459" i="1"/>
  <c r="Y459" i="1"/>
  <c r="Z451" i="1"/>
  <c r="Y451" i="1"/>
  <c r="Z447" i="1"/>
  <c r="Y447" i="1"/>
  <c r="Z502" i="1"/>
  <c r="Y502" i="1"/>
  <c r="Z494" i="1"/>
  <c r="Y494" i="1"/>
  <c r="Z486" i="1"/>
  <c r="Y486" i="1"/>
  <c r="Z482" i="1"/>
  <c r="Y482" i="1"/>
  <c r="Z474" i="1"/>
  <c r="Y474" i="1"/>
  <c r="Z470" i="1"/>
  <c r="Y470" i="1"/>
  <c r="Z466" i="1"/>
  <c r="Y466" i="1"/>
  <c r="Z462" i="1"/>
  <c r="Y462" i="1"/>
  <c r="Z458" i="1"/>
  <c r="Y458" i="1"/>
  <c r="Z454" i="1"/>
  <c r="Y454" i="1"/>
  <c r="Z450" i="1"/>
  <c r="Y450" i="1"/>
  <c r="Z446" i="1"/>
  <c r="Y446" i="1"/>
  <c r="Z442" i="1"/>
  <c r="Y442" i="1"/>
  <c r="Z438" i="1"/>
  <c r="Y438" i="1"/>
  <c r="Z434" i="1"/>
  <c r="Y434" i="1"/>
  <c r="Z430" i="1"/>
  <c r="Y430" i="1"/>
  <c r="Z426" i="1"/>
  <c r="Y426" i="1"/>
  <c r="Z422" i="1"/>
  <c r="Y422" i="1"/>
  <c r="Z418" i="1"/>
  <c r="Y418" i="1"/>
  <c r="Z414" i="1"/>
  <c r="Y414" i="1"/>
  <c r="Z410" i="1"/>
  <c r="Y410" i="1"/>
  <c r="Z406" i="1"/>
  <c r="Y406" i="1"/>
  <c r="Z402" i="1"/>
  <c r="Y402" i="1"/>
  <c r="Z398" i="1"/>
  <c r="Y398" i="1"/>
  <c r="Z394" i="1"/>
  <c r="Y394" i="1"/>
  <c r="Z390" i="1"/>
  <c r="Y390" i="1"/>
  <c r="Z386" i="1"/>
  <c r="Y386" i="1"/>
  <c r="Z382" i="1"/>
  <c r="Y382" i="1"/>
  <c r="Z378" i="1"/>
  <c r="Y378" i="1"/>
  <c r="Z374" i="1"/>
  <c r="Y374" i="1"/>
  <c r="Z370" i="1"/>
  <c r="Y370" i="1"/>
  <c r="Z366" i="1"/>
  <c r="Y366" i="1"/>
  <c r="Z362" i="1"/>
  <c r="Y362" i="1"/>
  <c r="Z358" i="1"/>
  <c r="Y358" i="1"/>
  <c r="Z354" i="1"/>
  <c r="Y354" i="1"/>
  <c r="Z350" i="1"/>
  <c r="Y350" i="1"/>
  <c r="Z346" i="1"/>
  <c r="Y346" i="1"/>
  <c r="Z342" i="1"/>
  <c r="Y342" i="1"/>
  <c r="Z338" i="1"/>
  <c r="Y338" i="1"/>
  <c r="Z334" i="1"/>
  <c r="Y334" i="1"/>
  <c r="Z330" i="1"/>
  <c r="Y330" i="1"/>
  <c r="Z326" i="1"/>
  <c r="Y326" i="1"/>
  <c r="Z322" i="1"/>
  <c r="Y322" i="1"/>
  <c r="Z318" i="1"/>
  <c r="Y318" i="1"/>
  <c r="Z314" i="1"/>
  <c r="Y314" i="1"/>
  <c r="Z310" i="1"/>
  <c r="Y310" i="1"/>
  <c r="Z306" i="1"/>
  <c r="Y306" i="1"/>
  <c r="Z302" i="1"/>
  <c r="Y302" i="1"/>
  <c r="Z298" i="1"/>
  <c r="Y298" i="1"/>
  <c r="Z294" i="1"/>
  <c r="Y294" i="1"/>
  <c r="Z290" i="1"/>
  <c r="Y290" i="1"/>
  <c r="Z286" i="1"/>
  <c r="Y286" i="1"/>
  <c r="Z282" i="1"/>
  <c r="Y282" i="1"/>
  <c r="Z278" i="1"/>
  <c r="Y278" i="1"/>
  <c r="Z274" i="1"/>
  <c r="Y274" i="1"/>
  <c r="Z270" i="1"/>
  <c r="Y270" i="1"/>
  <c r="Z266" i="1"/>
  <c r="Y266" i="1"/>
  <c r="Z262" i="1"/>
  <c r="Y262" i="1"/>
  <c r="Z258" i="1"/>
  <c r="Y258" i="1"/>
  <c r="Z254" i="1"/>
  <c r="Y254" i="1"/>
  <c r="Z250" i="1"/>
  <c r="Y250" i="1"/>
  <c r="Z246" i="1"/>
  <c r="Y246" i="1"/>
  <c r="Z242" i="1"/>
  <c r="Y242" i="1"/>
  <c r="Z238" i="1"/>
  <c r="Y238" i="1"/>
  <c r="AB234" i="1"/>
  <c r="Z234" i="1"/>
  <c r="Y234" i="1"/>
  <c r="AB230" i="1"/>
  <c r="Z230" i="1"/>
  <c r="Y230" i="1"/>
  <c r="AB226" i="1"/>
  <c r="Z226" i="1"/>
  <c r="Y226" i="1"/>
  <c r="AB222" i="1"/>
  <c r="Z222" i="1"/>
  <c r="Y222" i="1"/>
  <c r="AB218" i="1"/>
  <c r="Z218" i="1"/>
  <c r="Y218" i="1"/>
  <c r="AB214" i="1"/>
  <c r="Z214" i="1"/>
  <c r="Y214" i="1"/>
  <c r="AB210" i="1"/>
  <c r="Z210" i="1"/>
  <c r="Y210" i="1"/>
  <c r="AB206" i="1"/>
  <c r="Z206" i="1"/>
  <c r="Y206" i="1"/>
  <c r="AB202" i="1"/>
  <c r="Z202" i="1"/>
  <c r="Y202" i="1"/>
  <c r="AB198" i="1"/>
  <c r="Z198" i="1"/>
  <c r="Y198" i="1"/>
  <c r="AB194" i="1"/>
  <c r="Z194" i="1"/>
  <c r="Y194" i="1"/>
  <c r="AB190" i="1"/>
  <c r="Z190" i="1"/>
  <c r="Y190" i="1"/>
  <c r="AB186" i="1"/>
  <c r="Z186" i="1"/>
  <c r="Y186" i="1"/>
  <c r="AB182" i="1"/>
  <c r="Z182" i="1"/>
  <c r="Y182" i="1"/>
  <c r="AB178" i="1"/>
  <c r="Z178" i="1"/>
  <c r="Y178" i="1"/>
  <c r="AB174" i="1"/>
  <c r="Z174" i="1"/>
  <c r="Y174" i="1"/>
  <c r="AB170" i="1"/>
  <c r="Z170" i="1"/>
  <c r="Y170" i="1"/>
  <c r="AB166" i="1"/>
  <c r="Z166" i="1"/>
  <c r="Y166" i="1"/>
  <c r="AB162" i="1"/>
  <c r="Z162" i="1"/>
  <c r="Y162" i="1"/>
  <c r="AB158" i="1"/>
  <c r="Z158" i="1"/>
  <c r="Y158" i="1"/>
  <c r="AB154" i="1"/>
  <c r="Z154" i="1"/>
  <c r="Y154" i="1"/>
  <c r="AB150" i="1"/>
  <c r="Z150" i="1"/>
  <c r="Y150" i="1"/>
  <c r="AB146" i="1"/>
  <c r="Z146" i="1"/>
  <c r="Y146" i="1"/>
  <c r="AB142" i="1"/>
  <c r="Z142" i="1"/>
  <c r="Y142" i="1"/>
  <c r="AB138" i="1"/>
  <c r="Z138" i="1"/>
  <c r="Y138" i="1"/>
  <c r="AB134" i="1"/>
  <c r="Z134" i="1"/>
  <c r="Y134" i="1"/>
  <c r="AB130" i="1"/>
  <c r="Z130" i="1"/>
  <c r="Y130" i="1"/>
  <c r="AB126" i="1"/>
  <c r="Z126" i="1"/>
  <c r="Y126" i="1"/>
  <c r="AB122" i="1"/>
  <c r="Z122" i="1"/>
  <c r="Y122" i="1"/>
  <c r="AB118" i="1"/>
  <c r="Z118" i="1"/>
  <c r="Y118" i="1"/>
  <c r="AB114" i="1"/>
  <c r="Z114" i="1"/>
  <c r="Y114" i="1"/>
  <c r="AB110" i="1"/>
  <c r="Z110" i="1"/>
  <c r="Y110" i="1"/>
  <c r="AB106" i="1"/>
  <c r="Z106" i="1"/>
  <c r="Y106" i="1"/>
  <c r="AB102" i="1"/>
  <c r="Z102" i="1"/>
  <c r="Y102" i="1"/>
  <c r="AB98" i="1"/>
  <c r="Z98" i="1"/>
  <c r="Y98" i="1"/>
  <c r="AB94" i="1"/>
  <c r="Z94" i="1"/>
  <c r="Y94" i="1"/>
  <c r="AB90" i="1"/>
  <c r="Z90" i="1"/>
  <c r="Y90" i="1"/>
  <c r="AB86" i="1"/>
  <c r="Z86" i="1"/>
  <c r="Y86" i="1"/>
  <c r="AB82" i="1"/>
  <c r="Z82" i="1"/>
  <c r="Y82" i="1"/>
  <c r="AB78" i="1"/>
  <c r="Z78" i="1"/>
  <c r="Y78" i="1"/>
  <c r="AB74" i="1"/>
  <c r="Z74" i="1"/>
  <c r="Y74" i="1"/>
  <c r="AB70" i="1"/>
  <c r="Z70" i="1"/>
  <c r="Y70" i="1"/>
  <c r="AB66" i="1"/>
  <c r="Z66" i="1"/>
  <c r="Y66" i="1"/>
  <c r="AB62" i="1"/>
  <c r="Z62" i="1"/>
  <c r="Y62" i="1"/>
  <c r="AB58" i="1"/>
  <c r="Z58" i="1"/>
  <c r="Y58" i="1"/>
  <c r="AB54" i="1"/>
  <c r="Z54" i="1"/>
  <c r="Y54" i="1"/>
  <c r="AB50" i="1"/>
  <c r="Z50" i="1"/>
  <c r="Y50" i="1"/>
  <c r="AB46" i="1"/>
  <c r="Z46" i="1"/>
  <c r="Y46" i="1"/>
  <c r="AB42" i="1"/>
  <c r="Z42" i="1"/>
  <c r="Y42" i="1"/>
  <c r="AB38" i="1"/>
  <c r="Z38" i="1"/>
  <c r="Y38" i="1"/>
  <c r="AB34" i="1"/>
  <c r="Z34" i="1"/>
  <c r="Y34" i="1"/>
  <c r="AB30" i="1"/>
  <c r="Z30" i="1"/>
  <c r="Y30" i="1"/>
  <c r="AB26" i="1"/>
  <c r="Z26" i="1"/>
  <c r="Y26" i="1"/>
  <c r="AB22" i="1"/>
  <c r="Z22" i="1"/>
  <c r="Y22" i="1"/>
  <c r="AB18" i="1"/>
  <c r="Z18" i="1"/>
  <c r="Y18" i="1"/>
  <c r="AB14" i="1"/>
  <c r="Z14" i="1"/>
  <c r="Y14" i="1"/>
  <c r="AB10" i="1"/>
  <c r="Z10" i="1"/>
  <c r="Y10" i="1"/>
  <c r="AB6" i="1"/>
  <c r="Z6" i="1"/>
  <c r="Y6" i="1"/>
  <c r="Z504" i="1"/>
  <c r="Y504" i="1"/>
  <c r="Z496" i="1"/>
  <c r="Y496" i="1"/>
  <c r="Z488" i="1"/>
  <c r="Y488" i="1"/>
  <c r="Z484" i="1"/>
  <c r="Y484" i="1"/>
  <c r="Z476" i="1"/>
  <c r="Y476" i="1"/>
  <c r="Z468" i="1"/>
  <c r="Y468" i="1"/>
  <c r="Z460" i="1"/>
  <c r="Y460" i="1"/>
  <c r="Z452" i="1"/>
  <c r="Y452" i="1"/>
  <c r="Z444" i="1"/>
  <c r="Y444" i="1"/>
  <c r="Z503" i="1"/>
  <c r="Y503" i="1"/>
  <c r="Z495" i="1"/>
  <c r="Y495" i="1"/>
  <c r="Z487" i="1"/>
  <c r="Y487" i="1"/>
  <c r="Z479" i="1"/>
  <c r="Y479" i="1"/>
  <c r="Z471" i="1"/>
  <c r="Y471" i="1"/>
  <c r="Z463" i="1"/>
  <c r="Y463" i="1"/>
  <c r="Z455" i="1"/>
  <c r="Y455" i="1"/>
  <c r="Z443" i="1"/>
  <c r="Y443" i="1"/>
  <c r="Z506" i="1"/>
  <c r="Y506" i="1"/>
  <c r="Z498" i="1"/>
  <c r="Y498" i="1"/>
  <c r="Z490" i="1"/>
  <c r="Y490" i="1"/>
  <c r="Z478" i="1"/>
  <c r="Y478" i="1"/>
  <c r="AB3" i="1"/>
  <c r="AA3" i="1"/>
  <c r="Z3" i="1"/>
  <c r="Y3" i="1"/>
  <c r="Z505" i="1"/>
  <c r="Y505" i="1"/>
  <c r="Z501" i="1"/>
  <c r="Y501" i="1"/>
  <c r="Z497" i="1"/>
  <c r="Y497" i="1"/>
  <c r="Z493" i="1"/>
  <c r="Y493" i="1"/>
  <c r="Z489" i="1"/>
  <c r="Y489" i="1"/>
  <c r="Z485" i="1"/>
  <c r="Y485" i="1"/>
  <c r="Z481" i="1"/>
  <c r="Y481" i="1"/>
  <c r="Z477" i="1"/>
  <c r="Y477" i="1"/>
  <c r="Z473" i="1"/>
  <c r="Y473" i="1"/>
  <c r="Z469" i="1"/>
  <c r="Y469" i="1"/>
  <c r="Z465" i="1"/>
  <c r="Y465" i="1"/>
  <c r="Z461" i="1"/>
  <c r="Y461" i="1"/>
  <c r="Z457" i="1"/>
  <c r="Y457" i="1"/>
  <c r="Z453" i="1"/>
  <c r="Y453" i="1"/>
  <c r="Z449" i="1"/>
  <c r="Y449" i="1"/>
  <c r="Z445" i="1"/>
  <c r="Y445" i="1"/>
  <c r="Z441" i="1"/>
  <c r="Y441" i="1"/>
  <c r="Z437" i="1"/>
  <c r="Y437" i="1"/>
  <c r="Z433" i="1"/>
  <c r="Y433" i="1"/>
  <c r="Z429" i="1"/>
  <c r="Y429" i="1"/>
  <c r="Z425" i="1"/>
  <c r="Y425" i="1"/>
  <c r="Z421" i="1"/>
  <c r="Y421" i="1"/>
  <c r="Z417" i="1"/>
  <c r="Y417" i="1"/>
  <c r="Z413" i="1"/>
  <c r="Y413" i="1"/>
  <c r="Z409" i="1"/>
  <c r="Y409" i="1"/>
  <c r="Z405" i="1"/>
  <c r="Y405" i="1"/>
  <c r="Z401" i="1"/>
  <c r="Y401" i="1"/>
  <c r="Z397" i="1"/>
  <c r="Y397" i="1"/>
  <c r="Z393" i="1"/>
  <c r="Y393" i="1"/>
  <c r="Z389" i="1"/>
  <c r="Y389" i="1"/>
  <c r="Z385" i="1"/>
  <c r="Y385" i="1"/>
  <c r="Z381" i="1"/>
  <c r="Y381" i="1"/>
  <c r="Z377" i="1"/>
  <c r="Y377" i="1"/>
  <c r="Z373" i="1"/>
  <c r="Y373" i="1"/>
  <c r="Z369" i="1"/>
  <c r="Y369" i="1"/>
  <c r="Z365" i="1"/>
  <c r="Y365" i="1"/>
  <c r="Z361" i="1"/>
  <c r="Y361" i="1"/>
  <c r="Z357" i="1"/>
  <c r="Y357" i="1"/>
  <c r="Z353" i="1"/>
  <c r="Y353" i="1"/>
  <c r="Z349" i="1"/>
  <c r="Y349" i="1"/>
  <c r="Z345" i="1"/>
  <c r="Y345" i="1"/>
  <c r="Z341" i="1"/>
  <c r="Y341" i="1"/>
  <c r="Z337" i="1"/>
  <c r="Y337" i="1"/>
  <c r="Z333" i="1"/>
  <c r="Y333" i="1"/>
  <c r="Z329" i="1"/>
  <c r="Y329" i="1"/>
  <c r="Z325" i="1"/>
  <c r="Y325" i="1"/>
  <c r="Z321" i="1"/>
  <c r="Y321" i="1"/>
  <c r="Z317" i="1"/>
  <c r="Y317" i="1"/>
  <c r="Z313" i="1"/>
  <c r="Y313" i="1"/>
  <c r="Z309" i="1"/>
  <c r="Y309" i="1"/>
  <c r="Z305" i="1"/>
  <c r="Y305" i="1"/>
  <c r="Z301" i="1"/>
  <c r="Y301" i="1"/>
  <c r="Z297" i="1"/>
  <c r="Y297" i="1"/>
  <c r="Z293" i="1"/>
  <c r="Y293" i="1"/>
  <c r="Z289" i="1"/>
  <c r="Y289" i="1"/>
  <c r="Z285" i="1"/>
  <c r="Y285" i="1"/>
  <c r="Z281" i="1"/>
  <c r="Y281" i="1"/>
  <c r="Z277" i="1"/>
  <c r="Y277" i="1"/>
  <c r="Z273" i="1"/>
  <c r="Y273" i="1"/>
  <c r="Z269" i="1"/>
  <c r="Y269" i="1"/>
  <c r="Z265" i="1"/>
  <c r="Y265" i="1"/>
  <c r="Z261" i="1"/>
  <c r="Y261" i="1"/>
  <c r="Z257" i="1"/>
  <c r="Y257" i="1"/>
  <c r="Z253" i="1"/>
  <c r="Y253" i="1"/>
  <c r="Z249" i="1"/>
  <c r="Y249" i="1"/>
  <c r="Z245" i="1"/>
  <c r="Y245" i="1"/>
  <c r="Z241" i="1"/>
  <c r="Y241" i="1"/>
  <c r="Z237" i="1"/>
  <c r="Y237" i="1"/>
  <c r="AB233" i="1"/>
  <c r="Z233" i="1"/>
  <c r="Y233" i="1"/>
  <c r="AB229" i="1"/>
  <c r="Z229" i="1"/>
  <c r="Y229" i="1"/>
  <c r="AB225" i="1"/>
  <c r="Z225" i="1"/>
  <c r="Y225" i="1"/>
  <c r="AB221" i="1"/>
  <c r="Z221" i="1"/>
  <c r="Y221" i="1"/>
  <c r="AB217" i="1"/>
  <c r="Z217" i="1"/>
  <c r="Y217" i="1"/>
  <c r="AB213" i="1"/>
  <c r="Z213" i="1"/>
  <c r="Y213" i="1"/>
  <c r="AB209" i="1"/>
  <c r="Z209" i="1"/>
  <c r="Y209" i="1"/>
  <c r="AB205" i="1"/>
  <c r="Z205" i="1"/>
  <c r="Y205" i="1"/>
  <c r="AB201" i="1"/>
  <c r="Z201" i="1"/>
  <c r="Y201" i="1"/>
  <c r="AB197" i="1"/>
  <c r="Z197" i="1"/>
  <c r="Y197" i="1"/>
  <c r="AB193" i="1"/>
  <c r="Z193" i="1"/>
  <c r="Y193" i="1"/>
  <c r="AB189" i="1"/>
  <c r="Z189" i="1"/>
  <c r="Y189" i="1"/>
  <c r="AB185" i="1"/>
  <c r="Z185" i="1"/>
  <c r="Y185" i="1"/>
  <c r="AB181" i="1"/>
  <c r="Z181" i="1"/>
  <c r="Y181" i="1"/>
  <c r="AB177" i="1"/>
  <c r="Z177" i="1"/>
  <c r="Y177" i="1"/>
  <c r="AB173" i="1"/>
  <c r="Z173" i="1"/>
  <c r="Y173" i="1"/>
  <c r="AB169" i="1"/>
  <c r="Z169" i="1"/>
  <c r="Y169" i="1"/>
  <c r="AB165" i="1"/>
  <c r="Z165" i="1"/>
  <c r="Y165" i="1"/>
  <c r="AB161" i="1"/>
  <c r="Z161" i="1"/>
  <c r="Y161" i="1"/>
  <c r="AB157" i="1"/>
  <c r="Z157" i="1"/>
  <c r="Y157" i="1"/>
  <c r="AB153" i="1"/>
  <c r="Z153" i="1"/>
  <c r="Y153" i="1"/>
  <c r="AB149" i="1"/>
  <c r="Z149" i="1"/>
  <c r="Y149" i="1"/>
  <c r="AB145" i="1"/>
  <c r="Z145" i="1"/>
  <c r="Y145" i="1"/>
  <c r="AB141" i="1"/>
  <c r="Z141" i="1"/>
  <c r="Y141" i="1"/>
  <c r="AB137" i="1"/>
  <c r="Z137" i="1"/>
  <c r="Y137" i="1"/>
  <c r="AB133" i="1"/>
  <c r="Z133" i="1"/>
  <c r="Y133" i="1"/>
  <c r="AB129" i="1"/>
  <c r="Z129" i="1"/>
  <c r="Y129" i="1"/>
  <c r="AB125" i="1"/>
  <c r="Z125" i="1"/>
  <c r="Y125" i="1"/>
  <c r="AB121" i="1"/>
  <c r="Z121" i="1"/>
  <c r="Y121" i="1"/>
  <c r="AB117" i="1"/>
  <c r="Z117" i="1"/>
  <c r="Y117" i="1"/>
  <c r="AB113" i="1"/>
  <c r="Z113" i="1"/>
  <c r="Y113" i="1"/>
  <c r="AB109" i="1"/>
  <c r="Z109" i="1"/>
  <c r="Y109" i="1"/>
  <c r="AB105" i="1"/>
  <c r="Z105" i="1"/>
  <c r="Y105" i="1"/>
  <c r="AB101" i="1"/>
  <c r="Z101" i="1"/>
  <c r="Y101" i="1"/>
  <c r="AB97" i="1"/>
  <c r="Z97" i="1"/>
  <c r="Y97" i="1"/>
  <c r="AB93" i="1"/>
  <c r="Z93" i="1"/>
  <c r="Y93" i="1"/>
  <c r="AB89" i="1"/>
  <c r="Z89" i="1"/>
  <c r="Y89" i="1"/>
  <c r="AB85" i="1"/>
  <c r="Z85" i="1"/>
  <c r="Y85" i="1"/>
  <c r="AB81" i="1"/>
  <c r="Z81" i="1"/>
  <c r="Y81" i="1"/>
  <c r="AB77" i="1"/>
  <c r="Z77" i="1"/>
  <c r="Y77" i="1"/>
  <c r="AB73" i="1"/>
  <c r="Z73" i="1"/>
  <c r="Y73" i="1"/>
  <c r="AB69" i="1"/>
  <c r="Z69" i="1"/>
  <c r="Y69" i="1"/>
  <c r="AB65" i="1"/>
  <c r="Z65" i="1"/>
  <c r="Y65" i="1"/>
  <c r="AB61" i="1"/>
  <c r="Z61" i="1"/>
  <c r="Y61" i="1"/>
  <c r="AB57" i="1"/>
  <c r="Z57" i="1"/>
  <c r="Y57" i="1"/>
  <c r="AB53" i="1"/>
  <c r="Z53" i="1"/>
  <c r="Y53" i="1"/>
  <c r="AB49" i="1"/>
  <c r="Z49" i="1"/>
  <c r="Y49" i="1"/>
  <c r="AB45" i="1"/>
  <c r="Z45" i="1"/>
  <c r="Y45" i="1"/>
  <c r="AB41" i="1"/>
  <c r="Z41" i="1"/>
  <c r="Y41" i="1"/>
  <c r="AB37" i="1"/>
  <c r="Z37" i="1"/>
  <c r="Y37" i="1"/>
  <c r="AB33" i="1"/>
  <c r="Z33" i="1"/>
  <c r="Y33" i="1"/>
  <c r="AB29" i="1"/>
  <c r="Z29" i="1"/>
  <c r="Y29" i="1"/>
  <c r="AB25" i="1"/>
  <c r="Z25" i="1"/>
  <c r="Y25" i="1"/>
  <c r="AB21" i="1"/>
  <c r="Z21" i="1"/>
  <c r="Y21" i="1"/>
  <c r="AB17" i="1"/>
  <c r="Z17" i="1"/>
  <c r="Y17" i="1"/>
  <c r="AB13" i="1"/>
  <c r="Z13" i="1"/>
  <c r="Y13" i="1"/>
  <c r="AB9" i="1"/>
  <c r="Z9" i="1"/>
  <c r="Y9" i="1"/>
  <c r="AB5" i="1"/>
  <c r="Z5" i="1"/>
  <c r="Y5" i="1"/>
  <c r="AB508" i="1"/>
  <c r="AB504" i="1"/>
  <c r="AB500" i="1"/>
  <c r="AB496" i="1"/>
  <c r="AB492" i="1"/>
  <c r="AB488" i="1"/>
  <c r="AB484" i="1"/>
  <c r="AB480" i="1"/>
  <c r="AB476" i="1"/>
  <c r="AB472" i="1"/>
  <c r="AB468" i="1"/>
  <c r="AB464" i="1"/>
  <c r="AB460" i="1"/>
  <c r="AB456" i="1"/>
  <c r="AB452" i="1"/>
  <c r="AB448" i="1"/>
  <c r="AB444" i="1"/>
  <c r="Z440" i="1"/>
  <c r="Y440" i="1"/>
  <c r="Z436" i="1"/>
  <c r="Y436" i="1"/>
  <c r="Z432" i="1"/>
  <c r="Y432" i="1"/>
  <c r="Z428" i="1"/>
  <c r="Y428" i="1"/>
  <c r="Z424" i="1"/>
  <c r="Y424" i="1"/>
  <c r="Z420" i="1"/>
  <c r="Y420" i="1"/>
  <c r="Z416" i="1"/>
  <c r="Y416" i="1"/>
  <c r="Z412" i="1"/>
  <c r="Y412" i="1"/>
  <c r="Z408" i="1"/>
  <c r="Y408" i="1"/>
  <c r="Z404" i="1"/>
  <c r="Y404" i="1"/>
  <c r="Z400" i="1"/>
  <c r="Y400" i="1"/>
  <c r="Z396" i="1"/>
  <c r="Y396" i="1"/>
  <c r="Z392" i="1"/>
  <c r="Y392" i="1"/>
  <c r="Z388" i="1"/>
  <c r="Y388" i="1"/>
  <c r="Z384" i="1"/>
  <c r="Y384" i="1"/>
  <c r="Z380" i="1"/>
  <c r="Y380" i="1"/>
  <c r="Z376" i="1"/>
  <c r="Y376" i="1"/>
  <c r="Z372" i="1"/>
  <c r="Y372" i="1"/>
  <c r="Z368" i="1"/>
  <c r="Y368" i="1"/>
  <c r="Z364" i="1"/>
  <c r="Y364" i="1"/>
  <c r="Z360" i="1"/>
  <c r="Y360" i="1"/>
  <c r="Z356" i="1"/>
  <c r="Y356" i="1"/>
  <c r="Z352" i="1"/>
  <c r="Y352" i="1"/>
  <c r="Z348" i="1"/>
  <c r="Y348" i="1"/>
  <c r="Z344" i="1"/>
  <c r="Y344" i="1"/>
  <c r="Z340" i="1"/>
  <c r="Y340" i="1"/>
  <c r="Z336" i="1"/>
  <c r="Y336" i="1"/>
  <c r="Z332" i="1"/>
  <c r="Y332" i="1"/>
  <c r="Z328" i="1"/>
  <c r="Y328" i="1"/>
  <c r="Z324" i="1"/>
  <c r="Y324" i="1"/>
  <c r="Z320" i="1"/>
  <c r="Y320" i="1"/>
  <c r="Z316" i="1"/>
  <c r="Y316" i="1"/>
  <c r="Z312" i="1"/>
  <c r="Y312" i="1"/>
  <c r="Z308" i="1"/>
  <c r="Y308" i="1"/>
  <c r="Z304" i="1"/>
  <c r="Y304" i="1"/>
  <c r="Z300" i="1"/>
  <c r="Y300" i="1"/>
  <c r="Z296" i="1"/>
  <c r="Y296" i="1"/>
  <c r="Z292" i="1"/>
  <c r="Y292" i="1"/>
  <c r="Z288" i="1"/>
  <c r="Y288" i="1"/>
  <c r="Z284" i="1"/>
  <c r="Y284" i="1"/>
  <c r="Z280" i="1"/>
  <c r="Y280" i="1"/>
  <c r="Z276" i="1"/>
  <c r="Y276" i="1"/>
  <c r="Z272" i="1"/>
  <c r="Y272" i="1"/>
  <c r="Z268" i="1"/>
  <c r="Y268" i="1"/>
  <c r="Z264" i="1"/>
  <c r="Y264" i="1"/>
  <c r="Z260" i="1"/>
  <c r="Y260" i="1"/>
  <c r="Z256" i="1"/>
  <c r="Y256" i="1"/>
  <c r="Z252" i="1"/>
  <c r="Y252" i="1"/>
  <c r="Z248" i="1"/>
  <c r="Y248" i="1"/>
  <c r="Z244" i="1"/>
  <c r="Y244" i="1"/>
  <c r="Z240" i="1"/>
  <c r="Y240" i="1"/>
  <c r="Z236" i="1"/>
  <c r="Y236" i="1"/>
  <c r="AB232" i="1"/>
  <c r="Z232" i="1"/>
  <c r="Y232" i="1"/>
  <c r="AB228" i="1"/>
  <c r="Z228" i="1"/>
  <c r="Y228" i="1"/>
  <c r="AB224" i="1"/>
  <c r="Z224" i="1"/>
  <c r="Y224" i="1"/>
  <c r="AB220" i="1"/>
  <c r="Z220" i="1"/>
  <c r="Y220" i="1"/>
  <c r="AB216" i="1"/>
  <c r="Z216" i="1"/>
  <c r="Y216" i="1"/>
  <c r="AB212" i="1"/>
  <c r="Z212" i="1"/>
  <c r="Y212" i="1"/>
  <c r="AB208" i="1"/>
  <c r="Z208" i="1"/>
  <c r="Y208" i="1"/>
  <c r="AB204" i="1"/>
  <c r="Z204" i="1"/>
  <c r="Y204" i="1"/>
  <c r="AB200" i="1"/>
  <c r="Z200" i="1"/>
  <c r="Y200" i="1"/>
  <c r="AB196" i="1"/>
  <c r="Z196" i="1"/>
  <c r="Y196" i="1"/>
  <c r="AB192" i="1"/>
  <c r="Z192" i="1"/>
  <c r="Y192" i="1"/>
  <c r="AB188" i="1"/>
  <c r="Z188" i="1"/>
  <c r="Y188" i="1"/>
  <c r="AB184" i="1"/>
  <c r="Z184" i="1"/>
  <c r="Y184" i="1"/>
  <c r="AB180" i="1"/>
  <c r="Z180" i="1"/>
  <c r="Y180" i="1"/>
  <c r="AB176" i="1"/>
  <c r="Z176" i="1"/>
  <c r="Y176" i="1"/>
  <c r="AB172" i="1"/>
  <c r="Z172" i="1"/>
  <c r="Y172" i="1"/>
  <c r="AB168" i="1"/>
  <c r="Z168" i="1"/>
  <c r="Y168" i="1"/>
  <c r="AB164" i="1"/>
  <c r="Z164" i="1"/>
  <c r="Y164" i="1"/>
  <c r="AB160" i="1"/>
  <c r="Z160" i="1"/>
  <c r="Y160" i="1"/>
  <c r="AB156" i="1"/>
  <c r="Z156" i="1"/>
  <c r="Y156" i="1"/>
  <c r="AB152" i="1"/>
  <c r="Z152" i="1"/>
  <c r="Y152" i="1"/>
  <c r="AB148" i="1"/>
  <c r="Z148" i="1"/>
  <c r="Y148" i="1"/>
  <c r="AB144" i="1"/>
  <c r="Z144" i="1"/>
  <c r="Y144" i="1"/>
  <c r="AB140" i="1"/>
  <c r="Z140" i="1"/>
  <c r="Y140" i="1"/>
  <c r="AB136" i="1"/>
  <c r="Z136" i="1"/>
  <c r="Y136" i="1"/>
  <c r="AB132" i="1"/>
  <c r="Z132" i="1"/>
  <c r="Y132" i="1"/>
  <c r="AB128" i="1"/>
  <c r="Z128" i="1"/>
  <c r="Y128" i="1"/>
  <c r="AB124" i="1"/>
  <c r="Z124" i="1"/>
  <c r="Y124" i="1"/>
  <c r="AB120" i="1"/>
  <c r="Z120" i="1"/>
  <c r="Y120" i="1"/>
  <c r="AB116" i="1"/>
  <c r="Z116" i="1"/>
  <c r="Y116" i="1"/>
  <c r="AB112" i="1"/>
  <c r="Z112" i="1"/>
  <c r="Y112" i="1"/>
  <c r="AB108" i="1"/>
  <c r="Z108" i="1"/>
  <c r="Y108" i="1"/>
  <c r="AB104" i="1"/>
  <c r="Z104" i="1"/>
  <c r="Y104" i="1"/>
  <c r="AB100" i="1"/>
  <c r="Z100" i="1"/>
  <c r="Y100" i="1"/>
  <c r="AB96" i="1"/>
  <c r="Z96" i="1"/>
  <c r="Y96" i="1"/>
  <c r="AB92" i="1"/>
  <c r="Z92" i="1"/>
  <c r="Y92" i="1"/>
  <c r="AB88" i="1"/>
  <c r="Z88" i="1"/>
  <c r="Y88" i="1"/>
  <c r="AB84" i="1"/>
  <c r="Z84" i="1"/>
  <c r="Y84" i="1"/>
  <c r="AB80" i="1"/>
  <c r="Z80" i="1"/>
  <c r="Y80" i="1"/>
  <c r="AB76" i="1"/>
  <c r="Z76" i="1"/>
  <c r="Y76" i="1"/>
  <c r="AB72" i="1"/>
  <c r="Z72" i="1"/>
  <c r="Y72" i="1"/>
  <c r="AB68" i="1"/>
  <c r="Z68" i="1"/>
  <c r="Y68" i="1"/>
  <c r="AB64" i="1"/>
  <c r="Z64" i="1"/>
  <c r="Y64" i="1"/>
  <c r="AB60" i="1"/>
  <c r="Z60" i="1"/>
  <c r="Y60" i="1"/>
  <c r="AB56" i="1"/>
  <c r="Z56" i="1"/>
  <c r="Y56" i="1"/>
  <c r="AB52" i="1"/>
  <c r="Z52" i="1"/>
  <c r="Y52" i="1"/>
  <c r="AB48" i="1"/>
  <c r="Z48" i="1"/>
  <c r="Y48" i="1"/>
  <c r="AB44" i="1"/>
  <c r="Z44" i="1"/>
  <c r="Y44" i="1"/>
  <c r="AB40" i="1"/>
  <c r="Z40" i="1"/>
  <c r="Y40" i="1"/>
  <c r="AB36" i="1"/>
  <c r="Z36" i="1"/>
  <c r="Y36" i="1"/>
  <c r="AB32" i="1"/>
  <c r="Z32" i="1"/>
  <c r="Y32" i="1"/>
  <c r="AB28" i="1"/>
  <c r="Z28" i="1"/>
  <c r="Y28" i="1"/>
  <c r="AB24" i="1"/>
  <c r="Z24" i="1"/>
  <c r="Y24" i="1"/>
  <c r="AB20" i="1"/>
  <c r="Z20" i="1"/>
  <c r="Y20" i="1"/>
  <c r="AB16" i="1"/>
  <c r="Z16" i="1"/>
  <c r="Y16" i="1"/>
  <c r="AB12" i="1"/>
  <c r="Z12" i="1"/>
  <c r="Y12" i="1"/>
  <c r="AB8" i="1"/>
  <c r="Z8" i="1"/>
  <c r="Y8" i="1"/>
  <c r="AB4" i="1"/>
  <c r="Z4" i="1"/>
  <c r="Y4" i="1"/>
  <c r="AB507" i="1"/>
  <c r="AB503" i="1"/>
  <c r="AB499" i="1"/>
  <c r="AB495" i="1"/>
  <c r="AB491" i="1"/>
  <c r="AB487" i="1"/>
  <c r="AB483" i="1"/>
  <c r="AB479" i="1"/>
  <c r="AB475" i="1"/>
  <c r="AB471" i="1"/>
  <c r="AB467" i="1"/>
  <c r="AB463" i="1"/>
  <c r="AB459" i="1"/>
  <c r="AB455" i="1"/>
  <c r="AB451" i="1"/>
  <c r="AB447" i="1"/>
  <c r="AB443" i="1"/>
  <c r="AB439" i="1"/>
  <c r="AB435" i="1"/>
  <c r="AB431" i="1"/>
  <c r="AB427" i="1"/>
  <c r="AB423" i="1"/>
  <c r="AB419" i="1"/>
  <c r="AB415" i="1"/>
  <c r="AB411" i="1"/>
  <c r="AB407" i="1"/>
  <c r="AB403" i="1"/>
  <c r="AB399" i="1"/>
  <c r="AB395" i="1"/>
  <c r="AB391" i="1"/>
  <c r="AB387" i="1"/>
  <c r="AB383" i="1"/>
  <c r="AB379" i="1"/>
  <c r="AB375" i="1"/>
  <c r="AB371" i="1"/>
  <c r="AB367" i="1"/>
  <c r="AB363" i="1"/>
  <c r="AB359" i="1"/>
  <c r="AB355" i="1"/>
  <c r="AB351" i="1"/>
  <c r="AB347" i="1"/>
  <c r="AB343" i="1"/>
  <c r="AB339" i="1"/>
  <c r="AB335" i="1"/>
  <c r="AB331" i="1"/>
  <c r="AB327" i="1"/>
  <c r="AB323" i="1"/>
  <c r="AB319" i="1"/>
  <c r="AB315" i="1"/>
  <c r="AB311" i="1"/>
  <c r="AB307" i="1"/>
  <c r="AB303" i="1"/>
  <c r="AB299" i="1"/>
  <c r="AB295" i="1"/>
  <c r="AB291" i="1"/>
  <c r="AB287" i="1"/>
  <c r="AB283" i="1"/>
  <c r="AB279" i="1"/>
  <c r="AB275" i="1"/>
  <c r="AB271" i="1"/>
  <c r="AB267" i="1"/>
  <c r="AB263" i="1"/>
  <c r="AB259" i="1"/>
  <c r="AB255" i="1"/>
  <c r="AB251" i="1"/>
  <c r="AB247" i="1"/>
  <c r="AB243" i="1"/>
  <c r="AB239" i="1"/>
  <c r="AB235"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E41" i="61"/>
  <c r="E44" i="61"/>
  <c r="E37" i="61"/>
  <c r="E45" i="61"/>
  <c r="E42" i="61"/>
  <c r="E46" i="61"/>
  <c r="E47" i="61"/>
  <c r="E48" i="61"/>
  <c r="E38" i="61"/>
  <c r="E49" i="61"/>
  <c r="E50" i="61"/>
  <c r="E39" i="61"/>
  <c r="E40" i="61"/>
  <c r="E43" i="61"/>
  <c r="E51" i="61"/>
  <c r="E52" i="61"/>
  <c r="E53" i="61"/>
  <c r="E36" i="61"/>
  <c r="U3" i="1" s="1"/>
  <c r="E21" i="61"/>
  <c r="E17" i="61"/>
  <c r="E22" i="61"/>
  <c r="E23" i="61"/>
  <c r="E18" i="61"/>
  <c r="E25" i="61"/>
  <c r="E19" i="61"/>
  <c r="E26" i="61"/>
  <c r="E16" i="61"/>
  <c r="E29" i="61"/>
  <c r="E30" i="61"/>
  <c r="E31" i="61"/>
  <c r="E32" i="61"/>
  <c r="E20" i="61"/>
  <c r="Z629" i="1"/>
  <c r="X511" i="1" l="1"/>
  <c r="X616" i="1" l="1"/>
  <c r="X600" i="1"/>
  <c r="X584" i="1"/>
  <c r="X559" i="1"/>
  <c r="X527" i="1"/>
  <c r="X615" i="1"/>
  <c r="X599" i="1"/>
  <c r="X583" i="1"/>
  <c r="X555" i="1"/>
  <c r="X523" i="1"/>
  <c r="X620" i="1"/>
  <c r="X612" i="1"/>
  <c r="X604" i="1"/>
  <c r="X596" i="1"/>
  <c r="X588" i="1"/>
  <c r="X580" i="1"/>
  <c r="X567" i="1"/>
  <c r="X551" i="1"/>
  <c r="X535" i="1"/>
  <c r="X519" i="1"/>
  <c r="X608" i="1"/>
  <c r="X592" i="1"/>
  <c r="X575" i="1"/>
  <c r="X543" i="1"/>
  <c r="X621" i="1"/>
  <c r="X607" i="1"/>
  <c r="X591" i="1"/>
  <c r="X571" i="1"/>
  <c r="X539" i="1"/>
  <c r="X619" i="1"/>
  <c r="X611" i="1"/>
  <c r="X603" i="1"/>
  <c r="X595" i="1"/>
  <c r="X587" i="1"/>
  <c r="X579" i="1"/>
  <c r="X563" i="1"/>
  <c r="X547" i="1"/>
  <c r="X531" i="1"/>
  <c r="X512" i="1"/>
  <c r="X516" i="1"/>
  <c r="X510" i="1"/>
  <c r="X514" i="1"/>
  <c r="X518" i="1"/>
  <c r="X618" i="1"/>
  <c r="X614" i="1"/>
  <c r="X610" i="1"/>
  <c r="X606" i="1"/>
  <c r="X602" i="1"/>
  <c r="X598" i="1"/>
  <c r="X594" i="1"/>
  <c r="X590" i="1"/>
  <c r="X586" i="1"/>
  <c r="X582" i="1"/>
  <c r="X578" i="1"/>
  <c r="X574" i="1"/>
  <c r="X570" i="1"/>
  <c r="X566" i="1"/>
  <c r="X562" i="1"/>
  <c r="X558" i="1"/>
  <c r="X554" i="1"/>
  <c r="X550" i="1"/>
  <c r="X546" i="1"/>
  <c r="X542" i="1"/>
  <c r="X538" i="1"/>
  <c r="X534" i="1"/>
  <c r="X530" i="1"/>
  <c r="X526" i="1"/>
  <c r="X522" i="1"/>
  <c r="X517" i="1"/>
  <c r="X509" i="1"/>
  <c r="X617" i="1"/>
  <c r="X613" i="1"/>
  <c r="X609" i="1"/>
  <c r="X605" i="1"/>
  <c r="X601" i="1"/>
  <c r="X597" i="1"/>
  <c r="X593" i="1"/>
  <c r="X589" i="1"/>
  <c r="X585" i="1"/>
  <c r="X581" i="1"/>
  <c r="X577" i="1"/>
  <c r="X573" i="1"/>
  <c r="X569" i="1"/>
  <c r="X565" i="1"/>
  <c r="X561" i="1"/>
  <c r="X557" i="1"/>
  <c r="X553" i="1"/>
  <c r="X549" i="1"/>
  <c r="X545" i="1"/>
  <c r="X541" i="1"/>
  <c r="X537" i="1"/>
  <c r="X533" i="1"/>
  <c r="X529" i="1"/>
  <c r="X525" i="1"/>
  <c r="X521" i="1"/>
  <c r="X515" i="1"/>
  <c r="X576" i="1"/>
  <c r="X572" i="1"/>
  <c r="X568" i="1"/>
  <c r="X564" i="1"/>
  <c r="X560" i="1"/>
  <c r="X556" i="1"/>
  <c r="X552" i="1"/>
  <c r="X548" i="1"/>
  <c r="X544" i="1"/>
  <c r="X540" i="1"/>
  <c r="X536" i="1"/>
  <c r="X532" i="1"/>
  <c r="X528" i="1"/>
  <c r="X524" i="1"/>
  <c r="X520" i="1"/>
  <c r="X513" i="1"/>
  <c r="B5" i="62"/>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E11" i="61"/>
  <c r="E10" i="61"/>
  <c r="E9" i="61"/>
  <c r="E5" i="61"/>
  <c r="E6" i="61"/>
  <c r="E7" i="61"/>
  <c r="E4" i="61"/>
  <c r="W24" i="1" l="1"/>
  <c r="W27" i="1"/>
  <c r="W15" i="1"/>
  <c r="W68" i="1"/>
  <c r="W38" i="1"/>
  <c r="V509" i="1"/>
  <c r="V513" i="1"/>
  <c r="V517" i="1"/>
  <c r="V521" i="1"/>
  <c r="V525" i="1"/>
  <c r="V529" i="1"/>
  <c r="V533" i="1"/>
  <c r="V537" i="1"/>
  <c r="V541" i="1"/>
  <c r="V545" i="1"/>
  <c r="V549" i="1"/>
  <c r="V553" i="1"/>
  <c r="V557" i="1"/>
  <c r="V561" i="1"/>
  <c r="V565" i="1"/>
  <c r="V569" i="1"/>
  <c r="V573" i="1"/>
  <c r="V577" i="1"/>
  <c r="V581" i="1"/>
  <c r="V585" i="1"/>
  <c r="V589" i="1"/>
  <c r="V593" i="1"/>
  <c r="V597" i="1"/>
  <c r="V601" i="1"/>
  <c r="V605" i="1"/>
  <c r="V609" i="1"/>
  <c r="V613" i="1"/>
  <c r="V617" i="1"/>
  <c r="V621" i="1"/>
  <c r="V544" i="1"/>
  <c r="V608" i="1"/>
  <c r="V620" i="1"/>
  <c r="V510" i="1"/>
  <c r="V514" i="1"/>
  <c r="V518" i="1"/>
  <c r="V522" i="1"/>
  <c r="V526" i="1"/>
  <c r="V530" i="1"/>
  <c r="V534" i="1"/>
  <c r="V538" i="1"/>
  <c r="V542" i="1"/>
  <c r="V546" i="1"/>
  <c r="V550" i="1"/>
  <c r="V554" i="1"/>
  <c r="V558" i="1"/>
  <c r="V562" i="1"/>
  <c r="V566" i="1"/>
  <c r="V570" i="1"/>
  <c r="V574" i="1"/>
  <c r="V578" i="1"/>
  <c r="V582" i="1"/>
  <c r="V586" i="1"/>
  <c r="V590" i="1"/>
  <c r="V594" i="1"/>
  <c r="V598" i="1"/>
  <c r="V602" i="1"/>
  <c r="V606" i="1"/>
  <c r="V610" i="1"/>
  <c r="V614" i="1"/>
  <c r="V618" i="1"/>
  <c r="V540" i="1"/>
  <c r="V612" i="1"/>
  <c r="V511" i="1"/>
  <c r="V515" i="1"/>
  <c r="V519" i="1"/>
  <c r="V523" i="1"/>
  <c r="V527" i="1"/>
  <c r="V531" i="1"/>
  <c r="V535" i="1"/>
  <c r="V539" i="1"/>
  <c r="V543" i="1"/>
  <c r="V547" i="1"/>
  <c r="V551" i="1"/>
  <c r="V555" i="1"/>
  <c r="V559" i="1"/>
  <c r="V563" i="1"/>
  <c r="V567" i="1"/>
  <c r="V571" i="1"/>
  <c r="V575" i="1"/>
  <c r="V579" i="1"/>
  <c r="V583" i="1"/>
  <c r="V587" i="1"/>
  <c r="V591" i="1"/>
  <c r="V595" i="1"/>
  <c r="V599" i="1"/>
  <c r="V603" i="1"/>
  <c r="V607" i="1"/>
  <c r="V611" i="1"/>
  <c r="V615" i="1"/>
  <c r="V619" i="1"/>
  <c r="V512" i="1"/>
  <c r="V516" i="1"/>
  <c r="V520" i="1"/>
  <c r="V524" i="1"/>
  <c r="V528" i="1"/>
  <c r="V532" i="1"/>
  <c r="V536" i="1"/>
  <c r="V548" i="1"/>
  <c r="V552" i="1"/>
  <c r="V556" i="1"/>
  <c r="V560" i="1"/>
  <c r="V564" i="1"/>
  <c r="V568" i="1"/>
  <c r="V572" i="1"/>
  <c r="V576" i="1"/>
  <c r="V580" i="1"/>
  <c r="V584" i="1"/>
  <c r="V588" i="1"/>
  <c r="V592" i="1"/>
  <c r="V596" i="1"/>
  <c r="V600" i="1"/>
  <c r="V604" i="1"/>
  <c r="V616" i="1"/>
  <c r="AA164" i="1"/>
  <c r="AD157" i="1"/>
  <c r="AA157" i="1"/>
  <c r="AD164"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D31" i="63"/>
  <c r="D507" i="63"/>
  <c r="D506" i="63"/>
  <c r="D505" i="63"/>
  <c r="D504" i="63"/>
  <c r="D503" i="63"/>
  <c r="D502" i="63"/>
  <c r="D501" i="63"/>
  <c r="D500" i="63"/>
  <c r="D499" i="63"/>
  <c r="D498" i="63"/>
  <c r="D497" i="63"/>
  <c r="D496" i="63"/>
  <c r="D495" i="63"/>
  <c r="D494" i="63"/>
  <c r="D493" i="63"/>
  <c r="D492" i="63"/>
  <c r="D491" i="63"/>
  <c r="D490" i="63"/>
  <c r="D489" i="63"/>
  <c r="D488" i="63"/>
  <c r="D487" i="63"/>
  <c r="D486" i="63"/>
  <c r="D485" i="63"/>
  <c r="D484" i="63"/>
  <c r="D483" i="63"/>
  <c r="D482" i="63"/>
  <c r="D481" i="63"/>
  <c r="D480" i="63"/>
  <c r="D479" i="63"/>
  <c r="D478" i="63"/>
  <c r="D477" i="63"/>
  <c r="D476" i="63"/>
  <c r="D475" i="63"/>
  <c r="D474" i="63"/>
  <c r="D473" i="63"/>
  <c r="D472" i="63"/>
  <c r="D471" i="63"/>
  <c r="D470" i="63"/>
  <c r="D469" i="63"/>
  <c r="D468" i="63"/>
  <c r="D467" i="63"/>
  <c r="D466" i="63"/>
  <c r="D465" i="63"/>
  <c r="D464" i="63"/>
  <c r="D463" i="63"/>
  <c r="D462" i="63"/>
  <c r="D461" i="63"/>
  <c r="D460" i="63"/>
  <c r="D459" i="63"/>
  <c r="D458" i="63"/>
  <c r="D457" i="63"/>
  <c r="D456" i="63"/>
  <c r="D455" i="63"/>
  <c r="D454" i="63"/>
  <c r="D453" i="63"/>
  <c r="D452" i="63"/>
  <c r="D451" i="63"/>
  <c r="D450" i="63"/>
  <c r="D449" i="63"/>
  <c r="D448" i="63"/>
  <c r="D447" i="63"/>
  <c r="D446" i="63"/>
  <c r="D445" i="63"/>
  <c r="D444" i="63"/>
  <c r="D443" i="63"/>
  <c r="D442" i="63"/>
  <c r="D441" i="63"/>
  <c r="D440" i="63"/>
  <c r="D439" i="63"/>
  <c r="D438" i="63"/>
  <c r="D437" i="63"/>
  <c r="D436" i="63"/>
  <c r="D435" i="63"/>
  <c r="D434" i="63"/>
  <c r="D433" i="63"/>
  <c r="D432" i="63"/>
  <c r="D431" i="63"/>
  <c r="D430" i="63"/>
  <c r="D429" i="63"/>
  <c r="D428" i="63"/>
  <c r="D427" i="63"/>
  <c r="D426" i="63"/>
  <c r="D425" i="63"/>
  <c r="D424" i="63"/>
  <c r="D423" i="63"/>
  <c r="D422" i="63"/>
  <c r="D421" i="63"/>
  <c r="D420" i="63"/>
  <c r="D419" i="63"/>
  <c r="D418" i="63"/>
  <c r="D417" i="63"/>
  <c r="D416" i="63"/>
  <c r="D415" i="63"/>
  <c r="D414" i="63"/>
  <c r="D413" i="63"/>
  <c r="D412" i="63"/>
  <c r="D411" i="63"/>
  <c r="D410" i="63"/>
  <c r="D409" i="63"/>
  <c r="D408" i="63"/>
  <c r="D407" i="63"/>
  <c r="D406" i="63"/>
  <c r="D405" i="63"/>
  <c r="D404" i="63"/>
  <c r="D403" i="63"/>
  <c r="D402" i="63"/>
  <c r="D401" i="63"/>
  <c r="D400" i="63"/>
  <c r="D399" i="63"/>
  <c r="D398" i="63"/>
  <c r="D397" i="63"/>
  <c r="D396" i="63"/>
  <c r="D395" i="63"/>
  <c r="D394" i="63"/>
  <c r="D393" i="63"/>
  <c r="D392" i="63"/>
  <c r="D391" i="63"/>
  <c r="D390" i="63"/>
  <c r="D389" i="63"/>
  <c r="D388" i="63"/>
  <c r="D387" i="63"/>
  <c r="D386" i="63"/>
  <c r="D385" i="63"/>
  <c r="D384" i="63"/>
  <c r="D383" i="63"/>
  <c r="D382" i="63"/>
  <c r="D381" i="63"/>
  <c r="D380" i="63"/>
  <c r="D379" i="63"/>
  <c r="D378" i="63"/>
  <c r="D377" i="63"/>
  <c r="D376" i="63"/>
  <c r="D375" i="63"/>
  <c r="D374" i="63"/>
  <c r="D373" i="63"/>
  <c r="D372" i="63"/>
  <c r="D371" i="63"/>
  <c r="D370" i="63"/>
  <c r="D369" i="63"/>
  <c r="D368" i="63"/>
  <c r="D367" i="63"/>
  <c r="D366" i="63"/>
  <c r="D365" i="63"/>
  <c r="D364" i="63"/>
  <c r="D363" i="63"/>
  <c r="D362" i="63"/>
  <c r="D361" i="63"/>
  <c r="D360" i="63"/>
  <c r="D359" i="63"/>
  <c r="D358" i="63"/>
  <c r="D357" i="63"/>
  <c r="D356" i="63"/>
  <c r="D355" i="63"/>
  <c r="D354" i="63"/>
  <c r="D353" i="63"/>
  <c r="D352" i="63"/>
  <c r="D351" i="63"/>
  <c r="D350" i="63"/>
  <c r="D349" i="63"/>
  <c r="D348" i="63"/>
  <c r="D347" i="63"/>
  <c r="D346" i="63"/>
  <c r="D345" i="63"/>
  <c r="D344" i="63"/>
  <c r="D343" i="63"/>
  <c r="D342" i="63"/>
  <c r="D341" i="63"/>
  <c r="D340" i="63"/>
  <c r="D339" i="63"/>
  <c r="D338" i="63"/>
  <c r="D337" i="63"/>
  <c r="D336" i="63"/>
  <c r="D335" i="63"/>
  <c r="D334" i="63"/>
  <c r="D333" i="63"/>
  <c r="D332" i="63"/>
  <c r="D331" i="63"/>
  <c r="D330" i="63"/>
  <c r="D329" i="63"/>
  <c r="D328" i="63"/>
  <c r="D327" i="63"/>
  <c r="D326" i="63"/>
  <c r="D325" i="63"/>
  <c r="D324" i="63"/>
  <c r="D323" i="63"/>
  <c r="D322" i="63"/>
  <c r="D321" i="63"/>
  <c r="D320" i="63"/>
  <c r="D319" i="63"/>
  <c r="D318" i="63"/>
  <c r="D317" i="63"/>
  <c r="D316" i="63"/>
  <c r="D315" i="63"/>
  <c r="D314" i="63"/>
  <c r="D313" i="63"/>
  <c r="D312" i="63"/>
  <c r="D311" i="63"/>
  <c r="D310" i="63"/>
  <c r="D309" i="63"/>
  <c r="D308" i="63"/>
  <c r="D307" i="63"/>
  <c r="D306" i="63"/>
  <c r="D305" i="63"/>
  <c r="D304" i="63"/>
  <c r="D303" i="63"/>
  <c r="D302" i="63"/>
  <c r="D301" i="63"/>
  <c r="D300" i="63"/>
  <c r="D299" i="63"/>
  <c r="D298" i="63"/>
  <c r="D297" i="63"/>
  <c r="D296" i="63"/>
  <c r="D295" i="63"/>
  <c r="D294" i="63"/>
  <c r="D293" i="63"/>
  <c r="D292" i="63"/>
  <c r="D291" i="63"/>
  <c r="D290" i="63"/>
  <c r="D289" i="63"/>
  <c r="D288" i="63"/>
  <c r="D287" i="63"/>
  <c r="D286" i="63"/>
  <c r="D285" i="63"/>
  <c r="D284" i="63"/>
  <c r="D283" i="63"/>
  <c r="D282" i="63"/>
  <c r="D281" i="63"/>
  <c r="D280" i="63"/>
  <c r="D279" i="63"/>
  <c r="D278" i="63"/>
  <c r="D277" i="63"/>
  <c r="D276" i="63"/>
  <c r="D275" i="63"/>
  <c r="D274" i="63"/>
  <c r="D273" i="63"/>
  <c r="D272" i="63"/>
  <c r="D271" i="63"/>
  <c r="D270" i="63"/>
  <c r="D269" i="63"/>
  <c r="D268" i="63"/>
  <c r="D267" i="63"/>
  <c r="D266" i="63"/>
  <c r="D265" i="63"/>
  <c r="D264" i="63"/>
  <c r="D263" i="63"/>
  <c r="D262" i="63"/>
  <c r="D261" i="63"/>
  <c r="D260" i="63"/>
  <c r="D259" i="63"/>
  <c r="D258" i="63"/>
  <c r="D257" i="63"/>
  <c r="D256" i="63"/>
  <c r="D255" i="63"/>
  <c r="D254" i="63"/>
  <c r="D253" i="63"/>
  <c r="D252" i="63"/>
  <c r="D251" i="63"/>
  <c r="D250" i="63"/>
  <c r="D249" i="63"/>
  <c r="D248" i="63"/>
  <c r="D247" i="63"/>
  <c r="D246" i="63"/>
  <c r="D245" i="63"/>
  <c r="D244" i="63"/>
  <c r="D243" i="63"/>
  <c r="D242" i="63"/>
  <c r="D241" i="63"/>
  <c r="D240" i="63"/>
  <c r="D239" i="63"/>
  <c r="D238" i="63"/>
  <c r="D237" i="63"/>
  <c r="D236" i="63"/>
  <c r="D235" i="63"/>
  <c r="D234" i="63"/>
  <c r="D233" i="63"/>
  <c r="D232" i="63"/>
  <c r="D231" i="63"/>
  <c r="D230" i="63"/>
  <c r="D229" i="63"/>
  <c r="D228" i="63"/>
  <c r="D227" i="63"/>
  <c r="D226" i="63"/>
  <c r="D225" i="63"/>
  <c r="D224" i="63"/>
  <c r="D223" i="63"/>
  <c r="D222" i="63"/>
  <c r="D221" i="63"/>
  <c r="D220" i="63"/>
  <c r="D219" i="63"/>
  <c r="D218" i="63"/>
  <c r="D217" i="63"/>
  <c r="D216" i="63"/>
  <c r="D215" i="63"/>
  <c r="D214" i="63"/>
  <c r="D213" i="63"/>
  <c r="D212" i="63"/>
  <c r="D211" i="63"/>
  <c r="D210" i="63"/>
  <c r="D209" i="63"/>
  <c r="D208" i="63"/>
  <c r="D207" i="63"/>
  <c r="D206" i="63"/>
  <c r="D205" i="63"/>
  <c r="D204" i="63"/>
  <c r="D203" i="63"/>
  <c r="D202" i="63"/>
  <c r="D201" i="63"/>
  <c r="D200" i="63"/>
  <c r="D199" i="63"/>
  <c r="D198" i="63"/>
  <c r="D197" i="63"/>
  <c r="D196" i="63"/>
  <c r="D195" i="63"/>
  <c r="D194" i="63"/>
  <c r="D193" i="63"/>
  <c r="D192" i="63"/>
  <c r="D191" i="63"/>
  <c r="D190" i="63"/>
  <c r="D189" i="63"/>
  <c r="D188" i="63"/>
  <c r="D187" i="63"/>
  <c r="D186" i="63"/>
  <c r="D185" i="63"/>
  <c r="D184" i="63"/>
  <c r="D183" i="63"/>
  <c r="D182" i="63"/>
  <c r="D181" i="63"/>
  <c r="D180" i="63"/>
  <c r="D179" i="63"/>
  <c r="D178" i="63"/>
  <c r="D177" i="63"/>
  <c r="D176" i="63"/>
  <c r="D175" i="63"/>
  <c r="D174" i="63"/>
  <c r="D173" i="63"/>
  <c r="D172" i="63"/>
  <c r="D171" i="63"/>
  <c r="D170" i="63"/>
  <c r="D169" i="63"/>
  <c r="D168" i="63"/>
  <c r="D167" i="63"/>
  <c r="D166" i="63"/>
  <c r="D165" i="63"/>
  <c r="D164" i="63"/>
  <c r="D163" i="63"/>
  <c r="D162" i="63"/>
  <c r="D161" i="63"/>
  <c r="D160" i="63"/>
  <c r="D159" i="63"/>
  <c r="D158" i="63"/>
  <c r="D157" i="63"/>
  <c r="D156" i="63"/>
  <c r="D155" i="63"/>
  <c r="D154" i="63"/>
  <c r="D153" i="63"/>
  <c r="D152" i="63"/>
  <c r="D151" i="63"/>
  <c r="D150" i="63"/>
  <c r="D149" i="63"/>
  <c r="D148" i="63"/>
  <c r="D147" i="63"/>
  <c r="D146" i="63"/>
  <c r="D145" i="63"/>
  <c r="D144" i="63"/>
  <c r="D143" i="63"/>
  <c r="D142" i="63"/>
  <c r="D141" i="63"/>
  <c r="D140" i="63"/>
  <c r="D139" i="63"/>
  <c r="D138" i="63"/>
  <c r="D137" i="63"/>
  <c r="D136" i="63"/>
  <c r="D135" i="63"/>
  <c r="D134" i="63"/>
  <c r="D133" i="63"/>
  <c r="D132" i="63"/>
  <c r="D131" i="63"/>
  <c r="D130" i="63"/>
  <c r="D129" i="63"/>
  <c r="D128" i="63"/>
  <c r="D127" i="63"/>
  <c r="D126" i="63"/>
  <c r="D125" i="63"/>
  <c r="D124" i="63"/>
  <c r="D123" i="63"/>
  <c r="D122" i="63"/>
  <c r="D121" i="63"/>
  <c r="D120" i="63"/>
  <c r="D119" i="63"/>
  <c r="D118" i="63"/>
  <c r="D117" i="63"/>
  <c r="D116" i="63"/>
  <c r="D115" i="63"/>
  <c r="D114" i="63"/>
  <c r="D113" i="63"/>
  <c r="D112" i="63"/>
  <c r="D111" i="63"/>
  <c r="D110" i="63"/>
  <c r="D109" i="63"/>
  <c r="D108" i="63"/>
  <c r="D107" i="63"/>
  <c r="D106" i="63"/>
  <c r="D105" i="63"/>
  <c r="D104" i="63"/>
  <c r="D103" i="63"/>
  <c r="D102" i="63"/>
  <c r="D101" i="63"/>
  <c r="D100" i="63"/>
  <c r="D99" i="63"/>
  <c r="D98" i="63"/>
  <c r="D97" i="63"/>
  <c r="D96" i="63"/>
  <c r="D95" i="63"/>
  <c r="D94" i="63"/>
  <c r="D93" i="63"/>
  <c r="D92" i="63"/>
  <c r="D91" i="63"/>
  <c r="D90" i="63"/>
  <c r="D89" i="63"/>
  <c r="D88" i="63"/>
  <c r="D87" i="63"/>
  <c r="D86" i="63"/>
  <c r="D85" i="63"/>
  <c r="D84" i="63"/>
  <c r="D83" i="63"/>
  <c r="D82" i="63"/>
  <c r="D81" i="63"/>
  <c r="D80" i="63"/>
  <c r="D79" i="63"/>
  <c r="D78" i="63"/>
  <c r="D77" i="63"/>
  <c r="D76" i="63"/>
  <c r="D75" i="63"/>
  <c r="D74" i="63"/>
  <c r="D73" i="63"/>
  <c r="D72" i="63"/>
  <c r="D71" i="63"/>
  <c r="D70" i="63"/>
  <c r="D69" i="63"/>
  <c r="D68" i="63"/>
  <c r="D67" i="63"/>
  <c r="D66" i="63"/>
  <c r="D65" i="63"/>
  <c r="D64" i="63"/>
  <c r="D63" i="63"/>
  <c r="D62" i="63"/>
  <c r="D61" i="63"/>
  <c r="D60" i="63"/>
  <c r="D59" i="63"/>
  <c r="D58" i="63"/>
  <c r="D57" i="63"/>
  <c r="D56" i="63"/>
  <c r="D55" i="63"/>
  <c r="D54" i="63"/>
  <c r="D53" i="63"/>
  <c r="D52" i="63"/>
  <c r="D51" i="63"/>
  <c r="D50" i="63"/>
  <c r="D49" i="63"/>
  <c r="D48" i="63"/>
  <c r="D47" i="63"/>
  <c r="D46" i="63"/>
  <c r="D45" i="63"/>
  <c r="D44" i="63"/>
  <c r="D43" i="63"/>
  <c r="D42" i="63"/>
  <c r="D41" i="63"/>
  <c r="D40" i="63"/>
  <c r="D39" i="63"/>
  <c r="D38" i="63"/>
  <c r="D37" i="63"/>
  <c r="D36" i="63"/>
  <c r="D35" i="63"/>
  <c r="D34" i="63"/>
  <c r="D33" i="63"/>
  <c r="D32" i="63"/>
  <c r="D30" i="63"/>
  <c r="D29" i="63"/>
  <c r="D28" i="63"/>
  <c r="D27" i="63"/>
  <c r="D26" i="63"/>
  <c r="D25" i="63"/>
  <c r="D24" i="63"/>
  <c r="D23" i="63"/>
  <c r="D22" i="63"/>
  <c r="D21" i="63"/>
  <c r="D20" i="63"/>
  <c r="D19" i="63"/>
  <c r="D18" i="63"/>
  <c r="D17" i="63"/>
  <c r="D16" i="63"/>
  <c r="D15" i="63"/>
  <c r="D14" i="63"/>
  <c r="D13" i="63"/>
  <c r="D12" i="63"/>
  <c r="D11" i="63"/>
  <c r="D9" i="63"/>
  <c r="D8" i="63"/>
  <c r="D7" i="63"/>
  <c r="D5" i="63"/>
  <c r="D4" i="63"/>
  <c r="D3" i="63"/>
  <c r="D2" i="63"/>
  <c r="C41" i="61" l="1"/>
  <c r="AA74" i="1"/>
  <c r="AA106" i="1"/>
  <c r="AA500" i="1"/>
  <c r="AA488" i="1"/>
  <c r="AA476" i="1"/>
  <c r="AA464" i="1"/>
  <c r="AA452" i="1"/>
  <c r="AA440" i="1"/>
  <c r="AA428" i="1"/>
  <c r="AA416" i="1"/>
  <c r="AA404" i="1"/>
  <c r="AA392" i="1"/>
  <c r="AA380" i="1"/>
  <c r="AA360" i="1"/>
  <c r="AA348" i="1"/>
  <c r="AA336" i="1"/>
  <c r="AA324" i="1"/>
  <c r="AA312" i="1"/>
  <c r="AA300" i="1"/>
  <c r="AA284" i="1"/>
  <c r="AA272" i="1"/>
  <c r="AA256" i="1"/>
  <c r="AA244" i="1"/>
  <c r="AA116" i="1"/>
  <c r="AA35" i="1"/>
  <c r="AA110" i="1"/>
  <c r="AA119" i="1"/>
  <c r="AA118" i="1"/>
  <c r="AA211" i="1"/>
  <c r="AA98" i="1"/>
  <c r="AA97" i="1"/>
  <c r="AA58" i="1"/>
  <c r="AA192" i="1"/>
  <c r="AA184" i="1"/>
  <c r="AA134" i="1"/>
  <c r="AA80" i="1"/>
  <c r="AA130" i="1"/>
  <c r="AA154" i="1"/>
  <c r="AA27" i="1"/>
  <c r="AA93" i="1"/>
  <c r="AA163" i="1"/>
  <c r="AA160" i="1"/>
  <c r="AA507" i="1"/>
  <c r="AA503" i="1"/>
  <c r="AA499" i="1"/>
  <c r="AA495" i="1"/>
  <c r="AA491" i="1"/>
  <c r="AA487" i="1"/>
  <c r="AA483" i="1"/>
  <c r="AA479" i="1"/>
  <c r="AA475" i="1"/>
  <c r="AA471" i="1"/>
  <c r="AA467" i="1"/>
  <c r="AA463" i="1"/>
  <c r="AA459" i="1"/>
  <c r="AA455" i="1"/>
  <c r="AA451" i="1"/>
  <c r="AA447" i="1"/>
  <c r="AA443" i="1"/>
  <c r="AA439" i="1"/>
  <c r="AA435" i="1"/>
  <c r="AA431" i="1"/>
  <c r="AA427" i="1"/>
  <c r="AA423" i="1"/>
  <c r="AA419" i="1"/>
  <c r="AA415" i="1"/>
  <c r="AA411" i="1"/>
  <c r="AA407" i="1"/>
  <c r="AA403" i="1"/>
  <c r="AA399" i="1"/>
  <c r="AA395" i="1"/>
  <c r="AA391" i="1"/>
  <c r="AA387" i="1"/>
  <c r="AA383" i="1"/>
  <c r="AA379" i="1"/>
  <c r="AA375" i="1"/>
  <c r="AA371" i="1"/>
  <c r="AA367" i="1"/>
  <c r="AA363" i="1"/>
  <c r="AA359" i="1"/>
  <c r="AA355" i="1"/>
  <c r="AA351" i="1"/>
  <c r="AA347" i="1"/>
  <c r="AA343" i="1"/>
  <c r="AA339" i="1"/>
  <c r="AA335" i="1"/>
  <c r="AA331" i="1"/>
  <c r="AA327" i="1"/>
  <c r="AA323" i="1"/>
  <c r="AA319" i="1"/>
  <c r="AA315" i="1"/>
  <c r="AA311" i="1"/>
  <c r="AA307" i="1"/>
  <c r="AA303" i="1"/>
  <c r="AA299" i="1"/>
  <c r="AA295" i="1"/>
  <c r="AA291" i="1"/>
  <c r="AA287" i="1"/>
  <c r="AA283" i="1"/>
  <c r="AA279" i="1"/>
  <c r="AA275" i="1"/>
  <c r="AA271" i="1"/>
  <c r="AA267" i="1"/>
  <c r="AA263" i="1"/>
  <c r="AA259" i="1"/>
  <c r="AA255" i="1"/>
  <c r="AA251" i="1"/>
  <c r="AA247" i="1"/>
  <c r="AA243" i="1"/>
  <c r="AA239" i="1"/>
  <c r="AA235" i="1"/>
  <c r="AA73" i="1"/>
  <c r="AA230" i="1"/>
  <c r="AA120" i="1"/>
  <c r="AA140" i="1"/>
  <c r="AA115" i="1"/>
  <c r="AA151" i="1"/>
  <c r="AA126" i="1"/>
  <c r="AA78" i="1"/>
  <c r="AA222" i="1"/>
  <c r="AA220" i="1"/>
  <c r="AA99" i="1"/>
  <c r="AA20" i="1"/>
  <c r="AA218" i="1"/>
  <c r="AA215" i="1"/>
  <c r="AA38" i="1"/>
  <c r="AA212" i="1"/>
  <c r="AA7" i="1"/>
  <c r="AA88" i="1"/>
  <c r="AA113" i="1"/>
  <c r="AA49" i="1"/>
  <c r="AA205" i="1"/>
  <c r="AA203" i="1"/>
  <c r="AA201" i="1"/>
  <c r="AA117" i="1"/>
  <c r="AA195" i="1"/>
  <c r="AA37" i="1"/>
  <c r="AA6" i="1"/>
  <c r="AA150" i="1"/>
  <c r="AA63" i="1"/>
  <c r="AA103" i="1"/>
  <c r="AA51" i="1"/>
  <c r="AA186" i="1"/>
  <c r="AA183" i="1"/>
  <c r="AA108" i="1"/>
  <c r="AA76" i="1"/>
  <c r="AA180" i="1"/>
  <c r="AA133" i="1"/>
  <c r="AA132" i="1"/>
  <c r="AA56" i="1"/>
  <c r="AA95" i="1"/>
  <c r="AA177" i="1"/>
  <c r="AA23" i="1"/>
  <c r="AA33" i="1"/>
  <c r="AA101" i="1"/>
  <c r="AA155" i="1"/>
  <c r="AA176" i="1"/>
  <c r="AA61" i="1"/>
  <c r="AA75" i="1"/>
  <c r="AA111" i="1"/>
  <c r="AA170" i="1"/>
  <c r="AA167" i="1"/>
  <c r="AA67" i="1"/>
  <c r="AA94" i="1"/>
  <c r="AA44" i="1"/>
  <c r="AA508" i="1"/>
  <c r="AA496" i="1"/>
  <c r="AA480" i="1"/>
  <c r="AA468" i="1"/>
  <c r="AA456" i="1"/>
  <c r="AA444" i="1"/>
  <c r="AA432" i="1"/>
  <c r="AA420" i="1"/>
  <c r="AA412" i="1"/>
  <c r="AA400" i="1"/>
  <c r="AA388" i="1"/>
  <c r="AA376" i="1"/>
  <c r="AA368" i="1"/>
  <c r="AA352" i="1"/>
  <c r="AA344" i="1"/>
  <c r="AA332" i="1"/>
  <c r="AA320" i="1"/>
  <c r="AA308" i="1"/>
  <c r="AA296" i="1"/>
  <c r="AA288" i="1"/>
  <c r="AA276" i="1"/>
  <c r="AA264" i="1"/>
  <c r="AA248" i="1"/>
  <c r="AA240" i="1"/>
  <c r="AA231" i="1"/>
  <c r="AA227" i="1"/>
  <c r="AA90" i="1"/>
  <c r="AA72" i="1"/>
  <c r="AA146" i="1"/>
  <c r="AA11" i="1"/>
  <c r="AA26" i="1"/>
  <c r="AA196" i="1"/>
  <c r="AA194" i="1"/>
  <c r="AA190" i="1"/>
  <c r="AA25" i="1"/>
  <c r="AA182" i="1"/>
  <c r="AA81" i="1"/>
  <c r="AA123" i="1"/>
  <c r="AA122" i="1"/>
  <c r="AA46" i="1"/>
  <c r="AA45" i="1"/>
  <c r="AA171" i="1"/>
  <c r="AA168" i="1"/>
  <c r="AA165" i="1"/>
  <c r="AA60" i="1"/>
  <c r="AA162" i="1"/>
  <c r="AA506" i="1"/>
  <c r="AA498" i="1"/>
  <c r="AA490" i="1"/>
  <c r="AA478" i="1"/>
  <c r="AA474" i="1"/>
  <c r="AA466" i="1"/>
  <c r="AA458" i="1"/>
  <c r="AA450" i="1"/>
  <c r="AA442" i="1"/>
  <c r="AA434" i="1"/>
  <c r="AA430" i="1"/>
  <c r="AA422" i="1"/>
  <c r="AA418" i="1"/>
  <c r="AA414" i="1"/>
  <c r="AA410" i="1"/>
  <c r="AA406" i="1"/>
  <c r="AA402" i="1"/>
  <c r="AA398" i="1"/>
  <c r="AA394" i="1"/>
  <c r="AA390" i="1"/>
  <c r="AA386" i="1"/>
  <c r="AA382" i="1"/>
  <c r="AA378" i="1"/>
  <c r="AA374" i="1"/>
  <c r="AA370" i="1"/>
  <c r="AA366" i="1"/>
  <c r="AA362" i="1"/>
  <c r="AA358" i="1"/>
  <c r="AA354" i="1"/>
  <c r="AA350" i="1"/>
  <c r="AA346" i="1"/>
  <c r="AA342" i="1"/>
  <c r="AA338" i="1"/>
  <c r="AA334" i="1"/>
  <c r="AA330" i="1"/>
  <c r="AA326" i="1"/>
  <c r="AA322" i="1"/>
  <c r="AA318" i="1"/>
  <c r="AA314" i="1"/>
  <c r="AA310" i="1"/>
  <c r="AA306" i="1"/>
  <c r="AA302" i="1"/>
  <c r="AA298" i="1"/>
  <c r="AA294" i="1"/>
  <c r="AA290" i="1"/>
  <c r="AA286" i="1"/>
  <c r="AA282" i="1"/>
  <c r="AA278" i="1"/>
  <c r="AA274" i="1"/>
  <c r="AA270" i="1"/>
  <c r="AA266" i="1"/>
  <c r="AA262" i="1"/>
  <c r="AA258" i="1"/>
  <c r="AA254" i="1"/>
  <c r="AA246" i="1"/>
  <c r="AA242" i="1"/>
  <c r="AA238" i="1"/>
  <c r="AA234" i="1"/>
  <c r="AA232" i="1"/>
  <c r="AA229" i="1"/>
  <c r="AA144" i="1"/>
  <c r="AA139" i="1"/>
  <c r="AA226" i="1"/>
  <c r="AA92" i="1"/>
  <c r="AA224" i="1"/>
  <c r="AA66" i="1"/>
  <c r="AA221" i="1"/>
  <c r="AA9" i="1"/>
  <c r="AA31" i="1"/>
  <c r="AA105" i="1"/>
  <c r="AA217" i="1"/>
  <c r="AA214" i="1"/>
  <c r="AA213" i="1"/>
  <c r="AA70" i="1"/>
  <c r="AA30" i="1"/>
  <c r="AA29" i="1"/>
  <c r="AA209" i="1"/>
  <c r="AA208" i="1"/>
  <c r="AA204" i="1"/>
  <c r="AA202" i="1"/>
  <c r="AA200" i="1"/>
  <c r="AA198" i="1"/>
  <c r="AA86" i="1"/>
  <c r="AA85" i="1"/>
  <c r="AA19" i="1"/>
  <c r="AA104" i="1"/>
  <c r="AA41" i="1"/>
  <c r="AA189" i="1"/>
  <c r="AA77" i="1"/>
  <c r="AA185" i="1"/>
  <c r="AA145" i="1"/>
  <c r="AA17" i="1"/>
  <c r="AA136" i="1"/>
  <c r="AA143" i="1"/>
  <c r="AA179" i="1"/>
  <c r="AA4" i="1"/>
  <c r="AA178" i="1"/>
  <c r="AA55" i="1"/>
  <c r="AA149" i="1"/>
  <c r="AA48" i="1"/>
  <c r="AA62" i="1"/>
  <c r="AA15" i="1"/>
  <c r="AA68" i="1"/>
  <c r="AA39" i="1"/>
  <c r="AA148" i="1"/>
  <c r="AA173" i="1"/>
  <c r="AA21" i="1"/>
  <c r="AA166" i="1"/>
  <c r="AA156" i="1"/>
  <c r="AA12" i="1"/>
  <c r="AA504" i="1"/>
  <c r="AA492" i="1"/>
  <c r="AA484" i="1"/>
  <c r="AA472" i="1"/>
  <c r="AA460" i="1"/>
  <c r="AA448" i="1"/>
  <c r="AA436" i="1"/>
  <c r="AA424" i="1"/>
  <c r="AA408" i="1"/>
  <c r="AA396" i="1"/>
  <c r="AA384" i="1"/>
  <c r="AA372" i="1"/>
  <c r="AA364" i="1"/>
  <c r="AA356" i="1"/>
  <c r="AA340" i="1"/>
  <c r="AA328" i="1"/>
  <c r="AA316" i="1"/>
  <c r="AA304" i="1"/>
  <c r="AA292" i="1"/>
  <c r="AA280" i="1"/>
  <c r="AA268" i="1"/>
  <c r="AA260" i="1"/>
  <c r="AA252" i="1"/>
  <c r="AA236" i="1"/>
  <c r="AA32" i="1"/>
  <c r="AA100" i="1"/>
  <c r="AA152" i="1"/>
  <c r="AA13" i="1"/>
  <c r="AA219" i="1"/>
  <c r="AA65" i="1"/>
  <c r="AA52" i="1"/>
  <c r="AA206" i="1"/>
  <c r="AA109" i="1"/>
  <c r="AA64" i="1"/>
  <c r="AA84" i="1"/>
  <c r="AA96" i="1"/>
  <c r="AA36" i="1"/>
  <c r="AA131" i="1"/>
  <c r="AA24" i="1"/>
  <c r="AA40" i="1"/>
  <c r="AA22" i="1"/>
  <c r="AA121" i="1"/>
  <c r="AA54" i="1"/>
  <c r="AA147" i="1"/>
  <c r="AA159" i="1"/>
  <c r="AA502" i="1"/>
  <c r="AA494" i="1"/>
  <c r="AA486" i="1"/>
  <c r="AA482" i="1"/>
  <c r="AA470" i="1"/>
  <c r="AA462" i="1"/>
  <c r="AA454" i="1"/>
  <c r="AA446" i="1"/>
  <c r="AA438" i="1"/>
  <c r="AA426" i="1"/>
  <c r="AA250" i="1"/>
  <c r="AA141" i="1"/>
  <c r="AA127" i="1"/>
  <c r="AA14" i="1"/>
  <c r="AA161" i="1"/>
  <c r="AA158" i="1"/>
  <c r="AA505" i="1"/>
  <c r="AA501" i="1"/>
  <c r="AA497" i="1"/>
  <c r="AA493" i="1"/>
  <c r="AA489" i="1"/>
  <c r="AA485" i="1"/>
  <c r="AA481" i="1"/>
  <c r="AA477" i="1"/>
  <c r="AA473" i="1"/>
  <c r="AA469" i="1"/>
  <c r="AA465" i="1"/>
  <c r="AA461" i="1"/>
  <c r="AA457" i="1"/>
  <c r="AA453" i="1"/>
  <c r="AA449" i="1"/>
  <c r="AA445" i="1"/>
  <c r="AA441" i="1"/>
  <c r="AA437" i="1"/>
  <c r="AA433" i="1"/>
  <c r="AA429" i="1"/>
  <c r="AA425" i="1"/>
  <c r="AA421" i="1"/>
  <c r="AA417" i="1"/>
  <c r="AA413" i="1"/>
  <c r="AA409" i="1"/>
  <c r="AA405" i="1"/>
  <c r="AA401" i="1"/>
  <c r="AA397" i="1"/>
  <c r="AA393" i="1"/>
  <c r="AA389" i="1"/>
  <c r="AA385" i="1"/>
  <c r="AA381" i="1"/>
  <c r="AA377" i="1"/>
  <c r="AA373" i="1"/>
  <c r="AA369" i="1"/>
  <c r="AA365" i="1"/>
  <c r="AA361" i="1"/>
  <c r="AA357" i="1"/>
  <c r="AA353" i="1"/>
  <c r="AA349" i="1"/>
  <c r="AA345" i="1"/>
  <c r="AA341" i="1"/>
  <c r="AA337" i="1"/>
  <c r="AA333" i="1"/>
  <c r="AA329" i="1"/>
  <c r="AA325" i="1"/>
  <c r="AA321" i="1"/>
  <c r="AA317" i="1"/>
  <c r="AA313" i="1"/>
  <c r="AA309" i="1"/>
  <c r="AA305" i="1"/>
  <c r="AA301" i="1"/>
  <c r="AA297" i="1"/>
  <c r="AA293" i="1"/>
  <c r="AA289" i="1"/>
  <c r="AA285" i="1"/>
  <c r="AA281" i="1"/>
  <c r="AA277" i="1"/>
  <c r="AA273" i="1"/>
  <c r="AA269" i="1"/>
  <c r="AA265" i="1"/>
  <c r="AA261" i="1"/>
  <c r="AA257" i="1"/>
  <c r="AA253" i="1"/>
  <c r="AA249" i="1"/>
  <c r="AA245" i="1"/>
  <c r="AA241" i="1"/>
  <c r="AA237" i="1"/>
  <c r="AA233" i="1"/>
  <c r="AA50" i="1"/>
  <c r="AA53" i="1"/>
  <c r="AA59" i="1"/>
  <c r="AA228" i="1"/>
  <c r="AA129" i="1"/>
  <c r="AA225" i="1"/>
  <c r="AA91" i="1"/>
  <c r="AA223" i="1"/>
  <c r="AA114" i="1"/>
  <c r="AA135" i="1"/>
  <c r="AA43" i="1"/>
  <c r="AA138" i="1"/>
  <c r="AA216" i="1"/>
  <c r="AA89" i="1"/>
  <c r="AA71" i="1"/>
  <c r="AA10" i="1"/>
  <c r="AA210" i="1"/>
  <c r="AA34" i="1"/>
  <c r="AA87" i="1"/>
  <c r="AA207" i="1"/>
  <c r="AA42" i="1"/>
  <c r="AA137" i="1"/>
  <c r="AA199" i="1"/>
  <c r="AA197" i="1"/>
  <c r="AA69" i="1"/>
  <c r="AA112" i="1"/>
  <c r="AA193" i="1"/>
  <c r="AA18" i="1"/>
  <c r="AA191" i="1"/>
  <c r="AA188" i="1"/>
  <c r="AA187" i="1"/>
  <c r="AA57" i="1"/>
  <c r="AA125" i="1"/>
  <c r="AA83" i="1"/>
  <c r="AA181" i="1"/>
  <c r="AA82" i="1"/>
  <c r="AA142" i="1"/>
  <c r="AA5" i="1"/>
  <c r="AA102" i="1"/>
  <c r="AA124" i="1"/>
  <c r="AA16" i="1"/>
  <c r="AA47" i="1"/>
  <c r="AA107" i="1"/>
  <c r="AA28" i="1"/>
  <c r="AA79" i="1"/>
  <c r="AA175" i="1"/>
  <c r="AA174" i="1"/>
  <c r="AA172" i="1"/>
  <c r="AA8" i="1"/>
  <c r="AA169" i="1"/>
  <c r="AA128" i="1"/>
  <c r="AA153" i="1"/>
  <c r="E439" i="63"/>
  <c r="U232" i="1"/>
  <c r="AD154" i="1"/>
  <c r="AD27" i="1"/>
  <c r="AD93" i="1"/>
  <c r="AD163" i="1"/>
  <c r="AD160" i="1"/>
  <c r="AD507" i="1"/>
  <c r="AD503" i="1"/>
  <c r="AD499" i="1"/>
  <c r="AD495" i="1"/>
  <c r="AD491" i="1"/>
  <c r="AD487" i="1"/>
  <c r="AD483" i="1"/>
  <c r="AD479" i="1"/>
  <c r="AD475" i="1"/>
  <c r="AD471" i="1"/>
  <c r="AD467" i="1"/>
  <c r="AD463" i="1"/>
  <c r="AD459" i="1"/>
  <c r="AD455" i="1"/>
  <c r="AD451" i="1"/>
  <c r="AD447" i="1"/>
  <c r="AD443" i="1"/>
  <c r="AD439" i="1"/>
  <c r="AD435" i="1"/>
  <c r="AD431" i="1"/>
  <c r="AD427" i="1"/>
  <c r="AD423" i="1"/>
  <c r="AD419" i="1"/>
  <c r="AD415" i="1"/>
  <c r="AD411" i="1"/>
  <c r="AD407" i="1"/>
  <c r="AD403" i="1"/>
  <c r="AD399" i="1"/>
  <c r="AD395" i="1"/>
  <c r="AD391" i="1"/>
  <c r="AD387" i="1"/>
  <c r="AD383" i="1"/>
  <c r="AD379" i="1"/>
  <c r="AD375" i="1"/>
  <c r="AD371" i="1"/>
  <c r="AD367" i="1"/>
  <c r="AD363" i="1"/>
  <c r="AD359" i="1"/>
  <c r="AD355" i="1"/>
  <c r="AD351" i="1"/>
  <c r="AD347" i="1"/>
  <c r="AD343" i="1"/>
  <c r="AD339" i="1"/>
  <c r="AD335" i="1"/>
  <c r="AD331" i="1"/>
  <c r="AD327" i="1"/>
  <c r="AD323" i="1"/>
  <c r="AD319" i="1"/>
  <c r="AD315" i="1"/>
  <c r="AD311" i="1"/>
  <c r="AD307" i="1"/>
  <c r="AD303" i="1"/>
  <c r="AD299" i="1"/>
  <c r="AD295" i="1"/>
  <c r="AD291" i="1"/>
  <c r="AD287" i="1"/>
  <c r="AD283" i="1"/>
  <c r="AD279" i="1"/>
  <c r="AD275" i="1"/>
  <c r="AD271" i="1"/>
  <c r="AD267" i="1"/>
  <c r="AD263" i="1"/>
  <c r="AD259" i="1"/>
  <c r="AD255" i="1"/>
  <c r="AD251" i="1"/>
  <c r="AD247" i="1"/>
  <c r="AD243" i="1"/>
  <c r="AD239" i="1"/>
  <c r="AD235" i="1"/>
  <c r="AD73" i="1"/>
  <c r="AD230" i="1"/>
  <c r="AD120" i="1"/>
  <c r="AD140" i="1"/>
  <c r="AD115" i="1"/>
  <c r="AD151" i="1"/>
  <c r="AD126" i="1"/>
  <c r="AD78" i="1"/>
  <c r="AD222" i="1"/>
  <c r="AD220" i="1"/>
  <c r="AD99" i="1"/>
  <c r="AD20" i="1"/>
  <c r="AD218" i="1"/>
  <c r="AD215" i="1"/>
  <c r="AD38" i="1"/>
  <c r="AD212" i="1"/>
  <c r="AD7" i="1"/>
  <c r="AD88" i="1"/>
  <c r="AD113" i="1"/>
  <c r="AD49" i="1"/>
  <c r="AD205" i="1"/>
  <c r="AD203" i="1"/>
  <c r="AD201" i="1"/>
  <c r="AD117" i="1"/>
  <c r="AD195" i="1"/>
  <c r="AD37" i="1"/>
  <c r="AD6" i="1"/>
  <c r="AD150" i="1"/>
  <c r="AD63" i="1"/>
  <c r="AD103" i="1"/>
  <c r="AD51" i="1"/>
  <c r="AD186" i="1"/>
  <c r="AD183" i="1"/>
  <c r="AD108" i="1"/>
  <c r="AD76" i="1"/>
  <c r="AD180" i="1"/>
  <c r="AD133" i="1"/>
  <c r="AD132" i="1"/>
  <c r="AD56" i="1"/>
  <c r="AD95" i="1"/>
  <c r="AD177" i="1"/>
  <c r="AD23" i="1"/>
  <c r="AD33" i="1"/>
  <c r="AD101" i="1"/>
  <c r="AD155" i="1"/>
  <c r="AD176" i="1"/>
  <c r="AD61" i="1"/>
  <c r="AD75" i="1"/>
  <c r="AD111" i="1"/>
  <c r="AD170" i="1"/>
  <c r="AD167" i="1"/>
  <c r="AD67" i="1"/>
  <c r="AD165" i="1"/>
  <c r="AD147" i="1"/>
  <c r="AD60" i="1"/>
  <c r="AD162" i="1"/>
  <c r="AD159" i="1"/>
  <c r="AD506" i="1"/>
  <c r="AD502" i="1"/>
  <c r="AD498" i="1"/>
  <c r="AD494" i="1"/>
  <c r="AD490" i="1"/>
  <c r="AD486" i="1"/>
  <c r="AD482" i="1"/>
  <c r="AD478" i="1"/>
  <c r="AD474" i="1"/>
  <c r="AD470" i="1"/>
  <c r="AD466" i="1"/>
  <c r="AD462" i="1"/>
  <c r="AD458" i="1"/>
  <c r="AD454" i="1"/>
  <c r="AD450" i="1"/>
  <c r="AD446" i="1"/>
  <c r="AD442" i="1"/>
  <c r="AD438" i="1"/>
  <c r="AD434" i="1"/>
  <c r="AD430" i="1"/>
  <c r="AD426" i="1"/>
  <c r="AD422" i="1"/>
  <c r="AD418" i="1"/>
  <c r="AD414" i="1"/>
  <c r="AD410" i="1"/>
  <c r="AD406" i="1"/>
  <c r="AD402" i="1"/>
  <c r="AD398" i="1"/>
  <c r="AD394" i="1"/>
  <c r="AD390" i="1"/>
  <c r="AD386" i="1"/>
  <c r="AD382" i="1"/>
  <c r="AD378" i="1"/>
  <c r="AD374" i="1"/>
  <c r="AD370" i="1"/>
  <c r="AD366" i="1"/>
  <c r="AD362" i="1"/>
  <c r="AD358" i="1"/>
  <c r="AD354" i="1"/>
  <c r="AD350" i="1"/>
  <c r="AD346" i="1"/>
  <c r="AD342" i="1"/>
  <c r="AD338" i="1"/>
  <c r="AD334" i="1"/>
  <c r="AD330" i="1"/>
  <c r="AD326" i="1"/>
  <c r="AD322" i="1"/>
  <c r="AD318" i="1"/>
  <c r="AD314" i="1"/>
  <c r="AD310" i="1"/>
  <c r="AD306" i="1"/>
  <c r="AD302" i="1"/>
  <c r="AD298" i="1"/>
  <c r="AD294" i="1"/>
  <c r="AD290" i="1"/>
  <c r="AD286" i="1"/>
  <c r="AD282" i="1"/>
  <c r="AD278" i="1"/>
  <c r="AD274" i="1"/>
  <c r="AD270" i="1"/>
  <c r="AD266" i="1"/>
  <c r="AD262" i="1"/>
  <c r="AD258" i="1"/>
  <c r="AD254" i="1"/>
  <c r="AD250" i="1"/>
  <c r="AD246" i="1"/>
  <c r="AD242" i="1"/>
  <c r="AD238" i="1"/>
  <c r="AD234" i="1"/>
  <c r="AD232" i="1"/>
  <c r="AD229" i="1"/>
  <c r="AD144" i="1"/>
  <c r="AD139" i="1"/>
  <c r="AD226" i="1"/>
  <c r="AD92" i="1"/>
  <c r="AD224" i="1"/>
  <c r="AD66" i="1"/>
  <c r="AD221" i="1"/>
  <c r="AD9" i="1"/>
  <c r="AD31" i="1"/>
  <c r="AD105" i="1"/>
  <c r="AD217" i="1"/>
  <c r="AD214" i="1"/>
  <c r="AD213" i="1"/>
  <c r="AD70" i="1"/>
  <c r="AD30" i="1"/>
  <c r="AD29" i="1"/>
  <c r="AD209" i="1"/>
  <c r="AD208" i="1"/>
  <c r="AD204" i="1"/>
  <c r="AD202" i="1"/>
  <c r="AD200" i="1"/>
  <c r="AD198" i="1"/>
  <c r="AD86" i="1"/>
  <c r="AD85" i="1"/>
  <c r="AD19" i="1"/>
  <c r="AD104" i="1"/>
  <c r="AD41" i="1"/>
  <c r="AD189" i="1"/>
  <c r="AD77" i="1"/>
  <c r="AD185" i="1"/>
  <c r="AD145" i="1"/>
  <c r="AD17" i="1"/>
  <c r="AD136" i="1"/>
  <c r="AD143" i="1"/>
  <c r="AD179" i="1"/>
  <c r="AD4" i="1"/>
  <c r="AD178" i="1"/>
  <c r="AD55" i="1"/>
  <c r="AD149" i="1"/>
  <c r="AD48" i="1"/>
  <c r="AD62" i="1"/>
  <c r="AD15" i="1"/>
  <c r="AD68" i="1"/>
  <c r="AD39" i="1"/>
  <c r="AD148" i="1"/>
  <c r="AD173" i="1"/>
  <c r="AD21" i="1"/>
  <c r="AD3" i="1"/>
  <c r="AD166" i="1"/>
  <c r="AD156" i="1"/>
  <c r="AD141" i="1"/>
  <c r="AD127" i="1"/>
  <c r="AD14" i="1"/>
  <c r="AD161" i="1"/>
  <c r="AD158" i="1"/>
  <c r="AD505" i="1"/>
  <c r="AD501" i="1"/>
  <c r="AD497" i="1"/>
  <c r="AD493" i="1"/>
  <c r="AD489" i="1"/>
  <c r="AD485" i="1"/>
  <c r="AD481" i="1"/>
  <c r="AD477" i="1"/>
  <c r="AD473" i="1"/>
  <c r="AD469" i="1"/>
  <c r="AD465" i="1"/>
  <c r="AD461" i="1"/>
  <c r="AD457" i="1"/>
  <c r="AD453" i="1"/>
  <c r="AD449" i="1"/>
  <c r="AD445" i="1"/>
  <c r="AD441" i="1"/>
  <c r="AD437" i="1"/>
  <c r="AD433" i="1"/>
  <c r="AD429" i="1"/>
  <c r="AD425" i="1"/>
  <c r="AD421" i="1"/>
  <c r="AD417" i="1"/>
  <c r="AD413" i="1"/>
  <c r="AD409" i="1"/>
  <c r="AD405" i="1"/>
  <c r="AD401" i="1"/>
  <c r="AD397" i="1"/>
  <c r="AD393" i="1"/>
  <c r="AD389" i="1"/>
  <c r="AD385" i="1"/>
  <c r="AD381" i="1"/>
  <c r="AD377" i="1"/>
  <c r="AD373" i="1"/>
  <c r="AD369" i="1"/>
  <c r="AD365" i="1"/>
  <c r="AD361" i="1"/>
  <c r="AD357" i="1"/>
  <c r="AD353" i="1"/>
  <c r="AD349" i="1"/>
  <c r="AD345" i="1"/>
  <c r="AD341" i="1"/>
  <c r="AD337" i="1"/>
  <c r="AD333" i="1"/>
  <c r="AD329" i="1"/>
  <c r="AD325" i="1"/>
  <c r="AD321" i="1"/>
  <c r="AD317" i="1"/>
  <c r="AD313" i="1"/>
  <c r="AD309" i="1"/>
  <c r="AD305" i="1"/>
  <c r="AD301" i="1"/>
  <c r="AD297" i="1"/>
  <c r="AD293" i="1"/>
  <c r="AD289" i="1"/>
  <c r="AD285" i="1"/>
  <c r="AD281" i="1"/>
  <c r="AD277" i="1"/>
  <c r="AD273" i="1"/>
  <c r="AD269" i="1"/>
  <c r="AD265" i="1"/>
  <c r="AD261" i="1"/>
  <c r="AD257" i="1"/>
  <c r="AD253" i="1"/>
  <c r="AD249" i="1"/>
  <c r="AD245" i="1"/>
  <c r="AD241" i="1"/>
  <c r="AD237" i="1"/>
  <c r="AD233" i="1"/>
  <c r="AD50" i="1"/>
  <c r="AD53" i="1"/>
  <c r="AD59" i="1"/>
  <c r="AD228" i="1"/>
  <c r="AD129" i="1"/>
  <c r="AD225" i="1"/>
  <c r="AD91" i="1"/>
  <c r="AD223" i="1"/>
  <c r="AD114" i="1"/>
  <c r="AD135" i="1"/>
  <c r="AD43" i="1"/>
  <c r="AD138" i="1"/>
  <c r="AD216" i="1"/>
  <c r="AD89" i="1"/>
  <c r="AD71" i="1"/>
  <c r="AD10" i="1"/>
  <c r="AD210" i="1"/>
  <c r="AD34" i="1"/>
  <c r="AD87" i="1"/>
  <c r="AD207" i="1"/>
  <c r="AD42" i="1"/>
  <c r="AD137" i="1"/>
  <c r="AD199" i="1"/>
  <c r="AD197" i="1"/>
  <c r="AD69" i="1"/>
  <c r="AD112" i="1"/>
  <c r="AD193" i="1"/>
  <c r="AD18" i="1"/>
  <c r="AD191" i="1"/>
  <c r="AD188" i="1"/>
  <c r="AD187" i="1"/>
  <c r="AD57" i="1"/>
  <c r="AD125" i="1"/>
  <c r="AD83" i="1"/>
  <c r="AD181" i="1"/>
  <c r="AD82" i="1"/>
  <c r="AD142" i="1"/>
  <c r="AD5" i="1"/>
  <c r="AD102" i="1"/>
  <c r="AD124" i="1"/>
  <c r="AD16" i="1"/>
  <c r="AD47" i="1"/>
  <c r="AD107" i="1"/>
  <c r="AD28" i="1"/>
  <c r="AD79" i="1"/>
  <c r="AD175" i="1"/>
  <c r="AD174" i="1"/>
  <c r="AD172" i="1"/>
  <c r="AD8" i="1"/>
  <c r="AD169" i="1"/>
  <c r="AD128" i="1"/>
  <c r="AD153" i="1"/>
  <c r="AD94" i="1"/>
  <c r="AD74" i="1"/>
  <c r="AD44" i="1"/>
  <c r="AD12" i="1"/>
  <c r="AD106" i="1"/>
  <c r="AD508" i="1"/>
  <c r="AD504" i="1"/>
  <c r="AD500" i="1"/>
  <c r="AD496" i="1"/>
  <c r="AD492" i="1"/>
  <c r="AD488" i="1"/>
  <c r="AD484" i="1"/>
  <c r="AD480" i="1"/>
  <c r="AD476" i="1"/>
  <c r="AD472" i="1"/>
  <c r="AD468" i="1"/>
  <c r="AD464" i="1"/>
  <c r="AD460" i="1"/>
  <c r="AD456" i="1"/>
  <c r="AD452" i="1"/>
  <c r="AD448" i="1"/>
  <c r="AD444" i="1"/>
  <c r="AD440" i="1"/>
  <c r="AD436" i="1"/>
  <c r="AD432" i="1"/>
  <c r="AD428" i="1"/>
  <c r="AD424" i="1"/>
  <c r="AD420" i="1"/>
  <c r="AD416" i="1"/>
  <c r="AD412" i="1"/>
  <c r="AD408" i="1"/>
  <c r="AD404" i="1"/>
  <c r="AD400" i="1"/>
  <c r="AD396" i="1"/>
  <c r="AD392" i="1"/>
  <c r="AD388" i="1"/>
  <c r="AD384" i="1"/>
  <c r="AD380" i="1"/>
  <c r="AD376" i="1"/>
  <c r="AD372" i="1"/>
  <c r="AD368" i="1"/>
  <c r="AD364" i="1"/>
  <c r="AD360" i="1"/>
  <c r="AD356" i="1"/>
  <c r="AD352" i="1"/>
  <c r="AD348" i="1"/>
  <c r="AD344" i="1"/>
  <c r="AD340" i="1"/>
  <c r="AD336" i="1"/>
  <c r="AD332" i="1"/>
  <c r="AD328" i="1"/>
  <c r="AD324" i="1"/>
  <c r="AD320" i="1"/>
  <c r="AD316" i="1"/>
  <c r="AD312" i="1"/>
  <c r="AD308" i="1"/>
  <c r="AD304" i="1"/>
  <c r="AD300" i="1"/>
  <c r="AD296" i="1"/>
  <c r="AD292" i="1"/>
  <c r="AD288" i="1"/>
  <c r="AD284" i="1"/>
  <c r="AD280" i="1"/>
  <c r="AD276" i="1"/>
  <c r="AD272" i="1"/>
  <c r="AD268" i="1"/>
  <c r="AD264" i="1"/>
  <c r="AD260" i="1"/>
  <c r="AD256" i="1"/>
  <c r="AD252" i="1"/>
  <c r="AD248" i="1"/>
  <c r="AD244" i="1"/>
  <c r="AD240" i="1"/>
  <c r="AD236" i="1"/>
  <c r="AD116" i="1"/>
  <c r="AD231" i="1"/>
  <c r="AD32" i="1"/>
  <c r="AD35" i="1"/>
  <c r="AD227" i="1"/>
  <c r="AD100" i="1"/>
  <c r="AD110" i="1"/>
  <c r="AD152" i="1"/>
  <c r="AD90" i="1"/>
  <c r="AD119" i="1"/>
  <c r="AD13" i="1"/>
  <c r="AD72" i="1"/>
  <c r="AD219" i="1"/>
  <c r="AD118" i="1"/>
  <c r="AD146" i="1"/>
  <c r="AD65" i="1"/>
  <c r="AD211" i="1"/>
  <c r="AD52" i="1"/>
  <c r="AD11" i="1"/>
  <c r="AD98" i="1"/>
  <c r="AD206" i="1"/>
  <c r="AD26" i="1"/>
  <c r="AD97" i="1"/>
  <c r="AD109" i="1"/>
  <c r="AD196" i="1"/>
  <c r="AD58" i="1"/>
  <c r="AD194" i="1"/>
  <c r="AD64" i="1"/>
  <c r="AD192" i="1"/>
  <c r="AD190" i="1"/>
  <c r="AD84" i="1"/>
  <c r="AD25" i="1"/>
  <c r="AD184" i="1"/>
  <c r="AD96" i="1"/>
  <c r="AD182" i="1"/>
  <c r="AD36" i="1"/>
  <c r="AD134" i="1"/>
  <c r="AD81" i="1"/>
  <c r="AD131" i="1"/>
  <c r="AD80" i="1"/>
  <c r="AD123" i="1"/>
  <c r="AD24" i="1"/>
  <c r="AD122" i="1"/>
  <c r="AD40" i="1"/>
  <c r="AD130" i="1"/>
  <c r="AD46" i="1"/>
  <c r="AD22" i="1"/>
  <c r="AD45" i="1"/>
  <c r="AD121" i="1"/>
  <c r="AD171" i="1"/>
  <c r="AD168" i="1"/>
  <c r="AD54" i="1"/>
  <c r="E37" i="63"/>
  <c r="E69" i="63"/>
  <c r="E101" i="63"/>
  <c r="E133" i="63"/>
  <c r="E181" i="63"/>
  <c r="E213" i="63"/>
  <c r="E233" i="63"/>
  <c r="E241" i="63"/>
  <c r="E257" i="63"/>
  <c r="E281" i="63"/>
  <c r="E289" i="63"/>
  <c r="E305" i="63"/>
  <c r="E21" i="63"/>
  <c r="E53" i="63"/>
  <c r="E85" i="63"/>
  <c r="E117" i="63"/>
  <c r="E149" i="63"/>
  <c r="E165" i="63"/>
  <c r="E197" i="63"/>
  <c r="E225" i="63"/>
  <c r="E249" i="63"/>
  <c r="E265" i="63"/>
  <c r="E273" i="63"/>
  <c r="E297" i="63"/>
  <c r="E313" i="63"/>
  <c r="E4" i="63"/>
  <c r="E320" i="63"/>
  <c r="E324" i="63"/>
  <c r="E328" i="63"/>
  <c r="E332" i="63"/>
  <c r="E336" i="63"/>
  <c r="E340" i="63"/>
  <c r="E344" i="63"/>
  <c r="E348" i="63"/>
  <c r="E352" i="63"/>
  <c r="E356" i="63"/>
  <c r="E360" i="63"/>
  <c r="E364" i="63"/>
  <c r="E368" i="63"/>
  <c r="E372" i="63"/>
  <c r="E376" i="63"/>
  <c r="E380" i="63"/>
  <c r="E384" i="63"/>
  <c r="E388" i="63"/>
  <c r="E392" i="63"/>
  <c r="E396" i="63"/>
  <c r="E400" i="63"/>
  <c r="E404" i="63"/>
  <c r="E408" i="63"/>
  <c r="E412" i="63"/>
  <c r="E416" i="63"/>
  <c r="E420" i="63"/>
  <c r="E424" i="63"/>
  <c r="E428" i="63"/>
  <c r="E432" i="63"/>
  <c r="E436" i="63"/>
  <c r="E440" i="63"/>
  <c r="E444" i="63"/>
  <c r="E448" i="63"/>
  <c r="E452" i="63"/>
  <c r="E456" i="63"/>
  <c r="E460" i="63"/>
  <c r="E464" i="63"/>
  <c r="E468" i="63"/>
  <c r="E472" i="63"/>
  <c r="E476" i="63"/>
  <c r="E480" i="63"/>
  <c r="E484" i="63"/>
  <c r="E488" i="63"/>
  <c r="E492" i="63"/>
  <c r="E496" i="63"/>
  <c r="E500" i="63"/>
  <c r="E504" i="63"/>
  <c r="C52" i="61"/>
  <c r="C39" i="61"/>
  <c r="C48" i="61"/>
  <c r="C45" i="61"/>
  <c r="E507" i="63"/>
  <c r="E499" i="63"/>
  <c r="E491" i="63"/>
  <c r="E483" i="63"/>
  <c r="E475" i="63"/>
  <c r="E467" i="63"/>
  <c r="E459" i="63"/>
  <c r="E451" i="63"/>
  <c r="E443" i="63"/>
  <c r="C51" i="61"/>
  <c r="C50" i="61"/>
  <c r="C47" i="61"/>
  <c r="C37" i="61"/>
  <c r="E17" i="63"/>
  <c r="C36" i="61"/>
  <c r="U32" i="1" s="1"/>
  <c r="C43" i="61"/>
  <c r="C49" i="61"/>
  <c r="C46" i="61"/>
  <c r="C44" i="61"/>
  <c r="U196" i="1" s="1"/>
  <c r="E503" i="63"/>
  <c r="E495" i="63"/>
  <c r="E487" i="63"/>
  <c r="E479" i="63"/>
  <c r="E471" i="63"/>
  <c r="E463" i="63"/>
  <c r="E455" i="63"/>
  <c r="E447" i="63"/>
  <c r="C53" i="61"/>
  <c r="C40" i="61"/>
  <c r="C38" i="61"/>
  <c r="C42" i="61"/>
  <c r="E435" i="63"/>
  <c r="E431" i="63"/>
  <c r="E427" i="63"/>
  <c r="E423" i="63"/>
  <c r="E419" i="63"/>
  <c r="E415" i="63"/>
  <c r="E411" i="63"/>
  <c r="E407" i="63"/>
  <c r="E403" i="63"/>
  <c r="E399" i="63"/>
  <c r="E395" i="63"/>
  <c r="E391" i="63"/>
  <c r="E387" i="63"/>
  <c r="E383" i="63"/>
  <c r="E379" i="63"/>
  <c r="E375" i="63"/>
  <c r="E371" i="63"/>
  <c r="E367" i="63"/>
  <c r="E363" i="63"/>
  <c r="E359" i="63"/>
  <c r="E355" i="63"/>
  <c r="E351" i="63"/>
  <c r="E347" i="63"/>
  <c r="E343" i="63"/>
  <c r="E339" i="63"/>
  <c r="E335" i="63"/>
  <c r="E331" i="63"/>
  <c r="E327" i="63"/>
  <c r="E323" i="63"/>
  <c r="E318" i="63"/>
  <c r="E312" i="63"/>
  <c r="E304" i="63"/>
  <c r="E296" i="63"/>
  <c r="E288" i="63"/>
  <c r="E280" i="63"/>
  <c r="E272" i="63"/>
  <c r="E264" i="63"/>
  <c r="E256" i="63"/>
  <c r="E248" i="63"/>
  <c r="E240" i="63"/>
  <c r="E232" i="63"/>
  <c r="E224" i="63"/>
  <c r="E209" i="63"/>
  <c r="E193" i="63"/>
  <c r="E177" i="63"/>
  <c r="E161" i="63"/>
  <c r="E145" i="63"/>
  <c r="E129" i="63"/>
  <c r="E113" i="63"/>
  <c r="E97" i="63"/>
  <c r="E81" i="63"/>
  <c r="E65" i="63"/>
  <c r="E49" i="63"/>
  <c r="E33" i="63"/>
  <c r="E6" i="63"/>
  <c r="E10" i="63"/>
  <c r="E14" i="63"/>
  <c r="E18" i="63"/>
  <c r="E22" i="63"/>
  <c r="E26" i="63"/>
  <c r="E30" i="63"/>
  <c r="E34" i="63"/>
  <c r="E38" i="63"/>
  <c r="E42" i="63"/>
  <c r="E46" i="63"/>
  <c r="E50" i="63"/>
  <c r="E54" i="63"/>
  <c r="E58" i="63"/>
  <c r="E62" i="63"/>
  <c r="E66" i="63"/>
  <c r="E70" i="63"/>
  <c r="E74" i="63"/>
  <c r="E78" i="63"/>
  <c r="E82" i="63"/>
  <c r="E86" i="63"/>
  <c r="E90" i="63"/>
  <c r="E94" i="63"/>
  <c r="E98" i="63"/>
  <c r="E102" i="63"/>
  <c r="E106" i="63"/>
  <c r="E110" i="63"/>
  <c r="E114" i="63"/>
  <c r="E118" i="63"/>
  <c r="E122" i="63"/>
  <c r="E126" i="63"/>
  <c r="E130" i="63"/>
  <c r="E134" i="63"/>
  <c r="E138" i="63"/>
  <c r="E142" i="63"/>
  <c r="E146" i="63"/>
  <c r="E150" i="63"/>
  <c r="E154" i="63"/>
  <c r="E158" i="63"/>
  <c r="E162" i="63"/>
  <c r="E166" i="63"/>
  <c r="E170" i="63"/>
  <c r="E174" i="63"/>
  <c r="E178" i="63"/>
  <c r="E182" i="63"/>
  <c r="E186" i="63"/>
  <c r="E190" i="63"/>
  <c r="E194" i="63"/>
  <c r="E198" i="63"/>
  <c r="E202" i="63"/>
  <c r="E206" i="63"/>
  <c r="E210" i="63"/>
  <c r="E214" i="63"/>
  <c r="E218" i="63"/>
  <c r="E222" i="63"/>
  <c r="E226" i="63"/>
  <c r="E230" i="63"/>
  <c r="E234" i="63"/>
  <c r="E238" i="63"/>
  <c r="E242" i="63"/>
  <c r="E246" i="63"/>
  <c r="E250" i="63"/>
  <c r="E254" i="63"/>
  <c r="E258" i="63"/>
  <c r="E262" i="63"/>
  <c r="E266" i="63"/>
  <c r="E270" i="63"/>
  <c r="E274" i="63"/>
  <c r="E278" i="63"/>
  <c r="E282" i="63"/>
  <c r="E286" i="63"/>
  <c r="E290" i="63"/>
  <c r="E294" i="63"/>
  <c r="E298" i="63"/>
  <c r="E302" i="63"/>
  <c r="E306" i="63"/>
  <c r="E310" i="63"/>
  <c r="E314" i="63"/>
  <c r="E7" i="63"/>
  <c r="E11" i="63"/>
  <c r="E15" i="63"/>
  <c r="E19" i="63"/>
  <c r="E23" i="63"/>
  <c r="E27" i="63"/>
  <c r="E31" i="63"/>
  <c r="E35" i="63"/>
  <c r="E39" i="63"/>
  <c r="E43" i="63"/>
  <c r="E47" i="63"/>
  <c r="E51" i="63"/>
  <c r="E55" i="63"/>
  <c r="E59" i="63"/>
  <c r="E63" i="63"/>
  <c r="E67" i="63"/>
  <c r="E71" i="63"/>
  <c r="E75" i="63"/>
  <c r="E79" i="63"/>
  <c r="E83" i="63"/>
  <c r="E87" i="63"/>
  <c r="E91" i="63"/>
  <c r="E95" i="63"/>
  <c r="E99" i="63"/>
  <c r="E103" i="63"/>
  <c r="E107" i="63"/>
  <c r="E111" i="63"/>
  <c r="E115" i="63"/>
  <c r="E119" i="63"/>
  <c r="E123" i="63"/>
  <c r="E127" i="63"/>
  <c r="E131" i="63"/>
  <c r="E135" i="63"/>
  <c r="E139" i="63"/>
  <c r="E143" i="63"/>
  <c r="E147" i="63"/>
  <c r="E151" i="63"/>
  <c r="E155" i="63"/>
  <c r="E159" i="63"/>
  <c r="E163" i="63"/>
  <c r="E167" i="63"/>
  <c r="E171" i="63"/>
  <c r="E175" i="63"/>
  <c r="E179" i="63"/>
  <c r="E183" i="63"/>
  <c r="E187" i="63"/>
  <c r="E191" i="63"/>
  <c r="E195" i="63"/>
  <c r="E199" i="63"/>
  <c r="E203" i="63"/>
  <c r="E207" i="63"/>
  <c r="E211" i="63"/>
  <c r="E215" i="63"/>
  <c r="E219" i="63"/>
  <c r="E223" i="63"/>
  <c r="E227" i="63"/>
  <c r="E231" i="63"/>
  <c r="E235" i="63"/>
  <c r="E239" i="63"/>
  <c r="E243" i="63"/>
  <c r="E247" i="63"/>
  <c r="E251" i="63"/>
  <c r="E255" i="63"/>
  <c r="E259" i="63"/>
  <c r="E263" i="63"/>
  <c r="E267" i="63"/>
  <c r="E271" i="63"/>
  <c r="E275" i="63"/>
  <c r="E279" i="63"/>
  <c r="E283" i="63"/>
  <c r="E287" i="63"/>
  <c r="E291" i="63"/>
  <c r="E295" i="63"/>
  <c r="E299" i="63"/>
  <c r="E303" i="63"/>
  <c r="E307" i="63"/>
  <c r="E311" i="63"/>
  <c r="E315" i="63"/>
  <c r="E319" i="63"/>
  <c r="E8" i="63"/>
  <c r="E12" i="63"/>
  <c r="E16" i="63"/>
  <c r="E20" i="63"/>
  <c r="E24" i="63"/>
  <c r="E28" i="63"/>
  <c r="E32" i="63"/>
  <c r="E36" i="63"/>
  <c r="E40" i="63"/>
  <c r="E44" i="63"/>
  <c r="E48" i="63"/>
  <c r="E52" i="63"/>
  <c r="E56" i="63"/>
  <c r="E60" i="63"/>
  <c r="E64" i="63"/>
  <c r="E68" i="63"/>
  <c r="E72" i="63"/>
  <c r="E76" i="63"/>
  <c r="E80" i="63"/>
  <c r="E84" i="63"/>
  <c r="E88" i="63"/>
  <c r="E92" i="63"/>
  <c r="E96" i="63"/>
  <c r="E100" i="63"/>
  <c r="E104" i="63"/>
  <c r="E108" i="63"/>
  <c r="E112" i="63"/>
  <c r="E116" i="63"/>
  <c r="E120" i="63"/>
  <c r="E124" i="63"/>
  <c r="E128" i="63"/>
  <c r="E132" i="63"/>
  <c r="E136" i="63"/>
  <c r="E140" i="63"/>
  <c r="E144" i="63"/>
  <c r="E148" i="63"/>
  <c r="E152" i="63"/>
  <c r="E156" i="63"/>
  <c r="E160" i="63"/>
  <c r="E164" i="63"/>
  <c r="E168" i="63"/>
  <c r="E172" i="63"/>
  <c r="E176" i="63"/>
  <c r="E180" i="63"/>
  <c r="E184" i="63"/>
  <c r="E188" i="63"/>
  <c r="E192" i="63"/>
  <c r="E196" i="63"/>
  <c r="E200" i="63"/>
  <c r="E204" i="63"/>
  <c r="E208" i="63"/>
  <c r="E212" i="63"/>
  <c r="E216" i="63"/>
  <c r="E220" i="63"/>
  <c r="E506" i="63"/>
  <c r="E502" i="63"/>
  <c r="E498" i="63"/>
  <c r="E494" i="63"/>
  <c r="E490" i="63"/>
  <c r="E486" i="63"/>
  <c r="E482" i="63"/>
  <c r="E478" i="63"/>
  <c r="E474" i="63"/>
  <c r="E470" i="63"/>
  <c r="E466" i="63"/>
  <c r="E462" i="63"/>
  <c r="E458" i="63"/>
  <c r="E454" i="63"/>
  <c r="E450" i="63"/>
  <c r="E446" i="63"/>
  <c r="E442" i="63"/>
  <c r="E438" i="63"/>
  <c r="E434" i="63"/>
  <c r="E430" i="63"/>
  <c r="E426" i="63"/>
  <c r="E422" i="63"/>
  <c r="E418" i="63"/>
  <c r="E414" i="63"/>
  <c r="E410" i="63"/>
  <c r="E406" i="63"/>
  <c r="E402" i="63"/>
  <c r="E398" i="63"/>
  <c r="E394" i="63"/>
  <c r="E390" i="63"/>
  <c r="E386" i="63"/>
  <c r="E382" i="63"/>
  <c r="E378" i="63"/>
  <c r="E374" i="63"/>
  <c r="E370" i="63"/>
  <c r="E366" i="63"/>
  <c r="E362" i="63"/>
  <c r="E358" i="63"/>
  <c r="E354" i="63"/>
  <c r="E350" i="63"/>
  <c r="E346" i="63"/>
  <c r="E342" i="63"/>
  <c r="E338" i="63"/>
  <c r="E334" i="63"/>
  <c r="E330" i="63"/>
  <c r="E326" i="63"/>
  <c r="E322" i="63"/>
  <c r="E317" i="63"/>
  <c r="E309" i="63"/>
  <c r="E301" i="63"/>
  <c r="E293" i="63"/>
  <c r="E285" i="63"/>
  <c r="E277" i="63"/>
  <c r="E269" i="63"/>
  <c r="E261" i="63"/>
  <c r="E253" i="63"/>
  <c r="E245" i="63"/>
  <c r="E237" i="63"/>
  <c r="E229" i="63"/>
  <c r="E221" i="63"/>
  <c r="E205" i="63"/>
  <c r="E189" i="63"/>
  <c r="E173" i="63"/>
  <c r="E157" i="63"/>
  <c r="E141" i="63"/>
  <c r="E125" i="63"/>
  <c r="E109" i="63"/>
  <c r="E93" i="63"/>
  <c r="E77" i="63"/>
  <c r="E61" i="63"/>
  <c r="E45" i="63"/>
  <c r="E29" i="63"/>
  <c r="E13" i="63"/>
  <c r="E505" i="63"/>
  <c r="E501" i="63"/>
  <c r="E497" i="63"/>
  <c r="E493" i="63"/>
  <c r="E489" i="63"/>
  <c r="E485" i="63"/>
  <c r="E481" i="63"/>
  <c r="E477" i="63"/>
  <c r="E473" i="63"/>
  <c r="E469" i="63"/>
  <c r="E465" i="63"/>
  <c r="E461" i="63"/>
  <c r="E457" i="63"/>
  <c r="E453" i="63"/>
  <c r="E449" i="63"/>
  <c r="E445" i="63"/>
  <c r="E441" i="63"/>
  <c r="E437" i="63"/>
  <c r="E433" i="63"/>
  <c r="E429" i="63"/>
  <c r="E425" i="63"/>
  <c r="E421" i="63"/>
  <c r="E417" i="63"/>
  <c r="E413" i="63"/>
  <c r="E409" i="63"/>
  <c r="E405" i="63"/>
  <c r="E401" i="63"/>
  <c r="E397" i="63"/>
  <c r="E393" i="63"/>
  <c r="E389" i="63"/>
  <c r="E385" i="63"/>
  <c r="E381" i="63"/>
  <c r="E377" i="63"/>
  <c r="E373" i="63"/>
  <c r="E369" i="63"/>
  <c r="E365" i="63"/>
  <c r="E361" i="63"/>
  <c r="E357" i="63"/>
  <c r="E353" i="63"/>
  <c r="E349" i="63"/>
  <c r="E345" i="63"/>
  <c r="E341" i="63"/>
  <c r="E337" i="63"/>
  <c r="E333" i="63"/>
  <c r="E329" i="63"/>
  <c r="E325" i="63"/>
  <c r="E321" i="63"/>
  <c r="E316" i="63"/>
  <c r="E308" i="63"/>
  <c r="E300" i="63"/>
  <c r="E292" i="63"/>
  <c r="E284" i="63"/>
  <c r="E276" i="63"/>
  <c r="E268" i="63"/>
  <c r="E260" i="63"/>
  <c r="E252" i="63"/>
  <c r="E244" i="63"/>
  <c r="E236" i="63"/>
  <c r="E228" i="63"/>
  <c r="E217" i="63"/>
  <c r="E201" i="63"/>
  <c r="E185" i="63"/>
  <c r="E169" i="63"/>
  <c r="E153" i="63"/>
  <c r="E137" i="63"/>
  <c r="E121" i="63"/>
  <c r="E105" i="63"/>
  <c r="E89" i="63"/>
  <c r="E73" i="63"/>
  <c r="E57" i="63"/>
  <c r="E41" i="63"/>
  <c r="E25" i="63"/>
  <c r="E9" i="63"/>
  <c r="E3" i="63"/>
  <c r="Q60" i="1"/>
  <c r="Q106" i="1"/>
  <c r="Q93" i="1"/>
  <c r="Q27" i="1"/>
  <c r="Q12" i="1"/>
  <c r="Q44" i="1"/>
  <c r="Q74" i="1"/>
  <c r="Q94" i="1"/>
  <c r="Q14" i="1"/>
  <c r="E5" i="63"/>
  <c r="AH68" i="1" l="1"/>
  <c r="AH96" i="1"/>
  <c r="AH32" i="1"/>
  <c r="AH44" i="1"/>
  <c r="AH56" i="1"/>
  <c r="AH106" i="1"/>
  <c r="AH74" i="1"/>
  <c r="AH42" i="1"/>
  <c r="AH10" i="1"/>
  <c r="AH86" i="1"/>
  <c r="AH54" i="1"/>
  <c r="AH22" i="1"/>
  <c r="AH99" i="1"/>
  <c r="AH83" i="1"/>
  <c r="AH67" i="1"/>
  <c r="AH51" i="1"/>
  <c r="AH35" i="1"/>
  <c r="AH19" i="1"/>
  <c r="AH101" i="1"/>
  <c r="AH85" i="1"/>
  <c r="AH69" i="1"/>
  <c r="AH53" i="1"/>
  <c r="AH37" i="1"/>
  <c r="AH21" i="1"/>
  <c r="AH52" i="1"/>
  <c r="AH80" i="1"/>
  <c r="AH16" i="1"/>
  <c r="AH92" i="1"/>
  <c r="AH28" i="1"/>
  <c r="AH104" i="1"/>
  <c r="AH98" i="1"/>
  <c r="AH66" i="1"/>
  <c r="AH34" i="1"/>
  <c r="AH78" i="1"/>
  <c r="AH46" i="1"/>
  <c r="AH14" i="1"/>
  <c r="AH95" i="1"/>
  <c r="AH79" i="1"/>
  <c r="AH63" i="1"/>
  <c r="AH47" i="1"/>
  <c r="AH31" i="1"/>
  <c r="AH15" i="1"/>
  <c r="AH97" i="1"/>
  <c r="AH81" i="1"/>
  <c r="AH65" i="1"/>
  <c r="AH49" i="1"/>
  <c r="AH33" i="1"/>
  <c r="AH17" i="1"/>
  <c r="AH100" i="1"/>
  <c r="AH36" i="1"/>
  <c r="AH64" i="1"/>
  <c r="AH76" i="1"/>
  <c r="AH12" i="1"/>
  <c r="AH88" i="1"/>
  <c r="AH24" i="1"/>
  <c r="AH90" i="1"/>
  <c r="AH58" i="1"/>
  <c r="AH26" i="1"/>
  <c r="AH102" i="1"/>
  <c r="AH70" i="1"/>
  <c r="AH38" i="1"/>
  <c r="AH6" i="1"/>
  <c r="AH107" i="1"/>
  <c r="AH91" i="1"/>
  <c r="AH75" i="1"/>
  <c r="AH59" i="1"/>
  <c r="AH43" i="1"/>
  <c r="AH27" i="1"/>
  <c r="AH11" i="1"/>
  <c r="AH93" i="1"/>
  <c r="AH77" i="1"/>
  <c r="AH61" i="1"/>
  <c r="AH45" i="1"/>
  <c r="AH29" i="1"/>
  <c r="AH13" i="1"/>
  <c r="AH84" i="1"/>
  <c r="AH20" i="1"/>
  <c r="AH48" i="1"/>
  <c r="AH60" i="1"/>
  <c r="AH72" i="1"/>
  <c r="AH8" i="1"/>
  <c r="AH82" i="1"/>
  <c r="AH50" i="1"/>
  <c r="AH18" i="1"/>
  <c r="AH94" i="1"/>
  <c r="AH62" i="1"/>
  <c r="AH30" i="1"/>
  <c r="AH103" i="1"/>
  <c r="AH87" i="1"/>
  <c r="AH71" i="1"/>
  <c r="AH55" i="1"/>
  <c r="AH39" i="1"/>
  <c r="AH23" i="1"/>
  <c r="AH7" i="1"/>
  <c r="AH105" i="1"/>
  <c r="AH89" i="1"/>
  <c r="AH73" i="1"/>
  <c r="AH57" i="1"/>
  <c r="AH41" i="1"/>
  <c r="AH25" i="1"/>
  <c r="AH9" i="1"/>
  <c r="AH4" i="1"/>
  <c r="AH5" i="1"/>
  <c r="AH3" i="1"/>
  <c r="AH40" i="1"/>
  <c r="AF158" i="1"/>
  <c r="AG4" i="1"/>
  <c r="AF159" i="1"/>
  <c r="AG5" i="1"/>
  <c r="AF160" i="1"/>
  <c r="AG6" i="1"/>
  <c r="AF157" i="1"/>
  <c r="AG3" i="1"/>
  <c r="U192" i="1"/>
  <c r="U77" i="1"/>
  <c r="U45" i="1"/>
  <c r="U228" i="1"/>
  <c r="U233" i="1"/>
  <c r="U229" i="1"/>
  <c r="U140" i="1"/>
  <c r="U235" i="1"/>
  <c r="U231" i="1"/>
  <c r="U75" i="1"/>
  <c r="U91" i="1"/>
  <c r="U59" i="1"/>
  <c r="U237" i="1"/>
  <c r="U120" i="1"/>
  <c r="U227" i="1"/>
  <c r="U116" i="1"/>
  <c r="U222" i="1"/>
  <c r="U169" i="1"/>
  <c r="U53" i="1"/>
  <c r="U139" i="1"/>
  <c r="U234" i="1"/>
  <c r="U230" i="1"/>
  <c r="U35" i="1"/>
  <c r="U236" i="1"/>
  <c r="U15" i="1"/>
  <c r="U30" i="1"/>
  <c r="U50" i="1"/>
  <c r="U144" i="1"/>
  <c r="U115" i="1"/>
  <c r="U73" i="1"/>
  <c r="U80" i="1"/>
  <c r="U102" i="1"/>
  <c r="U145" i="1"/>
  <c r="U177" i="1"/>
  <c r="U183" i="1"/>
  <c r="U132" i="1"/>
  <c r="U74" i="1"/>
  <c r="U171" i="1"/>
  <c r="U138" i="1"/>
  <c r="U21" i="1"/>
  <c r="U62" i="1"/>
  <c r="U101" i="1"/>
  <c r="U93" i="1"/>
  <c r="U81" i="1"/>
  <c r="U184" i="1"/>
  <c r="U97" i="1"/>
  <c r="U206" i="1"/>
  <c r="U162" i="1"/>
  <c r="U8" i="1"/>
  <c r="U57" i="1"/>
  <c r="U69" i="1"/>
  <c r="U137" i="1"/>
  <c r="U147" i="1"/>
  <c r="U68" i="1"/>
  <c r="U55" i="1"/>
  <c r="U185" i="1"/>
  <c r="U200" i="1"/>
  <c r="U202" i="1"/>
  <c r="U95" i="1"/>
  <c r="U186" i="1"/>
  <c r="U117" i="1"/>
  <c r="U203" i="1"/>
  <c r="U158" i="1"/>
  <c r="U161" i="1"/>
  <c r="U12" i="1"/>
  <c r="U44" i="1"/>
  <c r="U94" i="1"/>
  <c r="U54" i="1"/>
  <c r="U168" i="1"/>
  <c r="U121" i="1"/>
  <c r="U22" i="1"/>
  <c r="U46" i="1"/>
  <c r="U130" i="1"/>
  <c r="U40" i="1"/>
  <c r="U122" i="1"/>
  <c r="U24" i="1"/>
  <c r="U123" i="1"/>
  <c r="U131" i="1"/>
  <c r="U36" i="1"/>
  <c r="U25" i="1"/>
  <c r="U84" i="1"/>
  <c r="U64" i="1"/>
  <c r="U58" i="1"/>
  <c r="U109" i="1"/>
  <c r="U26" i="1"/>
  <c r="U11" i="1"/>
  <c r="U52" i="1"/>
  <c r="U211" i="1"/>
  <c r="U65" i="1"/>
  <c r="U118" i="1"/>
  <c r="U219" i="1"/>
  <c r="U72" i="1"/>
  <c r="U13" i="1"/>
  <c r="U119" i="1"/>
  <c r="U90" i="1"/>
  <c r="U152" i="1"/>
  <c r="U110" i="1"/>
  <c r="U100" i="1"/>
  <c r="U159" i="1"/>
  <c r="U14" i="1"/>
  <c r="U127" i="1"/>
  <c r="U141" i="1"/>
  <c r="U153" i="1"/>
  <c r="U128" i="1"/>
  <c r="U172" i="1"/>
  <c r="U174" i="1"/>
  <c r="U79" i="1"/>
  <c r="U28" i="1"/>
  <c r="U107" i="1"/>
  <c r="U47" i="1"/>
  <c r="U16" i="1"/>
  <c r="U124" i="1"/>
  <c r="U5" i="1"/>
  <c r="U181" i="1"/>
  <c r="U187" i="1"/>
  <c r="U188" i="1"/>
  <c r="U18" i="1"/>
  <c r="U193" i="1"/>
  <c r="U112" i="1"/>
  <c r="U197" i="1"/>
  <c r="U42" i="1"/>
  <c r="U207" i="1"/>
  <c r="U87" i="1"/>
  <c r="U210" i="1"/>
  <c r="U10" i="1"/>
  <c r="U71" i="1"/>
  <c r="U216" i="1"/>
  <c r="U43" i="1"/>
  <c r="U135" i="1"/>
  <c r="U114" i="1"/>
  <c r="U223" i="1"/>
  <c r="U225" i="1"/>
  <c r="U129" i="1"/>
  <c r="U160" i="1"/>
  <c r="U60" i="1"/>
  <c r="U165" i="1"/>
  <c r="U156" i="1"/>
  <c r="U166" i="1"/>
  <c r="U173" i="1"/>
  <c r="U148" i="1"/>
  <c r="U39" i="1"/>
  <c r="U48" i="1"/>
  <c r="U178" i="1"/>
  <c r="U4" i="1"/>
  <c r="U189" i="1"/>
  <c r="U41" i="1"/>
  <c r="U104" i="1"/>
  <c r="U19" i="1"/>
  <c r="U85" i="1"/>
  <c r="U86" i="1"/>
  <c r="U204" i="1"/>
  <c r="U208" i="1"/>
  <c r="U209" i="1"/>
  <c r="U29" i="1"/>
  <c r="U70" i="1"/>
  <c r="U213" i="1"/>
  <c r="U214" i="1"/>
  <c r="U217" i="1"/>
  <c r="U105" i="1"/>
  <c r="U31" i="1"/>
  <c r="U9" i="1"/>
  <c r="U221" i="1"/>
  <c r="U66" i="1"/>
  <c r="U224" i="1"/>
  <c r="U92" i="1"/>
  <c r="U226" i="1"/>
  <c r="U157" i="1"/>
  <c r="U106" i="1"/>
  <c r="U154" i="1"/>
  <c r="U111" i="1"/>
  <c r="U155" i="1"/>
  <c r="U63" i="1"/>
  <c r="U195" i="1"/>
  <c r="U205" i="1"/>
  <c r="U7" i="1"/>
  <c r="U218" i="1"/>
  <c r="U67" i="1"/>
  <c r="U180" i="1"/>
  <c r="U49" i="1"/>
  <c r="U212" i="1"/>
  <c r="U20" i="1"/>
  <c r="U78" i="1"/>
  <c r="U33" i="1"/>
  <c r="U56" i="1"/>
  <c r="U51" i="1"/>
  <c r="U6" i="1"/>
  <c r="U201" i="1"/>
  <c r="U113" i="1"/>
  <c r="U38" i="1"/>
  <c r="U99" i="1"/>
  <c r="U126" i="1"/>
  <c r="U170" i="1"/>
  <c r="U176" i="1"/>
  <c r="U23" i="1"/>
  <c r="U108" i="1"/>
  <c r="U103" i="1"/>
  <c r="U37" i="1"/>
  <c r="U88" i="1"/>
  <c r="U215" i="1"/>
  <c r="U220" i="1"/>
  <c r="U151" i="1"/>
  <c r="U164" i="1"/>
  <c r="U167" i="1"/>
  <c r="U134" i="1"/>
  <c r="U182" i="1"/>
  <c r="U96" i="1"/>
  <c r="U190" i="1"/>
  <c r="U146" i="1"/>
  <c r="U142" i="1"/>
  <c r="U82" i="1"/>
  <c r="U83" i="1"/>
  <c r="U125" i="1"/>
  <c r="U191" i="1"/>
  <c r="U89" i="1"/>
  <c r="U179" i="1"/>
  <c r="U143" i="1"/>
  <c r="U136" i="1"/>
  <c r="U17" i="1"/>
  <c r="U198" i="1"/>
  <c r="U133" i="1"/>
  <c r="U150" i="1"/>
  <c r="U76" i="1"/>
  <c r="U27" i="1"/>
  <c r="U194" i="1"/>
  <c r="U98" i="1"/>
  <c r="U175" i="1"/>
  <c r="U199" i="1"/>
  <c r="U34" i="1"/>
  <c r="U163" i="1"/>
  <c r="U149" i="1"/>
  <c r="U61" i="1"/>
  <c r="V157" i="1" l="1"/>
  <c r="V158" i="1" l="1"/>
  <c r="V159" i="1"/>
  <c r="X160" i="1"/>
  <c r="V160" i="1"/>
  <c r="V106" i="1"/>
  <c r="V161" i="1"/>
  <c r="V162" i="1"/>
  <c r="V163" i="1"/>
  <c r="V164" i="1"/>
  <c r="V12" i="1"/>
  <c r="V14" i="1"/>
  <c r="V60" i="1"/>
  <c r="X93" i="1"/>
  <c r="V93" i="1"/>
  <c r="V44" i="1"/>
  <c r="V127" i="1"/>
  <c r="V147" i="1"/>
  <c r="V27" i="1"/>
  <c r="V74" i="1"/>
  <c r="V141" i="1"/>
  <c r="V165" i="1"/>
  <c r="V154" i="1"/>
  <c r="V94" i="1"/>
  <c r="V153" i="1"/>
  <c r="V156" i="1"/>
  <c r="V67" i="1"/>
  <c r="V54" i="1"/>
  <c r="V128" i="1"/>
  <c r="V166" i="1"/>
  <c r="V167" i="1"/>
  <c r="V168" i="1"/>
  <c r="V169" i="1"/>
  <c r="V3" i="1"/>
  <c r="V170" i="1"/>
  <c r="V171" i="1"/>
  <c r="V8" i="1"/>
  <c r="V21" i="1"/>
  <c r="V111" i="1"/>
  <c r="V121" i="1"/>
  <c r="V172" i="1"/>
  <c r="V173" i="1"/>
  <c r="V75" i="1"/>
  <c r="V45" i="1"/>
  <c r="V174" i="1"/>
  <c r="V148" i="1"/>
  <c r="V61" i="1"/>
  <c r="V22" i="1"/>
  <c r="V175" i="1"/>
  <c r="V39" i="1"/>
  <c r="V176" i="1"/>
  <c r="V46" i="1"/>
  <c r="V79" i="1"/>
  <c r="V68" i="1"/>
  <c r="V155" i="1"/>
  <c r="V130" i="1"/>
  <c r="V28" i="1"/>
  <c r="V15" i="1"/>
  <c r="V101" i="1"/>
  <c r="V40" i="1"/>
  <c r="V107" i="1"/>
  <c r="V62" i="1"/>
  <c r="V33" i="1"/>
  <c r="V122" i="1"/>
  <c r="V47" i="1"/>
  <c r="V48" i="1"/>
  <c r="V23" i="1"/>
  <c r="V24" i="1"/>
  <c r="V16" i="1"/>
  <c r="V149" i="1"/>
  <c r="V177" i="1"/>
  <c r="V123" i="1"/>
  <c r="V124" i="1"/>
  <c r="V55" i="1"/>
  <c r="V95" i="1"/>
  <c r="V80" i="1"/>
  <c r="V102" i="1"/>
  <c r="V178" i="1"/>
  <c r="V56" i="1"/>
  <c r="V131" i="1"/>
  <c r="V5" i="1"/>
  <c r="V4" i="1"/>
  <c r="V132" i="1"/>
  <c r="V81" i="1"/>
  <c r="V142" i="1"/>
  <c r="V179" i="1"/>
  <c r="V133" i="1"/>
  <c r="V134" i="1"/>
  <c r="V82" i="1"/>
  <c r="V143" i="1"/>
  <c r="V180" i="1"/>
  <c r="V36" i="1"/>
  <c r="V181" i="1"/>
  <c r="V136" i="1"/>
  <c r="V76" i="1"/>
  <c r="V182" i="1"/>
  <c r="V83" i="1"/>
  <c r="V17" i="1"/>
  <c r="V108" i="1"/>
  <c r="V96" i="1"/>
  <c r="V125" i="1"/>
  <c r="V145" i="1"/>
  <c r="V183" i="1"/>
  <c r="V184" i="1"/>
  <c r="V57" i="1"/>
  <c r="V185" i="1"/>
  <c r="V186" i="1"/>
  <c r="V25" i="1"/>
  <c r="V187" i="1"/>
  <c r="V77" i="1"/>
  <c r="V51" i="1"/>
  <c r="V84" i="1"/>
  <c r="V188" i="1"/>
  <c r="X189" i="1"/>
  <c r="V189" i="1"/>
  <c r="V103" i="1"/>
  <c r="V190" i="1"/>
  <c r="V191" i="1"/>
  <c r="V41" i="1"/>
  <c r="V63" i="1"/>
  <c r="V192" i="1"/>
  <c r="V18" i="1"/>
  <c r="V104" i="1"/>
  <c r="V150" i="1"/>
  <c r="V64" i="1"/>
  <c r="V193" i="1"/>
  <c r="V19" i="1"/>
  <c r="V6" i="1"/>
  <c r="V194" i="1"/>
  <c r="V112" i="1"/>
  <c r="V85" i="1"/>
  <c r="V37" i="1"/>
  <c r="V58" i="1"/>
  <c r="V69" i="1"/>
  <c r="V86" i="1"/>
  <c r="V195" i="1"/>
  <c r="V196" i="1"/>
  <c r="V197" i="1"/>
  <c r="V198" i="1"/>
  <c r="V117" i="1"/>
  <c r="V109" i="1"/>
  <c r="V199" i="1"/>
  <c r="X200" i="1"/>
  <c r="V200" i="1"/>
  <c r="V201" i="1"/>
  <c r="V97" i="1"/>
  <c r="V137" i="1"/>
  <c r="V202" i="1"/>
  <c r="V203" i="1"/>
  <c r="V26" i="1"/>
  <c r="V42" i="1"/>
  <c r="V204" i="1"/>
  <c r="X205" i="1"/>
  <c r="V205" i="1"/>
  <c r="V206" i="1"/>
  <c r="V207" i="1"/>
  <c r="V208" i="1"/>
  <c r="V49" i="1"/>
  <c r="V98" i="1"/>
  <c r="V87" i="1"/>
  <c r="V209" i="1"/>
  <c r="V113" i="1"/>
  <c r="V11" i="1"/>
  <c r="V34" i="1"/>
  <c r="V29" i="1"/>
  <c r="V88" i="1"/>
  <c r="V52" i="1"/>
  <c r="V210" i="1"/>
  <c r="V30" i="1"/>
  <c r="V7" i="1"/>
  <c r="X211" i="1"/>
  <c r="V211" i="1"/>
  <c r="V10" i="1"/>
  <c r="V70" i="1"/>
  <c r="V212" i="1"/>
  <c r="V65" i="1"/>
  <c r="V71" i="1"/>
  <c r="V213" i="1"/>
  <c r="V38" i="1"/>
  <c r="V146" i="1"/>
  <c r="V89" i="1"/>
  <c r="V214" i="1"/>
  <c r="V215" i="1"/>
  <c r="V118" i="1"/>
  <c r="V216" i="1"/>
  <c r="V217" i="1"/>
  <c r="V218" i="1"/>
  <c r="V219" i="1"/>
  <c r="V138" i="1"/>
  <c r="V105" i="1"/>
  <c r="V20" i="1"/>
  <c r="V72" i="1"/>
  <c r="V43" i="1"/>
  <c r="V31" i="1"/>
  <c r="V99" i="1"/>
  <c r="V13" i="1"/>
  <c r="V135" i="1"/>
  <c r="V9" i="1"/>
  <c r="V220" i="1"/>
  <c r="V119" i="1"/>
  <c r="V114" i="1"/>
  <c r="X221" i="1"/>
  <c r="V221" i="1"/>
  <c r="X222" i="1"/>
  <c r="V222" i="1"/>
  <c r="V90" i="1"/>
  <c r="X223" i="1"/>
  <c r="V223" i="1"/>
  <c r="V66" i="1"/>
  <c r="V78" i="1"/>
  <c r="V152" i="1"/>
  <c r="V91" i="1"/>
  <c r="V224" i="1"/>
  <c r="V126" i="1"/>
  <c r="V110" i="1"/>
  <c r="V225" i="1"/>
  <c r="V92" i="1"/>
  <c r="V151" i="1"/>
  <c r="V100" i="1"/>
  <c r="V129" i="1"/>
  <c r="V226" i="1"/>
  <c r="V115" i="1"/>
  <c r="V227" i="1"/>
  <c r="V228" i="1"/>
  <c r="V139" i="1"/>
  <c r="V140" i="1"/>
  <c r="V35" i="1"/>
  <c r="V59" i="1"/>
  <c r="V144" i="1"/>
  <c r="V120" i="1"/>
  <c r="V32" i="1"/>
  <c r="V53" i="1"/>
  <c r="X229" i="1"/>
  <c r="V229" i="1"/>
  <c r="X230" i="1"/>
  <c r="V230" i="1"/>
  <c r="V231" i="1"/>
  <c r="V50" i="1"/>
  <c r="X232" i="1"/>
  <c r="V232" i="1"/>
  <c r="V73" i="1"/>
  <c r="V116" i="1"/>
  <c r="V233" i="1"/>
  <c r="V234" i="1"/>
  <c r="V235" i="1"/>
  <c r="V236" i="1"/>
  <c r="X237" i="1"/>
  <c r="V237" i="1"/>
  <c r="X238" i="1"/>
  <c r="V238" i="1"/>
  <c r="X239" i="1"/>
  <c r="V239" i="1"/>
  <c r="X240" i="1"/>
  <c r="V240" i="1"/>
  <c r="X241" i="1"/>
  <c r="V241" i="1"/>
  <c r="X242" i="1"/>
  <c r="V242" i="1"/>
  <c r="X243" i="1"/>
  <c r="V243" i="1"/>
  <c r="X244" i="1"/>
  <c r="V244" i="1"/>
  <c r="X245" i="1"/>
  <c r="V245" i="1"/>
  <c r="X246" i="1"/>
  <c r="V246" i="1"/>
  <c r="X247" i="1"/>
  <c r="V247" i="1"/>
  <c r="X248" i="1"/>
  <c r="V248" i="1"/>
  <c r="X249" i="1"/>
  <c r="V249" i="1"/>
  <c r="X250" i="1"/>
  <c r="V250" i="1"/>
  <c r="X251" i="1"/>
  <c r="V251" i="1"/>
  <c r="X252" i="1"/>
  <c r="V252" i="1"/>
  <c r="X253" i="1"/>
  <c r="V253" i="1"/>
  <c r="X254" i="1"/>
  <c r="V254" i="1"/>
  <c r="X255" i="1"/>
  <c r="V255" i="1"/>
  <c r="X256" i="1"/>
  <c r="V256" i="1"/>
  <c r="X257" i="1"/>
  <c r="V257" i="1"/>
  <c r="X258" i="1"/>
  <c r="V258" i="1"/>
  <c r="X259" i="1"/>
  <c r="V259" i="1"/>
  <c r="X260" i="1"/>
  <c r="V260" i="1"/>
  <c r="X261" i="1"/>
  <c r="V261" i="1"/>
  <c r="X262" i="1"/>
  <c r="V262" i="1"/>
  <c r="X263" i="1"/>
  <c r="V263" i="1"/>
  <c r="X264" i="1"/>
  <c r="V264" i="1"/>
  <c r="X265" i="1"/>
  <c r="V265" i="1"/>
  <c r="X266" i="1"/>
  <c r="V266" i="1"/>
  <c r="X267" i="1"/>
  <c r="V267" i="1"/>
  <c r="X268" i="1"/>
  <c r="V268" i="1"/>
  <c r="X269" i="1"/>
  <c r="V269" i="1"/>
  <c r="X270" i="1"/>
  <c r="V270" i="1"/>
  <c r="X271" i="1"/>
  <c r="V271" i="1"/>
  <c r="X272" i="1"/>
  <c r="V272" i="1"/>
  <c r="X273" i="1"/>
  <c r="V273" i="1"/>
  <c r="X274" i="1"/>
  <c r="V274" i="1"/>
  <c r="X275" i="1"/>
  <c r="V275" i="1"/>
  <c r="X276" i="1"/>
  <c r="V276" i="1"/>
  <c r="X277" i="1"/>
  <c r="V277" i="1"/>
  <c r="X278" i="1"/>
  <c r="V278" i="1"/>
  <c r="X279" i="1"/>
  <c r="V279" i="1"/>
  <c r="X280" i="1"/>
  <c r="V280" i="1"/>
  <c r="X281" i="1"/>
  <c r="V281" i="1"/>
  <c r="X282" i="1"/>
  <c r="V282" i="1"/>
  <c r="X283" i="1"/>
  <c r="V283" i="1"/>
  <c r="X284" i="1"/>
  <c r="V284" i="1"/>
  <c r="X285" i="1"/>
  <c r="V285" i="1"/>
  <c r="X286" i="1"/>
  <c r="V286" i="1"/>
  <c r="X287" i="1"/>
  <c r="V287" i="1"/>
  <c r="X288" i="1"/>
  <c r="V288" i="1"/>
  <c r="X289" i="1"/>
  <c r="V289" i="1"/>
  <c r="X290" i="1"/>
  <c r="V290" i="1"/>
  <c r="X291" i="1"/>
  <c r="V291" i="1"/>
  <c r="X292" i="1"/>
  <c r="V292" i="1"/>
  <c r="X293" i="1"/>
  <c r="V293" i="1"/>
  <c r="X294" i="1"/>
  <c r="V294" i="1"/>
  <c r="X295" i="1"/>
  <c r="V295" i="1"/>
  <c r="X296" i="1"/>
  <c r="V296" i="1"/>
  <c r="X297" i="1"/>
  <c r="V297" i="1"/>
  <c r="X298" i="1"/>
  <c r="V298" i="1"/>
  <c r="X299" i="1"/>
  <c r="V299" i="1"/>
  <c r="X300" i="1"/>
  <c r="V300" i="1"/>
  <c r="X301" i="1"/>
  <c r="V301" i="1"/>
  <c r="X302" i="1"/>
  <c r="V302" i="1"/>
  <c r="X303" i="1"/>
  <c r="V303" i="1"/>
  <c r="X304" i="1"/>
  <c r="V304" i="1"/>
  <c r="X305" i="1"/>
  <c r="V305" i="1"/>
  <c r="X306" i="1"/>
  <c r="V306" i="1"/>
  <c r="X307" i="1"/>
  <c r="V307" i="1"/>
  <c r="X308" i="1"/>
  <c r="V308" i="1"/>
  <c r="X309" i="1"/>
  <c r="V309" i="1"/>
  <c r="X310" i="1"/>
  <c r="V310" i="1"/>
  <c r="X311" i="1"/>
  <c r="V311" i="1"/>
  <c r="X312" i="1"/>
  <c r="V312" i="1"/>
  <c r="X313" i="1"/>
  <c r="V313" i="1"/>
  <c r="X314" i="1"/>
  <c r="V314" i="1"/>
  <c r="X315" i="1"/>
  <c r="V315" i="1"/>
  <c r="X316" i="1"/>
  <c r="V316" i="1"/>
  <c r="X317" i="1"/>
  <c r="V317" i="1"/>
  <c r="X318" i="1"/>
  <c r="V318" i="1"/>
  <c r="X319" i="1"/>
  <c r="V319" i="1"/>
  <c r="X320" i="1"/>
  <c r="V320" i="1"/>
  <c r="X321" i="1"/>
  <c r="V321" i="1"/>
  <c r="X322" i="1"/>
  <c r="V322" i="1"/>
  <c r="X323" i="1"/>
  <c r="V323" i="1"/>
  <c r="X324" i="1"/>
  <c r="V324" i="1"/>
  <c r="X325" i="1"/>
  <c r="V325" i="1"/>
  <c r="X326" i="1"/>
  <c r="V326" i="1"/>
  <c r="X327" i="1"/>
  <c r="V327" i="1"/>
  <c r="X328" i="1"/>
  <c r="V328" i="1"/>
  <c r="X329" i="1"/>
  <c r="V329" i="1"/>
  <c r="X330" i="1"/>
  <c r="V330" i="1"/>
  <c r="X331" i="1"/>
  <c r="V331" i="1"/>
  <c r="X332" i="1"/>
  <c r="V332" i="1"/>
  <c r="X333" i="1"/>
  <c r="V333" i="1"/>
  <c r="X334" i="1"/>
  <c r="V334" i="1"/>
  <c r="X335" i="1"/>
  <c r="V335" i="1"/>
  <c r="X336" i="1"/>
  <c r="V336" i="1"/>
  <c r="X337" i="1"/>
  <c r="V337" i="1"/>
  <c r="X338" i="1"/>
  <c r="V338" i="1"/>
  <c r="X339" i="1"/>
  <c r="V339" i="1"/>
  <c r="X340" i="1"/>
  <c r="V340" i="1"/>
  <c r="X341" i="1"/>
  <c r="V341" i="1"/>
  <c r="X342" i="1"/>
  <c r="V342" i="1"/>
  <c r="X343" i="1"/>
  <c r="V343" i="1"/>
  <c r="X344" i="1"/>
  <c r="V344" i="1"/>
  <c r="X345" i="1"/>
  <c r="V345" i="1"/>
  <c r="X346" i="1"/>
  <c r="V346" i="1"/>
  <c r="X347" i="1"/>
  <c r="V347" i="1"/>
  <c r="X348" i="1"/>
  <c r="V348" i="1"/>
  <c r="X349" i="1"/>
  <c r="V349" i="1"/>
  <c r="X350" i="1"/>
  <c r="V350" i="1"/>
  <c r="X351" i="1"/>
  <c r="V351" i="1"/>
  <c r="X352" i="1"/>
  <c r="V352" i="1"/>
  <c r="X353" i="1"/>
  <c r="V353" i="1"/>
  <c r="X354" i="1"/>
  <c r="V354" i="1"/>
  <c r="X355" i="1"/>
  <c r="V355" i="1"/>
  <c r="X356" i="1"/>
  <c r="V356" i="1"/>
  <c r="X357" i="1"/>
  <c r="V357" i="1"/>
  <c r="X358" i="1"/>
  <c r="V358" i="1"/>
  <c r="X359" i="1"/>
  <c r="V359" i="1"/>
  <c r="X360" i="1"/>
  <c r="V360" i="1"/>
  <c r="X361" i="1"/>
  <c r="V361" i="1"/>
  <c r="X362" i="1"/>
  <c r="V362" i="1"/>
  <c r="X363" i="1"/>
  <c r="V363" i="1"/>
  <c r="X364" i="1"/>
  <c r="V364" i="1"/>
  <c r="X365" i="1"/>
  <c r="V365" i="1"/>
  <c r="X366" i="1"/>
  <c r="V366" i="1"/>
  <c r="X367" i="1"/>
  <c r="V367" i="1"/>
  <c r="X368" i="1"/>
  <c r="V368" i="1"/>
  <c r="X369" i="1"/>
  <c r="V369" i="1"/>
  <c r="X370" i="1"/>
  <c r="V370" i="1"/>
  <c r="X371" i="1"/>
  <c r="V371" i="1"/>
  <c r="X372" i="1"/>
  <c r="V372" i="1"/>
  <c r="X373" i="1"/>
  <c r="V373" i="1"/>
  <c r="X374" i="1"/>
  <c r="V374" i="1"/>
  <c r="X375" i="1"/>
  <c r="V375" i="1"/>
  <c r="X376" i="1"/>
  <c r="V376" i="1"/>
  <c r="X377" i="1"/>
  <c r="V377" i="1"/>
  <c r="X378" i="1"/>
  <c r="V378" i="1"/>
  <c r="X379" i="1"/>
  <c r="V379" i="1"/>
  <c r="X380" i="1"/>
  <c r="V380" i="1"/>
  <c r="X381" i="1"/>
  <c r="V381" i="1"/>
  <c r="X382" i="1"/>
  <c r="V382" i="1"/>
  <c r="X383" i="1"/>
  <c r="V383" i="1"/>
  <c r="X384" i="1"/>
  <c r="V384" i="1"/>
  <c r="X385" i="1"/>
  <c r="V385" i="1"/>
  <c r="X386" i="1"/>
  <c r="V386" i="1"/>
  <c r="X387" i="1"/>
  <c r="V387" i="1"/>
  <c r="X388" i="1"/>
  <c r="V388" i="1"/>
  <c r="X389" i="1"/>
  <c r="V389" i="1"/>
  <c r="X390" i="1"/>
  <c r="V390" i="1"/>
  <c r="X391" i="1"/>
  <c r="V391" i="1"/>
  <c r="X392" i="1"/>
  <c r="V392" i="1"/>
  <c r="X393" i="1"/>
  <c r="V393" i="1"/>
  <c r="X394" i="1"/>
  <c r="V394" i="1"/>
  <c r="X395" i="1"/>
  <c r="V395" i="1"/>
  <c r="X396" i="1"/>
  <c r="V396" i="1"/>
  <c r="X397" i="1"/>
  <c r="V397" i="1"/>
  <c r="X398" i="1"/>
  <c r="V398" i="1"/>
  <c r="X399" i="1"/>
  <c r="V399" i="1"/>
  <c r="X400" i="1"/>
  <c r="V400" i="1"/>
  <c r="X401" i="1"/>
  <c r="V401" i="1"/>
  <c r="X402" i="1"/>
  <c r="V402" i="1"/>
  <c r="X403" i="1"/>
  <c r="V403" i="1"/>
  <c r="X404" i="1"/>
  <c r="V404" i="1"/>
  <c r="X405" i="1"/>
  <c r="V405" i="1"/>
  <c r="X406" i="1"/>
  <c r="V406" i="1"/>
  <c r="X407" i="1"/>
  <c r="V407" i="1"/>
  <c r="X408" i="1"/>
  <c r="V408" i="1"/>
  <c r="X409" i="1"/>
  <c r="V409" i="1"/>
  <c r="X410" i="1"/>
  <c r="V410" i="1"/>
  <c r="X411" i="1"/>
  <c r="V411" i="1"/>
  <c r="X412" i="1"/>
  <c r="V412" i="1"/>
  <c r="X413" i="1"/>
  <c r="V413" i="1"/>
  <c r="X414" i="1"/>
  <c r="V414" i="1"/>
  <c r="X415" i="1"/>
  <c r="V415" i="1"/>
  <c r="X416" i="1"/>
  <c r="V416" i="1"/>
  <c r="X417" i="1"/>
  <c r="V417" i="1"/>
  <c r="X418" i="1"/>
  <c r="V418" i="1"/>
  <c r="X419" i="1"/>
  <c r="V419" i="1"/>
  <c r="X420" i="1"/>
  <c r="V420" i="1"/>
  <c r="X421" i="1"/>
  <c r="V421" i="1"/>
  <c r="X422" i="1"/>
  <c r="V422" i="1"/>
  <c r="X423" i="1"/>
  <c r="V423" i="1"/>
  <c r="X424" i="1"/>
  <c r="V424" i="1"/>
  <c r="X425" i="1"/>
  <c r="V425" i="1"/>
  <c r="X426" i="1"/>
  <c r="V426" i="1"/>
  <c r="X427" i="1"/>
  <c r="V427" i="1"/>
  <c r="X428" i="1"/>
  <c r="V428" i="1"/>
  <c r="X429" i="1"/>
  <c r="V429" i="1"/>
  <c r="X430" i="1"/>
  <c r="V430" i="1"/>
  <c r="X431" i="1"/>
  <c r="V431" i="1"/>
  <c r="X432" i="1"/>
  <c r="V432" i="1"/>
  <c r="X433" i="1"/>
  <c r="V433" i="1"/>
  <c r="X434" i="1"/>
  <c r="V434" i="1"/>
  <c r="X435" i="1"/>
  <c r="V435" i="1"/>
  <c r="X436" i="1"/>
  <c r="V436" i="1"/>
  <c r="X437" i="1"/>
  <c r="V437" i="1"/>
  <c r="X438" i="1"/>
  <c r="V438" i="1"/>
  <c r="X439" i="1"/>
  <c r="V439" i="1"/>
  <c r="X440" i="1"/>
  <c r="V440" i="1"/>
  <c r="X441" i="1"/>
  <c r="V441" i="1"/>
  <c r="X442" i="1"/>
  <c r="V442" i="1"/>
  <c r="X443" i="1"/>
  <c r="V443" i="1"/>
  <c r="X444" i="1"/>
  <c r="V444" i="1"/>
  <c r="X445" i="1"/>
  <c r="V445" i="1"/>
  <c r="X446" i="1"/>
  <c r="V446" i="1"/>
  <c r="X447" i="1"/>
  <c r="V447" i="1"/>
  <c r="X448" i="1"/>
  <c r="V448" i="1"/>
  <c r="X449" i="1"/>
  <c r="V449" i="1"/>
  <c r="X450" i="1"/>
  <c r="V450" i="1"/>
  <c r="X451" i="1"/>
  <c r="V451" i="1"/>
  <c r="X452" i="1"/>
  <c r="V452" i="1"/>
  <c r="X453" i="1"/>
  <c r="V453" i="1"/>
  <c r="X454" i="1"/>
  <c r="V454" i="1"/>
  <c r="X455" i="1"/>
  <c r="V455" i="1"/>
  <c r="X456" i="1"/>
  <c r="V456" i="1"/>
  <c r="X457" i="1"/>
  <c r="V457" i="1"/>
  <c r="X458" i="1"/>
  <c r="V458" i="1"/>
  <c r="X459" i="1"/>
  <c r="V459" i="1"/>
  <c r="X460" i="1"/>
  <c r="V460" i="1"/>
  <c r="X461" i="1"/>
  <c r="V461" i="1"/>
  <c r="X462" i="1"/>
  <c r="V462" i="1"/>
  <c r="X463" i="1"/>
  <c r="V463" i="1"/>
  <c r="X464" i="1"/>
  <c r="V464" i="1"/>
  <c r="X465" i="1"/>
  <c r="V465" i="1"/>
  <c r="X466" i="1"/>
  <c r="V466" i="1"/>
  <c r="X467" i="1"/>
  <c r="V467" i="1"/>
  <c r="X468" i="1"/>
  <c r="V468" i="1"/>
  <c r="X469" i="1"/>
  <c r="V469" i="1"/>
  <c r="X470" i="1"/>
  <c r="V470" i="1"/>
  <c r="X471" i="1"/>
  <c r="V471" i="1"/>
  <c r="X472" i="1"/>
  <c r="V472" i="1"/>
  <c r="X473" i="1"/>
  <c r="V473" i="1"/>
  <c r="X474" i="1"/>
  <c r="V474" i="1"/>
  <c r="X475" i="1"/>
  <c r="V475" i="1"/>
  <c r="X476" i="1"/>
  <c r="V476" i="1"/>
  <c r="X477" i="1"/>
  <c r="V477" i="1"/>
  <c r="X478" i="1"/>
  <c r="V478" i="1"/>
  <c r="X479" i="1"/>
  <c r="V479" i="1"/>
  <c r="X480" i="1"/>
  <c r="V480" i="1"/>
  <c r="X481" i="1"/>
  <c r="V481" i="1"/>
  <c r="X482" i="1"/>
  <c r="V482" i="1"/>
  <c r="X483" i="1"/>
  <c r="V483" i="1"/>
  <c r="X484" i="1"/>
  <c r="V484" i="1"/>
  <c r="X485" i="1"/>
  <c r="V485" i="1"/>
  <c r="X486" i="1"/>
  <c r="V486" i="1"/>
  <c r="X487" i="1"/>
  <c r="V487" i="1"/>
  <c r="X488" i="1"/>
  <c r="V488" i="1"/>
  <c r="X489" i="1"/>
  <c r="V489" i="1"/>
  <c r="X490" i="1"/>
  <c r="V490" i="1"/>
  <c r="X491" i="1"/>
  <c r="V491" i="1"/>
  <c r="X492" i="1"/>
  <c r="V492" i="1"/>
  <c r="X493" i="1"/>
  <c r="V493" i="1"/>
  <c r="X494" i="1"/>
  <c r="V494" i="1"/>
  <c r="X495" i="1"/>
  <c r="V495" i="1"/>
  <c r="X496" i="1"/>
  <c r="V496" i="1"/>
  <c r="X497" i="1"/>
  <c r="V497" i="1"/>
  <c r="X498" i="1"/>
  <c r="V498" i="1"/>
  <c r="X499" i="1"/>
  <c r="V499" i="1"/>
  <c r="X500" i="1"/>
  <c r="V500" i="1"/>
  <c r="X501" i="1"/>
  <c r="V501" i="1"/>
  <c r="X502" i="1"/>
  <c r="V502" i="1"/>
  <c r="X503" i="1"/>
  <c r="V503" i="1"/>
  <c r="X504" i="1"/>
  <c r="V504" i="1"/>
  <c r="X505" i="1"/>
  <c r="V505" i="1"/>
  <c r="X506" i="1"/>
  <c r="V506" i="1"/>
  <c r="X507" i="1"/>
  <c r="V507" i="1"/>
  <c r="X508" i="1"/>
  <c r="V508" i="1"/>
  <c r="B2" i="1"/>
  <c r="AC507" i="1" l="1"/>
  <c r="AC505" i="1"/>
  <c r="AC503" i="1"/>
  <c r="AC501" i="1"/>
  <c r="AC499" i="1"/>
  <c r="AC497" i="1"/>
  <c r="AC495" i="1"/>
  <c r="AC493" i="1"/>
  <c r="AC491" i="1"/>
  <c r="AC489" i="1"/>
  <c r="AC487" i="1"/>
  <c r="AC485" i="1"/>
  <c r="AC483" i="1"/>
  <c r="AC481" i="1"/>
  <c r="AC479" i="1"/>
  <c r="AC477" i="1"/>
  <c r="AC475" i="1"/>
  <c r="AC473" i="1"/>
  <c r="AC471" i="1"/>
  <c r="AC469" i="1"/>
  <c r="AC467" i="1"/>
  <c r="AC465" i="1"/>
  <c r="AC463" i="1"/>
  <c r="AC461" i="1"/>
  <c r="AC459" i="1"/>
  <c r="AC457" i="1"/>
  <c r="AC455" i="1"/>
  <c r="AC453" i="1"/>
  <c r="AC451" i="1"/>
  <c r="AC449" i="1"/>
  <c r="AC447" i="1"/>
  <c r="AC445" i="1"/>
  <c r="AC443" i="1"/>
  <c r="AC441" i="1"/>
  <c r="AC439" i="1"/>
  <c r="AC437" i="1"/>
  <c r="AC435" i="1"/>
  <c r="AC433" i="1"/>
  <c r="AC431" i="1"/>
  <c r="AC429" i="1"/>
  <c r="AC427" i="1"/>
  <c r="AC425" i="1"/>
  <c r="AC423" i="1"/>
  <c r="AC421" i="1"/>
  <c r="AC419" i="1"/>
  <c r="AC417" i="1"/>
  <c r="AC415" i="1"/>
  <c r="AC413" i="1"/>
  <c r="AC411" i="1"/>
  <c r="AC409" i="1"/>
  <c r="AC407" i="1"/>
  <c r="AC405" i="1"/>
  <c r="AC403" i="1"/>
  <c r="AC401" i="1"/>
  <c r="AC399" i="1"/>
  <c r="AC397" i="1"/>
  <c r="AC395" i="1"/>
  <c r="AC393" i="1"/>
  <c r="AC391" i="1"/>
  <c r="AC389" i="1"/>
  <c r="AC387" i="1"/>
  <c r="AC385" i="1"/>
  <c r="AC383" i="1"/>
  <c r="AC381" i="1"/>
  <c r="AC379" i="1"/>
  <c r="AC377" i="1"/>
  <c r="AC375" i="1"/>
  <c r="AC373" i="1"/>
  <c r="AC371" i="1"/>
  <c r="AC369" i="1"/>
  <c r="AC367" i="1"/>
  <c r="AC365" i="1"/>
  <c r="AC363" i="1"/>
  <c r="AC361" i="1"/>
  <c r="AC359" i="1"/>
  <c r="AC357" i="1"/>
  <c r="AC355" i="1"/>
  <c r="AC353" i="1"/>
  <c r="AC351" i="1"/>
  <c r="AC349" i="1"/>
  <c r="AC347" i="1"/>
  <c r="AC345" i="1"/>
  <c r="AC343" i="1"/>
  <c r="AC341" i="1"/>
  <c r="AC339" i="1"/>
  <c r="AC337" i="1"/>
  <c r="AC335" i="1"/>
  <c r="AC333" i="1"/>
  <c r="AC331" i="1"/>
  <c r="AC329" i="1"/>
  <c r="AC327" i="1"/>
  <c r="AC325" i="1"/>
  <c r="AC323" i="1"/>
  <c r="AC321" i="1"/>
  <c r="AC319" i="1"/>
  <c r="AC317" i="1"/>
  <c r="AC315" i="1"/>
  <c r="AC313" i="1"/>
  <c r="AC311" i="1"/>
  <c r="AC309" i="1"/>
  <c r="AC307" i="1"/>
  <c r="AC305" i="1"/>
  <c r="AC303" i="1"/>
  <c r="AC301" i="1"/>
  <c r="AC299" i="1"/>
  <c r="AC297" i="1"/>
  <c r="AC295" i="1"/>
  <c r="AC293" i="1"/>
  <c r="AC291" i="1"/>
  <c r="AC289" i="1"/>
  <c r="AC287" i="1"/>
  <c r="AC285" i="1"/>
  <c r="AC283" i="1"/>
  <c r="AC281" i="1"/>
  <c r="AC279" i="1"/>
  <c r="AC277" i="1"/>
  <c r="AC275" i="1"/>
  <c r="AC273" i="1"/>
  <c r="AC271" i="1"/>
  <c r="AC269" i="1"/>
  <c r="AC267" i="1"/>
  <c r="AC265" i="1"/>
  <c r="AC263" i="1"/>
  <c r="AC261" i="1"/>
  <c r="AC259" i="1"/>
  <c r="AC257" i="1"/>
  <c r="AC255" i="1"/>
  <c r="AC253" i="1"/>
  <c r="AC251" i="1"/>
  <c r="AC249" i="1"/>
  <c r="AC247" i="1"/>
  <c r="AC245" i="1"/>
  <c r="AC243" i="1"/>
  <c r="AC241" i="1"/>
  <c r="AC239" i="1"/>
  <c r="AC237" i="1"/>
  <c r="AC508" i="1"/>
  <c r="AC506" i="1"/>
  <c r="AC504" i="1"/>
  <c r="AC502" i="1"/>
  <c r="AC500" i="1"/>
  <c r="AC498" i="1"/>
  <c r="AC496" i="1"/>
  <c r="AC494" i="1"/>
  <c r="AC492" i="1"/>
  <c r="AC490" i="1"/>
  <c r="AC488" i="1"/>
  <c r="AC486" i="1"/>
  <c r="AC484" i="1"/>
  <c r="AC482" i="1"/>
  <c r="AC480" i="1"/>
  <c r="AC478" i="1"/>
  <c r="AC476" i="1"/>
  <c r="AC474" i="1"/>
  <c r="AC472" i="1"/>
  <c r="AC470" i="1"/>
  <c r="AC468" i="1"/>
  <c r="AC466" i="1"/>
  <c r="AC464" i="1"/>
  <c r="AC462" i="1"/>
  <c r="AC460" i="1"/>
  <c r="AC458" i="1"/>
  <c r="AC456" i="1"/>
  <c r="AC454" i="1"/>
  <c r="AC452" i="1"/>
  <c r="AC450" i="1"/>
  <c r="AC448" i="1"/>
  <c r="AC446" i="1"/>
  <c r="AC444" i="1"/>
  <c r="AC442" i="1"/>
  <c r="AC440" i="1"/>
  <c r="AC438" i="1"/>
  <c r="AC436" i="1"/>
  <c r="AC434" i="1"/>
  <c r="AC432" i="1"/>
  <c r="AC430" i="1"/>
  <c r="AC428" i="1"/>
  <c r="AC426" i="1"/>
  <c r="AC424" i="1"/>
  <c r="AC422" i="1"/>
  <c r="AC420" i="1"/>
  <c r="AC418" i="1"/>
  <c r="AC416" i="1"/>
  <c r="AC414" i="1"/>
  <c r="AC412" i="1"/>
  <c r="AC410" i="1"/>
  <c r="AC408" i="1"/>
  <c r="AC406" i="1"/>
  <c r="AC404" i="1"/>
  <c r="AC402" i="1"/>
  <c r="AC400" i="1"/>
  <c r="AC398" i="1"/>
  <c r="AC396" i="1"/>
  <c r="AC394" i="1"/>
  <c r="AC392" i="1"/>
  <c r="AC390" i="1"/>
  <c r="AC388" i="1"/>
  <c r="AC386" i="1"/>
  <c r="AC384" i="1"/>
  <c r="AC382" i="1"/>
  <c r="AC380" i="1"/>
  <c r="AC378" i="1"/>
  <c r="AC376" i="1"/>
  <c r="AC374" i="1"/>
  <c r="AC372" i="1"/>
  <c r="AC370" i="1"/>
  <c r="AC368" i="1"/>
  <c r="AC366" i="1"/>
  <c r="AC364" i="1"/>
  <c r="AC362" i="1"/>
  <c r="AC360" i="1"/>
  <c r="AC358" i="1"/>
  <c r="AC356" i="1"/>
  <c r="AC354" i="1"/>
  <c r="AC352" i="1"/>
  <c r="AC350" i="1"/>
  <c r="AC348" i="1"/>
  <c r="AC346" i="1"/>
  <c r="AC344" i="1"/>
  <c r="AC342" i="1"/>
  <c r="AC340" i="1"/>
  <c r="AC338" i="1"/>
  <c r="AC336" i="1"/>
  <c r="AC334" i="1"/>
  <c r="AC332" i="1"/>
  <c r="AC330" i="1"/>
  <c r="AC328" i="1"/>
  <c r="AC326" i="1"/>
  <c r="AC324" i="1"/>
  <c r="AC322" i="1"/>
  <c r="AC320" i="1"/>
  <c r="AC318" i="1"/>
  <c r="AC316" i="1"/>
  <c r="AC314" i="1"/>
  <c r="AC312" i="1"/>
  <c r="AC310" i="1"/>
  <c r="AC308" i="1"/>
  <c r="AC306" i="1"/>
  <c r="AC304" i="1"/>
  <c r="AC302" i="1"/>
  <c r="AC300" i="1"/>
  <c r="AC298" i="1"/>
  <c r="AC296" i="1"/>
  <c r="AC294" i="1"/>
  <c r="AC292" i="1"/>
  <c r="AC290" i="1"/>
  <c r="AC288" i="1"/>
  <c r="AC286" i="1"/>
  <c r="AC284" i="1"/>
  <c r="AC282" i="1"/>
  <c r="AC280" i="1"/>
  <c r="AC278" i="1"/>
  <c r="AC276" i="1"/>
  <c r="AC274" i="1"/>
  <c r="AC272" i="1"/>
  <c r="AC270" i="1"/>
  <c r="AC268" i="1"/>
  <c r="AC266" i="1"/>
  <c r="AC264" i="1"/>
  <c r="AC262" i="1"/>
  <c r="AC260" i="1"/>
  <c r="AC258" i="1"/>
  <c r="AC256" i="1"/>
  <c r="AC254" i="1"/>
  <c r="AC252" i="1"/>
  <c r="AC250" i="1"/>
  <c r="AC248" i="1"/>
  <c r="AC246" i="1"/>
  <c r="AC244" i="1"/>
  <c r="AC242" i="1"/>
  <c r="AC240" i="1"/>
  <c r="AC238" i="1"/>
  <c r="AC221" i="1"/>
  <c r="AC222" i="1"/>
  <c r="AC160" i="1"/>
  <c r="AC189" i="1"/>
  <c r="AC93" i="1"/>
  <c r="AC232" i="1"/>
  <c r="AC230" i="1"/>
  <c r="AC223" i="1"/>
  <c r="AC211" i="1"/>
  <c r="AC200" i="1"/>
  <c r="AC229" i="1"/>
  <c r="AC205" i="1"/>
  <c r="L42" i="1"/>
  <c r="L160" i="1"/>
  <c r="L472" i="1"/>
  <c r="L460" i="1"/>
  <c r="L448" i="1"/>
  <c r="L444" i="1"/>
  <c r="L432" i="1"/>
  <c r="L428" i="1"/>
  <c r="L424" i="1"/>
  <c r="L354" i="1"/>
  <c r="L338" i="1"/>
  <c r="L305" i="1"/>
  <c r="L289" i="1"/>
  <c r="L228" i="1"/>
  <c r="L129" i="1"/>
  <c r="L225" i="1"/>
  <c r="L135" i="1"/>
  <c r="L77" i="1"/>
  <c r="L185" i="1"/>
  <c r="L145" i="1"/>
  <c r="L178" i="1"/>
  <c r="L55" i="1"/>
  <c r="L39" i="1"/>
  <c r="L163" i="1"/>
  <c r="L476" i="1"/>
  <c r="L370" i="1"/>
  <c r="L500" i="1"/>
  <c r="L484" i="1"/>
  <c r="L482" i="1"/>
  <c r="L481" i="1"/>
  <c r="L480" i="1"/>
  <c r="L478" i="1"/>
  <c r="L477" i="1"/>
  <c r="L389" i="1"/>
  <c r="L377" i="1"/>
  <c r="L373" i="1"/>
  <c r="L372" i="1"/>
  <c r="L371" i="1"/>
  <c r="L321" i="1"/>
  <c r="L313" i="1"/>
  <c r="L309" i="1"/>
  <c r="L307" i="1"/>
  <c r="L306" i="1"/>
  <c r="L249" i="1"/>
  <c r="L233" i="1"/>
  <c r="L59" i="1"/>
  <c r="L140" i="1"/>
  <c r="L139" i="1"/>
  <c r="L197" i="1"/>
  <c r="L104" i="1"/>
  <c r="L189" i="1"/>
  <c r="L84" i="1"/>
  <c r="L51" i="1"/>
  <c r="L504" i="1"/>
  <c r="L502" i="1"/>
  <c r="L501" i="1"/>
  <c r="L496" i="1"/>
  <c r="L492" i="1"/>
  <c r="L10" i="1"/>
  <c r="L3" i="1"/>
  <c r="L273" i="1"/>
  <c r="L450" i="1"/>
  <c r="L358" i="1"/>
  <c r="L355" i="1"/>
  <c r="L297" i="1"/>
  <c r="L291" i="1"/>
  <c r="L290" i="1"/>
  <c r="L114" i="1"/>
  <c r="L220" i="1"/>
  <c r="L436" i="1"/>
  <c r="L434" i="1"/>
  <c r="L433" i="1"/>
  <c r="L346" i="1"/>
  <c r="L342" i="1"/>
  <c r="L340" i="1"/>
  <c r="L339" i="1"/>
  <c r="L281" i="1"/>
  <c r="L275" i="1"/>
  <c r="L138" i="1"/>
  <c r="L89" i="1"/>
  <c r="L38" i="1"/>
  <c r="L213" i="1"/>
  <c r="L71" i="1"/>
  <c r="L70" i="1"/>
  <c r="L62" i="1"/>
  <c r="L68" i="1"/>
  <c r="L46" i="1"/>
  <c r="L176" i="1"/>
  <c r="L452" i="1"/>
  <c r="L449" i="1"/>
  <c r="L362" i="1"/>
  <c r="L356" i="1"/>
  <c r="L293" i="1"/>
  <c r="L223" i="1"/>
  <c r="L9" i="1"/>
  <c r="L415" i="1"/>
  <c r="L403" i="1"/>
  <c r="L400" i="1"/>
  <c r="L399" i="1"/>
  <c r="L391" i="1"/>
  <c r="L387" i="1"/>
  <c r="L385" i="1"/>
  <c r="L329" i="1"/>
  <c r="L325" i="1"/>
  <c r="L323" i="1"/>
  <c r="L322" i="1"/>
  <c r="L265" i="1"/>
  <c r="L253" i="1"/>
  <c r="L251" i="1"/>
  <c r="L250" i="1"/>
  <c r="L245" i="1"/>
  <c r="L241" i="1"/>
  <c r="L207" i="1"/>
  <c r="L137" i="1"/>
  <c r="L201" i="1"/>
  <c r="L200" i="1"/>
  <c r="L199" i="1"/>
  <c r="L198" i="1"/>
  <c r="L69" i="1"/>
  <c r="L173" i="1"/>
  <c r="L21" i="1"/>
  <c r="L171" i="1"/>
  <c r="L170" i="1"/>
  <c r="L166" i="1"/>
  <c r="L156" i="1"/>
  <c r="L165" i="1"/>
  <c r="L147" i="1"/>
  <c r="L60" i="1"/>
  <c r="L136" i="1"/>
  <c r="L4" i="1"/>
  <c r="L131" i="1"/>
  <c r="L56" i="1"/>
  <c r="L468" i="1"/>
  <c r="L466" i="1"/>
  <c r="L465" i="1"/>
  <c r="L464" i="1"/>
  <c r="L440" i="1"/>
  <c r="L420" i="1"/>
  <c r="L417" i="1"/>
  <c r="L416" i="1"/>
  <c r="L411" i="1"/>
  <c r="L407" i="1"/>
  <c r="L508" i="1"/>
  <c r="L488" i="1"/>
  <c r="L486" i="1"/>
  <c r="L485" i="1"/>
  <c r="L456" i="1"/>
  <c r="L397" i="1"/>
  <c r="L395" i="1"/>
  <c r="L381" i="1"/>
  <c r="L379" i="1"/>
  <c r="L378" i="1"/>
  <c r="L366" i="1"/>
  <c r="L364" i="1"/>
  <c r="L363" i="1"/>
  <c r="L350" i="1"/>
  <c r="L348" i="1"/>
  <c r="L347" i="1"/>
  <c r="L334" i="1"/>
  <c r="L332" i="1"/>
  <c r="L331" i="1"/>
  <c r="L330" i="1"/>
  <c r="L317" i="1"/>
  <c r="L315" i="1"/>
  <c r="L314" i="1"/>
  <c r="L301" i="1"/>
  <c r="L299" i="1"/>
  <c r="L298" i="1"/>
  <c r="L285" i="1"/>
  <c r="L283" i="1"/>
  <c r="L277" i="1"/>
  <c r="L269" i="1"/>
  <c r="L267" i="1"/>
  <c r="L266" i="1"/>
  <c r="L261" i="1"/>
  <c r="L257" i="1"/>
  <c r="L237" i="1"/>
  <c r="L235" i="1"/>
  <c r="L234" i="1"/>
  <c r="L50" i="1"/>
  <c r="L53" i="1"/>
  <c r="L91" i="1"/>
  <c r="L78" i="1"/>
  <c r="L66" i="1"/>
  <c r="L43" i="1"/>
  <c r="L20" i="1"/>
  <c r="L105" i="1"/>
  <c r="L216" i="1"/>
  <c r="L210" i="1"/>
  <c r="L34" i="1"/>
  <c r="L113" i="1"/>
  <c r="L209" i="1"/>
  <c r="L87" i="1"/>
  <c r="L208" i="1"/>
  <c r="L112" i="1"/>
  <c r="L6" i="1"/>
  <c r="L19" i="1"/>
  <c r="L193" i="1"/>
  <c r="L41" i="1"/>
  <c r="L17" i="1"/>
  <c r="L182" i="1"/>
  <c r="L76" i="1"/>
  <c r="L143" i="1"/>
  <c r="L179" i="1"/>
  <c r="L149" i="1"/>
  <c r="L24" i="1"/>
  <c r="L23" i="1"/>
  <c r="L48" i="1"/>
  <c r="L122" i="1"/>
  <c r="L33" i="1"/>
  <c r="L15" i="1"/>
  <c r="L148" i="1"/>
  <c r="L45" i="1"/>
  <c r="L75" i="1"/>
  <c r="L470" i="1"/>
  <c r="L469" i="1"/>
  <c r="L498" i="1"/>
  <c r="L497" i="1"/>
  <c r="L494" i="1"/>
  <c r="L493" i="1"/>
  <c r="L506" i="1"/>
  <c r="L505" i="1"/>
  <c r="L490" i="1"/>
  <c r="L489" i="1"/>
  <c r="L474" i="1"/>
  <c r="L473" i="1"/>
  <c r="L454" i="1"/>
  <c r="L453" i="1"/>
  <c r="L438" i="1"/>
  <c r="L437" i="1"/>
  <c r="L422" i="1"/>
  <c r="L421" i="1"/>
  <c r="L405" i="1"/>
  <c r="L404" i="1"/>
  <c r="L401" i="1"/>
  <c r="L393" i="1"/>
  <c r="L392" i="1"/>
  <c r="L383" i="1"/>
  <c r="L382" i="1"/>
  <c r="L368" i="1"/>
  <c r="L367" i="1"/>
  <c r="L352" i="1"/>
  <c r="L351" i="1"/>
  <c r="L336" i="1"/>
  <c r="L335" i="1"/>
  <c r="L319" i="1"/>
  <c r="L318" i="1"/>
  <c r="L303" i="1"/>
  <c r="L302" i="1"/>
  <c r="L287" i="1"/>
  <c r="L271" i="1"/>
  <c r="L270" i="1"/>
  <c r="L255" i="1"/>
  <c r="L254" i="1"/>
  <c r="L239" i="1"/>
  <c r="L238" i="1"/>
  <c r="L120" i="1"/>
  <c r="L144" i="1"/>
  <c r="L126" i="1"/>
  <c r="L224" i="1"/>
  <c r="L99" i="1"/>
  <c r="L31" i="1"/>
  <c r="L22" i="1"/>
  <c r="L61" i="1"/>
  <c r="L168" i="1"/>
  <c r="L167" i="1"/>
  <c r="L44" i="1"/>
  <c r="L93" i="1"/>
  <c r="L25" i="1"/>
  <c r="L186" i="1"/>
  <c r="L36" i="1"/>
  <c r="L180" i="1"/>
  <c r="L80" i="1"/>
  <c r="L95" i="1"/>
  <c r="L40" i="1"/>
  <c r="L101" i="1"/>
  <c r="L54" i="1"/>
  <c r="L67" i="1"/>
  <c r="L12" i="1"/>
  <c r="L164" i="1"/>
  <c r="L462" i="1"/>
  <c r="L461" i="1"/>
  <c r="L446" i="1"/>
  <c r="L445" i="1"/>
  <c r="L430" i="1"/>
  <c r="L429" i="1"/>
  <c r="L413" i="1"/>
  <c r="L412" i="1"/>
  <c r="L375" i="1"/>
  <c r="L374" i="1"/>
  <c r="L360" i="1"/>
  <c r="L359" i="1"/>
  <c r="L344" i="1"/>
  <c r="L343" i="1"/>
  <c r="L327" i="1"/>
  <c r="L326" i="1"/>
  <c r="L311" i="1"/>
  <c r="L310" i="1"/>
  <c r="L295" i="1"/>
  <c r="L294" i="1"/>
  <c r="L279" i="1"/>
  <c r="L263" i="1"/>
  <c r="L262" i="1"/>
  <c r="L247" i="1"/>
  <c r="L246" i="1"/>
  <c r="L73" i="1"/>
  <c r="L232" i="1"/>
  <c r="L115" i="1"/>
  <c r="L226" i="1"/>
  <c r="L222" i="1"/>
  <c r="L221" i="1"/>
  <c r="L218" i="1"/>
  <c r="L217" i="1"/>
  <c r="L7" i="1"/>
  <c r="L30" i="1"/>
  <c r="L205" i="1"/>
  <c r="L204" i="1"/>
  <c r="L195" i="1"/>
  <c r="L86" i="1"/>
  <c r="L192" i="1"/>
  <c r="L63" i="1"/>
  <c r="L184" i="1"/>
  <c r="L183" i="1"/>
  <c r="L134" i="1"/>
  <c r="L133" i="1"/>
  <c r="L123" i="1"/>
  <c r="L177" i="1"/>
  <c r="L130" i="1"/>
  <c r="L155" i="1"/>
  <c r="L121" i="1"/>
  <c r="L111" i="1"/>
  <c r="L94" i="1"/>
  <c r="L154" i="1"/>
  <c r="L161" i="1"/>
  <c r="L106" i="1"/>
  <c r="L458" i="1"/>
  <c r="L457" i="1"/>
  <c r="L442" i="1"/>
  <c r="L441" i="1"/>
  <c r="L426" i="1"/>
  <c r="L425" i="1"/>
  <c r="L409" i="1"/>
  <c r="L408" i="1"/>
  <c r="L396" i="1"/>
  <c r="L386" i="1"/>
  <c r="L259" i="1"/>
  <c r="L258" i="1"/>
  <c r="L243" i="1"/>
  <c r="L242" i="1"/>
  <c r="L230" i="1"/>
  <c r="L229" i="1"/>
  <c r="L151" i="1"/>
  <c r="L92" i="1"/>
  <c r="L215" i="1"/>
  <c r="L214" i="1"/>
  <c r="L29" i="1"/>
  <c r="L202" i="1"/>
  <c r="L85" i="1"/>
  <c r="L190" i="1"/>
  <c r="L103" i="1"/>
  <c r="L96" i="1"/>
  <c r="L108" i="1"/>
  <c r="L81" i="1"/>
  <c r="L132" i="1"/>
  <c r="L74" i="1"/>
  <c r="L27" i="1"/>
  <c r="L158" i="1"/>
  <c r="L388" i="1"/>
  <c r="L384" i="1"/>
  <c r="L380" i="1"/>
  <c r="L376" i="1"/>
  <c r="L369" i="1"/>
  <c r="L365" i="1"/>
  <c r="L361" i="1"/>
  <c r="L357" i="1"/>
  <c r="L353" i="1"/>
  <c r="L349" i="1"/>
  <c r="L345" i="1"/>
  <c r="L341" i="1"/>
  <c r="L337" i="1"/>
  <c r="L333" i="1"/>
  <c r="L507" i="1"/>
  <c r="L503" i="1"/>
  <c r="L499" i="1"/>
  <c r="L495" i="1"/>
  <c r="L491" i="1"/>
  <c r="L487" i="1"/>
  <c r="L483" i="1"/>
  <c r="L479" i="1"/>
  <c r="L475" i="1"/>
  <c r="L471" i="1"/>
  <c r="L467" i="1"/>
  <c r="L463" i="1"/>
  <c r="L459" i="1"/>
  <c r="L455" i="1"/>
  <c r="L451" i="1"/>
  <c r="L447" i="1"/>
  <c r="L443" i="1"/>
  <c r="L439" i="1"/>
  <c r="L435" i="1"/>
  <c r="L431" i="1"/>
  <c r="L427" i="1"/>
  <c r="L423" i="1"/>
  <c r="L419" i="1"/>
  <c r="L418" i="1"/>
  <c r="L414" i="1"/>
  <c r="L410" i="1"/>
  <c r="L406" i="1"/>
  <c r="L402" i="1"/>
  <c r="L398" i="1"/>
  <c r="L394" i="1"/>
  <c r="L390" i="1"/>
  <c r="L328" i="1"/>
  <c r="L324" i="1"/>
  <c r="L320" i="1"/>
  <c r="L316" i="1"/>
  <c r="L312" i="1"/>
  <c r="L308" i="1"/>
  <c r="L304" i="1"/>
  <c r="L300" i="1"/>
  <c r="L296" i="1"/>
  <c r="L288" i="1"/>
  <c r="L284" i="1"/>
  <c r="L280" i="1"/>
  <c r="L276" i="1"/>
  <c r="L272" i="1"/>
  <c r="L268" i="1"/>
  <c r="L264" i="1"/>
  <c r="L260" i="1"/>
  <c r="L256" i="1"/>
  <c r="L252" i="1"/>
  <c r="L248" i="1"/>
  <c r="L244" i="1"/>
  <c r="L240" i="1"/>
  <c r="L236" i="1"/>
  <c r="L116" i="1"/>
  <c r="L231" i="1"/>
  <c r="L32" i="1"/>
  <c r="L35" i="1"/>
  <c r="L227" i="1"/>
  <c r="L100" i="1"/>
  <c r="L110" i="1"/>
  <c r="L152" i="1"/>
  <c r="L90" i="1"/>
  <c r="L119" i="1"/>
  <c r="L13" i="1"/>
  <c r="L72" i="1"/>
  <c r="L219" i="1"/>
  <c r="L118" i="1"/>
  <c r="L146" i="1"/>
  <c r="L65" i="1"/>
  <c r="L212" i="1"/>
  <c r="L88" i="1"/>
  <c r="L49" i="1"/>
  <c r="L203" i="1"/>
  <c r="L117" i="1"/>
  <c r="L37" i="1"/>
  <c r="L150" i="1"/>
  <c r="L211" i="1"/>
  <c r="L52" i="1"/>
  <c r="L11" i="1"/>
  <c r="L98" i="1"/>
  <c r="L206" i="1"/>
  <c r="L26" i="1"/>
  <c r="L97" i="1"/>
  <c r="L109" i="1"/>
  <c r="L196" i="1"/>
  <c r="L58" i="1"/>
  <c r="L194" i="1"/>
  <c r="L64" i="1"/>
  <c r="L18" i="1"/>
  <c r="L191" i="1"/>
  <c r="L188" i="1"/>
  <c r="L187" i="1"/>
  <c r="L57" i="1"/>
  <c r="L125" i="1"/>
  <c r="L83" i="1"/>
  <c r="L181" i="1"/>
  <c r="L82" i="1"/>
  <c r="L142" i="1"/>
  <c r="L5" i="1"/>
  <c r="L102" i="1"/>
  <c r="L124" i="1"/>
  <c r="L16" i="1"/>
  <c r="L47" i="1"/>
  <c r="L107" i="1"/>
  <c r="L28" i="1"/>
  <c r="L79" i="1"/>
  <c r="L175" i="1"/>
  <c r="L174" i="1"/>
  <c r="L172" i="1"/>
  <c r="L8" i="1"/>
  <c r="L169" i="1"/>
  <c r="L128" i="1"/>
  <c r="L153" i="1"/>
  <c r="L141" i="1"/>
  <c r="L127" i="1"/>
  <c r="L14" i="1"/>
  <c r="L162" i="1"/>
  <c r="L159" i="1"/>
  <c r="L292" i="1"/>
  <c r="L286" i="1"/>
  <c r="L282" i="1"/>
  <c r="L278" i="1"/>
  <c r="L274" i="1"/>
  <c r="C15" i="61" l="1"/>
  <c r="C26" i="61" l="1"/>
  <c r="C27" i="61"/>
  <c r="C28" i="61"/>
  <c r="C21" i="61"/>
  <c r="C20" i="61"/>
  <c r="C29" i="61"/>
  <c r="C30" i="61"/>
  <c r="C31" i="61"/>
  <c r="C23" i="61"/>
  <c r="C17" i="61"/>
  <c r="X144" i="1" s="1"/>
  <c r="AC144" i="1" s="1"/>
  <c r="C22" i="61"/>
  <c r="C19" i="61"/>
  <c r="C18" i="61"/>
  <c r="C24" i="61"/>
  <c r="C25" i="61"/>
  <c r="X51" i="1"/>
  <c r="AC51" i="1" s="1"/>
  <c r="X53" i="1"/>
  <c r="AC53" i="1" s="1"/>
  <c r="L157" i="1"/>
  <c r="X35" i="1" l="1"/>
  <c r="AC35" i="1" s="1"/>
  <c r="X73" i="1"/>
  <c r="AC73" i="1" s="1"/>
  <c r="X116" i="1"/>
  <c r="AC116" i="1" s="1"/>
  <c r="X29" i="1"/>
  <c r="AC29" i="1" s="1"/>
  <c r="X120" i="1"/>
  <c r="AC120" i="1" s="1"/>
  <c r="X91" i="1"/>
  <c r="AC91" i="1" s="1"/>
  <c r="X226" i="1"/>
  <c r="AC226" i="1" s="1"/>
  <c r="X115" i="1"/>
  <c r="AC115" i="1" s="1"/>
  <c r="X78" i="1"/>
  <c r="AC78" i="1" s="1"/>
  <c r="X231" i="1"/>
  <c r="AC231" i="1" s="1"/>
  <c r="X13" i="1"/>
  <c r="AC13" i="1" s="1"/>
  <c r="X59" i="1"/>
  <c r="AC59" i="1" s="1"/>
  <c r="X139" i="1"/>
  <c r="AC139" i="1" s="1"/>
  <c r="X149" i="1"/>
  <c r="AC149" i="1" s="1"/>
  <c r="X227" i="1"/>
  <c r="AC227" i="1" s="1"/>
  <c r="X228" i="1"/>
  <c r="AC228" i="1" s="1"/>
  <c r="X100" i="1"/>
  <c r="AC100" i="1" s="1"/>
  <c r="X50" i="1"/>
  <c r="AC50" i="1" s="1"/>
  <c r="X204" i="1"/>
  <c r="AC204" i="1" s="1"/>
  <c r="X171" i="1"/>
  <c r="AC171" i="1" s="1"/>
  <c r="X14" i="1"/>
  <c r="AC14" i="1" s="1"/>
  <c r="X34" i="1"/>
  <c r="AC34" i="1" s="1"/>
  <c r="X216" i="1"/>
  <c r="AC216" i="1" s="1"/>
  <c r="X43" i="1"/>
  <c r="AC43" i="1" s="1"/>
  <c r="X48" i="1"/>
  <c r="AC48" i="1" s="1"/>
  <c r="X173" i="1"/>
  <c r="AC173" i="1" s="1"/>
  <c r="X54" i="1"/>
  <c r="AC54" i="1" s="1"/>
  <c r="X166" i="1"/>
  <c r="AC166" i="1" s="1"/>
  <c r="X16" i="1"/>
  <c r="AC16" i="1" s="1"/>
  <c r="X129" i="1"/>
  <c r="AC129" i="1" s="1"/>
  <c r="X169" i="1"/>
  <c r="AC169" i="1" s="1"/>
  <c r="X218" i="1"/>
  <c r="AC218" i="1" s="1"/>
  <c r="X74" i="1"/>
  <c r="AC74" i="1" s="1"/>
  <c r="X46" i="1"/>
  <c r="AC46" i="1" s="1"/>
  <c r="X60" i="1"/>
  <c r="AC60" i="1" s="1"/>
  <c r="X164" i="1"/>
  <c r="AC164" i="1" s="1"/>
  <c r="X27" i="1"/>
  <c r="AC27" i="1" s="1"/>
  <c r="X67" i="1"/>
  <c r="AC67" i="1" s="1"/>
  <c r="X155" i="1"/>
  <c r="AC155" i="1" s="1"/>
  <c r="X168" i="1"/>
  <c r="AC168" i="1" s="1"/>
  <c r="X131" i="1"/>
  <c r="AC131" i="1" s="1"/>
  <c r="X84" i="1"/>
  <c r="AC84" i="1" s="1"/>
  <c r="X107" i="1"/>
  <c r="AC107" i="1" s="1"/>
  <c r="X163" i="1"/>
  <c r="AC163" i="1" s="1"/>
  <c r="X148" i="1"/>
  <c r="AC148" i="1" s="1"/>
  <c r="X217" i="1"/>
  <c r="AC217" i="1" s="1"/>
  <c r="X170" i="1"/>
  <c r="AC170" i="1" s="1"/>
  <c r="X23" i="1"/>
  <c r="AC23" i="1" s="1"/>
  <c r="X32" i="1"/>
  <c r="AC32" i="1" s="1"/>
  <c r="X40" i="1"/>
  <c r="AC40" i="1" s="1"/>
  <c r="X106" i="1"/>
  <c r="AC106" i="1" s="1"/>
  <c r="X105" i="1"/>
  <c r="AC105" i="1" s="1"/>
  <c r="X37" i="1" l="1"/>
  <c r="AC37" i="1" s="1"/>
  <c r="X41" i="1"/>
  <c r="AC41" i="1" s="1"/>
  <c r="X152" i="1"/>
  <c r="AC152" i="1" s="1"/>
  <c r="X123" i="1"/>
  <c r="AC123" i="1" s="1"/>
  <c r="X38" i="1"/>
  <c r="AC38" i="1" s="1"/>
  <c r="X154" i="1"/>
  <c r="AC154" i="1" s="1"/>
  <c r="X138" i="1"/>
  <c r="AC138" i="1" s="1"/>
  <c r="X153" i="1"/>
  <c r="AC153" i="1" s="1"/>
  <c r="X6" i="1"/>
  <c r="AC6" i="1" s="1"/>
  <c r="X121" i="1"/>
  <c r="AC121" i="1" s="1"/>
  <c r="X77" i="1"/>
  <c r="AC77" i="1" s="1"/>
  <c r="X4" i="1"/>
  <c r="AC4" i="1" s="1"/>
  <c r="X101" i="1"/>
  <c r="AC101" i="1" s="1"/>
  <c r="X90" i="1"/>
  <c r="AC90" i="1" s="1"/>
  <c r="X45" i="1"/>
  <c r="AC45" i="1" s="1"/>
  <c r="X10" i="1"/>
  <c r="AC10" i="1" s="1"/>
  <c r="X5" i="1"/>
  <c r="AC5" i="1" s="1"/>
  <c r="X236" i="1"/>
  <c r="AC236" i="1" s="1"/>
  <c r="X234" i="1"/>
  <c r="AC234" i="1" s="1"/>
  <c r="X66" i="1"/>
  <c r="AC66" i="1" s="1"/>
  <c r="X233" i="1"/>
  <c r="AC233" i="1" s="1"/>
  <c r="X235" i="1"/>
  <c r="AC235" i="1" s="1"/>
  <c r="X42" i="1"/>
  <c r="AC42" i="1" s="1"/>
  <c r="X215" i="1"/>
  <c r="AC215" i="1" s="1"/>
  <c r="X196" i="1"/>
  <c r="AC196" i="1" s="1"/>
  <c r="X18" i="1"/>
  <c r="AC18" i="1" s="1"/>
  <c r="X212" i="1"/>
  <c r="AC212" i="1" s="1"/>
  <c r="X192" i="1"/>
  <c r="AC192" i="1" s="1"/>
  <c r="X187" i="1"/>
  <c r="AC187" i="1" s="1"/>
  <c r="X140" i="1"/>
  <c r="AC140" i="1" s="1"/>
  <c r="X63" i="1"/>
  <c r="AC63" i="1" s="1"/>
  <c r="X19" i="1"/>
  <c r="AC19" i="1" s="1"/>
  <c r="X103" i="1"/>
  <c r="AC103" i="1" s="1"/>
  <c r="X33" i="1"/>
  <c r="AC33" i="1" s="1"/>
  <c r="X72" i="1"/>
  <c r="AC72" i="1" s="1"/>
  <c r="X126" i="1"/>
  <c r="AC126" i="1" s="1"/>
  <c r="X195" i="1"/>
  <c r="AC195" i="1" s="1"/>
  <c r="X86" i="1"/>
  <c r="AC86" i="1" s="1"/>
  <c r="X112" i="1"/>
  <c r="AC112" i="1" s="1"/>
  <c r="X26" i="1"/>
  <c r="AC26" i="1" s="1"/>
  <c r="X114" i="1"/>
  <c r="AC114" i="1" s="1"/>
  <c r="X24" i="1"/>
  <c r="AC24" i="1" s="1"/>
  <c r="X127" i="1"/>
  <c r="AC127" i="1" s="1"/>
  <c r="X12" i="1"/>
  <c r="AC12" i="1" s="1"/>
  <c r="X20" i="1"/>
  <c r="AC20" i="1" s="1"/>
  <c r="X58" i="1"/>
  <c r="AC58" i="1" s="1"/>
  <c r="X44" i="1"/>
  <c r="AC44" i="1" s="1"/>
  <c r="X220" i="1"/>
  <c r="AC220" i="1" s="1"/>
  <c r="X85" i="1"/>
  <c r="AC85" i="1" s="1"/>
  <c r="X28" i="1"/>
  <c r="AC28" i="1" s="1"/>
  <c r="X109" i="1"/>
  <c r="AC109" i="1" s="1"/>
  <c r="X71" i="1"/>
  <c r="AC71" i="1" s="1"/>
  <c r="X214" i="1"/>
  <c r="AC214" i="1" s="1"/>
  <c r="X9" i="1"/>
  <c r="AC9" i="1" s="1"/>
  <c r="X157" i="1"/>
  <c r="AC157" i="1" s="1"/>
  <c r="X135" i="1"/>
  <c r="AC135" i="1" s="1"/>
  <c r="X56" i="1"/>
  <c r="AC56" i="1" s="1"/>
  <c r="X99" i="1"/>
  <c r="AC99" i="1" s="1"/>
  <c r="X224" i="1"/>
  <c r="AC224" i="1" s="1"/>
  <c r="X172" i="1"/>
  <c r="AC172" i="1" s="1"/>
  <c r="X194" i="1"/>
  <c r="AC194" i="1" s="1"/>
  <c r="X87" i="1"/>
  <c r="AC87" i="1" s="1"/>
  <c r="X219" i="1"/>
  <c r="AC219" i="1" s="1"/>
  <c r="X75" i="1"/>
  <c r="AC75" i="1" s="1"/>
  <c r="X25" i="1"/>
  <c r="AC25" i="1" s="1"/>
  <c r="X11" i="1"/>
  <c r="AC11" i="1" s="1"/>
  <c r="X52" i="1"/>
  <c r="AC52" i="1" s="1"/>
  <c r="X65" i="1"/>
  <c r="AC65" i="1" s="1"/>
  <c r="X110" i="1"/>
  <c r="AC110" i="1" s="1"/>
  <c r="X225" i="1"/>
  <c r="AC225" i="1" s="1"/>
  <c r="X128" i="1"/>
  <c r="AC128" i="1" s="1"/>
  <c r="X175" i="1"/>
  <c r="AC175" i="1" s="1"/>
  <c r="X181" i="1"/>
  <c r="AC181" i="1" s="1"/>
  <c r="X188" i="1"/>
  <c r="AC188" i="1" s="1"/>
  <c r="X193" i="1"/>
  <c r="AC193" i="1" s="1"/>
  <c r="X199" i="1"/>
  <c r="AC199" i="1" s="1"/>
  <c r="X210" i="1"/>
  <c r="AC210" i="1" s="1"/>
  <c r="X165" i="1"/>
  <c r="AC165" i="1" s="1"/>
  <c r="X104" i="1"/>
  <c r="AC104" i="1" s="1"/>
  <c r="X208" i="1"/>
  <c r="AC208" i="1" s="1"/>
  <c r="X209" i="1"/>
  <c r="AC209" i="1" s="1"/>
  <c r="X92" i="1"/>
  <c r="AC92" i="1" s="1"/>
  <c r="X167" i="1"/>
  <c r="AC167" i="1" s="1"/>
  <c r="X180" i="1"/>
  <c r="AC180" i="1" s="1"/>
  <c r="X201" i="1"/>
  <c r="AC201" i="1" s="1"/>
  <c r="X7" i="1"/>
  <c r="AC7" i="1" s="1"/>
  <c r="X151" i="1"/>
  <c r="AC151" i="1" s="1"/>
  <c r="X119" i="1"/>
  <c r="AC119" i="1" s="1"/>
  <c r="X130" i="1"/>
  <c r="AC130" i="1" s="1"/>
  <c r="X122" i="1"/>
  <c r="AC122" i="1" s="1"/>
  <c r="X80" i="1"/>
  <c r="AC80" i="1" s="1"/>
  <c r="X81" i="1"/>
  <c r="AC81" i="1" s="1"/>
  <c r="X134" i="1"/>
  <c r="AC134" i="1" s="1"/>
  <c r="X182" i="1"/>
  <c r="AC182" i="1" s="1"/>
  <c r="X96" i="1"/>
  <c r="AC96" i="1" s="1"/>
  <c r="X184" i="1"/>
  <c r="AC184" i="1" s="1"/>
  <c r="X190" i="1"/>
  <c r="AC190" i="1" s="1"/>
  <c r="X97" i="1"/>
  <c r="AC97" i="1" s="1"/>
  <c r="X206" i="1"/>
  <c r="AC206" i="1" s="1"/>
  <c r="X146" i="1"/>
  <c r="AC146" i="1" s="1"/>
  <c r="X159" i="1"/>
  <c r="AC159" i="1" s="1"/>
  <c r="X162" i="1"/>
  <c r="AC162" i="1" s="1"/>
  <c r="X141" i="1"/>
  <c r="AC141" i="1" s="1"/>
  <c r="X8" i="1"/>
  <c r="AC8" i="1" s="1"/>
  <c r="X102" i="1"/>
  <c r="AC102" i="1" s="1"/>
  <c r="X142" i="1"/>
  <c r="AC142" i="1" s="1"/>
  <c r="X82" i="1"/>
  <c r="AC82" i="1" s="1"/>
  <c r="X83" i="1"/>
  <c r="AC83" i="1" s="1"/>
  <c r="X125" i="1"/>
  <c r="AC125" i="1" s="1"/>
  <c r="X57" i="1"/>
  <c r="AC57" i="1" s="1"/>
  <c r="X191" i="1"/>
  <c r="AC191" i="1" s="1"/>
  <c r="X69" i="1"/>
  <c r="AC69" i="1" s="1"/>
  <c r="X137" i="1"/>
  <c r="AC137" i="1" s="1"/>
  <c r="X89" i="1"/>
  <c r="AC89" i="1" s="1"/>
  <c r="X147" i="1"/>
  <c r="AC147" i="1" s="1"/>
  <c r="X21" i="1"/>
  <c r="AC21" i="1" s="1"/>
  <c r="X68" i="1"/>
  <c r="AC68" i="1" s="1"/>
  <c r="X62" i="1"/>
  <c r="AC62" i="1" s="1"/>
  <c r="X55" i="1"/>
  <c r="AC55" i="1" s="1"/>
  <c r="X179" i="1"/>
  <c r="AC179" i="1" s="1"/>
  <c r="X143" i="1"/>
  <c r="AC143" i="1" s="1"/>
  <c r="X136" i="1"/>
  <c r="AC136" i="1" s="1"/>
  <c r="X17" i="1"/>
  <c r="AC17" i="1" s="1"/>
  <c r="X145" i="1"/>
  <c r="AC145" i="1" s="1"/>
  <c r="X185" i="1"/>
  <c r="AC185" i="1" s="1"/>
  <c r="X198" i="1"/>
  <c r="AC198" i="1" s="1"/>
  <c r="X202" i="1"/>
  <c r="AC202" i="1" s="1"/>
  <c r="X213" i="1"/>
  <c r="AC213" i="1" s="1"/>
  <c r="X31" i="1"/>
  <c r="AC31" i="1" s="1"/>
  <c r="X177" i="1"/>
  <c r="AC177" i="1" s="1"/>
  <c r="X95" i="1"/>
  <c r="AC95" i="1" s="1"/>
  <c r="X132" i="1"/>
  <c r="AC132" i="1" s="1"/>
  <c r="X133" i="1"/>
  <c r="AC133" i="1" s="1"/>
  <c r="X76" i="1"/>
  <c r="AC76" i="1" s="1"/>
  <c r="X108" i="1"/>
  <c r="AC108" i="1" s="1"/>
  <c r="X183" i="1"/>
  <c r="AC183" i="1" s="1"/>
  <c r="X186" i="1"/>
  <c r="AC186" i="1" s="1"/>
  <c r="X150" i="1"/>
  <c r="AC150" i="1" s="1"/>
  <c r="X117" i="1"/>
  <c r="AC117" i="1" s="1"/>
  <c r="X203" i="1"/>
  <c r="AC203" i="1" s="1"/>
  <c r="X113" i="1"/>
  <c r="AC113" i="1" s="1"/>
  <c r="X158" i="1"/>
  <c r="AC158" i="1" s="1"/>
  <c r="X161" i="1"/>
  <c r="AC161" i="1" s="1"/>
  <c r="X94" i="1"/>
  <c r="AC94" i="1" s="1"/>
  <c r="X22" i="1"/>
  <c r="AC22" i="1" s="1"/>
  <c r="X36" i="1"/>
  <c r="AC36" i="1" s="1"/>
  <c r="X64" i="1"/>
  <c r="AC64" i="1" s="1"/>
  <c r="X98" i="1"/>
  <c r="AC98" i="1" s="1"/>
  <c r="X118" i="1"/>
  <c r="AC118" i="1" s="1"/>
  <c r="X174" i="1"/>
  <c r="AC174" i="1" s="1"/>
  <c r="X79" i="1"/>
  <c r="AC79" i="1" s="1"/>
  <c r="X47" i="1"/>
  <c r="AC47" i="1" s="1"/>
  <c r="X124" i="1"/>
  <c r="AC124" i="1" s="1"/>
  <c r="X197" i="1"/>
  <c r="AC197" i="1" s="1"/>
  <c r="X207" i="1"/>
  <c r="AC207" i="1" s="1"/>
  <c r="X156" i="1"/>
  <c r="AC156" i="1" s="1"/>
  <c r="X3" i="1"/>
  <c r="AC3" i="1" s="1"/>
  <c r="X39" i="1"/>
  <c r="AC39" i="1" s="1"/>
  <c r="X15" i="1"/>
  <c r="AC15" i="1" s="1"/>
  <c r="X178" i="1"/>
  <c r="AC178" i="1" s="1"/>
  <c r="X30" i="1"/>
  <c r="AC30" i="1" s="1"/>
  <c r="X70" i="1"/>
  <c r="AC70" i="1" s="1"/>
  <c r="X111" i="1"/>
  <c r="AC111" i="1" s="1"/>
  <c r="X61" i="1"/>
  <c r="AC61" i="1" s="1"/>
  <c r="X176" i="1"/>
  <c r="AC176" i="1" s="1"/>
  <c r="X49" i="1"/>
  <c r="AC49" i="1" s="1"/>
  <c r="X88" i="1"/>
  <c r="AC88" i="1" s="1"/>
  <c r="F38" i="43" l="1"/>
  <c r="G38" i="43"/>
  <c r="H38" i="43"/>
  <c r="I38" i="43"/>
  <c r="J38" i="43"/>
  <c r="K38" i="43"/>
  <c r="L38" i="43"/>
  <c r="F37" i="43" l="1"/>
  <c r="G37" i="43"/>
  <c r="H37" i="43"/>
  <c r="I37" i="43"/>
  <c r="J37" i="43"/>
  <c r="K37" i="43"/>
  <c r="L37" i="43"/>
  <c r="F36" i="43" l="1"/>
  <c r="G36" i="43"/>
  <c r="H36" i="43"/>
  <c r="I36" i="43"/>
  <c r="J36" i="43"/>
  <c r="K36" i="43"/>
  <c r="L36" i="43"/>
  <c r="F35" i="43" l="1"/>
  <c r="G35" i="43"/>
  <c r="H35" i="43"/>
  <c r="I35" i="43"/>
  <c r="J35" i="43"/>
  <c r="K35" i="43"/>
  <c r="L35" i="43"/>
  <c r="F34" i="43" l="1"/>
  <c r="G34" i="43"/>
  <c r="H34" i="43"/>
  <c r="I34" i="43"/>
  <c r="J34" i="43"/>
  <c r="K34" i="43"/>
  <c r="L34" i="43"/>
  <c r="F3" i="43" l="1"/>
  <c r="G3" i="43"/>
  <c r="H3" i="43"/>
  <c r="I3" i="43"/>
  <c r="J3" i="43"/>
  <c r="K3" i="43"/>
  <c r="L3" i="43"/>
  <c r="F4" i="43"/>
  <c r="G4" i="43"/>
  <c r="H4" i="43"/>
  <c r="I4" i="43"/>
  <c r="J4" i="43"/>
  <c r="K4" i="43"/>
  <c r="L4" i="43"/>
  <c r="F5" i="43"/>
  <c r="G5" i="43"/>
  <c r="H5" i="43"/>
  <c r="I5" i="43"/>
  <c r="J5" i="43"/>
  <c r="K5" i="43"/>
  <c r="L5" i="43"/>
  <c r="F6" i="43"/>
  <c r="G6" i="43"/>
  <c r="H6" i="43"/>
  <c r="I6" i="43"/>
  <c r="J6" i="43"/>
  <c r="K6" i="43"/>
  <c r="L6" i="43"/>
  <c r="F7" i="43"/>
  <c r="G7" i="43"/>
  <c r="H7" i="43"/>
  <c r="I7" i="43"/>
  <c r="J7" i="43"/>
  <c r="K7" i="43"/>
  <c r="L7" i="43"/>
  <c r="AZ7" i="43"/>
  <c r="F8" i="43"/>
  <c r="G8" i="43"/>
  <c r="H8" i="43"/>
  <c r="I8" i="43"/>
  <c r="J8" i="43"/>
  <c r="K8" i="43"/>
  <c r="L8" i="43"/>
  <c r="BE8" i="43"/>
  <c r="F9" i="43"/>
  <c r="G9" i="43"/>
  <c r="H9" i="43"/>
  <c r="I9" i="43"/>
  <c r="J9" i="43"/>
  <c r="K9" i="43"/>
  <c r="L9" i="43"/>
  <c r="F10" i="43"/>
  <c r="G10" i="43"/>
  <c r="H10" i="43"/>
  <c r="I10" i="43"/>
  <c r="J10" i="43"/>
  <c r="K10" i="43"/>
  <c r="L10" i="43"/>
  <c r="F11" i="43"/>
  <c r="G11" i="43"/>
  <c r="H11" i="43"/>
  <c r="I11" i="43"/>
  <c r="J11" i="43"/>
  <c r="K11" i="43"/>
  <c r="F12" i="43"/>
  <c r="G12" i="43"/>
  <c r="H12" i="43"/>
  <c r="I12" i="43"/>
  <c r="J12" i="43"/>
  <c r="K12" i="43"/>
  <c r="L12" i="43"/>
  <c r="F13" i="43"/>
  <c r="G13" i="43"/>
  <c r="H13" i="43"/>
  <c r="I13" i="43"/>
  <c r="J13" i="43"/>
  <c r="K13" i="43"/>
  <c r="L13" i="43"/>
  <c r="F14" i="43"/>
  <c r="G14" i="43"/>
  <c r="H14" i="43"/>
  <c r="I14" i="43"/>
  <c r="J14" i="43"/>
  <c r="K14" i="43"/>
  <c r="F15" i="43"/>
  <c r="G15" i="43"/>
  <c r="H15" i="43"/>
  <c r="I15" i="43"/>
  <c r="J15" i="43"/>
  <c r="K15" i="43"/>
  <c r="L15" i="43"/>
  <c r="F16" i="43"/>
  <c r="G16" i="43"/>
  <c r="H16" i="43"/>
  <c r="I16" i="43"/>
  <c r="J16" i="43"/>
  <c r="K16" i="43"/>
  <c r="L16" i="43"/>
  <c r="F17" i="43"/>
  <c r="G17" i="43"/>
  <c r="H17" i="43"/>
  <c r="I17" i="43"/>
  <c r="J17" i="43"/>
  <c r="K17" i="43"/>
  <c r="L17" i="43"/>
  <c r="F18" i="43"/>
  <c r="G18" i="43"/>
  <c r="H18" i="43"/>
  <c r="I18" i="43"/>
  <c r="J18" i="43"/>
  <c r="K18" i="43"/>
  <c r="L18" i="43"/>
  <c r="F19" i="43"/>
  <c r="G19" i="43"/>
  <c r="H19" i="43"/>
  <c r="I19" i="43"/>
  <c r="J19" i="43"/>
  <c r="K19" i="43"/>
  <c r="F20" i="43"/>
  <c r="G20" i="43"/>
  <c r="H20" i="43"/>
  <c r="I20" i="43"/>
  <c r="J20" i="43"/>
  <c r="K20" i="43"/>
  <c r="L20" i="43"/>
  <c r="F21" i="43"/>
  <c r="G21" i="43"/>
  <c r="H21" i="43"/>
  <c r="I21" i="43"/>
  <c r="J21" i="43"/>
  <c r="K21" i="43"/>
  <c r="L21" i="43"/>
  <c r="F22" i="43"/>
  <c r="G22" i="43"/>
  <c r="H22" i="43"/>
  <c r="I22" i="43"/>
  <c r="J22" i="43"/>
  <c r="K22" i="43"/>
  <c r="L22" i="43"/>
  <c r="F23" i="43"/>
  <c r="G23" i="43"/>
  <c r="H23" i="43"/>
  <c r="I23" i="43"/>
  <c r="J23" i="43"/>
  <c r="K23" i="43"/>
  <c r="L23" i="43"/>
  <c r="F24" i="43"/>
  <c r="G24" i="43"/>
  <c r="H24" i="43"/>
  <c r="I24" i="43"/>
  <c r="J24" i="43"/>
  <c r="K24" i="43"/>
  <c r="L24" i="43"/>
  <c r="F25" i="43"/>
  <c r="G25" i="43"/>
  <c r="H25" i="43"/>
  <c r="I25" i="43"/>
  <c r="J25" i="43"/>
  <c r="K25" i="43"/>
  <c r="L25" i="43"/>
  <c r="F26" i="43"/>
  <c r="G26" i="43"/>
  <c r="H26" i="43"/>
  <c r="I26" i="43"/>
  <c r="J26" i="43"/>
  <c r="K26" i="43"/>
  <c r="L26" i="43"/>
  <c r="F27" i="43"/>
  <c r="G27" i="43"/>
  <c r="H27" i="43"/>
  <c r="I27" i="43"/>
  <c r="J27" i="43"/>
  <c r="K27" i="43"/>
  <c r="L27" i="43"/>
  <c r="F28" i="43"/>
  <c r="G28" i="43"/>
  <c r="H28" i="43"/>
  <c r="I28" i="43"/>
  <c r="J28" i="43"/>
  <c r="K28" i="43"/>
  <c r="L28" i="43"/>
  <c r="F29" i="43"/>
  <c r="G29" i="43"/>
  <c r="H29" i="43"/>
  <c r="I29" i="43"/>
  <c r="J29" i="43"/>
  <c r="K29" i="43"/>
  <c r="L29" i="43"/>
  <c r="F30" i="43"/>
  <c r="G30" i="43"/>
  <c r="H30" i="43"/>
  <c r="I30" i="43"/>
  <c r="J30" i="43"/>
  <c r="K30" i="43"/>
  <c r="L30" i="43"/>
  <c r="F31" i="43"/>
  <c r="G31" i="43"/>
  <c r="H31" i="43"/>
  <c r="I31" i="43"/>
  <c r="J31" i="43"/>
  <c r="K31" i="43"/>
  <c r="L31" i="43"/>
  <c r="F32" i="43"/>
  <c r="G32" i="43"/>
  <c r="H32" i="43"/>
  <c r="I32" i="43"/>
  <c r="J32" i="43"/>
  <c r="K32" i="43"/>
  <c r="L32" i="43"/>
  <c r="F33" i="43"/>
  <c r="G33" i="43"/>
  <c r="H33" i="43"/>
  <c r="I33" i="43"/>
  <c r="J33" i="43"/>
  <c r="K33" i="43"/>
  <c r="L33" i="43"/>
  <c r="T3" i="43" l="1"/>
  <c r="AB3" i="43"/>
  <c r="R5" i="43"/>
  <c r="Z5" i="43"/>
  <c r="P7" i="43"/>
  <c r="X7" i="43"/>
  <c r="N8" i="43"/>
  <c r="V8" i="43"/>
  <c r="AD8" i="43"/>
  <c r="T9" i="43"/>
  <c r="AB9" i="43"/>
  <c r="R12" i="43"/>
  <c r="Z12" i="43"/>
  <c r="P15" i="43"/>
  <c r="X15" i="43"/>
  <c r="N17" i="43"/>
  <c r="V17" i="43"/>
  <c r="AD17" i="43"/>
  <c r="T20" i="43"/>
  <c r="AB20" i="43"/>
  <c r="R22" i="43"/>
  <c r="Z22" i="43"/>
  <c r="P24" i="43"/>
  <c r="X24" i="43"/>
  <c r="N26" i="43"/>
  <c r="V26" i="43"/>
  <c r="AD26" i="43"/>
  <c r="T28" i="43"/>
  <c r="AB28" i="43"/>
  <c r="R30" i="43"/>
  <c r="Z30" i="43"/>
  <c r="P32" i="43"/>
  <c r="X32" i="43"/>
  <c r="T4" i="43"/>
  <c r="AB4" i="43"/>
  <c r="R6" i="43"/>
  <c r="Z6" i="43"/>
  <c r="T10" i="43"/>
  <c r="AB10" i="43"/>
  <c r="T11" i="43"/>
  <c r="AB11" i="43"/>
  <c r="R13" i="43"/>
  <c r="Z13" i="43"/>
  <c r="R14" i="43"/>
  <c r="Z14" i="43"/>
  <c r="P16" i="43"/>
  <c r="X16" i="43"/>
  <c r="N18" i="43"/>
  <c r="V18" i="43"/>
  <c r="AD18" i="43"/>
  <c r="N19" i="43"/>
  <c r="V19" i="43"/>
  <c r="AD19" i="43"/>
  <c r="T21" i="43"/>
  <c r="AB21" i="43"/>
  <c r="R23" i="43"/>
  <c r="Z23" i="43"/>
  <c r="P25" i="43"/>
  <c r="X25" i="43"/>
  <c r="N27" i="43"/>
  <c r="V27" i="43"/>
  <c r="AD27" i="43"/>
  <c r="T29" i="43"/>
  <c r="AB29" i="43"/>
  <c r="R31" i="43"/>
  <c r="Z31" i="43"/>
  <c r="P33" i="43"/>
  <c r="X33" i="43"/>
  <c r="N34" i="43"/>
  <c r="V34" i="43"/>
  <c r="AD34" i="43"/>
  <c r="T35" i="43"/>
  <c r="AB35" i="43"/>
  <c r="R36" i="43"/>
  <c r="Z36" i="43"/>
  <c r="P37" i="43"/>
  <c r="X37" i="43"/>
  <c r="N38" i="43"/>
  <c r="V38" i="43"/>
  <c r="AD38" i="43"/>
  <c r="N3" i="43"/>
  <c r="V3" i="43"/>
  <c r="AD3" i="43"/>
  <c r="T5" i="43"/>
  <c r="AB5" i="43"/>
  <c r="R7" i="43"/>
  <c r="Z7" i="43"/>
  <c r="P8" i="43"/>
  <c r="X8" i="43"/>
  <c r="N9" i="43"/>
  <c r="V9" i="43"/>
  <c r="AD9" i="43"/>
  <c r="T12" i="43"/>
  <c r="AB12" i="43"/>
  <c r="R15" i="43"/>
  <c r="Z15" i="43"/>
  <c r="P17" i="43"/>
  <c r="X17" i="43"/>
  <c r="N20" i="43"/>
  <c r="V20" i="43"/>
  <c r="AD20" i="43"/>
  <c r="T22" i="43"/>
  <c r="AB22" i="43"/>
  <c r="R24" i="43"/>
  <c r="Z24" i="43"/>
  <c r="N4" i="43"/>
  <c r="P3" i="43"/>
  <c r="X3" i="43"/>
  <c r="N5" i="43"/>
  <c r="V5" i="43"/>
  <c r="AD5" i="43"/>
  <c r="T7" i="43"/>
  <c r="AB7" i="43"/>
  <c r="R8" i="43"/>
  <c r="Z8" i="43"/>
  <c r="P9" i="43"/>
  <c r="X9" i="43"/>
  <c r="N12" i="43"/>
  <c r="V12" i="43"/>
  <c r="AD12" i="43"/>
  <c r="T15" i="43"/>
  <c r="AB15" i="43"/>
  <c r="R17" i="43"/>
  <c r="Z17" i="43"/>
  <c r="P20" i="43"/>
  <c r="X20" i="43"/>
  <c r="N22" i="43"/>
  <c r="V22" i="43"/>
  <c r="AD22" i="43"/>
  <c r="T24" i="43"/>
  <c r="AB24" i="43"/>
  <c r="R26" i="43"/>
  <c r="Z26" i="43"/>
  <c r="P28" i="43"/>
  <c r="X28" i="43"/>
  <c r="P4" i="43"/>
  <c r="X4" i="43"/>
  <c r="N6" i="43"/>
  <c r="V6" i="43"/>
  <c r="AD6" i="43"/>
  <c r="P10" i="43"/>
  <c r="X10" i="43"/>
  <c r="P11" i="43"/>
  <c r="X11" i="43"/>
  <c r="N13" i="43"/>
  <c r="V13" i="43"/>
  <c r="AD13" i="43"/>
  <c r="N14" i="43"/>
  <c r="V14" i="43"/>
  <c r="AD14" i="43"/>
  <c r="T16" i="43"/>
  <c r="AB16" i="43"/>
  <c r="R18" i="43"/>
  <c r="Z18" i="43"/>
  <c r="R19" i="43"/>
  <c r="Z19" i="43"/>
  <c r="P21" i="43"/>
  <c r="X21" i="43"/>
  <c r="N23" i="43"/>
  <c r="V23" i="43"/>
  <c r="AD23" i="43"/>
  <c r="T25" i="43"/>
  <c r="AB25" i="43"/>
  <c r="R27" i="43"/>
  <c r="Z27" i="43"/>
  <c r="P29" i="43"/>
  <c r="X29" i="43"/>
  <c r="N31" i="43"/>
  <c r="V31" i="43"/>
  <c r="AD31" i="43"/>
  <c r="T33" i="43"/>
  <c r="AB33" i="43"/>
  <c r="R34" i="43"/>
  <c r="Z34" i="43"/>
  <c r="P35" i="43"/>
  <c r="X35" i="43"/>
  <c r="N36" i="43"/>
  <c r="V36" i="43"/>
  <c r="AD36" i="43"/>
  <c r="T37" i="43"/>
  <c r="AB37" i="43"/>
  <c r="R38" i="43"/>
  <c r="Z38" i="43"/>
  <c r="R3" i="43"/>
  <c r="Z3" i="43"/>
  <c r="P5" i="43"/>
  <c r="X5" i="43"/>
  <c r="N7" i="43"/>
  <c r="V7" i="43"/>
  <c r="AD7" i="43"/>
  <c r="T8" i="43"/>
  <c r="AB8" i="43"/>
  <c r="R9" i="43"/>
  <c r="Z9" i="43"/>
  <c r="P12" i="43"/>
  <c r="X12" i="43"/>
  <c r="N15" i="43"/>
  <c r="V15" i="43"/>
  <c r="AD15" i="43"/>
  <c r="T17" i="43"/>
  <c r="AB17" i="43"/>
  <c r="R20" i="43"/>
  <c r="Z20" i="43"/>
  <c r="P22" i="43"/>
  <c r="X22" i="43"/>
  <c r="N24" i="43"/>
  <c r="V24" i="43"/>
  <c r="AD24" i="43"/>
  <c r="T26" i="43"/>
  <c r="AB26" i="43"/>
  <c r="R28" i="43"/>
  <c r="Z28" i="43"/>
  <c r="P30" i="43"/>
  <c r="X30" i="43"/>
  <c r="N32" i="43"/>
  <c r="V32" i="43"/>
  <c r="AD32" i="43"/>
  <c r="R4" i="43"/>
  <c r="Z4" i="43"/>
  <c r="P6" i="43"/>
  <c r="X6" i="43"/>
  <c r="R10" i="43"/>
  <c r="Z10" i="43"/>
  <c r="R11" i="43"/>
  <c r="Z11" i="43"/>
  <c r="P13" i="43"/>
  <c r="X13" i="43"/>
  <c r="P14" i="43"/>
  <c r="X14" i="43"/>
  <c r="N16" i="43"/>
  <c r="V16" i="43"/>
  <c r="AD16" i="43"/>
  <c r="T18" i="43"/>
  <c r="AB18" i="43"/>
  <c r="T19" i="43"/>
  <c r="AB19" i="43"/>
  <c r="R21" i="43"/>
  <c r="Z21" i="43"/>
  <c r="P23" i="43"/>
  <c r="X23" i="43"/>
  <c r="N25" i="43"/>
  <c r="V25" i="43"/>
  <c r="AD25" i="43"/>
  <c r="T27" i="43"/>
  <c r="AB27" i="43"/>
  <c r="R29" i="43"/>
  <c r="Z29" i="43"/>
  <c r="P31" i="43"/>
  <c r="X31" i="43"/>
  <c r="N33" i="43"/>
  <c r="V33" i="43"/>
  <c r="AD33" i="43"/>
  <c r="T34" i="43"/>
  <c r="AB34" i="43"/>
  <c r="R35" i="43"/>
  <c r="Z35" i="43"/>
  <c r="P36" i="43"/>
  <c r="X36" i="43"/>
  <c r="N37" i="43"/>
  <c r="V37" i="43"/>
  <c r="AD37" i="43"/>
  <c r="T38" i="43"/>
  <c r="AB38" i="43"/>
  <c r="R16" i="43"/>
  <c r="T23" i="43"/>
  <c r="AD28" i="43"/>
  <c r="T30" i="43"/>
  <c r="R33" i="43"/>
  <c r="AB36" i="43"/>
  <c r="V4" i="43"/>
  <c r="Z16" i="43"/>
  <c r="AB23" i="43"/>
  <c r="P27" i="43"/>
  <c r="N29" i="43"/>
  <c r="AB31" i="43"/>
  <c r="X34" i="43"/>
  <c r="P38" i="43"/>
  <c r="AD4" i="43"/>
  <c r="N10" i="43"/>
  <c r="P18" i="43"/>
  <c r="P19" i="43"/>
  <c r="V30" i="43"/>
  <c r="R32" i="43"/>
  <c r="AD35" i="43"/>
  <c r="T6" i="43"/>
  <c r="V10" i="43"/>
  <c r="N11" i="43"/>
  <c r="X18" i="43"/>
  <c r="X19" i="43"/>
  <c r="R25" i="43"/>
  <c r="X27" i="43"/>
  <c r="V29" i="43"/>
  <c r="AB30" i="43"/>
  <c r="Z33" i="43"/>
  <c r="R37" i="43"/>
  <c r="AB6" i="43"/>
  <c r="AD10" i="43"/>
  <c r="V11" i="43"/>
  <c r="N28" i="43"/>
  <c r="T32" i="43"/>
  <c r="N35" i="43"/>
  <c r="X38" i="43"/>
  <c r="AD11" i="43"/>
  <c r="N21" i="43"/>
  <c r="Z25" i="43"/>
  <c r="P26" i="43"/>
  <c r="AD30" i="43"/>
  <c r="Z32" i="43"/>
  <c r="T36" i="43"/>
  <c r="AB13" i="43"/>
  <c r="AB14" i="43"/>
  <c r="AD21" i="43"/>
  <c r="X26" i="43"/>
  <c r="N30" i="43"/>
  <c r="AB32" i="43"/>
  <c r="V35" i="43"/>
  <c r="Z37" i="43"/>
  <c r="T14" i="43"/>
  <c r="T13" i="43"/>
  <c r="V21" i="43"/>
  <c r="T31" i="43"/>
  <c r="P34" i="43"/>
  <c r="V28" i="43"/>
  <c r="AD29" i="43"/>
  <c r="S4" i="43" l="1"/>
  <c r="AC20" i="43"/>
  <c r="AE21" i="43"/>
  <c r="Y21" i="43"/>
  <c r="O27" i="43"/>
  <c r="Q8" i="43"/>
  <c r="AA12" i="43"/>
  <c r="AA16" i="43"/>
  <c r="U16" i="43"/>
  <c r="O32" i="43"/>
  <c r="Q34" i="43"/>
  <c r="Y7" i="43"/>
  <c r="W11" i="43"/>
  <c r="Y11" i="43"/>
  <c r="AE24" i="43"/>
  <c r="Y8" i="43"/>
  <c r="AE37" i="43"/>
  <c r="AE4" i="43"/>
  <c r="Y4" i="43"/>
  <c r="AC17" i="43"/>
  <c r="O28" i="43"/>
  <c r="AC34" i="43"/>
  <c r="S23" i="43"/>
  <c r="Y28" i="43"/>
  <c r="AA9" i="43"/>
  <c r="AC30" i="43"/>
  <c r="AA29" i="43"/>
  <c r="W18" i="43"/>
  <c r="W22" i="43"/>
  <c r="Y5" i="43"/>
  <c r="AE35" i="43"/>
  <c r="Y23" i="43"/>
  <c r="S13" i="43"/>
  <c r="U15" i="43"/>
  <c r="U37" i="43"/>
  <c r="Y34" i="43"/>
  <c r="O25" i="43"/>
  <c r="AA13" i="43"/>
  <c r="AC15" i="43"/>
  <c r="AC37" i="43"/>
  <c r="Q37" i="43"/>
  <c r="Y26" i="43"/>
  <c r="Q13" i="43"/>
  <c r="U28" i="43"/>
  <c r="Q3" i="43"/>
  <c r="Q29" i="43"/>
  <c r="AE28" i="43"/>
  <c r="AA4" i="43"/>
  <c r="S22" i="43"/>
  <c r="U23" i="43"/>
  <c r="O23" i="43"/>
  <c r="AA31" i="43"/>
  <c r="U35" i="43"/>
  <c r="Q15" i="43"/>
  <c r="Q18" i="43"/>
  <c r="AC16" i="43"/>
  <c r="W32" i="43"/>
  <c r="AA36" i="43"/>
  <c r="O8" i="43"/>
  <c r="AE11" i="43"/>
  <c r="O13" i="43"/>
  <c r="U26" i="43"/>
  <c r="S15" i="43"/>
  <c r="U38" i="43"/>
  <c r="U6" i="43"/>
  <c r="O6" i="43"/>
  <c r="S20" i="43"/>
  <c r="AC29" i="43"/>
  <c r="S35" i="43"/>
  <c r="AA23" i="43"/>
  <c r="O30" i="43"/>
  <c r="Q12" i="43"/>
  <c r="AA33" i="43"/>
  <c r="Q31" i="43"/>
  <c r="AE18" i="43"/>
  <c r="AE22" i="43"/>
  <c r="O7" i="43"/>
  <c r="W38" i="43"/>
  <c r="Y31" i="43"/>
  <c r="O19" i="43"/>
  <c r="U24" i="43"/>
  <c r="W7" i="43"/>
  <c r="S7" i="43"/>
  <c r="AC18" i="43"/>
  <c r="S6" i="43"/>
  <c r="AA8" i="43"/>
  <c r="AA34" i="43"/>
  <c r="AA24" i="43"/>
  <c r="Y13" i="43"/>
  <c r="AC28" i="43"/>
  <c r="Y3" i="43"/>
  <c r="Y29" i="43"/>
  <c r="U30" i="43"/>
  <c r="Q6" i="43"/>
  <c r="AA22" i="43"/>
  <c r="AC23" i="43"/>
  <c r="W23" i="43"/>
  <c r="W34" i="43"/>
  <c r="Q26" i="43"/>
  <c r="Y15" i="43"/>
  <c r="Y18" i="43"/>
  <c r="S18" i="43"/>
  <c r="AE32" i="43"/>
  <c r="AA37" i="43"/>
  <c r="W8" i="43"/>
  <c r="U13" i="43"/>
  <c r="W13" i="43"/>
  <c r="AC26" i="43"/>
  <c r="U22" i="43"/>
  <c r="U3" i="43"/>
  <c r="AC6" i="43"/>
  <c r="W6" i="43"/>
  <c r="AA20" i="43"/>
  <c r="S31" i="43"/>
  <c r="AA35" i="43"/>
  <c r="O3" i="43"/>
  <c r="W30" i="43"/>
  <c r="Y12" i="43"/>
  <c r="S36" i="43"/>
  <c r="Q36" i="43"/>
  <c r="W3" i="43"/>
  <c r="AE30" i="43"/>
  <c r="O15" i="43"/>
  <c r="S37" i="43"/>
  <c r="W25" i="43"/>
  <c r="S14" i="43"/>
  <c r="S17" i="43"/>
  <c r="S38" i="43"/>
  <c r="Q38" i="43"/>
  <c r="U19" i="43"/>
  <c r="AA6" i="43"/>
  <c r="Q9" i="43"/>
  <c r="Q35" i="43"/>
  <c r="Q25" i="43"/>
  <c r="Q14" i="43"/>
  <c r="S30" i="43"/>
  <c r="O5" i="43"/>
  <c r="O31" i="43"/>
  <c r="S33" i="43"/>
  <c r="Y6" i="43"/>
  <c r="Q24" i="43"/>
  <c r="S25" i="43"/>
  <c r="AE23" i="43"/>
  <c r="W35" i="43"/>
  <c r="U36" i="43"/>
  <c r="O17" i="43"/>
  <c r="Q19" i="43"/>
  <c r="AA18" i="43"/>
  <c r="O9" i="43"/>
  <c r="AE38" i="43"/>
  <c r="AE8" i="43"/>
  <c r="AC13" i="43"/>
  <c r="AE13" i="43"/>
  <c r="S28" i="43"/>
  <c r="W28" i="43"/>
  <c r="AC3" i="43"/>
  <c r="O10" i="43"/>
  <c r="AE6" i="43"/>
  <c r="Q22" i="43"/>
  <c r="O34" i="43"/>
  <c r="S5" i="43"/>
  <c r="W10" i="43"/>
  <c r="Q10" i="43"/>
  <c r="Y22" i="43"/>
  <c r="O35" i="43"/>
  <c r="O33" i="43"/>
  <c r="W19" i="43"/>
  <c r="AC24" i="43"/>
  <c r="AE7" i="43"/>
  <c r="W20" i="43"/>
  <c r="AE25" i="43"/>
  <c r="AA14" i="43"/>
  <c r="AA17" i="43"/>
  <c r="AA38" i="43"/>
  <c r="AC5" i="43"/>
  <c r="AC19" i="43"/>
  <c r="U10" i="43"/>
  <c r="Y9" i="43"/>
  <c r="Y35" i="43"/>
  <c r="W27" i="43"/>
  <c r="Y14" i="43"/>
  <c r="AA30" i="43"/>
  <c r="W5" i="43"/>
  <c r="W31" i="43"/>
  <c r="AC35" i="43"/>
  <c r="S10" i="43"/>
  <c r="Y24" i="43"/>
  <c r="AA25" i="43"/>
  <c r="U25" i="43"/>
  <c r="O38" i="43"/>
  <c r="W17" i="43"/>
  <c r="Y19" i="43"/>
  <c r="S19" i="43"/>
  <c r="AA15" i="43"/>
  <c r="AC38" i="43"/>
  <c r="U9" i="43"/>
  <c r="U14" i="43"/>
  <c r="O14" i="43"/>
  <c r="AA28" i="43"/>
  <c r="AE29" i="43"/>
  <c r="AC9" i="43"/>
  <c r="AC14" i="43"/>
  <c r="W14" i="43"/>
  <c r="Q30" i="43"/>
  <c r="U31" i="43"/>
  <c r="Y36" i="43"/>
  <c r="AE3" i="43"/>
  <c r="U32" i="43"/>
  <c r="W15" i="43"/>
  <c r="AA7" i="43"/>
  <c r="W33" i="43"/>
  <c r="AE19" i="43"/>
  <c r="S26" i="43"/>
  <c r="U8" i="43"/>
  <c r="Y25" i="43"/>
  <c r="U27" i="43"/>
  <c r="Q16" i="43"/>
  <c r="Q20" i="43"/>
  <c r="S3" i="43"/>
  <c r="O20" i="43"/>
  <c r="S21" i="43"/>
  <c r="AC10" i="43"/>
  <c r="O12" i="43"/>
  <c r="O36" i="43"/>
  <c r="U29" i="43"/>
  <c r="O16" i="43"/>
  <c r="Q32" i="43"/>
  <c r="AE5" i="43"/>
  <c r="AE31" i="43"/>
  <c r="AC36" i="43"/>
  <c r="AA10" i="43"/>
  <c r="O26" i="43"/>
  <c r="Q27" i="43"/>
  <c r="AC25" i="43"/>
  <c r="W9" i="43"/>
  <c r="AE17" i="43"/>
  <c r="O21" i="43"/>
  <c r="AA19" i="43"/>
  <c r="AC22" i="43"/>
  <c r="AC12" i="43"/>
  <c r="U20" i="43"/>
  <c r="W21" i="43"/>
  <c r="Q21" i="43"/>
  <c r="AA32" i="43"/>
  <c r="AA5" i="43"/>
  <c r="AE10" i="43"/>
  <c r="Y10" i="43"/>
  <c r="O24" i="43"/>
  <c r="Y37" i="43"/>
  <c r="O37" i="43"/>
  <c r="O4" i="43"/>
  <c r="AC32" i="43"/>
  <c r="AE15" i="43"/>
  <c r="U12" i="43"/>
  <c r="AE33" i="43"/>
  <c r="U21" i="43"/>
  <c r="AA26" i="43"/>
  <c r="AC8" i="43"/>
  <c r="AE27" i="43"/>
  <c r="AC27" i="43"/>
  <c r="Y16" i="43"/>
  <c r="Y20" i="43"/>
  <c r="AA3" i="43"/>
  <c r="S32" i="43"/>
  <c r="AA21" i="43"/>
  <c r="U11" i="43"/>
  <c r="W12" i="43"/>
  <c r="W36" i="43"/>
  <c r="AC31" i="43"/>
  <c r="W16" i="43"/>
  <c r="Y32" i="43"/>
  <c r="U7" i="43"/>
  <c r="U33" i="43"/>
  <c r="U5" i="43"/>
  <c r="S11" i="43"/>
  <c r="W26" i="43"/>
  <c r="Y27" i="43"/>
  <c r="S27" i="43"/>
  <c r="Q17" i="43"/>
  <c r="AA11" i="43"/>
  <c r="AE26" i="43"/>
  <c r="O29" i="43"/>
  <c r="AA27" i="43"/>
  <c r="S24" i="43"/>
  <c r="S12" i="43"/>
  <c r="S16" i="43"/>
  <c r="AE14" i="43"/>
  <c r="Y30" i="43"/>
  <c r="Q33" i="43"/>
  <c r="Q7" i="43"/>
  <c r="O11" i="43"/>
  <c r="Q11" i="43"/>
  <c r="W24" i="43"/>
  <c r="Y38" i="43"/>
  <c r="W37" i="43"/>
  <c r="W4" i="43"/>
  <c r="Q4" i="43"/>
  <c r="U17" i="43"/>
  <c r="AE20" i="43"/>
  <c r="U34" i="43"/>
  <c r="AC21" i="43"/>
  <c r="Q28" i="43"/>
  <c r="S9" i="43"/>
  <c r="W29" i="43"/>
  <c r="S29" i="43"/>
  <c r="O18" i="43"/>
  <c r="O22" i="43"/>
  <c r="Q5" i="43"/>
  <c r="AE34" i="43"/>
  <c r="Q23" i="43"/>
  <c r="AC11" i="43"/>
  <c r="AE12" i="43"/>
  <c r="AE36" i="43"/>
  <c r="Y33" i="43"/>
  <c r="AE16" i="43"/>
  <c r="U4" i="43"/>
  <c r="AC7" i="43"/>
  <c r="AC33" i="43"/>
  <c r="AE9" i="43"/>
  <c r="U18" i="43"/>
  <c r="AC4" i="43"/>
  <c r="S8" i="43"/>
  <c r="S34" i="43"/>
  <c r="Y17" i="43"/>
  <c r="Q163" i="1" l="1"/>
  <c r="Q154" i="1"/>
  <c r="Q127" i="1"/>
  <c r="Q157" i="1"/>
  <c r="Q164" i="1"/>
  <c r="Q161" i="1"/>
  <c r="Q141" i="1"/>
  <c r="Q158" i="1"/>
  <c r="Q160" i="1"/>
  <c r="Q147" i="1"/>
  <c r="Q162" i="1"/>
  <c r="Q153" i="1"/>
  <c r="Q165" i="1"/>
  <c r="Q159" i="1"/>
  <c r="C4" i="61"/>
  <c r="Q146" i="1"/>
  <c r="Q498" i="1"/>
  <c r="Q79" i="1"/>
  <c r="Q207" i="1"/>
  <c r="Q10" i="1"/>
  <c r="Q24" i="1"/>
  <c r="Q292" i="1"/>
  <c r="Q95" i="1"/>
  <c r="Q591" i="1"/>
  <c r="Q443" i="1"/>
  <c r="Q54" i="1"/>
  <c r="Q573" i="1"/>
  <c r="Q396" i="1"/>
  <c r="Q128" i="1"/>
  <c r="Q182" i="1"/>
  <c r="Q88" i="1"/>
  <c r="Q508" i="1"/>
  <c r="Q136" i="1"/>
  <c r="Q86" i="1"/>
  <c r="Q267" i="1"/>
  <c r="Q472" i="1"/>
  <c r="Q29" i="1"/>
  <c r="Q68" i="1"/>
  <c r="Q33" i="1"/>
  <c r="Q446" i="1"/>
  <c r="Q440" i="1"/>
  <c r="Q169" i="1"/>
  <c r="Q404" i="1"/>
  <c r="Q375" i="1"/>
  <c r="Q412" i="1"/>
  <c r="Q520" i="1"/>
  <c r="Q193" i="1"/>
  <c r="Q548" i="1"/>
  <c r="Q150" i="1"/>
  <c r="Q510" i="1"/>
  <c r="Q226" i="1"/>
  <c r="Q612" i="1"/>
  <c r="Q500" i="1"/>
  <c r="Q72" i="1"/>
  <c r="Q296" i="1"/>
  <c r="Q200" i="1"/>
  <c r="Q49" i="1"/>
  <c r="Q408" i="1"/>
  <c r="Q594" i="1"/>
  <c r="Q373" i="1"/>
  <c r="Q268" i="1"/>
  <c r="Q299" i="1"/>
  <c r="Q380" i="1"/>
  <c r="Q488" i="1"/>
  <c r="Q13" i="1"/>
  <c r="Q287" i="1"/>
  <c r="Q236" i="1"/>
  <c r="Q422" i="1"/>
  <c r="Q421" i="1"/>
  <c r="Q348" i="1"/>
  <c r="Q456" i="1"/>
  <c r="Q81" i="1"/>
  <c r="Q19" i="1"/>
  <c r="Q134" i="1"/>
  <c r="Q288" i="1"/>
  <c r="Q323" i="1"/>
  <c r="Q275" i="1"/>
  <c r="Q175" i="1"/>
  <c r="Q66" i="1"/>
  <c r="Q152" i="1"/>
  <c r="Q447" i="1"/>
  <c r="Q244" i="1"/>
  <c r="Q111" i="1"/>
  <c r="Q211" i="1"/>
  <c r="Q278" i="1"/>
  <c r="Q468" i="1"/>
  <c r="Q280" i="1"/>
  <c r="Q145" i="1"/>
  <c r="Q415" i="1"/>
  <c r="Q180" i="1"/>
  <c r="Q196" i="1"/>
  <c r="Q531" i="1"/>
  <c r="Q248" i="1"/>
  <c r="Q576" i="1"/>
  <c r="Q330" i="1"/>
  <c r="Q132" i="1"/>
  <c r="Q176" i="1"/>
  <c r="Q286" i="1"/>
  <c r="Q345" i="1"/>
  <c r="Q25" i="1"/>
  <c r="Q251" i="1"/>
  <c r="Q172" i="1"/>
  <c r="Q35" i="1"/>
  <c r="Q328" i="1"/>
  <c r="Q378" i="1"/>
  <c r="Q118" i="1"/>
  <c r="Q225" i="1"/>
  <c r="Q595" i="1"/>
  <c r="Q326" i="1"/>
  <c r="Q168" i="1"/>
  <c r="Q293" i="1"/>
  <c r="Q190" i="1"/>
  <c r="Q8" i="1"/>
  <c r="Q184" i="1"/>
  <c r="Q67" i="1"/>
  <c r="Q315" i="1"/>
  <c r="Q39" i="1"/>
  <c r="Q76" i="1"/>
  <c r="Q185" i="1"/>
  <c r="Q17" i="1"/>
  <c r="Q469" i="1"/>
  <c r="Q302" i="1"/>
  <c r="Q177" i="1"/>
  <c r="Q80" i="1"/>
  <c r="Q15" i="1"/>
  <c r="Q411" i="1"/>
  <c r="Q444" i="1"/>
  <c r="Q552" i="1"/>
  <c r="Q448" i="1"/>
  <c r="Q249" i="1"/>
  <c r="Q186" i="1"/>
  <c r="Q30" i="1"/>
  <c r="Q553" i="1"/>
  <c r="Q22" i="1"/>
  <c r="Q107" i="1"/>
  <c r="Q290" i="1"/>
  <c r="Q192" i="1"/>
  <c r="Q352" i="1"/>
  <c r="Q366" i="1"/>
  <c r="Q273" i="1"/>
  <c r="Q417" i="1"/>
  <c r="Q91" i="1"/>
  <c r="Q492" i="1"/>
  <c r="Q232" i="1"/>
  <c r="Q45" i="1"/>
  <c r="Q46" i="1"/>
  <c r="Q353" i="1"/>
  <c r="Q568" i="1"/>
  <c r="Q418" i="1"/>
  <c r="Q179" i="1"/>
  <c r="Q574" i="1"/>
  <c r="Q48" i="1"/>
  <c r="Q194" i="1"/>
  <c r="Q572" i="1"/>
  <c r="Q344" i="1"/>
  <c r="Q140" i="1"/>
  <c r="Q509" i="1"/>
  <c r="Q3" i="1"/>
  <c r="Q63" i="1"/>
  <c r="Q460" i="1"/>
  <c r="Q217" i="1"/>
  <c r="Q316" i="1"/>
  <c r="Q424" i="1"/>
  <c r="Q156" i="1"/>
  <c r="Q385" i="1"/>
  <c r="Q122" i="1"/>
  <c r="Q536" i="1"/>
  <c r="Q333" i="1"/>
  <c r="Q284" i="1"/>
  <c r="Q392" i="1"/>
  <c r="Q490" i="1"/>
  <c r="Q308" i="1"/>
  <c r="Q504" i="1"/>
  <c r="Q247" i="1"/>
  <c r="Q528" i="1"/>
  <c r="Q530" i="1"/>
  <c r="Q364" i="1"/>
  <c r="Q233" i="1"/>
  <c r="Q596" i="1"/>
  <c r="Q476" i="1"/>
  <c r="Q584" i="1"/>
  <c r="Q112" i="1"/>
  <c r="Q31" i="1"/>
  <c r="Q554" i="1"/>
  <c r="Q387" i="1"/>
  <c r="Q109" i="1"/>
  <c r="Q592" i="1"/>
  <c r="Q252" i="1"/>
  <c r="Q360" i="1"/>
  <c r="Q259" i="1"/>
  <c r="Q340" i="1"/>
  <c r="Q227" i="1"/>
  <c r="Q532" i="1"/>
  <c r="Q245" i="1"/>
  <c r="Q487" i="1"/>
  <c r="Q332" i="1"/>
  <c r="Q113" i="1"/>
  <c r="Q445" i="1"/>
  <c r="Q511" i="1"/>
  <c r="Q126" i="1"/>
  <c r="Q551" i="1"/>
  <c r="Q104" i="1"/>
  <c r="Q384" i="1"/>
  <c r="Q416" i="1"/>
  <c r="Q335" i="1"/>
  <c r="Q533" i="1"/>
  <c r="Q390" i="1"/>
  <c r="Q32" i="1"/>
  <c r="Q305" i="1"/>
  <c r="Q21" i="1"/>
  <c r="Q489" i="1"/>
  <c r="Q401" i="1"/>
  <c r="Q11" i="1"/>
  <c r="Q298" i="1"/>
  <c r="Q465" i="1"/>
  <c r="Q588" i="1"/>
  <c r="Q224" i="1"/>
  <c r="Q361" i="1"/>
  <c r="Q78" i="1"/>
  <c r="Q406" i="1"/>
  <c r="Q377" i="1"/>
  <c r="Q301" i="1"/>
  <c r="Q321" i="1"/>
  <c r="Q432" i="1"/>
  <c r="Q395" i="1"/>
  <c r="Q557" i="1"/>
  <c r="Q497" i="1"/>
  <c r="Q270" i="1"/>
  <c r="Q517" i="1"/>
  <c r="Q6" i="1"/>
  <c r="Q458" i="1"/>
  <c r="Q613" i="1"/>
  <c r="Q4" i="1"/>
  <c r="Q491" i="1"/>
  <c r="Q214" i="1"/>
  <c r="Q59" i="1"/>
  <c r="Q262" i="1"/>
  <c r="Q350" i="1"/>
  <c r="Q124" i="1"/>
  <c r="Q243" i="1"/>
  <c r="Q556" i="1"/>
  <c r="Q125" i="1"/>
  <c r="Q453" i="1"/>
  <c r="Q174" i="1"/>
  <c r="Q601" i="1"/>
  <c r="Q425" i="1"/>
  <c r="Q585" i="1"/>
  <c r="Q571" i="1"/>
  <c r="Q549" i="1"/>
  <c r="Q336" i="1"/>
  <c r="Q495" i="1"/>
  <c r="Q587" i="1"/>
  <c r="Q71" i="1"/>
  <c r="Q253" i="1"/>
  <c r="Q221" i="1"/>
  <c r="Q129" i="1"/>
  <c r="Q222" i="1"/>
  <c r="Q461" i="1"/>
  <c r="Q283" i="1"/>
  <c r="Q471" i="1"/>
  <c r="Q55" i="1"/>
  <c r="Q89" i="1"/>
  <c r="Q558" i="1"/>
  <c r="Q371" i="1"/>
  <c r="Q229" i="1"/>
  <c r="Q534" i="1"/>
  <c r="Q342" i="1"/>
  <c r="Q121" i="1"/>
  <c r="Q300" i="1"/>
  <c r="Q98" i="1"/>
  <c r="Q103" i="1"/>
  <c r="Q276" i="1"/>
  <c r="Q178" i="1"/>
  <c r="Q100" i="1"/>
  <c r="Q409" i="1"/>
  <c r="Q220" i="1"/>
  <c r="Q372" i="1"/>
  <c r="Q197" i="1"/>
  <c r="Q467" i="1"/>
  <c r="Q611" i="1"/>
  <c r="Q281" i="1"/>
  <c r="Q191" i="1"/>
  <c r="Q250" i="1"/>
  <c r="Q210" i="1"/>
  <c r="Q436" i="1"/>
  <c r="Q34" i="1"/>
  <c r="Q26" i="1"/>
  <c r="Q428" i="1"/>
  <c r="Q231" i="1"/>
  <c r="Q223" i="1"/>
  <c r="Q481" i="1"/>
  <c r="Q7" i="1"/>
  <c r="Q397" i="1"/>
  <c r="Q609" i="1"/>
  <c r="Q605" i="1"/>
  <c r="Q449" i="1"/>
  <c r="Q53" i="1"/>
  <c r="Q99" i="1"/>
  <c r="Q368" i="1"/>
  <c r="Q506" i="1"/>
  <c r="Q516" i="1"/>
  <c r="Q329" i="1"/>
  <c r="Q318" i="1"/>
  <c r="Q502" i="1"/>
  <c r="Q96" i="1"/>
  <c r="Q23" i="1"/>
  <c r="Q5" i="1"/>
  <c r="Q570" i="1"/>
  <c r="Q228" i="1"/>
  <c r="Q115" i="1"/>
  <c r="Q400" i="1"/>
  <c r="Q478" i="1"/>
  <c r="Q351" i="1"/>
  <c r="Q618" i="1"/>
  <c r="Q527" i="1"/>
  <c r="Q603" i="1"/>
  <c r="Q541" i="1"/>
  <c r="Q139" i="1"/>
  <c r="Q202" i="1"/>
  <c r="Q550" i="1"/>
  <c r="Q142" i="1"/>
  <c r="Q515" i="1"/>
  <c r="Q365" i="1"/>
  <c r="Q105" i="1"/>
  <c r="Q120" i="1"/>
  <c r="Q614" i="1"/>
  <c r="Q617" i="1"/>
  <c r="Q218" i="1"/>
  <c r="Q216" i="1"/>
  <c r="Q526" i="1"/>
  <c r="Q97" i="1"/>
  <c r="Q433" i="1"/>
  <c r="Q547" i="1"/>
  <c r="Q52" i="1"/>
  <c r="Q166" i="1"/>
  <c r="Q238" i="1"/>
  <c r="Q239" i="1"/>
  <c r="Q388" i="1"/>
  <c r="Q230" i="1"/>
  <c r="Q523" i="1"/>
  <c r="Q569" i="1"/>
  <c r="Q62" i="1"/>
  <c r="Q331" i="1"/>
  <c r="Q114" i="1"/>
  <c r="Q410" i="1"/>
  <c r="Q51" i="1"/>
  <c r="Q399" i="1"/>
  <c r="Q102" i="1"/>
  <c r="Q322" i="1"/>
  <c r="Q219" i="1"/>
  <c r="Q358" i="1"/>
  <c r="Q203" i="1"/>
  <c r="Q264" i="1"/>
  <c r="Q376" i="1"/>
  <c r="Q254" i="1"/>
  <c r="Q131" i="1"/>
  <c r="Q151" i="1"/>
  <c r="Q379" i="1"/>
  <c r="Q16" i="1"/>
  <c r="Q64" i="1"/>
  <c r="Q149" i="1"/>
  <c r="Q36" i="1"/>
  <c r="Q123" i="1"/>
  <c r="Q65" i="1"/>
  <c r="Q241" i="1"/>
  <c r="Q170" i="1"/>
  <c r="Q40" i="1"/>
  <c r="Q148" i="1"/>
  <c r="Q133" i="1"/>
  <c r="Q144" i="1"/>
  <c r="Q204" i="1"/>
  <c r="Q320" i="1"/>
  <c r="Q524" i="1"/>
  <c r="Q522" i="1"/>
  <c r="Q135" i="1"/>
  <c r="Q279" i="1"/>
  <c r="Q590" i="1"/>
  <c r="Q546" i="1"/>
  <c r="Q561" i="1"/>
  <c r="Q482" i="1"/>
  <c r="Q130" i="1"/>
  <c r="Q473" i="1"/>
  <c r="Q119" i="1"/>
  <c r="Q110" i="1"/>
  <c r="Q61" i="1"/>
  <c r="Q589" i="1"/>
  <c r="Q212" i="1"/>
  <c r="Q341" i="1"/>
  <c r="Q529" i="1"/>
  <c r="Q240" i="1"/>
  <c r="Q598" i="1"/>
  <c r="Q450" i="1"/>
  <c r="Q209" i="1"/>
  <c r="Q313" i="1"/>
  <c r="Q271" i="1"/>
  <c r="Q317" i="1"/>
  <c r="Q513" i="1"/>
  <c r="Q427" i="1"/>
  <c r="Q493" i="1"/>
  <c r="Q84" i="1"/>
  <c r="Q87" i="1"/>
  <c r="Q580" i="1"/>
  <c r="Q70" i="1"/>
  <c r="Q565" i="1"/>
  <c r="Q555" i="1"/>
  <c r="Q28" i="1"/>
  <c r="Q69" i="1"/>
  <c r="Q559" i="1"/>
  <c r="Q263" i="1"/>
  <c r="Q464" i="1"/>
  <c r="Q544" i="1"/>
  <c r="Q314" i="1"/>
  <c r="Q431" i="1"/>
  <c r="Q339" i="1"/>
  <c r="Q514" i="1"/>
  <c r="Q602" i="1"/>
  <c r="Q474" i="1"/>
  <c r="Q545" i="1"/>
  <c r="Q475" i="1"/>
  <c r="Q577" i="1"/>
  <c r="Q579" i="1"/>
  <c r="Q187" i="1"/>
  <c r="Q604" i="1"/>
  <c r="Q183" i="1"/>
  <c r="Q116" i="1"/>
  <c r="Q20" i="1"/>
  <c r="Q575" i="1"/>
  <c r="Q610" i="1"/>
  <c r="Q455" i="1"/>
  <c r="Q519" i="1"/>
  <c r="Q600" i="1"/>
  <c r="Q562" i="1"/>
  <c r="Q309" i="1"/>
  <c r="Q505" i="1"/>
  <c r="Q582" i="1"/>
  <c r="Q338" i="1"/>
  <c r="Q543" i="1"/>
  <c r="Q237" i="1"/>
  <c r="Q50" i="1"/>
  <c r="Q269" i="1"/>
  <c r="Q181" i="1"/>
  <c r="Q234" i="1"/>
  <c r="Q463" i="1"/>
  <c r="Q620" i="1"/>
  <c r="Q414" i="1"/>
  <c r="Q619" i="1"/>
  <c r="Q235" i="1"/>
  <c r="Q434" i="1"/>
  <c r="Q38" i="1"/>
  <c r="Q608" i="1"/>
  <c r="Q195" i="1"/>
  <c r="Q205" i="1"/>
  <c r="Q303" i="1"/>
  <c r="Q274" i="1"/>
  <c r="Q454" i="1"/>
  <c r="Q374" i="1"/>
  <c r="Q319" i="1"/>
  <c r="Q242" i="1"/>
  <c r="Q357" i="1"/>
  <c r="Q389" i="1"/>
  <c r="Q438" i="1"/>
  <c r="Q255" i="1"/>
  <c r="Q266" i="1"/>
  <c r="Q599" i="1"/>
  <c r="Q282" i="1"/>
  <c r="Q479" i="1"/>
  <c r="Q56" i="1"/>
  <c r="Q285" i="1"/>
  <c r="Q334" i="1"/>
  <c r="Q324" i="1"/>
  <c r="Q381" i="1"/>
  <c r="Q138" i="1"/>
  <c r="Q370" i="1"/>
  <c r="Q206" i="1"/>
  <c r="Q75" i="1"/>
  <c r="Q337" i="1"/>
  <c r="Q312" i="1"/>
  <c r="Q615" i="1"/>
  <c r="Q346" i="1"/>
  <c r="Q494" i="1"/>
  <c r="Q606" i="1"/>
  <c r="Q537" i="1"/>
  <c r="Q260" i="1"/>
  <c r="Q356" i="1"/>
  <c r="Q616" i="1"/>
  <c r="Q420" i="1"/>
  <c r="Q58" i="1"/>
  <c r="Q265" i="1"/>
  <c r="Q560" i="1"/>
  <c r="Q477" i="1"/>
  <c r="Q198" i="1"/>
  <c r="Q42" i="1"/>
  <c r="Q47" i="1"/>
  <c r="Q108" i="1"/>
  <c r="Q430" i="1"/>
  <c r="Q117" i="1"/>
  <c r="Q496" i="1"/>
  <c r="Q291" i="1"/>
  <c r="Q85" i="1"/>
  <c r="Q171" i="1"/>
  <c r="Q355" i="1"/>
  <c r="Q429" i="1"/>
  <c r="Q277" i="1"/>
  <c r="Q521" i="1"/>
  <c r="Q18" i="1"/>
  <c r="Q535" i="1"/>
  <c r="Q391" i="1"/>
  <c r="Q405" i="1"/>
  <c r="Q398" i="1"/>
  <c r="Q518" i="1"/>
  <c r="Q327" i="1"/>
  <c r="Q597" i="1"/>
  <c r="Q215" i="1"/>
  <c r="Q578" i="1"/>
  <c r="Q539" i="1"/>
  <c r="Q507" i="1"/>
  <c r="Q501" i="1"/>
  <c r="Q403" i="1"/>
  <c r="Q347" i="1"/>
  <c r="Q349" i="1"/>
  <c r="Q304" i="1"/>
  <c r="Q261" i="1"/>
  <c r="Q480" i="1"/>
  <c r="Q90" i="1"/>
  <c r="Q137" i="1"/>
  <c r="Q466" i="1"/>
  <c r="Q442" i="1"/>
  <c r="Q359" i="1"/>
  <c r="Q9" i="1"/>
  <c r="Q143" i="1"/>
  <c r="Q483" i="1"/>
  <c r="Q189" i="1"/>
  <c r="Q307" i="1"/>
  <c r="Q426" i="1"/>
  <c r="Q369" i="1"/>
  <c r="Q363" i="1"/>
  <c r="Q258" i="1"/>
  <c r="Q386" i="1"/>
  <c r="Q581" i="1"/>
  <c r="Q451" i="1"/>
  <c r="Q354" i="1"/>
  <c r="Q101" i="1"/>
  <c r="Q173" i="1"/>
  <c r="Q459" i="1"/>
  <c r="Q311" i="1"/>
  <c r="Q402" i="1"/>
  <c r="Q295" i="1"/>
  <c r="Q77" i="1"/>
  <c r="Q583" i="1"/>
  <c r="Q92" i="1"/>
  <c r="Q423" i="1"/>
  <c r="Q310" i="1"/>
  <c r="Q383" i="1"/>
  <c r="Q593" i="1"/>
  <c r="Q201" i="1"/>
  <c r="Q484" i="1"/>
  <c r="Q393" i="1"/>
  <c r="Q499" i="1"/>
  <c r="Q470" i="1"/>
  <c r="Q486" i="1"/>
  <c r="Q343" i="1"/>
  <c r="Q586" i="1"/>
  <c r="Q188" i="1"/>
  <c r="Q540" i="1"/>
  <c r="Q419" i="1"/>
  <c r="Q462" i="1"/>
  <c r="Q257" i="1"/>
  <c r="Q289" i="1"/>
  <c r="Q208" i="1"/>
  <c r="Q566" i="1"/>
  <c r="Q413" i="1"/>
  <c r="Q563" i="1"/>
  <c r="Q73" i="1"/>
  <c r="Q435" i="1"/>
  <c r="Q82" i="1"/>
  <c r="Q607" i="1"/>
  <c r="Q382" i="1"/>
  <c r="Q512" i="1"/>
  <c r="Q41" i="1"/>
  <c r="Q452" i="1"/>
  <c r="Q246" i="1"/>
  <c r="Q256" i="1"/>
  <c r="Q37" i="1"/>
  <c r="Q167" i="1"/>
  <c r="Q83" i="1"/>
  <c r="Q542" i="1"/>
  <c r="Q564" i="1"/>
  <c r="Q621" i="1"/>
  <c r="Q503" i="1"/>
  <c r="Q297" i="1"/>
  <c r="Q57" i="1"/>
  <c r="Q394" i="1"/>
  <c r="Q441" i="1"/>
  <c r="Q272" i="1"/>
  <c r="Q457" i="1"/>
  <c r="Q439" i="1"/>
  <c r="Q213" i="1"/>
  <c r="Q294" i="1"/>
  <c r="Q306" i="1"/>
  <c r="Q43" i="1"/>
  <c r="Q367" i="1"/>
  <c r="Q525" i="1"/>
  <c r="Q155" i="1"/>
  <c r="Q407" i="1"/>
  <c r="Q325" i="1"/>
  <c r="Q362" i="1"/>
  <c r="Q485" i="1"/>
  <c r="Q567" i="1"/>
  <c r="Q199" i="1"/>
  <c r="Q538" i="1"/>
  <c r="Q437" i="1"/>
  <c r="A241" i="1" l="1"/>
  <c r="A339" i="1"/>
  <c r="A490" i="1"/>
  <c r="A282" i="1"/>
  <c r="A384" i="1"/>
  <c r="A436" i="1"/>
  <c r="A495" i="1"/>
  <c r="A365" i="1"/>
  <c r="A369" i="1"/>
  <c r="A345" i="1"/>
  <c r="A324" i="1"/>
  <c r="A271" i="1"/>
  <c r="A260" i="1"/>
  <c r="A276" i="1"/>
  <c r="A338" i="1"/>
  <c r="A317" i="1"/>
  <c r="A32" i="1"/>
  <c r="AE32" i="1" s="1"/>
  <c r="A232" i="1"/>
  <c r="A417" i="1"/>
  <c r="A409" i="1"/>
  <c r="A281" i="1"/>
  <c r="A332" i="1"/>
  <c r="A377" i="1"/>
  <c r="A392" i="1"/>
  <c r="A395" i="1"/>
  <c r="A406" i="1"/>
  <c r="A279" i="1"/>
  <c r="A292" i="1"/>
  <c r="A288" i="1"/>
  <c r="A461" i="1"/>
  <c r="A493" i="1"/>
  <c r="A457" i="1"/>
  <c r="A261" i="1"/>
  <c r="A251" i="1"/>
  <c r="A376" i="1"/>
  <c r="A352" i="1"/>
  <c r="A373" i="1"/>
  <c r="A485" i="1"/>
  <c r="A308" i="1"/>
  <c r="A399" i="1"/>
  <c r="A414" i="1"/>
  <c r="A452" i="1"/>
  <c r="A460" i="1"/>
  <c r="A305" i="1"/>
  <c r="A354" i="1"/>
  <c r="A488" i="1"/>
  <c r="A366" i="1"/>
  <c r="A349" i="1"/>
  <c r="A284" i="1"/>
  <c r="A387" i="1"/>
  <c r="A231" i="1"/>
  <c r="A50" i="1"/>
  <c r="AE50" i="1" s="1"/>
  <c r="A59" i="1"/>
  <c r="AE59" i="1" s="1"/>
  <c r="A247" i="1"/>
  <c r="A278" i="1"/>
  <c r="A477" i="1"/>
  <c r="A331" i="1"/>
  <c r="A463" i="1"/>
  <c r="A239" i="1"/>
  <c r="A363" i="1"/>
  <c r="A337" i="1"/>
  <c r="A497" i="1"/>
  <c r="A242" i="1"/>
  <c r="A243" i="1"/>
  <c r="A484" i="1"/>
  <c r="A464" i="1"/>
  <c r="A499" i="1"/>
  <c r="A250" i="1"/>
  <c r="A408" i="1"/>
  <c r="A266" i="1"/>
  <c r="A334" i="1"/>
  <c r="A368" i="1"/>
  <c r="A371" i="1"/>
  <c r="A303" i="1"/>
  <c r="A403" i="1"/>
  <c r="A245" i="1"/>
  <c r="A466" i="1"/>
  <c r="A446" i="1"/>
  <c r="A415" i="1"/>
  <c r="A116" i="1"/>
  <c r="AE116" i="1" s="1"/>
  <c r="A73" i="1"/>
  <c r="AE73" i="1" s="1"/>
  <c r="A420" i="1"/>
  <c r="A237" i="1"/>
  <c r="A236" i="1"/>
  <c r="A444" i="1"/>
  <c r="A268" i="1"/>
  <c r="A296" i="1"/>
  <c r="A295" i="1"/>
  <c r="A393" i="1"/>
  <c r="A112" i="1"/>
  <c r="AE112" i="1" s="1"/>
  <c r="A122" i="1"/>
  <c r="A58" i="1"/>
  <c r="AE58" i="1" s="1"/>
  <c r="A216" i="1"/>
  <c r="A191" i="1"/>
  <c r="A8" i="1"/>
  <c r="AE8" i="1" s="1"/>
  <c r="A165" i="1"/>
  <c r="A167" i="1"/>
  <c r="A106" i="1"/>
  <c r="AE106" i="1" s="1"/>
  <c r="A49" i="1"/>
  <c r="AE49" i="1" s="1"/>
  <c r="A55" i="1"/>
  <c r="AE55" i="1" s="1"/>
  <c r="A11" i="1"/>
  <c r="AE11" i="1" s="1"/>
  <c r="A192" i="1"/>
  <c r="A91" i="1"/>
  <c r="AE91" i="1" s="1"/>
  <c r="A46" i="1"/>
  <c r="AE46" i="1" s="1"/>
  <c r="A113" i="1"/>
  <c r="AE113" i="1" s="1"/>
  <c r="A89" i="1"/>
  <c r="AE89" i="1" s="1"/>
  <c r="A198" i="1"/>
  <c r="A75" i="1"/>
  <c r="AE75" i="1" s="1"/>
  <c r="A107" i="1"/>
  <c r="AE107" i="1" s="1"/>
  <c r="A57" i="1"/>
  <c r="AE57" i="1" s="1"/>
  <c r="A184" i="1"/>
  <c r="A171" i="1"/>
  <c r="A168" i="1"/>
  <c r="A18" i="1"/>
  <c r="AE18" i="1" s="1"/>
  <c r="A158" i="1"/>
  <c r="A36" i="1"/>
  <c r="AE36" i="1" s="1"/>
  <c r="A143" i="1"/>
  <c r="A202" i="1"/>
  <c r="A71" i="1"/>
  <c r="AE71" i="1" s="1"/>
  <c r="A23" i="1"/>
  <c r="AE23" i="1" s="1"/>
  <c r="A173" i="1"/>
  <c r="A134" i="1"/>
  <c r="A155" i="1"/>
  <c r="A61" i="1"/>
  <c r="AE61" i="1" s="1"/>
  <c r="A162" i="1"/>
  <c r="A189" i="1"/>
  <c r="A20" i="1"/>
  <c r="AE20" i="1" s="1"/>
  <c r="A161" i="1"/>
  <c r="A98" i="1"/>
  <c r="AE98" i="1" s="1"/>
  <c r="A211" i="1"/>
  <c r="A151" i="1"/>
  <c r="A153" i="1"/>
  <c r="A117" i="1"/>
  <c r="AE117" i="1" s="1"/>
  <c r="A74" i="1"/>
  <c r="AE74" i="1" s="1"/>
  <c r="A195" i="1"/>
  <c r="A87" i="1"/>
  <c r="AE87" i="1" s="1"/>
  <c r="A203" i="1"/>
  <c r="A200" i="1"/>
  <c r="A37" i="1"/>
  <c r="AE37" i="1" s="1"/>
  <c r="A90" i="1"/>
  <c r="AE90" i="1" s="1"/>
  <c r="A205" i="1"/>
  <c r="A187" i="1"/>
  <c r="A85" i="1"/>
  <c r="AE85" i="1" s="1"/>
  <c r="A17" i="1"/>
  <c r="AE17" i="1" s="1"/>
  <c r="A132" i="1"/>
  <c r="A69" i="1"/>
  <c r="AE69" i="1" s="1"/>
  <c r="A145" i="1"/>
  <c r="A24" i="1"/>
  <c r="AE24" i="1" s="1"/>
  <c r="A174" i="1"/>
  <c r="A154" i="1"/>
  <c r="A182" i="1"/>
  <c r="A67" i="1"/>
  <c r="AE67" i="1" s="1"/>
  <c r="A40" i="1"/>
  <c r="AE40" i="1" s="1"/>
  <c r="A6" i="1"/>
  <c r="AE6" i="1" s="1"/>
  <c r="A169" i="1"/>
  <c r="A124" i="1"/>
  <c r="A131" i="1"/>
  <c r="A209" i="1"/>
  <c r="A29" i="1"/>
  <c r="AE29" i="1" s="1"/>
  <c r="A68" i="1"/>
  <c r="AE68" i="1" s="1"/>
  <c r="A224" i="1"/>
  <c r="A99" i="1"/>
  <c r="AE99" i="1" s="1"/>
  <c r="A48" i="1"/>
  <c r="AE48" i="1" s="1"/>
  <c r="A159" i="1"/>
  <c r="A12" i="1"/>
  <c r="AE12" i="1" s="1"/>
  <c r="A14" i="1"/>
  <c r="AE14" i="1" s="1"/>
  <c r="A105" i="1"/>
  <c r="AE105" i="1" s="1"/>
  <c r="A56" i="1"/>
  <c r="AE56" i="1" s="1"/>
  <c r="A130" i="1"/>
  <c r="A26" i="1"/>
  <c r="AE26" i="1" s="1"/>
  <c r="A175" i="1"/>
  <c r="A19" i="1"/>
  <c r="AE19" i="1" s="1"/>
  <c r="A100" i="1"/>
  <c r="AE100" i="1" s="1"/>
  <c r="A110" i="1"/>
  <c r="AE110" i="1" s="1"/>
  <c r="A44" i="1"/>
  <c r="AE44" i="1" s="1"/>
  <c r="A21" i="1"/>
  <c r="AE21" i="1" s="1"/>
  <c r="A5" i="1"/>
  <c r="AE5" i="1" s="1"/>
  <c r="A190" i="1"/>
  <c r="A206" i="1"/>
  <c r="A93" i="1"/>
  <c r="AE93" i="1" s="1"/>
  <c r="A163" i="1"/>
  <c r="A79" i="1"/>
  <c r="AE79" i="1" s="1"/>
  <c r="A86" i="1"/>
  <c r="AE86" i="1" s="1"/>
  <c r="A65" i="1"/>
  <c r="AE65" i="1" s="1"/>
  <c r="A127" i="1"/>
  <c r="A222" i="1"/>
  <c r="A88" i="1"/>
  <c r="AE88" i="1" s="1"/>
  <c r="A220" i="1"/>
  <c r="A7" i="1"/>
  <c r="AE7" i="1" s="1"/>
  <c r="A108" i="1"/>
  <c r="AE108" i="1" s="1"/>
  <c r="A72" i="1"/>
  <c r="AE72" i="1" s="1"/>
  <c r="A199" i="1"/>
  <c r="A96" i="1"/>
  <c r="AE96" i="1" s="1"/>
  <c r="A185" i="1"/>
  <c r="A166" i="1"/>
  <c r="A119" i="1"/>
  <c r="A25" i="1"/>
  <c r="AE25" i="1" s="1"/>
  <c r="A13" i="1"/>
  <c r="AE13" i="1" s="1"/>
  <c r="A41" i="1"/>
  <c r="AE41" i="1" s="1"/>
  <c r="A141" i="1"/>
  <c r="A118" i="1"/>
  <c r="AE118" i="1" s="1"/>
  <c r="A111" i="1"/>
  <c r="AE111" i="1" s="1"/>
  <c r="A66" i="1"/>
  <c r="AE66" i="1" s="1"/>
  <c r="A97" i="1"/>
  <c r="AE97" i="1" s="1"/>
  <c r="A164" i="1"/>
  <c r="A103" i="1"/>
  <c r="AE103" i="1" s="1"/>
  <c r="A147" i="1"/>
  <c r="A62" i="1"/>
  <c r="AE62" i="1" s="1"/>
  <c r="A77" i="1"/>
  <c r="AE77" i="1" s="1"/>
  <c r="A225" i="1"/>
  <c r="A156" i="1"/>
  <c r="A92" i="1"/>
  <c r="AE92" i="1" s="1"/>
  <c r="A80" i="1"/>
  <c r="AE80" i="1" s="1"/>
  <c r="A223" i="1"/>
  <c r="A9" i="1"/>
  <c r="AE9" i="1" s="1"/>
  <c r="A160" i="1"/>
  <c r="A84" i="1"/>
  <c r="AE84" i="1" s="1"/>
  <c r="A28" i="1"/>
  <c r="AE28" i="1" s="1"/>
  <c r="A114" i="1"/>
  <c r="AE114" i="1" s="1"/>
  <c r="A104" i="1"/>
  <c r="AE104" i="1" s="1"/>
  <c r="A27" i="1"/>
  <c r="AE27" i="1" s="1"/>
  <c r="A142" i="1"/>
  <c r="A52" i="1"/>
  <c r="AE52" i="1" s="1"/>
  <c r="A15" i="1"/>
  <c r="AE15" i="1" s="1"/>
  <c r="A43" i="1"/>
  <c r="AE43" i="1" s="1"/>
  <c r="A30" i="1"/>
  <c r="AE30" i="1" s="1"/>
  <c r="A221" i="1"/>
  <c r="A125" i="1"/>
  <c r="A207" i="1"/>
  <c r="A219" i="1"/>
  <c r="A64" i="1"/>
  <c r="AE64" i="1" s="1"/>
  <c r="A101" i="1"/>
  <c r="AE101" i="1" s="1"/>
  <c r="A133" i="1"/>
  <c r="A218" i="1"/>
  <c r="A150" i="1"/>
  <c r="A39" i="1"/>
  <c r="AE39" i="1" s="1"/>
  <c r="A83" i="1"/>
  <c r="AE83" i="1" s="1"/>
  <c r="A70" i="1"/>
  <c r="AE70" i="1" s="1"/>
  <c r="A54" i="1"/>
  <c r="AE54" i="1" s="1"/>
  <c r="A138" i="1"/>
  <c r="A51" i="1"/>
  <c r="AE51" i="1" s="1"/>
  <c r="A22" i="1"/>
  <c r="AE22" i="1" s="1"/>
  <c r="A102" i="1"/>
  <c r="AE102" i="1" s="1"/>
  <c r="A129" i="1"/>
  <c r="A16" i="1"/>
  <c r="AE16" i="1" s="1"/>
  <c r="A94" i="1"/>
  <c r="AE94" i="1" s="1"/>
  <c r="A109" i="1"/>
  <c r="AE109" i="1" s="1"/>
  <c r="A45" i="1"/>
  <c r="AE45" i="1" s="1"/>
  <c r="A179" i="1"/>
  <c r="A4" i="1"/>
  <c r="AE4" i="1" s="1"/>
  <c r="A152" i="1"/>
  <c r="A177" i="1"/>
  <c r="A181" i="1"/>
  <c r="A128" i="1"/>
  <c r="A3" i="1"/>
  <c r="AE3" i="1" s="1"/>
  <c r="A178" i="1"/>
  <c r="A196" i="1"/>
  <c r="A226" i="1"/>
  <c r="A135" i="1"/>
  <c r="A149" i="1"/>
  <c r="A38" i="1"/>
  <c r="AE38" i="1" s="1"/>
  <c r="A95" i="1"/>
  <c r="AE95" i="1" s="1"/>
  <c r="A217" i="1"/>
  <c r="A33" i="1"/>
  <c r="AE33" i="1" s="1"/>
  <c r="A201" i="1"/>
  <c r="A183" i="1"/>
  <c r="A82" i="1"/>
  <c r="AE82" i="1" s="1"/>
  <c r="A194" i="1"/>
  <c r="A146" i="1"/>
  <c r="A176" i="1"/>
  <c r="A10" i="1"/>
  <c r="AE10" i="1" s="1"/>
  <c r="A148" i="1"/>
  <c r="A180" i="1"/>
  <c r="A213" i="1"/>
  <c r="A123" i="1"/>
  <c r="A81" i="1"/>
  <c r="AE81" i="1" s="1"/>
  <c r="A137" i="1"/>
  <c r="A215" i="1"/>
  <c r="A208" i="1"/>
  <c r="A204" i="1"/>
  <c r="A47" i="1"/>
  <c r="AE47" i="1" s="1"/>
  <c r="A78" i="1"/>
  <c r="AE78" i="1" s="1"/>
  <c r="A172" i="1"/>
  <c r="A186" i="1"/>
  <c r="A63" i="1"/>
  <c r="AE63" i="1" s="1"/>
  <c r="A193" i="1"/>
  <c r="A214" i="1"/>
  <c r="A34" i="1"/>
  <c r="AE34" i="1" s="1"/>
  <c r="A42" i="1"/>
  <c r="AE42" i="1" s="1"/>
  <c r="A197" i="1"/>
  <c r="A210" i="1"/>
  <c r="A31" i="1"/>
  <c r="AE31" i="1" s="1"/>
  <c r="A212" i="1"/>
  <c r="A188" i="1"/>
  <c r="A126" i="1"/>
  <c r="A157" i="1"/>
  <c r="A60" i="1"/>
  <c r="AE60" i="1" s="1"/>
  <c r="A136" i="1"/>
  <c r="A170" i="1"/>
  <c r="A76" i="1"/>
  <c r="AE76" i="1" s="1"/>
  <c r="A412" i="1"/>
  <c r="A486" i="1"/>
  <c r="A355" i="1"/>
  <c r="A265" i="1"/>
  <c r="A336" i="1"/>
  <c r="A246" i="1"/>
  <c r="A270" i="1"/>
  <c r="A357" i="1"/>
  <c r="A449" i="1"/>
  <c r="A385" i="1"/>
  <c r="A350" i="1"/>
  <c r="A310" i="1"/>
  <c r="A424" i="1"/>
  <c r="A383" i="1"/>
  <c r="A307" i="1"/>
  <c r="A35" i="1"/>
  <c r="AE35" i="1" s="1"/>
  <c r="A358" i="1"/>
  <c r="A320" i="1"/>
  <c r="A318" i="1"/>
  <c r="A263" i="1"/>
  <c r="A487" i="1"/>
  <c r="A458" i="1"/>
  <c r="A277" i="1"/>
  <c r="A287" i="1"/>
  <c r="A323" i="1"/>
  <c r="A407" i="1"/>
  <c r="A290" i="1"/>
  <c r="A325" i="1"/>
  <c r="A507" i="1"/>
  <c r="A302" i="1"/>
  <c r="A294" i="1"/>
  <c r="A328" i="1"/>
  <c r="A437" i="1"/>
  <c r="A374" i="1"/>
  <c r="A234" i="1"/>
  <c r="A289" i="1"/>
  <c r="A431" i="1"/>
  <c r="A500" i="1"/>
  <c r="A361" i="1"/>
  <c r="A434" i="1"/>
  <c r="A319" i="1"/>
  <c r="A435" i="1"/>
  <c r="A348" i="1"/>
  <c r="A433" i="1"/>
  <c r="A430" i="1"/>
  <c r="A253" i="1"/>
  <c r="A503" i="1"/>
  <c r="A309" i="1"/>
  <c r="A273" i="1"/>
  <c r="A370" i="1"/>
  <c r="A382" i="1"/>
  <c r="A262" i="1"/>
  <c r="A491" i="1"/>
  <c r="A259" i="1"/>
  <c r="A494" i="1"/>
  <c r="A429" i="1"/>
  <c r="A502" i="1"/>
  <c r="A139" i="1"/>
  <c r="A269" i="1"/>
  <c r="A459" i="1"/>
  <c r="A254" i="1"/>
  <c r="A482" i="1"/>
  <c r="A456" i="1"/>
  <c r="A380" i="1"/>
  <c r="A465" i="1"/>
  <c r="A249" i="1"/>
  <c r="A280" i="1"/>
  <c r="A473" i="1"/>
  <c r="A230" i="1"/>
  <c r="A389" i="1"/>
  <c r="A252" i="1"/>
  <c r="A468" i="1"/>
  <c r="A479" i="1"/>
  <c r="A140" i="1"/>
  <c r="A386" i="1"/>
  <c r="A312" i="1"/>
  <c r="A432" i="1"/>
  <c r="A360" i="1"/>
  <c r="A478" i="1"/>
  <c r="A394" i="1"/>
  <c r="A476" i="1"/>
  <c r="A391" i="1"/>
  <c r="A462" i="1"/>
  <c r="A413" i="1"/>
  <c r="A235" i="1"/>
  <c r="A347" i="1"/>
  <c r="A285" i="1"/>
  <c r="A442" i="1"/>
  <c r="A291" i="1"/>
  <c r="A506" i="1"/>
  <c r="A411" i="1"/>
  <c r="A390" i="1"/>
  <c r="A498" i="1"/>
  <c r="A489" i="1"/>
  <c r="A469" i="1"/>
  <c r="A447" i="1"/>
  <c r="A397" i="1"/>
  <c r="A379" i="1"/>
  <c r="A229" i="1"/>
  <c r="A375" i="1"/>
  <c r="A322" i="1"/>
  <c r="A501" i="1"/>
  <c r="A470" i="1"/>
  <c r="A372" i="1"/>
  <c r="A300" i="1"/>
  <c r="A353" i="1"/>
  <c r="A472" i="1"/>
  <c r="A504" i="1"/>
  <c r="A120" i="1"/>
  <c r="A228" i="1"/>
  <c r="A144" i="1"/>
  <c r="A344" i="1"/>
  <c r="A351" i="1"/>
  <c r="A428" i="1"/>
  <c r="A505" i="1"/>
  <c r="A481" i="1"/>
  <c r="A306" i="1"/>
  <c r="A448" i="1"/>
  <c r="A423" i="1"/>
  <c r="A275" i="1"/>
  <c r="A256" i="1"/>
  <c r="A330" i="1"/>
  <c r="A483" i="1"/>
  <c r="A274" i="1"/>
  <c r="A451" i="1"/>
  <c r="A439" i="1"/>
  <c r="A381" i="1"/>
  <c r="A314" i="1"/>
  <c r="A378" i="1"/>
  <c r="A425" i="1"/>
  <c r="A402" i="1"/>
  <c r="A293" i="1"/>
  <c r="A453" i="1"/>
  <c r="A333" i="1"/>
  <c r="A342" i="1"/>
  <c r="A341" i="1"/>
  <c r="A326" i="1"/>
  <c r="A367" i="1"/>
  <c r="A227" i="1"/>
  <c r="A335" i="1"/>
  <c r="A321" i="1"/>
  <c r="A388" i="1"/>
  <c r="A115" i="1"/>
  <c r="AE115" i="1" s="1"/>
  <c r="A438" i="1"/>
  <c r="A426" i="1"/>
  <c r="A327" i="1"/>
  <c r="A329" i="1"/>
  <c r="A364" i="1"/>
  <c r="A340" i="1"/>
  <c r="A283" i="1"/>
  <c r="A286" i="1"/>
  <c r="A450" i="1"/>
  <c r="A400" i="1"/>
  <c r="A240" i="1"/>
  <c r="A244" i="1"/>
  <c r="A264" i="1"/>
  <c r="A467" i="1"/>
  <c r="A401" i="1"/>
  <c r="A398" i="1"/>
  <c r="A233" i="1"/>
  <c r="A471" i="1"/>
  <c r="A258" i="1"/>
  <c r="A474" i="1"/>
  <c r="A311" i="1"/>
  <c r="A272" i="1"/>
  <c r="A248" i="1"/>
  <c r="A304" i="1"/>
  <c r="A255" i="1"/>
  <c r="A496" i="1"/>
  <c r="A53" i="1"/>
  <c r="AE53" i="1" s="1"/>
  <c r="A418" i="1"/>
  <c r="A445" i="1"/>
  <c r="A419" i="1"/>
  <c r="A301" i="1"/>
  <c r="A316" i="1"/>
  <c r="A299" i="1"/>
  <c r="A298" i="1"/>
  <c r="A475" i="1"/>
  <c r="A455" i="1"/>
  <c r="A257" i="1"/>
  <c r="A362" i="1"/>
  <c r="A297" i="1"/>
  <c r="A492" i="1"/>
  <c r="A238" i="1"/>
  <c r="A443" i="1"/>
  <c r="A343" i="1"/>
  <c r="A404" i="1"/>
  <c r="A421" i="1"/>
  <c r="A356" i="1"/>
  <c r="A315" i="1"/>
  <c r="A508" i="1"/>
  <c r="A396" i="1"/>
  <c r="A405" i="1"/>
  <c r="A454" i="1"/>
  <c r="A267" i="1"/>
  <c r="A422" i="1"/>
  <c r="A427" i="1"/>
  <c r="A346" i="1"/>
  <c r="A416" i="1"/>
  <c r="A410" i="1"/>
  <c r="A440" i="1"/>
  <c r="A359" i="1"/>
  <c r="A441" i="1"/>
  <c r="A480" i="1"/>
  <c r="A313" i="1"/>
  <c r="A121" i="1"/>
  <c r="C85" i="62" l="1"/>
  <c r="U85" i="62" s="1"/>
  <c r="C61" i="62"/>
  <c r="U61" i="62" s="1"/>
  <c r="C31" i="62"/>
  <c r="U31" i="62" s="1"/>
  <c r="C24" i="62"/>
  <c r="U24" i="62" s="1"/>
  <c r="C21" i="62"/>
  <c r="U21" i="62" s="1"/>
  <c r="C9" i="62"/>
  <c r="U9" i="62" s="1"/>
  <c r="C6" i="62"/>
  <c r="U6" i="62" s="1"/>
  <c r="B214" i="62"/>
  <c r="B213" i="62"/>
  <c r="B212" i="62"/>
  <c r="S212" i="62"/>
  <c r="O8" i="62"/>
  <c r="O12" i="62"/>
  <c r="O9" i="62"/>
  <c r="O10" i="62"/>
  <c r="O7" i="62"/>
  <c r="O11" i="62"/>
  <c r="O13" i="62"/>
  <c r="O6" i="62"/>
  <c r="E9" i="62"/>
  <c r="T11" i="62"/>
  <c r="T19" i="62"/>
  <c r="T35" i="62"/>
  <c r="T43" i="62"/>
  <c r="T51" i="62"/>
  <c r="T55" i="62"/>
  <c r="T59" i="62"/>
  <c r="T63" i="62"/>
  <c r="T67" i="62"/>
  <c r="T71" i="62"/>
  <c r="T75" i="62"/>
  <c r="T79" i="62"/>
  <c r="T83" i="62"/>
  <c r="T87" i="62"/>
  <c r="T91" i="62"/>
  <c r="T95" i="62"/>
  <c r="T99" i="62"/>
  <c r="T103" i="62"/>
  <c r="T107" i="62"/>
  <c r="T111" i="62"/>
  <c r="T115" i="62"/>
  <c r="T119" i="62"/>
  <c r="T123" i="62"/>
  <c r="T127" i="62"/>
  <c r="T131" i="62"/>
  <c r="T135" i="62"/>
  <c r="T139" i="62"/>
  <c r="T143" i="62"/>
  <c r="T147" i="62"/>
  <c r="T151" i="62"/>
  <c r="T155" i="62"/>
  <c r="T159" i="62"/>
  <c r="T163" i="62"/>
  <c r="T167" i="62"/>
  <c r="T171" i="62"/>
  <c r="T175" i="62"/>
  <c r="T179" i="62"/>
  <c r="T183" i="62"/>
  <c r="T187" i="62"/>
  <c r="T191" i="62"/>
  <c r="T195" i="62"/>
  <c r="T199" i="62"/>
  <c r="T203" i="62"/>
  <c r="T211" i="62"/>
  <c r="T215" i="62"/>
  <c r="T219" i="62"/>
  <c r="T223" i="62"/>
  <c r="T227" i="62"/>
  <c r="T231" i="62"/>
  <c r="T235" i="62"/>
  <c r="T239" i="62"/>
  <c r="T243" i="62"/>
  <c r="T247" i="62"/>
  <c r="T251" i="62"/>
  <c r="T255" i="62"/>
  <c r="T259" i="62"/>
  <c r="T263" i="62"/>
  <c r="T267" i="62"/>
  <c r="T271" i="62"/>
  <c r="T275" i="62"/>
  <c r="T279" i="62"/>
  <c r="T283" i="62"/>
  <c r="T287" i="62"/>
  <c r="T291" i="62"/>
  <c r="T295" i="62"/>
  <c r="T299" i="62"/>
  <c r="T303" i="62"/>
  <c r="T307" i="62"/>
  <c r="T311" i="62"/>
  <c r="T315" i="62"/>
  <c r="T319" i="62"/>
  <c r="T323" i="62"/>
  <c r="T327" i="62"/>
  <c r="T331" i="62"/>
  <c r="T335" i="62"/>
  <c r="T339" i="62"/>
  <c r="T343" i="62"/>
  <c r="T8" i="62"/>
  <c r="T40" i="62"/>
  <c r="T44" i="62"/>
  <c r="T48" i="62"/>
  <c r="T52" i="62"/>
  <c r="T56" i="62"/>
  <c r="T60" i="62"/>
  <c r="T64" i="62"/>
  <c r="T68" i="62"/>
  <c r="T72" i="62"/>
  <c r="T76" i="62"/>
  <c r="T80" i="62"/>
  <c r="T84" i="62"/>
  <c r="T88" i="62"/>
  <c r="T92" i="62"/>
  <c r="T96" i="62"/>
  <c r="T100" i="62"/>
  <c r="T104" i="62"/>
  <c r="T108" i="62"/>
  <c r="T112" i="62"/>
  <c r="T116" i="62"/>
  <c r="T120" i="62"/>
  <c r="T124" i="62"/>
  <c r="T128" i="62"/>
  <c r="T132" i="62"/>
  <c r="T136" i="62"/>
  <c r="T140" i="62"/>
  <c r="T144" i="62"/>
  <c r="T148" i="62"/>
  <c r="T152" i="62"/>
  <c r="T156" i="62"/>
  <c r="T160" i="62"/>
  <c r="T164" i="62"/>
  <c r="T168" i="62"/>
  <c r="T172" i="62"/>
  <c r="T176" i="62"/>
  <c r="T180" i="62"/>
  <c r="T184" i="62"/>
  <c r="T188" i="62"/>
  <c r="T192" i="62"/>
  <c r="T196" i="62"/>
  <c r="T200" i="62"/>
  <c r="T204" i="62"/>
  <c r="T212" i="62"/>
  <c r="T216" i="62"/>
  <c r="T220" i="62"/>
  <c r="T224" i="62"/>
  <c r="T228" i="62"/>
  <c r="T232" i="62"/>
  <c r="T236" i="62"/>
  <c r="T240" i="62"/>
  <c r="T244" i="62"/>
  <c r="T248" i="62"/>
  <c r="T252" i="62"/>
  <c r="T256" i="62"/>
  <c r="T260" i="62"/>
  <c r="T264" i="62"/>
  <c r="T268" i="62"/>
  <c r="T272" i="62"/>
  <c r="T276" i="62"/>
  <c r="T280" i="62"/>
  <c r="T284" i="62"/>
  <c r="T288" i="62"/>
  <c r="T292" i="62"/>
  <c r="T296" i="62"/>
  <c r="T300" i="62"/>
  <c r="T304" i="62"/>
  <c r="T308" i="62"/>
  <c r="T312" i="62"/>
  <c r="T316" i="62"/>
  <c r="T320" i="62"/>
  <c r="T324" i="62"/>
  <c r="T328" i="62"/>
  <c r="T332" i="62"/>
  <c r="T336" i="62"/>
  <c r="T340" i="62"/>
  <c r="T344" i="62"/>
  <c r="T9" i="62"/>
  <c r="T21" i="62"/>
  <c r="T33" i="62"/>
  <c r="T37" i="62"/>
  <c r="T45" i="62"/>
  <c r="T57" i="62"/>
  <c r="T65" i="62"/>
  <c r="T69" i="62"/>
  <c r="T73" i="62"/>
  <c r="T77" i="62"/>
  <c r="T81" i="62"/>
  <c r="T85" i="62"/>
  <c r="T89" i="62"/>
  <c r="T93" i="62"/>
  <c r="T97" i="62"/>
  <c r="T101" i="62"/>
  <c r="T105" i="62"/>
  <c r="T109" i="62"/>
  <c r="T117" i="62"/>
  <c r="T121" i="62"/>
  <c r="T125" i="62"/>
  <c r="T129" i="62"/>
  <c r="T133" i="62"/>
  <c r="T137" i="62"/>
  <c r="T141" i="62"/>
  <c r="T145" i="62"/>
  <c r="T149" i="62"/>
  <c r="T153" i="62"/>
  <c r="T157" i="62"/>
  <c r="T161" i="62"/>
  <c r="T165" i="62"/>
  <c r="T169" i="62"/>
  <c r="T173" i="62"/>
  <c r="T177" i="62"/>
  <c r="T181" i="62"/>
  <c r="T185" i="62"/>
  <c r="T189" i="62"/>
  <c r="T193" i="62"/>
  <c r="T197" i="62"/>
  <c r="T201" i="62"/>
  <c r="T205" i="62"/>
  <c r="T209" i="62"/>
  <c r="T213" i="62"/>
  <c r="T217" i="62"/>
  <c r="T221" i="62"/>
  <c r="T225" i="62"/>
  <c r="T229" i="62"/>
  <c r="T233" i="62"/>
  <c r="T237" i="62"/>
  <c r="T241" i="62"/>
  <c r="T245" i="62"/>
  <c r="T249" i="62"/>
  <c r="T253" i="62"/>
  <c r="T257" i="62"/>
  <c r="T261" i="62"/>
  <c r="T265" i="62"/>
  <c r="T269" i="62"/>
  <c r="T273" i="62"/>
  <c r="T277" i="62"/>
  <c r="T281" i="62"/>
  <c r="T285" i="62"/>
  <c r="T289" i="62"/>
  <c r="T293" i="62"/>
  <c r="T297" i="62"/>
  <c r="T301" i="62"/>
  <c r="T305" i="62"/>
  <c r="T309" i="62"/>
  <c r="T313" i="62"/>
  <c r="T317" i="62"/>
  <c r="T321" i="62"/>
  <c r="T325" i="62"/>
  <c r="T329" i="62"/>
  <c r="T333" i="62"/>
  <c r="T337" i="62"/>
  <c r="T341" i="62"/>
  <c r="T10" i="62"/>
  <c r="T30" i="62"/>
  <c r="T34" i="62"/>
  <c r="T46" i="62"/>
  <c r="T50" i="62"/>
  <c r="T58" i="62"/>
  <c r="T62" i="62"/>
  <c r="T66" i="62"/>
  <c r="T70" i="62"/>
  <c r="T74" i="62"/>
  <c r="T78" i="62"/>
  <c r="T82" i="62"/>
  <c r="T86" i="62"/>
  <c r="T90" i="62"/>
  <c r="T94" i="62"/>
  <c r="T98" i="62"/>
  <c r="T102" i="62"/>
  <c r="T106" i="62"/>
  <c r="T110" i="62"/>
  <c r="T114" i="62"/>
  <c r="T118" i="62"/>
  <c r="T122" i="62"/>
  <c r="T126" i="62"/>
  <c r="T130" i="62"/>
  <c r="T134" i="62"/>
  <c r="T138" i="62"/>
  <c r="T142" i="62"/>
  <c r="T146" i="62"/>
  <c r="T150" i="62"/>
  <c r="T154" i="62"/>
  <c r="T158" i="62"/>
  <c r="T162" i="62"/>
  <c r="T166" i="62"/>
  <c r="T170" i="62"/>
  <c r="T174" i="62"/>
  <c r="T178" i="62"/>
  <c r="T182" i="62"/>
  <c r="T186" i="62"/>
  <c r="T190" i="62"/>
  <c r="T194" i="62"/>
  <c r="T198" i="62"/>
  <c r="T202" i="62"/>
  <c r="T206" i="62"/>
  <c r="T210" i="62"/>
  <c r="T214" i="62"/>
  <c r="T218" i="62"/>
  <c r="T222" i="62"/>
  <c r="T226" i="62"/>
  <c r="T230" i="62"/>
  <c r="T234" i="62"/>
  <c r="T238" i="62"/>
  <c r="T242" i="62"/>
  <c r="T246" i="62"/>
  <c r="T250" i="62"/>
  <c r="T254" i="62"/>
  <c r="T258" i="62"/>
  <c r="T262" i="62"/>
  <c r="T266" i="62"/>
  <c r="T270" i="62"/>
  <c r="T274" i="62"/>
  <c r="T278" i="62"/>
  <c r="T282" i="62"/>
  <c r="T286" i="62"/>
  <c r="T290" i="62"/>
  <c r="T294" i="62"/>
  <c r="T298" i="62"/>
  <c r="T302" i="62"/>
  <c r="T306" i="62"/>
  <c r="T310" i="62"/>
  <c r="T314" i="62"/>
  <c r="T318" i="62"/>
  <c r="T322" i="62"/>
  <c r="T326" i="62"/>
  <c r="T330" i="62"/>
  <c r="T334" i="62"/>
  <c r="T338" i="62"/>
  <c r="T342" i="62"/>
  <c r="T345" i="62"/>
  <c r="T349" i="62"/>
  <c r="T353" i="62"/>
  <c r="T357" i="62"/>
  <c r="T361" i="62"/>
  <c r="T365" i="62"/>
  <c r="T369" i="62"/>
  <c r="T373" i="62"/>
  <c r="T377" i="62"/>
  <c r="T381" i="62"/>
  <c r="T385" i="62"/>
  <c r="T389" i="62"/>
  <c r="T393" i="62"/>
  <c r="T397" i="62"/>
  <c r="T401" i="62"/>
  <c r="T405" i="62"/>
  <c r="T390" i="62"/>
  <c r="T347" i="62"/>
  <c r="T359" i="62"/>
  <c r="T367" i="62"/>
  <c r="T375" i="62"/>
  <c r="T383" i="62"/>
  <c r="T391" i="62"/>
  <c r="T403" i="62"/>
  <c r="T352" i="62"/>
  <c r="T364" i="62"/>
  <c r="T372" i="62"/>
  <c r="T380" i="62"/>
  <c r="T388" i="62"/>
  <c r="T396" i="62"/>
  <c r="T346" i="62"/>
  <c r="T350" i="62"/>
  <c r="T354" i="62"/>
  <c r="T358" i="62"/>
  <c r="T362" i="62"/>
  <c r="T366" i="62"/>
  <c r="T370" i="62"/>
  <c r="T374" i="62"/>
  <c r="T378" i="62"/>
  <c r="T382" i="62"/>
  <c r="T386" i="62"/>
  <c r="T394" i="62"/>
  <c r="T398" i="62"/>
  <c r="T402" i="62"/>
  <c r="T351" i="62"/>
  <c r="T355" i="62"/>
  <c r="T363" i="62"/>
  <c r="T371" i="62"/>
  <c r="T379" i="62"/>
  <c r="T387" i="62"/>
  <c r="T395" i="62"/>
  <c r="T399" i="62"/>
  <c r="T348" i="62"/>
  <c r="T360" i="62"/>
  <c r="T368" i="62"/>
  <c r="T376" i="62"/>
  <c r="T384" i="62"/>
  <c r="T392" i="62"/>
  <c r="T404" i="62"/>
  <c r="T356" i="62"/>
  <c r="T400" i="62"/>
  <c r="T12" i="62"/>
  <c r="R13" i="62"/>
  <c r="M6" i="62"/>
  <c r="M7" i="62"/>
  <c r="M11" i="62"/>
  <c r="M15" i="62"/>
  <c r="M19" i="62"/>
  <c r="M23" i="62"/>
  <c r="M27" i="62"/>
  <c r="M31" i="62"/>
  <c r="M35" i="62"/>
  <c r="M39" i="62"/>
  <c r="M43" i="62"/>
  <c r="M47" i="62"/>
  <c r="M51" i="62"/>
  <c r="M55" i="62"/>
  <c r="M59" i="62"/>
  <c r="M63" i="62"/>
  <c r="M67" i="62"/>
  <c r="M71" i="62"/>
  <c r="M75" i="62"/>
  <c r="M79" i="62"/>
  <c r="M83" i="62"/>
  <c r="M87" i="62"/>
  <c r="M91" i="62"/>
  <c r="M95" i="62"/>
  <c r="M99" i="62"/>
  <c r="M103" i="62"/>
  <c r="M107" i="62"/>
  <c r="M111" i="62"/>
  <c r="M115" i="62"/>
  <c r="M119" i="62"/>
  <c r="M123" i="62"/>
  <c r="M127" i="62"/>
  <c r="M131" i="62"/>
  <c r="M135" i="62"/>
  <c r="M139" i="62"/>
  <c r="M143" i="62"/>
  <c r="M147" i="62"/>
  <c r="M151" i="62"/>
  <c r="M155" i="62"/>
  <c r="M159" i="62"/>
  <c r="M163" i="62"/>
  <c r="M167" i="62"/>
  <c r="M171" i="62"/>
  <c r="M175" i="62"/>
  <c r="M179" i="62"/>
  <c r="M8" i="62"/>
  <c r="M12" i="62"/>
  <c r="M16" i="62"/>
  <c r="M20" i="62"/>
  <c r="M24" i="62"/>
  <c r="M28" i="62"/>
  <c r="M32" i="62"/>
  <c r="M36" i="62"/>
  <c r="M40" i="62"/>
  <c r="M44" i="62"/>
  <c r="M48" i="62"/>
  <c r="M52" i="62"/>
  <c r="M56" i="62"/>
  <c r="M60" i="62"/>
  <c r="M64" i="62"/>
  <c r="M68" i="62"/>
  <c r="M72" i="62"/>
  <c r="M76" i="62"/>
  <c r="M80" i="62"/>
  <c r="M84" i="62"/>
  <c r="M88" i="62"/>
  <c r="M92" i="62"/>
  <c r="M96" i="62"/>
  <c r="M100" i="62"/>
  <c r="M104" i="62"/>
  <c r="M108" i="62"/>
  <c r="M112" i="62"/>
  <c r="M116" i="62"/>
  <c r="M120" i="62"/>
  <c r="M124" i="62"/>
  <c r="M128" i="62"/>
  <c r="M132" i="62"/>
  <c r="M136" i="62"/>
  <c r="M140" i="62"/>
  <c r="M144" i="62"/>
  <c r="M148" i="62"/>
  <c r="M152" i="62"/>
  <c r="M156" i="62"/>
  <c r="M160" i="62"/>
  <c r="M164" i="62"/>
  <c r="M168" i="62"/>
  <c r="M172" i="62"/>
  <c r="M176" i="62"/>
  <c r="M180" i="62"/>
  <c r="M9" i="62"/>
  <c r="M13" i="62"/>
  <c r="M17" i="62"/>
  <c r="M21" i="62"/>
  <c r="M25" i="62"/>
  <c r="M29" i="62"/>
  <c r="M33" i="62"/>
  <c r="M37" i="62"/>
  <c r="M41" i="62"/>
  <c r="M45" i="62"/>
  <c r="M49" i="62"/>
  <c r="M53" i="62"/>
  <c r="M57" i="62"/>
  <c r="M61" i="62"/>
  <c r="M65" i="62"/>
  <c r="M69" i="62"/>
  <c r="M73" i="62"/>
  <c r="M77" i="62"/>
  <c r="M81" i="62"/>
  <c r="M85" i="62"/>
  <c r="M89" i="62"/>
  <c r="M93" i="62"/>
  <c r="M97" i="62"/>
  <c r="M101" i="62"/>
  <c r="M105" i="62"/>
  <c r="M109" i="62"/>
  <c r="M113" i="62"/>
  <c r="M117" i="62"/>
  <c r="M121" i="62"/>
  <c r="M125" i="62"/>
  <c r="M129" i="62"/>
  <c r="M133" i="62"/>
  <c r="M137" i="62"/>
  <c r="M141" i="62"/>
  <c r="M145" i="62"/>
  <c r="M149" i="62"/>
  <c r="M153" i="62"/>
  <c r="M157" i="62"/>
  <c r="M161" i="62"/>
  <c r="M165" i="62"/>
  <c r="M169" i="62"/>
  <c r="M173" i="62"/>
  <c r="M177" i="62"/>
  <c r="M181" i="62"/>
  <c r="M185" i="62"/>
  <c r="M189" i="62"/>
  <c r="M193" i="62"/>
  <c r="M197" i="62"/>
  <c r="M201" i="62"/>
  <c r="M205" i="62"/>
  <c r="M209" i="62"/>
  <c r="M213" i="62"/>
  <c r="M217" i="62"/>
  <c r="M221" i="62"/>
  <c r="M225" i="62"/>
  <c r="M229" i="62"/>
  <c r="M233" i="62"/>
  <c r="M237" i="62"/>
  <c r="M241" i="62"/>
  <c r="M245" i="62"/>
  <c r="M249" i="62"/>
  <c r="M253" i="62"/>
  <c r="M257" i="62"/>
  <c r="M261" i="62"/>
  <c r="M265" i="62"/>
  <c r="M269" i="62"/>
  <c r="M273" i="62"/>
  <c r="M277" i="62"/>
  <c r="M281" i="62"/>
  <c r="M285" i="62"/>
  <c r="M289" i="62"/>
  <c r="M293" i="62"/>
  <c r="M297" i="62"/>
  <c r="M301" i="62"/>
  <c r="M305" i="62"/>
  <c r="M309" i="62"/>
  <c r="M313" i="62"/>
  <c r="M317" i="62"/>
  <c r="M321" i="62"/>
  <c r="M325" i="62"/>
  <c r="M329" i="62"/>
  <c r="M333" i="62"/>
  <c r="M337" i="62"/>
  <c r="M341" i="62"/>
  <c r="M345" i="62"/>
  <c r="M10" i="62"/>
  <c r="M14" i="62"/>
  <c r="M18" i="62"/>
  <c r="M22" i="62"/>
  <c r="M26" i="62"/>
  <c r="M30" i="62"/>
  <c r="M34" i="62"/>
  <c r="M38" i="62"/>
  <c r="M42" i="62"/>
  <c r="M46" i="62"/>
  <c r="M50" i="62"/>
  <c r="M54" i="62"/>
  <c r="M58" i="62"/>
  <c r="M62" i="62"/>
  <c r="M66" i="62"/>
  <c r="M70" i="62"/>
  <c r="M74" i="62"/>
  <c r="M78" i="62"/>
  <c r="M82" i="62"/>
  <c r="M86" i="62"/>
  <c r="M90" i="62"/>
  <c r="M94" i="62"/>
  <c r="M98" i="62"/>
  <c r="M102" i="62"/>
  <c r="M106" i="62"/>
  <c r="M110" i="62"/>
  <c r="M114" i="62"/>
  <c r="M118" i="62"/>
  <c r="M122" i="62"/>
  <c r="M126" i="62"/>
  <c r="M130" i="62"/>
  <c r="M134" i="62"/>
  <c r="M138" i="62"/>
  <c r="M142" i="62"/>
  <c r="M146" i="62"/>
  <c r="M150" i="62"/>
  <c r="M154" i="62"/>
  <c r="M158" i="62"/>
  <c r="M162" i="62"/>
  <c r="M166" i="62"/>
  <c r="M170" i="62"/>
  <c r="M174" i="62"/>
  <c r="M178" i="62"/>
  <c r="M182" i="62"/>
  <c r="M186" i="62"/>
  <c r="M190" i="62"/>
  <c r="M194" i="62"/>
  <c r="M198" i="62"/>
  <c r="M202" i="62"/>
  <c r="M206" i="62"/>
  <c r="M210" i="62"/>
  <c r="M214" i="62"/>
  <c r="M218" i="62"/>
  <c r="M222" i="62"/>
  <c r="M226" i="62"/>
  <c r="M230" i="62"/>
  <c r="M234" i="62"/>
  <c r="M238" i="62"/>
  <c r="M242" i="62"/>
  <c r="M246" i="62"/>
  <c r="M250" i="62"/>
  <c r="M254" i="62"/>
  <c r="M258" i="62"/>
  <c r="M262" i="62"/>
  <c r="M266" i="62"/>
  <c r="M270" i="62"/>
  <c r="M274" i="62"/>
  <c r="M278" i="62"/>
  <c r="M282" i="62"/>
  <c r="M286" i="62"/>
  <c r="M290" i="62"/>
  <c r="M294" i="62"/>
  <c r="M298" i="62"/>
  <c r="M302" i="62"/>
  <c r="M306" i="62"/>
  <c r="M310" i="62"/>
  <c r="M314" i="62"/>
  <c r="M318" i="62"/>
  <c r="M322" i="62"/>
  <c r="M326" i="62"/>
  <c r="M330" i="62"/>
  <c r="M334" i="62"/>
  <c r="M338" i="62"/>
  <c r="M342" i="62"/>
  <c r="M346" i="62"/>
  <c r="M183" i="62"/>
  <c r="M191" i="62"/>
  <c r="M199" i="62"/>
  <c r="M207" i="62"/>
  <c r="M215" i="62"/>
  <c r="M223" i="62"/>
  <c r="M239" i="62"/>
  <c r="M247" i="62"/>
  <c r="M263" i="62"/>
  <c r="M279" i="62"/>
  <c r="M295" i="62"/>
  <c r="M311" i="62"/>
  <c r="M327" i="62"/>
  <c r="M343" i="62"/>
  <c r="M353" i="62"/>
  <c r="M361" i="62"/>
  <c r="M369" i="62"/>
  <c r="M377" i="62"/>
  <c r="M389" i="62"/>
  <c r="M405" i="62"/>
  <c r="M184" i="62"/>
  <c r="M192" i="62"/>
  <c r="M200" i="62"/>
  <c r="M208" i="62"/>
  <c r="M216" i="62"/>
  <c r="M224" i="62"/>
  <c r="M232" i="62"/>
  <c r="M240" i="62"/>
  <c r="M248" i="62"/>
  <c r="M256" i="62"/>
  <c r="M264" i="62"/>
  <c r="M272" i="62"/>
  <c r="M280" i="62"/>
  <c r="M288" i="62"/>
  <c r="M296" i="62"/>
  <c r="M304" i="62"/>
  <c r="M312" i="62"/>
  <c r="M320" i="62"/>
  <c r="M328" i="62"/>
  <c r="M336" i="62"/>
  <c r="M344" i="62"/>
  <c r="M350" i="62"/>
  <c r="M354" i="62"/>
  <c r="M358" i="62"/>
  <c r="M362" i="62"/>
  <c r="M366" i="62"/>
  <c r="M370" i="62"/>
  <c r="M374" i="62"/>
  <c r="M378" i="62"/>
  <c r="M382" i="62"/>
  <c r="M386" i="62"/>
  <c r="M390" i="62"/>
  <c r="M394" i="62"/>
  <c r="M398" i="62"/>
  <c r="M402" i="62"/>
  <c r="M195" i="62"/>
  <c r="M211" i="62"/>
  <c r="M227" i="62"/>
  <c r="M243" i="62"/>
  <c r="M251" i="62"/>
  <c r="M267" i="62"/>
  <c r="M283" i="62"/>
  <c r="M299" i="62"/>
  <c r="M315" i="62"/>
  <c r="M331" i="62"/>
  <c r="M347" i="62"/>
  <c r="M355" i="62"/>
  <c r="M359" i="62"/>
  <c r="M367" i="62"/>
  <c r="M379" i="62"/>
  <c r="M387" i="62"/>
  <c r="M395" i="62"/>
  <c r="M399" i="62"/>
  <c r="M393" i="62"/>
  <c r="M187" i="62"/>
  <c r="M203" i="62"/>
  <c r="M219" i="62"/>
  <c r="M235" i="62"/>
  <c r="M259" i="62"/>
  <c r="M275" i="62"/>
  <c r="M291" i="62"/>
  <c r="M307" i="62"/>
  <c r="M323" i="62"/>
  <c r="M339" i="62"/>
  <c r="M351" i="62"/>
  <c r="M363" i="62"/>
  <c r="M371" i="62"/>
  <c r="M375" i="62"/>
  <c r="M383" i="62"/>
  <c r="M391" i="62"/>
  <c r="M403" i="62"/>
  <c r="M397" i="62"/>
  <c r="M188" i="62"/>
  <c r="M196" i="62"/>
  <c r="M204" i="62"/>
  <c r="M212" i="62"/>
  <c r="M220" i="62"/>
  <c r="M228" i="62"/>
  <c r="M236" i="62"/>
  <c r="M244" i="62"/>
  <c r="M252" i="62"/>
  <c r="M260" i="62"/>
  <c r="M268" i="62"/>
  <c r="M276" i="62"/>
  <c r="M284" i="62"/>
  <c r="M292" i="62"/>
  <c r="M300" i="62"/>
  <c r="M308" i="62"/>
  <c r="M316" i="62"/>
  <c r="M324" i="62"/>
  <c r="M332" i="62"/>
  <c r="M340" i="62"/>
  <c r="M348" i="62"/>
  <c r="M352" i="62"/>
  <c r="M356" i="62"/>
  <c r="M360" i="62"/>
  <c r="M364" i="62"/>
  <c r="M368" i="62"/>
  <c r="M372" i="62"/>
  <c r="M376" i="62"/>
  <c r="M380" i="62"/>
  <c r="M384" i="62"/>
  <c r="M388" i="62"/>
  <c r="M392" i="62"/>
  <c r="M396" i="62"/>
  <c r="M400" i="62"/>
  <c r="M404" i="62"/>
  <c r="M231" i="62"/>
  <c r="M255" i="62"/>
  <c r="M271" i="62"/>
  <c r="M287" i="62"/>
  <c r="M303" i="62"/>
  <c r="M319" i="62"/>
  <c r="M335" i="62"/>
  <c r="M349" i="62"/>
  <c r="M357" i="62"/>
  <c r="M365" i="62"/>
  <c r="M373" i="62"/>
  <c r="M381" i="62"/>
  <c r="M385" i="62"/>
  <c r="M401" i="62"/>
  <c r="J7" i="62"/>
  <c r="J185" i="62"/>
  <c r="J177" i="62"/>
  <c r="J173" i="62"/>
  <c r="J168" i="62"/>
  <c r="J160" i="62"/>
  <c r="J145" i="62"/>
  <c r="J134" i="62"/>
  <c r="J121" i="62"/>
  <c r="J92" i="62"/>
  <c r="J69" i="62"/>
  <c r="J23" i="62"/>
  <c r="J182" i="62"/>
  <c r="J176" i="62"/>
  <c r="J171" i="62"/>
  <c r="J167" i="62"/>
  <c r="J158" i="62"/>
  <c r="J142" i="62"/>
  <c r="J132" i="62"/>
  <c r="J120" i="62"/>
  <c r="J91" i="62"/>
  <c r="J63" i="62"/>
  <c r="J22" i="62"/>
  <c r="J180" i="62"/>
  <c r="J175" i="62"/>
  <c r="J170" i="62"/>
  <c r="J165" i="62"/>
  <c r="J154" i="62"/>
  <c r="J141" i="62"/>
  <c r="J129" i="62"/>
  <c r="J119" i="62"/>
  <c r="J79" i="62"/>
  <c r="J62" i="62"/>
  <c r="J179" i="62"/>
  <c r="J174" i="62"/>
  <c r="J169" i="62"/>
  <c r="J164" i="62"/>
  <c r="J147" i="62"/>
  <c r="J140" i="62"/>
  <c r="J127" i="62"/>
  <c r="J112" i="62"/>
  <c r="J71" i="62"/>
  <c r="J50" i="62"/>
  <c r="L7" i="62"/>
  <c r="L11" i="62"/>
  <c r="L15" i="62"/>
  <c r="L19" i="62"/>
  <c r="L23" i="62"/>
  <c r="L27" i="62"/>
  <c r="L31" i="62"/>
  <c r="L35" i="62"/>
  <c r="L39" i="62"/>
  <c r="L43" i="62"/>
  <c r="L47" i="62"/>
  <c r="L51" i="62"/>
  <c r="L55" i="62"/>
  <c r="L59" i="62"/>
  <c r="L63" i="62"/>
  <c r="L67" i="62"/>
  <c r="L71" i="62"/>
  <c r="L75" i="62"/>
  <c r="L79" i="62"/>
  <c r="L83" i="62"/>
  <c r="L87" i="62"/>
  <c r="L91" i="62"/>
  <c r="L95" i="62"/>
  <c r="L99" i="62"/>
  <c r="L103" i="62"/>
  <c r="L107" i="62"/>
  <c r="L111" i="62"/>
  <c r="L115" i="62"/>
  <c r="L119" i="62"/>
  <c r="L123" i="62"/>
  <c r="L127" i="62"/>
  <c r="L131" i="62"/>
  <c r="L135" i="62"/>
  <c r="L139" i="62"/>
  <c r="L143" i="62"/>
  <c r="L147" i="62"/>
  <c r="L151" i="62"/>
  <c r="L155" i="62"/>
  <c r="L159" i="62"/>
  <c r="L163" i="62"/>
  <c r="L167" i="62"/>
  <c r="L171" i="62"/>
  <c r="L175" i="62"/>
  <c r="L179" i="62"/>
  <c r="L183" i="62"/>
  <c r="L187" i="62"/>
  <c r="L191" i="62"/>
  <c r="L195" i="62"/>
  <c r="L199" i="62"/>
  <c r="L203" i="62"/>
  <c r="L207" i="62"/>
  <c r="L8" i="62"/>
  <c r="L12" i="62"/>
  <c r="L16" i="62"/>
  <c r="L20" i="62"/>
  <c r="L24" i="62"/>
  <c r="L28" i="62"/>
  <c r="L32" i="62"/>
  <c r="L36" i="62"/>
  <c r="L40" i="62"/>
  <c r="L44" i="62"/>
  <c r="L48" i="62"/>
  <c r="L52" i="62"/>
  <c r="L56" i="62"/>
  <c r="L60" i="62"/>
  <c r="L64" i="62"/>
  <c r="L68" i="62"/>
  <c r="L72" i="62"/>
  <c r="L76" i="62"/>
  <c r="L80" i="62"/>
  <c r="L84" i="62"/>
  <c r="L88" i="62"/>
  <c r="L92" i="62"/>
  <c r="L96" i="62"/>
  <c r="L100" i="62"/>
  <c r="L104" i="62"/>
  <c r="L108" i="62"/>
  <c r="L112" i="62"/>
  <c r="L116" i="62"/>
  <c r="L120" i="62"/>
  <c r="L124" i="62"/>
  <c r="L128" i="62"/>
  <c r="L132" i="62"/>
  <c r="L136" i="62"/>
  <c r="L140" i="62"/>
  <c r="L144" i="62"/>
  <c r="L148" i="62"/>
  <c r="L152" i="62"/>
  <c r="L156" i="62"/>
  <c r="L160" i="62"/>
  <c r="L164" i="62"/>
  <c r="L168" i="62"/>
  <c r="L172" i="62"/>
  <c r="L176" i="62"/>
  <c r="L180" i="62"/>
  <c r="L184" i="62"/>
  <c r="L188" i="62"/>
  <c r="L192" i="62"/>
  <c r="L196" i="62"/>
  <c r="L200" i="62"/>
  <c r="L204" i="62"/>
  <c r="L208" i="62"/>
  <c r="L212" i="62"/>
  <c r="L216" i="62"/>
  <c r="L220" i="62"/>
  <c r="L224" i="62"/>
  <c r="L228" i="62"/>
  <c r="L232" i="62"/>
  <c r="L236" i="62"/>
  <c r="L240" i="62"/>
  <c r="L244" i="62"/>
  <c r="L248" i="62"/>
  <c r="L252" i="62"/>
  <c r="L256" i="62"/>
  <c r="L260" i="62"/>
  <c r="L264" i="62"/>
  <c r="L268" i="62"/>
  <c r="L272" i="62"/>
  <c r="L276" i="62"/>
  <c r="L280" i="62"/>
  <c r="L284" i="62"/>
  <c r="L288" i="62"/>
  <c r="L292" i="62"/>
  <c r="L296" i="62"/>
  <c r="L300" i="62"/>
  <c r="L304" i="62"/>
  <c r="L308" i="62"/>
  <c r="L312" i="62"/>
  <c r="L316" i="62"/>
  <c r="L320" i="62"/>
  <c r="L324" i="62"/>
  <c r="L328" i="62"/>
  <c r="L332" i="62"/>
  <c r="L336" i="62"/>
  <c r="L340" i="62"/>
  <c r="L344" i="62"/>
  <c r="L9" i="62"/>
  <c r="L13" i="62"/>
  <c r="L17" i="62"/>
  <c r="L21" i="62"/>
  <c r="L25" i="62"/>
  <c r="L29" i="62"/>
  <c r="L33" i="62"/>
  <c r="L37" i="62"/>
  <c r="L41" i="62"/>
  <c r="L45" i="62"/>
  <c r="L49" i="62"/>
  <c r="L53" i="62"/>
  <c r="L57" i="62"/>
  <c r="L61" i="62"/>
  <c r="L65" i="62"/>
  <c r="L69" i="62"/>
  <c r="L73" i="62"/>
  <c r="L77" i="62"/>
  <c r="L81" i="62"/>
  <c r="L85" i="62"/>
  <c r="L89" i="62"/>
  <c r="L93" i="62"/>
  <c r="L97" i="62"/>
  <c r="L101" i="62"/>
  <c r="L105" i="62"/>
  <c r="L109" i="62"/>
  <c r="L113" i="62"/>
  <c r="L117" i="62"/>
  <c r="L121" i="62"/>
  <c r="L125" i="62"/>
  <c r="L129" i="62"/>
  <c r="L133" i="62"/>
  <c r="L137" i="62"/>
  <c r="L141" i="62"/>
  <c r="L145" i="62"/>
  <c r="L149" i="62"/>
  <c r="L153" i="62"/>
  <c r="L157" i="62"/>
  <c r="L161" i="62"/>
  <c r="L165" i="62"/>
  <c r="L169" i="62"/>
  <c r="L173" i="62"/>
  <c r="L177" i="62"/>
  <c r="L181" i="62"/>
  <c r="L185" i="62"/>
  <c r="L189" i="62"/>
  <c r="L193" i="62"/>
  <c r="L197" i="62"/>
  <c r="L201" i="62"/>
  <c r="L205" i="62"/>
  <c r="L10" i="62"/>
  <c r="L14" i="62"/>
  <c r="L18" i="62"/>
  <c r="L22" i="62"/>
  <c r="L26" i="62"/>
  <c r="L30" i="62"/>
  <c r="L34" i="62"/>
  <c r="L38" i="62"/>
  <c r="L42" i="62"/>
  <c r="L46" i="62"/>
  <c r="L50" i="62"/>
  <c r="L54" i="62"/>
  <c r="L58" i="62"/>
  <c r="L62" i="62"/>
  <c r="L66" i="62"/>
  <c r="L70" i="62"/>
  <c r="L74" i="62"/>
  <c r="L78" i="62"/>
  <c r="L82" i="62"/>
  <c r="L86" i="62"/>
  <c r="L90" i="62"/>
  <c r="L94" i="62"/>
  <c r="L98" i="62"/>
  <c r="L102" i="62"/>
  <c r="L106" i="62"/>
  <c r="L110" i="62"/>
  <c r="L114" i="62"/>
  <c r="L118" i="62"/>
  <c r="L122" i="62"/>
  <c r="L126" i="62"/>
  <c r="L130" i="62"/>
  <c r="L134" i="62"/>
  <c r="L138" i="62"/>
  <c r="L142" i="62"/>
  <c r="L146" i="62"/>
  <c r="L150" i="62"/>
  <c r="L154" i="62"/>
  <c r="L158" i="62"/>
  <c r="L162" i="62"/>
  <c r="L166" i="62"/>
  <c r="L170" i="62"/>
  <c r="L174" i="62"/>
  <c r="L178" i="62"/>
  <c r="L182" i="62"/>
  <c r="L186" i="62"/>
  <c r="L190" i="62"/>
  <c r="L194" i="62"/>
  <c r="L198" i="62"/>
  <c r="L202" i="62"/>
  <c r="L206" i="62"/>
  <c r="L210" i="62"/>
  <c r="L214" i="62"/>
  <c r="L218" i="62"/>
  <c r="L222" i="62"/>
  <c r="L226" i="62"/>
  <c r="L230" i="62"/>
  <c r="L234" i="62"/>
  <c r="L238" i="62"/>
  <c r="L242" i="62"/>
  <c r="L246" i="62"/>
  <c r="L250" i="62"/>
  <c r="L254" i="62"/>
  <c r="L258" i="62"/>
  <c r="L262" i="62"/>
  <c r="L266" i="62"/>
  <c r="L270" i="62"/>
  <c r="L274" i="62"/>
  <c r="L278" i="62"/>
  <c r="L282" i="62"/>
  <c r="L286" i="62"/>
  <c r="L290" i="62"/>
  <c r="L294" i="62"/>
  <c r="L298" i="62"/>
  <c r="L302" i="62"/>
  <c r="L306" i="62"/>
  <c r="L310" i="62"/>
  <c r="L314" i="62"/>
  <c r="L318" i="62"/>
  <c r="L322" i="62"/>
  <c r="L326" i="62"/>
  <c r="L330" i="62"/>
  <c r="L334" i="62"/>
  <c r="L338" i="62"/>
  <c r="L342" i="62"/>
  <c r="L346" i="62"/>
  <c r="L209" i="62"/>
  <c r="L217" i="62"/>
  <c r="L225" i="62"/>
  <c r="L233" i="62"/>
  <c r="L241" i="62"/>
  <c r="L249" i="62"/>
  <c r="L257" i="62"/>
  <c r="L265" i="62"/>
  <c r="L273" i="62"/>
  <c r="L281" i="62"/>
  <c r="L289" i="62"/>
  <c r="L297" i="62"/>
  <c r="L305" i="62"/>
  <c r="L313" i="62"/>
  <c r="L321" i="62"/>
  <c r="L329" i="62"/>
  <c r="L337" i="62"/>
  <c r="L345" i="62"/>
  <c r="L350" i="62"/>
  <c r="L354" i="62"/>
  <c r="L358" i="62"/>
  <c r="L362" i="62"/>
  <c r="L366" i="62"/>
  <c r="L370" i="62"/>
  <c r="L374" i="62"/>
  <c r="L378" i="62"/>
  <c r="L382" i="62"/>
  <c r="L386" i="62"/>
  <c r="L390" i="62"/>
  <c r="L394" i="62"/>
  <c r="L398" i="62"/>
  <c r="L402" i="62"/>
  <c r="L211" i="62"/>
  <c r="L219" i="62"/>
  <c r="L227" i="62"/>
  <c r="L235" i="62"/>
  <c r="L243" i="62"/>
  <c r="L251" i="62"/>
  <c r="L259" i="62"/>
  <c r="L267" i="62"/>
  <c r="L275" i="62"/>
  <c r="L283" i="62"/>
  <c r="L291" i="62"/>
  <c r="L299" i="62"/>
  <c r="L307" i="62"/>
  <c r="L315" i="62"/>
  <c r="L323" i="62"/>
  <c r="L331" i="62"/>
  <c r="L339" i="62"/>
  <c r="L347" i="62"/>
  <c r="L351" i="62"/>
  <c r="L355" i="62"/>
  <c r="L359" i="62"/>
  <c r="L363" i="62"/>
  <c r="L367" i="62"/>
  <c r="L371" i="62"/>
  <c r="L375" i="62"/>
  <c r="L379" i="62"/>
  <c r="L383" i="62"/>
  <c r="L387" i="62"/>
  <c r="L391" i="62"/>
  <c r="L395" i="62"/>
  <c r="L399" i="62"/>
  <c r="L403" i="62"/>
  <c r="L213" i="62"/>
  <c r="L221" i="62"/>
  <c r="L229" i="62"/>
  <c r="L237" i="62"/>
  <c r="L245" i="62"/>
  <c r="L253" i="62"/>
  <c r="L261" i="62"/>
  <c r="L269" i="62"/>
  <c r="L277" i="62"/>
  <c r="L285" i="62"/>
  <c r="L293" i="62"/>
  <c r="L301" i="62"/>
  <c r="L309" i="62"/>
  <c r="L317" i="62"/>
  <c r="L325" i="62"/>
  <c r="L333" i="62"/>
  <c r="L341" i="62"/>
  <c r="L348" i="62"/>
  <c r="L352" i="62"/>
  <c r="L356" i="62"/>
  <c r="L360" i="62"/>
  <c r="L364" i="62"/>
  <c r="L368" i="62"/>
  <c r="L372" i="62"/>
  <c r="L376" i="62"/>
  <c r="L380" i="62"/>
  <c r="L384" i="62"/>
  <c r="L388" i="62"/>
  <c r="L392" i="62"/>
  <c r="L396" i="62"/>
  <c r="L400" i="62"/>
  <c r="L404" i="62"/>
  <c r="L215" i="62"/>
  <c r="L223" i="62"/>
  <c r="L231" i="62"/>
  <c r="L239" i="62"/>
  <c r="L247" i="62"/>
  <c r="L255" i="62"/>
  <c r="L263" i="62"/>
  <c r="L271" i="62"/>
  <c r="L279" i="62"/>
  <c r="L287" i="62"/>
  <c r="L295" i="62"/>
  <c r="L303" i="62"/>
  <c r="L311" i="62"/>
  <c r="L319" i="62"/>
  <c r="L327" i="62"/>
  <c r="L335" i="62"/>
  <c r="L343" i="62"/>
  <c r="L349" i="62"/>
  <c r="L353" i="62"/>
  <c r="L357" i="62"/>
  <c r="L361" i="62"/>
  <c r="L365" i="62"/>
  <c r="L369" i="62"/>
  <c r="L373" i="62"/>
  <c r="L377" i="62"/>
  <c r="L381" i="62"/>
  <c r="L385" i="62"/>
  <c r="L389" i="62"/>
  <c r="L393" i="62"/>
  <c r="L397" i="62"/>
  <c r="L401" i="62"/>
  <c r="L405" i="62"/>
  <c r="L6" i="62"/>
  <c r="C186" i="62"/>
  <c r="U186" i="62" s="1"/>
  <c r="J11" i="62"/>
  <c r="J15" i="62"/>
  <c r="J19" i="62"/>
  <c r="J27" i="62"/>
  <c r="J31" i="62"/>
  <c r="J35" i="62"/>
  <c r="J39" i="62"/>
  <c r="J43" i="62"/>
  <c r="J47" i="62"/>
  <c r="J51" i="62"/>
  <c r="J55" i="62"/>
  <c r="J59" i="62"/>
  <c r="J67" i="62"/>
  <c r="J75" i="62"/>
  <c r="J83" i="62"/>
  <c r="J87" i="62"/>
  <c r="J95" i="62"/>
  <c r="J99" i="62"/>
  <c r="J103" i="62"/>
  <c r="J107" i="62"/>
  <c r="J111" i="62"/>
  <c r="J115" i="62"/>
  <c r="J123" i="62"/>
  <c r="J131" i="62"/>
  <c r="J135" i="62"/>
  <c r="J139" i="62"/>
  <c r="J143" i="62"/>
  <c r="J151" i="62"/>
  <c r="J155" i="62"/>
  <c r="J159" i="62"/>
  <c r="J163" i="62"/>
  <c r="J183" i="62"/>
  <c r="J187" i="62"/>
  <c r="J191" i="62"/>
  <c r="J195" i="62"/>
  <c r="J199" i="62"/>
  <c r="J203" i="62"/>
  <c r="J207" i="62"/>
  <c r="J211" i="62"/>
  <c r="J215" i="62"/>
  <c r="J219" i="62"/>
  <c r="J223" i="62"/>
  <c r="J227" i="62"/>
  <c r="J231" i="62"/>
  <c r="J235" i="62"/>
  <c r="J239" i="62"/>
  <c r="J243" i="62"/>
  <c r="J247" i="62"/>
  <c r="J251" i="62"/>
  <c r="J255" i="62"/>
  <c r="J259" i="62"/>
  <c r="J8" i="62"/>
  <c r="J12" i="62"/>
  <c r="J16" i="62"/>
  <c r="J20" i="62"/>
  <c r="J24" i="62"/>
  <c r="J28" i="62"/>
  <c r="J32" i="62"/>
  <c r="J36" i="62"/>
  <c r="J40" i="62"/>
  <c r="J44" i="62"/>
  <c r="J48" i="62"/>
  <c r="J52" i="62"/>
  <c r="J56" i="62"/>
  <c r="J60" i="62"/>
  <c r="J64" i="62"/>
  <c r="J68" i="62"/>
  <c r="J72" i="62"/>
  <c r="J76" i="62"/>
  <c r="J80" i="62"/>
  <c r="J84" i="62"/>
  <c r="J88" i="62"/>
  <c r="J96" i="62"/>
  <c r="J100" i="62"/>
  <c r="J104" i="62"/>
  <c r="J108" i="62"/>
  <c r="J116" i="62"/>
  <c r="J124" i="62"/>
  <c r="J128" i="62"/>
  <c r="J136" i="62"/>
  <c r="J144" i="62"/>
  <c r="J148" i="62"/>
  <c r="J152" i="62"/>
  <c r="J156" i="62"/>
  <c r="J172" i="62"/>
  <c r="J184" i="62"/>
  <c r="J188" i="62"/>
  <c r="J192" i="62"/>
  <c r="J196" i="62"/>
  <c r="J200" i="62"/>
  <c r="J204" i="62"/>
  <c r="J208" i="62"/>
  <c r="J212" i="62"/>
  <c r="J216" i="62"/>
  <c r="J220" i="62"/>
  <c r="J224" i="62"/>
  <c r="J228" i="62"/>
  <c r="J232" i="62"/>
  <c r="J236" i="62"/>
  <c r="J240" i="62"/>
  <c r="J244" i="62"/>
  <c r="J248" i="62"/>
  <c r="J252" i="62"/>
  <c r="J256" i="62"/>
  <c r="J9" i="62"/>
  <c r="J13" i="62"/>
  <c r="J17" i="62"/>
  <c r="J21" i="62"/>
  <c r="J25" i="62"/>
  <c r="J29" i="62"/>
  <c r="J33" i="62"/>
  <c r="J37" i="62"/>
  <c r="J41" i="62"/>
  <c r="J45" i="62"/>
  <c r="J49" i="62"/>
  <c r="J53" i="62"/>
  <c r="J57" i="62"/>
  <c r="J61" i="62"/>
  <c r="J65" i="62"/>
  <c r="J73" i="62"/>
  <c r="J77" i="62"/>
  <c r="J81" i="62"/>
  <c r="J85" i="62"/>
  <c r="J89" i="62"/>
  <c r="J93" i="62"/>
  <c r="J97" i="62"/>
  <c r="J101" i="62"/>
  <c r="J105" i="62"/>
  <c r="J109" i="62"/>
  <c r="J113" i="62"/>
  <c r="J117" i="62"/>
  <c r="J125" i="62"/>
  <c r="J133" i="62"/>
  <c r="J137" i="62"/>
  <c r="J149" i="62"/>
  <c r="J153" i="62"/>
  <c r="J157" i="62"/>
  <c r="J161" i="62"/>
  <c r="J181" i="62"/>
  <c r="J189" i="62"/>
  <c r="J193" i="62"/>
  <c r="J197" i="62"/>
  <c r="J201" i="62"/>
  <c r="J205" i="62"/>
  <c r="J209" i="62"/>
  <c r="J213" i="62"/>
  <c r="J217" i="62"/>
  <c r="J221" i="62"/>
  <c r="J225" i="62"/>
  <c r="J229" i="62"/>
  <c r="J233" i="62"/>
  <c r="J237" i="62"/>
  <c r="J241" i="62"/>
  <c r="J245" i="62"/>
  <c r="J249" i="62"/>
  <c r="J253" i="62"/>
  <c r="J257" i="62"/>
  <c r="J261" i="62"/>
  <c r="J265" i="62"/>
  <c r="J269" i="62"/>
  <c r="J273" i="62"/>
  <c r="J277" i="62"/>
  <c r="J281" i="62"/>
  <c r="J285" i="62"/>
  <c r="J289" i="62"/>
  <c r="J293" i="62"/>
  <c r="J297" i="62"/>
  <c r="J301" i="62"/>
  <c r="J305" i="62"/>
  <c r="J309" i="62"/>
  <c r="J313" i="62"/>
  <c r="J317" i="62"/>
  <c r="J321" i="62"/>
  <c r="J325" i="62"/>
  <c r="J329" i="62"/>
  <c r="J333" i="62"/>
  <c r="J337" i="62"/>
  <c r="J341" i="62"/>
  <c r="J345" i="62"/>
  <c r="J10" i="62"/>
  <c r="J14" i="62"/>
  <c r="J18" i="62"/>
  <c r="J26" i="62"/>
  <c r="J30" i="62"/>
  <c r="J34" i="62"/>
  <c r="J38" i="62"/>
  <c r="J42" i="62"/>
  <c r="J46" i="62"/>
  <c r="J54" i="62"/>
  <c r="J58" i="62"/>
  <c r="J66" i="62"/>
  <c r="J70" i="62"/>
  <c r="J74" i="62"/>
  <c r="J78" i="62"/>
  <c r="J82" i="62"/>
  <c r="J86" i="62"/>
  <c r="J90" i="62"/>
  <c r="J94" i="62"/>
  <c r="J98" i="62"/>
  <c r="J102" i="62"/>
  <c r="J106" i="62"/>
  <c r="J110" i="62"/>
  <c r="J114" i="62"/>
  <c r="J118" i="62"/>
  <c r="J122" i="62"/>
  <c r="J126" i="62"/>
  <c r="J130" i="62"/>
  <c r="J138" i="62"/>
  <c r="J146" i="62"/>
  <c r="J150" i="62"/>
  <c r="J162" i="62"/>
  <c r="J166" i="62"/>
  <c r="J178" i="62"/>
  <c r="J186" i="62"/>
  <c r="J190" i="62"/>
  <c r="J194" i="62"/>
  <c r="J198" i="62"/>
  <c r="J202" i="62"/>
  <c r="J206" i="62"/>
  <c r="J210" i="62"/>
  <c r="J214" i="62"/>
  <c r="J218" i="62"/>
  <c r="J222" i="62"/>
  <c r="J226" i="62"/>
  <c r="J230" i="62"/>
  <c r="J234" i="62"/>
  <c r="J238" i="62"/>
  <c r="J242" i="62"/>
  <c r="J246" i="62"/>
  <c r="J250" i="62"/>
  <c r="J254" i="62"/>
  <c r="J258" i="62"/>
  <c r="J262" i="62"/>
  <c r="J266" i="62"/>
  <c r="J270" i="62"/>
  <c r="J274" i="62"/>
  <c r="J278" i="62"/>
  <c r="J282" i="62"/>
  <c r="J286" i="62"/>
  <c r="J290" i="62"/>
  <c r="J294" i="62"/>
  <c r="J298" i="62"/>
  <c r="J302" i="62"/>
  <c r="J306" i="62"/>
  <c r="J310" i="62"/>
  <c r="J314" i="62"/>
  <c r="J318" i="62"/>
  <c r="J322" i="62"/>
  <c r="J326" i="62"/>
  <c r="J330" i="62"/>
  <c r="J334" i="62"/>
  <c r="J338" i="62"/>
  <c r="J342" i="62"/>
  <c r="J346" i="62"/>
  <c r="J260" i="62"/>
  <c r="J268" i="62"/>
  <c r="J276" i="62"/>
  <c r="J284" i="62"/>
  <c r="J292" i="62"/>
  <c r="J300" i="62"/>
  <c r="J308" i="62"/>
  <c r="J316" i="62"/>
  <c r="J324" i="62"/>
  <c r="J332" i="62"/>
  <c r="J340" i="62"/>
  <c r="J348" i="62"/>
  <c r="J352" i="62"/>
  <c r="J360" i="62"/>
  <c r="J364" i="62"/>
  <c r="J368" i="62"/>
  <c r="J372" i="62"/>
  <c r="J376" i="62"/>
  <c r="J380" i="62"/>
  <c r="J384" i="62"/>
  <c r="J388" i="62"/>
  <c r="J392" i="62"/>
  <c r="J396" i="62"/>
  <c r="J400" i="62"/>
  <c r="J263" i="62"/>
  <c r="J271" i="62"/>
  <c r="J279" i="62"/>
  <c r="J287" i="62"/>
  <c r="J295" i="62"/>
  <c r="J303" i="62"/>
  <c r="J311" i="62"/>
  <c r="J319" i="62"/>
  <c r="J327" i="62"/>
  <c r="J335" i="62"/>
  <c r="J343" i="62"/>
  <c r="J349" i="62"/>
  <c r="J353" i="62"/>
  <c r="J357" i="62"/>
  <c r="J361" i="62"/>
  <c r="J365" i="62"/>
  <c r="J369" i="62"/>
  <c r="J373" i="62"/>
  <c r="J377" i="62"/>
  <c r="J381" i="62"/>
  <c r="J385" i="62"/>
  <c r="J389" i="62"/>
  <c r="J393" i="62"/>
  <c r="J397" i="62"/>
  <c r="J401" i="62"/>
  <c r="J405" i="62"/>
  <c r="J358" i="62"/>
  <c r="J264" i="62"/>
  <c r="J272" i="62"/>
  <c r="J280" i="62"/>
  <c r="J288" i="62"/>
  <c r="J296" i="62"/>
  <c r="J304" i="62"/>
  <c r="J312" i="62"/>
  <c r="J320" i="62"/>
  <c r="J328" i="62"/>
  <c r="J336" i="62"/>
  <c r="J344" i="62"/>
  <c r="J350" i="62"/>
  <c r="J354" i="62"/>
  <c r="J362" i="62"/>
  <c r="J366" i="62"/>
  <c r="J370" i="62"/>
  <c r="J374" i="62"/>
  <c r="J378" i="62"/>
  <c r="J382" i="62"/>
  <c r="J386" i="62"/>
  <c r="J390" i="62"/>
  <c r="J394" i="62"/>
  <c r="J398" i="62"/>
  <c r="J402" i="62"/>
  <c r="J267" i="62"/>
  <c r="J275" i="62"/>
  <c r="J283" i="62"/>
  <c r="J291" i="62"/>
  <c r="J299" i="62"/>
  <c r="J307" i="62"/>
  <c r="J315" i="62"/>
  <c r="J323" i="62"/>
  <c r="J331" i="62"/>
  <c r="J339" i="62"/>
  <c r="J347" i="62"/>
  <c r="J351" i="62"/>
  <c r="J355" i="62"/>
  <c r="J359" i="62"/>
  <c r="J363" i="62"/>
  <c r="J367" i="62"/>
  <c r="J371" i="62"/>
  <c r="J375" i="62"/>
  <c r="J379" i="62"/>
  <c r="J383" i="62"/>
  <c r="J387" i="62"/>
  <c r="J391" i="62"/>
  <c r="J395" i="62"/>
  <c r="J399" i="62"/>
  <c r="J403" i="62"/>
  <c r="J356" i="62"/>
  <c r="J404" i="62"/>
  <c r="J6" i="62"/>
  <c r="I7" i="62"/>
  <c r="I11" i="62"/>
  <c r="I15" i="62"/>
  <c r="I19" i="62"/>
  <c r="I23" i="62"/>
  <c r="I27" i="62"/>
  <c r="I31" i="62"/>
  <c r="I35" i="62"/>
  <c r="I39" i="62"/>
  <c r="I43" i="62"/>
  <c r="I47" i="62"/>
  <c r="I51" i="62"/>
  <c r="I55" i="62"/>
  <c r="I59" i="62"/>
  <c r="I63" i="62"/>
  <c r="I67" i="62"/>
  <c r="I71" i="62"/>
  <c r="I75" i="62"/>
  <c r="I79" i="62"/>
  <c r="I83" i="62"/>
  <c r="I87" i="62"/>
  <c r="I91" i="62"/>
  <c r="I95" i="62"/>
  <c r="I99" i="62"/>
  <c r="I103" i="62"/>
  <c r="I107" i="62"/>
  <c r="I111" i="62"/>
  <c r="I115" i="62"/>
  <c r="I119" i="62"/>
  <c r="I123" i="62"/>
  <c r="I127" i="62"/>
  <c r="I131" i="62"/>
  <c r="I135" i="62"/>
  <c r="I139" i="62"/>
  <c r="I143" i="62"/>
  <c r="I147" i="62"/>
  <c r="I151" i="62"/>
  <c r="I155" i="62"/>
  <c r="I159" i="62"/>
  <c r="I163" i="62"/>
  <c r="I167" i="62"/>
  <c r="I171" i="62"/>
  <c r="I175" i="62"/>
  <c r="I179" i="62"/>
  <c r="I183" i="62"/>
  <c r="I187" i="62"/>
  <c r="I191" i="62"/>
  <c r="I195" i="62"/>
  <c r="I199" i="62"/>
  <c r="I203" i="62"/>
  <c r="I207" i="62"/>
  <c r="I8" i="62"/>
  <c r="I12" i="62"/>
  <c r="I16" i="62"/>
  <c r="I20" i="62"/>
  <c r="I24" i="62"/>
  <c r="I28" i="62"/>
  <c r="I32" i="62"/>
  <c r="I36" i="62"/>
  <c r="I40" i="62"/>
  <c r="I44" i="62"/>
  <c r="I48" i="62"/>
  <c r="I52" i="62"/>
  <c r="I56" i="62"/>
  <c r="I60" i="62"/>
  <c r="I64" i="62"/>
  <c r="I68" i="62"/>
  <c r="I72" i="62"/>
  <c r="I76" i="62"/>
  <c r="I80" i="62"/>
  <c r="I84" i="62"/>
  <c r="I88" i="62"/>
  <c r="I92" i="62"/>
  <c r="I96" i="62"/>
  <c r="I100" i="62"/>
  <c r="I104" i="62"/>
  <c r="I108" i="62"/>
  <c r="I112" i="62"/>
  <c r="I116" i="62"/>
  <c r="I120" i="62"/>
  <c r="I124" i="62"/>
  <c r="I128" i="62"/>
  <c r="I132" i="62"/>
  <c r="I136" i="62"/>
  <c r="I140" i="62"/>
  <c r="I144" i="62"/>
  <c r="I148" i="62"/>
  <c r="I152" i="62"/>
  <c r="I156" i="62"/>
  <c r="I160" i="62"/>
  <c r="I164" i="62"/>
  <c r="I168" i="62"/>
  <c r="I172" i="62"/>
  <c r="I176" i="62"/>
  <c r="I180" i="62"/>
  <c r="I184" i="62"/>
  <c r="I188" i="62"/>
  <c r="I192" i="62"/>
  <c r="I196" i="62"/>
  <c r="I200" i="62"/>
  <c r="I204" i="62"/>
  <c r="I208" i="62"/>
  <c r="I9" i="62"/>
  <c r="I13" i="62"/>
  <c r="I17" i="62"/>
  <c r="I21" i="62"/>
  <c r="I25" i="62"/>
  <c r="I29" i="62"/>
  <c r="I33" i="62"/>
  <c r="I37" i="62"/>
  <c r="I41" i="62"/>
  <c r="I45" i="62"/>
  <c r="I49" i="62"/>
  <c r="I53" i="62"/>
  <c r="I57" i="62"/>
  <c r="I61" i="62"/>
  <c r="I65" i="62"/>
  <c r="I69" i="62"/>
  <c r="I73" i="62"/>
  <c r="I77" i="62"/>
  <c r="I81" i="62"/>
  <c r="I85" i="62"/>
  <c r="I89" i="62"/>
  <c r="I93" i="62"/>
  <c r="I97" i="62"/>
  <c r="I101" i="62"/>
  <c r="I105" i="62"/>
  <c r="I109" i="62"/>
  <c r="I113" i="62"/>
  <c r="I117" i="62"/>
  <c r="I121" i="62"/>
  <c r="I125" i="62"/>
  <c r="I129" i="62"/>
  <c r="I133" i="62"/>
  <c r="I137" i="62"/>
  <c r="I141" i="62"/>
  <c r="I145" i="62"/>
  <c r="I149" i="62"/>
  <c r="I153" i="62"/>
  <c r="I157" i="62"/>
  <c r="I161" i="62"/>
  <c r="I165" i="62"/>
  <c r="I169" i="62"/>
  <c r="I173" i="62"/>
  <c r="I177" i="62"/>
  <c r="I181" i="62"/>
  <c r="I185" i="62"/>
  <c r="I189" i="62"/>
  <c r="I193" i="62"/>
  <c r="I197" i="62"/>
  <c r="I201" i="62"/>
  <c r="I205" i="62"/>
  <c r="I209" i="62"/>
  <c r="I213" i="62"/>
  <c r="I217" i="62"/>
  <c r="I221" i="62"/>
  <c r="I225" i="62"/>
  <c r="I229" i="62"/>
  <c r="I233" i="62"/>
  <c r="I237" i="62"/>
  <c r="I241" i="62"/>
  <c r="I245" i="62"/>
  <c r="I249" i="62"/>
  <c r="I253" i="62"/>
  <c r="I257" i="62"/>
  <c r="I261" i="62"/>
  <c r="I265" i="62"/>
  <c r="I269" i="62"/>
  <c r="I273" i="62"/>
  <c r="I277" i="62"/>
  <c r="I281" i="62"/>
  <c r="I285" i="62"/>
  <c r="I289" i="62"/>
  <c r="I293" i="62"/>
  <c r="I297" i="62"/>
  <c r="I301" i="62"/>
  <c r="I305" i="62"/>
  <c r="I309" i="62"/>
  <c r="I313" i="62"/>
  <c r="I317" i="62"/>
  <c r="I321" i="62"/>
  <c r="I325" i="62"/>
  <c r="I329" i="62"/>
  <c r="I333" i="62"/>
  <c r="I337" i="62"/>
  <c r="I341" i="62"/>
  <c r="I345" i="62"/>
  <c r="I10" i="62"/>
  <c r="I14" i="62"/>
  <c r="I18" i="62"/>
  <c r="I22" i="62"/>
  <c r="I26" i="62"/>
  <c r="I30" i="62"/>
  <c r="I34" i="62"/>
  <c r="I38" i="62"/>
  <c r="I42" i="62"/>
  <c r="I46" i="62"/>
  <c r="I50" i="62"/>
  <c r="I54" i="62"/>
  <c r="I58" i="62"/>
  <c r="I62" i="62"/>
  <c r="I66" i="62"/>
  <c r="I70" i="62"/>
  <c r="I74" i="62"/>
  <c r="I78" i="62"/>
  <c r="I82" i="62"/>
  <c r="I86" i="62"/>
  <c r="I90" i="62"/>
  <c r="I94" i="62"/>
  <c r="I98" i="62"/>
  <c r="I102" i="62"/>
  <c r="I106" i="62"/>
  <c r="I110" i="62"/>
  <c r="I114" i="62"/>
  <c r="I118" i="62"/>
  <c r="I122" i="62"/>
  <c r="I126" i="62"/>
  <c r="I130" i="62"/>
  <c r="I134" i="62"/>
  <c r="I138" i="62"/>
  <c r="I142" i="62"/>
  <c r="I146" i="62"/>
  <c r="I150" i="62"/>
  <c r="I154" i="62"/>
  <c r="I158" i="62"/>
  <c r="I162" i="62"/>
  <c r="I166" i="62"/>
  <c r="I170" i="62"/>
  <c r="I174" i="62"/>
  <c r="I178" i="62"/>
  <c r="I182" i="62"/>
  <c r="I186" i="62"/>
  <c r="I190" i="62"/>
  <c r="I194" i="62"/>
  <c r="I198" i="62"/>
  <c r="I202" i="62"/>
  <c r="I206" i="62"/>
  <c r="I210" i="62"/>
  <c r="I214" i="62"/>
  <c r="I218" i="62"/>
  <c r="I222" i="62"/>
  <c r="I226" i="62"/>
  <c r="I230" i="62"/>
  <c r="I234" i="62"/>
  <c r="I238" i="62"/>
  <c r="I242" i="62"/>
  <c r="I246" i="62"/>
  <c r="I250" i="62"/>
  <c r="I254" i="62"/>
  <c r="I258" i="62"/>
  <c r="I262" i="62"/>
  <c r="I266" i="62"/>
  <c r="I270" i="62"/>
  <c r="I274" i="62"/>
  <c r="I278" i="62"/>
  <c r="I282" i="62"/>
  <c r="I286" i="62"/>
  <c r="I290" i="62"/>
  <c r="I294" i="62"/>
  <c r="I298" i="62"/>
  <c r="I302" i="62"/>
  <c r="I306" i="62"/>
  <c r="I310" i="62"/>
  <c r="I314" i="62"/>
  <c r="I318" i="62"/>
  <c r="I322" i="62"/>
  <c r="I326" i="62"/>
  <c r="I330" i="62"/>
  <c r="I334" i="62"/>
  <c r="I338" i="62"/>
  <c r="I342" i="62"/>
  <c r="I346" i="62"/>
  <c r="I211" i="62"/>
  <c r="I219" i="62"/>
  <c r="I227" i="62"/>
  <c r="I235" i="62"/>
  <c r="I243" i="62"/>
  <c r="I251" i="62"/>
  <c r="I259" i="62"/>
  <c r="I267" i="62"/>
  <c r="I275" i="62"/>
  <c r="I283" i="62"/>
  <c r="I291" i="62"/>
  <c r="I299" i="62"/>
  <c r="I307" i="62"/>
  <c r="I331" i="62"/>
  <c r="I339" i="62"/>
  <c r="I347" i="62"/>
  <c r="I351" i="62"/>
  <c r="I355" i="62"/>
  <c r="I359" i="62"/>
  <c r="I363" i="62"/>
  <c r="I367" i="62"/>
  <c r="I371" i="62"/>
  <c r="I375" i="62"/>
  <c r="I379" i="62"/>
  <c r="I383" i="62"/>
  <c r="I387" i="62"/>
  <c r="I399" i="62"/>
  <c r="I212" i="62"/>
  <c r="I220" i="62"/>
  <c r="I228" i="62"/>
  <c r="I236" i="62"/>
  <c r="I244" i="62"/>
  <c r="I252" i="62"/>
  <c r="I260" i="62"/>
  <c r="I268" i="62"/>
  <c r="I276" i="62"/>
  <c r="I284" i="62"/>
  <c r="I292" i="62"/>
  <c r="I300" i="62"/>
  <c r="I308" i="62"/>
  <c r="I316" i="62"/>
  <c r="I324" i="62"/>
  <c r="I332" i="62"/>
  <c r="I340" i="62"/>
  <c r="I348" i="62"/>
  <c r="I352" i="62"/>
  <c r="I356" i="62"/>
  <c r="I360" i="62"/>
  <c r="I364" i="62"/>
  <c r="I368" i="62"/>
  <c r="I372" i="62"/>
  <c r="I376" i="62"/>
  <c r="I380" i="62"/>
  <c r="I384" i="62"/>
  <c r="I388" i="62"/>
  <c r="I392" i="62"/>
  <c r="I396" i="62"/>
  <c r="I400" i="62"/>
  <c r="I404" i="62"/>
  <c r="I215" i="62"/>
  <c r="I223" i="62"/>
  <c r="I231" i="62"/>
  <c r="I239" i="62"/>
  <c r="I247" i="62"/>
  <c r="I255" i="62"/>
  <c r="I263" i="62"/>
  <c r="I271" i="62"/>
  <c r="I279" i="62"/>
  <c r="I287" i="62"/>
  <c r="I295" i="62"/>
  <c r="I303" i="62"/>
  <c r="I311" i="62"/>
  <c r="I319" i="62"/>
  <c r="I327" i="62"/>
  <c r="I335" i="62"/>
  <c r="I343" i="62"/>
  <c r="I349" i="62"/>
  <c r="I353" i="62"/>
  <c r="I357" i="62"/>
  <c r="I361" i="62"/>
  <c r="I365" i="62"/>
  <c r="I369" i="62"/>
  <c r="I373" i="62"/>
  <c r="I377" i="62"/>
  <c r="I381" i="62"/>
  <c r="I385" i="62"/>
  <c r="I389" i="62"/>
  <c r="I393" i="62"/>
  <c r="I397" i="62"/>
  <c r="I401" i="62"/>
  <c r="I405" i="62"/>
  <c r="I323" i="62"/>
  <c r="I395" i="62"/>
  <c r="I216" i="62"/>
  <c r="I224" i="62"/>
  <c r="I232" i="62"/>
  <c r="I240" i="62"/>
  <c r="I248" i="62"/>
  <c r="I256" i="62"/>
  <c r="I264" i="62"/>
  <c r="I272" i="62"/>
  <c r="I280" i="62"/>
  <c r="I288" i="62"/>
  <c r="I296" i="62"/>
  <c r="I304" i="62"/>
  <c r="I312" i="62"/>
  <c r="I320" i="62"/>
  <c r="I328" i="62"/>
  <c r="I336" i="62"/>
  <c r="I344" i="62"/>
  <c r="I350" i="62"/>
  <c r="I354" i="62"/>
  <c r="I358" i="62"/>
  <c r="I362" i="62"/>
  <c r="I366" i="62"/>
  <c r="I370" i="62"/>
  <c r="I374" i="62"/>
  <c r="I378" i="62"/>
  <c r="I382" i="62"/>
  <c r="I386" i="62"/>
  <c r="I390" i="62"/>
  <c r="I394" i="62"/>
  <c r="I398" i="62"/>
  <c r="I402" i="62"/>
  <c r="I315" i="62"/>
  <c r="I391" i="62"/>
  <c r="I403" i="62"/>
  <c r="I6" i="62"/>
  <c r="H7" i="62"/>
  <c r="H11" i="62"/>
  <c r="H15" i="62"/>
  <c r="H19" i="62"/>
  <c r="H23" i="62"/>
  <c r="H27" i="62"/>
  <c r="H31" i="62"/>
  <c r="H35" i="62"/>
  <c r="H39" i="62"/>
  <c r="H43" i="62"/>
  <c r="H47" i="62"/>
  <c r="H51" i="62"/>
  <c r="H55" i="62"/>
  <c r="H59" i="62"/>
  <c r="H63" i="62"/>
  <c r="H67" i="62"/>
  <c r="H71" i="62"/>
  <c r="H75" i="62"/>
  <c r="H79" i="62"/>
  <c r="H83" i="62"/>
  <c r="H87" i="62"/>
  <c r="H91" i="62"/>
  <c r="H95" i="62"/>
  <c r="H99" i="62"/>
  <c r="H103" i="62"/>
  <c r="H107" i="62"/>
  <c r="H111" i="62"/>
  <c r="H115" i="62"/>
  <c r="H119" i="62"/>
  <c r="H123" i="62"/>
  <c r="H127" i="62"/>
  <c r="H131" i="62"/>
  <c r="H135" i="62"/>
  <c r="H139" i="62"/>
  <c r="H143" i="62"/>
  <c r="H147" i="62"/>
  <c r="H151" i="62"/>
  <c r="H155" i="62"/>
  <c r="H159" i="62"/>
  <c r="H163" i="62"/>
  <c r="H167" i="62"/>
  <c r="H171" i="62"/>
  <c r="H175" i="62"/>
  <c r="H179" i="62"/>
  <c r="H183" i="62"/>
  <c r="H8" i="62"/>
  <c r="H12" i="62"/>
  <c r="H16" i="62"/>
  <c r="H20" i="62"/>
  <c r="H24" i="62"/>
  <c r="H28" i="62"/>
  <c r="H32" i="62"/>
  <c r="H36" i="62"/>
  <c r="H40" i="62"/>
  <c r="H44" i="62"/>
  <c r="H48" i="62"/>
  <c r="H52" i="62"/>
  <c r="H56" i="62"/>
  <c r="H60" i="62"/>
  <c r="H64" i="62"/>
  <c r="H68" i="62"/>
  <c r="H72" i="62"/>
  <c r="H76" i="62"/>
  <c r="H80" i="62"/>
  <c r="H84" i="62"/>
  <c r="H88" i="62"/>
  <c r="H92" i="62"/>
  <c r="H96" i="62"/>
  <c r="H100" i="62"/>
  <c r="H104" i="62"/>
  <c r="H108" i="62"/>
  <c r="H112" i="62"/>
  <c r="H116" i="62"/>
  <c r="H120" i="62"/>
  <c r="H124" i="62"/>
  <c r="H128" i="62"/>
  <c r="H132" i="62"/>
  <c r="H136" i="62"/>
  <c r="H140" i="62"/>
  <c r="H144" i="62"/>
  <c r="H148" i="62"/>
  <c r="H152" i="62"/>
  <c r="H156" i="62"/>
  <c r="H160" i="62"/>
  <c r="H164" i="62"/>
  <c r="H168" i="62"/>
  <c r="H172" i="62"/>
  <c r="H176" i="62"/>
  <c r="H180" i="62"/>
  <c r="H184" i="62"/>
  <c r="H188" i="62"/>
  <c r="H192" i="62"/>
  <c r="H196" i="62"/>
  <c r="H200" i="62"/>
  <c r="H204" i="62"/>
  <c r="H208" i="62"/>
  <c r="H212" i="62"/>
  <c r="H216" i="62"/>
  <c r="H220" i="62"/>
  <c r="H224" i="62"/>
  <c r="H228" i="62"/>
  <c r="H232" i="62"/>
  <c r="H236" i="62"/>
  <c r="H240" i="62"/>
  <c r="H244" i="62"/>
  <c r="H248" i="62"/>
  <c r="H252" i="62"/>
  <c r="H256" i="62"/>
  <c r="H260" i="62"/>
  <c r="H264" i="62"/>
  <c r="H268" i="62"/>
  <c r="H272" i="62"/>
  <c r="H276" i="62"/>
  <c r="H280" i="62"/>
  <c r="H284" i="62"/>
  <c r="H288" i="62"/>
  <c r="H292" i="62"/>
  <c r="H296" i="62"/>
  <c r="H300" i="62"/>
  <c r="H304" i="62"/>
  <c r="H308" i="62"/>
  <c r="H312" i="62"/>
  <c r="H316" i="62"/>
  <c r="H320" i="62"/>
  <c r="H324" i="62"/>
  <c r="H328" i="62"/>
  <c r="H332" i="62"/>
  <c r="H336" i="62"/>
  <c r="H340" i="62"/>
  <c r="H344" i="62"/>
  <c r="H9" i="62"/>
  <c r="H13" i="62"/>
  <c r="H17" i="62"/>
  <c r="H21" i="62"/>
  <c r="H25" i="62"/>
  <c r="H29" i="62"/>
  <c r="H33" i="62"/>
  <c r="H37" i="62"/>
  <c r="H41" i="62"/>
  <c r="H45" i="62"/>
  <c r="H49" i="62"/>
  <c r="H53" i="62"/>
  <c r="H57" i="62"/>
  <c r="H61" i="62"/>
  <c r="H65" i="62"/>
  <c r="H69" i="62"/>
  <c r="H73" i="62"/>
  <c r="H77" i="62"/>
  <c r="H81" i="62"/>
  <c r="H85" i="62"/>
  <c r="H89" i="62"/>
  <c r="H93" i="62"/>
  <c r="H97" i="62"/>
  <c r="H101" i="62"/>
  <c r="H105" i="62"/>
  <c r="H109" i="62"/>
  <c r="H113" i="62"/>
  <c r="H117" i="62"/>
  <c r="H121" i="62"/>
  <c r="H125" i="62"/>
  <c r="H129" i="62"/>
  <c r="H133" i="62"/>
  <c r="H137" i="62"/>
  <c r="H141" i="62"/>
  <c r="H145" i="62"/>
  <c r="H149" i="62"/>
  <c r="H153" i="62"/>
  <c r="H157" i="62"/>
  <c r="H161" i="62"/>
  <c r="H165" i="62"/>
  <c r="H169" i="62"/>
  <c r="H173" i="62"/>
  <c r="H177" i="62"/>
  <c r="H181" i="62"/>
  <c r="H10" i="62"/>
  <c r="H14" i="62"/>
  <c r="H18" i="62"/>
  <c r="H22" i="62"/>
  <c r="H26" i="62"/>
  <c r="H30" i="62"/>
  <c r="H34" i="62"/>
  <c r="H38" i="62"/>
  <c r="H42" i="62"/>
  <c r="H46" i="62"/>
  <c r="H50" i="62"/>
  <c r="H54" i="62"/>
  <c r="H58" i="62"/>
  <c r="H62" i="62"/>
  <c r="H66" i="62"/>
  <c r="H70" i="62"/>
  <c r="H74" i="62"/>
  <c r="H78" i="62"/>
  <c r="H82" i="62"/>
  <c r="H86" i="62"/>
  <c r="H90" i="62"/>
  <c r="H94" i="62"/>
  <c r="H98" i="62"/>
  <c r="H102" i="62"/>
  <c r="H106" i="62"/>
  <c r="H110" i="62"/>
  <c r="H114" i="62"/>
  <c r="H118" i="62"/>
  <c r="H122" i="62"/>
  <c r="H126" i="62"/>
  <c r="H130" i="62"/>
  <c r="H134" i="62"/>
  <c r="H138" i="62"/>
  <c r="H142" i="62"/>
  <c r="H146" i="62"/>
  <c r="H150" i="62"/>
  <c r="H154" i="62"/>
  <c r="H158" i="62"/>
  <c r="H162" i="62"/>
  <c r="H166" i="62"/>
  <c r="H170" i="62"/>
  <c r="H174" i="62"/>
  <c r="H178" i="62"/>
  <c r="H182" i="62"/>
  <c r="H186" i="62"/>
  <c r="H190" i="62"/>
  <c r="H194" i="62"/>
  <c r="H198" i="62"/>
  <c r="H202" i="62"/>
  <c r="H206" i="62"/>
  <c r="H210" i="62"/>
  <c r="H214" i="62"/>
  <c r="H218" i="62"/>
  <c r="H222" i="62"/>
  <c r="H226" i="62"/>
  <c r="H230" i="62"/>
  <c r="H234" i="62"/>
  <c r="H238" i="62"/>
  <c r="H242" i="62"/>
  <c r="H246" i="62"/>
  <c r="H250" i="62"/>
  <c r="H254" i="62"/>
  <c r="H258" i="62"/>
  <c r="H262" i="62"/>
  <c r="H266" i="62"/>
  <c r="H270" i="62"/>
  <c r="H274" i="62"/>
  <c r="H278" i="62"/>
  <c r="H282" i="62"/>
  <c r="H286" i="62"/>
  <c r="H290" i="62"/>
  <c r="H294" i="62"/>
  <c r="H298" i="62"/>
  <c r="H302" i="62"/>
  <c r="H306" i="62"/>
  <c r="H310" i="62"/>
  <c r="H314" i="62"/>
  <c r="H318" i="62"/>
  <c r="H322" i="62"/>
  <c r="H326" i="62"/>
  <c r="H330" i="62"/>
  <c r="H334" i="62"/>
  <c r="H338" i="62"/>
  <c r="H342" i="62"/>
  <c r="H346" i="62"/>
  <c r="H185" i="62"/>
  <c r="H193" i="62"/>
  <c r="H201" i="62"/>
  <c r="H209" i="62"/>
  <c r="H217" i="62"/>
  <c r="H225" i="62"/>
  <c r="H233" i="62"/>
  <c r="H241" i="62"/>
  <c r="H249" i="62"/>
  <c r="H257" i="62"/>
  <c r="H265" i="62"/>
  <c r="H273" i="62"/>
  <c r="H281" i="62"/>
  <c r="H289" i="62"/>
  <c r="H297" i="62"/>
  <c r="H305" i="62"/>
  <c r="H313" i="62"/>
  <c r="H321" i="62"/>
  <c r="H337" i="62"/>
  <c r="H345" i="62"/>
  <c r="H350" i="62"/>
  <c r="H354" i="62"/>
  <c r="H358" i="62"/>
  <c r="H362" i="62"/>
  <c r="H366" i="62"/>
  <c r="H370" i="62"/>
  <c r="H374" i="62"/>
  <c r="H378" i="62"/>
  <c r="H382" i="62"/>
  <c r="H386" i="62"/>
  <c r="H394" i="62"/>
  <c r="H398" i="62"/>
  <c r="H187" i="62"/>
  <c r="H195" i="62"/>
  <c r="H203" i="62"/>
  <c r="H211" i="62"/>
  <c r="H219" i="62"/>
  <c r="H227" i="62"/>
  <c r="H235" i="62"/>
  <c r="H243" i="62"/>
  <c r="H251" i="62"/>
  <c r="H259" i="62"/>
  <c r="H267" i="62"/>
  <c r="H275" i="62"/>
  <c r="H283" i="62"/>
  <c r="H291" i="62"/>
  <c r="H299" i="62"/>
  <c r="H307" i="62"/>
  <c r="H315" i="62"/>
  <c r="H323" i="62"/>
  <c r="H331" i="62"/>
  <c r="H339" i="62"/>
  <c r="H347" i="62"/>
  <c r="H351" i="62"/>
  <c r="H355" i="62"/>
  <c r="H359" i="62"/>
  <c r="H363" i="62"/>
  <c r="H367" i="62"/>
  <c r="H371" i="62"/>
  <c r="H375" i="62"/>
  <c r="H379" i="62"/>
  <c r="H383" i="62"/>
  <c r="H387" i="62"/>
  <c r="H391" i="62"/>
  <c r="H395" i="62"/>
  <c r="H399" i="62"/>
  <c r="H403" i="62"/>
  <c r="H325" i="62"/>
  <c r="H388" i="62"/>
  <c r="H400" i="62"/>
  <c r="H189" i="62"/>
  <c r="H197" i="62"/>
  <c r="H205" i="62"/>
  <c r="H213" i="62"/>
  <c r="H221" i="62"/>
  <c r="H229" i="62"/>
  <c r="H237" i="62"/>
  <c r="H245" i="62"/>
  <c r="H253" i="62"/>
  <c r="H261" i="62"/>
  <c r="H269" i="62"/>
  <c r="H277" i="62"/>
  <c r="H285" i="62"/>
  <c r="H293" i="62"/>
  <c r="H301" i="62"/>
  <c r="H309" i="62"/>
  <c r="H317" i="62"/>
  <c r="H333" i="62"/>
  <c r="H341" i="62"/>
  <c r="H348" i="62"/>
  <c r="H352" i="62"/>
  <c r="H356" i="62"/>
  <c r="H360" i="62"/>
  <c r="H364" i="62"/>
  <c r="H368" i="62"/>
  <c r="H372" i="62"/>
  <c r="H376" i="62"/>
  <c r="H380" i="62"/>
  <c r="H384" i="62"/>
  <c r="H392" i="62"/>
  <c r="H396" i="62"/>
  <c r="H404" i="62"/>
  <c r="H191" i="62"/>
  <c r="H199" i="62"/>
  <c r="H207" i="62"/>
  <c r="H215" i="62"/>
  <c r="H223" i="62"/>
  <c r="H231" i="62"/>
  <c r="H239" i="62"/>
  <c r="H247" i="62"/>
  <c r="H255" i="62"/>
  <c r="H263" i="62"/>
  <c r="H271" i="62"/>
  <c r="H279" i="62"/>
  <c r="H287" i="62"/>
  <c r="H295" i="62"/>
  <c r="H303" i="62"/>
  <c r="H311" i="62"/>
  <c r="H319" i="62"/>
  <c r="H327" i="62"/>
  <c r="H335" i="62"/>
  <c r="H343" i="62"/>
  <c r="H349" i="62"/>
  <c r="H353" i="62"/>
  <c r="H357" i="62"/>
  <c r="H361" i="62"/>
  <c r="H365" i="62"/>
  <c r="H369" i="62"/>
  <c r="H373" i="62"/>
  <c r="H377" i="62"/>
  <c r="H381" i="62"/>
  <c r="H385" i="62"/>
  <c r="H389" i="62"/>
  <c r="H393" i="62"/>
  <c r="H397" i="62"/>
  <c r="H401" i="62"/>
  <c r="H405" i="62"/>
  <c r="H329" i="62"/>
  <c r="H390" i="62"/>
  <c r="H402" i="62"/>
  <c r="H6" i="62"/>
  <c r="K7" i="62"/>
  <c r="K11" i="62"/>
  <c r="K15" i="62"/>
  <c r="K19" i="62"/>
  <c r="K23" i="62"/>
  <c r="K27" i="62"/>
  <c r="K31" i="62"/>
  <c r="K35" i="62"/>
  <c r="K39" i="62"/>
  <c r="K43" i="62"/>
  <c r="K47" i="62"/>
  <c r="K51" i="62"/>
  <c r="K55" i="62"/>
  <c r="K59" i="62"/>
  <c r="K63" i="62"/>
  <c r="K67" i="62"/>
  <c r="K71" i="62"/>
  <c r="K75" i="62"/>
  <c r="K79" i="62"/>
  <c r="K83" i="62"/>
  <c r="K87" i="62"/>
  <c r="K91" i="62"/>
  <c r="K95" i="62"/>
  <c r="K99" i="62"/>
  <c r="K103" i="62"/>
  <c r="K107" i="62"/>
  <c r="K111" i="62"/>
  <c r="K115" i="62"/>
  <c r="K119" i="62"/>
  <c r="K123" i="62"/>
  <c r="K127" i="62"/>
  <c r="K131" i="62"/>
  <c r="K135" i="62"/>
  <c r="K139" i="62"/>
  <c r="K143" i="62"/>
  <c r="K147" i="62"/>
  <c r="K151" i="62"/>
  <c r="K155" i="62"/>
  <c r="K159" i="62"/>
  <c r="K163" i="62"/>
  <c r="K167" i="62"/>
  <c r="K171" i="62"/>
  <c r="K175" i="62"/>
  <c r="K179" i="62"/>
  <c r="K183" i="62"/>
  <c r="K187" i="62"/>
  <c r="K191" i="62"/>
  <c r="K195" i="62"/>
  <c r="K199" i="62"/>
  <c r="K203" i="62"/>
  <c r="K207" i="62"/>
  <c r="K211" i="62"/>
  <c r="K215" i="62"/>
  <c r="K219" i="62"/>
  <c r="K223" i="62"/>
  <c r="K227" i="62"/>
  <c r="K231" i="62"/>
  <c r="K235" i="62"/>
  <c r="K239" i="62"/>
  <c r="K243" i="62"/>
  <c r="K8" i="62"/>
  <c r="K12" i="62"/>
  <c r="K16" i="62"/>
  <c r="K20" i="62"/>
  <c r="K24" i="62"/>
  <c r="K28" i="62"/>
  <c r="K32" i="62"/>
  <c r="K36" i="62"/>
  <c r="K40" i="62"/>
  <c r="K44" i="62"/>
  <c r="K48" i="62"/>
  <c r="K52" i="62"/>
  <c r="K56" i="62"/>
  <c r="K60" i="62"/>
  <c r="K64" i="62"/>
  <c r="K68" i="62"/>
  <c r="K72" i="62"/>
  <c r="K76" i="62"/>
  <c r="K80" i="62"/>
  <c r="K84" i="62"/>
  <c r="K88" i="62"/>
  <c r="K92" i="62"/>
  <c r="K96" i="62"/>
  <c r="K100" i="62"/>
  <c r="K104" i="62"/>
  <c r="K108" i="62"/>
  <c r="K112" i="62"/>
  <c r="K116" i="62"/>
  <c r="K120" i="62"/>
  <c r="K124" i="62"/>
  <c r="K128" i="62"/>
  <c r="K132" i="62"/>
  <c r="K136" i="62"/>
  <c r="K140" i="62"/>
  <c r="K144" i="62"/>
  <c r="K148" i="62"/>
  <c r="K152" i="62"/>
  <c r="K156" i="62"/>
  <c r="K160" i="62"/>
  <c r="K164" i="62"/>
  <c r="K168" i="62"/>
  <c r="K172" i="62"/>
  <c r="K176" i="62"/>
  <c r="K180" i="62"/>
  <c r="K184" i="62"/>
  <c r="K188" i="62"/>
  <c r="K192" i="62"/>
  <c r="K196" i="62"/>
  <c r="K200" i="62"/>
  <c r="K204" i="62"/>
  <c r="K208" i="62"/>
  <c r="K212" i="62"/>
  <c r="K216" i="62"/>
  <c r="K220" i="62"/>
  <c r="K224" i="62"/>
  <c r="K228" i="62"/>
  <c r="K232" i="62"/>
  <c r="K236" i="62"/>
  <c r="K240" i="62"/>
  <c r="K9" i="62"/>
  <c r="K13" i="62"/>
  <c r="K17" i="62"/>
  <c r="K21" i="62"/>
  <c r="K25" i="62"/>
  <c r="K29" i="62"/>
  <c r="K33" i="62"/>
  <c r="K37" i="62"/>
  <c r="K41" i="62"/>
  <c r="K45" i="62"/>
  <c r="K49" i="62"/>
  <c r="K53" i="62"/>
  <c r="K57" i="62"/>
  <c r="K61" i="62"/>
  <c r="K65" i="62"/>
  <c r="K69" i="62"/>
  <c r="K73" i="62"/>
  <c r="K77" i="62"/>
  <c r="K81" i="62"/>
  <c r="K85" i="62"/>
  <c r="K89" i="62"/>
  <c r="K93" i="62"/>
  <c r="K97" i="62"/>
  <c r="K101" i="62"/>
  <c r="K105" i="62"/>
  <c r="K109" i="62"/>
  <c r="K113" i="62"/>
  <c r="K117" i="62"/>
  <c r="K121" i="62"/>
  <c r="K125" i="62"/>
  <c r="K129" i="62"/>
  <c r="K133" i="62"/>
  <c r="K137" i="62"/>
  <c r="K141" i="62"/>
  <c r="K145" i="62"/>
  <c r="K149" i="62"/>
  <c r="K153" i="62"/>
  <c r="K157" i="62"/>
  <c r="K161" i="62"/>
  <c r="K165" i="62"/>
  <c r="K169" i="62"/>
  <c r="K173" i="62"/>
  <c r="K177" i="62"/>
  <c r="K181" i="62"/>
  <c r="K185" i="62"/>
  <c r="K189" i="62"/>
  <c r="K193" i="62"/>
  <c r="K197" i="62"/>
  <c r="K201" i="62"/>
  <c r="K205" i="62"/>
  <c r="K209" i="62"/>
  <c r="K213" i="62"/>
  <c r="K217" i="62"/>
  <c r="K221" i="62"/>
  <c r="K225" i="62"/>
  <c r="K229" i="62"/>
  <c r="K233" i="62"/>
  <c r="K237" i="62"/>
  <c r="K241" i="62"/>
  <c r="K245" i="62"/>
  <c r="K249" i="62"/>
  <c r="K253" i="62"/>
  <c r="K257" i="62"/>
  <c r="K261" i="62"/>
  <c r="K265" i="62"/>
  <c r="K269" i="62"/>
  <c r="K273" i="62"/>
  <c r="K277" i="62"/>
  <c r="K281" i="62"/>
  <c r="K285" i="62"/>
  <c r="K289" i="62"/>
  <c r="K293" i="62"/>
  <c r="K297" i="62"/>
  <c r="K301" i="62"/>
  <c r="K305" i="62"/>
  <c r="K309" i="62"/>
  <c r="K313" i="62"/>
  <c r="K317" i="62"/>
  <c r="K321" i="62"/>
  <c r="K325" i="62"/>
  <c r="K329" i="62"/>
  <c r="K333" i="62"/>
  <c r="K337" i="62"/>
  <c r="K341" i="62"/>
  <c r="K345" i="62"/>
  <c r="K10" i="62"/>
  <c r="K14" i="62"/>
  <c r="K18" i="62"/>
  <c r="K22" i="62"/>
  <c r="K26" i="62"/>
  <c r="K30" i="62"/>
  <c r="K34" i="62"/>
  <c r="K38" i="62"/>
  <c r="K42" i="62"/>
  <c r="K46" i="62"/>
  <c r="K50" i="62"/>
  <c r="K54" i="62"/>
  <c r="K58" i="62"/>
  <c r="K62" i="62"/>
  <c r="K66" i="62"/>
  <c r="K70" i="62"/>
  <c r="K74" i="62"/>
  <c r="K78" i="62"/>
  <c r="K82" i="62"/>
  <c r="K86" i="62"/>
  <c r="K90" i="62"/>
  <c r="K94" i="62"/>
  <c r="K98" i="62"/>
  <c r="K102" i="62"/>
  <c r="K106" i="62"/>
  <c r="K110" i="62"/>
  <c r="K114" i="62"/>
  <c r="K118" i="62"/>
  <c r="K122" i="62"/>
  <c r="K126" i="62"/>
  <c r="K130" i="62"/>
  <c r="K134" i="62"/>
  <c r="K138" i="62"/>
  <c r="K142" i="62"/>
  <c r="K146" i="62"/>
  <c r="K150" i="62"/>
  <c r="K154" i="62"/>
  <c r="K158" i="62"/>
  <c r="K162" i="62"/>
  <c r="K166" i="62"/>
  <c r="K170" i="62"/>
  <c r="K174" i="62"/>
  <c r="K178" i="62"/>
  <c r="K182" i="62"/>
  <c r="K186" i="62"/>
  <c r="K190" i="62"/>
  <c r="K194" i="62"/>
  <c r="K198" i="62"/>
  <c r="K202" i="62"/>
  <c r="K206" i="62"/>
  <c r="K210" i="62"/>
  <c r="K214" i="62"/>
  <c r="K218" i="62"/>
  <c r="K222" i="62"/>
  <c r="K226" i="62"/>
  <c r="K230" i="62"/>
  <c r="K234" i="62"/>
  <c r="K238" i="62"/>
  <c r="K242" i="62"/>
  <c r="K246" i="62"/>
  <c r="K250" i="62"/>
  <c r="K254" i="62"/>
  <c r="K258" i="62"/>
  <c r="K262" i="62"/>
  <c r="K266" i="62"/>
  <c r="K270" i="62"/>
  <c r="K274" i="62"/>
  <c r="K278" i="62"/>
  <c r="K282" i="62"/>
  <c r="K286" i="62"/>
  <c r="K290" i="62"/>
  <c r="K294" i="62"/>
  <c r="K298" i="62"/>
  <c r="K302" i="62"/>
  <c r="K306" i="62"/>
  <c r="K310" i="62"/>
  <c r="K314" i="62"/>
  <c r="K318" i="62"/>
  <c r="K322" i="62"/>
  <c r="K326" i="62"/>
  <c r="K330" i="62"/>
  <c r="K334" i="62"/>
  <c r="K338" i="62"/>
  <c r="K342" i="62"/>
  <c r="K346" i="62"/>
  <c r="K244" i="62"/>
  <c r="K252" i="62"/>
  <c r="K260" i="62"/>
  <c r="K268" i="62"/>
  <c r="K276" i="62"/>
  <c r="K284" i="62"/>
  <c r="K292" i="62"/>
  <c r="K300" i="62"/>
  <c r="K308" i="62"/>
  <c r="K316" i="62"/>
  <c r="K324" i="62"/>
  <c r="K332" i="62"/>
  <c r="K340" i="62"/>
  <c r="K348" i="62"/>
  <c r="K352" i="62"/>
  <c r="K356" i="62"/>
  <c r="K360" i="62"/>
  <c r="K364" i="62"/>
  <c r="K368" i="62"/>
  <c r="K372" i="62"/>
  <c r="K376" i="62"/>
  <c r="K380" i="62"/>
  <c r="K384" i="62"/>
  <c r="K388" i="62"/>
  <c r="K392" i="62"/>
  <c r="K404" i="62"/>
  <c r="K247" i="62"/>
  <c r="K255" i="62"/>
  <c r="K263" i="62"/>
  <c r="K271" i="62"/>
  <c r="K279" i="62"/>
  <c r="K287" i="62"/>
  <c r="K295" i="62"/>
  <c r="K303" i="62"/>
  <c r="K311" i="62"/>
  <c r="K319" i="62"/>
  <c r="K327" i="62"/>
  <c r="K335" i="62"/>
  <c r="K343" i="62"/>
  <c r="K349" i="62"/>
  <c r="K353" i="62"/>
  <c r="K357" i="62"/>
  <c r="K361" i="62"/>
  <c r="K365" i="62"/>
  <c r="K369" i="62"/>
  <c r="K373" i="62"/>
  <c r="K377" i="62"/>
  <c r="K381" i="62"/>
  <c r="K385" i="62"/>
  <c r="K389" i="62"/>
  <c r="K393" i="62"/>
  <c r="K397" i="62"/>
  <c r="K401" i="62"/>
  <c r="K405" i="62"/>
  <c r="K248" i="62"/>
  <c r="K256" i="62"/>
  <c r="K264" i="62"/>
  <c r="K272" i="62"/>
  <c r="K280" i="62"/>
  <c r="K288" i="62"/>
  <c r="K296" i="62"/>
  <c r="K304" i="62"/>
  <c r="K312" i="62"/>
  <c r="K320" i="62"/>
  <c r="K328" i="62"/>
  <c r="K336" i="62"/>
  <c r="K344" i="62"/>
  <c r="K350" i="62"/>
  <c r="K354" i="62"/>
  <c r="K358" i="62"/>
  <c r="K362" i="62"/>
  <c r="K366" i="62"/>
  <c r="K370" i="62"/>
  <c r="K374" i="62"/>
  <c r="K378" i="62"/>
  <c r="K382" i="62"/>
  <c r="K386" i="62"/>
  <c r="K390" i="62"/>
  <c r="K394" i="62"/>
  <c r="K398" i="62"/>
  <c r="K402" i="62"/>
  <c r="K400" i="62"/>
  <c r="K251" i="62"/>
  <c r="K259" i="62"/>
  <c r="K267" i="62"/>
  <c r="K275" i="62"/>
  <c r="K283" i="62"/>
  <c r="K291" i="62"/>
  <c r="K299" i="62"/>
  <c r="K307" i="62"/>
  <c r="K315" i="62"/>
  <c r="K323" i="62"/>
  <c r="K331" i="62"/>
  <c r="K339" i="62"/>
  <c r="K347" i="62"/>
  <c r="K351" i="62"/>
  <c r="K355" i="62"/>
  <c r="K359" i="62"/>
  <c r="K363" i="62"/>
  <c r="K367" i="62"/>
  <c r="K371" i="62"/>
  <c r="K375" i="62"/>
  <c r="K379" i="62"/>
  <c r="K383" i="62"/>
  <c r="K387" i="62"/>
  <c r="K391" i="62"/>
  <c r="K395" i="62"/>
  <c r="K399" i="62"/>
  <c r="K403" i="62"/>
  <c r="K396" i="62"/>
  <c r="K6" i="62"/>
  <c r="S7" i="62"/>
  <c r="S11" i="62"/>
  <c r="S15" i="62"/>
  <c r="S19" i="62"/>
  <c r="S23" i="62"/>
  <c r="S27" i="62"/>
  <c r="S31" i="62"/>
  <c r="S35" i="62"/>
  <c r="S39" i="62"/>
  <c r="S43" i="62"/>
  <c r="S47" i="62"/>
  <c r="S51" i="62"/>
  <c r="S55" i="62"/>
  <c r="S59" i="62"/>
  <c r="S63" i="62"/>
  <c r="S67" i="62"/>
  <c r="S71" i="62"/>
  <c r="S75" i="62"/>
  <c r="S79" i="62"/>
  <c r="S83" i="62"/>
  <c r="S87" i="62"/>
  <c r="S91" i="62"/>
  <c r="S95" i="62"/>
  <c r="S99" i="62"/>
  <c r="S103" i="62"/>
  <c r="S107" i="62"/>
  <c r="S111" i="62"/>
  <c r="S115" i="62"/>
  <c r="S119" i="62"/>
  <c r="S123" i="62"/>
  <c r="S127" i="62"/>
  <c r="S131" i="62"/>
  <c r="S135" i="62"/>
  <c r="S139" i="62"/>
  <c r="S143" i="62"/>
  <c r="S147" i="62"/>
  <c r="S151" i="62"/>
  <c r="S155" i="62"/>
  <c r="S159" i="62"/>
  <c r="S163" i="62"/>
  <c r="S8" i="62"/>
  <c r="S12" i="62"/>
  <c r="S16" i="62"/>
  <c r="S20" i="62"/>
  <c r="S24" i="62"/>
  <c r="S28" i="62"/>
  <c r="S32" i="62"/>
  <c r="S36" i="62"/>
  <c r="S40" i="62"/>
  <c r="S44" i="62"/>
  <c r="S48" i="62"/>
  <c r="S52" i="62"/>
  <c r="S56" i="62"/>
  <c r="S60" i="62"/>
  <c r="S64" i="62"/>
  <c r="S68" i="62"/>
  <c r="S72" i="62"/>
  <c r="S76" i="62"/>
  <c r="S80" i="62"/>
  <c r="S84" i="62"/>
  <c r="S88" i="62"/>
  <c r="S92" i="62"/>
  <c r="S96" i="62"/>
  <c r="S100" i="62"/>
  <c r="S104" i="62"/>
  <c r="S108" i="62"/>
  <c r="S112" i="62"/>
  <c r="S116" i="62"/>
  <c r="S120" i="62"/>
  <c r="S124" i="62"/>
  <c r="S128" i="62"/>
  <c r="S132" i="62"/>
  <c r="S136" i="62"/>
  <c r="S140" i="62"/>
  <c r="S144" i="62"/>
  <c r="S148" i="62"/>
  <c r="S152" i="62"/>
  <c r="S156" i="62"/>
  <c r="S160" i="62"/>
  <c r="S164" i="62"/>
  <c r="S168" i="62"/>
  <c r="S172" i="62"/>
  <c r="S176" i="62"/>
  <c r="S180" i="62"/>
  <c r="S184" i="62"/>
  <c r="S188" i="62"/>
  <c r="S192" i="62"/>
  <c r="S196" i="62"/>
  <c r="S200" i="62"/>
  <c r="S204" i="62"/>
  <c r="S208" i="62"/>
  <c r="S216" i="62"/>
  <c r="S220" i="62"/>
  <c r="S224" i="62"/>
  <c r="S228" i="62"/>
  <c r="S232" i="62"/>
  <c r="S236" i="62"/>
  <c r="S240" i="62"/>
  <c r="S244" i="62"/>
  <c r="S248" i="62"/>
  <c r="S252" i="62"/>
  <c r="S256" i="62"/>
  <c r="S260" i="62"/>
  <c r="S264" i="62"/>
  <c r="S268" i="62"/>
  <c r="S272" i="62"/>
  <c r="S276" i="62"/>
  <c r="S280" i="62"/>
  <c r="S284" i="62"/>
  <c r="S288" i="62"/>
  <c r="S292" i="62"/>
  <c r="S296" i="62"/>
  <c r="S300" i="62"/>
  <c r="S304" i="62"/>
  <c r="S308" i="62"/>
  <c r="S312" i="62"/>
  <c r="S316" i="62"/>
  <c r="S320" i="62"/>
  <c r="S324" i="62"/>
  <c r="S328" i="62"/>
  <c r="S332" i="62"/>
  <c r="S336" i="62"/>
  <c r="S340" i="62"/>
  <c r="S344" i="62"/>
  <c r="S9" i="62"/>
  <c r="S13" i="62"/>
  <c r="S17" i="62"/>
  <c r="S21" i="62"/>
  <c r="S25" i="62"/>
  <c r="S29" i="62"/>
  <c r="S33" i="62"/>
  <c r="S37" i="62"/>
  <c r="S41" i="62"/>
  <c r="S45" i="62"/>
  <c r="S49" i="62"/>
  <c r="S53" i="62"/>
  <c r="S57" i="62"/>
  <c r="S61" i="62"/>
  <c r="S65" i="62"/>
  <c r="S69" i="62"/>
  <c r="S73" i="62"/>
  <c r="S77" i="62"/>
  <c r="S81" i="62"/>
  <c r="S85" i="62"/>
  <c r="S89" i="62"/>
  <c r="S93" i="62"/>
  <c r="S97" i="62"/>
  <c r="S101" i="62"/>
  <c r="S105" i="62"/>
  <c r="S109" i="62"/>
  <c r="S113" i="62"/>
  <c r="S117" i="62"/>
  <c r="S121" i="62"/>
  <c r="S125" i="62"/>
  <c r="S129" i="62"/>
  <c r="S133" i="62"/>
  <c r="S137" i="62"/>
  <c r="S141" i="62"/>
  <c r="S145" i="62"/>
  <c r="S149" i="62"/>
  <c r="S153" i="62"/>
  <c r="S157" i="62"/>
  <c r="S161" i="62"/>
  <c r="S10" i="62"/>
  <c r="S14" i="62"/>
  <c r="S18" i="62"/>
  <c r="S22" i="62"/>
  <c r="S26" i="62"/>
  <c r="S30" i="62"/>
  <c r="S34" i="62"/>
  <c r="S38" i="62"/>
  <c r="S42" i="62"/>
  <c r="S46" i="62"/>
  <c r="S50" i="62"/>
  <c r="S54" i="62"/>
  <c r="S58" i="62"/>
  <c r="S62" i="62"/>
  <c r="S66" i="62"/>
  <c r="S70" i="62"/>
  <c r="S74" i="62"/>
  <c r="S78" i="62"/>
  <c r="S82" i="62"/>
  <c r="S86" i="62"/>
  <c r="S90" i="62"/>
  <c r="S94" i="62"/>
  <c r="S98" i="62"/>
  <c r="S102" i="62"/>
  <c r="S106" i="62"/>
  <c r="S110" i="62"/>
  <c r="S114" i="62"/>
  <c r="S118" i="62"/>
  <c r="S122" i="62"/>
  <c r="S126" i="62"/>
  <c r="S130" i="62"/>
  <c r="S134" i="62"/>
  <c r="S138" i="62"/>
  <c r="S142" i="62"/>
  <c r="S146" i="62"/>
  <c r="S150" i="62"/>
  <c r="S154" i="62"/>
  <c r="S158" i="62"/>
  <c r="S162" i="62"/>
  <c r="S166" i="62"/>
  <c r="S170" i="62"/>
  <c r="S174" i="62"/>
  <c r="S178" i="62"/>
  <c r="S182" i="62"/>
  <c r="S186" i="62"/>
  <c r="S190" i="62"/>
  <c r="S194" i="62"/>
  <c r="S198" i="62"/>
  <c r="S202" i="62"/>
  <c r="S206" i="62"/>
  <c r="S210" i="62"/>
  <c r="S214" i="62"/>
  <c r="S218" i="62"/>
  <c r="S222" i="62"/>
  <c r="S226" i="62"/>
  <c r="S230" i="62"/>
  <c r="S234" i="62"/>
  <c r="S238" i="62"/>
  <c r="S242" i="62"/>
  <c r="S246" i="62"/>
  <c r="S250" i="62"/>
  <c r="S254" i="62"/>
  <c r="S258" i="62"/>
  <c r="S262" i="62"/>
  <c r="S266" i="62"/>
  <c r="S270" i="62"/>
  <c r="S274" i="62"/>
  <c r="S278" i="62"/>
  <c r="S282" i="62"/>
  <c r="S286" i="62"/>
  <c r="S290" i="62"/>
  <c r="S294" i="62"/>
  <c r="S298" i="62"/>
  <c r="S302" i="62"/>
  <c r="S306" i="62"/>
  <c r="S310" i="62"/>
  <c r="S314" i="62"/>
  <c r="S318" i="62"/>
  <c r="S322" i="62"/>
  <c r="S326" i="62"/>
  <c r="S330" i="62"/>
  <c r="S334" i="62"/>
  <c r="S338" i="62"/>
  <c r="S342" i="62"/>
  <c r="S346" i="62"/>
  <c r="S165" i="62"/>
  <c r="S173" i="62"/>
  <c r="S181" i="62"/>
  <c r="S189" i="62"/>
  <c r="S197" i="62"/>
  <c r="S205" i="62"/>
  <c r="S213" i="62"/>
  <c r="S221" i="62"/>
  <c r="S229" i="62"/>
  <c r="S237" i="62"/>
  <c r="S245" i="62"/>
  <c r="S253" i="62"/>
  <c r="S261" i="62"/>
  <c r="S269" i="62"/>
  <c r="S277" i="62"/>
  <c r="S285" i="62"/>
  <c r="S293" i="62"/>
  <c r="S301" i="62"/>
  <c r="S309" i="62"/>
  <c r="S317" i="62"/>
  <c r="S325" i="62"/>
  <c r="S333" i="62"/>
  <c r="S341" i="62"/>
  <c r="S348" i="62"/>
  <c r="S352" i="62"/>
  <c r="S356" i="62"/>
  <c r="S360" i="62"/>
  <c r="S364" i="62"/>
  <c r="S368" i="62"/>
  <c r="S372" i="62"/>
  <c r="S376" i="62"/>
  <c r="S380" i="62"/>
  <c r="S384" i="62"/>
  <c r="S388" i="62"/>
  <c r="S392" i="62"/>
  <c r="S396" i="62"/>
  <c r="S400" i="62"/>
  <c r="S404" i="62"/>
  <c r="S167" i="62"/>
  <c r="S175" i="62"/>
  <c r="S183" i="62"/>
  <c r="S191" i="62"/>
  <c r="S199" i="62"/>
  <c r="S207" i="62"/>
  <c r="S215" i="62"/>
  <c r="S223" i="62"/>
  <c r="S231" i="62"/>
  <c r="S239" i="62"/>
  <c r="S247" i="62"/>
  <c r="S255" i="62"/>
  <c r="S263" i="62"/>
  <c r="S271" i="62"/>
  <c r="S279" i="62"/>
  <c r="S287" i="62"/>
  <c r="S295" i="62"/>
  <c r="S303" i="62"/>
  <c r="S311" i="62"/>
  <c r="S319" i="62"/>
  <c r="S327" i="62"/>
  <c r="S335" i="62"/>
  <c r="S343" i="62"/>
  <c r="S349" i="62"/>
  <c r="S353" i="62"/>
  <c r="S357" i="62"/>
  <c r="S361" i="62"/>
  <c r="S365" i="62"/>
  <c r="S369" i="62"/>
  <c r="S373" i="62"/>
  <c r="S377" i="62"/>
  <c r="S381" i="62"/>
  <c r="S385" i="62"/>
  <c r="S389" i="62"/>
  <c r="S393" i="62"/>
  <c r="S397" i="62"/>
  <c r="S401" i="62"/>
  <c r="S405" i="62"/>
  <c r="S169" i="62"/>
  <c r="S177" i="62"/>
  <c r="S185" i="62"/>
  <c r="S193" i="62"/>
  <c r="S201" i="62"/>
  <c r="S209" i="62"/>
  <c r="S217" i="62"/>
  <c r="S225" i="62"/>
  <c r="S233" i="62"/>
  <c r="S241" i="62"/>
  <c r="S249" i="62"/>
  <c r="S257" i="62"/>
  <c r="S265" i="62"/>
  <c r="S273" i="62"/>
  <c r="S281" i="62"/>
  <c r="S289" i="62"/>
  <c r="S297" i="62"/>
  <c r="S305" i="62"/>
  <c r="S313" i="62"/>
  <c r="S321" i="62"/>
  <c r="S329" i="62"/>
  <c r="S337" i="62"/>
  <c r="S345" i="62"/>
  <c r="S350" i="62"/>
  <c r="S354" i="62"/>
  <c r="S358" i="62"/>
  <c r="S362" i="62"/>
  <c r="S366" i="62"/>
  <c r="S370" i="62"/>
  <c r="S374" i="62"/>
  <c r="S378" i="62"/>
  <c r="S382" i="62"/>
  <c r="S386" i="62"/>
  <c r="S390" i="62"/>
  <c r="S394" i="62"/>
  <c r="S398" i="62"/>
  <c r="S402" i="62"/>
  <c r="S171" i="62"/>
  <c r="S179" i="62"/>
  <c r="S187" i="62"/>
  <c r="S195" i="62"/>
  <c r="S203" i="62"/>
  <c r="S211" i="62"/>
  <c r="S219" i="62"/>
  <c r="S227" i="62"/>
  <c r="S235" i="62"/>
  <c r="S243" i="62"/>
  <c r="S251" i="62"/>
  <c r="S259" i="62"/>
  <c r="S267" i="62"/>
  <c r="S275" i="62"/>
  <c r="S283" i="62"/>
  <c r="S291" i="62"/>
  <c r="S299" i="62"/>
  <c r="S307" i="62"/>
  <c r="S315" i="62"/>
  <c r="S323" i="62"/>
  <c r="S331" i="62"/>
  <c r="S339" i="62"/>
  <c r="S347" i="62"/>
  <c r="S351" i="62"/>
  <c r="S355" i="62"/>
  <c r="S359" i="62"/>
  <c r="S363" i="62"/>
  <c r="S367" i="62"/>
  <c r="S371" i="62"/>
  <c r="S375" i="62"/>
  <c r="S379" i="62"/>
  <c r="S383" i="62"/>
  <c r="S387" i="62"/>
  <c r="S391" i="62"/>
  <c r="S395" i="62"/>
  <c r="S399" i="62"/>
  <c r="S403" i="62"/>
  <c r="S6" i="62"/>
  <c r="R7" i="62"/>
  <c r="R11" i="62"/>
  <c r="R15" i="62"/>
  <c r="R19" i="62"/>
  <c r="R23" i="62"/>
  <c r="R27" i="62"/>
  <c r="R31" i="62"/>
  <c r="R35" i="62"/>
  <c r="R39" i="62"/>
  <c r="R43" i="62"/>
  <c r="R47" i="62"/>
  <c r="R51" i="62"/>
  <c r="R55" i="62"/>
  <c r="R59" i="62"/>
  <c r="R63" i="62"/>
  <c r="R67" i="62"/>
  <c r="R71" i="62"/>
  <c r="R75" i="62"/>
  <c r="R79" i="62"/>
  <c r="R83" i="62"/>
  <c r="R87" i="62"/>
  <c r="R91" i="62"/>
  <c r="R95" i="62"/>
  <c r="R99" i="62"/>
  <c r="R103" i="62"/>
  <c r="R107" i="62"/>
  <c r="R111" i="62"/>
  <c r="R115" i="62"/>
  <c r="R119" i="62"/>
  <c r="R123" i="62"/>
  <c r="R127" i="62"/>
  <c r="R131" i="62"/>
  <c r="R135" i="62"/>
  <c r="R139" i="62"/>
  <c r="R143" i="62"/>
  <c r="R147" i="62"/>
  <c r="R151" i="62"/>
  <c r="R155" i="62"/>
  <c r="R159" i="62"/>
  <c r="R163" i="62"/>
  <c r="R167" i="62"/>
  <c r="R171" i="62"/>
  <c r="R175" i="62"/>
  <c r="R179" i="62"/>
  <c r="R183" i="62"/>
  <c r="R187" i="62"/>
  <c r="R191" i="62"/>
  <c r="R195" i="62"/>
  <c r="R199" i="62"/>
  <c r="R203" i="62"/>
  <c r="R207" i="62"/>
  <c r="R211" i="62"/>
  <c r="R215" i="62"/>
  <c r="R8" i="62"/>
  <c r="R12" i="62"/>
  <c r="R16" i="62"/>
  <c r="R20" i="62"/>
  <c r="R24" i="62"/>
  <c r="R28" i="62"/>
  <c r="R32" i="62"/>
  <c r="R36" i="62"/>
  <c r="R40" i="62"/>
  <c r="R44" i="62"/>
  <c r="R48" i="62"/>
  <c r="R52" i="62"/>
  <c r="R56" i="62"/>
  <c r="R60" i="62"/>
  <c r="R64" i="62"/>
  <c r="R68" i="62"/>
  <c r="R72" i="62"/>
  <c r="R76" i="62"/>
  <c r="R80" i="62"/>
  <c r="R84" i="62"/>
  <c r="R88" i="62"/>
  <c r="R92" i="62"/>
  <c r="R96" i="62"/>
  <c r="R100" i="62"/>
  <c r="R104" i="62"/>
  <c r="R108" i="62"/>
  <c r="R112" i="62"/>
  <c r="R116" i="62"/>
  <c r="R120" i="62"/>
  <c r="R124" i="62"/>
  <c r="R128" i="62"/>
  <c r="R132" i="62"/>
  <c r="R136" i="62"/>
  <c r="R140" i="62"/>
  <c r="R144" i="62"/>
  <c r="R148" i="62"/>
  <c r="R152" i="62"/>
  <c r="R156" i="62"/>
  <c r="R160" i="62"/>
  <c r="R164" i="62"/>
  <c r="R168" i="62"/>
  <c r="R172" i="62"/>
  <c r="R176" i="62"/>
  <c r="R180" i="62"/>
  <c r="R184" i="62"/>
  <c r="R188" i="62"/>
  <c r="R192" i="62"/>
  <c r="R196" i="62"/>
  <c r="R200" i="62"/>
  <c r="R204" i="62"/>
  <c r="R208" i="62"/>
  <c r="R212" i="62"/>
  <c r="R9" i="62"/>
  <c r="R17" i="62"/>
  <c r="R21" i="62"/>
  <c r="R25" i="62"/>
  <c r="R29" i="62"/>
  <c r="R33" i="62"/>
  <c r="R37" i="62"/>
  <c r="R41" i="62"/>
  <c r="R45" i="62"/>
  <c r="R49" i="62"/>
  <c r="R53" i="62"/>
  <c r="R57" i="62"/>
  <c r="R61" i="62"/>
  <c r="R65" i="62"/>
  <c r="R69" i="62"/>
  <c r="R73" i="62"/>
  <c r="R77" i="62"/>
  <c r="R81" i="62"/>
  <c r="R85" i="62"/>
  <c r="R89" i="62"/>
  <c r="R93" i="62"/>
  <c r="R97" i="62"/>
  <c r="R101" i="62"/>
  <c r="R105" i="62"/>
  <c r="R109" i="62"/>
  <c r="R113" i="62"/>
  <c r="R117" i="62"/>
  <c r="R121" i="62"/>
  <c r="R125" i="62"/>
  <c r="R129" i="62"/>
  <c r="R133" i="62"/>
  <c r="R137" i="62"/>
  <c r="R141" i="62"/>
  <c r="R145" i="62"/>
  <c r="R149" i="62"/>
  <c r="R153" i="62"/>
  <c r="R157" i="62"/>
  <c r="R161" i="62"/>
  <c r="R165" i="62"/>
  <c r="R169" i="62"/>
  <c r="R173" i="62"/>
  <c r="R177" i="62"/>
  <c r="R181" i="62"/>
  <c r="R185" i="62"/>
  <c r="R189" i="62"/>
  <c r="R193" i="62"/>
  <c r="R197" i="62"/>
  <c r="R201" i="62"/>
  <c r="R205" i="62"/>
  <c r="R209" i="62"/>
  <c r="R213" i="62"/>
  <c r="R217" i="62"/>
  <c r="R221" i="62"/>
  <c r="R225" i="62"/>
  <c r="R229" i="62"/>
  <c r="R233" i="62"/>
  <c r="R237" i="62"/>
  <c r="R241" i="62"/>
  <c r="R245" i="62"/>
  <c r="R249" i="62"/>
  <c r="R253" i="62"/>
  <c r="R257" i="62"/>
  <c r="R261" i="62"/>
  <c r="R265" i="62"/>
  <c r="R269" i="62"/>
  <c r="R273" i="62"/>
  <c r="R277" i="62"/>
  <c r="R281" i="62"/>
  <c r="R285" i="62"/>
  <c r="R289" i="62"/>
  <c r="R293" i="62"/>
  <c r="R297" i="62"/>
  <c r="R301" i="62"/>
  <c r="R305" i="62"/>
  <c r="R309" i="62"/>
  <c r="R313" i="62"/>
  <c r="R317" i="62"/>
  <c r="R321" i="62"/>
  <c r="R325" i="62"/>
  <c r="R329" i="62"/>
  <c r="R333" i="62"/>
  <c r="R337" i="62"/>
  <c r="R341" i="62"/>
  <c r="R345" i="62"/>
  <c r="R10" i="62"/>
  <c r="R14" i="62"/>
  <c r="R18" i="62"/>
  <c r="R22" i="62"/>
  <c r="R26" i="62"/>
  <c r="R30" i="62"/>
  <c r="R34" i="62"/>
  <c r="R38" i="62"/>
  <c r="R42" i="62"/>
  <c r="R46" i="62"/>
  <c r="R50" i="62"/>
  <c r="R54" i="62"/>
  <c r="R58" i="62"/>
  <c r="R62" i="62"/>
  <c r="R66" i="62"/>
  <c r="R70" i="62"/>
  <c r="R74" i="62"/>
  <c r="R78" i="62"/>
  <c r="R82" i="62"/>
  <c r="R86" i="62"/>
  <c r="R90" i="62"/>
  <c r="R94" i="62"/>
  <c r="R98" i="62"/>
  <c r="R102" i="62"/>
  <c r="R106" i="62"/>
  <c r="R110" i="62"/>
  <c r="R114" i="62"/>
  <c r="R118" i="62"/>
  <c r="R122" i="62"/>
  <c r="R126" i="62"/>
  <c r="R130" i="62"/>
  <c r="R134" i="62"/>
  <c r="R138" i="62"/>
  <c r="R142" i="62"/>
  <c r="R146" i="62"/>
  <c r="R150" i="62"/>
  <c r="R154" i="62"/>
  <c r="R158" i="62"/>
  <c r="R162" i="62"/>
  <c r="R166" i="62"/>
  <c r="R170" i="62"/>
  <c r="R174" i="62"/>
  <c r="R178" i="62"/>
  <c r="R182" i="62"/>
  <c r="R186" i="62"/>
  <c r="R190" i="62"/>
  <c r="R194" i="62"/>
  <c r="R198" i="62"/>
  <c r="R202" i="62"/>
  <c r="R206" i="62"/>
  <c r="R210" i="62"/>
  <c r="R214" i="62"/>
  <c r="R218" i="62"/>
  <c r="R222" i="62"/>
  <c r="R226" i="62"/>
  <c r="R230" i="62"/>
  <c r="R234" i="62"/>
  <c r="R238" i="62"/>
  <c r="R242" i="62"/>
  <c r="R246" i="62"/>
  <c r="R250" i="62"/>
  <c r="R254" i="62"/>
  <c r="R258" i="62"/>
  <c r="R262" i="62"/>
  <c r="R266" i="62"/>
  <c r="R270" i="62"/>
  <c r="R274" i="62"/>
  <c r="R278" i="62"/>
  <c r="R282" i="62"/>
  <c r="R286" i="62"/>
  <c r="R290" i="62"/>
  <c r="R294" i="62"/>
  <c r="R298" i="62"/>
  <c r="R302" i="62"/>
  <c r="R306" i="62"/>
  <c r="R310" i="62"/>
  <c r="R314" i="62"/>
  <c r="R318" i="62"/>
  <c r="R322" i="62"/>
  <c r="R326" i="62"/>
  <c r="R330" i="62"/>
  <c r="R334" i="62"/>
  <c r="R338" i="62"/>
  <c r="R342" i="62"/>
  <c r="R346" i="62"/>
  <c r="R363" i="62"/>
  <c r="R331" i="62"/>
  <c r="R220" i="62"/>
  <c r="R228" i="62"/>
  <c r="R236" i="62"/>
  <c r="R244" i="62"/>
  <c r="R252" i="62"/>
  <c r="R260" i="62"/>
  <c r="R268" i="62"/>
  <c r="R276" i="62"/>
  <c r="R284" i="62"/>
  <c r="R292" i="62"/>
  <c r="R300" i="62"/>
  <c r="R308" i="62"/>
  <c r="R316" i="62"/>
  <c r="R324" i="62"/>
  <c r="R332" i="62"/>
  <c r="R340" i="62"/>
  <c r="R348" i="62"/>
  <c r="R352" i="62"/>
  <c r="R356" i="62"/>
  <c r="R360" i="62"/>
  <c r="R364" i="62"/>
  <c r="R368" i="62"/>
  <c r="R372" i="62"/>
  <c r="R376" i="62"/>
  <c r="R380" i="62"/>
  <c r="R384" i="62"/>
  <c r="R388" i="62"/>
  <c r="R392" i="62"/>
  <c r="R396" i="62"/>
  <c r="R400" i="62"/>
  <c r="R404" i="62"/>
  <c r="R224" i="62"/>
  <c r="R240" i="62"/>
  <c r="R248" i="62"/>
  <c r="R264" i="62"/>
  <c r="R280" i="62"/>
  <c r="R304" i="62"/>
  <c r="R320" i="62"/>
  <c r="R336" i="62"/>
  <c r="R350" i="62"/>
  <c r="R358" i="62"/>
  <c r="R366" i="62"/>
  <c r="R374" i="62"/>
  <c r="R382" i="62"/>
  <c r="R390" i="62"/>
  <c r="R398" i="62"/>
  <c r="R219" i="62"/>
  <c r="R243" i="62"/>
  <c r="R259" i="62"/>
  <c r="R275" i="62"/>
  <c r="R291" i="62"/>
  <c r="R299" i="62"/>
  <c r="R315" i="62"/>
  <c r="R339" i="62"/>
  <c r="R351" i="62"/>
  <c r="R359" i="62"/>
  <c r="R371" i="62"/>
  <c r="R379" i="62"/>
  <c r="R387" i="62"/>
  <c r="R395" i="62"/>
  <c r="R403" i="62"/>
  <c r="R223" i="62"/>
  <c r="R231" i="62"/>
  <c r="R239" i="62"/>
  <c r="R247" i="62"/>
  <c r="R255" i="62"/>
  <c r="R263" i="62"/>
  <c r="R271" i="62"/>
  <c r="R279" i="62"/>
  <c r="R287" i="62"/>
  <c r="R295" i="62"/>
  <c r="R303" i="62"/>
  <c r="R311" i="62"/>
  <c r="R319" i="62"/>
  <c r="R327" i="62"/>
  <c r="R335" i="62"/>
  <c r="R343" i="62"/>
  <c r="R349" i="62"/>
  <c r="R353" i="62"/>
  <c r="R357" i="62"/>
  <c r="R361" i="62"/>
  <c r="R365" i="62"/>
  <c r="R369" i="62"/>
  <c r="R373" i="62"/>
  <c r="R377" i="62"/>
  <c r="R381" i="62"/>
  <c r="R385" i="62"/>
  <c r="R389" i="62"/>
  <c r="R393" i="62"/>
  <c r="R397" i="62"/>
  <c r="R401" i="62"/>
  <c r="R405" i="62"/>
  <c r="R216" i="62"/>
  <c r="R232" i="62"/>
  <c r="R256" i="62"/>
  <c r="R272" i="62"/>
  <c r="R288" i="62"/>
  <c r="R296" i="62"/>
  <c r="R312" i="62"/>
  <c r="R328" i="62"/>
  <c r="R344" i="62"/>
  <c r="R354" i="62"/>
  <c r="R362" i="62"/>
  <c r="R370" i="62"/>
  <c r="R378" i="62"/>
  <c r="R386" i="62"/>
  <c r="R394" i="62"/>
  <c r="R402" i="62"/>
  <c r="R227" i="62"/>
  <c r="R235" i="62"/>
  <c r="R251" i="62"/>
  <c r="R267" i="62"/>
  <c r="R283" i="62"/>
  <c r="R307" i="62"/>
  <c r="R323" i="62"/>
  <c r="R347" i="62"/>
  <c r="R355" i="62"/>
  <c r="R367" i="62"/>
  <c r="R375" i="62"/>
  <c r="R383" i="62"/>
  <c r="R391" i="62"/>
  <c r="R399" i="62"/>
  <c r="R6" i="62"/>
  <c r="Q7" i="62"/>
  <c r="Q11" i="62"/>
  <c r="Q15" i="62"/>
  <c r="Q19" i="62"/>
  <c r="Q23" i="62"/>
  <c r="Q27" i="62"/>
  <c r="Q31" i="62"/>
  <c r="Q35" i="62"/>
  <c r="Q39" i="62"/>
  <c r="Q43" i="62"/>
  <c r="Q47" i="62"/>
  <c r="Q51" i="62"/>
  <c r="Q55" i="62"/>
  <c r="Q59" i="62"/>
  <c r="Q63" i="62"/>
  <c r="Q67" i="62"/>
  <c r="Q71" i="62"/>
  <c r="Q75" i="62"/>
  <c r="Q79" i="62"/>
  <c r="Q83" i="62"/>
  <c r="Q87" i="62"/>
  <c r="Q91" i="62"/>
  <c r="Q95" i="62"/>
  <c r="Q99" i="62"/>
  <c r="Q103" i="62"/>
  <c r="Q107" i="62"/>
  <c r="Q111" i="62"/>
  <c r="Q115" i="62"/>
  <c r="Q119" i="62"/>
  <c r="Q123" i="62"/>
  <c r="Q127" i="62"/>
  <c r="Q131" i="62"/>
  <c r="Q135" i="62"/>
  <c r="Q139" i="62"/>
  <c r="Q143" i="62"/>
  <c r="Q147" i="62"/>
  <c r="Q151" i="62"/>
  <c r="Q155" i="62"/>
  <c r="Q159" i="62"/>
  <c r="Q163" i="62"/>
  <c r="Q167" i="62"/>
  <c r="Q171" i="62"/>
  <c r="Q175" i="62"/>
  <c r="Q179" i="62"/>
  <c r="Q183" i="62"/>
  <c r="Q187" i="62"/>
  <c r="Q191" i="62"/>
  <c r="Q195" i="62"/>
  <c r="Q199" i="62"/>
  <c r="Q203" i="62"/>
  <c r="Q207" i="62"/>
  <c r="Q211" i="62"/>
  <c r="Q215" i="62"/>
  <c r="Q219" i="62"/>
  <c r="Q223" i="62"/>
  <c r="Q227" i="62"/>
  <c r="Q231" i="62"/>
  <c r="Q235" i="62"/>
  <c r="Q239" i="62"/>
  <c r="Q243" i="62"/>
  <c r="Q247" i="62"/>
  <c r="Q251" i="62"/>
  <c r="Q8" i="62"/>
  <c r="Q12" i="62"/>
  <c r="Q16" i="62"/>
  <c r="Q20" i="62"/>
  <c r="Q24" i="62"/>
  <c r="Q28" i="62"/>
  <c r="Q32" i="62"/>
  <c r="Q36" i="62"/>
  <c r="Q40" i="62"/>
  <c r="Q44" i="62"/>
  <c r="Q48" i="62"/>
  <c r="Q52" i="62"/>
  <c r="Q56" i="62"/>
  <c r="Q60" i="62"/>
  <c r="Q64" i="62"/>
  <c r="Q68" i="62"/>
  <c r="Q72" i="62"/>
  <c r="Q76" i="62"/>
  <c r="Q80" i="62"/>
  <c r="Q84" i="62"/>
  <c r="Q88" i="62"/>
  <c r="Q92" i="62"/>
  <c r="Q96" i="62"/>
  <c r="Q100" i="62"/>
  <c r="Q104" i="62"/>
  <c r="Q108" i="62"/>
  <c r="Q112" i="62"/>
  <c r="Q116" i="62"/>
  <c r="Q120" i="62"/>
  <c r="Q124" i="62"/>
  <c r="Q128" i="62"/>
  <c r="Q132" i="62"/>
  <c r="Q136" i="62"/>
  <c r="Q140" i="62"/>
  <c r="Q144" i="62"/>
  <c r="Q148" i="62"/>
  <c r="Q152" i="62"/>
  <c r="Q156" i="62"/>
  <c r="Q160" i="62"/>
  <c r="Q164" i="62"/>
  <c r="Q168" i="62"/>
  <c r="Q172" i="62"/>
  <c r="Q176" i="62"/>
  <c r="Q180" i="62"/>
  <c r="Q184" i="62"/>
  <c r="Q188" i="62"/>
  <c r="Q192" i="62"/>
  <c r="Q196" i="62"/>
  <c r="Q200" i="62"/>
  <c r="Q204" i="62"/>
  <c r="Q208" i="62"/>
  <c r="Q212" i="62"/>
  <c r="Q216" i="62"/>
  <c r="Q220" i="62"/>
  <c r="Q224" i="62"/>
  <c r="Q228" i="62"/>
  <c r="Q232" i="62"/>
  <c r="Q236" i="62"/>
  <c r="Q240" i="62"/>
  <c r="Q244" i="62"/>
  <c r="Q248" i="62"/>
  <c r="Q252" i="62"/>
  <c r="Q256" i="62"/>
  <c r="Q260" i="62"/>
  <c r="Q264" i="62"/>
  <c r="Q268" i="62"/>
  <c r="Q272" i="62"/>
  <c r="Q276" i="62"/>
  <c r="Q280" i="62"/>
  <c r="Q284" i="62"/>
  <c r="Q288" i="62"/>
  <c r="Q292" i="62"/>
  <c r="Q296" i="62"/>
  <c r="Q300" i="62"/>
  <c r="Q304" i="62"/>
  <c r="Q308" i="62"/>
  <c r="Q312" i="62"/>
  <c r="Q316" i="62"/>
  <c r="Q320" i="62"/>
  <c r="Q324" i="62"/>
  <c r="Q328" i="62"/>
  <c r="Q332" i="62"/>
  <c r="Q336" i="62"/>
  <c r="Q340" i="62"/>
  <c r="Q344" i="62"/>
  <c r="Q9" i="62"/>
  <c r="Q13" i="62"/>
  <c r="Q17" i="62"/>
  <c r="Q21" i="62"/>
  <c r="Q25" i="62"/>
  <c r="Q29" i="62"/>
  <c r="Q33" i="62"/>
  <c r="Q37" i="62"/>
  <c r="Q41" i="62"/>
  <c r="Q45" i="62"/>
  <c r="Q49" i="62"/>
  <c r="Q53" i="62"/>
  <c r="Q57" i="62"/>
  <c r="Q61" i="62"/>
  <c r="Q65" i="62"/>
  <c r="Q69" i="62"/>
  <c r="Q73" i="62"/>
  <c r="Q77" i="62"/>
  <c r="Q81" i="62"/>
  <c r="Q85" i="62"/>
  <c r="Q89" i="62"/>
  <c r="Q93" i="62"/>
  <c r="Q97" i="62"/>
  <c r="Q101" i="62"/>
  <c r="Q105" i="62"/>
  <c r="Q109" i="62"/>
  <c r="Q113" i="62"/>
  <c r="Q117" i="62"/>
  <c r="Q121" i="62"/>
  <c r="Q125" i="62"/>
  <c r="Q129" i="62"/>
  <c r="Q133" i="62"/>
  <c r="Q137" i="62"/>
  <c r="Q141" i="62"/>
  <c r="Q145" i="62"/>
  <c r="Q149" i="62"/>
  <c r="Q153" i="62"/>
  <c r="Q157" i="62"/>
  <c r="Q161" i="62"/>
  <c r="Q165" i="62"/>
  <c r="Q169" i="62"/>
  <c r="Q173" i="62"/>
  <c r="Q177" i="62"/>
  <c r="Q181" i="62"/>
  <c r="Q185" i="62"/>
  <c r="Q189" i="62"/>
  <c r="Q193" i="62"/>
  <c r="Q197" i="62"/>
  <c r="Q201" i="62"/>
  <c r="Q205" i="62"/>
  <c r="Q209" i="62"/>
  <c r="Q213" i="62"/>
  <c r="Q217" i="62"/>
  <c r="Q221" i="62"/>
  <c r="Q225" i="62"/>
  <c r="Q229" i="62"/>
  <c r="Q233" i="62"/>
  <c r="Q237" i="62"/>
  <c r="Q241" i="62"/>
  <c r="Q245" i="62"/>
  <c r="Q249" i="62"/>
  <c r="Q10" i="62"/>
  <c r="Q14" i="62"/>
  <c r="Q18" i="62"/>
  <c r="Q22" i="62"/>
  <c r="Q26" i="62"/>
  <c r="Q30" i="62"/>
  <c r="Q34" i="62"/>
  <c r="Q38" i="62"/>
  <c r="Q42" i="62"/>
  <c r="Q46" i="62"/>
  <c r="Q50" i="62"/>
  <c r="Q54" i="62"/>
  <c r="Q58" i="62"/>
  <c r="Q62" i="62"/>
  <c r="Q66" i="62"/>
  <c r="Q70" i="62"/>
  <c r="Q74" i="62"/>
  <c r="Q78" i="62"/>
  <c r="Q82" i="62"/>
  <c r="Q86" i="62"/>
  <c r="Q90" i="62"/>
  <c r="Q94" i="62"/>
  <c r="Q98" i="62"/>
  <c r="Q102" i="62"/>
  <c r="Q106" i="62"/>
  <c r="Q110" i="62"/>
  <c r="Q114" i="62"/>
  <c r="Q118" i="62"/>
  <c r="Q122" i="62"/>
  <c r="Q126" i="62"/>
  <c r="Q130" i="62"/>
  <c r="Q134" i="62"/>
  <c r="Q138" i="62"/>
  <c r="Q142" i="62"/>
  <c r="Q146" i="62"/>
  <c r="Q150" i="62"/>
  <c r="Q154" i="62"/>
  <c r="Q158" i="62"/>
  <c r="Q162" i="62"/>
  <c r="Q166" i="62"/>
  <c r="Q170" i="62"/>
  <c r="Q174" i="62"/>
  <c r="Q178" i="62"/>
  <c r="Q182" i="62"/>
  <c r="Q186" i="62"/>
  <c r="Q190" i="62"/>
  <c r="Q194" i="62"/>
  <c r="Q198" i="62"/>
  <c r="Q202" i="62"/>
  <c r="Q206" i="62"/>
  <c r="Q210" i="62"/>
  <c r="Q214" i="62"/>
  <c r="Q218" i="62"/>
  <c r="Q222" i="62"/>
  <c r="Q226" i="62"/>
  <c r="Q230" i="62"/>
  <c r="Q234" i="62"/>
  <c r="Q238" i="62"/>
  <c r="Q242" i="62"/>
  <c r="Q246" i="62"/>
  <c r="Q250" i="62"/>
  <c r="Q254" i="62"/>
  <c r="Q258" i="62"/>
  <c r="Q262" i="62"/>
  <c r="Q266" i="62"/>
  <c r="Q270" i="62"/>
  <c r="Q274" i="62"/>
  <c r="Q278" i="62"/>
  <c r="Q282" i="62"/>
  <c r="Q286" i="62"/>
  <c r="Q290" i="62"/>
  <c r="Q294" i="62"/>
  <c r="Q298" i="62"/>
  <c r="Q302" i="62"/>
  <c r="Q306" i="62"/>
  <c r="Q310" i="62"/>
  <c r="Q314" i="62"/>
  <c r="Q318" i="62"/>
  <c r="Q322" i="62"/>
  <c r="Q326" i="62"/>
  <c r="Q330" i="62"/>
  <c r="Q334" i="62"/>
  <c r="Q338" i="62"/>
  <c r="Q342" i="62"/>
  <c r="Q346" i="62"/>
  <c r="Q400" i="62"/>
  <c r="Q255" i="62"/>
  <c r="Q263" i="62"/>
  <c r="Q271" i="62"/>
  <c r="Q279" i="62"/>
  <c r="Q287" i="62"/>
  <c r="Q295" i="62"/>
  <c r="Q303" i="62"/>
  <c r="Q311" i="62"/>
  <c r="Q319" i="62"/>
  <c r="Q327" i="62"/>
  <c r="Q335" i="62"/>
  <c r="Q343" i="62"/>
  <c r="Q349" i="62"/>
  <c r="Q353" i="62"/>
  <c r="Q357" i="62"/>
  <c r="Q361" i="62"/>
  <c r="Q365" i="62"/>
  <c r="Q369" i="62"/>
  <c r="Q373" i="62"/>
  <c r="Q377" i="62"/>
  <c r="Q381" i="62"/>
  <c r="Q385" i="62"/>
  <c r="Q389" i="62"/>
  <c r="Q393" i="62"/>
  <c r="Q397" i="62"/>
  <c r="Q401" i="62"/>
  <c r="Q405" i="62"/>
  <c r="Q257" i="62"/>
  <c r="Q265" i="62"/>
  <c r="Q273" i="62"/>
  <c r="Q281" i="62"/>
  <c r="Q289" i="62"/>
  <c r="Q297" i="62"/>
  <c r="Q305" i="62"/>
  <c r="Q313" i="62"/>
  <c r="Q321" i="62"/>
  <c r="Q329" i="62"/>
  <c r="Q337" i="62"/>
  <c r="Q345" i="62"/>
  <c r="Q350" i="62"/>
  <c r="Q354" i="62"/>
  <c r="Q358" i="62"/>
  <c r="Q362" i="62"/>
  <c r="Q366" i="62"/>
  <c r="Q370" i="62"/>
  <c r="Q374" i="62"/>
  <c r="Q378" i="62"/>
  <c r="Q382" i="62"/>
  <c r="Q386" i="62"/>
  <c r="Q390" i="62"/>
  <c r="Q394" i="62"/>
  <c r="Q398" i="62"/>
  <c r="Q402" i="62"/>
  <c r="Q259" i="62"/>
  <c r="Q267" i="62"/>
  <c r="Q275" i="62"/>
  <c r="Q283" i="62"/>
  <c r="Q291" i="62"/>
  <c r="Q299" i="62"/>
  <c r="Q307" i="62"/>
  <c r="Q315" i="62"/>
  <c r="Q323" i="62"/>
  <c r="Q331" i="62"/>
  <c r="Q339" i="62"/>
  <c r="Q347" i="62"/>
  <c r="Q351" i="62"/>
  <c r="Q355" i="62"/>
  <c r="Q359" i="62"/>
  <c r="Q363" i="62"/>
  <c r="Q367" i="62"/>
  <c r="Q371" i="62"/>
  <c r="Q375" i="62"/>
  <c r="Q379" i="62"/>
  <c r="Q383" i="62"/>
  <c r="Q387" i="62"/>
  <c r="Q391" i="62"/>
  <c r="Q395" i="62"/>
  <c r="Q399" i="62"/>
  <c r="Q403" i="62"/>
  <c r="Q253" i="62"/>
  <c r="Q261" i="62"/>
  <c r="Q269" i="62"/>
  <c r="Q277" i="62"/>
  <c r="Q285" i="62"/>
  <c r="Q293" i="62"/>
  <c r="Q301" i="62"/>
  <c r="Q309" i="62"/>
  <c r="Q317" i="62"/>
  <c r="Q325" i="62"/>
  <c r="Q333" i="62"/>
  <c r="Q341" i="62"/>
  <c r="Q348" i="62"/>
  <c r="Q352" i="62"/>
  <c r="Q356" i="62"/>
  <c r="Q360" i="62"/>
  <c r="Q364" i="62"/>
  <c r="Q368" i="62"/>
  <c r="Q372" i="62"/>
  <c r="Q376" i="62"/>
  <c r="Q380" i="62"/>
  <c r="Q384" i="62"/>
  <c r="Q388" i="62"/>
  <c r="Q392" i="62"/>
  <c r="Q396" i="62"/>
  <c r="Q404" i="62"/>
  <c r="Q6" i="62"/>
  <c r="P7" i="62"/>
  <c r="P8" i="62"/>
  <c r="P12" i="62"/>
  <c r="P16" i="62"/>
  <c r="P20" i="62"/>
  <c r="P24" i="62"/>
  <c r="P28" i="62"/>
  <c r="P32" i="62"/>
  <c r="P36" i="62"/>
  <c r="P40" i="62"/>
  <c r="P44" i="62"/>
  <c r="P48" i="62"/>
  <c r="P52" i="62"/>
  <c r="P56" i="62"/>
  <c r="P60" i="62"/>
  <c r="P64" i="62"/>
  <c r="P68" i="62"/>
  <c r="P72" i="62"/>
  <c r="P76" i="62"/>
  <c r="P80" i="62"/>
  <c r="P84" i="62"/>
  <c r="P88" i="62"/>
  <c r="P92" i="62"/>
  <c r="P96" i="62"/>
  <c r="P100" i="62"/>
  <c r="P104" i="62"/>
  <c r="P108" i="62"/>
  <c r="P112" i="62"/>
  <c r="P116" i="62"/>
  <c r="P120" i="62"/>
  <c r="P124" i="62"/>
  <c r="P128" i="62"/>
  <c r="P132" i="62"/>
  <c r="P136" i="62"/>
  <c r="P140" i="62"/>
  <c r="P144" i="62"/>
  <c r="P148" i="62"/>
  <c r="P152" i="62"/>
  <c r="P156" i="62"/>
  <c r="P160" i="62"/>
  <c r="P164" i="62"/>
  <c r="P168" i="62"/>
  <c r="P172" i="62"/>
  <c r="P176" i="62"/>
  <c r="P180" i="62"/>
  <c r="P184" i="62"/>
  <c r="P188" i="62"/>
  <c r="P192" i="62"/>
  <c r="P196" i="62"/>
  <c r="P200" i="62"/>
  <c r="P204" i="62"/>
  <c r="P208" i="62"/>
  <c r="P212" i="62"/>
  <c r="P216" i="62"/>
  <c r="P220" i="62"/>
  <c r="P224" i="62"/>
  <c r="P228" i="62"/>
  <c r="P232" i="62"/>
  <c r="P236" i="62"/>
  <c r="P240" i="62"/>
  <c r="P244" i="62"/>
  <c r="P248" i="62"/>
  <c r="P252" i="62"/>
  <c r="P256" i="62"/>
  <c r="P260" i="62"/>
  <c r="P264" i="62"/>
  <c r="P268" i="62"/>
  <c r="P272" i="62"/>
  <c r="P276" i="62"/>
  <c r="P280" i="62"/>
  <c r="P284" i="62"/>
  <c r="P288" i="62"/>
  <c r="P292" i="62"/>
  <c r="P296" i="62"/>
  <c r="P300" i="62"/>
  <c r="P304" i="62"/>
  <c r="P308" i="62"/>
  <c r="P312" i="62"/>
  <c r="P316" i="62"/>
  <c r="P320" i="62"/>
  <c r="P324" i="62"/>
  <c r="P328" i="62"/>
  <c r="P332" i="62"/>
  <c r="P336" i="62"/>
  <c r="P340" i="62"/>
  <c r="P344" i="62"/>
  <c r="P9" i="62"/>
  <c r="P13" i="62"/>
  <c r="P17" i="62"/>
  <c r="P21" i="62"/>
  <c r="P25" i="62"/>
  <c r="P29" i="62"/>
  <c r="P33" i="62"/>
  <c r="P37" i="62"/>
  <c r="P41" i="62"/>
  <c r="P45" i="62"/>
  <c r="P49" i="62"/>
  <c r="P53" i="62"/>
  <c r="P57" i="62"/>
  <c r="P61" i="62"/>
  <c r="P65" i="62"/>
  <c r="P69" i="62"/>
  <c r="P73" i="62"/>
  <c r="P77" i="62"/>
  <c r="P81" i="62"/>
  <c r="P85" i="62"/>
  <c r="P89" i="62"/>
  <c r="P93" i="62"/>
  <c r="P97" i="62"/>
  <c r="P101" i="62"/>
  <c r="P105" i="62"/>
  <c r="P109" i="62"/>
  <c r="P113" i="62"/>
  <c r="P117" i="62"/>
  <c r="P121" i="62"/>
  <c r="P125" i="62"/>
  <c r="P129" i="62"/>
  <c r="P133" i="62"/>
  <c r="P137" i="62"/>
  <c r="P141" i="62"/>
  <c r="P145" i="62"/>
  <c r="P149" i="62"/>
  <c r="P153" i="62"/>
  <c r="P157" i="62"/>
  <c r="P161" i="62"/>
  <c r="P165" i="62"/>
  <c r="P169" i="62"/>
  <c r="P173" i="62"/>
  <c r="P177" i="62"/>
  <c r="P181" i="62"/>
  <c r="P185" i="62"/>
  <c r="P189" i="62"/>
  <c r="P193" i="62"/>
  <c r="P197" i="62"/>
  <c r="P201" i="62"/>
  <c r="P205" i="62"/>
  <c r="P209" i="62"/>
  <c r="P213" i="62"/>
  <c r="P217" i="62"/>
  <c r="P221" i="62"/>
  <c r="P225" i="62"/>
  <c r="P229" i="62"/>
  <c r="P233" i="62"/>
  <c r="P237" i="62"/>
  <c r="P10" i="62"/>
  <c r="P11" i="62"/>
  <c r="P19" i="62"/>
  <c r="P27" i="62"/>
  <c r="P35" i="62"/>
  <c r="P43" i="62"/>
  <c r="P51" i="62"/>
  <c r="P59" i="62"/>
  <c r="P67" i="62"/>
  <c r="P75" i="62"/>
  <c r="P83" i="62"/>
  <c r="P91" i="62"/>
  <c r="P99" i="62"/>
  <c r="P107" i="62"/>
  <c r="P115" i="62"/>
  <c r="P123" i="62"/>
  <c r="P131" i="62"/>
  <c r="P139" i="62"/>
  <c r="P147" i="62"/>
  <c r="P155" i="62"/>
  <c r="P163" i="62"/>
  <c r="P171" i="62"/>
  <c r="P179" i="62"/>
  <c r="P187" i="62"/>
  <c r="P195" i="62"/>
  <c r="P203" i="62"/>
  <c r="P211" i="62"/>
  <c r="P219" i="62"/>
  <c r="P227" i="62"/>
  <c r="P235" i="62"/>
  <c r="P242" i="62"/>
  <c r="P247" i="62"/>
  <c r="P253" i="62"/>
  <c r="P258" i="62"/>
  <c r="P263" i="62"/>
  <c r="P269" i="62"/>
  <c r="P274" i="62"/>
  <c r="P279" i="62"/>
  <c r="P285" i="62"/>
  <c r="P290" i="62"/>
  <c r="P295" i="62"/>
  <c r="P301" i="62"/>
  <c r="P306" i="62"/>
  <c r="P311" i="62"/>
  <c r="P317" i="62"/>
  <c r="P322" i="62"/>
  <c r="P327" i="62"/>
  <c r="P333" i="62"/>
  <c r="P338" i="62"/>
  <c r="P343" i="62"/>
  <c r="P348" i="62"/>
  <c r="P352" i="62"/>
  <c r="P356" i="62"/>
  <c r="P360" i="62"/>
  <c r="P364" i="62"/>
  <c r="P368" i="62"/>
  <c r="P372" i="62"/>
  <c r="P376" i="62"/>
  <c r="P380" i="62"/>
  <c r="P384" i="62"/>
  <c r="P388" i="62"/>
  <c r="P392" i="62"/>
  <c r="P396" i="62"/>
  <c r="P400" i="62"/>
  <c r="P404" i="62"/>
  <c r="P23" i="62"/>
  <c r="P39" i="62"/>
  <c r="P55" i="62"/>
  <c r="P71" i="62"/>
  <c r="P103" i="62"/>
  <c r="P119" i="62"/>
  <c r="P143" i="62"/>
  <c r="P159" i="62"/>
  <c r="P167" i="62"/>
  <c r="P183" i="62"/>
  <c r="P191" i="62"/>
  <c r="P215" i="62"/>
  <c r="P245" i="62"/>
  <c r="P255" i="62"/>
  <c r="P266" i="62"/>
  <c r="P271" i="62"/>
  <c r="P287" i="62"/>
  <c r="P14" i="62"/>
  <c r="P22" i="62"/>
  <c r="P30" i="62"/>
  <c r="P38" i="62"/>
  <c r="P46" i="62"/>
  <c r="P54" i="62"/>
  <c r="P62" i="62"/>
  <c r="P70" i="62"/>
  <c r="P78" i="62"/>
  <c r="P86" i="62"/>
  <c r="P94" i="62"/>
  <c r="P102" i="62"/>
  <c r="P110" i="62"/>
  <c r="P118" i="62"/>
  <c r="P126" i="62"/>
  <c r="P134" i="62"/>
  <c r="P142" i="62"/>
  <c r="P150" i="62"/>
  <c r="P158" i="62"/>
  <c r="P166" i="62"/>
  <c r="P174" i="62"/>
  <c r="P182" i="62"/>
  <c r="P190" i="62"/>
  <c r="P198" i="62"/>
  <c r="P206" i="62"/>
  <c r="P214" i="62"/>
  <c r="P222" i="62"/>
  <c r="P230" i="62"/>
  <c r="P238" i="62"/>
  <c r="P243" i="62"/>
  <c r="P249" i="62"/>
  <c r="P254" i="62"/>
  <c r="P259" i="62"/>
  <c r="P265" i="62"/>
  <c r="P270" i="62"/>
  <c r="P275" i="62"/>
  <c r="P281" i="62"/>
  <c r="P286" i="62"/>
  <c r="P291" i="62"/>
  <c r="P297" i="62"/>
  <c r="P302" i="62"/>
  <c r="P307" i="62"/>
  <c r="P313" i="62"/>
  <c r="P318" i="62"/>
  <c r="P323" i="62"/>
  <c r="P329" i="62"/>
  <c r="P334" i="62"/>
  <c r="P339" i="62"/>
  <c r="P345" i="62"/>
  <c r="P349" i="62"/>
  <c r="P353" i="62"/>
  <c r="P357" i="62"/>
  <c r="P361" i="62"/>
  <c r="P365" i="62"/>
  <c r="P369" i="62"/>
  <c r="P373" i="62"/>
  <c r="P377" i="62"/>
  <c r="P381" i="62"/>
  <c r="P385" i="62"/>
  <c r="P389" i="62"/>
  <c r="P393" i="62"/>
  <c r="P397" i="62"/>
  <c r="P401" i="62"/>
  <c r="P405" i="62"/>
  <c r="P15" i="62"/>
  <c r="P31" i="62"/>
  <c r="P47" i="62"/>
  <c r="P63" i="62"/>
  <c r="P79" i="62"/>
  <c r="P87" i="62"/>
  <c r="P95" i="62"/>
  <c r="P111" i="62"/>
  <c r="P127" i="62"/>
  <c r="P135" i="62"/>
  <c r="P151" i="62"/>
  <c r="P175" i="62"/>
  <c r="P199" i="62"/>
  <c r="P207" i="62"/>
  <c r="P223" i="62"/>
  <c r="P231" i="62"/>
  <c r="P239" i="62"/>
  <c r="P250" i="62"/>
  <c r="P261" i="62"/>
  <c r="P277" i="62"/>
  <c r="P282" i="62"/>
  <c r="P18" i="62"/>
  <c r="P50" i="62"/>
  <c r="P82" i="62"/>
  <c r="P114" i="62"/>
  <c r="P146" i="62"/>
  <c r="P178" i="62"/>
  <c r="P210" i="62"/>
  <c r="P241" i="62"/>
  <c r="P262" i="62"/>
  <c r="P283" i="62"/>
  <c r="P298" i="62"/>
  <c r="P309" i="62"/>
  <c r="P319" i="62"/>
  <c r="P330" i="62"/>
  <c r="P341" i="62"/>
  <c r="P350" i="62"/>
  <c r="P358" i="62"/>
  <c r="P366" i="62"/>
  <c r="P374" i="62"/>
  <c r="P382" i="62"/>
  <c r="P390" i="62"/>
  <c r="P398" i="62"/>
  <c r="P321" i="62"/>
  <c r="P342" i="62"/>
  <c r="P351" i="62"/>
  <c r="P367" i="62"/>
  <c r="P383" i="62"/>
  <c r="P391" i="62"/>
  <c r="P399" i="62"/>
  <c r="P234" i="62"/>
  <c r="P294" i="62"/>
  <c r="P305" i="62"/>
  <c r="P337" i="62"/>
  <c r="P355" i="62"/>
  <c r="P387" i="62"/>
  <c r="P403" i="62"/>
  <c r="P26" i="62"/>
  <c r="P58" i="62"/>
  <c r="P90" i="62"/>
  <c r="P122" i="62"/>
  <c r="P154" i="62"/>
  <c r="P186" i="62"/>
  <c r="P218" i="62"/>
  <c r="P246" i="62"/>
  <c r="P267" i="62"/>
  <c r="P289" i="62"/>
  <c r="P299" i="62"/>
  <c r="P310" i="62"/>
  <c r="P331" i="62"/>
  <c r="P359" i="62"/>
  <c r="P375" i="62"/>
  <c r="P315" i="62"/>
  <c r="P371" i="62"/>
  <c r="P34" i="62"/>
  <c r="P66" i="62"/>
  <c r="P98" i="62"/>
  <c r="P130" i="62"/>
  <c r="P162" i="62"/>
  <c r="P194" i="62"/>
  <c r="P226" i="62"/>
  <c r="P251" i="62"/>
  <c r="P273" i="62"/>
  <c r="P293" i="62"/>
  <c r="P303" i="62"/>
  <c r="P314" i="62"/>
  <c r="P325" i="62"/>
  <c r="P335" i="62"/>
  <c r="P346" i="62"/>
  <c r="P354" i="62"/>
  <c r="P362" i="62"/>
  <c r="P370" i="62"/>
  <c r="P378" i="62"/>
  <c r="P386" i="62"/>
  <c r="P394" i="62"/>
  <c r="P402" i="62"/>
  <c r="P42" i="62"/>
  <c r="P74" i="62"/>
  <c r="P106" i="62"/>
  <c r="P138" i="62"/>
  <c r="P170" i="62"/>
  <c r="P202" i="62"/>
  <c r="P257" i="62"/>
  <c r="P278" i="62"/>
  <c r="P326" i="62"/>
  <c r="P347" i="62"/>
  <c r="P363" i="62"/>
  <c r="P379" i="62"/>
  <c r="P395" i="62"/>
  <c r="P6" i="62"/>
  <c r="N7" i="62"/>
  <c r="N11" i="62"/>
  <c r="N15" i="62"/>
  <c r="N19" i="62"/>
  <c r="N23" i="62"/>
  <c r="N27" i="62"/>
  <c r="N31" i="62"/>
  <c r="N35" i="62"/>
  <c r="N39" i="62"/>
  <c r="N43" i="62"/>
  <c r="N47" i="62"/>
  <c r="N51" i="62"/>
  <c r="N55" i="62"/>
  <c r="N59" i="62"/>
  <c r="N63" i="62"/>
  <c r="N67" i="62"/>
  <c r="N71" i="62"/>
  <c r="N75" i="62"/>
  <c r="N79" i="62"/>
  <c r="N83" i="62"/>
  <c r="N87" i="62"/>
  <c r="N91" i="62"/>
  <c r="N95" i="62"/>
  <c r="N99" i="62"/>
  <c r="N103" i="62"/>
  <c r="N107" i="62"/>
  <c r="N111" i="62"/>
  <c r="N115" i="62"/>
  <c r="N119" i="62"/>
  <c r="N123" i="62"/>
  <c r="N127" i="62"/>
  <c r="N131" i="62"/>
  <c r="N135" i="62"/>
  <c r="N139" i="62"/>
  <c r="N143" i="62"/>
  <c r="N147" i="62"/>
  <c r="N151" i="62"/>
  <c r="N155" i="62"/>
  <c r="N159" i="62"/>
  <c r="N163" i="62"/>
  <c r="N167" i="62"/>
  <c r="N171" i="62"/>
  <c r="N175" i="62"/>
  <c r="N179" i="62"/>
  <c r="N183" i="62"/>
  <c r="N187" i="62"/>
  <c r="N191" i="62"/>
  <c r="N195" i="62"/>
  <c r="N199" i="62"/>
  <c r="N203" i="62"/>
  <c r="N207" i="62"/>
  <c r="N211" i="62"/>
  <c r="N215" i="62"/>
  <c r="N219" i="62"/>
  <c r="N223" i="62"/>
  <c r="N227" i="62"/>
  <c r="N231" i="62"/>
  <c r="N235" i="62"/>
  <c r="N239" i="62"/>
  <c r="N243" i="62"/>
  <c r="N247" i="62"/>
  <c r="N251" i="62"/>
  <c r="N8" i="62"/>
  <c r="N12" i="62"/>
  <c r="N16" i="62"/>
  <c r="N20" i="62"/>
  <c r="N24" i="62"/>
  <c r="N28" i="62"/>
  <c r="N32" i="62"/>
  <c r="N36" i="62"/>
  <c r="N40" i="62"/>
  <c r="N44" i="62"/>
  <c r="N48" i="62"/>
  <c r="N52" i="62"/>
  <c r="N56" i="62"/>
  <c r="N60" i="62"/>
  <c r="N64" i="62"/>
  <c r="N68" i="62"/>
  <c r="N72" i="62"/>
  <c r="N76" i="62"/>
  <c r="N80" i="62"/>
  <c r="N84" i="62"/>
  <c r="N88" i="62"/>
  <c r="N92" i="62"/>
  <c r="N96" i="62"/>
  <c r="N100" i="62"/>
  <c r="N104" i="62"/>
  <c r="N108" i="62"/>
  <c r="N112" i="62"/>
  <c r="N116" i="62"/>
  <c r="N120" i="62"/>
  <c r="N124" i="62"/>
  <c r="N128" i="62"/>
  <c r="N132" i="62"/>
  <c r="N136" i="62"/>
  <c r="N140" i="62"/>
  <c r="N144" i="62"/>
  <c r="N148" i="62"/>
  <c r="N152" i="62"/>
  <c r="N156" i="62"/>
  <c r="N160" i="62"/>
  <c r="N164" i="62"/>
  <c r="N168" i="62"/>
  <c r="N172" i="62"/>
  <c r="N176" i="62"/>
  <c r="N180" i="62"/>
  <c r="N184" i="62"/>
  <c r="N188" i="62"/>
  <c r="N192" i="62"/>
  <c r="N196" i="62"/>
  <c r="N200" i="62"/>
  <c r="N204" i="62"/>
  <c r="N208" i="62"/>
  <c r="N212" i="62"/>
  <c r="N216" i="62"/>
  <c r="N220" i="62"/>
  <c r="N224" i="62"/>
  <c r="N228" i="62"/>
  <c r="N232" i="62"/>
  <c r="N236" i="62"/>
  <c r="N240" i="62"/>
  <c r="N244" i="62"/>
  <c r="N248" i="62"/>
  <c r="N9" i="62"/>
  <c r="N13" i="62"/>
  <c r="N17" i="62"/>
  <c r="N21" i="62"/>
  <c r="N25" i="62"/>
  <c r="N29" i="62"/>
  <c r="N33" i="62"/>
  <c r="N37" i="62"/>
  <c r="N41" i="62"/>
  <c r="N45" i="62"/>
  <c r="N49" i="62"/>
  <c r="N53" i="62"/>
  <c r="N57" i="62"/>
  <c r="N61" i="62"/>
  <c r="N65" i="62"/>
  <c r="N69" i="62"/>
  <c r="N73" i="62"/>
  <c r="N77" i="62"/>
  <c r="N81" i="62"/>
  <c r="N85" i="62"/>
  <c r="N89" i="62"/>
  <c r="N93" i="62"/>
  <c r="N97" i="62"/>
  <c r="N101" i="62"/>
  <c r="N105" i="62"/>
  <c r="N109" i="62"/>
  <c r="N113" i="62"/>
  <c r="N117" i="62"/>
  <c r="N121" i="62"/>
  <c r="N125" i="62"/>
  <c r="N129" i="62"/>
  <c r="N133" i="62"/>
  <c r="N137" i="62"/>
  <c r="N141" i="62"/>
  <c r="N145" i="62"/>
  <c r="N149" i="62"/>
  <c r="N153" i="62"/>
  <c r="N157" i="62"/>
  <c r="N161" i="62"/>
  <c r="N165" i="62"/>
  <c r="N169" i="62"/>
  <c r="N173" i="62"/>
  <c r="N177" i="62"/>
  <c r="N181" i="62"/>
  <c r="N185" i="62"/>
  <c r="N189" i="62"/>
  <c r="N193" i="62"/>
  <c r="N197" i="62"/>
  <c r="N201" i="62"/>
  <c r="N205" i="62"/>
  <c r="N209" i="62"/>
  <c r="N213" i="62"/>
  <c r="N217" i="62"/>
  <c r="N221" i="62"/>
  <c r="N225" i="62"/>
  <c r="N229" i="62"/>
  <c r="N233" i="62"/>
  <c r="N237" i="62"/>
  <c r="N241" i="62"/>
  <c r="N245" i="62"/>
  <c r="N249" i="62"/>
  <c r="N253" i="62"/>
  <c r="N257" i="62"/>
  <c r="N261" i="62"/>
  <c r="N265" i="62"/>
  <c r="N269" i="62"/>
  <c r="N273" i="62"/>
  <c r="N277" i="62"/>
  <c r="N281" i="62"/>
  <c r="N285" i="62"/>
  <c r="N289" i="62"/>
  <c r="N293" i="62"/>
  <c r="N297" i="62"/>
  <c r="N301" i="62"/>
  <c r="N305" i="62"/>
  <c r="N309" i="62"/>
  <c r="N313" i="62"/>
  <c r="N317" i="62"/>
  <c r="N321" i="62"/>
  <c r="N325" i="62"/>
  <c r="N329" i="62"/>
  <c r="N333" i="62"/>
  <c r="N337" i="62"/>
  <c r="N341" i="62"/>
  <c r="N345" i="62"/>
  <c r="N10" i="62"/>
  <c r="N14" i="62"/>
  <c r="N18" i="62"/>
  <c r="N22" i="62"/>
  <c r="N26" i="62"/>
  <c r="N30" i="62"/>
  <c r="N34" i="62"/>
  <c r="N38" i="62"/>
  <c r="N42" i="62"/>
  <c r="N46" i="62"/>
  <c r="N50" i="62"/>
  <c r="N54" i="62"/>
  <c r="N58" i="62"/>
  <c r="N62" i="62"/>
  <c r="N66" i="62"/>
  <c r="N70" i="62"/>
  <c r="N74" i="62"/>
  <c r="N78" i="62"/>
  <c r="N82" i="62"/>
  <c r="N86" i="62"/>
  <c r="N90" i="62"/>
  <c r="N94" i="62"/>
  <c r="N98" i="62"/>
  <c r="N102" i="62"/>
  <c r="N106" i="62"/>
  <c r="N110" i="62"/>
  <c r="N114" i="62"/>
  <c r="N118" i="62"/>
  <c r="N122" i="62"/>
  <c r="N126" i="62"/>
  <c r="N130" i="62"/>
  <c r="N134" i="62"/>
  <c r="N138" i="62"/>
  <c r="N142" i="62"/>
  <c r="N146" i="62"/>
  <c r="N150" i="62"/>
  <c r="N154" i="62"/>
  <c r="N158" i="62"/>
  <c r="N162" i="62"/>
  <c r="N166" i="62"/>
  <c r="N170" i="62"/>
  <c r="N174" i="62"/>
  <c r="N178" i="62"/>
  <c r="N182" i="62"/>
  <c r="N186" i="62"/>
  <c r="N190" i="62"/>
  <c r="N194" i="62"/>
  <c r="N198" i="62"/>
  <c r="N202" i="62"/>
  <c r="N206" i="62"/>
  <c r="N210" i="62"/>
  <c r="N214" i="62"/>
  <c r="N218" i="62"/>
  <c r="N222" i="62"/>
  <c r="N226" i="62"/>
  <c r="N230" i="62"/>
  <c r="N234" i="62"/>
  <c r="N238" i="62"/>
  <c r="N242" i="62"/>
  <c r="N246" i="62"/>
  <c r="N250" i="62"/>
  <c r="N254" i="62"/>
  <c r="N258" i="62"/>
  <c r="N262" i="62"/>
  <c r="N266" i="62"/>
  <c r="N270" i="62"/>
  <c r="N274" i="62"/>
  <c r="N278" i="62"/>
  <c r="N282" i="62"/>
  <c r="N286" i="62"/>
  <c r="N290" i="62"/>
  <c r="N294" i="62"/>
  <c r="N298" i="62"/>
  <c r="N302" i="62"/>
  <c r="N306" i="62"/>
  <c r="N310" i="62"/>
  <c r="N314" i="62"/>
  <c r="N318" i="62"/>
  <c r="N322" i="62"/>
  <c r="N326" i="62"/>
  <c r="N330" i="62"/>
  <c r="N334" i="62"/>
  <c r="N338" i="62"/>
  <c r="N342" i="62"/>
  <c r="N346" i="62"/>
  <c r="N295" i="62"/>
  <c r="N365" i="62"/>
  <c r="N385" i="62"/>
  <c r="N401" i="62"/>
  <c r="N255" i="62"/>
  <c r="N369" i="62"/>
  <c r="N389" i="62"/>
  <c r="N256" i="62"/>
  <c r="N264" i="62"/>
  <c r="N272" i="62"/>
  <c r="N280" i="62"/>
  <c r="N288" i="62"/>
  <c r="N296" i="62"/>
  <c r="N304" i="62"/>
  <c r="N312" i="62"/>
  <c r="N320" i="62"/>
  <c r="N328" i="62"/>
  <c r="N336" i="62"/>
  <c r="N344" i="62"/>
  <c r="N350" i="62"/>
  <c r="N354" i="62"/>
  <c r="N358" i="62"/>
  <c r="N362" i="62"/>
  <c r="N366" i="62"/>
  <c r="N370" i="62"/>
  <c r="N374" i="62"/>
  <c r="N378" i="62"/>
  <c r="N382" i="62"/>
  <c r="N386" i="62"/>
  <c r="N390" i="62"/>
  <c r="N394" i="62"/>
  <c r="N398" i="62"/>
  <c r="N402" i="62"/>
  <c r="N260" i="62"/>
  <c r="N268" i="62"/>
  <c r="N284" i="62"/>
  <c r="N300" i="62"/>
  <c r="N316" i="62"/>
  <c r="N332" i="62"/>
  <c r="N352" i="62"/>
  <c r="N360" i="62"/>
  <c r="N368" i="62"/>
  <c r="N372" i="62"/>
  <c r="N380" i="62"/>
  <c r="N388" i="62"/>
  <c r="N396" i="62"/>
  <c r="N404" i="62"/>
  <c r="N271" i="62"/>
  <c r="N279" i="62"/>
  <c r="N303" i="62"/>
  <c r="N327" i="62"/>
  <c r="N343" i="62"/>
  <c r="N353" i="62"/>
  <c r="N361" i="62"/>
  <c r="N377" i="62"/>
  <c r="N393" i="62"/>
  <c r="N405" i="62"/>
  <c r="N259" i="62"/>
  <c r="N267" i="62"/>
  <c r="N275" i="62"/>
  <c r="N283" i="62"/>
  <c r="N291" i="62"/>
  <c r="N299" i="62"/>
  <c r="N307" i="62"/>
  <c r="N315" i="62"/>
  <c r="N323" i="62"/>
  <c r="N331" i="62"/>
  <c r="N339" i="62"/>
  <c r="N347" i="62"/>
  <c r="N351" i="62"/>
  <c r="N355" i="62"/>
  <c r="N359" i="62"/>
  <c r="N363" i="62"/>
  <c r="N367" i="62"/>
  <c r="N371" i="62"/>
  <c r="N375" i="62"/>
  <c r="N379" i="62"/>
  <c r="N383" i="62"/>
  <c r="N387" i="62"/>
  <c r="N391" i="62"/>
  <c r="N395" i="62"/>
  <c r="N399" i="62"/>
  <c r="N403" i="62"/>
  <c r="N252" i="62"/>
  <c r="N276" i="62"/>
  <c r="N292" i="62"/>
  <c r="N308" i="62"/>
  <c r="N324" i="62"/>
  <c r="N340" i="62"/>
  <c r="N348" i="62"/>
  <c r="N356" i="62"/>
  <c r="N364" i="62"/>
  <c r="N376" i="62"/>
  <c r="N384" i="62"/>
  <c r="N392" i="62"/>
  <c r="N400" i="62"/>
  <c r="N263" i="62"/>
  <c r="N287" i="62"/>
  <c r="N311" i="62"/>
  <c r="N319" i="62"/>
  <c r="N335" i="62"/>
  <c r="N349" i="62"/>
  <c r="N357" i="62"/>
  <c r="N373" i="62"/>
  <c r="N381" i="62"/>
  <c r="N397" i="62"/>
  <c r="N6" i="62"/>
  <c r="O15" i="62"/>
  <c r="O19" i="62"/>
  <c r="O23" i="62"/>
  <c r="O27" i="62"/>
  <c r="O31" i="62"/>
  <c r="O35" i="62"/>
  <c r="O39" i="62"/>
  <c r="O43" i="62"/>
  <c r="O47" i="62"/>
  <c r="O51" i="62"/>
  <c r="O55" i="62"/>
  <c r="O59" i="62"/>
  <c r="O63" i="62"/>
  <c r="O67" i="62"/>
  <c r="O71" i="62"/>
  <c r="O75" i="62"/>
  <c r="O79" i="62"/>
  <c r="O83" i="62"/>
  <c r="O87" i="62"/>
  <c r="O91" i="62"/>
  <c r="O95" i="62"/>
  <c r="O99" i="62"/>
  <c r="O103" i="62"/>
  <c r="O107" i="62"/>
  <c r="O111" i="62"/>
  <c r="O115" i="62"/>
  <c r="O119" i="62"/>
  <c r="O123" i="62"/>
  <c r="O127" i="62"/>
  <c r="O131" i="62"/>
  <c r="O135" i="62"/>
  <c r="O139" i="62"/>
  <c r="O143" i="62"/>
  <c r="O147" i="62"/>
  <c r="O151" i="62"/>
  <c r="O155" i="62"/>
  <c r="O159" i="62"/>
  <c r="O163" i="62"/>
  <c r="O167" i="62"/>
  <c r="O171" i="62"/>
  <c r="O175" i="62"/>
  <c r="O179" i="62"/>
  <c r="O183" i="62"/>
  <c r="O187" i="62"/>
  <c r="O191" i="62"/>
  <c r="O195" i="62"/>
  <c r="O199" i="62"/>
  <c r="O203" i="62"/>
  <c r="O207" i="62"/>
  <c r="O211" i="62"/>
  <c r="O215" i="62"/>
  <c r="O16" i="62"/>
  <c r="O20" i="62"/>
  <c r="O24" i="62"/>
  <c r="O28" i="62"/>
  <c r="O32" i="62"/>
  <c r="O36" i="62"/>
  <c r="O40" i="62"/>
  <c r="O44" i="62"/>
  <c r="O48" i="62"/>
  <c r="O52" i="62"/>
  <c r="O56" i="62"/>
  <c r="O60" i="62"/>
  <c r="O64" i="62"/>
  <c r="O68" i="62"/>
  <c r="O72" i="62"/>
  <c r="O76" i="62"/>
  <c r="O80" i="62"/>
  <c r="O84" i="62"/>
  <c r="O88" i="62"/>
  <c r="O92" i="62"/>
  <c r="O96" i="62"/>
  <c r="O100" i="62"/>
  <c r="O104" i="62"/>
  <c r="O108" i="62"/>
  <c r="O112" i="62"/>
  <c r="O116" i="62"/>
  <c r="O120" i="62"/>
  <c r="O124" i="62"/>
  <c r="O128" i="62"/>
  <c r="O132" i="62"/>
  <c r="O136" i="62"/>
  <c r="O140" i="62"/>
  <c r="O144" i="62"/>
  <c r="O148" i="62"/>
  <c r="O152" i="62"/>
  <c r="O156" i="62"/>
  <c r="O160" i="62"/>
  <c r="O164" i="62"/>
  <c r="O168" i="62"/>
  <c r="O172" i="62"/>
  <c r="O176" i="62"/>
  <c r="O180" i="62"/>
  <c r="O184" i="62"/>
  <c r="O188" i="62"/>
  <c r="O192" i="62"/>
  <c r="O196" i="62"/>
  <c r="O200" i="62"/>
  <c r="O204" i="62"/>
  <c r="O208" i="62"/>
  <c r="O212" i="62"/>
  <c r="O216" i="62"/>
  <c r="O220" i="62"/>
  <c r="O224" i="62"/>
  <c r="O228" i="62"/>
  <c r="O232" i="62"/>
  <c r="O236" i="62"/>
  <c r="O240" i="62"/>
  <c r="O244" i="62"/>
  <c r="O248" i="62"/>
  <c r="O252" i="62"/>
  <c r="O256" i="62"/>
  <c r="O260" i="62"/>
  <c r="O264" i="62"/>
  <c r="O268" i="62"/>
  <c r="O272" i="62"/>
  <c r="O276" i="62"/>
  <c r="O280" i="62"/>
  <c r="O284" i="62"/>
  <c r="O288" i="62"/>
  <c r="O292" i="62"/>
  <c r="O296" i="62"/>
  <c r="O300" i="62"/>
  <c r="O304" i="62"/>
  <c r="O308" i="62"/>
  <c r="O312" i="62"/>
  <c r="O316" i="62"/>
  <c r="O320" i="62"/>
  <c r="O324" i="62"/>
  <c r="O328" i="62"/>
  <c r="O332" i="62"/>
  <c r="O336" i="62"/>
  <c r="O340" i="62"/>
  <c r="O344" i="62"/>
  <c r="O17" i="62"/>
  <c r="O21" i="62"/>
  <c r="O25" i="62"/>
  <c r="O29" i="62"/>
  <c r="O33" i="62"/>
  <c r="O37" i="62"/>
  <c r="O41" i="62"/>
  <c r="O45" i="62"/>
  <c r="O49" i="62"/>
  <c r="O53" i="62"/>
  <c r="O57" i="62"/>
  <c r="O61" i="62"/>
  <c r="O65" i="62"/>
  <c r="O69" i="62"/>
  <c r="O73" i="62"/>
  <c r="O77" i="62"/>
  <c r="O81" i="62"/>
  <c r="O85" i="62"/>
  <c r="O89" i="62"/>
  <c r="O93" i="62"/>
  <c r="O97" i="62"/>
  <c r="O101" i="62"/>
  <c r="O105" i="62"/>
  <c r="O109" i="62"/>
  <c r="O113" i="62"/>
  <c r="O117" i="62"/>
  <c r="O121" i="62"/>
  <c r="O125" i="62"/>
  <c r="O129" i="62"/>
  <c r="O133" i="62"/>
  <c r="O137" i="62"/>
  <c r="O141" i="62"/>
  <c r="O145" i="62"/>
  <c r="O149" i="62"/>
  <c r="O153" i="62"/>
  <c r="O157" i="62"/>
  <c r="O161" i="62"/>
  <c r="O165" i="62"/>
  <c r="O169" i="62"/>
  <c r="O173" i="62"/>
  <c r="O177" i="62"/>
  <c r="O181" i="62"/>
  <c r="O185" i="62"/>
  <c r="O189" i="62"/>
  <c r="O193" i="62"/>
  <c r="O197" i="62"/>
  <c r="O201" i="62"/>
  <c r="O205" i="62"/>
  <c r="O209" i="62"/>
  <c r="O213" i="62"/>
  <c r="O14" i="62"/>
  <c r="O18" i="62"/>
  <c r="O22" i="62"/>
  <c r="O26" i="62"/>
  <c r="O30" i="62"/>
  <c r="O34" i="62"/>
  <c r="O38" i="62"/>
  <c r="O42" i="62"/>
  <c r="O46" i="62"/>
  <c r="O50" i="62"/>
  <c r="O54" i="62"/>
  <c r="O58" i="62"/>
  <c r="O62" i="62"/>
  <c r="O66" i="62"/>
  <c r="O70" i="62"/>
  <c r="O74" i="62"/>
  <c r="O78" i="62"/>
  <c r="O82" i="62"/>
  <c r="O86" i="62"/>
  <c r="O90" i="62"/>
  <c r="O94" i="62"/>
  <c r="O98" i="62"/>
  <c r="O102" i="62"/>
  <c r="O106" i="62"/>
  <c r="O110" i="62"/>
  <c r="O114" i="62"/>
  <c r="O118" i="62"/>
  <c r="O122" i="62"/>
  <c r="O126" i="62"/>
  <c r="O130" i="62"/>
  <c r="O134" i="62"/>
  <c r="O138" i="62"/>
  <c r="O142" i="62"/>
  <c r="O146" i="62"/>
  <c r="O150" i="62"/>
  <c r="O154" i="62"/>
  <c r="O158" i="62"/>
  <c r="O162" i="62"/>
  <c r="O166" i="62"/>
  <c r="O170" i="62"/>
  <c r="O174" i="62"/>
  <c r="O178" i="62"/>
  <c r="O182" i="62"/>
  <c r="O186" i="62"/>
  <c r="O190" i="62"/>
  <c r="O194" i="62"/>
  <c r="O198" i="62"/>
  <c r="O202" i="62"/>
  <c r="O206" i="62"/>
  <c r="O210" i="62"/>
  <c r="O214" i="62"/>
  <c r="O218" i="62"/>
  <c r="O222" i="62"/>
  <c r="O226" i="62"/>
  <c r="O230" i="62"/>
  <c r="O234" i="62"/>
  <c r="O238" i="62"/>
  <c r="O242" i="62"/>
  <c r="O246" i="62"/>
  <c r="O250" i="62"/>
  <c r="O254" i="62"/>
  <c r="O258" i="62"/>
  <c r="O262" i="62"/>
  <c r="O266" i="62"/>
  <c r="O270" i="62"/>
  <c r="O274" i="62"/>
  <c r="O278" i="62"/>
  <c r="O282" i="62"/>
  <c r="O286" i="62"/>
  <c r="O290" i="62"/>
  <c r="O294" i="62"/>
  <c r="O298" i="62"/>
  <c r="O302" i="62"/>
  <c r="O306" i="62"/>
  <c r="O310" i="62"/>
  <c r="O314" i="62"/>
  <c r="O318" i="62"/>
  <c r="O322" i="62"/>
  <c r="O326" i="62"/>
  <c r="O330" i="62"/>
  <c r="O334" i="62"/>
  <c r="O338" i="62"/>
  <c r="O342" i="62"/>
  <c r="O346" i="62"/>
  <c r="O387" i="62"/>
  <c r="O359" i="62"/>
  <c r="O221" i="62"/>
  <c r="O229" i="62"/>
  <c r="O237" i="62"/>
  <c r="O245" i="62"/>
  <c r="O253" i="62"/>
  <c r="O261" i="62"/>
  <c r="O269" i="62"/>
  <c r="O277" i="62"/>
  <c r="O285" i="62"/>
  <c r="O293" i="62"/>
  <c r="O301" i="62"/>
  <c r="O309" i="62"/>
  <c r="O317" i="62"/>
  <c r="O325" i="62"/>
  <c r="O333" i="62"/>
  <c r="O341" i="62"/>
  <c r="O348" i="62"/>
  <c r="O352" i="62"/>
  <c r="O356" i="62"/>
  <c r="O360" i="62"/>
  <c r="O364" i="62"/>
  <c r="O368" i="62"/>
  <c r="O372" i="62"/>
  <c r="O376" i="62"/>
  <c r="O380" i="62"/>
  <c r="O384" i="62"/>
  <c r="O388" i="62"/>
  <c r="O392" i="62"/>
  <c r="O396" i="62"/>
  <c r="O400" i="62"/>
  <c r="O404" i="62"/>
  <c r="O225" i="62"/>
  <c r="O233" i="62"/>
  <c r="O249" i="62"/>
  <c r="O265" i="62"/>
  <c r="O281" i="62"/>
  <c r="O297" i="62"/>
  <c r="O313" i="62"/>
  <c r="O329" i="62"/>
  <c r="O350" i="62"/>
  <c r="O358" i="62"/>
  <c r="O366" i="62"/>
  <c r="O374" i="62"/>
  <c r="O382" i="62"/>
  <c r="O390" i="62"/>
  <c r="O398" i="62"/>
  <c r="O219" i="62"/>
  <c r="O243" i="62"/>
  <c r="O259" i="62"/>
  <c r="O275" i="62"/>
  <c r="O291" i="62"/>
  <c r="O307" i="62"/>
  <c r="O323" i="62"/>
  <c r="O339" i="62"/>
  <c r="O351" i="62"/>
  <c r="O363" i="62"/>
  <c r="O371" i="62"/>
  <c r="O379" i="62"/>
  <c r="O391" i="62"/>
  <c r="O399" i="62"/>
  <c r="O223" i="62"/>
  <c r="O231" i="62"/>
  <c r="O239" i="62"/>
  <c r="O247" i="62"/>
  <c r="O255" i="62"/>
  <c r="O263" i="62"/>
  <c r="O271" i="62"/>
  <c r="O279" i="62"/>
  <c r="O287" i="62"/>
  <c r="O295" i="62"/>
  <c r="O303" i="62"/>
  <c r="O311" i="62"/>
  <c r="O319" i="62"/>
  <c r="O327" i="62"/>
  <c r="O335" i="62"/>
  <c r="O343" i="62"/>
  <c r="O349" i="62"/>
  <c r="O353" i="62"/>
  <c r="O357" i="62"/>
  <c r="O361" i="62"/>
  <c r="O365" i="62"/>
  <c r="O369" i="62"/>
  <c r="O373" i="62"/>
  <c r="O377" i="62"/>
  <c r="O381" i="62"/>
  <c r="O385" i="62"/>
  <c r="O389" i="62"/>
  <c r="O393" i="62"/>
  <c r="O397" i="62"/>
  <c r="O401" i="62"/>
  <c r="O405" i="62"/>
  <c r="O217" i="62"/>
  <c r="O241" i="62"/>
  <c r="O257" i="62"/>
  <c r="O273" i="62"/>
  <c r="O289" i="62"/>
  <c r="O305" i="62"/>
  <c r="O321" i="62"/>
  <c r="O337" i="62"/>
  <c r="O345" i="62"/>
  <c r="O354" i="62"/>
  <c r="O362" i="62"/>
  <c r="O370" i="62"/>
  <c r="O378" i="62"/>
  <c r="O386" i="62"/>
  <c r="O394" i="62"/>
  <c r="O402" i="62"/>
  <c r="O227" i="62"/>
  <c r="O235" i="62"/>
  <c r="O251" i="62"/>
  <c r="O267" i="62"/>
  <c r="O283" i="62"/>
  <c r="O299" i="62"/>
  <c r="O315" i="62"/>
  <c r="O331" i="62"/>
  <c r="O347" i="62"/>
  <c r="O355" i="62"/>
  <c r="O367" i="62"/>
  <c r="O375" i="62"/>
  <c r="O383" i="62"/>
  <c r="O395" i="62"/>
  <c r="O403" i="62"/>
  <c r="B188" i="62"/>
  <c r="B192" i="62"/>
  <c r="B196" i="62"/>
  <c r="B200" i="62"/>
  <c r="B204" i="62"/>
  <c r="B208" i="62"/>
  <c r="B216" i="62"/>
  <c r="B220" i="62"/>
  <c r="B224" i="62"/>
  <c r="B228" i="62"/>
  <c r="B232" i="62"/>
  <c r="B236" i="62"/>
  <c r="B240" i="62"/>
  <c r="B244" i="62"/>
  <c r="B248" i="62"/>
  <c r="B252" i="62"/>
  <c r="B256" i="62"/>
  <c r="B260" i="62"/>
  <c r="B264" i="62"/>
  <c r="B268" i="62"/>
  <c r="B272" i="62"/>
  <c r="B276" i="62"/>
  <c r="B280" i="62"/>
  <c r="B284" i="62"/>
  <c r="B288" i="62"/>
  <c r="B292" i="62"/>
  <c r="B296" i="62"/>
  <c r="B300" i="62"/>
  <c r="B304" i="62"/>
  <c r="B308" i="62"/>
  <c r="B312" i="62"/>
  <c r="B316" i="62"/>
  <c r="B320" i="62"/>
  <c r="B324" i="62"/>
  <c r="B328" i="62"/>
  <c r="B332" i="62"/>
  <c r="B336" i="62"/>
  <c r="B340" i="62"/>
  <c r="B344" i="62"/>
  <c r="B348" i="62"/>
  <c r="B352" i="62"/>
  <c r="B356" i="62"/>
  <c r="B360" i="62"/>
  <c r="B364" i="62"/>
  <c r="B368" i="62"/>
  <c r="B372" i="62"/>
  <c r="B376" i="62"/>
  <c r="B380" i="62"/>
  <c r="B384" i="62"/>
  <c r="B388" i="62"/>
  <c r="B392" i="62"/>
  <c r="B396" i="62"/>
  <c r="B400" i="62"/>
  <c r="B404" i="62"/>
  <c r="B408" i="62"/>
  <c r="B412" i="62"/>
  <c r="B416" i="62"/>
  <c r="B420" i="62"/>
  <c r="B424" i="62"/>
  <c r="B428" i="62"/>
  <c r="B432" i="62"/>
  <c r="B436" i="62"/>
  <c r="B440" i="62"/>
  <c r="B444" i="62"/>
  <c r="B448" i="62"/>
  <c r="B452" i="62"/>
  <c r="B456" i="62"/>
  <c r="B460" i="62"/>
  <c r="B464" i="62"/>
  <c r="B468" i="62"/>
  <c r="B472" i="62"/>
  <c r="B476" i="62"/>
  <c r="B480" i="62"/>
  <c r="B484" i="62"/>
  <c r="B488" i="62"/>
  <c r="B492" i="62"/>
  <c r="B496" i="62"/>
  <c r="B500" i="62"/>
  <c r="B504" i="62"/>
  <c r="B508" i="62"/>
  <c r="B199" i="62"/>
  <c r="B203" i="62"/>
  <c r="B215" i="62"/>
  <c r="B227" i="62"/>
  <c r="B189" i="62"/>
  <c r="B193" i="62"/>
  <c r="B197" i="62"/>
  <c r="B201" i="62"/>
  <c r="B205" i="62"/>
  <c r="B209" i="62"/>
  <c r="B217" i="62"/>
  <c r="B221" i="62"/>
  <c r="B225" i="62"/>
  <c r="B229" i="62"/>
  <c r="B233" i="62"/>
  <c r="B237" i="62"/>
  <c r="B241" i="62"/>
  <c r="B245" i="62"/>
  <c r="B249" i="62"/>
  <c r="B253" i="62"/>
  <c r="B257" i="62"/>
  <c r="B261" i="62"/>
  <c r="B265" i="62"/>
  <c r="B269" i="62"/>
  <c r="B273" i="62"/>
  <c r="B277" i="62"/>
  <c r="B281" i="62"/>
  <c r="B285" i="62"/>
  <c r="B289" i="62"/>
  <c r="B293" i="62"/>
  <c r="B297" i="62"/>
  <c r="B301" i="62"/>
  <c r="B305" i="62"/>
  <c r="B309" i="62"/>
  <c r="B313" i="62"/>
  <c r="B317" i="62"/>
  <c r="B321" i="62"/>
  <c r="B325" i="62"/>
  <c r="B329" i="62"/>
  <c r="B333" i="62"/>
  <c r="B337" i="62"/>
  <c r="B341" i="62"/>
  <c r="B345" i="62"/>
  <c r="B349" i="62"/>
  <c r="B353" i="62"/>
  <c r="B357" i="62"/>
  <c r="B361" i="62"/>
  <c r="B365" i="62"/>
  <c r="B369" i="62"/>
  <c r="B373" i="62"/>
  <c r="B377" i="62"/>
  <c r="B381" i="62"/>
  <c r="B385" i="62"/>
  <c r="B389" i="62"/>
  <c r="B393" i="62"/>
  <c r="B397" i="62"/>
  <c r="B401" i="62"/>
  <c r="B405" i="62"/>
  <c r="B409" i="62"/>
  <c r="B413" i="62"/>
  <c r="B417" i="62"/>
  <c r="B421" i="62"/>
  <c r="B425" i="62"/>
  <c r="B429" i="62"/>
  <c r="B433" i="62"/>
  <c r="B437" i="62"/>
  <c r="B441" i="62"/>
  <c r="B445" i="62"/>
  <c r="B449" i="62"/>
  <c r="B453" i="62"/>
  <c r="B457" i="62"/>
  <c r="B461" i="62"/>
  <c r="B465" i="62"/>
  <c r="B469" i="62"/>
  <c r="B473" i="62"/>
  <c r="B477" i="62"/>
  <c r="B481" i="62"/>
  <c r="B485" i="62"/>
  <c r="B489" i="62"/>
  <c r="B493" i="62"/>
  <c r="B497" i="62"/>
  <c r="B501" i="62"/>
  <c r="B505" i="62"/>
  <c r="B509" i="62"/>
  <c r="B191" i="62"/>
  <c r="B207" i="62"/>
  <c r="B211" i="62"/>
  <c r="B223" i="62"/>
  <c r="B190" i="62"/>
  <c r="B194" i="62"/>
  <c r="B198" i="62"/>
  <c r="B202" i="62"/>
  <c r="B206" i="62"/>
  <c r="B210" i="62"/>
  <c r="B218" i="62"/>
  <c r="B222" i="62"/>
  <c r="B226" i="62"/>
  <c r="B230" i="62"/>
  <c r="B234" i="62"/>
  <c r="B238" i="62"/>
  <c r="B242" i="62"/>
  <c r="B246" i="62"/>
  <c r="B250" i="62"/>
  <c r="B254" i="62"/>
  <c r="B258" i="62"/>
  <c r="B262" i="62"/>
  <c r="B266" i="62"/>
  <c r="B270" i="62"/>
  <c r="B274" i="62"/>
  <c r="B278" i="62"/>
  <c r="B282" i="62"/>
  <c r="B286" i="62"/>
  <c r="B290" i="62"/>
  <c r="B294" i="62"/>
  <c r="B298" i="62"/>
  <c r="B302" i="62"/>
  <c r="B306" i="62"/>
  <c r="B310" i="62"/>
  <c r="B314" i="62"/>
  <c r="B318" i="62"/>
  <c r="B322" i="62"/>
  <c r="B326" i="62"/>
  <c r="B330" i="62"/>
  <c r="B334" i="62"/>
  <c r="B338" i="62"/>
  <c r="B342" i="62"/>
  <c r="B346" i="62"/>
  <c r="B350" i="62"/>
  <c r="B354" i="62"/>
  <c r="B358" i="62"/>
  <c r="B362" i="62"/>
  <c r="B366" i="62"/>
  <c r="B370" i="62"/>
  <c r="B374" i="62"/>
  <c r="B378" i="62"/>
  <c r="B382" i="62"/>
  <c r="B386" i="62"/>
  <c r="B390" i="62"/>
  <c r="B394" i="62"/>
  <c r="B398" i="62"/>
  <c r="B402" i="62"/>
  <c r="B406" i="62"/>
  <c r="B410" i="62"/>
  <c r="B414" i="62"/>
  <c r="B418" i="62"/>
  <c r="B422" i="62"/>
  <c r="B426" i="62"/>
  <c r="B430" i="62"/>
  <c r="B434" i="62"/>
  <c r="B438" i="62"/>
  <c r="B442" i="62"/>
  <c r="B446" i="62"/>
  <c r="B450" i="62"/>
  <c r="B454" i="62"/>
  <c r="B458" i="62"/>
  <c r="B462" i="62"/>
  <c r="B466" i="62"/>
  <c r="B470" i="62"/>
  <c r="B474" i="62"/>
  <c r="B478" i="62"/>
  <c r="B482" i="62"/>
  <c r="B486" i="62"/>
  <c r="B490" i="62"/>
  <c r="B494" i="62"/>
  <c r="B498" i="62"/>
  <c r="B502" i="62"/>
  <c r="B506" i="62"/>
  <c r="B195" i="62"/>
  <c r="B219" i="62"/>
  <c r="B231" i="62"/>
  <c r="B247" i="62"/>
  <c r="B263" i="62"/>
  <c r="B279" i="62"/>
  <c r="B295" i="62"/>
  <c r="B311" i="62"/>
  <c r="B327" i="62"/>
  <c r="B343" i="62"/>
  <c r="B359" i="62"/>
  <c r="B375" i="62"/>
  <c r="B391" i="62"/>
  <c r="B407" i="62"/>
  <c r="B423" i="62"/>
  <c r="B439" i="62"/>
  <c r="B455" i="62"/>
  <c r="B471" i="62"/>
  <c r="B487" i="62"/>
  <c r="B503" i="62"/>
  <c r="B271" i="62"/>
  <c r="B335" i="62"/>
  <c r="B367" i="62"/>
  <c r="B399" i="62"/>
  <c r="B431" i="62"/>
  <c r="B463" i="62"/>
  <c r="B259" i="62"/>
  <c r="B291" i="62"/>
  <c r="B307" i="62"/>
  <c r="B339" i="62"/>
  <c r="B387" i="62"/>
  <c r="B419" i="62"/>
  <c r="B451" i="62"/>
  <c r="B483" i="62"/>
  <c r="B499" i="62"/>
  <c r="B235" i="62"/>
  <c r="B251" i="62"/>
  <c r="B267" i="62"/>
  <c r="B283" i="62"/>
  <c r="B299" i="62"/>
  <c r="B315" i="62"/>
  <c r="B331" i="62"/>
  <c r="B347" i="62"/>
  <c r="B363" i="62"/>
  <c r="B379" i="62"/>
  <c r="B395" i="62"/>
  <c r="B411" i="62"/>
  <c r="B427" i="62"/>
  <c r="B443" i="62"/>
  <c r="B459" i="62"/>
  <c r="B475" i="62"/>
  <c r="B491" i="62"/>
  <c r="B507" i="62"/>
  <c r="B239" i="62"/>
  <c r="B287" i="62"/>
  <c r="B303" i="62"/>
  <c r="B319" i="62"/>
  <c r="B351" i="62"/>
  <c r="B383" i="62"/>
  <c r="B415" i="62"/>
  <c r="B447" i="62"/>
  <c r="B479" i="62"/>
  <c r="B243" i="62"/>
  <c r="B275" i="62"/>
  <c r="B323" i="62"/>
  <c r="B355" i="62"/>
  <c r="B371" i="62"/>
  <c r="B403" i="62"/>
  <c r="B435" i="62"/>
  <c r="B467" i="62"/>
  <c r="B255" i="62"/>
  <c r="B495" i="62"/>
  <c r="C404" i="62"/>
  <c r="U404" i="62" s="1"/>
  <c r="G404" i="62"/>
  <c r="E405" i="62"/>
  <c r="D404" i="62"/>
  <c r="F405" i="62"/>
  <c r="E404" i="62"/>
  <c r="C405" i="62"/>
  <c r="U405" i="62" s="1"/>
  <c r="G405" i="62"/>
  <c r="F404" i="62"/>
  <c r="D405" i="62"/>
  <c r="C27" i="62"/>
  <c r="U27" i="62" s="1"/>
  <c r="G27" i="62"/>
  <c r="E28" i="62"/>
  <c r="C29" i="62"/>
  <c r="U29" i="62" s="1"/>
  <c r="G29" i="62"/>
  <c r="E30" i="62"/>
  <c r="X31" i="62"/>
  <c r="G31" i="62"/>
  <c r="E32" i="62"/>
  <c r="C33" i="62"/>
  <c r="U33" i="62" s="1"/>
  <c r="G33" i="62"/>
  <c r="E34" i="62"/>
  <c r="C35" i="62"/>
  <c r="U35" i="62" s="1"/>
  <c r="G35" i="62"/>
  <c r="E36" i="62"/>
  <c r="D27" i="62"/>
  <c r="F28" i="62"/>
  <c r="D29" i="62"/>
  <c r="F30" i="62"/>
  <c r="D31" i="62"/>
  <c r="F32" i="62"/>
  <c r="D33" i="62"/>
  <c r="F34" i="62"/>
  <c r="D35" i="62"/>
  <c r="F36" i="62"/>
  <c r="E27" i="62"/>
  <c r="C28" i="62"/>
  <c r="U28" i="62" s="1"/>
  <c r="G28" i="62"/>
  <c r="E29" i="62"/>
  <c r="C30" i="62"/>
  <c r="U30" i="62" s="1"/>
  <c r="G30" i="62"/>
  <c r="E31" i="62"/>
  <c r="C32" i="62"/>
  <c r="U32" i="62" s="1"/>
  <c r="G32" i="62"/>
  <c r="E33" i="62"/>
  <c r="C34" i="62"/>
  <c r="U34" i="62" s="1"/>
  <c r="G34" i="62"/>
  <c r="E35" i="62"/>
  <c r="C36" i="62"/>
  <c r="U36" i="62" s="1"/>
  <c r="G36" i="62"/>
  <c r="E37" i="62"/>
  <c r="C38" i="62"/>
  <c r="U38" i="62" s="1"/>
  <c r="G38" i="62"/>
  <c r="E39" i="62"/>
  <c r="C40" i="62"/>
  <c r="U40" i="62" s="1"/>
  <c r="G40" i="62"/>
  <c r="E41" i="62"/>
  <c r="C42" i="62"/>
  <c r="U42" i="62" s="1"/>
  <c r="G42" i="62"/>
  <c r="E43" i="62"/>
  <c r="C44" i="62"/>
  <c r="U44" i="62" s="1"/>
  <c r="G44" i="62"/>
  <c r="E45" i="62"/>
  <c r="F27" i="62"/>
  <c r="D28" i="62"/>
  <c r="F29" i="62"/>
  <c r="D30" i="62"/>
  <c r="F31" i="62"/>
  <c r="D32" i="62"/>
  <c r="F33" i="62"/>
  <c r="D34" i="62"/>
  <c r="F35" i="62"/>
  <c r="D36" i="62"/>
  <c r="F37" i="62"/>
  <c r="D38" i="62"/>
  <c r="F39" i="62"/>
  <c r="D40" i="62"/>
  <c r="F41" i="62"/>
  <c r="D42" i="62"/>
  <c r="F43" i="62"/>
  <c r="D44" i="62"/>
  <c r="F45" i="62"/>
  <c r="G37" i="62"/>
  <c r="E38" i="62"/>
  <c r="C39" i="62"/>
  <c r="U39" i="62" s="1"/>
  <c r="G41" i="62"/>
  <c r="E42" i="62"/>
  <c r="C43" i="62"/>
  <c r="U43" i="62" s="1"/>
  <c r="G45" i="62"/>
  <c r="C46" i="62"/>
  <c r="U46" i="62" s="1"/>
  <c r="G46" i="62"/>
  <c r="E47" i="62"/>
  <c r="C48" i="62"/>
  <c r="U48" i="62" s="1"/>
  <c r="G48" i="62"/>
  <c r="E49" i="62"/>
  <c r="C50" i="62"/>
  <c r="U50" i="62" s="1"/>
  <c r="G50" i="62"/>
  <c r="E51" i="62"/>
  <c r="C52" i="62"/>
  <c r="U52" i="62" s="1"/>
  <c r="G52" i="62"/>
  <c r="E53" i="62"/>
  <c r="C54" i="62"/>
  <c r="U54" i="62" s="1"/>
  <c r="G54" i="62"/>
  <c r="E55" i="62"/>
  <c r="C56" i="62"/>
  <c r="U56" i="62" s="1"/>
  <c r="G56" i="62"/>
  <c r="E57" i="62"/>
  <c r="C58" i="62"/>
  <c r="U58" i="62" s="1"/>
  <c r="G58" i="62"/>
  <c r="E59" i="62"/>
  <c r="F38" i="62"/>
  <c r="D39" i="62"/>
  <c r="F42" i="62"/>
  <c r="D43" i="62"/>
  <c r="D46" i="62"/>
  <c r="F47" i="62"/>
  <c r="D48" i="62"/>
  <c r="F49" i="62"/>
  <c r="D50" i="62"/>
  <c r="F51" i="62"/>
  <c r="D52" i="62"/>
  <c r="F53" i="62"/>
  <c r="D54" i="62"/>
  <c r="F55" i="62"/>
  <c r="D56" i="62"/>
  <c r="F57" i="62"/>
  <c r="D58" i="62"/>
  <c r="F59" i="62"/>
  <c r="C37" i="62"/>
  <c r="U37" i="62" s="1"/>
  <c r="G39" i="62"/>
  <c r="E40" i="62"/>
  <c r="C41" i="62"/>
  <c r="U41" i="62" s="1"/>
  <c r="G43" i="62"/>
  <c r="E44" i="62"/>
  <c r="C45" i="62"/>
  <c r="U45" i="62" s="1"/>
  <c r="E46" i="62"/>
  <c r="C47" i="62"/>
  <c r="U47" i="62" s="1"/>
  <c r="G47" i="62"/>
  <c r="E48" i="62"/>
  <c r="C49" i="62"/>
  <c r="U49" i="62" s="1"/>
  <c r="G49" i="62"/>
  <c r="E50" i="62"/>
  <c r="C51" i="62"/>
  <c r="U51" i="62" s="1"/>
  <c r="G51" i="62"/>
  <c r="E52" i="62"/>
  <c r="C53" i="62"/>
  <c r="U53" i="62" s="1"/>
  <c r="G53" i="62"/>
  <c r="E54" i="62"/>
  <c r="C55" i="62"/>
  <c r="U55" i="62" s="1"/>
  <c r="G55" i="62"/>
  <c r="E56" i="62"/>
  <c r="C57" i="62"/>
  <c r="U57" i="62" s="1"/>
  <c r="G57" i="62"/>
  <c r="E58" i="62"/>
  <c r="C59" i="62"/>
  <c r="U59" i="62" s="1"/>
  <c r="G59" i="62"/>
  <c r="E60" i="62"/>
  <c r="X61" i="62"/>
  <c r="G61" i="62"/>
  <c r="E62" i="62"/>
  <c r="C63" i="62"/>
  <c r="U63" i="62" s="1"/>
  <c r="G63" i="62"/>
  <c r="E64" i="62"/>
  <c r="C65" i="62"/>
  <c r="U65" i="62" s="1"/>
  <c r="G65" i="62"/>
  <c r="E66" i="62"/>
  <c r="C67" i="62"/>
  <c r="U67" i="62" s="1"/>
  <c r="G67" i="62"/>
  <c r="E68" i="62"/>
  <c r="C69" i="62"/>
  <c r="U69" i="62" s="1"/>
  <c r="G69" i="62"/>
  <c r="E70" i="62"/>
  <c r="C71" i="62"/>
  <c r="U71" i="62" s="1"/>
  <c r="G71" i="62"/>
  <c r="E72" i="62"/>
  <c r="C73" i="62"/>
  <c r="U73" i="62" s="1"/>
  <c r="G73" i="62"/>
  <c r="E74" i="62"/>
  <c r="C75" i="62"/>
  <c r="U75" i="62" s="1"/>
  <c r="G75" i="62"/>
  <c r="D37" i="62"/>
  <c r="F40" i="62"/>
  <c r="D41" i="62"/>
  <c r="F44" i="62"/>
  <c r="D45" i="62"/>
  <c r="F46" i="62"/>
  <c r="D47" i="62"/>
  <c r="F48" i="62"/>
  <c r="D49" i="62"/>
  <c r="F50" i="62"/>
  <c r="D51" i="62"/>
  <c r="F52" i="62"/>
  <c r="D53" i="62"/>
  <c r="F54" i="62"/>
  <c r="D55" i="62"/>
  <c r="F56" i="62"/>
  <c r="D57" i="62"/>
  <c r="F58" i="62"/>
  <c r="D59" i="62"/>
  <c r="F60" i="62"/>
  <c r="D61" i="62"/>
  <c r="F62" i="62"/>
  <c r="D63" i="62"/>
  <c r="F64" i="62"/>
  <c r="D65" i="62"/>
  <c r="F66" i="62"/>
  <c r="D67" i="62"/>
  <c r="F68" i="62"/>
  <c r="D69" i="62"/>
  <c r="F70" i="62"/>
  <c r="D71" i="62"/>
  <c r="F72" i="62"/>
  <c r="D73" i="62"/>
  <c r="F74" i="62"/>
  <c r="D75" i="62"/>
  <c r="C60" i="62"/>
  <c r="U60" i="62" s="1"/>
  <c r="G62" i="62"/>
  <c r="E63" i="62"/>
  <c r="C64" i="62"/>
  <c r="U64" i="62" s="1"/>
  <c r="G66" i="62"/>
  <c r="E67" i="62"/>
  <c r="C68" i="62"/>
  <c r="U68" i="62" s="1"/>
  <c r="G70" i="62"/>
  <c r="E71" i="62"/>
  <c r="C72" i="62"/>
  <c r="U72" i="62" s="1"/>
  <c r="G74" i="62"/>
  <c r="E75" i="62"/>
  <c r="C76" i="62"/>
  <c r="U76" i="62" s="1"/>
  <c r="G76" i="62"/>
  <c r="E77" i="62"/>
  <c r="C78" i="62"/>
  <c r="U78" i="62" s="1"/>
  <c r="G78" i="62"/>
  <c r="E79" i="62"/>
  <c r="C80" i="62"/>
  <c r="U80" i="62" s="1"/>
  <c r="G80" i="62"/>
  <c r="E81" i="62"/>
  <c r="C82" i="62"/>
  <c r="U82" i="62" s="1"/>
  <c r="G82" i="62"/>
  <c r="E83" i="62"/>
  <c r="C84" i="62"/>
  <c r="U84" i="62" s="1"/>
  <c r="G84" i="62"/>
  <c r="E85" i="62"/>
  <c r="C86" i="62"/>
  <c r="U86" i="62" s="1"/>
  <c r="G86" i="62"/>
  <c r="D60" i="62"/>
  <c r="F63" i="62"/>
  <c r="D64" i="62"/>
  <c r="F67" i="62"/>
  <c r="D68" i="62"/>
  <c r="F71" i="62"/>
  <c r="D72" i="62"/>
  <c r="F75" i="62"/>
  <c r="D76" i="62"/>
  <c r="F77" i="62"/>
  <c r="D78" i="62"/>
  <c r="F79" i="62"/>
  <c r="D80" i="62"/>
  <c r="F81" i="62"/>
  <c r="D82" i="62"/>
  <c r="F83" i="62"/>
  <c r="D84" i="62"/>
  <c r="F85" i="62"/>
  <c r="D86" i="62"/>
  <c r="G60" i="62"/>
  <c r="E61" i="62"/>
  <c r="C62" i="62"/>
  <c r="U62" i="62" s="1"/>
  <c r="G64" i="62"/>
  <c r="E65" i="62"/>
  <c r="C66" i="62"/>
  <c r="U66" i="62" s="1"/>
  <c r="G68" i="62"/>
  <c r="E69" i="62"/>
  <c r="C70" i="62"/>
  <c r="U70" i="62" s="1"/>
  <c r="G72" i="62"/>
  <c r="E73" i="62"/>
  <c r="C74" i="62"/>
  <c r="U74" i="62" s="1"/>
  <c r="E76" i="62"/>
  <c r="C77" i="62"/>
  <c r="U77" i="62" s="1"/>
  <c r="G77" i="62"/>
  <c r="E78" i="62"/>
  <c r="C79" i="62"/>
  <c r="U79" i="62" s="1"/>
  <c r="G79" i="62"/>
  <c r="E80" i="62"/>
  <c r="C81" i="62"/>
  <c r="U81" i="62" s="1"/>
  <c r="G81" i="62"/>
  <c r="E82" i="62"/>
  <c r="C83" i="62"/>
  <c r="U83" i="62" s="1"/>
  <c r="G83" i="62"/>
  <c r="E84" i="62"/>
  <c r="X85" i="62"/>
  <c r="G85" i="62"/>
  <c r="E86" i="62"/>
  <c r="C87" i="62"/>
  <c r="U87" i="62" s="1"/>
  <c r="G87" i="62"/>
  <c r="E88" i="62"/>
  <c r="C89" i="62"/>
  <c r="U89" i="62" s="1"/>
  <c r="G89" i="62"/>
  <c r="E90" i="62"/>
  <c r="C91" i="62"/>
  <c r="U91" i="62" s="1"/>
  <c r="G91" i="62"/>
  <c r="E92" i="62"/>
  <c r="C93" i="62"/>
  <c r="U93" i="62" s="1"/>
  <c r="G93" i="62"/>
  <c r="E94" i="62"/>
  <c r="C95" i="62"/>
  <c r="U95" i="62" s="1"/>
  <c r="G95" i="62"/>
  <c r="E96" i="62"/>
  <c r="C97" i="62"/>
  <c r="U97" i="62" s="1"/>
  <c r="G97" i="62"/>
  <c r="E98" i="62"/>
  <c r="C99" i="62"/>
  <c r="U99" i="62" s="1"/>
  <c r="G99" i="62"/>
  <c r="F61" i="62"/>
  <c r="D62" i="62"/>
  <c r="F65" i="62"/>
  <c r="D66" i="62"/>
  <c r="F69" i="62"/>
  <c r="D70" i="62"/>
  <c r="F73" i="62"/>
  <c r="D74" i="62"/>
  <c r="F76" i="62"/>
  <c r="D77" i="62"/>
  <c r="F78" i="62"/>
  <c r="D79" i="62"/>
  <c r="F80" i="62"/>
  <c r="D81" i="62"/>
  <c r="F82" i="62"/>
  <c r="D83" i="62"/>
  <c r="F84" i="62"/>
  <c r="D85" i="62"/>
  <c r="F86" i="62"/>
  <c r="D87" i="62"/>
  <c r="F88" i="62"/>
  <c r="D89" i="62"/>
  <c r="F90" i="62"/>
  <c r="D91" i="62"/>
  <c r="F92" i="62"/>
  <c r="D93" i="62"/>
  <c r="F94" i="62"/>
  <c r="D95" i="62"/>
  <c r="F96" i="62"/>
  <c r="D97" i="62"/>
  <c r="F98" i="62"/>
  <c r="D99" i="62"/>
  <c r="F87" i="62"/>
  <c r="D88" i="62"/>
  <c r="F91" i="62"/>
  <c r="D92" i="62"/>
  <c r="F95" i="62"/>
  <c r="D96" i="62"/>
  <c r="F99" i="62"/>
  <c r="F100" i="62"/>
  <c r="D101" i="62"/>
  <c r="F102" i="62"/>
  <c r="D103" i="62"/>
  <c r="F104" i="62"/>
  <c r="D105" i="62"/>
  <c r="F106" i="62"/>
  <c r="D107" i="62"/>
  <c r="F108" i="62"/>
  <c r="D109" i="62"/>
  <c r="F110" i="62"/>
  <c r="D111" i="62"/>
  <c r="F112" i="62"/>
  <c r="D113" i="62"/>
  <c r="F114" i="62"/>
  <c r="D115" i="62"/>
  <c r="F116" i="62"/>
  <c r="D117" i="62"/>
  <c r="F118" i="62"/>
  <c r="D119" i="62"/>
  <c r="F120" i="62"/>
  <c r="D121" i="62"/>
  <c r="F122" i="62"/>
  <c r="D123" i="62"/>
  <c r="F124" i="62"/>
  <c r="D125" i="62"/>
  <c r="F126" i="62"/>
  <c r="D127" i="62"/>
  <c r="F128" i="62"/>
  <c r="D129" i="62"/>
  <c r="F130" i="62"/>
  <c r="G88" i="62"/>
  <c r="E89" i="62"/>
  <c r="C90" i="62"/>
  <c r="U90" i="62" s="1"/>
  <c r="G92" i="62"/>
  <c r="E93" i="62"/>
  <c r="C94" i="62"/>
  <c r="U94" i="62" s="1"/>
  <c r="G96" i="62"/>
  <c r="E97" i="62"/>
  <c r="C98" i="62"/>
  <c r="U98" i="62" s="1"/>
  <c r="C100" i="62"/>
  <c r="U100" i="62" s="1"/>
  <c r="G100" i="62"/>
  <c r="E101" i="62"/>
  <c r="C102" i="62"/>
  <c r="U102" i="62" s="1"/>
  <c r="G102" i="62"/>
  <c r="E103" i="62"/>
  <c r="C104" i="62"/>
  <c r="U104" i="62" s="1"/>
  <c r="G104" i="62"/>
  <c r="E105" i="62"/>
  <c r="C106" i="62"/>
  <c r="U106" i="62" s="1"/>
  <c r="G106" i="62"/>
  <c r="E107" i="62"/>
  <c r="C108" i="62"/>
  <c r="U108" i="62" s="1"/>
  <c r="G108" i="62"/>
  <c r="E109" i="62"/>
  <c r="C110" i="62"/>
  <c r="U110" i="62" s="1"/>
  <c r="G110" i="62"/>
  <c r="E111" i="62"/>
  <c r="C112" i="62"/>
  <c r="U112" i="62" s="1"/>
  <c r="G112" i="62"/>
  <c r="E113" i="62"/>
  <c r="C114" i="62"/>
  <c r="U114" i="62" s="1"/>
  <c r="G114" i="62"/>
  <c r="E115" i="62"/>
  <c r="C116" i="62"/>
  <c r="U116" i="62" s="1"/>
  <c r="G116" i="62"/>
  <c r="E117" i="62"/>
  <c r="C118" i="62"/>
  <c r="U118" i="62" s="1"/>
  <c r="G118" i="62"/>
  <c r="E119" i="62"/>
  <c r="C120" i="62"/>
  <c r="U120" i="62" s="1"/>
  <c r="G120" i="62"/>
  <c r="E121" i="62"/>
  <c r="C122" i="62"/>
  <c r="U122" i="62" s="1"/>
  <c r="G122" i="62"/>
  <c r="E123" i="62"/>
  <c r="C124" i="62"/>
  <c r="U124" i="62" s="1"/>
  <c r="G124" i="62"/>
  <c r="E125" i="62"/>
  <c r="C126" i="62"/>
  <c r="U126" i="62" s="1"/>
  <c r="G126" i="62"/>
  <c r="E127" i="62"/>
  <c r="C128" i="62"/>
  <c r="U128" i="62" s="1"/>
  <c r="G128" i="62"/>
  <c r="E129" i="62"/>
  <c r="C130" i="62"/>
  <c r="U130" i="62" s="1"/>
  <c r="G130" i="62"/>
  <c r="F89" i="62"/>
  <c r="D90" i="62"/>
  <c r="F93" i="62"/>
  <c r="D94" i="62"/>
  <c r="F97" i="62"/>
  <c r="D98" i="62"/>
  <c r="D100" i="62"/>
  <c r="F101" i="62"/>
  <c r="D102" i="62"/>
  <c r="F103" i="62"/>
  <c r="D104" i="62"/>
  <c r="F105" i="62"/>
  <c r="D106" i="62"/>
  <c r="F107" i="62"/>
  <c r="D108" i="62"/>
  <c r="F109" i="62"/>
  <c r="D110" i="62"/>
  <c r="F111" i="62"/>
  <c r="D112" i="62"/>
  <c r="F113" i="62"/>
  <c r="D114" i="62"/>
  <c r="F115" i="62"/>
  <c r="D116" i="62"/>
  <c r="F117" i="62"/>
  <c r="D118" i="62"/>
  <c r="F119" i="62"/>
  <c r="D120" i="62"/>
  <c r="F121" i="62"/>
  <c r="D122" i="62"/>
  <c r="F123" i="62"/>
  <c r="D124" i="62"/>
  <c r="F125" i="62"/>
  <c r="D126" i="62"/>
  <c r="F127" i="62"/>
  <c r="D128" i="62"/>
  <c r="F129" i="62"/>
  <c r="D130" i="62"/>
  <c r="E87" i="62"/>
  <c r="C88" i="62"/>
  <c r="U88" i="62" s="1"/>
  <c r="G90" i="62"/>
  <c r="E91" i="62"/>
  <c r="C92" i="62"/>
  <c r="U92" i="62" s="1"/>
  <c r="G94" i="62"/>
  <c r="E95" i="62"/>
  <c r="C96" i="62"/>
  <c r="U96" i="62" s="1"/>
  <c r="G98" i="62"/>
  <c r="E99" i="62"/>
  <c r="E100" i="62"/>
  <c r="C101" i="62"/>
  <c r="U101" i="62" s="1"/>
  <c r="G101" i="62"/>
  <c r="E102" i="62"/>
  <c r="C103" i="62"/>
  <c r="U103" i="62" s="1"/>
  <c r="G103" i="62"/>
  <c r="E104" i="62"/>
  <c r="C105" i="62"/>
  <c r="U105" i="62" s="1"/>
  <c r="G105" i="62"/>
  <c r="E106" i="62"/>
  <c r="C107" i="62"/>
  <c r="U107" i="62" s="1"/>
  <c r="G107" i="62"/>
  <c r="E108" i="62"/>
  <c r="C109" i="62"/>
  <c r="U109" i="62" s="1"/>
  <c r="G109" i="62"/>
  <c r="E110" i="62"/>
  <c r="C111" i="62"/>
  <c r="U111" i="62" s="1"/>
  <c r="G111" i="62"/>
  <c r="E112" i="62"/>
  <c r="C113" i="62"/>
  <c r="U113" i="62" s="1"/>
  <c r="G113" i="62"/>
  <c r="E114" i="62"/>
  <c r="C115" i="62"/>
  <c r="U115" i="62" s="1"/>
  <c r="G115" i="62"/>
  <c r="E116" i="62"/>
  <c r="C117" i="62"/>
  <c r="U117" i="62" s="1"/>
  <c r="G117" i="62"/>
  <c r="E118" i="62"/>
  <c r="C119" i="62"/>
  <c r="U119" i="62" s="1"/>
  <c r="G119" i="62"/>
  <c r="E120" i="62"/>
  <c r="C121" i="62"/>
  <c r="U121" i="62" s="1"/>
  <c r="G121" i="62"/>
  <c r="E122" i="62"/>
  <c r="C123" i="62"/>
  <c r="U123" i="62" s="1"/>
  <c r="G123" i="62"/>
  <c r="E124" i="62"/>
  <c r="C125" i="62"/>
  <c r="U125" i="62" s="1"/>
  <c r="G125" i="62"/>
  <c r="E126" i="62"/>
  <c r="C127" i="62"/>
  <c r="U127" i="62" s="1"/>
  <c r="G127" i="62"/>
  <c r="E128" i="62"/>
  <c r="C129" i="62"/>
  <c r="U129" i="62" s="1"/>
  <c r="G129" i="62"/>
  <c r="E130" i="62"/>
  <c r="C131" i="62"/>
  <c r="U131" i="62" s="1"/>
  <c r="F131" i="62"/>
  <c r="D132" i="62"/>
  <c r="F133" i="62"/>
  <c r="D134" i="62"/>
  <c r="F135" i="62"/>
  <c r="D136" i="62"/>
  <c r="F137" i="62"/>
  <c r="D138" i="62"/>
  <c r="F139" i="62"/>
  <c r="D140" i="62"/>
  <c r="F141" i="62"/>
  <c r="D142" i="62"/>
  <c r="F143" i="62"/>
  <c r="D144" i="62"/>
  <c r="F145" i="62"/>
  <c r="D146" i="62"/>
  <c r="F147" i="62"/>
  <c r="D148" i="62"/>
  <c r="F149" i="62"/>
  <c r="D150" i="62"/>
  <c r="F151" i="62"/>
  <c r="D152" i="62"/>
  <c r="F153" i="62"/>
  <c r="D154" i="62"/>
  <c r="F155" i="62"/>
  <c r="D156" i="62"/>
  <c r="F157" i="62"/>
  <c r="D158" i="62"/>
  <c r="F159" i="62"/>
  <c r="D160" i="62"/>
  <c r="F161" i="62"/>
  <c r="G131" i="62"/>
  <c r="E132" i="62"/>
  <c r="C133" i="62"/>
  <c r="U133" i="62" s="1"/>
  <c r="G133" i="62"/>
  <c r="E134" i="62"/>
  <c r="C135" i="62"/>
  <c r="U135" i="62" s="1"/>
  <c r="G135" i="62"/>
  <c r="E136" i="62"/>
  <c r="C137" i="62"/>
  <c r="U137" i="62" s="1"/>
  <c r="G137" i="62"/>
  <c r="E138" i="62"/>
  <c r="C139" i="62"/>
  <c r="U139" i="62" s="1"/>
  <c r="G139" i="62"/>
  <c r="E140" i="62"/>
  <c r="C141" i="62"/>
  <c r="U141" i="62" s="1"/>
  <c r="G141" i="62"/>
  <c r="E142" i="62"/>
  <c r="C143" i="62"/>
  <c r="U143" i="62" s="1"/>
  <c r="G143" i="62"/>
  <c r="E144" i="62"/>
  <c r="C145" i="62"/>
  <c r="U145" i="62" s="1"/>
  <c r="G145" i="62"/>
  <c r="E146" i="62"/>
  <c r="C147" i="62"/>
  <c r="U147" i="62" s="1"/>
  <c r="G147" i="62"/>
  <c r="E148" i="62"/>
  <c r="C149" i="62"/>
  <c r="U149" i="62" s="1"/>
  <c r="G149" i="62"/>
  <c r="E150" i="62"/>
  <c r="C151" i="62"/>
  <c r="U151" i="62" s="1"/>
  <c r="G151" i="62"/>
  <c r="E152" i="62"/>
  <c r="C153" i="62"/>
  <c r="U153" i="62" s="1"/>
  <c r="G153" i="62"/>
  <c r="E154" i="62"/>
  <c r="C155" i="62"/>
  <c r="U155" i="62" s="1"/>
  <c r="G155" i="62"/>
  <c r="E156" i="62"/>
  <c r="C157" i="62"/>
  <c r="U157" i="62" s="1"/>
  <c r="G157" i="62"/>
  <c r="E158" i="62"/>
  <c r="C159" i="62"/>
  <c r="U159" i="62" s="1"/>
  <c r="G159" i="62"/>
  <c r="E160" i="62"/>
  <c r="C161" i="62"/>
  <c r="U161" i="62" s="1"/>
  <c r="G161" i="62"/>
  <c r="E162" i="62"/>
  <c r="C163" i="62"/>
  <c r="U163" i="62" s="1"/>
  <c r="G163" i="62"/>
  <c r="E164" i="62"/>
  <c r="C165" i="62"/>
  <c r="U165" i="62" s="1"/>
  <c r="G165" i="62"/>
  <c r="E166" i="62"/>
  <c r="C167" i="62"/>
  <c r="U167" i="62" s="1"/>
  <c r="G167" i="62"/>
  <c r="E168" i="62"/>
  <c r="D131" i="62"/>
  <c r="F132" i="62"/>
  <c r="D133" i="62"/>
  <c r="F134" i="62"/>
  <c r="D135" i="62"/>
  <c r="F136" i="62"/>
  <c r="D137" i="62"/>
  <c r="F138" i="62"/>
  <c r="D139" i="62"/>
  <c r="F140" i="62"/>
  <c r="D141" i="62"/>
  <c r="F142" i="62"/>
  <c r="D143" i="62"/>
  <c r="F144" i="62"/>
  <c r="D145" i="62"/>
  <c r="F146" i="62"/>
  <c r="D147" i="62"/>
  <c r="F148" i="62"/>
  <c r="D149" i="62"/>
  <c r="F150" i="62"/>
  <c r="D151" i="62"/>
  <c r="F152" i="62"/>
  <c r="D153" i="62"/>
  <c r="F154" i="62"/>
  <c r="D155" i="62"/>
  <c r="F156" i="62"/>
  <c r="D157" i="62"/>
  <c r="F158" i="62"/>
  <c r="D159" i="62"/>
  <c r="F160" i="62"/>
  <c r="D161" i="62"/>
  <c r="E131" i="62"/>
  <c r="C132" i="62"/>
  <c r="U132" i="62" s="1"/>
  <c r="G132" i="62"/>
  <c r="E133" i="62"/>
  <c r="C134" i="62"/>
  <c r="U134" i="62" s="1"/>
  <c r="G134" i="62"/>
  <c r="E135" i="62"/>
  <c r="C136" i="62"/>
  <c r="U136" i="62" s="1"/>
  <c r="G136" i="62"/>
  <c r="E137" i="62"/>
  <c r="C138" i="62"/>
  <c r="U138" i="62" s="1"/>
  <c r="G138" i="62"/>
  <c r="E139" i="62"/>
  <c r="C140" i="62"/>
  <c r="U140" i="62" s="1"/>
  <c r="G140" i="62"/>
  <c r="E141" i="62"/>
  <c r="C142" i="62"/>
  <c r="U142" i="62" s="1"/>
  <c r="G142" i="62"/>
  <c r="E143" i="62"/>
  <c r="C144" i="62"/>
  <c r="U144" i="62" s="1"/>
  <c r="G144" i="62"/>
  <c r="E145" i="62"/>
  <c r="C146" i="62"/>
  <c r="U146" i="62" s="1"/>
  <c r="G146" i="62"/>
  <c r="E147" i="62"/>
  <c r="C148" i="62"/>
  <c r="U148" i="62" s="1"/>
  <c r="G148" i="62"/>
  <c r="E149" i="62"/>
  <c r="C150" i="62"/>
  <c r="U150" i="62" s="1"/>
  <c r="G150" i="62"/>
  <c r="E151" i="62"/>
  <c r="C152" i="62"/>
  <c r="U152" i="62" s="1"/>
  <c r="G152" i="62"/>
  <c r="E153" i="62"/>
  <c r="C154" i="62"/>
  <c r="U154" i="62" s="1"/>
  <c r="G154" i="62"/>
  <c r="E155" i="62"/>
  <c r="C156" i="62"/>
  <c r="U156" i="62" s="1"/>
  <c r="G156" i="62"/>
  <c r="E157" i="62"/>
  <c r="C158" i="62"/>
  <c r="U158" i="62" s="1"/>
  <c r="G158" i="62"/>
  <c r="E159" i="62"/>
  <c r="C160" i="62"/>
  <c r="U160" i="62" s="1"/>
  <c r="G160" i="62"/>
  <c r="E161" i="62"/>
  <c r="C162" i="62"/>
  <c r="U162" i="62" s="1"/>
  <c r="G162" i="62"/>
  <c r="E163" i="62"/>
  <c r="C164" i="62"/>
  <c r="U164" i="62" s="1"/>
  <c r="G164" i="62"/>
  <c r="E165" i="62"/>
  <c r="C166" i="62"/>
  <c r="U166" i="62" s="1"/>
  <c r="G166" i="62"/>
  <c r="E167" i="62"/>
  <c r="C168" i="62"/>
  <c r="U168" i="62" s="1"/>
  <c r="G168" i="62"/>
  <c r="D162" i="62"/>
  <c r="F165" i="62"/>
  <c r="D166" i="62"/>
  <c r="F169" i="62"/>
  <c r="D170" i="62"/>
  <c r="F171" i="62"/>
  <c r="D172" i="62"/>
  <c r="F173" i="62"/>
  <c r="D174" i="62"/>
  <c r="F175" i="62"/>
  <c r="D176" i="62"/>
  <c r="F177" i="62"/>
  <c r="D178" i="62"/>
  <c r="F179" i="62"/>
  <c r="D180" i="62"/>
  <c r="F181" i="62"/>
  <c r="D182" i="62"/>
  <c r="F183" i="62"/>
  <c r="D184" i="62"/>
  <c r="F185" i="62"/>
  <c r="D186" i="62"/>
  <c r="F187" i="62"/>
  <c r="D188" i="62"/>
  <c r="F189" i="62"/>
  <c r="D190" i="62"/>
  <c r="F191" i="62"/>
  <c r="D192" i="62"/>
  <c r="F193" i="62"/>
  <c r="D194" i="62"/>
  <c r="F195" i="62"/>
  <c r="D196" i="62"/>
  <c r="F162" i="62"/>
  <c r="D163" i="62"/>
  <c r="F166" i="62"/>
  <c r="D167" i="62"/>
  <c r="C169" i="62"/>
  <c r="U169" i="62" s="1"/>
  <c r="G169" i="62"/>
  <c r="E170" i="62"/>
  <c r="C171" i="62"/>
  <c r="U171" i="62" s="1"/>
  <c r="G171" i="62"/>
  <c r="E172" i="62"/>
  <c r="C173" i="62"/>
  <c r="U173" i="62" s="1"/>
  <c r="G173" i="62"/>
  <c r="E174" i="62"/>
  <c r="C175" i="62"/>
  <c r="U175" i="62" s="1"/>
  <c r="G175" i="62"/>
  <c r="E176" i="62"/>
  <c r="C177" i="62"/>
  <c r="U177" i="62" s="1"/>
  <c r="G177" i="62"/>
  <c r="E178" i="62"/>
  <c r="C179" i="62"/>
  <c r="U179" i="62" s="1"/>
  <c r="G179" i="62"/>
  <c r="E180" i="62"/>
  <c r="C181" i="62"/>
  <c r="U181" i="62" s="1"/>
  <c r="G181" i="62"/>
  <c r="E182" i="62"/>
  <c r="C183" i="62"/>
  <c r="U183" i="62" s="1"/>
  <c r="G183" i="62"/>
  <c r="E184" i="62"/>
  <c r="C185" i="62"/>
  <c r="U185" i="62" s="1"/>
  <c r="G185" i="62"/>
  <c r="E186" i="62"/>
  <c r="C187" i="62"/>
  <c r="U187" i="62" s="1"/>
  <c r="G187" i="62"/>
  <c r="E188" i="62"/>
  <c r="C189" i="62"/>
  <c r="U189" i="62" s="1"/>
  <c r="G189" i="62"/>
  <c r="E190" i="62"/>
  <c r="C191" i="62"/>
  <c r="U191" i="62" s="1"/>
  <c r="G191" i="62"/>
  <c r="E192" i="62"/>
  <c r="C193" i="62"/>
  <c r="U193" i="62" s="1"/>
  <c r="G193" i="62"/>
  <c r="E194" i="62"/>
  <c r="C195" i="62"/>
  <c r="U195" i="62" s="1"/>
  <c r="G195" i="62"/>
  <c r="E196" i="62"/>
  <c r="C197" i="62"/>
  <c r="U197" i="62" s="1"/>
  <c r="G197" i="62"/>
  <c r="E198" i="62"/>
  <c r="C199" i="62"/>
  <c r="U199" i="62" s="1"/>
  <c r="G199" i="62"/>
  <c r="E200" i="62"/>
  <c r="C201" i="62"/>
  <c r="U201" i="62" s="1"/>
  <c r="G201" i="62"/>
  <c r="E202" i="62"/>
  <c r="C203" i="62"/>
  <c r="U203" i="62" s="1"/>
  <c r="G203" i="62"/>
  <c r="F163" i="62"/>
  <c r="D164" i="62"/>
  <c r="F167" i="62"/>
  <c r="D168" i="62"/>
  <c r="D169" i="62"/>
  <c r="F170" i="62"/>
  <c r="D171" i="62"/>
  <c r="F172" i="62"/>
  <c r="D173" i="62"/>
  <c r="F174" i="62"/>
  <c r="D175" i="62"/>
  <c r="F176" i="62"/>
  <c r="D177" i="62"/>
  <c r="F178" i="62"/>
  <c r="D179" i="62"/>
  <c r="F180" i="62"/>
  <c r="D181" i="62"/>
  <c r="F182" i="62"/>
  <c r="D183" i="62"/>
  <c r="F184" i="62"/>
  <c r="D185" i="62"/>
  <c r="F186" i="62"/>
  <c r="D187" i="62"/>
  <c r="F188" i="62"/>
  <c r="D189" i="62"/>
  <c r="F190" i="62"/>
  <c r="D191" i="62"/>
  <c r="F192" i="62"/>
  <c r="D193" i="62"/>
  <c r="F194" i="62"/>
  <c r="D195" i="62"/>
  <c r="F196" i="62"/>
  <c r="F164" i="62"/>
  <c r="D165" i="62"/>
  <c r="F168" i="62"/>
  <c r="E169" i="62"/>
  <c r="C170" i="62"/>
  <c r="U170" i="62" s="1"/>
  <c r="G170" i="62"/>
  <c r="E171" i="62"/>
  <c r="C172" i="62"/>
  <c r="U172" i="62" s="1"/>
  <c r="G172" i="62"/>
  <c r="E173" i="62"/>
  <c r="C174" i="62"/>
  <c r="U174" i="62" s="1"/>
  <c r="G174" i="62"/>
  <c r="E175" i="62"/>
  <c r="C176" i="62"/>
  <c r="U176" i="62" s="1"/>
  <c r="G176" i="62"/>
  <c r="E177" i="62"/>
  <c r="C178" i="62"/>
  <c r="U178" i="62" s="1"/>
  <c r="G178" i="62"/>
  <c r="E179" i="62"/>
  <c r="C180" i="62"/>
  <c r="U180" i="62" s="1"/>
  <c r="G180" i="62"/>
  <c r="E181" i="62"/>
  <c r="C182" i="62"/>
  <c r="U182" i="62" s="1"/>
  <c r="G182" i="62"/>
  <c r="E183" i="62"/>
  <c r="C184" i="62"/>
  <c r="U184" i="62" s="1"/>
  <c r="G184" i="62"/>
  <c r="E185" i="62"/>
  <c r="G186" i="62"/>
  <c r="E187" i="62"/>
  <c r="C188" i="62"/>
  <c r="U188" i="62" s="1"/>
  <c r="G188" i="62"/>
  <c r="E189" i="62"/>
  <c r="C190" i="62"/>
  <c r="U190" i="62" s="1"/>
  <c r="G190" i="62"/>
  <c r="E191" i="62"/>
  <c r="C192" i="62"/>
  <c r="U192" i="62" s="1"/>
  <c r="G192" i="62"/>
  <c r="E193" i="62"/>
  <c r="C194" i="62"/>
  <c r="U194" i="62" s="1"/>
  <c r="G194" i="62"/>
  <c r="E195" i="62"/>
  <c r="C196" i="62"/>
  <c r="U196" i="62" s="1"/>
  <c r="G196" i="62"/>
  <c r="E197" i="62"/>
  <c r="C198" i="62"/>
  <c r="U198" i="62" s="1"/>
  <c r="G198" i="62"/>
  <c r="E199" i="62"/>
  <c r="C200" i="62"/>
  <c r="U200" i="62" s="1"/>
  <c r="G200" i="62"/>
  <c r="E201" i="62"/>
  <c r="C202" i="62"/>
  <c r="U202" i="62" s="1"/>
  <c r="G202" i="62"/>
  <c r="E203" i="62"/>
  <c r="D197" i="62"/>
  <c r="F200" i="62"/>
  <c r="D201" i="62"/>
  <c r="F204" i="62"/>
  <c r="D205" i="62"/>
  <c r="F206" i="62"/>
  <c r="D207" i="62"/>
  <c r="F208" i="62"/>
  <c r="D209" i="62"/>
  <c r="F210" i="62"/>
  <c r="D211" i="62"/>
  <c r="F212" i="62"/>
  <c r="D213" i="62"/>
  <c r="F214" i="62"/>
  <c r="D215" i="62"/>
  <c r="F216" i="62"/>
  <c r="D217" i="62"/>
  <c r="F218" i="62"/>
  <c r="D219" i="62"/>
  <c r="F220" i="62"/>
  <c r="D221" i="62"/>
  <c r="F222" i="62"/>
  <c r="D223" i="62"/>
  <c r="F224" i="62"/>
  <c r="D225" i="62"/>
  <c r="F226" i="62"/>
  <c r="D227" i="62"/>
  <c r="F228" i="62"/>
  <c r="D229" i="62"/>
  <c r="F230" i="62"/>
  <c r="D231" i="62"/>
  <c r="F232" i="62"/>
  <c r="D233" i="62"/>
  <c r="F234" i="62"/>
  <c r="D235" i="62"/>
  <c r="F236" i="62"/>
  <c r="D237" i="62"/>
  <c r="F197" i="62"/>
  <c r="D198" i="62"/>
  <c r="F201" i="62"/>
  <c r="D202" i="62"/>
  <c r="C204" i="62"/>
  <c r="U204" i="62" s="1"/>
  <c r="G204" i="62"/>
  <c r="E205" i="62"/>
  <c r="C206" i="62"/>
  <c r="U206" i="62" s="1"/>
  <c r="G206" i="62"/>
  <c r="E207" i="62"/>
  <c r="C208" i="62"/>
  <c r="U208" i="62" s="1"/>
  <c r="G208" i="62"/>
  <c r="E209" i="62"/>
  <c r="C210" i="62"/>
  <c r="U210" i="62" s="1"/>
  <c r="G210" i="62"/>
  <c r="E211" i="62"/>
  <c r="C212" i="62"/>
  <c r="U212" i="62" s="1"/>
  <c r="G212" i="62"/>
  <c r="E213" i="62"/>
  <c r="C214" i="62"/>
  <c r="U214" i="62" s="1"/>
  <c r="G214" i="62"/>
  <c r="E215" i="62"/>
  <c r="C216" i="62"/>
  <c r="U216" i="62" s="1"/>
  <c r="G216" i="62"/>
  <c r="E217" i="62"/>
  <c r="C218" i="62"/>
  <c r="U218" i="62" s="1"/>
  <c r="G218" i="62"/>
  <c r="E219" i="62"/>
  <c r="C220" i="62"/>
  <c r="U220" i="62" s="1"/>
  <c r="G220" i="62"/>
  <c r="E221" i="62"/>
  <c r="C222" i="62"/>
  <c r="U222" i="62" s="1"/>
  <c r="G222" i="62"/>
  <c r="E223" i="62"/>
  <c r="C224" i="62"/>
  <c r="U224" i="62" s="1"/>
  <c r="G224" i="62"/>
  <c r="E225" i="62"/>
  <c r="C226" i="62"/>
  <c r="U226" i="62" s="1"/>
  <c r="G226" i="62"/>
  <c r="E227" i="62"/>
  <c r="C228" i="62"/>
  <c r="U228" i="62" s="1"/>
  <c r="G228" i="62"/>
  <c r="E229" i="62"/>
  <c r="C230" i="62"/>
  <c r="U230" i="62" s="1"/>
  <c r="G230" i="62"/>
  <c r="E231" i="62"/>
  <c r="C232" i="62"/>
  <c r="U232" i="62" s="1"/>
  <c r="G232" i="62"/>
  <c r="E233" i="62"/>
  <c r="C234" i="62"/>
  <c r="U234" i="62" s="1"/>
  <c r="G234" i="62"/>
  <c r="E235" i="62"/>
  <c r="C236" i="62"/>
  <c r="U236" i="62" s="1"/>
  <c r="G236" i="62"/>
  <c r="E237" i="62"/>
  <c r="F198" i="62"/>
  <c r="D199" i="62"/>
  <c r="F202" i="62"/>
  <c r="D203" i="62"/>
  <c r="D204" i="62"/>
  <c r="F205" i="62"/>
  <c r="D206" i="62"/>
  <c r="F207" i="62"/>
  <c r="D208" i="62"/>
  <c r="F209" i="62"/>
  <c r="D210" i="62"/>
  <c r="F211" i="62"/>
  <c r="D212" i="62"/>
  <c r="F213" i="62"/>
  <c r="D214" i="62"/>
  <c r="F215" i="62"/>
  <c r="D216" i="62"/>
  <c r="F217" i="62"/>
  <c r="D218" i="62"/>
  <c r="F219" i="62"/>
  <c r="D220" i="62"/>
  <c r="F221" i="62"/>
  <c r="D222" i="62"/>
  <c r="F223" i="62"/>
  <c r="D224" i="62"/>
  <c r="F225" i="62"/>
  <c r="D226" i="62"/>
  <c r="F227" i="62"/>
  <c r="D228" i="62"/>
  <c r="F229" i="62"/>
  <c r="D230" i="62"/>
  <c r="F231" i="62"/>
  <c r="D232" i="62"/>
  <c r="F233" i="62"/>
  <c r="D234" i="62"/>
  <c r="F235" i="62"/>
  <c r="D236" i="62"/>
  <c r="F237" i="62"/>
  <c r="D238" i="62"/>
  <c r="F239" i="62"/>
  <c r="D240" i="62"/>
  <c r="F241" i="62"/>
  <c r="D242" i="62"/>
  <c r="F243" i="62"/>
  <c r="D244" i="62"/>
  <c r="F245" i="62"/>
  <c r="D246" i="62"/>
  <c r="F247" i="62"/>
  <c r="D248" i="62"/>
  <c r="F249" i="62"/>
  <c r="D250" i="62"/>
  <c r="F251" i="62"/>
  <c r="D252" i="62"/>
  <c r="F199" i="62"/>
  <c r="D200" i="62"/>
  <c r="F203" i="62"/>
  <c r="E204" i="62"/>
  <c r="C205" i="62"/>
  <c r="U205" i="62" s="1"/>
  <c r="G205" i="62"/>
  <c r="E206" i="62"/>
  <c r="C207" i="62"/>
  <c r="U207" i="62" s="1"/>
  <c r="G207" i="62"/>
  <c r="E208" i="62"/>
  <c r="C209" i="62"/>
  <c r="U209" i="62" s="1"/>
  <c r="G209" i="62"/>
  <c r="E210" i="62"/>
  <c r="C211" i="62"/>
  <c r="U211" i="62" s="1"/>
  <c r="G211" i="62"/>
  <c r="E212" i="62"/>
  <c r="C213" i="62"/>
  <c r="U213" i="62" s="1"/>
  <c r="G213" i="62"/>
  <c r="E214" i="62"/>
  <c r="C215" i="62"/>
  <c r="U215" i="62" s="1"/>
  <c r="G215" i="62"/>
  <c r="E216" i="62"/>
  <c r="C217" i="62"/>
  <c r="U217" i="62" s="1"/>
  <c r="G217" i="62"/>
  <c r="E218" i="62"/>
  <c r="C219" i="62"/>
  <c r="U219" i="62" s="1"/>
  <c r="G219" i="62"/>
  <c r="E220" i="62"/>
  <c r="C221" i="62"/>
  <c r="U221" i="62" s="1"/>
  <c r="G221" i="62"/>
  <c r="E222" i="62"/>
  <c r="C223" i="62"/>
  <c r="U223" i="62" s="1"/>
  <c r="G223" i="62"/>
  <c r="E224" i="62"/>
  <c r="C225" i="62"/>
  <c r="U225" i="62" s="1"/>
  <c r="G225" i="62"/>
  <c r="E226" i="62"/>
  <c r="C227" i="62"/>
  <c r="U227" i="62" s="1"/>
  <c r="G227" i="62"/>
  <c r="E228" i="62"/>
  <c r="C229" i="62"/>
  <c r="U229" i="62" s="1"/>
  <c r="G229" i="62"/>
  <c r="E230" i="62"/>
  <c r="C231" i="62"/>
  <c r="U231" i="62" s="1"/>
  <c r="G231" i="62"/>
  <c r="E232" i="62"/>
  <c r="C233" i="62"/>
  <c r="U233" i="62" s="1"/>
  <c r="G233" i="62"/>
  <c r="E234" i="62"/>
  <c r="C235" i="62"/>
  <c r="U235" i="62" s="1"/>
  <c r="G235" i="62"/>
  <c r="E236" i="62"/>
  <c r="C237" i="62"/>
  <c r="U237" i="62" s="1"/>
  <c r="G237" i="62"/>
  <c r="E238" i="62"/>
  <c r="C239" i="62"/>
  <c r="U239" i="62" s="1"/>
  <c r="G239" i="62"/>
  <c r="E240" i="62"/>
  <c r="C241" i="62"/>
  <c r="U241" i="62" s="1"/>
  <c r="G241" i="62"/>
  <c r="E242" i="62"/>
  <c r="C243" i="62"/>
  <c r="U243" i="62" s="1"/>
  <c r="G243" i="62"/>
  <c r="E244" i="62"/>
  <c r="C245" i="62"/>
  <c r="U245" i="62" s="1"/>
  <c r="G245" i="62"/>
  <c r="E246" i="62"/>
  <c r="C247" i="62"/>
  <c r="U247" i="62" s="1"/>
  <c r="G247" i="62"/>
  <c r="E248" i="62"/>
  <c r="C249" i="62"/>
  <c r="U249" i="62" s="1"/>
  <c r="G249" i="62"/>
  <c r="E250" i="62"/>
  <c r="C251" i="62"/>
  <c r="U251" i="62" s="1"/>
  <c r="G251" i="62"/>
  <c r="E252" i="62"/>
  <c r="G238" i="62"/>
  <c r="E239" i="62"/>
  <c r="C240" i="62"/>
  <c r="U240" i="62" s="1"/>
  <c r="G242" i="62"/>
  <c r="E243" i="62"/>
  <c r="C244" i="62"/>
  <c r="U244" i="62" s="1"/>
  <c r="G246" i="62"/>
  <c r="E247" i="62"/>
  <c r="C248" i="62"/>
  <c r="U248" i="62" s="1"/>
  <c r="G250" i="62"/>
  <c r="E251" i="62"/>
  <c r="C252" i="62"/>
  <c r="U252" i="62" s="1"/>
  <c r="C253" i="62"/>
  <c r="U253" i="62" s="1"/>
  <c r="G253" i="62"/>
  <c r="E254" i="62"/>
  <c r="C255" i="62"/>
  <c r="U255" i="62" s="1"/>
  <c r="G255" i="62"/>
  <c r="E256" i="62"/>
  <c r="C257" i="62"/>
  <c r="U257" i="62" s="1"/>
  <c r="G257" i="62"/>
  <c r="E258" i="62"/>
  <c r="C259" i="62"/>
  <c r="U259" i="62" s="1"/>
  <c r="G259" i="62"/>
  <c r="E260" i="62"/>
  <c r="C261" i="62"/>
  <c r="U261" i="62" s="1"/>
  <c r="G261" i="62"/>
  <c r="E262" i="62"/>
  <c r="C263" i="62"/>
  <c r="U263" i="62" s="1"/>
  <c r="G263" i="62"/>
  <c r="E264" i="62"/>
  <c r="C265" i="62"/>
  <c r="U265" i="62" s="1"/>
  <c r="G265" i="62"/>
  <c r="E266" i="62"/>
  <c r="C267" i="62"/>
  <c r="U267" i="62" s="1"/>
  <c r="G267" i="62"/>
  <c r="E268" i="62"/>
  <c r="C269" i="62"/>
  <c r="U269" i="62" s="1"/>
  <c r="G269" i="62"/>
  <c r="E270" i="62"/>
  <c r="C271" i="62"/>
  <c r="U271" i="62" s="1"/>
  <c r="G271" i="62"/>
  <c r="E272" i="62"/>
  <c r="C273" i="62"/>
  <c r="U273" i="62" s="1"/>
  <c r="G273" i="62"/>
  <c r="E274" i="62"/>
  <c r="C275" i="62"/>
  <c r="U275" i="62" s="1"/>
  <c r="G275" i="62"/>
  <c r="E276" i="62"/>
  <c r="C277" i="62"/>
  <c r="U277" i="62" s="1"/>
  <c r="G277" i="62"/>
  <c r="E278" i="62"/>
  <c r="C279" i="62"/>
  <c r="U279" i="62" s="1"/>
  <c r="G279" i="62"/>
  <c r="E280" i="62"/>
  <c r="C281" i="62"/>
  <c r="U281" i="62" s="1"/>
  <c r="G281" i="62"/>
  <c r="E282" i="62"/>
  <c r="C283" i="62"/>
  <c r="U283" i="62" s="1"/>
  <c r="G283" i="62"/>
  <c r="E284" i="62"/>
  <c r="C285" i="62"/>
  <c r="U285" i="62" s="1"/>
  <c r="G285" i="62"/>
  <c r="E286" i="62"/>
  <c r="C287" i="62"/>
  <c r="U287" i="62" s="1"/>
  <c r="G287" i="62"/>
  <c r="E288" i="62"/>
  <c r="C289" i="62"/>
  <c r="U289" i="62" s="1"/>
  <c r="G289" i="62"/>
  <c r="E290" i="62"/>
  <c r="C291" i="62"/>
  <c r="U291" i="62" s="1"/>
  <c r="G291" i="62"/>
  <c r="E292" i="62"/>
  <c r="C293" i="62"/>
  <c r="U293" i="62" s="1"/>
  <c r="G293" i="62"/>
  <c r="E294" i="62"/>
  <c r="C295" i="62"/>
  <c r="U295" i="62" s="1"/>
  <c r="G295" i="62"/>
  <c r="E296" i="62"/>
  <c r="C297" i="62"/>
  <c r="U297" i="62" s="1"/>
  <c r="G297" i="62"/>
  <c r="E298" i="62"/>
  <c r="C299" i="62"/>
  <c r="U299" i="62" s="1"/>
  <c r="G299" i="62"/>
  <c r="E300" i="62"/>
  <c r="C301" i="62"/>
  <c r="U301" i="62" s="1"/>
  <c r="G301" i="62"/>
  <c r="E302" i="62"/>
  <c r="C303" i="62"/>
  <c r="U303" i="62" s="1"/>
  <c r="G303" i="62"/>
  <c r="E304" i="62"/>
  <c r="C305" i="62"/>
  <c r="U305" i="62" s="1"/>
  <c r="G305" i="62"/>
  <c r="E306" i="62"/>
  <c r="C307" i="62"/>
  <c r="U307" i="62" s="1"/>
  <c r="G307" i="62"/>
  <c r="F240" i="62"/>
  <c r="D241" i="62"/>
  <c r="F244" i="62"/>
  <c r="D245" i="62"/>
  <c r="F248" i="62"/>
  <c r="D249" i="62"/>
  <c r="F252" i="62"/>
  <c r="D253" i="62"/>
  <c r="F254" i="62"/>
  <c r="D255" i="62"/>
  <c r="F256" i="62"/>
  <c r="D257" i="62"/>
  <c r="F258" i="62"/>
  <c r="D259" i="62"/>
  <c r="F260" i="62"/>
  <c r="D261" i="62"/>
  <c r="F262" i="62"/>
  <c r="D263" i="62"/>
  <c r="F264" i="62"/>
  <c r="D265" i="62"/>
  <c r="F266" i="62"/>
  <c r="D267" i="62"/>
  <c r="F268" i="62"/>
  <c r="D269" i="62"/>
  <c r="F270" i="62"/>
  <c r="D271" i="62"/>
  <c r="F272" i="62"/>
  <c r="D273" i="62"/>
  <c r="F274" i="62"/>
  <c r="D275" i="62"/>
  <c r="F276" i="62"/>
  <c r="D277" i="62"/>
  <c r="F278" i="62"/>
  <c r="D279" i="62"/>
  <c r="F280" i="62"/>
  <c r="D281" i="62"/>
  <c r="F282" i="62"/>
  <c r="D283" i="62"/>
  <c r="F284" i="62"/>
  <c r="D285" i="62"/>
  <c r="F286" i="62"/>
  <c r="D287" i="62"/>
  <c r="F288" i="62"/>
  <c r="D289" i="62"/>
  <c r="F290" i="62"/>
  <c r="D291" i="62"/>
  <c r="F292" i="62"/>
  <c r="D293" i="62"/>
  <c r="F294" i="62"/>
  <c r="D295" i="62"/>
  <c r="F296" i="62"/>
  <c r="D297" i="62"/>
  <c r="F298" i="62"/>
  <c r="D299" i="62"/>
  <c r="F300" i="62"/>
  <c r="D301" i="62"/>
  <c r="F302" i="62"/>
  <c r="D303" i="62"/>
  <c r="F304" i="62"/>
  <c r="D305" i="62"/>
  <c r="F306" i="62"/>
  <c r="D307" i="62"/>
  <c r="F308" i="62"/>
  <c r="D309" i="62"/>
  <c r="F310" i="62"/>
  <c r="D311" i="62"/>
  <c r="F312" i="62"/>
  <c r="D313" i="62"/>
  <c r="F314" i="62"/>
  <c r="D315" i="62"/>
  <c r="F316" i="62"/>
  <c r="D317" i="62"/>
  <c r="F318" i="62"/>
  <c r="D319" i="62"/>
  <c r="F320" i="62"/>
  <c r="C238" i="62"/>
  <c r="U238" i="62" s="1"/>
  <c r="G240" i="62"/>
  <c r="E241" i="62"/>
  <c r="C242" i="62"/>
  <c r="U242" i="62" s="1"/>
  <c r="G244" i="62"/>
  <c r="E245" i="62"/>
  <c r="C246" i="62"/>
  <c r="U246" i="62" s="1"/>
  <c r="G248" i="62"/>
  <c r="E249" i="62"/>
  <c r="C250" i="62"/>
  <c r="U250" i="62" s="1"/>
  <c r="G252" i="62"/>
  <c r="E253" i="62"/>
  <c r="C254" i="62"/>
  <c r="U254" i="62" s="1"/>
  <c r="G254" i="62"/>
  <c r="E255" i="62"/>
  <c r="C256" i="62"/>
  <c r="U256" i="62" s="1"/>
  <c r="G256" i="62"/>
  <c r="E257" i="62"/>
  <c r="C258" i="62"/>
  <c r="U258" i="62" s="1"/>
  <c r="G258" i="62"/>
  <c r="E259" i="62"/>
  <c r="C260" i="62"/>
  <c r="U260" i="62" s="1"/>
  <c r="G260" i="62"/>
  <c r="E261" i="62"/>
  <c r="C262" i="62"/>
  <c r="U262" i="62" s="1"/>
  <c r="G262" i="62"/>
  <c r="E263" i="62"/>
  <c r="C264" i="62"/>
  <c r="U264" i="62" s="1"/>
  <c r="G264" i="62"/>
  <c r="E265" i="62"/>
  <c r="C266" i="62"/>
  <c r="U266" i="62" s="1"/>
  <c r="G266" i="62"/>
  <c r="E267" i="62"/>
  <c r="C268" i="62"/>
  <c r="U268" i="62" s="1"/>
  <c r="G268" i="62"/>
  <c r="E269" i="62"/>
  <c r="C270" i="62"/>
  <c r="U270" i="62" s="1"/>
  <c r="G270" i="62"/>
  <c r="E271" i="62"/>
  <c r="C272" i="62"/>
  <c r="U272" i="62" s="1"/>
  <c r="G272" i="62"/>
  <c r="E273" i="62"/>
  <c r="C274" i="62"/>
  <c r="U274" i="62" s="1"/>
  <c r="G274" i="62"/>
  <c r="E275" i="62"/>
  <c r="C276" i="62"/>
  <c r="U276" i="62" s="1"/>
  <c r="G276" i="62"/>
  <c r="E277" i="62"/>
  <c r="C278" i="62"/>
  <c r="U278" i="62" s="1"/>
  <c r="G278" i="62"/>
  <c r="E279" i="62"/>
  <c r="C280" i="62"/>
  <c r="U280" i="62" s="1"/>
  <c r="G280" i="62"/>
  <c r="E281" i="62"/>
  <c r="C282" i="62"/>
  <c r="U282" i="62" s="1"/>
  <c r="G282" i="62"/>
  <c r="E283" i="62"/>
  <c r="C284" i="62"/>
  <c r="U284" i="62" s="1"/>
  <c r="G284" i="62"/>
  <c r="E285" i="62"/>
  <c r="C286" i="62"/>
  <c r="U286" i="62" s="1"/>
  <c r="G286" i="62"/>
  <c r="E287" i="62"/>
  <c r="C288" i="62"/>
  <c r="U288" i="62" s="1"/>
  <c r="G288" i="62"/>
  <c r="E289" i="62"/>
  <c r="C290" i="62"/>
  <c r="U290" i="62" s="1"/>
  <c r="G290" i="62"/>
  <c r="E291" i="62"/>
  <c r="C292" i="62"/>
  <c r="U292" i="62" s="1"/>
  <c r="G292" i="62"/>
  <c r="E293" i="62"/>
  <c r="C294" i="62"/>
  <c r="U294" i="62" s="1"/>
  <c r="G294" i="62"/>
  <c r="E295" i="62"/>
  <c r="C296" i="62"/>
  <c r="U296" i="62" s="1"/>
  <c r="G296" i="62"/>
  <c r="E297" i="62"/>
  <c r="C298" i="62"/>
  <c r="U298" i="62" s="1"/>
  <c r="G298" i="62"/>
  <c r="E299" i="62"/>
  <c r="C300" i="62"/>
  <c r="U300" i="62" s="1"/>
  <c r="G300" i="62"/>
  <c r="E301" i="62"/>
  <c r="C302" i="62"/>
  <c r="U302" i="62" s="1"/>
  <c r="G302" i="62"/>
  <c r="E303" i="62"/>
  <c r="C304" i="62"/>
  <c r="U304" i="62" s="1"/>
  <c r="G304" i="62"/>
  <c r="E305" i="62"/>
  <c r="C306" i="62"/>
  <c r="U306" i="62" s="1"/>
  <c r="G306" i="62"/>
  <c r="E307" i="62"/>
  <c r="C308" i="62"/>
  <c r="U308" i="62" s="1"/>
  <c r="G308" i="62"/>
  <c r="F238" i="62"/>
  <c r="D239" i="62"/>
  <c r="F242" i="62"/>
  <c r="D243" i="62"/>
  <c r="F246" i="62"/>
  <c r="D247" i="62"/>
  <c r="F250" i="62"/>
  <c r="D251" i="62"/>
  <c r="F253" i="62"/>
  <c r="D254" i="62"/>
  <c r="F255" i="62"/>
  <c r="D256" i="62"/>
  <c r="F257" i="62"/>
  <c r="D258" i="62"/>
  <c r="F259" i="62"/>
  <c r="D260" i="62"/>
  <c r="F261" i="62"/>
  <c r="D262" i="62"/>
  <c r="F263" i="62"/>
  <c r="D264" i="62"/>
  <c r="F265" i="62"/>
  <c r="D266" i="62"/>
  <c r="F267" i="62"/>
  <c r="D268" i="62"/>
  <c r="F269" i="62"/>
  <c r="D270" i="62"/>
  <c r="F271" i="62"/>
  <c r="D272" i="62"/>
  <c r="F273" i="62"/>
  <c r="D274" i="62"/>
  <c r="F275" i="62"/>
  <c r="D276" i="62"/>
  <c r="F277" i="62"/>
  <c r="D278" i="62"/>
  <c r="F279" i="62"/>
  <c r="D280" i="62"/>
  <c r="F281" i="62"/>
  <c r="D282" i="62"/>
  <c r="F283" i="62"/>
  <c r="D284" i="62"/>
  <c r="F285" i="62"/>
  <c r="D286" i="62"/>
  <c r="F287" i="62"/>
  <c r="D288" i="62"/>
  <c r="F289" i="62"/>
  <c r="D290" i="62"/>
  <c r="F291" i="62"/>
  <c r="D292" i="62"/>
  <c r="F293" i="62"/>
  <c r="D294" i="62"/>
  <c r="F295" i="62"/>
  <c r="D296" i="62"/>
  <c r="F297" i="62"/>
  <c r="D298" i="62"/>
  <c r="F299" i="62"/>
  <c r="D300" i="62"/>
  <c r="F301" i="62"/>
  <c r="D302" i="62"/>
  <c r="F303" i="62"/>
  <c r="D304" i="62"/>
  <c r="F305" i="62"/>
  <c r="D306" i="62"/>
  <c r="F307" i="62"/>
  <c r="D308" i="62"/>
  <c r="F309" i="62"/>
  <c r="D310" i="62"/>
  <c r="F311" i="62"/>
  <c r="D312" i="62"/>
  <c r="F313" i="62"/>
  <c r="D314" i="62"/>
  <c r="F315" i="62"/>
  <c r="D316" i="62"/>
  <c r="F317" i="62"/>
  <c r="D318" i="62"/>
  <c r="F319" i="62"/>
  <c r="D320" i="62"/>
  <c r="E309" i="62"/>
  <c r="C310" i="62"/>
  <c r="U310" i="62" s="1"/>
  <c r="G312" i="62"/>
  <c r="E313" i="62"/>
  <c r="C314" i="62"/>
  <c r="U314" i="62" s="1"/>
  <c r="G316" i="62"/>
  <c r="E317" i="62"/>
  <c r="C318" i="62"/>
  <c r="U318" i="62" s="1"/>
  <c r="G320" i="62"/>
  <c r="F321" i="62"/>
  <c r="D322" i="62"/>
  <c r="F323" i="62"/>
  <c r="D324" i="62"/>
  <c r="F325" i="62"/>
  <c r="D326" i="62"/>
  <c r="F327" i="62"/>
  <c r="D328" i="62"/>
  <c r="F329" i="62"/>
  <c r="D330" i="62"/>
  <c r="F331" i="62"/>
  <c r="D332" i="62"/>
  <c r="F333" i="62"/>
  <c r="D334" i="62"/>
  <c r="F335" i="62"/>
  <c r="D336" i="62"/>
  <c r="F337" i="62"/>
  <c r="D338" i="62"/>
  <c r="F339" i="62"/>
  <c r="D340" i="62"/>
  <c r="F341" i="62"/>
  <c r="D342" i="62"/>
  <c r="F343" i="62"/>
  <c r="D344" i="62"/>
  <c r="F345" i="62"/>
  <c r="D346" i="62"/>
  <c r="F347" i="62"/>
  <c r="D348" i="62"/>
  <c r="F349" i="62"/>
  <c r="D350" i="62"/>
  <c r="F351" i="62"/>
  <c r="D352" i="62"/>
  <c r="F353" i="62"/>
  <c r="D354" i="62"/>
  <c r="F355" i="62"/>
  <c r="D356" i="62"/>
  <c r="F357" i="62"/>
  <c r="D358" i="62"/>
  <c r="F359" i="62"/>
  <c r="D360" i="62"/>
  <c r="F361" i="62"/>
  <c r="D362" i="62"/>
  <c r="F363" i="62"/>
  <c r="D364" i="62"/>
  <c r="F365" i="62"/>
  <c r="D366" i="62"/>
  <c r="F367" i="62"/>
  <c r="D368" i="62"/>
  <c r="F369" i="62"/>
  <c r="D370" i="62"/>
  <c r="F371" i="62"/>
  <c r="D372" i="62"/>
  <c r="F373" i="62"/>
  <c r="D374" i="62"/>
  <c r="F375" i="62"/>
  <c r="G309" i="62"/>
  <c r="E310" i="62"/>
  <c r="C311" i="62"/>
  <c r="U311" i="62" s="1"/>
  <c r="G313" i="62"/>
  <c r="E314" i="62"/>
  <c r="C315" i="62"/>
  <c r="U315" i="62" s="1"/>
  <c r="G317" i="62"/>
  <c r="E318" i="62"/>
  <c r="C319" i="62"/>
  <c r="U319" i="62" s="1"/>
  <c r="C321" i="62"/>
  <c r="U321" i="62" s="1"/>
  <c r="G321" i="62"/>
  <c r="E322" i="62"/>
  <c r="C323" i="62"/>
  <c r="U323" i="62" s="1"/>
  <c r="G323" i="62"/>
  <c r="E324" i="62"/>
  <c r="C325" i="62"/>
  <c r="U325" i="62" s="1"/>
  <c r="G325" i="62"/>
  <c r="E326" i="62"/>
  <c r="C327" i="62"/>
  <c r="U327" i="62" s="1"/>
  <c r="G327" i="62"/>
  <c r="E328" i="62"/>
  <c r="C329" i="62"/>
  <c r="U329" i="62" s="1"/>
  <c r="G329" i="62"/>
  <c r="E330" i="62"/>
  <c r="C331" i="62"/>
  <c r="U331" i="62" s="1"/>
  <c r="G331" i="62"/>
  <c r="E332" i="62"/>
  <c r="C333" i="62"/>
  <c r="U333" i="62" s="1"/>
  <c r="G333" i="62"/>
  <c r="E334" i="62"/>
  <c r="C335" i="62"/>
  <c r="U335" i="62" s="1"/>
  <c r="G335" i="62"/>
  <c r="E336" i="62"/>
  <c r="C337" i="62"/>
  <c r="U337" i="62" s="1"/>
  <c r="G337" i="62"/>
  <c r="E338" i="62"/>
  <c r="C339" i="62"/>
  <c r="U339" i="62" s="1"/>
  <c r="G339" i="62"/>
  <c r="E340" i="62"/>
  <c r="C341" i="62"/>
  <c r="U341" i="62" s="1"/>
  <c r="G341" i="62"/>
  <c r="E342" i="62"/>
  <c r="C343" i="62"/>
  <c r="U343" i="62" s="1"/>
  <c r="G343" i="62"/>
  <c r="E344" i="62"/>
  <c r="C345" i="62"/>
  <c r="U345" i="62" s="1"/>
  <c r="G345" i="62"/>
  <c r="E346" i="62"/>
  <c r="C347" i="62"/>
  <c r="U347" i="62" s="1"/>
  <c r="G347" i="62"/>
  <c r="E348" i="62"/>
  <c r="C349" i="62"/>
  <c r="U349" i="62" s="1"/>
  <c r="G349" i="62"/>
  <c r="E350" i="62"/>
  <c r="C351" i="62"/>
  <c r="U351" i="62" s="1"/>
  <c r="G351" i="62"/>
  <c r="E352" i="62"/>
  <c r="C353" i="62"/>
  <c r="U353" i="62" s="1"/>
  <c r="G353" i="62"/>
  <c r="E354" i="62"/>
  <c r="C355" i="62"/>
  <c r="U355" i="62" s="1"/>
  <c r="G355" i="62"/>
  <c r="E356" i="62"/>
  <c r="C357" i="62"/>
  <c r="U357" i="62" s="1"/>
  <c r="G357" i="62"/>
  <c r="E358" i="62"/>
  <c r="C359" i="62"/>
  <c r="U359" i="62" s="1"/>
  <c r="G359" i="62"/>
  <c r="E360" i="62"/>
  <c r="C361" i="62"/>
  <c r="U361" i="62" s="1"/>
  <c r="G361" i="62"/>
  <c r="E362" i="62"/>
  <c r="C363" i="62"/>
  <c r="U363" i="62" s="1"/>
  <c r="G363" i="62"/>
  <c r="E364" i="62"/>
  <c r="C365" i="62"/>
  <c r="U365" i="62" s="1"/>
  <c r="G365" i="62"/>
  <c r="E366" i="62"/>
  <c r="C367" i="62"/>
  <c r="U367" i="62" s="1"/>
  <c r="G367" i="62"/>
  <c r="E368" i="62"/>
  <c r="C369" i="62"/>
  <c r="U369" i="62" s="1"/>
  <c r="G369" i="62"/>
  <c r="E370" i="62"/>
  <c r="C371" i="62"/>
  <c r="U371" i="62" s="1"/>
  <c r="G371" i="62"/>
  <c r="E372" i="62"/>
  <c r="C373" i="62"/>
  <c r="U373" i="62" s="1"/>
  <c r="G373" i="62"/>
  <c r="E374" i="62"/>
  <c r="C375" i="62"/>
  <c r="U375" i="62" s="1"/>
  <c r="G375" i="62"/>
  <c r="E376" i="62"/>
  <c r="C377" i="62"/>
  <c r="U377" i="62" s="1"/>
  <c r="G377" i="62"/>
  <c r="E378" i="62"/>
  <c r="C379" i="62"/>
  <c r="U379" i="62" s="1"/>
  <c r="G379" i="62"/>
  <c r="E380" i="62"/>
  <c r="C381" i="62"/>
  <c r="U381" i="62" s="1"/>
  <c r="G381" i="62"/>
  <c r="E382" i="62"/>
  <c r="C383" i="62"/>
  <c r="U383" i="62" s="1"/>
  <c r="G383" i="62"/>
  <c r="E384" i="62"/>
  <c r="C385" i="62"/>
  <c r="U385" i="62" s="1"/>
  <c r="G385" i="62"/>
  <c r="E386" i="62"/>
  <c r="C387" i="62"/>
  <c r="U387" i="62" s="1"/>
  <c r="G387" i="62"/>
  <c r="E388" i="62"/>
  <c r="C389" i="62"/>
  <c r="U389" i="62" s="1"/>
  <c r="G389" i="62"/>
  <c r="E390" i="62"/>
  <c r="G310" i="62"/>
  <c r="E311" i="62"/>
  <c r="C312" i="62"/>
  <c r="U312" i="62" s="1"/>
  <c r="G314" i="62"/>
  <c r="E315" i="62"/>
  <c r="C316" i="62"/>
  <c r="U316" i="62" s="1"/>
  <c r="G318" i="62"/>
  <c r="E319" i="62"/>
  <c r="C320" i="62"/>
  <c r="U320" i="62" s="1"/>
  <c r="D321" i="62"/>
  <c r="F322" i="62"/>
  <c r="D323" i="62"/>
  <c r="F324" i="62"/>
  <c r="D325" i="62"/>
  <c r="F326" i="62"/>
  <c r="D327" i="62"/>
  <c r="F328" i="62"/>
  <c r="D329" i="62"/>
  <c r="F330" i="62"/>
  <c r="D331" i="62"/>
  <c r="F332" i="62"/>
  <c r="D333" i="62"/>
  <c r="F334" i="62"/>
  <c r="D335" i="62"/>
  <c r="F336" i="62"/>
  <c r="D337" i="62"/>
  <c r="F338" i="62"/>
  <c r="D339" i="62"/>
  <c r="F340" i="62"/>
  <c r="D341" i="62"/>
  <c r="F342" i="62"/>
  <c r="D343" i="62"/>
  <c r="F344" i="62"/>
  <c r="D345" i="62"/>
  <c r="F346" i="62"/>
  <c r="D347" i="62"/>
  <c r="F348" i="62"/>
  <c r="D349" i="62"/>
  <c r="F350" i="62"/>
  <c r="D351" i="62"/>
  <c r="F352" i="62"/>
  <c r="D353" i="62"/>
  <c r="F354" i="62"/>
  <c r="D355" i="62"/>
  <c r="F356" i="62"/>
  <c r="D357" i="62"/>
  <c r="F358" i="62"/>
  <c r="D359" i="62"/>
  <c r="F360" i="62"/>
  <c r="D361" i="62"/>
  <c r="F362" i="62"/>
  <c r="D363" i="62"/>
  <c r="F364" i="62"/>
  <c r="D365" i="62"/>
  <c r="F366" i="62"/>
  <c r="D367" i="62"/>
  <c r="F368" i="62"/>
  <c r="D369" i="62"/>
  <c r="F370" i="62"/>
  <c r="D371" i="62"/>
  <c r="F372" i="62"/>
  <c r="D373" i="62"/>
  <c r="F374" i="62"/>
  <c r="D375" i="62"/>
  <c r="E308" i="62"/>
  <c r="C309" i="62"/>
  <c r="U309" i="62" s="1"/>
  <c r="G311" i="62"/>
  <c r="E312" i="62"/>
  <c r="C313" i="62"/>
  <c r="U313" i="62" s="1"/>
  <c r="G315" i="62"/>
  <c r="E316" i="62"/>
  <c r="C317" i="62"/>
  <c r="U317" i="62" s="1"/>
  <c r="G319" i="62"/>
  <c r="E320" i="62"/>
  <c r="E321" i="62"/>
  <c r="C322" i="62"/>
  <c r="U322" i="62" s="1"/>
  <c r="G322" i="62"/>
  <c r="E323" i="62"/>
  <c r="C324" i="62"/>
  <c r="U324" i="62" s="1"/>
  <c r="G324" i="62"/>
  <c r="E325" i="62"/>
  <c r="C326" i="62"/>
  <c r="U326" i="62" s="1"/>
  <c r="G326" i="62"/>
  <c r="E327" i="62"/>
  <c r="C328" i="62"/>
  <c r="U328" i="62" s="1"/>
  <c r="G328" i="62"/>
  <c r="E329" i="62"/>
  <c r="C330" i="62"/>
  <c r="U330" i="62" s="1"/>
  <c r="G330" i="62"/>
  <c r="E331" i="62"/>
  <c r="C332" i="62"/>
  <c r="U332" i="62" s="1"/>
  <c r="G332" i="62"/>
  <c r="E333" i="62"/>
  <c r="C334" i="62"/>
  <c r="U334" i="62" s="1"/>
  <c r="G334" i="62"/>
  <c r="E335" i="62"/>
  <c r="C336" i="62"/>
  <c r="U336" i="62" s="1"/>
  <c r="G336" i="62"/>
  <c r="E337" i="62"/>
  <c r="C338" i="62"/>
  <c r="U338" i="62" s="1"/>
  <c r="G338" i="62"/>
  <c r="E339" i="62"/>
  <c r="C340" i="62"/>
  <c r="U340" i="62" s="1"/>
  <c r="G340" i="62"/>
  <c r="E341" i="62"/>
  <c r="C342" i="62"/>
  <c r="U342" i="62" s="1"/>
  <c r="G342" i="62"/>
  <c r="E343" i="62"/>
  <c r="C344" i="62"/>
  <c r="U344" i="62" s="1"/>
  <c r="G344" i="62"/>
  <c r="E345" i="62"/>
  <c r="C346" i="62"/>
  <c r="U346" i="62" s="1"/>
  <c r="G346" i="62"/>
  <c r="E347" i="62"/>
  <c r="C348" i="62"/>
  <c r="U348" i="62" s="1"/>
  <c r="G348" i="62"/>
  <c r="E349" i="62"/>
  <c r="C350" i="62"/>
  <c r="U350" i="62" s="1"/>
  <c r="G350" i="62"/>
  <c r="E351" i="62"/>
  <c r="C352" i="62"/>
  <c r="U352" i="62" s="1"/>
  <c r="G352" i="62"/>
  <c r="E353" i="62"/>
  <c r="C354" i="62"/>
  <c r="U354" i="62" s="1"/>
  <c r="G354" i="62"/>
  <c r="E355" i="62"/>
  <c r="C356" i="62"/>
  <c r="U356" i="62" s="1"/>
  <c r="G356" i="62"/>
  <c r="E357" i="62"/>
  <c r="C358" i="62"/>
  <c r="U358" i="62" s="1"/>
  <c r="G358" i="62"/>
  <c r="E359" i="62"/>
  <c r="C360" i="62"/>
  <c r="U360" i="62" s="1"/>
  <c r="G360" i="62"/>
  <c r="E361" i="62"/>
  <c r="C362" i="62"/>
  <c r="U362" i="62" s="1"/>
  <c r="G362" i="62"/>
  <c r="E363" i="62"/>
  <c r="C364" i="62"/>
  <c r="U364" i="62" s="1"/>
  <c r="G364" i="62"/>
  <c r="E365" i="62"/>
  <c r="C366" i="62"/>
  <c r="U366" i="62" s="1"/>
  <c r="G366" i="62"/>
  <c r="E367" i="62"/>
  <c r="C368" i="62"/>
  <c r="U368" i="62" s="1"/>
  <c r="G368" i="62"/>
  <c r="E369" i="62"/>
  <c r="C370" i="62"/>
  <c r="U370" i="62" s="1"/>
  <c r="G370" i="62"/>
  <c r="E371" i="62"/>
  <c r="C372" i="62"/>
  <c r="U372" i="62" s="1"/>
  <c r="G372" i="62"/>
  <c r="E373" i="62"/>
  <c r="C374" i="62"/>
  <c r="U374" i="62" s="1"/>
  <c r="G374" i="62"/>
  <c r="E375" i="62"/>
  <c r="C376" i="62"/>
  <c r="U376" i="62" s="1"/>
  <c r="G376" i="62"/>
  <c r="E377" i="62"/>
  <c r="C378" i="62"/>
  <c r="U378" i="62" s="1"/>
  <c r="G378" i="62"/>
  <c r="E379" i="62"/>
  <c r="C380" i="62"/>
  <c r="U380" i="62" s="1"/>
  <c r="G380" i="62"/>
  <c r="E381" i="62"/>
  <c r="C382" i="62"/>
  <c r="U382" i="62" s="1"/>
  <c r="G382" i="62"/>
  <c r="E383" i="62"/>
  <c r="C384" i="62"/>
  <c r="U384" i="62" s="1"/>
  <c r="G384" i="62"/>
  <c r="E385" i="62"/>
  <c r="C386" i="62"/>
  <c r="U386" i="62" s="1"/>
  <c r="G386" i="62"/>
  <c r="E387" i="62"/>
  <c r="C388" i="62"/>
  <c r="U388" i="62" s="1"/>
  <c r="G388" i="62"/>
  <c r="E389" i="62"/>
  <c r="C390" i="62"/>
  <c r="U390" i="62" s="1"/>
  <c r="G390" i="62"/>
  <c r="F378" i="62"/>
  <c r="D379" i="62"/>
  <c r="F382" i="62"/>
  <c r="D383" i="62"/>
  <c r="F386" i="62"/>
  <c r="D387" i="62"/>
  <c r="F390" i="62"/>
  <c r="C391" i="62"/>
  <c r="U391" i="62" s="1"/>
  <c r="G391" i="62"/>
  <c r="E392" i="62"/>
  <c r="C393" i="62"/>
  <c r="U393" i="62" s="1"/>
  <c r="G393" i="62"/>
  <c r="E394" i="62"/>
  <c r="C395" i="62"/>
  <c r="U395" i="62" s="1"/>
  <c r="G395" i="62"/>
  <c r="C397" i="62"/>
  <c r="U397" i="62" s="1"/>
  <c r="G397" i="62"/>
  <c r="G399" i="62"/>
  <c r="G401" i="62"/>
  <c r="D376" i="62"/>
  <c r="F379" i="62"/>
  <c r="D380" i="62"/>
  <c r="F383" i="62"/>
  <c r="D384" i="62"/>
  <c r="F387" i="62"/>
  <c r="D388" i="62"/>
  <c r="D391" i="62"/>
  <c r="F392" i="62"/>
  <c r="D393" i="62"/>
  <c r="F394" i="62"/>
  <c r="D395" i="62"/>
  <c r="F396" i="62"/>
  <c r="D397" i="62"/>
  <c r="F398" i="62"/>
  <c r="D399" i="62"/>
  <c r="F400" i="62"/>
  <c r="D401" i="62"/>
  <c r="D403" i="62"/>
  <c r="F376" i="62"/>
  <c r="D377" i="62"/>
  <c r="F380" i="62"/>
  <c r="D381" i="62"/>
  <c r="F384" i="62"/>
  <c r="D385" i="62"/>
  <c r="F388" i="62"/>
  <c r="D389" i="62"/>
  <c r="E391" i="62"/>
  <c r="C392" i="62"/>
  <c r="U392" i="62" s="1"/>
  <c r="G392" i="62"/>
  <c r="E393" i="62"/>
  <c r="C394" i="62"/>
  <c r="U394" i="62" s="1"/>
  <c r="G394" i="62"/>
  <c r="E395" i="62"/>
  <c r="C396" i="62"/>
  <c r="U396" i="62" s="1"/>
  <c r="G396" i="62"/>
  <c r="E397" i="62"/>
  <c r="C398" i="62"/>
  <c r="U398" i="62" s="1"/>
  <c r="G398" i="62"/>
  <c r="E399" i="62"/>
  <c r="C400" i="62"/>
  <c r="U400" i="62" s="1"/>
  <c r="G400" i="62"/>
  <c r="E401" i="62"/>
  <c r="C402" i="62"/>
  <c r="U402" i="62" s="1"/>
  <c r="G402" i="62"/>
  <c r="E403" i="62"/>
  <c r="E396" i="62"/>
  <c r="C399" i="62"/>
  <c r="U399" i="62" s="1"/>
  <c r="C401" i="62"/>
  <c r="U401" i="62" s="1"/>
  <c r="C403" i="62"/>
  <c r="U403" i="62" s="1"/>
  <c r="F377" i="62"/>
  <c r="D378" i="62"/>
  <c r="F381" i="62"/>
  <c r="D382" i="62"/>
  <c r="F385" i="62"/>
  <c r="D386" i="62"/>
  <c r="F389" i="62"/>
  <c r="D390" i="62"/>
  <c r="F391" i="62"/>
  <c r="D392" i="62"/>
  <c r="F393" i="62"/>
  <c r="D394" i="62"/>
  <c r="F395" i="62"/>
  <c r="D396" i="62"/>
  <c r="F397" i="62"/>
  <c r="D398" i="62"/>
  <c r="F399" i="62"/>
  <c r="D400" i="62"/>
  <c r="F401" i="62"/>
  <c r="D402" i="62"/>
  <c r="F403" i="62"/>
  <c r="E398" i="62"/>
  <c r="E400" i="62"/>
  <c r="E402" i="62"/>
  <c r="G403" i="62"/>
  <c r="F402" i="62"/>
  <c r="C7" i="62"/>
  <c r="U7" i="62" s="1"/>
  <c r="G7" i="62"/>
  <c r="E8" i="62"/>
  <c r="G9" i="62"/>
  <c r="E10" i="62"/>
  <c r="C11" i="62"/>
  <c r="U11" i="62" s="1"/>
  <c r="G11" i="62"/>
  <c r="E12" i="62"/>
  <c r="C13" i="62"/>
  <c r="U13" i="62" s="1"/>
  <c r="G13" i="62"/>
  <c r="E14" i="62"/>
  <c r="C15" i="62"/>
  <c r="U15" i="62" s="1"/>
  <c r="G15" i="62"/>
  <c r="E16" i="62"/>
  <c r="C17" i="62"/>
  <c r="U17" i="62" s="1"/>
  <c r="G17" i="62"/>
  <c r="E18" i="62"/>
  <c r="C19" i="62"/>
  <c r="U19" i="62" s="1"/>
  <c r="G19" i="62"/>
  <c r="E20" i="62"/>
  <c r="X21" i="62"/>
  <c r="G21" i="62"/>
  <c r="E22" i="62"/>
  <c r="C23" i="62"/>
  <c r="U23" i="62" s="1"/>
  <c r="G23" i="62"/>
  <c r="E24" i="62"/>
  <c r="C25" i="62"/>
  <c r="U25" i="62" s="1"/>
  <c r="G25" i="62"/>
  <c r="D7" i="62"/>
  <c r="F8" i="62"/>
  <c r="D9" i="62"/>
  <c r="F10" i="62"/>
  <c r="D11" i="62"/>
  <c r="F12" i="62"/>
  <c r="D13" i="62"/>
  <c r="F14" i="62"/>
  <c r="D15" i="62"/>
  <c r="F16" i="62"/>
  <c r="D17" i="62"/>
  <c r="F18" i="62"/>
  <c r="D19" i="62"/>
  <c r="F20" i="62"/>
  <c r="D21" i="62"/>
  <c r="F22" i="62"/>
  <c r="D23" i="62"/>
  <c r="F24" i="62"/>
  <c r="D25" i="62"/>
  <c r="E7" i="62"/>
  <c r="C8" i="62"/>
  <c r="U8" i="62" s="1"/>
  <c r="G8" i="62"/>
  <c r="C10" i="62"/>
  <c r="U10" i="62" s="1"/>
  <c r="G10" i="62"/>
  <c r="E11" i="62"/>
  <c r="C12" i="62"/>
  <c r="U12" i="62" s="1"/>
  <c r="G12" i="62"/>
  <c r="E13" i="62"/>
  <c r="C14" i="62"/>
  <c r="U14" i="62" s="1"/>
  <c r="G14" i="62"/>
  <c r="E15" i="62"/>
  <c r="C16" i="62"/>
  <c r="U16" i="62" s="1"/>
  <c r="G16" i="62"/>
  <c r="E17" i="62"/>
  <c r="C18" i="62"/>
  <c r="U18" i="62" s="1"/>
  <c r="G18" i="62"/>
  <c r="E19" i="62"/>
  <c r="C20" i="62"/>
  <c r="U20" i="62" s="1"/>
  <c r="G20" i="62"/>
  <c r="E21" i="62"/>
  <c r="C22" i="62"/>
  <c r="U22" i="62" s="1"/>
  <c r="G22" i="62"/>
  <c r="E23" i="62"/>
  <c r="X24" i="62"/>
  <c r="G24" i="62"/>
  <c r="E25" i="62"/>
  <c r="F7" i="62"/>
  <c r="D8" i="62"/>
  <c r="F9" i="62"/>
  <c r="D10" i="62"/>
  <c r="F11" i="62"/>
  <c r="D12" i="62"/>
  <c r="F13" i="62"/>
  <c r="D14" i="62"/>
  <c r="F15" i="62"/>
  <c r="D16" i="62"/>
  <c r="X6" i="62" s="1"/>
  <c r="F17" i="62"/>
  <c r="D18" i="62"/>
  <c r="F19" i="62"/>
  <c r="D20" i="62"/>
  <c r="F21" i="62"/>
  <c r="D22" i="62"/>
  <c r="F23" i="62"/>
  <c r="D24" i="62"/>
  <c r="F25" i="62"/>
  <c r="E26" i="62"/>
  <c r="F26" i="62"/>
  <c r="C26" i="62"/>
  <c r="U26" i="62" s="1"/>
  <c r="G26" i="62"/>
  <c r="D26" i="62"/>
  <c r="F6" i="62"/>
  <c r="G6" i="62"/>
  <c r="E6" i="62"/>
  <c r="D6" i="62"/>
  <c r="C406" i="62"/>
  <c r="U406" i="62" s="1"/>
  <c r="C410" i="62"/>
  <c r="U410" i="62" s="1"/>
  <c r="C414" i="62"/>
  <c r="U414" i="62" s="1"/>
  <c r="C418" i="62"/>
  <c r="U418" i="62" s="1"/>
  <c r="C422" i="62"/>
  <c r="U422" i="62" s="1"/>
  <c r="C426" i="62"/>
  <c r="U426" i="62" s="1"/>
  <c r="C430" i="62"/>
  <c r="U430" i="62" s="1"/>
  <c r="C434" i="62"/>
  <c r="U434" i="62" s="1"/>
  <c r="C438" i="62"/>
  <c r="U438" i="62" s="1"/>
  <c r="C442" i="62"/>
  <c r="U442" i="62" s="1"/>
  <c r="C446" i="62"/>
  <c r="U446" i="62" s="1"/>
  <c r="C450" i="62"/>
  <c r="U450" i="62" s="1"/>
  <c r="C454" i="62"/>
  <c r="U454" i="62" s="1"/>
  <c r="C458" i="62"/>
  <c r="U458" i="62" s="1"/>
  <c r="C462" i="62"/>
  <c r="U462" i="62" s="1"/>
  <c r="C466" i="62"/>
  <c r="U466" i="62" s="1"/>
  <c r="C470" i="62"/>
  <c r="U470" i="62" s="1"/>
  <c r="C474" i="62"/>
  <c r="U474" i="62" s="1"/>
  <c r="C478" i="62"/>
  <c r="U478" i="62" s="1"/>
  <c r="C482" i="62"/>
  <c r="U482" i="62" s="1"/>
  <c r="C486" i="62"/>
  <c r="U486" i="62" s="1"/>
  <c r="C490" i="62"/>
  <c r="U490" i="62" s="1"/>
  <c r="C494" i="62"/>
  <c r="U494" i="62" s="1"/>
  <c r="C498" i="62"/>
  <c r="U498" i="62" s="1"/>
  <c r="C502" i="62"/>
  <c r="U502" i="62" s="1"/>
  <c r="C506" i="62"/>
  <c r="U506" i="62" s="1"/>
  <c r="C407" i="62"/>
  <c r="U407" i="62" s="1"/>
  <c r="C411" i="62"/>
  <c r="U411" i="62" s="1"/>
  <c r="C415" i="62"/>
  <c r="U415" i="62" s="1"/>
  <c r="C419" i="62"/>
  <c r="U419" i="62" s="1"/>
  <c r="C423" i="62"/>
  <c r="U423" i="62" s="1"/>
  <c r="C427" i="62"/>
  <c r="U427" i="62" s="1"/>
  <c r="C431" i="62"/>
  <c r="U431" i="62" s="1"/>
  <c r="C435" i="62"/>
  <c r="U435" i="62" s="1"/>
  <c r="C439" i="62"/>
  <c r="U439" i="62" s="1"/>
  <c r="C443" i="62"/>
  <c r="U443" i="62" s="1"/>
  <c r="C447" i="62"/>
  <c r="U447" i="62" s="1"/>
  <c r="C451" i="62"/>
  <c r="U451" i="62" s="1"/>
  <c r="C455" i="62"/>
  <c r="U455" i="62" s="1"/>
  <c r="C459" i="62"/>
  <c r="U459" i="62" s="1"/>
  <c r="C463" i="62"/>
  <c r="U463" i="62" s="1"/>
  <c r="C467" i="62"/>
  <c r="U467" i="62" s="1"/>
  <c r="C471" i="62"/>
  <c r="U471" i="62" s="1"/>
  <c r="C475" i="62"/>
  <c r="U475" i="62" s="1"/>
  <c r="C479" i="62"/>
  <c r="U479" i="62" s="1"/>
  <c r="C483" i="62"/>
  <c r="U483" i="62" s="1"/>
  <c r="C487" i="62"/>
  <c r="U487" i="62" s="1"/>
  <c r="C491" i="62"/>
  <c r="U491" i="62" s="1"/>
  <c r="C495" i="62"/>
  <c r="U495" i="62" s="1"/>
  <c r="C499" i="62"/>
  <c r="U499" i="62" s="1"/>
  <c r="C503" i="62"/>
  <c r="U503" i="62" s="1"/>
  <c r="C507" i="62"/>
  <c r="U507" i="62" s="1"/>
  <c r="C408" i="62"/>
  <c r="U408" i="62" s="1"/>
  <c r="C412" i="62"/>
  <c r="U412" i="62" s="1"/>
  <c r="C416" i="62"/>
  <c r="U416" i="62" s="1"/>
  <c r="C420" i="62"/>
  <c r="U420" i="62" s="1"/>
  <c r="C424" i="62"/>
  <c r="U424" i="62" s="1"/>
  <c r="C428" i="62"/>
  <c r="U428" i="62" s="1"/>
  <c r="C432" i="62"/>
  <c r="U432" i="62" s="1"/>
  <c r="C440" i="62"/>
  <c r="U440" i="62" s="1"/>
  <c r="C444" i="62"/>
  <c r="U444" i="62" s="1"/>
  <c r="C452" i="62"/>
  <c r="U452" i="62" s="1"/>
  <c r="C460" i="62"/>
  <c r="U460" i="62" s="1"/>
  <c r="C468" i="62"/>
  <c r="U468" i="62" s="1"/>
  <c r="C476" i="62"/>
  <c r="U476" i="62" s="1"/>
  <c r="C484" i="62"/>
  <c r="U484" i="62" s="1"/>
  <c r="C492" i="62"/>
  <c r="U492" i="62" s="1"/>
  <c r="C500" i="62"/>
  <c r="U500" i="62" s="1"/>
  <c r="C508" i="62"/>
  <c r="U508" i="62" s="1"/>
  <c r="C409" i="62"/>
  <c r="U409" i="62" s="1"/>
  <c r="C413" i="62"/>
  <c r="U413" i="62" s="1"/>
  <c r="C417" i="62"/>
  <c r="U417" i="62" s="1"/>
  <c r="C421" i="62"/>
  <c r="U421" i="62" s="1"/>
  <c r="C425" i="62"/>
  <c r="U425" i="62" s="1"/>
  <c r="C429" i="62"/>
  <c r="U429" i="62" s="1"/>
  <c r="C433" i="62"/>
  <c r="U433" i="62" s="1"/>
  <c r="C437" i="62"/>
  <c r="U437" i="62" s="1"/>
  <c r="C441" i="62"/>
  <c r="U441" i="62" s="1"/>
  <c r="C445" i="62"/>
  <c r="U445" i="62" s="1"/>
  <c r="C449" i="62"/>
  <c r="U449" i="62" s="1"/>
  <c r="C453" i="62"/>
  <c r="U453" i="62" s="1"/>
  <c r="C457" i="62"/>
  <c r="U457" i="62" s="1"/>
  <c r="C461" i="62"/>
  <c r="U461" i="62" s="1"/>
  <c r="C465" i="62"/>
  <c r="U465" i="62" s="1"/>
  <c r="C469" i="62"/>
  <c r="U469" i="62" s="1"/>
  <c r="C473" i="62"/>
  <c r="U473" i="62" s="1"/>
  <c r="C477" i="62"/>
  <c r="U477" i="62" s="1"/>
  <c r="C481" i="62"/>
  <c r="U481" i="62" s="1"/>
  <c r="C485" i="62"/>
  <c r="U485" i="62" s="1"/>
  <c r="C489" i="62"/>
  <c r="U489" i="62" s="1"/>
  <c r="C493" i="62"/>
  <c r="U493" i="62" s="1"/>
  <c r="C497" i="62"/>
  <c r="U497" i="62" s="1"/>
  <c r="C501" i="62"/>
  <c r="U501" i="62" s="1"/>
  <c r="C505" i="62"/>
  <c r="U505" i="62" s="1"/>
  <c r="C509" i="62"/>
  <c r="U509" i="62" s="1"/>
  <c r="C436" i="62"/>
  <c r="U436" i="62" s="1"/>
  <c r="C448" i="62"/>
  <c r="U448" i="62" s="1"/>
  <c r="C456" i="62"/>
  <c r="U456" i="62" s="1"/>
  <c r="C464" i="62"/>
  <c r="U464" i="62" s="1"/>
  <c r="C472" i="62"/>
  <c r="U472" i="62" s="1"/>
  <c r="C480" i="62"/>
  <c r="U480" i="62" s="1"/>
  <c r="C488" i="62"/>
  <c r="U488" i="62" s="1"/>
  <c r="C496" i="62"/>
  <c r="U496" i="62" s="1"/>
  <c r="C504" i="62"/>
  <c r="U504" i="62" s="1"/>
  <c r="B91" i="62"/>
  <c r="B65" i="62"/>
  <c r="B98" i="62"/>
  <c r="B92" i="62"/>
  <c r="B105" i="62"/>
  <c r="B50" i="62"/>
  <c r="B106" i="62"/>
  <c r="B151" i="62"/>
  <c r="B72" i="62"/>
  <c r="B68" i="62"/>
  <c r="B178" i="62"/>
  <c r="B29" i="62"/>
  <c r="B153" i="62"/>
  <c r="B156" i="62"/>
  <c r="B124" i="62"/>
  <c r="B187" i="62"/>
  <c r="B45" i="62"/>
  <c r="B19" i="62"/>
  <c r="B26" i="62"/>
  <c r="B57" i="62"/>
  <c r="B84" i="62"/>
  <c r="B82" i="62"/>
  <c r="B109" i="62"/>
  <c r="B73" i="62"/>
  <c r="B95" i="62"/>
  <c r="B71" i="62"/>
  <c r="B35" i="62"/>
  <c r="B17" i="62"/>
  <c r="B24" i="62"/>
  <c r="B86" i="62"/>
  <c r="B12" i="62"/>
  <c r="B154" i="62"/>
  <c r="B110" i="62"/>
  <c r="B123" i="62"/>
  <c r="B103" i="62"/>
  <c r="B77" i="62"/>
  <c r="B107" i="62"/>
  <c r="B117" i="62"/>
  <c r="B130" i="62"/>
  <c r="B40" i="62"/>
  <c r="B11" i="62"/>
  <c r="B51" i="62"/>
  <c r="B78" i="62"/>
  <c r="B27" i="62"/>
  <c r="B28" i="62"/>
  <c r="B182" i="62"/>
  <c r="B164" i="62"/>
  <c r="B114" i="62"/>
  <c r="B143" i="62"/>
  <c r="B15" i="62"/>
  <c r="B160" i="62"/>
  <c r="B55" i="62"/>
  <c r="B148" i="62"/>
  <c r="B102" i="62"/>
  <c r="B126" i="62"/>
  <c r="B139" i="62"/>
  <c r="B52" i="62"/>
  <c r="B76" i="62"/>
  <c r="B171" i="62"/>
  <c r="B67" i="62"/>
  <c r="B162" i="62"/>
  <c r="B8" i="62"/>
  <c r="B48" i="62"/>
  <c r="B161" i="62"/>
  <c r="B97" i="62"/>
  <c r="B136" i="62"/>
  <c r="B60" i="62"/>
  <c r="B138" i="62"/>
  <c r="B167" i="62"/>
  <c r="B38" i="62"/>
  <c r="B47" i="62"/>
  <c r="B93" i="62"/>
  <c r="B173" i="62"/>
  <c r="B168" i="62"/>
  <c r="B172" i="62"/>
  <c r="B74" i="62"/>
  <c r="B69" i="62"/>
  <c r="B170" i="62"/>
  <c r="B99" i="62"/>
  <c r="B42" i="62"/>
  <c r="B66" i="62"/>
  <c r="B159" i="62"/>
  <c r="B141" i="62"/>
  <c r="B32" i="62"/>
  <c r="B81" i="62"/>
  <c r="B135" i="62"/>
  <c r="B41" i="62"/>
  <c r="B133" i="62"/>
  <c r="B37" i="62"/>
  <c r="B21" i="62"/>
  <c r="B46" i="62"/>
  <c r="B122" i="62"/>
  <c r="B129" i="62"/>
  <c r="B145" i="62"/>
  <c r="B16" i="62"/>
  <c r="B183" i="62"/>
  <c r="B108" i="62"/>
  <c r="B119" i="62"/>
  <c r="B115" i="62"/>
  <c r="B120" i="62"/>
  <c r="B90" i="62"/>
  <c r="B9" i="62"/>
  <c r="B87" i="62"/>
  <c r="B33" i="62"/>
  <c r="B58" i="62"/>
  <c r="B80" i="62"/>
  <c r="B79" i="62"/>
  <c r="B100" i="62"/>
  <c r="B44" i="62"/>
  <c r="B144" i="62"/>
  <c r="B31" i="62"/>
  <c r="B137" i="62"/>
  <c r="B155" i="62"/>
  <c r="B104" i="62"/>
  <c r="B121" i="62"/>
  <c r="B157" i="62"/>
  <c r="B176" i="62"/>
  <c r="B22" i="62"/>
  <c r="B85" i="62"/>
  <c r="B131" i="62"/>
  <c r="B111" i="62"/>
  <c r="B169" i="62"/>
  <c r="B132" i="62"/>
  <c r="B7" i="62"/>
  <c r="B25" i="62"/>
  <c r="B158" i="62"/>
  <c r="B20" i="62"/>
  <c r="B53" i="62"/>
  <c r="B23" i="62"/>
  <c r="B134" i="62"/>
  <c r="B49" i="62"/>
  <c r="B39" i="62"/>
  <c r="B112" i="62"/>
  <c r="B184" i="62"/>
  <c r="B177" i="62"/>
  <c r="B179" i="62"/>
  <c r="B75" i="62"/>
  <c r="B56" i="62"/>
  <c r="B140" i="62"/>
  <c r="B34" i="62"/>
  <c r="B147" i="62"/>
  <c r="B61" i="62"/>
  <c r="B62" i="62"/>
  <c r="B94" i="62"/>
  <c r="B18" i="62"/>
  <c r="B59" i="62"/>
  <c r="B142" i="62"/>
  <c r="B128" i="62"/>
  <c r="B152" i="62"/>
  <c r="B88" i="62"/>
  <c r="B175" i="62"/>
  <c r="B36" i="62"/>
  <c r="B70" i="62"/>
  <c r="B127" i="62"/>
  <c r="B186" i="62"/>
  <c r="B118" i="62"/>
  <c r="B64" i="62"/>
  <c r="B149" i="62"/>
  <c r="B54" i="62"/>
  <c r="B125" i="62"/>
  <c r="B96" i="62"/>
  <c r="B146" i="62"/>
  <c r="B166" i="62"/>
  <c r="B43" i="62"/>
  <c r="B163" i="62"/>
  <c r="B30" i="62"/>
  <c r="B10" i="62"/>
  <c r="B14" i="62"/>
  <c r="B63" i="62"/>
  <c r="B116" i="62"/>
  <c r="B181" i="62"/>
  <c r="B13" i="62"/>
  <c r="B174" i="62"/>
  <c r="B83" i="62"/>
  <c r="B150" i="62"/>
  <c r="B101" i="62"/>
  <c r="B180" i="62"/>
  <c r="B165" i="62"/>
  <c r="B185" i="62"/>
  <c r="B113" i="62"/>
  <c r="B89" i="62"/>
  <c r="B6" i="62"/>
  <c r="X480" i="62" l="1"/>
  <c r="X448" i="62"/>
  <c r="X501" i="62"/>
  <c r="X485" i="62"/>
  <c r="X469" i="62"/>
  <c r="X453" i="62"/>
  <c r="X437" i="62"/>
  <c r="X421" i="62"/>
  <c r="X508" i="62"/>
  <c r="X476" i="62"/>
  <c r="X444" i="62"/>
  <c r="X424" i="62"/>
  <c r="X408" i="62"/>
  <c r="X495" i="62"/>
  <c r="X479" i="62"/>
  <c r="X463" i="62"/>
  <c r="X447" i="62"/>
  <c r="X431" i="62"/>
  <c r="X415" i="62"/>
  <c r="X502" i="62"/>
  <c r="X486" i="62"/>
  <c r="X470" i="62"/>
  <c r="X454" i="62"/>
  <c r="X438" i="62"/>
  <c r="X422" i="62"/>
  <c r="X406" i="62"/>
  <c r="X18" i="62"/>
  <c r="X10" i="62"/>
  <c r="X25" i="62"/>
  <c r="X17" i="62"/>
  <c r="X396" i="62"/>
  <c r="X395" i="62"/>
  <c r="X384" i="62"/>
  <c r="X376" i="62"/>
  <c r="X368" i="62"/>
  <c r="X360" i="62"/>
  <c r="X352" i="62"/>
  <c r="X344" i="62"/>
  <c r="X336" i="62"/>
  <c r="X328" i="62"/>
  <c r="X313" i="62"/>
  <c r="X320" i="62"/>
  <c r="X383" i="62"/>
  <c r="X375" i="62"/>
  <c r="X367" i="62"/>
  <c r="X359" i="62"/>
  <c r="X351" i="62"/>
  <c r="X343" i="62"/>
  <c r="X335" i="62"/>
  <c r="X327" i="62"/>
  <c r="X311" i="62"/>
  <c r="X308" i="62"/>
  <c r="X300" i="62"/>
  <c r="X292" i="62"/>
  <c r="X284" i="62"/>
  <c r="X276" i="62"/>
  <c r="X268" i="62"/>
  <c r="X260" i="62"/>
  <c r="X250" i="62"/>
  <c r="X303" i="62"/>
  <c r="X295" i="62"/>
  <c r="X287" i="62"/>
  <c r="X279" i="62"/>
  <c r="X271" i="62"/>
  <c r="X263" i="62"/>
  <c r="X255" i="62"/>
  <c r="X252" i="62"/>
  <c r="X247" i="62"/>
  <c r="X239" i="62"/>
  <c r="X231" i="62"/>
  <c r="X223" i="62"/>
  <c r="X215" i="62"/>
  <c r="X207" i="62"/>
  <c r="X230" i="62"/>
  <c r="X222" i="62"/>
  <c r="X214" i="62"/>
  <c r="X206" i="62"/>
  <c r="X196" i="62"/>
  <c r="X188" i="62"/>
  <c r="X182" i="62"/>
  <c r="X174" i="62"/>
  <c r="X203" i="62"/>
  <c r="X195" i="62"/>
  <c r="X187" i="62"/>
  <c r="X179" i="62"/>
  <c r="X171" i="62"/>
  <c r="X168" i="62"/>
  <c r="X160" i="62"/>
  <c r="X152" i="62"/>
  <c r="X144" i="62"/>
  <c r="X136" i="62"/>
  <c r="X165" i="62"/>
  <c r="X157" i="62"/>
  <c r="X149" i="62"/>
  <c r="X141" i="62"/>
  <c r="X133" i="62"/>
  <c r="X127" i="62"/>
  <c r="X119" i="62"/>
  <c r="X111" i="62"/>
  <c r="X103" i="62"/>
  <c r="X128" i="62"/>
  <c r="X120" i="62"/>
  <c r="X112" i="62"/>
  <c r="X104" i="62"/>
  <c r="X93" i="62"/>
  <c r="X77" i="62"/>
  <c r="X66" i="62"/>
  <c r="X82" i="62"/>
  <c r="X72" i="62"/>
  <c r="X71" i="62"/>
  <c r="X63" i="62"/>
  <c r="X55" i="62"/>
  <c r="X47" i="62"/>
  <c r="X37" i="62"/>
  <c r="X56" i="62"/>
  <c r="X48" i="62"/>
  <c r="X39" i="62"/>
  <c r="X44" i="62"/>
  <c r="X36" i="62"/>
  <c r="X28" i="62"/>
  <c r="X404" i="62"/>
  <c r="X504" i="62"/>
  <c r="X472" i="62"/>
  <c r="X436" i="62"/>
  <c r="X497" i="62"/>
  <c r="X481" i="62"/>
  <c r="X465" i="62"/>
  <c r="X449" i="62"/>
  <c r="X433" i="62"/>
  <c r="X417" i="62"/>
  <c r="X500" i="62"/>
  <c r="X468" i="62"/>
  <c r="X440" i="62"/>
  <c r="X420" i="62"/>
  <c r="X507" i="62"/>
  <c r="X491" i="62"/>
  <c r="X475" i="62"/>
  <c r="X459" i="62"/>
  <c r="X443" i="62"/>
  <c r="X427" i="62"/>
  <c r="X411" i="62"/>
  <c r="X498" i="62"/>
  <c r="X482" i="62"/>
  <c r="X466" i="62"/>
  <c r="X450" i="62"/>
  <c r="X434" i="62"/>
  <c r="X418" i="62"/>
  <c r="X20" i="62"/>
  <c r="X12" i="62"/>
  <c r="X19" i="62"/>
  <c r="X11" i="62"/>
  <c r="X403" i="62"/>
  <c r="X398" i="62"/>
  <c r="X386" i="62"/>
  <c r="X378" i="62"/>
  <c r="X370" i="62"/>
  <c r="X362" i="62"/>
  <c r="X354" i="62"/>
  <c r="X346" i="62"/>
  <c r="X338" i="62"/>
  <c r="X330" i="62"/>
  <c r="X322" i="62"/>
  <c r="X317" i="62"/>
  <c r="X385" i="62"/>
  <c r="X377" i="62"/>
  <c r="X369" i="62"/>
  <c r="X361" i="62"/>
  <c r="X353" i="62"/>
  <c r="X345" i="62"/>
  <c r="X337" i="62"/>
  <c r="X329" i="62"/>
  <c r="X321" i="62"/>
  <c r="X315" i="62"/>
  <c r="X310" i="62"/>
  <c r="X302" i="62"/>
  <c r="X294" i="62"/>
  <c r="X286" i="62"/>
  <c r="X278" i="62"/>
  <c r="X270" i="62"/>
  <c r="X262" i="62"/>
  <c r="X254" i="62"/>
  <c r="X238" i="62"/>
  <c r="X305" i="62"/>
  <c r="X297" i="62"/>
  <c r="X289" i="62"/>
  <c r="X281" i="62"/>
  <c r="X273" i="62"/>
  <c r="X265" i="62"/>
  <c r="X257" i="62"/>
  <c r="X240" i="62"/>
  <c r="X249" i="62"/>
  <c r="X241" i="62"/>
  <c r="X233" i="62"/>
  <c r="X225" i="62"/>
  <c r="X217" i="62"/>
  <c r="X209" i="62"/>
  <c r="X232" i="62"/>
  <c r="X224" i="62"/>
  <c r="X216" i="62"/>
  <c r="X208" i="62"/>
  <c r="X198" i="62"/>
  <c r="X190" i="62"/>
  <c r="X184" i="62"/>
  <c r="X176" i="62"/>
  <c r="X197" i="62"/>
  <c r="X189" i="62"/>
  <c r="X181" i="62"/>
  <c r="X173" i="62"/>
  <c r="X162" i="62"/>
  <c r="X154" i="62"/>
  <c r="X146" i="62"/>
  <c r="X138" i="62"/>
  <c r="X167" i="62"/>
  <c r="X159" i="62"/>
  <c r="X151" i="62"/>
  <c r="X143" i="62"/>
  <c r="X135" i="62"/>
  <c r="X129" i="62"/>
  <c r="X121" i="62"/>
  <c r="X113" i="62"/>
  <c r="X105" i="62"/>
  <c r="X88" i="62"/>
  <c r="X130" i="62"/>
  <c r="X122" i="62"/>
  <c r="X114" i="62"/>
  <c r="X106" i="62"/>
  <c r="X90" i="62"/>
  <c r="X95" i="62"/>
  <c r="X87" i="62"/>
  <c r="X79" i="62"/>
  <c r="X70" i="62"/>
  <c r="X84" i="62"/>
  <c r="X76" i="62"/>
  <c r="X60" i="62"/>
  <c r="X73" i="62"/>
  <c r="X65" i="62"/>
  <c r="X57" i="62"/>
  <c r="X49" i="62"/>
  <c r="X41" i="62"/>
  <c r="X58" i="62"/>
  <c r="X50" i="62"/>
  <c r="X43" i="62"/>
  <c r="X38" i="62"/>
  <c r="X30" i="62"/>
  <c r="X33" i="62"/>
  <c r="X496" i="62"/>
  <c r="X464" i="62"/>
  <c r="X509" i="62"/>
  <c r="X493" i="62"/>
  <c r="X477" i="62"/>
  <c r="X461" i="62"/>
  <c r="X445" i="62"/>
  <c r="X429" i="62"/>
  <c r="X413" i="62"/>
  <c r="X492" i="62"/>
  <c r="X460" i="62"/>
  <c r="X432" i="62"/>
  <c r="X416" i="62"/>
  <c r="X503" i="62"/>
  <c r="X487" i="62"/>
  <c r="X471" i="62"/>
  <c r="X455" i="62"/>
  <c r="X439" i="62"/>
  <c r="X423" i="62"/>
  <c r="X407" i="62"/>
  <c r="X494" i="62"/>
  <c r="X478" i="62"/>
  <c r="X462" i="62"/>
  <c r="X446" i="62"/>
  <c r="X430" i="62"/>
  <c r="X414" i="62"/>
  <c r="X22" i="62"/>
  <c r="X14" i="62"/>
  <c r="X8" i="62"/>
  <c r="X13" i="62"/>
  <c r="X7" i="62"/>
  <c r="X401" i="62"/>
  <c r="X400" i="62"/>
  <c r="X392" i="62"/>
  <c r="X397" i="62"/>
  <c r="X391" i="62"/>
  <c r="X388" i="62"/>
  <c r="X380" i="62"/>
  <c r="X372" i="62"/>
  <c r="X364" i="62"/>
  <c r="X356" i="62"/>
  <c r="X348" i="62"/>
  <c r="X340" i="62"/>
  <c r="X332" i="62"/>
  <c r="X324" i="62"/>
  <c r="X312" i="62"/>
  <c r="X387" i="62"/>
  <c r="X379" i="62"/>
  <c r="X371" i="62"/>
  <c r="X363" i="62"/>
  <c r="X355" i="62"/>
  <c r="X347" i="62"/>
  <c r="X339" i="62"/>
  <c r="X331" i="62"/>
  <c r="X323" i="62"/>
  <c r="X319" i="62"/>
  <c r="X314" i="62"/>
  <c r="X304" i="62"/>
  <c r="X296" i="62"/>
  <c r="X288" i="62"/>
  <c r="X280" i="62"/>
  <c r="X272" i="62"/>
  <c r="X264" i="62"/>
  <c r="X256" i="62"/>
  <c r="X242" i="62"/>
  <c r="X307" i="62"/>
  <c r="X299" i="62"/>
  <c r="X291" i="62"/>
  <c r="X283" i="62"/>
  <c r="X275" i="62"/>
  <c r="X267" i="62"/>
  <c r="X259" i="62"/>
  <c r="X244" i="62"/>
  <c r="X251" i="62"/>
  <c r="X243" i="62"/>
  <c r="X235" i="62"/>
  <c r="X227" i="62"/>
  <c r="X219" i="62"/>
  <c r="X211" i="62"/>
  <c r="X234" i="62"/>
  <c r="X226" i="62"/>
  <c r="X218" i="62"/>
  <c r="X210" i="62"/>
  <c r="X200" i="62"/>
  <c r="X192" i="62"/>
  <c r="X178" i="62"/>
  <c r="X170" i="62"/>
  <c r="X199" i="62"/>
  <c r="X191" i="62"/>
  <c r="X183" i="62"/>
  <c r="X175" i="62"/>
  <c r="X164" i="62"/>
  <c r="X156" i="62"/>
  <c r="X148" i="62"/>
  <c r="X140" i="62"/>
  <c r="X132" i="62"/>
  <c r="X161" i="62"/>
  <c r="X153" i="62"/>
  <c r="X145" i="62"/>
  <c r="X137" i="62"/>
  <c r="X131" i="62"/>
  <c r="X123" i="62"/>
  <c r="X115" i="62"/>
  <c r="X107" i="62"/>
  <c r="X92" i="62"/>
  <c r="X124" i="62"/>
  <c r="X116" i="62"/>
  <c r="X108" i="62"/>
  <c r="X100" i="62"/>
  <c r="X94" i="62"/>
  <c r="X97" i="62"/>
  <c r="X89" i="62"/>
  <c r="X81" i="62"/>
  <c r="X74" i="62"/>
  <c r="X86" i="62"/>
  <c r="X78" i="62"/>
  <c r="X64" i="62"/>
  <c r="X75" i="62"/>
  <c r="X67" i="62"/>
  <c r="X59" i="62"/>
  <c r="X51" i="62"/>
  <c r="X45" i="62"/>
  <c r="X52" i="62"/>
  <c r="X40" i="62"/>
  <c r="X32" i="62"/>
  <c r="X35" i="62"/>
  <c r="X27" i="62"/>
  <c r="X405" i="62"/>
  <c r="X9" i="62"/>
  <c r="X488" i="62"/>
  <c r="X456" i="62"/>
  <c r="X505" i="62"/>
  <c r="X489" i="62"/>
  <c r="X473" i="62"/>
  <c r="X457" i="62"/>
  <c r="X441" i="62"/>
  <c r="X425" i="62"/>
  <c r="X409" i="62"/>
  <c r="X484" i="62"/>
  <c r="X452" i="62"/>
  <c r="X428" i="62"/>
  <c r="X412" i="62"/>
  <c r="X499" i="62"/>
  <c r="X483" i="62"/>
  <c r="X467" i="62"/>
  <c r="X451" i="62"/>
  <c r="X435" i="62"/>
  <c r="X419" i="62"/>
  <c r="X506" i="62"/>
  <c r="X490" i="62"/>
  <c r="X474" i="62"/>
  <c r="X458" i="62"/>
  <c r="X442" i="62"/>
  <c r="X426" i="62"/>
  <c r="X410" i="62"/>
  <c r="X26" i="62"/>
  <c r="X16" i="62"/>
  <c r="X23" i="62"/>
  <c r="X15" i="62"/>
  <c r="X399" i="62"/>
  <c r="X402" i="62"/>
  <c r="X394" i="62"/>
  <c r="X393" i="62"/>
  <c r="X390" i="62"/>
  <c r="X382" i="62"/>
  <c r="X374" i="62"/>
  <c r="X366" i="62"/>
  <c r="X358" i="62"/>
  <c r="X350" i="62"/>
  <c r="X342" i="62"/>
  <c r="X334" i="62"/>
  <c r="X326" i="62"/>
  <c r="X309" i="62"/>
  <c r="X316" i="62"/>
  <c r="X389" i="62"/>
  <c r="X381" i="62"/>
  <c r="X373" i="62"/>
  <c r="X365" i="62"/>
  <c r="X357" i="62"/>
  <c r="X349" i="62"/>
  <c r="X341" i="62"/>
  <c r="X333" i="62"/>
  <c r="X325" i="62"/>
  <c r="X318" i="62"/>
  <c r="X306" i="62"/>
  <c r="X298" i="62"/>
  <c r="X290" i="62"/>
  <c r="X282" i="62"/>
  <c r="X274" i="62"/>
  <c r="X266" i="62"/>
  <c r="X258" i="62"/>
  <c r="X246" i="62"/>
  <c r="X301" i="62"/>
  <c r="X293" i="62"/>
  <c r="X285" i="62"/>
  <c r="X277" i="62"/>
  <c r="X269" i="62"/>
  <c r="X261" i="62"/>
  <c r="X253" i="62"/>
  <c r="X248" i="62"/>
  <c r="X245" i="62"/>
  <c r="X237" i="62"/>
  <c r="X229" i="62"/>
  <c r="X221" i="62"/>
  <c r="X213" i="62"/>
  <c r="X205" i="62"/>
  <c r="X236" i="62"/>
  <c r="X228" i="62"/>
  <c r="X220" i="62"/>
  <c r="X212" i="62"/>
  <c r="X204" i="62"/>
  <c r="X202" i="62"/>
  <c r="X194" i="62"/>
  <c r="X180" i="62"/>
  <c r="X172" i="62"/>
  <c r="X201" i="62"/>
  <c r="X193" i="62"/>
  <c r="X185" i="62"/>
  <c r="X177" i="62"/>
  <c r="X169" i="62"/>
  <c r="X166" i="62"/>
  <c r="X158" i="62"/>
  <c r="X150" i="62"/>
  <c r="X142" i="62"/>
  <c r="X134" i="62"/>
  <c r="X163" i="62"/>
  <c r="X155" i="62"/>
  <c r="X147" i="62"/>
  <c r="X139" i="62"/>
  <c r="X125" i="62"/>
  <c r="X117" i="62"/>
  <c r="X109" i="62"/>
  <c r="X101" i="62"/>
  <c r="X96" i="62"/>
  <c r="X126" i="62"/>
  <c r="X118" i="62"/>
  <c r="X110" i="62"/>
  <c r="X102" i="62"/>
  <c r="X98" i="62"/>
  <c r="X99" i="62"/>
  <c r="X91" i="62"/>
  <c r="X83" i="62"/>
  <c r="X62" i="62"/>
  <c r="X80" i="62"/>
  <c r="X68" i="62"/>
  <c r="X69" i="62"/>
  <c r="X53" i="62"/>
  <c r="X54" i="62"/>
  <c r="X46" i="62"/>
  <c r="X42" i="62"/>
  <c r="X34" i="62"/>
  <c r="X29" i="62"/>
  <c r="X186" i="62"/>
  <c r="T17" i="62"/>
  <c r="T14" i="62"/>
  <c r="T41" i="62"/>
  <c r="T39" i="62"/>
  <c r="T6" i="62"/>
  <c r="T47" i="62"/>
  <c r="T42" i="62"/>
  <c r="T38" i="62"/>
  <c r="T22" i="62"/>
  <c r="T54" i="62"/>
  <c r="T53" i="62"/>
  <c r="T61" i="62"/>
  <c r="T28" i="62"/>
  <c r="T32" i="62"/>
  <c r="T29" i="62"/>
  <c r="T27" i="62"/>
  <c r="T26" i="62"/>
  <c r="T23" i="62"/>
  <c r="T24" i="62"/>
  <c r="T25" i="62"/>
  <c r="T16" i="62"/>
  <c r="T15" i="62"/>
  <c r="T20" i="62"/>
  <c r="T18" i="62"/>
  <c r="L84" i="61"/>
  <c r="L82" i="61"/>
  <c r="L81" i="61"/>
  <c r="L80" i="61"/>
  <c r="L83" i="61"/>
  <c r="L78" i="61"/>
  <c r="L77" i="61"/>
  <c r="L76" i="61"/>
  <c r="L79" i="61"/>
  <c r="L67" i="61"/>
  <c r="L68" i="61"/>
  <c r="L71" i="61"/>
  <c r="L66" i="61"/>
  <c r="L65" i="61"/>
  <c r="L74" i="61"/>
  <c r="L73" i="61"/>
  <c r="L72" i="61"/>
  <c r="L75" i="61"/>
  <c r="L70" i="61"/>
  <c r="L69" i="61"/>
  <c r="L64" i="61"/>
  <c r="T207" i="62"/>
  <c r="T208" i="62"/>
  <c r="T7" i="62"/>
  <c r="T113" i="62"/>
  <c r="T49" i="62"/>
  <c r="T36" i="62"/>
  <c r="T31" i="62"/>
  <c r="T13" i="62"/>
  <c r="E3" i="62" l="1"/>
  <c r="E2" i="62"/>
  <c r="C2" i="62"/>
  <c r="C3" i="62"/>
  <c r="E4" i="62" l="1"/>
  <c r="C4" i="62"/>
  <c r="V3" i="62" l="1"/>
  <c r="V6" i="62" s="1"/>
  <c r="W6" i="62" s="1"/>
  <c r="V342" i="62" l="1"/>
  <c r="V132" i="62"/>
  <c r="V139" i="62"/>
  <c r="V361" i="62"/>
  <c r="V138" i="62"/>
  <c r="V19" i="62"/>
  <c r="V269" i="62"/>
  <c r="V169" i="62"/>
  <c r="V148" i="62"/>
  <c r="V252" i="62"/>
  <c r="V23" i="62"/>
  <c r="V208" i="62"/>
  <c r="V140" i="62"/>
  <c r="V318" i="62"/>
  <c r="V237" i="62"/>
  <c r="V32" i="62"/>
  <c r="V136" i="62"/>
  <c r="V496" i="62"/>
  <c r="V122" i="62"/>
  <c r="V203" i="62"/>
  <c r="V130" i="62"/>
  <c r="V385" i="62"/>
  <c r="V80" i="62"/>
  <c r="V199" i="62"/>
  <c r="V191" i="62"/>
  <c r="V110" i="62"/>
  <c r="V300" i="62"/>
  <c r="V375" i="62"/>
  <c r="V43" i="62"/>
  <c r="V125" i="62"/>
  <c r="V145" i="62"/>
  <c r="V7" i="62"/>
  <c r="V260" i="62"/>
  <c r="V78" i="62"/>
  <c r="V292" i="62"/>
  <c r="V54" i="62"/>
  <c r="V261" i="62"/>
  <c r="V451" i="62"/>
  <c r="V107" i="62"/>
  <c r="V28" i="62"/>
  <c r="V253" i="62"/>
  <c r="V202" i="62"/>
  <c r="V209" i="62"/>
  <c r="V21" i="62"/>
  <c r="V71" i="62"/>
  <c r="V353" i="62"/>
  <c r="V368" i="62"/>
  <c r="V272" i="62"/>
  <c r="V142" i="62"/>
  <c r="V151" i="62"/>
  <c r="V373" i="62"/>
  <c r="V147" i="62"/>
  <c r="V182" i="62"/>
  <c r="V195" i="62"/>
  <c r="V50" i="62"/>
  <c r="V376" i="62"/>
  <c r="V431" i="62"/>
  <c r="V435" i="62"/>
  <c r="V466" i="62"/>
  <c r="V457" i="62"/>
  <c r="V29" i="62"/>
  <c r="V27" i="62"/>
  <c r="V58" i="62"/>
  <c r="V47" i="62"/>
  <c r="V263" i="62"/>
  <c r="V194" i="62"/>
  <c r="V233" i="62"/>
  <c r="V267" i="62"/>
  <c r="V301" i="62"/>
  <c r="V144" i="62"/>
  <c r="V101" i="62"/>
  <c r="V296" i="62"/>
  <c r="V160" i="62"/>
  <c r="V288" i="62"/>
  <c r="V319" i="62"/>
  <c r="V238" i="62"/>
  <c r="V89" i="62"/>
  <c r="V381" i="62"/>
  <c r="V458" i="62"/>
  <c r="V467" i="62"/>
  <c r="V476" i="62"/>
  <c r="V415" i="62"/>
  <c r="V449" i="62"/>
  <c r="V59" i="62"/>
  <c r="V317" i="62"/>
  <c r="V45" i="62"/>
  <c r="V44" i="62"/>
  <c r="V171" i="62"/>
  <c r="V221" i="62"/>
  <c r="V311" i="62"/>
  <c r="V64" i="62"/>
  <c r="V62" i="62"/>
  <c r="V51" i="62"/>
  <c r="V213" i="62"/>
  <c r="V279" i="62"/>
  <c r="V88" i="62"/>
  <c r="V86" i="62"/>
  <c r="V299" i="62"/>
  <c r="V316" i="62"/>
  <c r="V204" i="62"/>
  <c r="V154" i="62"/>
  <c r="V275" i="62"/>
  <c r="V161" i="62"/>
  <c r="V334" i="62"/>
  <c r="V146" i="62"/>
  <c r="V185" i="62"/>
  <c r="V378" i="62"/>
  <c r="V207" i="62"/>
  <c r="V30" i="62"/>
  <c r="V181" i="62"/>
  <c r="V56" i="62"/>
  <c r="V402" i="62"/>
  <c r="V371" i="62"/>
  <c r="V112" i="62"/>
  <c r="V99" i="62"/>
  <c r="V192" i="62"/>
  <c r="V134" i="62"/>
  <c r="V380" i="62"/>
  <c r="V448" i="62"/>
  <c r="V498" i="62"/>
  <c r="V434" i="62"/>
  <c r="V408" i="62"/>
  <c r="V489" i="62"/>
  <c r="V425" i="62"/>
  <c r="V123" i="62"/>
  <c r="V106" i="62"/>
  <c r="V109" i="62"/>
  <c r="V108" i="62"/>
  <c r="V124" i="62"/>
  <c r="V285" i="62"/>
  <c r="V240" i="62"/>
  <c r="V128" i="62"/>
  <c r="V126" i="62"/>
  <c r="V115" i="62"/>
  <c r="V277" i="62"/>
  <c r="V224" i="62"/>
  <c r="V152" i="62"/>
  <c r="V150" i="62"/>
  <c r="V397" i="62"/>
  <c r="V396" i="62"/>
  <c r="V332" i="62"/>
  <c r="V218" i="62"/>
  <c r="V63" i="62"/>
  <c r="V225" i="62"/>
  <c r="V248" i="62"/>
  <c r="V274" i="62"/>
  <c r="V313" i="62"/>
  <c r="V291" i="62"/>
  <c r="V304" i="62"/>
  <c r="V158" i="62"/>
  <c r="V309" i="62"/>
  <c r="V9" i="62"/>
  <c r="V244" i="62"/>
  <c r="V372" i="62"/>
  <c r="V65" i="62"/>
  <c r="V52" i="62"/>
  <c r="V398" i="62"/>
  <c r="V262" i="62"/>
  <c r="V307" i="62"/>
  <c r="V424" i="62"/>
  <c r="V490" i="62"/>
  <c r="V426" i="62"/>
  <c r="V495" i="62"/>
  <c r="V481" i="62"/>
  <c r="V416" i="62"/>
  <c r="V60" i="62"/>
  <c r="V12" i="62"/>
  <c r="V93" i="62"/>
  <c r="V11" i="62"/>
  <c r="V92" i="62"/>
  <c r="V205" i="62"/>
  <c r="V91" i="62"/>
  <c r="V172" i="62"/>
  <c r="V42" i="62"/>
  <c r="V13" i="62"/>
  <c r="V234" i="62"/>
  <c r="V10" i="62"/>
  <c r="V266" i="62"/>
  <c r="V358" i="62"/>
  <c r="V111" i="62"/>
  <c r="V17" i="62"/>
  <c r="V273" i="62"/>
  <c r="V190" i="62"/>
  <c r="V216" i="62"/>
  <c r="V179" i="62"/>
  <c r="V85" i="62"/>
  <c r="V341" i="62"/>
  <c r="V258" i="62"/>
  <c r="V350" i="62"/>
  <c r="V135" i="62"/>
  <c r="V41" i="62"/>
  <c r="V297" i="62"/>
  <c r="V214" i="62"/>
  <c r="V264" i="62"/>
  <c r="V308" i="62"/>
  <c r="V219" i="62"/>
  <c r="V401" i="62"/>
  <c r="V335" i="62"/>
  <c r="V404" i="62"/>
  <c r="V26" i="62"/>
  <c r="V282" i="62"/>
  <c r="V374" i="62"/>
  <c r="V127" i="62"/>
  <c r="V33" i="62"/>
  <c r="V289" i="62"/>
  <c r="V206" i="62"/>
  <c r="V67" i="62"/>
  <c r="V229" i="62"/>
  <c r="V343" i="62"/>
  <c r="V104" i="62"/>
  <c r="V102" i="62"/>
  <c r="V355" i="62"/>
  <c r="V348" i="62"/>
  <c r="V236" i="62"/>
  <c r="V359" i="62"/>
  <c r="V113" i="62"/>
  <c r="V286" i="62"/>
  <c r="V100" i="62"/>
  <c r="V98" i="62"/>
  <c r="V347" i="62"/>
  <c r="V137" i="62"/>
  <c r="V310" i="62"/>
  <c r="V303" i="62"/>
  <c r="V196" i="62"/>
  <c r="V186" i="62"/>
  <c r="V31" i="62"/>
  <c r="V193" i="62"/>
  <c r="V215" i="62"/>
  <c r="V180" i="62"/>
  <c r="V178" i="62"/>
  <c r="V55" i="62"/>
  <c r="V217" i="62"/>
  <c r="V295" i="62"/>
  <c r="V211" i="62"/>
  <c r="V352" i="62"/>
  <c r="V500" i="62"/>
  <c r="V491" i="62"/>
  <c r="V411" i="62"/>
  <c r="V482" i="62"/>
  <c r="V450" i="62"/>
  <c r="V418" i="62"/>
  <c r="V452" i="62"/>
  <c r="V475" i="62"/>
  <c r="V505" i="62"/>
  <c r="V473" i="62"/>
  <c r="V441" i="62"/>
  <c r="V409" i="62"/>
  <c r="V436" i="62"/>
  <c r="V417" i="62"/>
  <c r="V480" i="62"/>
  <c r="V77" i="62"/>
  <c r="V76" i="62"/>
  <c r="V189" i="62"/>
  <c r="V75" i="62"/>
  <c r="V156" i="62"/>
  <c r="V333" i="62"/>
  <c r="V155" i="62"/>
  <c r="V61" i="62"/>
  <c r="V170" i="62"/>
  <c r="V141" i="62"/>
  <c r="V157" i="62"/>
  <c r="V74" i="62"/>
  <c r="V330" i="62"/>
  <c r="V251" i="62"/>
  <c r="V175" i="62"/>
  <c r="V81" i="62"/>
  <c r="V337" i="62"/>
  <c r="V254" i="62"/>
  <c r="V344" i="62"/>
  <c r="V68" i="62"/>
  <c r="V149" i="62"/>
  <c r="V66" i="62"/>
  <c r="V322" i="62"/>
  <c r="V227" i="62"/>
  <c r="V24" i="62"/>
  <c r="V105" i="62"/>
  <c r="V22" i="62"/>
  <c r="V278" i="62"/>
  <c r="V370" i="62"/>
  <c r="V392" i="62"/>
  <c r="V188" i="62"/>
  <c r="V363" i="62"/>
  <c r="V259" i="62"/>
  <c r="V173" i="62"/>
  <c r="V90" i="62"/>
  <c r="V346" i="62"/>
  <c r="V315" i="62"/>
  <c r="V16" i="62"/>
  <c r="V97" i="62"/>
  <c r="V14" i="62"/>
  <c r="V270" i="62"/>
  <c r="V20" i="62"/>
  <c r="V18" i="62"/>
  <c r="V366" i="62"/>
  <c r="V57" i="62"/>
  <c r="V230" i="62"/>
  <c r="V340" i="62"/>
  <c r="V393" i="62"/>
  <c r="V287" i="62"/>
  <c r="V79" i="62"/>
  <c r="V241" i="62"/>
  <c r="V369" i="62"/>
  <c r="V53" i="62"/>
  <c r="V226" i="62"/>
  <c r="V103" i="62"/>
  <c r="V265" i="62"/>
  <c r="V200" i="62"/>
  <c r="V367" i="62"/>
  <c r="V400" i="62"/>
  <c r="V314" i="62"/>
  <c r="V159" i="62"/>
  <c r="V321" i="62"/>
  <c r="V312" i="62"/>
  <c r="V133" i="62"/>
  <c r="V306" i="62"/>
  <c r="V8" i="62"/>
  <c r="V345" i="62"/>
  <c r="V354" i="62"/>
  <c r="V383" i="62"/>
  <c r="V187" i="62"/>
  <c r="V472" i="62"/>
  <c r="V471" i="62"/>
  <c r="V506" i="62"/>
  <c r="V474" i="62"/>
  <c r="V442" i="62"/>
  <c r="V410" i="62"/>
  <c r="V428" i="62"/>
  <c r="V455" i="62"/>
  <c r="V497" i="62"/>
  <c r="V465" i="62"/>
  <c r="V433" i="62"/>
  <c r="V464" i="62"/>
  <c r="V507" i="62"/>
  <c r="V419" i="62"/>
  <c r="V327" i="62"/>
  <c r="V131" i="62"/>
  <c r="V37" i="62"/>
  <c r="V293" i="62"/>
  <c r="V210" i="62"/>
  <c r="V256" i="62"/>
  <c r="V87" i="62"/>
  <c r="V168" i="62"/>
  <c r="V249" i="62"/>
  <c r="V166" i="62"/>
  <c r="V389" i="62"/>
  <c r="V212" i="62"/>
  <c r="V331" i="62"/>
  <c r="V255" i="62"/>
  <c r="V384" i="62"/>
  <c r="V356" i="62"/>
  <c r="V405" i="62"/>
  <c r="V15" i="62"/>
  <c r="V96" i="62"/>
  <c r="V177" i="62"/>
  <c r="V94" i="62"/>
  <c r="V183" i="62"/>
  <c r="V83" i="62"/>
  <c r="V164" i="62"/>
  <c r="V245" i="62"/>
  <c r="V162" i="62"/>
  <c r="V377" i="62"/>
  <c r="V39" i="62"/>
  <c r="V120" i="62"/>
  <c r="V201" i="62"/>
  <c r="V118" i="62"/>
  <c r="V239" i="62"/>
  <c r="V339" i="62"/>
  <c r="V394" i="62"/>
  <c r="V364" i="62"/>
  <c r="V324" i="62"/>
  <c r="V268" i="62"/>
  <c r="V250" i="62"/>
  <c r="V336" i="62"/>
  <c r="V95" i="62"/>
  <c r="V176" i="62"/>
  <c r="V257" i="62"/>
  <c r="V174" i="62"/>
  <c r="V184" i="62"/>
  <c r="V163" i="62"/>
  <c r="V69" i="62"/>
  <c r="V325" i="62"/>
  <c r="V242" i="62"/>
  <c r="V320" i="62"/>
  <c r="V119" i="62"/>
  <c r="V25" i="62"/>
  <c r="V281" i="62"/>
  <c r="V198" i="62"/>
  <c r="V232" i="62"/>
  <c r="V276" i="62"/>
  <c r="V399" i="62"/>
  <c r="V365" i="62"/>
  <c r="V271" i="62"/>
  <c r="V388" i="62"/>
  <c r="V484" i="62"/>
  <c r="V432" i="62"/>
  <c r="V479" i="62"/>
  <c r="V439" i="62"/>
  <c r="V407" i="62"/>
  <c r="V494" i="62"/>
  <c r="V478" i="62"/>
  <c r="V462" i="62"/>
  <c r="V446" i="62"/>
  <c r="V430" i="62"/>
  <c r="V414" i="62"/>
  <c r="V488" i="62"/>
  <c r="V444" i="62"/>
  <c r="V503" i="62"/>
  <c r="V463" i="62"/>
  <c r="V427" i="62"/>
  <c r="V501" i="62"/>
  <c r="V485" i="62"/>
  <c r="V469" i="62"/>
  <c r="V453" i="62"/>
  <c r="V437" i="62"/>
  <c r="V421" i="62"/>
  <c r="V492" i="62"/>
  <c r="V504" i="62"/>
  <c r="V412" i="62"/>
  <c r="V447" i="62"/>
  <c r="V362" i="62"/>
  <c r="V84" i="62"/>
  <c r="V165" i="62"/>
  <c r="V82" i="62"/>
  <c r="V338" i="62"/>
  <c r="V283" i="62"/>
  <c r="V40" i="62"/>
  <c r="V121" i="62"/>
  <c r="V38" i="62"/>
  <c r="V294" i="62"/>
  <c r="V386" i="62"/>
  <c r="V231" i="62"/>
  <c r="V220" i="62"/>
  <c r="V391" i="62"/>
  <c r="V323" i="62"/>
  <c r="V298" i="62"/>
  <c r="V390" i="62"/>
  <c r="V143" i="62"/>
  <c r="V49" i="62"/>
  <c r="V305" i="62"/>
  <c r="V222" i="62"/>
  <c r="V280" i="62"/>
  <c r="V36" i="62"/>
  <c r="V117" i="62"/>
  <c r="V34" i="62"/>
  <c r="V290" i="62"/>
  <c r="V382" i="62"/>
  <c r="V167" i="62"/>
  <c r="V73" i="62"/>
  <c r="V329" i="62"/>
  <c r="V246" i="62"/>
  <c r="V328" i="62"/>
  <c r="V360" i="62"/>
  <c r="V351" i="62"/>
  <c r="V235" i="62"/>
  <c r="V387" i="62"/>
  <c r="V349" i="62"/>
  <c r="V247" i="62"/>
  <c r="V395" i="62"/>
  <c r="V48" i="62"/>
  <c r="V129" i="62"/>
  <c r="V46" i="62"/>
  <c r="V302" i="62"/>
  <c r="V35" i="62"/>
  <c r="V116" i="62"/>
  <c r="V197" i="62"/>
  <c r="V114" i="62"/>
  <c r="V223" i="62"/>
  <c r="V379" i="62"/>
  <c r="V72" i="62"/>
  <c r="V153" i="62"/>
  <c r="V70" i="62"/>
  <c r="V326" i="62"/>
  <c r="V243" i="62"/>
  <c r="V357" i="62"/>
  <c r="V284" i="62"/>
  <c r="V228" i="62"/>
  <c r="V403" i="62"/>
  <c r="V508" i="62"/>
  <c r="V456" i="62"/>
  <c r="V499" i="62"/>
  <c r="V459" i="62"/>
  <c r="V423" i="62"/>
  <c r="V502" i="62"/>
  <c r="V486" i="62"/>
  <c r="V470" i="62"/>
  <c r="V454" i="62"/>
  <c r="V438" i="62"/>
  <c r="V422" i="62"/>
  <c r="V406" i="62"/>
  <c r="V468" i="62"/>
  <c r="V420" i="62"/>
  <c r="V483" i="62"/>
  <c r="V443" i="62"/>
  <c r="V509" i="62"/>
  <c r="V493" i="62"/>
  <c r="V477" i="62"/>
  <c r="V461" i="62"/>
  <c r="V445" i="62"/>
  <c r="V429" i="62"/>
  <c r="V413" i="62"/>
  <c r="V440" i="62"/>
  <c r="V460" i="62"/>
  <c r="V487"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adjarnes roque</author>
  </authors>
  <commentList>
    <comment ref="Q2" authorId="0" shapeId="0" xr:uid="{00000000-0006-0000-0000-000001000000}">
      <text/>
    </comment>
  </commentList>
</comments>
</file>

<file path=xl/sharedStrings.xml><?xml version="1.0" encoding="utf-8"?>
<sst xmlns="http://schemas.openxmlformats.org/spreadsheetml/2006/main" count="17217" uniqueCount="7529">
  <si>
    <t>Endereço</t>
  </si>
  <si>
    <t>Bairro</t>
  </si>
  <si>
    <t>Tipo</t>
  </si>
  <si>
    <t>Área</t>
  </si>
  <si>
    <t>Valor</t>
  </si>
  <si>
    <t>Status</t>
  </si>
  <si>
    <t>Opcionista</t>
  </si>
  <si>
    <t>À VENDA</t>
  </si>
  <si>
    <t>Apartamento</t>
  </si>
  <si>
    <t>Barra da Tijuca</t>
  </si>
  <si>
    <t>Eduardo Balbi</t>
  </si>
  <si>
    <t>Ipanema</t>
  </si>
  <si>
    <t>Casa</t>
  </si>
  <si>
    <t>CAAP30062</t>
  </si>
  <si>
    <t>Laranjeiras</t>
  </si>
  <si>
    <t>Roque</t>
  </si>
  <si>
    <t>Cosme Velho</t>
  </si>
  <si>
    <t>CAAP20031</t>
  </si>
  <si>
    <t>CAAP20030</t>
  </si>
  <si>
    <t>CAAP30046</t>
  </si>
  <si>
    <t>CAAP20028</t>
  </si>
  <si>
    <t>CACA50001</t>
  </si>
  <si>
    <t>CAAP30005</t>
  </si>
  <si>
    <t>Cliente</t>
  </si>
  <si>
    <t>Imóvel</t>
  </si>
  <si>
    <t>Total</t>
  </si>
  <si>
    <t>Endereço do Imóvel</t>
  </si>
  <si>
    <t>Sim</t>
  </si>
  <si>
    <t>Itanhangá</t>
  </si>
  <si>
    <t>Casa em Condomínio</t>
  </si>
  <si>
    <t>Casa de rua</t>
  </si>
  <si>
    <t>CAAP20073</t>
  </si>
  <si>
    <t>Beth K</t>
  </si>
  <si>
    <t>CAAP20071</t>
  </si>
  <si>
    <t>CAAP10019</t>
  </si>
  <si>
    <t>CAAP30086</t>
  </si>
  <si>
    <t>EM LOCAÇÃO</t>
  </si>
  <si>
    <t>CACA50004</t>
  </si>
  <si>
    <t>CAAP40011</t>
  </si>
  <si>
    <t>CAAP30092</t>
  </si>
  <si>
    <t>Fernanda Dantas</t>
  </si>
  <si>
    <t>x</t>
  </si>
  <si>
    <t>CAAP40013</t>
  </si>
  <si>
    <t>CASL00003</t>
  </si>
  <si>
    <t>CAFL20002</t>
  </si>
  <si>
    <t>Alexandre Derizans</t>
  </si>
  <si>
    <t>CAAP20092</t>
  </si>
  <si>
    <t>Flat</t>
  </si>
  <si>
    <t>Copacabana</t>
  </si>
  <si>
    <t>Não</t>
  </si>
  <si>
    <t>Humaitá</t>
  </si>
  <si>
    <t>Cobertura</t>
  </si>
  <si>
    <t>Gávea</t>
  </si>
  <si>
    <t>Botafogo</t>
  </si>
  <si>
    <t>Centro</t>
  </si>
  <si>
    <t>Engenho de Dentro</t>
  </si>
  <si>
    <t>Maracanã</t>
  </si>
  <si>
    <t>Leblon</t>
  </si>
  <si>
    <t>Cachambi</t>
  </si>
  <si>
    <t>Loja</t>
  </si>
  <si>
    <t>Méier</t>
  </si>
  <si>
    <t>Todos os Santos</t>
  </si>
  <si>
    <t>Flamengo</t>
  </si>
  <si>
    <t>Jardim Botânico</t>
  </si>
  <si>
    <t>Lagoa</t>
  </si>
  <si>
    <t>Corretor Empresa 1</t>
  </si>
  <si>
    <t>São Conrado</t>
  </si>
  <si>
    <t>Tijuca</t>
  </si>
  <si>
    <t>Catete</t>
  </si>
  <si>
    <t>Sobrado</t>
  </si>
  <si>
    <t>Marcio Rossi</t>
  </si>
  <si>
    <t>Rio Comprido</t>
  </si>
  <si>
    <t>Vera Moreira</t>
  </si>
  <si>
    <t>Taquara</t>
  </si>
  <si>
    <t>CAAP30104</t>
  </si>
  <si>
    <t>Maria Teresa</t>
  </si>
  <si>
    <t>CAAP10026</t>
  </si>
  <si>
    <t>Recreio dos Bandeirantes</t>
  </si>
  <si>
    <t>CAAP20102</t>
  </si>
  <si>
    <t>Rodrigo Carvas</t>
  </si>
  <si>
    <t xml:space="preserve">Nome </t>
  </si>
  <si>
    <t>Tel</t>
  </si>
  <si>
    <t>Casa de Vila</t>
  </si>
  <si>
    <t>Engenho Novo</t>
  </si>
  <si>
    <t>CAAP20114</t>
  </si>
  <si>
    <t>CAAP30123</t>
  </si>
  <si>
    <t>CAAP20104</t>
  </si>
  <si>
    <t>Pilares</t>
  </si>
  <si>
    <t>Irajá</t>
  </si>
  <si>
    <t>Vista Alegre</t>
  </si>
  <si>
    <t>Vaz Lobo</t>
  </si>
  <si>
    <t>Tomás Coelho</t>
  </si>
  <si>
    <t>Engenho da Rainha</t>
  </si>
  <si>
    <t>Rank</t>
  </si>
  <si>
    <t>Venda</t>
  </si>
  <si>
    <t>CAAP30093</t>
  </si>
  <si>
    <t>Living</t>
  </si>
  <si>
    <t>CAAP30141</t>
  </si>
  <si>
    <t>Joana</t>
  </si>
  <si>
    <t>Larissa</t>
  </si>
  <si>
    <t>Andrea</t>
  </si>
  <si>
    <t>Beatriz</t>
  </si>
  <si>
    <t>Teste</t>
  </si>
  <si>
    <t>Luiz Felipe</t>
  </si>
  <si>
    <t>Del Castilho</t>
  </si>
  <si>
    <t>Elizabeth Lopes</t>
  </si>
  <si>
    <t>Jacarepaguá</t>
  </si>
  <si>
    <t>CAAP30158</t>
  </si>
  <si>
    <t>CAAP40026</t>
  </si>
  <si>
    <t>CAAP20151</t>
  </si>
  <si>
    <t>São Cristóvão</t>
  </si>
  <si>
    <t>Leme</t>
  </si>
  <si>
    <t>Freguesia Jacarepaguá</t>
  </si>
  <si>
    <t>Sônia Taunay</t>
  </si>
  <si>
    <t>Adriana</t>
  </si>
  <si>
    <t>Renata</t>
  </si>
  <si>
    <t>Marcelo</t>
  </si>
  <si>
    <t>Vanessa</t>
  </si>
  <si>
    <t>João</t>
  </si>
  <si>
    <t>Milena</t>
  </si>
  <si>
    <t>Claudio</t>
  </si>
  <si>
    <t>Jorge</t>
  </si>
  <si>
    <t>Fernanda</t>
  </si>
  <si>
    <t>Patricia</t>
  </si>
  <si>
    <t>Denise</t>
  </si>
  <si>
    <t>Paula</t>
  </si>
  <si>
    <t>Rodrigo</t>
  </si>
  <si>
    <t>Pedro</t>
  </si>
  <si>
    <t>Corretor</t>
  </si>
  <si>
    <t>Cod Cl</t>
  </si>
  <si>
    <t>Felippe Mozart</t>
  </si>
  <si>
    <t>Carla</t>
  </si>
  <si>
    <t>CAAP40031</t>
  </si>
  <si>
    <t>Sala</t>
  </si>
  <si>
    <t>Joá</t>
  </si>
  <si>
    <t>Andar</t>
  </si>
  <si>
    <t>Santa Teresa</t>
  </si>
  <si>
    <t>Hotel</t>
  </si>
  <si>
    <t>Parada de Lucas</t>
  </si>
  <si>
    <t>Galpão</t>
  </si>
  <si>
    <t>Unifamiliar</t>
  </si>
  <si>
    <t>beth.k@casaltaimoveis.com.br</t>
  </si>
  <si>
    <t>comercial@casaltaimoveis.com.br</t>
  </si>
  <si>
    <t>eduardobalbi@casaltaimoveis.com.br</t>
  </si>
  <si>
    <t>elizabeth.Lopes@casaltaimoveis.com.br</t>
  </si>
  <si>
    <t>felippe.mozart@casaltaimoveis.com.br</t>
  </si>
  <si>
    <t>fe.dantas@casaltaimoveis.com.br</t>
  </si>
  <si>
    <t>marcio.rossi@casaltaimoveis.com.br</t>
  </si>
  <si>
    <t>maria.teresa@casaltaimoveis.com.br</t>
  </si>
  <si>
    <t>rodrigocarvas@casaltaimoveis.com.br</t>
  </si>
  <si>
    <t>roque@casaltaimoveis.com.br</t>
  </si>
  <si>
    <t>sonia.taunay@casaltaimoveis.com.br</t>
  </si>
  <si>
    <t>vera.moreira@casaltaimoveis.com.br</t>
  </si>
  <si>
    <t>(21) 99116-7760</t>
  </si>
  <si>
    <t>(21) 99754-8494</t>
  </si>
  <si>
    <t>(21) 99558-5949</t>
  </si>
  <si>
    <t>(21) 98112-7209</t>
  </si>
  <si>
    <t>(21) 99211-6883</t>
  </si>
  <si>
    <t>(21) 99461-2747</t>
  </si>
  <si>
    <t>(21) 99761-6433</t>
  </si>
  <si>
    <t>http://www.casaltaimoveis.com.br/imovel/ap/</t>
  </si>
  <si>
    <t>Rafael</t>
  </si>
  <si>
    <t>Carolina</t>
  </si>
  <si>
    <t>a</t>
  </si>
  <si>
    <t>Ativo</t>
  </si>
  <si>
    <t>Glória</t>
  </si>
  <si>
    <t>Quarto</t>
  </si>
  <si>
    <t>Corretor Op</t>
  </si>
  <si>
    <t>Obs</t>
  </si>
  <si>
    <t>claudia.almeida@casaltaimoveis.com.br</t>
  </si>
  <si>
    <t xml:space="preserve">Corretor V </t>
  </si>
  <si>
    <t xml:space="preserve">Vaga </t>
  </si>
  <si>
    <t xml:space="preserve">área </t>
  </si>
  <si>
    <t>Data Visita</t>
  </si>
  <si>
    <t/>
  </si>
  <si>
    <t>Data</t>
  </si>
  <si>
    <t>Email</t>
  </si>
  <si>
    <t>Colunas2</t>
  </si>
  <si>
    <t>alexandre@casaltaimoveis.com.br</t>
  </si>
  <si>
    <t>CAAP30178</t>
  </si>
  <si>
    <t>Claudia Almeida</t>
  </si>
  <si>
    <t>CAAP30173</t>
  </si>
  <si>
    <t>Christian Bettoni</t>
  </si>
  <si>
    <t>Loft</t>
  </si>
  <si>
    <t>Eduardo</t>
  </si>
  <si>
    <t>Ana Carolina</t>
  </si>
  <si>
    <t xml:space="preserve">Frederico </t>
  </si>
  <si>
    <t>Marcio</t>
  </si>
  <si>
    <t xml:space="preserve">Fernanda </t>
  </si>
  <si>
    <t>dhy.adesse@gmail.com</t>
  </si>
  <si>
    <t>naiana@admadvogados.com.br</t>
  </si>
  <si>
    <t>M</t>
  </si>
  <si>
    <t>H</t>
  </si>
  <si>
    <t>CAAP30184</t>
  </si>
  <si>
    <t>Dorival Ercole</t>
  </si>
  <si>
    <t>CACA40011</t>
  </si>
  <si>
    <t>Urca</t>
  </si>
  <si>
    <t>Luis Fraga</t>
  </si>
  <si>
    <t>Vicente de Carvalho</t>
  </si>
  <si>
    <t>Mariana</t>
  </si>
  <si>
    <t>Luciana</t>
  </si>
  <si>
    <t>Inativo</t>
  </si>
  <si>
    <t xml:space="preserve">Alexandre </t>
  </si>
  <si>
    <t>h</t>
  </si>
  <si>
    <t>dorival.ercole@casaltaimoveis.com.br</t>
  </si>
  <si>
    <t>luisfraga@casaltaimoveis.com.br</t>
  </si>
  <si>
    <t>CAAP30188</t>
  </si>
  <si>
    <t>CACA60002</t>
  </si>
  <si>
    <t>Imóveis</t>
  </si>
  <si>
    <t xml:space="preserve">Venda </t>
  </si>
  <si>
    <t xml:space="preserve">Locação </t>
  </si>
  <si>
    <t xml:space="preserve">Avaliação de Venda </t>
  </si>
  <si>
    <t xml:space="preserve">Avaliação de Locação </t>
  </si>
  <si>
    <t>Avalia</t>
  </si>
  <si>
    <t>Fernando</t>
  </si>
  <si>
    <t xml:space="preserve">Wanda Piranda De Souza         </t>
  </si>
  <si>
    <t>(021) 2522-3289</t>
  </si>
  <si>
    <t xml:space="preserve">Fabíola Cabral          </t>
  </si>
  <si>
    <t>(021) 99417-5521</t>
  </si>
  <si>
    <t xml:space="preserve">Vania Pizzaro Mota         </t>
  </si>
  <si>
    <t>(021) 99393-5318</t>
  </si>
  <si>
    <t xml:space="preserve"> eleonora.pizarro@boybrasil.com.br</t>
  </si>
  <si>
    <t xml:space="preserve">Epark Participaçoes        </t>
  </si>
  <si>
    <t>(021) 99464-4743</t>
  </si>
  <si>
    <t xml:space="preserve">Felipe Pinhao De Sa Miranda      </t>
  </si>
  <si>
    <t>(021) 99999-3233</t>
  </si>
  <si>
    <t xml:space="preserve">Maria Alves De Lima  </t>
  </si>
  <si>
    <t xml:space="preserve"> (021) 97999-5757</t>
  </si>
  <si>
    <t>alvesdelima.maria1@gmail.com</t>
  </si>
  <si>
    <t xml:space="preserve">Marta Beaklini  </t>
  </si>
  <si>
    <t>(021) 98639-1104</t>
  </si>
  <si>
    <t xml:space="preserve"> marta@ntimeeventos.com.br</t>
  </si>
  <si>
    <t xml:space="preserve">Beatriz Loureiro </t>
  </si>
  <si>
    <t>(021) 98882-8248</t>
  </si>
  <si>
    <t xml:space="preserve">Ricardo Saad Afonso </t>
  </si>
  <si>
    <t>(021) 98217-7574</t>
  </si>
  <si>
    <t xml:space="preserve"> ricardo_saad@uol.com.br</t>
  </si>
  <si>
    <t xml:space="preserve">Maura Monteiro De Moraes </t>
  </si>
  <si>
    <t>(021) 99485-9961</t>
  </si>
  <si>
    <t xml:space="preserve"> maura@tprint.com.br</t>
  </si>
  <si>
    <t xml:space="preserve">Fatima Fontenelle     </t>
  </si>
  <si>
    <t xml:space="preserve"> (021) 99114-2033</t>
  </si>
  <si>
    <t>fatimafonte@hotmail.com</t>
  </si>
  <si>
    <t xml:space="preserve">Machado De Assis </t>
  </si>
  <si>
    <t>(021) 5555-5500</t>
  </si>
  <si>
    <t xml:space="preserve"> (021) 6666-6600</t>
  </si>
  <si>
    <t xml:space="preserve"> (021) 99999-9900</t>
  </si>
  <si>
    <t xml:space="preserve"> machadodeassis@machadodeassis.com.br</t>
  </si>
  <si>
    <t xml:space="preserve">Guilherme Acatauassú Galvão </t>
  </si>
  <si>
    <t>(021) 3435-0097</t>
  </si>
  <si>
    <t xml:space="preserve"> gabirobski@yahoo.com.br</t>
  </si>
  <si>
    <t xml:space="preserve">Roberto De Barros Da Cunha </t>
  </si>
  <si>
    <t>(021) 99199-4182</t>
  </si>
  <si>
    <t xml:space="preserve">Flavia Hinterhoff   </t>
  </si>
  <si>
    <t xml:space="preserve"> (021) 98488-4448</t>
  </si>
  <si>
    <t>flavia@hintertur.com.br</t>
  </si>
  <si>
    <t>Marcos</t>
  </si>
  <si>
    <t>(021) 2269-2017</t>
  </si>
  <si>
    <t xml:space="preserve"> tciriaco7@gmail.com</t>
  </si>
  <si>
    <t xml:space="preserve">David Rosler    </t>
  </si>
  <si>
    <t xml:space="preserve"> (021) 99805-8170</t>
  </si>
  <si>
    <t>DROSLER@HOTMAIL.COM</t>
  </si>
  <si>
    <t xml:space="preserve">Jorge Alberto Costa Esilva </t>
  </si>
  <si>
    <t>(021) 99985-6670</t>
  </si>
  <si>
    <t xml:space="preserve"> jacs@inbracer.com.br</t>
  </si>
  <si>
    <t xml:space="preserve">Marcia Mello Dias       </t>
  </si>
  <si>
    <t>(021) 99554-4346</t>
  </si>
  <si>
    <t xml:space="preserve"> marciadias2212@gmail.com</t>
  </si>
  <si>
    <t xml:space="preserve">Luis Armando Fossati Balteiro  </t>
  </si>
  <si>
    <t>(021) 96914-8787</t>
  </si>
  <si>
    <t xml:space="preserve"> armando.balteiro@vcadv.com.br</t>
  </si>
  <si>
    <t xml:space="preserve">Arlinda Saboya </t>
  </si>
  <si>
    <t>(021) 99971-0401</t>
  </si>
  <si>
    <t xml:space="preserve">Ricardo Figueiredo Silveira  </t>
  </si>
  <si>
    <t>(021) 98263-2017</t>
  </si>
  <si>
    <t xml:space="preserve"> eaps87@gmail.com</t>
  </si>
  <si>
    <t xml:space="preserve">Eduardo </t>
  </si>
  <si>
    <t>(021) 99995-0825</t>
  </si>
  <si>
    <t xml:space="preserve">Eduardo Racci </t>
  </si>
  <si>
    <t>(021) 97001-8561</t>
  </si>
  <si>
    <t xml:space="preserve">Marco Fischer </t>
  </si>
  <si>
    <t>(021) 99944-7733</t>
  </si>
  <si>
    <t>Carolina Berredo</t>
  </si>
  <si>
    <t>(021) 99453-3028</t>
  </si>
  <si>
    <t xml:space="preserve"> carolinaberredo@gmail.com</t>
  </si>
  <si>
    <t>Luiz Marques</t>
  </si>
  <si>
    <t>(021) 99853-2687</t>
  </si>
  <si>
    <t xml:space="preserve">Thiago Teste Junior  </t>
  </si>
  <si>
    <t>(021) 2232-3232</t>
  </si>
  <si>
    <t>Domingo Esdarque</t>
  </si>
  <si>
    <t xml:space="preserve"> (021) 99983-1106</t>
  </si>
  <si>
    <t xml:space="preserve"> domingo@estarque.com.br</t>
  </si>
  <si>
    <t xml:space="preserve"> domingo@estarque.com.b</t>
  </si>
  <si>
    <t xml:space="preserve">Maria Lúcia </t>
  </si>
  <si>
    <t>(021) 96482-1811</t>
  </si>
  <si>
    <t>Alexandre Greco Citrino</t>
  </si>
  <si>
    <t>(021) 98101-0250</t>
  </si>
  <si>
    <t xml:space="preserve"> contato@imovelvazio.com.br</t>
  </si>
  <si>
    <t xml:space="preserve">Gabriela Ribas </t>
  </si>
  <si>
    <t>(021) 98101-5669</t>
  </si>
  <si>
    <t xml:space="preserve"> gabipribas@yahoo.com</t>
  </si>
  <si>
    <t xml:space="preserve">Paulo Concieiro Pinheiro     </t>
  </si>
  <si>
    <t>(021) 99649-8680</t>
  </si>
  <si>
    <t>Rosana  Almeida De Azevedo</t>
  </si>
  <si>
    <t>(021) 99618-9033</t>
  </si>
  <si>
    <t xml:space="preserve"> raa4@ig.com.br</t>
  </si>
  <si>
    <t>Paula Lablanca</t>
  </si>
  <si>
    <t>(021) 98151-5138</t>
  </si>
  <si>
    <t xml:space="preserve">Ana Beatriz </t>
  </si>
  <si>
    <t>(021) 99918-5309</t>
  </si>
  <si>
    <t xml:space="preserve"> alvcoeli@uol.com.br</t>
  </si>
  <si>
    <t xml:space="preserve">Antônio Carlos Berwanger </t>
  </si>
  <si>
    <t>(021) 99608-6566</t>
  </si>
  <si>
    <t xml:space="preserve"> acberwanger@gmail.com</t>
  </si>
  <si>
    <t>Mauro Fernandes</t>
  </si>
  <si>
    <t xml:space="preserve"> (021) 96450-3455</t>
  </si>
  <si>
    <t>fernandes_mauro@yahoo.com.br</t>
  </si>
  <si>
    <t>Carlos</t>
  </si>
  <si>
    <t>(021) 98222-9784</t>
  </si>
  <si>
    <t xml:space="preserve"> caom1965@gmail.com</t>
  </si>
  <si>
    <t>(021) 98774-5329</t>
  </si>
  <si>
    <t xml:space="preserve">Paulo Pinheiro </t>
  </si>
  <si>
    <t>(021) 99495-7507</t>
  </si>
  <si>
    <t xml:space="preserve"> paulopinheirodeandrade@gmail.com</t>
  </si>
  <si>
    <t xml:space="preserve">Joaquim   </t>
  </si>
  <si>
    <t>(021) 97968-8930</t>
  </si>
  <si>
    <t xml:space="preserve"> (021) 98715-1766</t>
  </si>
  <si>
    <t>Andreza</t>
  </si>
  <si>
    <t>(021) 98086-8705</t>
  </si>
  <si>
    <t xml:space="preserve"> (021) 96919-5985</t>
  </si>
  <si>
    <t>Ana Gudino</t>
  </si>
  <si>
    <t xml:space="preserve"> (021) 99228-2807</t>
  </si>
  <si>
    <t xml:space="preserve"> ana.gudino@terra.com.br</t>
  </si>
  <si>
    <t xml:space="preserve">Patrícia </t>
  </si>
  <si>
    <t>(021) 9996-8805</t>
  </si>
  <si>
    <t xml:space="preserve">Maria Da Conceição Monteiro </t>
  </si>
  <si>
    <t>(021) 99572-4445</t>
  </si>
  <si>
    <t xml:space="preserve"> concemonteiro@yahoo.com.br</t>
  </si>
  <si>
    <t xml:space="preserve">Maria Da Conceição </t>
  </si>
  <si>
    <t>(021) 99268-3109</t>
  </si>
  <si>
    <t xml:space="preserve"> fflobato@bol.com.br</t>
  </si>
  <si>
    <t xml:space="preserve">Guilherme Goldenstein     </t>
  </si>
  <si>
    <t>(021) 99768-3421</t>
  </si>
  <si>
    <t xml:space="preserve"> guilherme@copeengenharia.com.br</t>
  </si>
  <si>
    <t>Marcos Pustilnik</t>
  </si>
  <si>
    <t>(021) 99602-7707</t>
  </si>
  <si>
    <t xml:space="preserve"> MPUST@OI.COM.BR</t>
  </si>
  <si>
    <t xml:space="preserve">Marcela Eira  </t>
  </si>
  <si>
    <t>(021) 97153-6244</t>
  </si>
  <si>
    <t xml:space="preserve"> marcelaeira@hotmail.com</t>
  </si>
  <si>
    <t xml:space="preserve">Roberto Ramires </t>
  </si>
  <si>
    <t>(021) 99632-8152</t>
  </si>
  <si>
    <t xml:space="preserve"> roberto.ramires@outlook.com</t>
  </si>
  <si>
    <t xml:space="preserve">Adelmar Tavares Magalhães  </t>
  </si>
  <si>
    <t>(021) 99937-2026</t>
  </si>
  <si>
    <t xml:space="preserve">Sergio De Oliveira Guimarães    </t>
  </si>
  <si>
    <t>(021) 98122-7238</t>
  </si>
  <si>
    <t xml:space="preserve"> sergio.guimba@gmail.com</t>
  </si>
  <si>
    <t xml:space="preserve">Luiza Martinho   </t>
  </si>
  <si>
    <t>(021) 97999-6889</t>
  </si>
  <si>
    <t>André Luiz Dametto</t>
  </si>
  <si>
    <t>(021) 98884-2203</t>
  </si>
  <si>
    <t xml:space="preserve"> andre.dametto@terra.com.br</t>
  </si>
  <si>
    <t xml:space="preserve">Lucia Lin </t>
  </si>
  <si>
    <t>(021) 7774-7491</t>
  </si>
  <si>
    <t xml:space="preserve"> wwping.br@gmail.com</t>
  </si>
  <si>
    <t>(021) 98820-1004</t>
  </si>
  <si>
    <t xml:space="preserve"> alexandre@jarc.com.br</t>
  </si>
  <si>
    <t xml:space="preserve">Luis  </t>
  </si>
  <si>
    <t>(021) 99851-7707</t>
  </si>
  <si>
    <t xml:space="preserve"> 1gtf2@hotmail.com</t>
  </si>
  <si>
    <t xml:space="preserve">Marcia Victer </t>
  </si>
  <si>
    <t>(021) 99647-7542</t>
  </si>
  <si>
    <t xml:space="preserve"> marcia.victer@hotmail.com</t>
  </si>
  <si>
    <t>Luciana Bernardes De Mello</t>
  </si>
  <si>
    <t>(021) 96988-2238</t>
  </si>
  <si>
    <t xml:space="preserve"> lullyimbassahy@hotmail.com</t>
  </si>
  <si>
    <t>Karla Weller</t>
  </si>
  <si>
    <t>(021) 99281-6136</t>
  </si>
  <si>
    <t>Márcia Ou Sandro</t>
  </si>
  <si>
    <t>(021) 99246-4928</t>
  </si>
  <si>
    <t>Carlos Eduardo Cardoso</t>
  </si>
  <si>
    <t>(021) 9999-4081</t>
  </si>
  <si>
    <t xml:space="preserve"> ceplacardoso@hotmail.com</t>
  </si>
  <si>
    <t>Lilian Celano</t>
  </si>
  <si>
    <t>(021) 98790-7415</t>
  </si>
  <si>
    <t>Heliana Goulart</t>
  </si>
  <si>
    <t>(021) 99342-2848</t>
  </si>
  <si>
    <t xml:space="preserve"> helianagoulart@hotmail.com</t>
  </si>
  <si>
    <t>Estael E Bernardo Silva Saraiva</t>
  </si>
  <si>
    <t>(021) 9922-1984</t>
  </si>
  <si>
    <t>Acacio Barbosa Contato Moura</t>
  </si>
  <si>
    <t>Mara Regina Moura</t>
  </si>
  <si>
    <t xml:space="preserve"> eduardomouracorretor@gmail.com</t>
  </si>
  <si>
    <t>Guilherme O. Dias</t>
  </si>
  <si>
    <t>(021) 9960-1979</t>
  </si>
  <si>
    <t xml:space="preserve"> guilhermeodias@globo.com</t>
  </si>
  <si>
    <t>José Carlos Ribeiro</t>
  </si>
  <si>
    <t>(021) 9810-7164</t>
  </si>
  <si>
    <t xml:space="preserve"> jcmribeiro2003@hotmail.com</t>
  </si>
  <si>
    <t>Claudia Albuquerque</t>
  </si>
  <si>
    <t>(021) 99295-1066</t>
  </si>
  <si>
    <t xml:space="preserve"> claudiaalbu062@gmail.com</t>
  </si>
  <si>
    <t>Laura Luplinger</t>
  </si>
  <si>
    <t xml:space="preserve"> (021) 9959-1224</t>
  </si>
  <si>
    <t xml:space="preserve"> luplinger@gmail.com</t>
  </si>
  <si>
    <t>Marcos Senra</t>
  </si>
  <si>
    <t>(021) 9819-3010</t>
  </si>
  <si>
    <t>Rodrigo Da Rocha Pessoa</t>
  </si>
  <si>
    <t>(021) 9932-9996</t>
  </si>
  <si>
    <t xml:space="preserve"> (021) 2135-8268</t>
  </si>
  <si>
    <t>Olavo Barroca Junior</t>
  </si>
  <si>
    <t>(021) 98803-1902</t>
  </si>
  <si>
    <t xml:space="preserve"> OLAVO.BARROCA@TERRA.COM.BR</t>
  </si>
  <si>
    <t xml:space="preserve"> (021) 98420-1956</t>
  </si>
  <si>
    <t>Ricardo Santos</t>
  </si>
  <si>
    <t>(021) 99340-6066</t>
  </si>
  <si>
    <t xml:space="preserve"> (021) 98610-3265</t>
  </si>
  <si>
    <t>Selma Barroso</t>
  </si>
  <si>
    <t>Valério S. J.</t>
  </si>
  <si>
    <t>(021) 9886-2658</t>
  </si>
  <si>
    <t xml:space="preserve"> valeriosj@gmail.com</t>
  </si>
  <si>
    <t>Denise Dreux</t>
  </si>
  <si>
    <t>(021) 99496-8024</t>
  </si>
  <si>
    <t xml:space="preserve"> denise.dreux@gmail.com</t>
  </si>
  <si>
    <t>Julio Cesar</t>
  </si>
  <si>
    <t>(021) 99602-9075</t>
  </si>
  <si>
    <t xml:space="preserve"> (021) 2265-4088</t>
  </si>
  <si>
    <t xml:space="preserve"> j_guimaraes@terra.com.br</t>
  </si>
  <si>
    <t>Eliane Do Nascimento</t>
  </si>
  <si>
    <t>(021) 98210-6595</t>
  </si>
  <si>
    <t xml:space="preserve"> (021) 2242-9391</t>
  </si>
  <si>
    <t xml:space="preserve"> (021) 98169-6956</t>
  </si>
  <si>
    <t>Catarina Da Costa</t>
  </si>
  <si>
    <t>(021) 98819-2485</t>
  </si>
  <si>
    <t>Carlos Teste</t>
  </si>
  <si>
    <t>(021) 22221-1112</t>
  </si>
  <si>
    <t>Rafael Marques Pecanha</t>
  </si>
  <si>
    <t>(021) 96564-6554</t>
  </si>
  <si>
    <t xml:space="preserve"> rafa.start@gmail.com</t>
  </si>
  <si>
    <t>Diogo Lourenço E Outros</t>
  </si>
  <si>
    <t>(021) 9946-7635</t>
  </si>
  <si>
    <t xml:space="preserve">Carlos Kleber De Almeida Scholles </t>
  </si>
  <si>
    <t>(021) 98807-2707</t>
  </si>
  <si>
    <t xml:space="preserve"> cscholles@yahoo.com.br</t>
  </si>
  <si>
    <t>Tatiana Silva Infante Cancela</t>
  </si>
  <si>
    <t>(021) 99200-1131</t>
  </si>
  <si>
    <t xml:space="preserve"> noivastatiana@gmail.com</t>
  </si>
  <si>
    <t xml:space="preserve">Edigezir Gomes </t>
  </si>
  <si>
    <t xml:space="preserve"> (021) 99982-3980</t>
  </si>
  <si>
    <t>edigezir@gmail.com</t>
  </si>
  <si>
    <t xml:space="preserve">Maria Yara </t>
  </si>
  <si>
    <t>(021) 99982-0899</t>
  </si>
  <si>
    <t xml:space="preserve">Paulo Labre </t>
  </si>
  <si>
    <t>(021) 99662-1963</t>
  </si>
  <si>
    <t xml:space="preserve"> paulolabre@msn.com</t>
  </si>
  <si>
    <t xml:space="preserve">Roberta Pochettini </t>
  </si>
  <si>
    <t>(021) 99908-9050</t>
  </si>
  <si>
    <t xml:space="preserve"> roberta@maisviagenseturismo.com.br</t>
  </si>
  <si>
    <t xml:space="preserve">Fafá  </t>
  </si>
  <si>
    <t>(021) 97657-3028</t>
  </si>
  <si>
    <t xml:space="preserve">Rachel </t>
  </si>
  <si>
    <t>(021) 9873-3676</t>
  </si>
  <si>
    <t xml:space="preserve">Anita Afonso </t>
  </si>
  <si>
    <t xml:space="preserve"> (021) 99979-1083</t>
  </si>
  <si>
    <t xml:space="preserve"> anita@musicaemidia.com.br</t>
  </si>
  <si>
    <t xml:space="preserve">Maria Liana </t>
  </si>
  <si>
    <t>(021) 97237-7686</t>
  </si>
  <si>
    <t xml:space="preserve">James Lomas  </t>
  </si>
  <si>
    <t>(021) 98142-0861</t>
  </si>
  <si>
    <t xml:space="preserve"> james@indigoinvest.com</t>
  </si>
  <si>
    <t xml:space="preserve">Fabiano Marques Bettoni  </t>
  </si>
  <si>
    <t>(021) 99404-3322</t>
  </si>
  <si>
    <t xml:space="preserve"> fabianobettoni@gmail.com</t>
  </si>
  <si>
    <t xml:space="preserve">Valter Botelho </t>
  </si>
  <si>
    <t>(021) 98124-9892</t>
  </si>
  <si>
    <t xml:space="preserve">Magali Villar </t>
  </si>
  <si>
    <t>(021) 99614-5006</t>
  </si>
  <si>
    <t xml:space="preserve"> magalivillar@terra.com.br</t>
  </si>
  <si>
    <t xml:space="preserve">Silvia Buarque </t>
  </si>
  <si>
    <t>(021) 99962-2565</t>
  </si>
  <si>
    <t xml:space="preserve"> silviabuarque@globo.com</t>
  </si>
  <si>
    <t xml:space="preserve">Roberto Cordeiro </t>
  </si>
  <si>
    <t xml:space="preserve"> (021) 98722-9141</t>
  </si>
  <si>
    <t xml:space="preserve"> (021) 99641-3639</t>
  </si>
  <si>
    <t xml:space="preserve">Marcelo Valle </t>
  </si>
  <si>
    <t>(021) 98114-2425</t>
  </si>
  <si>
    <t xml:space="preserve"> marcelovalle.contato@gmail.com</t>
  </si>
  <si>
    <t xml:space="preserve">Antonio Paulo Pierotti </t>
  </si>
  <si>
    <t>(021) 97631-6917</t>
  </si>
  <si>
    <t xml:space="preserve"> apcp@conshopping.com.br</t>
  </si>
  <si>
    <t xml:space="preserve">André Fernandes </t>
  </si>
  <si>
    <t>(021) 99367-5059</t>
  </si>
  <si>
    <t xml:space="preserve"> fernandes.andresilva@gmail.com</t>
  </si>
  <si>
    <t xml:space="preserve">Violeta De San Tiago Dantas Barbosa Quental </t>
  </si>
  <si>
    <t>(021) 99451-0963</t>
  </si>
  <si>
    <t xml:space="preserve"> (021) 2274-6409</t>
  </si>
  <si>
    <t xml:space="preserve">Christian Marques Bettoni </t>
  </si>
  <si>
    <t>(021) 99911-9980</t>
  </si>
  <si>
    <t xml:space="preserve"> ch.bettoni@gmail.com</t>
  </si>
  <si>
    <t xml:space="preserve">Maria Gonzalez Lemos  </t>
  </si>
  <si>
    <t>(021) 99918-8891</t>
  </si>
  <si>
    <t xml:space="preserve"> maria.carmo.ganzalez@globo.com</t>
  </si>
  <si>
    <t xml:space="preserve">Paula Carvalho Sbaffi </t>
  </si>
  <si>
    <t>(021) 99499-2004</t>
  </si>
  <si>
    <t xml:space="preserve"> psbaffi22@gmail.com</t>
  </si>
  <si>
    <t xml:space="preserve">Luiz Erlanger </t>
  </si>
  <si>
    <t>(021) 99981-6499</t>
  </si>
  <si>
    <t xml:space="preserve"> erlanger@erlanger.com.br</t>
  </si>
  <si>
    <t xml:space="preserve">Ricardo Cunha </t>
  </si>
  <si>
    <t>(021) 98106-4141</t>
  </si>
  <si>
    <t xml:space="preserve"> cunharicardo@me.com</t>
  </si>
  <si>
    <t xml:space="preserve">Uirá Fortuna </t>
  </si>
  <si>
    <t>(021) 99224-4754</t>
  </si>
  <si>
    <t xml:space="preserve"> uirafortuna@gmail.com</t>
  </si>
  <si>
    <t xml:space="preserve">Rodolfo Dibo </t>
  </si>
  <si>
    <t>(021) 99670-1017</t>
  </si>
  <si>
    <t xml:space="preserve">Vera Bittar </t>
  </si>
  <si>
    <t>(021) 99761-6433</t>
  </si>
  <si>
    <t xml:space="preserve"> bittar.vera@gmail.com</t>
  </si>
  <si>
    <t xml:space="preserve">José Guilherme Pecego </t>
  </si>
  <si>
    <t>(021) 98121-0398</t>
  </si>
  <si>
    <t xml:space="preserve"> clinicapecego01@gmail.com</t>
  </si>
  <si>
    <t xml:space="preserve">Mauricio Barreira </t>
  </si>
  <si>
    <t>(021) 99124-5544</t>
  </si>
  <si>
    <t xml:space="preserve"> mauricio.barreira@fgv.com.br</t>
  </si>
  <si>
    <t xml:space="preserve">Sergio  Salomão </t>
  </si>
  <si>
    <t>(021) 99771-4993</t>
  </si>
  <si>
    <t xml:space="preserve"> sergio_salomao@yahoo.com.br</t>
  </si>
  <si>
    <t xml:space="preserve">Renata Fernandes </t>
  </si>
  <si>
    <t>(021) 98306-5086</t>
  </si>
  <si>
    <t xml:space="preserve"> renata.hook@gmail.com</t>
  </si>
  <si>
    <t xml:space="preserve">Anelise Ostmann </t>
  </si>
  <si>
    <t>(021) 99222-8885</t>
  </si>
  <si>
    <t xml:space="preserve"> anelise_ostmann@hotmail.com</t>
  </si>
  <si>
    <t xml:space="preserve">Alba Lirio </t>
  </si>
  <si>
    <t>(021) 97226-4343</t>
  </si>
  <si>
    <t xml:space="preserve"> albalirio11@gmail.com</t>
  </si>
  <si>
    <t xml:space="preserve">Ricardo Mopir </t>
  </si>
  <si>
    <t>(021) 99504-1570</t>
  </si>
  <si>
    <t xml:space="preserve"> ricardo@ipecol.com.br</t>
  </si>
  <si>
    <t xml:space="preserve">Renato Bezerra  </t>
  </si>
  <si>
    <t>(021) 97366-6254</t>
  </si>
  <si>
    <t xml:space="preserve"> renatobezerra@rjzcyrela.com.br</t>
  </si>
  <si>
    <t>Ana Quintella</t>
  </si>
  <si>
    <t>anacquintella@gmail.com</t>
  </si>
  <si>
    <t xml:space="preserve"> (021) 99225-6192</t>
  </si>
  <si>
    <t>Pier Alberto Guarino</t>
  </si>
  <si>
    <t>(021) 99156-2261</t>
  </si>
  <si>
    <t xml:space="preserve"> carla.guarinocosta@oi.com.br</t>
  </si>
  <si>
    <t xml:space="preserve"> (021) 99364-1560</t>
  </si>
  <si>
    <t xml:space="preserve"> pieroguarino@gmail.com</t>
  </si>
  <si>
    <t xml:space="preserve">Solange Monatnheiro Tinoco </t>
  </si>
  <si>
    <t>(021) 99558-5949</t>
  </si>
  <si>
    <t xml:space="preserve">Eliana Racy Nemer </t>
  </si>
  <si>
    <t>liminha208@oi.com.br</t>
  </si>
  <si>
    <t xml:space="preserve"> (021) 99393-4428</t>
  </si>
  <si>
    <t xml:space="preserve">Beatriz  </t>
  </si>
  <si>
    <t>(021) 99984-6779</t>
  </si>
  <si>
    <t xml:space="preserve">Marilda </t>
  </si>
  <si>
    <t>(011) 98185-2743</t>
  </si>
  <si>
    <t xml:space="preserve">Ronaldo </t>
  </si>
  <si>
    <t>(021) 99227-5933</t>
  </si>
  <si>
    <t>Pakisa Moreira Rivero</t>
  </si>
  <si>
    <t>(021) 98114-0768</t>
  </si>
  <si>
    <t>Gina</t>
  </si>
  <si>
    <t>(041) 99689-3758</t>
  </si>
  <si>
    <t xml:space="preserve">Jorge Luiz De Souza </t>
  </si>
  <si>
    <t>(021) 99972-5742</t>
  </si>
  <si>
    <t xml:space="preserve"> jorgels50@yahoo.com.br</t>
  </si>
  <si>
    <t>Amelinha Azeredo Divino</t>
  </si>
  <si>
    <t>amelinhaazeredo@globo.com</t>
  </si>
  <si>
    <t xml:space="preserve"> (021) 9983-9537</t>
  </si>
  <si>
    <t xml:space="preserve">Helio Dunshee De Abranches </t>
  </si>
  <si>
    <t xml:space="preserve"> (021) 99996-4949</t>
  </si>
  <si>
    <t xml:space="preserve"> heliodunshee@yahoo.com.br</t>
  </si>
  <si>
    <t xml:space="preserve">Maria Da Graça </t>
  </si>
  <si>
    <t>(021) 99122-8573</t>
  </si>
  <si>
    <t xml:space="preserve">Sergio Alexandre Cunha Camargo </t>
  </si>
  <si>
    <t>(021) 97535-8653</t>
  </si>
  <si>
    <t xml:space="preserve"> sergiocamargo@sergiocamargo.com</t>
  </si>
  <si>
    <t>Henrique Mvp</t>
  </si>
  <si>
    <t>(061) 9664-7511</t>
  </si>
  <si>
    <t xml:space="preserve"> (061) 9970-0612</t>
  </si>
  <si>
    <t>Paulo Thiago</t>
  </si>
  <si>
    <t>(021) 9887-7119</t>
  </si>
  <si>
    <t xml:space="preserve"> ptbuys@hotmail.com</t>
  </si>
  <si>
    <t>Fabio Cesc</t>
  </si>
  <si>
    <t>(021) 97257-1233</t>
  </si>
  <si>
    <t xml:space="preserve"> fabiobaldez@ig.com.br</t>
  </si>
  <si>
    <t>Ailton Aquino</t>
  </si>
  <si>
    <t>(021) 9813-6642</t>
  </si>
  <si>
    <t xml:space="preserve"> ailtonaquinos@gmail.com</t>
  </si>
  <si>
    <t xml:space="preserve">Denise Fazzi Miniguini E Marcelo </t>
  </si>
  <si>
    <t>(021) 9795-3529</t>
  </si>
  <si>
    <t xml:space="preserve"> (021) 98544-2422</t>
  </si>
  <si>
    <t>Horácio Campos</t>
  </si>
  <si>
    <t>(021) 98151-1000</t>
  </si>
  <si>
    <t>Luiz Bernardo Kac</t>
  </si>
  <si>
    <t>mariakac@gamil.com</t>
  </si>
  <si>
    <t xml:space="preserve"> (021) 99112-7319</t>
  </si>
  <si>
    <t>Alexandre Petra</t>
  </si>
  <si>
    <t>appetra@gmail.com</t>
  </si>
  <si>
    <t xml:space="preserve"> (021) 9811-1694</t>
  </si>
  <si>
    <t xml:space="preserve">Maria Fernanda Oliva </t>
  </si>
  <si>
    <t>(021) 99600-7168</t>
  </si>
  <si>
    <t xml:space="preserve"> mf.oliva@uol.com.br</t>
  </si>
  <si>
    <t>Adriana Sorrentino</t>
  </si>
  <si>
    <t>adrianasorrentino@ig.com.br</t>
  </si>
  <si>
    <t xml:space="preserve"> (021) 99619-1535</t>
  </si>
  <si>
    <t>Estevam Antunes Neto</t>
  </si>
  <si>
    <t>estantne@uol.com.br</t>
  </si>
  <si>
    <t xml:space="preserve"> (021) 96800-8000</t>
  </si>
  <si>
    <t xml:space="preserve"> (021) 98111-2780</t>
  </si>
  <si>
    <t xml:space="preserve">Carla Gussen Ferreira </t>
  </si>
  <si>
    <t>(021) 99421-0488</t>
  </si>
  <si>
    <t xml:space="preserve"> gussencarla@gmail.com</t>
  </si>
  <si>
    <t>Heliana</t>
  </si>
  <si>
    <t>(021) 98153-1866</t>
  </si>
  <si>
    <t xml:space="preserve"> dicofreitas@hotmail.com</t>
  </si>
  <si>
    <t>Juliana Ribeiro Eustaquio</t>
  </si>
  <si>
    <t>(021) 9977-2317</t>
  </si>
  <si>
    <t xml:space="preserve"> (021) 99772-3173</t>
  </si>
  <si>
    <t>Lea</t>
  </si>
  <si>
    <t>(021) 2275-5469</t>
  </si>
  <si>
    <t xml:space="preserve"> (021) 99616-1814</t>
  </si>
  <si>
    <t>Lucas Costa</t>
  </si>
  <si>
    <t>lucaslfc15@yahoo.com.br</t>
  </si>
  <si>
    <t xml:space="preserve"> (021) 98340-3434</t>
  </si>
  <si>
    <t>Luiz Marcos</t>
  </si>
  <si>
    <t>(021) 98400-4084</t>
  </si>
  <si>
    <t xml:space="preserve"> lzm0603@gmail.com</t>
  </si>
  <si>
    <t>Catarina Andrade</t>
  </si>
  <si>
    <t>(021) 91786-4043</t>
  </si>
  <si>
    <t>Elves Maciano De Jesus</t>
  </si>
  <si>
    <t>(021) 99976-9314</t>
  </si>
  <si>
    <t>(022) 97495-9945</t>
  </si>
  <si>
    <t xml:space="preserve"> periciajudicial.fernanda@hotmail.com</t>
  </si>
  <si>
    <t>Danielle De Oliveira</t>
  </si>
  <si>
    <t>(021) 99903-8655</t>
  </si>
  <si>
    <t xml:space="preserve"> danielledeoliveira32@gmail.com</t>
  </si>
  <si>
    <t>Luiz Cláudio Oliveira</t>
  </si>
  <si>
    <t>(021) 98177-8904</t>
  </si>
  <si>
    <t xml:space="preserve"> luiz.olivei@hotmail.com</t>
  </si>
  <si>
    <t>Regina</t>
  </si>
  <si>
    <t>(021) 2226-8120</t>
  </si>
  <si>
    <t>slaramarcio@gmail.com</t>
  </si>
  <si>
    <t xml:space="preserve"> (021) 2535-3544</t>
  </si>
  <si>
    <t xml:space="preserve"> (021) 99003-6712</t>
  </si>
  <si>
    <t>Ilza</t>
  </si>
  <si>
    <t>(021) 99818-4849</t>
  </si>
  <si>
    <t xml:space="preserve"> arcosso@ig.com.br </t>
  </si>
  <si>
    <t>Dolores</t>
  </si>
  <si>
    <t>(021) 2205-2167</t>
  </si>
  <si>
    <t xml:space="preserve"> (021) 99626-7644</t>
  </si>
  <si>
    <t>Maurício  Marília</t>
  </si>
  <si>
    <t>mariliacherman@gmail.com</t>
  </si>
  <si>
    <t xml:space="preserve"> (021) 3813-0352</t>
  </si>
  <si>
    <t xml:space="preserve"> (021) 99851-8710</t>
  </si>
  <si>
    <t>João Carlos De Queiroz</t>
  </si>
  <si>
    <t>jocarque@gmail.com</t>
  </si>
  <si>
    <t xml:space="preserve"> (021) 3322-3041</t>
  </si>
  <si>
    <t xml:space="preserve"> (021) 98162-5456</t>
  </si>
  <si>
    <t>Marivone</t>
  </si>
  <si>
    <t>(021) 98000-6363</t>
  </si>
  <si>
    <t>Lenir</t>
  </si>
  <si>
    <t>(021) 3272-6653</t>
  </si>
  <si>
    <t>(021) 99665-3817</t>
  </si>
  <si>
    <t xml:space="preserve"> (021) 2226-5952</t>
  </si>
  <si>
    <t xml:space="preserve"> (021) 99911-7475</t>
  </si>
  <si>
    <t>Célia</t>
  </si>
  <si>
    <t>(021) 2527-0342</t>
  </si>
  <si>
    <t xml:space="preserve"> (021) 99965-5854</t>
  </si>
  <si>
    <t>Cristiano Construtora</t>
  </si>
  <si>
    <t>christiano@villaconstrucoes.com.br</t>
  </si>
  <si>
    <t xml:space="preserve"> (021) 99266-5772</t>
  </si>
  <si>
    <t>Décio E  Cristina</t>
  </si>
  <si>
    <t>(021) 2542-2516</t>
  </si>
  <si>
    <t xml:space="preserve"> (021) 98719-5785</t>
  </si>
  <si>
    <t>Fabíola</t>
  </si>
  <si>
    <t>fabiolalara69@icloud.com</t>
  </si>
  <si>
    <t xml:space="preserve"> (021) 96773-8134</t>
  </si>
  <si>
    <t>Maria Lucia</t>
  </si>
  <si>
    <t>(021) 2553-3144</t>
  </si>
  <si>
    <t>Rodrigo E Paula</t>
  </si>
  <si>
    <t>(021) 98303-2351</t>
  </si>
  <si>
    <t xml:space="preserve"> paulavlg@hotmail.com</t>
  </si>
  <si>
    <t>Claudia</t>
  </si>
  <si>
    <t>(021) 9993-8039</t>
  </si>
  <si>
    <t xml:space="preserve"> claudiconstrucao@gmail.com</t>
  </si>
  <si>
    <t xml:space="preserve"> (021) 99938-0394</t>
  </si>
  <si>
    <t>Regina Longo</t>
  </si>
  <si>
    <t>(021) 9887-1275</t>
  </si>
  <si>
    <t xml:space="preserve"> reginaglongo@gmail.com</t>
  </si>
  <si>
    <t xml:space="preserve">Ramona </t>
  </si>
  <si>
    <t>(021) 9956-5127</t>
  </si>
  <si>
    <t xml:space="preserve"> (021) 98188-8086</t>
  </si>
  <si>
    <t xml:space="preserve"> (021) 99565-1274</t>
  </si>
  <si>
    <t>Heloisa Sacy</t>
  </si>
  <si>
    <t>(021) 9840-4050</t>
  </si>
  <si>
    <t xml:space="preserve"> heloisacy@gmail.com</t>
  </si>
  <si>
    <t xml:space="preserve"> (219) 8404-0505</t>
  </si>
  <si>
    <t>Virginia Dandrea</t>
  </si>
  <si>
    <t>(021) 9814-8688</t>
  </si>
  <si>
    <t xml:space="preserve"> virginia@dandreavera.com.br</t>
  </si>
  <si>
    <t>Belkiss Oliveira</t>
  </si>
  <si>
    <t>(021) 99223-5779</t>
  </si>
  <si>
    <t xml:space="preserve"> belkiss.oliveira@gmail.com</t>
  </si>
  <si>
    <t>Anidio</t>
  </si>
  <si>
    <t>(021) 99161-8990</t>
  </si>
  <si>
    <t xml:space="preserve"> anidio@gmail.com</t>
  </si>
  <si>
    <t>Erik Junior</t>
  </si>
  <si>
    <t>(021) 9692-6960</t>
  </si>
  <si>
    <t xml:space="preserve"> erikwspjr@gmail.com</t>
  </si>
  <si>
    <t xml:space="preserve">Leonardo Padrão  </t>
  </si>
  <si>
    <t>(021) 99821-1890</t>
  </si>
  <si>
    <t xml:space="preserve"> lpadrao@globo.com</t>
  </si>
  <si>
    <t>Rogerio</t>
  </si>
  <si>
    <t>(021) 99999-7304</t>
  </si>
  <si>
    <t xml:space="preserve"> rogeriodosantoa@gmail.com</t>
  </si>
  <si>
    <t>Ana Paula Lorena</t>
  </si>
  <si>
    <t>(021) 98216-0099</t>
  </si>
  <si>
    <t xml:space="preserve"> ana.p.lorena@gmail.com</t>
  </si>
  <si>
    <t>Frederico O. Siciliano</t>
  </si>
  <si>
    <t>fredericoscl@gmail.com</t>
  </si>
  <si>
    <t xml:space="preserve"> (021) 9963-3380</t>
  </si>
  <si>
    <t xml:space="preserve">Olga De Melo </t>
  </si>
  <si>
    <t>(021) 2266-1733</t>
  </si>
  <si>
    <t xml:space="preserve"> olgademelo@gmail.com</t>
  </si>
  <si>
    <t>Melissa Garrido</t>
  </si>
  <si>
    <t>(021) 98855-5361</t>
  </si>
  <si>
    <t xml:space="preserve"> melcabral778@gmail.com</t>
  </si>
  <si>
    <t xml:space="preserve">Lucia Alves </t>
  </si>
  <si>
    <t>(021) 9975-9519</t>
  </si>
  <si>
    <t xml:space="preserve"> luciaalvesantequera@hotmail.com</t>
  </si>
  <si>
    <t xml:space="preserve">Andre Marini </t>
  </si>
  <si>
    <t>(021) 9867-9492</t>
  </si>
  <si>
    <t xml:space="preserve"> andre.marini@uol.com.br</t>
  </si>
  <si>
    <t xml:space="preserve">Tereza Santos </t>
  </si>
  <si>
    <t>(021) 9991-4899</t>
  </si>
  <si>
    <t xml:space="preserve"> terezasantos@petrobras.com.br</t>
  </si>
  <si>
    <t>Everton Barrozo</t>
  </si>
  <si>
    <t>(021) 96723-1946</t>
  </si>
  <si>
    <t xml:space="preserve"> everton_barrozo@yahoo.com.br</t>
  </si>
  <si>
    <t>Paulo Pinna</t>
  </si>
  <si>
    <t>(021) 99974-4083</t>
  </si>
  <si>
    <t xml:space="preserve"> pp2013@gmail.com</t>
  </si>
  <si>
    <t xml:space="preserve">Célia Oliveira    </t>
  </si>
  <si>
    <t>(021) 9958-0680</t>
  </si>
  <si>
    <t xml:space="preserve"> joliveira1920@hotmail.com</t>
  </si>
  <si>
    <t xml:space="preserve">Alessandra </t>
  </si>
  <si>
    <t>(021) 99242-7525</t>
  </si>
  <si>
    <t xml:space="preserve"> geuller@ig.com.br</t>
  </si>
  <si>
    <t xml:space="preserve">Rebeca Barbosa  </t>
  </si>
  <si>
    <t>(021) 9808-8111</t>
  </si>
  <si>
    <t xml:space="preserve"> rebecabarbosa@gmail.com</t>
  </si>
  <si>
    <t>Marco Cohen</t>
  </si>
  <si>
    <t>(021) 99965-5241</t>
  </si>
  <si>
    <t xml:space="preserve"> marcojcohen@gmail.com</t>
  </si>
  <si>
    <t>(021) 98899-2020</t>
  </si>
  <si>
    <t>Lourdes De Fatima</t>
  </si>
  <si>
    <t>(021) 99639-8332</t>
  </si>
  <si>
    <t>Therezinha Freitas De Azevedo</t>
  </si>
  <si>
    <t>(021) 98107-0999</t>
  </si>
  <si>
    <t xml:space="preserve"> therefreitas@gmail.com</t>
  </si>
  <si>
    <t>Karen Cabral</t>
  </si>
  <si>
    <t>(021) 98112-2923</t>
  </si>
  <si>
    <t xml:space="preserve"> (021) 3259-9709</t>
  </si>
  <si>
    <t xml:space="preserve"> (021) 99873-0709</t>
  </si>
  <si>
    <t xml:space="preserve"> karen.cabral@globo.com</t>
  </si>
  <si>
    <t xml:space="preserve"> renato01@me.com</t>
  </si>
  <si>
    <t>Eudes Prado Lopes Filho</t>
  </si>
  <si>
    <t>ELIZABETH@NTIMEEVENTOS.COM.BR</t>
  </si>
  <si>
    <t xml:space="preserve"> (019) 99604-4162</t>
  </si>
  <si>
    <t>(021) 99515-1847</t>
  </si>
  <si>
    <t>Christina O T Silva</t>
  </si>
  <si>
    <t>marcellasaraceni@hotmail.com</t>
  </si>
  <si>
    <t xml:space="preserve"> (021) 99918-6040</t>
  </si>
  <si>
    <t>Tatiana Peixoto</t>
  </si>
  <si>
    <t>(021) 97965-9226</t>
  </si>
  <si>
    <t>Cesar Cordeiro</t>
  </si>
  <si>
    <t>(021) 99504-4745</t>
  </si>
  <si>
    <t xml:space="preserve"> cesarcordeiro05@yahoo.com.br</t>
  </si>
  <si>
    <t>Rubinho</t>
  </si>
  <si>
    <t>(021) 97014-0756</t>
  </si>
  <si>
    <t>Luiz Paulo Fernandes Pinheiro</t>
  </si>
  <si>
    <t>(021) 99858-7521</t>
  </si>
  <si>
    <t xml:space="preserve"> lpaulopinheiro@gmail.com</t>
  </si>
  <si>
    <t>Claudia Pezella</t>
  </si>
  <si>
    <t>(021) 99992-0012</t>
  </si>
  <si>
    <t>Fernanda Londres</t>
  </si>
  <si>
    <t>(021) 99874-1727</t>
  </si>
  <si>
    <t>Flavia Moreira De Castro</t>
  </si>
  <si>
    <t>(021) 99259-0558</t>
  </si>
  <si>
    <t xml:space="preserve"> flaviachatack@gmail.com</t>
  </si>
  <si>
    <t>Zoraide</t>
  </si>
  <si>
    <t>(278) 3651-1633</t>
  </si>
  <si>
    <t xml:space="preserve"> (021) 2247-2654</t>
  </si>
  <si>
    <t>Alexandre Klaus Dieterle</t>
  </si>
  <si>
    <t>alexklausdieterle@gmail.com</t>
  </si>
  <si>
    <t xml:space="preserve"> (021) 98570-8685</t>
  </si>
  <si>
    <t>Fabio Rabelo</t>
  </si>
  <si>
    <t>(021) 98148-7606</t>
  </si>
  <si>
    <t>(021) 96906-5712</t>
  </si>
  <si>
    <t>Paulo Portella</t>
  </si>
  <si>
    <t>(021) 98123-5195</t>
  </si>
  <si>
    <t xml:space="preserve"> (021) 99715-6787</t>
  </si>
  <si>
    <t>Luiz Mendonça</t>
  </si>
  <si>
    <t>(021) 99912-8358</t>
  </si>
  <si>
    <t xml:space="preserve"> luizmendon47@gmail.com</t>
  </si>
  <si>
    <t>Francisco Avanço</t>
  </si>
  <si>
    <t>(021) 9911-6460</t>
  </si>
  <si>
    <t>Antonio Carlos Reissmann</t>
  </si>
  <si>
    <t>luckyreissmann@gmail.com</t>
  </si>
  <si>
    <t xml:space="preserve"> (021) 2553-7178</t>
  </si>
  <si>
    <t xml:space="preserve"> (021) 2644-2399</t>
  </si>
  <si>
    <t xml:space="preserve"> (021) 98102-8602</t>
  </si>
  <si>
    <t>Regina Moscoso</t>
  </si>
  <si>
    <t>reginamoscoso@yahoo.com.br</t>
  </si>
  <si>
    <t xml:space="preserve"> (021) 9986-4222</t>
  </si>
  <si>
    <t>Lucia</t>
  </si>
  <si>
    <t>(021) 98724-3782</t>
  </si>
  <si>
    <t>Frederico Oliveira</t>
  </si>
  <si>
    <t>(021) 97215-7230</t>
  </si>
  <si>
    <t xml:space="preserve"> fredphotostudio2011@hotmail.com</t>
  </si>
  <si>
    <t>Daniel Faleiros Migliano</t>
  </si>
  <si>
    <t>dfmigliano@hotmail.com</t>
  </si>
  <si>
    <t xml:space="preserve"> (021) 98936-6750</t>
  </si>
  <si>
    <t>Aurelio Alves</t>
  </si>
  <si>
    <t>(021) 98840-0231</t>
  </si>
  <si>
    <t xml:space="preserve"> (021) 2239-0231</t>
  </si>
  <si>
    <t>Gloria Beaklinu</t>
  </si>
  <si>
    <t>(021) 98118-4440</t>
  </si>
  <si>
    <t>Marcio De Souza Rossi</t>
  </si>
  <si>
    <t>(021) 99196-1862</t>
  </si>
  <si>
    <t xml:space="preserve"> (021) 2274-2212</t>
  </si>
  <si>
    <t xml:space="preserve"> marcio.rossi55@hotmail.com</t>
  </si>
  <si>
    <t>Avelino</t>
  </si>
  <si>
    <t>(021) 99497-3417</t>
  </si>
  <si>
    <t>Dendisey</t>
  </si>
  <si>
    <t>(021) 97396-4431</t>
  </si>
  <si>
    <t>Murilo Santos De Medeiros</t>
  </si>
  <si>
    <t>(021) 97031-9974</t>
  </si>
  <si>
    <t xml:space="preserve"> m.sanmed@gmail.com</t>
  </si>
  <si>
    <t>Bianca Rinaldi Menga</t>
  </si>
  <si>
    <t>bimenga@me.com</t>
  </si>
  <si>
    <t xml:space="preserve"> (021) 99680-2161</t>
  </si>
  <si>
    <t>Federico Huebster</t>
  </si>
  <si>
    <t>(021) 98470-0765</t>
  </si>
  <si>
    <t xml:space="preserve"> fphuebscher@gmail.com</t>
  </si>
  <si>
    <t>Melissa Belotto</t>
  </si>
  <si>
    <t>(021) 98667-8034</t>
  </si>
  <si>
    <t xml:space="preserve"> melbell@oi.com.br</t>
  </si>
  <si>
    <t>Gustavo Gill</t>
  </si>
  <si>
    <t>(021) 99192-2023</t>
  </si>
  <si>
    <t>Danilo Giovanni</t>
  </si>
  <si>
    <t>(021) 98093-3888</t>
  </si>
  <si>
    <t>Larissa De Souza Lima</t>
  </si>
  <si>
    <t>(021) 99564-3191</t>
  </si>
  <si>
    <t xml:space="preserve"> larissa.souzalima@gmail.com</t>
  </si>
  <si>
    <t>Dimitri Iglitzky</t>
  </si>
  <si>
    <t>(021) 97291-4374</t>
  </si>
  <si>
    <t>Monica Eyer</t>
  </si>
  <si>
    <t>(021) 99836-5332</t>
  </si>
  <si>
    <t>Vera</t>
  </si>
  <si>
    <t>(021) 9924-1522</t>
  </si>
  <si>
    <t>Jaimes Fernandes De Souza</t>
  </si>
  <si>
    <t>(021) 98303-2027</t>
  </si>
  <si>
    <t xml:space="preserve"> jaimes.souza5@gmail.com</t>
  </si>
  <si>
    <t>Familia Feijo</t>
  </si>
  <si>
    <t>(021) 9998-8832</t>
  </si>
  <si>
    <t>Israel</t>
  </si>
  <si>
    <t>(021) 98582-2015</t>
  </si>
  <si>
    <t>Carol Castro</t>
  </si>
  <si>
    <t>carol.castro@globo.com</t>
  </si>
  <si>
    <t xml:space="preserve"> (021) 99191-3434</t>
  </si>
  <si>
    <t>Diniz</t>
  </si>
  <si>
    <t>(021) 96444-2824</t>
  </si>
  <si>
    <t>Ilana  Tenembaum</t>
  </si>
  <si>
    <t>(021) 2247-3547</t>
  </si>
  <si>
    <t xml:space="preserve"> (021) 98237-0521</t>
  </si>
  <si>
    <t xml:space="preserve"> ilana.tenenbaum@yahoo.com.br</t>
  </si>
  <si>
    <t>Walter Paes</t>
  </si>
  <si>
    <t>(021) 99975-2037</t>
  </si>
  <si>
    <t xml:space="preserve"> (021) 2516-1687</t>
  </si>
  <si>
    <t xml:space="preserve"> veramafra@skualomarias.com.br</t>
  </si>
  <si>
    <t xml:space="preserve"> wpaes@ig.com.br</t>
  </si>
  <si>
    <t>Leda Portella</t>
  </si>
  <si>
    <t>(021) 99767-1482</t>
  </si>
  <si>
    <t xml:space="preserve"> ledaportella@hotmail.com</t>
  </si>
  <si>
    <t>Marcos Nobrega</t>
  </si>
  <si>
    <t>(021) 99003-4200</t>
  </si>
  <si>
    <t xml:space="preserve"> marcosjnobrega@uol.com.br</t>
  </si>
  <si>
    <t>Fabricio</t>
  </si>
  <si>
    <t>(021) 96967-3805</t>
  </si>
  <si>
    <t>Carolina Vidal</t>
  </si>
  <si>
    <t>(021) 99883-3470</t>
  </si>
  <si>
    <t>Antonio Vitale</t>
  </si>
  <si>
    <t>(021) 99986-5576</t>
  </si>
  <si>
    <t xml:space="preserve"> toni.vitale@hotmail.com</t>
  </si>
  <si>
    <t>Sérgio Moreira Dias</t>
  </si>
  <si>
    <t>(021) 99985-1185</t>
  </si>
  <si>
    <t xml:space="preserve"> (021) 2494-2101</t>
  </si>
  <si>
    <t xml:space="preserve"> sergio@sergiomdias.com.br</t>
  </si>
  <si>
    <t>José</t>
  </si>
  <si>
    <t>(021) 99772-2674</t>
  </si>
  <si>
    <t xml:space="preserve"> soseliresrial@hotmail.com</t>
  </si>
  <si>
    <t>Elisabeth Kfuri</t>
  </si>
  <si>
    <t>(021) 99754-8494</t>
  </si>
  <si>
    <t xml:space="preserve"> (021) 2537-7704</t>
  </si>
  <si>
    <t xml:space="preserve"> bethkfuri@gmail.com</t>
  </si>
  <si>
    <t>Anna Carla</t>
  </si>
  <si>
    <t>(021) 9761-6433</t>
  </si>
  <si>
    <t>Aline Blotta</t>
  </si>
  <si>
    <t>(021) 2205-8717</t>
  </si>
  <si>
    <t>Toth Brondi</t>
  </si>
  <si>
    <t>toth@aquarelafilmes.com.br</t>
  </si>
  <si>
    <t xml:space="preserve"> (021) 9700-0827</t>
  </si>
  <si>
    <t>Zeca Morcazel</t>
  </si>
  <si>
    <t>(021) 97297-2024</t>
  </si>
  <si>
    <t>Gislaine</t>
  </si>
  <si>
    <t>(393) 34652-0974</t>
  </si>
  <si>
    <t>Vivian De Oliveira Viana Da Silva</t>
  </si>
  <si>
    <t>(021) 9825-7975</t>
  </si>
  <si>
    <t xml:space="preserve"> (021) 9821-9512</t>
  </si>
  <si>
    <t xml:space="preserve"> vagsb@yahoo.com.br</t>
  </si>
  <si>
    <t xml:space="preserve"> vivian_ovs@yahoo.com.br</t>
  </si>
  <si>
    <t>Luiz Passagem</t>
  </si>
  <si>
    <t>(021) 7873-0906</t>
  </si>
  <si>
    <t xml:space="preserve"> lmlimalcal@gmail.com</t>
  </si>
  <si>
    <t>Luiz Kunz</t>
  </si>
  <si>
    <t>(021) 98114-0110</t>
  </si>
  <si>
    <t xml:space="preserve"> luizkunz@ig.com.br</t>
  </si>
  <si>
    <t>(021) 99116-4604</t>
  </si>
  <si>
    <t>Arthur Nusmam</t>
  </si>
  <si>
    <t>(021) 99855-6768</t>
  </si>
  <si>
    <t xml:space="preserve"> anusmam@unnet.com.br</t>
  </si>
  <si>
    <t>Monica Monteiro</t>
  </si>
  <si>
    <t>(021) 99851-5325</t>
  </si>
  <si>
    <t xml:space="preserve"> monicamonteiropc@yahoo.com.br</t>
  </si>
  <si>
    <t>Thiago Augusto Silva Vila Nova</t>
  </si>
  <si>
    <t>(021) 98842-2680</t>
  </si>
  <si>
    <t xml:space="preserve"> thiagovilanova@vilanovaebrandao.com.br</t>
  </si>
  <si>
    <t>Flavio Barreta Junior</t>
  </si>
  <si>
    <t>(021) 99998-8311</t>
  </si>
  <si>
    <t xml:space="preserve"> barretta.flavio@gmail.com</t>
  </si>
  <si>
    <t>Leonardo Shor</t>
  </si>
  <si>
    <t>(021) 9973-6340</t>
  </si>
  <si>
    <t xml:space="preserve"> leonardo@engeziler.com.br</t>
  </si>
  <si>
    <t>Branca Bialowas</t>
  </si>
  <si>
    <t>(021) 99954-1661</t>
  </si>
  <si>
    <t xml:space="preserve"> brancabialowas@webcorner.com.br</t>
  </si>
  <si>
    <t>Marcelo Perez</t>
  </si>
  <si>
    <t>(021) 98191-9841</t>
  </si>
  <si>
    <t xml:space="preserve"> marcelo@iwsimoveis.com</t>
  </si>
  <si>
    <t>Alessandra Brandão</t>
  </si>
  <si>
    <t>(021) 99493-6989</t>
  </si>
  <si>
    <t>Sergio Wajsros</t>
  </si>
  <si>
    <t>(021) 99567-3535</t>
  </si>
  <si>
    <t>Doura Gilda</t>
  </si>
  <si>
    <t>(021) 99984-5614</t>
  </si>
  <si>
    <t>Benedita Dias  Martiz</t>
  </si>
  <si>
    <t>(021) 99618-0812</t>
  </si>
  <si>
    <t>Wellignton Caribe De Araujo</t>
  </si>
  <si>
    <t>(021) 98305-5668</t>
  </si>
  <si>
    <t>Francina Lopes</t>
  </si>
  <si>
    <t>(021) 99850-2576</t>
  </si>
  <si>
    <t xml:space="preserve"> francinalopes@gmail.com</t>
  </si>
  <si>
    <t>Roseane Castells</t>
  </si>
  <si>
    <t>(021) 99995-1113</t>
  </si>
  <si>
    <t xml:space="preserve"> (021) 2537-1539</t>
  </si>
  <si>
    <t xml:space="preserve"> rosecastelss@yahoo.com.br</t>
  </si>
  <si>
    <t>Rogério Martins</t>
  </si>
  <si>
    <t>(021) 99124-7047</t>
  </si>
  <si>
    <t>Gisela Goldwasser</t>
  </si>
  <si>
    <t>(021) 98874-7990</t>
  </si>
  <si>
    <t xml:space="preserve"> giselagoldwasser@gmail.com</t>
  </si>
  <si>
    <t>Dimitri</t>
  </si>
  <si>
    <t>(021) 07291-4374</t>
  </si>
  <si>
    <t>Eduardo Froes</t>
  </si>
  <si>
    <t>(021) 98823-3867</t>
  </si>
  <si>
    <t>Joaquim</t>
  </si>
  <si>
    <t>(021) 9819-1667</t>
  </si>
  <si>
    <t>Virginia</t>
  </si>
  <si>
    <t>(021) 98881-6760</t>
  </si>
  <si>
    <t>Ceres Feijo</t>
  </si>
  <si>
    <t>(021) 9993-0102</t>
  </si>
  <si>
    <t>Daniel Barbosa Holztreger</t>
  </si>
  <si>
    <t>(021) 99239-6641</t>
  </si>
  <si>
    <t>Saulo Machado Da Costa</t>
  </si>
  <si>
    <t>(021) 99548-2410</t>
  </si>
  <si>
    <t>Daniela Ary</t>
  </si>
  <si>
    <t>(021) 99572-1082</t>
  </si>
  <si>
    <t>Dario Cezar</t>
  </si>
  <si>
    <t>(021) 2539-8964</t>
  </si>
  <si>
    <t xml:space="preserve"> dariocezar@gmail.com</t>
  </si>
  <si>
    <t>Maria Lucia Pacheco</t>
  </si>
  <si>
    <t>(021) 99987-0054</t>
  </si>
  <si>
    <t xml:space="preserve"> marialucia.pacheco@gmail.com</t>
  </si>
  <si>
    <t>Stella Mariz</t>
  </si>
  <si>
    <t>(021) 98131-7388</t>
  </si>
  <si>
    <t xml:space="preserve"> contato@stellamariz.med.br</t>
  </si>
  <si>
    <t>Daniel</t>
  </si>
  <si>
    <t>(021) 96995-5287</t>
  </si>
  <si>
    <t>Almira P B Silveira</t>
  </si>
  <si>
    <t>(021) 98202-6494</t>
  </si>
  <si>
    <t>Bruno Barki</t>
  </si>
  <si>
    <t>(021) 99789-6629</t>
  </si>
  <si>
    <t xml:space="preserve"> bruno@barki.com.br</t>
  </si>
  <si>
    <t>Mendes</t>
  </si>
  <si>
    <t>(021) 99975-1725</t>
  </si>
  <si>
    <t>Bernardo Contar Trindade</t>
  </si>
  <si>
    <t>(021) 98808-3045</t>
  </si>
  <si>
    <t xml:space="preserve"> bernardotrindade@outlook.com</t>
  </si>
  <si>
    <t>Karla</t>
  </si>
  <si>
    <t>karlamatos8@gmail.com</t>
  </si>
  <si>
    <t xml:space="preserve"> (021) 9812-5018</t>
  </si>
  <si>
    <t>Guilherme De Resende Regal</t>
  </si>
  <si>
    <t>(021) 99913-2327</t>
  </si>
  <si>
    <t>Laura Periard</t>
  </si>
  <si>
    <t>(021) 9917-3121</t>
  </si>
  <si>
    <t xml:space="preserve"> (021) 2704-3743</t>
  </si>
  <si>
    <t xml:space="preserve"> (021) 99173-1213</t>
  </si>
  <si>
    <t xml:space="preserve"> lauraperiard@gmail.com</t>
  </si>
  <si>
    <t>Carlos Augusto Grillo Franqueira</t>
  </si>
  <si>
    <t>(021) 99985-3140</t>
  </si>
  <si>
    <t xml:space="preserve"> carlosfranqueira@buziosguesthouse.com.br</t>
  </si>
  <si>
    <t>Beatriz Kuhn</t>
  </si>
  <si>
    <t>(021) 99808-3027</t>
  </si>
  <si>
    <t>(021) 9991-1111</t>
  </si>
  <si>
    <t>Cristiane Beleza</t>
  </si>
  <si>
    <t>(021) 98793-0555</t>
  </si>
  <si>
    <t>Ana</t>
  </si>
  <si>
    <t>(021) 99104-4277</t>
  </si>
  <si>
    <t>(021) 9956-7353</t>
  </si>
  <si>
    <t>Rossi Residencial</t>
  </si>
  <si>
    <t>Sindico</t>
  </si>
  <si>
    <t>(021) 2051-2061</t>
  </si>
  <si>
    <t xml:space="preserve"> elizabeth@ntimeeventos.com.br</t>
  </si>
  <si>
    <t>(021) 99962-0917</t>
  </si>
  <si>
    <t>Mcl Berger</t>
  </si>
  <si>
    <t>(021) 97198-5263</t>
  </si>
  <si>
    <t xml:space="preserve"> (021) 99651-0396</t>
  </si>
  <si>
    <t xml:space="preserve"> rosangela@galeria64.com.br</t>
  </si>
  <si>
    <t>Vanessa Ribeiro Simões De Castro</t>
  </si>
  <si>
    <t>(021) 99298-4118</t>
  </si>
  <si>
    <t xml:space="preserve"> vanirelato@gmail.com</t>
  </si>
  <si>
    <t>Jose Claudio Santos</t>
  </si>
  <si>
    <t>(021) 97907-5647</t>
  </si>
  <si>
    <t xml:space="preserve"> joseclaudiosj@gmail.com</t>
  </si>
  <si>
    <t>laafraga@gmail.com</t>
  </si>
  <si>
    <t xml:space="preserve"> (021) 99921-8930</t>
  </si>
  <si>
    <t>Ricardo Coutada Alves</t>
  </si>
  <si>
    <t>(021) 99146-1562</t>
  </si>
  <si>
    <t>Marcelo De Carvalho</t>
  </si>
  <si>
    <t>(021) 99794-7448</t>
  </si>
  <si>
    <t>(021) 96971-5891</t>
  </si>
  <si>
    <t>Monica</t>
  </si>
  <si>
    <t>(021) 9899-6533</t>
  </si>
  <si>
    <t>Leandro Lobo</t>
  </si>
  <si>
    <t>(021) 97133-5961</t>
  </si>
  <si>
    <t xml:space="preserve"> (021) 99969-0443</t>
  </si>
  <si>
    <t>Fernando Rhossard Dantas Cavalcante</t>
  </si>
  <si>
    <t>frdcavalcante@gmail.com</t>
  </si>
  <si>
    <t xml:space="preserve"> (021) 99612-6643</t>
  </si>
  <si>
    <t>Clóvis Correia</t>
  </si>
  <si>
    <t>(032) 3234-4106</t>
  </si>
  <si>
    <t xml:space="preserve"> (032) 8419-6562</t>
  </si>
  <si>
    <t>Marcela Aloe</t>
  </si>
  <si>
    <t>(021) 99335-2854</t>
  </si>
  <si>
    <t xml:space="preserve"> marcelaaloe@hotmail.com</t>
  </si>
  <si>
    <t>Oliveira</t>
  </si>
  <si>
    <t>Mateus Dona Mariana</t>
  </si>
  <si>
    <t>(021) 98252-1934</t>
  </si>
  <si>
    <t>Mauricio Assayag</t>
  </si>
  <si>
    <t>(021) 98106-3507</t>
  </si>
  <si>
    <t xml:space="preserve"> meassayag@hotmail.com</t>
  </si>
  <si>
    <t>Luiz Emilio Ferreira</t>
  </si>
  <si>
    <t>(021) 09930-5773</t>
  </si>
  <si>
    <t>João Carlos</t>
  </si>
  <si>
    <t>(021) 99998-7847</t>
  </si>
  <si>
    <t>Osvaldo</t>
  </si>
  <si>
    <t>(021) 99252-1253</t>
  </si>
  <si>
    <t>(021) 98222-3132</t>
  </si>
  <si>
    <t>Monica Engelan</t>
  </si>
  <si>
    <t>(021) 99128-7477</t>
  </si>
  <si>
    <t xml:space="preserve"> gengelman@yahoo.com</t>
  </si>
  <si>
    <t>Sandro Leonard Duque</t>
  </si>
  <si>
    <t>(021) 99288-4738</t>
  </si>
  <si>
    <t>Marcelo Cohen Queiroz</t>
  </si>
  <si>
    <t>(088) 99685-2098</t>
  </si>
  <si>
    <t xml:space="preserve"> (021) 97692-3350</t>
  </si>
  <si>
    <t xml:space="preserve"> cohenrio@gmail.com</t>
  </si>
  <si>
    <t>Henrique França</t>
  </si>
  <si>
    <t>(021) 98208-7038</t>
  </si>
  <si>
    <t>Luis Paci</t>
  </si>
  <si>
    <t>(021) 99657-9794</t>
  </si>
  <si>
    <t xml:space="preserve"> (021) 2247-9127</t>
  </si>
  <si>
    <t xml:space="preserve"> luispaci@gmail.com</t>
  </si>
  <si>
    <t>Deuzedina Felipe</t>
  </si>
  <si>
    <t>(021) 98454-6316</t>
  </si>
  <si>
    <t xml:space="preserve"> (021) 2522-7431</t>
  </si>
  <si>
    <t>Tereza Cristina Lemos Barreto</t>
  </si>
  <si>
    <t>(021) 3477-9693</t>
  </si>
  <si>
    <t xml:space="preserve"> (021) 98881-3530</t>
  </si>
  <si>
    <t xml:space="preserve"> tereza.barreto@gmail.com</t>
  </si>
  <si>
    <t>Andrea Faria De Oliveira Chula</t>
  </si>
  <si>
    <t>andreafochula@gmail.com</t>
  </si>
  <si>
    <t xml:space="preserve"> (021) 99414-5854</t>
  </si>
  <si>
    <t>Ronaldo</t>
  </si>
  <si>
    <t>(021) 99974-3249</t>
  </si>
  <si>
    <t xml:space="preserve"> ronaldo151189@hotmail.com</t>
  </si>
  <si>
    <t>Rita De Cássia Rosas</t>
  </si>
  <si>
    <t>(021) 9994-5865</t>
  </si>
  <si>
    <t xml:space="preserve"> rcr.zen@hotmail.com</t>
  </si>
  <si>
    <t>Márcia</t>
  </si>
  <si>
    <t>(021) 9946-1373</t>
  </si>
  <si>
    <t>Guilherme Rosembaum</t>
  </si>
  <si>
    <t>(021) 99979-1671</t>
  </si>
  <si>
    <t xml:space="preserve"> guilherme@templateeventos.com.br</t>
  </si>
  <si>
    <t>Valeria Eloy</t>
  </si>
  <si>
    <t>(021) 98877-2025</t>
  </si>
  <si>
    <t>Aline Moreira</t>
  </si>
  <si>
    <t>(021) 9820-2033</t>
  </si>
  <si>
    <t>Renata Torres</t>
  </si>
  <si>
    <t>(021) 99855-7124</t>
  </si>
  <si>
    <t xml:space="preserve"> renatatcf@gmail.com </t>
  </si>
  <si>
    <t>Mariana Dames</t>
  </si>
  <si>
    <t>(021) 99332-9411</t>
  </si>
  <si>
    <t xml:space="preserve"> marianadames@hotmail.com</t>
  </si>
  <si>
    <t>Heliane Diamente</t>
  </si>
  <si>
    <t>(021) 99603-9579</t>
  </si>
  <si>
    <t>(021) 99964-7578</t>
  </si>
  <si>
    <t xml:space="preserve"> anacarlambalmeida@gmail.com</t>
  </si>
  <si>
    <t>Cleo</t>
  </si>
  <si>
    <t>(021) 2521-4467</t>
  </si>
  <si>
    <t>Heloisa</t>
  </si>
  <si>
    <t>(021) 9939-7350</t>
  </si>
  <si>
    <t>Franklin Stavola</t>
  </si>
  <si>
    <t>(024) 99324-8488</t>
  </si>
  <si>
    <t xml:space="preserve"> (024) 99293-7357</t>
  </si>
  <si>
    <t xml:space="preserve"> franklinstavola@ig.com.br</t>
  </si>
  <si>
    <t>Eliana Bittencourt</t>
  </si>
  <si>
    <t>(085) 9182-5880</t>
  </si>
  <si>
    <t>Fernando José Bento Ferreira</t>
  </si>
  <si>
    <t>(021) 99532-0545</t>
  </si>
  <si>
    <t xml:space="preserve"> fernandojbfb@gmail.com</t>
  </si>
  <si>
    <t>Ana Helena</t>
  </si>
  <si>
    <t>(021) 9266-3577</t>
  </si>
  <si>
    <t>(021) 99997-9720</t>
  </si>
  <si>
    <t xml:space="preserve"> asia_exotic@hotmail.com</t>
  </si>
  <si>
    <t>Gustavo</t>
  </si>
  <si>
    <t>(021) 96767-1795</t>
  </si>
  <si>
    <t>Nelson Baptista Neto</t>
  </si>
  <si>
    <t>(021) 99987-4625</t>
  </si>
  <si>
    <t xml:space="preserve"> nbn@kzn-i.com</t>
  </si>
  <si>
    <t>Fausto Figueiredo</t>
  </si>
  <si>
    <t>(021) 9952-0932</t>
  </si>
  <si>
    <t xml:space="preserve"> fcfigueiredo@globo.com</t>
  </si>
  <si>
    <t xml:space="preserve">Cyrela </t>
  </si>
  <si>
    <t>Maria Cristina Ribeiro De Paranagua</t>
  </si>
  <si>
    <t>(021) 99913-0481</t>
  </si>
  <si>
    <t xml:space="preserve"> contato.kittyparanagua@gmail.com</t>
  </si>
  <si>
    <t>Celisa Chaves Kahn</t>
  </si>
  <si>
    <t>(021) 99640-4404</t>
  </si>
  <si>
    <t>Norma</t>
  </si>
  <si>
    <t>(021) 2540-7210</t>
  </si>
  <si>
    <t xml:space="preserve"> (021) 9792-9050</t>
  </si>
  <si>
    <t>Cunha</t>
  </si>
  <si>
    <t>(021) 99356-3735</t>
  </si>
  <si>
    <t>B. Master Participações Ltda</t>
  </si>
  <si>
    <t>(021) 99922-6405</t>
  </si>
  <si>
    <t xml:space="preserve"> bgrand@terra.com.br</t>
  </si>
  <si>
    <t>Reinaldo Bispo Monteiro</t>
  </si>
  <si>
    <t>(024) 99254-9545</t>
  </si>
  <si>
    <t xml:space="preserve"> (021) 2285-1895</t>
  </si>
  <si>
    <t>Giselle Rohr</t>
  </si>
  <si>
    <t>(021) 99805-7005</t>
  </si>
  <si>
    <t xml:space="preserve"> gisellerohr@gmail.com</t>
  </si>
  <si>
    <t>Andreza Stein Favero</t>
  </si>
  <si>
    <t>(021) 98267-0418</t>
  </si>
  <si>
    <t xml:space="preserve"> andrezastein@yahoo.com.br</t>
  </si>
  <si>
    <t>Debora Lima</t>
  </si>
  <si>
    <t>(336) 9531-1524</t>
  </si>
  <si>
    <t>João Dael Belo</t>
  </si>
  <si>
    <t>(021) 99780-3747</t>
  </si>
  <si>
    <t xml:space="preserve"> jdbelo@globo.com</t>
  </si>
  <si>
    <t>Pawel Keller Pawel.kellergmail.com</t>
  </si>
  <si>
    <t>(021) 9974-7225</t>
  </si>
  <si>
    <t>Isac Hadid</t>
  </si>
  <si>
    <t>(021) 7845-9812</t>
  </si>
  <si>
    <t xml:space="preserve"> (021) 99984-5613</t>
  </si>
  <si>
    <t xml:space="preserve"> ihadid@gmail.com</t>
  </si>
  <si>
    <t>Jacqueline Filizola</t>
  </si>
  <si>
    <t>jacquefilizola@hotmail.com</t>
  </si>
  <si>
    <t xml:space="preserve"> (021) 9876-4414</t>
  </si>
  <si>
    <t>Marcos Antonio</t>
  </si>
  <si>
    <t>r-o-s-a-i-n-e@hotmail.com</t>
  </si>
  <si>
    <t xml:space="preserve"> (021) 3296-2568</t>
  </si>
  <si>
    <t xml:space="preserve"> (021) 99849-9696</t>
  </si>
  <si>
    <t>Rafael Fabrés</t>
  </si>
  <si>
    <t>(521) 55763-2918</t>
  </si>
  <si>
    <t xml:space="preserve"> (021) 99811-8459</t>
  </si>
  <si>
    <t xml:space="preserve"> rafaelfabres@gmail.com</t>
  </si>
  <si>
    <t>Rogerio Antunes</t>
  </si>
  <si>
    <t>(021) 98886-2844</t>
  </si>
  <si>
    <t xml:space="preserve"> rogerioantunesdossantos@gmail.com</t>
  </si>
  <si>
    <t>Karla Prop Farani</t>
  </si>
  <si>
    <t>(022) 99835-8030</t>
  </si>
  <si>
    <t>Marcia Parahyba</t>
  </si>
  <si>
    <t>(021) 98271-5069</t>
  </si>
  <si>
    <t xml:space="preserve"> mparahyba@gmail.com</t>
  </si>
  <si>
    <t>Salete</t>
  </si>
  <si>
    <t>(021) 99305-7737</t>
  </si>
  <si>
    <t>Estela</t>
  </si>
  <si>
    <t>(021) 98353-7661</t>
  </si>
  <si>
    <t>Janaína Corrêa</t>
  </si>
  <si>
    <t>(021) 9889-9093</t>
  </si>
  <si>
    <t>Rafael Suede Ramos</t>
  </si>
  <si>
    <t>rafaelsuederamos@gmail.com</t>
  </si>
  <si>
    <t xml:space="preserve"> (021) 99231-9092</t>
  </si>
  <si>
    <t>Marcia Carvalho</t>
  </si>
  <si>
    <t>(021) 9812-5546</t>
  </si>
  <si>
    <t xml:space="preserve"> marciafscarvalho@gmail.com</t>
  </si>
  <si>
    <t>Claudia Braga</t>
  </si>
  <si>
    <t>(021) 98262-1904</t>
  </si>
  <si>
    <t>Leonardo Rodrigues</t>
  </si>
  <si>
    <t>(021) 99909-4147</t>
  </si>
  <si>
    <t xml:space="preserve"> leorodrigues@gmail.com</t>
  </si>
  <si>
    <t>Humberto Pessanha</t>
  </si>
  <si>
    <t>humpessanha@gmail.com</t>
  </si>
  <si>
    <t xml:space="preserve"> (021) 97316-4629</t>
  </si>
  <si>
    <t>Sandra Cachambi</t>
  </si>
  <si>
    <t>(021) 99540-0891</t>
  </si>
  <si>
    <t>Mauro Guedes</t>
  </si>
  <si>
    <t>(021) 99972-1590</t>
  </si>
  <si>
    <t>Terezinha Souza Pinto</t>
  </si>
  <si>
    <t>(021) 99925-2105</t>
  </si>
  <si>
    <t>Estela Marinho</t>
  </si>
  <si>
    <t>(021) 97928-0770</t>
  </si>
  <si>
    <t xml:space="preserve"> telamarinho@hotmail.com</t>
  </si>
  <si>
    <t>Monica Barg</t>
  </si>
  <si>
    <t>(021) 99759-7775</t>
  </si>
  <si>
    <t>Gilberto Paes</t>
  </si>
  <si>
    <t>(021) 98364-0037</t>
  </si>
  <si>
    <t xml:space="preserve"> gilberto.paes@oi.com.br</t>
  </si>
  <si>
    <t>Vicente De Paula Azevedo</t>
  </si>
  <si>
    <t>(021) 99870-3000</t>
  </si>
  <si>
    <t>Thiago Vilas Boas Zimmermann</t>
  </si>
  <si>
    <t>(021) 98258-8836</t>
  </si>
  <si>
    <t xml:space="preserve"> tvzimmermann@me.com</t>
  </si>
  <si>
    <t>Jorge Camp</t>
  </si>
  <si>
    <t>(021) 99939-3695</t>
  </si>
  <si>
    <t xml:space="preserve"> jorgeluiscamp@yahoo.com.br</t>
  </si>
  <si>
    <t>Cintia Shott</t>
  </si>
  <si>
    <t>(021) 98899-0025</t>
  </si>
  <si>
    <t xml:space="preserve"> cintiaschott@gmail.com</t>
  </si>
  <si>
    <t>Alex Zennaro</t>
  </si>
  <si>
    <t>(021) 98801-3800</t>
  </si>
  <si>
    <t xml:space="preserve"> alex.zennaro@globo.com</t>
  </si>
  <si>
    <t>Fernanda Pépin</t>
  </si>
  <si>
    <t>(021) 99715-5932</t>
  </si>
  <si>
    <t>(021) 1222-2223</t>
  </si>
  <si>
    <t>Thiago Andrade</t>
  </si>
  <si>
    <t>(021) 99837-1461</t>
  </si>
  <si>
    <t xml:space="preserve"> thiagonavarrodeandrade@gmail.com</t>
  </si>
  <si>
    <t>Maria Moreira De Andrade</t>
  </si>
  <si>
    <t>(021) 98681-7019</t>
  </si>
  <si>
    <t xml:space="preserve"> (073) 3269-1051</t>
  </si>
  <si>
    <t xml:space="preserve"> correiabila@gmail.com</t>
  </si>
  <si>
    <t>Luiz Inacio Barbosa Carvalho</t>
  </si>
  <si>
    <t>(021) 97034-9846</t>
  </si>
  <si>
    <t xml:space="preserve"> inacio@luizinacioadv.com.br</t>
  </si>
  <si>
    <t>Rodrigo Saboya</t>
  </si>
  <si>
    <t>(219) 9558-5949</t>
  </si>
  <si>
    <t xml:space="preserve"> eliana@ntimeeventos.com.br</t>
  </si>
  <si>
    <t>(021) 9888-5322</t>
  </si>
  <si>
    <t xml:space="preserve"> patriciapy72@gmail.com</t>
  </si>
  <si>
    <t>Victor</t>
  </si>
  <si>
    <t>(021) 96801-5485</t>
  </si>
  <si>
    <t>Daniel De Abreu Rocco</t>
  </si>
  <si>
    <t>(021) 99031-4222</t>
  </si>
  <si>
    <t>Cristina Goes De Queiroz</t>
  </si>
  <si>
    <t>(021) 97278-5886</t>
  </si>
  <si>
    <t>Rafael Mare Alto</t>
  </si>
  <si>
    <t>(011) 99353-9480</t>
  </si>
  <si>
    <t xml:space="preserve"> (011) 5593-2054</t>
  </si>
  <si>
    <t xml:space="preserve"> patriota@marealto.com.br</t>
  </si>
  <si>
    <t>Liege Jung</t>
  </si>
  <si>
    <t>(021) 98293-0008</t>
  </si>
  <si>
    <t>Ivan Teles</t>
  </si>
  <si>
    <t>ivan.teles@ecologybrasil.com.br</t>
  </si>
  <si>
    <t xml:space="preserve"> (021) 99126-9882</t>
  </si>
  <si>
    <t>Augusto Costa Carvalho</t>
  </si>
  <si>
    <t>(021) 7752-1664</t>
  </si>
  <si>
    <t xml:space="preserve"> augustocostacarvalho@gmail.com</t>
  </si>
  <si>
    <t>Francisco Sa</t>
  </si>
  <si>
    <t>(021) 98038-8468</t>
  </si>
  <si>
    <t xml:space="preserve"> (021) 3215-5727</t>
  </si>
  <si>
    <t>Eliane Melo</t>
  </si>
  <si>
    <t>(022) 99941-8867</t>
  </si>
  <si>
    <t>Leila Antonio Francisco</t>
  </si>
  <si>
    <t>(021) 99977-5050</t>
  </si>
  <si>
    <t>Mauricio De Mello Dias</t>
  </si>
  <si>
    <t>mauwalatelier@gmail.com</t>
  </si>
  <si>
    <t xml:space="preserve"> (021) 2507-2212</t>
  </si>
  <si>
    <t xml:space="preserve"> (021) 98787-2216</t>
  </si>
  <si>
    <t>Maria Marinho</t>
  </si>
  <si>
    <t>(021) 98222-9191</t>
  </si>
  <si>
    <t>Melainesiqueira</t>
  </si>
  <si>
    <t>(021) 98875-6220</t>
  </si>
  <si>
    <t xml:space="preserve"> melmcs@gmail.com</t>
  </si>
  <si>
    <t>Maria Araujo</t>
  </si>
  <si>
    <t>(021) 99175-1921</t>
  </si>
  <si>
    <t xml:space="preserve"> mariazinha9175@gmail.com</t>
  </si>
  <si>
    <t>Gabriele Silva E Silva</t>
  </si>
  <si>
    <t>(021) 98100-7647</t>
  </si>
  <si>
    <t xml:space="preserve"> gsilva76@icloud.com</t>
  </si>
  <si>
    <t>Renata Fernandes</t>
  </si>
  <si>
    <t>(021) 99646-5776</t>
  </si>
  <si>
    <t xml:space="preserve"> (021) 98306-5086</t>
  </si>
  <si>
    <t>Ilma</t>
  </si>
  <si>
    <t>(021) 99969-8844</t>
  </si>
  <si>
    <t>Ceres Albuquerque</t>
  </si>
  <si>
    <t>(021) 99889-3150</t>
  </si>
  <si>
    <t>Aldo</t>
  </si>
  <si>
    <t>(021) 98538-5456</t>
  </si>
  <si>
    <t xml:space="preserve"> (021) 2481-1238</t>
  </si>
  <si>
    <t xml:space="preserve"> aldosilvarj@uol.com.br</t>
  </si>
  <si>
    <t>Armindo Faria</t>
  </si>
  <si>
    <t>(021) 98706-3763</t>
  </si>
  <si>
    <t xml:space="preserve"> a.faria.p@hotmail.com</t>
  </si>
  <si>
    <t>Afonso Ivo Prim</t>
  </si>
  <si>
    <t>(021) 98604-8323</t>
  </si>
  <si>
    <t>Franklin</t>
  </si>
  <si>
    <t>(021) 99991-9995</t>
  </si>
  <si>
    <t>Diogo Leuzinger</t>
  </si>
  <si>
    <t>diogo.leuzinger@gmail.com</t>
  </si>
  <si>
    <t>Cury</t>
  </si>
  <si>
    <t>crenatopinheiro@gmail.com</t>
  </si>
  <si>
    <t>Sônia Ferreira</t>
  </si>
  <si>
    <t>(021) 98891-0641</t>
  </si>
  <si>
    <t>Neuma Fatima De Almeida Morais</t>
  </si>
  <si>
    <t>(021) 99618-6408</t>
  </si>
  <si>
    <t xml:space="preserve"> (021) 2255-1713</t>
  </si>
  <si>
    <t xml:space="preserve"> neumamorais@terra.com.br</t>
  </si>
  <si>
    <t>Deise Celestino</t>
  </si>
  <si>
    <t>(021) 98143-6488</t>
  </si>
  <si>
    <t>Paulo Machado</t>
  </si>
  <si>
    <t>(022) 99613-2179</t>
  </si>
  <si>
    <t xml:space="preserve"> paulo@operamail.com</t>
  </si>
  <si>
    <t>Maria Luiza Moreira</t>
  </si>
  <si>
    <t>(021) 99914-1157</t>
  </si>
  <si>
    <t>Alvaro Da Silva Lima Filho</t>
  </si>
  <si>
    <t>(021) 99421-0476</t>
  </si>
  <si>
    <t xml:space="preserve"> alvaro.lima@modulo.com</t>
  </si>
  <si>
    <t>Margarida Ribeiro</t>
  </si>
  <si>
    <t>(021) 98616-6301</t>
  </si>
  <si>
    <t>Silvia Frota Renha</t>
  </si>
  <si>
    <t>(021) 97989-5010</t>
  </si>
  <si>
    <t>(021) 96499-4850</t>
  </si>
  <si>
    <t xml:space="preserve"> pedro@meganatural.com.br</t>
  </si>
  <si>
    <t>(021) 9690-6512</t>
  </si>
  <si>
    <t>Rachel Izai</t>
  </si>
  <si>
    <t>rachelbizai@gmail.com</t>
  </si>
  <si>
    <t>André Fernandes</t>
  </si>
  <si>
    <t xml:space="preserve"> andre@covelar.com.br</t>
  </si>
  <si>
    <t>Cristian De Campos</t>
  </si>
  <si>
    <t>(021) 9763-2480</t>
  </si>
  <si>
    <t>Maria De Souza Carvalho</t>
  </si>
  <si>
    <t>(021) 2273-8581</t>
  </si>
  <si>
    <t>Zilma Alvim</t>
  </si>
  <si>
    <t>(021) 98348-7103</t>
  </si>
  <si>
    <t>Maria Cristina Godinho  Bretas</t>
  </si>
  <si>
    <t>crsitinabretas@gmail.com</t>
  </si>
  <si>
    <t xml:space="preserve"> (021) 99871-6663</t>
  </si>
  <si>
    <t>Pedro Paim Benet</t>
  </si>
  <si>
    <t>pedro@paimbenet.com.br</t>
  </si>
  <si>
    <t xml:space="preserve"> (021) 9811-7352</t>
  </si>
  <si>
    <t>Nilmara</t>
  </si>
  <si>
    <t>(021) 99467-6842</t>
  </si>
  <si>
    <t>Antonio Carlos De Azvedo Viveiros</t>
  </si>
  <si>
    <t>(021) 99513-1372</t>
  </si>
  <si>
    <t>Leila Caixeiro Omari</t>
  </si>
  <si>
    <t>(021) 98609-0731</t>
  </si>
  <si>
    <t>Ricardo Montenegro</t>
  </si>
  <si>
    <t>(021) 97995-0505</t>
  </si>
  <si>
    <t xml:space="preserve"> copacabaricardo@gmail.com</t>
  </si>
  <si>
    <t>Paulo Imbiriba</t>
  </si>
  <si>
    <t>(021) 98136-3676</t>
  </si>
  <si>
    <t xml:space="preserve"> pauloimbiriba@yahoo.com.br</t>
  </si>
  <si>
    <t>Antonio Carlos Azeredo</t>
  </si>
  <si>
    <t>(021) 99994-0109</t>
  </si>
  <si>
    <t xml:space="preserve"> (021) 2286-8807</t>
  </si>
  <si>
    <t xml:space="preserve"> acpazeredo@gmail.com</t>
  </si>
  <si>
    <t>Anai Lopes</t>
  </si>
  <si>
    <t>(021) 99205-9278</t>
  </si>
  <si>
    <t>Neice Orichio</t>
  </si>
  <si>
    <t>(021) 99701-7077</t>
  </si>
  <si>
    <t>Thais Furtado</t>
  </si>
  <si>
    <t>(021) 9939-1281</t>
  </si>
  <si>
    <t xml:space="preserve"> thais_furtado1@hotmail.com</t>
  </si>
  <si>
    <t>Ana Marisa Feres Nascif</t>
  </si>
  <si>
    <t>(021) 98867-2225</t>
  </si>
  <si>
    <t xml:space="preserve"> anamarif@uol.com.br</t>
  </si>
  <si>
    <t>Paulo C M Valverde</t>
  </si>
  <si>
    <t>(021) 99104-2714</t>
  </si>
  <si>
    <t>(021) 99927-2008</t>
  </si>
  <si>
    <t>Fabio Da Silva Passoumidis</t>
  </si>
  <si>
    <t>(021) 98376-7251</t>
  </si>
  <si>
    <t xml:space="preserve"> fabiounicario@gmail.com</t>
  </si>
  <si>
    <t>Marcio Azevedo</t>
  </si>
  <si>
    <t>(021) 97423-8730</t>
  </si>
  <si>
    <t xml:space="preserve"> msazevedo@me.com</t>
  </si>
  <si>
    <t>(021) 99920-5851</t>
  </si>
  <si>
    <t xml:space="preserve"> joanamendoca@globo.com</t>
  </si>
  <si>
    <t>Wilton Jr</t>
  </si>
  <si>
    <t>(021) 98574-0504</t>
  </si>
  <si>
    <t xml:space="preserve"> saudedopovo@bol.com.br</t>
  </si>
  <si>
    <t>Jackeline Lima</t>
  </si>
  <si>
    <t>(011) 95906-2033</t>
  </si>
  <si>
    <t xml:space="preserve"> jackelinefjlima@hotmail.com</t>
  </si>
  <si>
    <t>José Marcelo</t>
  </si>
  <si>
    <t>(021) 96414-8445</t>
  </si>
  <si>
    <t>Sergio Wolguemuth De Andrade</t>
  </si>
  <si>
    <t>(021) 98893-0750</t>
  </si>
  <si>
    <t xml:space="preserve"> swolguemuth@hotmail.com</t>
  </si>
  <si>
    <t>Iracema</t>
  </si>
  <si>
    <t>(022) 2645-1293</t>
  </si>
  <si>
    <t>Francisco E G Divino</t>
  </si>
  <si>
    <t xml:space="preserve"> (021) 2422-0830</t>
  </si>
  <si>
    <t xml:space="preserve"> (021) 99962-7172</t>
  </si>
  <si>
    <t xml:space="preserve"> (021) 99983-9537</t>
  </si>
  <si>
    <t xml:space="preserve"> eventos@amelinhaazeredo.com.br</t>
  </si>
  <si>
    <t>(021) 99889-3145</t>
  </si>
  <si>
    <t>Ana Pereira</t>
  </si>
  <si>
    <t>(021) 99991-1193</t>
  </si>
  <si>
    <t xml:space="preserve"> analadpereira@gmail.com</t>
  </si>
  <si>
    <t>Ronaldo Monteiro</t>
  </si>
  <si>
    <t>rjcmonteiro@terra.com.br</t>
  </si>
  <si>
    <t xml:space="preserve"> (021) 99290-7825</t>
  </si>
  <si>
    <t>Solange</t>
  </si>
  <si>
    <t>(021) 9985-9334</t>
  </si>
  <si>
    <t>Miguel Saboia</t>
  </si>
  <si>
    <t>(021) 99999-8233</t>
  </si>
  <si>
    <t>(021) 99999-9999</t>
  </si>
  <si>
    <t>Pawel Keller</t>
  </si>
  <si>
    <t>(021) 98283-3603</t>
  </si>
  <si>
    <t>Michael Constantin Olteanu</t>
  </si>
  <si>
    <t>(021) 99190-7008</t>
  </si>
  <si>
    <t xml:space="preserve"> micolteanu@gmail.com</t>
  </si>
  <si>
    <t>Michael Martinez</t>
  </si>
  <si>
    <t>(021) 98442-6299</t>
  </si>
  <si>
    <t xml:space="preserve"> michaelmartinez@globo.com</t>
  </si>
  <si>
    <t>Rachel Bichara Izai</t>
  </si>
  <si>
    <t>(021) 98733-6767</t>
  </si>
  <si>
    <t>Maria Isabel Fernandes Serra</t>
  </si>
  <si>
    <t>(021) 99747-2535</t>
  </si>
  <si>
    <t>Peri Esposito</t>
  </si>
  <si>
    <t>(021) 99979-2188</t>
  </si>
  <si>
    <t>Luana Ri</t>
  </si>
  <si>
    <t>(021) 97926-7333</t>
  </si>
  <si>
    <t xml:space="preserve"> luanari@hotmail.com</t>
  </si>
  <si>
    <t>Julieta Botafogo Lamarão</t>
  </si>
  <si>
    <t>(021) 98753-9838</t>
  </si>
  <si>
    <t>Mauzi</t>
  </si>
  <si>
    <t>(021) 99942-3913</t>
  </si>
  <si>
    <t>Bernardo Quadros</t>
  </si>
  <si>
    <t>(021) 98730-5756</t>
  </si>
  <si>
    <t>Gabriela Fagundes</t>
  </si>
  <si>
    <t>(021) 9805-2333</t>
  </si>
  <si>
    <t xml:space="preserve"> correiogabifagundes@hotmail.com</t>
  </si>
  <si>
    <t>Maria De Lourdes Pereira Moreira</t>
  </si>
  <si>
    <t>(021) 99635-9167</t>
  </si>
  <si>
    <t xml:space="preserve"> (021) 98304-2322</t>
  </si>
  <si>
    <t>Jose Luiz</t>
  </si>
  <si>
    <t>(021) 2548-8387</t>
  </si>
  <si>
    <t>Rita</t>
  </si>
  <si>
    <t>(021) 98778-7931</t>
  </si>
  <si>
    <t>Hilda De Oliveira</t>
  </si>
  <si>
    <t>(021) 2513-8581</t>
  </si>
  <si>
    <t>Colunas5</t>
  </si>
  <si>
    <t xml:space="preserve">Cod do Imóvel </t>
  </si>
  <si>
    <t>Nome</t>
  </si>
  <si>
    <t>teste2</t>
  </si>
  <si>
    <t>Teste1</t>
  </si>
  <si>
    <t>teste3</t>
  </si>
  <si>
    <t>Teste100</t>
  </si>
  <si>
    <t>teste200</t>
  </si>
  <si>
    <t>teste300</t>
  </si>
  <si>
    <t>Ação</t>
  </si>
  <si>
    <t>Zap</t>
  </si>
  <si>
    <t xml:space="preserve">Clientes </t>
  </si>
  <si>
    <t>caco40012</t>
  </si>
  <si>
    <t>Destaque</t>
  </si>
  <si>
    <t>SIM</t>
  </si>
  <si>
    <t>NÃO</t>
  </si>
  <si>
    <t>CAAP20175</t>
  </si>
  <si>
    <t>CAAP30191</t>
  </si>
  <si>
    <t>RETIRAR</t>
  </si>
  <si>
    <t>CAAP40043</t>
  </si>
  <si>
    <t>Marcelo de carvalho</t>
  </si>
  <si>
    <t>Zona S2</t>
  </si>
  <si>
    <t>Zona S1</t>
  </si>
  <si>
    <t>Zona Oeste</t>
  </si>
  <si>
    <t>Zona Norte</t>
  </si>
  <si>
    <t>Zona</t>
  </si>
  <si>
    <t>CAAP30167</t>
  </si>
  <si>
    <t>(36) 9531-1524</t>
  </si>
  <si>
    <t>CAAP10045</t>
  </si>
  <si>
    <t xml:space="preserve">Rodrigo </t>
  </si>
  <si>
    <t>INSERIR</t>
  </si>
  <si>
    <t>Comissão</t>
  </si>
  <si>
    <t>Bruno</t>
  </si>
  <si>
    <t>CAAP20176</t>
  </si>
  <si>
    <t>CAAP30194</t>
  </si>
  <si>
    <t>VARGEM PEQUENA</t>
  </si>
  <si>
    <t>CAAP40045</t>
  </si>
  <si>
    <t>CACO30031</t>
  </si>
  <si>
    <t xml:space="preserve">Corretor </t>
  </si>
  <si>
    <t>CACO30032</t>
  </si>
  <si>
    <t>(21) 98891-9745</t>
  </si>
  <si>
    <t>(21) 96468-4696</t>
  </si>
  <si>
    <t>(21) 99228-9175</t>
  </si>
  <si>
    <t>(21) 99921-8930</t>
  </si>
  <si>
    <t>(21) 98855-9139</t>
  </si>
  <si>
    <t>(21) 99915-4442</t>
  </si>
  <si>
    <t>(21) 98645-4545</t>
  </si>
  <si>
    <t>(21) 99911-9980</t>
  </si>
  <si>
    <t xml:space="preserve">Marcos Amaral </t>
  </si>
  <si>
    <t>Bernadete</t>
  </si>
  <si>
    <t xml:space="preserve"> (021) 96943-3665</t>
  </si>
  <si>
    <t>CACO20009</t>
  </si>
  <si>
    <t>Imovel Cod</t>
  </si>
  <si>
    <t>CAAP30193</t>
  </si>
  <si>
    <t>CAAP40016</t>
  </si>
  <si>
    <t>CAAP20178</t>
  </si>
  <si>
    <t>elizabeth phillipis</t>
  </si>
  <si>
    <t>aptomassini@gmail.com</t>
  </si>
  <si>
    <t>CAAP30200</t>
  </si>
  <si>
    <t>SHEYLA MURTA</t>
  </si>
  <si>
    <t>sheyla.m.maia@gmail.com</t>
  </si>
  <si>
    <t>CAAP20180</t>
  </si>
  <si>
    <t>CAAP30199</t>
  </si>
  <si>
    <t>lindaschwartz@globo.com</t>
  </si>
  <si>
    <t>Linda Schwartz</t>
  </si>
  <si>
    <t xml:space="preserve">CAAP30197 </t>
  </si>
  <si>
    <t>Gabriel Galvão</t>
  </si>
  <si>
    <t>gabrielgalvao@casaltaimoveis.com.br</t>
  </si>
  <si>
    <t>(21) 96924-3403</t>
  </si>
  <si>
    <t>Nelson</t>
  </si>
  <si>
    <t>02198038-0117</t>
  </si>
  <si>
    <t xml:space="preserve">CAAP30198  </t>
  </si>
  <si>
    <t>PATRICIA CUBAS</t>
  </si>
  <si>
    <t>(041) 9117-4762</t>
  </si>
  <si>
    <t xml:space="preserve"> patriciaccubas@hotmail.com</t>
  </si>
  <si>
    <t xml:space="preserve"> (021) 99444-9403</t>
  </si>
  <si>
    <t>Henrique Martins</t>
  </si>
  <si>
    <t>Rua Pio Correia 72 Apto. 1002</t>
  </si>
  <si>
    <t xml:space="preserve">Paulo Pio </t>
  </si>
  <si>
    <t>CAAP20183</t>
  </si>
  <si>
    <t>CAAP40046</t>
  </si>
  <si>
    <t>NOGUEIRA</t>
  </si>
  <si>
    <t>CAFL20006</t>
  </si>
  <si>
    <t xml:space="preserve">Frase de Cliente </t>
  </si>
  <si>
    <t xml:space="preserve">Me enviar seus contato, </t>
  </si>
  <si>
    <t>Me envia o contato do corretor</t>
  </si>
  <si>
    <t xml:space="preserve">Obrigado por ter cadastrado </t>
  </si>
  <si>
    <t>Novo Valor</t>
  </si>
  <si>
    <t>(021) 96694-9040</t>
  </si>
  <si>
    <t>2355</t>
  </si>
  <si>
    <t xml:space="preserve">Alfredo Tomassini </t>
  </si>
  <si>
    <t>nandinhabernardes@hotmail.com</t>
  </si>
  <si>
    <t>Ordem</t>
  </si>
  <si>
    <t>CAAP20184</t>
  </si>
  <si>
    <t>(021) 98891-1036</t>
  </si>
  <si>
    <t>2368</t>
  </si>
  <si>
    <t xml:space="preserve">Ronara M Vieira de Paula </t>
  </si>
  <si>
    <t>ch.bettoni@casaltaimoveis.com.br</t>
  </si>
  <si>
    <t>(021) 99973-5949</t>
  </si>
  <si>
    <t>aaafreitas@gmail.com</t>
  </si>
  <si>
    <t>CAAP20181</t>
  </si>
  <si>
    <t>2351</t>
  </si>
  <si>
    <t xml:space="preserve">APARECIDA FREITAS </t>
  </si>
  <si>
    <t>(021) 98756-7707</t>
  </si>
  <si>
    <t>(021) 98732-6767</t>
  </si>
  <si>
    <t>CACO30033</t>
  </si>
  <si>
    <t>2394</t>
  </si>
  <si>
    <t xml:space="preserve">Elma Izai </t>
  </si>
  <si>
    <t>(021) 97963-8882</t>
  </si>
  <si>
    <t>monicamalafaia@yahoo.com.br</t>
  </si>
  <si>
    <t>CACO40015</t>
  </si>
  <si>
    <t>2393</t>
  </si>
  <si>
    <t xml:space="preserve">Monica Malafaia </t>
  </si>
  <si>
    <t>(021) 2548-1424</t>
  </si>
  <si>
    <t>anirose@malamud,com.br</t>
  </si>
  <si>
    <t>CAAP30201</t>
  </si>
  <si>
    <t>2374</t>
  </si>
  <si>
    <t xml:space="preserve">SOLANGE MALAMUD </t>
  </si>
  <si>
    <t>(021) 98031-1913</t>
  </si>
  <si>
    <t>leo.adv@globo.com</t>
  </si>
  <si>
    <t>(021) 99946-6165</t>
  </si>
  <si>
    <t>2283</t>
  </si>
  <si>
    <t xml:space="preserve">Fani Dreicer </t>
  </si>
  <si>
    <t>2363</t>
  </si>
  <si>
    <t xml:space="preserve">ANTONIO CARLOS </t>
  </si>
  <si>
    <t>(021) 98111-0011</t>
  </si>
  <si>
    <t>2371</t>
  </si>
  <si>
    <t xml:space="preserve">Renata Garavaglia </t>
  </si>
  <si>
    <t>(021) 99715-6787</t>
  </si>
  <si>
    <t xml:space="preserve">Paulo Portella </t>
  </si>
  <si>
    <t>(021) 98902-0186</t>
  </si>
  <si>
    <t>2367</t>
  </si>
  <si>
    <t xml:space="preserve">Marcio Sampaio </t>
  </si>
  <si>
    <t>CAAP20179</t>
  </si>
  <si>
    <t>CAAP30202</t>
  </si>
  <si>
    <t>(021) 9812-5018</t>
  </si>
  <si>
    <t>1273</t>
  </si>
  <si>
    <t xml:space="preserve">Karla </t>
  </si>
  <si>
    <t>2242</t>
  </si>
  <si>
    <t xml:space="preserve">Pawel Keller </t>
  </si>
  <si>
    <t>(021) 97236-9393</t>
  </si>
  <si>
    <t>leilasahione@globo.com</t>
  </si>
  <si>
    <t>ICARAí</t>
  </si>
  <si>
    <t>2327</t>
  </si>
  <si>
    <t xml:space="preserve">leila cantarelli sahione de pinho </t>
  </si>
  <si>
    <t>2250</t>
  </si>
  <si>
    <t xml:space="preserve">franklin </t>
  </si>
  <si>
    <t>(021) 99455-9998</t>
  </si>
  <si>
    <t>rodrigo.storino@gmail.com</t>
  </si>
  <si>
    <t>2386</t>
  </si>
  <si>
    <t xml:space="preserve">Rodrigo Storino </t>
  </si>
  <si>
    <t>mparahyba@gmail.com</t>
  </si>
  <si>
    <t>1559</t>
  </si>
  <si>
    <t xml:space="preserve">Marcia Parahyba </t>
  </si>
  <si>
    <t>(021) 99612-6643</t>
  </si>
  <si>
    <t>1636</t>
  </si>
  <si>
    <t xml:space="preserve">Fernando Rhossard Dantas Cavalcante </t>
  </si>
  <si>
    <t>(021) 99976-8087</t>
  </si>
  <si>
    <t>aparecidagazzetta@hotmail.com</t>
  </si>
  <si>
    <t>2284</t>
  </si>
  <si>
    <t xml:space="preserve">Aparecida Gazzetta </t>
  </si>
  <si>
    <t xml:space="preserve">Bernardo </t>
  </si>
  <si>
    <t>(021) 99584-1204</t>
  </si>
  <si>
    <t>CAAP30204</t>
  </si>
  <si>
    <t>2402</t>
  </si>
  <si>
    <t xml:space="preserve">Elizabeth Machado </t>
  </si>
  <si>
    <t>CAAP30205</t>
  </si>
  <si>
    <t>caap30068</t>
  </si>
  <si>
    <t>Lais</t>
  </si>
  <si>
    <t>CAAP30195</t>
  </si>
  <si>
    <t>(021) 99444-9403</t>
  </si>
  <si>
    <t>2316</t>
  </si>
  <si>
    <t xml:space="preserve">Henrique Martins </t>
  </si>
  <si>
    <t>(021) 99176-2126</t>
  </si>
  <si>
    <t>carlapassosby_cortinas@hotmail.com</t>
  </si>
  <si>
    <t>CAAP20189</t>
  </si>
  <si>
    <t>2449</t>
  </si>
  <si>
    <t xml:space="preserve">CARLA PASSOS </t>
  </si>
  <si>
    <t>(021) 99853-1748</t>
  </si>
  <si>
    <t>CAAP20187</t>
  </si>
  <si>
    <t>2450</t>
  </si>
  <si>
    <t xml:space="preserve">Indalecio Wanderey de Souza </t>
  </si>
  <si>
    <t>CAAP30203</t>
  </si>
  <si>
    <t>CAAP30207</t>
  </si>
  <si>
    <t>CACA40012</t>
  </si>
  <si>
    <t>Leonardo</t>
  </si>
  <si>
    <t xml:space="preserve">Não tenho interesses </t>
  </si>
  <si>
    <t>Já achei</t>
  </si>
  <si>
    <t>Renato</t>
  </si>
  <si>
    <t>(021) 99975-3601</t>
  </si>
  <si>
    <t>clara@noveeventos.com.br</t>
  </si>
  <si>
    <t>CAAP30208</t>
  </si>
  <si>
    <t>2448</t>
  </si>
  <si>
    <t xml:space="preserve">Reginaldo de Castro Barbosa </t>
  </si>
  <si>
    <t>CAAP40048</t>
  </si>
  <si>
    <t>(021) 98111-6841</t>
  </si>
  <si>
    <t>araujoangel@globo.com</t>
  </si>
  <si>
    <t>2446</t>
  </si>
  <si>
    <t xml:space="preserve">Angela Maria Coelho de Araujo </t>
  </si>
  <si>
    <t>CAAP10048</t>
  </si>
  <si>
    <t>(021) 98037-4445</t>
  </si>
  <si>
    <t>2452</t>
  </si>
  <si>
    <t xml:space="preserve">Alice Souza </t>
  </si>
  <si>
    <t>(021) 99922-2308</t>
  </si>
  <si>
    <t>2443</t>
  </si>
  <si>
    <t xml:space="preserve">Marina Bebbiano Ceppas </t>
  </si>
  <si>
    <t>(021) 99254-1115</t>
  </si>
  <si>
    <t>2422</t>
  </si>
  <si>
    <t xml:space="preserve">Regina Helena Barbosa Machado </t>
  </si>
  <si>
    <t>(021) 99657-4157</t>
  </si>
  <si>
    <t>2401</t>
  </si>
  <si>
    <t xml:space="preserve">Luiz Felipe Carmo </t>
  </si>
  <si>
    <t>CAAP20188</t>
  </si>
  <si>
    <t>CAAP40044</t>
  </si>
  <si>
    <t>CAAP30159</t>
  </si>
  <si>
    <t>CAAP30153</t>
  </si>
  <si>
    <t>CAAP20148</t>
  </si>
  <si>
    <t>CAAP20147</t>
  </si>
  <si>
    <t>CAAP20146</t>
  </si>
  <si>
    <t>CAAP20145</t>
  </si>
  <si>
    <t>CAAP30151</t>
  </si>
  <si>
    <t>CAAP20144</t>
  </si>
  <si>
    <t>CAAP20143</t>
  </si>
  <si>
    <t>(021) 2240-0844</t>
  </si>
  <si>
    <t>imovel@merkator.com.br</t>
  </si>
  <si>
    <t>2442</t>
  </si>
  <si>
    <t xml:space="preserve">Merkator </t>
  </si>
  <si>
    <t>Antonio</t>
  </si>
  <si>
    <t>(021) 99904-0267</t>
  </si>
  <si>
    <t>vinifertonani@hotmail.com</t>
  </si>
  <si>
    <t>(021) 98012-3444</t>
  </si>
  <si>
    <t>Michele</t>
  </si>
  <si>
    <t>(021) 99926-1940</t>
  </si>
  <si>
    <t xml:space="preserve">Novos Interesses </t>
  </si>
  <si>
    <t>CAAP20192</t>
  </si>
  <si>
    <t>CAAP20194</t>
  </si>
  <si>
    <t>2389</t>
  </si>
  <si>
    <t>Não tem Whatsapp</t>
  </si>
  <si>
    <t>(011) 98735-9887</t>
  </si>
  <si>
    <t>CAAP20193</t>
  </si>
  <si>
    <t>2489</t>
  </si>
  <si>
    <t xml:space="preserve">Mercia Barbosa </t>
  </si>
  <si>
    <t xml:space="preserve">Felipe </t>
  </si>
  <si>
    <t xml:space="preserve">Monica </t>
  </si>
  <si>
    <t xml:space="preserve">Francisco </t>
  </si>
  <si>
    <t>CAAP40050</t>
  </si>
  <si>
    <t>OLARIA</t>
  </si>
  <si>
    <t>CASL00010</t>
  </si>
  <si>
    <t>2540</t>
  </si>
  <si>
    <t>BRAZ DE PINA</t>
  </si>
  <si>
    <t>caap30104</t>
  </si>
  <si>
    <t xml:space="preserve">Mauro </t>
  </si>
  <si>
    <t>CACO30034</t>
  </si>
  <si>
    <t>2575</t>
  </si>
  <si>
    <t>CAAP20199</t>
  </si>
  <si>
    <t xml:space="preserve">Jaime </t>
  </si>
  <si>
    <t>Patrick Scarparo</t>
  </si>
  <si>
    <t>patrickscarparo@casaltaimoveis.com.br</t>
  </si>
  <si>
    <t>geuller@ig.com.br</t>
  </si>
  <si>
    <t>14</t>
  </si>
  <si>
    <t>Niteroi</t>
  </si>
  <si>
    <t xml:space="preserve">Pedrópolis </t>
  </si>
  <si>
    <t>caap30201</t>
  </si>
  <si>
    <t xml:space="preserve">Cida </t>
  </si>
  <si>
    <t>cida.sarpa@hotmail.com</t>
  </si>
  <si>
    <t>CAAP10051</t>
  </si>
  <si>
    <t>2634</t>
  </si>
  <si>
    <t>CACO30035</t>
  </si>
  <si>
    <t>2625</t>
  </si>
  <si>
    <t>CAAP20203</t>
  </si>
  <si>
    <t>(021) 98184-7873</t>
  </si>
  <si>
    <t>CAAP10053</t>
  </si>
  <si>
    <t>2100</t>
  </si>
  <si>
    <t xml:space="preserve">Naiana </t>
  </si>
  <si>
    <t>(021) 98367-0724</t>
  </si>
  <si>
    <t>CAAP30222</t>
  </si>
  <si>
    <t>2669</t>
  </si>
  <si>
    <t xml:space="preserve">Caio </t>
  </si>
  <si>
    <t>(011) 99805-6794</t>
  </si>
  <si>
    <t>CAAP30218</t>
  </si>
  <si>
    <t>2651</t>
  </si>
  <si>
    <t xml:space="preserve">Virginia Cavendish </t>
  </si>
  <si>
    <t>1575</t>
  </si>
  <si>
    <t xml:space="preserve">Oliveira </t>
  </si>
  <si>
    <t>CAAP30216</t>
  </si>
  <si>
    <t>CAAP20201</t>
  </si>
  <si>
    <t>(021) 99840-9322</t>
  </si>
  <si>
    <t>2633</t>
  </si>
  <si>
    <t>(021) 99670-1877</t>
  </si>
  <si>
    <t>CACA30002</t>
  </si>
  <si>
    <t>2712</t>
  </si>
  <si>
    <t xml:space="preserve">Aparecida </t>
  </si>
  <si>
    <t>(021) 99487-4845</t>
  </si>
  <si>
    <t>CAAP20212</t>
  </si>
  <si>
    <t>2717</t>
  </si>
  <si>
    <t>(021) 98801-5074</t>
  </si>
  <si>
    <t>CAAP10054</t>
  </si>
  <si>
    <t>2661</t>
  </si>
  <si>
    <t xml:space="preserve">Ermelinda </t>
  </si>
  <si>
    <t>meassayag@hotmail.com</t>
  </si>
  <si>
    <t>1611</t>
  </si>
  <si>
    <t xml:space="preserve">Mauricio Assayag </t>
  </si>
  <si>
    <t>CAAP10052</t>
  </si>
  <si>
    <t>(021) 99351-6392</t>
  </si>
  <si>
    <t>2665</t>
  </si>
  <si>
    <t>m</t>
  </si>
  <si>
    <t>Érica de Miranda</t>
  </si>
  <si>
    <t>(21) 96411-2129</t>
  </si>
  <si>
    <t>erica.demiranda@casaltaimoveis.com.br</t>
  </si>
  <si>
    <t>CAAP30225</t>
  </si>
  <si>
    <t>CACO30036</t>
  </si>
  <si>
    <t>CACO20010</t>
  </si>
  <si>
    <t xml:space="preserve">Claudia </t>
  </si>
  <si>
    <t>(021) 99947-6712</t>
  </si>
  <si>
    <t>pgmfontes@gmail.com</t>
  </si>
  <si>
    <t>2751</t>
  </si>
  <si>
    <t xml:space="preserve">Paulo Gomes de Mattos Fontes </t>
  </si>
  <si>
    <t>(021) 98169-1677</t>
  </si>
  <si>
    <t>2754</t>
  </si>
  <si>
    <t xml:space="preserve">ANGELA </t>
  </si>
  <si>
    <t>CACO20011</t>
  </si>
  <si>
    <t>(021) 98871-9269</t>
  </si>
  <si>
    <t>2742</t>
  </si>
  <si>
    <t xml:space="preserve">PAULO CESAR </t>
  </si>
  <si>
    <t>(021) 98254-9569</t>
  </si>
  <si>
    <t>bernardino.lima@hotmail.com</t>
  </si>
  <si>
    <t>2747</t>
  </si>
  <si>
    <t xml:space="preserve">Vando </t>
  </si>
  <si>
    <t>1582</t>
  </si>
  <si>
    <t>CACO40016</t>
  </si>
  <si>
    <t>CAAP30224</t>
  </si>
  <si>
    <t>(021) 2527-5362</t>
  </si>
  <si>
    <t>2557</t>
  </si>
  <si>
    <t xml:space="preserve">Marita Vidal Leite Ribeiro </t>
  </si>
  <si>
    <t>Carolina Caldas</t>
  </si>
  <si>
    <t>(021) 99987-9639</t>
  </si>
  <si>
    <t>2718</t>
  </si>
  <si>
    <t xml:space="preserve">Marcus Herrera Rodrigues de Almeida </t>
  </si>
  <si>
    <t>CAAP20216</t>
  </si>
  <si>
    <t>CAAP30228</t>
  </si>
  <si>
    <t>CACO30037</t>
  </si>
  <si>
    <t>CAAP30227</t>
  </si>
  <si>
    <t>(021) 98556-9288</t>
  </si>
  <si>
    <t>joanamcardoso@hotmail.com</t>
  </si>
  <si>
    <t xml:space="preserve">Joana Cardoso </t>
  </si>
  <si>
    <t>(021) 97281-4499</t>
  </si>
  <si>
    <t>2775</t>
  </si>
  <si>
    <t xml:space="preserve">MAURICIO </t>
  </si>
  <si>
    <t>(021) 99466-4969</t>
  </si>
  <si>
    <t>2774</t>
  </si>
  <si>
    <t xml:space="preserve">VANESSA </t>
  </si>
  <si>
    <t>(021) 98769-5388</t>
  </si>
  <si>
    <t>2770</t>
  </si>
  <si>
    <t xml:space="preserve">Adriana Olinda </t>
  </si>
  <si>
    <t>CALJ00003</t>
  </si>
  <si>
    <t>CACO50002</t>
  </si>
  <si>
    <t>(021) 98874-5852</t>
  </si>
  <si>
    <t>2721</t>
  </si>
  <si>
    <t xml:space="preserve">iara Kauffman </t>
  </si>
  <si>
    <t>erikwspjr@gmail.com</t>
  </si>
  <si>
    <t>38</t>
  </si>
  <si>
    <t xml:space="preserve">Erik Junior </t>
  </si>
  <si>
    <t>CAAP20214</t>
  </si>
  <si>
    <t>CAAP20217</t>
  </si>
  <si>
    <t>CAAP20213</t>
  </si>
  <si>
    <t>(021) 2222-6425</t>
  </si>
  <si>
    <t>2753</t>
  </si>
  <si>
    <t xml:space="preserve">ana maria santeiro </t>
  </si>
  <si>
    <t>(021) 98754-3413</t>
  </si>
  <si>
    <t>2749</t>
  </si>
  <si>
    <t xml:space="preserve">alberto benzecry </t>
  </si>
  <si>
    <t>(021) 98666-8076</t>
  </si>
  <si>
    <t>2750</t>
  </si>
  <si>
    <t>CAAP30229</t>
  </si>
  <si>
    <t>(021) 98854-3065</t>
  </si>
  <si>
    <t>2787</t>
  </si>
  <si>
    <t xml:space="preserve">Itamir </t>
  </si>
  <si>
    <t>Vila Isabel</t>
  </si>
  <si>
    <t>CORDOVIL</t>
  </si>
  <si>
    <t>Zs1</t>
  </si>
  <si>
    <t>Interesse</t>
  </si>
  <si>
    <t>Christian</t>
  </si>
  <si>
    <t>Natália</t>
  </si>
  <si>
    <t>CAAP30230</t>
  </si>
  <si>
    <t>CAAP30226</t>
  </si>
  <si>
    <t>(021) 9812-2662</t>
  </si>
  <si>
    <t>2794</t>
  </si>
  <si>
    <t xml:space="preserve">Rubens </t>
  </si>
  <si>
    <t>CAAP10056</t>
  </si>
  <si>
    <t>CACO10003</t>
  </si>
  <si>
    <t>(021) 98877-2933</t>
  </si>
  <si>
    <t>2755</t>
  </si>
  <si>
    <t xml:space="preserve">RUBENS BARACAT </t>
  </si>
  <si>
    <t>(021) 99217-5696</t>
  </si>
  <si>
    <t>kate.benedict@hotmail.com</t>
  </si>
  <si>
    <t>2768</t>
  </si>
  <si>
    <t xml:space="preserve">Kate Benedict </t>
  </si>
  <si>
    <t>(021) 98935-3693</t>
  </si>
  <si>
    <t>2789</t>
  </si>
  <si>
    <t xml:space="preserve">Leinha </t>
  </si>
  <si>
    <t>caap30229</t>
  </si>
  <si>
    <t>CAAP30231</t>
  </si>
  <si>
    <t>1561</t>
  </si>
  <si>
    <t xml:space="preserve">arlinda Saboya </t>
  </si>
  <si>
    <t>CAAP20221</t>
  </si>
  <si>
    <t>CAAP20215</t>
  </si>
  <si>
    <t>(021) 98765-2322</t>
  </si>
  <si>
    <t>2835</t>
  </si>
  <si>
    <t xml:space="preserve">luiz motta </t>
  </si>
  <si>
    <t>(021) 98122-6643</t>
  </si>
  <si>
    <t>2771</t>
  </si>
  <si>
    <t xml:space="preserve">adriana filha da cleo </t>
  </si>
  <si>
    <t>CAAP30234</t>
  </si>
  <si>
    <t>CAAP30232</t>
  </si>
  <si>
    <t>CACV40002</t>
  </si>
  <si>
    <t>CAAP20219</t>
  </si>
  <si>
    <t>(021) 98103-3056</t>
  </si>
  <si>
    <t xml:space="preserve">JOSE LUIZ </t>
  </si>
  <si>
    <t>CAAP20220</t>
  </si>
  <si>
    <t>CAAP30233</t>
  </si>
  <si>
    <t>(021) 99290-7825</t>
  </si>
  <si>
    <t>2170</t>
  </si>
  <si>
    <t xml:space="preserve">RONALDO MONTEIRO </t>
  </si>
  <si>
    <t>(021) 99424-1076</t>
  </si>
  <si>
    <t>2828</t>
  </si>
  <si>
    <t xml:space="preserve">Luis Felipe </t>
  </si>
  <si>
    <t>(021) 97180-0035</t>
  </si>
  <si>
    <t>eldafgarcia@gmail.com</t>
  </si>
  <si>
    <t xml:space="preserve">Elda </t>
  </si>
  <si>
    <t>CAHT12000</t>
  </si>
  <si>
    <t>(021) 98787-2216</t>
  </si>
  <si>
    <t>1452</t>
  </si>
  <si>
    <t xml:space="preserve">Mauricio de Mello Dias </t>
  </si>
  <si>
    <t>Residencial</t>
  </si>
  <si>
    <t>Rio de Janeiro</t>
  </si>
  <si>
    <t>Sem atendimento</t>
  </si>
  <si>
    <t>CAKI10006</t>
  </si>
  <si>
    <t>1889</t>
  </si>
  <si>
    <t xml:space="preserve">Ceres Albuquerque </t>
  </si>
  <si>
    <t>Kitnet</t>
  </si>
  <si>
    <t>(021) 99351-3328</t>
  </si>
  <si>
    <t>CAAP20226</t>
  </si>
  <si>
    <t>2948</t>
  </si>
  <si>
    <t xml:space="preserve">Gláulia </t>
  </si>
  <si>
    <t>878</t>
  </si>
  <si>
    <t xml:space="preserve">EPARK PARTICIPAÇOES </t>
  </si>
  <si>
    <t>(021) 99474-0218</t>
  </si>
  <si>
    <t>CAAP20224</t>
  </si>
  <si>
    <t>2899</t>
  </si>
  <si>
    <t xml:space="preserve">Enzoo </t>
  </si>
  <si>
    <t>CAAP20228</t>
  </si>
  <si>
    <t>MARIANEIDE@UOL.COM.BR</t>
  </si>
  <si>
    <t>2961</t>
  </si>
  <si>
    <t xml:space="preserve">MARIA NEIDE S M VIEIRA </t>
  </si>
  <si>
    <t>Tais</t>
  </si>
  <si>
    <t>(021) 99503-4163</t>
  </si>
  <si>
    <t>CAAP30240</t>
  </si>
  <si>
    <t>2951</t>
  </si>
  <si>
    <t>CAAP20231</t>
  </si>
  <si>
    <t>CAAP20230</t>
  </si>
  <si>
    <t>CAAP20232</t>
  </si>
  <si>
    <t>(021) 98801-6109</t>
  </si>
  <si>
    <t>(021) 2513-1233</t>
  </si>
  <si>
    <t>3016</t>
  </si>
  <si>
    <t xml:space="preserve">HILDA DOS SANTOS LEAL PORTO </t>
  </si>
  <si>
    <t>Eliane Prado</t>
  </si>
  <si>
    <t>(021) 99742-0696</t>
  </si>
  <si>
    <t>FBEAUCLAIR@UOL;.COM.BR</t>
  </si>
  <si>
    <t>3004</t>
  </si>
  <si>
    <t xml:space="preserve">FRANCISCO HENRIQUE BEAUCLAIR GUIMARAES </t>
  </si>
  <si>
    <t>(021) 9847-0763</t>
  </si>
  <si>
    <t>ligia.scappini@terra.com.br</t>
  </si>
  <si>
    <t>3018</t>
  </si>
  <si>
    <t xml:space="preserve">LYGIA MAUAD DE SOUZA ANDRADE </t>
  </si>
  <si>
    <t>CAAP40052</t>
  </si>
  <si>
    <t>CAAP20233</t>
  </si>
  <si>
    <t>CAAP30244</t>
  </si>
  <si>
    <t>(021) 99770-7970</t>
  </si>
  <si>
    <t>3003</t>
  </si>
  <si>
    <t xml:space="preserve">maria luiza moreira </t>
  </si>
  <si>
    <t>(021) 99544-4920</t>
  </si>
  <si>
    <t>ppas.gallichio@gmail.com</t>
  </si>
  <si>
    <t>3014</t>
  </si>
  <si>
    <t xml:space="preserve">Simone Gallichio </t>
  </si>
  <si>
    <t>(021) 97600-0189</t>
  </si>
  <si>
    <t>2994</t>
  </si>
  <si>
    <t xml:space="preserve">Luiz </t>
  </si>
  <si>
    <t>CAAP30246</t>
  </si>
  <si>
    <t>CAAP40053</t>
  </si>
  <si>
    <t>CAAP30245</t>
  </si>
  <si>
    <t>(021) 98760-7117</t>
  </si>
  <si>
    <t>janenamorim@hotmail.com</t>
  </si>
  <si>
    <t>3015</t>
  </si>
  <si>
    <t xml:space="preserve">Jane Amorim </t>
  </si>
  <si>
    <t>(021) 98602-7675</t>
  </si>
  <si>
    <t>info.apartamento.copa@gmail.com</t>
  </si>
  <si>
    <t>3013</t>
  </si>
  <si>
    <t xml:space="preserve">Karl Heinz Schuller </t>
  </si>
  <si>
    <t>marcelamagrafojo@hotmail.com</t>
  </si>
  <si>
    <t>(021) 97178-3050</t>
  </si>
  <si>
    <t>3006</t>
  </si>
  <si>
    <t xml:space="preserve">Marcela Machado Agrafojo Freitas </t>
  </si>
  <si>
    <t>CACC00003</t>
  </si>
  <si>
    <t>CAAP20229</t>
  </si>
  <si>
    <t>CAAN00004</t>
  </si>
  <si>
    <t>(021) 99948-1422</t>
  </si>
  <si>
    <t>nakamura@cineramabrasilis.com.br</t>
  </si>
  <si>
    <t>2949</t>
  </si>
  <si>
    <t xml:space="preserve">Mario Nakamura </t>
  </si>
  <si>
    <t>(021) 99975-9662</t>
  </si>
  <si>
    <t>3002</t>
  </si>
  <si>
    <t xml:space="preserve">Bianca Araújo Lima </t>
  </si>
  <si>
    <t>(021) 97618-1110</t>
  </si>
  <si>
    <t>wallace.cordeiro@mozak.com.br</t>
  </si>
  <si>
    <t>2970</t>
  </si>
  <si>
    <t xml:space="preserve">BSD Empreendimentos Imobiliários </t>
  </si>
  <si>
    <t>CAKI10007</t>
  </si>
  <si>
    <t>CAFL10009</t>
  </si>
  <si>
    <t>CAAP10062</t>
  </si>
  <si>
    <t>CACO40018</t>
  </si>
  <si>
    <t>(021) 98178-7129</t>
  </si>
  <si>
    <t>jessica_diaz@hotmail.it</t>
  </si>
  <si>
    <t>2998</t>
  </si>
  <si>
    <t xml:space="preserve">Diéssica Dias Aguiar </t>
  </si>
  <si>
    <t>(024) 3374-1987</t>
  </si>
  <si>
    <t>ilhagrandecasa@gmail.com</t>
  </si>
  <si>
    <t>2997</t>
  </si>
  <si>
    <t xml:space="preserve">Regina Helena Pinto </t>
  </si>
  <si>
    <t>(024) 99964-3972</t>
  </si>
  <si>
    <t>leovarejao@hotmail.com</t>
  </si>
  <si>
    <t>2971</t>
  </si>
  <si>
    <t xml:space="preserve">Leonardo V. de O. Barbosa </t>
  </si>
  <si>
    <t>(021) 98396-1550</t>
  </si>
  <si>
    <t>gabriele.danelon@gmail.com</t>
  </si>
  <si>
    <t>2969</t>
  </si>
  <si>
    <t xml:space="preserve">Gabriele Donelon Garcia </t>
  </si>
  <si>
    <t>CAAP10061</t>
  </si>
  <si>
    <t>CAAP30243</t>
  </si>
  <si>
    <t>(021) 99987-8189</t>
  </si>
  <si>
    <t>2964</t>
  </si>
  <si>
    <t xml:space="preserve">Anna Manoela Barcellos </t>
  </si>
  <si>
    <t>(021) 99777-7243</t>
  </si>
  <si>
    <t>albertoferman@uol.com.br</t>
  </si>
  <si>
    <t>2959</t>
  </si>
  <si>
    <t xml:space="preserve">ALBERTO FERMAN </t>
  </si>
  <si>
    <t>CAAP30242</t>
  </si>
  <si>
    <t>CAAP40051</t>
  </si>
  <si>
    <t>CACN40007</t>
  </si>
  <si>
    <t>(021) 9998-5887</t>
  </si>
  <si>
    <t>2939</t>
  </si>
  <si>
    <t xml:space="preserve">maria helena moraes </t>
  </si>
  <si>
    <t>Denise Mendes</t>
  </si>
  <si>
    <t xml:space="preserve">denise.mendes@casaltaimoveis.com.br </t>
  </si>
  <si>
    <t>(021) 98451-2625</t>
  </si>
  <si>
    <t>CAAP30238</t>
  </si>
  <si>
    <t>2937</t>
  </si>
  <si>
    <t>(21) 99595-6725</t>
  </si>
  <si>
    <t>elianeprado@casaltaimoveis.com.br</t>
  </si>
  <si>
    <t>PENHA CIRCULAR</t>
  </si>
  <si>
    <t>(021) 96584-2136</t>
  </si>
  <si>
    <t>CAAP30236</t>
  </si>
  <si>
    <t>2891</t>
  </si>
  <si>
    <t xml:space="preserve">Rogerio Baptista </t>
  </si>
  <si>
    <t>CAAP10058</t>
  </si>
  <si>
    <t>CAAP10059</t>
  </si>
  <si>
    <t>CAAP20222</t>
  </si>
  <si>
    <t>CAAP20225</t>
  </si>
  <si>
    <t>CAAP20227</t>
  </si>
  <si>
    <t>CAAP30235</t>
  </si>
  <si>
    <t>CAAP30237</t>
  </si>
  <si>
    <t>CAKI10005</t>
  </si>
  <si>
    <t>(021) 99849-9696</t>
  </si>
  <si>
    <t>570</t>
  </si>
  <si>
    <t xml:space="preserve">Marcos Antonio </t>
  </si>
  <si>
    <t>(021) 98084-2865</t>
  </si>
  <si>
    <t>2940</t>
  </si>
  <si>
    <t xml:space="preserve">Andréa Bouças de Farias </t>
  </si>
  <si>
    <t>(000) 34600-4198</t>
  </si>
  <si>
    <t>liviaoliveiraalencar@hotmail.com</t>
  </si>
  <si>
    <t>2935</t>
  </si>
  <si>
    <t xml:space="preserve">Livia Alencar </t>
  </si>
  <si>
    <t>(021) 98027-7236</t>
  </si>
  <si>
    <t>2837</t>
  </si>
  <si>
    <t xml:space="preserve">Igor </t>
  </si>
  <si>
    <t>(021) 99390-3998</t>
  </si>
  <si>
    <t>marcellabentoadv@gmail.com</t>
  </si>
  <si>
    <t>2938</t>
  </si>
  <si>
    <t xml:space="preserve">Marcella Bento Ferreira Casanova </t>
  </si>
  <si>
    <t>oscarferman@uol.xom,br</t>
  </si>
  <si>
    <t>2960</t>
  </si>
  <si>
    <t xml:space="preserve">OSCAR FERMAN </t>
  </si>
  <si>
    <t>(021) 99228-2494</t>
  </si>
  <si>
    <t>ericamramalho@gmail.com</t>
  </si>
  <si>
    <t>2874</t>
  </si>
  <si>
    <t xml:space="preserve">Erica Mendes Ramalho </t>
  </si>
  <si>
    <t>(024) 98882-9613</t>
  </si>
  <si>
    <t>teteareal@hotmail.com</t>
  </si>
  <si>
    <t>2927</t>
  </si>
  <si>
    <t xml:space="preserve">Teresa Cristina Pinto Areal </t>
  </si>
  <si>
    <t>(021) 99871-6663</t>
  </si>
  <si>
    <t>920</t>
  </si>
  <si>
    <t xml:space="preserve">Maria Cristina Godinho Bretas </t>
  </si>
  <si>
    <t>brancabialowas@webcorner.com.br</t>
  </si>
  <si>
    <t>2265</t>
  </si>
  <si>
    <t xml:space="preserve">Branca Bialowas </t>
  </si>
  <si>
    <t>(021) 9985-8646</t>
  </si>
  <si>
    <t>2890</t>
  </si>
  <si>
    <t xml:space="preserve">Mario Ferreira Paola nome certo </t>
  </si>
  <si>
    <t>1612</t>
  </si>
  <si>
    <t>caap20221</t>
  </si>
  <si>
    <t>(021) 99483-9495</t>
  </si>
  <si>
    <t>leilacavallieri@gmail.com</t>
  </si>
  <si>
    <t>2889</t>
  </si>
  <si>
    <t xml:space="preserve">Alyrio Silva Cavalieri </t>
  </si>
  <si>
    <t>caco20011</t>
  </si>
  <si>
    <t>CAAP20235</t>
  </si>
  <si>
    <t>CAAP20234</t>
  </si>
  <si>
    <t>CAAP50008</t>
  </si>
  <si>
    <t>CAFL10010</t>
  </si>
  <si>
    <t>(021) 98105-1495</t>
  </si>
  <si>
    <t>3080</t>
  </si>
  <si>
    <t xml:space="preserve">Yves Jean André Bergougnoux </t>
  </si>
  <si>
    <t>(011) 99901-8741</t>
  </si>
  <si>
    <t>3076</t>
  </si>
  <si>
    <t xml:space="preserve">Celino </t>
  </si>
  <si>
    <t>(021) 98801-5070</t>
  </si>
  <si>
    <t>r-burlamaqui@bol.com.br</t>
  </si>
  <si>
    <t>3071</t>
  </si>
  <si>
    <t xml:space="preserve">Ricardo Burlamaqui e Ilca Burlamaqui </t>
  </si>
  <si>
    <t>(021) 99985-3681</t>
  </si>
  <si>
    <t>cgiacoia28@gmail.com</t>
  </si>
  <si>
    <t>3062</t>
  </si>
  <si>
    <t xml:space="preserve">Cibele Gomes Giacoia </t>
  </si>
  <si>
    <t xml:space="preserve">Daniela </t>
  </si>
  <si>
    <t>(021) 2551-4016</t>
  </si>
  <si>
    <t>CAAP40055</t>
  </si>
  <si>
    <t>3129</t>
  </si>
  <si>
    <t xml:space="preserve">claudia guise </t>
  </si>
  <si>
    <t>melmcs@gmail.com</t>
  </si>
  <si>
    <t>CAAP20238</t>
  </si>
  <si>
    <t>299</t>
  </si>
  <si>
    <t xml:space="preserve">MelaineSiqueira </t>
  </si>
  <si>
    <t>CAAP10063</t>
  </si>
  <si>
    <t>CAAP20237</t>
  </si>
  <si>
    <t>CAAP20240</t>
  </si>
  <si>
    <t>CAAP30247</t>
  </si>
  <si>
    <t>CAAP30248</t>
  </si>
  <si>
    <t>CAAP30249</t>
  </si>
  <si>
    <t>CAAP30250</t>
  </si>
  <si>
    <t>CAAP30251</t>
  </si>
  <si>
    <t>CAAP30252</t>
  </si>
  <si>
    <t>CAAP40054</t>
  </si>
  <si>
    <t>CAFL20007</t>
  </si>
  <si>
    <t>CAAP30239</t>
  </si>
  <si>
    <t>(021) 9647-3940</t>
  </si>
  <si>
    <t>2950</t>
  </si>
  <si>
    <t xml:space="preserve">Marco </t>
  </si>
  <si>
    <t xml:space="preserve">Patricia </t>
  </si>
  <si>
    <t>caap30242</t>
  </si>
  <si>
    <t>caco30032</t>
  </si>
  <si>
    <t xml:space="preserve">Valeria </t>
  </si>
  <si>
    <t>CAAP30258</t>
  </si>
  <si>
    <t>(021) 99985-3549</t>
  </si>
  <si>
    <t>nandocosta42@gmail.com</t>
  </si>
  <si>
    <t>3166</t>
  </si>
  <si>
    <t xml:space="preserve">Luis Fernando Pereira da Costa </t>
  </si>
  <si>
    <t>CAAP20241</t>
  </si>
  <si>
    <t>(021) 99121-4064</t>
  </si>
  <si>
    <t>ricardotreu@outlook.com</t>
  </si>
  <si>
    <t>CAAP30257</t>
  </si>
  <si>
    <t>3163</t>
  </si>
  <si>
    <t xml:space="preserve">Ricardo Treu </t>
  </si>
  <si>
    <t>CAAP30261</t>
  </si>
  <si>
    <t>(021) 99309-0742</t>
  </si>
  <si>
    <t>danielehornos@hotmail.com</t>
  </si>
  <si>
    <t>3185</t>
  </si>
  <si>
    <t xml:space="preserve">Daniele Melo Hornos Hofling </t>
  </si>
  <si>
    <t>Mônica Cristina</t>
  </si>
  <si>
    <t>(021) 99105-4957</t>
  </si>
  <si>
    <t>CAFL10012</t>
  </si>
  <si>
    <t>3178</t>
  </si>
  <si>
    <t>CAAP30264</t>
  </si>
  <si>
    <t>CAAP30266</t>
  </si>
  <si>
    <t>CAKI10009</t>
  </si>
  <si>
    <t xml:space="preserve">Paulo Jucar </t>
  </si>
  <si>
    <t>monicapossi@casaltaimoveis.com.br</t>
  </si>
  <si>
    <t>(21) 98215-1469</t>
  </si>
  <si>
    <t>CAAP20247</t>
  </si>
  <si>
    <t>CAAP40056</t>
  </si>
  <si>
    <t>(011) 99680-8191</t>
  </si>
  <si>
    <t>poctavio@terra.com.br</t>
  </si>
  <si>
    <t>3216</t>
  </si>
  <si>
    <t>(021) 99615-9977</t>
  </si>
  <si>
    <t>marcelomattosrj@gmail.com</t>
  </si>
  <si>
    <t>3222</t>
  </si>
  <si>
    <t xml:space="preserve">Marcelo Mattos </t>
  </si>
  <si>
    <t>CACO30039</t>
  </si>
  <si>
    <t>(031) 99998-2199</t>
  </si>
  <si>
    <t>bethlobato98@gmail.com</t>
  </si>
  <si>
    <t>3225</t>
  </si>
  <si>
    <t xml:space="preserve">Elizabeth Lobato </t>
  </si>
  <si>
    <t>CAAP20246</t>
  </si>
  <si>
    <t>CACO20013</t>
  </si>
  <si>
    <t>(084) 8147-5814</t>
  </si>
  <si>
    <t>3218</t>
  </si>
  <si>
    <t xml:space="preserve">JUSSARA </t>
  </si>
  <si>
    <t>(021) 97424-7745</t>
  </si>
  <si>
    <t>3217</t>
  </si>
  <si>
    <t xml:space="preserve">Silvia Xavier </t>
  </si>
  <si>
    <t>(021) 98207-8766</t>
  </si>
  <si>
    <t>3190</t>
  </si>
  <si>
    <t xml:space="preserve">Lucas </t>
  </si>
  <si>
    <t>CAAP30263</t>
  </si>
  <si>
    <t>(021) 2547-4464</t>
  </si>
  <si>
    <t>3201</t>
  </si>
  <si>
    <t xml:space="preserve">Victoria Assis Torrentes e Esmeralda Alves Torrentes </t>
  </si>
  <si>
    <t>(021) 99929-8067</t>
  </si>
  <si>
    <t>jacilapereira@hotmail.com</t>
  </si>
  <si>
    <t>3192</t>
  </si>
  <si>
    <t xml:space="preserve">Jacila Maria Pereira de Noronha </t>
  </si>
  <si>
    <t>(021) 98487-0008</t>
  </si>
  <si>
    <t>3187</t>
  </si>
  <si>
    <t xml:space="preserve">José Mauro Carvalho </t>
  </si>
  <si>
    <t>CAAP30262</t>
  </si>
  <si>
    <t>CAAP10066</t>
  </si>
  <si>
    <t>CAAP30260</t>
  </si>
  <si>
    <t>(021) 98879-4106</t>
  </si>
  <si>
    <t>3186</t>
  </si>
  <si>
    <t xml:space="preserve">Valéria Alves Linhares Matheus </t>
  </si>
  <si>
    <t>(021) 98123-9108</t>
  </si>
  <si>
    <t>(021) 96402-9603</t>
  </si>
  <si>
    <t>arn6rio@gmail.com</t>
  </si>
  <si>
    <t>3167</t>
  </si>
  <si>
    <t xml:space="preserve">Arne Halvorsen </t>
  </si>
  <si>
    <t>(021) 99740-0066</t>
  </si>
  <si>
    <t>3180</t>
  </si>
  <si>
    <t xml:space="preserve">GIL E FATIMA </t>
  </si>
  <si>
    <t>CAKI10008</t>
  </si>
  <si>
    <t>(021) 99636-6187</t>
  </si>
  <si>
    <t>3183</t>
  </si>
  <si>
    <t xml:space="preserve">Antonio Giacomini </t>
  </si>
  <si>
    <t>caco30034</t>
  </si>
  <si>
    <t>CAAP20243</t>
  </si>
  <si>
    <t>(021) 98914-3814</t>
  </si>
  <si>
    <t xml:space="preserve"> juanjm@oi.com.br</t>
  </si>
  <si>
    <t>3155</t>
  </si>
  <si>
    <t xml:space="preserve">Juan Manuel Neira Oviedo </t>
  </si>
  <si>
    <t>2027</t>
  </si>
  <si>
    <t xml:space="preserve">Alessandra Brandão </t>
  </si>
  <si>
    <t>CACO50003</t>
  </si>
  <si>
    <t>CAAP10064</t>
  </si>
  <si>
    <t>(021) 99964-5434</t>
  </si>
  <si>
    <t>marizatz@gmail.com</t>
  </si>
  <si>
    <t>3140</t>
  </si>
  <si>
    <t xml:space="preserve">Mariana Gonzaga Zatz </t>
  </si>
  <si>
    <t>(021) 96750-3014</t>
  </si>
  <si>
    <t>3152</t>
  </si>
  <si>
    <t xml:space="preserve">Geraldo Teixeira </t>
  </si>
  <si>
    <t>CAAP20242</t>
  </si>
  <si>
    <t>CACV30002</t>
  </si>
  <si>
    <t>CAAP30255</t>
  </si>
  <si>
    <t>CAAP30254</t>
  </si>
  <si>
    <t>(021) 9838-8765</t>
  </si>
  <si>
    <t>angelicacordeiro46@hotmail.com</t>
  </si>
  <si>
    <t>3139</t>
  </si>
  <si>
    <t xml:space="preserve">Maria Angélica Cordeiro </t>
  </si>
  <si>
    <t>(021) 2235-5823</t>
  </si>
  <si>
    <t>helenadelamare@hotmail.com</t>
  </si>
  <si>
    <t>3138</t>
  </si>
  <si>
    <t xml:space="preserve">Leonardo de Aguiar Neubarth </t>
  </si>
  <si>
    <t>(022) 99201-0567</t>
  </si>
  <si>
    <t>m.werneck@premissaassessoria.com.br</t>
  </si>
  <si>
    <t>3137</t>
  </si>
  <si>
    <t xml:space="preserve">Maria Werneck </t>
  </si>
  <si>
    <t>CACO20012</t>
  </si>
  <si>
    <t>renato_ccp@hotmail.com</t>
  </si>
  <si>
    <t>1118</t>
  </si>
  <si>
    <t xml:space="preserve">Renato </t>
  </si>
  <si>
    <t>(061) 98354-4141</t>
  </si>
  <si>
    <t>3087</t>
  </si>
  <si>
    <t xml:space="preserve">David de Jesus </t>
  </si>
  <si>
    <t>(021) 99951-6326</t>
  </si>
  <si>
    <t>3067</t>
  </si>
  <si>
    <t xml:space="preserve">Elizabeth Castro </t>
  </si>
  <si>
    <t>(021) 97589-8793</t>
  </si>
  <si>
    <t>ligiaenergia@gmail.com</t>
  </si>
  <si>
    <t>3068</t>
  </si>
  <si>
    <t xml:space="preserve">Lígia Barreto </t>
  </si>
  <si>
    <t>(021) 98448-2000</t>
  </si>
  <si>
    <t>educostainovacao@gmail.com</t>
  </si>
  <si>
    <t>3088</t>
  </si>
  <si>
    <t xml:space="preserve">Eduardo Costa e Francisco José Costa </t>
  </si>
  <si>
    <t>(021) 99144-3635</t>
  </si>
  <si>
    <t>siltannure@gmail.com</t>
  </si>
  <si>
    <t>3057</t>
  </si>
  <si>
    <t xml:space="preserve">Silvana Tannure </t>
  </si>
  <si>
    <t>(021) 99997-0939</t>
  </si>
  <si>
    <t>3106</t>
  </si>
  <si>
    <t xml:space="preserve">Wanderley </t>
  </si>
  <si>
    <t>(021) 98868-2901</t>
  </si>
  <si>
    <t>barbaracoelholima@gmail.com</t>
  </si>
  <si>
    <t>3107</t>
  </si>
  <si>
    <t xml:space="preserve">Bárbara Lima </t>
  </si>
  <si>
    <t>(021) 99322-4866</t>
  </si>
  <si>
    <t>rcastro@globo.com</t>
  </si>
  <si>
    <t>3085</t>
  </si>
  <si>
    <t xml:space="preserve">Ricardo Castro </t>
  </si>
  <si>
    <t>(021) 99956-2040</t>
  </si>
  <si>
    <t>nelson_abdo@hotmail.com</t>
  </si>
  <si>
    <t>3065</t>
  </si>
  <si>
    <t xml:space="preserve">Nelson Abdo </t>
  </si>
  <si>
    <t>CACO40019</t>
  </si>
  <si>
    <t>CAAP30269</t>
  </si>
  <si>
    <t>CAAP20249</t>
  </si>
  <si>
    <t>CAAP20248</t>
  </si>
  <si>
    <t>(021) 98745-8580</t>
  </si>
  <si>
    <t>3241</t>
  </si>
  <si>
    <t xml:space="preserve">Larissa Porto </t>
  </si>
  <si>
    <t>(021) 99297-9335</t>
  </si>
  <si>
    <t>3240</t>
  </si>
  <si>
    <t xml:space="preserve">Priscila e André </t>
  </si>
  <si>
    <t>(021) 97226-0033</t>
  </si>
  <si>
    <t>mlcmc@icloud.com</t>
  </si>
  <si>
    <t>3239</t>
  </si>
  <si>
    <t xml:space="preserve">Maria Luíza e Luiz Ferreira </t>
  </si>
  <si>
    <t>CAAP20255</t>
  </si>
  <si>
    <t>CAAP20251</t>
  </si>
  <si>
    <t>CAAP30270</t>
  </si>
  <si>
    <t>CAAP20244</t>
  </si>
  <si>
    <t>(021) 9825-3666</t>
  </si>
  <si>
    <t>Allanmouteira@Hotmail.com</t>
  </si>
  <si>
    <t>3266</t>
  </si>
  <si>
    <t xml:space="preserve">Allan Manuel Mouteira </t>
  </si>
  <si>
    <t>3262</t>
  </si>
  <si>
    <t>(021) 98627-4854</t>
  </si>
  <si>
    <t>(021) 96497-2359</t>
  </si>
  <si>
    <t>3254</t>
  </si>
  <si>
    <t xml:space="preserve">Norbert Glatt </t>
  </si>
  <si>
    <t>(021) 99981-3025</t>
  </si>
  <si>
    <t>3162</t>
  </si>
  <si>
    <t xml:space="preserve">Tiago </t>
  </si>
  <si>
    <t>CAAP20252</t>
  </si>
  <si>
    <t>(021) 99621-7522</t>
  </si>
  <si>
    <t>tinavmedeiros@gmail.com</t>
  </si>
  <si>
    <t>3256</t>
  </si>
  <si>
    <t xml:space="preserve">Lucy de Medeiros Marques </t>
  </si>
  <si>
    <t>CAAP30271</t>
  </si>
  <si>
    <t>CAAP20254</t>
  </si>
  <si>
    <t>CAAP20253</t>
  </si>
  <si>
    <t>(021) 99881-9005</t>
  </si>
  <si>
    <t>flaviacaminhavieira@gmail.com</t>
  </si>
  <si>
    <t>3263</t>
  </si>
  <si>
    <t xml:space="preserve">Flávia Caminha Vieira </t>
  </si>
  <si>
    <t>(021) 99400-3345</t>
  </si>
  <si>
    <t>3265</t>
  </si>
  <si>
    <t xml:space="preserve">André G.D. Mendonça </t>
  </si>
  <si>
    <t>(021) 98119-5440</t>
  </si>
  <si>
    <t>3264</t>
  </si>
  <si>
    <t xml:space="preserve">Roberto Almeida </t>
  </si>
  <si>
    <t>aldosilvarj@uol.com.br</t>
  </si>
  <si>
    <t>1608</t>
  </si>
  <si>
    <t xml:space="preserve">Aldo Silva </t>
  </si>
  <si>
    <t>CAAP10067</t>
  </si>
  <si>
    <t>(021) 98737-8182</t>
  </si>
  <si>
    <t>apgioia@gmail.com</t>
  </si>
  <si>
    <t>3115</t>
  </si>
  <si>
    <t xml:space="preserve">Ana Paula Gioia </t>
  </si>
  <si>
    <t xml:space="preserve">Rita </t>
  </si>
  <si>
    <t>CAFL10011</t>
  </si>
  <si>
    <t>PORTOGALO</t>
  </si>
  <si>
    <t>CAAP30295</t>
  </si>
  <si>
    <t>CAAP30291</t>
  </si>
  <si>
    <t>CAAP20269</t>
  </si>
  <si>
    <t>CACO50004</t>
  </si>
  <si>
    <t>CAAP30296</t>
  </si>
  <si>
    <t>CASL00011</t>
  </si>
  <si>
    <t>Maicon Cristiano</t>
  </si>
  <si>
    <t>VILA DA PETROBRáS</t>
  </si>
  <si>
    <t>3269</t>
  </si>
  <si>
    <t>CAAP20239</t>
  </si>
  <si>
    <t>CAUF00003</t>
  </si>
  <si>
    <t>CAAP30253</t>
  </si>
  <si>
    <t>CAAP20275</t>
  </si>
  <si>
    <t>CAAP30276</t>
  </si>
  <si>
    <t>CAAP30281</t>
  </si>
  <si>
    <t>CAAP30277</t>
  </si>
  <si>
    <t>3928</t>
  </si>
  <si>
    <t>CAAP30293</t>
  </si>
  <si>
    <t>CAAP30307</t>
  </si>
  <si>
    <t>CAAP40059</t>
  </si>
  <si>
    <t>CAAP40061</t>
  </si>
  <si>
    <t>CAAP40062</t>
  </si>
  <si>
    <t>CACO30041</t>
  </si>
  <si>
    <t>CAAP30283</t>
  </si>
  <si>
    <t>CAAP20274</t>
  </si>
  <si>
    <t>CAAP20265</t>
  </si>
  <si>
    <t>CAAP20260</t>
  </si>
  <si>
    <t>CAAP20257</t>
  </si>
  <si>
    <t>CAAP30279</t>
  </si>
  <si>
    <t>CAAP10057</t>
  </si>
  <si>
    <t>CAAP30274</t>
  </si>
  <si>
    <t>CACO120001</t>
  </si>
  <si>
    <t>CAAP30312</t>
  </si>
  <si>
    <t>CAAP30315</t>
  </si>
  <si>
    <t>CAAP20284</t>
  </si>
  <si>
    <t>3712</t>
  </si>
  <si>
    <t>CAAP20285</t>
  </si>
  <si>
    <t>CASL00013</t>
  </si>
  <si>
    <t>514</t>
  </si>
  <si>
    <t xml:space="preserve">João Dael Belo </t>
  </si>
  <si>
    <t xml:space="preserve">michelle </t>
  </si>
  <si>
    <t xml:space="preserve">Eduardo da Cunha </t>
  </si>
  <si>
    <t xml:space="preserve">Ana Nordeste Joias de Autor </t>
  </si>
  <si>
    <t>2103</t>
  </si>
  <si>
    <t xml:space="preserve">Antonio Carlos de Azvedo Viveiros </t>
  </si>
  <si>
    <t>2028</t>
  </si>
  <si>
    <t xml:space="preserve">guilherme Rosembaum </t>
  </si>
  <si>
    <t xml:space="preserve">Paulo Roberto Ribeiro </t>
  </si>
  <si>
    <t xml:space="preserve">Rafael Mare alto </t>
  </si>
  <si>
    <t>caap30277</t>
  </si>
  <si>
    <t xml:space="preserve">Leandro </t>
  </si>
  <si>
    <t>caap30307</t>
  </si>
  <si>
    <t xml:space="preserve">Daniel </t>
  </si>
  <si>
    <t>caco50003</t>
  </si>
  <si>
    <t>drflaviogoncalves@hotmail.com</t>
  </si>
  <si>
    <t>caap10069</t>
  </si>
  <si>
    <t>CAAN00005</t>
  </si>
  <si>
    <t>CAAP30318</t>
  </si>
  <si>
    <t>CAAP30319</t>
  </si>
  <si>
    <t>CACO30043</t>
  </si>
  <si>
    <t>CACO40023</t>
  </si>
  <si>
    <t>CASL00015</t>
  </si>
  <si>
    <t>(021) 98096-4575</t>
  </si>
  <si>
    <t>3894</t>
  </si>
  <si>
    <t xml:space="preserve">Feres Jose </t>
  </si>
  <si>
    <t>(021) 99145-4088</t>
  </si>
  <si>
    <t>lucyane@acrescentecorporativo.com.br</t>
  </si>
  <si>
    <t>3914</t>
  </si>
  <si>
    <t xml:space="preserve">Luciane Drux </t>
  </si>
  <si>
    <t>silviabuarque@globo.com</t>
  </si>
  <si>
    <t>121</t>
  </si>
  <si>
    <t>(021) 99899-7980</t>
  </si>
  <si>
    <t>bdavid@terra.com.br</t>
  </si>
  <si>
    <t>3915</t>
  </si>
  <si>
    <t xml:space="preserve">Maurício Dias David </t>
  </si>
  <si>
    <t>(021) 99609-2411</t>
  </si>
  <si>
    <t>CAAP20287</t>
  </si>
  <si>
    <t>3972</t>
  </si>
  <si>
    <t>CAAP20288</t>
  </si>
  <si>
    <t>(021) 99846-4843</t>
  </si>
  <si>
    <t>bernardo.cesc@gmail.com</t>
  </si>
  <si>
    <t>3993</t>
  </si>
  <si>
    <t xml:space="preserve">Bernardo Campos </t>
  </si>
  <si>
    <t>caap20287</t>
  </si>
  <si>
    <t>CAFL10016</t>
  </si>
  <si>
    <t>(021) 99466-5933</t>
  </si>
  <si>
    <t>wwwillian.junior@gmail.com</t>
  </si>
  <si>
    <t>3980</t>
  </si>
  <si>
    <t xml:space="preserve">William Junior </t>
  </si>
  <si>
    <t>(021) 99995-8219</t>
  </si>
  <si>
    <t>CAAP40069</t>
  </si>
  <si>
    <t>3962</t>
  </si>
  <si>
    <t xml:space="preserve">Jose Carlos Veiga </t>
  </si>
  <si>
    <t xml:space="preserve">Arthur </t>
  </si>
  <si>
    <t>(021) 2541-0251</t>
  </si>
  <si>
    <t>jorgearagao@uol.com.br</t>
  </si>
  <si>
    <t>CAAP30322</t>
  </si>
  <si>
    <t>4042</t>
  </si>
  <si>
    <t xml:space="preserve">José Aragão </t>
  </si>
  <si>
    <t>marcello.mattiy@uol.com.br</t>
  </si>
  <si>
    <t xml:space="preserve">Mariana </t>
  </si>
  <si>
    <t>(021) 99858-0030</t>
  </si>
  <si>
    <t>CAAP30320</t>
  </si>
  <si>
    <t xml:space="preserve">Alice Tamborindeguy </t>
  </si>
  <si>
    <t>CAAP30324</t>
  </si>
  <si>
    <t>CAAP20291</t>
  </si>
  <si>
    <t>CAAP30325</t>
  </si>
  <si>
    <t>(011) 99255-0369</t>
  </si>
  <si>
    <t>rbarros_gonzalez@hotmail.com</t>
  </si>
  <si>
    <t>4072</t>
  </si>
  <si>
    <t xml:space="preserve">Raquel Gonzalez </t>
  </si>
  <si>
    <t>(021) 98666-6215</t>
  </si>
  <si>
    <t>4095</t>
  </si>
  <si>
    <t xml:space="preserve">Vicente Gammino </t>
  </si>
  <si>
    <t>4074</t>
  </si>
  <si>
    <t xml:space="preserve">Valter </t>
  </si>
  <si>
    <t>(021) 99216-9907</t>
  </si>
  <si>
    <t>CAAP30321</t>
  </si>
  <si>
    <t>4041</t>
  </si>
  <si>
    <t xml:space="preserve">Wilson Rabelo Brandão </t>
  </si>
  <si>
    <t xml:space="preserve">Roque </t>
  </si>
  <si>
    <t xml:space="preserve">Aline </t>
  </si>
  <si>
    <t>CACN40009</t>
  </si>
  <si>
    <t>CAAP10081</t>
  </si>
  <si>
    <t>CACO30044</t>
  </si>
  <si>
    <t>CAAP10082</t>
  </si>
  <si>
    <t>CAAP20290</t>
  </si>
  <si>
    <t>CAAP20292</t>
  </si>
  <si>
    <t>CAAP20293</t>
  </si>
  <si>
    <t>CAAP20295</t>
  </si>
  <si>
    <t>CAAP30323</t>
  </si>
  <si>
    <t>CAAP30326</t>
  </si>
  <si>
    <t>CAAP30328</t>
  </si>
  <si>
    <t>CAAP40070</t>
  </si>
  <si>
    <t>CAAP40072</t>
  </si>
  <si>
    <t>CACA60003</t>
  </si>
  <si>
    <t>CACN40008</t>
  </si>
  <si>
    <t>CACN70002</t>
  </si>
  <si>
    <t>CACO20016</t>
  </si>
  <si>
    <t>CACO40024</t>
  </si>
  <si>
    <t>CAFL10017</t>
  </si>
  <si>
    <t>CASL00016</t>
  </si>
  <si>
    <t>CASL00017</t>
  </si>
  <si>
    <t>caap20281</t>
  </si>
  <si>
    <t>lucianarj1971@gmail.com</t>
  </si>
  <si>
    <t>caap30308</t>
  </si>
  <si>
    <t>(021) 2513-3101</t>
  </si>
  <si>
    <t>4127</t>
  </si>
  <si>
    <t xml:space="preserve">Pablo Oscar Aguirre </t>
  </si>
  <si>
    <t>CACO40025</t>
  </si>
  <si>
    <t>(024) 98880-3550</t>
  </si>
  <si>
    <t>flaviocalazans5@gmail.com</t>
  </si>
  <si>
    <t>4162</t>
  </si>
  <si>
    <t xml:space="preserve">Flávio Calazan </t>
  </si>
  <si>
    <t>CAAP30329</t>
  </si>
  <si>
    <t>(021) 98141-2967</t>
  </si>
  <si>
    <t>4065</t>
  </si>
  <si>
    <t xml:space="preserve">Marcello </t>
  </si>
  <si>
    <t>(021) 99925-2803</t>
  </si>
  <si>
    <t>4123</t>
  </si>
  <si>
    <t xml:space="preserve">Claudia Carmo </t>
  </si>
  <si>
    <t>(021) 98326-9859</t>
  </si>
  <si>
    <t>3432</t>
  </si>
  <si>
    <t xml:space="preserve">Ludovic </t>
  </si>
  <si>
    <t>(021) 99568-2608</t>
  </si>
  <si>
    <t>4136</t>
  </si>
  <si>
    <t xml:space="preserve">Maria C B Mascarenhas </t>
  </si>
  <si>
    <t>(021) 99649-3298</t>
  </si>
  <si>
    <t>ipanemaflats@yahoo.com</t>
  </si>
  <si>
    <t>4126</t>
  </si>
  <si>
    <t>CAAP20294</t>
  </si>
  <si>
    <t>(011) 98129-5888</t>
  </si>
  <si>
    <t>4148</t>
  </si>
  <si>
    <t xml:space="preserve">Carlos Alberto Freitas </t>
  </si>
  <si>
    <t>guilherme@templateeventos.com.br</t>
  </si>
  <si>
    <t>CAAP20297</t>
  </si>
  <si>
    <t>CASL00018</t>
  </si>
  <si>
    <t>(021) 9734-0884</t>
  </si>
  <si>
    <t>2806</t>
  </si>
  <si>
    <t xml:space="preserve">Imóvel Vazio </t>
  </si>
  <si>
    <t>(021) 99133-0455</t>
  </si>
  <si>
    <t>amaior.rj@gmail.com</t>
  </si>
  <si>
    <t>4194</t>
  </si>
  <si>
    <t xml:space="preserve">Ana Maior </t>
  </si>
  <si>
    <t>(021) 96435-5044</t>
  </si>
  <si>
    <t>manoel.victor.zouza@hotmail.com</t>
  </si>
  <si>
    <t>3920</t>
  </si>
  <si>
    <t xml:space="preserve">Manoel Victor Souza </t>
  </si>
  <si>
    <t>CAAP20296</t>
  </si>
  <si>
    <t>(021) 98459-6669</t>
  </si>
  <si>
    <t>4174</t>
  </si>
  <si>
    <t xml:space="preserve">Marcela Cunha </t>
  </si>
  <si>
    <t>(021) 9882-7001</t>
  </si>
  <si>
    <t>4119</t>
  </si>
  <si>
    <t xml:space="preserve">Fernando Moreira Franco </t>
  </si>
  <si>
    <t>(061) 99963-0888</t>
  </si>
  <si>
    <t>jlclug@gmail.com</t>
  </si>
  <si>
    <t>4047</t>
  </si>
  <si>
    <t xml:space="preserve">Jorge Carvalho </t>
  </si>
  <si>
    <t>caap30261</t>
  </si>
  <si>
    <t>cohenrio@gmail.com</t>
  </si>
  <si>
    <t>1087</t>
  </si>
  <si>
    <t xml:space="preserve">Marcelo Cohen Queiroz </t>
  </si>
  <si>
    <t>(021) 98230-3144</t>
  </si>
  <si>
    <t>4075</t>
  </si>
  <si>
    <t xml:space="preserve">Ivonildo Povoa Veneroti Guimaraes </t>
  </si>
  <si>
    <t>(021) 99911-2513</t>
  </si>
  <si>
    <t>4102</t>
  </si>
  <si>
    <t xml:space="preserve">Orestes Antonio da Silva </t>
  </si>
  <si>
    <t>(021) 99256-5112</t>
  </si>
  <si>
    <t>andre_graca@ig.com.br</t>
  </si>
  <si>
    <t>4100</t>
  </si>
  <si>
    <t xml:space="preserve">André Rodrigues Graça </t>
  </si>
  <si>
    <t>(021) 99953-5918</t>
  </si>
  <si>
    <t>4043</t>
  </si>
  <si>
    <t xml:space="preserve">LEONARDO </t>
  </si>
  <si>
    <t>3111</t>
  </si>
  <si>
    <t>(021) 98866-1889</t>
  </si>
  <si>
    <t>3974</t>
  </si>
  <si>
    <t xml:space="preserve">Eduardo May </t>
  </si>
  <si>
    <t>(021) 99965-8620</t>
  </si>
  <si>
    <t>3989</t>
  </si>
  <si>
    <t xml:space="preserve">MONICA MEDEIROS </t>
  </si>
  <si>
    <t>(024) 99224-5606</t>
  </si>
  <si>
    <t>rafaellara@uol.com.br</t>
  </si>
  <si>
    <t>3307</t>
  </si>
  <si>
    <t xml:space="preserve">Rafael Lara </t>
  </si>
  <si>
    <t>Verolme</t>
  </si>
  <si>
    <t>caap20291</t>
  </si>
  <si>
    <t>CAAP30332</t>
  </si>
  <si>
    <t>CAAP30337</t>
  </si>
  <si>
    <t>(021) 99753-9366</t>
  </si>
  <si>
    <t>btgproducoes@uol.com.br</t>
  </si>
  <si>
    <t>4240</t>
  </si>
  <si>
    <t xml:space="preserve">Simone Rocha </t>
  </si>
  <si>
    <t>(021) 99628-5245</t>
  </si>
  <si>
    <t>valeriamonteiro7@gmail.com</t>
  </si>
  <si>
    <t>4254</t>
  </si>
  <si>
    <t>CAAP30334</t>
  </si>
  <si>
    <t>CAAP30330</t>
  </si>
  <si>
    <t>(021) 99695-1232</t>
  </si>
  <si>
    <t>adelino.costa.silva@gmail.com</t>
  </si>
  <si>
    <t>4244</t>
  </si>
  <si>
    <t xml:space="preserve">Nelson Costa Silva </t>
  </si>
  <si>
    <t>(021) 99708-1012</t>
  </si>
  <si>
    <t>beatrizbittencourt@yahoo.com.br</t>
  </si>
  <si>
    <t>3599</t>
  </si>
  <si>
    <t xml:space="preserve">Beatriz Bittencourt </t>
  </si>
  <si>
    <t>obelixgm@ig.com.br</t>
  </si>
  <si>
    <t>CAAP30327</t>
  </si>
  <si>
    <t>(021) 98283-7836</t>
  </si>
  <si>
    <t>4101</t>
  </si>
  <si>
    <t xml:space="preserve">Lucio Beleza </t>
  </si>
  <si>
    <t>(021) 98100-2551</t>
  </si>
  <si>
    <t>4211</t>
  </si>
  <si>
    <t xml:space="preserve">Kristina Cavalcanti </t>
  </si>
  <si>
    <t>CAAP10083</t>
  </si>
  <si>
    <t>(021) 99625-0911</t>
  </si>
  <si>
    <t>3579</t>
  </si>
  <si>
    <t xml:space="preserve">Pedro Cordeiro Teichholz </t>
  </si>
  <si>
    <t>(022) 99761-5604</t>
  </si>
  <si>
    <t>3690</t>
  </si>
  <si>
    <t xml:space="preserve">Roberto Lara de Araújo </t>
  </si>
  <si>
    <t>caap30329</t>
  </si>
  <si>
    <t>(021) 99953-7164</t>
  </si>
  <si>
    <t>CAAP30335</t>
  </si>
  <si>
    <t>4247</t>
  </si>
  <si>
    <t xml:space="preserve">Hélio Berlinski </t>
  </si>
  <si>
    <t>CAAP30340</t>
  </si>
  <si>
    <t>CAAP20305</t>
  </si>
  <si>
    <t>(021) 96440-9716</t>
  </si>
  <si>
    <t>(021) 2270-7401</t>
  </si>
  <si>
    <t>2838</t>
  </si>
  <si>
    <t xml:space="preserve">Vicente </t>
  </si>
  <si>
    <t>(021) 99953-3174</t>
  </si>
  <si>
    <t>4263</t>
  </si>
  <si>
    <t xml:space="preserve">MAGALI </t>
  </si>
  <si>
    <t>caap30250</t>
  </si>
  <si>
    <t>CAAP10084</t>
  </si>
  <si>
    <t>CAAP30339</t>
  </si>
  <si>
    <t>CAAP20304</t>
  </si>
  <si>
    <t>Penha</t>
  </si>
  <si>
    <t>CAAP20303</t>
  </si>
  <si>
    <t>carolina@caldasconsultoria.com</t>
  </si>
  <si>
    <t>(021) 99948-9168</t>
  </si>
  <si>
    <t>4262</t>
  </si>
  <si>
    <t xml:space="preserve">Antonio Carlos Rolim de Moraes </t>
  </si>
  <si>
    <t>(021) 9835-1180</t>
  </si>
  <si>
    <t>4260</t>
  </si>
  <si>
    <t xml:space="preserve">Espolio de Humberto Jose de Almeida Costa </t>
  </si>
  <si>
    <t>(021) 99213-7380</t>
  </si>
  <si>
    <t>luizfernandoac@gmail.com</t>
  </si>
  <si>
    <t>(21) 99750-8262</t>
  </si>
  <si>
    <t>Elivete Carpini</t>
  </si>
  <si>
    <t>elivetecarpini@casaltaimoveis.com.br</t>
  </si>
  <si>
    <t>(21) 97506-2040</t>
  </si>
  <si>
    <t>4259</t>
  </si>
  <si>
    <t xml:space="preserve">Luiz Fernando </t>
  </si>
  <si>
    <t>(021) 98204-7420</t>
  </si>
  <si>
    <t>4258</t>
  </si>
  <si>
    <t xml:space="preserve">SILVIO GUANAES MACHADO </t>
  </si>
  <si>
    <t>CAAP20306</t>
  </si>
  <si>
    <t>CAAP20299</t>
  </si>
  <si>
    <t>CAAP30333</t>
  </si>
  <si>
    <t>CAAP30331</t>
  </si>
  <si>
    <t>(021) 9998-2854</t>
  </si>
  <si>
    <t>4253</t>
  </si>
  <si>
    <t xml:space="preserve">Cristina Medeiros da Fonseca </t>
  </si>
  <si>
    <t>(021) 9815-9921</t>
  </si>
  <si>
    <t>4246</t>
  </si>
  <si>
    <t xml:space="preserve">GEORGE RICHARD TEIXEIRA ALVARES </t>
  </si>
  <si>
    <t>(021) 99623-9222</t>
  </si>
  <si>
    <t>4221</t>
  </si>
  <si>
    <t xml:space="preserve">Eliane </t>
  </si>
  <si>
    <t>marcelo@iwsimoveis.com</t>
  </si>
  <si>
    <t>1480</t>
  </si>
  <si>
    <t xml:space="preserve">Marcelo Perez </t>
  </si>
  <si>
    <t>(021) 98548-3008</t>
  </si>
  <si>
    <t>leojalmeida@gmail.com</t>
  </si>
  <si>
    <t>3566</t>
  </si>
  <si>
    <t xml:space="preserve">Leonardo Almeida </t>
  </si>
  <si>
    <t>CAAP20298</t>
  </si>
  <si>
    <t>(022) 98834-1909</t>
  </si>
  <si>
    <t>4250</t>
  </si>
  <si>
    <t xml:space="preserve">Jane </t>
  </si>
  <si>
    <t>(021) 98570-8685</t>
  </si>
  <si>
    <t>543</t>
  </si>
  <si>
    <t xml:space="preserve">Alexandre klaus Dieterle </t>
  </si>
  <si>
    <t>caap30327</t>
  </si>
  <si>
    <t>caap20275</t>
  </si>
  <si>
    <t>caap40072</t>
  </si>
  <si>
    <t>caap30324</t>
  </si>
  <si>
    <t>CAKI00006</t>
  </si>
  <si>
    <t>CAAP10018</t>
  </si>
  <si>
    <t>CACV00001</t>
  </si>
  <si>
    <t>(021) 99917-8514</t>
  </si>
  <si>
    <t>3588</t>
  </si>
  <si>
    <t xml:space="preserve">Maria Jose </t>
  </si>
  <si>
    <t>(011) 98865-8777</t>
  </si>
  <si>
    <t>andreagiovanna@uol.com.br</t>
  </si>
  <si>
    <t>4313</t>
  </si>
  <si>
    <t xml:space="preserve">Andrea Giovanna Valente Canella </t>
  </si>
  <si>
    <t>(219) 9640-9457</t>
  </si>
  <si>
    <t>gussencarla@gmail.com</t>
  </si>
  <si>
    <t>542</t>
  </si>
  <si>
    <t>(021) 98633-4466</t>
  </si>
  <si>
    <t>claudiacpn@yahoo.com.br</t>
  </si>
  <si>
    <t>4317</t>
  </si>
  <si>
    <t xml:space="preserve">Claudia Paredes </t>
  </si>
  <si>
    <t>CAAP40080</t>
  </si>
  <si>
    <t>(021) 9998-2424</t>
  </si>
  <si>
    <t>4306</t>
  </si>
  <si>
    <t xml:space="preserve">Carlo Sulam </t>
  </si>
  <si>
    <t>CAAP20301</t>
  </si>
  <si>
    <t>549</t>
  </si>
  <si>
    <t xml:space="preserve">Teste </t>
  </si>
  <si>
    <t>Ramos</t>
  </si>
  <si>
    <t>Danilo Jr</t>
  </si>
  <si>
    <t>(021) 99951-9243</t>
  </si>
  <si>
    <t>3278</t>
  </si>
  <si>
    <t xml:space="preserve">monica medeiros </t>
  </si>
  <si>
    <t>(021) 99768-0441</t>
  </si>
  <si>
    <t>3403</t>
  </si>
  <si>
    <t xml:space="preserve">luiz paulo moreira </t>
  </si>
  <si>
    <t>(021) 99525-4122</t>
  </si>
  <si>
    <t>3280</t>
  </si>
  <si>
    <t>caap30323</t>
  </si>
  <si>
    <t>(021) 99364-1560</t>
  </si>
  <si>
    <t>(021) 2521-4972</t>
  </si>
  <si>
    <t>803</t>
  </si>
  <si>
    <t xml:space="preserve">Pier Alberto Guarino </t>
  </si>
  <si>
    <t>CACO40026</t>
  </si>
  <si>
    <t>patriota@marealto.com.br</t>
  </si>
  <si>
    <t>555</t>
  </si>
  <si>
    <t>CAAP20307</t>
  </si>
  <si>
    <t>(021) 96481-5101</t>
  </si>
  <si>
    <t>2609</t>
  </si>
  <si>
    <t xml:space="preserve">Antonio Carlos </t>
  </si>
  <si>
    <t>CAAP40073</t>
  </si>
  <si>
    <t>(021) 9998-4801</t>
  </si>
  <si>
    <t>4283</t>
  </si>
  <si>
    <t xml:space="preserve">Bernard Emile Pels </t>
  </si>
  <si>
    <t>CAAP30341</t>
  </si>
  <si>
    <t>(021) 99201-9102</t>
  </si>
  <si>
    <t>4275</t>
  </si>
  <si>
    <t xml:space="preserve">ROBERTO </t>
  </si>
  <si>
    <t>CAAP30342</t>
  </si>
  <si>
    <t>(021) 98799-1478</t>
  </si>
  <si>
    <t>4284</t>
  </si>
  <si>
    <t xml:space="preserve">Maurice De Aragão Baumet </t>
  </si>
  <si>
    <t>(021) 99225-6192</t>
  </si>
  <si>
    <t>743</t>
  </si>
  <si>
    <t xml:space="preserve">Ana Quintella </t>
  </si>
  <si>
    <t>(021) 98124-8699</t>
  </si>
  <si>
    <t>ananordeste@gmail.com</t>
  </si>
  <si>
    <t>3461</t>
  </si>
  <si>
    <t>(021) 98285-8084</t>
  </si>
  <si>
    <t>3578</t>
  </si>
  <si>
    <t xml:space="preserve">Adriana Teixeira </t>
  </si>
  <si>
    <t>CAAP30350</t>
  </si>
  <si>
    <t>CACN40010</t>
  </si>
  <si>
    <t>CACO60002</t>
  </si>
  <si>
    <t>(021) 98297-6037</t>
  </si>
  <si>
    <t>(021) 98003-0323</t>
  </si>
  <si>
    <t>3419</t>
  </si>
  <si>
    <t xml:space="preserve">Luísa Leonor Monso Prograbsky e Patrício </t>
  </si>
  <si>
    <t>(021) 99510-7539</t>
  </si>
  <si>
    <t>4338</t>
  </si>
  <si>
    <t xml:space="preserve">Margareth </t>
  </si>
  <si>
    <t>(021) 99913-4335</t>
  </si>
  <si>
    <t>4333</t>
  </si>
  <si>
    <t xml:space="preserve">Ana Veiga </t>
  </si>
  <si>
    <t>(021) 99999-3548</t>
  </si>
  <si>
    <t>3589</t>
  </si>
  <si>
    <t xml:space="preserve">Eduardo Suficci </t>
  </si>
  <si>
    <t>caap10057</t>
  </si>
  <si>
    <t>caap10018</t>
  </si>
  <si>
    <t>caap20173</t>
  </si>
  <si>
    <t>CAAP20172</t>
  </si>
  <si>
    <t>telamarinho@hotmail.com</t>
  </si>
  <si>
    <t>2171</t>
  </si>
  <si>
    <t xml:space="preserve">Estela Marinho </t>
  </si>
  <si>
    <t>cacn40008</t>
  </si>
  <si>
    <t>CACA60005</t>
  </si>
  <si>
    <t>CACA20001</t>
  </si>
  <si>
    <t>CAAP10086</t>
  </si>
  <si>
    <t>CAAP30359</t>
  </si>
  <si>
    <t>(021) 98141-9281</t>
  </si>
  <si>
    <t>de_kalume@yahoo.com.br</t>
  </si>
  <si>
    <t>4370</t>
  </si>
  <si>
    <t xml:space="preserve">Débora Kamulme </t>
  </si>
  <si>
    <t>(021) 99639-8545</t>
  </si>
  <si>
    <t>4353</t>
  </si>
  <si>
    <t xml:space="preserve">Waldir Spala </t>
  </si>
  <si>
    <t>(021) 9910-6642</t>
  </si>
  <si>
    <t>4348</t>
  </si>
  <si>
    <t xml:space="preserve">Paulo Joaquim Moraes </t>
  </si>
  <si>
    <t>(021) 9986-1008</t>
  </si>
  <si>
    <t>4296</t>
  </si>
  <si>
    <t xml:space="preserve">Antonio Carlos Celano </t>
  </si>
  <si>
    <t>CAPR00004</t>
  </si>
  <si>
    <t>CAGA00002</t>
  </si>
  <si>
    <t>CAPR00003</t>
  </si>
  <si>
    <t>CACA30003</t>
  </si>
  <si>
    <t>CACA30006</t>
  </si>
  <si>
    <t>CAAP20312</t>
  </si>
  <si>
    <t>(021) 98801-3370</t>
  </si>
  <si>
    <t>maurelioaraujo@hotmail.com</t>
  </si>
  <si>
    <t>4378</t>
  </si>
  <si>
    <t xml:space="preserve">Maurélio Batista de Araujo </t>
  </si>
  <si>
    <t>(021) 99142-0736</t>
  </si>
  <si>
    <t>roger_representacoes@hotmail.com</t>
  </si>
  <si>
    <t>4376</t>
  </si>
  <si>
    <t xml:space="preserve">Rogério Moura </t>
  </si>
  <si>
    <t>caap20307</t>
  </si>
  <si>
    <t>CACN20001</t>
  </si>
  <si>
    <t>CAAP30360</t>
  </si>
  <si>
    <t>(21) 96403-1078</t>
  </si>
  <si>
    <t>caca20001</t>
  </si>
  <si>
    <t>(21) 99645-4669</t>
  </si>
  <si>
    <t>danilojr@casaltaimoveis.com.br</t>
  </si>
  <si>
    <t>(021) 99181-3522</t>
  </si>
  <si>
    <t>4384</t>
  </si>
  <si>
    <t xml:space="preserve">Antonio </t>
  </si>
  <si>
    <t>CAAP40085</t>
  </si>
  <si>
    <t>(071) 99178-0430</t>
  </si>
  <si>
    <t>celorebello@hotmail.com</t>
  </si>
  <si>
    <t>4413</t>
  </si>
  <si>
    <t xml:space="preserve">Marcelo Rebello </t>
  </si>
  <si>
    <t>caco40011</t>
  </si>
  <si>
    <t>caco50002</t>
  </si>
  <si>
    <t>(021) 98562-9944</t>
  </si>
  <si>
    <t>4404</t>
  </si>
  <si>
    <t xml:space="preserve">Emanuel </t>
  </si>
  <si>
    <t>caco30035</t>
  </si>
  <si>
    <t>CAAP20313</t>
  </si>
  <si>
    <t>caap40085</t>
  </si>
  <si>
    <t>CAFL10018</t>
  </si>
  <si>
    <t>(021) 99996-7733</t>
  </si>
  <si>
    <t>pcmv2007@hotmail.com</t>
  </si>
  <si>
    <t>3967</t>
  </si>
  <si>
    <t xml:space="preserve">Paulo César </t>
  </si>
  <si>
    <t>caap30360</t>
  </si>
  <si>
    <t>(021) 99587-8185</t>
  </si>
  <si>
    <t>CAAP30366</t>
  </si>
  <si>
    <t>4464</t>
  </si>
  <si>
    <t xml:space="preserve">Felipe Portugal </t>
  </si>
  <si>
    <t>(021) 99855-8677</t>
  </si>
  <si>
    <t>CAAP30361</t>
  </si>
  <si>
    <t>4427</t>
  </si>
  <si>
    <t>CAAP30365</t>
  </si>
  <si>
    <t>(021) 99965-3946</t>
  </si>
  <si>
    <t>4463</t>
  </si>
  <si>
    <t xml:space="preserve">Eduardo V. de Carvalho </t>
  </si>
  <si>
    <t>CAAP30364</t>
  </si>
  <si>
    <t>(021) 99988-6444</t>
  </si>
  <si>
    <t>4449</t>
  </si>
  <si>
    <t xml:space="preserve">Teresa Arneiro </t>
  </si>
  <si>
    <t>Maria da Graça</t>
  </si>
  <si>
    <t>Recepção</t>
  </si>
  <si>
    <t>(021) 98888-6601</t>
  </si>
  <si>
    <t>CAAP30356</t>
  </si>
  <si>
    <t>4347</t>
  </si>
  <si>
    <t xml:space="preserve">Beatriz Bravo Damian </t>
  </si>
  <si>
    <t>(021) 98458-9424</t>
  </si>
  <si>
    <t>CAAP20317</t>
  </si>
  <si>
    <t>4438</t>
  </si>
  <si>
    <t xml:space="preserve">Silvia Fanni </t>
  </si>
  <si>
    <t>caap30177</t>
  </si>
  <si>
    <t>2018</t>
  </si>
  <si>
    <t xml:space="preserve">Leila Caixeiro Omari </t>
  </si>
  <si>
    <t>(021) 98864-5767</t>
  </si>
  <si>
    <t>CACO30046</t>
  </si>
  <si>
    <t>4429</t>
  </si>
  <si>
    <t xml:space="preserve">Sven dos Santos </t>
  </si>
  <si>
    <t>CAAP30367</t>
  </si>
  <si>
    <t>(021) 99562-6698</t>
  </si>
  <si>
    <t>limrocha@yahoo.com.br</t>
  </si>
  <si>
    <t>4483</t>
  </si>
  <si>
    <t xml:space="preserve">Maitê Lima </t>
  </si>
  <si>
    <t>CAAP20318</t>
  </si>
  <si>
    <t>2155</t>
  </si>
  <si>
    <t xml:space="preserve">Maria Isabel Fernandes Serra </t>
  </si>
  <si>
    <t>CAAP20315</t>
  </si>
  <si>
    <t>caap30291</t>
  </si>
  <si>
    <t>(021) 98644-0638</t>
  </si>
  <si>
    <t>zelobato@gmail.com</t>
  </si>
  <si>
    <t>CAAP40086</t>
  </si>
  <si>
    <t>4498</t>
  </si>
  <si>
    <t xml:space="preserve">José Roberto Lobato </t>
  </si>
  <si>
    <t>(021) 98840-8957</t>
  </si>
  <si>
    <t>CACA50007</t>
  </si>
  <si>
    <t>4314</t>
  </si>
  <si>
    <t xml:space="preserve">Fatima Spala </t>
  </si>
  <si>
    <t>(021) 99708-6046</t>
  </si>
  <si>
    <t>CACA40016</t>
  </si>
  <si>
    <t>4482</t>
  </si>
  <si>
    <t xml:space="preserve">JOSE MARIA DE CARVALHO </t>
  </si>
  <si>
    <t>(021) 98891-6764</t>
  </si>
  <si>
    <t>ceparj@terra.com.br</t>
  </si>
  <si>
    <t>CASL00019</t>
  </si>
  <si>
    <t>4480</t>
  </si>
  <si>
    <t xml:space="preserve">CEPA Cia de Expansão e Participações LTDA </t>
  </si>
  <si>
    <t>(021) 98987-7190</t>
  </si>
  <si>
    <t>CAAP30336</t>
  </si>
  <si>
    <t>4477</t>
  </si>
  <si>
    <t xml:space="preserve">Germano José Torres Mendes </t>
  </si>
  <si>
    <t>(021) 9740-7080</t>
  </si>
  <si>
    <t>sergio.kind@leschaco.com</t>
  </si>
  <si>
    <t>CAAP20300</t>
  </si>
  <si>
    <t>4468</t>
  </si>
  <si>
    <t xml:space="preserve">Sérgio Maurício Bruce Kind </t>
  </si>
  <si>
    <t>Bonsucesso</t>
  </si>
  <si>
    <t>cacn30003</t>
  </si>
  <si>
    <t>(024) 99827-0126</t>
  </si>
  <si>
    <t>paulor.ribeiro@terra.com.br</t>
  </si>
  <si>
    <t>caap40061</t>
  </si>
  <si>
    <t>CAAP20314</t>
  </si>
  <si>
    <t>CAAP20319</t>
  </si>
  <si>
    <t>caap10046</t>
  </si>
  <si>
    <t>2214</t>
  </si>
  <si>
    <t xml:space="preserve">Claudia Braga </t>
  </si>
  <si>
    <t>caap20083</t>
  </si>
  <si>
    <t>fabiobaldez@ig.com.br</t>
  </si>
  <si>
    <t>626</t>
  </si>
  <si>
    <t xml:space="preserve">Fabio CESC </t>
  </si>
  <si>
    <t>caca50001</t>
  </si>
  <si>
    <t>thiagonavarrodeandrade@gmail.com</t>
  </si>
  <si>
    <t>27</t>
  </si>
  <si>
    <t xml:space="preserve">Thiago Andrade </t>
  </si>
  <si>
    <t>516</t>
  </si>
  <si>
    <t xml:space="preserve">Ricardo Coutada Alves </t>
  </si>
  <si>
    <t>casl00018</t>
  </si>
  <si>
    <t>caap30332</t>
  </si>
  <si>
    <t>caco40005</t>
  </si>
  <si>
    <t>tvzimmermann@me.com</t>
  </si>
  <si>
    <t>481</t>
  </si>
  <si>
    <t xml:space="preserve">Thiago Vilas Boas Zimmermann </t>
  </si>
  <si>
    <t>caap30027</t>
  </si>
  <si>
    <t>sergio.guimba@gmail.com</t>
  </si>
  <si>
    <t>96</t>
  </si>
  <si>
    <t xml:space="preserve">Sergio de Oliveira Guimarães </t>
  </si>
  <si>
    <t>caco30018</t>
  </si>
  <si>
    <t>(021) 99911-7475</t>
  </si>
  <si>
    <t>(021) 2226-5952</t>
  </si>
  <si>
    <t>262</t>
  </si>
  <si>
    <t xml:space="preserve">Andrea </t>
  </si>
  <si>
    <t>caap30066</t>
  </si>
  <si>
    <t>arcosso@ig.com.br</t>
  </si>
  <si>
    <t>294</t>
  </si>
  <si>
    <t xml:space="preserve">Ilza </t>
  </si>
  <si>
    <t>caap30005</t>
  </si>
  <si>
    <t>(021) 9963-3380</t>
  </si>
  <si>
    <t>13</t>
  </si>
  <si>
    <t xml:space="preserve">Frederico O. Siciliano </t>
  </si>
  <si>
    <t>caap20087</t>
  </si>
  <si>
    <t>mf.oliva@uol.com.br</t>
  </si>
  <si>
    <t>762</t>
  </si>
  <si>
    <t>(021) 98232-6555</t>
  </si>
  <si>
    <t>CAAP30358</t>
  </si>
  <si>
    <t>4350</t>
  </si>
  <si>
    <t xml:space="preserve">Emma Lobato Simoni Assrauy </t>
  </si>
  <si>
    <t>CAAP20311</t>
  </si>
  <si>
    <t>(021) 96438-8317</t>
  </si>
  <si>
    <t>wlbraga@gmail.com</t>
  </si>
  <si>
    <t>CACA30004</t>
  </si>
  <si>
    <t>4472</t>
  </si>
  <si>
    <t xml:space="preserve">Washington Braga </t>
  </si>
  <si>
    <t>(021) 99211-4647</t>
  </si>
  <si>
    <t>CAAP30349</t>
  </si>
  <si>
    <t>4295</t>
  </si>
  <si>
    <t xml:space="preserve">Sebastien Liro </t>
  </si>
  <si>
    <t>(021) 98569-3683</t>
  </si>
  <si>
    <t>neivaldobs@yahoo.com.br</t>
  </si>
  <si>
    <t>CACV00002</t>
  </si>
  <si>
    <t>4410</t>
  </si>
  <si>
    <t xml:space="preserve">Betânia Vieira da Silva </t>
  </si>
  <si>
    <t>(021) 98228-0351</t>
  </si>
  <si>
    <t>CAAP20320</t>
  </si>
  <si>
    <t>4515</t>
  </si>
  <si>
    <t xml:space="preserve">Gilles Bertuzzi </t>
  </si>
  <si>
    <t>(021) 99129-8666</t>
  </si>
  <si>
    <t>CAAP20321</t>
  </si>
  <si>
    <t>4516</t>
  </si>
  <si>
    <t xml:space="preserve">Adriana de Mesquita Bougleux </t>
  </si>
  <si>
    <t>(021) 98772-7389</t>
  </si>
  <si>
    <t>4488</t>
  </si>
  <si>
    <t xml:space="preserve">ANGELA MARIA GODINHO DA CUNHA </t>
  </si>
  <si>
    <t>CAAP20322</t>
  </si>
  <si>
    <t>caap30309</t>
  </si>
  <si>
    <t>(021) 96778-6918</t>
  </si>
  <si>
    <t>3705</t>
  </si>
  <si>
    <t xml:space="preserve">Cainã Martins </t>
  </si>
  <si>
    <t>CAKI00007</t>
  </si>
  <si>
    <t>(021) 99634-6379</t>
  </si>
  <si>
    <t>gikiraly@hotmail.com</t>
  </si>
  <si>
    <t>CACO30047</t>
  </si>
  <si>
    <t>4519</t>
  </si>
  <si>
    <t xml:space="preserve">Giselle Vegele Kiiraly </t>
  </si>
  <si>
    <t>CASL00023</t>
  </si>
  <si>
    <t>Vila da Penha</t>
  </si>
  <si>
    <t>CASL00022</t>
  </si>
  <si>
    <t>CASL00021</t>
  </si>
  <si>
    <t>CASL00020</t>
  </si>
  <si>
    <t>(021) 9811-4228</t>
  </si>
  <si>
    <t>3699</t>
  </si>
  <si>
    <t>CACO20019</t>
  </si>
  <si>
    <t>(021) 98887-2236</t>
  </si>
  <si>
    <t>marthainnrio@gmail.com</t>
  </si>
  <si>
    <t>4534</t>
  </si>
  <si>
    <t xml:space="preserve">Martha </t>
  </si>
  <si>
    <t>CAAP40087</t>
  </si>
  <si>
    <t>(021) 99909-3738</t>
  </si>
  <si>
    <t>4517</t>
  </si>
  <si>
    <t xml:space="preserve">Paulo Alberto C Maranhão </t>
  </si>
  <si>
    <t>CAAP30369</t>
  </si>
  <si>
    <t>caap20298</t>
  </si>
  <si>
    <t>Andaraí</t>
  </si>
  <si>
    <t>CAAP30368</t>
  </si>
  <si>
    <t>caap30220</t>
  </si>
  <si>
    <t>(011) 99155-7022</t>
  </si>
  <si>
    <t>claudeklein10@yahoo.com</t>
  </si>
  <si>
    <t>2664</t>
  </si>
  <si>
    <t xml:space="preserve">Claude Klein </t>
  </si>
  <si>
    <t>(022) 99967-2300</t>
  </si>
  <si>
    <t>CAAP20324</t>
  </si>
  <si>
    <t>3575</t>
  </si>
  <si>
    <t>caap20212</t>
  </si>
  <si>
    <t>(021) 99852-5309</t>
  </si>
  <si>
    <t>patricia.nunes@terra.com.br</t>
  </si>
  <si>
    <t>CAAP40088</t>
  </si>
  <si>
    <t>4566</t>
  </si>
  <si>
    <t xml:space="preserve">Patricia Nunes </t>
  </si>
  <si>
    <t>(021) 9846-0386</t>
  </si>
  <si>
    <t>CAAP30355</t>
  </si>
  <si>
    <t>4346</t>
  </si>
  <si>
    <t xml:space="preserve">Flavia de Moura Vieira </t>
  </si>
  <si>
    <t>CAAP20326</t>
  </si>
  <si>
    <t>(021) 99638-3879</t>
  </si>
  <si>
    <t>4583</t>
  </si>
  <si>
    <t xml:space="preserve">Rafael Albernaz </t>
  </si>
  <si>
    <t>CAAP20325</t>
  </si>
  <si>
    <t>caap30046</t>
  </si>
  <si>
    <t>guilherme@copeengenharia.com.br</t>
  </si>
  <si>
    <t>134</t>
  </si>
  <si>
    <t xml:space="preserve">Guilherme Goldenstein </t>
  </si>
  <si>
    <t>caap20028</t>
  </si>
  <si>
    <t>(011) 99192-1069</t>
  </si>
  <si>
    <t>CAAP40089</t>
  </si>
  <si>
    <t>4581</t>
  </si>
  <si>
    <t xml:space="preserve">MARCIA LUZIA COENCA MAIA </t>
  </si>
  <si>
    <t>(021) 9837-9045</t>
  </si>
  <si>
    <t>CAAP30371</t>
  </si>
  <si>
    <t>4608</t>
  </si>
  <si>
    <t xml:space="preserve">Raphael Folhes </t>
  </si>
  <si>
    <t>caap30264</t>
  </si>
  <si>
    <t>CAAP20316</t>
  </si>
  <si>
    <t>CAAP30363</t>
  </si>
  <si>
    <t>caap20313</t>
  </si>
  <si>
    <t>cafl10018</t>
  </si>
  <si>
    <t>(021) 97033-3270</t>
  </si>
  <si>
    <t>3704</t>
  </si>
  <si>
    <t>caap30330</t>
  </si>
  <si>
    <t>caco40018</t>
  </si>
  <si>
    <t>caap30246</t>
  </si>
  <si>
    <t>caap10061</t>
  </si>
  <si>
    <t>cafl10010</t>
  </si>
  <si>
    <t>cafl20007</t>
  </si>
  <si>
    <t>(021) 98895-9983</t>
  </si>
  <si>
    <t>tamborilbraga@gmail.com</t>
  </si>
  <si>
    <t>CAKI10016</t>
  </si>
  <si>
    <t>3050</t>
  </si>
  <si>
    <t xml:space="preserve">Paulo braga </t>
  </si>
  <si>
    <t>(219) 9975-5577</t>
  </si>
  <si>
    <t>CAAP10089</t>
  </si>
  <si>
    <t>4622</t>
  </si>
  <si>
    <t xml:space="preserve">Fátima Lúcia </t>
  </si>
  <si>
    <t>CAAP10088</t>
  </si>
  <si>
    <t>Aline Albuquerque</t>
  </si>
  <si>
    <t>(21)96550-3537</t>
  </si>
  <si>
    <t>alinealbuquerque@casaltaimoveis.com.br</t>
  </si>
  <si>
    <t>marta@ntimeeventos.com.br</t>
  </si>
  <si>
    <t>1024</t>
  </si>
  <si>
    <t xml:space="preserve">Marta Beaklini </t>
  </si>
  <si>
    <t>1971</t>
  </si>
  <si>
    <t xml:space="preserve">Tatiana Peixoto </t>
  </si>
  <si>
    <t>caap20294</t>
  </si>
  <si>
    <t>(021) 98114-1557</t>
  </si>
  <si>
    <t>CAAP20331</t>
  </si>
  <si>
    <t>4652</t>
  </si>
  <si>
    <t xml:space="preserve">Paola </t>
  </si>
  <si>
    <t>(021) 99483-3818</t>
  </si>
  <si>
    <t>(021) 99268-8914</t>
  </si>
  <si>
    <t>CAAP30374</t>
  </si>
  <si>
    <t>4661</t>
  </si>
  <si>
    <t xml:space="preserve">Marcio Velmo </t>
  </si>
  <si>
    <t>(021) 99584-3624</t>
  </si>
  <si>
    <t>narcisa.odonto@gmail.com</t>
  </si>
  <si>
    <t>CAAP20328</t>
  </si>
  <si>
    <t>4645</t>
  </si>
  <si>
    <t xml:space="preserve">Narcisa Guimarães Rosa </t>
  </si>
  <si>
    <t>(021) 99625-5053</t>
  </si>
  <si>
    <t>fe.camargosilveira@gmail.com</t>
  </si>
  <si>
    <t>4435</t>
  </si>
  <si>
    <t xml:space="preserve">Fernanda Camargo </t>
  </si>
  <si>
    <t>(021) 98883-1580</t>
  </si>
  <si>
    <t>rosanadiulio@gmail.com</t>
  </si>
  <si>
    <t>CAAP30375</t>
  </si>
  <si>
    <t>3855</t>
  </si>
  <si>
    <t xml:space="preserve">Rosana Diulio </t>
  </si>
  <si>
    <t>CAAP10091</t>
  </si>
  <si>
    <t>4662</t>
  </si>
  <si>
    <t>(021) 98894-1249</t>
  </si>
  <si>
    <t>CAAP30373</t>
  </si>
  <si>
    <t>4656</t>
  </si>
  <si>
    <t xml:space="preserve">Sueli </t>
  </si>
  <si>
    <t>CAAP30372</t>
  </si>
  <si>
    <t>(021) 99995-2535</t>
  </si>
  <si>
    <t>CAAP20329</t>
  </si>
  <si>
    <t>4655</t>
  </si>
  <si>
    <t xml:space="preserve">Simone e Pedro </t>
  </si>
  <si>
    <t>caap20328</t>
  </si>
  <si>
    <t>(021) 98357-1567</t>
  </si>
  <si>
    <t>rafaelarruda@hotmail.com</t>
  </si>
  <si>
    <t>CAAP20332</t>
  </si>
  <si>
    <t>4593</t>
  </si>
  <si>
    <t xml:space="preserve">Rafael Arruda </t>
  </si>
  <si>
    <t>CAAP30370</t>
  </si>
  <si>
    <t>CAAP30377</t>
  </si>
  <si>
    <t>(021) 99979-2074</t>
  </si>
  <si>
    <t>4707</t>
  </si>
  <si>
    <t xml:space="preserve">Angelina </t>
  </si>
  <si>
    <t>CAAP10092</t>
  </si>
  <si>
    <t>CAGA00003</t>
  </si>
  <si>
    <t>(021) 98802-5507</t>
  </si>
  <si>
    <t>financeiro@lmenge.com.br</t>
  </si>
  <si>
    <t>4710</t>
  </si>
  <si>
    <t xml:space="preserve">LM Engenharia </t>
  </si>
  <si>
    <t>caap30370</t>
  </si>
  <si>
    <t>joanapietroluongo1@gmail.com</t>
  </si>
  <si>
    <t>caap30081</t>
  </si>
  <si>
    <t>CAAP20333</t>
  </si>
  <si>
    <t>CAAP30378</t>
  </si>
  <si>
    <t>CAAP30379</t>
  </si>
  <si>
    <t>Kely</t>
  </si>
  <si>
    <t>caca60005</t>
  </si>
  <si>
    <t>caca30006</t>
  </si>
  <si>
    <t>(021) 99844-2301</t>
  </si>
  <si>
    <t>3404</t>
  </si>
  <si>
    <t xml:space="preserve">Maria Amelia Morgado de Matos </t>
  </si>
  <si>
    <t>(021) 2551-5823</t>
  </si>
  <si>
    <t>3797</t>
  </si>
  <si>
    <t xml:space="preserve">Mariana Albuquerque </t>
  </si>
  <si>
    <t>(021) 98202-2225</t>
  </si>
  <si>
    <t>3843</t>
  </si>
  <si>
    <t xml:space="preserve">Joana Pietro Luongo </t>
  </si>
  <si>
    <t>(021) 99985-2966</t>
  </si>
  <si>
    <t>4718</t>
  </si>
  <si>
    <t xml:space="preserve">Cristiana Ratton </t>
  </si>
  <si>
    <t>(021) 9872-6600</t>
  </si>
  <si>
    <t>4730</t>
  </si>
  <si>
    <t xml:space="preserve">JANETE Q C PINHEIRO </t>
  </si>
  <si>
    <t>(031) 8789-0717</t>
  </si>
  <si>
    <t>CAAP10093</t>
  </si>
  <si>
    <t>4778</t>
  </si>
  <si>
    <t xml:space="preserve">Maria Sonia Madureira de Pinho </t>
  </si>
  <si>
    <t>flaviachatack@gmail.com</t>
  </si>
  <si>
    <t>CAAP20163</t>
  </si>
  <si>
    <t>1913</t>
  </si>
  <si>
    <t xml:space="preserve">Flavia Moreira de Castro </t>
  </si>
  <si>
    <t>Adjarnes Roque</t>
  </si>
  <si>
    <t>(021) 98749-2002</t>
  </si>
  <si>
    <t>tatimpmarinho@hotmail.com</t>
  </si>
  <si>
    <t>CALJ00004</t>
  </si>
  <si>
    <t>4822</t>
  </si>
  <si>
    <t xml:space="preserve">Tatiana Marino </t>
  </si>
  <si>
    <t>caap30316</t>
  </si>
  <si>
    <t>(011) 95550-8385</t>
  </si>
  <si>
    <t>3871</t>
  </si>
  <si>
    <t xml:space="preserve">Marcia Jeanwil Meyer </t>
  </si>
  <si>
    <t>CAFL10019</t>
  </si>
  <si>
    <t>cacn40007</t>
  </si>
  <si>
    <t>cacn40002</t>
  </si>
  <si>
    <t>(021) 99619-1535</t>
  </si>
  <si>
    <t>772</t>
  </si>
  <si>
    <t xml:space="preserve">aDRIANA sORRENTINO </t>
  </si>
  <si>
    <t>(067) 99806-0862</t>
  </si>
  <si>
    <t>3m.marcio@gmail.com</t>
  </si>
  <si>
    <t>CAAP20335</t>
  </si>
  <si>
    <t>3306</t>
  </si>
  <si>
    <t xml:space="preserve">Marcio Picarelli </t>
  </si>
  <si>
    <t>CAAP20334</t>
  </si>
  <si>
    <t>(021) 98883-1075</t>
  </si>
  <si>
    <t>sbonini@bbpi.com.br</t>
  </si>
  <si>
    <t>CAAP20336</t>
  </si>
  <si>
    <t>4845</t>
  </si>
  <si>
    <t xml:space="preserve">Sabrina Bonini </t>
  </si>
  <si>
    <t>CAFL20009</t>
  </si>
  <si>
    <t>(021) 99999-3453</t>
  </si>
  <si>
    <t>heliovcruz@globo.com</t>
  </si>
  <si>
    <t>4842</t>
  </si>
  <si>
    <t xml:space="preserve">Helio Vieira da Cruz </t>
  </si>
  <si>
    <t>Fernanda Meirelles</t>
  </si>
  <si>
    <t>(21)99242-4842</t>
  </si>
  <si>
    <t>fe.meirelles@casaltaimoveis.com.br</t>
  </si>
  <si>
    <t>CAAP20337</t>
  </si>
  <si>
    <t>(021) 97523-1190</t>
  </si>
  <si>
    <t>marquesvinicius88@gmail.com</t>
  </si>
  <si>
    <t>4848</t>
  </si>
  <si>
    <t xml:space="preserve">Vinicius de Souza Marques </t>
  </si>
  <si>
    <t>caco40022</t>
  </si>
  <si>
    <t>CAAP30380</t>
  </si>
  <si>
    <t>CAAP20339</t>
  </si>
  <si>
    <t>CAAP10094</t>
  </si>
  <si>
    <t>(021) 98888-8001</t>
  </si>
  <si>
    <t>kassiacgpinto@gmail.com</t>
  </si>
  <si>
    <t>4870</t>
  </si>
  <si>
    <t xml:space="preserve">Kássia Cristina Guimarães Pinto </t>
  </si>
  <si>
    <t>CAAP10095</t>
  </si>
  <si>
    <t>(021) 99402-1119</t>
  </si>
  <si>
    <t>4881</t>
  </si>
  <si>
    <t xml:space="preserve">Urbani Empreendimentos Imobiliarios </t>
  </si>
  <si>
    <t>CAAP20341</t>
  </si>
  <si>
    <t>(021) 99584-2121</t>
  </si>
  <si>
    <t>gabyknopf@hotmail.co.uk</t>
  </si>
  <si>
    <t>CAAP20340</t>
  </si>
  <si>
    <t>4878</t>
  </si>
  <si>
    <t xml:space="preserve">Gabriela Knopf </t>
  </si>
  <si>
    <t>caco20019</t>
  </si>
  <si>
    <t>caap30340</t>
  </si>
  <si>
    <t>caap30341</t>
  </si>
  <si>
    <t>caap30035</t>
  </si>
  <si>
    <t>lullyimbassahy@hotmail.com</t>
  </si>
  <si>
    <t>114</t>
  </si>
  <si>
    <t xml:space="preserve">Luciana Bernardes de Mello </t>
  </si>
  <si>
    <t>caap30188</t>
  </si>
  <si>
    <t>2175</t>
  </si>
  <si>
    <t xml:space="preserve">Gloria Beaklinu </t>
  </si>
  <si>
    <t>caap30225</t>
  </si>
  <si>
    <t>CAAP30381</t>
  </si>
  <si>
    <t>(021) 97543-0124</t>
  </si>
  <si>
    <t>4903</t>
  </si>
  <si>
    <t xml:space="preserve">Daniel Kogan </t>
  </si>
  <si>
    <t>contato@imovelvazio.com.br</t>
  </si>
  <si>
    <t>CAAP10099</t>
  </si>
  <si>
    <t>1278</t>
  </si>
  <si>
    <t xml:space="preserve">Alexandre Greco Citrino </t>
  </si>
  <si>
    <t>CAAP10098</t>
  </si>
  <si>
    <t>CAAP10097</t>
  </si>
  <si>
    <t>CAAP10096</t>
  </si>
  <si>
    <t>(021) 99939-9891</t>
  </si>
  <si>
    <t>CAAP10101</t>
  </si>
  <si>
    <t>4909</t>
  </si>
  <si>
    <t xml:space="preserve">MARCIA </t>
  </si>
  <si>
    <t>caap30375</t>
  </si>
  <si>
    <t>(021) 98898-3366</t>
  </si>
  <si>
    <t>CAAP10100</t>
  </si>
  <si>
    <t>4908</t>
  </si>
  <si>
    <t xml:space="preserve">GUILHERME </t>
  </si>
  <si>
    <t>(021) 9964-5466</t>
  </si>
  <si>
    <t>CAAP30338</t>
  </si>
  <si>
    <t>4469</t>
  </si>
  <si>
    <t xml:space="preserve">Danilo Bastos Junior </t>
  </si>
  <si>
    <t>755</t>
  </si>
  <si>
    <t xml:space="preserve">salete </t>
  </si>
  <si>
    <t>CAAP20343</t>
  </si>
  <si>
    <t>caap20163</t>
  </si>
  <si>
    <t>caap20265</t>
  </si>
  <si>
    <t>(021) 97316-5712</t>
  </si>
  <si>
    <t>3520</t>
  </si>
  <si>
    <t xml:space="preserve">Cristina Takeguma </t>
  </si>
  <si>
    <t>(021) 99700-0090</t>
  </si>
  <si>
    <t>CAKI10017</t>
  </si>
  <si>
    <t>4933</t>
  </si>
  <si>
    <t>caap20320</t>
  </si>
  <si>
    <t>cafl20009</t>
  </si>
  <si>
    <t>caap10083</t>
  </si>
  <si>
    <t>caap20297</t>
  </si>
  <si>
    <t>(021) 2290-6435</t>
  </si>
  <si>
    <t>CACA40013</t>
  </si>
  <si>
    <t>4470</t>
  </si>
  <si>
    <t xml:space="preserve">Sônia </t>
  </si>
  <si>
    <t>(021) 98498-1692</t>
  </si>
  <si>
    <t>CASO10000</t>
  </si>
  <si>
    <t>4894</t>
  </si>
  <si>
    <t xml:space="preserve">Rodrigo Lessa </t>
  </si>
  <si>
    <t>(021) 01522-9983</t>
  </si>
  <si>
    <t>CACA50008</t>
  </si>
  <si>
    <t>4958</t>
  </si>
  <si>
    <t xml:space="preserve">Gerson Gomes </t>
  </si>
  <si>
    <t>(021) 99975-1970</t>
  </si>
  <si>
    <t>acpte@ig.com.br</t>
  </si>
  <si>
    <t>CAAP30382</t>
  </si>
  <si>
    <t>4943</t>
  </si>
  <si>
    <t xml:space="preserve">Antonio Carlos Pereira Teixeira </t>
  </si>
  <si>
    <t>CAAP30088</t>
  </si>
  <si>
    <t>603</t>
  </si>
  <si>
    <t xml:space="preserve">Karla Prop Farani </t>
  </si>
  <si>
    <t>(021) 99466-5577</t>
  </si>
  <si>
    <t>CAAP30383</t>
  </si>
  <si>
    <t>4957</t>
  </si>
  <si>
    <t xml:space="preserve">Claudia Hausen Curcio De Simone </t>
  </si>
  <si>
    <t>(021) 98887-8661</t>
  </si>
  <si>
    <t>CAAP20344</t>
  </si>
  <si>
    <t>4947</t>
  </si>
  <si>
    <t xml:space="preserve">Graça </t>
  </si>
  <si>
    <t>CAAP40090</t>
  </si>
  <si>
    <t>(021) 99201-2803</t>
  </si>
  <si>
    <t>4910</t>
  </si>
  <si>
    <t xml:space="preserve">Isabel Cristina Quintiliano </t>
  </si>
  <si>
    <t>CASL00024</t>
  </si>
  <si>
    <t>(021) 96426-4384</t>
  </si>
  <si>
    <t>4917</t>
  </si>
  <si>
    <t xml:space="preserve">Beatriz Martins </t>
  </si>
  <si>
    <t>caap30335</t>
  </si>
  <si>
    <t>(021) 9922-2308</t>
  </si>
  <si>
    <t>CAAP30384</t>
  </si>
  <si>
    <t>4970</t>
  </si>
  <si>
    <t xml:space="preserve">Andre Ceppas Pires Pinto de Carvalho </t>
  </si>
  <si>
    <t>(219) 9975-3019</t>
  </si>
  <si>
    <t>CAAP20345</t>
  </si>
  <si>
    <t>4980</t>
  </si>
  <si>
    <t xml:space="preserve">Ricardo Rodrigues </t>
  </si>
  <si>
    <t>caap30093</t>
  </si>
  <si>
    <t>caap20285</t>
  </si>
  <si>
    <t>(021) 99625-7820</t>
  </si>
  <si>
    <t>3806</t>
  </si>
  <si>
    <t xml:space="preserve">Lucia Oliveira </t>
  </si>
  <si>
    <t>cacv40002</t>
  </si>
  <si>
    <t>caap10094</t>
  </si>
  <si>
    <t>(021) 98246-2640</t>
  </si>
  <si>
    <t>fernanda.reis@crf-rj.org.br</t>
  </si>
  <si>
    <t>CAAP30387</t>
  </si>
  <si>
    <t>5009</t>
  </si>
  <si>
    <t xml:space="preserve">Fernanda Reis </t>
  </si>
  <si>
    <t>(021) 99679-5833</t>
  </si>
  <si>
    <t>CAAP40091</t>
  </si>
  <si>
    <t>5008</t>
  </si>
  <si>
    <t xml:space="preserve">ANDRE GOSTON </t>
  </si>
  <si>
    <t>caap40086</t>
  </si>
  <si>
    <t>caap30299</t>
  </si>
  <si>
    <t>(021) 98216-2246</t>
  </si>
  <si>
    <t>criscotia@gmail.com</t>
  </si>
  <si>
    <t>3618</t>
  </si>
  <si>
    <t xml:space="preserve">Cristiana Canário Cotia </t>
  </si>
  <si>
    <t>caap30063</t>
  </si>
  <si>
    <t>(021) 99772-3173</t>
  </si>
  <si>
    <t>284</t>
  </si>
  <si>
    <t xml:space="preserve">JULIANA RIBEIRO EUSTAQUIO </t>
  </si>
  <si>
    <t>caca50004</t>
  </si>
  <si>
    <t>caap20167</t>
  </si>
  <si>
    <t>1966</t>
  </si>
  <si>
    <t xml:space="preserve">Carolina Vidal </t>
  </si>
  <si>
    <t>casl00003</t>
  </si>
  <si>
    <t>caap30172</t>
  </si>
  <si>
    <t>1969</t>
  </si>
  <si>
    <t xml:space="preserve">Jose Luiz </t>
  </si>
  <si>
    <t>caap30152</t>
  </si>
  <si>
    <t>pp2013@gmail.com</t>
  </si>
  <si>
    <t>16</t>
  </si>
  <si>
    <t xml:space="preserve">Paulo Pinna </t>
  </si>
  <si>
    <t>caap20218</t>
  </si>
  <si>
    <t>caap40024</t>
  </si>
  <si>
    <t>caap20114</t>
  </si>
  <si>
    <t>caap20203</t>
  </si>
  <si>
    <t>caap30082</t>
  </si>
  <si>
    <t>caap30387</t>
  </si>
  <si>
    <t>CAAP20347</t>
  </si>
  <si>
    <t>(021) 97935-4433</t>
  </si>
  <si>
    <t>CAAP30386</t>
  </si>
  <si>
    <t>4989</t>
  </si>
  <si>
    <t xml:space="preserve">Flavio Gonçalves </t>
  </si>
  <si>
    <t>CAAP30385</t>
  </si>
  <si>
    <t>caap10009</t>
  </si>
  <si>
    <t>(024) 99269-3564</t>
  </si>
  <si>
    <t>heitor_teixeira@terra.com.br</t>
  </si>
  <si>
    <t>CAAP30388</t>
  </si>
  <si>
    <t>5034</t>
  </si>
  <si>
    <t xml:space="preserve">Heitor Simões Teixeira </t>
  </si>
  <si>
    <t>(021) 98891-8321</t>
  </si>
  <si>
    <t>CAAP20349</t>
  </si>
  <si>
    <t>5050</t>
  </si>
  <si>
    <t xml:space="preserve">MAIRA </t>
  </si>
  <si>
    <t>(021) 98395-7431</t>
  </si>
  <si>
    <t>CAAP10102</t>
  </si>
  <si>
    <t>5055</t>
  </si>
  <si>
    <t xml:space="preserve">DEBORA GABRIEL </t>
  </si>
  <si>
    <t>CACN20002</t>
  </si>
  <si>
    <t>CACA40017</t>
  </si>
  <si>
    <t>(021) 97199-2099</t>
  </si>
  <si>
    <t>moniquepsi2014@gmail.com</t>
  </si>
  <si>
    <t>5025</t>
  </si>
  <si>
    <t xml:space="preserve">Monique Correia de Lima </t>
  </si>
  <si>
    <t>(021) 99359-0434</t>
  </si>
  <si>
    <t>case.marcela@gmail.com</t>
  </si>
  <si>
    <t>CAAP30389</t>
  </si>
  <si>
    <t>5067</t>
  </si>
  <si>
    <t xml:space="preserve">Marcela Magalhães dos Santos Casé </t>
  </si>
  <si>
    <t>renato.sophia.252@gmail.com</t>
  </si>
  <si>
    <t>CAAP20351</t>
  </si>
  <si>
    <t>5066</t>
  </si>
  <si>
    <t xml:space="preserve">Jorge Renato Souza dos Reis </t>
  </si>
  <si>
    <t>CAPR80001</t>
  </si>
  <si>
    <t>CASL00025</t>
  </si>
  <si>
    <t>caap40090</t>
  </si>
  <si>
    <t>caap10102</t>
  </si>
  <si>
    <t>caap20345</t>
  </si>
  <si>
    <t>CASO40001</t>
  </si>
  <si>
    <t>(021) 99671-9426</t>
  </si>
  <si>
    <t>miriamioc@gmail.com</t>
  </si>
  <si>
    <t>CAAP30390</t>
  </si>
  <si>
    <t>5085</t>
  </si>
  <si>
    <t xml:space="preserve">José Silva </t>
  </si>
  <si>
    <t>CAAP30391</t>
  </si>
  <si>
    <t>2149</t>
  </si>
  <si>
    <t xml:space="preserve">Diana </t>
  </si>
  <si>
    <t>(021) 97010-1015</t>
  </si>
  <si>
    <t>marcellopeixoto@ig.com.br</t>
  </si>
  <si>
    <t>CAAP30393</t>
  </si>
  <si>
    <t>5111</t>
  </si>
  <si>
    <t xml:space="preserve">Marcello de Souza Peixoto </t>
  </si>
  <si>
    <t>(021) 99896-0301</t>
  </si>
  <si>
    <t>swautomoveis@hotmail.com</t>
  </si>
  <si>
    <t>CAAP20353</t>
  </si>
  <si>
    <t>5109</t>
  </si>
  <si>
    <t xml:space="preserve">Sandro Correa </t>
  </si>
  <si>
    <t>caap30390</t>
  </si>
  <si>
    <t>caap30393</t>
  </si>
  <si>
    <t>caap30389</t>
  </si>
  <si>
    <t>(021) 99583-6792</t>
  </si>
  <si>
    <t>vaniamonteirovendas@bol.com.br</t>
  </si>
  <si>
    <t>CACC10001</t>
  </si>
  <si>
    <t>5130</t>
  </si>
  <si>
    <t xml:space="preserve">Vânia Lúcia Neves de Souza </t>
  </si>
  <si>
    <t>(021) 98253-6669</t>
  </si>
  <si>
    <t>CAAP20354</t>
  </si>
  <si>
    <t>CAAP30392</t>
  </si>
  <si>
    <t>CAAP20355</t>
  </si>
  <si>
    <t>CAAP30394</t>
  </si>
  <si>
    <t>CACV10001</t>
  </si>
  <si>
    <t>CACV20002</t>
  </si>
  <si>
    <t>CAAP30395</t>
  </si>
  <si>
    <t>CAAP30396</t>
  </si>
  <si>
    <t>(021) 99632-5793</t>
  </si>
  <si>
    <t>CAKI10018</t>
  </si>
  <si>
    <t>5193</t>
  </si>
  <si>
    <t xml:space="preserve">Neide Nunes Siqueira </t>
  </si>
  <si>
    <t>(021) 98895-2552</t>
  </si>
  <si>
    <t>CAAP30398</t>
  </si>
  <si>
    <t>5176</t>
  </si>
  <si>
    <t xml:space="preserve">Diana Mochcovitch </t>
  </si>
  <si>
    <t>CAAP40092</t>
  </si>
  <si>
    <t>(021) 97101-4661</t>
  </si>
  <si>
    <t>CAAP30397</t>
  </si>
  <si>
    <t>5184</t>
  </si>
  <si>
    <t xml:space="preserve">ANDRE MALAMUD </t>
  </si>
  <si>
    <t>(021) 98106-0226</t>
  </si>
  <si>
    <t>CAAP10103</t>
  </si>
  <si>
    <t>5183</t>
  </si>
  <si>
    <t xml:space="preserve">Leo Pontes </t>
  </si>
  <si>
    <t>(021) 99958-1850</t>
  </si>
  <si>
    <t>5175</t>
  </si>
  <si>
    <t xml:space="preserve">Tereza </t>
  </si>
  <si>
    <t>caap10100</t>
  </si>
  <si>
    <t>caap10101</t>
  </si>
  <si>
    <t>(021) 99172-6564</t>
  </si>
  <si>
    <t>andrea.diego@gmail.com</t>
  </si>
  <si>
    <t>5161</t>
  </si>
  <si>
    <t xml:space="preserve">Andrea Diego </t>
  </si>
  <si>
    <t>caap30364</t>
  </si>
  <si>
    <t>caap20273</t>
  </si>
  <si>
    <t>caap30298</t>
  </si>
  <si>
    <t>caap20274</t>
  </si>
  <si>
    <t>(021) 99564-5792</t>
  </si>
  <si>
    <t>rpinheiropf@gmail.com</t>
  </si>
  <si>
    <t>5160</t>
  </si>
  <si>
    <t xml:space="preserve">Rafael Pinheiro Fonseca </t>
  </si>
  <si>
    <t>caap30300</t>
  </si>
  <si>
    <t>caap30301</t>
  </si>
  <si>
    <t>paulolabre@msn.com</t>
  </si>
  <si>
    <t>1204</t>
  </si>
  <si>
    <t>(048) 9985-5292</t>
  </si>
  <si>
    <t>5139</t>
  </si>
  <si>
    <t xml:space="preserve">Gerson Silva Tinoco </t>
  </si>
  <si>
    <t>(021) 97148-7840</t>
  </si>
  <si>
    <t>hespozel@hotmail.com</t>
  </si>
  <si>
    <t>CACO30048</t>
  </si>
  <si>
    <t>5218</t>
  </si>
  <si>
    <t xml:space="preserve">Heraldo Espozel </t>
  </si>
  <si>
    <t>(021) 99454-3719</t>
  </si>
  <si>
    <t>CAAP30399</t>
  </si>
  <si>
    <t>5206</t>
  </si>
  <si>
    <t xml:space="preserve">Sr Ale </t>
  </si>
  <si>
    <t>(021) 99923-8373</t>
  </si>
  <si>
    <t>CAAP40094</t>
  </si>
  <si>
    <t>5200</t>
  </si>
  <si>
    <t xml:space="preserve">Renata Queiroz Guimarães </t>
  </si>
  <si>
    <t>CAAP20360</t>
  </si>
  <si>
    <t>(021) 99761-7470</t>
  </si>
  <si>
    <t>5199</t>
  </si>
  <si>
    <t xml:space="preserve">Elizabeth </t>
  </si>
  <si>
    <t>CAAP20361</t>
  </si>
  <si>
    <t>(021) 99710-5757</t>
  </si>
  <si>
    <t>5222</t>
  </si>
  <si>
    <t>CAAP20359</t>
  </si>
  <si>
    <t>CAAP20358</t>
  </si>
  <si>
    <t>CAAP20357</t>
  </si>
  <si>
    <t>CAAP20356</t>
  </si>
  <si>
    <t>caap30384</t>
  </si>
  <si>
    <t>caki10018</t>
  </si>
  <si>
    <t>caap30398</t>
  </si>
  <si>
    <t>caap40092</t>
  </si>
  <si>
    <t>caap30397</t>
  </si>
  <si>
    <t>caap10103</t>
  </si>
  <si>
    <t>caap30396</t>
  </si>
  <si>
    <t>caap30395</t>
  </si>
  <si>
    <t>caap20355</t>
  </si>
  <si>
    <t>caap10097</t>
  </si>
  <si>
    <t>CAAP30401</t>
  </si>
  <si>
    <t>(021) 96423-7234</t>
  </si>
  <si>
    <t>jorgekiiver24@gmail.com</t>
  </si>
  <si>
    <t>5227</t>
  </si>
  <si>
    <t xml:space="preserve">Jorge Luis Antunes </t>
  </si>
  <si>
    <t>CAAP30400</t>
  </si>
  <si>
    <t>(021) 97128-4923</t>
  </si>
  <si>
    <t>CAPR12000</t>
  </si>
  <si>
    <t>5234</t>
  </si>
  <si>
    <t xml:space="preserve">TIAGO </t>
  </si>
  <si>
    <t>CAAP20362</t>
  </si>
  <si>
    <t>(021) 98142-0109</t>
  </si>
  <si>
    <t>5231</t>
  </si>
  <si>
    <t>cacv20002</t>
  </si>
  <si>
    <t>CAAP30402</t>
  </si>
  <si>
    <t>CASL00026</t>
  </si>
  <si>
    <t>CAAP30404</t>
  </si>
  <si>
    <t>(021) 98619-9833</t>
  </si>
  <si>
    <t>4167</t>
  </si>
  <si>
    <t xml:space="preserve">Luciana </t>
  </si>
  <si>
    <t>(021) 98370-8893</t>
  </si>
  <si>
    <t>CACO30049</t>
  </si>
  <si>
    <t>5256</t>
  </si>
  <si>
    <t xml:space="preserve">Vitoria Hadid Braga </t>
  </si>
  <si>
    <t>5255</t>
  </si>
  <si>
    <t>(021) 99284-7339</t>
  </si>
  <si>
    <t>rc@amcham.com.br</t>
  </si>
  <si>
    <t>5244</t>
  </si>
  <si>
    <t xml:space="preserve">Rose Copelman </t>
  </si>
  <si>
    <t>caap20347</t>
  </si>
  <si>
    <t>(021) 99986-9965</t>
  </si>
  <si>
    <t>CAAP40095</t>
  </si>
  <si>
    <t>5287</t>
  </si>
  <si>
    <t xml:space="preserve">Bruno Antonio Angelo Garavaglia </t>
  </si>
  <si>
    <t>CAAP20363</t>
  </si>
  <si>
    <t>(021) 99312-6325</t>
  </si>
  <si>
    <t>5285</t>
  </si>
  <si>
    <t xml:space="preserve">EDUARDO CAMPOS </t>
  </si>
  <si>
    <t>(021) 9940-4045</t>
  </si>
  <si>
    <t>CAKI10019</t>
  </si>
  <si>
    <t>5298</t>
  </si>
  <si>
    <t xml:space="preserve">Victor Mello Gusmao Junior </t>
  </si>
  <si>
    <t>caap20363</t>
  </si>
  <si>
    <t>caap30382</t>
  </si>
  <si>
    <t>CAAP40096</t>
  </si>
  <si>
    <t>(021) 99219-7299</t>
  </si>
  <si>
    <t>sergioazbr7@aol.com</t>
  </si>
  <si>
    <t>5312</t>
  </si>
  <si>
    <t xml:space="preserve">Sérgio Brandão </t>
  </si>
  <si>
    <t>CAAP30405</t>
  </si>
  <si>
    <t>(021) 99914-8125</t>
  </si>
  <si>
    <t>5319</t>
  </si>
  <si>
    <t xml:space="preserve">Ana Paula Cabral </t>
  </si>
  <si>
    <t>caap30365</t>
  </si>
  <si>
    <t>cacc00003</t>
  </si>
  <si>
    <t>(021) 99456-1737</t>
  </si>
  <si>
    <t>andreak.gouvea@gmail.com</t>
  </si>
  <si>
    <t>3689</t>
  </si>
  <si>
    <t xml:space="preserve">Andréa </t>
  </si>
  <si>
    <t>CASL00027</t>
  </si>
  <si>
    <t>(021) 99200-4135</t>
  </si>
  <si>
    <t>dvlmed@gmail.com</t>
  </si>
  <si>
    <t>5350</t>
  </si>
  <si>
    <t xml:space="preserve">Danilo Valli Lisboa </t>
  </si>
  <si>
    <t>(021) 99181-4119</t>
  </si>
  <si>
    <t>CAAP20364</t>
  </si>
  <si>
    <t>5348</t>
  </si>
  <si>
    <t xml:space="preserve">Maria de Fátima </t>
  </si>
  <si>
    <t>caap30394</t>
  </si>
  <si>
    <t>cacv20001</t>
  </si>
  <si>
    <t>1890</t>
  </si>
  <si>
    <t>CAAP30406</t>
  </si>
  <si>
    <t>(021) 99972-5230</t>
  </si>
  <si>
    <t>5346</t>
  </si>
  <si>
    <t xml:space="preserve">Marcelo Luiz da Silva Soares </t>
  </si>
  <si>
    <t>CAAP20365</t>
  </si>
  <si>
    <t>(021) 99998-5747</t>
  </si>
  <si>
    <t>5367</t>
  </si>
  <si>
    <t xml:space="preserve">Maria Inês </t>
  </si>
  <si>
    <t>(021) 97278-6550</t>
  </si>
  <si>
    <t>CACO40027</t>
  </si>
  <si>
    <t>5374</t>
  </si>
  <si>
    <t xml:space="preserve">Francisco Gentil Baroni Neto </t>
  </si>
  <si>
    <t>caco40025</t>
  </si>
  <si>
    <t>caap30077</t>
  </si>
  <si>
    <t>caap10079</t>
  </si>
  <si>
    <t>(022) 98644-0638</t>
  </si>
  <si>
    <t>helenapcorretora@gmail.com</t>
  </si>
  <si>
    <t>CAAP20368</t>
  </si>
  <si>
    <t>5429</t>
  </si>
  <si>
    <t xml:space="preserve">Helena Peregrino </t>
  </si>
  <si>
    <t>1230</t>
  </si>
  <si>
    <t xml:space="preserve">Liege Jung </t>
  </si>
  <si>
    <t>CACO20020</t>
  </si>
  <si>
    <t>(021) 99998-9905</t>
  </si>
  <si>
    <t>5453</t>
  </si>
  <si>
    <t xml:space="preserve">Barbara de Paiva </t>
  </si>
  <si>
    <t>CAAP30407</t>
  </si>
  <si>
    <t>(021) 98076-7383</t>
  </si>
  <si>
    <t>5450</t>
  </si>
  <si>
    <t xml:space="preserve">Helene Louise Plaisange </t>
  </si>
  <si>
    <t>CAAP20367</t>
  </si>
  <si>
    <t>(021) 96561-4282</t>
  </si>
  <si>
    <t>lchlima@gmail.com</t>
  </si>
  <si>
    <t>5428</t>
  </si>
  <si>
    <t xml:space="preserve">Luciano Chagas de Lima </t>
  </si>
  <si>
    <t>Ricardo Coutada</t>
  </si>
  <si>
    <t>(21)991461562</t>
  </si>
  <si>
    <t>ricardocoutada@casaltaimoveis.com.br</t>
  </si>
  <si>
    <t>(021) 22809-4899</t>
  </si>
  <si>
    <t>CACA40018</t>
  </si>
  <si>
    <t>5407</t>
  </si>
  <si>
    <t>caap20257</t>
  </si>
  <si>
    <t>caap20365</t>
  </si>
  <si>
    <t>caco40027</t>
  </si>
  <si>
    <t>caap30276</t>
  </si>
  <si>
    <t>caap40050</t>
  </si>
  <si>
    <t>(021) 99643-1159</t>
  </si>
  <si>
    <t>CAAP40097</t>
  </si>
  <si>
    <t>5335</t>
  </si>
  <si>
    <t xml:space="preserve">Daniela Antonelli </t>
  </si>
  <si>
    <t>caap40096</t>
  </si>
  <si>
    <t>caap20204</t>
  </si>
  <si>
    <t>(021) 99608-4063</t>
  </si>
  <si>
    <t>CAAP30409</t>
  </si>
  <si>
    <t>5451</t>
  </si>
  <si>
    <t xml:space="preserve">Beatriz </t>
  </si>
  <si>
    <t>(021) 99383-2511</t>
  </si>
  <si>
    <t>CACV20003</t>
  </si>
  <si>
    <t>5461</t>
  </si>
  <si>
    <t xml:space="preserve">luiz Henrique Faria Ribeiro </t>
  </si>
  <si>
    <t>(021) 98861-9242</t>
  </si>
  <si>
    <t>CACO40028</t>
  </si>
  <si>
    <t>5464</t>
  </si>
  <si>
    <t xml:space="preserve">Maria Tereza Pereira </t>
  </si>
  <si>
    <t>CAAP30408</t>
  </si>
  <si>
    <t>caap30405</t>
  </si>
  <si>
    <t>caap30378</t>
  </si>
  <si>
    <t>(021) 98839-1100</t>
  </si>
  <si>
    <t>CAAP20370</t>
  </si>
  <si>
    <t>5489</t>
  </si>
  <si>
    <t xml:space="preserve">Rafael Castro </t>
  </si>
  <si>
    <t>CAAP30411</t>
  </si>
  <si>
    <t>(021) 99581-9694</t>
  </si>
  <si>
    <t>5488</t>
  </si>
  <si>
    <t xml:space="preserve">Cleonice </t>
  </si>
  <si>
    <t>CAAP30410</t>
  </si>
  <si>
    <t>(021) 96816-0558</t>
  </si>
  <si>
    <t>5487</t>
  </si>
  <si>
    <t xml:space="preserve">Stela </t>
  </si>
  <si>
    <t>(021) 2512-8635</t>
  </si>
  <si>
    <t>3517</t>
  </si>
  <si>
    <t xml:space="preserve">Kei Engenharia SA </t>
  </si>
  <si>
    <t>bethkfuri@gmail.com</t>
  </si>
  <si>
    <t>508</t>
  </si>
  <si>
    <t xml:space="preserve">Elisabeth Kfuri </t>
  </si>
  <si>
    <t>caap30408</t>
  </si>
  <si>
    <t>liiracy.soul@gmail.com</t>
  </si>
  <si>
    <t>3116</t>
  </si>
  <si>
    <t>(021) 2485-3620</t>
  </si>
  <si>
    <t>2591</t>
  </si>
  <si>
    <t xml:space="preserve">Sr Fernando </t>
  </si>
  <si>
    <t>CACA20002</t>
  </si>
  <si>
    <t>(021) 98632-8180</t>
  </si>
  <si>
    <t>caiomrnascimento@gmail.com</t>
  </si>
  <si>
    <t>5528</t>
  </si>
  <si>
    <t xml:space="preserve">Caio Marques Ribeiro do Nascimento </t>
  </si>
  <si>
    <t>CAFL10020</t>
  </si>
  <si>
    <t>(021) 99986-3656</t>
  </si>
  <si>
    <t>jmilfont@globo.com</t>
  </si>
  <si>
    <t>5514</t>
  </si>
  <si>
    <t xml:space="preserve">Jose Milfont </t>
  </si>
  <si>
    <t>CAAP30412</t>
  </si>
  <si>
    <t>caap20370</t>
  </si>
  <si>
    <t>caap20367</t>
  </si>
  <si>
    <t>caap40094</t>
  </si>
  <si>
    <t>caga10001</t>
  </si>
  <si>
    <t>(021) 99768-9841</t>
  </si>
  <si>
    <t>2626</t>
  </si>
  <si>
    <t>CASL00028</t>
  </si>
  <si>
    <t>caap20314</t>
  </si>
  <si>
    <t>CAAP30414</t>
  </si>
  <si>
    <t>capr120001</t>
  </si>
  <si>
    <t>(021) 99944-1221</t>
  </si>
  <si>
    <t>CAAP20372</t>
  </si>
  <si>
    <t>5582</t>
  </si>
  <si>
    <t xml:space="preserve">Theresinha Cardoso Cavalcanti </t>
  </si>
  <si>
    <t>(021) 98723-1647</t>
  </si>
  <si>
    <t>CAAP20373</t>
  </si>
  <si>
    <t>5595</t>
  </si>
  <si>
    <t xml:space="preserve">KYRA DA VEIGA EWTUSZENKO </t>
  </si>
  <si>
    <t>(021) 98023-6340</t>
  </si>
  <si>
    <t>CAAP20375</t>
  </si>
  <si>
    <t>5606</t>
  </si>
  <si>
    <t xml:space="preserve">SORAIA </t>
  </si>
  <si>
    <t>caap30407</t>
  </si>
  <si>
    <t>CAAP30415</t>
  </si>
  <si>
    <t>1536</t>
  </si>
  <si>
    <t xml:space="preserve">Marcos Vinicius </t>
  </si>
  <si>
    <t>(021) 99769-3473</t>
  </si>
  <si>
    <t>miceli1950@gmail.com</t>
  </si>
  <si>
    <t>CAAP20378</t>
  </si>
  <si>
    <t>5656</t>
  </si>
  <si>
    <t xml:space="preserve">Marcelo Miceli </t>
  </si>
  <si>
    <t>CAAP20377</t>
  </si>
  <si>
    <t>(021) 99218-5559</t>
  </si>
  <si>
    <t>CAKI00008</t>
  </si>
  <si>
    <t>5641</t>
  </si>
  <si>
    <t xml:space="preserve">Regina Lima </t>
  </si>
  <si>
    <t>(021) 99997-6242</t>
  </si>
  <si>
    <t>CAAP20376</t>
  </si>
  <si>
    <t>5640</t>
  </si>
  <si>
    <t xml:space="preserve">Cristina Pacheco </t>
  </si>
  <si>
    <t>(021) 96740-3756</t>
  </si>
  <si>
    <t>celoexs@hotmail.br</t>
  </si>
  <si>
    <t>CACA20003</t>
  </si>
  <si>
    <t>5642</t>
  </si>
  <si>
    <t xml:space="preserve">Marcelo Vinícius Pinheiro de Souza </t>
  </si>
  <si>
    <t>(021) 2223-9839</t>
  </si>
  <si>
    <t>CAAP40099</t>
  </si>
  <si>
    <t>5639</t>
  </si>
  <si>
    <t xml:space="preserve">Maura Miranda Lima Werneck </t>
  </si>
  <si>
    <t>(021) 98151-4993</t>
  </si>
  <si>
    <t>CAAP30418</t>
  </si>
  <si>
    <t>5406</t>
  </si>
  <si>
    <t xml:space="preserve">VANIA </t>
  </si>
  <si>
    <t>caap20053</t>
  </si>
  <si>
    <t>(021) 99003-6712</t>
  </si>
  <si>
    <t>265</t>
  </si>
  <si>
    <t xml:space="preserve">Marcio </t>
  </si>
  <si>
    <t>(021) 99639-4361</t>
  </si>
  <si>
    <t>CAAP30416</t>
  </si>
  <si>
    <t>5611</t>
  </si>
  <si>
    <t xml:space="preserve">PEDRO AMERICO </t>
  </si>
  <si>
    <t>CAAP20374</t>
  </si>
  <si>
    <t>(021) 98111-7284</t>
  </si>
  <si>
    <t>marcio.coutinho@vigornegocios.com.br</t>
  </si>
  <si>
    <t>5601</t>
  </si>
  <si>
    <t xml:space="preserve">Marcio Coutinho </t>
  </si>
  <si>
    <t>(021) 99391-7006</t>
  </si>
  <si>
    <t>cunhaeduardo@hotmail.com</t>
  </si>
  <si>
    <t>CAAP10104</t>
  </si>
  <si>
    <t>CAAP10105</t>
  </si>
  <si>
    <t>CAAP20371</t>
  </si>
  <si>
    <t>CAAP30413</t>
  </si>
  <si>
    <t>CAAP10107</t>
  </si>
  <si>
    <t>(021) 96440-7892</t>
  </si>
  <si>
    <t>5696</t>
  </si>
  <si>
    <t xml:space="preserve">Nadja Regia da Silva </t>
  </si>
  <si>
    <t>CAAP10106</t>
  </si>
  <si>
    <t>CACO40029</t>
  </si>
  <si>
    <t>(021) 96747-4601</t>
  </si>
  <si>
    <t>5711</t>
  </si>
  <si>
    <t xml:space="preserve">Ariel Apelbaum </t>
  </si>
  <si>
    <t>CAAP30422</t>
  </si>
  <si>
    <t>(021) 3592-0651</t>
  </si>
  <si>
    <t>5713</t>
  </si>
  <si>
    <t xml:space="preserve">Maria Aparecida Freitas </t>
  </si>
  <si>
    <t>(021) 98718-1647</t>
  </si>
  <si>
    <t>CAAP10108</t>
  </si>
  <si>
    <t>5732</t>
  </si>
  <si>
    <t xml:space="preserve">Hans Ingo Weber </t>
  </si>
  <si>
    <t>(021) 98723-1648</t>
  </si>
  <si>
    <t>CAAP20380</t>
  </si>
  <si>
    <t>5727</t>
  </si>
  <si>
    <t>(021) 99507-5516</t>
  </si>
  <si>
    <t>CAAP30421</t>
  </si>
  <si>
    <t>5712</t>
  </si>
  <si>
    <t xml:space="preserve">DANIELE </t>
  </si>
  <si>
    <t>CAAP20379</t>
  </si>
  <si>
    <t>(021) 99108-2356</t>
  </si>
  <si>
    <t>5723</t>
  </si>
  <si>
    <t xml:space="preserve">Maria Claudia França de Moura </t>
  </si>
  <si>
    <t>(021) 99770-5032</t>
  </si>
  <si>
    <t>5661</t>
  </si>
  <si>
    <t xml:space="preserve">Pejuar Participacoes </t>
  </si>
  <si>
    <t>caap30062</t>
  </si>
  <si>
    <t>(021) 99148-2040</t>
  </si>
  <si>
    <t>piresmaurojulio@gmail.com</t>
  </si>
  <si>
    <t>CACA20004</t>
  </si>
  <si>
    <t>5789</t>
  </si>
  <si>
    <t xml:space="preserve">Mauro Julio Pires </t>
  </si>
  <si>
    <t>(021) 99985-3302</t>
  </si>
  <si>
    <t>CAAP30425</t>
  </si>
  <si>
    <t>5766</t>
  </si>
  <si>
    <t xml:space="preserve">GUSTAVO CAPANEMA </t>
  </si>
  <si>
    <t>(021) 99965-5854</t>
  </si>
  <si>
    <t>celiamandsen@gmaik.com</t>
  </si>
  <si>
    <t>268</t>
  </si>
  <si>
    <t xml:space="preserve">Célia </t>
  </si>
  <si>
    <t>(021) 99975-4781</t>
  </si>
  <si>
    <t>mossai@bol.com.br</t>
  </si>
  <si>
    <t>3656</t>
  </si>
  <si>
    <t xml:space="preserve">Miguel Ossaille </t>
  </si>
  <si>
    <t>CAAP30424</t>
  </si>
  <si>
    <t>(021) 9815-7115</t>
  </si>
  <si>
    <t>5760</t>
  </si>
  <si>
    <t xml:space="preserve">Angela Duarte Rodrigeus Pereira </t>
  </si>
  <si>
    <t>CASL00029</t>
  </si>
  <si>
    <t>caap30388</t>
  </si>
  <si>
    <t>(021) 99962-0325</t>
  </si>
  <si>
    <t>CAAP10109</t>
  </si>
  <si>
    <t>5814</t>
  </si>
  <si>
    <t xml:space="preserve">MARIA ANGELA </t>
  </si>
  <si>
    <t>(022) 2523-9326</t>
  </si>
  <si>
    <t>CAAP40101</t>
  </si>
  <si>
    <t>5821</t>
  </si>
  <si>
    <t xml:space="preserve">Gilberto Ramos Paim </t>
  </si>
  <si>
    <t>(021) 99303-1499</t>
  </si>
  <si>
    <t>CAAP20381</t>
  </si>
  <si>
    <t>5820</t>
  </si>
  <si>
    <t xml:space="preserve">ANA BRASIL </t>
  </si>
  <si>
    <t>caca20002</t>
  </si>
  <si>
    <t>caca20004</t>
  </si>
  <si>
    <t>CACA50009</t>
  </si>
  <si>
    <t>caap30412</t>
  </si>
  <si>
    <t>(021) 99432-7473</t>
  </si>
  <si>
    <t>elmersauer@hotmail.com</t>
  </si>
  <si>
    <t>5492</t>
  </si>
  <si>
    <t xml:space="preserve">FERNANDO SAUERBRONN </t>
  </si>
  <si>
    <t>(021) 98996-7609</t>
  </si>
  <si>
    <t>CAAP20382</t>
  </si>
  <si>
    <t>5834</t>
  </si>
  <si>
    <t>CAAP20383</t>
  </si>
  <si>
    <t>(021) 99964-2220</t>
  </si>
  <si>
    <t>CAAP30427</t>
  </si>
  <si>
    <t>5851</t>
  </si>
  <si>
    <t xml:space="preserve">ANDREA BARROSO </t>
  </si>
  <si>
    <t>(021) 99397-5826</t>
  </si>
  <si>
    <t>aemmorgado@gmail.com</t>
  </si>
  <si>
    <t>CAAP30426</t>
  </si>
  <si>
    <t>5850</t>
  </si>
  <si>
    <t xml:space="preserve">Mariza Morgado </t>
  </si>
  <si>
    <t>(021) 99601-9858</t>
  </si>
  <si>
    <t>robcarval@uol.com.br</t>
  </si>
  <si>
    <t>5581</t>
  </si>
  <si>
    <t xml:space="preserve">ROBERTO COSTA DE CARVALHO </t>
  </si>
  <si>
    <t>(021) 98575-7868</t>
  </si>
  <si>
    <t>alexandre.sarthou@somlivre.com.br</t>
  </si>
  <si>
    <t>CAAP20384</t>
  </si>
  <si>
    <t>5849</t>
  </si>
  <si>
    <t xml:space="preserve">Alexandre Sarthou </t>
  </si>
  <si>
    <t>CAAP10111</t>
  </si>
  <si>
    <t>(021) 98154-9987</t>
  </si>
  <si>
    <t>CAAP10110</t>
  </si>
  <si>
    <t>5835</t>
  </si>
  <si>
    <t xml:space="preserve">MARCOS MIRANDA </t>
  </si>
  <si>
    <t>caap10109</t>
  </si>
  <si>
    <t>caap30402</t>
  </si>
  <si>
    <t>caap30426</t>
  </si>
  <si>
    <t>luispaci@gmail.com</t>
  </si>
  <si>
    <t>CAAP30428</t>
  </si>
  <si>
    <t>1994</t>
  </si>
  <si>
    <t xml:space="preserve">LUIS PACI </t>
  </si>
  <si>
    <t>(021) 99984-5613</t>
  </si>
  <si>
    <t>ihadid@gmail.com</t>
  </si>
  <si>
    <t>329</t>
  </si>
  <si>
    <t xml:space="preserve">IsAC Hadid </t>
  </si>
  <si>
    <t>(021) 99563-4194</t>
  </si>
  <si>
    <t>CACO30050</t>
  </si>
  <si>
    <t>5468</t>
  </si>
  <si>
    <t xml:space="preserve">LIDIA CASTRO </t>
  </si>
  <si>
    <t>caap30214</t>
  </si>
  <si>
    <t>caap30421</t>
  </si>
  <si>
    <t>caap30425</t>
  </si>
  <si>
    <t>(021) 99223-9723</t>
  </si>
  <si>
    <t>CAAP20385</t>
  </si>
  <si>
    <t>5905</t>
  </si>
  <si>
    <t xml:space="preserve">Adriana Hack </t>
  </si>
  <si>
    <t>CAAP20386</t>
  </si>
  <si>
    <t>(021) 99666-6228</t>
  </si>
  <si>
    <t>CAAP30430</t>
  </si>
  <si>
    <t>5906</t>
  </si>
  <si>
    <t xml:space="preserve">Marisa Carneiro Montojos </t>
  </si>
  <si>
    <t>CAAP10112</t>
  </si>
  <si>
    <t>caap20094</t>
  </si>
  <si>
    <t>barretta.flavio@gmail.com</t>
  </si>
  <si>
    <t>1043</t>
  </si>
  <si>
    <t xml:space="preserve">Flavio Barreta Junior </t>
  </si>
  <si>
    <t>(021) 99207-9014</t>
  </si>
  <si>
    <t>CACA50010</t>
  </si>
  <si>
    <t>5874</t>
  </si>
  <si>
    <t xml:space="preserve">Angela Maria Lopes de Moraes </t>
  </si>
  <si>
    <t>CAAP30429</t>
  </si>
  <si>
    <t>(021) 99979-7867</t>
  </si>
  <si>
    <t>5584</t>
  </si>
  <si>
    <t xml:space="preserve">CELSO AZEVEDO CARVALHO </t>
  </si>
  <si>
    <t>(021) 99987-5552</t>
  </si>
  <si>
    <t>CAAP20389</t>
  </si>
  <si>
    <t>5934</t>
  </si>
  <si>
    <t xml:space="preserve">Vera </t>
  </si>
  <si>
    <t>caap10107</t>
  </si>
  <si>
    <t>caap40046</t>
  </si>
  <si>
    <t>caap30386</t>
  </si>
  <si>
    <t>caap30385</t>
  </si>
  <si>
    <t>(021) 9716-0021</t>
  </si>
  <si>
    <t>CAAP20309</t>
  </si>
  <si>
    <t>4339</t>
  </si>
  <si>
    <t xml:space="preserve">Mariluci Ferraz </t>
  </si>
  <si>
    <t>(021) 97211-6056</t>
  </si>
  <si>
    <t>celsoandre@hotmail.com</t>
  </si>
  <si>
    <t>CAAP20348</t>
  </si>
  <si>
    <t>5040</t>
  </si>
  <si>
    <t xml:space="preserve">Celso André Gomes Monteiro de Carvalho </t>
  </si>
  <si>
    <t>CAAP20387</t>
  </si>
  <si>
    <t>(021) 99687-7751</t>
  </si>
  <si>
    <t>CAAP30431</t>
  </si>
  <si>
    <t>5983</t>
  </si>
  <si>
    <t xml:space="preserve">CLAUDIO </t>
  </si>
  <si>
    <t>(021) 98204-8843</t>
  </si>
  <si>
    <t>viniciuscaetanofeijo@gmail.com</t>
  </si>
  <si>
    <t>CAAP20390</t>
  </si>
  <si>
    <t>5985</t>
  </si>
  <si>
    <t xml:space="preserve">Vinicius Caetano Feijó </t>
  </si>
  <si>
    <t>(021) 96419-6654</t>
  </si>
  <si>
    <t>5899</t>
  </si>
  <si>
    <t xml:space="preserve">ILIDIO </t>
  </si>
  <si>
    <t>caap30416</t>
  </si>
  <si>
    <t>caap20301</t>
  </si>
  <si>
    <t>caap30413</t>
  </si>
  <si>
    <t>(021) 99392-6719</t>
  </si>
  <si>
    <t>CAAP30432</t>
  </si>
  <si>
    <t>5995</t>
  </si>
  <si>
    <t xml:space="preserve">Carla Henriques </t>
  </si>
  <si>
    <t>(021) 99121-0082</t>
  </si>
  <si>
    <t>suzanafestas@ig.com.br</t>
  </si>
  <si>
    <t>CAAP20394</t>
  </si>
  <si>
    <t>6070</t>
  </si>
  <si>
    <t xml:space="preserve">Suzana Rodrigues </t>
  </si>
  <si>
    <t>CAAP20395</t>
  </si>
  <si>
    <t>(021) 99458-2209</t>
  </si>
  <si>
    <t>CAAP30433</t>
  </si>
  <si>
    <t>6071</t>
  </si>
  <si>
    <t xml:space="preserve">Solange Cordeiro </t>
  </si>
  <si>
    <t>(067) 9136-0744</t>
  </si>
  <si>
    <t>CAAP20393</t>
  </si>
  <si>
    <t>6058</t>
  </si>
  <si>
    <t xml:space="preserve">Fernando Cruz </t>
  </si>
  <si>
    <t>caap40062</t>
  </si>
  <si>
    <t>(021) 2537-1719</t>
  </si>
  <si>
    <t>CAAP20392</t>
  </si>
  <si>
    <t>6055</t>
  </si>
  <si>
    <t xml:space="preserve">bárbara cole </t>
  </si>
  <si>
    <t>(021) 98507-9481</t>
  </si>
  <si>
    <t>CAAP20391</t>
  </si>
  <si>
    <t>6053</t>
  </si>
  <si>
    <t xml:space="preserve">Leila Maria Silva de Faria </t>
  </si>
  <si>
    <t>(021) 98420-6171</t>
  </si>
  <si>
    <t>CAPR00005</t>
  </si>
  <si>
    <t>6033</t>
  </si>
  <si>
    <t xml:space="preserve">Sema Scurnick </t>
  </si>
  <si>
    <t>(021) 2564-4343</t>
  </si>
  <si>
    <t>telfer@telfer.com.br</t>
  </si>
  <si>
    <t>CAGA00004</t>
  </si>
  <si>
    <t>6031</t>
  </si>
  <si>
    <t xml:space="preserve">José Maria de Jesus </t>
  </si>
  <si>
    <t>caap30428</t>
  </si>
  <si>
    <t>caap20065</t>
  </si>
  <si>
    <t>(021) 98181-7130</t>
  </si>
  <si>
    <t>CASL00030</t>
  </si>
  <si>
    <t>6092</t>
  </si>
  <si>
    <t xml:space="preserve">Paulo André Gama </t>
  </si>
  <si>
    <t>caap20395</t>
  </si>
  <si>
    <t>CAAP20396</t>
  </si>
  <si>
    <t>(021) 99637-1451</t>
  </si>
  <si>
    <t>6116</t>
  </si>
  <si>
    <t xml:space="preserve">Rosemari Camiza de Souza </t>
  </si>
  <si>
    <t>CAAP30434</t>
  </si>
  <si>
    <t>(021) 99986-6776</t>
  </si>
  <si>
    <t>mnc.arcoverde@gmail.com</t>
  </si>
  <si>
    <t>6106</t>
  </si>
  <si>
    <t xml:space="preserve">MONICA ARCOVERDE </t>
  </si>
  <si>
    <t>fernandes.andresilva@gmail.com</t>
  </si>
  <si>
    <t>CAAN00006</t>
  </si>
  <si>
    <t>98</t>
  </si>
  <si>
    <t>(021) 99145-6314</t>
  </si>
  <si>
    <t>CAAP20397</t>
  </si>
  <si>
    <t>6124</t>
  </si>
  <si>
    <t xml:space="preserve">Tania Mara Scripilliti </t>
  </si>
  <si>
    <t>(021) 98111-3366</t>
  </si>
  <si>
    <t>Patriciahosannah@gmail.com</t>
  </si>
  <si>
    <t>CAAP10113</t>
  </si>
  <si>
    <t>6009</t>
  </si>
  <si>
    <t xml:space="preserve">Patricia Hosannah </t>
  </si>
  <si>
    <t>caap20073</t>
  </si>
  <si>
    <t>caap20371</t>
  </si>
  <si>
    <t>(021) 96818-6361</t>
  </si>
  <si>
    <t>deoliveiragloria57@gmail.com</t>
  </si>
  <si>
    <t>CAAP10114</t>
  </si>
  <si>
    <t>6159</t>
  </si>
  <si>
    <t xml:space="preserve">Gloria </t>
  </si>
  <si>
    <t>caap20390</t>
  </si>
  <si>
    <t>(021) 96830-8023</t>
  </si>
  <si>
    <t>CAAP30437</t>
  </si>
  <si>
    <t>6168</t>
  </si>
  <si>
    <t xml:space="preserve">Maria Cristina Jesus Pinheiro </t>
  </si>
  <si>
    <t>(021) 98830-0660</t>
  </si>
  <si>
    <t>CAAP30436</t>
  </si>
  <si>
    <t>6165</t>
  </si>
  <si>
    <t xml:space="preserve">José Luiz Magalhães Lucas </t>
  </si>
  <si>
    <t>(021) 98158-8910</t>
  </si>
  <si>
    <t>CAAP20399</t>
  </si>
  <si>
    <t>6173</t>
  </si>
  <si>
    <t xml:space="preserve">MARCELO GOES </t>
  </si>
  <si>
    <t>caap30243</t>
  </si>
  <si>
    <t>caco60002</t>
  </si>
  <si>
    <t>nbn@kzn-i.com</t>
  </si>
  <si>
    <t>1065</t>
  </si>
  <si>
    <t xml:space="preserve">Nelson Baptista Neto </t>
  </si>
  <si>
    <t>(021) 98188-8844</t>
  </si>
  <si>
    <t>fernandamayrink@uol.com.br</t>
  </si>
  <si>
    <t>CAAP20398</t>
  </si>
  <si>
    <t>6154</t>
  </si>
  <si>
    <t xml:space="preserve">Fernanda Mayrink </t>
  </si>
  <si>
    <t>(021) 98270-2711</t>
  </si>
  <si>
    <t>6178</t>
  </si>
  <si>
    <t xml:space="preserve">Leo Joaquim </t>
  </si>
  <si>
    <t>caap20335</t>
  </si>
  <si>
    <t>caap40102</t>
  </si>
  <si>
    <t>(021) 99793-2769</t>
  </si>
  <si>
    <t>CAAP40102</t>
  </si>
  <si>
    <t>6188</t>
  </si>
  <si>
    <t xml:space="preserve">MK A Imobiliaria </t>
  </si>
  <si>
    <t>caap20139</t>
  </si>
  <si>
    <t>(021) 9866-7674</t>
  </si>
  <si>
    <t>CACV20007</t>
  </si>
  <si>
    <t>6213</t>
  </si>
  <si>
    <t xml:space="preserve">Marcelo Garrido Enes </t>
  </si>
  <si>
    <t>CACV20006</t>
  </si>
  <si>
    <t>CACV20005</t>
  </si>
  <si>
    <t>CACV20004</t>
  </si>
  <si>
    <t>caap40089</t>
  </si>
  <si>
    <t>CASL00031</t>
  </si>
  <si>
    <t>6175</t>
  </si>
  <si>
    <t>caap20357</t>
  </si>
  <si>
    <t>caap20358</t>
  </si>
  <si>
    <t>CAMF00002</t>
  </si>
  <si>
    <t>CAAP10115</t>
  </si>
  <si>
    <t>(021) 99913-6602</t>
  </si>
  <si>
    <t>6230</t>
  </si>
  <si>
    <t xml:space="preserve">Roberto Adanis </t>
  </si>
  <si>
    <t>CAAP20401</t>
  </si>
  <si>
    <t>(021) 99444-6011</t>
  </si>
  <si>
    <t>CAAP30435</t>
  </si>
  <si>
    <t>6152</t>
  </si>
  <si>
    <t xml:space="preserve">Melissa Marques Bettoni </t>
  </si>
  <si>
    <t>(021) 99733-9521</t>
  </si>
  <si>
    <t>porto.isabella@gmail.com</t>
  </si>
  <si>
    <t>CAAP20402</t>
  </si>
  <si>
    <t>6320</t>
  </si>
  <si>
    <t xml:space="preserve">Isabella Porto </t>
  </si>
  <si>
    <t>CAAP30438</t>
  </si>
  <si>
    <t>(021) 98878-9873</t>
  </si>
  <si>
    <t>brikelspapelaria@gmail.com</t>
  </si>
  <si>
    <t>CACA20005</t>
  </si>
  <si>
    <t>6311</t>
  </si>
  <si>
    <t xml:space="preserve">Derciro Jose Gomes </t>
  </si>
  <si>
    <t>caap10096</t>
  </si>
  <si>
    <t>caki10007</t>
  </si>
  <si>
    <t>(021) 98198-3777</t>
  </si>
  <si>
    <t>CALJ00005</t>
  </si>
  <si>
    <t>6352</t>
  </si>
  <si>
    <t xml:space="preserve">Mario Duarte </t>
  </si>
  <si>
    <t>caap40058</t>
  </si>
  <si>
    <t>(021) 99631-7771</t>
  </si>
  <si>
    <t>jpvesmeraldo@bighost.com.br</t>
  </si>
  <si>
    <t>3418</t>
  </si>
  <si>
    <t xml:space="preserve">Júlio Pedro Esmeraldo </t>
  </si>
  <si>
    <t>casl00004</t>
  </si>
  <si>
    <t>contato@stellamariz.med.br</t>
  </si>
  <si>
    <t>819</t>
  </si>
  <si>
    <t xml:space="preserve">Stella Mariz </t>
  </si>
  <si>
    <t>francinalopes@gmail.com</t>
  </si>
  <si>
    <t>2049</t>
  </si>
  <si>
    <t xml:space="preserve">Francina Lopes </t>
  </si>
  <si>
    <t>(021) 98908-3336</t>
  </si>
  <si>
    <t>gsacioli@gmail.com</t>
  </si>
  <si>
    <t>CAAP30442</t>
  </si>
  <si>
    <t>6375</t>
  </si>
  <si>
    <t xml:space="preserve">Gabriella Sapha Acioli </t>
  </si>
  <si>
    <t>caap30403</t>
  </si>
  <si>
    <t>(021) 99971-5542</t>
  </si>
  <si>
    <t>inesaviz@gmail.com</t>
  </si>
  <si>
    <t xml:space="preserve">Inés Miranda Aviz Santos </t>
  </si>
  <si>
    <t>(021) 99613-5832</t>
  </si>
  <si>
    <t>(021) 2265-4130</t>
  </si>
  <si>
    <t>CAAP30441</t>
  </si>
  <si>
    <t>6362</t>
  </si>
  <si>
    <t xml:space="preserve">ACACIO </t>
  </si>
  <si>
    <t>CAAP50010</t>
  </si>
  <si>
    <t>(021) 9998-6776</t>
  </si>
  <si>
    <t>CASL00032</t>
  </si>
  <si>
    <t>6385</t>
  </si>
  <si>
    <t xml:space="preserve">Osvaldo Simões Da Fonte Filho </t>
  </si>
  <si>
    <t>(021) 99323-2745</t>
  </si>
  <si>
    <t>crwoolf@globo.com</t>
  </si>
  <si>
    <t>CAAP10116</t>
  </si>
  <si>
    <t>6383</t>
  </si>
  <si>
    <t xml:space="preserve">Cristina Woolf </t>
  </si>
  <si>
    <t>(021) 99806-8668</t>
  </si>
  <si>
    <t>betahuckleberry@hotmail.com</t>
  </si>
  <si>
    <t>CACO40030</t>
  </si>
  <si>
    <t>6378</t>
  </si>
  <si>
    <t xml:space="preserve">roberta </t>
  </si>
  <si>
    <t>caki10015</t>
  </si>
  <si>
    <t>(021) 98878-7657</t>
  </si>
  <si>
    <t>3665</t>
  </si>
  <si>
    <t xml:space="preserve">Danielle Cintra </t>
  </si>
  <si>
    <t>caap50010</t>
  </si>
  <si>
    <t>caap20402</t>
  </si>
  <si>
    <t>Alto da Boa Vista</t>
  </si>
  <si>
    <t>CAAP30439</t>
  </si>
  <si>
    <t>CAAP30440</t>
  </si>
  <si>
    <t>(021) 98681-9094</t>
  </si>
  <si>
    <t>CAAP20403</t>
  </si>
  <si>
    <t>6408</t>
  </si>
  <si>
    <t xml:space="preserve">Priscilla </t>
  </si>
  <si>
    <t>(021) 98014-1130</t>
  </si>
  <si>
    <t>CAAP20404</t>
  </si>
  <si>
    <t>6411</t>
  </si>
  <si>
    <t xml:space="preserve">Lívia </t>
  </si>
  <si>
    <t>(021) 99710-8503</t>
  </si>
  <si>
    <t>CAAN00007</t>
  </si>
  <si>
    <t>5511</t>
  </si>
  <si>
    <t xml:space="preserve">Liane </t>
  </si>
  <si>
    <t>CACO30051</t>
  </si>
  <si>
    <t>CAAP20405</t>
  </si>
  <si>
    <t>(021) 98288-6644</t>
  </si>
  <si>
    <t>CAAP30443</t>
  </si>
  <si>
    <t>6443</t>
  </si>
  <si>
    <t>caap20344</t>
  </si>
  <si>
    <t>andre@covelar.com.br</t>
  </si>
  <si>
    <t>Camorim</t>
  </si>
  <si>
    <t>CAAP20400</t>
  </si>
  <si>
    <t>1124</t>
  </si>
  <si>
    <t>(021) 98701-8598</t>
  </si>
  <si>
    <t>deboramvbs@yahoo.com.br</t>
  </si>
  <si>
    <t>5586</t>
  </si>
  <si>
    <t xml:space="preserve">Débora </t>
  </si>
  <si>
    <t>Portuguesa</t>
  </si>
  <si>
    <t>CAAP40103</t>
  </si>
  <si>
    <t>(021) 99241-3596</t>
  </si>
  <si>
    <t>CAAP20410</t>
  </si>
  <si>
    <t>6493</t>
  </si>
  <si>
    <t xml:space="preserve">EDUARDO </t>
  </si>
  <si>
    <t>CAAP20409</t>
  </si>
  <si>
    <t>(021) 97005-6370</t>
  </si>
  <si>
    <t>CACA30007</t>
  </si>
  <si>
    <t>6485</t>
  </si>
  <si>
    <t>(021) 99108-6830</t>
  </si>
  <si>
    <t>CAAP10117</t>
  </si>
  <si>
    <t>6484</t>
  </si>
  <si>
    <t xml:space="preserve">Jeferson Gomes Pereira </t>
  </si>
  <si>
    <t>(021) 98744-2817</t>
  </si>
  <si>
    <t>CACO40031</t>
  </si>
  <si>
    <t>6479</t>
  </si>
  <si>
    <t xml:space="preserve">Manoela </t>
  </si>
  <si>
    <t>(021) 98556-7071</t>
  </si>
  <si>
    <t>rebuonomo@gmail.com</t>
  </si>
  <si>
    <t>CAAP20407</t>
  </si>
  <si>
    <t>6458</t>
  </si>
  <si>
    <t xml:space="preserve">Renata Buonomo </t>
  </si>
  <si>
    <t>(021) 99645-4854</t>
  </si>
  <si>
    <t>CAAP20406</t>
  </si>
  <si>
    <t>6453</t>
  </si>
  <si>
    <t xml:space="preserve">Ana Luisa Caldeira de Queiroz </t>
  </si>
  <si>
    <t>CAAP20412</t>
  </si>
  <si>
    <t>(21) 98693-6448</t>
  </si>
  <si>
    <t>andre.mantuano@casaltaimoveis.com.br</t>
  </si>
  <si>
    <t>(021) 98882-5292</t>
  </si>
  <si>
    <t>CAAP40104</t>
  </si>
  <si>
    <t>6505</t>
  </si>
  <si>
    <t xml:space="preserve">Laís Provedel </t>
  </si>
  <si>
    <t>(021) 99947-9664</t>
  </si>
  <si>
    <t>CAAP20411</t>
  </si>
  <si>
    <t>6503</t>
  </si>
  <si>
    <t xml:space="preserve">Marta Nacinovic </t>
  </si>
  <si>
    <t>(021) 98693-6448</t>
  </si>
  <si>
    <t>CAAP10118</t>
  </si>
  <si>
    <t>6501</t>
  </si>
  <si>
    <t xml:space="preserve">Marco Azevedo </t>
  </si>
  <si>
    <t>(021) 99559-1818</t>
  </si>
  <si>
    <t>quadrosraul@gmail.com</t>
  </si>
  <si>
    <t>CASL00065</t>
  </si>
  <si>
    <t>6499</t>
  </si>
  <si>
    <t xml:space="preserve">Raul Quadros </t>
  </si>
  <si>
    <t>caap20384</t>
  </si>
  <si>
    <t>CAAP30444</t>
  </si>
  <si>
    <t>jdbelo@globo.com</t>
  </si>
  <si>
    <t>(021) 99110-1158</t>
  </si>
  <si>
    <t>CAAP20413</t>
  </si>
  <si>
    <t>6539</t>
  </si>
  <si>
    <t xml:space="preserve">Leonardo Gatti </t>
  </si>
  <si>
    <t>CAAP30446</t>
  </si>
  <si>
    <t>(021) 99770-5545</t>
  </si>
  <si>
    <t>CAAP30445</t>
  </si>
  <si>
    <t>6534</t>
  </si>
  <si>
    <t xml:space="preserve">Claudia Soares de Moura </t>
  </si>
  <si>
    <t>(021) 98381-0113</t>
  </si>
  <si>
    <t>CACN50005</t>
  </si>
  <si>
    <t>6157</t>
  </si>
  <si>
    <t xml:space="preserve">Helio Moreira </t>
  </si>
  <si>
    <t>Vargem Grande</t>
  </si>
  <si>
    <t>caan00005</t>
  </si>
  <si>
    <t>CAAN00008</t>
  </si>
  <si>
    <t>caap30111</t>
  </si>
  <si>
    <t>casl00065</t>
  </si>
  <si>
    <t>(071) 8187-6088</t>
  </si>
  <si>
    <t>CAAP20417</t>
  </si>
  <si>
    <t>6555</t>
  </si>
  <si>
    <t>(021) 98636-9012</t>
  </si>
  <si>
    <t>CAAP20416</t>
  </si>
  <si>
    <t>6551</t>
  </si>
  <si>
    <t>patriciaccubas@hotmail.com</t>
  </si>
  <si>
    <t>CAAP30447</t>
  </si>
  <si>
    <t>2335</t>
  </si>
  <si>
    <t xml:space="preserve">PATRICIA CUBAS </t>
  </si>
  <si>
    <t>(021) 98167-2889</t>
  </si>
  <si>
    <t>CAAP20420</t>
  </si>
  <si>
    <t>6569</t>
  </si>
  <si>
    <t xml:space="preserve">Ana Guimaraes Cruz Santos </t>
  </si>
  <si>
    <t>(021) 98888-0071</t>
  </si>
  <si>
    <t>CAAP20419</t>
  </si>
  <si>
    <t>6562</t>
  </si>
  <si>
    <t xml:space="preserve">Elizabeth Lavalle da Silva </t>
  </si>
  <si>
    <t>CAAP30448</t>
  </si>
  <si>
    <t>Colunas3</t>
  </si>
  <si>
    <t>19/03/2019</t>
  </si>
  <si>
    <t>Colunas4</t>
  </si>
  <si>
    <t>Dias</t>
  </si>
  <si>
    <t>CAAP10119</t>
  </si>
  <si>
    <t>CAAP20418</t>
  </si>
  <si>
    <t>CAAP30449</t>
  </si>
  <si>
    <t>CAAP20415</t>
  </si>
  <si>
    <t>casl00025</t>
  </si>
  <si>
    <t>CAAP20424</t>
  </si>
  <si>
    <t>CAAP20425</t>
  </si>
  <si>
    <t>(021) 99308-6391</t>
  </si>
  <si>
    <t>6579</t>
  </si>
  <si>
    <t xml:space="preserve">Eduardo Chermont </t>
  </si>
  <si>
    <t>(021) 99669-6976</t>
  </si>
  <si>
    <t>kimcoubert@gmail.com</t>
  </si>
  <si>
    <t>6568</t>
  </si>
  <si>
    <t xml:space="preserve">Kim Coubert </t>
  </si>
  <si>
    <t>caap20382</t>
  </si>
  <si>
    <t>(021) 99914-3014</t>
  </si>
  <si>
    <t>6570</t>
  </si>
  <si>
    <t xml:space="preserve">CARLOS EDUARDO </t>
  </si>
  <si>
    <t>(021) 99476-3715</t>
  </si>
  <si>
    <t>6560</t>
  </si>
  <si>
    <t xml:space="preserve">Sergio Malta </t>
  </si>
  <si>
    <t>CAAP30453</t>
  </si>
  <si>
    <t>CAKI10020</t>
  </si>
  <si>
    <t>CAAP30454</t>
  </si>
  <si>
    <t>CAAP40105</t>
  </si>
  <si>
    <t>CACO30053</t>
  </si>
  <si>
    <t>CACO20024</t>
  </si>
  <si>
    <t>CAAP50011</t>
  </si>
  <si>
    <t>(021) 9818-7982</t>
  </si>
  <si>
    <t>4303</t>
  </si>
  <si>
    <t xml:space="preserve">Eduardo Felberg </t>
  </si>
  <si>
    <t>1921</t>
  </si>
  <si>
    <t xml:space="preserve">Ceres Feijo </t>
  </si>
  <si>
    <t>Total Ponto</t>
  </si>
  <si>
    <t>CAAP20428</t>
  </si>
  <si>
    <t>CASL00066</t>
  </si>
  <si>
    <t>CAAP10121</t>
  </si>
  <si>
    <t>swolguemuth@hotmail.com</t>
  </si>
  <si>
    <t>1920</t>
  </si>
  <si>
    <t xml:space="preserve">Sergio Wolguemuth de Andrade </t>
  </si>
  <si>
    <t>(021) 98151-3771</t>
  </si>
  <si>
    <t>6637</t>
  </si>
  <si>
    <t xml:space="preserve">Renan Vermelho </t>
  </si>
  <si>
    <t>CAAP20426</t>
  </si>
  <si>
    <t>CAAP10120</t>
  </si>
  <si>
    <t>CAAP20427</t>
  </si>
  <si>
    <t>(021) 9988-9988</t>
  </si>
  <si>
    <t>6628</t>
  </si>
  <si>
    <t xml:space="preserve">Israel Benjamin </t>
  </si>
  <si>
    <t>(021) 9807-8484</t>
  </si>
  <si>
    <t>6629</t>
  </si>
  <si>
    <t xml:space="preserve">Renata Coelho Gomes Ferreira Costa </t>
  </si>
  <si>
    <t>(021) 9329-7188</t>
  </si>
  <si>
    <t>ricardoisy@gmail.com</t>
  </si>
  <si>
    <t>6627</t>
  </si>
  <si>
    <t xml:space="preserve">Ricardo Isy Benjamin </t>
  </si>
  <si>
    <t>CAAP40083</t>
  </si>
  <si>
    <t>CASL00055</t>
  </si>
  <si>
    <t>CASL00057</t>
  </si>
  <si>
    <t>CASL00063</t>
  </si>
  <si>
    <t>CASL00062</t>
  </si>
  <si>
    <t>CASL00060</t>
  </si>
  <si>
    <t>CAAP30455</t>
  </si>
  <si>
    <t>(073) 8157-1334</t>
  </si>
  <si>
    <t>6626</t>
  </si>
  <si>
    <t xml:space="preserve">Andre Madeira Azambuja </t>
  </si>
  <si>
    <t>(021) 9924-8899</t>
  </si>
  <si>
    <t>6619</t>
  </si>
  <si>
    <t xml:space="preserve">Rosana </t>
  </si>
  <si>
    <t>(021) 98001-4444</t>
  </si>
  <si>
    <t>6611</t>
  </si>
  <si>
    <t xml:space="preserve">Myriam </t>
  </si>
  <si>
    <t>(021) 96548-7777</t>
  </si>
  <si>
    <t>6618</t>
  </si>
  <si>
    <t xml:space="preserve">Marcos Delega </t>
  </si>
  <si>
    <t>(021) 99686-2512</t>
  </si>
  <si>
    <t>6596</t>
  </si>
  <si>
    <t xml:space="preserve">Dirceu Guedes Ramos </t>
  </si>
  <si>
    <t>(021) 98316-0041</t>
  </si>
  <si>
    <t>4900</t>
  </si>
  <si>
    <t xml:space="preserve">Nivaldo </t>
  </si>
  <si>
    <t>CAAP30456</t>
  </si>
  <si>
    <t>CASL00036</t>
  </si>
  <si>
    <t>CASL00039</t>
  </si>
  <si>
    <t>CASL00034</t>
  </si>
  <si>
    <t>(021) 2259-3630</t>
  </si>
  <si>
    <t>6644</t>
  </si>
  <si>
    <t xml:space="preserve">Israel Zukerman </t>
  </si>
  <si>
    <t>CAAP20431</t>
  </si>
  <si>
    <t>CAAP20430</t>
  </si>
  <si>
    <t>CAAP10123</t>
  </si>
  <si>
    <t>CAAP20429</t>
  </si>
  <si>
    <t>CACA30009</t>
  </si>
  <si>
    <t>CAAP20434</t>
  </si>
  <si>
    <t>CAAP20433</t>
  </si>
  <si>
    <t>CAAP20432</t>
  </si>
  <si>
    <t>(021) 9762-9921</t>
  </si>
  <si>
    <t>6662</t>
  </si>
  <si>
    <t xml:space="preserve">Marcelo Leal de Miranda </t>
  </si>
  <si>
    <t>(045) 9810-3814</t>
  </si>
  <si>
    <t>6661</t>
  </si>
  <si>
    <t xml:space="preserve">Marco antônio Pacífico da Costa </t>
  </si>
  <si>
    <t>(041) 99552-5195</t>
  </si>
  <si>
    <t>6659</t>
  </si>
  <si>
    <t xml:space="preserve">Gustavo Fonseca </t>
  </si>
  <si>
    <t>CAAP40108</t>
  </si>
  <si>
    <t>CAAP30457</t>
  </si>
  <si>
    <t>CAAP40107</t>
  </si>
  <si>
    <t>(021) 99797-0605</t>
  </si>
  <si>
    <t>6658</t>
  </si>
  <si>
    <t xml:space="preserve">Antonio Eduardo Turano Pinho </t>
  </si>
  <si>
    <t>(021) 94859-3236</t>
  </si>
  <si>
    <t>6646</t>
  </si>
  <si>
    <t xml:space="preserve">Monica Reis Martins </t>
  </si>
  <si>
    <t>CAAP40110</t>
  </si>
  <si>
    <t>(021) 99612-6224</t>
  </si>
  <si>
    <t>6666</t>
  </si>
  <si>
    <t xml:space="preserve">Samuel Schinazi </t>
  </si>
  <si>
    <t>CACO40032</t>
  </si>
  <si>
    <t>(021) 99582-6519</t>
  </si>
  <si>
    <t>6668</t>
  </si>
  <si>
    <t xml:space="preserve">SERGIO MAURICIO DROGE </t>
  </si>
  <si>
    <t>CAAP20408</t>
  </si>
  <si>
    <t>(021) 98222-2516</t>
  </si>
  <si>
    <t>6478</t>
  </si>
  <si>
    <t xml:space="preserve">Francisco Anselmo </t>
  </si>
  <si>
    <t>CAAP30459</t>
  </si>
  <si>
    <t>CAAP30458</t>
  </si>
  <si>
    <t>CAAP30460</t>
  </si>
  <si>
    <t>CAAP20435</t>
  </si>
  <si>
    <t>(021) 99408-8117</t>
  </si>
  <si>
    <t>6682</t>
  </si>
  <si>
    <t xml:space="preserve">Alda Maria Freire de Souza </t>
  </si>
  <si>
    <t>(021) 98218-2786</t>
  </si>
  <si>
    <t>paulams.nunes@gmail.com</t>
  </si>
  <si>
    <t>6685</t>
  </si>
  <si>
    <t xml:space="preserve">Paula Nunes </t>
  </si>
  <si>
    <t>(021) 98821-7002</t>
  </si>
  <si>
    <t>6681</t>
  </si>
  <si>
    <t>caap20342</t>
  </si>
  <si>
    <t>(021) 9969-2408</t>
  </si>
  <si>
    <t>4892</t>
  </si>
  <si>
    <t xml:space="preserve">Márcia Medina Rezende </t>
  </si>
  <si>
    <t>CASL00067</t>
  </si>
  <si>
    <t>CAAP00037</t>
  </si>
  <si>
    <t>CACA30008</t>
  </si>
  <si>
    <t>(021) 99622-5903</t>
  </si>
  <si>
    <t>6691</t>
  </si>
  <si>
    <t xml:space="preserve">Gisele </t>
  </si>
  <si>
    <t>(021) 98895-7454</t>
  </si>
  <si>
    <t>6491</t>
  </si>
  <si>
    <t xml:space="preserve">Jorge </t>
  </si>
  <si>
    <t>(021) 97103-5223</t>
  </si>
  <si>
    <t>e.guimaraes78@gmail.com</t>
  </si>
  <si>
    <t>6615</t>
  </si>
  <si>
    <t xml:space="preserve">Ícaro </t>
  </si>
  <si>
    <t>CAAP30462</t>
  </si>
  <si>
    <t>CAAP30461</t>
  </si>
  <si>
    <t>(351) 93354-7514</t>
  </si>
  <si>
    <t>nunomdruas@hotmail.com</t>
  </si>
  <si>
    <t>6692</t>
  </si>
  <si>
    <t xml:space="preserve">Nuno Ruas </t>
  </si>
  <si>
    <t>(021) 9991-6389</t>
  </si>
  <si>
    <t>rsanctos@icloud.com</t>
  </si>
  <si>
    <t>6689</t>
  </si>
  <si>
    <t xml:space="preserve">Ricardo Lacerda Sanctos </t>
  </si>
  <si>
    <t>Camboinhas</t>
  </si>
  <si>
    <t>caap40100</t>
  </si>
  <si>
    <t>(021) 99855-5510</t>
  </si>
  <si>
    <t>5730</t>
  </si>
  <si>
    <t xml:space="preserve">Luci Maria Barbosa Vieira Perreira </t>
  </si>
  <si>
    <t>CAAP30464</t>
  </si>
  <si>
    <t>CAAP30463</t>
  </si>
  <si>
    <t>CAAP20436</t>
  </si>
  <si>
    <t>(021) 98886-7831</t>
  </si>
  <si>
    <t>6713</t>
  </si>
  <si>
    <t xml:space="preserve">Fernanda Masson </t>
  </si>
  <si>
    <t>(021) 99941-7982</t>
  </si>
  <si>
    <t>6712</t>
  </si>
  <si>
    <t xml:space="preserve">Alessandra Marins </t>
  </si>
  <si>
    <t>(021) 98869-9601</t>
  </si>
  <si>
    <t>6709</t>
  </si>
  <si>
    <t xml:space="preserve">Sonia Plav </t>
  </si>
  <si>
    <t>CAAP20437</t>
  </si>
  <si>
    <t>(021) 98103-9890</t>
  </si>
  <si>
    <t>6710</t>
  </si>
  <si>
    <t xml:space="preserve">Marcelino Perez Rodriguez </t>
  </si>
  <si>
    <t>CAAP20438</t>
  </si>
  <si>
    <t>(021) 99618-3394</t>
  </si>
  <si>
    <t>6730</t>
  </si>
  <si>
    <t xml:space="preserve">Bruno Quadros </t>
  </si>
  <si>
    <t>CASL00059</t>
  </si>
  <si>
    <t>CASL00058</t>
  </si>
  <si>
    <t>CASL00064</t>
  </si>
  <si>
    <t>CAAP30465</t>
  </si>
  <si>
    <t>(219) 9387-3005</t>
  </si>
  <si>
    <t>5308</t>
  </si>
  <si>
    <t xml:space="preserve">IARA </t>
  </si>
  <si>
    <t>(021) 97034-7120</t>
  </si>
  <si>
    <t>luizpescador@gmail.com</t>
  </si>
  <si>
    <t>4893</t>
  </si>
  <si>
    <t xml:space="preserve">Luiz Carlos Froescruz </t>
  </si>
  <si>
    <t>CAAP20439</t>
  </si>
  <si>
    <t>CAAP20440</t>
  </si>
  <si>
    <t>CASL00042</t>
  </si>
  <si>
    <t>(021) 97943-2737</t>
  </si>
  <si>
    <t>ropper@hotmail.com</t>
  </si>
  <si>
    <t>6772</t>
  </si>
  <si>
    <t xml:space="preserve">Ronaldo Pinheiro Pires </t>
  </si>
  <si>
    <t>CAUF00004</t>
  </si>
  <si>
    <t>CAAP20442</t>
  </si>
  <si>
    <t>CACO20025</t>
  </si>
  <si>
    <t>(021) 98032-1819</t>
  </si>
  <si>
    <t>6786</t>
  </si>
  <si>
    <t xml:space="preserve">Tatiana e Agamenon </t>
  </si>
  <si>
    <t>CALJ00009</t>
  </si>
  <si>
    <t>CALJ00008</t>
  </si>
  <si>
    <t>(021) 2507-0785</t>
  </si>
  <si>
    <t>6788</t>
  </si>
  <si>
    <t xml:space="preserve">Welson Administrador </t>
  </si>
  <si>
    <t>CALJ00007</t>
  </si>
  <si>
    <t>CACA50011</t>
  </si>
  <si>
    <t>CAPR00006</t>
  </si>
  <si>
    <t>(021) 2211-4926</t>
  </si>
  <si>
    <t>6785</t>
  </si>
  <si>
    <t xml:space="preserve">Light </t>
  </si>
  <si>
    <t>CAAP20067</t>
  </si>
  <si>
    <t>CAAP30466</t>
  </si>
  <si>
    <t>(021) 98754-4377</t>
  </si>
  <si>
    <t>6731</t>
  </si>
  <si>
    <t xml:space="preserve">Ana De lamare </t>
  </si>
  <si>
    <t>CASL00051</t>
  </si>
  <si>
    <t>CALJ00006</t>
  </si>
  <si>
    <t>CAAP10125</t>
  </si>
  <si>
    <t>caap20443</t>
  </si>
  <si>
    <t>(021) 96582-8888</t>
  </si>
  <si>
    <t>6812</t>
  </si>
  <si>
    <t xml:space="preserve">Sun Chia Yueh </t>
  </si>
  <si>
    <t>caco20026</t>
  </si>
  <si>
    <t>caap20446</t>
  </si>
  <si>
    <t>(021) 99942-4100</t>
  </si>
  <si>
    <t>6814</t>
  </si>
  <si>
    <t xml:space="preserve">RUI OLVEIRA </t>
  </si>
  <si>
    <t>caap20448</t>
  </si>
  <si>
    <t>(021) 96508-1035</t>
  </si>
  <si>
    <t>paolavalansi@yahoo.com.br</t>
  </si>
  <si>
    <t>6813</t>
  </si>
  <si>
    <t xml:space="preserve">Paola Valansi </t>
  </si>
  <si>
    <t>caap30470</t>
  </si>
  <si>
    <t>Milton Rodrigues</t>
  </si>
  <si>
    <t>(21) 98377-8545</t>
  </si>
  <si>
    <t>milton.rodrigues@casaltaimoveis.com.br</t>
  </si>
  <si>
    <t>(021) 9931-4741</t>
  </si>
  <si>
    <t>raulandrerocha@gmail.com</t>
  </si>
  <si>
    <t>6876</t>
  </si>
  <si>
    <t xml:space="preserve">Raul Andre Ferreira Rocha </t>
  </si>
  <si>
    <t>casl00069</t>
  </si>
  <si>
    <t>(21) 98211-5198</t>
  </si>
  <si>
    <t>caap20450</t>
  </si>
  <si>
    <t>(021) 98799-7729</t>
  </si>
  <si>
    <t>marquinhogim@globo.com</t>
  </si>
  <si>
    <t>6886</t>
  </si>
  <si>
    <t xml:space="preserve">MARCOS </t>
  </si>
  <si>
    <t>caap30474</t>
  </si>
  <si>
    <t>(021) 99140-8313</t>
  </si>
  <si>
    <t>bethsacker@gmail.com</t>
  </si>
  <si>
    <t>6888</t>
  </si>
  <si>
    <t xml:space="preserve">ELIZABETH DA SILVA ACKER </t>
  </si>
  <si>
    <t>caco60003</t>
  </si>
  <si>
    <t>(021) 98383-0400</t>
  </si>
  <si>
    <t>6933</t>
  </si>
  <si>
    <t xml:space="preserve">JOAO </t>
  </si>
  <si>
    <t>caap30473</t>
  </si>
  <si>
    <t>(021) 9999-9000</t>
  </si>
  <si>
    <t>6884</t>
  </si>
  <si>
    <t xml:space="preserve">Ana Regina Mendes </t>
  </si>
  <si>
    <t>caap20454</t>
  </si>
  <si>
    <t>caap30475</t>
  </si>
  <si>
    <t>(021) 99973-3135</t>
  </si>
  <si>
    <t>6895</t>
  </si>
  <si>
    <t xml:space="preserve">Augusto Metricia </t>
  </si>
  <si>
    <t>caap20075</t>
  </si>
  <si>
    <t>caap20444</t>
  </si>
  <si>
    <t>caap20097</t>
  </si>
  <si>
    <t>1089</t>
  </si>
  <si>
    <t xml:space="preserve">Saulo Machado da Costa </t>
  </si>
  <si>
    <t>caap20457</t>
  </si>
  <si>
    <t>(021) 99964-1646</t>
  </si>
  <si>
    <t>7025</t>
  </si>
  <si>
    <t xml:space="preserve">Isaac Ascer </t>
  </si>
  <si>
    <t>Marcella Sanna</t>
  </si>
  <si>
    <t>(21)97914-1661</t>
  </si>
  <si>
    <t>marcella.sanna@casaltaimoveis.com.br</t>
  </si>
  <si>
    <t>caap30483</t>
  </si>
  <si>
    <t>(021) 99104-2823</t>
  </si>
  <si>
    <t>6980</t>
  </si>
  <si>
    <t xml:space="preserve">Bluma </t>
  </si>
  <si>
    <t>caap40113</t>
  </si>
  <si>
    <t>(021) 9999-6991</t>
  </si>
  <si>
    <t>7046</t>
  </si>
  <si>
    <t xml:space="preserve">Mariana Mattos </t>
  </si>
  <si>
    <t>caap30481</t>
  </si>
  <si>
    <t>(021) 99913-4182</t>
  </si>
  <si>
    <t>6950</t>
  </si>
  <si>
    <t xml:space="preserve">Alexandre Heng Fai Tsang </t>
  </si>
  <si>
    <t>caap40114</t>
  </si>
  <si>
    <t>caap20458</t>
  </si>
  <si>
    <t>(021) 98853-5001</t>
  </si>
  <si>
    <t>7031</t>
  </si>
  <si>
    <t xml:space="preserve">RAQUEL </t>
  </si>
  <si>
    <t>caap20460</t>
  </si>
  <si>
    <t>(021) 98306-7624</t>
  </si>
  <si>
    <t>lucaslealtb@gmail.com</t>
  </si>
  <si>
    <t>7081</t>
  </si>
  <si>
    <t xml:space="preserve">Lucas Leal </t>
  </si>
  <si>
    <t>caap20456</t>
  </si>
  <si>
    <t>(021) 99156-5271</t>
  </si>
  <si>
    <t>7027</t>
  </si>
  <si>
    <t xml:space="preserve">Roberto Ferreira marante Pêgo </t>
  </si>
  <si>
    <t>caki10021</t>
  </si>
  <si>
    <t>caap30479</t>
  </si>
  <si>
    <t>(021) 99648-8378</t>
  </si>
  <si>
    <t>6937</t>
  </si>
  <si>
    <t xml:space="preserve">Arlene </t>
  </si>
  <si>
    <t>caap30490</t>
  </si>
  <si>
    <t>(021) 98222-0007</t>
  </si>
  <si>
    <t>akherman.ilan@gmail.com</t>
  </si>
  <si>
    <t>7077</t>
  </si>
  <si>
    <t xml:space="preserve">Ilan Akherman </t>
  </si>
  <si>
    <t>caap40111</t>
  </si>
  <si>
    <t>casl00070</t>
  </si>
  <si>
    <t>caap30484</t>
  </si>
  <si>
    <t>(021) 98819-3303</t>
  </si>
  <si>
    <t>6991</t>
  </si>
  <si>
    <t xml:space="preserve">Elias Nemi </t>
  </si>
  <si>
    <t>caap30478</t>
  </si>
  <si>
    <t>caga00007</t>
  </si>
  <si>
    <t>(021) 9811-2360</t>
  </si>
  <si>
    <t>admfbfaria@gmail.com</t>
  </si>
  <si>
    <t>7113</t>
  </si>
  <si>
    <t xml:space="preserve">Francisco B Faria </t>
  </si>
  <si>
    <t>casl00071</t>
  </si>
  <si>
    <t>(021) 9733-9586</t>
  </si>
  <si>
    <t>6900</t>
  </si>
  <si>
    <t xml:space="preserve">Mário </t>
  </si>
  <si>
    <t>caap20464</t>
  </si>
  <si>
    <t>(021) 97190-7118</t>
  </si>
  <si>
    <t>7150</t>
  </si>
  <si>
    <t xml:space="preserve">Augusto Catão </t>
  </si>
  <si>
    <t>caco30024</t>
  </si>
  <si>
    <t>caap20149</t>
  </si>
  <si>
    <t>franklinstavola@ig.com.br</t>
  </si>
  <si>
    <t>1585</t>
  </si>
  <si>
    <t xml:space="preserve">Franklin Stavola </t>
  </si>
  <si>
    <t>caap30486</t>
  </si>
  <si>
    <t>(021) 99852-4439</t>
  </si>
  <si>
    <t>7053</t>
  </si>
  <si>
    <t xml:space="preserve">Mueller </t>
  </si>
  <si>
    <t>caap20445</t>
  </si>
  <si>
    <t>caap20471</t>
  </si>
  <si>
    <t>(021) 99194-6303</t>
  </si>
  <si>
    <t>7270</t>
  </si>
  <si>
    <t xml:space="preserve">Daniel Pinheiro </t>
  </si>
  <si>
    <t>caap20465</t>
  </si>
  <si>
    <t>(021) 97909-0219</t>
  </si>
  <si>
    <t>7152</t>
  </si>
  <si>
    <t xml:space="preserve">Doralice </t>
  </si>
  <si>
    <t>caap10129</t>
  </si>
  <si>
    <t>caga00008</t>
  </si>
  <si>
    <t>(021) 98112-3660</t>
  </si>
  <si>
    <t>7308</t>
  </si>
  <si>
    <t xml:space="preserve">Administradora de Bens FB FariaLtda. </t>
  </si>
  <si>
    <t>caap10134</t>
  </si>
  <si>
    <t>(021) 98177-8272</t>
  </si>
  <si>
    <t>7240</t>
  </si>
  <si>
    <t xml:space="preserve">Lorena </t>
  </si>
  <si>
    <t>caap30493</t>
  </si>
  <si>
    <t>(021) 98884-4926</t>
  </si>
  <si>
    <t>7198</t>
  </si>
  <si>
    <t xml:space="preserve">Rita Paixão </t>
  </si>
  <si>
    <t>caap30495</t>
  </si>
  <si>
    <t>(021) 99414-5854</t>
  </si>
  <si>
    <t>805</t>
  </si>
  <si>
    <t xml:space="preserve">Andrea Faria de Oliveira Chula </t>
  </si>
  <si>
    <t>caap30494</t>
  </si>
  <si>
    <t>(021) 98434-1986</t>
  </si>
  <si>
    <t>madalenamf@live.com</t>
  </si>
  <si>
    <t>7265</t>
  </si>
  <si>
    <t xml:space="preserve">MADALENA </t>
  </si>
  <si>
    <t>caap30498</t>
  </si>
  <si>
    <t>(021) 98164-8025</t>
  </si>
  <si>
    <t>7493</t>
  </si>
  <si>
    <t xml:space="preserve">Paulo Padilha </t>
  </si>
  <si>
    <t>caap20475</t>
  </si>
  <si>
    <t>(021) 98212-2332</t>
  </si>
  <si>
    <t>7504</t>
  </si>
  <si>
    <t xml:space="preserve">Franklin Conde Bernardotte </t>
  </si>
  <si>
    <t>caap30497</t>
  </si>
  <si>
    <t>(021) 9960-9011</t>
  </si>
  <si>
    <t>7428</t>
  </si>
  <si>
    <t xml:space="preserve">Ana Rosa de Morais Sarmento </t>
  </si>
  <si>
    <t>caou00001</t>
  </si>
  <si>
    <t>(021) 98403-3334</t>
  </si>
  <si>
    <t>7375</t>
  </si>
  <si>
    <t xml:space="preserve">Fernando amaral </t>
  </si>
  <si>
    <t>caco30057</t>
  </si>
  <si>
    <t>(021) 99991-5453</t>
  </si>
  <si>
    <t>7112</t>
  </si>
  <si>
    <t xml:space="preserve">Celi Luz </t>
  </si>
  <si>
    <t>caap20478</t>
  </si>
  <si>
    <t>CAAP20477</t>
  </si>
  <si>
    <t>(021) 99989-1363</t>
  </si>
  <si>
    <t>7568</t>
  </si>
  <si>
    <t xml:space="preserve">Lizete gallichio </t>
  </si>
  <si>
    <t>CALJ00011</t>
  </si>
  <si>
    <t>(021) 97014-5553</t>
  </si>
  <si>
    <t>7341</t>
  </si>
  <si>
    <t xml:space="preserve">Luis Português Real Veículos </t>
  </si>
  <si>
    <t>Judite Pereira</t>
  </si>
  <si>
    <t>(21)97006-0376</t>
  </si>
  <si>
    <t>judite.pereira@casaltaimoveis.com.br</t>
  </si>
  <si>
    <t>Letícia Menezes</t>
  </si>
  <si>
    <t>(21)98271-6087</t>
  </si>
  <si>
    <t>leticiamenezes@casaltaimoveis.com.br</t>
  </si>
  <si>
    <t>Juliana Simões</t>
  </si>
  <si>
    <t>(21)96489-3636</t>
  </si>
  <si>
    <t>julianasimoes@casaltaimoveis.com.br</t>
  </si>
  <si>
    <t>Rua</t>
  </si>
  <si>
    <t>Cidade</t>
  </si>
  <si>
    <t>VendaImóvel</t>
  </si>
  <si>
    <t>VlM2VendaImovel</t>
  </si>
  <si>
    <t>AluguelImóvel</t>
  </si>
  <si>
    <t>VlM2AluguelImóvel</t>
  </si>
  <si>
    <t>Quartos</t>
  </si>
  <si>
    <t>Vagas</t>
  </si>
  <si>
    <t>ÁreaÚtil</t>
  </si>
  <si>
    <t>Rua Santa Clara</t>
  </si>
  <si>
    <t>CO0012</t>
  </si>
  <si>
    <t>AP0060</t>
  </si>
  <si>
    <t>AP0152</t>
  </si>
  <si>
    <t>AP0070</t>
  </si>
  <si>
    <t>AP0104</t>
  </si>
  <si>
    <t>Thiago Gomes</t>
  </si>
  <si>
    <t>Marco Aurélio Raposo Fassano</t>
  </si>
  <si>
    <t>AP0126</t>
  </si>
  <si>
    <t>AP0072</t>
  </si>
  <si>
    <t>SA0015</t>
  </si>
  <si>
    <t>CO0013</t>
  </si>
  <si>
    <t>AP0094</t>
  </si>
  <si>
    <t>AP0067</t>
  </si>
  <si>
    <t>CJ0007</t>
  </si>
  <si>
    <t>Rua General Venâncio Flores</t>
  </si>
  <si>
    <t>SA0008</t>
  </si>
  <si>
    <t>Finalidade</t>
  </si>
  <si>
    <t>Compl.</t>
  </si>
  <si>
    <t>Edf. / Cond.</t>
  </si>
  <si>
    <t>R$ Venda</t>
  </si>
  <si>
    <t>R$ Locação</t>
  </si>
  <si>
    <t>R$ Venda M²</t>
  </si>
  <si>
    <t>R$ Locação M²</t>
  </si>
  <si>
    <t>R$ Cond.</t>
  </si>
  <si>
    <t>R$ Iptu</t>
  </si>
  <si>
    <t>Dormitórios</t>
  </si>
  <si>
    <t>Suítes</t>
  </si>
  <si>
    <t>Data de cadastro</t>
  </si>
  <si>
    <t>Data de atualização</t>
  </si>
  <si>
    <t>Área total</t>
  </si>
  <si>
    <t>Fotos</t>
  </si>
  <si>
    <t>Captador(es)</t>
  </si>
  <si>
    <t>Promotor(es)</t>
  </si>
  <si>
    <t>Indicador(es)</t>
  </si>
  <si>
    <t>Marcador(es)</t>
  </si>
  <si>
    <t>Permuta por</t>
  </si>
  <si>
    <t>Comercial</t>
  </si>
  <si>
    <t>602</t>
  </si>
  <si>
    <t>AP0041</t>
  </si>
  <si>
    <t>Rua General Goes Monteiro, nº 8</t>
  </si>
  <si>
    <t>André Mantuano</t>
  </si>
  <si>
    <t>AP0121</t>
  </si>
  <si>
    <t>AP0145</t>
  </si>
  <si>
    <t>AP0184</t>
  </si>
  <si>
    <t>301</t>
  </si>
  <si>
    <t>502</t>
  </si>
  <si>
    <t>AP0011</t>
  </si>
  <si>
    <t>AP0061</t>
  </si>
  <si>
    <t>AP0183</t>
  </si>
  <si>
    <t>Apartamento Duplex</t>
  </si>
  <si>
    <t>103</t>
  </si>
  <si>
    <t>SO0002</t>
  </si>
  <si>
    <t>201</t>
  </si>
  <si>
    <t>Avenida Beira-Mar, nº 406</t>
  </si>
  <si>
    <t>São Miguel</t>
  </si>
  <si>
    <t>Christian Bettoni,Adjarnes Roque</t>
  </si>
  <si>
    <t>AP0101</t>
  </si>
  <si>
    <t>AP0044</t>
  </si>
  <si>
    <t>CO0003</t>
  </si>
  <si>
    <t>AP0159</t>
  </si>
  <si>
    <t>SA0023</t>
  </si>
  <si>
    <t>AP0179</t>
  </si>
  <si>
    <t>08/06/2020</t>
  </si>
  <si>
    <t>AP0045</t>
  </si>
  <si>
    <t>203</t>
  </si>
  <si>
    <t>AP0095</t>
  </si>
  <si>
    <t>SA0033</t>
  </si>
  <si>
    <t>Rua da Assembléia, nº 93</t>
  </si>
  <si>
    <t>Edifício Intercap</t>
  </si>
  <si>
    <t>AP0177</t>
  </si>
  <si>
    <t>AP0128</t>
  </si>
  <si>
    <t>Conjunto</t>
  </si>
  <si>
    <t>Andar Corporativo</t>
  </si>
  <si>
    <t>SA0012</t>
  </si>
  <si>
    <t>CJ0004</t>
  </si>
  <si>
    <t>AC0006</t>
  </si>
  <si>
    <t>AC0003</t>
  </si>
  <si>
    <t>403</t>
  </si>
  <si>
    <t>CJ0001</t>
  </si>
  <si>
    <t>SA0016</t>
  </si>
  <si>
    <t>SA0014</t>
  </si>
  <si>
    <t>SA0010</t>
  </si>
  <si>
    <t>SA0009</t>
  </si>
  <si>
    <t>202</t>
  </si>
  <si>
    <t>AP0079</t>
  </si>
  <si>
    <t>402</t>
  </si>
  <si>
    <t>303</t>
  </si>
  <si>
    <t>501</t>
  </si>
  <si>
    <t>801</t>
  </si>
  <si>
    <t>CA0010</t>
  </si>
  <si>
    <t>SA0030</t>
  </si>
  <si>
    <t>CA0013</t>
  </si>
  <si>
    <t>CJ0006</t>
  </si>
  <si>
    <t>AP0108</t>
  </si>
  <si>
    <t>Rua Marques De São Vicente, nº 188</t>
  </si>
  <si>
    <t>1010</t>
  </si>
  <si>
    <t>Mirante da Gávea</t>
  </si>
  <si>
    <t>CA0014</t>
  </si>
  <si>
    <t>Rua Professor Júlio Lohman, nº 340</t>
  </si>
  <si>
    <t>AP0122</t>
  </si>
  <si>
    <t>AP0133</t>
  </si>
  <si>
    <t>AP0131</t>
  </si>
  <si>
    <t>AP0129</t>
  </si>
  <si>
    <t>AP0087</t>
  </si>
  <si>
    <t>Rua Santa Clara,</t>
  </si>
  <si>
    <t>Marta Saddy</t>
  </si>
  <si>
    <t>Wallace Soares</t>
  </si>
  <si>
    <t>Avenida Beira-Mar,</t>
  </si>
  <si>
    <t>Rua General Goes Monteiro,</t>
  </si>
  <si>
    <t>AP0193</t>
  </si>
  <si>
    <t>Marina Stringhini</t>
  </si>
  <si>
    <t>Rua das Laranjeiras</t>
  </si>
  <si>
    <t>Avenida Ataulfo de Paiva,</t>
  </si>
  <si>
    <t>Rua Barata Ribeiro,</t>
  </si>
  <si>
    <t>Rua Farme de Amoedo</t>
  </si>
  <si>
    <t>Helen</t>
  </si>
  <si>
    <t>Rua Pinheiro Machado,</t>
  </si>
  <si>
    <t>Rua Embaixador Morgan,</t>
  </si>
  <si>
    <t>Flávia</t>
  </si>
  <si>
    <t>AP0204</t>
  </si>
  <si>
    <t>Maria</t>
  </si>
  <si>
    <t>Prédio</t>
  </si>
  <si>
    <t>AP0199</t>
  </si>
  <si>
    <t>AP0190</t>
  </si>
  <si>
    <t>Fabiana</t>
  </si>
  <si>
    <t>Cristiano</t>
  </si>
  <si>
    <t>Tatiana</t>
  </si>
  <si>
    <t>Alexandre Nascimento</t>
  </si>
  <si>
    <t>Thais</t>
  </si>
  <si>
    <t>Pedro Diniz</t>
  </si>
  <si>
    <t>cristiane</t>
  </si>
  <si>
    <t>Liana Carvalho</t>
  </si>
  <si>
    <t>Tania</t>
  </si>
  <si>
    <t>PAULO REI</t>
  </si>
  <si>
    <t>AP0220</t>
  </si>
  <si>
    <t>AP0217</t>
  </si>
  <si>
    <t>AP0223</t>
  </si>
  <si>
    <t>Adjarnes Roque,Christian Bettoni</t>
  </si>
  <si>
    <t>AP0221</t>
  </si>
  <si>
    <t>LO0002</t>
  </si>
  <si>
    <t>AP0214</t>
  </si>
  <si>
    <t>AP0213</t>
  </si>
  <si>
    <t>AP0225</t>
  </si>
  <si>
    <t>Lilian Coelho</t>
  </si>
  <si>
    <t>Mauricio</t>
  </si>
  <si>
    <t>Luana</t>
  </si>
  <si>
    <t>AP0227</t>
  </si>
  <si>
    <t>Rua Jiquiba,</t>
  </si>
  <si>
    <t>Nazaré</t>
  </si>
  <si>
    <t>Joana Moog</t>
  </si>
  <si>
    <t>Silvana Leite</t>
  </si>
  <si>
    <t>Luiz Guilherme Alves</t>
  </si>
  <si>
    <t>Joanna Tostes</t>
  </si>
  <si>
    <t>Priscilla</t>
  </si>
  <si>
    <t>Andre Almeida</t>
  </si>
  <si>
    <t>AP0229</t>
  </si>
  <si>
    <t>AP0224</t>
  </si>
  <si>
    <t>Ana Luísa</t>
  </si>
  <si>
    <t>Simone Severo</t>
  </si>
  <si>
    <t>Vanessa Farah</t>
  </si>
  <si>
    <t>Naty Valles</t>
  </si>
  <si>
    <t>AP0233</t>
  </si>
  <si>
    <t>Vivian</t>
  </si>
  <si>
    <t>AP0237</t>
  </si>
  <si>
    <t>900</t>
  </si>
  <si>
    <t>Frederico Guimaraes</t>
  </si>
  <si>
    <t>Eveline</t>
  </si>
  <si>
    <t>Maria José Veras</t>
  </si>
  <si>
    <t>Evonete Belizario</t>
  </si>
  <si>
    <t>Anderson</t>
  </si>
  <si>
    <t>KN0003</t>
  </si>
  <si>
    <t>Regina Luz</t>
  </si>
  <si>
    <t>ILANA</t>
  </si>
  <si>
    <t>Bruno Brocky</t>
  </si>
  <si>
    <t>Rua da Matriz,</t>
  </si>
  <si>
    <t>Gabriel</t>
  </si>
  <si>
    <t>OSWALMAROSORIO@YAHOO.COM.BR</t>
  </si>
  <si>
    <t>AP0232</t>
  </si>
  <si>
    <t>BRUNA DE OLIVEIRA SILVA</t>
  </si>
  <si>
    <t>AP0241</t>
  </si>
  <si>
    <t>Bianca</t>
  </si>
  <si>
    <t>Felipe</t>
  </si>
  <si>
    <t>SA0038</t>
  </si>
  <si>
    <t>Gisele</t>
  </si>
  <si>
    <t>JOANA BARTOLOMEU</t>
  </si>
  <si>
    <t>Laura</t>
  </si>
  <si>
    <t>Luciene</t>
  </si>
  <si>
    <t>AP0248</t>
  </si>
  <si>
    <t>AP0238</t>
  </si>
  <si>
    <t>AP0236</t>
  </si>
  <si>
    <t>Sonia Alencar</t>
  </si>
  <si>
    <t>Carolina Ottoni</t>
  </si>
  <si>
    <t>MAIRA CRUZ AJALA</t>
  </si>
  <si>
    <t>CA0020</t>
  </si>
  <si>
    <t>Mar Ferreira</t>
  </si>
  <si>
    <t>Andrés Alegria</t>
  </si>
  <si>
    <t>Aline</t>
  </si>
  <si>
    <t>FLAVIA TEIXEIRA NOGUEIRA DE S</t>
  </si>
  <si>
    <t>Luisa Gomes</t>
  </si>
  <si>
    <t>AP0268</t>
  </si>
  <si>
    <t>AP0257</t>
  </si>
  <si>
    <t>AP0255</t>
  </si>
  <si>
    <t>Rua Doutor Miguel Vieira Ferreira,</t>
  </si>
  <si>
    <t>Cláudia Buiati</t>
  </si>
  <si>
    <t>AP0275</t>
  </si>
  <si>
    <t>Avenida Nossa Senhora de Copacabana,</t>
  </si>
  <si>
    <t>ANA LUIZA CAMPOS</t>
  </si>
  <si>
    <t>BERNADETH</t>
  </si>
  <si>
    <t>702</t>
  </si>
  <si>
    <t>24/11/2020</t>
  </si>
  <si>
    <t>KN0005</t>
  </si>
  <si>
    <t>AP0277</t>
  </si>
  <si>
    <t>CO0018</t>
  </si>
  <si>
    <t>CO0017</t>
  </si>
  <si>
    <t>804</t>
  </si>
  <si>
    <t>304</t>
  </si>
  <si>
    <t>Isabella</t>
  </si>
  <si>
    <t>Carol</t>
  </si>
  <si>
    <t>WILSON ABREU MIRANDA</t>
  </si>
  <si>
    <t>Jefferson Correa</t>
  </si>
  <si>
    <t>Rua Timóteo da Costa,</t>
  </si>
  <si>
    <t>CA0022</t>
  </si>
  <si>
    <t>Sandro</t>
  </si>
  <si>
    <t>AP0295</t>
  </si>
  <si>
    <t>Samantha</t>
  </si>
  <si>
    <t>Avenida Visconde de Albuquerque,</t>
  </si>
  <si>
    <t>AP0285</t>
  </si>
  <si>
    <t>Fernanda null</t>
  </si>
  <si>
    <t>AP0300</t>
  </si>
  <si>
    <t>Margarida Bastos</t>
  </si>
  <si>
    <t>mbethlem@gmail.com</t>
  </si>
  <si>
    <t>Carlos José de Souza</t>
  </si>
  <si>
    <t>AP0299</t>
  </si>
  <si>
    <t>Rua Paula Freitas,</t>
  </si>
  <si>
    <t>Jonathan</t>
  </si>
  <si>
    <t>Isabela</t>
  </si>
  <si>
    <t>Livia Moreira</t>
  </si>
  <si>
    <t>Roberta</t>
  </si>
  <si>
    <t>Carolina Emygdio Nigro</t>
  </si>
  <si>
    <t>000000000000</t>
  </si>
  <si>
    <t>Wellington Nunes</t>
  </si>
  <si>
    <t>Paulo Guerra</t>
  </si>
  <si>
    <t>AP0305</t>
  </si>
  <si>
    <t>Luciano Souza da Conceição</t>
  </si>
  <si>
    <t>AP0174</t>
  </si>
  <si>
    <t>Rodrigo Passos</t>
  </si>
  <si>
    <t>AP0318</t>
  </si>
  <si>
    <t>Giselle Chermont</t>
  </si>
  <si>
    <t>Hayume Ramos</t>
  </si>
  <si>
    <t>hayumeramos0@gmail.com</t>
  </si>
  <si>
    <t>...</t>
  </si>
  <si>
    <t>Frederico</t>
  </si>
  <si>
    <t>Silvia</t>
  </si>
  <si>
    <t>Raquel</t>
  </si>
  <si>
    <t>AP0316</t>
  </si>
  <si>
    <t>AP0322</t>
  </si>
  <si>
    <t>SA0040</t>
  </si>
  <si>
    <t>601</t>
  </si>
  <si>
    <t>604</t>
  </si>
  <si>
    <t>606</t>
  </si>
  <si>
    <t>AP0306</t>
  </si>
  <si>
    <t>701</t>
  </si>
  <si>
    <t>AP0302</t>
  </si>
  <si>
    <t>Terreno</t>
  </si>
  <si>
    <t>07/07/2020</t>
  </si>
  <si>
    <t>AP0151</t>
  </si>
  <si>
    <t>Soraide</t>
  </si>
  <si>
    <t>Rua Marechal Cantuária,</t>
  </si>
  <si>
    <t>CAMILA DE ARAUJO SANTOS</t>
  </si>
  <si>
    <t>Rua Professor Gastão Bahiana,</t>
  </si>
  <si>
    <t>Sebastiao Guilherme Pedroso</t>
  </si>
  <si>
    <t>AP0329</t>
  </si>
  <si>
    <t>AP0327</t>
  </si>
  <si>
    <t>Bruna Ferreira da Silva</t>
  </si>
  <si>
    <t>Juliana</t>
  </si>
  <si>
    <t>Tereza</t>
  </si>
  <si>
    <t>Camila Grecco</t>
  </si>
  <si>
    <t>Marcia Jabor Canizio</t>
  </si>
  <si>
    <t>Rua Barão da Torre, nº 42</t>
  </si>
  <si>
    <t>Barão de Gravatá</t>
  </si>
  <si>
    <t>28/04/2021</t>
  </si>
  <si>
    <t>Studio</t>
  </si>
  <si>
    <t>Box/Garagem</t>
  </si>
  <si>
    <t>Lilian</t>
  </si>
  <si>
    <t>ISABELLA DE CARVALHO SOTO COSTA</t>
  </si>
  <si>
    <t>AP0351</t>
  </si>
  <si>
    <t>AP0362</t>
  </si>
  <si>
    <t>AP0379</t>
  </si>
  <si>
    <t>AC0021</t>
  </si>
  <si>
    <t>12</t>
  </si>
  <si>
    <t>901</t>
  </si>
  <si>
    <t>3</t>
  </si>
  <si>
    <t>Ricardo Coutada,Regina Sant Anna</t>
  </si>
  <si>
    <t>06/07/2021</t>
  </si>
  <si>
    <t>AP0371</t>
  </si>
  <si>
    <t>05/07/2021</t>
  </si>
  <si>
    <t>AP0370</t>
  </si>
  <si>
    <t>LO0019</t>
  </si>
  <si>
    <t>AP0385</t>
  </si>
  <si>
    <t>26/07/2021</t>
  </si>
  <si>
    <t>Regina Sant Anna</t>
  </si>
  <si>
    <t>AP0392</t>
  </si>
  <si>
    <t>AP0388</t>
  </si>
  <si>
    <t>61</t>
  </si>
  <si>
    <t>AP0386</t>
  </si>
  <si>
    <t>Anizia Christina Leite</t>
  </si>
  <si>
    <t>AP0396</t>
  </si>
  <si>
    <t>AP0403</t>
  </si>
  <si>
    <t>Sylvia Martins</t>
  </si>
  <si>
    <t>AP0411</t>
  </si>
  <si>
    <t>CO0022</t>
  </si>
  <si>
    <t>AP0398</t>
  </si>
  <si>
    <t>AP0395</t>
  </si>
  <si>
    <t>Avenida Ataulfo de Paiva, nº 269</t>
  </si>
  <si>
    <t>1001</t>
  </si>
  <si>
    <t>AP0416</t>
  </si>
  <si>
    <t>305</t>
  </si>
  <si>
    <t>08/08/2021</t>
  </si>
  <si>
    <t>Rua da Matriz, nº 70</t>
  </si>
  <si>
    <t>Edifício Sérgio Rocha Cardoso</t>
  </si>
  <si>
    <t>Regina Sant Anna,Ricardo Coutada</t>
  </si>
  <si>
    <t>AP0020</t>
  </si>
  <si>
    <t>AP0399</t>
  </si>
  <si>
    <t>AP0409</t>
  </si>
  <si>
    <t>21</t>
  </si>
  <si>
    <t>AP0397</t>
  </si>
  <si>
    <t>AC0022</t>
  </si>
  <si>
    <t>Verônica de Castro Moreira</t>
  </si>
  <si>
    <t>celijanefarias35@gmail.com</t>
  </si>
  <si>
    <t>Rua Senador Vergueiro,</t>
  </si>
  <si>
    <t>Luiza</t>
  </si>
  <si>
    <t>Giulia Lopes</t>
  </si>
  <si>
    <t>Leandro</t>
  </si>
  <si>
    <t>Higor</t>
  </si>
  <si>
    <t>Aimée Adame Lemos</t>
  </si>
  <si>
    <t>AP0427</t>
  </si>
  <si>
    <t>AP0127</t>
  </si>
  <si>
    <t>Referência</t>
  </si>
  <si>
    <t>Referência alternativa</t>
  </si>
  <si>
    <t>26/08/2021</t>
  </si>
  <si>
    <t>23/08/2021</t>
  </si>
  <si>
    <t>AP0419</t>
  </si>
  <si>
    <t>18/08/2021</t>
  </si>
  <si>
    <t>SA0046</t>
  </si>
  <si>
    <t>AP0344</t>
  </si>
  <si>
    <t>AC0014</t>
  </si>
  <si>
    <t>AC0007</t>
  </si>
  <si>
    <t>AC0001</t>
  </si>
  <si>
    <t xml:space="preserve">Vista </t>
  </si>
  <si>
    <t>Agendado para</t>
  </si>
  <si>
    <t>Ref. Imóvel</t>
  </si>
  <si>
    <t>Ref. Roteiro</t>
  </si>
  <si>
    <t>Visitado</t>
  </si>
  <si>
    <t>Ref. Cliente</t>
  </si>
  <si>
    <t>Parecer do corretor</t>
  </si>
  <si>
    <t>AVALIAÇÃO DO IMÓVEL PELO CLIENTE (DE 1 A 5) - Conservação</t>
  </si>
  <si>
    <t>AVALIAÇÃO DO IMÓVEL PELO CLIENTE (DE 1 A 5) - Localização</t>
  </si>
  <si>
    <t>AVALIAÇÃO DO IMÓVEL PELO CLIENTE (DE 1 A 5) - Valor</t>
  </si>
  <si>
    <t>Concluido</t>
  </si>
  <si>
    <t>CI01736</t>
  </si>
  <si>
    <t>Não interessou</t>
  </si>
  <si>
    <t>Obras a fazer</t>
  </si>
  <si>
    <t>CI01895</t>
  </si>
  <si>
    <t>Interessou</t>
  </si>
  <si>
    <t>imóvel precisa de obras de adaptações para ser alugado como residencial.</t>
  </si>
  <si>
    <t>CI01897</t>
  </si>
  <si>
    <t>Interessou e gerou proposta</t>
  </si>
  <si>
    <t>.....</t>
  </si>
  <si>
    <t>CI01953</t>
  </si>
  <si>
    <t>Vai conversar com a filha para fazer uma proposta</t>
  </si>
  <si>
    <t>CI01983</t>
  </si>
  <si>
    <t>CI01893</t>
  </si>
  <si>
    <t>....</t>
  </si>
  <si>
    <t>CI01998</t>
  </si>
  <si>
    <t>Maria Carla</t>
  </si>
  <si>
    <t>Cliente achou os armários pequenos. Sugeri usar a dependência de despensa e depósito. Ela disse que vai pensar pois é o 1º imóvel que vê.</t>
  </si>
  <si>
    <t>CI02030</t>
  </si>
  <si>
    <t>Denise Guazi Resende</t>
  </si>
  <si>
    <t>CI02033</t>
  </si>
  <si>
    <t>Jacquilane</t>
  </si>
  <si>
    <t>CI02040</t>
  </si>
  <si>
    <t>Alexandre Miranda Coelho</t>
  </si>
  <si>
    <t>Visitou com esposo. Disseram que gostaram. Cliente informou que está analisando com marido.</t>
  </si>
  <si>
    <t>CI02050</t>
  </si>
  <si>
    <t>Marcia Pinto</t>
  </si>
  <si>
    <t>Achou a pia muito baixa, barulho de ar-condicionado do hotel ao lado.</t>
  </si>
  <si>
    <t>......</t>
  </si>
  <si>
    <t>CI02108</t>
  </si>
  <si>
    <t>Taise de Paula Pimenta Alves</t>
  </si>
  <si>
    <t>Gostou</t>
  </si>
  <si>
    <t>CI02063</t>
  </si>
  <si>
    <t>MARCUS SERGIO MARTINS AGUIAR</t>
  </si>
  <si>
    <t>Solicitou a convenção do condominio para analisar. Christian vai providenciar.</t>
  </si>
  <si>
    <t>CI02061</t>
  </si>
  <si>
    <t>Isadora Lemos</t>
  </si>
  <si>
    <t>não gostou</t>
  </si>
  <si>
    <t>Não gostou por ser frontal com barulho da rua.</t>
  </si>
  <si>
    <t>CI02066</t>
  </si>
  <si>
    <t>Interessa se o imóvel for pintado e limpo, pois o imóvel está sendo usado para depósito da obra do edifício.</t>
  </si>
  <si>
    <t>CI02081</t>
  </si>
  <si>
    <t>,,,,,,,,,,</t>
  </si>
  <si>
    <t>CI02084</t>
  </si>
  <si>
    <t>Silvia Villar</t>
  </si>
  <si>
    <t>Cliente fez a observação do estado dos móveis, os quais não estão novos, e descascados. Porém para uma futura negociação, vai conversar com a colega que dividirá o apt com ela.</t>
  </si>
  <si>
    <t>CI02110</t>
  </si>
  <si>
    <t>Quer agendar visita do filho para 06 ou 07/08.</t>
  </si>
  <si>
    <t>CI02072</t>
  </si>
  <si>
    <t>CRISTIANE PALADINO</t>
  </si>
  <si>
    <t>Apesar do imóvel não se encontrar nas condições ideiais pois além de sujo, o imóvel necessita de reparos. ela não o descartou totalmente.</t>
  </si>
  <si>
    <t>CI02115</t>
  </si>
  <si>
    <t>Caiaffa Fagundes</t>
  </si>
  <si>
    <t>.......</t>
  </si>
  <si>
    <t>CI02104</t>
  </si>
  <si>
    <t>Roberta Rangel Pires</t>
  </si>
  <si>
    <t>Disse que gostou, filmou e vai levar a Direção.</t>
  </si>
  <si>
    <t>muitas salas divididas e não serve para callcenter.</t>
  </si>
  <si>
    <t>vai levar a Direção</t>
  </si>
  <si>
    <t>CI02091</t>
  </si>
  <si>
    <t>CI02124</t>
  </si>
  <si>
    <t>a cl.nao quis, por ter so 1 elevador.</t>
  </si>
  <si>
    <t>CI02186</t>
  </si>
  <si>
    <t>Cliente não se atentou que não tem vaga. E escada caracol não agradou.</t>
  </si>
  <si>
    <t>CI02188</t>
  </si>
  <si>
    <t>Karina Yoshie</t>
  </si>
  <si>
    <t>CI01794</t>
  </si>
  <si>
    <t>Maria Celeste</t>
  </si>
  <si>
    <t>INFORMA QUE GOSTOU DOS IMÓVEIS. HÁ REPAROS A FAZER, FEZ OBJEÇÕES DO PISO DE SINTECO. VAI SE REUNIR COM FAMÍLIA PARA DECISÃO.</t>
  </si>
  <si>
    <t>CI02200</t>
  </si>
  <si>
    <t>Tahise</t>
  </si>
  <si>
    <t>ficou de retornar.</t>
  </si>
  <si>
    <t>CI02240</t>
  </si>
  <si>
    <t>Ana Leopoldina</t>
  </si>
  <si>
    <t>Visitou com esposo, Renato, gostaram e informa que vai enviar ficha para locação.</t>
  </si>
  <si>
    <t>CI02245</t>
  </si>
  <si>
    <t>gostou</t>
  </si>
  <si>
    <t>CI01328</t>
  </si>
  <si>
    <t>gostou.</t>
  </si>
  <si>
    <t>Visualizações</t>
  </si>
  <si>
    <t>Código do Imóvel</t>
  </si>
  <si>
    <t>Tipo do imóvel</t>
  </si>
  <si>
    <t>Status do anúncio</t>
  </si>
  <si>
    <t>CEP</t>
  </si>
  <si>
    <t>Estado</t>
  </si>
  <si>
    <t>Banheiros</t>
  </si>
  <si>
    <t>Área útil</t>
  </si>
  <si>
    <t>Valor de Venda</t>
  </si>
  <si>
    <t>Valor do aluguel</t>
  </si>
  <si>
    <t>Período do aluguel</t>
  </si>
  <si>
    <t>Condomínio/mês</t>
  </si>
  <si>
    <t>IPTU/ano</t>
  </si>
  <si>
    <t>Benefícios do imóvel</t>
  </si>
  <si>
    <t>Título do imóvel</t>
  </si>
  <si>
    <t>Tamanho do título</t>
  </si>
  <si>
    <t>Descrição</t>
  </si>
  <si>
    <t>Tamanho da descrição</t>
  </si>
  <si>
    <t>Número de fotos</t>
  </si>
  <si>
    <t>Vídeo</t>
  </si>
  <si>
    <t>Total de visualizações</t>
  </si>
  <si>
    <t>Total de contatos</t>
  </si>
  <si>
    <t>2</t>
  </si>
  <si>
    <t>0</t>
  </si>
  <si>
    <t>1</t>
  </si>
  <si>
    <t>MONTHLY</t>
  </si>
  <si>
    <t>Interfone,Área de serviço</t>
  </si>
  <si>
    <t>5</t>
  </si>
  <si>
    <t>22260100</t>
  </si>
  <si>
    <t>Rua da Matriz</t>
  </si>
  <si>
    <t>1350000</t>
  </si>
  <si>
    <t>1342</t>
  </si>
  <si>
    <t>278</t>
  </si>
  <si>
    <t>Apartamento todo reformado, entrar e morar,  e com uma bela vista da sala para o Cristo ! Sala ampla para dois ambientes. 3 quartos, sendo que um reversível para escritório. Split em todo o imóvel. Uma suite com closet, Todos os quartos com armários modernos. Cozinha espaçosa com armários e estantes modulados. Dependência de empregada completa e área de serviço. Próximo aos melhores colégios como British Scholl, Santo Inácio e Escola Adventista, além de supermercados, restaurantes, clinicas médicas e comércio em geral, distando dez minutos do Metrô.  O apartamento é encantador ! -</t>
  </si>
  <si>
    <t>4</t>
  </si>
  <si>
    <t>Sala/Conjunto</t>
  </si>
  <si>
    <t>1400</t>
  </si>
  <si>
    <t>6</t>
  </si>
  <si>
    <t>2500</t>
  </si>
  <si>
    <t>7</t>
  </si>
  <si>
    <t>45</t>
  </si>
  <si>
    <t>10</t>
  </si>
  <si>
    <t>240</t>
  </si>
  <si>
    <t>2200</t>
  </si>
  <si>
    <t>23</t>
  </si>
  <si>
    <t>31</t>
  </si>
  <si>
    <t>35</t>
  </si>
  <si>
    <t>75</t>
  </si>
  <si>
    <t>95</t>
  </si>
  <si>
    <t>100</t>
  </si>
  <si>
    <t>40</t>
  </si>
  <si>
    <t>39</t>
  </si>
  <si>
    <t>550</t>
  </si>
  <si>
    <t>73</t>
  </si>
  <si>
    <t>230</t>
  </si>
  <si>
    <t>112</t>
  </si>
  <si>
    <t>66</t>
  </si>
  <si>
    <t>22280020</t>
  </si>
  <si>
    <t>Rua Dona Mariana</t>
  </si>
  <si>
    <t>85</t>
  </si>
  <si>
    <t>2500000</t>
  </si>
  <si>
    <t>1500</t>
  </si>
  <si>
    <t>60</t>
  </si>
  <si>
    <t>22081000</t>
  </si>
  <si>
    <t>Rua Bulhões de Carvalho</t>
  </si>
  <si>
    <t>8</t>
  </si>
  <si>
    <t>186</t>
  </si>
  <si>
    <t>70</t>
  </si>
  <si>
    <t>Avenida Visconde de Albuquerque</t>
  </si>
  <si>
    <t>84</t>
  </si>
  <si>
    <t>Rua Barão da Torre</t>
  </si>
  <si>
    <t>Avenida Nossa Senhora de Copacabana</t>
  </si>
  <si>
    <t>22070001</t>
  </si>
  <si>
    <t>Avenida Atlântica</t>
  </si>
  <si>
    <t>327</t>
  </si>
  <si>
    <t>894</t>
  </si>
  <si>
    <t>3000</t>
  </si>
  <si>
    <t>1100000</t>
  </si>
  <si>
    <t>111</t>
  </si>
  <si>
    <t>90</t>
  </si>
  <si>
    <t>Ponto comercial/Loja/Box</t>
  </si>
  <si>
    <t>78</t>
  </si>
  <si>
    <t>22451042</t>
  </si>
  <si>
    <t>Rua Marquês de São Vicente</t>
  </si>
  <si>
    <t>839</t>
  </si>
  <si>
    <t>Gávea!!! Excelente Quarto e Sala com lavabo e banheiro social completo. Sala e quarto com piso em granito. Armários planejados na cozinha e no quarto e cozinha. Andar alto com vista espetacular. Em frente a PUC e a futura estação  do Metrô. Uma vaga de garagem escriturada. -</t>
  </si>
  <si>
    <t>170</t>
  </si>
  <si>
    <t>97</t>
  </si>
  <si>
    <t>74</t>
  </si>
  <si>
    <t>360</t>
  </si>
  <si>
    <t>Pontuação</t>
  </si>
  <si>
    <t xml:space="preserve">Tabela de Pesos para o gerenciador de naúncio </t>
  </si>
  <si>
    <t xml:space="preserve">Cliente </t>
  </si>
  <si>
    <t>Visita d</t>
  </si>
  <si>
    <t xml:space="preserve">Visualizações </t>
  </si>
  <si>
    <t xml:space="preserve">Cadastro </t>
  </si>
  <si>
    <t>Numero de Fotos</t>
  </si>
  <si>
    <t>Especial</t>
  </si>
  <si>
    <t xml:space="preserve">Soma, ajuste </t>
  </si>
  <si>
    <t>c</t>
  </si>
  <si>
    <t>Largo do Machado</t>
  </si>
  <si>
    <t>Negocio</t>
  </si>
  <si>
    <t xml:space="preserve">Quantidade </t>
  </si>
  <si>
    <t xml:space="preserve">Peso </t>
  </si>
  <si>
    <t xml:space="preserve">Resultado </t>
  </si>
  <si>
    <t>AP0256</t>
  </si>
  <si>
    <t>Avenida Nossa Senhora de Copacabana, nº 1099</t>
  </si>
  <si>
    <t>Condomínio Azul</t>
  </si>
  <si>
    <t>AP0422</t>
  </si>
  <si>
    <t>AP0433</t>
  </si>
  <si>
    <t>LO0020</t>
  </si>
  <si>
    <t>Loja A</t>
  </si>
  <si>
    <t xml:space="preserve">Outros </t>
  </si>
  <si>
    <t>Dias atualizado</t>
  </si>
  <si>
    <t>01/09/2021</t>
  </si>
  <si>
    <t>806</t>
  </si>
  <si>
    <t>LO0021</t>
  </si>
  <si>
    <t>36</t>
  </si>
  <si>
    <t>20</t>
  </si>
  <si>
    <t>Raphael</t>
  </si>
  <si>
    <t>Yuri</t>
  </si>
  <si>
    <t>Suzanne Borges</t>
  </si>
  <si>
    <t>Daniel Moura</t>
  </si>
  <si>
    <t>22440035</t>
  </si>
  <si>
    <t>Avenida Ataulfo de Paiva</t>
  </si>
  <si>
    <t>191</t>
  </si>
  <si>
    <t>1 até 5</t>
  </si>
  <si>
    <t>Mais 11</t>
  </si>
  <si>
    <t>6 até 10</t>
  </si>
  <si>
    <t>2 até 5</t>
  </si>
  <si>
    <t>7 até 10</t>
  </si>
  <si>
    <t>Mais 12</t>
  </si>
  <si>
    <t>Mais 100</t>
  </si>
  <si>
    <t>50 até 99</t>
  </si>
  <si>
    <t>15 até 49</t>
  </si>
  <si>
    <t>0 até 15</t>
  </si>
  <si>
    <t>Menos 7</t>
  </si>
  <si>
    <t>8 até 15</t>
  </si>
  <si>
    <t>16 até 30</t>
  </si>
  <si>
    <t>mais 30</t>
  </si>
  <si>
    <t>Mais 20</t>
  </si>
  <si>
    <t>15 até 19</t>
  </si>
  <si>
    <t>10 até 14</t>
  </si>
  <si>
    <t>menos 9</t>
  </si>
  <si>
    <t>Caracateriscas</t>
  </si>
  <si>
    <t xml:space="preserve">Quarto </t>
  </si>
  <si>
    <t xml:space="preserve">Suite </t>
  </si>
  <si>
    <t>52</t>
  </si>
  <si>
    <t>260</t>
  </si>
  <si>
    <t>64</t>
  </si>
  <si>
    <t>AP0437</t>
  </si>
  <si>
    <t>309</t>
  </si>
  <si>
    <t>26</t>
  </si>
  <si>
    <t>Não informado</t>
  </si>
  <si>
    <t>.</t>
  </si>
  <si>
    <t>AP0097</t>
  </si>
  <si>
    <t>CI00966</t>
  </si>
  <si>
    <t>Gostou e fez proposta. R$ 310.000,00.</t>
  </si>
  <si>
    <t>CI00932</t>
  </si>
  <si>
    <t>Mayra</t>
  </si>
  <si>
    <t>achou quarto pequeno. outro apt de 2 qts ficou fora do orçamento.</t>
  </si>
  <si>
    <t>CI01002</t>
  </si>
  <si>
    <t>Não tem renda para comprovar</t>
  </si>
  <si>
    <t>CI00999</t>
  </si>
  <si>
    <t>Laura Pereira Sampaio</t>
  </si>
  <si>
    <t>CI00957</t>
  </si>
  <si>
    <t>Helia Danielle Giordani Barreira</t>
  </si>
  <si>
    <t>Quer um apartamento mais novo.</t>
  </si>
  <si>
    <t>Quer um apartamento mais novo</t>
  </si>
  <si>
    <t>CI01001</t>
  </si>
  <si>
    <t>Não deu retorno após a visita.</t>
  </si>
  <si>
    <t>Interessou mas como é estrangeiro, não tem comprovação de renda no Brasil.</t>
  </si>
  <si>
    <t>CI01046</t>
  </si>
  <si>
    <t>Achou o quarto pequeno.</t>
  </si>
  <si>
    <t>Achou o espaço melhor no 2 quartos.</t>
  </si>
  <si>
    <t>CI01099</t>
  </si>
  <si>
    <t>Visitou. Disse que teve boa impressão. Locação a ser paga por empresa.</t>
  </si>
  <si>
    <t>CI01093</t>
  </si>
  <si>
    <t>CI01151</t>
  </si>
  <si>
    <t>evelyn dias</t>
  </si>
  <si>
    <t>CI01143</t>
  </si>
  <si>
    <t>Fez proposta e desistiu no ato da assinatura</t>
  </si>
  <si>
    <t>CI01102</t>
  </si>
  <si>
    <t>Thais Wanderley</t>
  </si>
  <si>
    <t>Cliente visitou. Disse que o imóvel está bom. Está começando a busca na Tijuca. Vai visitar mais imóveis. Pediu retorno em breve para ver o que decidiu.</t>
  </si>
  <si>
    <t>CI01239</t>
  </si>
  <si>
    <t>Pode pagar somente apartamento de 1 quarto.</t>
  </si>
  <si>
    <t>CI01027</t>
  </si>
  <si>
    <t>CI01251</t>
  </si>
  <si>
    <t>VAI VER, VAI PENSAR... BLA BLA</t>
  </si>
  <si>
    <t>CI01383</t>
  </si>
  <si>
    <t>Alfeu Rizzi</t>
  </si>
  <si>
    <t>Cliente deu preferencia para outro imóvel,</t>
  </si>
  <si>
    <t>CI01415</t>
  </si>
  <si>
    <t>Visitou com a esposa. Gostaram e pediram ficha de locação. Já enviada.</t>
  </si>
  <si>
    <t>CI01422</t>
  </si>
  <si>
    <t>Carla Medina</t>
  </si>
  <si>
    <t>quer mais infraestrutura. tem criança.</t>
  </si>
  <si>
    <t>CI01357</t>
  </si>
  <si>
    <t>Samantha visitou na companhia do esposo Fernando e mãe Sra. Sônia. Fez proposta de R$ 1.700.000,00.</t>
  </si>
  <si>
    <t>CI01431</t>
  </si>
  <si>
    <t>Erica</t>
  </si>
  <si>
    <t>Erica visitou com irmã Thais, que vai morar. Já moram na rua. Gostaram do imóvel, mas acharam o condomínio caro pela pouca estrutura.</t>
  </si>
  <si>
    <t>CI01448</t>
  </si>
  <si>
    <t>Cancelou minutos antes da visita.</t>
  </si>
  <si>
    <t>CI01455</t>
  </si>
  <si>
    <t>Sara Cristina Oliveira dos Santos</t>
  </si>
  <si>
    <t>Leu que não tem elevador e desistiu.</t>
  </si>
  <si>
    <t>CI01478</t>
  </si>
  <si>
    <t>SOLICITOU FICHA DE LOCAÇÃO.</t>
  </si>
  <si>
    <t>CI01437</t>
  </si>
  <si>
    <t>VAI APRESENTAR O VÍDEO PARA ESPOSA. PEDIU FICHA DE LOCAÇÃO.</t>
  </si>
  <si>
    <t>CI01500</t>
  </si>
  <si>
    <t>Disse que gostou. Falou que ia fazer proposta, mas ainda não enviou.</t>
  </si>
  <si>
    <t>CI01525</t>
  </si>
  <si>
    <t>Achou caro e ficou de pensar até o final da semana</t>
  </si>
  <si>
    <t>CI01522</t>
  </si>
  <si>
    <t>Thais Barcellos</t>
  </si>
  <si>
    <t>Na visita com o esposo disse que gostou do imóvel. Pediu ficha de locação por e-mail, caso opte por alugar.</t>
  </si>
  <si>
    <t>CI01555</t>
  </si>
  <si>
    <t>Pediu ficha.</t>
  </si>
  <si>
    <t>CI01587</t>
  </si>
  <si>
    <t>Achou o condomínio caro pela pouca infra.</t>
  </si>
  <si>
    <t>CI01600</t>
  </si>
  <si>
    <t>Disse que gostou da planta do imóvel, da localização. Precisa de reforma.</t>
  </si>
  <si>
    <t>CI01604</t>
  </si>
  <si>
    <t>Visitou e disse que gostou do imóvel. Marido precisa visitar.</t>
  </si>
  <si>
    <t>AP0063</t>
  </si>
  <si>
    <t>CI01618</t>
  </si>
  <si>
    <t>Levou prestador para fazer orçamento. Portas com cupins achou caro descartou.</t>
  </si>
  <si>
    <t>CI01659</t>
  </si>
  <si>
    <t>Andre Macedo</t>
  </si>
  <si>
    <t>Visitou com a esposa Sra. Alessandra. Disse que o imóvel interessa. Mas há dúvidas quanto ao volume de reformas e os custos.</t>
  </si>
  <si>
    <t>CI01703</t>
  </si>
  <si>
    <t>Disse que o imóvel é bom. Achou o quarto dependência revertida pequeno. Mas vai verificar se o filho quer ver.</t>
  </si>
  <si>
    <t>CI02312</t>
  </si>
  <si>
    <t>Heloisa Coelho</t>
  </si>
  <si>
    <t>Gostou do imóvel, porém precisa vender o dela primeiro.</t>
  </si>
  <si>
    <t>CI02189</t>
  </si>
  <si>
    <t>Bel</t>
  </si>
  <si>
    <t>FICOU DE APRESENTAR PROPOSTA</t>
  </si>
  <si>
    <t>O DIRETOR SR. HUMBERTO NÃO GOSTOU DO IMÓVEL. ACHOU PEQUENO E POUCO SOFISTICADO. QUER VER OUTROS.</t>
  </si>
  <si>
    <t>CI02287</t>
  </si>
  <si>
    <t>OBJEÇÃO DO ESTADO E PREÇO.</t>
  </si>
  <si>
    <t>VAI APRESENTAR PROPOSTA</t>
  </si>
  <si>
    <t>CI02292</t>
  </si>
  <si>
    <t>CLIENTE APRESENTOU PROPOSTA</t>
  </si>
  <si>
    <t>CI02275</t>
  </si>
  <si>
    <t>ESTÁ AGUARDANDO A PROPOSTA DE OUTRO IMÓVEL. PARA ESCOLHER ENTRE ELES.</t>
  </si>
  <si>
    <t>CI02308</t>
  </si>
  <si>
    <t>Juliana Brandão</t>
  </si>
  <si>
    <t>Não quer porque não tem vaga para alugar no prédio</t>
  </si>
  <si>
    <t>CI02317</t>
  </si>
  <si>
    <t>Valentinna</t>
  </si>
  <si>
    <t>QUER QUE O COMPANHEIRO VISITE. QUER AGENDAR MAS ELE NÃO SE ORGANIZA.</t>
  </si>
  <si>
    <t>CI02316</t>
  </si>
  <si>
    <t>Sabrina Lyrio</t>
  </si>
  <si>
    <t>O IMÓVEL NÃO COMPORTA SALA DE ESTAR COM SOFA, MESA DE HANTAR E UM GRANDE BAR COM CADIRAS E CHOPEIRA NA SALA.</t>
  </si>
  <si>
    <t>CI02295</t>
  </si>
  <si>
    <t>João Pedro Costa Braga</t>
  </si>
  <si>
    <t>O CLIENTE QUER IMOVEIS EM LARANJEIRAS .</t>
  </si>
  <si>
    <t>CI02270</t>
  </si>
  <si>
    <t>FICOU DE APRESENTAR PROPOSTA - ENVIADO CADASTRO</t>
  </si>
  <si>
    <t>CI02268</t>
  </si>
  <si>
    <t>VÃO RESOLVER A PRETENDENTE SRA. GIULIA E O SEU PAI SR. EMILIO</t>
  </si>
  <si>
    <t>CI02297</t>
  </si>
  <si>
    <t>O IMÓVEL ESTA SENDO VENDIDO TODO MOBILIADO. NÃO INTERESSOU POR ESSE MOTIVO, PEDIU PARA QUE PROCURÁSSEMOS OUTRO IMOVEL NO LEBLON E IPANEMA.</t>
  </si>
  <si>
    <t>CI02264</t>
  </si>
  <si>
    <t>Ana Paula Antunes da Silva Varges</t>
  </si>
  <si>
    <t>Não mostrou-se interessada no imóvel, apesar de ter gostado.</t>
  </si>
  <si>
    <t>CI02331</t>
  </si>
  <si>
    <t>Aparecida</t>
  </si>
  <si>
    <t>SRA APARECIDA PEDE PARA SABER SE ACEITA DEPÓSITO CAUÇÃO, E CÃO DE MÉDIO PORTE.</t>
  </si>
  <si>
    <t>APRESENTOU PROPOSTA EM 06/09/2021</t>
  </si>
  <si>
    <t>AP0440</t>
  </si>
  <si>
    <t>Pontos extra</t>
  </si>
  <si>
    <t>Manter</t>
  </si>
  <si>
    <t xml:space="preserve">Total </t>
  </si>
  <si>
    <t>Retirar</t>
  </si>
  <si>
    <t>inserir</t>
  </si>
  <si>
    <t>Não anunciar</t>
  </si>
  <si>
    <t>17</t>
  </si>
  <si>
    <t>906</t>
  </si>
  <si>
    <t>565</t>
  </si>
  <si>
    <t>29</t>
  </si>
  <si>
    <t>15</t>
  </si>
  <si>
    <t>28</t>
  </si>
  <si>
    <t>37</t>
  </si>
  <si>
    <t>30</t>
  </si>
  <si>
    <t>32</t>
  </si>
  <si>
    <t>19</t>
  </si>
  <si>
    <t>11</t>
  </si>
  <si>
    <t>9</t>
  </si>
  <si>
    <t>363</t>
  </si>
  <si>
    <t>22</t>
  </si>
  <si>
    <t>24</t>
  </si>
  <si>
    <t>18</t>
  </si>
  <si>
    <t>25</t>
  </si>
  <si>
    <t>585</t>
  </si>
  <si>
    <t>33</t>
  </si>
  <si>
    <t>587</t>
  </si>
  <si>
    <t>426</t>
  </si>
  <si>
    <t>420</t>
  </si>
  <si>
    <t>410</t>
  </si>
  <si>
    <t>275</t>
  </si>
  <si>
    <t>321</t>
  </si>
  <si>
    <t>Super Destaque</t>
  </si>
  <si>
    <t xml:space="preserve">Destaque </t>
  </si>
  <si>
    <t xml:space="preserve">Nornal </t>
  </si>
  <si>
    <t>77</t>
  </si>
  <si>
    <t>600</t>
  </si>
  <si>
    <t>AP0452</t>
  </si>
  <si>
    <t>AP0453</t>
  </si>
  <si>
    <t>AP0450</t>
  </si>
  <si>
    <t>AP0449</t>
  </si>
  <si>
    <t>210</t>
  </si>
  <si>
    <t>89</t>
  </si>
  <si>
    <t>AP0439</t>
  </si>
  <si>
    <t>AP0445</t>
  </si>
  <si>
    <t>AP0364</t>
  </si>
  <si>
    <t>22450001</t>
  </si>
  <si>
    <t>99</t>
  </si>
  <si>
    <t>259</t>
  </si>
  <si>
    <t>1700000</t>
  </si>
  <si>
    <t>AP0493</t>
  </si>
  <si>
    <t>Henrique Mota</t>
  </si>
  <si>
    <t>16/09/2021</t>
  </si>
  <si>
    <t>AP0494</t>
  </si>
  <si>
    <t>04/10/2021</t>
  </si>
  <si>
    <t>29/09/2021</t>
  </si>
  <si>
    <t>AP0459</t>
  </si>
  <si>
    <t>610</t>
  </si>
  <si>
    <t>Agueda</t>
  </si>
  <si>
    <t>CO0024</t>
  </si>
  <si>
    <t>18/10/2021</t>
  </si>
  <si>
    <t>AP0456</t>
  </si>
  <si>
    <t>Rua Farme de Amoedo, nº 111</t>
  </si>
  <si>
    <t>Condomínio do Edifício Solar Amoedo</t>
  </si>
  <si>
    <t>AP0482</t>
  </si>
  <si>
    <t>Rua Ferreira Viana, nº 56</t>
  </si>
  <si>
    <t>809</t>
  </si>
  <si>
    <t>Alvor</t>
  </si>
  <si>
    <t>AP0480</t>
  </si>
  <si>
    <t>Rua Francisco Otaviano, nº 17</t>
  </si>
  <si>
    <t>Estrela do Forte</t>
  </si>
  <si>
    <t>AP0476</t>
  </si>
  <si>
    <t>Avenida Prado Júnior, nº 237</t>
  </si>
  <si>
    <t>902</t>
  </si>
  <si>
    <t>Caravelas</t>
  </si>
  <si>
    <t>14/10/2021</t>
  </si>
  <si>
    <t>AP0475</t>
  </si>
  <si>
    <t>Avenida Atlântica, nº 3806</t>
  </si>
  <si>
    <t>Condomínio Alaska</t>
  </si>
  <si>
    <t>AP0474</t>
  </si>
  <si>
    <t>Rua Barata Ribeiro, nº 419</t>
  </si>
  <si>
    <t>Almark</t>
  </si>
  <si>
    <t>AP0478</t>
  </si>
  <si>
    <t>AP0468</t>
  </si>
  <si>
    <t>Rua das Laranjeiras, nº 371</t>
  </si>
  <si>
    <t>Mario Luiz</t>
  </si>
  <si>
    <t>07/10/2021</t>
  </si>
  <si>
    <t>AP0479</t>
  </si>
  <si>
    <t>AP0469</t>
  </si>
  <si>
    <t>Rua Marechal Mascarenhas de Morais, nº 103</t>
  </si>
  <si>
    <t>Sollel</t>
  </si>
  <si>
    <t>AP0363</t>
  </si>
  <si>
    <t>Avenida Visconde de Albuquerque, nº 517</t>
  </si>
  <si>
    <t>Le Corbusier</t>
  </si>
  <si>
    <t>AP0465</t>
  </si>
  <si>
    <t>Rua Ronald de Carvalho, nº 236</t>
  </si>
  <si>
    <t>Marco Ângelo</t>
  </si>
  <si>
    <t>AP0361</t>
  </si>
  <si>
    <t>AP0365</t>
  </si>
  <si>
    <t>AP0343</t>
  </si>
  <si>
    <t>Rua Barão do Bom Retiro, nº 2563</t>
  </si>
  <si>
    <t>Grajaú</t>
  </si>
  <si>
    <t>Esmeralda</t>
  </si>
  <si>
    <t>31/05/2021</t>
  </si>
  <si>
    <t>Rua Barão da Torre, nº 309</t>
  </si>
  <si>
    <t>301F</t>
  </si>
  <si>
    <t>Beto / Fundos</t>
  </si>
  <si>
    <t>PI02269</t>
  </si>
  <si>
    <t>CI02341</t>
  </si>
  <si>
    <t>Jéssica</t>
  </si>
  <si>
    <t>..</t>
  </si>
  <si>
    <t>CI02342</t>
  </si>
  <si>
    <t>Luciano de Jesus Conceição</t>
  </si>
  <si>
    <t>Vai fazer revisita</t>
  </si>
  <si>
    <t>CI02363</t>
  </si>
  <si>
    <t>Bruno Mansur</t>
  </si>
  <si>
    <t>BRUNO E FUNCIONARIOS GOSTARAM DO LOCAL. VÃO VER MAIS 2 IMÓVEIS. CASA COMERCIAL. PARA ANALISAR.</t>
  </si>
  <si>
    <t>CI02364</t>
  </si>
  <si>
    <t>Interessa. Mas vai ver outros imóveis.</t>
  </si>
  <si>
    <t>CI02347</t>
  </si>
  <si>
    <t>ESTADO DO IMÓVEL.</t>
  </si>
  <si>
    <t>CI02362</t>
  </si>
  <si>
    <t>Osinr</t>
  </si>
  <si>
    <t>fez uma oferta muito baixa</t>
  </si>
  <si>
    <t>CI02372</t>
  </si>
  <si>
    <t>muitas coisas a fazer.</t>
  </si>
  <si>
    <t>Enviou proposta</t>
  </si>
  <si>
    <t>CI02361</t>
  </si>
  <si>
    <t>Marcello Almeida</t>
  </si>
  <si>
    <t>Visitou com esposo. Imóvel precisa de ajustes de pintura e armários. Pode negociar reparos.</t>
  </si>
  <si>
    <t>CI02395</t>
  </si>
  <si>
    <t>Vicky Buentes</t>
  </si>
  <si>
    <t>Falou que vai enviar proposta</t>
  </si>
  <si>
    <t>CI02368</t>
  </si>
  <si>
    <t>Elaine França</t>
  </si>
  <si>
    <t>Gostou do imóvel. Quer voltar 15/9 com Marina. Vão dividir a locação.</t>
  </si>
  <si>
    <t>Acharam o imóvel melhor conservado. Pois o prédio é mais novo. Vão conversar sobre os imóveis.</t>
  </si>
  <si>
    <t>CI02391</t>
  </si>
  <si>
    <t>Thalita Almeida</t>
  </si>
  <si>
    <t>DISSE QUE GOSTOU. ESTÁ VENDO OUTROS PARA DECIDIR.</t>
  </si>
  <si>
    <t>CI02417</t>
  </si>
  <si>
    <t>Luciana Rodrigues</t>
  </si>
  <si>
    <t>DISSE QUE GOSTOU DO IMÓVEL. SERÁ PARA ELA, ESPOSO E BEBÊ A CAMINHO. VAI ANALISAR COM ESPOSO PARA VISITA DELE.</t>
  </si>
  <si>
    <t>CI02416</t>
  </si>
  <si>
    <t>Cherubin</t>
  </si>
  <si>
    <t>DISSE QUE GOSTOU. ESTÁ VENDO OUTROS APARTAMENTOS PARA DECIDIR.</t>
  </si>
  <si>
    <t>CI02377</t>
  </si>
  <si>
    <t>A CLIENTE GOSTOU MUITO DO IMÓVEL. O PROPRIETÁRIO GOSTOU DA CLIENTE TENDO REDUZIDO O VALOR DO ALUGUEL PARA R$.2.300,00. APRESENTARÁ PROPOSTA COM FIADOR, POIS TRABALHA HÁ POUCO TEMPO COMO MÉDICA NO HOSPITAL PASTEUR. CLIENTE RESIDE ATUALMENTE EM MARICA COM OS PAIS E EM CASCADURA COM UMA AMIGA,</t>
  </si>
  <si>
    <t>INTERESSOU. VAI CONVERSAR COM A ELAINE. PEDIU FICHA PARA LOCAÇÃO. AO DECIDIREM.</t>
  </si>
  <si>
    <t>PROPOSTA APROVADA PARA A LOCAÇÃO - NEGOCIO FECHADO</t>
  </si>
  <si>
    <t>CI02415</t>
  </si>
  <si>
    <t>FICOU DE APRESENTAR PROPOSTA, MAS O IMÓVEL FOI ALUGADO PELA CASALTA - SR ANDRE MANTUANO.</t>
  </si>
  <si>
    <t>CI02459</t>
  </si>
  <si>
    <t>Artur Bittencourt</t>
  </si>
  <si>
    <t>CI02460</t>
  </si>
  <si>
    <t>Eduardo Martinez</t>
  </si>
  <si>
    <t>FICOU DE APRESENTAR PROPOSTA, MAS O IMÓVEL FOI ALUGADO PELA CASALTA - ANDRE MANTUANO</t>
  </si>
  <si>
    <t>CI02413</t>
  </si>
  <si>
    <t>Carolina Lindner</t>
  </si>
  <si>
    <t>A CLIENTE IRIA APRESENTAR PROPOSTA DE R$.2800,00, POREEM O IMOVEL FOI ALUGADO POER ANDRE MANTUANO DA CASALTA</t>
  </si>
  <si>
    <t>CI02353</t>
  </si>
  <si>
    <t>Aline Tanagini</t>
  </si>
  <si>
    <t>ACHOU O IMOVEL COMPACTO.. ESTA AGENDANDO OUTRA VISITA EM OUTRO IMOVEL CASALTA</t>
  </si>
  <si>
    <t>CI02394</t>
  </si>
  <si>
    <t>Luiza Brener</t>
  </si>
  <si>
    <t>CI02440</t>
  </si>
  <si>
    <t>Camila Brunetto</t>
  </si>
  <si>
    <t>INTERESSOU MAS QUER ARMÁRIO BRANCO. SUGERI ADESIVAR.</t>
  </si>
  <si>
    <t>Davi</t>
  </si>
  <si>
    <t>CI02435</t>
  </si>
  <si>
    <t>Mariana Job Paganin</t>
  </si>
  <si>
    <t>A cliente não se interessou pois um dos quartos é muito pequeno.</t>
  </si>
  <si>
    <t>CI02465</t>
  </si>
  <si>
    <t>Marcos Duarte (Marcoh Zion)</t>
  </si>
  <si>
    <t>GOSTOU DO IMÓVEL PARA MORAR E TRABALHAR.</t>
  </si>
  <si>
    <t>CI02407</t>
  </si>
  <si>
    <t>não gostou do imóvel.</t>
  </si>
  <si>
    <t>CI02483</t>
  </si>
  <si>
    <t>Luciula</t>
  </si>
  <si>
    <t>Vai visitar mais um e tomar a decisão.</t>
  </si>
  <si>
    <t>CI02471</t>
  </si>
  <si>
    <t>Idalmir Barroso</t>
  </si>
  <si>
    <t>Está visitando outros</t>
  </si>
  <si>
    <t>CI02447</t>
  </si>
  <si>
    <t>Fechamento da proposta aguardando aval do Diretor da Juliana (visitante)</t>
  </si>
  <si>
    <t>CI02555</t>
  </si>
  <si>
    <t>Larissa Duarte Amorim</t>
  </si>
  <si>
    <t>Enviou link da proposta</t>
  </si>
  <si>
    <t>CI02553</t>
  </si>
  <si>
    <t>Cleber</t>
  </si>
  <si>
    <t>VAI VOLTAR</t>
  </si>
  <si>
    <t>VAI VOLTAR COM HUGO LEAL.</t>
  </si>
  <si>
    <t>CI02532</t>
  </si>
  <si>
    <t>Gonçalo</t>
  </si>
  <si>
    <t>O cliente queria reduzir o valor do pacote da locação para R$.3.248,40</t>
  </si>
  <si>
    <t>CI02503</t>
  </si>
  <si>
    <t>Nina Palermo</t>
  </si>
  <si>
    <t>Gostou porém vai visitar outros antes de tomar uma decisão</t>
  </si>
  <si>
    <t>CI02561</t>
  </si>
  <si>
    <t>Gustavo Medeiros de Pinho</t>
  </si>
  <si>
    <t>Vai visitar outros ainda.</t>
  </si>
  <si>
    <t>AP0451</t>
  </si>
  <si>
    <t>CI02566</t>
  </si>
  <si>
    <t>Edurado</t>
  </si>
  <si>
    <t>CLIENTE APRESENTOU PROPOSTA NO MESMO DIA DA VISITA</t>
  </si>
  <si>
    <t>CI02531</t>
  </si>
  <si>
    <t>Ricardo Serra</t>
  </si>
  <si>
    <t>GOSTOU DO IMOVEL FICOU DE APRESENTAR PROPOSTA.</t>
  </si>
  <si>
    <t>CI02560</t>
  </si>
  <si>
    <t>Yago</t>
  </si>
  <si>
    <t>CLINTE APRESENTOU PROPOSTA</t>
  </si>
  <si>
    <t>CI02571</t>
  </si>
  <si>
    <t>VAI RESOLVER COM A ESPOSA E APRESENTAR PROPOSTA. FILMOU O IMOVEL.</t>
  </si>
  <si>
    <t>CI02534</t>
  </si>
  <si>
    <t>Anna Claudia Junqueira</t>
  </si>
  <si>
    <t>Está visitando outras lojas</t>
  </si>
  <si>
    <t>CI02539</t>
  </si>
  <si>
    <t>Rodrigues</t>
  </si>
  <si>
    <t>FICOU DE APRESENTAR PROPOSTA PARA A LOCAÇÃO. LEVOU A PROPOSTA.</t>
  </si>
  <si>
    <t>FICOU DE APRESENTAR PROPOSTA. ENCAMINHADAS AS FICHAS CADASTRAIS PARA A SRA. NATALIA E O SEU ESPOSO MARCOS FELIPE</t>
  </si>
  <si>
    <t>CI02627</t>
  </si>
  <si>
    <t>Gisele de Amorim Vivas</t>
  </si>
  <si>
    <t>CI02662</t>
  </si>
  <si>
    <t>Francisco</t>
  </si>
  <si>
    <t>CI02642</t>
  </si>
  <si>
    <t>Gabriela Moreira</t>
  </si>
  <si>
    <t>CI02664</t>
  </si>
  <si>
    <t>Disse que gostou. Frederico precisa ver também.</t>
  </si>
  <si>
    <t>CI02633</t>
  </si>
  <si>
    <t>Fernanso Soares</t>
  </si>
  <si>
    <t>CI02619</t>
  </si>
  <si>
    <t>FICOU DE PENSAR. ESTA PROCURANDO OUTROS IMÓVEIS. ACHOU O PREÇO DO ALUGUEL CARO</t>
  </si>
  <si>
    <t>CI02625</t>
  </si>
  <si>
    <t>Bruna Lamas</t>
  </si>
  <si>
    <t>CI02516</t>
  </si>
  <si>
    <t>ok</t>
  </si>
  <si>
    <t>CI02687</t>
  </si>
  <si>
    <t>Ana Garrido</t>
  </si>
  <si>
    <t>A SRA ANA GARRIDO GOSTOU DO IMÓVEL, PORÉM O SEU ESPOSO NÁO GOSTOU DA LOCALIZAÇÃO CANCELANDO A REVISITA QUE SE REALIZARIA NO DIA 11/10/21 ÁS 10:00 HORAS DA MANHÃ.</t>
  </si>
  <si>
    <t>CI02473</t>
  </si>
  <si>
    <t>Tauan</t>
  </si>
  <si>
    <t>CLIENTE VAI APRESENTAR PROPOSTA.</t>
  </si>
  <si>
    <t>A CLIENTE APRESENTARÁ PROPOSTA ATÉ 15 DE OUTUBRO 2021</t>
  </si>
  <si>
    <t>CI02694</t>
  </si>
  <si>
    <t>Thatiane Pimentel</t>
  </si>
  <si>
    <t>CI02490</t>
  </si>
  <si>
    <t>Marilia Bouchara</t>
  </si>
  <si>
    <t>Está visitando vários para se decidir.</t>
  </si>
  <si>
    <t>CI02726</t>
  </si>
  <si>
    <t>Rafael de Oliveira Santos</t>
  </si>
  <si>
    <t>A MÃE DO CLIENTE, SR. RAFAEL, FILMOU O APARTAMENTO, PORÉM NÃO MOSTROU-SE MUITO INTERESSADA. ESTÁ VENDO OUTRAS OPÇÕES. MENCIONOU ALGUNS ITENS QUE NÃO LHE AGRADARAM.</t>
  </si>
  <si>
    <t>CI02801</t>
  </si>
  <si>
    <t>Daniele</t>
  </si>
  <si>
    <t>CI02740</t>
  </si>
  <si>
    <t>Renata Carvalho Silva</t>
  </si>
  <si>
    <t>AP0477</t>
  </si>
  <si>
    <t>CI02766</t>
  </si>
  <si>
    <t>Joelma</t>
  </si>
  <si>
    <t>GOSTOU DO IM[OVEL FICOU DE APRESENTAR PROPOSTA.</t>
  </si>
  <si>
    <t>CI02760</t>
  </si>
  <si>
    <t>A CLIENTE FICOU DE ANALISAR E APRESENTAR PROPOSTA.</t>
  </si>
  <si>
    <t>CI02762</t>
  </si>
  <si>
    <t>Sofia Ceccato</t>
  </si>
  <si>
    <t>Está vendo outros para se decidir</t>
  </si>
  <si>
    <t>CI02746</t>
  </si>
  <si>
    <t>Mariana Santoro</t>
  </si>
  <si>
    <t>CI02770</t>
  </si>
  <si>
    <t>Lorrana Rodrigues</t>
  </si>
  <si>
    <t>CI02754</t>
  </si>
  <si>
    <t>Murillo Pijnappel Moreira</t>
  </si>
  <si>
    <t>Proposta de 2.800,00.</t>
  </si>
  <si>
    <t>Proposta de 2.500,00</t>
  </si>
  <si>
    <t>CI02767</t>
  </si>
  <si>
    <t>Natasha Fernandes</t>
  </si>
  <si>
    <t>Está procurando outros</t>
  </si>
  <si>
    <t>CI02356</t>
  </si>
  <si>
    <t>VAI APRESENTAR PROPOSTA.</t>
  </si>
  <si>
    <t>CI02744</t>
  </si>
  <si>
    <t>Preparou,Foi! Producoes Ltda</t>
  </si>
  <si>
    <t>O CLIENTE INFORMOU QUE A SUA GELADEIRA NÃO CABERIA NA COZINHA DO IMÕVEL. PEDIU PARA PROCURARMOS NOVAS OPÇÕES.</t>
  </si>
  <si>
    <t>CI02794</t>
  </si>
  <si>
    <t>Julia Monassa</t>
  </si>
  <si>
    <t>CI02792</t>
  </si>
  <si>
    <t>Marcos Pumarol</t>
  </si>
  <si>
    <t>QUER UM IMÓVEL MAIS MODERNO. O CLIENTE NÃO TEM COMO COMPROVAR RENDA.</t>
  </si>
  <si>
    <t>CI02768</t>
  </si>
  <si>
    <t>Paula Huven Almeida</t>
  </si>
  <si>
    <t>VAI ESTUDAR COM O ESPOSO , MAS SÓ QUER O IMÓVEL PARA JANEIRO 2022.</t>
  </si>
  <si>
    <t>CI02797</t>
  </si>
  <si>
    <t>Mário</t>
  </si>
  <si>
    <t>GOSTOU DA VISITA AO IMÓVEL. FICARAM ENCAMINHAR UMA PROPOSTA.</t>
  </si>
  <si>
    <t>CI02822</t>
  </si>
  <si>
    <t>Bruno Melo</t>
  </si>
  <si>
    <t>Quer fazer orçamento.</t>
  </si>
  <si>
    <t>quer agendar orçamento.</t>
  </si>
  <si>
    <t>Que voltar para fazer orçamento.</t>
  </si>
  <si>
    <t>CI02121</t>
  </si>
  <si>
    <t>Camilla Lobino</t>
  </si>
  <si>
    <t>..........</t>
  </si>
  <si>
    <t>CI02814</t>
  </si>
  <si>
    <t>Gustavo Guimarães</t>
  </si>
  <si>
    <t>ENCAMINHOU A PROPOSTA PARA CASALTA</t>
  </si>
  <si>
    <t>O CLIENTE APRESENTOU PROPOSTA.</t>
  </si>
  <si>
    <t>ENCAMINHOU PROPOSTA.</t>
  </si>
  <si>
    <t>CI02854</t>
  </si>
  <si>
    <t>Geane</t>
  </si>
  <si>
    <t>Esposo Rozenildo visitou. Tem problema para comprovar renda informal.</t>
  </si>
  <si>
    <t>CI02857</t>
  </si>
  <si>
    <t>Jaqueline Ramos</t>
  </si>
  <si>
    <t>Visitou junto com filho de 11 anos. Teve boa impressão. Disse que gostou. Vai ver outros imóveis para sua decisão.</t>
  </si>
  <si>
    <t>CI02876</t>
  </si>
  <si>
    <t>Adilson</t>
  </si>
  <si>
    <t>TEM INTERESSE NO IMÓVEL. PEDIU LINK PARA ENVIAR FICHA DE CADASTRO.</t>
  </si>
  <si>
    <t>22411000</t>
  </si>
  <si>
    <t>190</t>
  </si>
  <si>
    <t>476</t>
  </si>
  <si>
    <t>Ipanema. Junto ao Metrô! Excelente planta! Espaçoso apartamento com aproximadamente 190m² composto de amplo living em vários ambientes, sala de jantar, lavabo, 4 quartos, sendo 2 confortáveis suítes com closet, home office, copa e cozinha, área de serviço e dependências completa. Edifício de ótimo nível com play, churrasqueira, quadra de esportes, salão de festas e portaria 24 horas. 2 vagas na escritura. -</t>
  </si>
  <si>
    <t>Leblon!!! Próximo a praia e ao comércio da Ataulfo de Paiva. Mobiliado. Edifício de ótimo nível construído em centro de terreno. Apartamento muito confortável, original 3 quartos, hoje composto de amplo living com piso em tacos de madeira, sala de jantar (original quarto), 2 dormitórios com armários embutidos, sendo uma suíte, copa-cozinha planejada, área de serviço e dependências de empregada. Uma vaga de garagem. -</t>
  </si>
  <si>
    <t>3300</t>
  </si>
  <si>
    <t>1948000</t>
  </si>
  <si>
    <t>22420020</t>
  </si>
  <si>
    <t>1900</t>
  </si>
  <si>
    <t>Rua Francisco Otaviano</t>
  </si>
  <si>
    <t>22021020</t>
  </si>
  <si>
    <t>Rua Ronald de Carvalho</t>
  </si>
  <si>
    <t>22240004</t>
  </si>
  <si>
    <t>22030040</t>
  </si>
  <si>
    <t>Rua Marechal Mascarenhas de Morais</t>
  </si>
  <si>
    <t>Frente, vista verde e montanha, salão muito grande em 3 ambientes, sala de jantar, original 4 quartos com armários embutidos, transformado em 3 quartos com closet e suíte, em todos, partes frias com pisos e azulejos CERAMICA BRENNAND, suíte com closet e banheiro com hidromassagem, piso em tábuas corridas, lavabo, copa cozinha, área de serviço, dependências completas. Prédio com portaria 24h, câmeras de vigilância, play e salão de festa. 12 andares, apenas 1 por andar. Uma vaga na escritura. -</t>
  </si>
  <si>
    <t>497</t>
  </si>
  <si>
    <t>1250000</t>
  </si>
  <si>
    <t>167</t>
  </si>
  <si>
    <t>22011040</t>
  </si>
  <si>
    <t>Avenida Prado Júnior</t>
  </si>
  <si>
    <t>1150000</t>
  </si>
  <si>
    <t>1115</t>
  </si>
  <si>
    <t>22080040</t>
  </si>
  <si>
    <t>185</t>
  </si>
  <si>
    <t>4000000</t>
  </si>
  <si>
    <t>Marcos Alves</t>
  </si>
  <si>
    <t>Ivan</t>
  </si>
  <si>
    <t>Mariah</t>
  </si>
  <si>
    <t>Gabriel Flintz Fraga Marques</t>
  </si>
  <si>
    <t>Rua Benjamim Constant,</t>
  </si>
  <si>
    <t>Isadora</t>
  </si>
  <si>
    <t>Lana</t>
  </si>
  <si>
    <t>Rua Bulhões de Carvalho,</t>
  </si>
  <si>
    <t>Sônia</t>
  </si>
  <si>
    <t>21 994338348</t>
  </si>
  <si>
    <t>Priscila Moraes</t>
  </si>
  <si>
    <t>Laura Mostafa</t>
  </si>
  <si>
    <t>lauramostafa@hotmail.com</t>
  </si>
  <si>
    <t>Christiane Valente</t>
  </si>
  <si>
    <t>Angela Cardoso</t>
  </si>
  <si>
    <t>Bianca F Ferreira</t>
  </si>
  <si>
    <t xml:space="preserve">Valor Investido </t>
  </si>
  <si>
    <t>Valor Mkt</t>
  </si>
  <si>
    <t>Site</t>
  </si>
  <si>
    <t xml:space="preserve">Texto </t>
  </si>
  <si>
    <t xml:space="preserve">Os Tipos de imóveis mas procurados casalta </t>
  </si>
  <si>
    <t>308</t>
  </si>
  <si>
    <t>56</t>
  </si>
  <si>
    <t>93</t>
  </si>
  <si>
    <t>145</t>
  </si>
  <si>
    <t>350</t>
  </si>
  <si>
    <t>AP0501</t>
  </si>
  <si>
    <t>AP0502</t>
  </si>
  <si>
    <t>SA0027</t>
  </si>
  <si>
    <t>292</t>
  </si>
  <si>
    <t>Cancelado</t>
  </si>
  <si>
    <t>Morada do Sol / Bloco G</t>
  </si>
  <si>
    <t>23/11/2021</t>
  </si>
  <si>
    <t>SA0049</t>
  </si>
  <si>
    <t>Rua Debret, nº 23</t>
  </si>
  <si>
    <t>1211 e 1212</t>
  </si>
  <si>
    <t>Debret</t>
  </si>
  <si>
    <t>29/11/2021</t>
  </si>
  <si>
    <t>01/07/2020</t>
  </si>
  <si>
    <t>CO0026</t>
  </si>
  <si>
    <t>AP0010</t>
  </si>
  <si>
    <t>Praia Do Flamengo, nº 284</t>
  </si>
  <si>
    <t>Tucumã</t>
  </si>
  <si>
    <t>04/05/2020</t>
  </si>
  <si>
    <t>Rua Álvaro Alvim, nº 37</t>
  </si>
  <si>
    <t>1116</t>
  </si>
  <si>
    <t>Rua Gustavo Sampaio, nº 172</t>
  </si>
  <si>
    <t>Plaza Athenée</t>
  </si>
  <si>
    <t>05/05/2020</t>
  </si>
  <si>
    <t>1601</t>
  </si>
  <si>
    <t>22/06/2020</t>
  </si>
  <si>
    <t>Rua Barão de Lucena, nº 48</t>
  </si>
  <si>
    <t>29/06/2020</t>
  </si>
  <si>
    <t>AP0390</t>
  </si>
  <si>
    <t>AP0092</t>
  </si>
  <si>
    <t>AP0049</t>
  </si>
  <si>
    <t>CI00110</t>
  </si>
  <si>
    <t>Victor Douglas</t>
  </si>
  <si>
    <t>Cliente gostou</t>
  </si>
  <si>
    <t>duplicidade</t>
  </si>
  <si>
    <t>CI00160</t>
  </si>
  <si>
    <t>Arilma Dantas</t>
  </si>
  <si>
    <t>Achou cozinha e banheiro muito antigos com ladrilhos pintados.</t>
  </si>
  <si>
    <t>CI00180</t>
  </si>
  <si>
    <t>CI00209</t>
  </si>
  <si>
    <t>agendado data errada</t>
  </si>
  <si>
    <t>Cancelou. A mãe não gostou da localidade.</t>
  </si>
  <si>
    <t>CI00219</t>
  </si>
  <si>
    <t>Desistiu cancelou</t>
  </si>
  <si>
    <t>CI00236</t>
  </si>
  <si>
    <t>Augusto Lima</t>
  </si>
  <si>
    <t>VALOR DE CONDOMINIO ALTO</t>
  </si>
  <si>
    <t>PROPOSTA E REVISITA</t>
  </si>
  <si>
    <t>CI00280</t>
  </si>
  <si>
    <t>Jeferson</t>
  </si>
  <si>
    <t>Jeferson e Thiago, sócios, gostaram e enviam ficha.</t>
  </si>
  <si>
    <t>CI00290</t>
  </si>
  <si>
    <t>Gostou do imóvel. Vai informar a Diretoria.</t>
  </si>
  <si>
    <t>CI00320</t>
  </si>
  <si>
    <t>Achou banheiro e cozinha antigos demais.</t>
  </si>
  <si>
    <t>CI00324</t>
  </si>
  <si>
    <t>Iara</t>
  </si>
  <si>
    <t>Falaram de banheiro e cozinha antigos. Vão ver mais opções.</t>
  </si>
  <si>
    <t>CI00323</t>
  </si>
  <si>
    <t>** PRECISA DE APARTAMENTO SALA 3 QUARTOS COM 2 BANHEIROS. COM OU SEM SUÍTE **</t>
  </si>
  <si>
    <t>CI00298</t>
  </si>
  <si>
    <t>ingrid klein</t>
  </si>
  <si>
    <t>CLIENTE INFORMOU QUE NÃO PODIA COMPARECER.</t>
  </si>
  <si>
    <t>CI00303</t>
  </si>
  <si>
    <t>Sheila Hansen</t>
  </si>
  <si>
    <t>ELA NÃO MARCOU A VISITA.</t>
  </si>
  <si>
    <t>CI00334</t>
  </si>
  <si>
    <t>Marina Staneck Coelho</t>
  </si>
  <si>
    <t>O cliente não tem o valor suficiente do imóvel. Quer até 1.600.000,00</t>
  </si>
  <si>
    <t>CI00329</t>
  </si>
  <si>
    <t>Cliente visitou com amiga. Fizeram restrições ao estado do banheiro e cozinha.</t>
  </si>
  <si>
    <t>CI00310</t>
  </si>
  <si>
    <t>gostou e mandou ficha</t>
  </si>
  <si>
    <t>Cliente gostou do imóvel e localização.</t>
  </si>
  <si>
    <t>CI00357</t>
  </si>
  <si>
    <t>Gostou, mas prefere o do bloco 9</t>
  </si>
  <si>
    <t>Informa que gostou muito e vai informar ao filho, pois este que é o responsável pela compra.</t>
  </si>
  <si>
    <t>CI00347</t>
  </si>
  <si>
    <t>Elaine Cristina</t>
  </si>
  <si>
    <t>Elaine, relata para Elisabete que pagar aluguel, água e luz fica caro. Onde mora não paga taxas.</t>
  </si>
  <si>
    <t>CI00361</t>
  </si>
  <si>
    <t>não está dividido em salas</t>
  </si>
  <si>
    <t>achou muito velho</t>
  </si>
  <si>
    <t>VISITOU COM LUIZ FERNANDO, IRMÃO. VAI COMPRAR.</t>
  </si>
  <si>
    <t>CI00382</t>
  </si>
  <si>
    <t>Graça Palhares</t>
  </si>
  <si>
    <t>A cliente não compareceu.</t>
  </si>
  <si>
    <t>A cliente não compareceu. Fiquei esperando e cliente não motivou a ausência.</t>
  </si>
  <si>
    <t>CI00388</t>
  </si>
  <si>
    <t>ACHOU PEQUENO.</t>
  </si>
  <si>
    <t>CI00363</t>
  </si>
  <si>
    <t>Gostou . Mas o Proprietário não aceita atividade odontológica.</t>
  </si>
  <si>
    <t>Aguardando</t>
  </si>
  <si>
    <t>CI00394</t>
  </si>
  <si>
    <t>CI00400</t>
  </si>
  <si>
    <t>ERINALDA ALENCAR DE MEDEIROS</t>
  </si>
  <si>
    <t>Gostou. Pediu ficha por e-mail.</t>
  </si>
  <si>
    <t>teste</t>
  </si>
  <si>
    <t>CI00386</t>
  </si>
  <si>
    <t>cliente desmarcou</t>
  </si>
  <si>
    <t>CI00410</t>
  </si>
  <si>
    <t>já em fase de análise de contrato</t>
  </si>
  <si>
    <t>CI00455</t>
  </si>
  <si>
    <t>Cristiano Garcia</t>
  </si>
  <si>
    <t>Achou caro para o tamanho do imóvel. Não se interessou em fazer uma proposta.</t>
  </si>
  <si>
    <t>CI00435</t>
  </si>
  <si>
    <t>Estou aguardando a resposta da interessada</t>
  </si>
  <si>
    <t>CI00458</t>
  </si>
  <si>
    <t>Tatiana Seixas</t>
  </si>
  <si>
    <t>Achou caro por não ter ar condicionado no segundo andar</t>
  </si>
  <si>
    <t>revisita com diretor. pediu planta para analisar obras.</t>
  </si>
  <si>
    <t>CI00466</t>
  </si>
  <si>
    <t>Disse que não tem comércio próximo. Informado que o comércio está na região de Lapa, Bairro de Fátima, Glória e Catete.</t>
  </si>
  <si>
    <t>hora errada.</t>
  </si>
  <si>
    <t>CI00447</t>
  </si>
  <si>
    <t>Disse que interessou. Está analisando com o noivo.</t>
  </si>
  <si>
    <t>CI00483</t>
  </si>
  <si>
    <t>Imóvel precisando de reparo nos armários.</t>
  </si>
  <si>
    <t>khvih</t>
  </si>
  <si>
    <t>khgkhgk</t>
  </si>
  <si>
    <t>CI00489</t>
  </si>
  <si>
    <t>CI00478</t>
  </si>
  <si>
    <t>Camily Carolina Abecassis da Cruz</t>
  </si>
  <si>
    <t>Gostaria que tivesse uma área de serviço</t>
  </si>
  <si>
    <t>CI00499</t>
  </si>
  <si>
    <t>Disse que gostou. Reside com a mãe de 90 anos. Ela 60 anos. Filho militar aluga e paga.</t>
  </si>
  <si>
    <t>CI00494</t>
  </si>
  <si>
    <t>achou quarto pequeno</t>
  </si>
  <si>
    <t>Gostou quer relação de obras para orçamento e proposta</t>
  </si>
  <si>
    <t>Gostou do imóvel para seu atelier.</t>
  </si>
  <si>
    <t>CI00501</t>
  </si>
  <si>
    <t>Milena Fortes</t>
  </si>
  <si>
    <t>Criticou sinteco e falta de box blindex e estado geral do banheiro social. Talvez faça proposta de reparos e desconto no aluguel.</t>
  </si>
  <si>
    <t>CI00529</t>
  </si>
  <si>
    <t>Cliente não gostou da vista do apartamento</t>
  </si>
  <si>
    <t>CI00532</t>
  </si>
  <si>
    <t>Vai ver outros.</t>
  </si>
  <si>
    <t>CI00525</t>
  </si>
  <si>
    <t>Sábata Reis</t>
  </si>
  <si>
    <t>Sábata gostou da localização. Propõe benfeitorias e desconto no aluguel.</t>
  </si>
  <si>
    <t>CI00526</t>
  </si>
  <si>
    <t>Cliente não quer andar alto</t>
  </si>
  <si>
    <t>Não quis visitar por ser andar alto</t>
  </si>
  <si>
    <t>Cliente gostou e vai alugar.</t>
  </si>
  <si>
    <t>CI00571</t>
  </si>
  <si>
    <t>Flavia Cyfer</t>
  </si>
  <si>
    <t>Fora do padrão financeiro.</t>
  </si>
  <si>
    <t>Não gostou</t>
  </si>
  <si>
    <t>CI00578</t>
  </si>
  <si>
    <t>Claudio Pitanga</t>
  </si>
  <si>
    <t>Vai levar a esposa para revisita</t>
  </si>
  <si>
    <t>A esposa também gostou, porém estão achando o valor muito alto para o tamanho do imóvel.</t>
  </si>
  <si>
    <t>CI00542</t>
  </si>
  <si>
    <t>Gabriela Villete</t>
  </si>
  <si>
    <t>Ela está procurando dois imóveis pequenos para comprar. Gostou muito deste, se ficar como nas ilustrações do arquiteto.</t>
  </si>
  <si>
    <t>CI00606</t>
  </si>
  <si>
    <t>Vai conversar com o marido e dar retorno</t>
  </si>
  <si>
    <t>CI00618</t>
  </si>
  <si>
    <t>corrigir data</t>
  </si>
  <si>
    <t>CI00610</t>
  </si>
  <si>
    <t>Ele desmarcou</t>
  </si>
  <si>
    <t>Joana e Guilherme visitaram com a filha de 6 anos. Disse que gostou e pediu e-mail com ficha. Enviado.</t>
  </si>
  <si>
    <t>CI00619</t>
  </si>
  <si>
    <t>Ligou e cancelou minutos antes.</t>
  </si>
  <si>
    <t>CI00622</t>
  </si>
  <si>
    <t>André Barban</t>
  </si>
  <si>
    <t>Visitou no Banita. Gostou do andar. Questionou obras de adequação. E pediu a planta.</t>
  </si>
  <si>
    <t>Visitou. Há possibilidade de 2 andares para alugar.</t>
  </si>
  <si>
    <t>CI00632</t>
  </si>
  <si>
    <t>Disse que gostou e pretende revisitar com o pai.</t>
  </si>
  <si>
    <t>CI00634</t>
  </si>
  <si>
    <t>Conversará com a esposa</t>
  </si>
  <si>
    <t>CI00649</t>
  </si>
  <si>
    <t>JOSE LUIS FLORENTINO DA SILVA</t>
  </si>
  <si>
    <t>Cliente visitou com a Sra. Mônica, esposa, e 2 filhos pequenos. Gostou do imóveis. Foi o 1º que viu. E teve boa impressão para compra. Quer ver outras opções para decisão. Pediu Rgi para consultar.</t>
  </si>
  <si>
    <t>CI00690</t>
  </si>
  <si>
    <t>Anderson Conceição</t>
  </si>
  <si>
    <t>Anderson levou equipe de Arquitetos para orçamento de obras.</t>
  </si>
  <si>
    <t>CI00650</t>
  </si>
  <si>
    <t>Uriel Alcantara</t>
  </si>
  <si>
    <t>Cliente quer mobiliado, e está interessado em fazer contrato de 90 dias no máximo.</t>
  </si>
  <si>
    <t>Fez proposta de 3.700,00</t>
  </si>
  <si>
    <t>CI00669</t>
  </si>
  <si>
    <t>Gostou mas quer procurar outros antes de decidir.</t>
  </si>
  <si>
    <t>CI00677</t>
  </si>
  <si>
    <t>Sol Magalhães</t>
  </si>
  <si>
    <t>Fez uma proposta de 3000,00 no aluguel</t>
  </si>
  <si>
    <t>CI00666</t>
  </si>
  <si>
    <t>Achou barulhento.</t>
  </si>
  <si>
    <t>CI00712</t>
  </si>
  <si>
    <t>Não gostou. Vai ver outros.</t>
  </si>
  <si>
    <t>CI00693</t>
  </si>
  <si>
    <t>Proprietário alugou o imóvel por 9 dias para amigas.</t>
  </si>
  <si>
    <t>Precisa de apartamento mobiliado até Dezembro. Centro e Zona Sul.</t>
  </si>
  <si>
    <t>CI00718</t>
  </si>
  <si>
    <t>Foi bom</t>
  </si>
  <si>
    <t>CI00732</t>
  </si>
  <si>
    <t>Solicitou ficha de locação e tudo indica que irá ficar com o imóvel.</t>
  </si>
  <si>
    <t>CI00726</t>
  </si>
  <si>
    <t>YACY DA COSTA RIBEIRO PEREIRA</t>
  </si>
  <si>
    <t>Achou barulhento e a dependência pequena. Pois mora com empregada.</t>
  </si>
  <si>
    <t>CI00725</t>
  </si>
  <si>
    <t>Isabella Varela</t>
  </si>
  <si>
    <t>Fez proposta de 4 mil mais taxas por 5 anos</t>
  </si>
  <si>
    <t>Fecharam a proposta</t>
  </si>
  <si>
    <t>CI00631</t>
  </si>
  <si>
    <t>Achou muito caro para o estado do imóvel, e ficou preocupada com o calor, pois não tem instalações de ar condicionado.</t>
  </si>
  <si>
    <t>CI00739</t>
  </si>
  <si>
    <t>Gostou mas vai analisar mais imóveis.</t>
  </si>
  <si>
    <t>CI00744</t>
  </si>
  <si>
    <t>Fernanda Pereira</t>
  </si>
  <si>
    <t>CI00752</t>
  </si>
  <si>
    <t>Márcia Cirino</t>
  </si>
  <si>
    <t>Cliente de Brasília. Gostou do imóvel . Esta analisando possibilidade de locação ou compra.</t>
  </si>
  <si>
    <t>CI00755</t>
  </si>
  <si>
    <t>É corretor da Stella Maris, e queria parceria de 50%. Falei que ok, mas para primeiro perguntar a cliente dele se aceitava imovel precisando pagar a taxa para registrar o inventário, no sinal. Não retornou.</t>
  </si>
  <si>
    <t>CI00698</t>
  </si>
  <si>
    <t>A cliente fez a visita ciente de que tinha vista para a comunidade. Mesmo assim, tentou fazer uma proposta na hora para a proprietária que recusou de imediato. Ao ir embora, desdenhou do apartamento dizendo que não valia o valor pela proximidade e vista da comunidade.</t>
  </si>
  <si>
    <t>CI00770</t>
  </si>
  <si>
    <t>Cliente gostou. Imóvel em frente ao prédio que os filhos e netas moram. Solicitou ficha para proposta.</t>
  </si>
  <si>
    <t>CI00641</t>
  </si>
  <si>
    <t>Cliente pediu ficha para analisar locação. Gostou do imóvel. Mas precisa adaptar cozinha para fogão de 6 bocas.</t>
  </si>
  <si>
    <t>CI00769</t>
  </si>
  <si>
    <t>Cliente se interessou. Precisa adaptar espaço para fogão de 6 bocas.</t>
  </si>
  <si>
    <t>CI00776</t>
  </si>
  <si>
    <t>Antonio José</t>
  </si>
  <si>
    <t>Interessou. Quer saber mais de documentos. Financia pelo Itaú.</t>
  </si>
  <si>
    <t>CI00789</t>
  </si>
  <si>
    <t>Anderson Amâncio</t>
  </si>
  <si>
    <t>Gostou do imóvel. Falou de ajustes e obra no banheiro para compensar no aluguel.</t>
  </si>
  <si>
    <t>CI00814</t>
  </si>
  <si>
    <t>Pedro Bastos</t>
  </si>
  <si>
    <t>Casal gostou muito, mas queriam vaga para alugar, que não tem no prédio. Vão pensar</t>
  </si>
  <si>
    <t>CI00803</t>
  </si>
  <si>
    <t>Achou com muito barulho</t>
  </si>
  <si>
    <t>CI00813</t>
  </si>
  <si>
    <t>Achou a cozinha pequena.</t>
  </si>
  <si>
    <t>CI00807</t>
  </si>
  <si>
    <t>Ananda</t>
  </si>
  <si>
    <t>Sr. Luis, pai, visitou e disse que gostou. Pediu ficha.</t>
  </si>
  <si>
    <t>PI00694</t>
  </si>
  <si>
    <t>Liana Ribeiro dos Santos</t>
  </si>
  <si>
    <t>Gostou muito, ia conversar com o marido, além de estar visitando outros na Selva de Pedra</t>
  </si>
  <si>
    <t>CI00823</t>
  </si>
  <si>
    <t>Está na dúvida entre dois apartamentos. Caso se decida pela Prudente entrará em contato</t>
  </si>
  <si>
    <t>CI00832</t>
  </si>
  <si>
    <t>Daniel Medeiros</t>
  </si>
  <si>
    <t>Daniel solicitou ficha por e-mail daniel.prof.medeiros@cursopersspectiva.com.br</t>
  </si>
  <si>
    <t>CI00821</t>
  </si>
  <si>
    <t>k</t>
  </si>
  <si>
    <t>CI00825</t>
  </si>
  <si>
    <t>Interessou quer fazer revisita com amigos em 20/10 as 17h</t>
  </si>
  <si>
    <t>CI00827</t>
  </si>
  <si>
    <t>Suellen Danin Martins</t>
  </si>
  <si>
    <t>Quer visitar outros antes de tomar uma decisão.</t>
  </si>
  <si>
    <t>CI00842</t>
  </si>
  <si>
    <t>Mariana Walckiers Rodrigues</t>
  </si>
  <si>
    <t>Visita transferida para o dia 23/10/2020</t>
  </si>
  <si>
    <t>Gostou muito. Vai visitar outros no sabado para se decidir</t>
  </si>
  <si>
    <t>CI00860</t>
  </si>
  <si>
    <t>Julio Cesar Teixeira</t>
  </si>
  <si>
    <t>cancelou pois não tem garagem</t>
  </si>
  <si>
    <t>CI00853</t>
  </si>
  <si>
    <t>Gostou do imóvel, está bem reformado. Mora com a mãe no prédio em frente.</t>
  </si>
  <si>
    <t>visita será 24/10</t>
  </si>
  <si>
    <t>Imóvel com locação suspensa a divulgação</t>
  </si>
  <si>
    <t>Imóvel com divulgação suspensa.</t>
  </si>
  <si>
    <t>Cliente parece ter desequilíbrio. Liga seguidas vezes para agendar visita, troca nome de corretores. Agendou a visita, confirmou 2x e não compareceu.</t>
  </si>
  <si>
    <t>Apesar de ser no fim da rua, ficou de pensar.</t>
  </si>
  <si>
    <t>Não gostou, por ser menor e não ter varanda</t>
  </si>
  <si>
    <t>Revisita com o pai. Também gostou. Pede mais informações de financiamento, simulação e documentos. A serem providenciados.</t>
  </si>
  <si>
    <t>CI00911</t>
  </si>
  <si>
    <t>Sergio de Souza Cardia</t>
  </si>
  <si>
    <t>imóvel alugado</t>
  </si>
  <si>
    <t>CI00898</t>
  </si>
  <si>
    <t>CI00908</t>
  </si>
  <si>
    <t>Rubio</t>
  </si>
  <si>
    <t>Visitou achou bom. Analisou obras a fazer.</t>
  </si>
  <si>
    <t>CI00923</t>
  </si>
  <si>
    <t>Ines</t>
  </si>
  <si>
    <t>w</t>
  </si>
  <si>
    <t>CI00909</t>
  </si>
  <si>
    <t>Juliana Savvas</t>
  </si>
  <si>
    <t>Não gostou por não estar reformado</t>
  </si>
  <si>
    <t>CI00913</t>
  </si>
  <si>
    <t>Daniela Alves da Fonseca</t>
  </si>
  <si>
    <t>Ela gostaria de um apt sem mobília. Ocultou essa informação porque queria visitar o apartamento...</t>
  </si>
  <si>
    <t>CI00931</t>
  </si>
  <si>
    <t>CI00944</t>
  </si>
  <si>
    <t>CI00951</t>
  </si>
  <si>
    <t>CI00968</t>
  </si>
  <si>
    <t>DAISY</t>
  </si>
  <si>
    <t>cliente n quis fazer visita</t>
  </si>
  <si>
    <t>CI01012</t>
  </si>
  <si>
    <t>Cristiane</t>
  </si>
  <si>
    <t>desisitiu</t>
  </si>
  <si>
    <t>CI01163</t>
  </si>
  <si>
    <t>Vanderlandia Sobrinho Magalhaes</t>
  </si>
  <si>
    <t>Cliente não apareceu na visita</t>
  </si>
  <si>
    <t>CI01149</t>
  </si>
  <si>
    <t>sdvefb</t>
  </si>
  <si>
    <t>CI01238</t>
  </si>
  <si>
    <t>Isabella Picanço Vieira</t>
  </si>
  <si>
    <t>CI01250</t>
  </si>
  <si>
    <t>Proprietario alugou</t>
  </si>
  <si>
    <t>CI01091</t>
  </si>
  <si>
    <t>Leticia Pecene</t>
  </si>
  <si>
    <t>proprietario alugou</t>
  </si>
  <si>
    <t>CI01373</t>
  </si>
  <si>
    <t>Problemas de saúde do proprietário.</t>
  </si>
  <si>
    <t>CI01419</t>
  </si>
  <si>
    <t>João Batista de Souza</t>
  </si>
  <si>
    <t>faltou... não conseguiu chegar, disse em áudio.</t>
  </si>
  <si>
    <t>CI01453</t>
  </si>
  <si>
    <t>Isabelli</t>
  </si>
  <si>
    <t>Cancelou a visita.</t>
  </si>
  <si>
    <t>Informou que não vai poder comparecer.</t>
  </si>
  <si>
    <t>CI01356</t>
  </si>
  <si>
    <t>A cliente só gostaria de ter visitado caso o imóvel tivesse até uma determinada numeração, pois é cadeirante.</t>
  </si>
  <si>
    <t>CI01477</t>
  </si>
  <si>
    <t>Catharine e Felipe Pessanha</t>
  </si>
  <si>
    <t>INFORMOU QUE NÃO PODERIA COMPARECER.</t>
  </si>
  <si>
    <t>CI01486</t>
  </si>
  <si>
    <t>CI01580</t>
  </si>
  <si>
    <t>Fabiana e Leonardo</t>
  </si>
  <si>
    <t>Agendou para às 13h.</t>
  </si>
  <si>
    <t>Cancelou porque o prédio não tem elevador.</t>
  </si>
  <si>
    <t>cancelou por causa de elevador.</t>
  </si>
  <si>
    <t>CI01417</t>
  </si>
  <si>
    <t>d d d</t>
  </si>
  <si>
    <t>CI01694</t>
  </si>
  <si>
    <t>Cancelou.</t>
  </si>
  <si>
    <t>CI01696</t>
  </si>
  <si>
    <t>Gleice Martins</t>
  </si>
  <si>
    <t>Cancelou por viagem urgente a Petrópolis.</t>
  </si>
  <si>
    <t>CI01779</t>
  </si>
  <si>
    <t>ROGERIA GOMES</t>
  </si>
  <si>
    <t>CANCELADO. NÃO QUER ANDAR ALTO.</t>
  </si>
  <si>
    <t>CI02029</t>
  </si>
  <si>
    <t>Gustavo Ritto</t>
  </si>
  <si>
    <t>porque não</t>
  </si>
  <si>
    <t>Mudança de dia e horário.</t>
  </si>
  <si>
    <t>CI02209</t>
  </si>
  <si>
    <t>Marina Mandetta</t>
  </si>
  <si>
    <t>apto. tinha sido alugado ha 10 dias atras</t>
  </si>
  <si>
    <t>CI02196</t>
  </si>
  <si>
    <t>Paula Vieira</t>
  </si>
  <si>
    <t>cliente nao pode comparecer.</t>
  </si>
  <si>
    <t>CI02227</t>
  </si>
  <si>
    <t>Juliana Barreto</t>
  </si>
  <si>
    <t>Imóvel recebeu ficha.</t>
  </si>
  <si>
    <t>CI02256</t>
  </si>
  <si>
    <t>cliente nao apareceu.</t>
  </si>
  <si>
    <t>DUPLICIDADE</t>
  </si>
  <si>
    <t>CI02304</t>
  </si>
  <si>
    <t>Fernando Machado Gonçalves</t>
  </si>
  <si>
    <t>Proprietaria não quis mostrar o apartamento</t>
  </si>
  <si>
    <t>CI02326</t>
  </si>
  <si>
    <t>REMARCADO PARA 11/09 10H.</t>
  </si>
  <si>
    <t>CI02339</t>
  </si>
  <si>
    <t>Marina Stefania de Mendonça Ferraz</t>
  </si>
  <si>
    <t>Proprietario aumentou o ´preço do apartamento</t>
  </si>
  <si>
    <t>CI02354</t>
  </si>
  <si>
    <t>ADIADO PARA 10/9 17:00h.</t>
  </si>
  <si>
    <t>CI02374</t>
  </si>
  <si>
    <t>A CLINTE DESISTIU DA VISITA, POIS O SEU CADASTRO FOI APROVADO PARA UM OUTRO IMÓVEL DA CONCORRENCIA.</t>
  </si>
  <si>
    <t>Foi receber e tratar parente enfermo em sua casa.</t>
  </si>
  <si>
    <t>CANCELAR</t>
  </si>
  <si>
    <t>CANCELADO</t>
  </si>
  <si>
    <t>CI02411</t>
  </si>
  <si>
    <t>Beatriz Carneiro Costa</t>
  </si>
  <si>
    <t>imovel foi alugado</t>
  </si>
  <si>
    <t>CI02390</t>
  </si>
  <si>
    <t>Ana Rufino</t>
  </si>
  <si>
    <t>O IMÓVEL FOI VENDIDO.</t>
  </si>
  <si>
    <t>CI02383</t>
  </si>
  <si>
    <t>Larisse Velozo</t>
  </si>
  <si>
    <t>O IMÓVEL PRAIA DE BOTAFOGO, 484 208 FOI VENDIDO.</t>
  </si>
  <si>
    <t>CI02496</t>
  </si>
  <si>
    <t>Elisabete, proprietária, passou mal.</t>
  </si>
  <si>
    <t>EM DUPLICIDADE</t>
  </si>
  <si>
    <t>CI02861</t>
  </si>
  <si>
    <t>Karla Ferreira Alves Ferreira</t>
  </si>
  <si>
    <t>Não compareceu mesmo confirmando.</t>
  </si>
  <si>
    <t>CI02898</t>
  </si>
  <si>
    <t>Bruna Carvalho</t>
  </si>
  <si>
    <t>PEDIU LINK DA FICHA.</t>
  </si>
  <si>
    <t>CARECE DE OBRAS</t>
  </si>
  <si>
    <t>CI02895</t>
  </si>
  <si>
    <t>Juliana Conde Bruno</t>
  </si>
  <si>
    <t>Cliente não compareceu</t>
  </si>
  <si>
    <t>CI02890</t>
  </si>
  <si>
    <t>FICOU DE APRESENTAR PROPOSTA. ENVIADO O LINK.</t>
  </si>
  <si>
    <t>CI02950</t>
  </si>
  <si>
    <t>Thiago Abdalla</t>
  </si>
  <si>
    <t>ACHOU ESCURO.</t>
  </si>
  <si>
    <t>CI02919</t>
  </si>
  <si>
    <t>Janainy Leal Godinho (RENATO TICOULAT NETO)</t>
  </si>
  <si>
    <t>Diretor Renato, não chegou as 10h, 10:30h. Só retornou contato às 11:05h. Sem saber como é o imóvel pelas fotos e vídeo. Orientado a acessar o link e ver se o imóvel atende o mesmo. Para evitar minhas idas e vindas desnecessárias ao imóvel.</t>
  </si>
  <si>
    <t>CI02869</t>
  </si>
  <si>
    <t>Adiado para 19/11;</t>
  </si>
  <si>
    <t>CI02951</t>
  </si>
  <si>
    <t>CLIENTE ESTA ENVIANDO PROPOSTA.</t>
  </si>
  <si>
    <t>CI02922</t>
  </si>
  <si>
    <t>Filho teve um acidente.</t>
  </si>
  <si>
    <t>CI02942</t>
  </si>
  <si>
    <t>Fernanda Miodownik</t>
  </si>
  <si>
    <t>Está procurando outros imóveis. Fazendo pesquisa.</t>
  </si>
  <si>
    <t>CI02856</t>
  </si>
  <si>
    <t>Ana Dalva Temperini</t>
  </si>
  <si>
    <t>Gostou mas vai ver outros na região.</t>
  </si>
  <si>
    <t>Data errada.</t>
  </si>
  <si>
    <t>CI02924</t>
  </si>
  <si>
    <t>Carlo Gil</t>
  </si>
  <si>
    <t>ESTÁ VERIFICANDO OUTROS IMÓVEIS COM A MÃE. EXISTEM DUAS PROPOSTAS SENDO ANALISADAS DENTRO DA CASALTA.</t>
  </si>
  <si>
    <t>CI02949</t>
  </si>
  <si>
    <t>CLIENTE APRESENTARÁ PROPOSTA</t>
  </si>
  <si>
    <t>CI02956</t>
  </si>
  <si>
    <t>Juliana Aparecida da Fonseca</t>
  </si>
  <si>
    <t>FICOU DE ESTUDAR.ESTA VISITANDO OUTROS IM[OVEIS</t>
  </si>
  <si>
    <t>CI02986</t>
  </si>
  <si>
    <t>Olga</t>
  </si>
  <si>
    <t>A FECHADURA NÃO ABRIU.</t>
  </si>
  <si>
    <t>FICOU DE PENSAR. ESTÁ VENDO OUTROS IMÓVEIS</t>
  </si>
  <si>
    <t>CI02989</t>
  </si>
  <si>
    <t>O CLIENTE ESTÁ PROCURANDO IMÓVEL PARA O PAI DE 80 ANOS. FICOU DE RETORNAR,</t>
  </si>
  <si>
    <t>Cliente questiona se pelo estado do imóvel pode ter a possibilidade de fazer proposta no valor e como seriam os reparos. Vou repassar os questionamentos ao Gerente Roque.</t>
  </si>
  <si>
    <t>CI03001</t>
  </si>
  <si>
    <t>Shirley Carolina</t>
  </si>
  <si>
    <t>Visitou junto com esposo e filha adolescente. Pediu link da ficha.</t>
  </si>
  <si>
    <t>CI00897</t>
  </si>
  <si>
    <t>FICOU DE APRESENTAR PROPOSTA.</t>
  </si>
  <si>
    <t>CI02965</t>
  </si>
  <si>
    <t>Ana Cristina de Souza Garcia</t>
  </si>
  <si>
    <t>Proprietário está em negociação para venda. Estou aguardando uma resposta, para levar a cliente.</t>
  </si>
  <si>
    <t>CI02979</t>
  </si>
  <si>
    <t>Anna Herief</t>
  </si>
  <si>
    <t>Não interessou por não ter ar condicionado</t>
  </si>
  <si>
    <t>CI03005</t>
  </si>
  <si>
    <t>Marcelo Abreu</t>
  </si>
  <si>
    <t>CANCELOU. POR MOTIVO DE VIAGEM DE TRABALHO.</t>
  </si>
  <si>
    <t>CI03037</t>
  </si>
  <si>
    <t>Jaden Black</t>
  </si>
  <si>
    <t>CLIENTE INTERESSOU PARA ALUGAR.</t>
  </si>
  <si>
    <t>CI02820</t>
  </si>
  <si>
    <t>CI03056</t>
  </si>
  <si>
    <t>Gislaine Pereira Veiga</t>
  </si>
  <si>
    <t>SÓ HÁ 1 BANHEIRO. PRECISA DE SALA MAIOR. MAS ORÇAMENTO ESTÁ APERTADO.</t>
  </si>
  <si>
    <t>SÓ HÁ 1 BANHEIRO. PRECISA DE SALA MAIOR. COM 2 BANHEIROS, MAS ORÇAMENTO ESTÁ APERTADO.</t>
  </si>
  <si>
    <t>CI03086</t>
  </si>
  <si>
    <t>CANCELOU PQ NÃO CONSEGUIMOS ADIANTAR O HORÁRIO DA VISITA. ELE MARCOU 01/12 AS 13H. AS 10H ELE MANDA MENSAGEM PEDINDO PARA SER ATENDIDO AS 11:30H. EU ESTAVA NO CENTRO.</t>
  </si>
  <si>
    <t>CI02935</t>
  </si>
  <si>
    <t>Geraldine</t>
  </si>
  <si>
    <t>CASAL DISSE QUE O IMÓVEL É BOM E VÃO PENSAR. PENSADORES....</t>
  </si>
  <si>
    <t>Cozinha,Elevador,Interfone,Área de serviço</t>
  </si>
  <si>
    <t>Cozinha,Interfone,Área de serviço</t>
  </si>
  <si>
    <t>Cozinha,Interfone,Varanda,Área de serviço</t>
  </si>
  <si>
    <t>79</t>
  </si>
  <si>
    <t>1750000</t>
  </si>
  <si>
    <t>92</t>
  </si>
  <si>
    <t>Churrasqueira,Cozinha,Interfone,Quadra poliesportiva,Escritório,Área de serviço</t>
  </si>
  <si>
    <t>Apartamento com 4 dormitórios à venda, 190 m² por R$ 2.500.000,00 - Ipanema - Rio de Janeiro/RJ</t>
  </si>
  <si>
    <t>1311</t>
  </si>
  <si>
    <t>Cozinha,Interfone,Mobiliado,Área de serviço</t>
  </si>
  <si>
    <t>Ar-condicionado,Cozinha,Elevador,Interfone,Mobiliado,Área de serviço</t>
  </si>
  <si>
    <t>91</t>
  </si>
  <si>
    <t>Ar-condicionado,Cozinha,Elevador,Interfone,Lavanderia,Varanda,TV a cabo,Escritório</t>
  </si>
  <si>
    <t>3 Quartos em Botafogo. Entrar e morar.</t>
  </si>
  <si>
    <t>1690000</t>
  </si>
  <si>
    <t>326</t>
  </si>
  <si>
    <t>Apartamento amplo em Ipanema, com 3 quartos, à venda, 90 m² por R$ 1.690.000 - Rio de Janeiro/RJ</t>
  </si>
  <si>
    <t>Ipanema, localização nobre na Farme de Amoedo, entre Nascimento Silva e Barão da Torre. Apartamento  mobiliado com planta de 90 m2 e composto de sala ampla para 2 ambientes, piso todo em tábuas corridas envernizadas, ar-condicionado, fundos, muito calmo.&amp;lt;br&amp;gt;Com 3 quartos espaçosos (sendo 1 suíte), banheiro reformado, armários e escrivaninhas para home-office nos quartos. Banheiro social, cozinha equipada com armários embutidos.&amp;lt;br&amp;gt;Área de serviço e dependência completa transformada em quarto para hospedes.&amp;lt;br&amp;gt;Edifício de 5 andares, sendo 2 apartamentos por andar. Possui elevador, playground, Portaria 24h e salão de festas. Pode ser vendido de porteira fechada, todo mobiliado.&amp;lt;br&amp;gt;Próximo ao Metrô e Praça Nossa Senhora da Paz, Supermercado Zona Sul, Colégio Notre Dame, Academia Smart Fit, Visconde de Pirajá e Hospital Quali Ipanema. -</t>
  </si>
  <si>
    <t>868</t>
  </si>
  <si>
    <t>Elevador</t>
  </si>
  <si>
    <t>477</t>
  </si>
  <si>
    <t>Apartamento com 3 dormitórios à venda, 170 m² por R$ 1.700.000,00 - Copacabana - Rio de Janeiro/RJ</t>
  </si>
  <si>
    <t>Cozinha,Elevador,Interfone,Vista para o mar</t>
  </si>
  <si>
    <t>Copacabana, apartamento de frente ao mar, com 1 quarto à venda, 31 m² por R$ 1.250.000 - Rio de Jane</t>
  </si>
  <si>
    <t>Apartamento de frente, com vista deslumbrante para o mar de Copacabana!&amp;lt;br&amp;gt;No Posto 6, conjugado, sala em dois ambientes, armários embutidos,  banheiro decorado, cozinha ampla totalmente planejada, Tudo em porcelanato, reforma projeto CASA COR, documentação cristalina.&amp;lt;br&amp;gt;É entrar, morar e apreciar o mar! Prédio com portaria 24h, com 3 elevadores. -</t>
  </si>
  <si>
    <t>Apartamento reformadíssimo em Copacabana, com 3 quartos à venda, 90 m² por R$ 1.150.000 - Rio de Jan</t>
  </si>
  <si>
    <t>Cozinha,Elevador,Interfone,Piscina,Vista para o mar,Área de serviço</t>
  </si>
  <si>
    <t>273</t>
  </si>
  <si>
    <t>Ar-condicionado,Cozinha,Área de serviço</t>
  </si>
  <si>
    <t>196</t>
  </si>
  <si>
    <t>1960</t>
  </si>
  <si>
    <t>Bulhões de Carvalho! Venha morar em um dos recatos mais charmosos e nobres da cidade!!! Perto do Metrô Estação General&amp;lt;br&amp;gt;Osório. Excelente condomínio, pertinho do Forte de Copacabana, Arpoador e da Praia de Ipanema. Com vasto comércio, Bancos, supermercados, padarias, academias, etc. Condomínio familiar e muito bem conservado. Edifício com 05 pavimentos e apartamentos com entrada privativa. Aconchegante Cobertura Duplex com sol da manhã, muito silenciosa, clara e arejada. No 1º pavimento temos: 01 Sala com 02 ambientes; 02 Quartos com armários, sendo 01 Suíte; 01 Banheiro Social; ampla Cozinha com armários; excelente Área de Serviço e Dependências Completas; 2º. pavimento: Salão com ar condicionado, 01 Banheiro Social, 01 Quarto com 01 Suíte e Closet. c/196 m2 (aproximadamente). 01 vaga de garagem e bicicletário. Não perca esta oportunidade única! Agende logo a sua visita! -</t>
  </si>
  <si>
    <t>Cozinha,Interfone,Lavanderia,Escritório,Área de serviço</t>
  </si>
  <si>
    <t>Apartamento em Laranjeiras, reformado, de fundos, silencioso, sala, 2 quartos, sendo 1 suíte, cozinha, 2 banheiros, dependência completa, área de serviço, todo em porcelanato com hidráulica e elétrica novas.&amp;lt;br&amp;gt;Prédio estritamente residencial, portaria 24hs, monitorado por câmeras, com 12 andares, 8 apartamentos por andar, 1 vaga de garagem na escritura.&amp;lt;br&amp;gt;Próximo de farmácias, mercado, comércio em geral, Colégio Kumon, Academia Smart Fit. Preço espetacular! -</t>
  </si>
  <si>
    <t>Apartamento reformado e amplo em Copacabana, frente, vista lateral do mar, com sala grande, sol da manhã,&amp;lt;br&amp;gt;3 quartos, sendo 1 suíte, varandão, quartos amplos, 1 suíte, piso porcelanato, banheiro social, cozinha planejada, área de serviço, dependência completa.&amp;lt;br&amp;gt;Prédio com portaria 24h, câmeras, apenas 4 imóveis por andar, 2 elevadores, 2 quadras da praia.&amp;lt;br&amp;gt;Próximo de restaurantes, padaria e comercio em geral.&amp;lt;br&amp;gt;Garagem para alugar: R$340,00 mensais -</t>
  </si>
  <si>
    <t>485</t>
  </si>
  <si>
    <t>AP0515</t>
  </si>
  <si>
    <t>AP0516</t>
  </si>
  <si>
    <t>AP0520</t>
  </si>
  <si>
    <t>14/12/2021</t>
  </si>
  <si>
    <t>04/01/2022</t>
  </si>
  <si>
    <t>03/01/2022</t>
  </si>
  <si>
    <t>Rua Ronald de Carvalho, nº 275</t>
  </si>
  <si>
    <t>Nobre</t>
  </si>
  <si>
    <t>16/12/2021</t>
  </si>
  <si>
    <t>15/12/2021</t>
  </si>
  <si>
    <t>Rua dos Inválidos, nº 138</t>
  </si>
  <si>
    <t>Rua Ronald de Carvalho,</t>
  </si>
  <si>
    <t>Rua Debret,</t>
  </si>
  <si>
    <t>21 985422656</t>
  </si>
  <si>
    <t>Nina</t>
  </si>
  <si>
    <t>Bruna</t>
  </si>
  <si>
    <t>Rua Álvaro Alvim,</t>
  </si>
  <si>
    <t>AP0523</t>
  </si>
  <si>
    <t>20031010</t>
  </si>
  <si>
    <t>Rua Álvaro Alvim</t>
  </si>
  <si>
    <t>110000</t>
  </si>
  <si>
    <t>672</t>
  </si>
  <si>
    <t>118</t>
  </si>
  <si>
    <t>Apartamento com 1 dormitório à venda, 35 m² por R$ 110.000,00 - Centro - Rio de Janeiro/RJ</t>
  </si>
  <si>
    <t>Álvaro Alvim! Excelente oportunidade!  Preço de ocasião para investidores. Ao lado  ao lado do Amarelinho. Apartamento com 35m² muito bem dividido, com quarto, cozinha e banheiro amplo -</t>
  </si>
  <si>
    <t>107</t>
  </si>
  <si>
    <t>Cozinha,Interfone</t>
  </si>
  <si>
    <t>Não Informado</t>
  </si>
  <si>
    <t>117</t>
  </si>
  <si>
    <t>450</t>
  </si>
  <si>
    <t>22290080</t>
  </si>
  <si>
    <t>Rua General Goes Monteiro</t>
  </si>
  <si>
    <t>94</t>
  </si>
  <si>
    <t>930000</t>
  </si>
  <si>
    <t>1620</t>
  </si>
  <si>
    <t>Condomínio fechado,Cozinha,Interfone,Área de serviço</t>
  </si>
  <si>
    <t>Apartamento com 3 dormitórios à venda, 94 m² por R$ 930.000,00 - Botafogo - Rio de Janeiro/RJ</t>
  </si>
  <si>
    <t>Morada do Sol! Segurança e infraestrutura total de lazer. Ideal para famílias com crianças. Próximo ao Shopping Rio Sul, praia de Copacabana, farto comércio e transporte. Apartamento em andar alto com linda vista para o verde e parcial pata o mar de Copacabana com direito a visão total da queima de fogos do reveillon. Salão em 2 ambientes com piso em tábuas corridas, 3 quartos com armários, 2 banheiros sociais com possibilidade de suíte, copa-cozinha planejada, área de serviço grande e dependências de empregada. Uma vaga escriturada. -</t>
  </si>
  <si>
    <t>541</t>
  </si>
  <si>
    <t>1300000</t>
  </si>
  <si>
    <t>351</t>
  </si>
  <si>
    <t>466</t>
  </si>
  <si>
    <t>22411001</t>
  </si>
  <si>
    <t>1030000</t>
  </si>
  <si>
    <t>1253</t>
  </si>
  <si>
    <t>183</t>
  </si>
  <si>
    <t>Ar-condicionado,Condomínio fechado,Interfone,Área de serviço</t>
  </si>
  <si>
    <t>Apartamento com 2 dormitórios à venda, 52 m² por R$ 1.030.000,00 - Ipanema - Rio de Janeiro/RJ</t>
  </si>
  <si>
    <t>Barão da Torre! Quadra nobre, próximo ao Metrô da N. Sra da Paz, entre a praia e a Lagoa e junto ao melhor comércio do bairro. Apartamento encantador, todo reformado e finamente decorado. Sala em dois ambientes com piso em cimento queimado, cozinha americana toda planejada e equipada, lavabo, 2 quartos com armários, um banheiro social grande e área de serviço. Splits em todos os cômodos. Porteira fechada. Realmente entrar e morar. * Atenção: 2 lances de escada. Vaga presa. -</t>
  </si>
  <si>
    <t>479</t>
  </si>
  <si>
    <t>20021060</t>
  </si>
  <si>
    <t>Avenida Beira-Mar</t>
  </si>
  <si>
    <t>1250</t>
  </si>
  <si>
    <t>Cozinha</t>
  </si>
  <si>
    <t>140</t>
  </si>
  <si>
    <t>4000</t>
  </si>
  <si>
    <t>AP0529</t>
  </si>
  <si>
    <t>20000</t>
  </si>
  <si>
    <t>LO0022</t>
  </si>
  <si>
    <t>22260020</t>
  </si>
  <si>
    <t>Rua Barão de Lucena</t>
  </si>
  <si>
    <t>800000</t>
  </si>
  <si>
    <t>3603</t>
  </si>
  <si>
    <t>981</t>
  </si>
  <si>
    <t>Ar-condicionado,Interfone</t>
  </si>
  <si>
    <t>Barão de Lucena! 70m² consultório médico</t>
  </si>
  <si>
    <t>Excelente Centro Médico, com auditório, acesso 24hs e vagas para visitantes. Conjunto comercial (clinica) com aproximadamente 70m2, divididos em recepção, 3 salas e 2 banheiros. Duas vagas de garagem próprias. -</t>
  </si>
  <si>
    <t>211</t>
  </si>
  <si>
    <t>Rua Doutor Miguel Vieira Ferreira, nº 232</t>
  </si>
  <si>
    <t>Edifício Miguel</t>
  </si>
  <si>
    <t>18/01/2022</t>
  </si>
  <si>
    <t>AP0527</t>
  </si>
  <si>
    <t>Palazzo do Veneza</t>
  </si>
  <si>
    <t>17/01/2022</t>
  </si>
  <si>
    <t>Tipo do anúncio</t>
  </si>
  <si>
    <t>Padrão</t>
  </si>
  <si>
    <t>694</t>
  </si>
  <si>
    <t>Leblon!!! Próximo a praia e ao comércio da Ataulfo de Paiva. Edifício de ótimo nível construído em centro de terreno. Apartamento muito confortável, original 4 quartos, hoje composto de amplo living com piso em tacos de madeira, sala de jantar (original quarto), 3 dormitórios com armários embutidos, sendo uma suíte, copa-cozinha planejada, área de serviço e dependências de empregada. Uma vaga de garagem. -</t>
  </si>
  <si>
    <t>409</t>
  </si>
  <si>
    <t>105</t>
  </si>
  <si>
    <t>81</t>
  </si>
  <si>
    <t>890000</t>
  </si>
  <si>
    <t>22040010</t>
  </si>
  <si>
    <t>Rua Paula Freitas</t>
  </si>
  <si>
    <t>AP0528</t>
  </si>
  <si>
    <t>34</t>
  </si>
  <si>
    <t>KN0006</t>
  </si>
  <si>
    <t>Rua Santa Clara, nº 98</t>
  </si>
  <si>
    <t>910</t>
  </si>
  <si>
    <t>Kennedy</t>
  </si>
  <si>
    <t>26/01/2022</t>
  </si>
  <si>
    <t>Avenida Nossa Senhora de Copacabana, nº 256</t>
  </si>
  <si>
    <t>Atalaia</t>
  </si>
  <si>
    <t>21 968049545</t>
  </si>
  <si>
    <t>paoola-thompson@hotmail.com</t>
  </si>
  <si>
    <t>CO0019</t>
  </si>
  <si>
    <t>Avenida Atlântica, nº 3628</t>
  </si>
  <si>
    <t>1304</t>
  </si>
  <si>
    <t>Edifício Antônio Vivaldi</t>
  </si>
  <si>
    <t>15/07/2021</t>
  </si>
  <si>
    <t>07/02/2022</t>
  </si>
  <si>
    <t>Rua da Glória, nº 214</t>
  </si>
  <si>
    <t>AP0408</t>
  </si>
  <si>
    <t>Avenida Beira-Mar, nº 242</t>
  </si>
  <si>
    <t>Edifício Marcelle</t>
  </si>
  <si>
    <t>AP0530</t>
  </si>
  <si>
    <t>Rua Almirante Tamandaré, nº 66</t>
  </si>
  <si>
    <t>1005</t>
  </si>
  <si>
    <t>Catete Center</t>
  </si>
  <si>
    <t>Cozinha,Área de serviço</t>
  </si>
  <si>
    <t>5000</t>
  </si>
  <si>
    <t>22210060</t>
  </si>
  <si>
    <t>Rua Almirante Tamandaré</t>
  </si>
  <si>
    <t>Rua Embaixador Morgan, nº 27</t>
  </si>
  <si>
    <t>28/05/2020</t>
  </si>
  <si>
    <t>AP0535</t>
  </si>
  <si>
    <t>Rua Raul Pompeia, nº 14</t>
  </si>
  <si>
    <t>307</t>
  </si>
  <si>
    <t>Veronika</t>
  </si>
  <si>
    <t>AP0534</t>
  </si>
  <si>
    <t>Avenida Atlântica, nº 3196</t>
  </si>
  <si>
    <t>507</t>
  </si>
  <si>
    <t>Vicente Durante</t>
  </si>
  <si>
    <t>221</t>
  </si>
  <si>
    <t>47</t>
  </si>
  <si>
    <t>80</t>
  </si>
  <si>
    <t>590000</t>
  </si>
  <si>
    <t>Apartamento com 2 quartos à venda, 64 m² por R$ 590.000 - Laranjeiras - Rio de Janeiro/RJ</t>
  </si>
  <si>
    <t>764</t>
  </si>
  <si>
    <t>Apartamento reformado com 4 quartos à venda, 185 m² por R$ 4.000.000 - Copacabana - Rio de Janeiro/R</t>
  </si>
  <si>
    <t>Incrível apartamento REFORMADO no posto 6, ao lado do Forte de Copacabana, alto padrão, fundos, andar alto, salão em 2 ambientes, 4 quartos, sendo 2 suítes, varanda com vista para o mar, 1 banheiro, 1 lavabo, copa e cozinha planejada, área de serviço e dependências completas. Armários planejados nos quartos, copa, cozinha, banheiros.&amp;lt;br&amp;gt;Condomínio com 2 piscinas aquecidas, salão de festas, portaria 24 horas, com acessibilidade para cadeirantes, apenas 10 andares, 2 apartamentos por andar, 3 elevadores, 4 vagas de garagem. -</t>
  </si>
  <si>
    <t>535</t>
  </si>
  <si>
    <t>540</t>
  </si>
  <si>
    <t>22070000</t>
  </si>
  <si>
    <t>560000</t>
  </si>
  <si>
    <t>Cozinha,Elevador</t>
  </si>
  <si>
    <t>Av. Atlântica, conjugado à venda, 29 m² por R$ 560.000 - Copacabana - Rio de Janeiro/RJ</t>
  </si>
  <si>
    <t>87</t>
  </si>
  <si>
    <t>Av. Atlântica, more num prédio de frente para o mar de Copacabana, bem conservado, com entrada suplementar pela Aires Saldanha, excelente saleta e quarto grande, de fundos, silencioso, sol matinal, cozinha, banheiro com espaço pra máquina de lavar, apenas 12 andares e 10 aptos por andar, portaria 24h, circuito interno e externo de câmeras, coladinho na Xavier da Silveira e a poucos metros do metrô. -</t>
  </si>
  <si>
    <t>22080002</t>
  </si>
  <si>
    <t>Rua Raul Pompéia</t>
  </si>
  <si>
    <t>690000</t>
  </si>
  <si>
    <t>290</t>
  </si>
  <si>
    <t>286</t>
  </si>
  <si>
    <t>4500000</t>
  </si>
  <si>
    <t>2148</t>
  </si>
  <si>
    <t>22210065</t>
  </si>
  <si>
    <t>Praia do Flamengo</t>
  </si>
  <si>
    <t>618</t>
  </si>
  <si>
    <t>6600000</t>
  </si>
  <si>
    <t>4600</t>
  </si>
  <si>
    <t>1962</t>
  </si>
  <si>
    <t>Ar-condicionado,Cozinha,Elevador,Interfone,Jardim,Mobiliado,Varanda,Vista para o mar,Escritório,Área de serviço</t>
  </si>
  <si>
    <t>Apartamento com 5 dormitórios à venda, 618 m² por R$ 6.600.000,00 - Flamengo - Rio de Janeiro/RJ</t>
  </si>
  <si>
    <t>Edifício Tucumã! Um dos mais belos e tradicionais prédios da cidade. Construído no final da década de 30 para servir de residência a família Guinle. Uma verdadeira obra de arte da arquitetura brasileira. O apartamento tem aproximadamente 620m2 com cômodos muito amplos e confortáveis. Reformado e decorado com muito bom gosto em estilo clássico. Vista panorâmica para o Pão de Açúcar e Aterro do Flamengo. Amplo living, Jd. Inverno, sala de TV, linda sala de jantar, 2 lavabos, 2 suítes sendo uma master, 2 dormitórios, escritório, espaçosa copa, cozinha planejada, 2 dependências. Vaga escriturada. -</t>
  </si>
  <si>
    <t>10500</t>
  </si>
  <si>
    <t>Apartamento com 3 dormitórios para alugar, 140 m² por R$ 10.500,00/mês - Leblon - Rio de Janeiro/RJ</t>
  </si>
  <si>
    <t>Apartamento com 2 dormitórios para alugar, 111 m² por R$ 10.500,00/mês - Leblon - Rio de Janeiro/RJ</t>
  </si>
  <si>
    <t>750</t>
  </si>
  <si>
    <t>151</t>
  </si>
  <si>
    <t>Ar-condicionado,Cozinha,Elevador,Mobiliado,Escritório,Área de serviço</t>
  </si>
  <si>
    <t>Avenida Beira-Mar, localização estratégica no Centro do Rio, em frente ao Aeroporto  Santos Dumont, VLT na porta, a 5 minutos do Metrô Cinelândia. Apartamento com sala espaçosa, mobiliado (pode ser opcional), de fundos, claro e silencioso. Possui 2 quartos amplos com armários embutidos. Banheiro social, "sala de banhos", com sauna e banheira de hidromassagem, cozinha. Tem armários embutidos, área de serviço com bastante ventilação, dependência revertida para 3º quarto e banheiro de serviço.&amp;lt;br&amp;gt;O Edifício é histórico, tradicional, com portaria 24h, câmeras, e bicicletário. ** Imóvel com potencial para gerar renda com locação residencial, ou temporada tipo Airbnb, que tem muita procura no Centro. ** -</t>
  </si>
  <si>
    <t>714</t>
  </si>
  <si>
    <t>Alm. Tamandaré!!! Excelente localização, junto ao Metrô e a todo o comércio. Oportunidade para quem quer investir ou comprar seu primeiro imóvel!! Apartamento em andar alto, muito claro e arejado e totalmente indevassado. Sala grande podendo dividir, cozinha com espaço para fogão e geladeira, banheiro social. Isento de IPTU. -</t>
  </si>
  <si>
    <t>328</t>
  </si>
  <si>
    <t>430</t>
  </si>
  <si>
    <t>AP0537</t>
  </si>
  <si>
    <t>AP0538</t>
  </si>
  <si>
    <t>Casa de condomínio</t>
  </si>
  <si>
    <t>22261140</t>
  </si>
  <si>
    <t>Rua Embaixador Morgan</t>
  </si>
  <si>
    <t>537</t>
  </si>
  <si>
    <t>220</t>
  </si>
  <si>
    <t>4689</t>
  </si>
  <si>
    <t>Ar-condicionado,Condomínio fechado,Cozinha,Elevador,Lavanderia,Piscina,Varanda,TV a cabo,Escritório,Quintal,Área de serviço</t>
  </si>
  <si>
    <t>Humaitá!!! Um dos últimos oásis do Humaitá, rua sem saída com guarita de segurança 24 horas feita por empresa especializada. Casa com 537m² de área construída, maravilhosa vista para o Cristo Redentor e montanhas, composta de 3 andares, elevador panorâmico com baixo consumo de energia, sistema de câmeras de segurança, aquecimento solar para todo o imóvel, além de gás tradicional. No primeiro pavimento encontra-se uma ampla sala de estar e jantar, sala de TV com vista para o pátio interno com lago de carpas, despensa, lavabo, cozinha e dependências completas. No segundo pavimento encontram-se 4 suítes, sendo a master com varanda, closet e sacada, escritório, lavanderia e casa de caseiro com entrada independente. No terceiro pavimento encontra-se ampla sala de TV e música, banheiro social, bar em granito, cozinha gourmet equipada com cooktop, forno à lenha e churrasqueira. Piscina circundada por deck de madeira com hidromassagem. Duas vagas de garagem. -</t>
  </si>
  <si>
    <t>966</t>
  </si>
  <si>
    <t>6500</t>
  </si>
  <si>
    <t>Diego Paiva A. da Silva</t>
  </si>
  <si>
    <t>21 979808008</t>
  </si>
  <si>
    <t>raqueluzaijuca@gmail.com</t>
  </si>
  <si>
    <t>Marcus</t>
  </si>
  <si>
    <t>Apartamento com 1 dormitório à venda, 61 m² por R$ 1.100.000,00 - Gávea - Rio de Janeiro/RJ</t>
  </si>
  <si>
    <t>22250040</t>
  </si>
  <si>
    <t>Praia Botafogo</t>
  </si>
  <si>
    <t>22041012</t>
  </si>
  <si>
    <t>Cintia</t>
  </si>
  <si>
    <t>Mônica Cabral</t>
  </si>
  <si>
    <t>21 983581920</t>
  </si>
  <si>
    <t>21 995114589</t>
  </si>
  <si>
    <t>Karine</t>
  </si>
  <si>
    <t>22050001</t>
  </si>
  <si>
    <t>142</t>
  </si>
  <si>
    <t>1750</t>
  </si>
  <si>
    <t>455</t>
  </si>
  <si>
    <t>Posto 6! Um achado em Copacabana! Imóvel amplo, de frente, com sala, 3 quartos com armários (1 suite), 2 banheiros, copa, cozinha planejada, dependência completa, 2 elevadores, porteiro 24 hrs.&amp;lt;br&amp;gt;Entrada principal pela Nossa Senhora de Copacabana e do estacionamento pela Aires Saldanha. Condomínio na quadra da praia, próximo a Bodytech, hortifruti, bancos e metrô Cantagalo. Vaga de garagem alugada.&amp;lt;br&amp;gt;Excelente investimento para morar na Zona Sul. -</t>
  </si>
  <si>
    <t>22040001</t>
  </si>
  <si>
    <t>Rua Barata Ribeiro</t>
  </si>
  <si>
    <t>530000</t>
  </si>
  <si>
    <t>802</t>
  </si>
  <si>
    <t>Apartamento com 1 quarto, à venda, 40 m² por R$ 530.000 - Copacabana - Rio de Janeiro/RJ</t>
  </si>
  <si>
    <t>88</t>
  </si>
  <si>
    <t>Excelente sala e quarto, amplo em Copacabana!&amp;lt;br&amp;gt;Com cozinha grande, frente, sol da manhã, banheiro grande com armário, área de serviço.&amp;lt;br&amp;gt;Portaria 24h, câmeras de segurança, 2 elevadores, próximo do metrô e farto comércio, num valor de compra acessível. -</t>
  </si>
  <si>
    <t>269</t>
  </si>
  <si>
    <t>22040002</t>
  </si>
  <si>
    <t>2905</t>
  </si>
  <si>
    <t>726</t>
  </si>
  <si>
    <t>Cozinha,Elevador,Sistema de alarme,Área de serviço</t>
  </si>
  <si>
    <t>Oportunidade na Galeria Menescal Esse ponto é excelente, perto do metrô da Siqueira Campos, muitos comércios como supermercados,  hortifrútis, cafeterias, restaurantes, academias, padarias e lojas de todos os tipos. Todos os dias o fluxo de pessoas na galeria é intenso, e a mesma conta com lojas de roupas, lanchonetes, casa de câmbio e até mesmo apartamentos e consultórios médicos nos andares de seus prédios!!  Seu piso e paredes de mármore italianos originais.&amp;lt;br&amp;gt;&amp;lt;br&amp;gt;&amp;lt;br&amp;gt;O apartamento é composto de um hall espaçoso  de um salão em 2 ambientes com piso em parque paulista  com acesso a varanda todo em marmórea,  claro e arejado,  Ainda conta com  3 quartos, cozinha integrada com a sala, 3 banheiros, e área de serviço, totalizando 408m².&amp;lt;br&amp;gt;Com projeto de elétrica e hidráulica toda refeita, piso da sala em parquet original  Ar condicionado split na sala, nos quartos.&amp;lt;br&amp;gt;Uma vaga de garagem! -</t>
  </si>
  <si>
    <t>933</t>
  </si>
  <si>
    <t>22611170</t>
  </si>
  <si>
    <t>Rua Professor Júlio Lohman</t>
  </si>
  <si>
    <t>206</t>
  </si>
  <si>
    <t>1111</t>
  </si>
  <si>
    <t>Ar-condicionado,Churrasqueira,Cozinha,Lavanderia,Sistema de alarme,TV a cabo,Escritório,Sauna,Área de serviço</t>
  </si>
  <si>
    <t>Casa com 2 dormitórios à venda, 206 m² por R$ 2.500.000,00 - Joá - Rio de Janeiro/RJ</t>
  </si>
  <si>
    <t>Joá!! Rua tranquila e valorizada com segurança e guarita 24 hs. Linda casa em condomínio fechado, com varandões com vista panorâmica,  jardins, área de lazer, sauna e jacuzzi. Com amplo living em dois ambientes, escritório, 2 quartos sendo 1 suite e  cozinha com armários planejados. 2 vagas de garagem. -</t>
  </si>
  <si>
    <t>Rua São João Batista, nº 86</t>
  </si>
  <si>
    <t>Casa 2 Apto 201</t>
  </si>
  <si>
    <t>14/01/2021</t>
  </si>
  <si>
    <t>03/03/2022</t>
  </si>
  <si>
    <t>AP0543</t>
  </si>
  <si>
    <t>Rua São Clemente, nº 10</t>
  </si>
  <si>
    <t>Costa do Sol</t>
  </si>
  <si>
    <t>Rua Barata Ribeiro, nº 473</t>
  </si>
  <si>
    <t>310</t>
  </si>
  <si>
    <t>Galeria Menescal</t>
  </si>
  <si>
    <t>28/10/2021</t>
  </si>
  <si>
    <t>SA0050</t>
  </si>
  <si>
    <t>Rua Haddock Lobo, nº 86</t>
  </si>
  <si>
    <t>Estácio</t>
  </si>
  <si>
    <t>Sg Top Center</t>
  </si>
  <si>
    <t>08/03/2022</t>
  </si>
  <si>
    <t>21 992138691</t>
  </si>
  <si>
    <t>1650</t>
  </si>
  <si>
    <t>62</t>
  </si>
  <si>
    <t>22260000</t>
  </si>
  <si>
    <t>Rua São Clemente</t>
  </si>
  <si>
    <t>200</t>
  </si>
  <si>
    <t>Cozinha,Interfone,Sistema de alarme,Vista para o mar,Área de serviço</t>
  </si>
  <si>
    <t>Esquina da São Clemente com a Praia de Botafogo, com vista espetacular para a Baía da Guanabara e Pão de Açúcar. Portaria 24h. 2 quartos com 1 banheiro social, cozinha grande com área de serviço e dependências completas. Quem vê, se apaixona, venha conhecer! -</t>
  </si>
  <si>
    <t>22270030</t>
  </si>
  <si>
    <t>Rua São João Batista</t>
  </si>
  <si>
    <t>71</t>
  </si>
  <si>
    <t>850000</t>
  </si>
  <si>
    <t>Ar-condicionado,Cozinha,Depósito,Área de serviço</t>
  </si>
  <si>
    <t>Botafogo! Excelente ponto, junto ao melhor comércio e farto transporte. Vila de ótimo nível, sem taxa de condomínio, com boas casas, muito bem conservada. Casa reformada com excelente planta, composta de salão integrado a um lindo terraço. cozinha americana toda planejada, duas suítes com closets e banheiros muito espaçosos, um banheiro social, lavanderia e solaruim com estrutura pronta para piscina. -</t>
  </si>
  <si>
    <t>405</t>
  </si>
  <si>
    <t>AP0547</t>
  </si>
  <si>
    <t>Avenida Prado Júnior,</t>
  </si>
  <si>
    <t>Diego Paiva</t>
  </si>
  <si>
    <t>fatima martins</t>
  </si>
  <si>
    <t>21 981683323</t>
  </si>
  <si>
    <t>fatima.martins@hotmail.com.br</t>
  </si>
  <si>
    <t>AP0546</t>
  </si>
  <si>
    <t>Rua Haddock Lobo,</t>
  </si>
  <si>
    <t>AP0545</t>
  </si>
  <si>
    <t>Rua Saint Roman,</t>
  </si>
  <si>
    <t>AP0549</t>
  </si>
  <si>
    <t>CO0027</t>
  </si>
  <si>
    <t>Natália Terroso</t>
  </si>
  <si>
    <t>bruna</t>
  </si>
  <si>
    <t>21 966724848</t>
  </si>
  <si>
    <t>bmaiaaa@gmail.com</t>
  </si>
  <si>
    <t>Júlio</t>
  </si>
  <si>
    <t>25/03/2022</t>
  </si>
  <si>
    <t>17/09/2020</t>
  </si>
  <si>
    <t>Praia de Botafogo, nº 422</t>
  </si>
  <si>
    <t>Turmalina</t>
  </si>
  <si>
    <t>18/03/2022</t>
  </si>
  <si>
    <t>21/03/2022</t>
  </si>
  <si>
    <t>AP0518</t>
  </si>
  <si>
    <t>Avenida Aquarela do Brasil, nº 30</t>
  </si>
  <si>
    <t>1602</t>
  </si>
  <si>
    <t>Diego Paiva,Henrique Mota</t>
  </si>
  <si>
    <t>AP0544</t>
  </si>
  <si>
    <t>CA0027</t>
  </si>
  <si>
    <t>Rua Ministro Alfredo Valadão, nº 30</t>
  </si>
  <si>
    <t>19/03/2022</t>
  </si>
  <si>
    <t>CA0026</t>
  </si>
  <si>
    <t>Rua Oliveira Fausto, nº 35</t>
  </si>
  <si>
    <t>A</t>
  </si>
  <si>
    <t>Avenida Prado Júnior, nº 307</t>
  </si>
  <si>
    <t>1003</t>
  </si>
  <si>
    <t>Braz Cubas</t>
  </si>
  <si>
    <t>20/03/2022</t>
  </si>
  <si>
    <t>Rua Santa Luzia, nº 735</t>
  </si>
  <si>
    <t>1102</t>
  </si>
  <si>
    <t>Empresarial Santa Luzia</t>
  </si>
  <si>
    <t>Rua Bulhões de Carvalho, nº 50</t>
  </si>
  <si>
    <t>Via Mar</t>
  </si>
  <si>
    <t>Rua das Laranjeiras, nº 531</t>
  </si>
  <si>
    <t>Monte</t>
  </si>
  <si>
    <t>06/09/2021</t>
  </si>
  <si>
    <t>1350</t>
  </si>
  <si>
    <t>841</t>
  </si>
  <si>
    <t>425</t>
  </si>
  <si>
    <t>Apartamento com 2 dormitórios para alugar, 77 m² por R$ 1.350,00/mês - Centro - Rio de Janeiro/RJ</t>
  </si>
  <si>
    <t>Av. Beira Mar! Junto Presidente Antônio Carlos, próximo a Cinelândia e ao Aeroporto Santos Dumont. Excelente Apartamento, em andar alto com vista panorâmica para a Baía de Guanabara. Composto de salão em 2 ambientes, lavabo, 2 quartos, banheiro social, cozinha e área de serviço com dependência. Aproximadamente 77 m2 -</t>
  </si>
  <si>
    <t>319</t>
  </si>
  <si>
    <t>986</t>
  </si>
  <si>
    <t>109</t>
  </si>
  <si>
    <t>Cozinha,Varanda,Área de serviço</t>
  </si>
  <si>
    <t>22610010</t>
  </si>
  <si>
    <t>Avenida Aquarela do Brasil</t>
  </si>
  <si>
    <t>1200000</t>
  </si>
  <si>
    <t>270</t>
  </si>
  <si>
    <t>Apartamento com 3 dormitórios à venda, 140 m² por R$ 1.200.000,00 - São Conrado - Rio de Janeiro/RJ</t>
  </si>
  <si>
    <t>Excelente apartamento composto de salão, varandão, lavabo, 3 quartos (suíte), banheiro social, área serviço, copa-cozinha planejada. Junto do Metro. Todo apartamento com armários pronto morar. 2 vagas de garagem -</t>
  </si>
  <si>
    <t>213</t>
  </si>
  <si>
    <t>57</t>
  </si>
  <si>
    <t>130</t>
  </si>
  <si>
    <t>1600</t>
  </si>
  <si>
    <t>22450221</t>
  </si>
  <si>
    <t>Avenida Niemeyer</t>
  </si>
  <si>
    <t>297</t>
  </si>
  <si>
    <t>143</t>
  </si>
  <si>
    <t>1610</t>
  </si>
  <si>
    <t>283</t>
  </si>
  <si>
    <t>Ar-condicionado,Churrasqueira,Cozinha,Depósito,Elevador,Varanda gourmet,Interfone,Lavanderia,Mobiliado,Sistema de alarme,Área de serviço</t>
  </si>
  <si>
    <t>Lindo apartamento em frente a Praia de Botafogo e ao lado do Botafogo Praia Shopping.&amp;lt;br&amp;gt;&amp;lt;br&amp;gt;Apartamento COM 143 M3E UMA AREA EXTERNA/VARANDA COM 30M2 = AREA TOTAL 173M3, composto por três quartos, todos com ar condicionado e armário embutido ate o teto, , sala ampla em dois ambientes, com 02 ar condicionado de 30.000 btu cada, varanda super espaçosa, cozinha bem dividida, dois banheiros sociais completos, área de serviço e dependência completa. Condomínio com sistema de segurança com câmeras e por todo o prédio e portaria 24h. playground e salão para festas que atualmente estão passando por uma reforma. Ótima localização, na Praia de Botafogo, ao lado do shopping e 5 minutos da Estação de Metrô Botafogo , vasta área comercial e de serviços ao entorno., nao tem vaga de garagem, porem no edifício ao lado tem estacionamento publico, custo mensal de uma vaga em torno de R$300, 2 apartamentos por andar,&amp;lt;br&amp;gt;pintura e synteko novo. -</t>
  </si>
  <si>
    <t>959</t>
  </si>
  <si>
    <t>449000</t>
  </si>
  <si>
    <t>120</t>
  </si>
  <si>
    <t>Ar-condicionado,Cozinha,Depósito,Elevador,Interfone,Sistema de alarme,TV a cabo,Área de serviço</t>
  </si>
  <si>
    <t>Excelente e amplo apartamento em ponto nobre de Copacabana. Próximo shoppings, bares, restaurantes, farto comércio, ônibus e Metrô. Andar alto, silencioso a três quadras da praia. Sala, 2 quartos com armários embutidos e dependência de empregada. Devido a grande procura, pedimos que agende sua visita com antecedência. -</t>
  </si>
  <si>
    <t>22280090</t>
  </si>
  <si>
    <t>Rua Oliveira Fausto</t>
  </si>
  <si>
    <t>392</t>
  </si>
  <si>
    <t>3349000</t>
  </si>
  <si>
    <t>18000</t>
  </si>
  <si>
    <t>Cozinha,Varanda gourmet,Lavanderia,Varanda,Sistema de alarme,Área de serviço</t>
  </si>
  <si>
    <t>Ótimo imóvel comercial em área nobre, com 5 dormitórios - venda por R$ 3.349.000 ou aluguel por R$ 1</t>
  </si>
  <si>
    <t>Excelente imóvel em área nobre, no coração de Botafogo!&amp;lt;br&amp;gt;&amp;lt;br&amp;gt;Este é uma linda e moderna casa comercial de rua, sem condomínio, em Botafogo, à minutos à pé da estação de metrô, com 4 pavimentos super arejada e iluminada toda em piso porcelanato.&amp;lt;br&amp;gt;&amp;lt;br&amp;gt;1º Pavimento:  Temos a entrada com um corredor, um amplo quarto, uma sala com banheiro social, uma copa cozinha um banheiro bem amplo e a cozinha com uma escada com corrimão levando ao segundo pavimento.&amp;lt;br&amp;gt;&amp;lt;br&amp;gt;2º Pavimento,: Temos 2 amplos quartos, dois banheiros sociais amplos um corredor e uma pequena salinha com copa e a escada com corrimão levando ao terceiro pavimento.&amp;lt;br&amp;gt;&amp;lt;br&amp;gt;3º Pavimento: Temos uma suite bem ampla uma saleta com banheiro social e copa, e um quarto amplo com uma pequena varanda com uma linda vista para o Cristo Redentor e uma escada com corrimão que leva ao quarto pavimento.&amp;lt;br&amp;gt;&amp;lt;br&amp;gt;4º Pavimento: Temos um salão amplo com banheiro social.&amp;lt;br&amp;gt;&amp;lt;br&amp;gt;Características do Imóvel: Ambientes Integrados, Cozinha Grande, Escada, Gás Encanado, Gesso - Sanca - Teto Rebaixado.&amp;lt;br&amp;gt;&amp;lt;br&amp;gt;Entre em contato e agende sua visita! -</t>
  </si>
  <si>
    <t>1178</t>
  </si>
  <si>
    <t>22031050</t>
  </si>
  <si>
    <t>Rua Ministro Alfredo Valadão</t>
  </si>
  <si>
    <t>Ar-condicionado,Cozinha,Depósito,Interfone,Lavanderia,Mobiliado,Sistema de alarme,TV a cabo,Escritório,Área de serviço</t>
  </si>
  <si>
    <t>Imóvel comercial com ótima oportunidade, com 11 dormitórios para alugar, 350 m² por R$ 20.000/mês -</t>
  </si>
  <si>
    <t>Ótima casa comercial em Copacabana toda montada para hostel e casa de festas&amp;lt;br&amp;gt;&amp;lt;br&amp;gt;Excelente chance de quem deseja iniciar profissionalmente no ramo de hospedagem e festas .&amp;lt;br&amp;gt;Alugo casa comercial de rua em Copacabana toda mobiliada e equipada com sistema de cameras , mobiliada para hostel e casa de festas , sem condomínio e sem garagem.&amp;lt;br&amp;gt;&amp;lt;br&amp;gt;É uma casa com dois negócios independentes, toda equipada. Uma parte mobiliada para hostel com um quarto de solteiro e dez suites sendo sete com cama de casal e três com triliches, todos com ar condicionado , ventilador, armarios, dois lavabos, um banho com três duchas individualizadas, cozinha com  fogao, geladeira, terraço , area de serviço com maquina de lavar e secar roupas,  e outra parte da casa equipada para festas com mesa de dj , sistema de luz,  fumaça,  retroprogetor , freezer, video games, mesa toto, mesa hockey, geladeira , fogao, espaço todo montado de camarim.&amp;lt;br&amp;gt;&amp;lt;br&amp;gt;Entre em contato e agende sua visita! -</t>
  </si>
  <si>
    <t>1019</t>
  </si>
  <si>
    <t>271</t>
  </si>
  <si>
    <t>169</t>
  </si>
  <si>
    <t>1494</t>
  </si>
  <si>
    <t>Cozinha,Depósito</t>
  </si>
  <si>
    <t>Loja para alugar, 169 m² por R$ 6.500,00/mês - Centro - Rio de Janeiro/RJ</t>
  </si>
  <si>
    <t>Av. Beira Mar! Junto ao aeroporto, Cinelândia, com VLT em frente. Excelente frente com pracinha para decorar com umbrelones e mesas. Loja pronta para o uso, com aproximadamente 170m². Ideal para restaurantes, farmácias, papelaria e retail em geral. Entrada imediata. -</t>
  </si>
  <si>
    <t>671</t>
  </si>
  <si>
    <t>Fernanda Almeida</t>
  </si>
  <si>
    <t>21 983398304</t>
  </si>
  <si>
    <t>nandarezendee@gmail.com</t>
  </si>
  <si>
    <t>AP0571</t>
  </si>
  <si>
    <t>Rua Vinícius de Moraes,</t>
  </si>
  <si>
    <t>Marcelo Mendes</t>
  </si>
  <si>
    <t>21 987150444</t>
  </si>
  <si>
    <t>marcelormendes@icloud.com</t>
  </si>
  <si>
    <t>Thais Bezerra</t>
  </si>
  <si>
    <t>21 974190201</t>
  </si>
  <si>
    <t>thaisbezerra9@gmail.com</t>
  </si>
  <si>
    <t>Carla Siqueira</t>
  </si>
  <si>
    <t>61 999553027</t>
  </si>
  <si>
    <t>Cefsiqueira@gmail.com</t>
  </si>
  <si>
    <t>21 995235503</t>
  </si>
  <si>
    <t>Beatriz Porto</t>
  </si>
  <si>
    <t>22 997464427</t>
  </si>
  <si>
    <t>biaporto2504@gmail.com</t>
  </si>
  <si>
    <t>GUSTAVO</t>
  </si>
  <si>
    <t>31 988973997</t>
  </si>
  <si>
    <t>gusteix@gmail.com</t>
  </si>
  <si>
    <t>21 974012498</t>
  </si>
  <si>
    <t>karine.strodrigues@gmail.com</t>
  </si>
  <si>
    <t>Rodrigo Graça</t>
  </si>
  <si>
    <t>21 987444687</t>
  </si>
  <si>
    <t>rgracamelo@gmail.com</t>
  </si>
  <si>
    <t>Alíne</t>
  </si>
  <si>
    <t>21 980840666</t>
  </si>
  <si>
    <t>alineribeiro1@hotmail.com</t>
  </si>
  <si>
    <t>HUMBERTO</t>
  </si>
  <si>
    <t>21 980463598</t>
  </si>
  <si>
    <t>humbertobatista42@gmail.com</t>
  </si>
  <si>
    <t>Neinha</t>
  </si>
  <si>
    <t>21 973639919</t>
  </si>
  <si>
    <t>donascim@bol.com.br</t>
  </si>
  <si>
    <t>AP0557</t>
  </si>
  <si>
    <t>IVAN JOSE CAMPOS CARDOSO NETO</t>
  </si>
  <si>
    <t>21 989851237</t>
  </si>
  <si>
    <t>ivancardosoneto@gmail.com</t>
  </si>
  <si>
    <t>Micael Vieira</t>
  </si>
  <si>
    <t>21 990601655</t>
  </si>
  <si>
    <t>micaelvieira0710@gmail.com</t>
  </si>
  <si>
    <t>21 983577777</t>
  </si>
  <si>
    <t>Brunamelloc@hotmail.com</t>
  </si>
  <si>
    <t>Diene</t>
  </si>
  <si>
    <t>21 984543295</t>
  </si>
  <si>
    <t>carmodiene@gmail.com</t>
  </si>
  <si>
    <t>Rita de Cássia Magnago de Sant' Anna</t>
  </si>
  <si>
    <t>21 993927892</t>
  </si>
  <si>
    <t>rita.magnago@gmail.com</t>
  </si>
  <si>
    <t>21 991459083</t>
  </si>
  <si>
    <t>santiago.cintia@yahoo.com.br</t>
  </si>
  <si>
    <t>Marcela Cianni Soares</t>
  </si>
  <si>
    <t>21 994857055</t>
  </si>
  <si>
    <t>marcela.soares@vale.com</t>
  </si>
  <si>
    <t>21 986477723</t>
  </si>
  <si>
    <t>rafarezende.rio@gmail.com</t>
  </si>
  <si>
    <t>Rua Arnaldo Quintela,</t>
  </si>
  <si>
    <t>21 979491414</t>
  </si>
  <si>
    <t>felliperuiz@gmail.com</t>
  </si>
  <si>
    <t>21 992864592</t>
  </si>
  <si>
    <t>ronaldosdfilho@gmail.com</t>
  </si>
  <si>
    <t>KATIELE REZER MENGER</t>
  </si>
  <si>
    <t>51 993229364</t>
  </si>
  <si>
    <t>katiele.menger@gmail.com</t>
  </si>
  <si>
    <t>AP0582</t>
  </si>
  <si>
    <t>Estrada da Gávea,</t>
  </si>
  <si>
    <t>Mirian Valente</t>
  </si>
  <si>
    <t>21 995787538</t>
  </si>
  <si>
    <t>mivalentegui@gmail.com</t>
  </si>
  <si>
    <t>Lorrayne Proença</t>
  </si>
  <si>
    <t>21 994325074</t>
  </si>
  <si>
    <t>Paeslorrayne@gmail.com</t>
  </si>
  <si>
    <t>21 980491174</t>
  </si>
  <si>
    <t>Lamagdalena0@gmail.com</t>
  </si>
  <si>
    <t>caroline</t>
  </si>
  <si>
    <t>21 969485370</t>
  </si>
  <si>
    <t>krol258@hotmail.com</t>
  </si>
  <si>
    <t>Álvaro</t>
  </si>
  <si>
    <t>11 963530319</t>
  </si>
  <si>
    <t>alvaromottaator@gmail.com</t>
  </si>
  <si>
    <t>Danielle Puccini</t>
  </si>
  <si>
    <t>21 983317956</t>
  </si>
  <si>
    <t>daniellempuccini@gmail.com</t>
  </si>
  <si>
    <t>51 984269783</t>
  </si>
  <si>
    <t>laurairgang@gmail.com</t>
  </si>
  <si>
    <t>AP0576</t>
  </si>
  <si>
    <t>Mário Greco</t>
  </si>
  <si>
    <t>21 999824166</t>
  </si>
  <si>
    <t>mgreco1976@gmail.com</t>
  </si>
  <si>
    <t>Thalyssa Alves</t>
  </si>
  <si>
    <t>21 976394670</t>
  </si>
  <si>
    <t>fabiola mascherin</t>
  </si>
  <si>
    <t>21 969019717</t>
  </si>
  <si>
    <t>fabiola.mascherin@gmail.com</t>
  </si>
  <si>
    <t>Rua dos Inválidos,</t>
  </si>
  <si>
    <t>Thiago Porto</t>
  </si>
  <si>
    <t>21 991959363</t>
  </si>
  <si>
    <t>THIAGORTIMA@YAHOO.COM.BR</t>
  </si>
  <si>
    <t>karolline</t>
  </si>
  <si>
    <t>21 999670207</t>
  </si>
  <si>
    <t>kvsmed@gmail.com</t>
  </si>
  <si>
    <t>Anita Maron de Mello C. de Aragão</t>
  </si>
  <si>
    <t>21 981110818</t>
  </si>
  <si>
    <t>AP0580</t>
  </si>
  <si>
    <t>renata alves pereira silva</t>
  </si>
  <si>
    <t>21 988655214</t>
  </si>
  <si>
    <t>realvespereira@yahoo.com.br</t>
  </si>
  <si>
    <t>21 964131647</t>
  </si>
  <si>
    <t>felarque@gmail.com</t>
  </si>
  <si>
    <t>21 999779887</t>
  </si>
  <si>
    <t>robertaguizan@gmail.com</t>
  </si>
  <si>
    <t>Júlio Roberto</t>
  </si>
  <si>
    <t>24 999380899</t>
  </si>
  <si>
    <t>roberto111br@yahoo.com.br</t>
  </si>
  <si>
    <t>Claudia Martini</t>
  </si>
  <si>
    <t>21 964610486</t>
  </si>
  <si>
    <t>Clau.martini@yahoo.com.br</t>
  </si>
  <si>
    <t>Rua da Passagem,</t>
  </si>
  <si>
    <t>Marcelo Schmid</t>
  </si>
  <si>
    <t>21 992220186</t>
  </si>
  <si>
    <t>schmid3101@gmail.com</t>
  </si>
  <si>
    <t>Cat </t>
  </si>
  <si>
    <t>98 991386502</t>
  </si>
  <si>
    <t>catludy02@gmail.com</t>
  </si>
  <si>
    <t>Tatiane</t>
  </si>
  <si>
    <t>21 967200422</t>
  </si>
  <si>
    <t>enaitatipaixao22@gmail.com</t>
  </si>
  <si>
    <t>Melissa Silva Gonçalves Ponte</t>
  </si>
  <si>
    <t>21 971243630</t>
  </si>
  <si>
    <t>melissaponte@live.com</t>
  </si>
  <si>
    <t>Márcia Gomes</t>
  </si>
  <si>
    <t>11 933431970</t>
  </si>
  <si>
    <t>marciaetroe@yahoo.com.br</t>
  </si>
  <si>
    <t>21 975686326</t>
  </si>
  <si>
    <t> julio.cesarchaves@gmail.com</t>
  </si>
  <si>
    <t>Fábio Borges Siqueira Campos</t>
  </si>
  <si>
    <t>21 992875881</t>
  </si>
  <si>
    <t>fabiobscampos@gmail.com</t>
  </si>
  <si>
    <t>KARINA DA SILVA NOGUEIRA</t>
  </si>
  <si>
    <t>21 968197032</t>
  </si>
  <si>
    <t>nogueirakarina2705@gmail.com</t>
  </si>
  <si>
    <t>Cariel Bezerra Patriota</t>
  </si>
  <si>
    <t>81 996963635</t>
  </si>
  <si>
    <t>cariel.patriota@gmail.com</t>
  </si>
  <si>
    <t>AP0581</t>
  </si>
  <si>
    <t>Rua Dona Mariana,</t>
  </si>
  <si>
    <t>21 984274480</t>
  </si>
  <si>
    <t>21 980329300</t>
  </si>
  <si>
    <t>biancasaboia@yahoo.com</t>
  </si>
  <si>
    <t>21 983513009</t>
  </si>
  <si>
    <t>castroisabela@hotmail.com</t>
  </si>
  <si>
    <t>Francine Bezerra</t>
  </si>
  <si>
    <t>21 997016550</t>
  </si>
  <si>
    <t>Bezerra.francine@gmail.com</t>
  </si>
  <si>
    <t>Pedro Paulo Rios</t>
  </si>
  <si>
    <t>peperios@hotmail.com</t>
  </si>
  <si>
    <t>sandro</t>
  </si>
  <si>
    <t>21 996261313</t>
  </si>
  <si>
    <t>sandropatofla@gmail.com</t>
  </si>
  <si>
    <t>Ludmilla Roma Pedro Maia</t>
  </si>
  <si>
    <t>21 982866100</t>
  </si>
  <si>
    <t>ludmillarpmaia@gmail.com</t>
  </si>
  <si>
    <t>21 981214161</t>
  </si>
  <si>
    <t>Thamy Araújo Ribeiro Barreto</t>
  </si>
  <si>
    <t>21 999979514</t>
  </si>
  <si>
    <t>thamy_barreto@id.uff.br</t>
  </si>
  <si>
    <t>Bruno da Costa Nunes</t>
  </si>
  <si>
    <t>21 964146226</t>
  </si>
  <si>
    <t>nunescosta@gmail.com</t>
  </si>
  <si>
    <t>Claudio Seichi Kawakomi</t>
  </si>
  <si>
    <t>21 981958181</t>
  </si>
  <si>
    <t>Kawakamisavaget@gmail.com</t>
  </si>
  <si>
    <t>21 987560056</t>
  </si>
  <si>
    <t>anaclaudiaveiga@hotmail.com</t>
  </si>
  <si>
    <t>leandro morais bruno</t>
  </si>
  <si>
    <t>21 987001231</t>
  </si>
  <si>
    <t>leandrombru@msn.com</t>
  </si>
  <si>
    <t>Ávila</t>
  </si>
  <si>
    <t>32 999977996</t>
  </si>
  <si>
    <t>contato@melloalves.com</t>
  </si>
  <si>
    <t>002298118862</t>
  </si>
  <si>
    <t>Jhonny</t>
  </si>
  <si>
    <t>22 974010279</t>
  </si>
  <si>
    <t>11 992144551</t>
  </si>
  <si>
    <t>fpetracioli@gmail.com</t>
  </si>
  <si>
    <t>eduardo</t>
  </si>
  <si>
    <t>21 971302715</t>
  </si>
  <si>
    <t>eduardo.mello.ins@gmail.com</t>
  </si>
  <si>
    <t>007199185363</t>
  </si>
  <si>
    <t>marcus.vinicius.bsb.rj@gmail.com</t>
  </si>
  <si>
    <t>21 986023323</t>
  </si>
  <si>
    <t>Alexandra Cabral</t>
  </si>
  <si>
    <t>21 975299245</t>
  </si>
  <si>
    <t>alexandracosta.rj@hotmail.com</t>
  </si>
  <si>
    <t>Clara Pavetits</t>
  </si>
  <si>
    <t>21 981898869</t>
  </si>
  <si>
    <t>Sergio Malheiros</t>
  </si>
  <si>
    <t>21 997173113</t>
  </si>
  <si>
    <t>sergiomalheiros17@gmail.com</t>
  </si>
  <si>
    <t>Ariane</t>
  </si>
  <si>
    <t>21 965146650</t>
  </si>
  <si>
    <t>Anne.heitor29@gmail.com</t>
  </si>
  <si>
    <t>Lana Gopfert</t>
  </si>
  <si>
    <t>21 998804042</t>
  </si>
  <si>
    <t>lanagopfert@yahoo.com.br</t>
  </si>
  <si>
    <t>denise</t>
  </si>
  <si>
    <t>21 981242588</t>
  </si>
  <si>
    <t>mouro.denise@gmail.com</t>
  </si>
  <si>
    <t>Isis Pagy</t>
  </si>
  <si>
    <t>21 971003788</t>
  </si>
  <si>
    <t>isis.pagy@gmail.com</t>
  </si>
  <si>
    <t>Rua Hilário de Gouveia,</t>
  </si>
  <si>
    <t>Elisabete Alves</t>
  </si>
  <si>
    <t>21 980120553</t>
  </si>
  <si>
    <t>alves.elisabete@icloud.com</t>
  </si>
  <si>
    <t>Bruna bernardes vieira maia</t>
  </si>
  <si>
    <t>Elena</t>
  </si>
  <si>
    <t>21 986625709</t>
  </si>
  <si>
    <t>elen-ferreira@uol.com.br</t>
  </si>
  <si>
    <t>21 999064325</t>
  </si>
  <si>
    <t>roccarvalho@hotmail.com</t>
  </si>
  <si>
    <t>RHAYANNE</t>
  </si>
  <si>
    <t>22 992292064</t>
  </si>
  <si>
    <t>rhayannelouback@gmail.com</t>
  </si>
  <si>
    <t>Roberta Gama</t>
  </si>
  <si>
    <t>21 982845132</t>
  </si>
  <si>
    <t>robertagamas2@hotmail.com</t>
  </si>
  <si>
    <t>21 966087007</t>
  </si>
  <si>
    <t>eduardo.tracbel@gmail.com</t>
  </si>
  <si>
    <t>Loanne Andrade</t>
  </si>
  <si>
    <t>21 982161665</t>
  </si>
  <si>
    <t> loanneandrade@gmail.com</t>
  </si>
  <si>
    <t>Marcela Roika</t>
  </si>
  <si>
    <t>41 996321505</t>
  </si>
  <si>
    <t>mjsissa@hotmail.com</t>
  </si>
  <si>
    <t>21 996037630</t>
  </si>
  <si>
    <t>nessa.nefertiti@gmail.com</t>
  </si>
  <si>
    <t>Adriano</t>
  </si>
  <si>
    <t>21 993988142</t>
  </si>
  <si>
    <t>AP0554</t>
  </si>
  <si>
    <t>Rua Paissandu,</t>
  </si>
  <si>
    <t>21 993272967</t>
  </si>
  <si>
    <t>drjorgegustavo@gmail.com</t>
  </si>
  <si>
    <t>21 995978596</t>
  </si>
  <si>
    <t>mariajulialoyola@hotmail.com</t>
  </si>
  <si>
    <t>Franciele Valverde Gomes Tomaz Duarte</t>
  </si>
  <si>
    <t>fran_vgomes@hotmail.com</t>
  </si>
  <si>
    <t>21 980541115</t>
  </si>
  <si>
    <t> naterroso@gmail.com</t>
  </si>
  <si>
    <t>Paola Thompson</t>
  </si>
  <si>
    <t>Daniela Morizot</t>
  </si>
  <si>
    <t>21 983568087</t>
  </si>
  <si>
    <t>danimorizot@yahoo.com.br</t>
  </si>
  <si>
    <t>ap0581</t>
  </si>
  <si>
    <t>Helo Capanema</t>
  </si>
  <si>
    <t>31 994153584</t>
  </si>
  <si>
    <t>Helocapanema@gmail.com</t>
  </si>
  <si>
    <t>21 980856160</t>
  </si>
  <si>
    <t>Marcos Nunes</t>
  </si>
  <si>
    <t>21 980005012</t>
  </si>
  <si>
    <t> marcosnunessh@gmail.com</t>
  </si>
  <si>
    <t>Natalia Santos</t>
  </si>
  <si>
    <t>21 992288413</t>
  </si>
  <si>
    <t>21 nathy2510@gmail.com</t>
  </si>
  <si>
    <t>Jurema</t>
  </si>
  <si>
    <t>21 991375440</t>
  </si>
  <si>
    <t>ivy-rj@hotmail.com</t>
  </si>
  <si>
    <t>21 985444308</t>
  </si>
  <si>
    <t>carolinavares@hotmail.com</t>
  </si>
  <si>
    <t>27 992373865</t>
  </si>
  <si>
    <t>dri.novis@hotmail.com</t>
  </si>
  <si>
    <t>Jane Machado</t>
  </si>
  <si>
    <t>Felipe Duarte</t>
  </si>
  <si>
    <t>32 988250060</t>
  </si>
  <si>
    <t>fepeduarte@gmail.com</t>
  </si>
  <si>
    <t>21 996518230</t>
  </si>
  <si>
    <t>marcospblima007@gmail.com</t>
  </si>
  <si>
    <t>Lika</t>
  </si>
  <si>
    <t>21 982513283</t>
  </si>
  <si>
    <t>Alineqdiniz@gmail.com</t>
  </si>
  <si>
    <t>Hercilia</t>
  </si>
  <si>
    <t>21 988608104</t>
  </si>
  <si>
    <t>hercilia.bastos@gmail.com</t>
  </si>
  <si>
    <t>21 988375921</t>
  </si>
  <si>
    <t>belass2000@gmail.com</t>
  </si>
  <si>
    <t>Marina Pais</t>
  </si>
  <si>
    <t>21 988005139</t>
  </si>
  <si>
    <t>Marinaopais@gmail.com</t>
  </si>
  <si>
    <t>21 976173043</t>
  </si>
  <si>
    <t>Joice Portella</t>
  </si>
  <si>
    <t>21 997489984</t>
  </si>
  <si>
    <t>joiceportella27@gmail.com</t>
  </si>
  <si>
    <t>21 993103592</t>
  </si>
  <si>
    <t>thaismtavares@gmail.com</t>
  </si>
  <si>
    <t>LUCAS MARQUES HILL</t>
  </si>
  <si>
    <t>21 981314055</t>
  </si>
  <si>
    <t>Lucashill.14@hotmail.com</t>
  </si>
  <si>
    <t>Thaiani</t>
  </si>
  <si>
    <t>21 972771990</t>
  </si>
  <si>
    <t>ani.rdivino@gmail.com</t>
  </si>
  <si>
    <t>21 966790599</t>
  </si>
  <si>
    <t>bseifert20@gmail.com</t>
  </si>
  <si>
    <t>21 981066279</t>
  </si>
  <si>
    <t>marianateixeirademacedo@gmail.com</t>
  </si>
  <si>
    <t>maria lemos</t>
  </si>
  <si>
    <t>21 996194949</t>
  </si>
  <si>
    <t>marialemosm@hotmail.com</t>
  </si>
  <si>
    <t>Lívia Pagani</t>
  </si>
  <si>
    <t>21 979802444</t>
  </si>
  <si>
    <t>liviapagani@hotmail.com</t>
  </si>
  <si>
    <t>21 988459298</t>
  </si>
  <si>
    <t>bruno-reis1@hotmail.com</t>
  </si>
  <si>
    <t>21 982277228</t>
  </si>
  <si>
    <t>nbarrouin@gmail.com</t>
  </si>
  <si>
    <t>Katerin Granados</t>
  </si>
  <si>
    <t>21 972068163</t>
  </si>
  <si>
    <t>katerin.granados@gmail.com</t>
  </si>
  <si>
    <t>Juliano Araujo</t>
  </si>
  <si>
    <t>21 994965006</t>
  </si>
  <si>
    <t>julianoaraujo476@ymail.com</t>
  </si>
  <si>
    <t>21 992582643</t>
  </si>
  <si>
    <t>Anacarolinemc1@hotmail.com</t>
  </si>
  <si>
    <t>Pedro Augusto Carelli</t>
  </si>
  <si>
    <t>21 982713281</t>
  </si>
  <si>
    <t>Márcia Nascimento</t>
  </si>
  <si>
    <t>21 968948834</t>
  </si>
  <si>
    <t>Eduarda Witt</t>
  </si>
  <si>
    <t>21 972278861</t>
  </si>
  <si>
    <t>dudawitt@hotmail.com</t>
  </si>
  <si>
    <t>Claudio Gevu</t>
  </si>
  <si>
    <t>21 997791693</t>
  </si>
  <si>
    <t>claudiogevu@gmail.com</t>
  </si>
  <si>
    <t>21 986865157</t>
  </si>
  <si>
    <t>terezaferraz7@gmail.com</t>
  </si>
  <si>
    <t>Igor Almeida</t>
  </si>
  <si>
    <t>21 971127363</t>
  </si>
  <si>
    <t>igor.transalmeida@icloud.com</t>
  </si>
  <si>
    <t>Fellipe</t>
  </si>
  <si>
    <t>21 998285850</t>
  </si>
  <si>
    <t>yuridionisio@hotmail.com</t>
  </si>
  <si>
    <t>Matheus Rodrigues</t>
  </si>
  <si>
    <t>21 982618144</t>
  </si>
  <si>
    <t>matheus.hist@gmail.com</t>
  </si>
  <si>
    <t>Christian Silva</t>
  </si>
  <si>
    <t>21 985072059</t>
  </si>
  <si>
    <t>xtians10@yahoo.com</t>
  </si>
  <si>
    <t>21 981131362</t>
  </si>
  <si>
    <t>fpelkacarvalho@gmail.com</t>
  </si>
  <si>
    <t>21 999111584</t>
  </si>
  <si>
    <t>soniagallo@yahoo.com.br</t>
  </si>
  <si>
    <t>Anamaria Vieira</t>
  </si>
  <si>
    <t>21 968824114</t>
  </si>
  <si>
    <t>anarte10@gmail.com</t>
  </si>
  <si>
    <t>MARIANA VIANA TEIXEIRA</t>
  </si>
  <si>
    <t>21 988222982</t>
  </si>
  <si>
    <t>marivianateixeira@yahoo.com.br</t>
  </si>
  <si>
    <t>21 981434981</t>
  </si>
  <si>
    <t>algvillela@gmail.com</t>
  </si>
  <si>
    <t>21 999249304</t>
  </si>
  <si>
    <t>medeiros999@msn.com</t>
  </si>
  <si>
    <t>Pamela Messias</t>
  </si>
  <si>
    <t>21 992205724</t>
  </si>
  <si>
    <t>hhrj@larmgroup.com</t>
  </si>
  <si>
    <t>Ana Beatriz</t>
  </si>
  <si>
    <t>83 999651067</t>
  </si>
  <si>
    <t>beatrizcout5@gmail.com</t>
  </si>
  <si>
    <t> Bruna Oliveira Rosa</t>
  </si>
  <si>
    <t>21 980553824</t>
  </si>
  <si>
    <t>brunarosa3@gmail.com</t>
  </si>
  <si>
    <t>21 980552522</t>
  </si>
  <si>
    <t>luiza_sbm@hotmail.com</t>
  </si>
  <si>
    <t>21 996133291</t>
  </si>
  <si>
    <t>franciscopastene@hotmail.com</t>
  </si>
  <si>
    <t>Karla Marques</t>
  </si>
  <si>
    <t>21 994133257</t>
  </si>
  <si>
    <t>klima0701@gmail.com</t>
  </si>
  <si>
    <t>THAINA DE PAIVA COELHO RODRIGUES</t>
  </si>
  <si>
    <t>21 997753272</t>
  </si>
  <si>
    <t>thaina.pcr@gmail.com</t>
  </si>
  <si>
    <t>Jane Maria Almeida Da Silva</t>
  </si>
  <si>
    <t>21 965466569</t>
  </si>
  <si>
    <t>ajanemaria@gmail.com</t>
  </si>
  <si>
    <t>Soll</t>
  </si>
  <si>
    <t>21 969025059</t>
  </si>
  <si>
    <t>solangesol969@gmail.com</t>
  </si>
  <si>
    <t>Maciel</t>
  </si>
  <si>
    <t>21 965706473</t>
  </si>
  <si>
    <t>macielgudenbergg@gmail.com</t>
  </si>
  <si>
    <t>Nina Barrouin</t>
  </si>
  <si>
    <t>21 991005612</t>
  </si>
  <si>
    <t>CYNTHIA SCHIRM</t>
  </si>
  <si>
    <t>21 984202388</t>
  </si>
  <si>
    <t>cynthiaschirm73@gmail.com</t>
  </si>
  <si>
    <t>maria antonia</t>
  </si>
  <si>
    <t>21 997901115</t>
  </si>
  <si>
    <t>maantoniasouza@gmail.com</t>
  </si>
  <si>
    <t> monicasales913@gmail.com</t>
  </si>
  <si>
    <t>Carlos Eduardo</t>
  </si>
  <si>
    <t>21 982235096</t>
  </si>
  <si>
    <t>21 996876654</t>
  </si>
  <si>
    <t>21 994252550</t>
  </si>
  <si>
    <t>alinelope@gmail.com</t>
  </si>
  <si>
    <t>Gilvanda Maria</t>
  </si>
  <si>
    <t>gilvandamaria@gmail.com</t>
  </si>
  <si>
    <t>Letícia Costa</t>
  </si>
  <si>
    <t>21 985229354</t>
  </si>
  <si>
    <t>leticiadacostasilva11@hotmail.com</t>
  </si>
  <si>
    <t>Lucas Leite</t>
  </si>
  <si>
    <t>11 975475171</t>
  </si>
  <si>
    <t>leite.lucasluiz@gmail.com</t>
  </si>
  <si>
    <t>AP0552</t>
  </si>
  <si>
    <t>Rua Mariz e Barros,</t>
  </si>
  <si>
    <t>Edmar</t>
  </si>
  <si>
    <t>21 968120250</t>
  </si>
  <si>
    <t>edmarnneves@gmail.com</t>
  </si>
  <si>
    <t>21 988673896</t>
  </si>
  <si>
    <t>Leonardo Frisoni</t>
  </si>
  <si>
    <t>21 995498075</t>
  </si>
  <si>
    <t>leonardofrisoni@gmail.com</t>
  </si>
  <si>
    <t>Gabriela Gomes</t>
  </si>
  <si>
    <t>21 999999999</t>
  </si>
  <si>
    <t>daniibarros292@gmail.com</t>
  </si>
  <si>
    <t>Lucieni Gomes</t>
  </si>
  <si>
    <t>21 999190324</t>
  </si>
  <si>
    <t>lucienig@hotmail.com</t>
  </si>
  <si>
    <t>21 998133849</t>
  </si>
  <si>
    <t>Lygia</t>
  </si>
  <si>
    <t>21 981166722</t>
  </si>
  <si>
    <t>Math</t>
  </si>
  <si>
    <t>21 967549357</t>
  </si>
  <si>
    <t>matheusvaz.mrv@gmail.com</t>
  </si>
  <si>
    <t>Carlos Alberto</t>
  </si>
  <si>
    <t>21 998599967</t>
  </si>
  <si>
    <t>camsaliba@gmail.com</t>
  </si>
  <si>
    <t>angelo reis</t>
  </si>
  <si>
    <t>21 975648216</t>
  </si>
  <si>
    <t>angeloreiz@hotmail.com</t>
  </si>
  <si>
    <t>REGINA</t>
  </si>
  <si>
    <t>21 992541115</t>
  </si>
  <si>
    <t>regina@emachado.adv.br</t>
  </si>
  <si>
    <t>Fabianne</t>
  </si>
  <si>
    <t>21 994752398</t>
  </si>
  <si>
    <t>fabi_quaglia@hotmail.com</t>
  </si>
  <si>
    <t>Denise Gomes</t>
  </si>
  <si>
    <t>21 986047802</t>
  </si>
  <si>
    <t>dgomes@icatuseguros.com.br</t>
  </si>
  <si>
    <t>21 987911510</t>
  </si>
  <si>
    <t>jaqueline_vasconcellos@hotmail.com</t>
  </si>
  <si>
    <t>Carolina Souza</t>
  </si>
  <si>
    <t>21 988545368</t>
  </si>
  <si>
    <t>carolquinto555@gmail.com</t>
  </si>
  <si>
    <t>Alice Garcia</t>
  </si>
  <si>
    <t>21 996284208</t>
  </si>
  <si>
    <t> alicehga@gmail.com</t>
  </si>
  <si>
    <t>Rose</t>
  </si>
  <si>
    <t>Marilia Tavares</t>
  </si>
  <si>
    <t>21 996010681</t>
  </si>
  <si>
    <t>mkk.tavares@gmail.com</t>
  </si>
  <si>
    <t>Luana Correa Pinto</t>
  </si>
  <si>
    <t>21 998695114</t>
  </si>
  <si>
    <t>pintocluana@gmail.com</t>
  </si>
  <si>
    <t>Rômulo</t>
  </si>
  <si>
    <t>21 984415948</t>
  </si>
  <si>
    <t>21 995129867</t>
  </si>
  <si>
    <t>ltm.lili@hotmail.com</t>
  </si>
  <si>
    <t>Rosana Oliver</t>
  </si>
  <si>
    <t>21 971650339</t>
  </si>
  <si>
    <t>rosanarosa2008@gmail.com</t>
  </si>
  <si>
    <t>Thalles</t>
  </si>
  <si>
    <t>21 981256727</t>
  </si>
  <si>
    <t>thallesamaral@yahoo.com.br</t>
  </si>
  <si>
    <t>Mayron</t>
  </si>
  <si>
    <t>21 995544948</t>
  </si>
  <si>
    <t>Denise Medeiros</t>
  </si>
  <si>
    <t>21 981816462</t>
  </si>
  <si>
    <t> denise.medeiros@clydeco.com</t>
  </si>
  <si>
    <t>camila</t>
  </si>
  <si>
    <t>21 971980211</t>
  </si>
  <si>
    <t>camilarosalins@gmail.com</t>
  </si>
  <si>
    <t>Bruno Fernandes</t>
  </si>
  <si>
    <t>21 988556962</t>
  </si>
  <si>
    <t>Cyntia</t>
  </si>
  <si>
    <t>21 996736550</t>
  </si>
  <si>
    <t>21 985157924</t>
  </si>
  <si>
    <t>21 981274986</t>
  </si>
  <si>
    <t>flayrs@hotmail.com</t>
  </si>
  <si>
    <t>Rodolfo Cesar de Paula</t>
  </si>
  <si>
    <t>13 997524485</t>
  </si>
  <si>
    <t>rodolfo.bmdog@gmail.com</t>
  </si>
  <si>
    <t>AP0550</t>
  </si>
  <si>
    <t>Gabriella</t>
  </si>
  <si>
    <t>21 975945067</t>
  </si>
  <si>
    <t>apertado.contador-03@icloud.com</t>
  </si>
  <si>
    <t>Ana Lúcia Camargo</t>
  </si>
  <si>
    <t>21 981034106</t>
  </si>
  <si>
    <t>acorreacamargo@gmail.com</t>
  </si>
  <si>
    <t>Eugênio Pantoja</t>
  </si>
  <si>
    <t>21 966581919</t>
  </si>
  <si>
    <t>eugeniopantoja@hotmail.com</t>
  </si>
  <si>
    <t>Mirele Mascarenhas</t>
  </si>
  <si>
    <t>21 997386615</t>
  </si>
  <si>
    <t>mirele.light@gmail.com</t>
  </si>
  <si>
    <t>Julia Santos</t>
  </si>
  <si>
    <t>21 981059172</t>
  </si>
  <si>
    <t> julia_alves@id.uff.br</t>
  </si>
  <si>
    <t>OSWALMAR</t>
  </si>
  <si>
    <t>21 992664989</t>
  </si>
  <si>
    <t>Ignacio Díez</t>
  </si>
  <si>
    <t>21 967674624</t>
  </si>
  <si>
    <t>Ceci.abadie@gmail.com</t>
  </si>
  <si>
    <t>RAQUEL SIQUEIRA DA SILVA</t>
  </si>
  <si>
    <t>73 999888875</t>
  </si>
  <si>
    <t>raquelsiqueira13@gmail.com</t>
  </si>
  <si>
    <t>Júnior</t>
  </si>
  <si>
    <t>021980128786</t>
  </si>
  <si>
    <t>Igor Amaral</t>
  </si>
  <si>
    <t>21 975163670</t>
  </si>
  <si>
    <t>Claudia Regina</t>
  </si>
  <si>
    <t>21 975408628</t>
  </si>
  <si>
    <t>11 991561571</t>
  </si>
  <si>
    <t>Marco Antonio</t>
  </si>
  <si>
    <t>21 981790482</t>
  </si>
  <si>
    <t>mardesigner2@gmail.com</t>
  </si>
  <si>
    <t>Felipe Saramago</t>
  </si>
  <si>
    <t>21 960190453</t>
  </si>
  <si>
    <t>felipe.saramago7@gmail.com</t>
  </si>
  <si>
    <t>21 972619810</t>
  </si>
  <si>
    <t>andrebravoc@gmail.com</t>
  </si>
  <si>
    <t>Millioli</t>
  </si>
  <si>
    <t>31 998191014</t>
  </si>
  <si>
    <t>rogeliomozermillioli@gmail.com</t>
  </si>
  <si>
    <t>Marcelli</t>
  </si>
  <si>
    <t>21 996690906</t>
  </si>
  <si>
    <t>marcellilacerda@hotmail.com</t>
  </si>
  <si>
    <t>21 998990899</t>
  </si>
  <si>
    <t> isadora.carneiro5@gmail.com</t>
  </si>
  <si>
    <t>21 995313033</t>
  </si>
  <si>
    <t>Júlia Barreto</t>
  </si>
  <si>
    <t>21 999258988</t>
  </si>
  <si>
    <t>julia.barva@gmail.com</t>
  </si>
  <si>
    <t>FELIPPE FERREIRA DA SILVA ARAUJO</t>
  </si>
  <si>
    <t>021997947104</t>
  </si>
  <si>
    <t>felippe.1984.silva@gmail.com</t>
  </si>
  <si>
    <t>21 996222722</t>
  </si>
  <si>
    <t>monaritz@yahoo.com.br</t>
  </si>
  <si>
    <t>Kcfrs</t>
  </si>
  <si>
    <t>21 970159661</t>
  </si>
  <si>
    <t>carininhafiorito@gmail.com</t>
  </si>
  <si>
    <t>Luciene Gomes</t>
  </si>
  <si>
    <t>Tais Vieira do Vale</t>
  </si>
  <si>
    <t>21 964185125</t>
  </si>
  <si>
    <t> tvivale3@gmail.com</t>
  </si>
  <si>
    <t>Liara Bambirra</t>
  </si>
  <si>
    <t>21 998930070</t>
  </si>
  <si>
    <t>Dani Senra</t>
  </si>
  <si>
    <t>61 982468384</t>
  </si>
  <si>
    <t>Adriano Pereira</t>
  </si>
  <si>
    <t>21 981951372</t>
  </si>
  <si>
    <t>Avenida Niemeyer,</t>
  </si>
  <si>
    <t>Carlos Fernando</t>
  </si>
  <si>
    <t>21 999738207</t>
  </si>
  <si>
    <t>carlosfernandoadvogado@gmail.com</t>
  </si>
  <si>
    <t>Paulo Martins</t>
  </si>
  <si>
    <t>21 999939168</t>
  </si>
  <si>
    <t>paulofgmartins@gmail.com</t>
  </si>
  <si>
    <t>Maria Fernanda</t>
  </si>
  <si>
    <t>48 999004077</t>
  </si>
  <si>
    <t>mariafernandanburigo@gmail.com</t>
  </si>
  <si>
    <t>25/05/2022</t>
  </si>
  <si>
    <t>Estrada da Gávea, nº 642</t>
  </si>
  <si>
    <t>Edificio Samambaia / Samambaia</t>
  </si>
  <si>
    <t>19/05/2022</t>
  </si>
  <si>
    <t>24/05/2022</t>
  </si>
  <si>
    <t>23/05/2022</t>
  </si>
  <si>
    <t>20/05/2022</t>
  </si>
  <si>
    <t>SA0043</t>
  </si>
  <si>
    <t>1703</t>
  </si>
  <si>
    <t>Rua Santa Clara, nº 8</t>
  </si>
  <si>
    <t>Petrópolis</t>
  </si>
  <si>
    <t>31/08/2021</t>
  </si>
  <si>
    <t>Rua da Passagem, nº 101</t>
  </si>
  <si>
    <t>Easy Way / Bloco 1</t>
  </si>
  <si>
    <t>Rua Paissandu, nº 25</t>
  </si>
  <si>
    <t>1201</t>
  </si>
  <si>
    <t>Rio Mega</t>
  </si>
  <si>
    <t>19/04/2022</t>
  </si>
  <si>
    <t>16/05/2022</t>
  </si>
  <si>
    <t>AP0578</t>
  </si>
  <si>
    <t>822</t>
  </si>
  <si>
    <t>04/05/2022</t>
  </si>
  <si>
    <t>12/05/2022</t>
  </si>
  <si>
    <t>Rua Dona Mariana, nº 181</t>
  </si>
  <si>
    <t>09/05/2022</t>
  </si>
  <si>
    <t>AP0579</t>
  </si>
  <si>
    <t>Rua General Venâncio Flores, nº 300</t>
  </si>
  <si>
    <t>Don Nelson</t>
  </si>
  <si>
    <t>05/05/2022</t>
  </si>
  <si>
    <t>2403</t>
  </si>
  <si>
    <t>Morada do Sol / Bloco B</t>
  </si>
  <si>
    <t>Rua Professor Gastão Bahiana, nº 155</t>
  </si>
  <si>
    <t>Rio dos Sinos</t>
  </si>
  <si>
    <t>02/05/2022</t>
  </si>
  <si>
    <t>07/05/2022</t>
  </si>
  <si>
    <t>Rua Vinícius de Moraes, nº 169</t>
  </si>
  <si>
    <t>ap 201</t>
  </si>
  <si>
    <t>Ed Rose Ipanema</t>
  </si>
  <si>
    <t>29/04/2022</t>
  </si>
  <si>
    <t>06/05/2022</t>
  </si>
  <si>
    <t>16/06/2020</t>
  </si>
  <si>
    <t>AP0577</t>
  </si>
  <si>
    <t>Rua Pompeu Loureiro, nº 51</t>
  </si>
  <si>
    <t>Solar dos Reis</t>
  </si>
  <si>
    <t>03/05/2022</t>
  </si>
  <si>
    <t>Diego Paiva,Christian Bettoni</t>
  </si>
  <si>
    <t>1006</t>
  </si>
  <si>
    <t>17/06/2020</t>
  </si>
  <si>
    <t>1106</t>
  </si>
  <si>
    <t>15/10/2021</t>
  </si>
  <si>
    <t>Rua Pinheiro Machado, nº 22</t>
  </si>
  <si>
    <t>ap 205 bloco 3</t>
  </si>
  <si>
    <t>Rossi Parque</t>
  </si>
  <si>
    <t>Rua Paula Freitas, nº 99</t>
  </si>
  <si>
    <t>Stella Brilhante</t>
  </si>
  <si>
    <t>12/01/2022</t>
  </si>
  <si>
    <t>AP0575</t>
  </si>
  <si>
    <t>Rua Dias Ferreira, nº 90</t>
  </si>
  <si>
    <t>Dias Ferreira</t>
  </si>
  <si>
    <t>Avenida Beira-Mar, nº 454</t>
  </si>
  <si>
    <t>Beira Mar</t>
  </si>
  <si>
    <t>27/04/2022</t>
  </si>
  <si>
    <t>28/04/2022</t>
  </si>
  <si>
    <t>26/04/2022</t>
  </si>
  <si>
    <t>25/04/2022</t>
  </si>
  <si>
    <t>Rua Domingos Ferreira, nº 144</t>
  </si>
  <si>
    <t>Apt. 902</t>
  </si>
  <si>
    <t>Ed. Le Maitre.</t>
  </si>
  <si>
    <t>02/10/2020</t>
  </si>
  <si>
    <t>AP0315</t>
  </si>
  <si>
    <t>Rua Domingos Ferreira, nº 125</t>
  </si>
  <si>
    <t>Condomínio do Edifício Master</t>
  </si>
  <si>
    <t>12/03/2021</t>
  </si>
  <si>
    <t>AP0555</t>
  </si>
  <si>
    <t>Rua Figueiredo de Magalhães, nº 741</t>
  </si>
  <si>
    <t>Provença</t>
  </si>
  <si>
    <t>20/04/2022</t>
  </si>
  <si>
    <t>18/04/2022</t>
  </si>
  <si>
    <t>15/04/2022</t>
  </si>
  <si>
    <t>16/07/2020</t>
  </si>
  <si>
    <t>12/04/2022</t>
  </si>
  <si>
    <t>Avenida Beira-Mar, nº 262</t>
  </si>
  <si>
    <t>Santos Dumont</t>
  </si>
  <si>
    <t>04/11/2020</t>
  </si>
  <si>
    <t>Rua Belfort Roxo, nº 129</t>
  </si>
  <si>
    <t>A1</t>
  </si>
  <si>
    <t>21/06/2021</t>
  </si>
  <si>
    <t>08/04/2022</t>
  </si>
  <si>
    <t>SA0045</t>
  </si>
  <si>
    <t>Rua México, nº 70</t>
  </si>
  <si>
    <t>Sisalmex</t>
  </si>
  <si>
    <t>15/06/2021</t>
  </si>
  <si>
    <t>GA0009</t>
  </si>
  <si>
    <t>Rua do Couto, nº 223</t>
  </si>
  <si>
    <t>AP0553</t>
  </si>
  <si>
    <t>Rua Oliveira Fausto, nº 27</t>
  </si>
  <si>
    <t>Oliveira Fausto 27</t>
  </si>
  <si>
    <t>CO0028</t>
  </si>
  <si>
    <t>Avenida Niemeyer, nº 869</t>
  </si>
  <si>
    <t>1004</t>
  </si>
  <si>
    <t>Caius</t>
  </si>
  <si>
    <t>07/04/2022</t>
  </si>
  <si>
    <t>PR0005</t>
  </si>
  <si>
    <t>Rua Visconde da Gávea, nº 105</t>
  </si>
  <si>
    <t>05/04/2022</t>
  </si>
  <si>
    <t>06/04/2022</t>
  </si>
  <si>
    <t>Rua Arnaldo Quintela, nº 70</t>
  </si>
  <si>
    <t xml:space="preserve"> Condomínio Opera Di Milano</t>
  </si>
  <si>
    <t>31/03/2022</t>
  </si>
  <si>
    <t>28/03/2022</t>
  </si>
  <si>
    <t>22010010</t>
  </si>
  <si>
    <t>Rua Gustavo Sampaio</t>
  </si>
  <si>
    <t>1260</t>
  </si>
  <si>
    <t>Ar-condicionado,Cozinha,Elevador,Interfone,Área de serviço</t>
  </si>
  <si>
    <t>Leme Alto Padrão</t>
  </si>
  <si>
    <t>Edifício de alto padrão com fachada em granito, portaria 24hs muito ampla, monitoramento por CFTV e excelente play com salão de festas, quadra de esportes e espaço gourmet com churrasqueira e forna a lenha. Espaçoso apartamento composto de amplo living em tábuas corridas, sala de jantar, lavabo, 4 confortáveis dormitórios com armários embutidos, sendo um deles suíte. Copa, cozinha planejada, área de serviço e dependências de empregada. 3 vagas de garagem na escritura e mais uma na convenção de condomínio. -</t>
  </si>
  <si>
    <t>512</t>
  </si>
  <si>
    <t>116</t>
  </si>
  <si>
    <t>1800</t>
  </si>
  <si>
    <t>1336</t>
  </si>
  <si>
    <t>Apartamento com 3 dormitórios para alugar, 116 m² por R$ 1.800,00/ano - Centro - Rio de Janeiro/RJ</t>
  </si>
  <si>
    <t>Excelente localização. Apartamento com sala em 2 ambientes, varanda, possui 3 quartos espaçosos, Vista deslumbrante, 180º para o Aterro, Pão de Açúcar e Cristo Redentor, varanda jardim de inverno, 2 banheiros reformados (possibilidade de suíte). Espaço para Copa e Cozinha, área de serviço e dependência. Localizado em Edifício residencial/comercial. A 5 minutos do Metrô Cinelândia, Estação VLT na porta, em frente ao Aeroporto Santos Dumont, próximo ao IBGE, TRE, IBMEC, Consulados da França, Itália, Alemanha, e Angola. Metragem 135 m² -</t>
  </si>
  <si>
    <t>1150</t>
  </si>
  <si>
    <t>693</t>
  </si>
  <si>
    <t>Apartamento com 1 dormitório para alugar, 60 m² por R$ 1.150,00/ano - Centro - Rio de Janeiro/RJ</t>
  </si>
  <si>
    <t>Beira Mar! Excelente localização, próximo a Cinelândia, aeroporto de Aterro do Flamengo. Frente, linda vista. Amplo quarto e sala com cozinha e banheiro. -</t>
  </si>
  <si>
    <t>155</t>
  </si>
  <si>
    <t>461</t>
  </si>
  <si>
    <t>22050012</t>
  </si>
  <si>
    <t>Rua Domingos Ferreira</t>
  </si>
  <si>
    <t>1600000</t>
  </si>
  <si>
    <t>1641</t>
  </si>
  <si>
    <t>414</t>
  </si>
  <si>
    <t>Apartamento com 3 quartos, quadra da praia, à venda, 130 m² por R$ 1.600.000 - Copacabana - Rio de J</t>
  </si>
  <si>
    <t>Rua Domingos Ferreira, na quadra da Praia de Copacabana, 5 minutos da areia!&amp;lt;br&amp;gt;Apartamento todo reformado com salão para 3 ambientes, piso todo em porcelanato, varanda, com vista para o Cristo Redentor, fundos, claro e ventilado.&amp;lt;br&amp;gt;Banheiro social com bancada e nicho em mármore, 3 quartos amplos, sendo 1 suíte, com acabamento de bom gosto e janelas novas de alumínio branco. A cozinha é espaçosa, com bancada gourmet em mármore, pia com dupla cuba em Inox, área de serviço e dependência.&amp;lt;br&amp;gt;Possui 1 vaga de garagem coberta. Edifício imponente, com portaria 24 horas, câmeras de seguranças. -</t>
  </si>
  <si>
    <t>614</t>
  </si>
  <si>
    <t>22050011</t>
  </si>
  <si>
    <t>540000</t>
  </si>
  <si>
    <t>584</t>
  </si>
  <si>
    <t>Apartamento com 1 quarto, em Copacabana, à venda, 38 m² por R$ 540.000 - Rio de Janeiro/RJ</t>
  </si>
  <si>
    <t>Rua Domingos Ferreira, na quadra da Praia de Copacabana! Apartamento todo reformado, conjugadão, fundos, quadríssima da praia.&amp;lt;br&amp;gt;Dividido em sala e quarto, piso todo em porcelanato, cozinha com espaço para fogão e geladeira, banheiro social amplo, com box blindex, pia em vidro blindex.&amp;lt;br&amp;gt;Prédio luxuoso, com bicicletário, academia de ginástica, portaria e segurança 24hs e garagem para alugar. -</t>
  </si>
  <si>
    <t>9600</t>
  </si>
  <si>
    <t>1310</t>
  </si>
  <si>
    <t>513</t>
  </si>
  <si>
    <t>Apartamento com 2 dormitórios para alugar, 111 m² por R$ 9.600,00/mês - Leblon - Rio de Janeiro/RJ</t>
  </si>
  <si>
    <t>Leblon!!! Próximo a praia e ao comércio da Ataulfo de Paiva. Edifício de ótimo nível construído em centro de terreno. Apartamento muito confortável, original 3 quartos, hoje composto de amplo living com piso em tacos de madeira, sala de jantar (original quarto), 2 dormitórios com armários embutidos, sendo uma suíte, copa-cozinha planejada, área de serviço e dependências de empregada. Uma vaga de garagem. -</t>
  </si>
  <si>
    <t>113</t>
  </si>
  <si>
    <t>4200</t>
  </si>
  <si>
    <t>Apartamento amplo no Leblon, 3 quartos, 64 m² - aluguel por R$ 4.200/mês ou venda por R$ 1.948.000 -</t>
  </si>
  <si>
    <t>Leblon! Aqui une o morar bem e a proximidade de tudo! Apartamento maravilhoso para alugar, 64m², 3 quartos, sendo 1 suíte, 3 banheiros, 1 escritório, dependência completa. Sem garagem, mas consegue estacionar com facilidade nas proximidades.&amp;lt;br&amp;gt;Condomínio possui um terraço, com vista para o Cristo, com área para churrasco e chuveirão.&amp;lt;br&amp;gt;Vista indevassável para as árvores, frequentadas por sabiás e beija-flores.&amp;lt;br&amp;gt;Pertinho da Praia e Lagoa Rodrigo de Freitas, próximo do comércio em geral e Rio Design Center.&amp;lt;br&amp;gt;Todo reformado, instalações elétricas e hidráulicas novas, portaria 24 hrs. -</t>
  </si>
  <si>
    <t>619</t>
  </si>
  <si>
    <t>Apartamento com 3 quartos à venda, 75 m² por R$ 590.000 - Centro - Rio de Janeiro/RJ</t>
  </si>
  <si>
    <t>159</t>
  </si>
  <si>
    <t>700000</t>
  </si>
  <si>
    <t>Apartamento amplo em Copacabana com 3 quartos à venda, 142 m² por R$ 700.000 - Rio de Janeiro/RJ</t>
  </si>
  <si>
    <t>154</t>
  </si>
  <si>
    <t>342</t>
  </si>
  <si>
    <t>Apartamento com 2 dormitórios para alugar, 60 m² por R$ 1.250,00/mês - Centro - Rio de Janeiro/RJ</t>
  </si>
  <si>
    <t>Av. Beira Mar! Lindo edifício com fachada tombada, antiga moradia de Candido Portinari e Manoel Bandeira. Apartamento em andar alto com linda vista para a Baía de Guanabara, composta de salão, lavabo, dois quartos, banheiro e cozinha. -</t>
  </si>
  <si>
    <t>236</t>
  </si>
  <si>
    <t>1500000</t>
  </si>
  <si>
    <t>Apartamento com 3 dormitórios à venda, 260 m² por R$ 1.500.000,00 - Copacabana - Rio de Janeiro/RJ</t>
  </si>
  <si>
    <t>20231046</t>
  </si>
  <si>
    <t>Rua dos Inválidos</t>
  </si>
  <si>
    <t>50</t>
  </si>
  <si>
    <t>360000</t>
  </si>
  <si>
    <t>380</t>
  </si>
  <si>
    <t>Apartamento com 2 dormitórios à venda, 50 m² por R$ 360.000,00 - Centro - Rio de Janeiro/RJ</t>
  </si>
  <si>
    <t>Rua dos Inválidos! Excelente apartamento no coração da Lapa, composto de salão, Salão em 2 ambientes, 2 quartos, banheiro social, cozinha americana. Todo reformado. elétrica e hidráulica novas.  Com estacionamento. Pronto  para morar! -</t>
  </si>
  <si>
    <t>256</t>
  </si>
  <si>
    <t>227</t>
  </si>
  <si>
    <t>Apartamento com 2 dormitórios à venda, 77 m² por R$ 890.000,00 - Copacabana - Rio de Janeiro/RJ</t>
  </si>
  <si>
    <t>Copacabana! Posto 2! Junto a praia, Metrô e o farto comércio que o bairro oferece. Lindíssimo apartamento, todo reformado, com aproximadamente 80m², composto de amplo living integrado a cozinha americana, equipada com bancada e cooktop, lavabo, 2 suítes com armários embutidos. Área de serviço. Apartamento não será alugado com mobília. -</t>
  </si>
  <si>
    <t>338</t>
  </si>
  <si>
    <t>433</t>
  </si>
  <si>
    <t>Churrasqueira,Cozinha,Interfone,Lavanderia,Mobiliado,Piscina,Quadra poliesportiva,Área de serviço</t>
  </si>
  <si>
    <t>Apartamento amplo em Copacabana, 2 quartos para alugar, 105 m² por R$ 5.000/mês - Rio de Janeiro/RJ</t>
  </si>
  <si>
    <t>Copacabana, todo mobiliado!&amp;lt;br&amp;gt;Apartamento confortável, sala, 2 quartos, sendo 1 suite, 2 banheiros, área de serviço, dependência completa, varanda para curtir o sol da manhã,  ar condicionado nos quartos e sala.&amp;lt;br&amp;gt;Condomínio com ótima infraestrutura, com playground, salão de festas, piscina, sauna, sala de jogos, churrasqueira, spa, espaço gourmet, quadra de esportes e vaga na garagem&amp;lt;br&amp;gt;Boa localização, perto do metrô e mercados, com uma vista agradável.&amp;lt;br&amp;gt;Venha morar no melhor de Copacabana, pertinho da praia. -</t>
  </si>
  <si>
    <t>546</t>
  </si>
  <si>
    <t>22020001</t>
  </si>
  <si>
    <t>1100</t>
  </si>
  <si>
    <t>125</t>
  </si>
  <si>
    <t>Ar-condicionado,Cozinha,Elevador,Interfone,Mobiliado</t>
  </si>
  <si>
    <t>Copacabana, apartamento mobiliado, com 2 quartos para alugar, 50 m² por R$ 4.000/mês - Rio de Janeir</t>
  </si>
  <si>
    <t>Copacabana, Posto 2! Apartamento finamente mobiliado, bem localizado, 2 quartos, sendo 1 com cama king size e outro com 2 camas de solteiro e uma cama auxiliar, sala, cozinha com todos acessórios, ar condicionado split na sala e nos quartos,  TV de última geração 55" na sala e nos quartos, janelas antirruído, sem vaga de garagem.&amp;lt;br&amp;gt;Imóvel localizado a 2 quadras da praia, próximo de comércio em geral e restaurantes. -</t>
  </si>
  <si>
    <t>427</t>
  </si>
  <si>
    <t>280000</t>
  </si>
  <si>
    <t>Apartamento com 1 dormitório à venda, 25 m² por R$ 280.000,00 - Flamengo - Rio de Janeiro/RJ</t>
  </si>
  <si>
    <t>Cozinha,Elevador,Interfone,Varanda</t>
  </si>
  <si>
    <t>Apartamento reformado em Copacabana, 1 quarto à venda, dependência completa, 60 m² por R$ 690.000</t>
  </si>
  <si>
    <t>Copacabana, sala e quarto com dependências, totalmente reformado! Coladinho à Rua Francisco Otaviano, fundos, vista livre, sol da manhã, salão em 2 ambientes, 1 quarto amplo com armário, banheiro com bancada em mármore e blindex, cozinha ampla cabendo fogão e geladeira, dependências completas de empregada.&amp;lt;br&amp;gt;Prédio gabaritado, 2 elevadores, 7 andares, 4 aptos por andar, sistema de câmeras e vagas de garagem disponíveis para alugar na faixa entre 350 a 400 reais por mês. -</t>
  </si>
  <si>
    <t>483</t>
  </si>
  <si>
    <t>680000</t>
  </si>
  <si>
    <t>Apartamento com 2 dormitórios à venda, 70 m² por R$ 680.000,00 - Botafogo - Rio de Janeiro/RJ</t>
  </si>
  <si>
    <t>Apartamento com 3 dormitórios para alugar, 143 m² - Botafogo - Rio de Janeiro/RJ</t>
  </si>
  <si>
    <t>198</t>
  </si>
  <si>
    <t>Apartamento com 2 dormitórios, 70 m² - venda por R$ 449.000,00 ou aluguel por R$ 2.200,00/mês - Copa</t>
  </si>
  <si>
    <t>1255</t>
  </si>
  <si>
    <t>22231090</t>
  </si>
  <si>
    <t>Rua Pinheiro Machado</t>
  </si>
  <si>
    <t>1240000</t>
  </si>
  <si>
    <t>Cozinha,Varanda gourmet,Área de serviço</t>
  </si>
  <si>
    <t>Parque Rossi! Infraestrutura de altíssimo padrão, a melhor de Laranjeiras!</t>
  </si>
  <si>
    <t>PArque Rossi! O melhor condomínio para você e sua família desfrutarem de uma infraestrutura de altíssimo padrão, diferenciada, de lazer e segurança. Excelente planta com sala em L, varandão com fechamento em cortina de vidro, lavabo, suíte ampla, quarto muito confortável, banheiro social, cozinha e área de serviço. Imóvel para pessoas que gostam de privacidade e silêncio, voltado para o sol da manhã. 1 vaga na escritura! -</t>
  </si>
  <si>
    <t>214</t>
  </si>
  <si>
    <t>Apartamento com 3 dormitórios à venda, 89 m² por R$ 850.000 - Botafogo - Rio de Janeiro/RJ</t>
  </si>
  <si>
    <t>Rua Oliveira Fausto!! Venha morar numa rua tranquila, mas pertinho do burburinho do bairro! Pertinho do metrô, Shopping,  comércio e dos melhores bares e restaurantes do bairro, além de está pertinho das praias do Rio! Ótimo edifício com 2 apartamentos por andar. Excelente apartamento de frente com vista livre, muito silencioso, claro, arejado, com piso laminado, reformado, composto de: Aconchegante e ampla Sala com 2 ambientes, 03 quartos, possibilidade de fazer 4 quartos, 01 Banheiro Social, espaçosa Cozinha, Área de Serviço e banheiro de empregada. c/89m2 (aproximadamente). -</t>
  </si>
  <si>
    <t>22210080</t>
  </si>
  <si>
    <t>Rua Paissandu</t>
  </si>
  <si>
    <t>1660000</t>
  </si>
  <si>
    <t>598</t>
  </si>
  <si>
    <t>Apartamento com 3 dormitórios à venda, 198 m² por R$ 1.660.000,00 - Flamengo - Rio de Janeiro/RJ</t>
  </si>
  <si>
    <t>Paissandu!!! Poucos passos da praia. Um dos locais mais privilegiados do Flamengo. Apartamento em andar alto, muito espaçoso, claro e com linda vista para a praia.  Amplo living em tábuas corridas, 3 quartos confortáveis, sendo uma suíte, espaçosa copa-cozinha com armários, área de serviço e dependências de empregada. Uma vaga de garagem na escritura. -</t>
  </si>
  <si>
    <t>355</t>
  </si>
  <si>
    <t>22031011</t>
  </si>
  <si>
    <t>Rua Figueiredo Magalhães</t>
  </si>
  <si>
    <t>46</t>
  </si>
  <si>
    <t>480000</t>
  </si>
  <si>
    <t>520</t>
  </si>
  <si>
    <t>110</t>
  </si>
  <si>
    <t>Apartamento em Copacabana, 1 quarto, à venda, 46 m² por R$ 480.000 - Rio de Janeiro/RJ</t>
  </si>
  <si>
    <t>86</t>
  </si>
  <si>
    <t>Apartamento de sala e quarto, em piso de taco, esquadria de alumínio, salão, quarto sem armário, banheiro azulejado até ao teto, cozinha ampla, área de serviço, dependência completa, vista lateral do mar.&amp;lt;br&amp;gt;&amp;lt;br&amp;gt;Edifício familiar, bem localizado, com farto comercio, próximo do metrô Siqueira Campos, Copa Dor, Theatro Net Rio -</t>
  </si>
  <si>
    <t>340</t>
  </si>
  <si>
    <t>104</t>
  </si>
  <si>
    <t>Apartamento com 2 dormitórios à venda, 98 m² por R$ 850.000,00 - Centro - Rio de Janeiro/RJ</t>
  </si>
  <si>
    <t>Excelente apartamento, preço bom, imbatível, salão, dois quartos e vista para a Baía de Guanabara, cartão postal. -</t>
  </si>
  <si>
    <t>115</t>
  </si>
  <si>
    <t>22411010</t>
  </si>
  <si>
    <t>Rua Vinícius de Moraes</t>
  </si>
  <si>
    <t>3500</t>
  </si>
  <si>
    <t>Depósito,Varanda,Escritório,Área de serviço</t>
  </si>
  <si>
    <t>Apartamento com 2 dormitórios para alugar, 90 m² por R$ 3.500,00/mês - Ipanema - Rio de Janeiro/RJ</t>
  </si>
  <si>
    <t>Próximo a Imóvel localizado a 100 metros da Lagoa Rodrigo de Freitas.  Apartamento estilo casa com 2 quartos 2 Banheiros, 2 dependências e 2 vagas&amp;lt;br&amp;gt;Ipanema entre a praia e a Lagoa. Sala ampla de com 2 ambientes, 2 quartos, 2 banheiro social , cozinha , área de serviço e dependência completa. 2 vagas de garagem. O apartamento não tem condomínio, pois é o segundo andar de uma casa centenária com entrada totalmente independente, a caso passou por um reforma, mas manteve o chame e o estilo das poucas casas que ainda existem em Ipanema. Exclusivamente Residencial. -</t>
  </si>
  <si>
    <t>575</t>
  </si>
  <si>
    <t>632</t>
  </si>
  <si>
    <t>41</t>
  </si>
  <si>
    <t>22431050</t>
  </si>
  <si>
    <t>Rua Dias Ferreira</t>
  </si>
  <si>
    <t>1420000</t>
  </si>
  <si>
    <t>Ar-condicionado,Cozinha,Interfone,Mobiliado,Área de serviço</t>
  </si>
  <si>
    <t>Apartamento no Leblon, todo reformado, 2 quartos, 62 m² por R$ 1.420.000 - Rio de Janeiro/RJ</t>
  </si>
  <si>
    <t>Venha morar num apartamento confortável e totalmente reformado na Rua Dias Ferreira, próximo da praia do Leblon, com ótima localização, sol da manhã, 2 quartos, sala ampla, cozinha americana, banheiro social, área de serviço, varanda com vista para o verde, dependência completa, sem garagem, mas consegue estacionar com facilidade nas proximidades.&amp;lt;br&amp;gt;Imóvel mobiliado, com móveis planejados em todos os cômodos, box blindex, janelas antirruído, somente 2 lances de escada, IPTU com excelente valor, zelador.&amp;lt;br&amp;gt;Próximo da Ataulfo de Paiva, restaurantes, farmácias, mercado, e hortifrutti. Venha conhecer, se apaixonar e morar! -</t>
  </si>
  <si>
    <t>642</t>
  </si>
  <si>
    <t>22061000</t>
  </si>
  <si>
    <t>Rua Pompeu Loureiro</t>
  </si>
  <si>
    <t>780000</t>
  </si>
  <si>
    <t>982</t>
  </si>
  <si>
    <t>Cozinha,Depósito,Elevador,Interfone,Lavanderia,Sistema de alarme,Área de serviço</t>
  </si>
  <si>
    <t>Apartamento com 2 dormitórios à venda, 79 m² por R$ 780.000,00 - Copacabana - Rio de Janeiro/RJ</t>
  </si>
  <si>
    <t>Pompeu Loureiro! Confortável apartamento com aproximadamente 80m², composto de amplo living em tacos de madeira novos, 2 quartos, um banheiro social, cozinha planejada e dependências, Próximo ao Metrô e a todo o comércio do bairro. -</t>
  </si>
  <si>
    <t>233</t>
  </si>
  <si>
    <t>390000</t>
  </si>
  <si>
    <t>Ar-condicionado,Escritório</t>
  </si>
  <si>
    <t>Apartamento com 1 dormitório à venda, 35 m² por R$ 390.000,00 - Copacabana - Rio de Janeiro/RJ</t>
  </si>
  <si>
    <t>Excelente apartamento, localizado na segunda quadra da praia, próximo ao metrô.  Composto por sala, quarto, copa-cozinha e banheiro social, incluindo armários, ar condicionado, fundo silencioso, elétrica e hidráulica. Todo reformado e pronto para morar. Pagamento só a vista. -</t>
  </si>
  <si>
    <t>277</t>
  </si>
  <si>
    <t>22441090</t>
  </si>
  <si>
    <t>132</t>
  </si>
  <si>
    <t>2350000</t>
  </si>
  <si>
    <t>2910</t>
  </si>
  <si>
    <t>Apartamento com 4 dormitórios à venda, 132 m² por R$ 2.350.000,00 - Leblon - Rio de Janeiro/RJ</t>
  </si>
  <si>
    <t>Gen Venâncio Flores!!! Um dos trechos mais valorizados do Leblon. Junto ao melhor comércio, Metrô e próximo a praia. Confortável apartamento com aproximadamente 135m2, composto de amplo living em tábuas corridas, 4 quartos com armários embutidos, 2 banheiros sociais, espaçosa cozinha, copa e dependências completas. Uma vaga de garagem escriturada. -</t>
  </si>
  <si>
    <t>875000</t>
  </si>
  <si>
    <t>1680</t>
  </si>
  <si>
    <t>250</t>
  </si>
  <si>
    <t>Apartamento com 3 dormitórios à venda, 94 m² por R$ 875.000 - Botafogo - Rio de Janeiro/RJ</t>
  </si>
  <si>
    <t>Morada do Sol!! Um dos condomínios mais tradicionais da Zona Sul. Segurança e infraestrutura total de lazer. Ideal para quem quer criar os filhos com espaço de sobra e alto nível de segurança. Apartamento em andar alto com uma das mais deslumbrantes vistas da cidade: Baía de Guanabara e praia de Copacabana, um verdadeiro cartão postal. Sala em 2ambientes, 3 quartos com armários, 2 banheiros sociais (muito fácil fazer suíte), espaçosa copa-cozinha, área de serviço e dependências de empregada. Uma vaga escriturada. -</t>
  </si>
  <si>
    <t>1478</t>
  </si>
  <si>
    <t>498</t>
  </si>
  <si>
    <t>Ar-condicionado,Churrasqueira,Cozinha,Interfone,Jardim,Piscina,Quadra poliesportiva,Espaço gourmet,Academia,Área de serviço</t>
  </si>
  <si>
    <t>Apartamento com 2 dormitórios para alugar, 96 m² por R$ 3.300,00/mês - Botafogo - Rio de Janeiro/RJ</t>
  </si>
  <si>
    <t>Dona Mariana!! Prédio com infraestrutura total de lazer . Apartamento todo reformado com aproximadamente 100m², iluminado pelo sol da manhã, com vista para o Cristo Redentor. Janelas antirruídos, split na sala, elétrica nova,  Sala em dois ambientes com acesso a varanda. Dois quartos, sendo uma suíte, copa-cozinha planejada, área de serviço e dependências completa. Uma vaga de garagem. -</t>
  </si>
  <si>
    <t>390</t>
  </si>
  <si>
    <t>324</t>
  </si>
  <si>
    <t>22610001</t>
  </si>
  <si>
    <t>Estrada da Gávea</t>
  </si>
  <si>
    <t>795000</t>
  </si>
  <si>
    <t>Ar-condicionado,Condomínio fechado,Cozinha,Interfone,TV a cabo,Escritório,Área de serviço</t>
  </si>
  <si>
    <t>Apartamento com 2 dormitórios à venda, 90 m² por R$ 795.000,00 - São Conrado - Rio de Janeiro/RJ</t>
  </si>
  <si>
    <t>Excelente apartamento, junto ao metrô  e próximo Shopping Fashion Mall. 2 quartos sendo um suíte original (embora tenha sido feito um home teacher),  armários, área de serviço, dependência de empregada, copa-cozinha planejada. Pronto para morar. -</t>
  </si>
  <si>
    <t>247</t>
  </si>
  <si>
    <t>5900000</t>
  </si>
  <si>
    <t>Casa com 4 dormitórios à venda, 537 m² por R$ 5.900.000,00 - Humaitá - Rio de Janeiro/RJ</t>
  </si>
  <si>
    <t>Casa à venda, 145 m² por R$ 850.000,00 - Botafogo - Rio de Janeiro/RJ</t>
  </si>
  <si>
    <t>69</t>
  </si>
  <si>
    <t>22290030</t>
  </si>
  <si>
    <t>Rua da Passagem</t>
  </si>
  <si>
    <t>2100000</t>
  </si>
  <si>
    <t>1898</t>
  </si>
  <si>
    <t>842</t>
  </si>
  <si>
    <t>Ar-condicionado,Churrasqueira,Condomínio fechado,Interfone,Piscina,Sauna,Área de serviço</t>
  </si>
  <si>
    <t>Cobertura com 3 dormitórios à venda, 169 m² por R$ 2.100.000,00 - Botafogo - Rio de Janeiro/RJ</t>
  </si>
  <si>
    <t>Easy Way! Condomínio com total infraestrutura e segurança,  academia, salão de festas, área baby, salão de home theater, piscina e sauna. Cobertura duplex finamente decorada. Salão em dois ambientes com varanda, lavabo, suíte com armários, copa-cozinha planejada e área de serviço. No segundo piso ficam outros 2 quartos sendo uma suíte principal, um banheiro social e o terraço com churrasqueira e ducha. Duas vagas de garagem. -</t>
  </si>
  <si>
    <t>849</t>
  </si>
  <si>
    <t>1094</t>
  </si>
  <si>
    <t>Ar-condicionado,Churrasqueira,Cozinha,Elevador,Interfone,Vista para o mar,Área de serviço</t>
  </si>
  <si>
    <t>Cobertura duplex, Copacabana, 7 quartos à venda, 290 m² por R$ 4.500.000 - Rio de Janeiro/RJ</t>
  </si>
  <si>
    <t>Cobertura Duplex na Avenida Atlântica com vista Panorâmica do Mar de Copacabana, 7 quartos, terraço, 4 vagas na escritura.&amp;lt;br&amp;gt;No 1º andar, Salão em 2 ambientes, piso em tábuas corridas, varanda, 4 quartos (1 suíte) banheiro social, lavabo de apoio, cozinha ampla com ilha em granito, dependências completas de empregada.&amp;lt;br&amp;gt;No 2º andar, Salão em 2 ambientes, piso em Porcelanato, terraço aberto com churrasqueira e possibilidade de um deck para piscina, 3 quartos (2 suítes) banheiro com box blindex, cozinha planejada, área de serviço.&amp;lt;br&amp;gt;Edifício com portaria 24h, câmeras, playground, salão de festas. Documentação perfeita, aceita FGTS e financiamento. -</t>
  </si>
  <si>
    <t>676</t>
  </si>
  <si>
    <t>Cobertura à venda, 196 m² por R$ 1.750.000,00 - Copacabana - Rio de Janeiro/RJ</t>
  </si>
  <si>
    <t>54</t>
  </si>
  <si>
    <t>150</t>
  </si>
  <si>
    <t>1713</t>
  </si>
  <si>
    <t>Ar-condicionado,Churrasqueira,Cozinha,Interfone,Piscina,Sauna,Área de serviço</t>
  </si>
  <si>
    <t>Cobertura com 3 dormitórios à venda, 150 m² por R$ 1.500.000,00 - São Conrado - Rio de Janeiro/RJ</t>
  </si>
  <si>
    <t>São Conrado!!! 400m da praia, próximo ao Fashion Mall e Hotel Nacional. Charmosa cobertura duplex com aproximadamente 150m², composta de 1° piso: Hall com louceiro, sala em dois ambientes, 2 quartos com armários, sendo 1 suíte, 1 banheiro social, cozinha com armários, área de serviço e dependências completas. No 2° piso: Agradável living com ambiente de bar, 1 banheiro social, 1 quarto com armário e amplo terraço com deck piscina e sauna vapor. 2 vagas de garagem em escritura. -</t>
  </si>
  <si>
    <t>Galpão/Depósito/Armazém</t>
  </si>
  <si>
    <t>21020410</t>
  </si>
  <si>
    <t>Rua do Couto</t>
  </si>
  <si>
    <t>2000</t>
  </si>
  <si>
    <t>3150000</t>
  </si>
  <si>
    <t>3986</t>
  </si>
  <si>
    <t>Galpão à venda, 2000 m² por R$ 3.150.000 - Penha - Rio de Janeiro/RJ</t>
  </si>
  <si>
    <t>68</t>
  </si>
  <si>
    <t>Rua do Couto! Venha montar ou expandir o seu negócio em um dos pontos para Galpões mais centrais e privilegiados da cidade!! Excelente espaço para armazém de estocagem, estacionamento, ponto de distribuição logística, depósitos em geral, entre outros. Acesso rápido para Avenida Brasil, Rodovia Presidente Dutra, Rodovia Washington Luiz. Ao lado do Inter Supermercados e dos Condomínios Residenciais Viva Penha e Meu Lugar. Documentação regular. Ótimos galpões conjugados cobertos, totalizando 2000m2 (aproximadamente), sendo um com 1.600m2 (aproximadamente) e o outro com 400m2 (aproximadamente), compostos de: pé direito com 5m (aproximadamente), ampla frente; acesso com portão em aço para entrada e saída de caminhões; entrada de visitantes com boa recepção; 03 mezaninos para ampliação do espaço de trabalho; 03 escritórios, sendo um privativo; 02 banheiros individuais; 02 banheiros coletivos (masc/fem.); e 01 copa/refeitório -</t>
  </si>
  <si>
    <t>934</t>
  </si>
  <si>
    <t>22020010</t>
  </si>
  <si>
    <t>Rua Belfort Roxo</t>
  </si>
  <si>
    <t>82</t>
  </si>
  <si>
    <t>Loja à venda, 82 m² por R$ 1.500.000,00 - Copacabana - Rio de Janeiro/RJ</t>
  </si>
  <si>
    <t>72</t>
  </si>
  <si>
    <t>Av. Nossa Sra Copacabana! Venha montar o seu negócio ou investir em uma loja com grande potencial de retorno financeiro, em um dos pontos mais valorizados da cidade!!!!  Ponto comercial imperdível, loja de frente para a rua, com acesso e vitrine para a Av. N.S. de Copacabana; local muito movimentado, sendo passagem de pedestres e carros. Quase 10 metros de frente de loja; 02 entradas livres e independentes, composta de: salão livre com banheiro. 82m2 (aproximadamente). -</t>
  </si>
  <si>
    <t>475</t>
  </si>
  <si>
    <t>20241180</t>
  </si>
  <si>
    <t>Rua da Glória</t>
  </si>
  <si>
    <t>38000</t>
  </si>
  <si>
    <t>2479</t>
  </si>
  <si>
    <t>Ar-condicionado,Cozinha,Escritório</t>
  </si>
  <si>
    <t>Loja para alugar, 290 m² por R$ 38.000,00/mês - Glória - Rio de Janeiro/RJ</t>
  </si>
  <si>
    <t>Rua da Glória!! Junto a Candido Mendes. Não perca esta oportunidade única de abrir ou expandir o seu negócio em ponto comercial espetacular; ampla loja retangular de rua com 10m (aproximadamente) de frente; localizada quase de esquina com a rua Candido Mendes, ao lado de um ponto de táxi e de todo o comércio do bairro; local próximo ao metrô, de passagem de muitos ônibus, transportes alternativos e pedestres; pertinho da Lapa, do Largo do Machado e do Centro. Ideal para drogarias, vestuário, bancos, laboratórios, clínicas, etc. 02 vagas de garagem. 290m2 (aproximadamente). Imóvel composto de: Salão aberto, com Salas Internas removíveis, 04 banheiros, Copa e Cozinha e local para instalação de ar-condicionado central. É foreiro. O valor do foro anual em 2021 foi de R$ 847,59. -</t>
  </si>
  <si>
    <t>786</t>
  </si>
  <si>
    <t>Prédio/Edificio inteiro</t>
  </si>
  <si>
    <t>20221400</t>
  </si>
  <si>
    <t>Rua Visconde da Gávea</t>
  </si>
  <si>
    <t>4060</t>
  </si>
  <si>
    <t>2797000</t>
  </si>
  <si>
    <t>Prédio à venda, 4060 m² por R$ 2.797.000,00 - Centro - Rio de Janeiro/RJ</t>
  </si>
  <si>
    <t>Atenção investidores!!&amp;lt;br&amp;gt;&amp;lt;br&amp;gt;Ótima oportunidade de investimento no centro do Rio de Janeiro!&amp;lt;br&amp;gt;&amp;lt;br&amp;gt;Prédio situado Prox. a Central do Brasil, bem como dois terrenos contidos.&amp;lt;br&amp;gt;&amp;lt;br&amp;gt;Os mesmos, que estão à venda pelo preço de  2.800 mil à vista (vale bem mais de 5 milhões).&amp;lt;br&amp;gt;&amp;lt;br&amp;gt;O prédio é constituído de 7 pavimentos; tendo 580,00 m2 por andar de vão livre (mais de 4.060 M²),&amp;lt;br&amp;gt;suportando carga de 400Kg por m2.&amp;lt;br&amp;gt;&amp;lt;br&amp;gt;Área contígua de mais de 600m2, podendo ser usado para várias finalidades (apoio,&amp;lt;br&amp;gt;estacionamento, galpão, containers etc.)&amp;lt;br&amp;gt;&amp;lt;br&amp;gt;As áreas somadas são mais de 1100m2.&amp;lt;br&amp;gt;&amp;lt;br&amp;gt;Próximo do metrô, central do Brasil, cais do porto, ampla infra estrutura.&amp;lt;br&amp;gt;&amp;lt;br&amp;gt;Instalação elétrica industrial nesse prédio .&amp;lt;br&amp;gt;&amp;lt;br&amp;gt;Elevadores digitais.&amp;lt;br&amp;gt;&amp;lt;br&amp;gt;Estacionamento para mais de 60 carros.&amp;lt;br&amp;gt;&amp;lt;br&amp;gt;Documentação toda em dia. -</t>
  </si>
  <si>
    <t>Sala para alugar, 60 m² por R$ 1.150,00/ano - Centro - Rio de Janeiro/RJ</t>
  </si>
  <si>
    <t>Excelente localização! Próximo a Cinelândia, aeroporto e aterro do Flamengo. Ótimo conjunto comercial em andar alto com vista livre e parcial para a Baía de Guanabara. Composta de três salas, sacada, lavabo e cozinha. -</t>
  </si>
  <si>
    <t>219</t>
  </si>
  <si>
    <t>20030041</t>
  </si>
  <si>
    <t>Rua Santa Luzia</t>
  </si>
  <si>
    <t>4225</t>
  </si>
  <si>
    <t>1335</t>
  </si>
  <si>
    <t>Cozinha,Varanda,Escritório</t>
  </si>
  <si>
    <t>Sala para alugar, 292 m² por R$ 3.500,00/mês - Centro - Rio de Janeiro/RJ</t>
  </si>
  <si>
    <t>Localização privilegiada! Ao lado do Consulado dos Estados Unidos e acerca de 3 minutos a pé do Metrô Cinelândia. Condomínio com 12 pavimentos. Edifício com funcionamento de segunda a sexta-feira, das 7h às 22h, e sábados, das 7h às 17h. Fabuloso andar corrido com amplas salas, finamente decoradas, ideal para sede de empresas, escritórios de advocacia, contabilidade e etc. Composto de: Recepção, Sala de espera, 08 amplas salas privativas (sendo uma delas com banheiro completo, inclusive chuveiro), 05 banheiros, Sala de reunião, Biblioteca, Salas de TI, Sala de arquivo, Sala de apoio administrativo e ampla Copa e Cozinha. Todas as salas possuem aparelhos de ar-condicionado, além de persianas novas. -</t>
  </si>
  <si>
    <t>708</t>
  </si>
  <si>
    <t>979</t>
  </si>
  <si>
    <t>Sala para alugar, 85 m² por R$ 1.600,00/mês - Centro - Rio de Janeiro/RJ</t>
  </si>
  <si>
    <t>Grupo de salas, no Edifício Santos Dumont, localizado na Av. Beira Mar, ao lado do Aeroporto e do Othon Hotel. Linda vista frontal para o Aterro do Flamengo, Pão de Açúcar, Aeroporto Santos Dumont, Baía de Guanabara e Museu de Arte Moderna. Em frente à parada do VLT (Antônio Carlos), com estacionamento rotativo em frente. Dispõe de 03  salas (todas com vista frontal para o mar), recepção, 02 banheiros, copa/cozinha, 03 depósitos/armários, ar condicionado e circuito interno de segurança. Andar alto. Somente 4 salas por andar. Câmeras de Segurança em todos os andares e elevadores. Portaria 24hs revestida em mármore, elevadores modernos, ar condicionado central. -</t>
  </si>
  <si>
    <t>669</t>
  </si>
  <si>
    <t>20031140</t>
  </si>
  <si>
    <t>Rua México</t>
  </si>
  <si>
    <t>138000</t>
  </si>
  <si>
    <t>146</t>
  </si>
  <si>
    <t>Sala à venda, 28 m² por R$ 138.000,00 - Centro - Rio de Janeiro/RJ</t>
  </si>
  <si>
    <t>Rua México! Ótima oportunidade para investimento! Aproveite o atual momento do mercado imobiliário! Ponto super nobre. Fácil acesso para diversos bairros da cidade. No coração do Centro. Ao lado do Consulado dos Estados Unidos, próximo ao Aeroporto e acerca de 1 minuto a pé do Metrô da Cinelândia. Edifício com funcionamento de segunda a sábado. Excelente sala comercial, ideal para escritório de advocacia, contabilidade, consultório, etc. Ampla sala dividida em: Recepção e mais 02 outras salas, sendo a última com vista para a Rua México, com ventilador e ar condicionado; ótimo Banheiro e uma charmosa copa embutida. c/28m2 (aproximadamente). -</t>
  </si>
  <si>
    <t>649</t>
  </si>
  <si>
    <t>Sala para alugar, 81 m² por R$ 1.400,00/mês - Centro - Rio de Janeiro/RJ</t>
  </si>
  <si>
    <t>Av. Beira Mar! Localização privilegiada, em frente a estação de VLT, estacionamento rotativo a 30mts, próximo ao aeroporto e Cinelândia. Sala pronta para uso, composta de recepção, 4 salas, cozinha e lavabo. Preparada para split, nada a fazer. -</t>
  </si>
  <si>
    <t>245</t>
  </si>
  <si>
    <t>20030080</t>
  </si>
  <si>
    <t>Rua Debret</t>
  </si>
  <si>
    <t>300000</t>
  </si>
  <si>
    <t>882</t>
  </si>
  <si>
    <t>Escritório</t>
  </si>
  <si>
    <t>Sala, 73 m² - venda por R$ 300.000,00 ou aluguel por R$ 1.500,00/mês - Centro - Rio de Janeiro/RJ</t>
  </si>
  <si>
    <t>Debret!! Lindo conjunto de salas com aproximadamente 75m², totalmente reformado e decorado com muito bom gosto. Recepção, hall de espera, 4 salas, copa e banheiro. Pronto para ocupação. Excelente oportunidade para expandir ou montar seu escritório.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</si>
</sst>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quot;R$&quot;* #,##0.00_-;\-&quot;R$&quot;* #,##0.00_-;_-&quot;R$&quot;* &quot;-&quot;??_-;_-@_-"/>
    <numFmt numFmtId="165" formatCode="_(&quot;R$&quot;* #,##0.00_);_(&quot;R$&quot;* \(#,##0.00\);_(&quot;R$&quot;* &quot;-&quot;??_);_(@_)"/>
    <numFmt numFmtId="166" formatCode="_(* #,##0.00_);_(* \(#,##0.00\);_(* &quot;-&quot;??_);_(@_)"/>
    <numFmt numFmtId="167" formatCode="0;;;@"/>
    <numFmt numFmtId="168" formatCode="_(* #,##0_);_(* \(#,##0\);_(* &quot;-&quot;??_);_(@_)"/>
    <numFmt numFmtId="169" formatCode="_(* #,##0.0_);_(* \(#,##0.0\);_(* &quot;-&quot;??_);_(@_)"/>
    <numFmt numFmtId="170" formatCode="_(* #,##0.000_);_(* \(#,##0.000\);_(* &quot;-&quot;??_);_(@_)"/>
    <numFmt numFmtId="171" formatCode="0.0"/>
  </numFmts>
  <fonts count="3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indexed="8"/>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8"/>
      <color theme="3"/>
      <name val="Cambria"/>
      <family val="2"/>
      <scheme val="major"/>
    </font>
    <font>
      <sz val="11"/>
      <color rgb="FF9C5700"/>
      <name val="Calibri"/>
      <family val="2"/>
      <scheme val="minor"/>
    </font>
    <font>
      <u/>
      <sz val="11"/>
      <color theme="10"/>
      <name val="Calibri"/>
      <family val="2"/>
      <scheme val="minor"/>
    </font>
    <font>
      <b/>
      <sz val="11"/>
      <color rgb="FF000000"/>
      <name val="Calibri"/>
      <family val="2"/>
      <scheme val="minor"/>
    </font>
    <font>
      <sz val="9"/>
      <color theme="1"/>
      <name val="Calibri"/>
      <family val="2"/>
      <scheme val="minor"/>
    </font>
    <font>
      <sz val="11"/>
      <name val="Calibri"/>
      <family val="2"/>
      <scheme val="minor"/>
    </font>
    <font>
      <b/>
      <sz val="11"/>
      <name val="Calibri"/>
      <family val="2"/>
    </font>
    <font>
      <sz val="8"/>
      <name val="Arial"/>
      <family val="2"/>
    </font>
    <font>
      <sz val="9"/>
      <color rgb="FF000000"/>
      <name val="Arial"/>
      <family val="2"/>
    </font>
    <font>
      <sz val="8"/>
      <name val="Calibri"/>
      <family val="2"/>
      <scheme val="minor"/>
    </font>
    <font>
      <sz val="11"/>
      <color indexed="8"/>
      <name val="Calibri"/>
      <family val="2"/>
    </font>
    <font>
      <b/>
      <sz val="12"/>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79998168889431442"/>
        <bgColor indexed="64"/>
      </patternFill>
    </fill>
    <fill>
      <patternFill patternType="solid">
        <fgColor theme="4" tint="0.79998168889431442"/>
        <bgColor theme="4" tint="0.79998168889431442"/>
      </patternFill>
    </fill>
    <fill>
      <patternFill patternType="solid">
        <fgColor rgb="FF0070C0"/>
        <bgColor indexed="64"/>
      </patternFill>
    </fill>
    <fill>
      <patternFill patternType="solid">
        <fgColor rgb="FFFF0000"/>
        <bgColor indexed="64"/>
      </patternFill>
    </fill>
    <fill>
      <patternFill patternType="solid">
        <fgColor theme="0"/>
        <bgColor theme="4" tint="0.79998168889431442"/>
      </patternFill>
    </fill>
    <fill>
      <patternFill patternType="solid">
        <fgColor rgb="FF00B050"/>
        <bgColor indexed="64"/>
      </patternFill>
    </fill>
    <fill>
      <patternFill patternType="solid">
        <fgColor theme="1" tint="0.34998626667073579"/>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62">
    <xf numFmtId="0" fontId="0" fillId="0" borderId="0"/>
    <xf numFmtId="166" fontId="1" fillId="0" borderId="0" applyFont="0" applyFill="0" applyBorder="0" applyAlignment="0" applyProtection="0"/>
    <xf numFmtId="0" fontId="4" fillId="0" borderId="0" applyFill="0" applyProtection="0"/>
    <xf numFmtId="0" fontId="5" fillId="0" borderId="0" applyNumberFormat="0" applyFill="0" applyBorder="0" applyAlignment="0" applyProtection="0"/>
    <xf numFmtId="0" fontId="6" fillId="0" borderId="3" applyNumberFormat="0" applyFill="0" applyAlignment="0" applyProtection="0"/>
    <xf numFmtId="0" fontId="7" fillId="0" borderId="4" applyNumberFormat="0" applyFill="0" applyAlignment="0" applyProtection="0"/>
    <xf numFmtId="0" fontId="8" fillId="0" borderId="5" applyNumberFormat="0" applyFill="0" applyAlignment="0" applyProtection="0"/>
    <xf numFmtId="0" fontId="8" fillId="0" borderId="0" applyNumberFormat="0" applyFill="0" applyBorder="0" applyAlignment="0" applyProtection="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6" applyNumberFormat="0" applyAlignment="0" applyProtection="0"/>
    <xf numFmtId="0" fontId="13" fillId="6" borderId="7" applyNumberFormat="0" applyAlignment="0" applyProtection="0"/>
    <xf numFmtId="0" fontId="14" fillId="6" borderId="6" applyNumberFormat="0" applyAlignment="0" applyProtection="0"/>
    <xf numFmtId="0" fontId="15" fillId="0" borderId="8" applyNumberFormat="0" applyFill="0" applyAlignment="0" applyProtection="0"/>
    <xf numFmtId="0" fontId="2" fillId="7" borderId="9" applyNumberFormat="0" applyAlignment="0" applyProtection="0"/>
    <xf numFmtId="0" fontId="16" fillId="0" borderId="0" applyNumberFormat="0" applyFill="0" applyBorder="0" applyAlignment="0" applyProtection="0"/>
    <xf numFmtId="0" fontId="1" fillId="8" borderId="10" applyNumberFormat="0" applyFont="0" applyAlignment="0" applyProtection="0"/>
    <xf numFmtId="0" fontId="17" fillId="0" borderId="0" applyNumberFormat="0" applyFill="0" applyBorder="0" applyAlignment="0" applyProtection="0"/>
    <xf numFmtId="0" fontId="3" fillId="0" borderId="11"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8" fillId="32" borderId="0" applyNumberFormat="0" applyBorder="0" applyAlignment="0" applyProtection="0"/>
    <xf numFmtId="0" fontId="19" fillId="0" borderId="0" applyFill="0" applyProtection="0"/>
    <xf numFmtId="0" fontId="20" fillId="0" borderId="0" applyNumberFormat="0" applyFill="0" applyBorder="0" applyAlignment="0" applyProtection="0"/>
    <xf numFmtId="0" fontId="21"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165" fontId="1" fillId="0" borderId="0" applyFont="0" applyFill="0" applyBorder="0" applyAlignment="0" applyProtection="0"/>
    <xf numFmtId="0" fontId="22" fillId="0" borderId="0" applyNumberFormat="0" applyFill="0" applyBorder="0" applyAlignment="0" applyProtection="0"/>
    <xf numFmtId="0" fontId="21" fillId="4" borderId="0" applyNumberFormat="0" applyBorder="0" applyAlignment="0" applyProtection="0"/>
    <xf numFmtId="43" fontId="1" fillId="0" borderId="0" applyFont="0" applyFill="0" applyBorder="0" applyAlignment="0" applyProtection="0"/>
    <xf numFmtId="0" fontId="4" fillId="0" borderId="0" applyFill="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0" fontId="30" fillId="0" borderId="0" applyFill="0" applyProtection="0"/>
  </cellStyleXfs>
  <cellXfs count="129">
    <xf numFmtId="0" fontId="0" fillId="0" borderId="0" xfId="0"/>
    <xf numFmtId="0" fontId="0" fillId="0" borderId="0" xfId="0" applyAlignment="1">
      <alignment horizontal="center"/>
    </xf>
    <xf numFmtId="0" fontId="0" fillId="0" borderId="0" xfId="0" applyAlignment="1">
      <alignment horizontal="left"/>
    </xf>
    <xf numFmtId="0" fontId="0" fillId="35" borderId="0" xfId="0" applyFill="1"/>
    <xf numFmtId="0" fontId="22" fillId="0" borderId="0" xfId="54"/>
    <xf numFmtId="0" fontId="3" fillId="0" borderId="0" xfId="0" applyFont="1"/>
    <xf numFmtId="0" fontId="23" fillId="0" borderId="0" xfId="0" applyFont="1"/>
    <xf numFmtId="0" fontId="24" fillId="0" borderId="0" xfId="0" applyFont="1"/>
    <xf numFmtId="0" fontId="0" fillId="33" borderId="0" xfId="0" applyFill="1"/>
    <xf numFmtId="0" fontId="0" fillId="36" borderId="0" xfId="0" applyFill="1"/>
    <xf numFmtId="0" fontId="26" fillId="0" borderId="1" xfId="2" applyFont="1" applyBorder="1" applyAlignment="1">
      <alignment horizontal="center" vertical="center" wrapText="1"/>
    </xf>
    <xf numFmtId="0" fontId="25" fillId="0" borderId="0" xfId="0" applyFont="1"/>
    <xf numFmtId="165" fontId="25" fillId="0" borderId="0" xfId="53" applyFont="1"/>
    <xf numFmtId="14" fontId="25" fillId="0" borderId="0" xfId="0" applyNumberFormat="1" applyFont="1"/>
    <xf numFmtId="0" fontId="25" fillId="0" borderId="0" xfId="0" applyFont="1" applyAlignment="1">
      <alignment horizontal="center"/>
    </xf>
    <xf numFmtId="0" fontId="0" fillId="0" borderId="0" xfId="0" applyAlignment="1">
      <alignment wrapText="1"/>
    </xf>
    <xf numFmtId="0" fontId="0" fillId="0" borderId="23" xfId="0" applyBorder="1" applyAlignment="1">
      <alignment horizontal="left"/>
    </xf>
    <xf numFmtId="0" fontId="0" fillId="38" borderId="23" xfId="0" applyFill="1" applyBorder="1" applyAlignment="1">
      <alignment horizontal="left"/>
    </xf>
    <xf numFmtId="0" fontId="27" fillId="0" borderId="0" xfId="0" applyFont="1" applyAlignment="1">
      <alignment horizontal="center" vertical="center" wrapText="1"/>
    </xf>
    <xf numFmtId="0" fontId="25" fillId="0" borderId="0" xfId="0" applyFont="1" applyAlignment="1">
      <alignment horizontal="center" vertical="center"/>
    </xf>
    <xf numFmtId="165" fontId="25" fillId="0" borderId="0" xfId="53" applyFont="1" applyAlignment="1">
      <alignment horizontal="center" vertical="center"/>
    </xf>
    <xf numFmtId="14" fontId="25" fillId="0" borderId="0" xfId="0" applyNumberFormat="1" applyFont="1" applyAlignment="1">
      <alignment horizontal="center" vertical="center"/>
    </xf>
    <xf numFmtId="14" fontId="27" fillId="0" borderId="0" xfId="0" applyNumberFormat="1" applyFont="1" applyAlignment="1">
      <alignment horizontal="center" vertical="center" wrapText="1"/>
    </xf>
    <xf numFmtId="0" fontId="25" fillId="0" borderId="0" xfId="0" applyFont="1" applyAlignment="1">
      <alignment horizontal="left"/>
    </xf>
    <xf numFmtId="165" fontId="25" fillId="0" borderId="0" xfId="53" applyFont="1" applyAlignment="1">
      <alignment horizontal="left"/>
    </xf>
    <xf numFmtId="0" fontId="0" fillId="39" borderId="0" xfId="0" applyFill="1"/>
    <xf numFmtId="0" fontId="0" fillId="0" borderId="24" xfId="0" applyBorder="1" applyAlignment="1">
      <alignment horizontal="left"/>
    </xf>
    <xf numFmtId="0" fontId="0" fillId="38" borderId="24" xfId="0" applyFill="1" applyBorder="1" applyAlignment="1">
      <alignment horizontal="left"/>
    </xf>
    <xf numFmtId="0" fontId="28" fillId="0" borderId="0" xfId="0" applyFont="1"/>
    <xf numFmtId="0" fontId="27" fillId="0" borderId="22" xfId="0" applyFont="1" applyBorder="1" applyAlignment="1">
      <alignment horizontal="center" vertical="center" wrapText="1"/>
    </xf>
    <xf numFmtId="0" fontId="0" fillId="35" borderId="13" xfId="0" applyFill="1" applyBorder="1" applyAlignment="1">
      <alignment horizontal="center"/>
    </xf>
    <xf numFmtId="0" fontId="0" fillId="41" borderId="14" xfId="0" applyFill="1" applyBorder="1" applyAlignment="1">
      <alignment horizontal="center"/>
    </xf>
    <xf numFmtId="167" fontId="0" fillId="0" borderId="13" xfId="0" applyNumberFormat="1" applyBorder="1" applyAlignment="1">
      <alignment horizontal="center"/>
    </xf>
    <xf numFmtId="167" fontId="0" fillId="0" borderId="14" xfId="0" applyNumberFormat="1" applyBorder="1" applyAlignment="1">
      <alignment horizontal="center"/>
    </xf>
    <xf numFmtId="167" fontId="0" fillId="0" borderId="12" xfId="0" applyNumberFormat="1" applyBorder="1" applyAlignment="1">
      <alignment horizontal="center"/>
    </xf>
    <xf numFmtId="167" fontId="0" fillId="0" borderId="15" xfId="0" applyNumberFormat="1" applyBorder="1" applyAlignment="1">
      <alignment horizontal="center"/>
    </xf>
    <xf numFmtId="167" fontId="0" fillId="0" borderId="16" xfId="0" applyNumberFormat="1" applyBorder="1" applyAlignment="1">
      <alignment horizontal="center"/>
    </xf>
    <xf numFmtId="167" fontId="0" fillId="0" borderId="17" xfId="0" applyNumberFormat="1" applyBorder="1" applyAlignment="1">
      <alignment horizontal="center"/>
    </xf>
    <xf numFmtId="167" fontId="0" fillId="0" borderId="18" xfId="0" applyNumberFormat="1" applyBorder="1" applyAlignment="1">
      <alignment horizontal="center"/>
    </xf>
    <xf numFmtId="167" fontId="0" fillId="0" borderId="0" xfId="0" applyNumberFormat="1" applyAlignment="1">
      <alignment horizontal="center"/>
    </xf>
    <xf numFmtId="167" fontId="0" fillId="0" borderId="19" xfId="0" applyNumberFormat="1" applyBorder="1" applyAlignment="1">
      <alignment horizontal="center"/>
    </xf>
    <xf numFmtId="0" fontId="0" fillId="0" borderId="20" xfId="0" applyBorder="1" applyAlignment="1">
      <alignment horizontal="center" vertical="center"/>
    </xf>
    <xf numFmtId="0" fontId="0" fillId="0" borderId="21" xfId="0" applyBorder="1" applyAlignment="1">
      <alignment horizontal="center" vertical="center"/>
    </xf>
    <xf numFmtId="167" fontId="0" fillId="0" borderId="13" xfId="0" applyNumberFormat="1" applyBorder="1" applyAlignment="1">
      <alignment horizontal="center" vertical="center"/>
    </xf>
    <xf numFmtId="167" fontId="0" fillId="0" borderId="14" xfId="0" applyNumberFormat="1" applyBorder="1" applyAlignment="1">
      <alignment horizontal="center" vertical="center"/>
    </xf>
    <xf numFmtId="167" fontId="0" fillId="0" borderId="12" xfId="0" applyNumberFormat="1" applyBorder="1" applyAlignment="1">
      <alignment horizontal="center" vertical="center"/>
    </xf>
    <xf numFmtId="167" fontId="0" fillId="0" borderId="15" xfId="0" applyNumberFormat="1" applyBorder="1" applyAlignment="1">
      <alignment horizontal="center" vertical="center"/>
    </xf>
    <xf numFmtId="167" fontId="0" fillId="0" borderId="16" xfId="0" applyNumberFormat="1" applyBorder="1" applyAlignment="1">
      <alignment horizontal="center" vertical="center"/>
    </xf>
    <xf numFmtId="167" fontId="0" fillId="0" borderId="17" xfId="0" applyNumberForma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8" xfId="0" applyBorder="1" applyAlignment="1">
      <alignment horizontal="center" vertical="center"/>
    </xf>
    <xf numFmtId="0" fontId="0" fillId="0" borderId="20" xfId="0" applyBorder="1" applyAlignment="1">
      <alignment horizontal="center"/>
    </xf>
    <xf numFmtId="0" fontId="0" fillId="0" borderId="21" xfId="0" applyBorder="1" applyAlignment="1">
      <alignment horizontal="center"/>
    </xf>
    <xf numFmtId="165" fontId="0" fillId="0" borderId="0" xfId="53" applyFont="1" applyFill="1"/>
    <xf numFmtId="2"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3" fillId="0" borderId="2" xfId="0" applyFont="1" applyBorder="1" applyAlignment="1">
      <alignment horizontal="center" vertical="center" wrapText="1"/>
    </xf>
    <xf numFmtId="22" fontId="0" fillId="0" borderId="2" xfId="0" applyNumberFormat="1" applyBorder="1" applyAlignment="1">
      <alignment wrapText="1"/>
    </xf>
    <xf numFmtId="0" fontId="0" fillId="0" borderId="2" xfId="0" applyBorder="1" applyAlignment="1">
      <alignment wrapText="1"/>
    </xf>
    <xf numFmtId="0" fontId="18" fillId="0" borderId="0" xfId="0" applyFont="1" applyAlignment="1">
      <alignment horizontal="center" vertical="center"/>
    </xf>
    <xf numFmtId="166" fontId="18" fillId="0" borderId="0" xfId="1" applyFont="1" applyFill="1" applyAlignment="1">
      <alignment horizontal="center" vertical="center"/>
    </xf>
    <xf numFmtId="0" fontId="0" fillId="37" borderId="0" xfId="0" applyFill="1"/>
    <xf numFmtId="14" fontId="0" fillId="37" borderId="0" xfId="0" applyNumberFormat="1" applyFill="1"/>
    <xf numFmtId="0" fontId="0" fillId="0" borderId="0" xfId="0" applyAlignment="1">
      <alignment horizontal="right"/>
    </xf>
    <xf numFmtId="2" fontId="0" fillId="0" borderId="0" xfId="0" applyNumberFormat="1" applyAlignment="1">
      <alignment horizontal="center"/>
    </xf>
    <xf numFmtId="168" fontId="0" fillId="0" borderId="0" xfId="1" applyNumberFormat="1" applyFont="1" applyFill="1" applyAlignment="1">
      <alignment horizontal="center" vertical="center"/>
    </xf>
    <xf numFmtId="168" fontId="0" fillId="0" borderId="0" xfId="0" applyNumberFormat="1"/>
    <xf numFmtId="166" fontId="0" fillId="0" borderId="0" xfId="0" applyNumberFormat="1"/>
    <xf numFmtId="170" fontId="0" fillId="0" borderId="0" xfId="1" applyNumberFormat="1" applyFont="1" applyFill="1"/>
    <xf numFmtId="170" fontId="0" fillId="0" borderId="0" xfId="1" applyNumberFormat="1" applyFont="1" applyFill="1" applyAlignment="1">
      <alignment horizontal="center"/>
    </xf>
    <xf numFmtId="0" fontId="0" fillId="42" borderId="0" xfId="0" applyFill="1" applyAlignment="1">
      <alignment horizontal="left"/>
    </xf>
    <xf numFmtId="168" fontId="0" fillId="42" borderId="0" xfId="1" applyNumberFormat="1" applyFont="1" applyFill="1" applyAlignment="1">
      <alignment horizontal="left"/>
    </xf>
    <xf numFmtId="169" fontId="0" fillId="42" borderId="0" xfId="1" applyNumberFormat="1" applyFont="1" applyFill="1" applyAlignment="1">
      <alignment horizontal="left"/>
    </xf>
    <xf numFmtId="0" fontId="0" fillId="33" borderId="0" xfId="0" applyFill="1" applyAlignment="1">
      <alignment horizontal="left"/>
    </xf>
    <xf numFmtId="168" fontId="0" fillId="33" borderId="0" xfId="1" applyNumberFormat="1" applyFont="1" applyFill="1" applyAlignment="1">
      <alignment horizontal="left"/>
    </xf>
    <xf numFmtId="169" fontId="0" fillId="33" borderId="0" xfId="1" applyNumberFormat="1" applyFont="1" applyFill="1" applyAlignment="1">
      <alignment horizontal="left"/>
    </xf>
    <xf numFmtId="0" fontId="0" fillId="34" borderId="0" xfId="0" applyFill="1" applyAlignment="1">
      <alignment horizontal="left"/>
    </xf>
    <xf numFmtId="168" fontId="0" fillId="34" borderId="0" xfId="1" applyNumberFormat="1" applyFont="1" applyFill="1" applyAlignment="1">
      <alignment horizontal="left"/>
    </xf>
    <xf numFmtId="169" fontId="0" fillId="34" borderId="0" xfId="1" applyNumberFormat="1" applyFont="1" applyFill="1" applyAlignment="1">
      <alignment horizontal="left"/>
    </xf>
    <xf numFmtId="0" fontId="0" fillId="39" borderId="0" xfId="0" applyFill="1" applyAlignment="1">
      <alignment horizontal="left"/>
    </xf>
    <xf numFmtId="168" fontId="0" fillId="39" borderId="0" xfId="1" applyNumberFormat="1" applyFont="1" applyFill="1" applyAlignment="1">
      <alignment horizontal="left"/>
    </xf>
    <xf numFmtId="169" fontId="0" fillId="39" borderId="0" xfId="1" applyNumberFormat="1" applyFont="1" applyFill="1" applyAlignment="1">
      <alignment horizontal="left"/>
    </xf>
    <xf numFmtId="0" fontId="0" fillId="42" borderId="0" xfId="0" applyFill="1"/>
    <xf numFmtId="0" fontId="0" fillId="40" borderId="0" xfId="0" applyFill="1"/>
    <xf numFmtId="0" fontId="18" fillId="40" borderId="0" xfId="0" applyFont="1" applyFill="1"/>
    <xf numFmtId="0" fontId="18" fillId="40" borderId="0" xfId="0" applyFont="1" applyFill="1" applyAlignment="1">
      <alignment horizontal="left"/>
    </xf>
    <xf numFmtId="168" fontId="18" fillId="40" borderId="0" xfId="1" applyNumberFormat="1" applyFont="1" applyFill="1" applyAlignment="1">
      <alignment horizontal="left"/>
    </xf>
    <xf numFmtId="169" fontId="18" fillId="40" borderId="0" xfId="1" applyNumberFormat="1" applyFont="1" applyFill="1" applyAlignment="1">
      <alignment horizontal="left"/>
    </xf>
    <xf numFmtId="0" fontId="0" fillId="40" borderId="0" xfId="0" applyFill="1" applyAlignment="1">
      <alignment horizontal="center"/>
    </xf>
    <xf numFmtId="0" fontId="0" fillId="33" borderId="0" xfId="0" applyFill="1" applyAlignment="1">
      <alignment horizontal="center"/>
    </xf>
    <xf numFmtId="0" fontId="0" fillId="42" borderId="0" xfId="0" applyFill="1" applyAlignment="1">
      <alignment horizontal="center"/>
    </xf>
    <xf numFmtId="0" fontId="0" fillId="36" borderId="0" xfId="0" applyFill="1" applyAlignment="1">
      <alignment horizontal="center"/>
    </xf>
    <xf numFmtId="2" fontId="0" fillId="0" borderId="0" xfId="1" applyNumberFormat="1" applyFont="1" applyFill="1" applyAlignment="1">
      <alignment horizontal="center"/>
    </xf>
    <xf numFmtId="0" fontId="2" fillId="43" borderId="0" xfId="0" applyFont="1" applyFill="1"/>
    <xf numFmtId="0" fontId="2" fillId="43" borderId="0" xfId="0" applyFont="1" applyFill="1" applyAlignment="1">
      <alignment horizontal="left"/>
    </xf>
    <xf numFmtId="0" fontId="22" fillId="35" borderId="0" xfId="54" applyFill="1" applyAlignment="1">
      <alignment horizontal="center" vertical="center"/>
    </xf>
    <xf numFmtId="0" fontId="0" fillId="35" borderId="0" xfId="0" applyFill="1" applyAlignment="1">
      <alignment horizontal="center" vertical="center"/>
    </xf>
    <xf numFmtId="0" fontId="0" fillId="35" borderId="0" xfId="0" applyFill="1" applyAlignment="1">
      <alignment horizontal="left" vertical="center"/>
    </xf>
    <xf numFmtId="165" fontId="0" fillId="35" borderId="0" xfId="53" applyFont="1" applyFill="1" applyAlignment="1">
      <alignment horizontal="center" vertical="center"/>
    </xf>
    <xf numFmtId="166" fontId="0" fillId="35" borderId="0" xfId="1" applyFont="1" applyFill="1" applyAlignment="1">
      <alignment horizontal="center" vertical="center"/>
    </xf>
    <xf numFmtId="171" fontId="0" fillId="35" borderId="0" xfId="1" applyNumberFormat="1" applyFont="1" applyFill="1" applyAlignment="1">
      <alignment horizontal="center" vertical="center"/>
    </xf>
    <xf numFmtId="171" fontId="0" fillId="35" borderId="0" xfId="0" applyNumberFormat="1" applyFill="1" applyAlignment="1">
      <alignment horizontal="center" vertical="center"/>
    </xf>
    <xf numFmtId="1" fontId="0" fillId="35" borderId="0" xfId="0" applyNumberFormat="1" applyFill="1" applyAlignment="1">
      <alignment horizontal="center" vertical="center"/>
    </xf>
    <xf numFmtId="1" fontId="0" fillId="35" borderId="0" xfId="0" applyNumberFormat="1" applyFill="1" applyAlignment="1">
      <alignment horizontal="center"/>
    </xf>
    <xf numFmtId="1" fontId="0" fillId="35" borderId="0" xfId="0" applyNumberFormat="1" applyFill="1" applyAlignment="1">
      <alignment horizontal="left"/>
    </xf>
    <xf numFmtId="1" fontId="0" fillId="35" borderId="0" xfId="1" applyNumberFormat="1" applyFont="1" applyFill="1" applyAlignment="1">
      <alignment horizontal="center"/>
    </xf>
    <xf numFmtId="166" fontId="0" fillId="35" borderId="0" xfId="1" applyFont="1" applyFill="1" applyAlignment="1">
      <alignment horizontal="center"/>
    </xf>
    <xf numFmtId="171" fontId="0" fillId="35" borderId="0" xfId="1" applyNumberFormat="1" applyFont="1" applyFill="1" applyAlignment="1">
      <alignment horizontal="center"/>
    </xf>
    <xf numFmtId="171" fontId="0" fillId="35" borderId="0" xfId="0" applyNumberFormat="1" applyFill="1" applyAlignment="1">
      <alignment horizontal="center"/>
    </xf>
    <xf numFmtId="2" fontId="0" fillId="35" borderId="0" xfId="0" applyNumberFormat="1" applyFill="1" applyAlignment="1">
      <alignment horizontal="center"/>
    </xf>
    <xf numFmtId="0" fontId="0" fillId="35" borderId="0" xfId="0" applyFill="1" applyAlignment="1">
      <alignment horizontal="center"/>
    </xf>
    <xf numFmtId="165" fontId="0" fillId="35" borderId="0" xfId="53" applyFont="1" applyFill="1" applyAlignment="1">
      <alignment horizontal="center"/>
    </xf>
    <xf numFmtId="0" fontId="0" fillId="35" borderId="0" xfId="0" applyFill="1" applyAlignment="1">
      <alignment horizontal="center" vertical="center" wrapText="1"/>
    </xf>
    <xf numFmtId="0" fontId="0" fillId="35" borderId="0" xfId="0" applyFill="1" applyAlignment="1">
      <alignment horizontal="left"/>
    </xf>
    <xf numFmtId="165" fontId="0" fillId="35" borderId="0" xfId="53" applyFont="1" applyFill="1"/>
    <xf numFmtId="166" fontId="0" fillId="35" borderId="0" xfId="1" applyFont="1" applyFill="1"/>
    <xf numFmtId="171" fontId="0" fillId="35" borderId="0" xfId="0" applyNumberFormat="1" applyFill="1"/>
    <xf numFmtId="171" fontId="0" fillId="35" borderId="0" xfId="1" applyNumberFormat="1" applyFont="1" applyFill="1"/>
    <xf numFmtId="0" fontId="31" fillId="0" borderId="0" xfId="0" applyFont="1"/>
    <xf numFmtId="1" fontId="18" fillId="35" borderId="0" xfId="0" applyNumberFormat="1" applyFont="1" applyFill="1" applyAlignment="1">
      <alignment horizontal="center"/>
    </xf>
    <xf numFmtId="0" fontId="18" fillId="35" borderId="0" xfId="0" applyFont="1" applyFill="1" applyAlignment="1">
      <alignment horizontal="center"/>
    </xf>
    <xf numFmtId="0" fontId="18" fillId="35" borderId="0" xfId="0" applyFont="1" applyFill="1" applyAlignment="1">
      <alignment horizontal="center" vertical="center"/>
    </xf>
    <xf numFmtId="0" fontId="18" fillId="35" borderId="0" xfId="0" applyFont="1" applyFill="1"/>
    <xf numFmtId="0" fontId="0" fillId="0" borderId="20"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0" fillId="0" borderId="17" xfId="0" applyBorder="1" applyAlignment="1">
      <alignment horizontal="center"/>
    </xf>
  </cellXfs>
  <cellStyles count="62">
    <cellStyle name="20% - Ênfase1" xfId="21" builtinId="30" customBuiltin="1"/>
    <cellStyle name="20% - Ênfase2" xfId="25" builtinId="34" customBuiltin="1"/>
    <cellStyle name="20% - Ênfase3" xfId="29" builtinId="38" customBuiltin="1"/>
    <cellStyle name="20% - Ênfase4" xfId="33" builtinId="42" customBuiltin="1"/>
    <cellStyle name="20% - Ênfase5" xfId="37" builtinId="46" customBuiltin="1"/>
    <cellStyle name="20% - Ênfase6" xfId="41" builtinId="50" customBuiltin="1"/>
    <cellStyle name="40% - Ênfase1" xfId="22" builtinId="31" customBuiltin="1"/>
    <cellStyle name="40% - Ênfase2" xfId="26" builtinId="35" customBuiltin="1"/>
    <cellStyle name="40% - Ênfase3" xfId="30" builtinId="39" customBuiltin="1"/>
    <cellStyle name="40% - Ênfase4" xfId="34" builtinId="43" customBuiltin="1"/>
    <cellStyle name="40% - Ênfase5" xfId="38" builtinId="47" customBuiltin="1"/>
    <cellStyle name="40% - Ênfase6" xfId="42" builtinId="51" customBuiltin="1"/>
    <cellStyle name="60% - Ênfase1" xfId="23" builtinId="32" customBuiltin="1"/>
    <cellStyle name="60% - Ênfase1 2" xfId="47" xr:uid="{00000000-0005-0000-0000-00000D000000}"/>
    <cellStyle name="60% - Ênfase2" xfId="27" builtinId="36" customBuiltin="1"/>
    <cellStyle name="60% - Ênfase2 2" xfId="48" xr:uid="{00000000-0005-0000-0000-00000F000000}"/>
    <cellStyle name="60% - Ênfase3" xfId="31" builtinId="40" customBuiltin="1"/>
    <cellStyle name="60% - Ênfase3 2" xfId="49" xr:uid="{00000000-0005-0000-0000-000011000000}"/>
    <cellStyle name="60% - Ênfase4" xfId="35" builtinId="44" customBuiltin="1"/>
    <cellStyle name="60% - Ênfase4 2" xfId="50" xr:uid="{00000000-0005-0000-0000-000013000000}"/>
    <cellStyle name="60% - Ênfase5" xfId="39" builtinId="48" customBuiltin="1"/>
    <cellStyle name="60% - Ênfase5 2" xfId="51" xr:uid="{00000000-0005-0000-0000-000015000000}"/>
    <cellStyle name="60% - Ênfase6" xfId="43" builtinId="52" customBuiltin="1"/>
    <cellStyle name="60% - Ênfase6 2" xfId="52" xr:uid="{00000000-0005-0000-0000-000017000000}"/>
    <cellStyle name="Bom" xfId="8" builtinId="26" customBuiltin="1"/>
    <cellStyle name="Cálculo" xfId="13" builtinId="22" customBuiltin="1"/>
    <cellStyle name="Célula de Verificação" xfId="15" builtinId="23" customBuiltin="1"/>
    <cellStyle name="Célula Vinculada" xfId="14" builtinId="24" customBuiltin="1"/>
    <cellStyle name="Ênfase1" xfId="20" builtinId="29" customBuiltin="1"/>
    <cellStyle name="Ênfase2" xfId="24" builtinId="33" customBuiltin="1"/>
    <cellStyle name="Ênfase3" xfId="28" builtinId="37" customBuiltin="1"/>
    <cellStyle name="Ênfase4" xfId="32" builtinId="41" customBuiltin="1"/>
    <cellStyle name="Ênfase5" xfId="36" builtinId="45" customBuiltin="1"/>
    <cellStyle name="Ênfase6" xfId="40" builtinId="49" customBuiltin="1"/>
    <cellStyle name="Entrada" xfId="11" builtinId="20" customBuiltin="1"/>
    <cellStyle name="Hiperlink" xfId="54" builtinId="8"/>
    <cellStyle name="Moeda" xfId="53" builtinId="4"/>
    <cellStyle name="Moeda 2" xfId="58" xr:uid="{00000000-0005-0000-0000-000026000000}"/>
    <cellStyle name="Moeda 2 2" xfId="59" xr:uid="{00000000-0005-0000-0000-000027000000}"/>
    <cellStyle name="Neutra 2" xfId="46" xr:uid="{00000000-0005-0000-0000-000029000000}"/>
    <cellStyle name="Neutro" xfId="10" builtinId="28" customBuiltin="1"/>
    <cellStyle name="Neutro 2" xfId="55" xr:uid="{00000000-0005-0000-0000-00002A000000}"/>
    <cellStyle name="Normal" xfId="0" builtinId="0"/>
    <cellStyle name="Normal 2" xfId="2" xr:uid="{00000000-0005-0000-0000-00002C000000}"/>
    <cellStyle name="Normal 3" xfId="44" xr:uid="{00000000-0005-0000-0000-00002D000000}"/>
    <cellStyle name="Normal 3 2" xfId="57" xr:uid="{00000000-0005-0000-0000-00002E000000}"/>
    <cellStyle name="Normal 4" xfId="61" xr:uid="{00000000-0005-0000-0000-00002F000000}"/>
    <cellStyle name="Nota" xfId="17" builtinId="10" customBuiltin="1"/>
    <cellStyle name="Ruim" xfId="9" builtinId="27" customBuiltin="1"/>
    <cellStyle name="Saída" xfId="12" builtinId="21" customBuiltin="1"/>
    <cellStyle name="Texto de Aviso" xfId="16" builtinId="11" customBuiltin="1"/>
    <cellStyle name="Texto Explicativo" xfId="18" builtinId="53" customBuiltin="1"/>
    <cellStyle name="Título" xfId="3" builtinId="15" customBuiltin="1"/>
    <cellStyle name="Título 1" xfId="4" builtinId="16" customBuiltin="1"/>
    <cellStyle name="Título 2" xfId="5" builtinId="17" customBuiltin="1"/>
    <cellStyle name="Título 3" xfId="6" builtinId="18" customBuiltin="1"/>
    <cellStyle name="Título 4" xfId="7" builtinId="19" customBuiltin="1"/>
    <cellStyle name="Título 5" xfId="45" xr:uid="{00000000-0005-0000-0000-000039000000}"/>
    <cellStyle name="Total" xfId="19" builtinId="25" customBuiltin="1"/>
    <cellStyle name="Vírgula" xfId="1" builtinId="3"/>
    <cellStyle name="Vírgula 2" xfId="56" xr:uid="{00000000-0005-0000-0000-00003C000000}"/>
    <cellStyle name="Vírgula 2 2" xfId="60" xr:uid="{00000000-0005-0000-0000-00003D000000}"/>
  </cellStyles>
  <dxfs count="50">
    <dxf>
      <font>
        <b val="0"/>
        <i val="0"/>
        <strike val="0"/>
        <condense val="0"/>
        <extend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dxf>
    <dxf>
      <font>
        <b val="0"/>
        <strike val="0"/>
        <outline val="0"/>
        <shadow val="0"/>
        <u val="none"/>
        <vertAlign val="baseline"/>
        <color auto="1"/>
      </font>
      <fill>
        <patternFill patternType="none">
          <fgColor indexed="64"/>
          <bgColor auto="1"/>
        </patternFill>
      </fill>
    </dxf>
    <dxf>
      <font>
        <b val="0"/>
        <strike val="0"/>
        <outline val="0"/>
        <shadow val="0"/>
        <u val="none"/>
        <vertAlign val="baseline"/>
        <color auto="1"/>
      </font>
      <fill>
        <patternFill patternType="none">
          <fgColor indexed="64"/>
          <bgColor auto="1"/>
        </patternFill>
      </fill>
    </dxf>
    <dxf>
      <font>
        <b val="0"/>
        <strike val="0"/>
        <outline val="0"/>
        <shadow val="0"/>
        <u val="none"/>
        <vertAlign val="baseline"/>
        <color auto="1"/>
      </font>
      <fill>
        <patternFill patternType="none">
          <fgColor indexed="64"/>
          <bgColor auto="1"/>
        </patternFill>
      </fill>
    </dxf>
    <dxf>
      <font>
        <b val="0"/>
        <strike val="0"/>
        <outline val="0"/>
        <shadow val="0"/>
        <u val="none"/>
        <vertAlign val="baseline"/>
        <color auto="1"/>
      </font>
      <fill>
        <patternFill patternType="none">
          <fgColor indexed="64"/>
          <bgColor auto="1"/>
        </patternFill>
      </fill>
      <protection locked="1" hidden="0"/>
    </dxf>
    <dxf>
      <font>
        <b val="0"/>
        <strike val="0"/>
        <outline val="0"/>
        <shadow val="0"/>
        <u val="none"/>
        <vertAlign val="baseline"/>
        <color auto="1"/>
      </font>
      <fill>
        <patternFill patternType="none">
          <fgColor indexed="64"/>
          <bgColor auto="1"/>
        </patternFill>
      </fill>
      <alignment horizontal="center" textRotation="0" indent="0" justifyLastLine="0" shrinkToFit="0" readingOrder="0"/>
      <protection locked="1" hidden="0"/>
    </dxf>
    <dxf>
      <font>
        <b val="0"/>
        <strike val="0"/>
        <outline val="0"/>
        <shadow val="0"/>
        <u val="none"/>
        <vertAlign val="baseline"/>
        <color auto="1"/>
      </font>
      <numFmt numFmtId="0" formatCode="General"/>
      <fill>
        <patternFill patternType="none">
          <fgColor indexed="64"/>
          <bgColor auto="1"/>
        </patternFill>
      </fill>
    </dxf>
    <dxf>
      <border outline="0">
        <right style="thin">
          <color rgb="FF000000"/>
        </right>
      </border>
    </dxf>
    <dxf>
      <font>
        <b val="0"/>
        <strike val="0"/>
        <outline val="0"/>
        <shadow val="0"/>
        <u val="none"/>
        <vertAlign val="baseline"/>
        <color auto="1"/>
      </font>
      <fill>
        <patternFill patternType="none">
          <fgColor indexed="64"/>
          <bgColor auto="1"/>
        </patternFill>
      </fill>
    </dxf>
    <dxf>
      <font>
        <b val="0"/>
        <i val="0"/>
        <strike val="0"/>
        <condense val="0"/>
        <extend val="0"/>
        <outline val="0"/>
        <shadow val="0"/>
        <u val="none"/>
        <vertAlign val="baseline"/>
        <sz val="8"/>
        <color auto="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i/>
        <color theme="0"/>
      </font>
      <fill>
        <patternFill>
          <bgColor theme="3"/>
        </patternFill>
      </fill>
    </dxf>
    <dxf>
      <font>
        <b val="0"/>
        <strike val="0"/>
        <outline val="0"/>
        <shadow val="0"/>
        <vertAlign val="baseline"/>
        <color auto="1"/>
      </font>
      <numFmt numFmtId="0" formatCode="General"/>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numFmt numFmtId="0" formatCode="General"/>
      <fill>
        <patternFill patternType="none">
          <fgColor indexed="64"/>
          <bgColor auto="1"/>
        </patternFill>
      </fill>
    </dxf>
    <dxf>
      <font>
        <b val="0"/>
        <strike val="0"/>
        <outline val="0"/>
        <shadow val="0"/>
        <vertAlign val="baseline"/>
        <color auto="1"/>
      </font>
      <numFmt numFmtId="0" formatCode="General"/>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numFmt numFmtId="172" formatCode="dd/mm/yy"/>
      <fill>
        <patternFill patternType="none">
          <fgColor indexed="64"/>
          <bgColor auto="1"/>
        </patternFill>
      </fill>
    </dxf>
    <dxf>
      <font>
        <b val="0"/>
        <strike val="0"/>
        <outline val="0"/>
        <shadow val="0"/>
        <vertAlign val="baseline"/>
        <color auto="1"/>
      </font>
      <numFmt numFmtId="173" formatCode="m/d/yyyy"/>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numFmt numFmtId="172" formatCode="dd/mm/yy"/>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font>
        <b val="0"/>
        <strike val="0"/>
        <outline val="0"/>
        <shadow val="0"/>
        <vertAlign val="baseline"/>
        <color auto="1"/>
      </font>
      <fill>
        <patternFill patternType="none">
          <fgColor indexed="64"/>
          <bgColor auto="1"/>
        </patternFill>
      </fill>
    </dxf>
    <dxf>
      <border outline="0">
        <right style="thin">
          <color indexed="64"/>
        </right>
      </border>
    </dxf>
    <dxf>
      <font>
        <b val="0"/>
        <strike val="0"/>
        <outline val="0"/>
        <shadow val="0"/>
        <vertAlign val="baseline"/>
        <color auto="1"/>
      </font>
      <fill>
        <patternFill patternType="none">
          <fgColor indexed="64"/>
          <bgColor auto="1"/>
        </patternFill>
      </fill>
    </dxf>
    <dxf>
      <font>
        <b val="0"/>
        <i val="0"/>
        <strike val="0"/>
        <condense val="0"/>
        <extend val="0"/>
        <outline val="0"/>
        <shadow val="0"/>
        <u val="none"/>
        <vertAlign val="baseline"/>
        <sz val="8"/>
        <color auto="1"/>
        <name val="Arial"/>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pieChart>
        <c:varyColors val="1"/>
        <c:ser>
          <c:idx val="0"/>
          <c:order val="0"/>
          <c:dLbls>
            <c:spPr>
              <a:noFill/>
              <a:ln>
                <a:noFill/>
              </a:ln>
              <a:effectLst/>
            </c:spPr>
            <c:showLegendKey val="0"/>
            <c:showVal val="1"/>
            <c:showCatName val="1"/>
            <c:showSerName val="0"/>
            <c:showPercent val="0"/>
            <c:showBubbleSize val="0"/>
            <c:showLeaderLines val="1"/>
            <c:extLst>
              <c:ext xmlns:c15="http://schemas.microsoft.com/office/drawing/2012/chart" uri="{CE6537A1-D6FC-4f65-9D91-7224C49458BB}"/>
            </c:extLst>
          </c:dLbls>
          <c:cat>
            <c:strRef>
              <c:f>'Tabela de Peso'!$B$15:$B$31</c:f>
              <c:strCache>
                <c:ptCount val="17"/>
                <c:pt idx="0">
                  <c:v>Ipanema</c:v>
                </c:pt>
                <c:pt idx="1">
                  <c:v>Leblon</c:v>
                </c:pt>
                <c:pt idx="2">
                  <c:v>Jardim Botânico</c:v>
                </c:pt>
                <c:pt idx="3">
                  <c:v>Lagoa</c:v>
                </c:pt>
                <c:pt idx="4">
                  <c:v>Gávea</c:v>
                </c:pt>
                <c:pt idx="5">
                  <c:v>Largo do Machado</c:v>
                </c:pt>
                <c:pt idx="6">
                  <c:v>Glória</c:v>
                </c:pt>
                <c:pt idx="7">
                  <c:v>Catete</c:v>
                </c:pt>
                <c:pt idx="8">
                  <c:v>Humaitá</c:v>
                </c:pt>
                <c:pt idx="9">
                  <c:v>Centro</c:v>
                </c:pt>
                <c:pt idx="10">
                  <c:v>Laranjeiras</c:v>
                </c:pt>
                <c:pt idx="11">
                  <c:v>Flamengo</c:v>
                </c:pt>
                <c:pt idx="12">
                  <c:v>Botafogo</c:v>
                </c:pt>
                <c:pt idx="13">
                  <c:v>Cosme Velho</c:v>
                </c:pt>
                <c:pt idx="14">
                  <c:v>Copacabana</c:v>
                </c:pt>
                <c:pt idx="15">
                  <c:v>Urca</c:v>
                </c:pt>
                <c:pt idx="16">
                  <c:v>Joá</c:v>
                </c:pt>
              </c:strCache>
            </c:strRef>
          </c:cat>
          <c:val>
            <c:numRef>
              <c:f>'Tabela de Peso'!$C$15:$C$31</c:f>
              <c:numCache>
                <c:formatCode>_(* #,##0_);_(* \(#,##0\);_(* "-"??_);_(@_)</c:formatCode>
                <c:ptCount val="17"/>
                <c:pt idx="0">
                  <c:v>4</c:v>
                </c:pt>
                <c:pt idx="1">
                  <c:v>7</c:v>
                </c:pt>
                <c:pt idx="2">
                  <c:v>0</c:v>
                </c:pt>
                <c:pt idx="3">
                  <c:v>0</c:v>
                </c:pt>
                <c:pt idx="4">
                  <c:v>1</c:v>
                </c:pt>
                <c:pt idx="5">
                  <c:v>0</c:v>
                </c:pt>
                <c:pt idx="6">
                  <c:v>1</c:v>
                </c:pt>
                <c:pt idx="7">
                  <c:v>0</c:v>
                </c:pt>
                <c:pt idx="8">
                  <c:v>1</c:v>
                </c:pt>
                <c:pt idx="9">
                  <c:v>17</c:v>
                </c:pt>
                <c:pt idx="10">
                  <c:v>3</c:v>
                </c:pt>
                <c:pt idx="11">
                  <c:v>4</c:v>
                </c:pt>
                <c:pt idx="12">
                  <c:v>12</c:v>
                </c:pt>
                <c:pt idx="13">
                  <c:v>0</c:v>
                </c:pt>
                <c:pt idx="14">
                  <c:v>25</c:v>
                </c:pt>
                <c:pt idx="15">
                  <c:v>0</c:v>
                </c:pt>
                <c:pt idx="16">
                  <c:v>1</c:v>
                </c:pt>
              </c:numCache>
            </c:numRef>
          </c:val>
          <c:extLst>
            <c:ext xmlns:c16="http://schemas.microsoft.com/office/drawing/2014/chart" uri="{C3380CC4-5D6E-409C-BE32-E72D297353CC}">
              <c16:uniqueId val="{00000000-6D06-40F1-B9E6-A49F0DD0076D}"/>
            </c:ext>
          </c:extLst>
        </c:ser>
        <c:dLbls>
          <c:showLegendKey val="0"/>
          <c:showVal val="1"/>
          <c:showCatName val="1"/>
          <c:showSerName val="0"/>
          <c:showPercent val="0"/>
          <c:showBubbleSize val="0"/>
          <c:showLeaderLines val="1"/>
        </c:dLbls>
        <c:firstSliceAng val="0"/>
      </c:pieChart>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0</xdr:colOff>
      <xdr:row>1001</xdr:row>
      <xdr:rowOff>0</xdr:rowOff>
    </xdr:from>
    <xdr:ext cx="30698" cy="2120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28800" y="17249775"/>
          <a:ext cx="30698" cy="21209"/>
        </a:xfrm>
        <a:prstGeom prst="rect">
          <a:avLst/>
        </a:prstGeom>
      </xdr:spPr>
    </xdr:pic>
    <xdr:clientData/>
  </xdr:oneCellAnchor>
  <xdr:oneCellAnchor>
    <xdr:from>
      <xdr:col>70</xdr:col>
      <xdr:colOff>0</xdr:colOff>
      <xdr:row>134</xdr:row>
      <xdr:rowOff>0</xdr:rowOff>
    </xdr:from>
    <xdr:ext cx="30698" cy="21209"/>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32353250"/>
          <a:ext cx="30698" cy="21209"/>
        </a:xfrm>
        <a:prstGeom prst="rect">
          <a:avLst/>
        </a:prstGeom>
      </xdr:spPr>
    </xdr:pic>
    <xdr:clientData/>
  </xdr:oneCellAnchor>
  <xdr:oneCellAnchor>
    <xdr:from>
      <xdr:col>2</xdr:col>
      <xdr:colOff>0</xdr:colOff>
      <xdr:row>1071</xdr:row>
      <xdr:rowOff>0</xdr:rowOff>
    </xdr:from>
    <xdr:ext cx="30698" cy="21209"/>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95425" y="93125925"/>
          <a:ext cx="30698" cy="21209"/>
        </a:xfrm>
        <a:prstGeom prst="rect">
          <a:avLst/>
        </a:prstGeom>
      </xdr:spPr>
    </xdr:pic>
    <xdr:clientData/>
  </xdr:oneCellAnchor>
  <xdr:oneCellAnchor>
    <xdr:from>
      <xdr:col>70</xdr:col>
      <xdr:colOff>0</xdr:colOff>
      <xdr:row>132</xdr:row>
      <xdr:rowOff>0</xdr:rowOff>
    </xdr:from>
    <xdr:ext cx="30698" cy="21209"/>
    <xdr:pic>
      <xdr:nvPicPr>
        <xdr:cNvPr id="5" name="Imagem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179700" y="23021925"/>
          <a:ext cx="30698" cy="21209"/>
        </a:xfrm>
        <a:prstGeom prst="rect">
          <a:avLst/>
        </a:prstGeom>
      </xdr:spPr>
    </xdr:pic>
    <xdr:clientData/>
  </xdr:oneCellAnchor>
  <xdr:oneCellAnchor>
    <xdr:from>
      <xdr:col>70</xdr:col>
      <xdr:colOff>0</xdr:colOff>
      <xdr:row>14</xdr:row>
      <xdr:rowOff>0</xdr:rowOff>
    </xdr:from>
    <xdr:ext cx="30698" cy="21209"/>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14</xdr:row>
      <xdr:rowOff>0</xdr:rowOff>
    </xdr:from>
    <xdr:ext cx="30698" cy="21209"/>
    <xdr:pic>
      <xdr:nvPicPr>
        <xdr:cNvPr id="7" name="Imagem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14</xdr:row>
      <xdr:rowOff>0</xdr:rowOff>
    </xdr:from>
    <xdr:ext cx="30698" cy="21209"/>
    <xdr:pic>
      <xdr:nvPicPr>
        <xdr:cNvPr id="8" name="Imagem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14</xdr:row>
      <xdr:rowOff>0</xdr:rowOff>
    </xdr:from>
    <xdr:ext cx="30698" cy="21209"/>
    <xdr:pic>
      <xdr:nvPicPr>
        <xdr:cNvPr id="9" name="Imagem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14</xdr:row>
      <xdr:rowOff>0</xdr:rowOff>
    </xdr:from>
    <xdr:ext cx="30698" cy="21209"/>
    <xdr:pic>
      <xdr:nvPicPr>
        <xdr:cNvPr id="10" name="Imagem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1004</xdr:row>
      <xdr:rowOff>0</xdr:rowOff>
    </xdr:from>
    <xdr:ext cx="30698" cy="21209"/>
    <xdr:pic>
      <xdr:nvPicPr>
        <xdr:cNvPr id="11" name="Imagem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84359750"/>
          <a:ext cx="30698" cy="21209"/>
        </a:xfrm>
        <a:prstGeom prst="rect">
          <a:avLst/>
        </a:prstGeom>
      </xdr:spPr>
    </xdr:pic>
    <xdr:clientData/>
  </xdr:oneCellAnchor>
  <xdr:oneCellAnchor>
    <xdr:from>
      <xdr:col>70</xdr:col>
      <xdr:colOff>0</xdr:colOff>
      <xdr:row>1076</xdr:row>
      <xdr:rowOff>0</xdr:rowOff>
    </xdr:from>
    <xdr:ext cx="30698" cy="21209"/>
    <xdr:pic>
      <xdr:nvPicPr>
        <xdr:cNvPr id="12" name="Imagem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5218250"/>
          <a:ext cx="30698" cy="21209"/>
        </a:xfrm>
        <a:prstGeom prst="rect">
          <a:avLst/>
        </a:prstGeom>
      </xdr:spPr>
    </xdr:pic>
    <xdr:clientData/>
  </xdr:oneCellAnchor>
  <xdr:oneCellAnchor>
    <xdr:from>
      <xdr:col>70</xdr:col>
      <xdr:colOff>0</xdr:colOff>
      <xdr:row>6</xdr:row>
      <xdr:rowOff>0</xdr:rowOff>
    </xdr:from>
    <xdr:ext cx="30698" cy="21209"/>
    <xdr:pic>
      <xdr:nvPicPr>
        <xdr:cNvPr id="13" name="Imagem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8647250"/>
          <a:ext cx="30698" cy="21209"/>
        </a:xfrm>
        <a:prstGeom prst="rect">
          <a:avLst/>
        </a:prstGeom>
      </xdr:spPr>
    </xdr:pic>
    <xdr:clientData/>
  </xdr:oneCellAnchor>
  <xdr:oneCellAnchor>
    <xdr:from>
      <xdr:col>70</xdr:col>
      <xdr:colOff>0</xdr:colOff>
      <xdr:row>6</xdr:row>
      <xdr:rowOff>0</xdr:rowOff>
    </xdr:from>
    <xdr:ext cx="30698" cy="21209"/>
    <xdr:pic>
      <xdr:nvPicPr>
        <xdr:cNvPr id="14" name="Imagem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98647250"/>
          <a:ext cx="30698" cy="21209"/>
        </a:xfrm>
        <a:prstGeom prst="rect">
          <a:avLst/>
        </a:prstGeom>
      </xdr:spPr>
    </xdr:pic>
    <xdr:clientData/>
  </xdr:oneCellAnchor>
  <xdr:oneCellAnchor>
    <xdr:from>
      <xdr:col>70</xdr:col>
      <xdr:colOff>0</xdr:colOff>
      <xdr:row>8</xdr:row>
      <xdr:rowOff>0</xdr:rowOff>
    </xdr:from>
    <xdr:ext cx="30698" cy="21209"/>
    <xdr:pic>
      <xdr:nvPicPr>
        <xdr:cNvPr id="15" name="Imagem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33318250"/>
          <a:ext cx="30698" cy="21209"/>
        </a:xfrm>
        <a:prstGeom prst="rect">
          <a:avLst/>
        </a:prstGeom>
      </xdr:spPr>
    </xdr:pic>
    <xdr:clientData/>
  </xdr:oneCellAnchor>
  <xdr:oneCellAnchor>
    <xdr:from>
      <xdr:col>70</xdr:col>
      <xdr:colOff>0</xdr:colOff>
      <xdr:row>8</xdr:row>
      <xdr:rowOff>0</xdr:rowOff>
    </xdr:from>
    <xdr:ext cx="30698" cy="21209"/>
    <xdr:pic>
      <xdr:nvPicPr>
        <xdr:cNvPr id="16" name="Imagem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33318250"/>
          <a:ext cx="30698" cy="21209"/>
        </a:xfrm>
        <a:prstGeom prst="rect">
          <a:avLst/>
        </a:prstGeom>
      </xdr:spPr>
    </xdr:pic>
    <xdr:clientData/>
  </xdr:oneCellAnchor>
  <xdr:oneCellAnchor>
    <xdr:from>
      <xdr:col>70</xdr:col>
      <xdr:colOff>0</xdr:colOff>
      <xdr:row>8</xdr:row>
      <xdr:rowOff>0</xdr:rowOff>
    </xdr:from>
    <xdr:ext cx="30698" cy="21209"/>
    <xdr:pic>
      <xdr:nvPicPr>
        <xdr:cNvPr id="17" name="Imagem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37699750"/>
          <a:ext cx="30698" cy="21209"/>
        </a:xfrm>
        <a:prstGeom prst="rect">
          <a:avLst/>
        </a:prstGeom>
      </xdr:spPr>
    </xdr:pic>
    <xdr:clientData/>
  </xdr:oneCellAnchor>
  <xdr:oneCellAnchor>
    <xdr:from>
      <xdr:col>70</xdr:col>
      <xdr:colOff>0</xdr:colOff>
      <xdr:row>8</xdr:row>
      <xdr:rowOff>0</xdr:rowOff>
    </xdr:from>
    <xdr:ext cx="30698" cy="21209"/>
    <xdr:pic>
      <xdr:nvPicPr>
        <xdr:cNvPr id="18" name="Imagem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43414750"/>
          <a:ext cx="30698" cy="21209"/>
        </a:xfrm>
        <a:prstGeom prst="rect">
          <a:avLst/>
        </a:prstGeom>
      </xdr:spPr>
    </xdr:pic>
    <xdr:clientData/>
  </xdr:oneCellAnchor>
  <xdr:oneCellAnchor>
    <xdr:from>
      <xdr:col>70</xdr:col>
      <xdr:colOff>0</xdr:colOff>
      <xdr:row>8</xdr:row>
      <xdr:rowOff>0</xdr:rowOff>
    </xdr:from>
    <xdr:ext cx="30698" cy="21209"/>
    <xdr:pic>
      <xdr:nvPicPr>
        <xdr:cNvPr id="19" name="Imagem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44557750"/>
          <a:ext cx="30698" cy="21209"/>
        </a:xfrm>
        <a:prstGeom prst="rect">
          <a:avLst/>
        </a:prstGeom>
      </xdr:spPr>
    </xdr:pic>
    <xdr:clientData/>
  </xdr:oneCellAnchor>
  <xdr:oneCellAnchor>
    <xdr:from>
      <xdr:col>70</xdr:col>
      <xdr:colOff>0</xdr:colOff>
      <xdr:row>8</xdr:row>
      <xdr:rowOff>0</xdr:rowOff>
    </xdr:from>
    <xdr:ext cx="30698" cy="21209"/>
    <xdr:pic>
      <xdr:nvPicPr>
        <xdr:cNvPr id="20" name="Imagem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44938750"/>
          <a:ext cx="30698" cy="21209"/>
        </a:xfrm>
        <a:prstGeom prst="rect">
          <a:avLst/>
        </a:prstGeom>
      </xdr:spPr>
    </xdr:pic>
    <xdr:clientData/>
  </xdr:oneCellAnchor>
  <xdr:oneCellAnchor>
    <xdr:from>
      <xdr:col>70</xdr:col>
      <xdr:colOff>0</xdr:colOff>
      <xdr:row>8</xdr:row>
      <xdr:rowOff>0</xdr:rowOff>
    </xdr:from>
    <xdr:ext cx="30698" cy="21209"/>
    <xdr:pic>
      <xdr:nvPicPr>
        <xdr:cNvPr id="21" name="Imagem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2833" y="146843750"/>
          <a:ext cx="30698" cy="21209"/>
        </a:xfrm>
        <a:prstGeom prst="rect">
          <a:avLst/>
        </a:prstGeom>
      </xdr:spPr>
    </xdr:pic>
    <xdr:clientData/>
  </xdr:oneCellAnchor>
  <xdr:oneCellAnchor>
    <xdr:from>
      <xdr:col>70</xdr:col>
      <xdr:colOff>0</xdr:colOff>
      <xdr:row>1004</xdr:row>
      <xdr:rowOff>0</xdr:rowOff>
    </xdr:from>
    <xdr:ext cx="30698" cy="21209"/>
    <xdr:pic>
      <xdr:nvPicPr>
        <xdr:cNvPr id="22" name="Imagem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23" name="Imagem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24" name="Imagem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25" name="Imagem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26" name="Imagem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27" name="Imagem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28" name="Imagem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29" name="Imagem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30" name="Imagem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31" name="Imagem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32" name="Imagem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33" name="Imagem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34" name="Imagem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35" name="Imagem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oneCellAnchor>
    <xdr:from>
      <xdr:col>70</xdr:col>
      <xdr:colOff>0</xdr:colOff>
      <xdr:row>1004</xdr:row>
      <xdr:rowOff>0</xdr:rowOff>
    </xdr:from>
    <xdr:ext cx="30698" cy="21209"/>
    <xdr:pic>
      <xdr:nvPicPr>
        <xdr:cNvPr id="36" name="Imagem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81406800"/>
          <a:ext cx="30698" cy="21209"/>
        </a:xfrm>
        <a:prstGeom prst="rect">
          <a:avLst/>
        </a:prstGeom>
      </xdr:spPr>
    </xdr:pic>
    <xdr:clientData/>
  </xdr:oneCellAnchor>
  <xdr:oneCellAnchor>
    <xdr:from>
      <xdr:col>70</xdr:col>
      <xdr:colOff>0</xdr:colOff>
      <xdr:row>1074</xdr:row>
      <xdr:rowOff>0</xdr:rowOff>
    </xdr:from>
    <xdr:ext cx="30698" cy="21209"/>
    <xdr:pic>
      <xdr:nvPicPr>
        <xdr:cNvPr id="37" name="Imagem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40933" y="194445467"/>
          <a:ext cx="30698" cy="21209"/>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2</xdr:col>
      <xdr:colOff>0</xdr:colOff>
      <xdr:row>3</xdr:row>
      <xdr:rowOff>0</xdr:rowOff>
    </xdr:from>
    <xdr:ext cx="30698" cy="21209"/>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5950" y="14449425"/>
          <a:ext cx="30698" cy="21209"/>
        </a:xfrm>
        <a:prstGeom prst="rect">
          <a:avLst/>
        </a:prstGeom>
      </xdr:spPr>
    </xdr:pic>
    <xdr:clientData/>
  </xdr:oneCellAnchor>
  <xdr:oneCellAnchor>
    <xdr:from>
      <xdr:col>2</xdr:col>
      <xdr:colOff>0</xdr:colOff>
      <xdr:row>3</xdr:row>
      <xdr:rowOff>0</xdr:rowOff>
    </xdr:from>
    <xdr:ext cx="30698" cy="21209"/>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82240" y="563880"/>
          <a:ext cx="30698" cy="21209"/>
        </a:xfrm>
        <a:prstGeom prst="rect">
          <a:avLst/>
        </a:prstGeom>
      </xdr:spPr>
    </xdr:pic>
    <xdr:clientData/>
  </xdr:oneCellAnchor>
  <xdr:oneCellAnchor>
    <xdr:from>
      <xdr:col>2</xdr:col>
      <xdr:colOff>0</xdr:colOff>
      <xdr:row>3</xdr:row>
      <xdr:rowOff>0</xdr:rowOff>
    </xdr:from>
    <xdr:ext cx="30698" cy="21209"/>
    <xdr:pic>
      <xdr:nvPicPr>
        <xdr:cNvPr id="4" name="Imagem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82240" y="563880"/>
          <a:ext cx="30698" cy="2120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5</xdr:col>
      <xdr:colOff>472440</xdr:colOff>
      <xdr:row>12</xdr:row>
      <xdr:rowOff>45720</xdr:rowOff>
    </xdr:from>
    <xdr:to>
      <xdr:col>11</xdr:col>
      <xdr:colOff>2407920</xdr:colOff>
      <xdr:row>33</xdr:row>
      <xdr:rowOff>148590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Painel"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inel"/>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a253" displayName="Tabela253" ref="A1:X3000" totalsRowShown="0" headerRowDxfId="49" dataDxfId="48" tableBorderDxfId="47">
  <autoFilter ref="A1:X3000" xr:uid="{00000000-0009-0000-0100-000002000000}"/>
  <sortState xmlns:xlrd2="http://schemas.microsoft.com/office/spreadsheetml/2017/richdata2" ref="A2:X1186">
    <sortCondition descending="1" ref="A1:A1186"/>
  </sortState>
  <tableColumns count="24">
    <tableColumn id="22" xr3:uid="{00000000-0010-0000-0000-000016000000}" name="Cod Cl" dataDxfId="46"/>
    <tableColumn id="1" xr3:uid="{00000000-0010-0000-0000-000001000000}" name="Imóvel" dataDxfId="45">
      <calculatedColumnFormula>LEFT(C2,9)</calculatedColumnFormula>
    </tableColumn>
    <tableColumn id="2" xr3:uid="{00000000-0010-0000-0000-000002000000}" name="Endereço do Imóvel" dataDxfId="44"/>
    <tableColumn id="3" xr3:uid="{00000000-0010-0000-0000-000003000000}" name="Status" dataDxfId="43"/>
    <tableColumn id="4" xr3:uid="{00000000-0010-0000-0000-000004000000}" name="Bairro" dataDxfId="42"/>
    <tableColumn id="5" xr3:uid="{00000000-0010-0000-0000-000005000000}" name="Tipo" dataDxfId="41"/>
    <tableColumn id="6" xr3:uid="{00000000-0010-0000-0000-000006000000}" name="Quarto" dataDxfId="40"/>
    <tableColumn id="7" xr3:uid="{00000000-0010-0000-0000-000007000000}" name="Vaga " dataDxfId="39"/>
    <tableColumn id="8" xr3:uid="{00000000-0010-0000-0000-000008000000}" name="área " dataDxfId="38"/>
    <tableColumn id="9" xr3:uid="{00000000-0010-0000-0000-000009000000}" name="Valor" dataDxfId="37" dataCellStyle="Moeda"/>
    <tableColumn id="10" xr3:uid="{00000000-0010-0000-0000-00000A000000}" name="Corretor V " dataDxfId="36"/>
    <tableColumn id="11" xr3:uid="{00000000-0010-0000-0000-00000B000000}" name="Corretor Op" dataDxfId="35"/>
    <tableColumn id="12" xr3:uid="{00000000-0010-0000-0000-00000C000000}" name="Data Visita" dataDxfId="34"/>
    <tableColumn id="13" xr3:uid="{00000000-0010-0000-0000-00000D000000}" name="Obs" dataDxfId="33"/>
    <tableColumn id="18" xr3:uid="{00000000-0010-0000-0000-000012000000}" name="Data" dataDxfId="32"/>
    <tableColumn id="19" xr3:uid="{00000000-0010-0000-0000-000013000000}" name="19/03/2019" dataDxfId="31"/>
    <tableColumn id="17" xr3:uid="{00000000-0010-0000-0000-000011000000}" name="Nome " dataDxfId="30"/>
    <tableColumn id="16" xr3:uid="{00000000-0010-0000-0000-000010000000}" name="Tel" dataDxfId="29"/>
    <tableColumn id="15" xr3:uid="{00000000-0010-0000-0000-00000F000000}" name="Email" dataDxfId="28"/>
    <tableColumn id="14" xr3:uid="{00000000-0010-0000-0000-00000E000000}" name="Total" dataDxfId="27"/>
    <tableColumn id="20" xr3:uid="{00000000-0010-0000-0000-000014000000}" name="Ordem" dataDxfId="26"/>
    <tableColumn id="21" xr3:uid="{00000000-0010-0000-0000-000015000000}" name="Colunas2" dataDxfId="25">
      <calculatedColumnFormula>A2</calculatedColumnFormula>
    </tableColumn>
    <tableColumn id="23" xr3:uid="{00000000-0010-0000-0000-000017000000}" name="Colunas3" dataDxfId="24"/>
    <tableColumn id="24" xr3:uid="{00000000-0010-0000-0000-000018000000}" name="Colunas4" dataDxfId="23">
      <calculatedColumnFormula>Tabela253[[#This Row],[Ordem]]</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ela26" displayName="Tabela26" ref="A1:H66852" totalsRowShown="0" headerRowDxfId="10" dataDxfId="9" tableBorderDxfId="8">
  <autoFilter ref="A1:H66852" xr:uid="{00000000-0009-0000-0100-000005000000}"/>
  <tableColumns count="8">
    <tableColumn id="2" xr3:uid="{00000000-0010-0000-0100-000002000000}" name="Cod do Imóvel " dataDxfId="7"/>
    <tableColumn id="3" xr3:uid="{00000000-0010-0000-0100-000003000000}" name="Cod Cl" dataDxfId="6"/>
    <tableColumn id="1" xr3:uid="{00000000-0010-0000-0100-000001000000}" name="Nome" dataDxfId="5"/>
    <tableColumn id="7" xr3:uid="{00000000-0010-0000-0100-000007000000}" name="Tel" dataDxfId="4"/>
    <tableColumn id="8" xr3:uid="{00000000-0010-0000-0100-000008000000}" name="Email" dataDxfId="3"/>
    <tableColumn id="9" xr3:uid="{00000000-0010-0000-0100-000009000000}" name="Imovel Cod" dataDxfId="2" dataCellStyle="Moeda"/>
    <tableColumn id="23" xr3:uid="{00000000-0010-0000-0100-000017000000}" name="Corretor " dataDxfId="1" dataCellStyle="Moeda"/>
    <tableColumn id="22" xr3:uid="{00000000-0010-0000-0100-000016000000}" name="Colunas5" dataDxfId="0" dataCellStyle="Moeda"/>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erica.demiranda@casaltaimoveis.com.br" TargetMode="External"/><Relationship Id="rId13" Type="http://schemas.openxmlformats.org/officeDocument/2006/relationships/hyperlink" Target="mailto:danilojr@casaltaimoveis.com.br" TargetMode="External"/><Relationship Id="rId18" Type="http://schemas.openxmlformats.org/officeDocument/2006/relationships/hyperlink" Target="mailto:milton.rodrigues@casaltaimoveis.com.br" TargetMode="External"/><Relationship Id="rId3" Type="http://schemas.openxmlformats.org/officeDocument/2006/relationships/hyperlink" Target="mailto:dorival.ercole@casaltaimoveis.com.br" TargetMode="External"/><Relationship Id="rId21" Type="http://schemas.openxmlformats.org/officeDocument/2006/relationships/hyperlink" Target="mailto:julianasimoes@casaltaimoveis.com.br" TargetMode="External"/><Relationship Id="rId7" Type="http://schemas.openxmlformats.org/officeDocument/2006/relationships/hyperlink" Target="mailto:patrickscarparo@casaltaimoveis.com.br" TargetMode="External"/><Relationship Id="rId12" Type="http://schemas.openxmlformats.org/officeDocument/2006/relationships/hyperlink" Target="mailto:elivetecarpini@casaltaimoveis.com.br" TargetMode="External"/><Relationship Id="rId17" Type="http://schemas.openxmlformats.org/officeDocument/2006/relationships/hyperlink" Target="mailto:andre.mantuano@casaltaimoveis.com.br" TargetMode="External"/><Relationship Id="rId2" Type="http://schemas.openxmlformats.org/officeDocument/2006/relationships/hyperlink" Target="mailto:alexandre@casaltaimoveis.com.br" TargetMode="External"/><Relationship Id="rId16" Type="http://schemas.openxmlformats.org/officeDocument/2006/relationships/hyperlink" Target="mailto:ricardocoutada@casaltaimoveis.com.br" TargetMode="External"/><Relationship Id="rId20" Type="http://schemas.openxmlformats.org/officeDocument/2006/relationships/hyperlink" Target="mailto:leticiamenezes@casaltaimoveis.com.br" TargetMode="External"/><Relationship Id="rId1" Type="http://schemas.openxmlformats.org/officeDocument/2006/relationships/hyperlink" Target="mailto:claudia.almeida@casaltaimoveis.com.br" TargetMode="External"/><Relationship Id="rId6" Type="http://schemas.openxmlformats.org/officeDocument/2006/relationships/hyperlink" Target="mailto:ch.bettoni@casaltaimoveis.com.br" TargetMode="External"/><Relationship Id="rId11" Type="http://schemas.openxmlformats.org/officeDocument/2006/relationships/hyperlink" Target="mailto:monicapossi@casaltaimoveis.com.br" TargetMode="External"/><Relationship Id="rId5" Type="http://schemas.openxmlformats.org/officeDocument/2006/relationships/hyperlink" Target="mailto:gabrielgalvao@casaltaimoveis.com.br" TargetMode="External"/><Relationship Id="rId15" Type="http://schemas.openxmlformats.org/officeDocument/2006/relationships/hyperlink" Target="mailto:fe.meirelles@casaltaimoveis.com.br" TargetMode="External"/><Relationship Id="rId23" Type="http://schemas.openxmlformats.org/officeDocument/2006/relationships/printerSettings" Target="../printerSettings/printerSettings3.bin"/><Relationship Id="rId10" Type="http://schemas.openxmlformats.org/officeDocument/2006/relationships/hyperlink" Target="mailto:elianeprado@casaltaimoveis.com.br" TargetMode="External"/><Relationship Id="rId19" Type="http://schemas.openxmlformats.org/officeDocument/2006/relationships/hyperlink" Target="mailto:marcella.sanna@casaltaimoveis.com.br" TargetMode="External"/><Relationship Id="rId4" Type="http://schemas.openxmlformats.org/officeDocument/2006/relationships/hyperlink" Target="mailto:luisfraga@casaltaimoveis.com.br" TargetMode="External"/><Relationship Id="rId9" Type="http://schemas.openxmlformats.org/officeDocument/2006/relationships/hyperlink" Target="mailto:denise.mendes@casaltaimoveis.com.br" TargetMode="External"/><Relationship Id="rId14" Type="http://schemas.openxmlformats.org/officeDocument/2006/relationships/hyperlink" Target="mailto:alinealbuquerque@casaltaimoveis.com.br" TargetMode="External"/><Relationship Id="rId22" Type="http://schemas.openxmlformats.org/officeDocument/2006/relationships/hyperlink" Target="mailto:judite.pereira@casaltaimoveis.com.br"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casaltaimoveis.com.br/imovel/ap/" TargetMode="External"/><Relationship Id="rId2" Type="http://schemas.openxmlformats.org/officeDocument/2006/relationships/hyperlink" Target="http://www.casaltaimoveis.com.br/imovel/ap/" TargetMode="External"/><Relationship Id="rId1" Type="http://schemas.openxmlformats.org/officeDocument/2006/relationships/hyperlink" Target="http://www.casaltaimoveis.com.br/imovel/ap/"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2">
    <tabColor rgb="FF00B050"/>
  </sheetPr>
  <dimension ref="A1:AH629"/>
  <sheetViews>
    <sheetView showGridLines="0" zoomScale="90" zoomScaleNormal="90" workbookViewId="0">
      <pane xSplit="2" ySplit="2" topLeftCell="Q3" activePane="bottomRight" state="frozen"/>
      <selection activeCell="E21" sqref="E21"/>
      <selection pane="topRight" activeCell="E21" sqref="E21"/>
      <selection pane="bottomLeft" activeCell="E21" sqref="E21"/>
      <selection pane="bottomRight" activeCell="R14" sqref="R14"/>
    </sheetView>
  </sheetViews>
  <sheetFormatPr defaultColWidth="8.85546875" defaultRowHeight="15" x14ac:dyDescent="0.25"/>
  <cols>
    <col min="1" max="1" width="8.7109375" style="56" bestFit="1" customWidth="1"/>
    <col min="2" max="2" width="11.7109375" bestFit="1" customWidth="1"/>
    <col min="3" max="3" width="35" customWidth="1"/>
    <col min="4" max="4" width="16.140625" customWidth="1"/>
    <col min="5" max="5" width="11.42578125" customWidth="1"/>
    <col min="6" max="6" width="21.140625" customWidth="1"/>
    <col min="7" max="7" width="20.5703125" customWidth="1"/>
    <col min="8" max="8" width="14.28515625" style="56" bestFit="1" customWidth="1"/>
    <col min="9" max="9" width="11.7109375" bestFit="1" customWidth="1"/>
    <col min="10" max="11" width="16.85546875" bestFit="1" customWidth="1"/>
    <col min="12" max="12" width="17.7109375" bestFit="1" customWidth="1"/>
    <col min="13" max="13" width="15.85546875" bestFit="1" customWidth="1"/>
    <col min="14" max="14" width="14.28515625" bestFit="1" customWidth="1"/>
    <col min="15" max="15" width="18.28515625" bestFit="1" customWidth="1"/>
    <col min="16" max="16" width="18.85546875" bestFit="1" customWidth="1"/>
    <col min="17" max="17" width="5.140625" style="61" customWidth="1"/>
    <col min="21" max="21" width="8.85546875" style="56"/>
    <col min="23" max="23" width="11.85546875" style="1" bestFit="1" customWidth="1"/>
    <col min="24" max="24" width="11.85546875" style="1" customWidth="1"/>
    <col min="25" max="25" width="15" style="70" bestFit="1" customWidth="1"/>
    <col min="26" max="26" width="10.140625" bestFit="1" customWidth="1"/>
    <col min="27" max="27" width="12.140625" style="94" bestFit="1" customWidth="1"/>
    <col min="28" max="28" width="12.140625" style="65" customWidth="1"/>
    <col min="29" max="29" width="17.85546875" bestFit="1" customWidth="1"/>
    <col min="30" max="30" width="18" style="1" bestFit="1" customWidth="1"/>
    <col min="31" max="31" width="14.85546875" bestFit="1" customWidth="1"/>
    <col min="32" max="32" width="15.140625" bestFit="1" customWidth="1"/>
  </cols>
  <sheetData>
    <row r="1" spans="1:34" x14ac:dyDescent="0.25">
      <c r="A1" s="56">
        <v>0</v>
      </c>
      <c r="B1">
        <v>2</v>
      </c>
      <c r="C1">
        <v>3</v>
      </c>
      <c r="D1">
        <v>4</v>
      </c>
      <c r="E1">
        <v>5</v>
      </c>
      <c r="F1">
        <v>6</v>
      </c>
      <c r="G1">
        <v>7</v>
      </c>
      <c r="I1">
        <v>8</v>
      </c>
      <c r="J1">
        <v>9</v>
      </c>
      <c r="K1">
        <v>10</v>
      </c>
      <c r="L1">
        <v>11</v>
      </c>
      <c r="M1">
        <v>12</v>
      </c>
      <c r="N1">
        <v>13</v>
      </c>
      <c r="O1">
        <v>14</v>
      </c>
      <c r="P1">
        <v>15</v>
      </c>
      <c r="Q1">
        <v>16</v>
      </c>
      <c r="R1">
        <v>17</v>
      </c>
      <c r="S1">
        <v>18</v>
      </c>
      <c r="T1">
        <v>19</v>
      </c>
      <c r="U1">
        <v>20</v>
      </c>
      <c r="V1">
        <v>21</v>
      </c>
      <c r="W1">
        <v>22</v>
      </c>
      <c r="X1">
        <v>23</v>
      </c>
      <c r="Y1" s="70">
        <v>24</v>
      </c>
      <c r="Z1">
        <v>26</v>
      </c>
      <c r="AA1" s="94">
        <v>27</v>
      </c>
      <c r="AB1">
        <v>28</v>
      </c>
      <c r="AC1">
        <v>29</v>
      </c>
      <c r="AD1">
        <v>30</v>
      </c>
      <c r="AE1">
        <v>31</v>
      </c>
    </row>
    <row r="2" spans="1:34" s="1" customFormat="1" x14ac:dyDescent="0.25">
      <c r="A2" s="56" t="s">
        <v>93</v>
      </c>
      <c r="B2" s="1" t="str">
        <f>+atualizaçãoIMOVEIS!B1</f>
        <v>Referência</v>
      </c>
      <c r="C2" s="1" t="s">
        <v>4666</v>
      </c>
      <c r="D2" s="1" t="s">
        <v>1</v>
      </c>
      <c r="E2" s="1" t="s">
        <v>4667</v>
      </c>
      <c r="F2" s="1" t="s">
        <v>6</v>
      </c>
      <c r="H2" s="56" t="s">
        <v>5208</v>
      </c>
      <c r="I2" s="1" t="s">
        <v>5226</v>
      </c>
      <c r="J2" s="1" t="s">
        <v>4668</v>
      </c>
      <c r="L2" s="1" t="s">
        <v>4669</v>
      </c>
      <c r="N2" s="1" t="s">
        <v>4670</v>
      </c>
      <c r="P2" s="1" t="s">
        <v>4671</v>
      </c>
      <c r="Q2" s="61" t="s">
        <v>5211</v>
      </c>
      <c r="R2" s="1" t="s">
        <v>4672</v>
      </c>
      <c r="S2" s="1" t="s">
        <v>4673</v>
      </c>
      <c r="T2" s="1" t="s">
        <v>4674</v>
      </c>
      <c r="U2" s="56" t="s">
        <v>2</v>
      </c>
      <c r="V2" s="1" t="s">
        <v>5214</v>
      </c>
      <c r="W2" s="1" t="s">
        <v>5210</v>
      </c>
      <c r="X2" s="1" t="s">
        <v>1</v>
      </c>
      <c r="Y2" s="71" t="s">
        <v>1492</v>
      </c>
      <c r="Z2" s="1" t="s">
        <v>5024</v>
      </c>
      <c r="AA2" s="94" t="s">
        <v>5113</v>
      </c>
      <c r="AB2" s="1" t="s">
        <v>4706</v>
      </c>
      <c r="AC2" s="1" t="s">
        <v>5203</v>
      </c>
      <c r="AD2" s="1" t="s">
        <v>1491</v>
      </c>
      <c r="AF2" s="1" t="s">
        <v>5388</v>
      </c>
    </row>
    <row r="3" spans="1:34" ht="15" customHeight="1" x14ac:dyDescent="0.25">
      <c r="A3" s="56">
        <f t="shared" ref="A3:A66" ca="1" si="0">+_xlfn.RANK.EQ(AC3,AC$3:AC$2201,0)</f>
        <v>3</v>
      </c>
      <c r="B3" t="str">
        <f>IF(atualizaçãoIMOVEIS!Y2="",IF(atualizaçãoIMOVEIS!Z2="","",atualizaçãoIMOVEIS!B2),atualizaçãoIMOVEIS!B2)</f>
        <v>AP0547</v>
      </c>
      <c r="C3" t="str">
        <f>+LEFT(atualizaçãoIMOVEIS!F2,SEARCH(",",atualizaçãoIMOVEIS!F2))</f>
        <v>Avenida Prado Júnior,</v>
      </c>
      <c r="D3" t="str">
        <f>+atualizaçãoIMOVEIS!H2</f>
        <v>Copacabana</v>
      </c>
      <c r="E3" t="str">
        <f>+atualizaçãoIMOVEIS!J2</f>
        <v>Rio de Janeiro</v>
      </c>
      <c r="F3" t="str">
        <f>IFERROR(LEFT(atualizaçãoIMOVEIS!Y2,SEARCH(",",atualizaçãoIMOVEIS!Y2)-1),atualizaçãoIMOVEIS!Y2)</f>
        <v>Diego Paiva</v>
      </c>
      <c r="G3" t="str">
        <f>+atualizaçãoIMOVEIS!D2</f>
        <v>Apartamento</v>
      </c>
      <c r="H3" s="67">
        <f ca="1">IF('Tabela de Peso'!$E$8-atualizaçãoIMOVEIS!T2=0,1,'Tabela de Peso'!$E$8-atualizaçãoIMOVEIS!T2)</f>
        <v>848</v>
      </c>
      <c r="I3" s="57">
        <f ca="1">+TODAY()-atualizaçãoIMOVEIS!U2</f>
        <v>782</v>
      </c>
      <c r="J3" s="54">
        <f>+atualizaçãoIMOVEIS!K2</f>
        <v>449000</v>
      </c>
      <c r="K3" s="54"/>
      <c r="L3" s="54">
        <f t="shared" ref="L3:L66" si="1">+J3/T3</f>
        <v>6414.2857142857147</v>
      </c>
      <c r="M3" s="54"/>
      <c r="N3" s="54">
        <f>+atualizaçãoIMOVEIS!L2</f>
        <v>2200</v>
      </c>
      <c r="O3" s="54"/>
      <c r="P3" s="54">
        <f>+atualizaçãoIMOVEIS!N2</f>
        <v>31.43</v>
      </c>
      <c r="Q3" s="62">
        <f>SUM(W$3:W3)</f>
        <v>1</v>
      </c>
      <c r="R3">
        <f>+atualizaçãoIMOVEIS!Q2</f>
        <v>2</v>
      </c>
      <c r="S3">
        <f>+atualizaçãoIMOVEIS!S2</f>
        <v>0</v>
      </c>
      <c r="T3">
        <f>+atualizaçãoIMOVEIS!V2</f>
        <v>70</v>
      </c>
      <c r="U3" s="56">
        <f>IFERROR(VLOOKUP(G3,'Tabela de Peso'!B$36:E$53,4,0),1)</f>
        <v>40</v>
      </c>
      <c r="V3">
        <f>IF(J3=0,'Tabela de Peso'!E$11,'Tabela de Peso'!E$10)</f>
        <v>50</v>
      </c>
      <c r="W3" s="1">
        <f>IF(atualizaçãoIMOVEIS!AB2="Especial",'Tabela de Peso'!$E$4,1)</f>
        <v>1</v>
      </c>
      <c r="X3" s="1">
        <f>IFERROR(VLOOKUP(D3,'Tabela de Peso'!B:E,4,0),'Tabela de Peso'!E$32)</f>
        <v>10</v>
      </c>
      <c r="Y3" s="70">
        <f>COUNTIF(Clientes!B:B,B3)</f>
        <v>33</v>
      </c>
      <c r="Z3" s="69">
        <f>+COUNTIF(Visitas!B:B,B3)</f>
        <v>0</v>
      </c>
      <c r="AA3" s="94" t="str">
        <f>IFERROR(VLOOKUP(B3,ZAP!A$2:AC$793,28,0),1)</f>
        <v>1255</v>
      </c>
      <c r="AB3" s="65" t="str">
        <f>IFERROR(VLOOKUP(B3,ZAP!A$2:AC$793,26,0),1)</f>
        <v>8</v>
      </c>
      <c r="AC3" s="55">
        <f ca="1">IF(B3="",-9999999999,((AA3*'Tabela de Peso'!$E$7/H3)+(Z3*'Tabela de Peso'!$E$6/H3)+(Y3*'Tabela de Peso'!$E$5/H3)+(AB3*'Tabela de Peso'!$E$9+T3/1000)+W3+V3+X3+U3++AF3+S3+atualizaçãoIMOVEIS!R2)-I3-P3/1000)</f>
        <v>-638.47086396226416</v>
      </c>
      <c r="AD3" s="66" t="str">
        <f>IFERROR(+VLOOKUP(B3,ZAP!A:D,3,0),"não")</f>
        <v>Ativo</v>
      </c>
      <c r="AE3" s="55" t="str">
        <f ca="1">IF(B3="","",IF(A3&lt;81,IF(AD3="ativo","manter","inserir"),IF(AD3="ativo",IF(H3&lt;'Tabela de Peso'!D$8,"manter","retirar"),"Não anunciar")))</f>
        <v>manter</v>
      </c>
      <c r="AG3" s="68">
        <f ca="1">+Y3*'Tabela de Peso'!$E$5/H3</f>
        <v>3.891509433962264</v>
      </c>
      <c r="AH3" s="68">
        <f ca="1">+AA3*'Tabela de Peso'!E$7/H3</f>
        <v>29.599056603773583</v>
      </c>
    </row>
    <row r="4" spans="1:34" ht="15" customHeight="1" x14ac:dyDescent="0.25">
      <c r="A4" s="56">
        <f t="shared" ca="1" si="0"/>
        <v>7</v>
      </c>
      <c r="B4" t="str">
        <f>IF(atualizaçãoIMOVEIS!Y3="",IF(atualizaçãoIMOVEIS!Z3="","",atualizaçãoIMOVEIS!B3),atualizaçãoIMOVEIS!B3)</f>
        <v>AP0546</v>
      </c>
      <c r="C4" t="str">
        <f>+LEFT(atualizaçãoIMOVEIS!F3,SEARCH(",",atualizaçãoIMOVEIS!F3))</f>
        <v>Praia de Botafogo,</v>
      </c>
      <c r="D4" t="str">
        <f>+atualizaçãoIMOVEIS!H3</f>
        <v>Botafogo</v>
      </c>
      <c r="E4" t="str">
        <f>+atualizaçãoIMOVEIS!J3</f>
        <v>Rio de Janeiro</v>
      </c>
      <c r="F4" t="str">
        <f>IFERROR(LEFT(atualizaçãoIMOVEIS!Y3,SEARCH(",",atualizaçãoIMOVEIS!Y3)-1),atualizaçãoIMOVEIS!Y3)</f>
        <v>Diego Paiva</v>
      </c>
      <c r="G4" t="str">
        <f>+atualizaçãoIMOVEIS!D3</f>
        <v>Apartamento</v>
      </c>
      <c r="H4" s="67">
        <f ca="1">IF('Tabela de Peso'!$E$8-atualizaçãoIMOVEIS!T3=0,1,'Tabela de Peso'!$E$8-atualizaçãoIMOVEIS!T3)</f>
        <v>850</v>
      </c>
      <c r="I4" s="57">
        <f ca="1">+TODAY()-atualizaçãoIMOVEIS!U3</f>
        <v>782</v>
      </c>
      <c r="J4" s="54">
        <f>+atualizaçãoIMOVEIS!K3</f>
        <v>0</v>
      </c>
      <c r="K4" s="54"/>
      <c r="L4" s="54">
        <f t="shared" si="1"/>
        <v>0</v>
      </c>
      <c r="M4" s="54"/>
      <c r="N4" s="54">
        <f>+atualizaçãoIMOVEIS!L3</f>
        <v>3690</v>
      </c>
      <c r="O4" s="54"/>
      <c r="P4" s="54">
        <f>+atualizaçãoIMOVEIS!N3</f>
        <v>25.8</v>
      </c>
      <c r="Q4" s="62">
        <f>SUM(W$3:W4)</f>
        <v>2</v>
      </c>
      <c r="R4">
        <f>+atualizaçãoIMOVEIS!Q3</f>
        <v>3</v>
      </c>
      <c r="S4">
        <f>+atualizaçãoIMOVEIS!S3</f>
        <v>0</v>
      </c>
      <c r="T4">
        <f>+atualizaçãoIMOVEIS!V3</f>
        <v>143</v>
      </c>
      <c r="U4" s="56">
        <f>IFERROR(VLOOKUP(G4,'Tabela de Peso'!B$36:E$53,4,0),1)</f>
        <v>40</v>
      </c>
      <c r="V4">
        <f>IF(J4=0,'Tabela de Peso'!E$11,'Tabela de Peso'!E$10)</f>
        <v>8</v>
      </c>
      <c r="W4" s="1">
        <f>IF(atualizaçãoIMOVEIS!AB3="Especial",'Tabela de Peso'!$E$4,1)</f>
        <v>1</v>
      </c>
      <c r="X4" s="1">
        <f>IFERROR(VLOOKUP(D4,'Tabela de Peso'!B:E,4,0),'Tabela de Peso'!E$32)</f>
        <v>40</v>
      </c>
      <c r="Y4" s="70">
        <f>COUNTIF(Clientes!B:B,B4)</f>
        <v>0</v>
      </c>
      <c r="Z4" s="69">
        <f>+COUNTIF(Visitas!B:B,B4)</f>
        <v>0</v>
      </c>
      <c r="AA4" s="94" t="str">
        <f>IFERROR(VLOOKUP(B4,ZAP!A$2:AC$793,28,0),1)</f>
        <v>198</v>
      </c>
      <c r="AB4" s="65" t="str">
        <f>IFERROR(VLOOKUP(B4,ZAP!A$2:AC$793,26,0),1)</f>
        <v>35</v>
      </c>
      <c r="AC4" s="55">
        <f ca="1">IF(B4="",-9999999999,((AA4*'Tabela de Peso'!$E$7/H4)+(Z4*'Tabela de Peso'!$E$6/H4)+(Y4*'Tabela de Peso'!$E$5/H4)+(AB4*'Tabela de Peso'!$E$9+T4/1000)+W4+V4+X4+U4++AF4+S4+atualizaçãoIMOVEIS!R3)-I4-P4/1000)</f>
        <v>-653.22397647058824</v>
      </c>
      <c r="AD4" s="66" t="str">
        <f>IFERROR(+VLOOKUP(B4,ZAP!A:D,3,0),"não")</f>
        <v>Ativo</v>
      </c>
      <c r="AE4" s="55" t="str">
        <f ca="1">IF(B4="","",IF(A4&lt;81,IF(AD4="ativo","manter","inserir"),IF(AD4="ativo",IF(H4&lt;'Tabela de Peso'!D$8,"manter","retirar"),"Não anunciar")))</f>
        <v>manter</v>
      </c>
      <c r="AG4" s="68">
        <f ca="1">+Y4*'Tabela de Peso'!$E$5/H4</f>
        <v>0</v>
      </c>
      <c r="AH4" s="68">
        <f ca="1">+AA4*'Tabela de Peso'!E$7/H4</f>
        <v>4.658823529411765</v>
      </c>
    </row>
    <row r="5" spans="1:34" ht="15" customHeight="1" x14ac:dyDescent="0.25">
      <c r="A5" s="56">
        <f t="shared" ca="1" si="0"/>
        <v>70</v>
      </c>
      <c r="B5" t="str">
        <f>IF(atualizaçãoIMOVEIS!Y4="",IF(atualizaçãoIMOVEIS!Z4="","",atualizaçãoIMOVEIS!B4),atualizaçãoIMOVEIS!B4)</f>
        <v>AP0582</v>
      </c>
      <c r="C5" t="str">
        <f>+LEFT(atualizaçãoIMOVEIS!F4,SEARCH(",",atualizaçãoIMOVEIS!F4))</f>
        <v>Estrada da Gávea,</v>
      </c>
      <c r="D5" t="str">
        <f>+atualizaçãoIMOVEIS!H4</f>
        <v>São Conrado</v>
      </c>
      <c r="E5" t="str">
        <f>+atualizaçãoIMOVEIS!J4</f>
        <v>Rio de Janeiro</v>
      </c>
      <c r="F5" t="str">
        <f>IFERROR(LEFT(atualizaçãoIMOVEIS!Y4,SEARCH(",",atualizaçãoIMOVEIS!Y4)-1),atualizaçãoIMOVEIS!Y4)</f>
        <v>Henrique Mota</v>
      </c>
      <c r="G5" t="str">
        <f>+atualizaçãoIMOVEIS!D4</f>
        <v>Apartamento</v>
      </c>
      <c r="H5" s="67">
        <f ca="1">IF('Tabela de Peso'!$E$8-atualizaçãoIMOVEIS!T4=0,1,'Tabela de Peso'!$E$8-atualizaçãoIMOVEIS!T4)</f>
        <v>788</v>
      </c>
      <c r="I5" s="57">
        <f ca="1">+TODAY()-atualizaçãoIMOVEIS!U4</f>
        <v>783</v>
      </c>
      <c r="J5" s="54">
        <f>+atualizaçãoIMOVEIS!K4</f>
        <v>795000</v>
      </c>
      <c r="K5" s="54"/>
      <c r="L5" s="54">
        <f t="shared" si="1"/>
        <v>8833.3333333333339</v>
      </c>
      <c r="M5" s="54"/>
      <c r="N5" s="54">
        <f>+atualizaçãoIMOVEIS!L4</f>
        <v>0</v>
      </c>
      <c r="O5" s="54"/>
      <c r="P5" s="54">
        <f>+atualizaçãoIMOVEIS!N4</f>
        <v>0</v>
      </c>
      <c r="Q5" s="62">
        <f>SUM(W$3:W5)</f>
        <v>3</v>
      </c>
      <c r="R5">
        <f>+atualizaçãoIMOVEIS!Q4</f>
        <v>2</v>
      </c>
      <c r="S5">
        <f>+atualizaçãoIMOVEIS!S4</f>
        <v>1</v>
      </c>
      <c r="T5">
        <f>+atualizaçãoIMOVEIS!V4</f>
        <v>90</v>
      </c>
      <c r="U5" s="56">
        <f>IFERROR(VLOOKUP(G5,'Tabela de Peso'!B$36:E$53,4,0),1)</f>
        <v>40</v>
      </c>
      <c r="V5">
        <f>IF(J5=0,'Tabela de Peso'!E$11,'Tabela de Peso'!E$10)</f>
        <v>50</v>
      </c>
      <c r="W5" s="1">
        <f>IF(atualizaçãoIMOVEIS!AB4="Especial",'Tabela de Peso'!$E$4,1)</f>
        <v>1</v>
      </c>
      <c r="X5" s="1">
        <f>IFERROR(VLOOKUP(D5,'Tabela de Peso'!B:E,4,0),'Tabela de Peso'!E$32)</f>
        <v>-100</v>
      </c>
      <c r="Y5" s="70">
        <f>COUNTIF(Clientes!B:B,B5)</f>
        <v>1</v>
      </c>
      <c r="Z5" s="69">
        <f>+COUNTIF(Visitas!B:B,B5)</f>
        <v>0</v>
      </c>
      <c r="AA5" s="94" t="str">
        <f>IFERROR(VLOOKUP(B5,ZAP!A$2:AC$793,28,0),1)</f>
        <v>25</v>
      </c>
      <c r="AB5" s="65" t="str">
        <f>IFERROR(VLOOKUP(B5,ZAP!A$2:AC$793,26,0),1)</f>
        <v>23</v>
      </c>
      <c r="AC5" s="55">
        <f ca="1">IF(B5="",-9999999999,((AA5*'Tabela de Peso'!$E$7/H5)+(Z5*'Tabela de Peso'!$E$6/H5)+(Y5*'Tabela de Peso'!$E$5/H5)+(AB5*'Tabela de Peso'!$E$9+T5/1000)+W5+V5+X5+U5++AF5+S5+atualizaçãoIMOVEIS!R4)-I5-P5/1000)</f>
        <v>-766.14857868020306</v>
      </c>
      <c r="AD5" s="66" t="str">
        <f>IFERROR(+VLOOKUP(B5,ZAP!A:D,3,0),"não")</f>
        <v>Ativo</v>
      </c>
      <c r="AE5" s="55" t="str">
        <f ca="1">IF(B5="","",IF(A5&lt;81,IF(AD5="ativo","manter","inserir"),IF(AD5="ativo",IF(H5&lt;'Tabela de Peso'!D$8,"manter","retirar"),"Não anunciar")))</f>
        <v>manter</v>
      </c>
      <c r="AG5" s="68">
        <f ca="1">+Y5*'Tabela de Peso'!$E$5/H5</f>
        <v>0.12690355329949238</v>
      </c>
      <c r="AH5" s="68">
        <f ca="1">+AA5*'Tabela de Peso'!E$7/H5</f>
        <v>0.63451776649746194</v>
      </c>
    </row>
    <row r="6" spans="1:34" ht="15" customHeight="1" x14ac:dyDescent="0.25">
      <c r="A6" s="56">
        <f t="shared" ca="1" si="0"/>
        <v>81</v>
      </c>
      <c r="B6" t="str">
        <f>IF(atualizaçãoIMOVEIS!Y5="",IF(atualizaçãoIMOVEIS!Z5="","",atualizaçãoIMOVEIS!B5),atualizaçãoIMOVEIS!B5)</f>
        <v>AP0529</v>
      </c>
      <c r="C6" t="str">
        <f>+LEFT(atualizaçãoIMOVEIS!F5,SEARCH(",",atualizaçãoIMOVEIS!F5))</f>
        <v>Rua Doutor Miguel Vieira Ferreira,</v>
      </c>
      <c r="D6" t="str">
        <f>+atualizaçãoIMOVEIS!H5</f>
        <v>Ramos</v>
      </c>
      <c r="E6" t="str">
        <f>+atualizaçãoIMOVEIS!J5</f>
        <v>Rio de Janeiro</v>
      </c>
      <c r="F6" t="str">
        <f>IFERROR(LEFT(atualizaçãoIMOVEIS!Y5,SEARCH(",",atualizaçãoIMOVEIS!Y5)-1),atualizaçãoIMOVEIS!Y5)</f>
        <v>Danilo Jr</v>
      </c>
      <c r="G6" t="str">
        <f>+atualizaçãoIMOVEIS!D5</f>
        <v>Apartamento</v>
      </c>
      <c r="H6" s="67">
        <f ca="1">IF('Tabela de Peso'!$E$8-atualizaçãoIMOVEIS!T5=0,1,'Tabela de Peso'!$E$8-atualizaçãoIMOVEIS!T5)</f>
        <v>909</v>
      </c>
      <c r="I6" s="57">
        <f ca="1">+TODAY()-atualizaçãoIMOVEIS!U5</f>
        <v>784</v>
      </c>
      <c r="J6" s="54">
        <f>+atualizaçãoIMOVEIS!K5</f>
        <v>0</v>
      </c>
      <c r="K6" s="54"/>
      <c r="L6" s="54">
        <f t="shared" si="1"/>
        <v>0</v>
      </c>
      <c r="M6" s="54"/>
      <c r="N6" s="54">
        <f>+atualizaçãoIMOVEIS!L5</f>
        <v>1200</v>
      </c>
      <c r="O6" s="54"/>
      <c r="P6" s="54">
        <f>+atualizaçãoIMOVEIS!N5</f>
        <v>14.12</v>
      </c>
      <c r="Q6" s="62">
        <f>SUM(W$3:W6)</f>
        <v>4</v>
      </c>
      <c r="R6">
        <f>+atualizaçãoIMOVEIS!Q5</f>
        <v>2</v>
      </c>
      <c r="S6">
        <f>+atualizaçãoIMOVEIS!S5</f>
        <v>0</v>
      </c>
      <c r="T6">
        <f>+atualizaçãoIMOVEIS!V5</f>
        <v>85</v>
      </c>
      <c r="U6" s="56">
        <f>IFERROR(VLOOKUP(G6,'Tabela de Peso'!B$36:E$53,4,0),1)</f>
        <v>40</v>
      </c>
      <c r="V6">
        <f>IF(J6=0,'Tabela de Peso'!E$11,'Tabela de Peso'!E$10)</f>
        <v>8</v>
      </c>
      <c r="W6" s="1">
        <f>IF(atualizaçãoIMOVEIS!AB5="Especial",'Tabela de Peso'!$E$4,1)</f>
        <v>1</v>
      </c>
      <c r="X6" s="1">
        <f>IFERROR(VLOOKUP(D6,'Tabela de Peso'!B:E,4,0),'Tabela de Peso'!E$32)</f>
        <v>-100</v>
      </c>
      <c r="Y6" s="70">
        <f>COUNTIF(Clientes!B:B,B6)</f>
        <v>5</v>
      </c>
      <c r="Z6" s="69">
        <f>+COUNTIF(Visitas!B:B,B6)</f>
        <v>0</v>
      </c>
      <c r="AA6" s="94">
        <f>IFERROR(VLOOKUP(B6,ZAP!A$2:AC$793,28,0),1)</f>
        <v>1</v>
      </c>
      <c r="AB6" s="65">
        <f>IFERROR(VLOOKUP(B6,ZAP!A$2:AC$793,26,0),1)</f>
        <v>1</v>
      </c>
      <c r="AC6" s="55">
        <f ca="1">IF(B6="",-9999999999,((AA6*'Tabela de Peso'!$E$7/H6)+(Z6*'Tabela de Peso'!$E$6/H6)+(Y6*'Tabela de Peso'!$E$5/H6)+(AB6*'Tabela de Peso'!$E$9+T6/1000)+W6+V6+X6+U6++AF6+S6+atualizaçãoIMOVEIS!R5)-I6-P6/1000)</f>
        <v>-833.3570627942795</v>
      </c>
      <c r="AD6" s="66" t="str">
        <f>IFERROR(+VLOOKUP(B6,ZAP!A:D,3,0),"não")</f>
        <v>não</v>
      </c>
      <c r="AE6" s="55" t="str">
        <f ca="1">IF(B6="","",IF(A6&lt;81,IF(AD6="ativo","manter","inserir"),IF(AD6="ativo",IF(H6&lt;'Tabela de Peso'!D$8,"manter","retirar"),"Não anunciar")))</f>
        <v>Não anunciar</v>
      </c>
      <c r="AG6" s="68">
        <f ca="1">+Y6*'Tabela de Peso'!$E$5/H6</f>
        <v>0.55005500550055009</v>
      </c>
      <c r="AH6" s="68">
        <f ca="1">+AA6*'Tabela de Peso'!E$7/H6</f>
        <v>2.2002200220022004E-2</v>
      </c>
    </row>
    <row r="7" spans="1:34" ht="15" customHeight="1" x14ac:dyDescent="0.25">
      <c r="A7" s="56">
        <f t="shared" ca="1" si="0"/>
        <v>12</v>
      </c>
      <c r="B7" t="str">
        <f>IF(atualizaçãoIMOVEIS!Y6="",IF(atualizaçãoIMOVEIS!Z6="","",atualizaçãoIMOVEIS!B6),atualizaçãoIMOVEIS!B6)</f>
        <v>AP0493</v>
      </c>
      <c r="C7" t="str">
        <f>+LEFT(atualizaçãoIMOVEIS!F6,SEARCH(",",atualizaçãoIMOVEIS!F6))</f>
        <v>Rua Barata Ribeiro,</v>
      </c>
      <c r="D7" t="str">
        <f>+atualizaçãoIMOVEIS!H6</f>
        <v>Copacabana</v>
      </c>
      <c r="E7" t="str">
        <f>+atualizaçãoIMOVEIS!J6</f>
        <v>Rio de Janeiro</v>
      </c>
      <c r="F7" t="str">
        <f>IFERROR(LEFT(atualizaçãoIMOVEIS!Y6,SEARCH(",",atualizaçãoIMOVEIS!Y6)-1),atualizaçãoIMOVEIS!Y6)</f>
        <v>Adjarnes Roque</v>
      </c>
      <c r="G7" t="str">
        <f>+atualizaçãoIMOVEIS!D6</f>
        <v>Apartamento</v>
      </c>
      <c r="H7" s="67">
        <f ca="1">IF('Tabela de Peso'!$E$8-atualizaçãoIMOVEIS!T6=0,1,'Tabela de Peso'!$E$8-atualizaçãoIMOVEIS!T6)</f>
        <v>991</v>
      </c>
      <c r="I7" s="57">
        <f ca="1">+TODAY()-atualizaçãoIMOVEIS!U6</f>
        <v>787</v>
      </c>
      <c r="J7" s="54">
        <f>+atualizaçãoIMOVEIS!K6</f>
        <v>1500000</v>
      </c>
      <c r="K7" s="54"/>
      <c r="L7" s="54">
        <f t="shared" si="1"/>
        <v>5769.2307692307695</v>
      </c>
      <c r="M7" s="54"/>
      <c r="N7" s="54">
        <f>+atualizaçãoIMOVEIS!L6</f>
        <v>0</v>
      </c>
      <c r="O7" s="54"/>
      <c r="P7" s="54">
        <f>+atualizaçãoIMOVEIS!N6</f>
        <v>0</v>
      </c>
      <c r="Q7" s="62">
        <f>SUM(W$3:W7)</f>
        <v>5</v>
      </c>
      <c r="R7">
        <f>+atualizaçãoIMOVEIS!Q6</f>
        <v>3</v>
      </c>
      <c r="S7">
        <f>+atualizaçãoIMOVEIS!S6</f>
        <v>0</v>
      </c>
      <c r="T7">
        <f>+atualizaçãoIMOVEIS!V6</f>
        <v>260</v>
      </c>
      <c r="U7" s="56">
        <f>IFERROR(VLOOKUP(G7,'Tabela de Peso'!B$36:E$53,4,0),1)</f>
        <v>40</v>
      </c>
      <c r="V7">
        <f>IF(J7=0,'Tabela de Peso'!E$11,'Tabela de Peso'!E$10)</f>
        <v>50</v>
      </c>
      <c r="W7" s="1">
        <f>IF(atualizaçãoIMOVEIS!AB6="Especial",'Tabela de Peso'!$E$4,1)</f>
        <v>1</v>
      </c>
      <c r="X7" s="1">
        <f>IFERROR(VLOOKUP(D7,'Tabela de Peso'!B:E,4,0),'Tabela de Peso'!E$32)</f>
        <v>10</v>
      </c>
      <c r="Y7" s="70">
        <f>COUNTIF(Clientes!B:B,B7)</f>
        <v>1</v>
      </c>
      <c r="Z7" s="69">
        <f>+COUNTIF(Visitas!B:B,B7)</f>
        <v>0</v>
      </c>
      <c r="AA7" s="94" t="str">
        <f>IFERROR(VLOOKUP(B7,ZAP!A$2:AC$793,28,0),1)</f>
        <v>26</v>
      </c>
      <c r="AB7" s="65" t="str">
        <f>IFERROR(VLOOKUP(B7,ZAP!A$2:AC$793,26,0),1)</f>
        <v>15</v>
      </c>
      <c r="AC7" s="55">
        <f ca="1">IF(B7="",-9999999999,((AA7*'Tabela de Peso'!$E$7/H7)+(Z7*'Tabela de Peso'!$E$6/H7)+(Y7*'Tabela de Peso'!$E$5/H7)+(AB7*'Tabela de Peso'!$E$9+T7/1000)+W7+V7+X7+U7++AF7+S7+atualizaçãoIMOVEIS!R6)-I7-P7/1000)</f>
        <v>-670.1143693239153</v>
      </c>
      <c r="AD7" s="66" t="str">
        <f>IFERROR(+VLOOKUP(B7,ZAP!A:D,3,0),"não")</f>
        <v>Ativo</v>
      </c>
      <c r="AE7" s="55" t="str">
        <f ca="1">IF(B7="","",IF(A7&lt;81,IF(AD7="ativo","manter","inserir"),IF(AD7="ativo",IF(H7&lt;'Tabela de Peso'!D$8,"manter","retirar"),"Não anunciar")))</f>
        <v>manter</v>
      </c>
      <c r="AH7" s="68">
        <f ca="1">+AA7*'Tabela de Peso'!E$7/H7</f>
        <v>0.52472250252270436</v>
      </c>
    </row>
    <row r="8" spans="1:34" ht="15" customHeight="1" x14ac:dyDescent="0.25">
      <c r="A8" s="56">
        <f t="shared" ca="1" si="0"/>
        <v>47</v>
      </c>
      <c r="B8" t="str">
        <f>IF(atualizaçãoIMOVEIS!Y7="",IF(atualizaçãoIMOVEIS!Z7="","",atualizaçãoIMOVEIS!B7),atualizaçãoIMOVEIS!B7)</f>
        <v>AP0223</v>
      </c>
      <c r="C8" t="str">
        <f>+LEFT(atualizaçãoIMOVEIS!F7,SEARCH(",",atualizaçãoIMOVEIS!F7))</f>
        <v>Avenida Beira-Mar,</v>
      </c>
      <c r="D8" t="str">
        <f>+atualizaçãoIMOVEIS!H7</f>
        <v>Centro</v>
      </c>
      <c r="E8" t="str">
        <f>+atualizaçãoIMOVEIS!J7</f>
        <v>Rio de Janeiro</v>
      </c>
      <c r="F8" t="str">
        <f>IFERROR(LEFT(atualizaçãoIMOVEIS!Y7,SEARCH(",",atualizaçãoIMOVEIS!Y7)-1),atualizaçãoIMOVEIS!Y7)</f>
        <v>Adjarnes Roque</v>
      </c>
      <c r="G8" t="str">
        <f>+atualizaçãoIMOVEIS!D7</f>
        <v>Apartamento</v>
      </c>
      <c r="H8" s="67">
        <f ca="1">IF('Tabela de Peso'!$E$8-atualizaçãoIMOVEIS!T7=0,1,'Tabela de Peso'!$E$8-atualizaçãoIMOVEIS!T7)</f>
        <v>1397</v>
      </c>
      <c r="I8" s="57">
        <f ca="1">+TODAY()-atualizaçãoIMOVEIS!U7</f>
        <v>788</v>
      </c>
      <c r="J8" s="54">
        <f>+atualizaçãoIMOVEIS!K7</f>
        <v>0</v>
      </c>
      <c r="K8" s="54"/>
      <c r="L8" s="54">
        <f t="shared" si="1"/>
        <v>0</v>
      </c>
      <c r="M8" s="54"/>
      <c r="N8" s="54">
        <f>+atualizaçãoIMOVEIS!L7</f>
        <v>1350</v>
      </c>
      <c r="O8" s="54"/>
      <c r="P8" s="54">
        <f>+atualizaçãoIMOVEIS!N7</f>
        <v>17.53</v>
      </c>
      <c r="Q8" s="62">
        <f>SUM(W$3:W8)</f>
        <v>6</v>
      </c>
      <c r="R8">
        <f>+atualizaçãoIMOVEIS!Q7</f>
        <v>2</v>
      </c>
      <c r="S8">
        <f>+atualizaçãoIMOVEIS!S7</f>
        <v>0</v>
      </c>
      <c r="T8">
        <f>+atualizaçãoIMOVEIS!V7</f>
        <v>77</v>
      </c>
      <c r="U8" s="56">
        <f>IFERROR(VLOOKUP(G8,'Tabela de Peso'!B$36:E$53,4,0),1)</f>
        <v>40</v>
      </c>
      <c r="V8">
        <f>IF(J8=0,'Tabela de Peso'!E$11,'Tabela de Peso'!E$10)</f>
        <v>8</v>
      </c>
      <c r="W8" s="1">
        <f>IF(atualizaçãoIMOVEIS!AB7="Especial",'Tabela de Peso'!$E$4,1)</f>
        <v>1</v>
      </c>
      <c r="X8" s="1">
        <f>IFERROR(VLOOKUP(D8,'Tabela de Peso'!B:E,4,0),'Tabela de Peso'!E$32)</f>
        <v>8</v>
      </c>
      <c r="Y8" s="70">
        <f>COUNTIF(Clientes!B:B,B8)</f>
        <v>10</v>
      </c>
      <c r="Z8" s="69">
        <f>+COUNTIF(Visitas!B:B,B8)</f>
        <v>1</v>
      </c>
      <c r="AA8" s="94" t="str">
        <f>IFERROR(VLOOKUP(B8,ZAP!A$2:AC$793,28,0),1)</f>
        <v>211</v>
      </c>
      <c r="AB8" s="65" t="str">
        <f>IFERROR(VLOOKUP(B8,ZAP!A$2:AC$793,26,0),1)</f>
        <v>19</v>
      </c>
      <c r="AC8" s="55">
        <f ca="1">IF(B8="",-9999999999,((AA8*'Tabela de Peso'!$E$7/H8)+(Z8*'Tabela de Peso'!$E$6/H8)+(Y8*'Tabela de Peso'!$E$5/H8)+(AB8*'Tabela de Peso'!$E$9+T8/1000)+W8+V8+X8+U8++AF8+S8+atualizaçãoIMOVEIS!R7)-I8-P8/1000)</f>
        <v>-707.48813200429493</v>
      </c>
      <c r="AD8" s="66" t="str">
        <f>IFERROR(+VLOOKUP(B8,ZAP!A:D,3,0),"não")</f>
        <v>Ativo</v>
      </c>
      <c r="AE8" s="55" t="str">
        <f ca="1">IF(B8="","",IF(A8&lt;81,IF(AD8="ativo","manter","inserir"),IF(AD8="ativo",IF(H8&lt;'Tabela de Peso'!D$8,"manter","retirar"),"Não anunciar")))</f>
        <v>manter</v>
      </c>
      <c r="AH8" s="68">
        <f ca="1">+AA8*'Tabela de Peso'!E$7/H8</f>
        <v>3.0207587687902651</v>
      </c>
    </row>
    <row r="9" spans="1:34" ht="15" customHeight="1" x14ac:dyDescent="0.25">
      <c r="A9" s="56">
        <f t="shared" ca="1" si="0"/>
        <v>52</v>
      </c>
      <c r="B9" t="str">
        <f>IF(atualizaçãoIMOVEIS!Y8="",IF(atualizaçãoIMOVEIS!Z8="","",atualizaçãoIMOVEIS!B8),atualizaçãoIMOVEIS!B8)</f>
        <v>SA0043</v>
      </c>
      <c r="C9" t="str">
        <f>+LEFT(atualizaçãoIMOVEIS!F8,SEARCH(",",atualizaçãoIMOVEIS!F8))</f>
        <v>Rua da Assembléia,</v>
      </c>
      <c r="D9" t="str">
        <f>+atualizaçãoIMOVEIS!H8</f>
        <v>Centro</v>
      </c>
      <c r="E9" t="str">
        <f>+atualizaçãoIMOVEIS!J8</f>
        <v>Rio de Janeiro</v>
      </c>
      <c r="F9" t="str">
        <f>IFERROR(LEFT(atualizaçãoIMOVEIS!Y8,SEARCH(",",atualizaçãoIMOVEIS!Y8)-1),atualizaçãoIMOVEIS!Y8)</f>
        <v>Christian Bettoni</v>
      </c>
      <c r="G9" t="str">
        <f>+atualizaçãoIMOVEIS!D8</f>
        <v>Sala</v>
      </c>
      <c r="H9" s="67">
        <f ca="1">IF('Tabela de Peso'!$E$8-atualizaçãoIMOVEIS!T8=0,1,'Tabela de Peso'!$E$8-atualizaçãoIMOVEIS!T8)</f>
        <v>1329</v>
      </c>
      <c r="I9" s="57">
        <f ca="1">+TODAY()-atualizaçãoIMOVEIS!U8</f>
        <v>788</v>
      </c>
      <c r="J9" s="54">
        <f>+atualizaçãoIMOVEIS!K8</f>
        <v>170000</v>
      </c>
      <c r="K9" s="54"/>
      <c r="L9" s="54">
        <f t="shared" si="1"/>
        <v>5483.8709677419356</v>
      </c>
      <c r="M9" s="54"/>
      <c r="N9" s="54">
        <f>+atualizaçãoIMOVEIS!L8</f>
        <v>0</v>
      </c>
      <c r="O9" s="54"/>
      <c r="P9" s="54">
        <f>+atualizaçãoIMOVEIS!N8</f>
        <v>0</v>
      </c>
      <c r="Q9" s="62">
        <f>SUM(W$3:W9)</f>
        <v>7</v>
      </c>
      <c r="R9">
        <f>+atualizaçãoIMOVEIS!Q8</f>
        <v>0</v>
      </c>
      <c r="S9">
        <f>+atualizaçãoIMOVEIS!S8</f>
        <v>0</v>
      </c>
      <c r="T9">
        <f>+atualizaçãoIMOVEIS!V8</f>
        <v>31</v>
      </c>
      <c r="U9" s="56">
        <f>IFERROR(VLOOKUP(G9,'Tabela de Peso'!B$36:E$53,4,0),1)</f>
        <v>2</v>
      </c>
      <c r="V9">
        <f>IF(J9=0,'Tabela de Peso'!E$11,'Tabela de Peso'!E$10)</f>
        <v>50</v>
      </c>
      <c r="W9" s="1">
        <f>IF(atualizaçãoIMOVEIS!AB8="Especial",'Tabela de Peso'!$E$4,1)</f>
        <v>1</v>
      </c>
      <c r="X9" s="1">
        <f>IFERROR(VLOOKUP(D9,'Tabela de Peso'!B:E,4,0),'Tabela de Peso'!E$32)</f>
        <v>8</v>
      </c>
      <c r="Y9" s="70">
        <f>COUNTIF(Clientes!B:B,B9)</f>
        <v>0</v>
      </c>
      <c r="Z9" s="69">
        <f>+COUNTIF(Visitas!B:B,B9)</f>
        <v>0</v>
      </c>
      <c r="AA9" s="94">
        <f>IFERROR(VLOOKUP(B9,ZAP!A$2:AC$793,28,0),1)</f>
        <v>1</v>
      </c>
      <c r="AB9" s="65">
        <f>IFERROR(VLOOKUP(B9,ZAP!A$2:AC$793,26,0),1)</f>
        <v>1</v>
      </c>
      <c r="AC9" s="55">
        <f ca="1">IF(B9="",-9999999999,((AA9*'Tabela de Peso'!$E$7/H9)+(Z9*'Tabela de Peso'!$E$6/H9)+(Y9*'Tabela de Peso'!$E$5/H9)+(AB9*'Tabela de Peso'!$E$9+T9/1000)+W9+V9+X9+U9++AF9+S9+atualizaçãoIMOVEIS!R8)-I9-P9/1000)</f>
        <v>-725.95395109104595</v>
      </c>
      <c r="AD9" s="66" t="str">
        <f>IFERROR(+VLOOKUP(B9,ZAP!A:D,3,0),"não")</f>
        <v>não</v>
      </c>
      <c r="AE9" s="55" t="str">
        <f ca="1">IF(B9="","",IF(A9&lt;81,IF(AD9="ativo","manter","inserir"),IF(AD9="ativo",IF(H9&lt;'Tabela de Peso'!D$8,"manter","retirar"),"Não anunciar")))</f>
        <v>inserir</v>
      </c>
      <c r="AH9" s="68">
        <f ca="1">+AA9*'Tabela de Peso'!E$7/H9</f>
        <v>1.5048908954100828E-2</v>
      </c>
    </row>
    <row r="10" spans="1:34" ht="15" customHeight="1" x14ac:dyDescent="0.25">
      <c r="A10" s="56">
        <f t="shared" ca="1" si="0"/>
        <v>69</v>
      </c>
      <c r="B10" t="str">
        <f>IF(atualizaçãoIMOVEIS!Y9="",IF(atualizaçãoIMOVEIS!Z9="","",atualizaçãoIMOVEIS!B9),atualizaçãoIMOVEIS!B9)</f>
        <v>LO0021</v>
      </c>
      <c r="C10" t="str">
        <f>+LEFT(atualizaçãoIMOVEIS!F9,SEARCH(",",atualizaçãoIMOVEIS!F9))</f>
        <v>Rua Santa Clara,</v>
      </c>
      <c r="D10" t="str">
        <f>+atualizaçãoIMOVEIS!H9</f>
        <v>Copacabana</v>
      </c>
      <c r="E10" t="str">
        <f>+atualizaçãoIMOVEIS!J9</f>
        <v>Rio de Janeiro</v>
      </c>
      <c r="F10" t="str">
        <f>IFERROR(LEFT(atualizaçãoIMOVEIS!Y9,SEARCH(",",atualizaçãoIMOVEIS!Y9)-1),atualizaçãoIMOVEIS!Y9)</f>
        <v>Christian Bettoni</v>
      </c>
      <c r="G10" t="str">
        <f>+atualizaçãoIMOVEIS!D9</f>
        <v>Loja</v>
      </c>
      <c r="H10" s="67">
        <f ca="1">IF('Tabela de Peso'!$E$8-atualizaçãoIMOVEIS!T9=0,1,'Tabela de Peso'!$E$8-atualizaçãoIMOVEIS!T9)</f>
        <v>1049</v>
      </c>
      <c r="I10" s="57">
        <f ca="1">+TODAY()-atualizaçãoIMOVEIS!U9</f>
        <v>788</v>
      </c>
      <c r="J10" s="54">
        <f>+atualizaçãoIMOVEIS!K9</f>
        <v>0</v>
      </c>
      <c r="K10" s="54"/>
      <c r="L10" s="54">
        <f t="shared" si="1"/>
        <v>0</v>
      </c>
      <c r="M10" s="54"/>
      <c r="N10" s="54">
        <f>+atualizaçãoIMOVEIS!L9</f>
        <v>13000</v>
      </c>
      <c r="O10" s="54"/>
      <c r="P10" s="54">
        <f>+atualizaçãoIMOVEIS!N9</f>
        <v>144.44</v>
      </c>
      <c r="Q10" s="62">
        <f>SUM(W$3:W10)</f>
        <v>8</v>
      </c>
      <c r="R10">
        <f>+atualizaçãoIMOVEIS!Q9</f>
        <v>0</v>
      </c>
      <c r="S10">
        <f>+atualizaçãoIMOVEIS!S9</f>
        <v>0</v>
      </c>
      <c r="T10">
        <f>+atualizaçãoIMOVEIS!V9</f>
        <v>90</v>
      </c>
      <c r="U10" s="56">
        <f>IFERROR(VLOOKUP(G10,'Tabela de Peso'!B$36:E$53,4,0),1)</f>
        <v>10</v>
      </c>
      <c r="V10">
        <f>IF(J10=0,'Tabela de Peso'!E$11,'Tabela de Peso'!E$10)</f>
        <v>8</v>
      </c>
      <c r="W10" s="1">
        <f>IF(atualizaçãoIMOVEIS!AB9="Especial",'Tabela de Peso'!$E$4,1)</f>
        <v>1</v>
      </c>
      <c r="X10" s="1">
        <f>IFERROR(VLOOKUP(D10,'Tabela de Peso'!B:E,4,0),'Tabela de Peso'!E$32)</f>
        <v>10</v>
      </c>
      <c r="Y10" s="70">
        <f>COUNTIF(Clientes!B:B,B10)</f>
        <v>0</v>
      </c>
      <c r="Z10" s="69">
        <f>+COUNTIF(Visitas!B:B,B10)</f>
        <v>0</v>
      </c>
      <c r="AA10" s="94">
        <f>IFERROR(VLOOKUP(B10,ZAP!A$2:AC$793,28,0),1)</f>
        <v>1</v>
      </c>
      <c r="AB10" s="65">
        <f>IFERROR(VLOOKUP(B10,ZAP!A$2:AC$793,26,0),1)</f>
        <v>1</v>
      </c>
      <c r="AC10" s="55">
        <f ca="1">IF(B10="",-9999999999,((AA10*'Tabela de Peso'!$E$7/H10)+(Z10*'Tabela de Peso'!$E$6/H10)+(Y10*'Tabela de Peso'!$E$5/H10)+(AB10*'Tabela de Peso'!$E$9+T10/1000)+W10+V10+X10+U10++AF10+S10+atualizaçãoIMOVEIS!R9)-I10-P10/1000)</f>
        <v>-758.03537422306965</v>
      </c>
      <c r="AD10" s="66" t="str">
        <f>IFERROR(+VLOOKUP(B10,ZAP!A:D,3,0),"não")</f>
        <v>não</v>
      </c>
      <c r="AE10" s="55" t="str">
        <f ca="1">IF(B10="","",IF(A10&lt;81,IF(AD10="ativo","manter","inserir"),IF(AD10="ativo",IF(H10&lt;'Tabela de Peso'!D$8,"manter","retirar"),"Não anunciar")))</f>
        <v>inserir</v>
      </c>
      <c r="AH10" s="68">
        <f ca="1">+AA10*'Tabela de Peso'!E$7/H10</f>
        <v>1.9065776930409915E-2</v>
      </c>
    </row>
    <row r="11" spans="1:34" ht="15" customHeight="1" x14ac:dyDescent="0.25">
      <c r="A11" s="56">
        <f t="shared" ca="1" si="0"/>
        <v>8</v>
      </c>
      <c r="B11" t="str">
        <f>IF(atualizaçãoIMOVEIS!Y10="",IF(atualizaçãoIMOVEIS!Z10="","",atualizaçãoIMOVEIS!B10),atualizaçãoIMOVEIS!B10)</f>
        <v>CA0022</v>
      </c>
      <c r="C11" t="str">
        <f>+LEFT(atualizaçãoIMOVEIS!F10,SEARCH(",",atualizaçãoIMOVEIS!F10))</f>
        <v>Rua São João Batista,</v>
      </c>
      <c r="D11" t="str">
        <f>+atualizaçãoIMOVEIS!H10</f>
        <v>Botafogo</v>
      </c>
      <c r="E11" t="str">
        <f>+atualizaçãoIMOVEIS!J10</f>
        <v>Rio de Janeiro</v>
      </c>
      <c r="F11" t="str">
        <f>IFERROR(LEFT(atualizaçãoIMOVEIS!Y10,SEARCH(",",atualizaçãoIMOVEIS!Y10)-1),atualizaçãoIMOVEIS!Y10)</f>
        <v>Christian Bettoni</v>
      </c>
      <c r="G11" t="str">
        <f>+atualizaçãoIMOVEIS!D10</f>
        <v>Casa</v>
      </c>
      <c r="H11" s="67">
        <f ca="1">IF('Tabela de Peso'!$E$8-atualizaçãoIMOVEIS!T10=0,1,'Tabela de Peso'!$E$8-atualizaçãoIMOVEIS!T10)</f>
        <v>1278</v>
      </c>
      <c r="I11" s="57">
        <f ca="1">+TODAY()-atualizaçãoIMOVEIS!U10</f>
        <v>788</v>
      </c>
      <c r="J11" s="54">
        <f>+atualizaçãoIMOVEIS!K10</f>
        <v>850000</v>
      </c>
      <c r="K11" s="54"/>
      <c r="L11" s="54">
        <f t="shared" si="1"/>
        <v>11971.830985915492</v>
      </c>
      <c r="M11" s="54"/>
      <c r="N11" s="54">
        <f>+atualizaçãoIMOVEIS!L10</f>
        <v>0</v>
      </c>
      <c r="O11" s="54"/>
      <c r="P11" s="54">
        <f>+atualizaçãoIMOVEIS!N10</f>
        <v>0</v>
      </c>
      <c r="Q11" s="62">
        <f>SUM(W$3:W11)</f>
        <v>9</v>
      </c>
      <c r="R11">
        <f>+atualizaçãoIMOVEIS!Q10</f>
        <v>2</v>
      </c>
      <c r="S11">
        <f>+atualizaçãoIMOVEIS!S10</f>
        <v>0</v>
      </c>
      <c r="T11">
        <f>+atualizaçãoIMOVEIS!V10</f>
        <v>71</v>
      </c>
      <c r="U11" s="56">
        <f>IFERROR(VLOOKUP(G11,'Tabela de Peso'!B$36:E$53,4,0),1)</f>
        <v>20</v>
      </c>
      <c r="V11">
        <f>IF(J11=0,'Tabela de Peso'!E$11,'Tabela de Peso'!E$10)</f>
        <v>50</v>
      </c>
      <c r="W11" s="1">
        <f>IF(atualizaçãoIMOVEIS!AB10="Especial",'Tabela de Peso'!$E$4,1)</f>
        <v>1</v>
      </c>
      <c r="X11" s="1">
        <f>IFERROR(VLOOKUP(D11,'Tabela de Peso'!B:E,4,0),'Tabela de Peso'!E$32)</f>
        <v>40</v>
      </c>
      <c r="Y11" s="70">
        <f>COUNTIF(Clientes!B:B,B11)</f>
        <v>0</v>
      </c>
      <c r="Z11" s="69">
        <f>+COUNTIF(Visitas!B:B,B11)</f>
        <v>0</v>
      </c>
      <c r="AA11" s="94" t="str">
        <f>IFERROR(VLOOKUP(B11,ZAP!A$2:AC$793,28,0),1)</f>
        <v>250</v>
      </c>
      <c r="AB11" s="65" t="str">
        <f>IFERROR(VLOOKUP(B11,ZAP!A$2:AC$793,26,0),1)</f>
        <v>16</v>
      </c>
      <c r="AC11" s="55">
        <f ca="1">IF(B11="",-9999999999,((AA11*'Tabela de Peso'!$E$7/H11)+(Z11*'Tabela de Peso'!$E$6/H11)+(Y11*'Tabela de Peso'!$E$5/H11)+(AB11*'Tabela de Peso'!$E$9+T11/1000)+W11+V11+X11+U11++AF11+S11+atualizaçãoIMOVEIS!R10)-I11-P11/1000)</f>
        <v>-655.01663693270734</v>
      </c>
      <c r="AD11" s="66" t="str">
        <f>IFERROR(+VLOOKUP(B11,ZAP!A:D,3,0),"não")</f>
        <v>Ativo</v>
      </c>
      <c r="AE11" s="55" t="str">
        <f ca="1">IF(B11="","",IF(A11&lt;81,IF(AD11="ativo","manter","inserir"),IF(AD11="ativo",IF(H11&lt;'Tabela de Peso'!D$8,"manter","retirar"),"Não anunciar")))</f>
        <v>manter</v>
      </c>
      <c r="AH11" s="68">
        <f ca="1">+AA11*'Tabela de Peso'!E$7/H11</f>
        <v>3.9123630672926448</v>
      </c>
    </row>
    <row r="12" spans="1:34" ht="15" customHeight="1" x14ac:dyDescent="0.25">
      <c r="A12" s="56">
        <f t="shared" ca="1" si="0"/>
        <v>72</v>
      </c>
      <c r="B12" t="str">
        <f>IF(atualizaçãoIMOVEIS!Y11="",IF(atualizaçãoIMOVEIS!Z11="","",atualizaçãoIMOVEIS!B11),atualizaçãoIMOVEIS!B11)</f>
        <v>AP0011</v>
      </c>
      <c r="C12" t="str">
        <f>+LEFT(atualizaçãoIMOVEIS!F11,SEARCH(",",atualizaçãoIMOVEIS!F11))</f>
        <v>Rua Gustavo Sampaio,</v>
      </c>
      <c r="D12" t="str">
        <f>+atualizaçãoIMOVEIS!H11</f>
        <v>Leme</v>
      </c>
      <c r="E12" t="str">
        <f>+atualizaçãoIMOVEIS!J11</f>
        <v>Rio de Janeiro</v>
      </c>
      <c r="F12" t="str">
        <f>IFERROR(LEFT(atualizaçãoIMOVEIS!Y11,SEARCH(",",atualizaçãoIMOVEIS!Y11)-1),atualizaçãoIMOVEIS!Y11)</f>
        <v>Christian Bettoni</v>
      </c>
      <c r="G12" t="str">
        <f>+atualizaçãoIMOVEIS!D11</f>
        <v>Apartamento</v>
      </c>
      <c r="H12" s="67">
        <f ca="1">IF('Tabela de Peso'!$E$8-atualizaçãoIMOVEIS!T11=0,1,'Tabela de Peso'!$E$8-atualizaçãoIMOVEIS!T11)</f>
        <v>1532</v>
      </c>
      <c r="I12" s="57">
        <f ca="1">+TODAY()-atualizaçãoIMOVEIS!U11</f>
        <v>788</v>
      </c>
      <c r="J12" s="54">
        <f>+atualizaçãoIMOVEIS!K11</f>
        <v>1300000</v>
      </c>
      <c r="K12" s="54"/>
      <c r="L12" s="54">
        <f t="shared" si="1"/>
        <v>7647.0588235294117</v>
      </c>
      <c r="M12" s="54"/>
      <c r="N12" s="54">
        <f>+atualizaçãoIMOVEIS!L11</f>
        <v>0</v>
      </c>
      <c r="O12" s="54"/>
      <c r="P12" s="54">
        <f>+atualizaçãoIMOVEIS!N11</f>
        <v>0</v>
      </c>
      <c r="Q12" s="62">
        <f>SUM(W$3:W12)</f>
        <v>10</v>
      </c>
      <c r="R12">
        <f>+atualizaçãoIMOVEIS!Q11</f>
        <v>4</v>
      </c>
      <c r="S12">
        <f>+atualizaçãoIMOVEIS!S11</f>
        <v>4</v>
      </c>
      <c r="T12">
        <f>+atualizaçãoIMOVEIS!V11</f>
        <v>170</v>
      </c>
      <c r="U12" s="56">
        <f>IFERROR(VLOOKUP(G12,'Tabela de Peso'!B$36:E$53,4,0),1)</f>
        <v>40</v>
      </c>
      <c r="V12">
        <f>IF(J12=0,'Tabela de Peso'!E$11,'Tabela de Peso'!E$10)</f>
        <v>50</v>
      </c>
      <c r="W12" s="1">
        <f>IF(atualizaçãoIMOVEIS!AB11="Especial",'Tabela de Peso'!$E$4,1)</f>
        <v>1</v>
      </c>
      <c r="X12" s="1">
        <f>IFERROR(VLOOKUP(D12,'Tabela de Peso'!B:E,4,0),'Tabela de Peso'!E$32)</f>
        <v>-100</v>
      </c>
      <c r="Y12" s="70">
        <f>COUNTIF(Clientes!B:B,B12)</f>
        <v>0</v>
      </c>
      <c r="Z12" s="69">
        <f>+COUNTIF(Visitas!B:B,B12)</f>
        <v>0</v>
      </c>
      <c r="AA12" s="94" t="str">
        <f>IFERROR(VLOOKUP(B12,ZAP!A$2:AC$793,28,0),1)</f>
        <v>7</v>
      </c>
      <c r="AB12" s="65" t="str">
        <f>IFERROR(VLOOKUP(B12,ZAP!A$2:AC$793,26,0),1)</f>
        <v>20</v>
      </c>
      <c r="AC12" s="55">
        <f ca="1">IF(B12="",-9999999999,((AA12*'Tabela de Peso'!$E$7/H12)+(Z12*'Tabela de Peso'!$E$6/H12)+(Y12*'Tabela de Peso'!$E$5/H12)+(AB12*'Tabela de Peso'!$E$9+T12/1000)+W12+V12+X12+U12++AF12+S12+atualizaçãoIMOVEIS!R11)-I12-P12/1000)</f>
        <v>-771.73861618798958</v>
      </c>
      <c r="AD12" s="66" t="str">
        <f>IFERROR(+VLOOKUP(B12,ZAP!A:D,3,0),"não")</f>
        <v>Ativo</v>
      </c>
      <c r="AE12" s="55" t="str">
        <f ca="1">IF(B12="","",IF(A12&lt;81,IF(AD12="ativo","manter","inserir"),IF(AD12="ativo",IF(H12&lt;'Tabela de Peso'!D$8,"manter","retirar"),"Não anunciar")))</f>
        <v>manter</v>
      </c>
      <c r="AH12" s="68">
        <f ca="1">+AA12*'Tabela de Peso'!E$7/H12</f>
        <v>9.1383812010443863E-2</v>
      </c>
    </row>
    <row r="13" spans="1:34" ht="15" customHeight="1" x14ac:dyDescent="0.25">
      <c r="A13" s="56">
        <f t="shared" ca="1" si="0"/>
        <v>2</v>
      </c>
      <c r="B13" t="str">
        <f>IF(atualizaçãoIMOVEIS!Y12="",IF(atualizaçãoIMOVEIS!Z12="","",atualizaçãoIMOVEIS!B12),atualizaçãoIMOVEIS!B12)</f>
        <v>AP0133</v>
      </c>
      <c r="C13" t="str">
        <f>+LEFT(atualizaçãoIMOVEIS!F12,SEARCH(",",atualizaçãoIMOVEIS!F12))</f>
        <v>Rua General Goes Monteiro,</v>
      </c>
      <c r="D13" t="str">
        <f>+atualizaçãoIMOVEIS!H12</f>
        <v>Botafogo</v>
      </c>
      <c r="E13" t="str">
        <f>+atualizaçãoIMOVEIS!J12</f>
        <v>Rio de Janeiro</v>
      </c>
      <c r="F13" t="str">
        <f>IFERROR(LEFT(atualizaçãoIMOVEIS!Y12,SEARCH(",",atualizaçãoIMOVEIS!Y12)-1),atualizaçãoIMOVEIS!Y12)</f>
        <v>Christian Bettoni</v>
      </c>
      <c r="G13" t="str">
        <f>+atualizaçãoIMOVEIS!D12</f>
        <v>Apartamento</v>
      </c>
      <c r="H13" s="67">
        <f ca="1">IF('Tabela de Peso'!$E$8-atualizaçãoIMOVEIS!T12=0,1,'Tabela de Peso'!$E$8-atualizaçãoIMOVEIS!T12)</f>
        <v>1484</v>
      </c>
      <c r="I13" s="57">
        <f ca="1">+TODAY()-atualizaçãoIMOVEIS!U12</f>
        <v>788</v>
      </c>
      <c r="J13" s="54">
        <f>+atualizaçãoIMOVEIS!K12</f>
        <v>930000</v>
      </c>
      <c r="K13" s="54"/>
      <c r="L13" s="54">
        <f t="shared" si="1"/>
        <v>9893.6170212765956</v>
      </c>
      <c r="M13" s="54"/>
      <c r="N13" s="54">
        <f>+atualizaçãoIMOVEIS!L12</f>
        <v>0</v>
      </c>
      <c r="O13" s="54"/>
      <c r="P13" s="54">
        <f>+atualizaçãoIMOVEIS!N12</f>
        <v>0</v>
      </c>
      <c r="Q13" s="62">
        <f>SUM(W$3:W13)</f>
        <v>11</v>
      </c>
      <c r="R13">
        <f>+atualizaçãoIMOVEIS!Q12</f>
        <v>3</v>
      </c>
      <c r="S13">
        <f>+atualizaçãoIMOVEIS!S12</f>
        <v>1</v>
      </c>
      <c r="T13">
        <f>+atualizaçãoIMOVEIS!V12</f>
        <v>94</v>
      </c>
      <c r="U13" s="56">
        <f>IFERROR(VLOOKUP(G13,'Tabela de Peso'!B$36:E$53,4,0),1)</f>
        <v>40</v>
      </c>
      <c r="V13">
        <f>IF(J13=0,'Tabela de Peso'!E$11,'Tabela de Peso'!E$10)</f>
        <v>50</v>
      </c>
      <c r="W13" s="1">
        <f>IF(atualizaçãoIMOVEIS!AB12="Especial",'Tabela de Peso'!$E$4,1)</f>
        <v>1</v>
      </c>
      <c r="X13" s="1">
        <f>IFERROR(VLOOKUP(D13,'Tabela de Peso'!B:E,4,0),'Tabela de Peso'!E$32)</f>
        <v>40</v>
      </c>
      <c r="Y13" s="70">
        <f>COUNTIF(Clientes!B:B,B13)</f>
        <v>0</v>
      </c>
      <c r="Z13" s="69">
        <f>+COUNTIF(Visitas!B:B,B13)</f>
        <v>1</v>
      </c>
      <c r="AA13" s="94" t="str">
        <f>IFERROR(VLOOKUP(B13,ZAP!A$2:AC$793,28,0),1)</f>
        <v>12</v>
      </c>
      <c r="AB13" s="65" t="str">
        <f>IFERROR(VLOOKUP(B13,ZAP!A$2:AC$793,26,0),1)</f>
        <v>27</v>
      </c>
      <c r="AC13" s="55">
        <f ca="1">IF(B13="",-9999999999,((AA13*'Tabela de Peso'!$E$7/H13)+(Z13*'Tabela de Peso'!$E$6/H13)+(Y13*'Tabela de Peso'!$E$5/H13)+(AB13*'Tabela de Peso'!$E$9+T13/1000)+W13+V13+X13+U13++AF13+S13+atualizaçãoIMOVEIS!R12)-I13-P13/1000)</f>
        <v>-628.07042048517519</v>
      </c>
      <c r="AD13" s="66" t="str">
        <f>IFERROR(+VLOOKUP(B13,ZAP!A:D,3,0),"não")</f>
        <v>Ativo</v>
      </c>
      <c r="AE13" s="55" t="str">
        <f ca="1">IF(B13="","",IF(A13&lt;81,IF(AD13="ativo","manter","inserir"),IF(AD13="ativo",IF(H13&lt;'Tabela de Peso'!D$8,"manter","retirar"),"Não anunciar")))</f>
        <v>manter</v>
      </c>
      <c r="AH13" s="68">
        <f ca="1">+AA13*'Tabela de Peso'!E$7/H13</f>
        <v>0.16172506738544473</v>
      </c>
    </row>
    <row r="14" spans="1:34" ht="15" customHeight="1" x14ac:dyDescent="0.25">
      <c r="A14" s="56">
        <f t="shared" ca="1" si="0"/>
        <v>18</v>
      </c>
      <c r="B14" t="str">
        <f>IF(atualizaçãoIMOVEIS!Y13="",IF(atualizaçãoIMOVEIS!Z13="","",atualizaçãoIMOVEIS!B13),atualizaçãoIMOVEIS!B13)</f>
        <v>SA0027</v>
      </c>
      <c r="C14" t="str">
        <f>+LEFT(atualizaçãoIMOVEIS!F13,SEARCH(",",atualizaçãoIMOVEIS!F13))</f>
        <v>Rua Barão de Lucena,</v>
      </c>
      <c r="D14" t="str">
        <f>+atualizaçãoIMOVEIS!H13</f>
        <v>Botafogo</v>
      </c>
      <c r="E14" t="str">
        <f>+atualizaçãoIMOVEIS!J13</f>
        <v>Rio de Janeiro</v>
      </c>
      <c r="F14" t="str">
        <f>IFERROR(LEFT(atualizaçãoIMOVEIS!Y13,SEARCH(",",atualizaçãoIMOVEIS!Y13)-1),atualizaçãoIMOVEIS!Y13)</f>
        <v>Christian Bettoni</v>
      </c>
      <c r="G14" t="str">
        <f>+atualizaçãoIMOVEIS!D13</f>
        <v>Sala</v>
      </c>
      <c r="H14" s="67">
        <f ca="1">IF('Tabela de Peso'!$E$8-atualizaçãoIMOVEIS!T13=0,1,'Tabela de Peso'!$E$8-atualizaçãoIMOVEIS!T13)</f>
        <v>1477</v>
      </c>
      <c r="I14" s="57">
        <f ca="1">+TODAY()-atualizaçãoIMOVEIS!U13</f>
        <v>788</v>
      </c>
      <c r="J14" s="54">
        <f>+atualizaçãoIMOVEIS!K13</f>
        <v>800000</v>
      </c>
      <c r="K14" s="54"/>
      <c r="L14" s="54">
        <f t="shared" si="1"/>
        <v>11428.571428571429</v>
      </c>
      <c r="M14" s="54"/>
      <c r="N14" s="54">
        <f>+atualizaçãoIMOVEIS!L13</f>
        <v>0</v>
      </c>
      <c r="O14" s="54"/>
      <c r="P14" s="54">
        <f>+atualizaçãoIMOVEIS!N13</f>
        <v>0</v>
      </c>
      <c r="Q14" s="62">
        <f>SUM(W$3:W14)</f>
        <v>12</v>
      </c>
      <c r="R14">
        <f>+atualizaçãoIMOVEIS!Q13</f>
        <v>0</v>
      </c>
      <c r="S14">
        <f>+atualizaçãoIMOVEIS!S13</f>
        <v>0</v>
      </c>
      <c r="T14">
        <f>+atualizaçãoIMOVEIS!V13</f>
        <v>70</v>
      </c>
      <c r="U14" s="56">
        <f>IFERROR(VLOOKUP(G14,'Tabela de Peso'!B$36:E$53,4,0),1)</f>
        <v>2</v>
      </c>
      <c r="V14">
        <f>IF(J14=0,'Tabela de Peso'!E$11,'Tabela de Peso'!E$10)</f>
        <v>50</v>
      </c>
      <c r="W14" s="1">
        <f>IF(atualizaçãoIMOVEIS!AB13="Especial",'Tabela de Peso'!$E$4,1)</f>
        <v>1</v>
      </c>
      <c r="X14" s="1">
        <f>IFERROR(VLOOKUP(D14,'Tabela de Peso'!B:E,4,0),'Tabela de Peso'!E$32)</f>
        <v>40</v>
      </c>
      <c r="Y14" s="70">
        <f>COUNTIF(Clientes!B:B,B14)</f>
        <v>0</v>
      </c>
      <c r="Z14" s="69">
        <f>+COUNTIF(Visitas!B:B,B14)</f>
        <v>0</v>
      </c>
      <c r="AA14" s="94" t="str">
        <f>IFERROR(VLOOKUP(B14,ZAP!A$2:AC$793,28,0),1)</f>
        <v>0</v>
      </c>
      <c r="AB14" s="65" t="str">
        <f>IFERROR(VLOOKUP(B14,ZAP!A$2:AC$793,26,0),1)</f>
        <v>20</v>
      </c>
      <c r="AC14" s="55">
        <f ca="1">IF(B14="",-9999999999,((AA14*'Tabela de Peso'!$E$7/H14)+(Z14*'Tabela de Peso'!$E$6/H14)+(Y14*'Tabela de Peso'!$E$5/H14)+(AB14*'Tabela de Peso'!$E$9+T14/1000)+W14+V14+X14+U14++AF14+S14+atualizaçãoIMOVEIS!R13)-I14-P14/1000)</f>
        <v>-674.93000000000006</v>
      </c>
      <c r="AD14" s="66" t="str">
        <f>IFERROR(+VLOOKUP(B14,ZAP!A:D,3,0),"não")</f>
        <v>Ativo</v>
      </c>
      <c r="AE14" s="55" t="str">
        <f ca="1">IF(B14="","",IF(A14&lt;81,IF(AD14="ativo","manter","inserir"),IF(AD14="ativo",IF(H14&lt;'Tabela de Peso'!D$8,"manter","retirar"),"Não anunciar")))</f>
        <v>manter</v>
      </c>
      <c r="AH14" s="68">
        <f ca="1">+AA14*'Tabela de Peso'!E$7/H14</f>
        <v>0</v>
      </c>
    </row>
    <row r="15" spans="1:34" ht="15" customHeight="1" x14ac:dyDescent="0.25">
      <c r="A15" s="56">
        <f t="shared" ca="1" si="0"/>
        <v>64</v>
      </c>
      <c r="B15" t="str">
        <f>IF(atualizaçãoIMOVEIS!Y14="",IF(atualizaçãoIMOVEIS!Z14="","",atualizaçãoIMOVEIS!B14),atualizaçãoIMOVEIS!B14)</f>
        <v>LO0020</v>
      </c>
      <c r="C15" t="str">
        <f>+LEFT(atualizaçãoIMOVEIS!F14,SEARCH(",",atualizaçãoIMOVEIS!F14))</f>
        <v>Avenida Beira-Mar,</v>
      </c>
      <c r="D15" t="str">
        <f>+atualizaçãoIMOVEIS!H14</f>
        <v>Centro</v>
      </c>
      <c r="E15" t="str">
        <f>+atualizaçãoIMOVEIS!J14</f>
        <v>Rio de Janeiro</v>
      </c>
      <c r="F15" t="str">
        <f>IFERROR(LEFT(atualizaçãoIMOVEIS!Y14,SEARCH(",",atualizaçãoIMOVEIS!Y14)-1),atualizaçãoIMOVEIS!Y14)</f>
        <v>Christian Bettoni</v>
      </c>
      <c r="G15" t="str">
        <f>+atualizaçãoIMOVEIS!D14</f>
        <v>Loja</v>
      </c>
      <c r="H15" s="67">
        <f ca="1">IF('Tabela de Peso'!$E$8-atualizaçãoIMOVEIS!T14=0,1,'Tabela de Peso'!$E$8-atualizaçãoIMOVEIS!T14)</f>
        <v>1054</v>
      </c>
      <c r="I15" s="57">
        <f ca="1">+TODAY()-atualizaçãoIMOVEIS!U14</f>
        <v>788</v>
      </c>
      <c r="J15" s="54">
        <f>+atualizaçãoIMOVEIS!K14</f>
        <v>0</v>
      </c>
      <c r="K15" s="54"/>
      <c r="L15" s="54">
        <f t="shared" si="1"/>
        <v>0</v>
      </c>
      <c r="M15" s="54"/>
      <c r="N15" s="54">
        <f>+atualizaçãoIMOVEIS!L14</f>
        <v>6500</v>
      </c>
      <c r="O15" s="54"/>
      <c r="P15" s="54">
        <f>+atualizaçãoIMOVEIS!N14</f>
        <v>38.46</v>
      </c>
      <c r="Q15" s="62">
        <f>SUM(W$3:W15)</f>
        <v>13</v>
      </c>
      <c r="R15">
        <f>+atualizaçãoIMOVEIS!Q14</f>
        <v>0</v>
      </c>
      <c r="S15">
        <f>+atualizaçãoIMOVEIS!S14</f>
        <v>0</v>
      </c>
      <c r="T15">
        <f>+atualizaçãoIMOVEIS!V14</f>
        <v>169</v>
      </c>
      <c r="U15" s="56">
        <f>IFERROR(VLOOKUP(G15,'Tabela de Peso'!B$36:E$53,4,0),1)</f>
        <v>10</v>
      </c>
      <c r="V15">
        <f>IF(J15=0,'Tabela de Peso'!E$11,'Tabela de Peso'!E$10)</f>
        <v>8</v>
      </c>
      <c r="W15" s="1">
        <f>IF(atualizaçãoIMOVEIS!AB14="Especial",'Tabela de Peso'!$E$4,1)</f>
        <v>1</v>
      </c>
      <c r="X15" s="1">
        <f>IFERROR(VLOOKUP(D15,'Tabela de Peso'!B:E,4,0),'Tabela de Peso'!E$32)</f>
        <v>8</v>
      </c>
      <c r="Y15" s="70">
        <f>COUNTIF(Clientes!B:B,B15)</f>
        <v>0</v>
      </c>
      <c r="Z15" s="69">
        <f>+COUNTIF(Visitas!B:B,B15)</f>
        <v>0</v>
      </c>
      <c r="AA15" s="94" t="str">
        <f>IFERROR(VLOOKUP(B15,ZAP!A$2:AC$793,28,0),1)</f>
        <v>21</v>
      </c>
      <c r="AB15" s="65" t="str">
        <f>IFERROR(VLOOKUP(B15,ZAP!A$2:AC$793,26,0),1)</f>
        <v>15</v>
      </c>
      <c r="AC15" s="55">
        <f ca="1">IF(B15="",-9999999999,((AA15*'Tabela de Peso'!$E$7/H15)+(Z15*'Tabela de Peso'!$E$6/H15)+(Y15*'Tabela de Peso'!$E$5/H15)+(AB15*'Tabela de Peso'!$E$9+T15/1000)+W15+V15+X15+U15++AF15+S15+atualizaçãoIMOVEIS!R14)-I15-P15/1000)</f>
        <v>-745.47097802656549</v>
      </c>
      <c r="AD15" s="66" t="str">
        <f>IFERROR(+VLOOKUP(B15,ZAP!A:D,3,0),"não")</f>
        <v>Ativo</v>
      </c>
      <c r="AE15" s="55" t="str">
        <f ca="1">IF(B15="","",IF(A15&lt;81,IF(AD15="ativo","manter","inserir"),IF(AD15="ativo",IF(H15&lt;'Tabela de Peso'!D$8,"manter","retirar"),"Não anunciar")))</f>
        <v>manter</v>
      </c>
      <c r="AH15" s="68">
        <f ca="1">+AA15*'Tabela de Peso'!E$7/H15</f>
        <v>0.39848197343453512</v>
      </c>
    </row>
    <row r="16" spans="1:34" ht="15" customHeight="1" x14ac:dyDescent="0.25">
      <c r="A16" s="56">
        <f t="shared" ca="1" si="0"/>
        <v>1</v>
      </c>
      <c r="B16" t="str">
        <f>IF(atualizaçãoIMOVEIS!Y15="",IF(atualizaçãoIMOVEIS!Z15="","",atualizaçãoIMOVEIS!B15),atualizaçãoIMOVEIS!B15)</f>
        <v>CO0012</v>
      </c>
      <c r="C16" t="str">
        <f>+LEFT(atualizaçãoIMOVEIS!F15,SEARCH(",",atualizaçãoIMOVEIS!F15))</f>
        <v>Rua da Passagem,</v>
      </c>
      <c r="D16" t="str">
        <f>+atualizaçãoIMOVEIS!H15</f>
        <v>Botafogo</v>
      </c>
      <c r="E16" t="str">
        <f>+atualizaçãoIMOVEIS!J15</f>
        <v>Rio de Janeiro</v>
      </c>
      <c r="F16" t="str">
        <f>IFERROR(LEFT(atualizaçãoIMOVEIS!Y15,SEARCH(",",atualizaçãoIMOVEIS!Y15)-1),atualizaçãoIMOVEIS!Y15)</f>
        <v>Christian Bettoni</v>
      </c>
      <c r="G16" t="str">
        <f>+atualizaçãoIMOVEIS!D15</f>
        <v>Cobertura</v>
      </c>
      <c r="H16" s="67">
        <f ca="1">IF('Tabela de Peso'!$E$8-atualizaçãoIMOVEIS!T15=0,1,'Tabela de Peso'!$E$8-atualizaçãoIMOVEIS!T15)</f>
        <v>1469</v>
      </c>
      <c r="I16" s="57">
        <f ca="1">+TODAY()-atualizaçãoIMOVEIS!U15</f>
        <v>788</v>
      </c>
      <c r="J16" s="54">
        <f>+atualizaçãoIMOVEIS!K15</f>
        <v>2100000</v>
      </c>
      <c r="K16" s="54"/>
      <c r="L16" s="54">
        <f t="shared" si="1"/>
        <v>12426.035502958581</v>
      </c>
      <c r="M16" s="54"/>
      <c r="N16" s="54">
        <f>+atualizaçãoIMOVEIS!L15</f>
        <v>0</v>
      </c>
      <c r="O16" s="54"/>
      <c r="P16" s="54">
        <f>+atualizaçãoIMOVEIS!N15</f>
        <v>0</v>
      </c>
      <c r="Q16" s="62">
        <f>SUM(W$3:W16)</f>
        <v>14</v>
      </c>
      <c r="R16">
        <f>+atualizaçãoIMOVEIS!Q15</f>
        <v>3</v>
      </c>
      <c r="S16">
        <f>+atualizaçãoIMOVEIS!S15</f>
        <v>2</v>
      </c>
      <c r="T16">
        <f>+atualizaçãoIMOVEIS!V15</f>
        <v>169</v>
      </c>
      <c r="U16" s="56">
        <f>IFERROR(VLOOKUP(G16,'Tabela de Peso'!B$36:E$53,4,0),1)</f>
        <v>40</v>
      </c>
      <c r="V16">
        <f>IF(J16=0,'Tabela de Peso'!E$11,'Tabela de Peso'!E$10)</f>
        <v>50</v>
      </c>
      <c r="W16" s="1">
        <f>IF(atualizaçãoIMOVEIS!AB15="Especial",'Tabela de Peso'!$E$4,1)</f>
        <v>1</v>
      </c>
      <c r="X16" s="1">
        <f>IFERROR(VLOOKUP(D16,'Tabela de Peso'!B:E,4,0),'Tabela de Peso'!E$32)</f>
        <v>40</v>
      </c>
      <c r="Y16" s="70">
        <f>COUNTIF(Clientes!B:B,B16)</f>
        <v>17</v>
      </c>
      <c r="Z16" s="69">
        <f>+COUNTIF(Visitas!B:B,B16)</f>
        <v>0</v>
      </c>
      <c r="AA16" s="94" t="str">
        <f>IFERROR(VLOOKUP(B16,ZAP!A$2:AC$793,28,0),1)</f>
        <v>849</v>
      </c>
      <c r="AB16" s="65" t="str">
        <f>IFERROR(VLOOKUP(B16,ZAP!A$2:AC$793,26,0),1)</f>
        <v>25</v>
      </c>
      <c r="AC16" s="55">
        <f ca="1">IF(B16="",-9999999999,((AA16*'Tabela de Peso'!$E$7/H16)+(Z16*'Tabela de Peso'!$E$6/H16)+(Y16*'Tabela de Peso'!$E$5/H16)+(AB16*'Tabela de Peso'!$E$9+T16/1000)+W16+V16+X16+U16++AF16+S16+atualizaçãoIMOVEIS!R15)-I16-P16/1000)</f>
        <v>-615.11486657590194</v>
      </c>
      <c r="AD16" s="66" t="str">
        <f>IFERROR(+VLOOKUP(B16,ZAP!A:D,3,0),"não")</f>
        <v>Ativo</v>
      </c>
      <c r="AE16" s="55" t="str">
        <f ca="1">IF(B16="","",IF(A16&lt;81,IF(AD16="ativo","manter","inserir"),IF(AD16="ativo",IF(H16&lt;'Tabela de Peso'!D$8,"manter","retirar"),"Não anunciar")))</f>
        <v>manter</v>
      </c>
      <c r="AH16" s="68">
        <f ca="1">+AA16*'Tabela de Peso'!E$7/H16</f>
        <v>11.558883594281824</v>
      </c>
    </row>
    <row r="17" spans="1:34" ht="15" customHeight="1" x14ac:dyDescent="0.25">
      <c r="A17" s="56">
        <f t="shared" ca="1" si="0"/>
        <v>16</v>
      </c>
      <c r="B17" t="str">
        <f>IF(atualizaçãoIMOVEIS!Y16="",IF(atualizaçãoIMOVEIS!Z16="","",atualizaçãoIMOVEIS!B16),atualizaçãoIMOVEIS!B16)</f>
        <v>AP0554</v>
      </c>
      <c r="C17" t="str">
        <f>+LEFT(atualizaçãoIMOVEIS!F16,SEARCH(",",atualizaçãoIMOVEIS!F16))</f>
        <v>Rua Paissandu,</v>
      </c>
      <c r="D17" t="str">
        <f>+atualizaçãoIMOVEIS!H16</f>
        <v>Flamengo</v>
      </c>
      <c r="E17" t="str">
        <f>+atualizaçãoIMOVEIS!J16</f>
        <v>Rio de Janeiro</v>
      </c>
      <c r="F17" t="str">
        <f>IFERROR(LEFT(atualizaçãoIMOVEIS!Y16,SEARCH(",",atualizaçãoIMOVEIS!Y16)-1),atualizaçãoIMOVEIS!Y16)</f>
        <v>Christian Bettoni</v>
      </c>
      <c r="G17" t="str">
        <f>+atualizaçãoIMOVEIS!D16</f>
        <v>Apartamento</v>
      </c>
      <c r="H17" s="67">
        <f ca="1">IF('Tabela de Peso'!$E$8-atualizaçãoIMOVEIS!T16=0,1,'Tabela de Peso'!$E$8-atualizaçãoIMOVEIS!T16)</f>
        <v>818</v>
      </c>
      <c r="I17" s="57">
        <f ca="1">+TODAY()-atualizaçãoIMOVEIS!U16</f>
        <v>791</v>
      </c>
      <c r="J17" s="54">
        <f>+atualizaçãoIMOVEIS!K16</f>
        <v>1660000</v>
      </c>
      <c r="K17" s="54"/>
      <c r="L17" s="54">
        <f t="shared" si="1"/>
        <v>8383.8383838383834</v>
      </c>
      <c r="M17" s="54"/>
      <c r="N17" s="54">
        <f>+atualizaçãoIMOVEIS!L16</f>
        <v>0</v>
      </c>
      <c r="O17" s="54"/>
      <c r="P17" s="54">
        <f>+atualizaçãoIMOVEIS!N16</f>
        <v>0</v>
      </c>
      <c r="Q17" s="62">
        <f>SUM(W$3:W17)</f>
        <v>15</v>
      </c>
      <c r="R17">
        <f>+atualizaçãoIMOVEIS!Q16</f>
        <v>3</v>
      </c>
      <c r="S17">
        <f>+atualizaçãoIMOVEIS!S16</f>
        <v>1</v>
      </c>
      <c r="T17">
        <f>+atualizaçãoIMOVEIS!V16</f>
        <v>198</v>
      </c>
      <c r="U17" s="56">
        <f>IFERROR(VLOOKUP(G17,'Tabela de Peso'!B$36:E$53,4,0),1)</f>
        <v>40</v>
      </c>
      <c r="V17">
        <f>IF(J17=0,'Tabela de Peso'!E$11,'Tabela de Peso'!E$10)</f>
        <v>50</v>
      </c>
      <c r="W17" s="1">
        <f>IF(atualizaçãoIMOVEIS!AB16="Especial",'Tabela de Peso'!$E$4,1)</f>
        <v>1</v>
      </c>
      <c r="X17" s="1">
        <f>IFERROR(VLOOKUP(D17,'Tabela de Peso'!B:E,4,0),'Tabela de Peso'!E$32)</f>
        <v>10</v>
      </c>
      <c r="Y17" s="70">
        <f>COUNTIF(Clientes!B:B,B17)</f>
        <v>1</v>
      </c>
      <c r="Z17" s="69">
        <f>+COUNTIF(Visitas!B:B,B17)</f>
        <v>0</v>
      </c>
      <c r="AA17" s="94" t="str">
        <f>IFERROR(VLOOKUP(B17,ZAP!A$2:AC$793,28,0),1)</f>
        <v>23</v>
      </c>
      <c r="AB17" s="65" t="str">
        <f>IFERROR(VLOOKUP(B17,ZAP!A$2:AC$793,26,0),1)</f>
        <v>15</v>
      </c>
      <c r="AC17" s="55">
        <f ca="1">IF(B17="",-9999999999,((AA17*'Tabela de Peso'!$E$7/H17)+(Z17*'Tabela de Peso'!$E$6/H17)+(Y17*'Tabela de Peso'!$E$5/H17)+(AB17*'Tabela de Peso'!$E$9+T17/1000)+W17+V17+X17+U17++AF17+S17+atualizaçãoIMOVEIS!R16)-I17-P17/1000)</f>
        <v>-672.11740342298287</v>
      </c>
      <c r="AD17" s="66" t="str">
        <f>IFERROR(+VLOOKUP(B17,ZAP!A:D,3,0),"não")</f>
        <v>Ativo</v>
      </c>
      <c r="AE17" s="55" t="str">
        <f ca="1">IF(B17="","",IF(A17&lt;81,IF(AD17="ativo","manter","inserir"),IF(AD17="ativo",IF(H17&lt;'Tabela de Peso'!D$8,"manter","retirar"),"Não anunciar")))</f>
        <v>manter</v>
      </c>
      <c r="AH17" s="68">
        <f ca="1">+AA17*'Tabela de Peso'!E$7/H17</f>
        <v>0.56234718826405872</v>
      </c>
    </row>
    <row r="18" spans="1:34" ht="15" customHeight="1" x14ac:dyDescent="0.25">
      <c r="A18" s="56">
        <f t="shared" ca="1" si="0"/>
        <v>22</v>
      </c>
      <c r="B18" t="str">
        <f>IF(atualizaçãoIMOVEIS!Y17="",IF(atualizaçãoIMOVEIS!Z17="","",atualizaçãoIMOVEIS!B17),atualizaçãoIMOVEIS!B17)</f>
        <v>AP0578</v>
      </c>
      <c r="C18" t="str">
        <f>+LEFT(atualizaçãoIMOVEIS!F17,SEARCH(",",atualizaçãoIMOVEIS!F17))</f>
        <v>Rua Santa Clara,</v>
      </c>
      <c r="D18" t="str">
        <f>+atualizaçãoIMOVEIS!H17</f>
        <v>Copacabana</v>
      </c>
      <c r="E18" t="str">
        <f>+atualizaçãoIMOVEIS!J17</f>
        <v>Rio de Janeiro</v>
      </c>
      <c r="F18" t="str">
        <f>IFERROR(LEFT(atualizaçãoIMOVEIS!Y17,SEARCH(",",atualizaçãoIMOVEIS!Y17)-1),atualizaçãoIMOVEIS!Y17)</f>
        <v>Henrique Mota</v>
      </c>
      <c r="G18" t="str">
        <f>+atualizaçãoIMOVEIS!D17</f>
        <v>Apartamento</v>
      </c>
      <c r="H18" s="67">
        <f ca="1">IF('Tabela de Peso'!$E$8-atualizaçãoIMOVEIS!T17=0,1,'Tabela de Peso'!$E$8-atualizaçãoIMOVEIS!T17)</f>
        <v>803</v>
      </c>
      <c r="I18" s="57">
        <f ca="1">+TODAY()-atualizaçãoIMOVEIS!U17</f>
        <v>795</v>
      </c>
      <c r="J18" s="54">
        <f>+atualizaçãoIMOVEIS!K17</f>
        <v>390000</v>
      </c>
      <c r="K18" s="54"/>
      <c r="L18" s="54">
        <f t="shared" si="1"/>
        <v>11142.857142857143</v>
      </c>
      <c r="M18" s="54"/>
      <c r="N18" s="54">
        <f>+atualizaçãoIMOVEIS!L17</f>
        <v>0</v>
      </c>
      <c r="O18" s="54"/>
      <c r="P18" s="54">
        <f>+atualizaçãoIMOVEIS!N17</f>
        <v>0</v>
      </c>
      <c r="Q18" s="62">
        <f>SUM(W$3:W18)</f>
        <v>16</v>
      </c>
      <c r="R18">
        <f>+atualizaçãoIMOVEIS!Q17</f>
        <v>1</v>
      </c>
      <c r="S18">
        <f>+atualizaçãoIMOVEIS!S17</f>
        <v>0</v>
      </c>
      <c r="T18">
        <f>+atualizaçãoIMOVEIS!V17</f>
        <v>35</v>
      </c>
      <c r="U18" s="56">
        <f>IFERROR(VLOOKUP(G18,'Tabela de Peso'!B$36:E$53,4,0),1)</f>
        <v>40</v>
      </c>
      <c r="V18">
        <f>IF(J18=0,'Tabela de Peso'!E$11,'Tabela de Peso'!E$10)</f>
        <v>50</v>
      </c>
      <c r="W18" s="1">
        <f>IF(atualizaçãoIMOVEIS!AB17="Especial",'Tabela de Peso'!$E$4,1)</f>
        <v>1</v>
      </c>
      <c r="X18" s="1">
        <f>IFERROR(VLOOKUP(D18,'Tabela de Peso'!B:E,4,0),'Tabela de Peso'!E$32)</f>
        <v>10</v>
      </c>
      <c r="Y18" s="70">
        <f>COUNTIF(Clientes!B:B,B18)</f>
        <v>0</v>
      </c>
      <c r="Z18" s="69">
        <f>+COUNTIF(Visitas!B:B,B18)</f>
        <v>0</v>
      </c>
      <c r="AA18" s="94" t="str">
        <f>IFERROR(VLOOKUP(B18,ZAP!A$2:AC$793,28,0),1)</f>
        <v>16</v>
      </c>
      <c r="AB18" s="65" t="str">
        <f>IFERROR(VLOOKUP(B18,ZAP!A$2:AC$793,26,0),1)</f>
        <v>15</v>
      </c>
      <c r="AC18" s="55">
        <f ca="1">IF(B18="",-9999999999,((AA18*'Tabela de Peso'!$E$7/H18)+(Z18*'Tabela de Peso'!$E$6/H18)+(Y18*'Tabela de Peso'!$E$5/H18)+(AB18*'Tabela de Peso'!$E$9+T18/1000)+W18+V18+X18+U18++AF18+S18+atualizaçãoIMOVEIS!R17)-I18-P18/1000)</f>
        <v>-678.56649439601495</v>
      </c>
      <c r="AD18" s="66" t="str">
        <f>IFERROR(+VLOOKUP(B18,ZAP!A:D,3,0),"não")</f>
        <v>Ativo</v>
      </c>
      <c r="AE18" s="55" t="str">
        <f ca="1">IF(B18="","",IF(A18&lt;81,IF(AD18="ativo","manter","inserir"),IF(AD18="ativo",IF(H18&lt;'Tabela de Peso'!D$8,"manter","retirar"),"Não anunciar")))</f>
        <v>manter</v>
      </c>
      <c r="AH18" s="68">
        <f ca="1">+AA18*'Tabela de Peso'!E$7/H18</f>
        <v>0.39850560398505602</v>
      </c>
    </row>
    <row r="19" spans="1:34" ht="15" customHeight="1" x14ac:dyDescent="0.25">
      <c r="A19" s="56">
        <f t="shared" ca="1" si="0"/>
        <v>17</v>
      </c>
      <c r="B19" t="str">
        <f>IF(atualizaçãoIMOVEIS!Y18="",IF(atualizaçãoIMOVEIS!Z18="","",atualizaçãoIMOVEIS!B18),atualizaçãoIMOVEIS!B18)</f>
        <v>AP0581</v>
      </c>
      <c r="C19" t="str">
        <f>+LEFT(atualizaçãoIMOVEIS!F18,SEARCH(",",atualizaçãoIMOVEIS!F18))</f>
        <v>Rua Dona Mariana,</v>
      </c>
      <c r="D19" t="str">
        <f>+atualizaçãoIMOVEIS!H18</f>
        <v>Botafogo</v>
      </c>
      <c r="E19" t="str">
        <f>+atualizaçãoIMOVEIS!J18</f>
        <v>Rio de Janeiro</v>
      </c>
      <c r="F19" t="str">
        <f>IFERROR(LEFT(atualizaçãoIMOVEIS!Y18,SEARCH(",",atualizaçãoIMOVEIS!Y18)-1),atualizaçãoIMOVEIS!Y18)</f>
        <v>Christian Bettoni</v>
      </c>
      <c r="G19" t="str">
        <f>+atualizaçãoIMOVEIS!D18</f>
        <v>Apartamento</v>
      </c>
      <c r="H19" s="67">
        <f ca="1">IF('Tabela de Peso'!$E$8-atualizaçãoIMOVEIS!T18=0,1,'Tabela de Peso'!$E$8-atualizaçãoIMOVEIS!T18)</f>
        <v>798</v>
      </c>
      <c r="I19" s="57">
        <f ca="1">+TODAY()-atualizaçãoIMOVEIS!U18</f>
        <v>798</v>
      </c>
      <c r="J19" s="54">
        <f>+atualizaçãoIMOVEIS!K18</f>
        <v>0</v>
      </c>
      <c r="K19" s="54"/>
      <c r="L19" s="54">
        <f t="shared" si="1"/>
        <v>0</v>
      </c>
      <c r="M19" s="54"/>
      <c r="N19" s="54">
        <f>+atualizaçãoIMOVEIS!L18</f>
        <v>3500</v>
      </c>
      <c r="O19" s="54"/>
      <c r="P19" s="54">
        <f>+atualizaçãoIMOVEIS!N18</f>
        <v>36.46</v>
      </c>
      <c r="Q19" s="62">
        <f>SUM(W$3:W19)</f>
        <v>17</v>
      </c>
      <c r="R19">
        <f>+atualizaçãoIMOVEIS!Q18</f>
        <v>2</v>
      </c>
      <c r="S19">
        <f>+atualizaçãoIMOVEIS!S18</f>
        <v>1</v>
      </c>
      <c r="T19">
        <f>+atualizaçãoIMOVEIS!V18</f>
        <v>96</v>
      </c>
      <c r="U19" s="56">
        <f>IFERROR(VLOOKUP(G19,'Tabela de Peso'!B$36:E$53,4,0),1)</f>
        <v>40</v>
      </c>
      <c r="V19">
        <f>IF(J19=0,'Tabela de Peso'!E$11,'Tabela de Peso'!E$10)</f>
        <v>8</v>
      </c>
      <c r="W19" s="1">
        <f>IF(atualizaçãoIMOVEIS!AB18="Especial",'Tabela de Peso'!$E$4,1)</f>
        <v>1</v>
      </c>
      <c r="X19" s="1">
        <f>IFERROR(VLOOKUP(D19,'Tabela de Peso'!B:E,4,0),'Tabela de Peso'!E$32)</f>
        <v>40</v>
      </c>
      <c r="Y19" s="70">
        <f>COUNTIF(Clientes!B:B,B19)</f>
        <v>3</v>
      </c>
      <c r="Z19" s="69">
        <f>+COUNTIF(Visitas!B:B,B19)</f>
        <v>0</v>
      </c>
      <c r="AA19" s="94" t="str">
        <f>IFERROR(VLOOKUP(B19,ZAP!A$2:AC$793,28,0),1)</f>
        <v>324</v>
      </c>
      <c r="AB19" s="65" t="str">
        <f>IFERROR(VLOOKUP(B19,ZAP!A$2:AC$793,26,0),1)</f>
        <v>24</v>
      </c>
      <c r="AC19" s="55">
        <f ca="1">IF(B19="",-9999999999,((AA19*'Tabela de Peso'!$E$7/H19)+(Z19*'Tabela de Peso'!$E$6/H19)+(Y19*'Tabela de Peso'!$E$5/H19)+(AB19*'Tabela de Peso'!$E$9+T19/1000)+W19+V19+X19+U19++AF19+S19+atualizaçãoIMOVEIS!R18)-I19-P19/1000)</f>
        <v>-674.44421939849622</v>
      </c>
      <c r="AD19" s="66" t="str">
        <f>IFERROR(+VLOOKUP(B19,ZAP!A:D,3,0),"não")</f>
        <v>Ativo</v>
      </c>
      <c r="AE19" s="55" t="str">
        <f ca="1">IF(B19="","",IF(A19&lt;81,IF(AD19="ativo","manter","inserir"),IF(AD19="ativo",IF(H19&lt;'Tabela de Peso'!D$8,"manter","retirar"),"Não anunciar")))</f>
        <v>manter</v>
      </c>
      <c r="AH19" s="68">
        <f ca="1">+AA19*'Tabela de Peso'!E$7/H19</f>
        <v>8.1203007518797001</v>
      </c>
    </row>
    <row r="20" spans="1:34" ht="15" customHeight="1" x14ac:dyDescent="0.25">
      <c r="A20" s="56">
        <f t="shared" ca="1" si="0"/>
        <v>15</v>
      </c>
      <c r="B20" t="str">
        <f>IF(atualizaçãoIMOVEIS!Y19="",IF(atualizaçãoIMOVEIS!Z19="","",atualizaçãoIMOVEIS!B19),atualizaçãoIMOVEIS!B19)</f>
        <v>AP0579</v>
      </c>
      <c r="C20" t="str">
        <f>+LEFT(atualizaçãoIMOVEIS!F19,SEARCH(",",atualizaçãoIMOVEIS!F19))</f>
        <v>Rua General Venâncio Flores,</v>
      </c>
      <c r="D20" t="str">
        <f>+atualizaçãoIMOVEIS!H19</f>
        <v>Leblon</v>
      </c>
      <c r="E20" t="str">
        <f>+atualizaçãoIMOVEIS!J19</f>
        <v>Rio de Janeiro</v>
      </c>
      <c r="F20" t="str">
        <f>IFERROR(LEFT(atualizaçãoIMOVEIS!Y19,SEARCH(",",atualizaçãoIMOVEIS!Y19)-1),atualizaçãoIMOVEIS!Y19)</f>
        <v>Christian Bettoni</v>
      </c>
      <c r="G20" t="str">
        <f>+atualizaçãoIMOVEIS!D19</f>
        <v>Apartamento</v>
      </c>
      <c r="H20" s="67">
        <f ca="1">IF('Tabela de Peso'!$E$8-atualizaçãoIMOVEIS!T19=0,1,'Tabela de Peso'!$E$8-atualizaçãoIMOVEIS!T19)</f>
        <v>802</v>
      </c>
      <c r="I20" s="57">
        <f ca="1">+TODAY()-atualizaçãoIMOVEIS!U19</f>
        <v>798</v>
      </c>
      <c r="J20" s="54">
        <f>+atualizaçãoIMOVEIS!K19</f>
        <v>2350000</v>
      </c>
      <c r="K20" s="54"/>
      <c r="L20" s="54">
        <f t="shared" si="1"/>
        <v>17803.030303030304</v>
      </c>
      <c r="M20" s="54"/>
      <c r="N20" s="54">
        <f>+atualizaçãoIMOVEIS!L19</f>
        <v>0</v>
      </c>
      <c r="O20" s="54"/>
      <c r="P20" s="54">
        <f>+atualizaçãoIMOVEIS!N19</f>
        <v>0</v>
      </c>
      <c r="Q20" s="62">
        <f>SUM(W$3:W20)</f>
        <v>18</v>
      </c>
      <c r="R20">
        <f>+atualizaçãoIMOVEIS!Q19</f>
        <v>4</v>
      </c>
      <c r="S20">
        <f>+atualizaçãoIMOVEIS!S19</f>
        <v>1</v>
      </c>
      <c r="T20">
        <f>+atualizaçãoIMOVEIS!V19</f>
        <v>132</v>
      </c>
      <c r="U20" s="56">
        <f>IFERROR(VLOOKUP(G20,'Tabela de Peso'!B$36:E$53,4,0),1)</f>
        <v>40</v>
      </c>
      <c r="V20">
        <f>IF(J20=0,'Tabela de Peso'!E$11,'Tabela de Peso'!E$10)</f>
        <v>50</v>
      </c>
      <c r="W20" s="1">
        <f>IF(atualizaçãoIMOVEIS!AB19="Especial",'Tabela de Peso'!$E$4,1)</f>
        <v>1</v>
      </c>
      <c r="X20" s="1">
        <f>IFERROR(VLOOKUP(D20,'Tabela de Peso'!B:E,4,0),'Tabela de Peso'!E$32)</f>
        <v>10</v>
      </c>
      <c r="Y20" s="70">
        <f>COUNTIF(Clientes!B:B,B20)</f>
        <v>0</v>
      </c>
      <c r="Z20" s="69">
        <f>+COUNTIF(Visitas!B:B,B20)</f>
        <v>0</v>
      </c>
      <c r="AA20" s="94" t="str">
        <f>IFERROR(VLOOKUP(B20,ZAP!A$2:AC$793,28,0),1)</f>
        <v>11</v>
      </c>
      <c r="AB20" s="65" t="str">
        <f>IFERROR(VLOOKUP(B20,ZAP!A$2:AC$793,26,0),1)</f>
        <v>24</v>
      </c>
      <c r="AC20" s="55">
        <f ca="1">IF(B20="",-9999999999,((AA20*'Tabela de Peso'!$E$7/H20)+(Z20*'Tabela de Peso'!$E$6/H20)+(Y20*'Tabela de Peso'!$E$5/H20)+(AB20*'Tabela de Peso'!$E$9+T20/1000)+W20+V20+X20+U20++AF20+S20+atualizaçãoIMOVEIS!R19)-I20-P20/1000)</f>
        <v>-671.59368578553619</v>
      </c>
      <c r="AD20" s="66" t="str">
        <f>IFERROR(+VLOOKUP(B20,ZAP!A:D,3,0),"não")</f>
        <v>Ativo</v>
      </c>
      <c r="AE20" s="55" t="str">
        <f ca="1">IF(B20="","",IF(A20&lt;81,IF(AD20="ativo","manter","inserir"),IF(AD20="ativo",IF(H20&lt;'Tabela de Peso'!D$8,"manter","retirar"),"Não anunciar")))</f>
        <v>manter</v>
      </c>
      <c r="AH20" s="68">
        <f ca="1">+AA20*'Tabela de Peso'!E$7/H20</f>
        <v>0.27431421446384041</v>
      </c>
    </row>
    <row r="21" spans="1:34" ht="15" customHeight="1" x14ac:dyDescent="0.25">
      <c r="A21" s="56">
        <f t="shared" ca="1" si="0"/>
        <v>4</v>
      </c>
      <c r="B21" t="str">
        <f>IF(atualizaçãoIMOVEIS!Y20="",IF(atualizaçãoIMOVEIS!Z20="","",atualizaçãoIMOVEIS!B20),atualizaçãoIMOVEIS!B20)</f>
        <v>AP0580</v>
      </c>
      <c r="C21" t="str">
        <f>+LEFT(atualizaçãoIMOVEIS!F20,SEARCH(",",atualizaçãoIMOVEIS!F20))</f>
        <v>Rua General Goes Monteiro,</v>
      </c>
      <c r="D21" t="str">
        <f>+atualizaçãoIMOVEIS!H20</f>
        <v>Botafogo</v>
      </c>
      <c r="E21" t="str">
        <f>+atualizaçãoIMOVEIS!J20</f>
        <v>Rio de Janeiro</v>
      </c>
      <c r="F21" t="str">
        <f>IFERROR(LEFT(atualizaçãoIMOVEIS!Y20,SEARCH(",",atualizaçãoIMOVEIS!Y20)-1),atualizaçãoIMOVEIS!Y20)</f>
        <v>Christian Bettoni</v>
      </c>
      <c r="G21" t="str">
        <f>+atualizaçãoIMOVEIS!D20</f>
        <v>Apartamento</v>
      </c>
      <c r="H21" s="67">
        <f ca="1">IF('Tabela de Peso'!$E$8-atualizaçãoIMOVEIS!T20=0,1,'Tabela de Peso'!$E$8-atualizaçãoIMOVEIS!T20)</f>
        <v>798</v>
      </c>
      <c r="I21" s="57">
        <f ca="1">+TODAY()-atualizaçãoIMOVEIS!U20</f>
        <v>798</v>
      </c>
      <c r="J21" s="54">
        <f>+atualizaçãoIMOVEIS!K20</f>
        <v>875000</v>
      </c>
      <c r="K21" s="54"/>
      <c r="L21" s="54">
        <f t="shared" si="1"/>
        <v>9308.510638297872</v>
      </c>
      <c r="M21" s="54"/>
      <c r="N21" s="54">
        <f>+atualizaçãoIMOVEIS!L20</f>
        <v>0</v>
      </c>
      <c r="O21" s="54"/>
      <c r="P21" s="54">
        <f>+atualizaçãoIMOVEIS!N20</f>
        <v>0</v>
      </c>
      <c r="Q21" s="62">
        <f>SUM(W$3:W21)</f>
        <v>19</v>
      </c>
      <c r="R21">
        <f>+atualizaçãoIMOVEIS!Q20</f>
        <v>3</v>
      </c>
      <c r="S21">
        <f>+atualizaçãoIMOVEIS!S20</f>
        <v>1</v>
      </c>
      <c r="T21">
        <f>+atualizaçãoIMOVEIS!V20</f>
        <v>94</v>
      </c>
      <c r="U21" s="56">
        <f>IFERROR(VLOOKUP(G21,'Tabela de Peso'!B$36:E$53,4,0),1)</f>
        <v>40</v>
      </c>
      <c r="V21">
        <f>IF(J21=0,'Tabela de Peso'!E$11,'Tabela de Peso'!E$10)</f>
        <v>50</v>
      </c>
      <c r="W21" s="1">
        <f>IF(atualizaçãoIMOVEIS!AB20="Especial",'Tabela de Peso'!$E$4,1)</f>
        <v>1</v>
      </c>
      <c r="X21" s="1">
        <f>IFERROR(VLOOKUP(D21,'Tabela de Peso'!B:E,4,0),'Tabela de Peso'!E$32)</f>
        <v>40</v>
      </c>
      <c r="Y21" s="70">
        <f>COUNTIF(Clientes!B:B,B21)</f>
        <v>2</v>
      </c>
      <c r="Z21" s="69">
        <f>+COUNTIF(Visitas!B:B,B21)</f>
        <v>0</v>
      </c>
      <c r="AA21" s="94" t="str">
        <f>IFERROR(VLOOKUP(B21,ZAP!A$2:AC$793,28,0),1)</f>
        <v>75</v>
      </c>
      <c r="AB21" s="65" t="str">
        <f>IFERROR(VLOOKUP(B21,ZAP!A$2:AC$793,26,0),1)</f>
        <v>19</v>
      </c>
      <c r="AC21" s="55">
        <f ca="1">IF(B21="",-9999999999,((AA21*'Tabela de Peso'!$E$7/H21)+(Z21*'Tabela de Peso'!$E$6/H21)+(Y21*'Tabela de Peso'!$E$5/H21)+(AB21*'Tabela de Peso'!$E$9+T21/1000)+W21+V21+X21+U21++AF21+S21+atualizaçãoIMOVEIS!R20)-I21-P21/1000)</f>
        <v>-643.77567418546369</v>
      </c>
      <c r="AD21" s="66" t="str">
        <f>IFERROR(+VLOOKUP(B21,ZAP!A:D,3,0),"não")</f>
        <v>Ativo</v>
      </c>
      <c r="AE21" s="55" t="str">
        <f ca="1">IF(B21="","",IF(A21&lt;81,IF(AD21="ativo","manter","inserir"),IF(AD21="ativo",IF(H21&lt;'Tabela de Peso'!D$8,"manter","retirar"),"Não anunciar")))</f>
        <v>manter</v>
      </c>
      <c r="AH21" s="68">
        <f ca="1">+AA21*'Tabela de Peso'!E$7/H21</f>
        <v>1.8796992481203008</v>
      </c>
    </row>
    <row r="22" spans="1:34" ht="15" customHeight="1" x14ac:dyDescent="0.25">
      <c r="A22" s="56">
        <f t="shared" ca="1" si="0"/>
        <v>59</v>
      </c>
      <c r="B22" t="str">
        <f>IF(atualizaçãoIMOVEIS!Y21="",IF(atualizaçãoIMOVEIS!Z21="","",atualizaçãoIMOVEIS!B21),atualizaçãoIMOVEIS!B21)</f>
        <v>AP0576</v>
      </c>
      <c r="C22" t="str">
        <f>+LEFT(atualizaçãoIMOVEIS!F21,SEARCH(",",atualizaçãoIMOVEIS!F21))</f>
        <v>Rua Professor Gastão Bahiana,</v>
      </c>
      <c r="D22" t="str">
        <f>+atualizaçãoIMOVEIS!H21</f>
        <v>Copacabana</v>
      </c>
      <c r="E22" t="str">
        <f>+atualizaçãoIMOVEIS!J21</f>
        <v>Rio de Janeiro</v>
      </c>
      <c r="F22" t="str">
        <f>IFERROR(LEFT(atualizaçãoIMOVEIS!Y21,SEARCH(",",atualizaçãoIMOVEIS!Y21)-1),atualizaçãoIMOVEIS!Y21)</f>
        <v>Christian Bettoni</v>
      </c>
      <c r="G22" t="str">
        <f>+atualizaçãoIMOVEIS!D21</f>
        <v>Apartamento</v>
      </c>
      <c r="H22" s="67">
        <f ca="1">IF('Tabela de Peso'!$E$8-atualizaçãoIMOVEIS!T21=0,1,'Tabela de Peso'!$E$8-atualizaçãoIMOVEIS!T21)</f>
        <v>805</v>
      </c>
      <c r="I22" s="57">
        <f ca="1">+TODAY()-atualizaçãoIMOVEIS!U21</f>
        <v>800</v>
      </c>
      <c r="J22" s="54">
        <f>+atualizaçãoIMOVEIS!K21</f>
        <v>0</v>
      </c>
      <c r="K22" s="54"/>
      <c r="L22" s="54">
        <f t="shared" si="1"/>
        <v>0</v>
      </c>
      <c r="M22" s="54"/>
      <c r="N22" s="54">
        <f>+atualizaçãoIMOVEIS!L21</f>
        <v>3100</v>
      </c>
      <c r="O22" s="54"/>
      <c r="P22" s="54">
        <f>+atualizaçãoIMOVEIS!N21</f>
        <v>43.66</v>
      </c>
      <c r="Q22" s="62">
        <f>SUM(W$3:W22)</f>
        <v>20</v>
      </c>
      <c r="R22">
        <f>+atualizaçãoIMOVEIS!Q21</f>
        <v>2</v>
      </c>
      <c r="S22">
        <f>+atualizaçãoIMOVEIS!S21</f>
        <v>1</v>
      </c>
      <c r="T22">
        <f>+atualizaçãoIMOVEIS!V21</f>
        <v>71</v>
      </c>
      <c r="U22" s="56">
        <f>IFERROR(VLOOKUP(G22,'Tabela de Peso'!B$36:E$53,4,0),1)</f>
        <v>40</v>
      </c>
      <c r="V22">
        <f>IF(J22=0,'Tabela de Peso'!E$11,'Tabela de Peso'!E$10)</f>
        <v>8</v>
      </c>
      <c r="W22" s="1">
        <f>IF(atualizaçãoIMOVEIS!AB21="Especial",'Tabela de Peso'!$E$4,1)</f>
        <v>1</v>
      </c>
      <c r="X22" s="1">
        <f>IFERROR(VLOOKUP(D22,'Tabela de Peso'!B:E,4,0),'Tabela de Peso'!E$32)</f>
        <v>10</v>
      </c>
      <c r="Y22" s="70">
        <f>COUNTIF(Clientes!B:B,B22)</f>
        <v>13</v>
      </c>
      <c r="Z22" s="69">
        <f>+COUNTIF(Visitas!B:B,B22)</f>
        <v>0</v>
      </c>
      <c r="AA22" s="94">
        <f>IFERROR(VLOOKUP(B22,ZAP!A$2:AC$793,28,0),1)</f>
        <v>1</v>
      </c>
      <c r="AB22" s="65">
        <f>IFERROR(VLOOKUP(B22,ZAP!A$2:AC$793,26,0),1)</f>
        <v>1</v>
      </c>
      <c r="AC22" s="55">
        <f ca="1">IF(B22="",-9999999999,((AA22*'Tabela de Peso'!$E$7/H22)+(Z22*'Tabela de Peso'!$E$6/H22)+(Y22*'Tabela de Peso'!$E$5/H22)+(AB22*'Tabela de Peso'!$E$9+T22/1000)+W22+V22+X22+U22++AF22+S22+atualizaçãoIMOVEIS!R21)-I22-P22/1000)</f>
        <v>-737.332908447205</v>
      </c>
      <c r="AD22" s="66" t="str">
        <f>IFERROR(+VLOOKUP(B22,ZAP!A:D,3,0),"não")</f>
        <v>não</v>
      </c>
      <c r="AE22" s="55" t="str">
        <f ca="1">IF(B22="","",IF(A22&lt;81,IF(AD22="ativo","manter","inserir"),IF(AD22="ativo",IF(H22&lt;'Tabela de Peso'!D$8,"manter","retirar"),"Não anunciar")))</f>
        <v>inserir</v>
      </c>
      <c r="AH22" s="68">
        <f ca="1">+AA22*'Tabela de Peso'!E$7/H22</f>
        <v>2.4844720496894408E-2</v>
      </c>
    </row>
    <row r="23" spans="1:34" ht="15" customHeight="1" x14ac:dyDescent="0.25">
      <c r="A23" s="56">
        <f t="shared" ca="1" si="0"/>
        <v>46</v>
      </c>
      <c r="B23" t="str">
        <f>IF(atualizaçãoIMOVEIS!Y22="",IF(atualizaçãoIMOVEIS!Z22="","",atualizaçãoIMOVEIS!B22),atualizaçãoIMOVEIS!B22)</f>
        <v>AP0571</v>
      </c>
      <c r="C23" t="str">
        <f>+LEFT(atualizaçãoIMOVEIS!F22,SEARCH(",",atualizaçãoIMOVEIS!F22))</f>
        <v>Rua Vinícius de Moraes,</v>
      </c>
      <c r="D23" t="str">
        <f>+atualizaçãoIMOVEIS!H22</f>
        <v>Ipanema</v>
      </c>
      <c r="E23" t="str">
        <f>+atualizaçãoIMOVEIS!J22</f>
        <v>Rio de Janeiro</v>
      </c>
      <c r="F23" t="str">
        <f>IFERROR(LEFT(atualizaçãoIMOVEIS!Y22,SEARCH(",",atualizaçãoIMOVEIS!Y22)-1),atualizaçãoIMOVEIS!Y22)</f>
        <v>Adjarnes Roque</v>
      </c>
      <c r="G23" t="str">
        <f>+atualizaçãoIMOVEIS!D22</f>
        <v>Apartamento</v>
      </c>
      <c r="H23" s="67">
        <f ca="1">IF('Tabela de Peso'!$E$8-atualizaçãoIMOVEIS!T22=0,1,'Tabela de Peso'!$E$8-atualizaçãoIMOVEIS!T22)</f>
        <v>808</v>
      </c>
      <c r="I23" s="57">
        <f ca="1">+TODAY()-atualizaçãoIMOVEIS!U22</f>
        <v>801</v>
      </c>
      <c r="J23" s="54">
        <f>+atualizaçãoIMOVEIS!K22</f>
        <v>0</v>
      </c>
      <c r="K23" s="54"/>
      <c r="L23" s="54">
        <f t="shared" si="1"/>
        <v>0</v>
      </c>
      <c r="M23" s="54"/>
      <c r="N23" s="54">
        <f>+atualizaçãoIMOVEIS!L22</f>
        <v>3500</v>
      </c>
      <c r="O23" s="54"/>
      <c r="P23" s="54">
        <f>+atualizaçãoIMOVEIS!N22</f>
        <v>38.89</v>
      </c>
      <c r="Q23" s="62">
        <f>SUM(W$3:W23)</f>
        <v>21</v>
      </c>
      <c r="R23">
        <f>+atualizaçãoIMOVEIS!Q22</f>
        <v>2</v>
      </c>
      <c r="S23">
        <f>+atualizaçãoIMOVEIS!S22</f>
        <v>2</v>
      </c>
      <c r="T23">
        <f>+atualizaçãoIMOVEIS!V22</f>
        <v>90</v>
      </c>
      <c r="U23" s="56">
        <f>IFERROR(VLOOKUP(G23,'Tabela de Peso'!B$36:E$53,4,0),1)</f>
        <v>40</v>
      </c>
      <c r="V23">
        <f>IF(J23=0,'Tabela de Peso'!E$11,'Tabela de Peso'!E$10)</f>
        <v>8</v>
      </c>
      <c r="W23" s="1">
        <f>IF(atualizaçãoIMOVEIS!AB22="Especial",'Tabela de Peso'!$E$4,1)</f>
        <v>1</v>
      </c>
      <c r="X23" s="1">
        <f>IFERROR(VLOOKUP(D23,'Tabela de Peso'!B:E,4,0),'Tabela de Peso'!E$32)</f>
        <v>10</v>
      </c>
      <c r="Y23" s="70">
        <f>COUNTIF(Clientes!B:B,B23)</f>
        <v>30</v>
      </c>
      <c r="Z23" s="69">
        <f>+COUNTIF(Visitas!B:B,B23)</f>
        <v>0</v>
      </c>
      <c r="AA23" s="94" t="str">
        <f>IFERROR(VLOOKUP(B23,ZAP!A$2:AC$793,28,0),1)</f>
        <v>632</v>
      </c>
      <c r="AB23" s="65" t="str">
        <f>IFERROR(VLOOKUP(B23,ZAP!A$2:AC$793,26,0),1)</f>
        <v>18</v>
      </c>
      <c r="AC23" s="55">
        <f ca="1">IF(B23="",-9999999999,((AA23*'Tabela de Peso'!$E$7/H23)+(Z23*'Tabela de Peso'!$E$6/H23)+(Y23*'Tabela de Peso'!$E$5/H23)+(AB23*'Tabela de Peso'!$E$9+T23/1000)+W23+V23+X23+U23++AF23+S23+atualizaçãoIMOVEIS!R22)-I23-P23/1000)</f>
        <v>-702.59245435643572</v>
      </c>
      <c r="AD23" s="66" t="str">
        <f>IFERROR(+VLOOKUP(B23,ZAP!A:D,3,0),"não")</f>
        <v>Ativo</v>
      </c>
      <c r="AE23" s="55" t="str">
        <f ca="1">IF(B23="","",IF(A23&lt;81,IF(AD23="ativo","manter","inserir"),IF(AD23="ativo",IF(H23&lt;'Tabela de Peso'!D$8,"manter","retirar"),"Não anunciar")))</f>
        <v>manter</v>
      </c>
      <c r="AH23" s="68">
        <f ca="1">+AA23*'Tabela de Peso'!E$7/H23</f>
        <v>15.643564356435643</v>
      </c>
    </row>
    <row r="24" spans="1:34" ht="15" customHeight="1" x14ac:dyDescent="0.25">
      <c r="A24" s="56">
        <f t="shared" ca="1" si="0"/>
        <v>40</v>
      </c>
      <c r="B24" t="str">
        <f>IF(atualizaçãoIMOVEIS!Y23="",IF(atualizaçãoIMOVEIS!Z23="","",atualizaçãoIMOVEIS!B23),atualizaçãoIMOVEIS!B23)</f>
        <v>AP0440</v>
      </c>
      <c r="C24" t="str">
        <f>+LEFT(atualizaçãoIMOVEIS!F23,SEARCH(",",atualizaçãoIMOVEIS!F23))</f>
        <v>Rua das Laranjeiras,</v>
      </c>
      <c r="D24" t="str">
        <f>+atualizaçãoIMOVEIS!H23</f>
        <v>Laranjeiras</v>
      </c>
      <c r="E24" t="str">
        <f>+atualizaçãoIMOVEIS!J23</f>
        <v>Rio de Janeiro</v>
      </c>
      <c r="F24" t="str">
        <f>IFERROR(LEFT(atualizaçãoIMOVEIS!Y23,SEARCH(",",atualizaçãoIMOVEIS!Y23)-1),atualizaçãoIMOVEIS!Y23)</f>
        <v>Christian Bettoni</v>
      </c>
      <c r="G24" t="str">
        <f>+atualizaçãoIMOVEIS!D23</f>
        <v>Apartamento</v>
      </c>
      <c r="H24" s="67">
        <f ca="1">IF('Tabela de Peso'!$E$8-atualizaçãoIMOVEIS!T23=0,1,'Tabela de Peso'!$E$8-atualizaçãoIMOVEIS!T23)</f>
        <v>1043</v>
      </c>
      <c r="I24" s="57">
        <f ca="1">+TODAY()-atualizaçãoIMOVEIS!U23</f>
        <v>801</v>
      </c>
      <c r="J24" s="54">
        <f>+atualizaçãoIMOVEIS!K23</f>
        <v>750000</v>
      </c>
      <c r="K24" s="54"/>
      <c r="L24" s="54">
        <f t="shared" si="1"/>
        <v>9036.1445783132531</v>
      </c>
      <c r="M24" s="54"/>
      <c r="N24" s="54">
        <f>+atualizaçãoIMOVEIS!L23</f>
        <v>0</v>
      </c>
      <c r="O24" s="54"/>
      <c r="P24" s="54">
        <f>+atualizaçãoIMOVEIS!N23</f>
        <v>0</v>
      </c>
      <c r="Q24" s="62">
        <f>SUM(W$3:W24)</f>
        <v>22</v>
      </c>
      <c r="R24">
        <f>+atualizaçãoIMOVEIS!Q23</f>
        <v>2</v>
      </c>
      <c r="S24">
        <f>+atualizaçãoIMOVEIS!S23</f>
        <v>0</v>
      </c>
      <c r="T24">
        <f>+atualizaçãoIMOVEIS!V23</f>
        <v>83</v>
      </c>
      <c r="U24" s="56">
        <f>IFERROR(VLOOKUP(G24,'Tabela de Peso'!B$36:E$53,4,0),1)</f>
        <v>40</v>
      </c>
      <c r="V24">
        <f>IF(J24=0,'Tabela de Peso'!E$11,'Tabela de Peso'!E$10)</f>
        <v>50</v>
      </c>
      <c r="W24" s="1">
        <f>IF(atualizaçãoIMOVEIS!AB23="Especial",'Tabela de Peso'!$E$4,1)</f>
        <v>1</v>
      </c>
      <c r="X24" s="1">
        <f>IFERROR(VLOOKUP(D24,'Tabela de Peso'!B:E,4,0),'Tabela de Peso'!E$32)</f>
        <v>10</v>
      </c>
      <c r="Y24" s="70">
        <f>COUNTIF(Clientes!B:B,B24)</f>
        <v>0</v>
      </c>
      <c r="Z24" s="69">
        <f>+COUNTIF(Visitas!B:B,B24)</f>
        <v>3</v>
      </c>
      <c r="AA24" s="94">
        <f>IFERROR(VLOOKUP(B24,ZAP!A$2:AC$793,28,0),1)</f>
        <v>1</v>
      </c>
      <c r="AB24" s="65">
        <f>IFERROR(VLOOKUP(B24,ZAP!A$2:AC$793,26,0),1)</f>
        <v>1</v>
      </c>
      <c r="AC24" s="55">
        <f ca="1">IF(B24="",-9999999999,((AA24*'Tabela de Peso'!$E$7/H24)+(Z24*'Tabela de Peso'!$E$6/H24)+(Y24*'Tabela de Peso'!$E$5/H24)+(AB24*'Tabela de Peso'!$E$9+T24/1000)+W24+V24+X24+U24++AF24+S24+atualizaçãoIMOVEIS!R23)-I24-P24/1000)</f>
        <v>-696.02150623202306</v>
      </c>
      <c r="AD24" s="66" t="str">
        <f>IFERROR(+VLOOKUP(B24,ZAP!A:D,3,0),"não")</f>
        <v>não</v>
      </c>
      <c r="AE24" s="55" t="str">
        <f ca="1">IF(B24="","",IF(A24&lt;81,IF(AD24="ativo","manter","inserir"),IF(AD24="ativo",IF(H24&lt;'Tabela de Peso'!D$8,"manter","retirar"),"Não anunciar")))</f>
        <v>inserir</v>
      </c>
      <c r="AH24" s="68">
        <f ca="1">+AA24*'Tabela de Peso'!E$7/H24</f>
        <v>1.9175455417066157E-2</v>
      </c>
    </row>
    <row r="25" spans="1:34" ht="15" customHeight="1" x14ac:dyDescent="0.25">
      <c r="A25" s="56">
        <f t="shared" ca="1" si="0"/>
        <v>56</v>
      </c>
      <c r="B25" t="str">
        <f>IF(atualizaçãoIMOVEIS!Y24="",IF(atualizaçãoIMOVEIS!Z24="","",atualizaçãoIMOVEIS!B24),atualizaçãoIMOVEIS!B24)</f>
        <v>AP0127</v>
      </c>
      <c r="C25" t="str">
        <f>+LEFT(atualizaçãoIMOVEIS!F24,SEARCH(",",atualizaçãoIMOVEIS!F24))</f>
        <v>Avenida Beira-Mar,</v>
      </c>
      <c r="D25" t="str">
        <f>+atualizaçãoIMOVEIS!H24</f>
        <v>Centro</v>
      </c>
      <c r="E25" t="str">
        <f>+atualizaçãoIMOVEIS!J24</f>
        <v>Rio de Janeiro</v>
      </c>
      <c r="F25" t="str">
        <f>IFERROR(LEFT(atualizaçãoIMOVEIS!Y24,SEARCH(",",atualizaçãoIMOVEIS!Y24)-1),atualizaçãoIMOVEIS!Y24)</f>
        <v>Christian Bettoni</v>
      </c>
      <c r="G25" t="str">
        <f>+atualizaçãoIMOVEIS!D24</f>
        <v>Apartamento</v>
      </c>
      <c r="H25" s="67">
        <f ca="1">IF('Tabela de Peso'!$E$8-atualizaçãoIMOVEIS!T24=0,1,'Tabela de Peso'!$E$8-atualizaçãoIMOVEIS!T24)</f>
        <v>1490</v>
      </c>
      <c r="I25" s="57">
        <f ca="1">+TODAY()-atualizaçãoIMOVEIS!U24</f>
        <v>803</v>
      </c>
      <c r="J25" s="54">
        <f>+atualizaçãoIMOVEIS!K24</f>
        <v>0</v>
      </c>
      <c r="K25" s="54"/>
      <c r="L25" s="54">
        <f t="shared" si="1"/>
        <v>0</v>
      </c>
      <c r="M25" s="54"/>
      <c r="N25" s="54">
        <f>+atualizaçãoIMOVEIS!L24</f>
        <v>1800</v>
      </c>
      <c r="O25" s="54"/>
      <c r="P25" s="54">
        <f>+atualizaçãoIMOVEIS!N24</f>
        <v>15.52</v>
      </c>
      <c r="Q25" s="62">
        <f>SUM(W$3:W25)</f>
        <v>23</v>
      </c>
      <c r="R25">
        <f>+atualizaçãoIMOVEIS!Q24</f>
        <v>3</v>
      </c>
      <c r="S25">
        <f>+atualizaçãoIMOVEIS!S24</f>
        <v>0</v>
      </c>
      <c r="T25">
        <f>+atualizaçãoIMOVEIS!V24</f>
        <v>116</v>
      </c>
      <c r="U25" s="56">
        <f>IFERROR(VLOOKUP(G25,'Tabela de Peso'!B$36:E$53,4,0),1)</f>
        <v>40</v>
      </c>
      <c r="V25">
        <f>IF(J25=0,'Tabela de Peso'!E$11,'Tabela de Peso'!E$10)</f>
        <v>8</v>
      </c>
      <c r="W25" s="1">
        <f>IF(atualizaçãoIMOVEIS!AB24="Especial",'Tabela de Peso'!$E$4,1)</f>
        <v>1</v>
      </c>
      <c r="X25" s="1">
        <f>IFERROR(VLOOKUP(D25,'Tabela de Peso'!B:E,4,0),'Tabela de Peso'!E$32)</f>
        <v>8</v>
      </c>
      <c r="Y25" s="70">
        <f>COUNTIF(Clientes!B:B,B25)</f>
        <v>3</v>
      </c>
      <c r="Z25" s="69">
        <f>+COUNTIF(Visitas!B:B,B25)</f>
        <v>0</v>
      </c>
      <c r="AA25" s="94" t="str">
        <f>IFERROR(VLOOKUP(B25,ZAP!A$2:AC$793,28,0),1)</f>
        <v>221</v>
      </c>
      <c r="AB25" s="65" t="str">
        <f>IFERROR(VLOOKUP(B25,ZAP!A$2:AC$793,26,0),1)</f>
        <v>11</v>
      </c>
      <c r="AC25" s="55">
        <f ca="1">IF(B25="",-9999999999,((AA25*'Tabela de Peso'!$E$7/H25)+(Z25*'Tabela de Peso'!$E$6/H25)+(Y25*'Tabela de Peso'!$E$5/H25)+(AB25*'Tabela de Peso'!$E$9+T25/1000)+W25+V25+X25+U25++AF25+S25+atualizaçãoIMOVEIS!R24)-I25-P25/1000)</f>
        <v>-731.73173476510067</v>
      </c>
      <c r="AD25" s="66" t="str">
        <f>IFERROR(+VLOOKUP(B25,ZAP!A:D,3,0),"não")</f>
        <v>Ativo</v>
      </c>
      <c r="AE25" s="55" t="str">
        <f ca="1">IF(B25="","",IF(A25&lt;81,IF(AD25="ativo","manter","inserir"),IF(AD25="ativo",IF(H25&lt;'Tabela de Peso'!D$8,"manter","retirar"),"Não anunciar")))</f>
        <v>manter</v>
      </c>
      <c r="AH25" s="68">
        <f ca="1">+AA25*'Tabela de Peso'!E$7/H25</f>
        <v>2.9664429530201342</v>
      </c>
    </row>
    <row r="26" spans="1:34" ht="15" customHeight="1" x14ac:dyDescent="0.25">
      <c r="A26" s="56">
        <f t="shared" ca="1" si="0"/>
        <v>24</v>
      </c>
      <c r="B26" t="str">
        <f>IF(atualizaçãoIMOVEIS!Y25="",IF(atualizaçãoIMOVEIS!Z25="","",atualizaçãoIMOVEIS!B25),atualizaçãoIMOVEIS!B25)</f>
        <v>AP0577</v>
      </c>
      <c r="C26" t="str">
        <f>+LEFT(atualizaçãoIMOVEIS!F25,SEARCH(",",atualizaçãoIMOVEIS!F25))</f>
        <v>Rua Pompeu Loureiro,</v>
      </c>
      <c r="D26" t="str">
        <f>+atualizaçãoIMOVEIS!H25</f>
        <v>Copacabana</v>
      </c>
      <c r="E26" t="str">
        <f>+atualizaçãoIMOVEIS!J25</f>
        <v>Rio de Janeiro</v>
      </c>
      <c r="F26" t="str">
        <f>IFERROR(LEFT(atualizaçãoIMOVEIS!Y25,SEARCH(",",atualizaçãoIMOVEIS!Y25)-1),atualizaçãoIMOVEIS!Y25)</f>
        <v>Diego Paiva</v>
      </c>
      <c r="G26" t="str">
        <f>+atualizaçãoIMOVEIS!D25</f>
        <v>Apartamento</v>
      </c>
      <c r="H26" s="67">
        <f ca="1">IF('Tabela de Peso'!$E$8-atualizaçãoIMOVEIS!T25=0,1,'Tabela de Peso'!$E$8-atualizaçãoIMOVEIS!T25)</f>
        <v>804</v>
      </c>
      <c r="I26" s="57">
        <f ca="1">+TODAY()-atualizaçãoIMOVEIS!U25</f>
        <v>803</v>
      </c>
      <c r="J26" s="54">
        <f>+atualizaçãoIMOVEIS!K25</f>
        <v>780000</v>
      </c>
      <c r="K26" s="54"/>
      <c r="L26" s="54">
        <f t="shared" si="1"/>
        <v>9873.4177215189866</v>
      </c>
      <c r="M26" s="54"/>
      <c r="N26" s="54">
        <f>+atualizaçãoIMOVEIS!L25</f>
        <v>0</v>
      </c>
      <c r="O26" s="54"/>
      <c r="P26" s="54">
        <f>+atualizaçãoIMOVEIS!N25</f>
        <v>0</v>
      </c>
      <c r="Q26" s="62">
        <f>SUM(W$3:W26)</f>
        <v>24</v>
      </c>
      <c r="R26">
        <f>+atualizaçãoIMOVEIS!Q25</f>
        <v>2</v>
      </c>
      <c r="S26">
        <f>+atualizaçãoIMOVEIS!S25</f>
        <v>0</v>
      </c>
      <c r="T26">
        <f>+atualizaçãoIMOVEIS!V25</f>
        <v>79</v>
      </c>
      <c r="U26" s="56">
        <f>IFERROR(VLOOKUP(G26,'Tabela de Peso'!B$36:E$53,4,0),1)</f>
        <v>40</v>
      </c>
      <c r="V26">
        <f>IF(J26=0,'Tabela de Peso'!E$11,'Tabela de Peso'!E$10)</f>
        <v>50</v>
      </c>
      <c r="W26" s="1">
        <f>IF(atualizaçãoIMOVEIS!AB25="Especial",'Tabela de Peso'!$E$4,1)</f>
        <v>1</v>
      </c>
      <c r="X26" s="1">
        <f>IFERROR(VLOOKUP(D26,'Tabela de Peso'!B:E,4,0),'Tabela de Peso'!E$32)</f>
        <v>10</v>
      </c>
      <c r="Y26" s="70">
        <f>COUNTIF(Clientes!B:B,B26)</f>
        <v>0</v>
      </c>
      <c r="Z26" s="69">
        <f>+COUNTIF(Visitas!B:B,B26)</f>
        <v>0</v>
      </c>
      <c r="AA26" s="94" t="str">
        <f>IFERROR(VLOOKUP(B26,ZAP!A$2:AC$793,28,0),1)</f>
        <v>12</v>
      </c>
      <c r="AB26" s="65" t="str">
        <f>IFERROR(VLOOKUP(B26,ZAP!A$2:AC$793,26,0),1)</f>
        <v>21</v>
      </c>
      <c r="AC26" s="55">
        <f ca="1">IF(B26="",-9999999999,((AA26*'Tabela de Peso'!$E$7/H26)+(Z26*'Tabela de Peso'!$E$6/H26)+(Y26*'Tabela de Peso'!$E$5/H26)+(AB26*'Tabela de Peso'!$E$9+T26/1000)+W26+V26+X26+U26++AF26+S26+atualizaçãoIMOVEIS!R25)-I26-P26/1000)</f>
        <v>-679.62249253731341</v>
      </c>
      <c r="AD26" s="66" t="str">
        <f>IFERROR(+VLOOKUP(B26,ZAP!A:D,3,0),"não")</f>
        <v>Ativo</v>
      </c>
      <c r="AE26" s="55" t="str">
        <f ca="1">IF(B26="","",IF(A26&lt;81,IF(AD26="ativo","manter","inserir"),IF(AD26="ativo",IF(H26&lt;'Tabela de Peso'!D$8,"manter","retirar"),"Não anunciar")))</f>
        <v>manter</v>
      </c>
      <c r="AH26" s="68">
        <f ca="1">+AA26*'Tabela de Peso'!E$7/H26</f>
        <v>0.29850746268656714</v>
      </c>
    </row>
    <row r="27" spans="1:34" ht="15" customHeight="1" x14ac:dyDescent="0.25">
      <c r="A27" s="56">
        <f t="shared" ca="1" si="0"/>
        <v>71</v>
      </c>
      <c r="B27" t="str">
        <f>IF(atualizaçãoIMOVEIS!Y26="",IF(atualizaçãoIMOVEIS!Z26="","",atualizaçãoIMOVEIS!B26),atualizaçãoIMOVEIS!B26)</f>
        <v>SA0023</v>
      </c>
      <c r="C27" t="str">
        <f>+LEFT(atualizaçãoIMOVEIS!F26,SEARCH(",",atualizaçãoIMOVEIS!F26))</f>
        <v>Avenida Beira-Mar,</v>
      </c>
      <c r="D27" t="str">
        <f>+atualizaçãoIMOVEIS!H26</f>
        <v>Centro</v>
      </c>
      <c r="E27" t="str">
        <f>+atualizaçãoIMOVEIS!J26</f>
        <v>Rio de Janeiro</v>
      </c>
      <c r="F27" t="str">
        <f>IFERROR(LEFT(atualizaçãoIMOVEIS!Y26,SEARCH(",",atualizaçãoIMOVEIS!Y26)-1),atualizaçãoIMOVEIS!Y26)</f>
        <v>Christian Bettoni</v>
      </c>
      <c r="G27" t="str">
        <f>+atualizaçãoIMOVEIS!D26</f>
        <v>Sala</v>
      </c>
      <c r="H27" s="67">
        <f ca="1">IF('Tabela de Peso'!$E$8-atualizaçãoIMOVEIS!T26=0,1,'Tabela de Peso'!$E$8-atualizaçãoIMOVEIS!T26)</f>
        <v>1489</v>
      </c>
      <c r="I27" s="57">
        <f ca="1">+TODAY()-atualizaçãoIMOVEIS!U26</f>
        <v>803</v>
      </c>
      <c r="J27" s="54">
        <f>+atualizaçãoIMOVEIS!K26</f>
        <v>0</v>
      </c>
      <c r="K27" s="54"/>
      <c r="L27" s="54">
        <f t="shared" si="1"/>
        <v>0</v>
      </c>
      <c r="M27" s="54"/>
      <c r="N27" s="54">
        <f>+atualizaçãoIMOVEIS!L26</f>
        <v>1150</v>
      </c>
      <c r="O27" s="54"/>
      <c r="P27" s="54">
        <f>+atualizaçãoIMOVEIS!N26</f>
        <v>19.170000000000002</v>
      </c>
      <c r="Q27" s="62">
        <f>SUM(W$3:W27)</f>
        <v>25</v>
      </c>
      <c r="R27">
        <f>+atualizaçãoIMOVEIS!Q26</f>
        <v>0</v>
      </c>
      <c r="S27">
        <f>+atualizaçãoIMOVEIS!S26</f>
        <v>0</v>
      </c>
      <c r="T27">
        <f>+atualizaçãoIMOVEIS!V26</f>
        <v>60</v>
      </c>
      <c r="U27" s="56">
        <f>IFERROR(VLOOKUP(G27,'Tabela de Peso'!B$36:E$53,4,0),1)</f>
        <v>2</v>
      </c>
      <c r="V27">
        <f>IF(J27=0,'Tabela de Peso'!E$11,'Tabela de Peso'!E$10)</f>
        <v>8</v>
      </c>
      <c r="W27" s="1">
        <f>IF(atualizaçãoIMOVEIS!AB26="Especial",'Tabela de Peso'!$E$4,1)</f>
        <v>1</v>
      </c>
      <c r="X27" s="1">
        <f>IFERROR(VLOOKUP(D27,'Tabela de Peso'!B:E,4,0),'Tabela de Peso'!E$32)</f>
        <v>8</v>
      </c>
      <c r="Y27" s="70">
        <f>COUNTIF(Clientes!B:B,B27)</f>
        <v>1</v>
      </c>
      <c r="Z27" s="69">
        <f>+COUNTIF(Visitas!B:B,B27)</f>
        <v>3</v>
      </c>
      <c r="AA27" s="94" t="str">
        <f>IFERROR(VLOOKUP(B27,ZAP!A$2:AC$793,28,0),1)</f>
        <v>23</v>
      </c>
      <c r="AB27" s="65" t="str">
        <f>IFERROR(VLOOKUP(B27,ZAP!A$2:AC$793,26,0),1)</f>
        <v>11</v>
      </c>
      <c r="AC27" s="55">
        <f ca="1">IF(B27="",-9999999999,((AA27*'Tabela de Peso'!$E$7/H27)+(Z27*'Tabela de Peso'!$E$6/H27)+(Y27*'Tabela de Peso'!$E$5/H27)+(AB27*'Tabela de Peso'!$E$9+T27/1000)+W27+V27+X27+U27++AF27+S27+atualizaçãoIMOVEIS!R26)-I27-P27/1000)</f>
        <v>-770.56830364674283</v>
      </c>
      <c r="AD27" s="66" t="str">
        <f>IFERROR(+VLOOKUP(B27,ZAP!A:D,3,0),"não")</f>
        <v>Ativo</v>
      </c>
      <c r="AE27" s="55" t="str">
        <f ca="1">IF(B27="","",IF(A27&lt;81,IF(AD27="ativo","manter","inserir"),IF(AD27="ativo",IF(H27&lt;'Tabela de Peso'!D$8,"manter","retirar"),"Não anunciar")))</f>
        <v>manter</v>
      </c>
      <c r="AH27" s="68">
        <f ca="1">+AA27*'Tabela de Peso'!E$7/H27</f>
        <v>0.3089321692411014</v>
      </c>
    </row>
    <row r="28" spans="1:34" ht="15" customHeight="1" x14ac:dyDescent="0.25">
      <c r="A28" s="56">
        <f t="shared" ca="1" si="0"/>
        <v>55</v>
      </c>
      <c r="B28" t="str">
        <f>IF(atualizaçãoIMOVEIS!Y27="",IF(atualizaçãoIMOVEIS!Z27="","",atualizaçãoIMOVEIS!B27),atualizaçãoIMOVEIS!B27)</f>
        <v>AP0479</v>
      </c>
      <c r="C28" t="str">
        <f>+LEFT(atualizaçãoIMOVEIS!F27,SEARCH(",",atualizaçãoIMOVEIS!F27))</f>
        <v>Avenida Beira-Mar,</v>
      </c>
      <c r="D28" t="str">
        <f>+atualizaçãoIMOVEIS!H27</f>
        <v>Centro</v>
      </c>
      <c r="E28" t="str">
        <f>+atualizaçãoIMOVEIS!J27</f>
        <v>Rio de Janeiro</v>
      </c>
      <c r="F28" t="str">
        <f>IFERROR(LEFT(atualizaçãoIMOVEIS!Y27,SEARCH(",",atualizaçãoIMOVEIS!Y27)-1),atualizaçãoIMOVEIS!Y27)</f>
        <v>Adjarnes Roque</v>
      </c>
      <c r="G28" t="str">
        <f>+atualizaçãoIMOVEIS!D27</f>
        <v>Apartamento</v>
      </c>
      <c r="H28" s="67">
        <f ca="1">IF('Tabela de Peso'!$E$8-atualizaçãoIMOVEIS!T27=0,1,'Tabela de Peso'!$E$8-atualizaçãoIMOVEIS!T27)</f>
        <v>1004</v>
      </c>
      <c r="I28" s="57">
        <f ca="1">+TODAY()-atualizaçãoIMOVEIS!U27</f>
        <v>803</v>
      </c>
      <c r="J28" s="54">
        <f>+atualizaçãoIMOVEIS!K27</f>
        <v>0</v>
      </c>
      <c r="K28" s="54"/>
      <c r="L28" s="54">
        <f t="shared" si="1"/>
        <v>0</v>
      </c>
      <c r="M28" s="54"/>
      <c r="N28" s="54">
        <f>+atualizaçãoIMOVEIS!L27</f>
        <v>1250</v>
      </c>
      <c r="O28" s="54"/>
      <c r="P28" s="54">
        <f>+atualizaçãoIMOVEIS!N27</f>
        <v>20.83</v>
      </c>
      <c r="Q28" s="62">
        <f>SUM(W$3:W28)</f>
        <v>26</v>
      </c>
      <c r="R28">
        <f>+atualizaçãoIMOVEIS!Q27</f>
        <v>2</v>
      </c>
      <c r="S28">
        <f>+atualizaçãoIMOVEIS!S27</f>
        <v>0</v>
      </c>
      <c r="T28">
        <f>+atualizaçãoIMOVEIS!V27</f>
        <v>60</v>
      </c>
      <c r="U28" s="56">
        <f>IFERROR(VLOOKUP(G28,'Tabela de Peso'!B$36:E$53,4,0),1)</f>
        <v>40</v>
      </c>
      <c r="V28">
        <f>IF(J28=0,'Tabela de Peso'!E$11,'Tabela de Peso'!E$10)</f>
        <v>8</v>
      </c>
      <c r="W28" s="1">
        <f>IF(atualizaçãoIMOVEIS!AB27="Especial",'Tabela de Peso'!$E$4,1)</f>
        <v>1</v>
      </c>
      <c r="X28" s="1">
        <f>IFERROR(VLOOKUP(D28,'Tabela de Peso'!B:E,4,0),'Tabela de Peso'!E$32)</f>
        <v>8</v>
      </c>
      <c r="Y28" s="70">
        <f>COUNTIF(Clientes!B:B,B28)</f>
        <v>1</v>
      </c>
      <c r="Z28" s="69">
        <f>+COUNTIF(Visitas!B:B,B28)</f>
        <v>2</v>
      </c>
      <c r="AA28" s="94" t="str">
        <f>IFERROR(VLOOKUP(B28,ZAP!A$2:AC$793,28,0),1)</f>
        <v>95</v>
      </c>
      <c r="AB28" s="65" t="str">
        <f>IFERROR(VLOOKUP(B28,ZAP!A$2:AC$793,26,0),1)</f>
        <v>11</v>
      </c>
      <c r="AC28" s="55">
        <f ca="1">IF(B28="",-9999999999,((AA28*'Tabela de Peso'!$E$7/H28)+(Z28*'Tabela de Peso'!$E$6/H28)+(Y28*'Tabela de Peso'!$E$5/H28)+(AB28*'Tabela de Peso'!$E$9+T28/1000)+W28+V28+X28+U28++AF28+S28+atualizaçãoIMOVEIS!R27)-I28-P28/1000)</f>
        <v>-730.97676625498013</v>
      </c>
      <c r="AD28" s="66" t="str">
        <f>IFERROR(+VLOOKUP(B28,ZAP!A:D,3,0),"não")</f>
        <v>Ativo</v>
      </c>
      <c r="AE28" s="55" t="str">
        <f ca="1">IF(B28="","",IF(A28&lt;81,IF(AD28="ativo","manter","inserir"),IF(AD28="ativo",IF(H28&lt;'Tabela de Peso'!D$8,"manter","retirar"),"Não anunciar")))</f>
        <v>manter</v>
      </c>
      <c r="AH28" s="68">
        <f ca="1">+AA28*'Tabela de Peso'!E$7/H28</f>
        <v>1.8924302788844622</v>
      </c>
    </row>
    <row r="29" spans="1:34" ht="15" customHeight="1" x14ac:dyDescent="0.25">
      <c r="A29" s="56">
        <f t="shared" ca="1" si="0"/>
        <v>5</v>
      </c>
      <c r="B29" t="str">
        <f>IF(atualizaçãoIMOVEIS!Y28="",IF(atualizaçãoIMOVEIS!Z28="","",atualizaçãoIMOVEIS!B28),atualizaçãoIMOVEIS!B28)</f>
        <v>AP0543</v>
      </c>
      <c r="C29" t="str">
        <f>+LEFT(atualizaçãoIMOVEIS!F28,SEARCH(",",atualizaçãoIMOVEIS!F28))</f>
        <v>Rua São Clemente,</v>
      </c>
      <c r="D29" t="str">
        <f>+atualizaçãoIMOVEIS!H28</f>
        <v>Botafogo</v>
      </c>
      <c r="E29" t="str">
        <f>+atualizaçãoIMOVEIS!J28</f>
        <v>Rio de Janeiro</v>
      </c>
      <c r="F29" t="str">
        <f>IFERROR(LEFT(atualizaçãoIMOVEIS!Y28,SEARCH(",",atualizaçãoIMOVEIS!Y28)-1),atualizaçãoIMOVEIS!Y28)</f>
        <v>Eduardo Balbi</v>
      </c>
      <c r="G29" t="str">
        <f>+atualizaçãoIMOVEIS!D28</f>
        <v>Apartamento</v>
      </c>
      <c r="H29" s="67">
        <f ca="1">IF('Tabela de Peso'!$E$8-atualizaçãoIMOVEIS!T28=0,1,'Tabela de Peso'!$E$8-atualizaçãoIMOVEIS!T28)</f>
        <v>865</v>
      </c>
      <c r="I29" s="57">
        <f ca="1">+TODAY()-atualizaçãoIMOVEIS!U28</f>
        <v>804</v>
      </c>
      <c r="J29" s="54">
        <f>+atualizaçãoIMOVEIS!K28</f>
        <v>680000</v>
      </c>
      <c r="K29" s="54"/>
      <c r="L29" s="54">
        <f t="shared" si="1"/>
        <v>9714.2857142857138</v>
      </c>
      <c r="M29" s="54"/>
      <c r="N29" s="54">
        <f>+atualizaçãoIMOVEIS!L28</f>
        <v>0</v>
      </c>
      <c r="O29" s="54"/>
      <c r="P29" s="54">
        <f>+atualizaçãoIMOVEIS!N28</f>
        <v>0</v>
      </c>
      <c r="Q29" s="62">
        <f>SUM(W$3:W29)</f>
        <v>27</v>
      </c>
      <c r="R29">
        <f>+atualizaçãoIMOVEIS!Q28</f>
        <v>2</v>
      </c>
      <c r="S29">
        <f>+atualizaçãoIMOVEIS!S28</f>
        <v>0</v>
      </c>
      <c r="T29">
        <f>+atualizaçãoIMOVEIS!V28</f>
        <v>70</v>
      </c>
      <c r="U29" s="56">
        <f>IFERROR(VLOOKUP(G29,'Tabela de Peso'!B$36:E$53,4,0),1)</f>
        <v>40</v>
      </c>
      <c r="V29">
        <f>IF(J29=0,'Tabela de Peso'!E$11,'Tabela de Peso'!E$10)</f>
        <v>50</v>
      </c>
      <c r="W29" s="1">
        <f>IF(atualizaçãoIMOVEIS!AB28="Especial",'Tabela de Peso'!$E$4,1)</f>
        <v>1</v>
      </c>
      <c r="X29" s="1">
        <f>IFERROR(VLOOKUP(D29,'Tabela de Peso'!B:E,4,0),'Tabela de Peso'!E$32)</f>
        <v>40</v>
      </c>
      <c r="Y29" s="70">
        <f>COUNTIF(Clientes!B:B,B29)</f>
        <v>0</v>
      </c>
      <c r="Z29" s="69">
        <f>+COUNTIF(Visitas!B:B,B29)</f>
        <v>0</v>
      </c>
      <c r="AA29" s="94" t="str">
        <f>IFERROR(VLOOKUP(B29,ZAP!A$2:AC$793,28,0),1)</f>
        <v>14</v>
      </c>
      <c r="AB29" s="65" t="str">
        <f>IFERROR(VLOOKUP(B29,ZAP!A$2:AC$793,26,0),1)</f>
        <v>27</v>
      </c>
      <c r="AC29" s="55">
        <f ca="1">IF(B29="",-9999999999,((AA29*'Tabela de Peso'!$E$7/H29)+(Z29*'Tabela de Peso'!$E$6/H29)+(Y29*'Tabela de Peso'!$E$5/H29)+(AB29*'Tabela de Peso'!$E$9+T29/1000)+W29+V29+X29+U29++AF29+S29+atualizaçãoIMOVEIS!R28)-I29-P29/1000)</f>
        <v>-645.60630057803473</v>
      </c>
      <c r="AD29" s="66" t="str">
        <f>IFERROR(+VLOOKUP(B29,ZAP!A:D,3,0),"não")</f>
        <v>Ativo</v>
      </c>
      <c r="AE29" s="55" t="str">
        <f ca="1">IF(B29="","",IF(A29&lt;81,IF(AD29="ativo","manter","inserir"),IF(AD29="ativo",IF(H29&lt;'Tabela de Peso'!D$8,"manter","retirar"),"Não anunciar")))</f>
        <v>manter</v>
      </c>
      <c r="AH29" s="68">
        <f ca="1">+AA29*'Tabela de Peso'!E$7/H29</f>
        <v>0.32369942196531792</v>
      </c>
    </row>
    <row r="30" spans="1:34" ht="15" customHeight="1" x14ac:dyDescent="0.25">
      <c r="A30" s="56">
        <f t="shared" ca="1" si="0"/>
        <v>23</v>
      </c>
      <c r="B30" t="str">
        <f>IF(atualizaçãoIMOVEIS!Y29="",IF(atualizaçãoIMOVEIS!Z29="","",atualizaçãoIMOVEIS!B29),atualizaçãoIMOVEIS!B29)</f>
        <v>AP0550</v>
      </c>
      <c r="C30" t="str">
        <f>+LEFT(atualizaçãoIMOVEIS!F29,SEARCH(",",atualizaçãoIMOVEIS!F29))</f>
        <v>Rua Pinheiro Machado,</v>
      </c>
      <c r="D30" t="str">
        <f>+atualizaçãoIMOVEIS!H29</f>
        <v>Laranjeiras</v>
      </c>
      <c r="E30" t="str">
        <f>+atualizaçãoIMOVEIS!J29</f>
        <v>Rio de Janeiro</v>
      </c>
      <c r="F30" t="str">
        <f>IFERROR(LEFT(atualizaçãoIMOVEIS!Y29,SEARCH(",",atualizaçãoIMOVEIS!Y29)-1),atualizaçãoIMOVEIS!Y29)</f>
        <v>Eduardo Balbi</v>
      </c>
      <c r="G30" t="str">
        <f>+atualizaçãoIMOVEIS!D29</f>
        <v>Apartamento</v>
      </c>
      <c r="H30" s="67">
        <f ca="1">IF('Tabela de Peso'!$E$8-atualizaçãoIMOVEIS!T29=0,1,'Tabela de Peso'!$E$8-atualizaçãoIMOVEIS!T29)</f>
        <v>843</v>
      </c>
      <c r="I30" s="57">
        <f ca="1">+TODAY()-atualizaçãoIMOVEIS!U29</f>
        <v>804</v>
      </c>
      <c r="J30" s="54">
        <f>+atualizaçãoIMOVEIS!K29</f>
        <v>1240000</v>
      </c>
      <c r="K30" s="54"/>
      <c r="L30" s="54">
        <f t="shared" si="1"/>
        <v>16103.896103896104</v>
      </c>
      <c r="M30" s="54"/>
      <c r="N30" s="54">
        <f>+atualizaçãoIMOVEIS!L29</f>
        <v>0</v>
      </c>
      <c r="O30" s="54"/>
      <c r="P30" s="54">
        <f>+atualizaçãoIMOVEIS!N29</f>
        <v>0</v>
      </c>
      <c r="Q30" s="62">
        <f>SUM(W$3:W30)</f>
        <v>28</v>
      </c>
      <c r="R30">
        <f>+atualizaçãoIMOVEIS!Q29</f>
        <v>2</v>
      </c>
      <c r="S30">
        <f>+atualizaçãoIMOVEIS!S29</f>
        <v>1</v>
      </c>
      <c r="T30">
        <f>+atualizaçãoIMOVEIS!V29</f>
        <v>77</v>
      </c>
      <c r="U30" s="56">
        <f>IFERROR(VLOOKUP(G30,'Tabela de Peso'!B$36:E$53,4,0),1)</f>
        <v>40</v>
      </c>
      <c r="V30">
        <f>IF(J30=0,'Tabela de Peso'!E$11,'Tabela de Peso'!E$10)</f>
        <v>50</v>
      </c>
      <c r="W30" s="1">
        <f>IF(atualizaçãoIMOVEIS!AB29="Especial",'Tabela de Peso'!$E$4,1)</f>
        <v>1</v>
      </c>
      <c r="X30" s="1">
        <f>IFERROR(VLOOKUP(D30,'Tabela de Peso'!B:E,4,0),'Tabela de Peso'!E$32)</f>
        <v>10</v>
      </c>
      <c r="Y30" s="70">
        <f>COUNTIF(Clientes!B:B,B30)</f>
        <v>1</v>
      </c>
      <c r="Z30" s="69">
        <f>+COUNTIF(Visitas!B:B,B30)</f>
        <v>0</v>
      </c>
      <c r="AA30" s="94" t="str">
        <f>IFERROR(VLOOKUP(B30,ZAP!A$2:AC$793,28,0),1)</f>
        <v>45</v>
      </c>
      <c r="AB30" s="65" t="str">
        <f>IFERROR(VLOOKUP(B30,ZAP!A$2:AC$793,26,0),1)</f>
        <v>21</v>
      </c>
      <c r="AC30" s="55">
        <f ca="1">IF(B30="",-9999999999,((AA30*'Tabela de Peso'!$E$7/H30)+(Z30*'Tabela de Peso'!$E$6/H30)+(Y30*'Tabela de Peso'!$E$5/H30)+(AB30*'Tabela de Peso'!$E$9+T30/1000)+W30+V30+X30+U30++AF30+S30+atualizaçãoIMOVEIS!R29)-I30-P30/1000)</f>
        <v>-678.73676037959672</v>
      </c>
      <c r="AD30" s="66" t="str">
        <f>IFERROR(+VLOOKUP(B30,ZAP!A:D,3,0),"não")</f>
        <v>Ativo</v>
      </c>
      <c r="AE30" s="55" t="str">
        <f ca="1">IF(B30="","",IF(A30&lt;81,IF(AD30="ativo","manter","inserir"),IF(AD30="ativo",IF(H30&lt;'Tabela de Peso'!D$8,"manter","retirar"),"Não anunciar")))</f>
        <v>manter</v>
      </c>
      <c r="AH30" s="68">
        <f ca="1">+AA30*'Tabela de Peso'!E$7/H30</f>
        <v>1.0676156583629892</v>
      </c>
    </row>
    <row r="31" spans="1:34" ht="15" customHeight="1" x14ac:dyDescent="0.25">
      <c r="A31" s="56">
        <f t="shared" ca="1" si="0"/>
        <v>6</v>
      </c>
      <c r="B31" t="str">
        <f>IF(atualizaçãoIMOVEIS!Y30="",IF(atualizaçãoIMOVEIS!Z30="","",atualizaçãoIMOVEIS!B30),atualizaçãoIMOVEIS!B30)</f>
        <v>AP0419</v>
      </c>
      <c r="C31" t="str">
        <f>+LEFT(atualizaçãoIMOVEIS!F30,SEARCH(",",atualizaçãoIMOVEIS!F30))</f>
        <v>Rua da Matriz,</v>
      </c>
      <c r="D31" t="str">
        <f>+atualizaçãoIMOVEIS!H30</f>
        <v>Botafogo</v>
      </c>
      <c r="E31" t="str">
        <f>+atualizaçãoIMOVEIS!J30</f>
        <v>Rio de Janeiro</v>
      </c>
      <c r="F31" t="str">
        <f>IFERROR(LEFT(atualizaçãoIMOVEIS!Y30,SEARCH(",",atualizaçãoIMOVEIS!Y30)-1),atualizaçãoIMOVEIS!Y30)</f>
        <v>Regina Sant Anna</v>
      </c>
      <c r="G31" t="str">
        <f>+atualizaçãoIMOVEIS!D30</f>
        <v>Apartamento</v>
      </c>
      <c r="H31" s="67">
        <f ca="1">IF('Tabela de Peso'!$E$8-atualizaçãoIMOVEIS!T30=0,1,'Tabela de Peso'!$E$8-atualizaçãoIMOVEIS!T30)</f>
        <v>1062</v>
      </c>
      <c r="I31" s="57">
        <f ca="1">+TODAY()-atualizaçãoIMOVEIS!U30</f>
        <v>804</v>
      </c>
      <c r="J31" s="54">
        <f>+atualizaçãoIMOVEIS!K30</f>
        <v>1350000</v>
      </c>
      <c r="K31" s="54"/>
      <c r="L31" s="54">
        <f t="shared" si="1"/>
        <v>13106.796116504855</v>
      </c>
      <c r="M31" s="54"/>
      <c r="N31" s="54">
        <f>+atualizaçãoIMOVEIS!L30</f>
        <v>0</v>
      </c>
      <c r="O31" s="54"/>
      <c r="P31" s="54">
        <f>+atualizaçãoIMOVEIS!N30</f>
        <v>0</v>
      </c>
      <c r="Q31" s="62">
        <f>SUM(W$3:W31)</f>
        <v>29</v>
      </c>
      <c r="R31">
        <f>+atualizaçãoIMOVEIS!Q30</f>
        <v>3</v>
      </c>
      <c r="S31">
        <f>+atualizaçãoIMOVEIS!S30</f>
        <v>1</v>
      </c>
      <c r="T31">
        <f>+atualizaçãoIMOVEIS!V30</f>
        <v>103</v>
      </c>
      <c r="U31" s="56">
        <f>IFERROR(VLOOKUP(G31,'Tabela de Peso'!B$36:E$53,4,0),1)</f>
        <v>40</v>
      </c>
      <c r="V31">
        <f>IF(J31=0,'Tabela de Peso'!E$11,'Tabela de Peso'!E$10)</f>
        <v>50</v>
      </c>
      <c r="W31" s="1">
        <f>IF(atualizaçãoIMOVEIS!AB30="Especial",'Tabela de Peso'!$E$4,1)</f>
        <v>1</v>
      </c>
      <c r="X31" s="1">
        <f>IFERROR(VLOOKUP(D31,'Tabela de Peso'!B:E,4,0),'Tabela de Peso'!E$32)</f>
        <v>40</v>
      </c>
      <c r="Y31" s="70">
        <f>COUNTIF(Clientes!B:B,B31)</f>
        <v>3</v>
      </c>
      <c r="Z31" s="69">
        <f>+COUNTIF(Visitas!B:B,B31)</f>
        <v>0</v>
      </c>
      <c r="AA31" s="94" t="str">
        <f>IFERROR(VLOOKUP(B31,ZAP!A$2:AC$793,28,0),1)</f>
        <v>159</v>
      </c>
      <c r="AB31" s="65" t="str">
        <f>IFERROR(VLOOKUP(B31,ZAP!A$2:AC$793,26,0),1)</f>
        <v>20</v>
      </c>
      <c r="AC31" s="55">
        <f ca="1">IF(B31="",-9999999999,((AA31*'Tabela de Peso'!$E$7/H31)+(Z31*'Tabela de Peso'!$E$6/H31)+(Y31*'Tabela de Peso'!$E$5/H31)+(AB31*'Tabela de Peso'!$E$9+T31/1000)+W31+V31+X31+U31++AF31+S31+atualizaçãoIMOVEIS!R30)-I31-P31/1000)</f>
        <v>-647.62016384180788</v>
      </c>
      <c r="AD31" s="66" t="str">
        <f>IFERROR(+VLOOKUP(B31,ZAP!A:D,3,0),"não")</f>
        <v>Ativo</v>
      </c>
      <c r="AE31" s="55" t="str">
        <f ca="1">IF(B31="","",IF(A31&lt;81,IF(AD31="ativo","manter","inserir"),IF(AD31="ativo",IF(H31&lt;'Tabela de Peso'!D$8,"manter","retirar"),"Não anunciar")))</f>
        <v>manter</v>
      </c>
      <c r="AH31" s="68">
        <f ca="1">+AA31*'Tabela de Peso'!E$7/H31</f>
        <v>2.9943502824858759</v>
      </c>
    </row>
    <row r="32" spans="1:34" ht="15" customHeight="1" x14ac:dyDescent="0.25">
      <c r="A32" s="56">
        <f t="shared" ca="1" si="0"/>
        <v>20</v>
      </c>
      <c r="B32" t="str">
        <f>IF(atualizaçãoIMOVEIS!Y31="",IF(atualizaçãoIMOVEIS!Z31="","",atualizaçãoIMOVEIS!B31),atualizaçãoIMOVEIS!B31)</f>
        <v>AP0456</v>
      </c>
      <c r="C32" t="str">
        <f>+LEFT(atualizaçãoIMOVEIS!F31,SEARCH(",",atualizaçãoIMOVEIS!F31))</f>
        <v>Rua Farme de Amoedo,</v>
      </c>
      <c r="D32" t="str">
        <f>+atualizaçãoIMOVEIS!H31</f>
        <v>Ipanema</v>
      </c>
      <c r="E32" t="str">
        <f>+atualizaçãoIMOVEIS!J31</f>
        <v>Rio de Janeiro</v>
      </c>
      <c r="F32" t="str">
        <f>IFERROR(LEFT(atualizaçãoIMOVEIS!Y31,SEARCH(",",atualizaçãoIMOVEIS!Y31)-1),atualizaçãoIMOVEIS!Y31)</f>
        <v>Ricardo Coutada</v>
      </c>
      <c r="G32" t="str">
        <f>+atualizaçãoIMOVEIS!D31</f>
        <v>Apartamento</v>
      </c>
      <c r="H32" s="67">
        <f ca="1">IF('Tabela de Peso'!$E$8-atualizaçãoIMOVEIS!T31=0,1,'Tabela de Peso'!$E$8-atualizaçãoIMOVEIS!T31)</f>
        <v>1020</v>
      </c>
      <c r="I32" s="57">
        <f ca="1">+TODAY()-atualizaçãoIMOVEIS!U31</f>
        <v>804</v>
      </c>
      <c r="J32" s="54">
        <f>+atualizaçãoIMOVEIS!K31</f>
        <v>1690000</v>
      </c>
      <c r="K32" s="54"/>
      <c r="L32" s="54">
        <f t="shared" si="1"/>
        <v>18777.777777777777</v>
      </c>
      <c r="M32" s="54"/>
      <c r="N32" s="54">
        <f>+atualizaçãoIMOVEIS!L31</f>
        <v>0</v>
      </c>
      <c r="O32" s="54"/>
      <c r="P32" s="54">
        <f>+atualizaçãoIMOVEIS!N31</f>
        <v>0</v>
      </c>
      <c r="Q32" s="62">
        <f>SUM(W$3:W32)</f>
        <v>30</v>
      </c>
      <c r="R32">
        <f>+atualizaçãoIMOVEIS!Q31</f>
        <v>3</v>
      </c>
      <c r="S32">
        <f>+atualizaçãoIMOVEIS!S31</f>
        <v>1</v>
      </c>
      <c r="T32">
        <f>+atualizaçãoIMOVEIS!V31</f>
        <v>90</v>
      </c>
      <c r="U32" s="56">
        <f>IFERROR(VLOOKUP(G32,'Tabela de Peso'!B$36:E$53,4,0),1)</f>
        <v>40</v>
      </c>
      <c r="V32">
        <f>IF(J32=0,'Tabela de Peso'!E$11,'Tabela de Peso'!E$10)</f>
        <v>50</v>
      </c>
      <c r="W32" s="1">
        <f>IF(atualizaçãoIMOVEIS!AB31="Especial",'Tabela de Peso'!$E$4,1)</f>
        <v>1</v>
      </c>
      <c r="X32" s="1">
        <f>IFERROR(VLOOKUP(D32,'Tabela de Peso'!B:E,4,0),'Tabela de Peso'!E$32)</f>
        <v>10</v>
      </c>
      <c r="Y32" s="70">
        <f>COUNTIF(Clientes!B:B,B32)</f>
        <v>0</v>
      </c>
      <c r="Z32" s="69">
        <f>+COUNTIF(Visitas!B:B,B32)</f>
        <v>0</v>
      </c>
      <c r="AA32" s="94" t="str">
        <f>IFERROR(VLOOKUP(B32,ZAP!A$2:AC$793,28,0),1)</f>
        <v>39</v>
      </c>
      <c r="AB32" s="65" t="str">
        <f>IFERROR(VLOOKUP(B32,ZAP!A$2:AC$793,26,0),1)</f>
        <v>23</v>
      </c>
      <c r="AC32" s="55">
        <f ca="1">IF(B32="",-9999999999,((AA32*'Tabela de Peso'!$E$7/H32)+(Z32*'Tabela de Peso'!$E$6/H32)+(Y32*'Tabela de Peso'!$E$5/H32)+(AB32*'Tabela de Peso'!$E$9+T32/1000)+W32+V32+X32+U32++AF32+S32+atualizaçãoIMOVEIS!R31)-I32-P32/1000)</f>
        <v>-677.14529411764704</v>
      </c>
      <c r="AD32" s="66" t="str">
        <f>IFERROR(+VLOOKUP(B32,ZAP!A:D,3,0),"não")</f>
        <v>Ativo</v>
      </c>
      <c r="AE32" s="55" t="str">
        <f ca="1">IF(B32="","",IF(A32&lt;81,IF(AD32="ativo","manter","inserir"),IF(AD32="ativo",IF(H32&lt;'Tabela de Peso'!D$8,"manter","retirar"),"Não anunciar")))</f>
        <v>manter</v>
      </c>
      <c r="AH32" s="68">
        <f ca="1">+AA32*'Tabela de Peso'!E$7/H32</f>
        <v>0.76470588235294112</v>
      </c>
    </row>
    <row r="33" spans="1:34" ht="15" customHeight="1" x14ac:dyDescent="0.25">
      <c r="A33" s="56">
        <f t="shared" ca="1" si="0"/>
        <v>63</v>
      </c>
      <c r="B33" t="str">
        <f>IF(atualizaçãoIMOVEIS!Y32="",IF(atualizaçãoIMOVEIS!Z32="","",atualizaçãoIMOVEIS!B32),atualizaçãoIMOVEIS!B32)</f>
        <v>AP0528</v>
      </c>
      <c r="C33" t="str">
        <f>+LEFT(atualizaçãoIMOVEIS!F32,SEARCH(",",atualizaçãoIMOVEIS!F32))</f>
        <v>Avenida Nossa Senhora de Copacabana,</v>
      </c>
      <c r="D33" t="str">
        <f>+atualizaçãoIMOVEIS!H32</f>
        <v>Copacabana</v>
      </c>
      <c r="E33" t="str">
        <f>+atualizaçãoIMOVEIS!J32</f>
        <v>Rio de Janeiro</v>
      </c>
      <c r="F33" t="str">
        <f>IFERROR(LEFT(atualizaçãoIMOVEIS!Y32,SEARCH(",",atualizaçãoIMOVEIS!Y32)-1),atualizaçãoIMOVEIS!Y32)</f>
        <v>Regina Sant Anna</v>
      </c>
      <c r="G33" t="str">
        <f>+atualizaçãoIMOVEIS!D32</f>
        <v>Apartamento</v>
      </c>
      <c r="H33" s="67">
        <f ca="1">IF('Tabela de Peso'!$E$8-atualizaçãoIMOVEIS!T32=0,1,'Tabela de Peso'!$E$8-atualizaçãoIMOVEIS!T32)</f>
        <v>910</v>
      </c>
      <c r="I33" s="57">
        <f ca="1">+TODAY()-atualizaçãoIMOVEIS!U32</f>
        <v>805</v>
      </c>
      <c r="J33" s="54">
        <f>+atualizaçãoIMOVEIS!K32</f>
        <v>0</v>
      </c>
      <c r="K33" s="54"/>
      <c r="L33" s="54">
        <f t="shared" si="1"/>
        <v>0</v>
      </c>
      <c r="M33" s="54"/>
      <c r="N33" s="54">
        <f>+atualizaçãoIMOVEIS!L32</f>
        <v>5000</v>
      </c>
      <c r="O33" s="54"/>
      <c r="P33" s="54">
        <f>+atualizaçãoIMOVEIS!N32</f>
        <v>100</v>
      </c>
      <c r="Q33" s="62">
        <f>SUM(W$3:W33)</f>
        <v>31</v>
      </c>
      <c r="R33">
        <f>+atualizaçãoIMOVEIS!Q32</f>
        <v>2</v>
      </c>
      <c r="S33">
        <f>+atualizaçãoIMOVEIS!S32</f>
        <v>0</v>
      </c>
      <c r="T33">
        <f>+atualizaçãoIMOVEIS!V32</f>
        <v>50</v>
      </c>
      <c r="U33" s="56">
        <f>IFERROR(VLOOKUP(G33,'Tabela de Peso'!B$36:E$53,4,0),1)</f>
        <v>40</v>
      </c>
      <c r="V33">
        <f>IF(J33=0,'Tabela de Peso'!E$11,'Tabela de Peso'!E$10)</f>
        <v>8</v>
      </c>
      <c r="W33" s="1">
        <f>IF(atualizaçãoIMOVEIS!AB32="Especial",'Tabela de Peso'!$E$4,1)</f>
        <v>1</v>
      </c>
      <c r="X33" s="1">
        <f>IFERROR(VLOOKUP(D33,'Tabela de Peso'!B:E,4,0),'Tabela de Peso'!E$32)</f>
        <v>10</v>
      </c>
      <c r="Y33" s="70">
        <f>COUNTIF(Clientes!B:B,B33)</f>
        <v>0</v>
      </c>
      <c r="Z33" s="69">
        <f>+COUNTIF(Visitas!B:B,B33)</f>
        <v>0</v>
      </c>
      <c r="AA33" s="94" t="str">
        <f>IFERROR(VLOOKUP(B33,ZAP!A$2:AC$793,28,0),1)</f>
        <v>21</v>
      </c>
      <c r="AB33" s="65" t="str">
        <f>IFERROR(VLOOKUP(B33,ZAP!A$2:AC$793,26,0),1)</f>
        <v>3</v>
      </c>
      <c r="AC33" s="55">
        <f ca="1">IF(B33="",-9999999999,((AA33*'Tabela de Peso'!$E$7/H33)+(Z33*'Tabela de Peso'!$E$6/H33)+(Y33*'Tabela de Peso'!$E$5/H33)+(AB33*'Tabela de Peso'!$E$9+T33/1000)+W33+V33+X33+U33++AF33+S33+atualizaçãoIMOVEIS!R32)-I33-P33/1000)</f>
        <v>-742.5884615384615</v>
      </c>
      <c r="AD33" s="66" t="str">
        <f>IFERROR(+VLOOKUP(B33,ZAP!A:D,3,0),"não")</f>
        <v>Ativo</v>
      </c>
      <c r="AE33" s="55" t="str">
        <f ca="1">IF(B33="","",IF(A33&lt;81,IF(AD33="ativo","manter","inserir"),IF(AD33="ativo",IF(H33&lt;'Tabela de Peso'!D$8,"manter","retirar"),"Não anunciar")))</f>
        <v>manter</v>
      </c>
      <c r="AH33" s="68">
        <f ca="1">+AA33*'Tabela de Peso'!E$7/H33</f>
        <v>0.46153846153846156</v>
      </c>
    </row>
    <row r="34" spans="1:34" ht="15" customHeight="1" x14ac:dyDescent="0.25">
      <c r="A34" s="56">
        <f t="shared" ca="1" si="0"/>
        <v>54</v>
      </c>
      <c r="B34" t="str">
        <f>IF(atualizaçãoIMOVEIS!Y33="",IF(atualizaçãoIMOVEIS!Z33="","",atualizaçãoIMOVEIS!B33),atualizaçãoIMOVEIS!B33)</f>
        <v>AP0527</v>
      </c>
      <c r="C34" t="str">
        <f>+LEFT(atualizaçãoIMOVEIS!F33,SEARCH(",",atualizaçãoIMOVEIS!F33))</f>
        <v>Rua Paula Freitas,</v>
      </c>
      <c r="D34" t="str">
        <f>+atualizaçãoIMOVEIS!H33</f>
        <v>Copacabana</v>
      </c>
      <c r="E34" t="str">
        <f>+atualizaçãoIMOVEIS!J33</f>
        <v>Rio de Janeiro</v>
      </c>
      <c r="F34" t="str">
        <f>IFERROR(LEFT(atualizaçãoIMOVEIS!Y33,SEARCH(",",atualizaçãoIMOVEIS!Y33)-1),atualizaçãoIMOVEIS!Y33)</f>
        <v>Regina Sant Anna</v>
      </c>
      <c r="G34" t="str">
        <f>+atualizaçãoIMOVEIS!D33</f>
        <v>Apartamento</v>
      </c>
      <c r="H34" s="67">
        <f ca="1">IF('Tabela de Peso'!$E$8-atualizaçãoIMOVEIS!T33=0,1,'Tabela de Peso'!$E$8-atualizaçãoIMOVEIS!T33)</f>
        <v>915</v>
      </c>
      <c r="I34" s="57">
        <f ca="1">+TODAY()-atualizaçãoIMOVEIS!U33</f>
        <v>805</v>
      </c>
      <c r="J34" s="54">
        <f>+atualizaçãoIMOVEIS!K33</f>
        <v>0</v>
      </c>
      <c r="K34" s="54"/>
      <c r="L34" s="54">
        <f t="shared" si="1"/>
        <v>0</v>
      </c>
      <c r="M34" s="54"/>
      <c r="N34" s="54">
        <f>+atualizaçãoIMOVEIS!L33</f>
        <v>5000</v>
      </c>
      <c r="O34" s="54"/>
      <c r="P34" s="54">
        <f>+atualizaçãoIMOVEIS!N33</f>
        <v>47.62</v>
      </c>
      <c r="Q34" s="62">
        <f>SUM(W$3:W34)</f>
        <v>32</v>
      </c>
      <c r="R34">
        <f>+atualizaçãoIMOVEIS!Q33</f>
        <v>2</v>
      </c>
      <c r="S34">
        <f>+atualizaçãoIMOVEIS!S33</f>
        <v>1</v>
      </c>
      <c r="T34">
        <f>+atualizaçãoIMOVEIS!V33</f>
        <v>105</v>
      </c>
      <c r="U34" s="56">
        <f>IFERROR(VLOOKUP(G34,'Tabela de Peso'!B$36:E$53,4,0),1)</f>
        <v>40</v>
      </c>
      <c r="V34">
        <f>IF(J34=0,'Tabela de Peso'!E$11,'Tabela de Peso'!E$10)</f>
        <v>8</v>
      </c>
      <c r="W34" s="1">
        <f>IF(atualizaçãoIMOVEIS!AB33="Especial",'Tabela de Peso'!$E$4,1)</f>
        <v>1</v>
      </c>
      <c r="X34" s="1">
        <f>IFERROR(VLOOKUP(D34,'Tabela de Peso'!B:E,4,0),'Tabela de Peso'!E$32)</f>
        <v>10</v>
      </c>
      <c r="Y34" s="70">
        <f>COUNTIF(Clientes!B:B,B34)</f>
        <v>1</v>
      </c>
      <c r="Z34" s="69">
        <f>+COUNTIF(Visitas!B:B,B34)</f>
        <v>0</v>
      </c>
      <c r="AA34" s="94" t="str">
        <f>IFERROR(VLOOKUP(B34,ZAP!A$2:AC$793,28,0),1)</f>
        <v>169</v>
      </c>
      <c r="AB34" s="65" t="str">
        <f>IFERROR(VLOOKUP(B34,ZAP!A$2:AC$793,26,0),1)</f>
        <v>10</v>
      </c>
      <c r="AC34" s="55">
        <f ca="1">IF(B34="",-9999999999,((AA34*'Tabela de Peso'!$E$7/H34)+(Z34*'Tabela de Peso'!$E$6/H34)+(Y34*'Tabela de Peso'!$E$5/H34)+(AB34*'Tabela de Peso'!$E$9+T34/1000)+W34+V34+X34+U34++AF34+S34+atualizaçãoIMOVEIS!R33)-I34-P34/1000)</f>
        <v>-730.1393413114755</v>
      </c>
      <c r="AD34" s="66" t="str">
        <f>IFERROR(+VLOOKUP(B34,ZAP!A:D,3,0),"não")</f>
        <v>Ativo</v>
      </c>
      <c r="AE34" s="55" t="str">
        <f ca="1">IF(B34="","",IF(A34&lt;81,IF(AD34="ativo","manter","inserir"),IF(AD34="ativo",IF(H34&lt;'Tabela de Peso'!D$8,"manter","retirar"),"Não anunciar")))</f>
        <v>manter</v>
      </c>
      <c r="AH34" s="68">
        <f ca="1">+AA34*'Tabela de Peso'!E$7/H34</f>
        <v>3.6939890710382515</v>
      </c>
    </row>
    <row r="35" spans="1:34" ht="15" customHeight="1" x14ac:dyDescent="0.25">
      <c r="A35" s="56">
        <f t="shared" ca="1" si="0"/>
        <v>35</v>
      </c>
      <c r="B35" t="str">
        <f>IF(atualizaçãoIMOVEIS!Y34="",IF(atualizaçãoIMOVEIS!Z34="","",atualizaçãoIMOVEIS!B34),atualizaçãoIMOVEIS!B34)</f>
        <v>AP0575</v>
      </c>
      <c r="C35" t="str">
        <f>+LEFT(atualizaçãoIMOVEIS!F34,SEARCH(",",atualizaçãoIMOVEIS!F34))</f>
        <v>Rua Dias Ferreira,</v>
      </c>
      <c r="D35" t="str">
        <f>+atualizaçãoIMOVEIS!H34</f>
        <v>Leblon</v>
      </c>
      <c r="E35" t="str">
        <f>+atualizaçãoIMOVEIS!J34</f>
        <v>Rio de Janeiro</v>
      </c>
      <c r="F35" t="str">
        <f>IFERROR(LEFT(atualizaçãoIMOVEIS!Y34,SEARCH(",",atualizaçãoIMOVEIS!Y34)-1),atualizaçãoIMOVEIS!Y34)</f>
        <v>Regina Sant Anna</v>
      </c>
      <c r="G35" t="str">
        <f>+atualizaçãoIMOVEIS!D34</f>
        <v>Apartamento</v>
      </c>
      <c r="H35" s="67">
        <f ca="1">IF('Tabela de Peso'!$E$8-atualizaçãoIMOVEIS!T34=0,1,'Tabela de Peso'!$E$8-atualizaçãoIMOVEIS!T34)</f>
        <v>805</v>
      </c>
      <c r="I35" s="57">
        <f ca="1">+TODAY()-atualizaçãoIMOVEIS!U34</f>
        <v>805</v>
      </c>
      <c r="J35" s="54">
        <f>+atualizaçãoIMOVEIS!K34</f>
        <v>1420000</v>
      </c>
      <c r="K35" s="54"/>
      <c r="L35" s="54">
        <f t="shared" si="1"/>
        <v>22903.225806451614</v>
      </c>
      <c r="M35" s="54"/>
      <c r="N35" s="54">
        <f>+atualizaçãoIMOVEIS!L34</f>
        <v>0</v>
      </c>
      <c r="O35" s="54"/>
      <c r="P35" s="54">
        <f>+atualizaçãoIMOVEIS!N34</f>
        <v>0</v>
      </c>
      <c r="Q35" s="62">
        <f>SUM(W$3:W35)</f>
        <v>33</v>
      </c>
      <c r="R35">
        <f>+atualizaçãoIMOVEIS!Q34</f>
        <v>2</v>
      </c>
      <c r="S35">
        <f>+atualizaçãoIMOVEIS!S34</f>
        <v>0</v>
      </c>
      <c r="T35">
        <f>+atualizaçãoIMOVEIS!V34</f>
        <v>62</v>
      </c>
      <c r="U35" s="56">
        <f>IFERROR(VLOOKUP(G35,'Tabela de Peso'!B$36:E$53,4,0),1)</f>
        <v>40</v>
      </c>
      <c r="V35">
        <f>IF(J35=0,'Tabela de Peso'!E$11,'Tabela de Peso'!E$10)</f>
        <v>50</v>
      </c>
      <c r="W35" s="1">
        <f>IF(atualizaçãoIMOVEIS!AB34="Especial",'Tabela de Peso'!$E$4,1)</f>
        <v>1</v>
      </c>
      <c r="X35" s="1">
        <f>IFERROR(VLOOKUP(D35,'Tabela de Peso'!B:E,4,0),'Tabela de Peso'!E$32)</f>
        <v>10</v>
      </c>
      <c r="Y35" s="70">
        <f>COUNTIF(Clientes!B:B,B35)</f>
        <v>0</v>
      </c>
      <c r="Z35" s="69">
        <f>+COUNTIF(Visitas!B:B,B35)</f>
        <v>0</v>
      </c>
      <c r="AA35" s="94" t="str">
        <f>IFERROR(VLOOKUP(B35,ZAP!A$2:AC$793,28,0),1)</f>
        <v>5</v>
      </c>
      <c r="AB35" s="65" t="str">
        <f>IFERROR(VLOOKUP(B35,ZAP!A$2:AC$793,26,0),1)</f>
        <v>13</v>
      </c>
      <c r="AC35" s="55">
        <f ca="1">IF(B35="",-9999999999,((AA35*'Tabela de Peso'!$E$7/H35)+(Z35*'Tabela de Peso'!$E$6/H35)+(Y35*'Tabela de Peso'!$E$5/H35)+(AB35*'Tabela de Peso'!$E$9+T35/1000)+W35+V35+X35+U35++AF35+S35+atualizaçãoIMOVEIS!R34)-I35-P35/1000)</f>
        <v>-690.81377639751554</v>
      </c>
      <c r="AD35" s="66" t="str">
        <f>IFERROR(+VLOOKUP(B35,ZAP!A:D,3,0),"não")</f>
        <v>Ativo</v>
      </c>
      <c r="AE35" s="55" t="str">
        <f ca="1">IF(B35="","",IF(A35&lt;81,IF(AD35="ativo","manter","inserir"),IF(AD35="ativo",IF(H35&lt;'Tabela de Peso'!D$8,"manter","retirar"),"Não anunciar")))</f>
        <v>manter</v>
      </c>
      <c r="AH35" s="68">
        <f ca="1">+AA35*'Tabela de Peso'!E$7/H35</f>
        <v>0.12422360248447205</v>
      </c>
    </row>
    <row r="36" spans="1:34" ht="15" customHeight="1" x14ac:dyDescent="0.25">
      <c r="A36" s="56">
        <f t="shared" ca="1" si="0"/>
        <v>31</v>
      </c>
      <c r="B36" t="str">
        <f>IF(atualizaçãoIMOVEIS!Y35="",IF(atualizaçãoIMOVEIS!Z35="","",atualizaçãoIMOVEIS!B35),atualizaçãoIMOVEIS!B35)</f>
        <v>AP0395</v>
      </c>
      <c r="C36" t="str">
        <f>+LEFT(atualizaçãoIMOVEIS!F35,SEARCH(",",atualizaçãoIMOVEIS!F35))</f>
        <v>Avenida Ataulfo de Paiva,</v>
      </c>
      <c r="D36" t="str">
        <f>+atualizaçãoIMOVEIS!H35</f>
        <v>Leblon</v>
      </c>
      <c r="E36" t="str">
        <f>+atualizaçãoIMOVEIS!J35</f>
        <v>Rio de Janeiro</v>
      </c>
      <c r="F36" t="str">
        <f>IFERROR(LEFT(atualizaçãoIMOVEIS!Y35,SEARCH(",",atualizaçãoIMOVEIS!Y35)-1),atualizaçãoIMOVEIS!Y35)</f>
        <v>Regina Sant Anna</v>
      </c>
      <c r="G36" t="str">
        <f>+atualizaçãoIMOVEIS!D35</f>
        <v>Apartamento</v>
      </c>
      <c r="H36" s="67">
        <f ca="1">IF('Tabela de Peso'!$E$8-atualizaçãoIMOVEIS!T35=0,1,'Tabela de Peso'!$E$8-atualizaçãoIMOVEIS!T35)</f>
        <v>1085</v>
      </c>
      <c r="I36" s="57">
        <f ca="1">+TODAY()-atualizaçãoIMOVEIS!U35</f>
        <v>805</v>
      </c>
      <c r="J36" s="54">
        <f>+atualizaçãoIMOVEIS!K35</f>
        <v>1948000</v>
      </c>
      <c r="K36" s="54"/>
      <c r="L36" s="54">
        <f t="shared" si="1"/>
        <v>30437.5</v>
      </c>
      <c r="M36" s="54"/>
      <c r="N36" s="54">
        <f>+atualizaçãoIMOVEIS!L35</f>
        <v>4200</v>
      </c>
      <c r="O36" s="54"/>
      <c r="P36" s="54">
        <f>+atualizaçãoIMOVEIS!N35</f>
        <v>65.63</v>
      </c>
      <c r="Q36" s="62">
        <f>SUM(W$3:W36)</f>
        <v>34</v>
      </c>
      <c r="R36">
        <f>+atualizaçãoIMOVEIS!Q35</f>
        <v>3</v>
      </c>
      <c r="S36">
        <f>+atualizaçãoIMOVEIS!S35</f>
        <v>0</v>
      </c>
      <c r="T36">
        <f>+atualizaçãoIMOVEIS!V35</f>
        <v>64</v>
      </c>
      <c r="U36" s="56">
        <f>IFERROR(VLOOKUP(G36,'Tabela de Peso'!B$36:E$53,4,0),1)</f>
        <v>40</v>
      </c>
      <c r="V36">
        <f>IF(J36=0,'Tabela de Peso'!E$11,'Tabela de Peso'!E$10)</f>
        <v>50</v>
      </c>
      <c r="W36" s="1">
        <f>IF(atualizaçãoIMOVEIS!AB35="Especial",'Tabela de Peso'!$E$4,1)</f>
        <v>1</v>
      </c>
      <c r="X36" s="1">
        <f>IFERROR(VLOOKUP(D36,'Tabela de Peso'!B:E,4,0),'Tabela de Peso'!E$32)</f>
        <v>10</v>
      </c>
      <c r="Y36" s="70">
        <f>COUNTIF(Clientes!B:B,B36)</f>
        <v>3</v>
      </c>
      <c r="Z36" s="69">
        <f>+COUNTIF(Visitas!B:B,B36)</f>
        <v>0</v>
      </c>
      <c r="AA36" s="94" t="str">
        <f>IFERROR(VLOOKUP(B36,ZAP!A$2:AC$793,28,0),1)</f>
        <v>87</v>
      </c>
      <c r="AB36" s="65" t="str">
        <f>IFERROR(VLOOKUP(B36,ZAP!A$2:AC$793,26,0),1)</f>
        <v>12</v>
      </c>
      <c r="AC36" s="55">
        <f ca="1">IF(B36="",-9999999999,((AA36*'Tabela de Peso'!$E$7/H36)+(Z36*'Tabela de Peso'!$E$6/H36)+(Y36*'Tabela de Peso'!$E$5/H36)+(AB36*'Tabela de Peso'!$E$9+T36/1000)+W36+V36+X36+U36++AF36+S36+atualizaçãoIMOVEIS!R35)-I36-P36/1000)</f>
        <v>-689.1214456682028</v>
      </c>
      <c r="AD36" s="66" t="str">
        <f>IFERROR(+VLOOKUP(B36,ZAP!A:D,3,0),"não")</f>
        <v>Ativo</v>
      </c>
      <c r="AE36" s="55" t="str">
        <f ca="1">IF(B36="","",IF(A36&lt;81,IF(AD36="ativo","manter","inserir"),IF(AD36="ativo",IF(H36&lt;'Tabela de Peso'!D$8,"manter","retirar"),"Não anunciar")))</f>
        <v>manter</v>
      </c>
      <c r="AH36" s="68">
        <f ca="1">+AA36*'Tabela de Peso'!E$7/H36</f>
        <v>1.6036866359447004</v>
      </c>
    </row>
    <row r="37" spans="1:34" ht="15" customHeight="1" x14ac:dyDescent="0.25">
      <c r="A37" s="56">
        <f t="shared" ca="1" si="0"/>
        <v>38</v>
      </c>
      <c r="B37" t="str">
        <f>IF(atualizaçãoIMOVEIS!Y36="",IF(atualizaçãoIMOVEIS!Z36="","",atualizaçãoIMOVEIS!B36),atualizaçãoIMOVEIS!B36)</f>
        <v>AP0557</v>
      </c>
      <c r="C37" t="str">
        <f>+LEFT(atualizaçãoIMOVEIS!F36,SEARCH(",",atualizaçãoIMOVEIS!F36))</f>
        <v>Avenida Beira-Mar,</v>
      </c>
      <c r="D37" t="str">
        <f>+atualizaçãoIMOVEIS!H36</f>
        <v>Centro</v>
      </c>
      <c r="E37" t="str">
        <f>+atualizaçãoIMOVEIS!J36</f>
        <v>Rio de Janeiro</v>
      </c>
      <c r="F37" t="str">
        <f>IFERROR(LEFT(atualizaçãoIMOVEIS!Y36,SEARCH(",",atualizaçãoIMOVEIS!Y36)-1),atualizaçãoIMOVEIS!Y36)</f>
        <v>Henrique Mota</v>
      </c>
      <c r="G37" t="str">
        <f>+atualizaçãoIMOVEIS!D36</f>
        <v>Apartamento</v>
      </c>
      <c r="H37" s="67">
        <f ca="1">IF('Tabela de Peso'!$E$8-atualizaçãoIMOVEIS!T36=0,1,'Tabela de Peso'!$E$8-atualizaçãoIMOVEIS!T36)</f>
        <v>810</v>
      </c>
      <c r="I37" s="57">
        <f ca="1">+TODAY()-atualizaçãoIMOVEIS!U36</f>
        <v>809</v>
      </c>
      <c r="J37" s="54">
        <f>+atualizaçãoIMOVEIS!K36</f>
        <v>850000</v>
      </c>
      <c r="K37" s="54"/>
      <c r="L37" s="54">
        <f t="shared" si="1"/>
        <v>8173.0769230769229</v>
      </c>
      <c r="M37" s="54"/>
      <c r="N37" s="54">
        <f>+atualizaçãoIMOVEIS!L36</f>
        <v>0</v>
      </c>
      <c r="O37" s="54"/>
      <c r="P37" s="54">
        <f>+atualizaçãoIMOVEIS!N36</f>
        <v>0</v>
      </c>
      <c r="Q37" s="62">
        <f>SUM(W$3:W37)</f>
        <v>35</v>
      </c>
      <c r="R37">
        <f>+atualizaçãoIMOVEIS!Q36</f>
        <v>2</v>
      </c>
      <c r="S37">
        <f>+atualizaçãoIMOVEIS!S36</f>
        <v>0</v>
      </c>
      <c r="T37">
        <f>+atualizaçãoIMOVEIS!V36</f>
        <v>104</v>
      </c>
      <c r="U37" s="56">
        <f>IFERROR(VLOOKUP(G37,'Tabela de Peso'!B$36:E$53,4,0),1)</f>
        <v>40</v>
      </c>
      <c r="V37">
        <f>IF(J37=0,'Tabela de Peso'!E$11,'Tabela de Peso'!E$10)</f>
        <v>50</v>
      </c>
      <c r="W37" s="1">
        <f>IF(atualizaçãoIMOVEIS!AB36="Especial",'Tabela de Peso'!$E$4,1)</f>
        <v>1</v>
      </c>
      <c r="X37" s="1">
        <f>IFERROR(VLOOKUP(D37,'Tabela de Peso'!B:E,4,0),'Tabela de Peso'!E$32)</f>
        <v>8</v>
      </c>
      <c r="Y37" s="70">
        <f>COUNTIF(Clientes!B:B,B37)</f>
        <v>1</v>
      </c>
      <c r="Z37" s="69">
        <f>+COUNTIF(Visitas!B:B,B37)</f>
        <v>0</v>
      </c>
      <c r="AA37" s="94" t="str">
        <f>IFERROR(VLOOKUP(B37,ZAP!A$2:AC$793,28,0),1)</f>
        <v>23</v>
      </c>
      <c r="AB37" s="65" t="str">
        <f>IFERROR(VLOOKUP(B37,ZAP!A$2:AC$793,26,0),1)</f>
        <v>16</v>
      </c>
      <c r="AC37" s="55">
        <f ca="1">IF(B37="",-9999999999,((AA37*'Tabela de Peso'!$E$7/H37)+(Z37*'Tabela de Peso'!$E$6/H37)+(Y37*'Tabela de Peso'!$E$5/H37)+(AB37*'Tabela de Peso'!$E$9+T37/1000)+W37+V37+X37+U37++AF37+S37+atualizaçãoIMOVEIS!R36)-I37-P37/1000)</f>
        <v>-693.20464197530862</v>
      </c>
      <c r="AD37" s="66" t="str">
        <f>IFERROR(+VLOOKUP(B37,ZAP!A:D,3,0),"não")</f>
        <v>Ativo</v>
      </c>
      <c r="AE37" s="55" t="str">
        <f ca="1">IF(B37="","",IF(A37&lt;81,IF(AD37="ativo","manter","inserir"),IF(AD37="ativo",IF(H37&lt;'Tabela de Peso'!D$8,"manter","retirar"),"Não anunciar")))</f>
        <v>manter</v>
      </c>
      <c r="AH37" s="68">
        <f ca="1">+AA37*'Tabela de Peso'!E$7/H37</f>
        <v>0.5679012345679012</v>
      </c>
    </row>
    <row r="38" spans="1:34" ht="15" customHeight="1" x14ac:dyDescent="0.25">
      <c r="A38" s="56">
        <f t="shared" ca="1" si="0"/>
        <v>74</v>
      </c>
      <c r="B38" t="str">
        <f>IF(atualizaçãoIMOVEIS!Y37="",IF(atualizaçãoIMOVEIS!Z37="","",atualizaçãoIMOVEIS!B37),atualizaçãoIMOVEIS!B37)</f>
        <v>SA0046</v>
      </c>
      <c r="C38" t="str">
        <f>+LEFT(atualizaçãoIMOVEIS!F37,SEARCH(",",atualizaçãoIMOVEIS!F37))</f>
        <v>Avenida Beira-Mar,</v>
      </c>
      <c r="D38" t="str">
        <f>+atualizaçãoIMOVEIS!H37</f>
        <v>Centro</v>
      </c>
      <c r="E38" t="str">
        <f>+atualizaçãoIMOVEIS!J37</f>
        <v>Rio de Janeiro</v>
      </c>
      <c r="F38" t="str">
        <f>IFERROR(LEFT(atualizaçãoIMOVEIS!Y37,SEARCH(",",atualizaçãoIMOVEIS!Y37)-1),atualizaçãoIMOVEIS!Y37)</f>
        <v>Adjarnes Roque</v>
      </c>
      <c r="G38" t="str">
        <f>+atualizaçãoIMOVEIS!D37</f>
        <v>Sala</v>
      </c>
      <c r="H38" s="67">
        <f ca="1">IF('Tabela de Peso'!$E$8-atualizaçãoIMOVEIS!T37=0,1,'Tabela de Peso'!$E$8-atualizaçãoIMOVEIS!T37)</f>
        <v>1057</v>
      </c>
      <c r="I38" s="57">
        <f ca="1">+TODAY()-atualizaçãoIMOVEIS!U37</f>
        <v>809</v>
      </c>
      <c r="J38" s="54">
        <f>+atualizaçãoIMOVEIS!K37</f>
        <v>0</v>
      </c>
      <c r="K38" s="54"/>
      <c r="L38" s="54">
        <f t="shared" si="1"/>
        <v>0</v>
      </c>
      <c r="M38" s="54"/>
      <c r="N38" s="54">
        <f>+atualizaçãoIMOVEIS!L37</f>
        <v>1400</v>
      </c>
      <c r="O38" s="54"/>
      <c r="P38" s="54">
        <f>+atualizaçãoIMOVEIS!N37</f>
        <v>17.28</v>
      </c>
      <c r="Q38" s="62">
        <f>SUM(W$3:W38)</f>
        <v>36</v>
      </c>
      <c r="R38">
        <f>+atualizaçãoIMOVEIS!Q37</f>
        <v>0</v>
      </c>
      <c r="S38">
        <f>+atualizaçãoIMOVEIS!S37</f>
        <v>0</v>
      </c>
      <c r="T38">
        <f>+atualizaçãoIMOVEIS!V37</f>
        <v>81</v>
      </c>
      <c r="U38" s="56">
        <f>IFERROR(VLOOKUP(G38,'Tabela de Peso'!B$36:E$53,4,0),1)</f>
        <v>2</v>
      </c>
      <c r="V38">
        <f>IF(J38=0,'Tabela de Peso'!E$11,'Tabela de Peso'!E$10)</f>
        <v>8</v>
      </c>
      <c r="W38" s="1">
        <f>IF(atualizaçãoIMOVEIS!AB37="Especial",'Tabela de Peso'!$E$4,1)</f>
        <v>1</v>
      </c>
      <c r="X38" s="1">
        <f>IFERROR(VLOOKUP(D38,'Tabela de Peso'!B:E,4,0),'Tabela de Peso'!E$32)</f>
        <v>8</v>
      </c>
      <c r="Y38" s="70">
        <f>COUNTIF(Clientes!B:B,B38)</f>
        <v>2</v>
      </c>
      <c r="Z38" s="69">
        <f>+COUNTIF(Visitas!B:B,B38)</f>
        <v>1</v>
      </c>
      <c r="AA38" s="94" t="str">
        <f>IFERROR(VLOOKUP(B38,ZAP!A$2:AC$793,28,0),1)</f>
        <v>27</v>
      </c>
      <c r="AB38" s="65" t="str">
        <f>IFERROR(VLOOKUP(B38,ZAP!A$2:AC$793,26,0),1)</f>
        <v>13</v>
      </c>
      <c r="AC38" s="55">
        <f ca="1">IF(B38="",-9999999999,((AA38*'Tabela de Peso'!$E$7/H38)+(Z38*'Tabela de Peso'!$E$6/H38)+(Y38*'Tabela de Peso'!$E$5/H38)+(AB38*'Tabela de Peso'!$E$9+T38/1000)+W38+V38+X38+U38++AF38+S38+atualizaçãoIMOVEIS!R37)-I38-P38/1000)</f>
        <v>-775.29011159886477</v>
      </c>
      <c r="AD38" s="66" t="str">
        <f>IFERROR(+VLOOKUP(B38,ZAP!A:D,3,0),"não")</f>
        <v>Ativo</v>
      </c>
      <c r="AE38" s="55" t="str">
        <f ca="1">IF(B38="","",IF(A38&lt;81,IF(AD38="ativo","manter","inserir"),IF(AD38="ativo",IF(H38&lt;'Tabela de Peso'!D$8,"manter","retirar"),"Não anunciar")))</f>
        <v>manter</v>
      </c>
      <c r="AH38" s="68">
        <f ca="1">+AA38*'Tabela de Peso'!E$7/H38</f>
        <v>0.51087984862819302</v>
      </c>
    </row>
    <row r="39" spans="1:34" ht="15" customHeight="1" x14ac:dyDescent="0.25">
      <c r="A39" s="56">
        <f t="shared" ca="1" si="0"/>
        <v>33</v>
      </c>
      <c r="B39" t="str">
        <f>IF(atualizaçãoIMOVEIS!Y38="",IF(atualizaçãoIMOVEIS!Z38="","",atualizaçãoIMOVEIS!B38),atualizaçãoIMOVEIS!B38)</f>
        <v>AP0439</v>
      </c>
      <c r="C39" t="str">
        <f>+LEFT(atualizaçãoIMOVEIS!F38,SEARCH(",",atualizaçãoIMOVEIS!F38))</f>
        <v>Avenida Nossa Senhora de Copacabana,</v>
      </c>
      <c r="D39" t="str">
        <f>+atualizaçãoIMOVEIS!H38</f>
        <v>Copacabana</v>
      </c>
      <c r="E39" t="str">
        <f>+atualizaçãoIMOVEIS!J38</f>
        <v>Rio de Janeiro</v>
      </c>
      <c r="F39" t="str">
        <f>IFERROR(LEFT(atualizaçãoIMOVEIS!Y38,SEARCH(",",atualizaçãoIMOVEIS!Y38)-1),atualizaçãoIMOVEIS!Y38)</f>
        <v>Regina Sant Anna</v>
      </c>
      <c r="G39" t="str">
        <f>+atualizaçãoIMOVEIS!D38</f>
        <v>Apartamento</v>
      </c>
      <c r="H39" s="67">
        <f ca="1">IF('Tabela de Peso'!$E$8-atualizaçãoIMOVEIS!T38=0,1,'Tabela de Peso'!$E$8-atualizaçãoIMOVEIS!T38)</f>
        <v>1048</v>
      </c>
      <c r="I39" s="57">
        <f ca="1">+TODAY()-atualizaçãoIMOVEIS!U38</f>
        <v>811</v>
      </c>
      <c r="J39" s="54">
        <f>+atualizaçãoIMOVEIS!K38</f>
        <v>700000</v>
      </c>
      <c r="K39" s="54"/>
      <c r="L39" s="54">
        <f t="shared" si="1"/>
        <v>4929.577464788732</v>
      </c>
      <c r="M39" s="54"/>
      <c r="N39" s="54">
        <f>+atualizaçãoIMOVEIS!L38</f>
        <v>0</v>
      </c>
      <c r="O39" s="54"/>
      <c r="P39" s="54">
        <f>+atualizaçãoIMOVEIS!N38</f>
        <v>0</v>
      </c>
      <c r="Q39" s="62">
        <f>SUM(W$3:W39)</f>
        <v>37</v>
      </c>
      <c r="R39">
        <f>+atualizaçãoIMOVEIS!Q38</f>
        <v>3</v>
      </c>
      <c r="S39">
        <f>+atualizaçãoIMOVEIS!S38</f>
        <v>1</v>
      </c>
      <c r="T39">
        <f>+atualizaçãoIMOVEIS!V38</f>
        <v>142</v>
      </c>
      <c r="U39" s="56">
        <f>IFERROR(VLOOKUP(G39,'Tabela de Peso'!B$36:E$53,4,0),1)</f>
        <v>40</v>
      </c>
      <c r="V39">
        <f>IF(J39=0,'Tabela de Peso'!E$11,'Tabela de Peso'!E$10)</f>
        <v>50</v>
      </c>
      <c r="W39" s="1">
        <f>IF(atualizaçãoIMOVEIS!AB38="Especial",'Tabela de Peso'!$E$4,1)</f>
        <v>1</v>
      </c>
      <c r="X39" s="1">
        <f>IFERROR(VLOOKUP(D39,'Tabela de Peso'!B:E,4,0),'Tabela de Peso'!E$32)</f>
        <v>10</v>
      </c>
      <c r="Y39" s="70">
        <f>COUNTIF(Clientes!B:B,B39)</f>
        <v>1</v>
      </c>
      <c r="Z39" s="69">
        <f>+COUNTIF(Visitas!B:B,B39)</f>
        <v>0</v>
      </c>
      <c r="AA39" s="94" t="str">
        <f>IFERROR(VLOOKUP(B39,ZAP!A$2:AC$793,28,0),1)</f>
        <v>154</v>
      </c>
      <c r="AB39" s="65" t="str">
        <f>IFERROR(VLOOKUP(B39,ZAP!A$2:AC$793,26,0),1)</f>
        <v>15</v>
      </c>
      <c r="AC39" s="55">
        <f ca="1">IF(B39="",-9999999999,((AA39*'Tabela de Peso'!$E$7/H39)+(Z39*'Tabela de Peso'!$E$6/H39)+(Y39*'Tabela de Peso'!$E$5/H39)+(AB39*'Tabela de Peso'!$E$9+T39/1000)+W39+V39+X39+U39++AF39+S39+atualizaçãoIMOVEIS!R38)-I39-P39/1000)</f>
        <v>-689.82364885496179</v>
      </c>
      <c r="AD39" s="66" t="str">
        <f>IFERROR(+VLOOKUP(B39,ZAP!A:D,3,0),"não")</f>
        <v>Ativo</v>
      </c>
      <c r="AE39" s="55" t="str">
        <f ca="1">IF(B39="","",IF(A39&lt;81,IF(AD39="ativo","manter","inserir"),IF(AD39="ativo",IF(H39&lt;'Tabela de Peso'!D$8,"manter","retirar"),"Não anunciar")))</f>
        <v>manter</v>
      </c>
      <c r="AH39" s="68">
        <f ca="1">+AA39*'Tabela de Peso'!E$7/H39</f>
        <v>2.9389312977099236</v>
      </c>
    </row>
    <row r="40" spans="1:34" ht="15" customHeight="1" x14ac:dyDescent="0.25">
      <c r="A40" s="56">
        <f t="shared" ca="1" si="0"/>
        <v>53</v>
      </c>
      <c r="B40" t="str">
        <f>IF(atualizaçãoIMOVEIS!Y39="",IF(atualizaçãoIMOVEIS!Z39="","",atualizaçãoIMOVEIS!B39),atualizaçãoIMOVEIS!B39)</f>
        <v>CA0027</v>
      </c>
      <c r="C40" t="str">
        <f>+LEFT(atualizaçãoIMOVEIS!F39,SEARCH(",",atualizaçãoIMOVEIS!F39))</f>
        <v>Rua Ministro Alfredo Valadão,</v>
      </c>
      <c r="D40" t="str">
        <f>+atualizaçãoIMOVEIS!H39</f>
        <v>Copacabana</v>
      </c>
      <c r="E40" t="str">
        <f>+atualizaçãoIMOVEIS!J39</f>
        <v>Rio de Janeiro</v>
      </c>
      <c r="F40" t="str">
        <f>IFERROR(LEFT(atualizaçãoIMOVEIS!Y39,SEARCH(",",atualizaçãoIMOVEIS!Y39)-1),atualizaçãoIMOVEIS!Y39)</f>
        <v>Diego Paiva</v>
      </c>
      <c r="G40" t="str">
        <f>+atualizaçãoIMOVEIS!D39</f>
        <v>Casa</v>
      </c>
      <c r="H40" s="67">
        <f ca="1">IF('Tabela de Peso'!$E$8-atualizaçãoIMOVEIS!T39=0,1,'Tabela de Peso'!$E$8-atualizaçãoIMOVEIS!T39)</f>
        <v>849</v>
      </c>
      <c r="I40" s="57">
        <f ca="1">+TODAY()-atualizaçãoIMOVEIS!U39</f>
        <v>811</v>
      </c>
      <c r="J40" s="54">
        <f>+atualizaçãoIMOVEIS!K39</f>
        <v>0</v>
      </c>
      <c r="K40" s="54"/>
      <c r="L40" s="54">
        <f t="shared" si="1"/>
        <v>0</v>
      </c>
      <c r="M40" s="54"/>
      <c r="N40" s="54">
        <f>+atualizaçãoIMOVEIS!L39</f>
        <v>20000</v>
      </c>
      <c r="O40" s="54"/>
      <c r="P40" s="54">
        <f>+atualizaçãoIMOVEIS!N39</f>
        <v>57.14</v>
      </c>
      <c r="Q40" s="62">
        <f>SUM(W$3:W40)</f>
        <v>38</v>
      </c>
      <c r="R40">
        <f>+atualizaçãoIMOVEIS!Q39</f>
        <v>11</v>
      </c>
      <c r="S40">
        <f>+atualizaçãoIMOVEIS!S39</f>
        <v>0</v>
      </c>
      <c r="T40">
        <f>+atualizaçãoIMOVEIS!V39</f>
        <v>350</v>
      </c>
      <c r="U40" s="56">
        <f>IFERROR(VLOOKUP(G40,'Tabela de Peso'!B$36:E$53,4,0),1)</f>
        <v>20</v>
      </c>
      <c r="V40">
        <f>IF(J40=0,'Tabela de Peso'!E$11,'Tabela de Peso'!E$10)</f>
        <v>8</v>
      </c>
      <c r="W40" s="1">
        <f>IF(atualizaçãoIMOVEIS!AB39="Especial",'Tabela de Peso'!$E$4,1)</f>
        <v>1</v>
      </c>
      <c r="X40" s="1">
        <f>IFERROR(VLOOKUP(D40,'Tabela de Peso'!B:E,4,0),'Tabela de Peso'!E$32)</f>
        <v>10</v>
      </c>
      <c r="Y40" s="70">
        <f>COUNTIF(Clientes!B:B,B40)</f>
        <v>0</v>
      </c>
      <c r="Z40" s="69">
        <f>+COUNTIF(Visitas!B:B,B40)</f>
        <v>0</v>
      </c>
      <c r="AA40" s="94" t="str">
        <f>IFERROR(VLOOKUP(B40,ZAP!A$2:AC$793,28,0),1)</f>
        <v>24</v>
      </c>
      <c r="AB40" s="65" t="str">
        <f>IFERROR(VLOOKUP(B40,ZAP!A$2:AC$793,26,0),1)</f>
        <v>34</v>
      </c>
      <c r="AC40" s="55">
        <f ca="1">IF(B40="",-9999999999,((AA40*'Tabela de Peso'!$E$7/H40)+(Z40*'Tabela de Peso'!$E$6/H40)+(Y40*'Tabela de Peso'!$E$5/H40)+(AB40*'Tabela de Peso'!$E$9+T40/1000)+W40+V40+X40+U40++AF40+S40+atualizaçãoIMOVEIS!R39)-I40-P40/1000)</f>
        <v>-727.14176897526499</v>
      </c>
      <c r="AD40" s="66" t="str">
        <f>IFERROR(+VLOOKUP(B40,ZAP!A:D,3,0),"não")</f>
        <v>Ativo</v>
      </c>
      <c r="AE40" s="55" t="str">
        <f ca="1">IF(B40="","",IF(A40&lt;81,IF(AD40="ativo","manter","inserir"),IF(AD40="ativo",IF(H40&lt;'Tabela de Peso'!D$8,"manter","retirar"),"Não anunciar")))</f>
        <v>manter</v>
      </c>
      <c r="AH40" s="68">
        <f ca="1">+AA40*'Tabela de Peso'!E$7/H40</f>
        <v>0.56537102473498235</v>
      </c>
    </row>
    <row r="41" spans="1:34" ht="15" customHeight="1" x14ac:dyDescent="0.25">
      <c r="A41" s="56">
        <f t="shared" ca="1" si="0"/>
        <v>9</v>
      </c>
      <c r="B41" t="str">
        <f>IF(atualizaçãoIMOVEIS!Y40="",IF(atualizaçãoIMOVEIS!Z40="","",atualizaçãoIMOVEIS!B40),atualizaçãoIMOVEIS!B40)</f>
        <v>CO0019</v>
      </c>
      <c r="C41" t="str">
        <f>+LEFT(atualizaçãoIMOVEIS!F40,SEARCH(",",atualizaçãoIMOVEIS!F40))</f>
        <v>Avenida Atlântica,</v>
      </c>
      <c r="D41" t="str">
        <f>+atualizaçãoIMOVEIS!H40</f>
        <v>Copacabana</v>
      </c>
      <c r="E41" t="str">
        <f>+atualizaçãoIMOVEIS!J40</f>
        <v>Rio de Janeiro</v>
      </c>
      <c r="F41" t="str">
        <f>IFERROR(LEFT(atualizaçãoIMOVEIS!Y40,SEARCH(",",atualizaçãoIMOVEIS!Y40)-1),atualizaçãoIMOVEIS!Y40)</f>
        <v>Regina Sant Anna</v>
      </c>
      <c r="G41" t="str">
        <f>+atualizaçãoIMOVEIS!D40</f>
        <v>Cobertura</v>
      </c>
      <c r="H41" s="67">
        <f ca="1">IF('Tabela de Peso'!$E$8-atualizaçãoIMOVEIS!T40=0,1,'Tabela de Peso'!$E$8-atualizaçãoIMOVEIS!T40)</f>
        <v>1096</v>
      </c>
      <c r="I41" s="57">
        <f ca="1">+TODAY()-atualizaçãoIMOVEIS!U40</f>
        <v>812</v>
      </c>
      <c r="J41" s="54">
        <f>+atualizaçãoIMOVEIS!K40</f>
        <v>4500000</v>
      </c>
      <c r="K41" s="54"/>
      <c r="L41" s="54">
        <f t="shared" si="1"/>
        <v>15734.265734265735</v>
      </c>
      <c r="M41" s="54"/>
      <c r="N41" s="54">
        <f>+atualizaçãoIMOVEIS!L40</f>
        <v>0</v>
      </c>
      <c r="O41" s="54"/>
      <c r="P41" s="54">
        <f>+atualizaçãoIMOVEIS!N40</f>
        <v>0</v>
      </c>
      <c r="Q41" s="62">
        <f>SUM(W$3:W41)</f>
        <v>39</v>
      </c>
      <c r="R41">
        <f>+atualizaçãoIMOVEIS!Q40</f>
        <v>7</v>
      </c>
      <c r="S41">
        <f>+atualizaçãoIMOVEIS!S40</f>
        <v>4</v>
      </c>
      <c r="T41">
        <f>+atualizaçãoIMOVEIS!V40</f>
        <v>286</v>
      </c>
      <c r="U41" s="56">
        <f>IFERROR(VLOOKUP(G41,'Tabela de Peso'!B$36:E$53,4,0),1)</f>
        <v>40</v>
      </c>
      <c r="V41">
        <f>IF(J41=0,'Tabela de Peso'!E$11,'Tabela de Peso'!E$10)</f>
        <v>50</v>
      </c>
      <c r="W41" s="1">
        <f>IF(atualizaçãoIMOVEIS!AB40="Especial",'Tabela de Peso'!$E$4,1)</f>
        <v>1</v>
      </c>
      <c r="X41" s="1">
        <f>IFERROR(VLOOKUP(D41,'Tabela de Peso'!B:E,4,0),'Tabela de Peso'!E$32)</f>
        <v>10</v>
      </c>
      <c r="Y41" s="70">
        <f>COUNTIF(Clientes!B:B,B41)</f>
        <v>0</v>
      </c>
      <c r="Z41" s="69">
        <f>+COUNTIF(Visitas!B:B,B41)</f>
        <v>0</v>
      </c>
      <c r="AA41" s="94" t="str">
        <f>IFERROR(VLOOKUP(B41,ZAP!A$2:AC$793,28,0),1)</f>
        <v>11</v>
      </c>
      <c r="AB41" s="65" t="str">
        <f>IFERROR(VLOOKUP(B41,ZAP!A$2:AC$793,26,0),1)</f>
        <v>36</v>
      </c>
      <c r="AC41" s="55">
        <f ca="1">IF(B41="",-9999999999,((AA41*'Tabela de Peso'!$E$7/H41)+(Z41*'Tabela de Peso'!$E$6/H41)+(Y41*'Tabela de Peso'!$E$5/H41)+(AB41*'Tabela de Peso'!$E$9+T41/1000)+W41+V41+X41+U41++AF41+S41+atualizaçãoIMOVEIS!R40)-I41-P41/1000)</f>
        <v>-667.51327007299267</v>
      </c>
      <c r="AD41" s="66" t="str">
        <f>IFERROR(+VLOOKUP(B41,ZAP!A:D,3,0),"não")</f>
        <v>Ativo</v>
      </c>
      <c r="AE41" s="55" t="str">
        <f ca="1">IF(B41="","",IF(A41&lt;81,IF(AD41="ativo","manter","inserir"),IF(AD41="ativo",IF(H41&lt;'Tabela de Peso'!D$8,"manter","retirar"),"Não anunciar")))</f>
        <v>manter</v>
      </c>
      <c r="AH41" s="68">
        <f ca="1">+AA41*'Tabela de Peso'!E$7/H41</f>
        <v>0.20072992700729927</v>
      </c>
    </row>
    <row r="42" spans="1:34" x14ac:dyDescent="0.25">
      <c r="A42" s="56">
        <f t="shared" ca="1" si="0"/>
        <v>21</v>
      </c>
      <c r="B42" t="str">
        <f>IF(atualizaçãoIMOVEIS!Y41="",IF(atualizaçãoIMOVEIS!Z41="","",atualizaçãoIMOVEIS!B41),atualizaçãoIMOVEIS!B41)</f>
        <v>AP0238</v>
      </c>
      <c r="C42" t="str">
        <f>+LEFT(atualizaçãoIMOVEIS!F41,SEARCH(",",atualizaçãoIMOVEIS!F41))</f>
        <v>Rua Domingos Ferreira,</v>
      </c>
      <c r="D42" t="str">
        <f>+atualizaçãoIMOVEIS!H41</f>
        <v>Copacabana</v>
      </c>
      <c r="E42" t="str">
        <f>+atualizaçãoIMOVEIS!J41</f>
        <v>Rio de Janeiro</v>
      </c>
      <c r="F42" t="str">
        <f>IFERROR(LEFT(atualizaçãoIMOVEIS!Y41,SEARCH(",",atualizaçãoIMOVEIS!Y41)-1),atualizaçãoIMOVEIS!Y41)</f>
        <v>Regina Sant Anna</v>
      </c>
      <c r="G42" t="str">
        <f>+atualizaçãoIMOVEIS!D41</f>
        <v>Apartamento</v>
      </c>
      <c r="H42" s="67">
        <f ca="1">IF('Tabela de Peso'!$E$8-atualizaçãoIMOVEIS!T41=0,1,'Tabela de Peso'!$E$8-atualizaçãoIMOVEIS!T41)</f>
        <v>1382</v>
      </c>
      <c r="I42" s="57">
        <f ca="1">+TODAY()-atualizaçãoIMOVEIS!U41</f>
        <v>812</v>
      </c>
      <c r="J42" s="54">
        <f>+atualizaçãoIMOVEIS!K41</f>
        <v>1600000</v>
      </c>
      <c r="K42" s="54"/>
      <c r="L42" s="54">
        <f t="shared" si="1"/>
        <v>12307.692307692309</v>
      </c>
      <c r="M42" s="54"/>
      <c r="N42" s="54">
        <f>+atualizaçãoIMOVEIS!L41</f>
        <v>0</v>
      </c>
      <c r="O42" s="54"/>
      <c r="P42" s="54">
        <f>+atualizaçãoIMOVEIS!N41</f>
        <v>0</v>
      </c>
      <c r="Q42" s="62">
        <f>SUM(W$3:W42)</f>
        <v>40</v>
      </c>
      <c r="R42">
        <f>+atualizaçãoIMOVEIS!Q41</f>
        <v>3</v>
      </c>
      <c r="S42">
        <f>+atualizaçãoIMOVEIS!S41</f>
        <v>1</v>
      </c>
      <c r="T42">
        <f>+atualizaçãoIMOVEIS!V41</f>
        <v>130</v>
      </c>
      <c r="U42" s="56">
        <f>IFERROR(VLOOKUP(G42,'Tabela de Peso'!B$36:E$53,4,0),1)</f>
        <v>40</v>
      </c>
      <c r="V42">
        <f>IF(J42=0,'Tabela de Peso'!E$11,'Tabela de Peso'!E$10)</f>
        <v>50</v>
      </c>
      <c r="W42" s="1">
        <f>IF(atualizaçãoIMOVEIS!AB41="Especial",'Tabela de Peso'!$E$4,1)</f>
        <v>1</v>
      </c>
      <c r="X42" s="1">
        <f>IFERROR(VLOOKUP(D42,'Tabela de Peso'!B:E,4,0),'Tabela de Peso'!E$32)</f>
        <v>10</v>
      </c>
      <c r="Y42" s="70">
        <f>COUNTIF(Clientes!B:B,B42)</f>
        <v>0</v>
      </c>
      <c r="Z42" s="69">
        <f>+COUNTIF(Visitas!B:B,B42)</f>
        <v>1</v>
      </c>
      <c r="AA42" s="94" t="str">
        <f>IFERROR(VLOOKUP(B42,ZAP!A$2:AC$793,28,0),1)</f>
        <v>3</v>
      </c>
      <c r="AB42" s="65" t="str">
        <f>IFERROR(VLOOKUP(B42,ZAP!A$2:AC$793,26,0),1)</f>
        <v>30</v>
      </c>
      <c r="AC42" s="55">
        <f ca="1">IF(B42="",-9999999999,((AA42*'Tabela de Peso'!$E$7/H42)+(Z42*'Tabela de Peso'!$E$6/H42)+(Y42*'Tabela de Peso'!$E$5/H42)+(AB42*'Tabela de Peso'!$E$9+T42/1000)+W42+V42+X42+U42++AF42+S42+atualizaçãoIMOVEIS!R41)-I42-P42/1000)</f>
        <v>-678.10299565846594</v>
      </c>
      <c r="AD42" s="66" t="str">
        <f>IFERROR(+VLOOKUP(B42,ZAP!A:D,3,0),"não")</f>
        <v>Ativo</v>
      </c>
      <c r="AE42" s="55" t="str">
        <f ca="1">IF(B42="","",IF(A42&lt;81,IF(AD42="ativo","manter","inserir"),IF(AD42="ativo",IF(H42&lt;'Tabela de Peso'!D$8,"manter","retirar"),"Não anunciar")))</f>
        <v>manter</v>
      </c>
      <c r="AH42" s="68">
        <f ca="1">+AA42*'Tabela de Peso'!E$7/H42</f>
        <v>4.3415340086830678E-2</v>
      </c>
    </row>
    <row r="43" spans="1:34" x14ac:dyDescent="0.25">
      <c r="A43" s="56">
        <f t="shared" ca="1" si="0"/>
        <v>29</v>
      </c>
      <c r="B43" t="str">
        <f>IF(atualizaçãoIMOVEIS!Y42="",IF(atualizaçãoIMOVEIS!Z42="","",atualizaçãoIMOVEIS!B42),atualizaçãoIMOVEIS!B42)</f>
        <v>AP0315</v>
      </c>
      <c r="C43" t="str">
        <f>+LEFT(atualizaçãoIMOVEIS!F42,SEARCH(",",atualizaçãoIMOVEIS!F42))</f>
        <v>Rua Domingos Ferreira,</v>
      </c>
      <c r="D43" t="str">
        <f>+atualizaçãoIMOVEIS!H42</f>
        <v>Copacabana</v>
      </c>
      <c r="E43" t="str">
        <f>+atualizaçãoIMOVEIS!J42</f>
        <v>Rio de Janeiro</v>
      </c>
      <c r="F43" t="str">
        <f>IFERROR(LEFT(atualizaçãoIMOVEIS!Y42,SEARCH(",",atualizaçãoIMOVEIS!Y42)-1),atualizaçãoIMOVEIS!Y42)</f>
        <v>Regina Sant Anna</v>
      </c>
      <c r="G43" t="str">
        <f>+atualizaçãoIMOVEIS!D42</f>
        <v>Apartamento</v>
      </c>
      <c r="H43" s="67">
        <f ca="1">IF('Tabela de Peso'!$E$8-atualizaçãoIMOVEIS!T42=0,1,'Tabela de Peso'!$E$8-atualizaçãoIMOVEIS!T42)</f>
        <v>1221</v>
      </c>
      <c r="I43" s="57">
        <f ca="1">+TODAY()-atualizaçãoIMOVEIS!U42</f>
        <v>812</v>
      </c>
      <c r="J43" s="54">
        <f>+atualizaçãoIMOVEIS!K42</f>
        <v>540000</v>
      </c>
      <c r="K43" s="54"/>
      <c r="L43" s="54">
        <f t="shared" si="1"/>
        <v>14210.526315789473</v>
      </c>
      <c r="M43" s="54"/>
      <c r="N43" s="54">
        <f>+atualizaçãoIMOVEIS!L42</f>
        <v>0</v>
      </c>
      <c r="O43" s="54"/>
      <c r="P43" s="54">
        <f>+atualizaçãoIMOVEIS!N42</f>
        <v>0</v>
      </c>
      <c r="Q43" s="62">
        <f>SUM(W$3:W43)</f>
        <v>41</v>
      </c>
      <c r="R43">
        <f>+atualizaçãoIMOVEIS!Q42</f>
        <v>1</v>
      </c>
      <c r="S43">
        <f>+atualizaçãoIMOVEIS!S42</f>
        <v>0</v>
      </c>
      <c r="T43">
        <f>+atualizaçãoIMOVEIS!V42</f>
        <v>38</v>
      </c>
      <c r="U43" s="56">
        <f>IFERROR(VLOOKUP(G43,'Tabela de Peso'!B$36:E$53,4,0),1)</f>
        <v>40</v>
      </c>
      <c r="V43">
        <f>IF(J43=0,'Tabela de Peso'!E$11,'Tabela de Peso'!E$10)</f>
        <v>50</v>
      </c>
      <c r="W43" s="1">
        <f>IF(atualizaçãoIMOVEIS!AB42="Especial",'Tabela de Peso'!$E$4,1)</f>
        <v>1</v>
      </c>
      <c r="X43" s="1">
        <f>IFERROR(VLOOKUP(D43,'Tabela de Peso'!B:E,4,0),'Tabela de Peso'!E$32)</f>
        <v>10</v>
      </c>
      <c r="Y43" s="70">
        <f>COUNTIF(Clientes!B:B,B43)</f>
        <v>0</v>
      </c>
      <c r="Z43" s="69">
        <f>+COUNTIF(Visitas!B:B,B43)</f>
        <v>0</v>
      </c>
      <c r="AA43" s="94" t="str">
        <f>IFERROR(VLOOKUP(B43,ZAP!A$2:AC$793,28,0),1)</f>
        <v>1</v>
      </c>
      <c r="AB43" s="65" t="str">
        <f>IFERROR(VLOOKUP(B43,ZAP!A$2:AC$793,26,0),1)</f>
        <v>23</v>
      </c>
      <c r="AC43" s="55">
        <f ca="1">IF(B43="",-9999999999,((AA43*'Tabela de Peso'!$E$7/H43)+(Z43*'Tabela de Peso'!$E$6/H43)+(Y43*'Tabela de Peso'!$E$5/H43)+(AB43*'Tabela de Peso'!$E$9+T43/1000)+W43+V43+X43+U43++AF43+S43+atualizaçãoIMOVEIS!R42)-I43-P43/1000)</f>
        <v>-687.94561998361996</v>
      </c>
      <c r="AD43" s="66" t="str">
        <f>IFERROR(+VLOOKUP(B43,ZAP!A:D,3,0),"não")</f>
        <v>Ativo</v>
      </c>
      <c r="AE43" s="55" t="str">
        <f ca="1">IF(B43="","",IF(A43&lt;81,IF(AD43="ativo","manter","inserir"),IF(AD43="ativo",IF(H43&lt;'Tabela de Peso'!D$8,"manter","retirar"),"Não anunciar")))</f>
        <v>manter</v>
      </c>
      <c r="AH43" s="68">
        <f ca="1">+AA43*'Tabela de Peso'!E$7/H43</f>
        <v>1.638001638001638E-2</v>
      </c>
    </row>
    <row r="44" spans="1:34" x14ac:dyDescent="0.25">
      <c r="A44" s="56">
        <f t="shared" ca="1" si="0"/>
        <v>36</v>
      </c>
      <c r="B44" t="str">
        <f>IF(atualizaçãoIMOVEIS!Y43="",IF(atualizaçãoIMOVEIS!Z43="","",atualizaçãoIMOVEIS!B43),atualizaçãoIMOVEIS!B43)</f>
        <v>AP0555</v>
      </c>
      <c r="C44" t="str">
        <f>+LEFT(atualizaçãoIMOVEIS!F43,SEARCH(",",atualizaçãoIMOVEIS!F43))</f>
        <v>Rua Figueiredo de Magalhães,</v>
      </c>
      <c r="D44" t="str">
        <f>+atualizaçãoIMOVEIS!H43</f>
        <v>Copacabana</v>
      </c>
      <c r="E44" t="str">
        <f>+atualizaçãoIMOVEIS!J43</f>
        <v>Rio de Janeiro</v>
      </c>
      <c r="F44" t="str">
        <f>IFERROR(LEFT(atualizaçãoIMOVEIS!Y43,SEARCH(",",atualizaçãoIMOVEIS!Y43)-1),atualizaçãoIMOVEIS!Y43)</f>
        <v>Regina Sant Anna</v>
      </c>
      <c r="G44" t="str">
        <f>+atualizaçãoIMOVEIS!D43</f>
        <v>Apartamento</v>
      </c>
      <c r="H44" s="67">
        <f ca="1">IF('Tabela de Peso'!$E$8-atualizaçãoIMOVEIS!T43=0,1,'Tabela de Peso'!$E$8-atualizaçãoIMOVEIS!T43)</f>
        <v>812</v>
      </c>
      <c r="I44" s="57">
        <f ca="1">+TODAY()-atualizaçãoIMOVEIS!U43</f>
        <v>812</v>
      </c>
      <c r="J44" s="54">
        <f>+atualizaçãoIMOVEIS!K43</f>
        <v>480000</v>
      </c>
      <c r="K44" s="54"/>
      <c r="L44" s="54">
        <f t="shared" si="1"/>
        <v>10434.782608695652</v>
      </c>
      <c r="M44" s="54"/>
      <c r="N44" s="54">
        <f>+atualizaçãoIMOVEIS!L43</f>
        <v>0</v>
      </c>
      <c r="O44" s="54"/>
      <c r="P44" s="54">
        <f>+atualizaçãoIMOVEIS!N43</f>
        <v>0</v>
      </c>
      <c r="Q44" s="62">
        <f>SUM(W$3:W44)</f>
        <v>42</v>
      </c>
      <c r="R44">
        <f>+atualizaçãoIMOVEIS!Q43</f>
        <v>1</v>
      </c>
      <c r="S44">
        <f>+atualizaçãoIMOVEIS!S43</f>
        <v>0</v>
      </c>
      <c r="T44">
        <f>+atualizaçãoIMOVEIS!V43</f>
        <v>46</v>
      </c>
      <c r="U44" s="56">
        <f>IFERROR(VLOOKUP(G44,'Tabela de Peso'!B$36:E$53,4,0),1)</f>
        <v>40</v>
      </c>
      <c r="V44">
        <f>IF(J44=0,'Tabela de Peso'!E$11,'Tabela de Peso'!E$10)</f>
        <v>50</v>
      </c>
      <c r="W44" s="1">
        <f>IF(atualizaçãoIMOVEIS!AB43="Especial",'Tabela de Peso'!$E$4,1)</f>
        <v>1</v>
      </c>
      <c r="X44" s="1">
        <f>IFERROR(VLOOKUP(D44,'Tabela de Peso'!B:E,4,0),'Tabela de Peso'!E$32)</f>
        <v>10</v>
      </c>
      <c r="Y44" s="70">
        <f>COUNTIF(Clientes!B:B,B44)</f>
        <v>0</v>
      </c>
      <c r="Z44" s="69">
        <f>+COUNTIF(Visitas!B:B,B44)</f>
        <v>0</v>
      </c>
      <c r="AA44" s="94" t="str">
        <f>IFERROR(VLOOKUP(B44,ZAP!A$2:AC$793,28,0),1)</f>
        <v>23</v>
      </c>
      <c r="AB44" s="65" t="str">
        <f>IFERROR(VLOOKUP(B44,ZAP!A$2:AC$793,26,0),1)</f>
        <v>19</v>
      </c>
      <c r="AC44" s="55">
        <f ca="1">IF(B44="",-9999999999,((AA44*'Tabela de Peso'!$E$7/H44)+(Z44*'Tabela de Peso'!$E$6/H44)+(Y44*'Tabela de Peso'!$E$5/H44)+(AB44*'Tabela de Peso'!$E$9+T44/1000)+W44+V44+X44+U44++AF44+S44+atualizaçãoIMOVEIS!R43)-I44-P44/1000)</f>
        <v>-691.38749753694583</v>
      </c>
      <c r="AD44" s="66" t="str">
        <f>IFERROR(+VLOOKUP(B44,ZAP!A:D,3,0),"não")</f>
        <v>Ativo</v>
      </c>
      <c r="AE44" s="55" t="str">
        <f ca="1">IF(B44="","",IF(A44&lt;81,IF(AD44="ativo","manter","inserir"),IF(AD44="ativo",IF(H44&lt;'Tabela de Peso'!D$8,"manter","retirar"),"Não anunciar")))</f>
        <v>manter</v>
      </c>
      <c r="AH44" s="68">
        <f ca="1">+AA44*'Tabela de Peso'!E$7/H44</f>
        <v>0.56650246305418717</v>
      </c>
    </row>
    <row r="45" spans="1:34" x14ac:dyDescent="0.25">
      <c r="A45" s="56">
        <f t="shared" ca="1" si="0"/>
        <v>50</v>
      </c>
      <c r="B45" t="str">
        <f>IF(atualizaçãoIMOVEIS!Y44="",IF(atualizaçãoIMOVEIS!Z44="","",atualizaçãoIMOVEIS!B44),atualizaçãoIMOVEIS!B44)</f>
        <v>AP0482</v>
      </c>
      <c r="C45" t="str">
        <f>+LEFT(atualizaçãoIMOVEIS!F44,SEARCH(",",atualizaçãoIMOVEIS!F44))</f>
        <v>Rua Ferreira Viana,</v>
      </c>
      <c r="D45" t="str">
        <f>+atualizaçãoIMOVEIS!H44</f>
        <v>Flamengo</v>
      </c>
      <c r="E45" t="str">
        <f>+atualizaçãoIMOVEIS!J44</f>
        <v>Rio de Janeiro</v>
      </c>
      <c r="F45" t="str">
        <f>IFERROR(LEFT(atualizaçãoIMOVEIS!Y44,SEARCH(",",atualizaçãoIMOVEIS!Y44)-1),atualizaçãoIMOVEIS!Y44)</f>
        <v>Regina Sant Anna</v>
      </c>
      <c r="G45" t="str">
        <f>+atualizaçãoIMOVEIS!D44</f>
        <v>Apartamento</v>
      </c>
      <c r="H45" s="67">
        <f ca="1">IF('Tabela de Peso'!$E$8-atualizaçãoIMOVEIS!T44=0,1,'Tabela de Peso'!$E$8-atualizaçãoIMOVEIS!T44)</f>
        <v>1001</v>
      </c>
      <c r="I45" s="57">
        <f ca="1">+TODAY()-atualizaçãoIMOVEIS!U44</f>
        <v>812</v>
      </c>
      <c r="J45" s="54">
        <f>+atualizaçãoIMOVEIS!K44</f>
        <v>310000</v>
      </c>
      <c r="K45" s="54"/>
      <c r="L45" s="54">
        <f t="shared" si="1"/>
        <v>15500</v>
      </c>
      <c r="M45" s="54"/>
      <c r="N45" s="54">
        <f>+atualizaçãoIMOVEIS!L44</f>
        <v>0</v>
      </c>
      <c r="O45" s="54"/>
      <c r="P45" s="54">
        <f>+atualizaçãoIMOVEIS!N44</f>
        <v>0</v>
      </c>
      <c r="Q45" s="62">
        <f>SUM(W$3:W45)</f>
        <v>43</v>
      </c>
      <c r="R45">
        <f>+atualizaçãoIMOVEIS!Q44</f>
        <v>1</v>
      </c>
      <c r="S45">
        <f>+atualizaçãoIMOVEIS!S44</f>
        <v>0</v>
      </c>
      <c r="T45">
        <f>+atualizaçãoIMOVEIS!V44</f>
        <v>20</v>
      </c>
      <c r="U45" s="56">
        <f>IFERROR(VLOOKUP(G45,'Tabela de Peso'!B$36:E$53,4,0),1)</f>
        <v>40</v>
      </c>
      <c r="V45">
        <f>IF(J45=0,'Tabela de Peso'!E$11,'Tabela de Peso'!E$10)</f>
        <v>50</v>
      </c>
      <c r="W45" s="1">
        <f>IF(atualizaçãoIMOVEIS!AB44="Especial",'Tabela de Peso'!$E$4,1)</f>
        <v>1</v>
      </c>
      <c r="X45" s="1">
        <f>IFERROR(VLOOKUP(D45,'Tabela de Peso'!B:E,4,0),'Tabela de Peso'!E$32)</f>
        <v>10</v>
      </c>
      <c r="Y45" s="70">
        <f>COUNTIF(Clientes!B:B,B45)</f>
        <v>0</v>
      </c>
      <c r="Z45" s="69">
        <f>+COUNTIF(Visitas!B:B,B45)</f>
        <v>0</v>
      </c>
      <c r="AA45" s="94">
        <f>IFERROR(VLOOKUP(B45,ZAP!A$2:AC$793,28,0),1)</f>
        <v>1</v>
      </c>
      <c r="AB45" s="65">
        <f>IFERROR(VLOOKUP(B45,ZAP!A$2:AC$793,26,0),1)</f>
        <v>1</v>
      </c>
      <c r="AC45" s="55">
        <f ca="1">IF(B45="",-9999999999,((AA45*'Tabela de Peso'!$E$7/H45)+(Z45*'Tabela de Peso'!$E$6/H45)+(Y45*'Tabela de Peso'!$E$5/H45)+(AB45*'Tabela de Peso'!$E$9+T45/1000)+W45+V45+X45+U45++AF45+S45+atualizaçãoIMOVEIS!R44)-I45-P45/1000)</f>
        <v>-709.96001998001998</v>
      </c>
      <c r="AD45" s="66" t="str">
        <f>IFERROR(+VLOOKUP(B45,ZAP!A:D,3,0),"não")</f>
        <v>não</v>
      </c>
      <c r="AE45" s="55" t="str">
        <f ca="1">IF(B45="","",IF(A45&lt;81,IF(AD45="ativo","manter","inserir"),IF(AD45="ativo",IF(H45&lt;'Tabela de Peso'!D$8,"manter","retirar"),"Não anunciar")))</f>
        <v>inserir</v>
      </c>
      <c r="AH45" s="68">
        <f ca="1">+AA45*'Tabela de Peso'!E$7/H45</f>
        <v>1.998001998001998E-2</v>
      </c>
    </row>
    <row r="46" spans="1:34" x14ac:dyDescent="0.25">
      <c r="A46" s="56">
        <f t="shared" ca="1" si="0"/>
        <v>28</v>
      </c>
      <c r="B46" t="str">
        <f>IF(atualizaçãoIMOVEIS!Y45="",IF(atualizaçãoIMOVEIS!Z45="","",atualizaçãoIMOVEIS!B45),atualizaçãoIMOVEIS!B45)</f>
        <v>AP0476</v>
      </c>
      <c r="C46" t="str">
        <f>+LEFT(atualizaçãoIMOVEIS!F45,SEARCH(",",atualizaçãoIMOVEIS!F45))</f>
        <v>Avenida Prado Júnior,</v>
      </c>
      <c r="D46" t="str">
        <f>+atualizaçãoIMOVEIS!H45</f>
        <v>Copacabana</v>
      </c>
      <c r="E46" t="str">
        <f>+atualizaçãoIMOVEIS!J45</f>
        <v>Rio de Janeiro</v>
      </c>
      <c r="F46" t="str">
        <f>IFERROR(LEFT(atualizaçãoIMOVEIS!Y45,SEARCH(",",atualizaçãoIMOVEIS!Y45)-1),atualizaçãoIMOVEIS!Y45)</f>
        <v>Regina Sant Anna</v>
      </c>
      <c r="G46" t="str">
        <f>+atualizaçãoIMOVEIS!D45</f>
        <v>Apartamento</v>
      </c>
      <c r="H46" s="67">
        <f ca="1">IF('Tabela de Peso'!$E$8-atualizaçãoIMOVEIS!T45=0,1,'Tabela de Peso'!$E$8-atualizaçãoIMOVEIS!T45)</f>
        <v>1005</v>
      </c>
      <c r="I46" s="57">
        <f ca="1">+TODAY()-atualizaçãoIMOVEIS!U45</f>
        <v>812</v>
      </c>
      <c r="J46" s="54">
        <f>+atualizaçãoIMOVEIS!K45</f>
        <v>1150000</v>
      </c>
      <c r="K46" s="54"/>
      <c r="L46" s="54">
        <f t="shared" si="1"/>
        <v>12777.777777777777</v>
      </c>
      <c r="M46" s="54"/>
      <c r="N46" s="54">
        <f>+atualizaçãoIMOVEIS!L45</f>
        <v>0</v>
      </c>
      <c r="O46" s="54"/>
      <c r="P46" s="54">
        <f>+atualizaçãoIMOVEIS!N45</f>
        <v>0</v>
      </c>
      <c r="Q46" s="62">
        <f>SUM(W$3:W46)</f>
        <v>44</v>
      </c>
      <c r="R46">
        <f>+atualizaçãoIMOVEIS!Q45</f>
        <v>3</v>
      </c>
      <c r="S46">
        <f>+atualizaçãoIMOVEIS!S45</f>
        <v>1</v>
      </c>
      <c r="T46">
        <f>+atualizaçãoIMOVEIS!V45</f>
        <v>90</v>
      </c>
      <c r="U46" s="56">
        <f>IFERROR(VLOOKUP(G46,'Tabela de Peso'!B$36:E$53,4,0),1)</f>
        <v>40</v>
      </c>
      <c r="V46">
        <f>IF(J46=0,'Tabela de Peso'!E$11,'Tabela de Peso'!E$10)</f>
        <v>50</v>
      </c>
      <c r="W46" s="1">
        <f>IF(atualizaçãoIMOVEIS!AB45="Especial",'Tabela de Peso'!$E$4,1)</f>
        <v>1</v>
      </c>
      <c r="X46" s="1">
        <f>IFERROR(VLOOKUP(D46,'Tabela de Peso'!B:E,4,0),'Tabela de Peso'!E$32)</f>
        <v>10</v>
      </c>
      <c r="Y46" s="70">
        <f>COUNTIF(Clientes!B:B,B46)</f>
        <v>0</v>
      </c>
      <c r="Z46" s="69">
        <f>+COUNTIF(Visitas!B:B,B46)</f>
        <v>0</v>
      </c>
      <c r="AA46" s="94" t="str">
        <f>IFERROR(VLOOKUP(B46,ZAP!A$2:AC$793,28,0),1)</f>
        <v>7</v>
      </c>
      <c r="AB46" s="65" t="str">
        <f>IFERROR(VLOOKUP(B46,ZAP!A$2:AC$793,26,0),1)</f>
        <v>21</v>
      </c>
      <c r="AC46" s="55">
        <f ca="1">IF(B46="",-9999999999,((AA46*'Tabela de Peso'!$E$7/H46)+(Z46*'Tabela de Peso'!$E$6/H46)+(Y46*'Tabela de Peso'!$E$5/H46)+(AB46*'Tabela de Peso'!$E$9+T46/1000)+W46+V46+X46+U46++AF46+S46+atualizaçãoIMOVEIS!R45)-I46-P46/1000)</f>
        <v>-687.77069651741294</v>
      </c>
      <c r="AD46" s="66" t="str">
        <f>IFERROR(+VLOOKUP(B46,ZAP!A:D,3,0),"não")</f>
        <v>Ativo</v>
      </c>
      <c r="AE46" s="55" t="str">
        <f ca="1">IF(B46="","",IF(A46&lt;81,IF(AD46="ativo","manter","inserir"),IF(AD46="ativo",IF(H46&lt;'Tabela de Peso'!D$8,"manter","retirar"),"Não anunciar")))</f>
        <v>manter</v>
      </c>
      <c r="AH46" s="68">
        <f ca="1">+AA46*'Tabela de Peso'!E$7/H46</f>
        <v>0.13930348258706468</v>
      </c>
    </row>
    <row r="47" spans="1:34" x14ac:dyDescent="0.25">
      <c r="A47" s="56">
        <f t="shared" ca="1" si="0"/>
        <v>13</v>
      </c>
      <c r="B47" t="str">
        <f>IF(atualizaçãoIMOVEIS!Y46="",IF(atualizaçãoIMOVEIS!Z46="","",atualizaçãoIMOVEIS!B46),atualizaçãoIMOVEIS!B46)</f>
        <v>AP0480</v>
      </c>
      <c r="C47" t="str">
        <f>+LEFT(atualizaçãoIMOVEIS!F46,SEARCH(",",atualizaçãoIMOVEIS!F46))</f>
        <v>Rua Francisco Otaviano,</v>
      </c>
      <c r="D47" t="str">
        <f>+atualizaçãoIMOVEIS!H46</f>
        <v>Copacabana</v>
      </c>
      <c r="E47" t="str">
        <f>+atualizaçãoIMOVEIS!J46</f>
        <v>Rio de Janeiro</v>
      </c>
      <c r="F47" t="str">
        <f>IFERROR(LEFT(atualizaçãoIMOVEIS!Y46,SEARCH(",",atualizaçãoIMOVEIS!Y46)-1),atualizaçãoIMOVEIS!Y46)</f>
        <v>Regina Sant Anna</v>
      </c>
      <c r="G47" t="str">
        <f>+atualizaçãoIMOVEIS!D46</f>
        <v>Apartamento</v>
      </c>
      <c r="H47" s="67">
        <f ca="1">IF('Tabela de Peso'!$E$8-atualizaçãoIMOVEIS!T46=0,1,'Tabela de Peso'!$E$8-atualizaçãoIMOVEIS!T46)</f>
        <v>1001</v>
      </c>
      <c r="I47" s="57">
        <f ca="1">+TODAY()-atualizaçãoIMOVEIS!U46</f>
        <v>812</v>
      </c>
      <c r="J47" s="54">
        <f>+atualizaçãoIMOVEIS!K46</f>
        <v>4000000</v>
      </c>
      <c r="K47" s="54"/>
      <c r="L47" s="54">
        <f t="shared" si="1"/>
        <v>21621.62162162162</v>
      </c>
      <c r="M47" s="54"/>
      <c r="N47" s="54">
        <f>+atualizaçãoIMOVEIS!L46</f>
        <v>0</v>
      </c>
      <c r="O47" s="54"/>
      <c r="P47" s="54">
        <f>+atualizaçãoIMOVEIS!N46</f>
        <v>0</v>
      </c>
      <c r="Q47" s="62">
        <f>SUM(W$3:W47)</f>
        <v>45</v>
      </c>
      <c r="R47">
        <f>+atualizaçãoIMOVEIS!Q46</f>
        <v>4</v>
      </c>
      <c r="S47">
        <f>+atualizaçãoIMOVEIS!S46</f>
        <v>4</v>
      </c>
      <c r="T47">
        <f>+atualizaçãoIMOVEIS!V46</f>
        <v>185</v>
      </c>
      <c r="U47" s="56">
        <f>IFERROR(VLOOKUP(G47,'Tabela de Peso'!B$36:E$53,4,0),1)</f>
        <v>40</v>
      </c>
      <c r="V47">
        <f>IF(J47=0,'Tabela de Peso'!E$11,'Tabela de Peso'!E$10)</f>
        <v>50</v>
      </c>
      <c r="W47" s="1">
        <f>IF(atualizaçãoIMOVEIS!AB46="Especial",'Tabela de Peso'!$E$4,1)</f>
        <v>1</v>
      </c>
      <c r="X47" s="1">
        <f>IFERROR(VLOOKUP(D47,'Tabela de Peso'!B:E,4,0),'Tabela de Peso'!E$32)</f>
        <v>10</v>
      </c>
      <c r="Y47" s="70">
        <f>COUNTIF(Clientes!B:B,B47)</f>
        <v>0</v>
      </c>
      <c r="Z47" s="69">
        <f>+COUNTIF(Visitas!B:B,B47)</f>
        <v>0</v>
      </c>
      <c r="AA47" s="94" t="str">
        <f>IFERROR(VLOOKUP(B47,ZAP!A$2:AC$793,28,0),1)</f>
        <v>0</v>
      </c>
      <c r="AB47" s="65" t="str">
        <f>IFERROR(VLOOKUP(B47,ZAP!A$2:AC$793,26,0),1)</f>
        <v>34</v>
      </c>
      <c r="AC47" s="55">
        <f ca="1">IF(B47="",-9999999999,((AA47*'Tabela de Peso'!$E$7/H47)+(Z47*'Tabela de Peso'!$E$6/H47)+(Y47*'Tabela de Peso'!$E$5/H47)+(AB47*'Tabela de Peso'!$E$9+T47/1000)+W47+V47+X47+U47++AF47+S47+atualizaçãoIMOVEIS!R46)-I47-P47/1000)</f>
        <v>-670.81500000000005</v>
      </c>
      <c r="AD47" s="66" t="str">
        <f>IFERROR(+VLOOKUP(B47,ZAP!A:D,3,0),"não")</f>
        <v>Ativo</v>
      </c>
      <c r="AE47" s="55" t="str">
        <f ca="1">IF(B47="","",IF(A47&lt;81,IF(AD47="ativo","manter","inserir"),IF(AD47="ativo",IF(H47&lt;'Tabela de Peso'!D$8,"manter","retirar"),"Não anunciar")))</f>
        <v>manter</v>
      </c>
      <c r="AH47" s="68">
        <f ca="1">+AA47*'Tabela de Peso'!E$7/H47</f>
        <v>0</v>
      </c>
    </row>
    <row r="48" spans="1:34" x14ac:dyDescent="0.25">
      <c r="A48" s="56">
        <f t="shared" ca="1" si="0"/>
        <v>34</v>
      </c>
      <c r="B48" t="str">
        <f>IF(atualizaçãoIMOVEIS!Y47="",IF(atualizaçãoIMOVEIS!Z47="","",atualizaçãoIMOVEIS!B47),atualizaçãoIMOVEIS!B47)</f>
        <v>AP0475</v>
      </c>
      <c r="C48" t="str">
        <f>+LEFT(atualizaçãoIMOVEIS!F47,SEARCH(",",atualizaçãoIMOVEIS!F47))</f>
        <v>Avenida Atlântica,</v>
      </c>
      <c r="D48" t="str">
        <f>+atualizaçãoIMOVEIS!H47</f>
        <v>Copacabana</v>
      </c>
      <c r="E48" t="str">
        <f>+atualizaçãoIMOVEIS!J47</f>
        <v>Rio de Janeiro</v>
      </c>
      <c r="F48" t="str">
        <f>IFERROR(LEFT(atualizaçãoIMOVEIS!Y47,SEARCH(",",atualizaçãoIMOVEIS!Y47)-1),atualizaçãoIMOVEIS!Y47)</f>
        <v>Regina Sant Anna</v>
      </c>
      <c r="G48" t="str">
        <f>+atualizaçãoIMOVEIS!D47</f>
        <v>Apartamento</v>
      </c>
      <c r="H48" s="67">
        <f ca="1">IF('Tabela de Peso'!$E$8-atualizaçãoIMOVEIS!T47=0,1,'Tabela de Peso'!$E$8-atualizaçãoIMOVEIS!T47)</f>
        <v>1005</v>
      </c>
      <c r="I48" s="57">
        <f ca="1">+TODAY()-atualizaçãoIMOVEIS!U47</f>
        <v>812</v>
      </c>
      <c r="J48" s="54">
        <f>+atualizaçãoIMOVEIS!K47</f>
        <v>1250000</v>
      </c>
      <c r="K48" s="54"/>
      <c r="L48" s="54">
        <f t="shared" si="1"/>
        <v>40322.580645161288</v>
      </c>
      <c r="M48" s="54"/>
      <c r="N48" s="54">
        <f>+atualizaçãoIMOVEIS!L47</f>
        <v>0</v>
      </c>
      <c r="O48" s="54"/>
      <c r="P48" s="54">
        <f>+atualizaçãoIMOVEIS!N47</f>
        <v>0</v>
      </c>
      <c r="Q48" s="62">
        <f>SUM(W$3:W48)</f>
        <v>46</v>
      </c>
      <c r="R48">
        <f>+atualizaçãoIMOVEIS!Q47</f>
        <v>1</v>
      </c>
      <c r="S48">
        <f>+atualizaçãoIMOVEIS!S47</f>
        <v>0</v>
      </c>
      <c r="T48">
        <f>+atualizaçãoIMOVEIS!V47</f>
        <v>31</v>
      </c>
      <c r="U48" s="56">
        <f>IFERROR(VLOOKUP(G48,'Tabela de Peso'!B$36:E$53,4,0),1)</f>
        <v>40</v>
      </c>
      <c r="V48">
        <f>IF(J48=0,'Tabela de Peso'!E$11,'Tabela de Peso'!E$10)</f>
        <v>50</v>
      </c>
      <c r="W48" s="1">
        <f>IF(atualizaçãoIMOVEIS!AB47="Especial",'Tabela de Peso'!$E$4,1)</f>
        <v>1</v>
      </c>
      <c r="X48" s="1">
        <f>IFERROR(VLOOKUP(D48,'Tabela de Peso'!B:E,4,0),'Tabela de Peso'!E$32)</f>
        <v>10</v>
      </c>
      <c r="Y48" s="70">
        <f>COUNTIF(Clientes!B:B,B48)</f>
        <v>0</v>
      </c>
      <c r="Z48" s="69">
        <f>+COUNTIF(Visitas!B:B,B48)</f>
        <v>0</v>
      </c>
      <c r="AA48" s="94" t="str">
        <f>IFERROR(VLOOKUP(B48,ZAP!A$2:AC$793,28,0),1)</f>
        <v>6</v>
      </c>
      <c r="AB48" s="65" t="str">
        <f>IFERROR(VLOOKUP(B48,ZAP!A$2:AC$793,26,0),1)</f>
        <v>21</v>
      </c>
      <c r="AC48" s="55">
        <f ca="1">IF(B48="",-9999999999,((AA48*'Tabela de Peso'!$E$7/H48)+(Z48*'Tabela de Peso'!$E$6/H48)+(Y48*'Tabela de Peso'!$E$5/H48)+(AB48*'Tabela de Peso'!$E$9+T48/1000)+W48+V48+X48+U48++AF48+S48+atualizaçãoIMOVEIS!R47)-I48-P48/1000)</f>
        <v>-689.84959701492539</v>
      </c>
      <c r="AD48" s="66" t="str">
        <f>IFERROR(+VLOOKUP(B48,ZAP!A:D,3,0),"não")</f>
        <v>Ativo</v>
      </c>
      <c r="AE48" s="55" t="str">
        <f ca="1">IF(B48="","",IF(A48&lt;81,IF(AD48="ativo","manter","inserir"),IF(AD48="ativo",IF(H48&lt;'Tabela de Peso'!D$8,"manter","retirar"),"Não anunciar")))</f>
        <v>manter</v>
      </c>
      <c r="AH48" s="68">
        <f ca="1">+AA48*'Tabela de Peso'!E$7/H48</f>
        <v>0.11940298507462686</v>
      </c>
    </row>
    <row r="49" spans="1:34" x14ac:dyDescent="0.25">
      <c r="A49" s="56">
        <f t="shared" ca="1" si="0"/>
        <v>30</v>
      </c>
      <c r="B49" t="str">
        <f>IF(atualizaçãoIMOVEIS!Y48="",IF(atualizaçãoIMOVEIS!Z48="","",atualizaçãoIMOVEIS!B48),atualizaçãoIMOVEIS!B48)</f>
        <v>AP0474</v>
      </c>
      <c r="C49" t="str">
        <f>+LEFT(atualizaçãoIMOVEIS!F48,SEARCH(",",atualizaçãoIMOVEIS!F48))</f>
        <v>Rua Barata Ribeiro,</v>
      </c>
      <c r="D49" t="str">
        <f>+atualizaçãoIMOVEIS!H48</f>
        <v>Copacabana</v>
      </c>
      <c r="E49" t="str">
        <f>+atualizaçãoIMOVEIS!J48</f>
        <v>Rio de Janeiro</v>
      </c>
      <c r="F49" t="str">
        <f>IFERROR(LEFT(atualizaçãoIMOVEIS!Y48,SEARCH(",",atualizaçãoIMOVEIS!Y48)-1),atualizaçãoIMOVEIS!Y48)</f>
        <v>Regina Sant Anna</v>
      </c>
      <c r="G49" t="str">
        <f>+atualizaçãoIMOVEIS!D48</f>
        <v>Apartamento</v>
      </c>
      <c r="H49" s="67">
        <f ca="1">IF('Tabela de Peso'!$E$8-atualizaçãoIMOVEIS!T48=0,1,'Tabela de Peso'!$E$8-atualizaçãoIMOVEIS!T48)</f>
        <v>1005</v>
      </c>
      <c r="I49" s="57">
        <f ca="1">+TODAY()-atualizaçãoIMOVEIS!U48</f>
        <v>812</v>
      </c>
      <c r="J49" s="54">
        <f>+atualizaçãoIMOVEIS!K48</f>
        <v>530000</v>
      </c>
      <c r="K49" s="54"/>
      <c r="L49" s="54">
        <f t="shared" si="1"/>
        <v>13250</v>
      </c>
      <c r="M49" s="54"/>
      <c r="N49" s="54">
        <f>+atualizaçãoIMOVEIS!L48</f>
        <v>0</v>
      </c>
      <c r="O49" s="54"/>
      <c r="P49" s="54">
        <f>+atualizaçãoIMOVEIS!N48</f>
        <v>0</v>
      </c>
      <c r="Q49" s="62">
        <f>SUM(W$3:W49)</f>
        <v>47</v>
      </c>
      <c r="R49">
        <f>+atualizaçãoIMOVEIS!Q48</f>
        <v>1</v>
      </c>
      <c r="S49">
        <f>+atualizaçãoIMOVEIS!S48</f>
        <v>0</v>
      </c>
      <c r="T49">
        <f>+atualizaçãoIMOVEIS!V48</f>
        <v>40</v>
      </c>
      <c r="U49" s="56">
        <f>IFERROR(VLOOKUP(G49,'Tabela de Peso'!B$36:E$53,4,0),1)</f>
        <v>40</v>
      </c>
      <c r="V49">
        <f>IF(J49=0,'Tabela de Peso'!E$11,'Tabela de Peso'!E$10)</f>
        <v>50</v>
      </c>
      <c r="W49" s="1">
        <f>IF(atualizaçãoIMOVEIS!AB48="Especial",'Tabela de Peso'!$E$4,1)</f>
        <v>1</v>
      </c>
      <c r="X49" s="1">
        <f>IFERROR(VLOOKUP(D49,'Tabela de Peso'!B:E,4,0),'Tabela de Peso'!E$32)</f>
        <v>10</v>
      </c>
      <c r="Y49" s="70">
        <f>COUNTIF(Clientes!B:B,B49)</f>
        <v>0</v>
      </c>
      <c r="Z49" s="69">
        <f>+COUNTIF(Visitas!B:B,B49)</f>
        <v>0</v>
      </c>
      <c r="AA49" s="94" t="str">
        <f>IFERROR(VLOOKUP(B49,ZAP!A$2:AC$793,28,0),1)</f>
        <v>1</v>
      </c>
      <c r="AB49" s="65" t="str">
        <f>IFERROR(VLOOKUP(B49,ZAP!A$2:AC$793,26,0),1)</f>
        <v>22</v>
      </c>
      <c r="AC49" s="55">
        <f ca="1">IF(B49="",-9999999999,((AA49*'Tabela de Peso'!$E$7/H49)+(Z49*'Tabela de Peso'!$E$6/H49)+(Y49*'Tabela de Peso'!$E$5/H49)+(AB49*'Tabela de Peso'!$E$9+T49/1000)+W49+V49+X49+U49++AF49+S49+atualizaçãoIMOVEIS!R48)-I49-P49/1000)</f>
        <v>-688.94009950248756</v>
      </c>
      <c r="AD49" s="66" t="str">
        <f>IFERROR(+VLOOKUP(B49,ZAP!A:D,3,0),"não")</f>
        <v>Ativo</v>
      </c>
      <c r="AE49" s="55" t="str">
        <f ca="1">IF(B49="","",IF(A49&lt;81,IF(AD49="ativo","manter","inserir"),IF(AD49="ativo",IF(H49&lt;'Tabela de Peso'!D$8,"manter","retirar"),"Não anunciar")))</f>
        <v>manter</v>
      </c>
      <c r="AH49" s="68">
        <f ca="1">+AA49*'Tabela de Peso'!E$7/H49</f>
        <v>1.9900497512437811E-2</v>
      </c>
    </row>
    <row r="50" spans="1:34" x14ac:dyDescent="0.25">
      <c r="A50" s="56">
        <f t="shared" ca="1" si="0"/>
        <v>25</v>
      </c>
      <c r="B50" t="str">
        <f>IF(atualizaçãoIMOVEIS!Y49="",IF(atualizaçãoIMOVEIS!Z49="","",atualizaçãoIMOVEIS!B49),atualizaçãoIMOVEIS!B49)</f>
        <v>AP0469</v>
      </c>
      <c r="C50" t="str">
        <f>+LEFT(atualizaçãoIMOVEIS!F49,SEARCH(",",atualizaçãoIMOVEIS!F49))</f>
        <v>Rua Marechal Mascarenhas de Morais,</v>
      </c>
      <c r="D50" t="str">
        <f>+atualizaçãoIMOVEIS!H49</f>
        <v>Copacabana</v>
      </c>
      <c r="E50" t="str">
        <f>+atualizaçãoIMOVEIS!J49</f>
        <v>Rio de Janeiro</v>
      </c>
      <c r="F50" t="str">
        <f>IFERROR(LEFT(atualizaçãoIMOVEIS!Y49,SEARCH(",",atualizaçãoIMOVEIS!Y49)-1),atualizaçãoIMOVEIS!Y49)</f>
        <v>Regina Sant Anna</v>
      </c>
      <c r="G50" t="str">
        <f>+atualizaçãoIMOVEIS!D49</f>
        <v>Apartamento</v>
      </c>
      <c r="H50" s="67">
        <f ca="1">IF('Tabela de Peso'!$E$8-atualizaçãoIMOVEIS!T49=0,1,'Tabela de Peso'!$E$8-atualizaçãoIMOVEIS!T49)</f>
        <v>1012</v>
      </c>
      <c r="I50" s="57">
        <f ca="1">+TODAY()-atualizaçãoIMOVEIS!U49</f>
        <v>812</v>
      </c>
      <c r="J50" s="54">
        <f>+atualizaçãoIMOVEIS!K49</f>
        <v>1700000</v>
      </c>
      <c r="K50" s="54"/>
      <c r="L50" s="54">
        <f t="shared" si="1"/>
        <v>10000</v>
      </c>
      <c r="M50" s="54"/>
      <c r="N50" s="54">
        <f>+atualizaçãoIMOVEIS!L49</f>
        <v>0</v>
      </c>
      <c r="O50" s="54"/>
      <c r="P50" s="54">
        <f>+atualizaçãoIMOVEIS!N49</f>
        <v>0</v>
      </c>
      <c r="Q50" s="62">
        <f>SUM(W$3:W50)</f>
        <v>48</v>
      </c>
      <c r="R50">
        <f>+atualizaçãoIMOVEIS!Q49</f>
        <v>3</v>
      </c>
      <c r="S50">
        <f>+atualizaçãoIMOVEIS!S49</f>
        <v>1</v>
      </c>
      <c r="T50">
        <f>+atualizaçãoIMOVEIS!V49</f>
        <v>170</v>
      </c>
      <c r="U50" s="56">
        <f>IFERROR(VLOOKUP(G50,'Tabela de Peso'!B$36:E$53,4,0),1)</f>
        <v>40</v>
      </c>
      <c r="V50">
        <f>IF(J50=0,'Tabela de Peso'!E$11,'Tabela de Peso'!E$10)</f>
        <v>50</v>
      </c>
      <c r="W50" s="1">
        <f>IF(atualizaçãoIMOVEIS!AB49="Especial",'Tabela de Peso'!$E$4,1)</f>
        <v>1</v>
      </c>
      <c r="X50" s="1">
        <f>IFERROR(VLOOKUP(D50,'Tabela de Peso'!B:E,4,0),'Tabela de Peso'!E$32)</f>
        <v>10</v>
      </c>
      <c r="Y50" s="70">
        <f>COUNTIF(Clientes!B:B,B50)</f>
        <v>0</v>
      </c>
      <c r="Z50" s="69">
        <f>+COUNTIF(Visitas!B:B,B50)</f>
        <v>0</v>
      </c>
      <c r="AA50" s="94" t="str">
        <f>IFERROR(VLOOKUP(B50,ZAP!A$2:AC$793,28,0),1)</f>
        <v>5</v>
      </c>
      <c r="AB50" s="65" t="str">
        <f>IFERROR(VLOOKUP(B50,ZAP!A$2:AC$793,26,0),1)</f>
        <v>29</v>
      </c>
      <c r="AC50" s="55">
        <f ca="1">IF(B50="",-9999999999,((AA50*'Tabela de Peso'!$E$7/H50)+(Z50*'Tabela de Peso'!$E$6/H50)+(Y50*'Tabela de Peso'!$E$5/H50)+(AB50*'Tabela de Peso'!$E$9+T50/1000)+W50+V50+X50+U50++AF50+S50+atualizaçãoIMOVEIS!R49)-I50-P50/1000)</f>
        <v>-679.73118577075093</v>
      </c>
      <c r="AD50" s="66" t="str">
        <f>IFERROR(+VLOOKUP(B50,ZAP!A:D,3,0),"não")</f>
        <v>Ativo</v>
      </c>
      <c r="AE50" s="55" t="str">
        <f ca="1">IF(B50="","",IF(A50&lt;81,IF(AD50="ativo","manter","inserir"),IF(AD50="ativo",IF(H50&lt;'Tabela de Peso'!D$8,"manter","retirar"),"Não anunciar")))</f>
        <v>manter</v>
      </c>
      <c r="AH50" s="68">
        <f ca="1">+AA50*'Tabela de Peso'!E$7/H50</f>
        <v>9.8814229249011856E-2</v>
      </c>
    </row>
    <row r="51" spans="1:34" x14ac:dyDescent="0.25">
      <c r="A51" s="56">
        <f t="shared" ca="1" si="0"/>
        <v>14</v>
      </c>
      <c r="B51" t="str">
        <f>IF(atualizaçãoIMOVEIS!Y50="",IF(atualizaçãoIMOVEIS!Z50="","",atualizaçãoIMOVEIS!B50),atualizaçãoIMOVEIS!B50)</f>
        <v>AP0468</v>
      </c>
      <c r="C51" t="str">
        <f>+LEFT(atualizaçãoIMOVEIS!F50,SEARCH(",",atualizaçãoIMOVEIS!F50))</f>
        <v>Rua das Laranjeiras,</v>
      </c>
      <c r="D51" t="str">
        <f>+atualizaçãoIMOVEIS!H50</f>
        <v>Laranjeiras</v>
      </c>
      <c r="E51" t="str">
        <f>+atualizaçãoIMOVEIS!J50</f>
        <v>Rio de Janeiro</v>
      </c>
      <c r="F51" t="str">
        <f>IFERROR(LEFT(atualizaçãoIMOVEIS!Y50,SEARCH(",",atualizaçãoIMOVEIS!Y50)-1),atualizaçãoIMOVEIS!Y50)</f>
        <v>Regina Sant Anna</v>
      </c>
      <c r="G51" t="str">
        <f>+atualizaçãoIMOVEIS!D50</f>
        <v>Apartamento</v>
      </c>
      <c r="H51" s="67">
        <f ca="1">IF('Tabela de Peso'!$E$8-atualizaçãoIMOVEIS!T50=0,1,'Tabela de Peso'!$E$8-atualizaçãoIMOVEIS!T50)</f>
        <v>1012</v>
      </c>
      <c r="I51" s="57">
        <f ca="1">+TODAY()-atualizaçãoIMOVEIS!U50</f>
        <v>812</v>
      </c>
      <c r="J51" s="54">
        <f>+atualizaçãoIMOVEIS!K50</f>
        <v>590000</v>
      </c>
      <c r="K51" s="54"/>
      <c r="L51" s="54">
        <f t="shared" si="1"/>
        <v>9218.75</v>
      </c>
      <c r="M51" s="54"/>
      <c r="N51" s="54">
        <f>+atualizaçãoIMOVEIS!L50</f>
        <v>0</v>
      </c>
      <c r="O51" s="54"/>
      <c r="P51" s="54">
        <f>+atualizaçãoIMOVEIS!N50</f>
        <v>0</v>
      </c>
      <c r="Q51" s="62">
        <f>SUM(W$3:W51)</f>
        <v>49</v>
      </c>
      <c r="R51">
        <f>+atualizaçãoIMOVEIS!Q50</f>
        <v>2</v>
      </c>
      <c r="S51">
        <f>+atualizaçãoIMOVEIS!S50</f>
        <v>1</v>
      </c>
      <c r="T51">
        <f>+atualizaçãoIMOVEIS!V50</f>
        <v>64</v>
      </c>
      <c r="U51" s="56">
        <f>IFERROR(VLOOKUP(G51,'Tabela de Peso'!B$36:E$53,4,0),1)</f>
        <v>40</v>
      </c>
      <c r="V51">
        <f>IF(J51=0,'Tabela de Peso'!E$11,'Tabela de Peso'!E$10)</f>
        <v>50</v>
      </c>
      <c r="W51" s="1">
        <f>IF(atualizaçãoIMOVEIS!AB50="Especial",'Tabela de Peso'!$E$4,1)</f>
        <v>1</v>
      </c>
      <c r="X51" s="1">
        <f>IFERROR(VLOOKUP(D51,'Tabela de Peso'!B:E,4,0),'Tabela de Peso'!E$32)</f>
        <v>10</v>
      </c>
      <c r="Y51" s="70">
        <f>COUNTIF(Clientes!B:B,B51)</f>
        <v>0</v>
      </c>
      <c r="Z51" s="69">
        <f>+COUNTIF(Visitas!B:B,B51)</f>
        <v>0</v>
      </c>
      <c r="AA51" s="94" t="str">
        <f>IFERROR(VLOOKUP(B51,ZAP!A$2:AC$793,28,0),1)</f>
        <v>20</v>
      </c>
      <c r="AB51" s="65" t="str">
        <f>IFERROR(VLOOKUP(B51,ZAP!A$2:AC$793,26,0),1)</f>
        <v>37</v>
      </c>
      <c r="AC51" s="55">
        <f ca="1">IF(B51="",-9999999999,((AA51*'Tabela de Peso'!$E$7/H51)+(Z51*'Tabela de Peso'!$E$6/H51)+(Y51*'Tabela de Peso'!$E$5/H51)+(AB51*'Tabela de Peso'!$E$9+T51/1000)+W51+V51+X51+U51++AF51+S51+atualizaçãoIMOVEIS!R50)-I51-P51/1000)</f>
        <v>-671.54074308300392</v>
      </c>
      <c r="AD51" s="66" t="str">
        <f>IFERROR(+VLOOKUP(B51,ZAP!A:D,3,0),"não")</f>
        <v>Ativo</v>
      </c>
      <c r="AE51" s="55" t="str">
        <f ca="1">IF(B51="","",IF(A51&lt;81,IF(AD51="ativo","manter","inserir"),IF(AD51="ativo",IF(H51&lt;'Tabela de Peso'!D$8,"manter","retirar"),"Não anunciar")))</f>
        <v>manter</v>
      </c>
      <c r="AH51" s="68">
        <f ca="1">+AA51*'Tabela de Peso'!E$7/H51</f>
        <v>0.39525691699604742</v>
      </c>
    </row>
    <row r="52" spans="1:34" x14ac:dyDescent="0.25">
      <c r="A52" s="56">
        <f t="shared" ca="1" si="0"/>
        <v>49</v>
      </c>
      <c r="B52" t="str">
        <f>IF(atualizaçãoIMOVEIS!Y51="",IF(atualizaçãoIMOVEIS!Z51="","",atualizaçãoIMOVEIS!B51),atualizaçãoIMOVEIS!B51)</f>
        <v>AP0465</v>
      </c>
      <c r="C52" t="str">
        <f>+LEFT(atualizaçãoIMOVEIS!F51,SEARCH(",",atualizaçãoIMOVEIS!F51))</f>
        <v>Rua Ronald de Carvalho,</v>
      </c>
      <c r="D52" t="str">
        <f>+atualizaçãoIMOVEIS!H51</f>
        <v>Copacabana</v>
      </c>
      <c r="E52" t="str">
        <f>+atualizaçãoIMOVEIS!J51</f>
        <v>Rio de Janeiro</v>
      </c>
      <c r="F52" t="str">
        <f>IFERROR(LEFT(atualizaçãoIMOVEIS!Y51,SEARCH(",",atualizaçãoIMOVEIS!Y51)-1),atualizaçãoIMOVEIS!Y51)</f>
        <v>Regina Sant Anna</v>
      </c>
      <c r="G52" t="str">
        <f>+atualizaçãoIMOVEIS!D51</f>
        <v>Apartamento</v>
      </c>
      <c r="H52" s="67">
        <f ca="1">IF('Tabela de Peso'!$E$8-atualizaçãoIMOVEIS!T51=0,1,'Tabela de Peso'!$E$8-atualizaçãoIMOVEIS!T51)</f>
        <v>1015</v>
      </c>
      <c r="I52" s="57">
        <f ca="1">+TODAY()-atualizaçãoIMOVEIS!U51</f>
        <v>812</v>
      </c>
      <c r="J52" s="54">
        <f>+atualizaçãoIMOVEIS!K51</f>
        <v>395000</v>
      </c>
      <c r="K52" s="54"/>
      <c r="L52" s="54">
        <f t="shared" si="1"/>
        <v>11285.714285714286</v>
      </c>
      <c r="M52" s="54"/>
      <c r="N52" s="54">
        <f>+atualizaçãoIMOVEIS!L51</f>
        <v>0</v>
      </c>
      <c r="O52" s="54"/>
      <c r="P52" s="54">
        <f>+atualizaçãoIMOVEIS!N51</f>
        <v>0</v>
      </c>
      <c r="Q52" s="62">
        <f>SUM(W$3:W52)</f>
        <v>50</v>
      </c>
      <c r="R52">
        <f>+atualizaçãoIMOVEIS!Q51</f>
        <v>1</v>
      </c>
      <c r="S52">
        <f>+atualizaçãoIMOVEIS!S51</f>
        <v>0</v>
      </c>
      <c r="T52">
        <f>+atualizaçãoIMOVEIS!V51</f>
        <v>35</v>
      </c>
      <c r="U52" s="56">
        <f>IFERROR(VLOOKUP(G52,'Tabela de Peso'!B$36:E$53,4,0),1)</f>
        <v>40</v>
      </c>
      <c r="V52">
        <f>IF(J52=0,'Tabela de Peso'!E$11,'Tabela de Peso'!E$10)</f>
        <v>50</v>
      </c>
      <c r="W52" s="1">
        <f>IF(atualizaçãoIMOVEIS!AB51="Especial",'Tabela de Peso'!$E$4,1)</f>
        <v>1</v>
      </c>
      <c r="X52" s="1">
        <f>IFERROR(VLOOKUP(D52,'Tabela de Peso'!B:E,4,0),'Tabela de Peso'!E$32)</f>
        <v>10</v>
      </c>
      <c r="Y52" s="70">
        <f>COUNTIF(Clientes!B:B,B52)</f>
        <v>0</v>
      </c>
      <c r="Z52" s="69">
        <f>+COUNTIF(Visitas!B:B,B52)</f>
        <v>0</v>
      </c>
      <c r="AA52" s="94">
        <f>IFERROR(VLOOKUP(B52,ZAP!A$2:AC$793,28,0),1)</f>
        <v>1</v>
      </c>
      <c r="AB52" s="65">
        <f>IFERROR(VLOOKUP(B52,ZAP!A$2:AC$793,26,0),1)</f>
        <v>1</v>
      </c>
      <c r="AC52" s="55">
        <f ca="1">IF(B52="",-9999999999,((AA52*'Tabela de Peso'!$E$7/H52)+(Z52*'Tabela de Peso'!$E$6/H52)+(Y52*'Tabela de Peso'!$E$5/H52)+(AB52*'Tabela de Peso'!$E$9+T52/1000)+W52+V52+X52+U52++AF52+S52+atualizaçãoIMOVEIS!R51)-I52-P52/1000)</f>
        <v>-709.94529556650241</v>
      </c>
      <c r="AD52" s="66" t="str">
        <f>IFERROR(+VLOOKUP(B52,ZAP!A:D,3,0),"não")</f>
        <v>não</v>
      </c>
      <c r="AE52" s="55" t="str">
        <f ca="1">IF(B52="","",IF(A52&lt;81,IF(AD52="ativo","manter","inserir"),IF(AD52="ativo",IF(H52&lt;'Tabela de Peso'!D$8,"manter","retirar"),"Não anunciar")))</f>
        <v>inserir</v>
      </c>
      <c r="AH52" s="68">
        <f ca="1">+AA52*'Tabela de Peso'!E$7/H52</f>
        <v>1.9704433497536946E-2</v>
      </c>
    </row>
    <row r="53" spans="1:34" x14ac:dyDescent="0.25">
      <c r="A53" s="56">
        <f t="shared" ca="1" si="0"/>
        <v>37</v>
      </c>
      <c r="B53" t="str">
        <f>IF(atualizaçãoIMOVEIS!Y52="",IF(atualizaçãoIMOVEIS!Z52="","",atualizaçãoIMOVEIS!B52),atualizaçãoIMOVEIS!B52)</f>
        <v>AP0408</v>
      </c>
      <c r="C53" t="str">
        <f>+LEFT(atualizaçãoIMOVEIS!F52,SEARCH(",",atualizaçãoIMOVEIS!F52))</f>
        <v>Avenida Beira-Mar,</v>
      </c>
      <c r="D53" t="str">
        <f>+atualizaçãoIMOVEIS!H52</f>
        <v>Centro</v>
      </c>
      <c r="E53" t="str">
        <f>+atualizaçãoIMOVEIS!J52</f>
        <v>Rio de Janeiro</v>
      </c>
      <c r="F53" t="str">
        <f>IFERROR(LEFT(atualizaçãoIMOVEIS!Y52,SEARCH(",",atualizaçãoIMOVEIS!Y52)-1),atualizaçãoIMOVEIS!Y52)</f>
        <v>Regina Sant Anna</v>
      </c>
      <c r="G53" t="str">
        <f>+atualizaçãoIMOVEIS!D52</f>
        <v>Apartamento</v>
      </c>
      <c r="H53" s="67">
        <f ca="1">IF('Tabela de Peso'!$E$8-atualizaçãoIMOVEIS!T52=0,1,'Tabela de Peso'!$E$8-atualizaçãoIMOVEIS!T52)</f>
        <v>1072</v>
      </c>
      <c r="I53" s="57">
        <f ca="1">+TODAY()-atualizaçãoIMOVEIS!U52</f>
        <v>812</v>
      </c>
      <c r="J53" s="54">
        <f>+atualizaçãoIMOVEIS!K52</f>
        <v>590000</v>
      </c>
      <c r="K53" s="54"/>
      <c r="L53" s="54">
        <f t="shared" si="1"/>
        <v>7866.666666666667</v>
      </c>
      <c r="M53" s="54"/>
      <c r="N53" s="54">
        <f>+atualizaçãoIMOVEIS!L52</f>
        <v>0</v>
      </c>
      <c r="O53" s="54"/>
      <c r="P53" s="54">
        <f>+atualizaçãoIMOVEIS!N52</f>
        <v>0</v>
      </c>
      <c r="Q53" s="62">
        <f>SUM(W$3:W53)</f>
        <v>51</v>
      </c>
      <c r="R53">
        <f>+atualizaçãoIMOVEIS!Q52</f>
        <v>3</v>
      </c>
      <c r="S53">
        <f>+atualizaçãoIMOVEIS!S52</f>
        <v>0</v>
      </c>
      <c r="T53">
        <f>+atualizaçãoIMOVEIS!V52</f>
        <v>75</v>
      </c>
      <c r="U53" s="56">
        <f>IFERROR(VLOOKUP(G53,'Tabela de Peso'!B$36:E$53,4,0),1)</f>
        <v>40</v>
      </c>
      <c r="V53">
        <f>IF(J53=0,'Tabela de Peso'!E$11,'Tabela de Peso'!E$10)</f>
        <v>50</v>
      </c>
      <c r="W53" s="1">
        <f>IF(atualizaçãoIMOVEIS!AB52="Especial",'Tabela de Peso'!$E$4,1)</f>
        <v>1</v>
      </c>
      <c r="X53" s="1">
        <f>IFERROR(VLOOKUP(D53,'Tabela de Peso'!B:E,4,0),'Tabela de Peso'!E$32)</f>
        <v>8</v>
      </c>
      <c r="Y53" s="70">
        <f>COUNTIF(Clientes!B:B,B53)</f>
        <v>0</v>
      </c>
      <c r="Z53" s="69">
        <f>+COUNTIF(Visitas!B:B,B53)</f>
        <v>0</v>
      </c>
      <c r="AA53" s="94" t="str">
        <f>IFERROR(VLOOKUP(B53,ZAP!A$2:AC$793,28,0),1)</f>
        <v>21</v>
      </c>
      <c r="AB53" s="65" t="str">
        <f>IFERROR(VLOOKUP(B53,ZAP!A$2:AC$793,26,0),1)</f>
        <v>20</v>
      </c>
      <c r="AC53" s="55">
        <f ca="1">IF(B53="",-9999999999,((AA53*'Tabela de Peso'!$E$7/H53)+(Z53*'Tabela de Peso'!$E$6/H53)+(Y53*'Tabela de Peso'!$E$5/H53)+(AB53*'Tabela de Peso'!$E$9+T53/1000)+W53+V53+X53+U53++AF53+S53+atualizaçãoIMOVEIS!R52)-I53-P53/1000)</f>
        <v>-692.53320895522393</v>
      </c>
      <c r="AD53" s="66" t="str">
        <f>IFERROR(+VLOOKUP(B53,ZAP!A:D,3,0),"não")</f>
        <v>Ativo</v>
      </c>
      <c r="AE53" s="55" t="str">
        <f ca="1">IF(B53="","",IF(A53&lt;81,IF(AD53="ativo","manter","inserir"),IF(AD53="ativo",IF(H53&lt;'Tabela de Peso'!D$8,"manter","retirar"),"Não anunciar")))</f>
        <v>manter</v>
      </c>
      <c r="AH53" s="68">
        <f ca="1">+AA53*'Tabela de Peso'!E$7/H53</f>
        <v>0.39179104477611942</v>
      </c>
    </row>
    <row r="54" spans="1:34" x14ac:dyDescent="0.25">
      <c r="A54" s="56">
        <f t="shared" ca="1" si="0"/>
        <v>19</v>
      </c>
      <c r="B54" t="str">
        <f>IF(atualizaçãoIMOVEIS!Y53="",IF(atualizaçãoIMOVEIS!Z53="","",atualizaçãoIMOVEIS!B53),atualizaçãoIMOVEIS!B53)</f>
        <v>AP0535</v>
      </c>
      <c r="C54" t="str">
        <f>+LEFT(atualizaçãoIMOVEIS!F53,SEARCH(",",atualizaçãoIMOVEIS!F53))</f>
        <v>Rua Raul Pompeia,</v>
      </c>
      <c r="D54" t="str">
        <f>+atualizaçãoIMOVEIS!H53</f>
        <v>Copacabana</v>
      </c>
      <c r="E54" t="str">
        <f>+atualizaçãoIMOVEIS!J53</f>
        <v>Rio de Janeiro</v>
      </c>
      <c r="F54" t="str">
        <f>IFERROR(LEFT(atualizaçãoIMOVEIS!Y53,SEARCH(",",atualizaçãoIMOVEIS!Y53)-1),atualizaçãoIMOVEIS!Y53)</f>
        <v>Regina Sant Anna</v>
      </c>
      <c r="G54" t="str">
        <f>+atualizaçãoIMOVEIS!D53</f>
        <v>Apartamento</v>
      </c>
      <c r="H54" s="67">
        <f ca="1">IF('Tabela de Peso'!$E$8-atualizaçãoIMOVEIS!T53=0,1,'Tabela de Peso'!$E$8-atualizaçãoIMOVEIS!T53)</f>
        <v>889</v>
      </c>
      <c r="I54" s="57">
        <f ca="1">+TODAY()-atualizaçãoIMOVEIS!U53</f>
        <v>812</v>
      </c>
      <c r="J54" s="54">
        <f>+atualizaçãoIMOVEIS!K53</f>
        <v>690000</v>
      </c>
      <c r="K54" s="54"/>
      <c r="L54" s="54">
        <f t="shared" si="1"/>
        <v>11500</v>
      </c>
      <c r="M54" s="54"/>
      <c r="N54" s="54">
        <f>+atualizaçãoIMOVEIS!L53</f>
        <v>0</v>
      </c>
      <c r="O54" s="54"/>
      <c r="P54" s="54">
        <f>+atualizaçãoIMOVEIS!N53</f>
        <v>0</v>
      </c>
      <c r="Q54" s="62">
        <f>SUM(W$3:W54)</f>
        <v>52</v>
      </c>
      <c r="R54">
        <f>+atualizaçãoIMOVEIS!Q53</f>
        <v>1</v>
      </c>
      <c r="S54">
        <f>+atualizaçãoIMOVEIS!S53</f>
        <v>1</v>
      </c>
      <c r="T54">
        <f>+atualizaçãoIMOVEIS!V53</f>
        <v>60</v>
      </c>
      <c r="U54" s="56">
        <f>IFERROR(VLOOKUP(G54,'Tabela de Peso'!B$36:E$53,4,0),1)</f>
        <v>40</v>
      </c>
      <c r="V54">
        <f>IF(J54=0,'Tabela de Peso'!E$11,'Tabela de Peso'!E$10)</f>
        <v>50</v>
      </c>
      <c r="W54" s="1">
        <f>IF(atualizaçãoIMOVEIS!AB53="Especial",'Tabela de Peso'!$E$4,1)</f>
        <v>1</v>
      </c>
      <c r="X54" s="1">
        <f>IFERROR(VLOOKUP(D54,'Tabela de Peso'!B:E,4,0),'Tabela de Peso'!E$32)</f>
        <v>10</v>
      </c>
      <c r="Y54" s="70">
        <f>COUNTIF(Clientes!B:B,B54)</f>
        <v>0</v>
      </c>
      <c r="Z54" s="69">
        <f>+COUNTIF(Visitas!B:B,B54)</f>
        <v>0</v>
      </c>
      <c r="AA54" s="94" t="str">
        <f>IFERROR(VLOOKUP(B54,ZAP!A$2:AC$793,28,0),1)</f>
        <v>17</v>
      </c>
      <c r="AB54" s="65" t="str">
        <f>IFERROR(VLOOKUP(B54,ZAP!A$2:AC$793,26,0),1)</f>
        <v>33</v>
      </c>
      <c r="AC54" s="55">
        <f ca="1">IF(B54="",-9999999999,((AA54*'Tabela de Peso'!$E$7/H54)+(Z54*'Tabela de Peso'!$E$6/H54)+(Y54*'Tabela de Peso'!$E$5/H54)+(AB54*'Tabela de Peso'!$E$9+T54/1000)+W54+V54+X54+U54++AF54+S54+atualizaçãoIMOVEIS!R53)-I54-P54/1000)</f>
        <v>-676.55754780652421</v>
      </c>
      <c r="AD54" s="66" t="str">
        <f>IFERROR(+VLOOKUP(B54,ZAP!A:D,3,0),"não")</f>
        <v>Ativo</v>
      </c>
      <c r="AE54" s="55" t="str">
        <f ca="1">IF(B54="","",IF(A54&lt;81,IF(AD54="ativo","manter","inserir"),IF(AD54="ativo",IF(H54&lt;'Tabela de Peso'!D$8,"manter","retirar"),"Não anunciar")))</f>
        <v>manter</v>
      </c>
      <c r="AH54" s="68">
        <f ca="1">+AA54*'Tabela de Peso'!E$7/H54</f>
        <v>0.38245219347581555</v>
      </c>
    </row>
    <row r="55" spans="1:34" x14ac:dyDescent="0.25">
      <c r="A55" s="56">
        <f t="shared" ca="1" si="0"/>
        <v>32</v>
      </c>
      <c r="B55" t="str">
        <f>IF(atualizaçãoIMOVEIS!Y54="",IF(atualizaçãoIMOVEIS!Z54="","",atualizaçãoIMOVEIS!B54),atualizaçãoIMOVEIS!B54)</f>
        <v>AP0534</v>
      </c>
      <c r="C55" t="str">
        <f>+LEFT(atualizaçãoIMOVEIS!F54,SEARCH(",",atualizaçãoIMOVEIS!F54))</f>
        <v>Avenida Atlântica,</v>
      </c>
      <c r="D55" t="str">
        <f>+atualizaçãoIMOVEIS!H54</f>
        <v>Copacabana</v>
      </c>
      <c r="E55" t="str">
        <f>+atualizaçãoIMOVEIS!J54</f>
        <v>Rio de Janeiro</v>
      </c>
      <c r="F55" t="str">
        <f>IFERROR(LEFT(atualizaçãoIMOVEIS!Y54,SEARCH(",",atualizaçãoIMOVEIS!Y54)-1),atualizaçãoIMOVEIS!Y54)</f>
        <v>Regina Sant Anna</v>
      </c>
      <c r="G55" t="str">
        <f>+atualizaçãoIMOVEIS!D54</f>
        <v>Apartamento</v>
      </c>
      <c r="H55" s="67">
        <f ca="1">IF('Tabela de Peso'!$E$8-atualizaçãoIMOVEIS!T54=0,1,'Tabela de Peso'!$E$8-atualizaçãoIMOVEIS!T54)</f>
        <v>889</v>
      </c>
      <c r="I55" s="57">
        <f ca="1">+TODAY()-atualizaçãoIMOVEIS!U54</f>
        <v>812</v>
      </c>
      <c r="J55" s="54">
        <f>+atualizaçãoIMOVEIS!K54</f>
        <v>560000</v>
      </c>
      <c r="K55" s="54"/>
      <c r="L55" s="54">
        <f t="shared" si="1"/>
        <v>19310.344827586207</v>
      </c>
      <c r="M55" s="54"/>
      <c r="N55" s="54">
        <f>+atualizaçãoIMOVEIS!L54</f>
        <v>0</v>
      </c>
      <c r="O55" s="54"/>
      <c r="P55" s="54">
        <f>+atualizaçãoIMOVEIS!N54</f>
        <v>0</v>
      </c>
      <c r="Q55" s="62">
        <f>SUM(W$3:W55)</f>
        <v>53</v>
      </c>
      <c r="R55">
        <f>+atualizaçãoIMOVEIS!Q54</f>
        <v>1</v>
      </c>
      <c r="S55">
        <f>+atualizaçãoIMOVEIS!S54</f>
        <v>0</v>
      </c>
      <c r="T55">
        <f>+atualizaçãoIMOVEIS!V54</f>
        <v>29</v>
      </c>
      <c r="U55" s="56">
        <f>IFERROR(VLOOKUP(G55,'Tabela de Peso'!B$36:E$53,4,0),1)</f>
        <v>40</v>
      </c>
      <c r="V55">
        <f>IF(J55=0,'Tabela de Peso'!E$11,'Tabela de Peso'!E$10)</f>
        <v>50</v>
      </c>
      <c r="W55" s="1">
        <f>IF(atualizaçãoIMOVEIS!AB54="Especial",'Tabela de Peso'!$E$4,1)</f>
        <v>1</v>
      </c>
      <c r="X55" s="1">
        <f>IFERROR(VLOOKUP(D55,'Tabela de Peso'!B:E,4,0),'Tabela de Peso'!E$32)</f>
        <v>10</v>
      </c>
      <c r="Y55" s="70">
        <f>COUNTIF(Clientes!B:B,B55)</f>
        <v>0</v>
      </c>
      <c r="Z55" s="69">
        <f>+COUNTIF(Visitas!B:B,B55)</f>
        <v>0</v>
      </c>
      <c r="AA55" s="94" t="str">
        <f>IFERROR(VLOOKUP(B55,ZAP!A$2:AC$793,28,0),1)</f>
        <v>7</v>
      </c>
      <c r="AB55" s="65" t="str">
        <f>IFERROR(VLOOKUP(B55,ZAP!A$2:AC$793,26,0),1)</f>
        <v>21</v>
      </c>
      <c r="AC55" s="55">
        <f ca="1">IF(B55="",-9999999999,((AA55*'Tabela de Peso'!$E$7/H55)+(Z55*'Tabela de Peso'!$E$6/H55)+(Y55*'Tabela de Peso'!$E$5/H55)+(AB55*'Tabela de Peso'!$E$9+T55/1000)+W55+V55+X55+U55++AF55+S55+atualizaçãoIMOVEIS!R54)-I55-P55/1000)</f>
        <v>-689.81351968503941</v>
      </c>
      <c r="AD55" s="66" t="str">
        <f>IFERROR(+VLOOKUP(B55,ZAP!A:D,3,0),"não")</f>
        <v>Ativo</v>
      </c>
      <c r="AE55" s="55" t="str">
        <f ca="1">IF(B55="","",IF(A55&lt;81,IF(AD55="ativo","manter","inserir"),IF(AD55="ativo",IF(H55&lt;'Tabela de Peso'!D$8,"manter","retirar"),"Não anunciar")))</f>
        <v>manter</v>
      </c>
      <c r="AH55" s="68">
        <f ca="1">+AA55*'Tabela de Peso'!E$7/H55</f>
        <v>0.15748031496062992</v>
      </c>
    </row>
    <row r="56" spans="1:34" x14ac:dyDescent="0.25">
      <c r="A56" s="56">
        <f t="shared" ca="1" si="0"/>
        <v>41</v>
      </c>
      <c r="B56" t="str">
        <f>IF(atualizaçãoIMOVEIS!Y55="",IF(atualizaçãoIMOVEIS!Z55="","",atualizaçãoIMOVEIS!B55),atualizaçãoIMOVEIS!B55)</f>
        <v>CA0010</v>
      </c>
      <c r="C56" t="str">
        <f>+LEFT(atualizaçãoIMOVEIS!F55,SEARCH(",",atualizaçãoIMOVEIS!F55))</f>
        <v>Rua Embaixador Morgan,</v>
      </c>
      <c r="D56" t="str">
        <f>+atualizaçãoIMOVEIS!H55</f>
        <v>Humaitá</v>
      </c>
      <c r="E56" t="str">
        <f>+atualizaçãoIMOVEIS!J55</f>
        <v>Rio de Janeiro</v>
      </c>
      <c r="F56" t="str">
        <f>IFERROR(LEFT(atualizaçãoIMOVEIS!Y55,SEARCH(",",atualizaçãoIMOVEIS!Y55)-1),atualizaçãoIMOVEIS!Y55)</f>
        <v>Claudia Almeida</v>
      </c>
      <c r="G56" t="str">
        <f>+atualizaçãoIMOVEIS!D55</f>
        <v>Casa</v>
      </c>
      <c r="H56" s="67">
        <f ca="1">IF('Tabela de Peso'!$E$8-atualizaçãoIMOVEIS!T55=0,1,'Tabela de Peso'!$E$8-atualizaçãoIMOVEIS!T55)</f>
        <v>1509</v>
      </c>
      <c r="I56" s="57">
        <f ca="1">+TODAY()-atualizaçãoIMOVEIS!U55</f>
        <v>817</v>
      </c>
      <c r="J56" s="54">
        <f>+atualizaçãoIMOVEIS!K55</f>
        <v>5900000</v>
      </c>
      <c r="K56" s="54"/>
      <c r="L56" s="54">
        <f t="shared" si="1"/>
        <v>26818.18181818182</v>
      </c>
      <c r="M56" s="54"/>
      <c r="N56" s="54">
        <f>+atualizaçãoIMOVEIS!L55</f>
        <v>0</v>
      </c>
      <c r="O56" s="54"/>
      <c r="P56" s="54">
        <f>+atualizaçãoIMOVEIS!N55</f>
        <v>0</v>
      </c>
      <c r="Q56" s="62">
        <f>SUM(W$3:W56)</f>
        <v>54</v>
      </c>
      <c r="R56">
        <f>+atualizaçãoIMOVEIS!Q55</f>
        <v>4</v>
      </c>
      <c r="S56">
        <f>+atualizaçãoIMOVEIS!S55</f>
        <v>2</v>
      </c>
      <c r="T56">
        <f>+atualizaçãoIMOVEIS!V55</f>
        <v>220</v>
      </c>
      <c r="U56" s="56">
        <f>IFERROR(VLOOKUP(G56,'Tabela de Peso'!B$36:E$53,4,0),1)</f>
        <v>20</v>
      </c>
      <c r="V56">
        <f>IF(J56=0,'Tabela de Peso'!E$11,'Tabela de Peso'!E$10)</f>
        <v>50</v>
      </c>
      <c r="W56" s="1">
        <f>IF(atualizaçãoIMOVEIS!AB55="Especial",'Tabela de Peso'!$E$4,1)</f>
        <v>1</v>
      </c>
      <c r="X56" s="1">
        <f>IFERROR(VLOOKUP(D56,'Tabela de Peso'!B:E,4,0),'Tabela de Peso'!E$32)</f>
        <v>10</v>
      </c>
      <c r="Y56" s="70">
        <f>COUNTIF(Clientes!B:B,B56)</f>
        <v>1</v>
      </c>
      <c r="Z56" s="69">
        <f>+COUNTIF(Visitas!B:B,B56)</f>
        <v>0</v>
      </c>
      <c r="AA56" s="94" t="str">
        <f>IFERROR(VLOOKUP(B56,ZAP!A$2:AC$793,28,0),1)</f>
        <v>125</v>
      </c>
      <c r="AB56" s="65" t="str">
        <f>IFERROR(VLOOKUP(B56,ZAP!A$2:AC$793,26,0),1)</f>
        <v>32</v>
      </c>
      <c r="AC56" s="55">
        <f ca="1">IF(B56="",-9999999999,((AA56*'Tabela de Peso'!$E$7/H56)+(Z56*'Tabela de Peso'!$E$6/H56)+(Y56*'Tabela de Peso'!$E$5/H56)+(AB56*'Tabela de Peso'!$E$9+T56/1000)+W56+V56+X56+U56++AF56+S56+atualizaçãoIMOVEIS!R55)-I56-P56/1000)</f>
        <v>-696.05700463883363</v>
      </c>
      <c r="AD56" s="66" t="str">
        <f>IFERROR(+VLOOKUP(B56,ZAP!A:D,3,0),"não")</f>
        <v>Ativo</v>
      </c>
      <c r="AE56" s="55" t="str">
        <f ca="1">IF(B56="","",IF(A56&lt;81,IF(AD56="ativo","manter","inserir"),IF(AD56="ativo",IF(H56&lt;'Tabela de Peso'!D$8,"manter","retirar"),"Não anunciar")))</f>
        <v>manter</v>
      </c>
      <c r="AH56" s="68">
        <f ca="1">+AA56*'Tabela de Peso'!E$7/H56</f>
        <v>1.656726308813784</v>
      </c>
    </row>
    <row r="57" spans="1:34" x14ac:dyDescent="0.25">
      <c r="A57" s="56">
        <f t="shared" ca="1" si="0"/>
        <v>48</v>
      </c>
      <c r="B57" t="str">
        <f>IF(atualizaçãoIMOVEIS!Y56="",IF(atualizaçãoIMOVEIS!Z56="","",atualizaçãoIMOVEIS!B56),atualizaçãoIMOVEIS!B56)</f>
        <v>AP0530</v>
      </c>
      <c r="C57" t="str">
        <f>+LEFT(atualizaçãoIMOVEIS!F56,SEARCH(",",atualizaçãoIMOVEIS!F56))</f>
        <v>Rua Almirante Tamandaré,</v>
      </c>
      <c r="D57" t="str">
        <f>+atualizaçãoIMOVEIS!H56</f>
        <v>Flamengo</v>
      </c>
      <c r="E57" t="str">
        <f>+atualizaçãoIMOVEIS!J56</f>
        <v>Rio de Janeiro</v>
      </c>
      <c r="F57" t="str">
        <f>IFERROR(LEFT(atualizaçãoIMOVEIS!Y56,SEARCH(",",atualizaçãoIMOVEIS!Y56)-1),atualizaçãoIMOVEIS!Y56)</f>
        <v>Christian Bettoni</v>
      </c>
      <c r="G57" t="str">
        <f>+atualizaçãoIMOVEIS!D56</f>
        <v>Apartamento</v>
      </c>
      <c r="H57" s="67">
        <f ca="1">IF('Tabela de Peso'!$E$8-atualizaçãoIMOVEIS!T56=0,1,'Tabela de Peso'!$E$8-atualizaçãoIMOVEIS!T56)</f>
        <v>901</v>
      </c>
      <c r="I57" s="57">
        <f ca="1">+TODAY()-atualizaçãoIMOVEIS!U56</f>
        <v>818</v>
      </c>
      <c r="J57" s="54">
        <f>+atualizaçãoIMOVEIS!K56</f>
        <v>280000</v>
      </c>
      <c r="K57" s="54"/>
      <c r="L57" s="54">
        <f t="shared" si="1"/>
        <v>11200</v>
      </c>
      <c r="M57" s="54"/>
      <c r="N57" s="54">
        <f>+atualizaçãoIMOVEIS!L56</f>
        <v>0</v>
      </c>
      <c r="O57" s="54"/>
      <c r="P57" s="54">
        <f>+atualizaçãoIMOVEIS!N56</f>
        <v>0</v>
      </c>
      <c r="Q57" s="62">
        <f>SUM(W$3:W57)</f>
        <v>55</v>
      </c>
      <c r="R57">
        <f>+atualizaçãoIMOVEIS!Q56</f>
        <v>1</v>
      </c>
      <c r="S57">
        <f>+atualizaçãoIMOVEIS!S56</f>
        <v>0</v>
      </c>
      <c r="T57">
        <f>+atualizaçãoIMOVEIS!V56</f>
        <v>25</v>
      </c>
      <c r="U57" s="56">
        <f>IFERROR(VLOOKUP(G57,'Tabela de Peso'!B$36:E$53,4,0),1)</f>
        <v>40</v>
      </c>
      <c r="V57">
        <f>IF(J57=0,'Tabela de Peso'!E$11,'Tabela de Peso'!E$10)</f>
        <v>50</v>
      </c>
      <c r="W57" s="1">
        <f>IF(atualizaçãoIMOVEIS!AB56="Especial",'Tabela de Peso'!$E$4,1)</f>
        <v>1</v>
      </c>
      <c r="X57" s="1">
        <f>IFERROR(VLOOKUP(D57,'Tabela de Peso'!B:E,4,0),'Tabela de Peso'!E$32)</f>
        <v>10</v>
      </c>
      <c r="Y57" s="70">
        <f>COUNTIF(Clientes!B:B,B57)</f>
        <v>0</v>
      </c>
      <c r="Z57" s="69">
        <f>+COUNTIF(Visitas!B:B,B57)</f>
        <v>0</v>
      </c>
      <c r="AA57" s="94" t="str">
        <f>IFERROR(VLOOKUP(B57,ZAP!A$2:AC$793,28,0),1)</f>
        <v>99</v>
      </c>
      <c r="AB57" s="65" t="str">
        <f>IFERROR(VLOOKUP(B57,ZAP!A$2:AC$793,26,0),1)</f>
        <v>7</v>
      </c>
      <c r="AC57" s="55">
        <f ca="1">IF(B57="",-9999999999,((AA57*'Tabela de Peso'!$E$7/H57)+(Z57*'Tabela de Peso'!$E$6/H57)+(Y57*'Tabela de Peso'!$E$5/H57)+(AB57*'Tabela de Peso'!$E$9+T57/1000)+W57+V57+X57+U57++AF57+S57+atualizaçãoIMOVEIS!R56)-I57-P57/1000)</f>
        <v>-707.77744173140957</v>
      </c>
      <c r="AD57" s="66" t="str">
        <f>IFERROR(+VLOOKUP(B57,ZAP!A:D,3,0),"não")</f>
        <v>Ativo</v>
      </c>
      <c r="AE57" s="55" t="str">
        <f ca="1">IF(B57="","",IF(A57&lt;81,IF(AD57="ativo","manter","inserir"),IF(AD57="ativo",IF(H57&lt;'Tabela de Peso'!D$8,"manter","retirar"),"Não anunciar")))</f>
        <v>manter</v>
      </c>
      <c r="AH57" s="68">
        <f ca="1">+AA57*'Tabela de Peso'!E$7/H57</f>
        <v>2.1975582685904551</v>
      </c>
    </row>
    <row r="58" spans="1:34" x14ac:dyDescent="0.25">
      <c r="A58" s="56">
        <f t="shared" ca="1" si="0"/>
        <v>39</v>
      </c>
      <c r="B58" t="str">
        <f>IF(atualizaçãoIMOVEIS!Y57="",IF(atualizaçãoIMOVEIS!Z57="","",atualizaçãoIMOVEIS!B57),atualizaçãoIMOVEIS!B57)</f>
        <v>AP0108</v>
      </c>
      <c r="C58" t="str">
        <f>+LEFT(atualizaçãoIMOVEIS!F57,SEARCH(",",atualizaçãoIMOVEIS!F57))</f>
        <v>Rua Marques De São Vicente,</v>
      </c>
      <c r="D58" t="str">
        <f>+atualizaçãoIMOVEIS!H57</f>
        <v>Gávea</v>
      </c>
      <c r="E58" t="str">
        <f>+atualizaçãoIMOVEIS!J57</f>
        <v>Rio de Janeiro</v>
      </c>
      <c r="F58" t="str">
        <f>IFERROR(LEFT(atualizaçãoIMOVEIS!Y57,SEARCH(",",atualizaçãoIMOVEIS!Y57)-1),atualizaçãoIMOVEIS!Y57)</f>
        <v>Christian Bettoni</v>
      </c>
      <c r="G58" t="str">
        <f>+atualizaçãoIMOVEIS!D57</f>
        <v>Apartamento</v>
      </c>
      <c r="H58" s="67">
        <f ca="1">IF('Tabela de Peso'!$E$8-atualizaçãoIMOVEIS!T57=0,1,'Tabela de Peso'!$E$8-atualizaçãoIMOVEIS!T57)</f>
        <v>1498</v>
      </c>
      <c r="I58" s="57">
        <f ca="1">+TODAY()-atualizaçãoIMOVEIS!U57</f>
        <v>818</v>
      </c>
      <c r="J58" s="54">
        <f>+atualizaçãoIMOVEIS!K57</f>
        <v>1100000</v>
      </c>
      <c r="K58" s="54"/>
      <c r="L58" s="54">
        <f t="shared" si="1"/>
        <v>18032.786885245903</v>
      </c>
      <c r="M58" s="54"/>
      <c r="N58" s="54">
        <f>+atualizaçãoIMOVEIS!L57</f>
        <v>0</v>
      </c>
      <c r="O58" s="54"/>
      <c r="P58" s="54">
        <f>+atualizaçãoIMOVEIS!N57</f>
        <v>0</v>
      </c>
      <c r="Q58" s="62">
        <f>SUM(W$3:W58)</f>
        <v>56</v>
      </c>
      <c r="R58">
        <f>+atualizaçãoIMOVEIS!Q57</f>
        <v>1</v>
      </c>
      <c r="S58">
        <f>+atualizaçãoIMOVEIS!S57</f>
        <v>1</v>
      </c>
      <c r="T58">
        <f>+atualizaçãoIMOVEIS!V57</f>
        <v>61</v>
      </c>
      <c r="U58" s="56">
        <f>IFERROR(VLOOKUP(G58,'Tabela de Peso'!B$36:E$53,4,0),1)</f>
        <v>40</v>
      </c>
      <c r="V58">
        <f>IF(J58=0,'Tabela de Peso'!E$11,'Tabela de Peso'!E$10)</f>
        <v>50</v>
      </c>
      <c r="W58" s="1">
        <f>IF(atualizaçãoIMOVEIS!AB57="Especial",'Tabela de Peso'!$E$4,1)</f>
        <v>1</v>
      </c>
      <c r="X58" s="1">
        <f>IFERROR(VLOOKUP(D58,'Tabela de Peso'!B:E,4,0),'Tabela de Peso'!E$32)</f>
        <v>10</v>
      </c>
      <c r="Y58" s="70">
        <f>COUNTIF(Clientes!B:B,B58)</f>
        <v>0</v>
      </c>
      <c r="Z58" s="69">
        <f>+COUNTIF(Visitas!B:B,B58)</f>
        <v>0</v>
      </c>
      <c r="AA58" s="94" t="str">
        <f>IFERROR(VLOOKUP(B58,ZAP!A$2:AC$793,28,0),1)</f>
        <v>16</v>
      </c>
      <c r="AB58" s="65" t="str">
        <f>IFERROR(VLOOKUP(B58,ZAP!A$2:AC$793,26,0),1)</f>
        <v>21</v>
      </c>
      <c r="AC58" s="55">
        <f ca="1">IF(B58="",-9999999999,((AA58*'Tabela de Peso'!$E$7/H58)+(Z58*'Tabela de Peso'!$E$6/H58)+(Y58*'Tabela de Peso'!$E$5/H58)+(AB58*'Tabela de Peso'!$E$9+T58/1000)+W58+V58+X58+U58++AF58+S58+atualizaçãoIMOVEIS!R57)-I58-P58/1000)</f>
        <v>-694.72538184245661</v>
      </c>
      <c r="AD58" s="66" t="str">
        <f>IFERROR(+VLOOKUP(B58,ZAP!A:D,3,0),"não")</f>
        <v>Ativo</v>
      </c>
      <c r="AE58" s="55" t="str">
        <f ca="1">IF(B58="","",IF(A58&lt;81,IF(AD58="ativo","manter","inserir"),IF(AD58="ativo",IF(H58&lt;'Tabela de Peso'!D$8,"manter","retirar"),"Não anunciar")))</f>
        <v>manter</v>
      </c>
      <c r="AH58" s="68">
        <f ca="1">+AA58*'Tabela de Peso'!E$7/H58</f>
        <v>0.2136181575433912</v>
      </c>
    </row>
    <row r="59" spans="1:34" x14ac:dyDescent="0.25">
      <c r="A59" s="56">
        <f t="shared" ca="1" si="0"/>
        <v>51</v>
      </c>
      <c r="B59" t="str">
        <f>IF(atualizaçãoIMOVEIS!Y58="",IF(atualizaçãoIMOVEIS!Z58="","",atualizaçãoIMOVEIS!B58),atualizaçãoIMOVEIS!B58)</f>
        <v>CA0014</v>
      </c>
      <c r="C59" t="str">
        <f>+LEFT(atualizaçãoIMOVEIS!F58,SEARCH(",",atualizaçãoIMOVEIS!F58))</f>
        <v>Rua Professor Júlio Lohman,</v>
      </c>
      <c r="D59" t="str">
        <f>+atualizaçãoIMOVEIS!H58</f>
        <v>Joá</v>
      </c>
      <c r="E59" t="str">
        <f>+atualizaçãoIMOVEIS!J58</f>
        <v>Rio de Janeiro</v>
      </c>
      <c r="F59" t="str">
        <f>IFERROR(LEFT(atualizaçãoIMOVEIS!Y58,SEARCH(",",atualizaçãoIMOVEIS!Y58)-1),atualizaçãoIMOVEIS!Y58)</f>
        <v>Christian Bettoni</v>
      </c>
      <c r="G59" t="str">
        <f>+atualizaçãoIMOVEIS!D58</f>
        <v>Casa</v>
      </c>
      <c r="H59" s="67">
        <f ca="1">IF('Tabela de Peso'!$E$8-atualizaçãoIMOVEIS!T58=0,1,'Tabela de Peso'!$E$8-atualizaçãoIMOVEIS!T58)</f>
        <v>1498</v>
      </c>
      <c r="I59" s="57">
        <f ca="1">+TODAY()-atualizaçãoIMOVEIS!U58</f>
        <v>818</v>
      </c>
      <c r="J59" s="54">
        <f>+atualizaçãoIMOVEIS!K58</f>
        <v>2500000</v>
      </c>
      <c r="K59" s="54"/>
      <c r="L59" s="54">
        <f t="shared" si="1"/>
        <v>2250.2250225022503</v>
      </c>
      <c r="M59" s="54"/>
      <c r="N59" s="54">
        <f>+atualizaçãoIMOVEIS!L58</f>
        <v>0</v>
      </c>
      <c r="O59" s="54"/>
      <c r="P59" s="54">
        <f>+atualizaçãoIMOVEIS!N58</f>
        <v>0</v>
      </c>
      <c r="Q59" s="62">
        <f>SUM(W$3:W59)</f>
        <v>57</v>
      </c>
      <c r="R59">
        <f>+atualizaçãoIMOVEIS!Q58</f>
        <v>2</v>
      </c>
      <c r="S59">
        <f>+atualizaçãoIMOVEIS!S58</f>
        <v>2</v>
      </c>
      <c r="T59">
        <f>+atualizaçãoIMOVEIS!V58</f>
        <v>1111</v>
      </c>
      <c r="U59" s="56">
        <f>IFERROR(VLOOKUP(G59,'Tabela de Peso'!B$36:E$53,4,0),1)</f>
        <v>20</v>
      </c>
      <c r="V59">
        <f>IF(J59=0,'Tabela de Peso'!E$11,'Tabela de Peso'!E$10)</f>
        <v>50</v>
      </c>
      <c r="W59" s="1">
        <f>IF(atualizaçãoIMOVEIS!AB58="Especial",'Tabela de Peso'!$E$4,1)</f>
        <v>1</v>
      </c>
      <c r="X59" s="1">
        <f>IFERROR(VLOOKUP(D59,'Tabela de Peso'!B:E,4,0),'Tabela de Peso'!E$32)</f>
        <v>5</v>
      </c>
      <c r="Y59" s="70">
        <f>COUNTIF(Clientes!B:B,B59)</f>
        <v>0</v>
      </c>
      <c r="Z59" s="69">
        <f>+COUNTIF(Visitas!B:B,B59)</f>
        <v>0</v>
      </c>
      <c r="AA59" s="94" t="str">
        <f>IFERROR(VLOOKUP(B59,ZAP!A$2:AC$793,28,0),1)</f>
        <v>17</v>
      </c>
      <c r="AB59" s="65" t="str">
        <f>IFERROR(VLOOKUP(B59,ZAP!A$2:AC$793,26,0),1)</f>
        <v>19</v>
      </c>
      <c r="AC59" s="55">
        <f ca="1">IF(B59="",-9999999999,((AA59*'Tabela de Peso'!$E$7/H59)+(Z59*'Tabela de Peso'!$E$6/H59)+(Y59*'Tabela de Peso'!$E$5/H59)+(AB59*'Tabela de Peso'!$E$9+T59/1000)+W59+V59+X59+U59++AF59+S59+atualizaçãoIMOVEIS!R58)-I59-P59/1000)</f>
        <v>-719.66203070761014</v>
      </c>
      <c r="AD59" s="66" t="str">
        <f>IFERROR(+VLOOKUP(B59,ZAP!A:D,3,0),"não")</f>
        <v>Ativo</v>
      </c>
      <c r="AE59" s="55" t="str">
        <f ca="1">IF(B59="","",IF(A59&lt;81,IF(AD59="ativo","manter","inserir"),IF(AD59="ativo",IF(H59&lt;'Tabela de Peso'!D$8,"manter","retirar"),"Não anunciar")))</f>
        <v>manter</v>
      </c>
      <c r="AH59" s="68">
        <f ca="1">+AA59*'Tabela de Peso'!E$7/H59</f>
        <v>0.22696929238985314</v>
      </c>
    </row>
    <row r="60" spans="1:34" x14ac:dyDescent="0.25">
      <c r="A60" s="56">
        <f t="shared" ca="1" si="0"/>
        <v>27</v>
      </c>
      <c r="B60" t="str">
        <f>IF(atualizaçãoIMOVEIS!Y59="",IF(atualizaçãoIMOVEIS!Z59="","",atualizaçãoIMOVEIS!B59),atualizaçãoIMOVEIS!B59)</f>
        <v>AP0329</v>
      </c>
      <c r="C60" t="str">
        <f>+LEFT(atualizaçãoIMOVEIS!F59,SEARCH(",",atualizaçãoIMOVEIS!F59))</f>
        <v>Rua Barão da Torre,</v>
      </c>
      <c r="D60" t="str">
        <f>+atualizaçãoIMOVEIS!H59</f>
        <v>Ipanema</v>
      </c>
      <c r="E60" t="str">
        <f>+atualizaçãoIMOVEIS!J59</f>
        <v>Rio de Janeiro</v>
      </c>
      <c r="F60" t="str">
        <f>IFERROR(LEFT(atualizaçãoIMOVEIS!Y59,SEARCH(",",atualizaçãoIMOVEIS!Y59)-1),atualizaçãoIMOVEIS!Y59)</f>
        <v>Christian Bettoni</v>
      </c>
      <c r="G60" t="str">
        <f>+atualizaçãoIMOVEIS!D59</f>
        <v>Apartamento</v>
      </c>
      <c r="H60" s="67">
        <f ca="1">IF('Tabela de Peso'!$E$8-atualizaçãoIMOVEIS!T59=0,1,'Tabela de Peso'!$E$8-atualizaçãoIMOVEIS!T59)</f>
        <v>1174</v>
      </c>
      <c r="I60" s="57">
        <f ca="1">+TODAY()-atualizaçãoIMOVEIS!U59</f>
        <v>818</v>
      </c>
      <c r="J60" s="54">
        <f>+atualizaçãoIMOVEIS!K59</f>
        <v>2500000</v>
      </c>
      <c r="K60" s="54"/>
      <c r="L60" s="54">
        <f t="shared" si="1"/>
        <v>13157.894736842105</v>
      </c>
      <c r="M60" s="54"/>
      <c r="N60" s="54">
        <f>+atualizaçãoIMOVEIS!L59</f>
        <v>0</v>
      </c>
      <c r="O60" s="54"/>
      <c r="P60" s="54">
        <f>+atualizaçãoIMOVEIS!N59</f>
        <v>0</v>
      </c>
      <c r="Q60" s="62">
        <f>SUM(W$3:W60)</f>
        <v>58</v>
      </c>
      <c r="R60">
        <f>+atualizaçãoIMOVEIS!Q59</f>
        <v>4</v>
      </c>
      <c r="S60">
        <f>+atualizaçãoIMOVEIS!S59</f>
        <v>2</v>
      </c>
      <c r="T60">
        <f>+atualizaçãoIMOVEIS!V59</f>
        <v>190</v>
      </c>
      <c r="U60" s="56">
        <f>IFERROR(VLOOKUP(G60,'Tabela de Peso'!B$36:E$53,4,0),1)</f>
        <v>40</v>
      </c>
      <c r="V60">
        <f>IF(J60=0,'Tabela de Peso'!E$11,'Tabela de Peso'!E$10)</f>
        <v>50</v>
      </c>
      <c r="W60" s="1">
        <f>IF(atualizaçãoIMOVEIS!AB59="Especial",'Tabela de Peso'!$E$4,1)</f>
        <v>1</v>
      </c>
      <c r="X60" s="1">
        <f>IFERROR(VLOOKUP(D60,'Tabela de Peso'!B:E,4,0),'Tabela de Peso'!E$32)</f>
        <v>10</v>
      </c>
      <c r="Y60" s="70">
        <f>COUNTIF(Clientes!B:B,B60)</f>
        <v>0</v>
      </c>
      <c r="Z60" s="69">
        <f>+COUNTIF(Visitas!B:B,B60)</f>
        <v>0</v>
      </c>
      <c r="AA60" s="94" t="str">
        <f>IFERROR(VLOOKUP(B60,ZAP!A$2:AC$793,28,0),1)</f>
        <v>45</v>
      </c>
      <c r="AB60" s="65" t="str">
        <f>IFERROR(VLOOKUP(B60,ZAP!A$2:AC$793,26,0),1)</f>
        <v>27</v>
      </c>
      <c r="AC60" s="55">
        <f ca="1">IF(B60="",-9999999999,((AA60*'Tabela de Peso'!$E$7/H60)+(Z60*'Tabela de Peso'!$E$6/H60)+(Y60*'Tabela de Peso'!$E$5/H60)+(AB60*'Tabela de Peso'!$E$9+T60/1000)+W60+V60+X60+U60++AF60+S60+atualizaçãoIMOVEIS!R59)-I60-P60/1000)</f>
        <v>-685.04339011925049</v>
      </c>
      <c r="AD60" s="66" t="str">
        <f>IFERROR(+VLOOKUP(B60,ZAP!A:D,3,0),"não")</f>
        <v>Ativo</v>
      </c>
      <c r="AE60" s="55" t="str">
        <f ca="1">IF(B60="","",IF(A60&lt;81,IF(AD60="ativo","manter","inserir"),IF(AD60="ativo",IF(H60&lt;'Tabela de Peso'!D$8,"manter","retirar"),"Não anunciar")))</f>
        <v>manter</v>
      </c>
      <c r="AH60" s="68">
        <f ca="1">+AA60*'Tabela de Peso'!E$7/H60</f>
        <v>0.76660988074957415</v>
      </c>
    </row>
    <row r="61" spans="1:34" x14ac:dyDescent="0.25">
      <c r="A61" s="56">
        <f t="shared" ca="1" si="0"/>
        <v>68</v>
      </c>
      <c r="B61" t="str">
        <f>IF(atualizaçãoIMOVEIS!Y60="",IF(atualizaçãoIMOVEIS!Z60="","",atualizaçãoIMOVEIS!B60),atualizaçãoIMOVEIS!B60)</f>
        <v>AP0361</v>
      </c>
      <c r="C61" t="str">
        <f>+LEFT(atualizaçãoIMOVEIS!F60,SEARCH(",",atualizaçãoIMOVEIS!F60))</f>
        <v>Avenida Visconde de Albuquerque,</v>
      </c>
      <c r="D61" t="str">
        <f>+atualizaçãoIMOVEIS!H60</f>
        <v>Leblon</v>
      </c>
      <c r="E61" t="str">
        <f>+atualizaçãoIMOVEIS!J60</f>
        <v>Rio de Janeiro</v>
      </c>
      <c r="F61" t="str">
        <f>IFERROR(LEFT(atualizaçãoIMOVEIS!Y60,SEARCH(",",atualizaçãoIMOVEIS!Y60)-1),atualizaçãoIMOVEIS!Y60)</f>
        <v>Christian Bettoni</v>
      </c>
      <c r="G61" t="str">
        <f>+atualizaçãoIMOVEIS!D60</f>
        <v>Apartamento</v>
      </c>
      <c r="H61" s="67">
        <f ca="1">IF('Tabela de Peso'!$E$8-atualizaçãoIMOVEIS!T60=0,1,'Tabela de Peso'!$E$8-atualizaçãoIMOVEIS!T60)</f>
        <v>1106</v>
      </c>
      <c r="I61" s="57">
        <f ca="1">+TODAY()-atualizaçãoIMOVEIS!U60</f>
        <v>818</v>
      </c>
      <c r="J61" s="54">
        <f>+atualizaçãoIMOVEIS!K60</f>
        <v>0</v>
      </c>
      <c r="K61" s="54"/>
      <c r="L61" s="54">
        <f t="shared" si="1"/>
        <v>0</v>
      </c>
      <c r="M61" s="54"/>
      <c r="N61" s="54">
        <f>+atualizaçãoIMOVEIS!L60</f>
        <v>10500</v>
      </c>
      <c r="O61" s="54"/>
      <c r="P61" s="54">
        <f>+atualizaçãoIMOVEIS!N60</f>
        <v>75</v>
      </c>
      <c r="Q61" s="62">
        <f>SUM(W$3:W61)</f>
        <v>59</v>
      </c>
      <c r="R61">
        <f>+atualizaçãoIMOVEIS!Q60</f>
        <v>3</v>
      </c>
      <c r="S61">
        <f>+atualizaçãoIMOVEIS!S60</f>
        <v>1</v>
      </c>
      <c r="T61">
        <f>+atualizaçãoIMOVEIS!V60</f>
        <v>140</v>
      </c>
      <c r="U61" s="56">
        <f>IFERROR(VLOOKUP(G61,'Tabela de Peso'!B$36:E$53,4,0),1)</f>
        <v>40</v>
      </c>
      <c r="V61">
        <f>IF(J61=0,'Tabela de Peso'!E$11,'Tabela de Peso'!E$10)</f>
        <v>8</v>
      </c>
      <c r="W61" s="1">
        <f>IF(atualizaçãoIMOVEIS!AB60="Especial",'Tabela de Peso'!$E$4,1)</f>
        <v>1</v>
      </c>
      <c r="X61" s="1">
        <f>IFERROR(VLOOKUP(D61,'Tabela de Peso'!B:E,4,0),'Tabela de Peso'!E$32)</f>
        <v>10</v>
      </c>
      <c r="Y61" s="70">
        <f>COUNTIF(Clientes!B:B,B61)</f>
        <v>0</v>
      </c>
      <c r="Z61" s="69">
        <f>+COUNTIF(Visitas!B:B,B61)</f>
        <v>1</v>
      </c>
      <c r="AA61" s="94">
        <f>IFERROR(VLOOKUP(B61,ZAP!A$2:AC$793,28,0),1)</f>
        <v>1</v>
      </c>
      <c r="AB61" s="65">
        <f>IFERROR(VLOOKUP(B61,ZAP!A$2:AC$793,26,0),1)</f>
        <v>1</v>
      </c>
      <c r="AC61" s="55">
        <f ca="1">IF(B61="",-9999999999,((AA61*'Tabela de Peso'!$E$7/H61)+(Z61*'Tabela de Peso'!$E$6/H61)+(Y61*'Tabela de Peso'!$E$5/H61)+(AB61*'Tabela de Peso'!$E$9+T61/1000)+W61+V61+X61+U61++AF61+S61+atualizaçãoIMOVEIS!R60)-I61-P61/1000)</f>
        <v>-755.01275768535265</v>
      </c>
      <c r="AD61" s="66" t="str">
        <f>IFERROR(+VLOOKUP(B61,ZAP!A:D,3,0),"não")</f>
        <v>não</v>
      </c>
      <c r="AE61" s="55" t="str">
        <f ca="1">IF(B61="","",IF(A61&lt;81,IF(AD61="ativo","manter","inserir"),IF(AD61="ativo",IF(H61&lt;'Tabela de Peso'!D$8,"manter","retirar"),"Não anunciar")))</f>
        <v>inserir</v>
      </c>
      <c r="AH61" s="68">
        <f ca="1">+AA61*'Tabela de Peso'!E$7/H61</f>
        <v>1.8083182640144666E-2</v>
      </c>
    </row>
    <row r="62" spans="1:34" x14ac:dyDescent="0.25">
      <c r="A62" s="56">
        <f t="shared" ca="1" si="0"/>
        <v>60</v>
      </c>
      <c r="B62" t="str">
        <f>IF(atualizaçãoIMOVEIS!Y61="",IF(atualizaçãoIMOVEIS!Z61="","",atualizaçãoIMOVEIS!B61),atualizaçãoIMOVEIS!B61)</f>
        <v>AP0363</v>
      </c>
      <c r="C62" t="str">
        <f>+LEFT(atualizaçãoIMOVEIS!F61,SEARCH(",",atualizaçãoIMOVEIS!F61))</f>
        <v>Avenida Visconde de Albuquerque,</v>
      </c>
      <c r="D62" t="str">
        <f>+atualizaçãoIMOVEIS!H61</f>
        <v>Leblon</v>
      </c>
      <c r="E62" t="str">
        <f>+atualizaçãoIMOVEIS!J61</f>
        <v>Rio de Janeiro</v>
      </c>
      <c r="F62" t="str">
        <f>IFERROR(LEFT(atualizaçãoIMOVEIS!Y61,SEARCH(",",atualizaçãoIMOVEIS!Y61)-1),atualizaçãoIMOVEIS!Y61)</f>
        <v>Christian Bettoni</v>
      </c>
      <c r="G62" t="str">
        <f>+atualizaçãoIMOVEIS!D61</f>
        <v>Apartamento</v>
      </c>
      <c r="H62" s="67">
        <f ca="1">IF('Tabela de Peso'!$E$8-atualizaçãoIMOVEIS!T61=0,1,'Tabela de Peso'!$E$8-atualizaçãoIMOVEIS!T61)</f>
        <v>1105</v>
      </c>
      <c r="I62" s="57">
        <f ca="1">+TODAY()-atualizaçãoIMOVEIS!U61</f>
        <v>818</v>
      </c>
      <c r="J62" s="54">
        <f>+atualizaçãoIMOVEIS!K61</f>
        <v>0</v>
      </c>
      <c r="K62" s="54"/>
      <c r="L62" s="54">
        <f t="shared" si="1"/>
        <v>0</v>
      </c>
      <c r="M62" s="54"/>
      <c r="N62" s="54">
        <f>+atualizaçãoIMOVEIS!L61</f>
        <v>9600</v>
      </c>
      <c r="O62" s="54"/>
      <c r="P62" s="54">
        <f>+atualizaçãoIMOVEIS!N61</f>
        <v>86.49</v>
      </c>
      <c r="Q62" s="62">
        <f>SUM(W$3:W62)</f>
        <v>60</v>
      </c>
      <c r="R62">
        <f>+atualizaçãoIMOVEIS!Q61</f>
        <v>2</v>
      </c>
      <c r="S62">
        <f>+atualizaçãoIMOVEIS!S61</f>
        <v>1</v>
      </c>
      <c r="T62">
        <f>+atualizaçãoIMOVEIS!V61</f>
        <v>111</v>
      </c>
      <c r="U62" s="56">
        <f>IFERROR(VLOOKUP(G62,'Tabela de Peso'!B$36:E$53,4,0),1)</f>
        <v>40</v>
      </c>
      <c r="V62">
        <f>IF(J62=0,'Tabela de Peso'!E$11,'Tabela de Peso'!E$10)</f>
        <v>8</v>
      </c>
      <c r="W62" s="1">
        <f>IF(atualizaçãoIMOVEIS!AB61="Especial",'Tabela de Peso'!$E$4,1)</f>
        <v>1</v>
      </c>
      <c r="X62" s="1">
        <f>IFERROR(VLOOKUP(D62,'Tabela de Peso'!B:E,4,0),'Tabela de Peso'!E$32)</f>
        <v>10</v>
      </c>
      <c r="Y62" s="70">
        <f>COUNTIF(Clientes!B:B,B62)</f>
        <v>1</v>
      </c>
      <c r="Z62" s="69">
        <f>+COUNTIF(Visitas!B:B,B62)</f>
        <v>1</v>
      </c>
      <c r="AA62" s="94" t="str">
        <f>IFERROR(VLOOKUP(B62,ZAP!A$2:AC$793,28,0),1)</f>
        <v>113</v>
      </c>
      <c r="AB62" s="65" t="str">
        <f>IFERROR(VLOOKUP(B62,ZAP!A$2:AC$793,26,0),1)</f>
        <v>17</v>
      </c>
      <c r="AC62" s="55">
        <f ca="1">IF(B62="",-9999999999,((AA62*'Tabela de Peso'!$E$7/H62)+(Z62*'Tabela de Peso'!$E$6/H62)+(Y62*'Tabela de Peso'!$E$5/H62)+(AB62*'Tabela de Peso'!$E$9+T62/1000)+W62+V62+X62+U62++AF62+S62+atualizaçãoIMOVEIS!R61)-I62-P62/1000)</f>
        <v>-737.93476601809959</v>
      </c>
      <c r="AD62" s="66" t="str">
        <f>IFERROR(+VLOOKUP(B62,ZAP!A:D,3,0),"não")</f>
        <v>Ativo</v>
      </c>
      <c r="AE62" s="55" t="str">
        <f ca="1">IF(B62="","",IF(A62&lt;81,IF(AD62="ativo","manter","inserir"),IF(AD62="ativo",IF(H62&lt;'Tabela de Peso'!D$8,"manter","retirar"),"Não anunciar")))</f>
        <v>manter</v>
      </c>
      <c r="AH62" s="68">
        <f ca="1">+AA62*'Tabela de Peso'!E$7/H62</f>
        <v>2.0452488687782804</v>
      </c>
    </row>
    <row r="63" spans="1:34" x14ac:dyDescent="0.25">
      <c r="A63" s="56">
        <f t="shared" ca="1" si="0"/>
        <v>61</v>
      </c>
      <c r="B63" t="str">
        <f>IF(atualizaçãoIMOVEIS!Y62="",IF(atualizaçãoIMOVEIS!Z62="","",atualizaçãoIMOVEIS!B62),atualizaçãoIMOVEIS!B62)</f>
        <v>AP0364</v>
      </c>
      <c r="C63" t="str">
        <f>+LEFT(atualizaçãoIMOVEIS!F62,SEARCH(",",atualizaçãoIMOVEIS!F62))</f>
        <v>Avenida Visconde de Albuquerque,</v>
      </c>
      <c r="D63" t="str">
        <f>+atualizaçãoIMOVEIS!H62</f>
        <v>Leblon</v>
      </c>
      <c r="E63" t="str">
        <f>+atualizaçãoIMOVEIS!J62</f>
        <v>Rio de Janeiro</v>
      </c>
      <c r="F63" t="str">
        <f>IFERROR(LEFT(atualizaçãoIMOVEIS!Y62,SEARCH(",",atualizaçãoIMOVEIS!Y62)-1),atualizaçãoIMOVEIS!Y62)</f>
        <v>Christian Bettoni</v>
      </c>
      <c r="G63" t="str">
        <f>+atualizaçãoIMOVEIS!D62</f>
        <v>Apartamento</v>
      </c>
      <c r="H63" s="67">
        <f ca="1">IF('Tabela de Peso'!$E$8-atualizaçãoIMOVEIS!T62=0,1,'Tabela de Peso'!$E$8-atualizaçãoIMOVEIS!T62)</f>
        <v>1105</v>
      </c>
      <c r="I63" s="57">
        <f ca="1">+TODAY()-atualizaçãoIMOVEIS!U62</f>
        <v>818</v>
      </c>
      <c r="J63" s="54">
        <f>+atualizaçãoIMOVEIS!K62</f>
        <v>0</v>
      </c>
      <c r="K63" s="54"/>
      <c r="L63" s="54">
        <f t="shared" si="1"/>
        <v>0</v>
      </c>
      <c r="M63" s="54"/>
      <c r="N63" s="54">
        <f>+atualizaçãoIMOVEIS!L62</f>
        <v>10500</v>
      </c>
      <c r="O63" s="54"/>
      <c r="P63" s="54">
        <f>+atualizaçãoIMOVEIS!N62</f>
        <v>75</v>
      </c>
      <c r="Q63" s="62">
        <f>SUM(W$3:W63)</f>
        <v>61</v>
      </c>
      <c r="R63">
        <f>+atualizaçãoIMOVEIS!Q62</f>
        <v>3</v>
      </c>
      <c r="S63">
        <f>+atualizaçãoIMOVEIS!S62</f>
        <v>1</v>
      </c>
      <c r="T63">
        <f>+atualizaçãoIMOVEIS!V62</f>
        <v>140</v>
      </c>
      <c r="U63" s="56">
        <f>IFERROR(VLOOKUP(G63,'Tabela de Peso'!B$36:E$53,4,0),1)</f>
        <v>40</v>
      </c>
      <c r="V63">
        <f>IF(J63=0,'Tabela de Peso'!E$11,'Tabela de Peso'!E$10)</f>
        <v>8</v>
      </c>
      <c r="W63" s="1">
        <f>IF(atualizaçãoIMOVEIS!AB62="Especial",'Tabela de Peso'!$E$4,1)</f>
        <v>1</v>
      </c>
      <c r="X63" s="1">
        <f>IFERROR(VLOOKUP(D63,'Tabela de Peso'!B:E,4,0),'Tabela de Peso'!E$32)</f>
        <v>10</v>
      </c>
      <c r="Y63" s="70">
        <f>COUNTIF(Clientes!B:B,B63)</f>
        <v>1</v>
      </c>
      <c r="Z63" s="69">
        <f>+COUNTIF(Visitas!B:B,B63)</f>
        <v>1</v>
      </c>
      <c r="AA63" s="94" t="str">
        <f>IFERROR(VLOOKUP(B63,ZAP!A$2:AC$793,28,0),1)</f>
        <v>109</v>
      </c>
      <c r="AB63" s="65" t="str">
        <f>IFERROR(VLOOKUP(B63,ZAP!A$2:AC$793,26,0),1)</f>
        <v>16</v>
      </c>
      <c r="AC63" s="55">
        <f ca="1">IF(B63="",-9999999999,((AA63*'Tabela de Peso'!$E$7/H63)+(Z63*'Tabela de Peso'!$E$6/H63)+(Y63*'Tabela de Peso'!$E$5/H63)+(AB63*'Tabela de Peso'!$E$9+T63/1000)+W63+V63+X63+U63++AF63+S63+atualizaçãoIMOVEIS!R62)-I63-P63/1000)</f>
        <v>-737.96667420814481</v>
      </c>
      <c r="AD63" s="66" t="str">
        <f>IFERROR(+VLOOKUP(B63,ZAP!A:D,3,0),"não")</f>
        <v>Ativo</v>
      </c>
      <c r="AE63" s="55" t="str">
        <f ca="1">IF(B63="","",IF(A63&lt;81,IF(AD63="ativo","manter","inserir"),IF(AD63="ativo",IF(H63&lt;'Tabela de Peso'!D$8,"manter","retirar"),"Não anunciar")))</f>
        <v>manter</v>
      </c>
      <c r="AH63" s="68">
        <f ca="1">+AA63*'Tabela de Peso'!E$7/H63</f>
        <v>1.9728506787330318</v>
      </c>
    </row>
    <row r="64" spans="1:34" x14ac:dyDescent="0.25">
      <c r="A64" s="56">
        <f t="shared" ca="1" si="0"/>
        <v>58</v>
      </c>
      <c r="B64" t="str">
        <f>IF(atualizaçãoIMOVEIS!Y63="",IF(atualizaçãoIMOVEIS!Z63="","",atualizaçãoIMOVEIS!B63),atualizaçãoIMOVEIS!B63)</f>
        <v>AP0365</v>
      </c>
      <c r="C64" t="str">
        <f>+LEFT(atualizaçãoIMOVEIS!F63,SEARCH(",",atualizaçãoIMOVEIS!F63))</f>
        <v>Avenida Visconde de Albuquerque,</v>
      </c>
      <c r="D64" t="str">
        <f>+atualizaçãoIMOVEIS!H63</f>
        <v>Leblon</v>
      </c>
      <c r="E64" t="str">
        <f>+atualizaçãoIMOVEIS!J63</f>
        <v>Rio de Janeiro</v>
      </c>
      <c r="F64" t="str">
        <f>IFERROR(LEFT(atualizaçãoIMOVEIS!Y63,SEARCH(",",atualizaçãoIMOVEIS!Y63)-1),atualizaçãoIMOVEIS!Y63)</f>
        <v>Christian Bettoni</v>
      </c>
      <c r="G64" t="str">
        <f>+atualizaçãoIMOVEIS!D63</f>
        <v>Apartamento</v>
      </c>
      <c r="H64" s="67">
        <f ca="1">IF('Tabela de Peso'!$E$8-atualizaçãoIMOVEIS!T63=0,1,'Tabela de Peso'!$E$8-atualizaçãoIMOVEIS!T63)</f>
        <v>1105</v>
      </c>
      <c r="I64" s="57">
        <f ca="1">+TODAY()-atualizaçãoIMOVEIS!U63</f>
        <v>818</v>
      </c>
      <c r="J64" s="54">
        <f>+atualizaçãoIMOVEIS!K63</f>
        <v>0</v>
      </c>
      <c r="K64" s="54"/>
      <c r="L64" s="54">
        <f t="shared" si="1"/>
        <v>0</v>
      </c>
      <c r="M64" s="54"/>
      <c r="N64" s="54">
        <f>+atualizaçãoIMOVEIS!L63</f>
        <v>10500</v>
      </c>
      <c r="O64" s="54"/>
      <c r="P64" s="54">
        <f>+atualizaçãoIMOVEIS!N63</f>
        <v>94.59</v>
      </c>
      <c r="Q64" s="62">
        <f>SUM(W$3:W64)</f>
        <v>62</v>
      </c>
      <c r="R64">
        <f>+atualizaçãoIMOVEIS!Q63</f>
        <v>2</v>
      </c>
      <c r="S64">
        <f>+atualizaçãoIMOVEIS!S63</f>
        <v>1</v>
      </c>
      <c r="T64">
        <f>+atualizaçãoIMOVEIS!V63</f>
        <v>111</v>
      </c>
      <c r="U64" s="56">
        <f>IFERROR(VLOOKUP(G64,'Tabela de Peso'!B$36:E$53,4,0),1)</f>
        <v>40</v>
      </c>
      <c r="V64">
        <f>IF(J64=0,'Tabela de Peso'!E$11,'Tabela de Peso'!E$10)</f>
        <v>8</v>
      </c>
      <c r="W64" s="1">
        <f>IF(atualizaçãoIMOVEIS!AB63="Especial",'Tabela de Peso'!$E$4,1)</f>
        <v>1</v>
      </c>
      <c r="X64" s="1">
        <f>IFERROR(VLOOKUP(D64,'Tabela de Peso'!B:E,4,0),'Tabela de Peso'!E$32)</f>
        <v>10</v>
      </c>
      <c r="Y64" s="70">
        <f>COUNTIF(Clientes!B:B,B64)</f>
        <v>1</v>
      </c>
      <c r="Z64" s="69">
        <f>+COUNTIF(Visitas!B:B,B64)</f>
        <v>1</v>
      </c>
      <c r="AA64" s="94" t="str">
        <f>IFERROR(VLOOKUP(B64,ZAP!A$2:AC$793,28,0),1)</f>
        <v>47</v>
      </c>
      <c r="AB64" s="65" t="str">
        <f>IFERROR(VLOOKUP(B64,ZAP!A$2:AC$793,26,0),1)</f>
        <v>19</v>
      </c>
      <c r="AC64" s="55">
        <f ca="1">IF(B64="",-9999999999,((AA64*'Tabela de Peso'!$E$7/H64)+(Z64*'Tabela de Peso'!$E$6/H64)+(Y64*'Tabela de Peso'!$E$5/H64)+(AB64*'Tabela de Peso'!$E$9+T64/1000)+W64+V64+X64+U64++AF64+S64+atualizaçãoIMOVEIS!R63)-I64-P64/1000)</f>
        <v>-736.13743615384624</v>
      </c>
      <c r="AD64" s="66" t="str">
        <f>IFERROR(+VLOOKUP(B64,ZAP!A:D,3,0),"não")</f>
        <v>Ativo</v>
      </c>
      <c r="AE64" s="55" t="str">
        <f ca="1">IF(B64="","",IF(A64&lt;81,IF(AD64="ativo","manter","inserir"),IF(AD64="ativo",IF(H64&lt;'Tabela de Peso'!D$8,"manter","retirar"),"Não anunciar")))</f>
        <v>manter</v>
      </c>
      <c r="AH64" s="68">
        <f ca="1">+AA64*'Tabela de Peso'!E$7/H64</f>
        <v>0.85067873303167418</v>
      </c>
    </row>
    <row r="65" spans="1:34" x14ac:dyDescent="0.25">
      <c r="A65" s="56">
        <f t="shared" ca="1" si="0"/>
        <v>44</v>
      </c>
      <c r="B65" t="str">
        <f>IF(atualizaçãoIMOVEIS!Y64="",IF(atualizaçãoIMOVEIS!Z64="","",atualizaçãoIMOVEIS!B64),atualizaçãoIMOVEIS!B64)</f>
        <v>AP0449</v>
      </c>
      <c r="C65" t="str">
        <f>+LEFT(atualizaçãoIMOVEIS!F64,SEARCH(",",atualizaçãoIMOVEIS!F64))</f>
        <v>Rua Barão da Torre,</v>
      </c>
      <c r="D65" t="str">
        <f>+atualizaçãoIMOVEIS!H64</f>
        <v>Ipanema</v>
      </c>
      <c r="E65" t="str">
        <f>+atualizaçãoIMOVEIS!J64</f>
        <v>Rio de Janeiro</v>
      </c>
      <c r="F65" t="str">
        <f>IFERROR(LEFT(atualizaçãoIMOVEIS!Y64,SEARCH(",",atualizaçãoIMOVEIS!Y64)-1),atualizaçãoIMOVEIS!Y64)</f>
        <v>Christian Bettoni</v>
      </c>
      <c r="G65" t="str">
        <f>+atualizaçãoIMOVEIS!D64</f>
        <v>Apartamento</v>
      </c>
      <c r="H65" s="67">
        <f ca="1">IF('Tabela de Peso'!$E$8-atualizaçãoIMOVEIS!T64=0,1,'Tabela de Peso'!$E$8-atualizaçãoIMOVEIS!T64)</f>
        <v>1033</v>
      </c>
      <c r="I65" s="57">
        <f ca="1">+TODAY()-atualizaçãoIMOVEIS!U64</f>
        <v>818</v>
      </c>
      <c r="J65" s="54">
        <f>+atualizaçãoIMOVEIS!K64</f>
        <v>1030000</v>
      </c>
      <c r="K65" s="54"/>
      <c r="L65" s="54">
        <f t="shared" si="1"/>
        <v>19807.692307692309</v>
      </c>
      <c r="M65" s="54"/>
      <c r="N65" s="54">
        <f>+atualizaçãoIMOVEIS!L64</f>
        <v>0</v>
      </c>
      <c r="O65" s="54"/>
      <c r="P65" s="54">
        <f>+atualizaçãoIMOVEIS!N64</f>
        <v>0</v>
      </c>
      <c r="Q65" s="62">
        <f>SUM(W$3:W65)</f>
        <v>63</v>
      </c>
      <c r="R65">
        <f>+atualizaçãoIMOVEIS!Q64</f>
        <v>2</v>
      </c>
      <c r="S65">
        <f>+atualizaçãoIMOVEIS!S64</f>
        <v>1</v>
      </c>
      <c r="T65">
        <f>+atualizaçãoIMOVEIS!V64</f>
        <v>52</v>
      </c>
      <c r="U65" s="56">
        <f>IFERROR(VLOOKUP(G65,'Tabela de Peso'!B$36:E$53,4,0),1)</f>
        <v>40</v>
      </c>
      <c r="V65">
        <f>IF(J65=0,'Tabela de Peso'!E$11,'Tabela de Peso'!E$10)</f>
        <v>50</v>
      </c>
      <c r="W65" s="1">
        <f>IF(atualizaçãoIMOVEIS!AB64="Especial",'Tabela de Peso'!$E$4,1)</f>
        <v>1</v>
      </c>
      <c r="X65" s="1">
        <f>IFERROR(VLOOKUP(D65,'Tabela de Peso'!B:E,4,0),'Tabela de Peso'!E$32)</f>
        <v>10</v>
      </c>
      <c r="Y65" s="70">
        <f>COUNTIF(Clientes!B:B,B65)</f>
        <v>0</v>
      </c>
      <c r="Z65" s="69">
        <f>+COUNTIF(Visitas!B:B,B65)</f>
        <v>0</v>
      </c>
      <c r="AA65" s="94" t="str">
        <f>IFERROR(VLOOKUP(B65,ZAP!A$2:AC$793,28,0),1)</f>
        <v>24</v>
      </c>
      <c r="AB65" s="65" t="str">
        <f>IFERROR(VLOOKUP(B65,ZAP!A$2:AC$793,26,0),1)</f>
        <v>17</v>
      </c>
      <c r="AC65" s="55">
        <f ca="1">IF(B65="",-9999999999,((AA65*'Tabela de Peso'!$E$7/H65)+(Z65*'Tabela de Peso'!$E$6/H65)+(Y65*'Tabela de Peso'!$E$5/H65)+(AB65*'Tabela de Peso'!$E$9+T65/1000)+W65+V65+X65+U65++AF65+S65+atualizaçãoIMOVEIS!R64)-I65-P65/1000)</f>
        <v>-698.48333397870283</v>
      </c>
      <c r="AD65" s="66" t="str">
        <f>IFERROR(+VLOOKUP(B65,ZAP!A:D,3,0),"não")</f>
        <v>Ativo</v>
      </c>
      <c r="AE65" s="55" t="str">
        <f ca="1">IF(B65="","",IF(A65&lt;81,IF(AD65="ativo","manter","inserir"),IF(AD65="ativo",IF(H65&lt;'Tabela de Peso'!D$8,"manter","retirar"),"Não anunciar")))</f>
        <v>manter</v>
      </c>
      <c r="AH65" s="68">
        <f ca="1">+AA65*'Tabela de Peso'!E$7/H65</f>
        <v>0.46466602129719264</v>
      </c>
    </row>
    <row r="66" spans="1:34" x14ac:dyDescent="0.25">
      <c r="A66" s="56">
        <f t="shared" ca="1" si="0"/>
        <v>57</v>
      </c>
      <c r="B66" t="str">
        <f>IF(atualizaçãoIMOVEIS!Y65="",IF(atualizaçãoIMOVEIS!Z65="","",atualizaçãoIMOVEIS!B65),atualizaçãoIMOVEIS!B65)</f>
        <v>SA0049</v>
      </c>
      <c r="C66" t="str">
        <f>+LEFT(atualizaçãoIMOVEIS!F65,SEARCH(",",atualizaçãoIMOVEIS!F65))</f>
        <v>Rua Debret,</v>
      </c>
      <c r="D66" t="str">
        <f>+atualizaçãoIMOVEIS!H65</f>
        <v>Centro</v>
      </c>
      <c r="E66" t="str">
        <f>+atualizaçãoIMOVEIS!J65</f>
        <v>Rio de Janeiro</v>
      </c>
      <c r="F66" t="str">
        <f>IFERROR(LEFT(atualizaçãoIMOVEIS!Y65,SEARCH(",",atualizaçãoIMOVEIS!Y65)-1),atualizaçãoIMOVEIS!Y65)</f>
        <v>Christian Bettoni</v>
      </c>
      <c r="G66" t="str">
        <f>+atualizaçãoIMOVEIS!D65</f>
        <v>Sala</v>
      </c>
      <c r="H66" s="67">
        <f ca="1">IF('Tabela de Peso'!$E$8-atualizaçãoIMOVEIS!T65=0,1,'Tabela de Peso'!$E$8-atualizaçãoIMOVEIS!T65)</f>
        <v>959</v>
      </c>
      <c r="I66" s="57">
        <f ca="1">+TODAY()-atualizaçãoIMOVEIS!U65</f>
        <v>819</v>
      </c>
      <c r="J66" s="54">
        <f>+atualizaçãoIMOVEIS!K65</f>
        <v>300000</v>
      </c>
      <c r="K66" s="54"/>
      <c r="L66" s="54">
        <f t="shared" si="1"/>
        <v>4109.58904109589</v>
      </c>
      <c r="M66" s="54"/>
      <c r="N66" s="54">
        <f>+atualizaçãoIMOVEIS!L65</f>
        <v>1500</v>
      </c>
      <c r="O66" s="54"/>
      <c r="P66" s="54">
        <f>+atualizaçãoIMOVEIS!N65</f>
        <v>20.55</v>
      </c>
      <c r="Q66" s="62">
        <f>SUM(W$3:W66)</f>
        <v>64</v>
      </c>
      <c r="R66">
        <f>+atualizaçãoIMOVEIS!Q65</f>
        <v>0</v>
      </c>
      <c r="S66">
        <f>+atualizaçãoIMOVEIS!S65</f>
        <v>0</v>
      </c>
      <c r="T66">
        <f>+atualizaçãoIMOVEIS!V65</f>
        <v>73</v>
      </c>
      <c r="U66" s="56">
        <f>IFERROR(VLOOKUP(G66,'Tabela de Peso'!B$36:E$53,4,0),1)</f>
        <v>2</v>
      </c>
      <c r="V66">
        <f>IF(J66=0,'Tabela de Peso'!E$11,'Tabela de Peso'!E$10)</f>
        <v>50</v>
      </c>
      <c r="W66" s="1">
        <f>IF(atualizaçãoIMOVEIS!AB65="Especial",'Tabela de Peso'!$E$4,1)</f>
        <v>1</v>
      </c>
      <c r="X66" s="1">
        <f>IFERROR(VLOOKUP(D66,'Tabela de Peso'!B:E,4,0),'Tabela de Peso'!E$32)</f>
        <v>8</v>
      </c>
      <c r="Y66" s="70">
        <f>COUNTIF(Clientes!B:B,B66)</f>
        <v>4</v>
      </c>
      <c r="Z66" s="69">
        <f>+COUNTIF(Visitas!B:B,B66)</f>
        <v>0</v>
      </c>
      <c r="AA66" s="94" t="str">
        <f>IFERROR(VLOOKUP(B66,ZAP!A$2:AC$793,28,0),1)</f>
        <v>32</v>
      </c>
      <c r="AB66" s="65" t="str">
        <f>IFERROR(VLOOKUP(B66,ZAP!A$2:AC$793,26,0),1)</f>
        <v>24</v>
      </c>
      <c r="AC66" s="55">
        <f ca="1">IF(B66="",-9999999999,((AA66*'Tabela de Peso'!$E$7/H66)+(Z66*'Tabela de Peso'!$E$6/H66)+(Y66*'Tabela de Peso'!$E$5/H66)+(AB66*'Tabela de Peso'!$E$9+T66/1000)+W66+V66+X66+U66++AF66+S66+atualizaçãoIMOVEIS!R65)-I66-P66/1000)</f>
        <v>-732.8630870177268</v>
      </c>
      <c r="AD66" s="66" t="str">
        <f>IFERROR(+VLOOKUP(B66,ZAP!A:D,3,0),"não")</f>
        <v>Ativo</v>
      </c>
      <c r="AE66" s="55" t="str">
        <f ca="1">IF(B66="","",IF(A66&lt;81,IF(AD66="ativo","manter","inserir"),IF(AD66="ativo",IF(H66&lt;'Tabela de Peso'!D$8,"manter","retirar"),"Não anunciar")))</f>
        <v>manter</v>
      </c>
      <c r="AH66" s="68">
        <f ca="1">+AA66*'Tabela de Peso'!E$7/H66</f>
        <v>0.66736183524504689</v>
      </c>
    </row>
    <row r="67" spans="1:34" x14ac:dyDescent="0.25">
      <c r="A67" s="56">
        <f t="shared" ref="A67:A130" ca="1" si="2">+_xlfn.RANK.EQ(AC67,AC$3:AC$2201,0)</f>
        <v>26</v>
      </c>
      <c r="B67" t="str">
        <f>IF(atualizaçãoIMOVEIS!Y66="",IF(atualizaçãoIMOVEIS!Z66="","",atualizaçãoIMOVEIS!B66),atualizaçãoIMOVEIS!B66)</f>
        <v>CA0026</v>
      </c>
      <c r="C67" t="str">
        <f>+LEFT(atualizaçãoIMOVEIS!F66,SEARCH(",",atualizaçãoIMOVEIS!F66))</f>
        <v>Rua Oliveira Fausto,</v>
      </c>
      <c r="D67" t="str">
        <f>+atualizaçãoIMOVEIS!H66</f>
        <v>Botafogo</v>
      </c>
      <c r="E67" t="str">
        <f>+atualizaçãoIMOVEIS!J66</f>
        <v>Rio de Janeiro</v>
      </c>
      <c r="F67" t="str">
        <f>IFERROR(LEFT(atualizaçãoIMOVEIS!Y66,SEARCH(",",atualizaçãoIMOVEIS!Y66)-1),atualizaçãoIMOVEIS!Y66)</f>
        <v>Diego Paiva</v>
      </c>
      <c r="G67" t="str">
        <f>+atualizaçãoIMOVEIS!D66</f>
        <v>Casa</v>
      </c>
      <c r="H67" s="67">
        <f ca="1">IF('Tabela de Peso'!$E$8-atualizaçãoIMOVEIS!T66=0,1,'Tabela de Peso'!$E$8-atualizaçãoIMOVEIS!T66)</f>
        <v>849</v>
      </c>
      <c r="I67" s="57">
        <f ca="1">+TODAY()-atualizaçãoIMOVEIS!U66</f>
        <v>822</v>
      </c>
      <c r="J67" s="54">
        <f>+atualizaçãoIMOVEIS!K66</f>
        <v>3349000</v>
      </c>
      <c r="K67" s="54"/>
      <c r="L67" s="54">
        <f t="shared" ref="L67:L130" si="3">+J67/T67</f>
        <v>8543.3673469387759</v>
      </c>
      <c r="M67" s="54"/>
      <c r="N67" s="54">
        <f>+atualizaçãoIMOVEIS!L66</f>
        <v>18000</v>
      </c>
      <c r="O67" s="54"/>
      <c r="P67" s="54">
        <f>+atualizaçãoIMOVEIS!N66</f>
        <v>45.92</v>
      </c>
      <c r="Q67" s="62">
        <f>SUM(W$3:W67)</f>
        <v>65</v>
      </c>
      <c r="R67">
        <f>+atualizaçãoIMOVEIS!Q66</f>
        <v>4</v>
      </c>
      <c r="S67">
        <f>+atualizaçãoIMOVEIS!S66</f>
        <v>0</v>
      </c>
      <c r="T67">
        <f>+atualizaçãoIMOVEIS!V66</f>
        <v>392</v>
      </c>
      <c r="U67" s="56">
        <f>IFERROR(VLOOKUP(G67,'Tabela de Peso'!B$36:E$53,4,0),1)</f>
        <v>20</v>
      </c>
      <c r="V67">
        <f>IF(J67=0,'Tabela de Peso'!E$11,'Tabela de Peso'!E$10)</f>
        <v>50</v>
      </c>
      <c r="W67" s="1">
        <f>IF(atualizaçãoIMOVEIS!AB66="Especial",'Tabela de Peso'!$E$4,1)</f>
        <v>1</v>
      </c>
      <c r="X67" s="1">
        <f>IFERROR(VLOOKUP(D67,'Tabela de Peso'!B:E,4,0),'Tabela de Peso'!E$32)</f>
        <v>40</v>
      </c>
      <c r="Y67" s="70">
        <f>COUNTIF(Clientes!B:B,B67)</f>
        <v>0</v>
      </c>
      <c r="Z67" s="69">
        <f>+COUNTIF(Visitas!B:B,B67)</f>
        <v>0</v>
      </c>
      <c r="AA67" s="94" t="str">
        <f>IFERROR(VLOOKUP(B67,ZAP!A$2:AC$793,28,0),1)</f>
        <v>57</v>
      </c>
      <c r="AB67" s="65" t="str">
        <f>IFERROR(VLOOKUP(B67,ZAP!A$2:AC$793,26,0),1)</f>
        <v>29</v>
      </c>
      <c r="AC67" s="55">
        <f ca="1">IF(B67="",-9999999999,((AA67*'Tabela de Peso'!$E$7/H67)+(Z67*'Tabela de Peso'!$E$6/H67)+(Y67*'Tabela de Peso'!$E$5/H67)+(AB67*'Tabela de Peso'!$E$9+T67/1000)+W67+V67+X67+U67++AF67+S67+atualizaçãoIMOVEIS!R66)-I67-P67/1000)</f>
        <v>-680.31116381625441</v>
      </c>
      <c r="AD67" s="66" t="str">
        <f>IFERROR(+VLOOKUP(B67,ZAP!A:D,3,0),"não")</f>
        <v>Ativo</v>
      </c>
      <c r="AE67" s="55" t="str">
        <f ca="1">IF(B67="","",IF(A67&lt;81,IF(AD67="ativo","manter","inserir"),IF(AD67="ativo",IF(H67&lt;'Tabela de Peso'!D$8,"manter","retirar"),"Não anunciar")))</f>
        <v>manter</v>
      </c>
      <c r="AH67" s="68">
        <f ca="1">+AA67*'Tabela de Peso'!E$7/H67</f>
        <v>1.342756183745583</v>
      </c>
    </row>
    <row r="68" spans="1:34" x14ac:dyDescent="0.25">
      <c r="A68" s="56">
        <f t="shared" ca="1" si="2"/>
        <v>67</v>
      </c>
      <c r="B68" t="str">
        <f>IF(atualizaçãoIMOVEIS!Y67="",IF(atualizaçãoIMOVEIS!Z67="","",atualizaçãoIMOVEIS!B67),atualizaçãoIMOVEIS!B67)</f>
        <v>AP0174</v>
      </c>
      <c r="C68" t="str">
        <f>+LEFT(atualizaçãoIMOVEIS!F67,SEARCH(",",atualizaçãoIMOVEIS!F67))</f>
        <v>Avenida Beira-Mar,</v>
      </c>
      <c r="D68" t="str">
        <f>+atualizaçãoIMOVEIS!H67</f>
        <v>Centro</v>
      </c>
      <c r="E68" t="str">
        <f>+atualizaçãoIMOVEIS!J67</f>
        <v>Rio de Janeiro</v>
      </c>
      <c r="F68" t="str">
        <f>IFERROR(LEFT(atualizaçãoIMOVEIS!Y67,SEARCH(",",atualizaçãoIMOVEIS!Y67)-1),atualizaçãoIMOVEIS!Y67)</f>
        <v>Christian Bettoni</v>
      </c>
      <c r="G68" t="str">
        <f>+atualizaçãoIMOVEIS!D67</f>
        <v>Apartamento</v>
      </c>
      <c r="H68" s="67">
        <f ca="1">IF('Tabela de Peso'!$E$8-atualizaçãoIMOVEIS!T67=0,1,'Tabela de Peso'!$E$8-atualizaçãoIMOVEIS!T67)</f>
        <v>1460</v>
      </c>
      <c r="I68" s="57">
        <f ca="1">+TODAY()-atualizaçãoIMOVEIS!U67</f>
        <v>825</v>
      </c>
      <c r="J68" s="54">
        <f>+atualizaçãoIMOVEIS!K67</f>
        <v>0</v>
      </c>
      <c r="K68" s="54"/>
      <c r="L68" s="54">
        <f t="shared" si="3"/>
        <v>0</v>
      </c>
      <c r="M68" s="54"/>
      <c r="N68" s="54">
        <f>+atualizaçãoIMOVEIS!L67</f>
        <v>1150</v>
      </c>
      <c r="O68" s="54"/>
      <c r="P68" s="54">
        <f>+atualizaçãoIMOVEIS!N67</f>
        <v>19.170000000000002</v>
      </c>
      <c r="Q68" s="62">
        <f>SUM(W$3:W68)</f>
        <v>66</v>
      </c>
      <c r="R68">
        <f>+atualizaçãoIMOVEIS!Q67</f>
        <v>1</v>
      </c>
      <c r="S68">
        <f>+atualizaçãoIMOVEIS!S67</f>
        <v>0</v>
      </c>
      <c r="T68">
        <f>+atualizaçãoIMOVEIS!V67</f>
        <v>60</v>
      </c>
      <c r="U68" s="56">
        <f>IFERROR(VLOOKUP(G68,'Tabela de Peso'!B$36:E$53,4,0),1)</f>
        <v>40</v>
      </c>
      <c r="V68">
        <f>IF(J68=0,'Tabela de Peso'!E$11,'Tabela de Peso'!E$10)</f>
        <v>8</v>
      </c>
      <c r="W68" s="1">
        <f>IF(atualizaçãoIMOVEIS!AB67="Especial",'Tabela de Peso'!$E$4,1)</f>
        <v>1</v>
      </c>
      <c r="X68" s="1">
        <f>IFERROR(VLOOKUP(D68,'Tabela de Peso'!B:E,4,0),'Tabela de Peso'!E$32)</f>
        <v>8</v>
      </c>
      <c r="Y68" s="70">
        <f>COUNTIF(Clientes!B:B,B68)</f>
        <v>8</v>
      </c>
      <c r="Z68" s="69">
        <f>+COUNTIF(Visitas!B:B,B68)</f>
        <v>2</v>
      </c>
      <c r="AA68" s="94" t="str">
        <f>IFERROR(VLOOKUP(B68,ZAP!A$2:AC$793,28,0),1)</f>
        <v>461</v>
      </c>
      <c r="AB68" s="65" t="str">
        <f>IFERROR(VLOOKUP(B68,ZAP!A$2:AC$793,26,0),1)</f>
        <v>6</v>
      </c>
      <c r="AC68" s="55">
        <f ca="1">IF(B68="",-9999999999,((AA68*'Tabela de Peso'!$E$7/H68)+(Z68*'Tabela de Peso'!$E$6/H68)+(Y68*'Tabela de Peso'!$E$5/H68)+(AB68*'Tabela de Peso'!$E$9+T68/1000)+W68+V68+X68+U68++AF68+S68+atualizaçãoIMOVEIS!R67)-I68-P68/1000)</f>
        <v>-753.7262932876713</v>
      </c>
      <c r="AD68" s="66" t="str">
        <f>IFERROR(+VLOOKUP(B68,ZAP!A:D,3,0),"não")</f>
        <v>Ativo</v>
      </c>
      <c r="AE68" s="55" t="str">
        <f ca="1">IF(B68="","",IF(A68&lt;81,IF(AD68="ativo","manter","inserir"),IF(AD68="ativo",IF(H68&lt;'Tabela de Peso'!D$8,"manter","retirar"),"Não anunciar")))</f>
        <v>manter</v>
      </c>
      <c r="AH68" s="68">
        <f ca="1">+AA68*'Tabela de Peso'!E$7/H68</f>
        <v>6.3150684931506849</v>
      </c>
    </row>
    <row r="69" spans="1:34" x14ac:dyDescent="0.25">
      <c r="A69" s="56">
        <f t="shared" ca="1" si="2"/>
        <v>76</v>
      </c>
      <c r="B69" t="str">
        <f>IF(atualizaçãoIMOVEIS!Y68="",IF(atualizaçãoIMOVEIS!Z68="","",atualizaçãoIMOVEIS!B68),atualizaçãoIMOVEIS!B68)</f>
        <v>SA0040</v>
      </c>
      <c r="C69" t="str">
        <f>+LEFT(atualizaçãoIMOVEIS!F68,SEARCH(",",atualizaçãoIMOVEIS!F68))</f>
        <v>Avenida Beira-Mar,</v>
      </c>
      <c r="D69" t="str">
        <f>+atualizaçãoIMOVEIS!H68</f>
        <v>Centro</v>
      </c>
      <c r="E69" t="str">
        <f>+atualizaçãoIMOVEIS!J68</f>
        <v>Rio de Janeiro</v>
      </c>
      <c r="F69" t="str">
        <f>IFERROR(LEFT(atualizaçãoIMOVEIS!Y68,SEARCH(",",atualizaçãoIMOVEIS!Y68)-1),atualizaçãoIMOVEIS!Y68)</f>
        <v>Christian Bettoni</v>
      </c>
      <c r="G69" t="str">
        <f>+atualizaçãoIMOVEIS!D68</f>
        <v>Sala</v>
      </c>
      <c r="H69" s="67">
        <f ca="1">IF('Tabela de Peso'!$E$8-atualizaçãoIMOVEIS!T68=0,1,'Tabela de Peso'!$E$8-atualizaçãoIMOVEIS!T68)</f>
        <v>1349</v>
      </c>
      <c r="I69" s="57">
        <f ca="1">+TODAY()-atualizaçãoIMOVEIS!U68</f>
        <v>825</v>
      </c>
      <c r="J69" s="54">
        <f>+atualizaçãoIMOVEIS!K68</f>
        <v>0</v>
      </c>
      <c r="K69" s="54"/>
      <c r="L69" s="54">
        <f t="shared" si="3"/>
        <v>0</v>
      </c>
      <c r="M69" s="54"/>
      <c r="N69" s="54">
        <f>+atualizaçãoIMOVEIS!L68</f>
        <v>1600</v>
      </c>
      <c r="O69" s="54"/>
      <c r="P69" s="54">
        <f>+atualizaçãoIMOVEIS!N68</f>
        <v>18.82</v>
      </c>
      <c r="Q69" s="62">
        <f>SUM(W$3:W69)</f>
        <v>67</v>
      </c>
      <c r="R69">
        <f>+atualizaçãoIMOVEIS!Q68</f>
        <v>0</v>
      </c>
      <c r="S69">
        <f>+atualizaçãoIMOVEIS!S68</f>
        <v>0</v>
      </c>
      <c r="T69">
        <f>+atualizaçãoIMOVEIS!V68</f>
        <v>85</v>
      </c>
      <c r="U69" s="56">
        <f>IFERROR(VLOOKUP(G69,'Tabela de Peso'!B$36:E$53,4,0),1)</f>
        <v>2</v>
      </c>
      <c r="V69">
        <f>IF(J69=0,'Tabela de Peso'!E$11,'Tabela de Peso'!E$10)</f>
        <v>8</v>
      </c>
      <c r="W69" s="1">
        <f>IF(atualizaçãoIMOVEIS!AB68="Especial",'Tabela de Peso'!$E$4,1)</f>
        <v>1</v>
      </c>
      <c r="X69" s="1">
        <f>IFERROR(VLOOKUP(D69,'Tabela de Peso'!B:E,4,0),'Tabela de Peso'!E$32)</f>
        <v>8</v>
      </c>
      <c r="Y69" s="70">
        <f>COUNTIF(Clientes!B:B,B69)</f>
        <v>2</v>
      </c>
      <c r="Z69" s="69">
        <f>+COUNTIF(Visitas!B:B,B69)</f>
        <v>0</v>
      </c>
      <c r="AA69" s="94" t="str">
        <f>IFERROR(VLOOKUP(B69,ZAP!A$2:AC$793,28,0),1)</f>
        <v>72</v>
      </c>
      <c r="AB69" s="65" t="str">
        <f>IFERROR(VLOOKUP(B69,ZAP!A$2:AC$793,26,0),1)</f>
        <v>21</v>
      </c>
      <c r="AC69" s="55">
        <f ca="1">IF(B69="",-9999999999,((AA69*'Tabela de Peso'!$E$7/H69)+(Z69*'Tabela de Peso'!$E$6/H69)+(Y69*'Tabela de Peso'!$E$5/H69)+(AB69*'Tabela de Peso'!$E$9+T69/1000)+W69+V69+X69+U69++AF69+S69+atualizaçãoIMOVEIS!R68)-I69-P69/1000)</f>
        <v>-783.71810465530018</v>
      </c>
      <c r="AD69" s="66" t="str">
        <f>IFERROR(+VLOOKUP(B69,ZAP!A:D,3,0),"não")</f>
        <v>Ativo</v>
      </c>
      <c r="AE69" s="55" t="str">
        <f ca="1">IF(B69="","",IF(A69&lt;81,IF(AD69="ativo","manter","inserir"),IF(AD69="ativo",IF(H69&lt;'Tabela de Peso'!D$8,"manter","retirar"),"Não anunciar")))</f>
        <v>manter</v>
      </c>
      <c r="AH69" s="68">
        <f ca="1">+AA69*'Tabela de Peso'!E$7/H69</f>
        <v>1.0674573758339512</v>
      </c>
    </row>
    <row r="70" spans="1:34" x14ac:dyDescent="0.25">
      <c r="A70" s="56">
        <f t="shared" ca="1" si="2"/>
        <v>42</v>
      </c>
      <c r="B70" t="str">
        <f>IF(atualizaçãoIMOVEIS!Y69="",IF(atualizaçãoIMOVEIS!Z69="","",atualizaçãoIMOVEIS!B69),atualizaçãoIMOVEIS!B69)</f>
        <v>AP0010</v>
      </c>
      <c r="C70" t="str">
        <f>+LEFT(atualizaçãoIMOVEIS!F69,SEARCH(",",atualizaçãoIMOVEIS!F69))</f>
        <v>Praia Do Flamengo,</v>
      </c>
      <c r="D70" t="str">
        <f>+atualizaçãoIMOVEIS!H69</f>
        <v>Flamengo</v>
      </c>
      <c r="E70" t="str">
        <f>+atualizaçãoIMOVEIS!J69</f>
        <v>Rio de Janeiro</v>
      </c>
      <c r="F70" t="str">
        <f>IFERROR(LEFT(atualizaçãoIMOVEIS!Y69,SEARCH(",",atualizaçãoIMOVEIS!Y69)-1),atualizaçãoIMOVEIS!Y69)</f>
        <v>Christian Bettoni</v>
      </c>
      <c r="G70" t="str">
        <f>+atualizaçãoIMOVEIS!D69</f>
        <v>Apartamento</v>
      </c>
      <c r="H70" s="67">
        <f ca="1">IF('Tabela de Peso'!$E$8-atualizaçãoIMOVEIS!T69=0,1,'Tabela de Peso'!$E$8-atualizaçãoIMOVEIS!T69)</f>
        <v>1533</v>
      </c>
      <c r="I70" s="57">
        <f ca="1">+TODAY()-atualizaçãoIMOVEIS!U69</f>
        <v>825</v>
      </c>
      <c r="J70" s="54">
        <f>+atualizaçãoIMOVEIS!K69</f>
        <v>6600000</v>
      </c>
      <c r="K70" s="54"/>
      <c r="L70" s="54">
        <f t="shared" si="3"/>
        <v>10679.611650485436</v>
      </c>
      <c r="M70" s="54"/>
      <c r="N70" s="54">
        <f>+atualizaçãoIMOVEIS!L69</f>
        <v>0</v>
      </c>
      <c r="O70" s="54"/>
      <c r="P70" s="54">
        <f>+atualizaçãoIMOVEIS!N69</f>
        <v>0</v>
      </c>
      <c r="Q70" s="62">
        <f>SUM(W$3:W70)</f>
        <v>68</v>
      </c>
      <c r="R70">
        <f>+atualizaçãoIMOVEIS!Q69</f>
        <v>5</v>
      </c>
      <c r="S70">
        <f>+atualizaçãoIMOVEIS!S69</f>
        <v>1</v>
      </c>
      <c r="T70">
        <f>+atualizaçãoIMOVEIS!V69</f>
        <v>618</v>
      </c>
      <c r="U70" s="56">
        <f>IFERROR(VLOOKUP(G70,'Tabela de Peso'!B$36:E$53,4,0),1)</f>
        <v>40</v>
      </c>
      <c r="V70">
        <f>IF(J70=0,'Tabela de Peso'!E$11,'Tabela de Peso'!E$10)</f>
        <v>50</v>
      </c>
      <c r="W70" s="1">
        <f>IF(atualizaçãoIMOVEIS!AB69="Especial",'Tabela de Peso'!$E$4,1)</f>
        <v>1</v>
      </c>
      <c r="X70" s="1">
        <f>IFERROR(VLOOKUP(D70,'Tabela de Peso'!B:E,4,0),'Tabela de Peso'!E$32)</f>
        <v>10</v>
      </c>
      <c r="Y70" s="70">
        <f>COUNTIF(Clientes!B:B,B70)</f>
        <v>0</v>
      </c>
      <c r="Z70" s="69">
        <f>+COUNTIF(Visitas!B:B,B70)</f>
        <v>0</v>
      </c>
      <c r="AA70" s="94" t="str">
        <f>IFERROR(VLOOKUP(B70,ZAP!A$2:AC$793,28,0),1)</f>
        <v>13</v>
      </c>
      <c r="AB70" s="65" t="str">
        <f>IFERROR(VLOOKUP(B70,ZAP!A$2:AC$793,26,0),1)</f>
        <v>24</v>
      </c>
      <c r="AC70" s="55">
        <f ca="1">IF(B70="",-9999999999,((AA70*'Tabela de Peso'!$E$7/H70)+(Z70*'Tabela de Peso'!$E$6/H70)+(Y70*'Tabela de Peso'!$E$5/H70)+(AB70*'Tabela de Peso'!$E$9+T70/1000)+W70+V70+X70+U70++AF70+S70+atualizaçãoIMOVEIS!R69)-I70-P70/1000)</f>
        <v>-696.21239791258972</v>
      </c>
      <c r="AD70" s="66" t="str">
        <f>IFERROR(+VLOOKUP(B70,ZAP!A:D,3,0),"não")</f>
        <v>Ativo</v>
      </c>
      <c r="AE70" s="55" t="str">
        <f ca="1">IF(B70="","",IF(A70&lt;81,IF(AD70="ativo","manter","inserir"),IF(AD70="ativo",IF(H70&lt;'Tabela de Peso'!D$8,"manter","retirar"),"Não anunciar")))</f>
        <v>manter</v>
      </c>
      <c r="AH70" s="68">
        <f ca="1">+AA70*'Tabela de Peso'!E$7/H70</f>
        <v>0.16960208741030658</v>
      </c>
    </row>
    <row r="71" spans="1:34" x14ac:dyDescent="0.25">
      <c r="A71" s="56">
        <f t="shared" ca="1" si="2"/>
        <v>66</v>
      </c>
      <c r="B71" t="str">
        <f>IF(atualizaçãoIMOVEIS!Y70="",IF(atualizaçãoIMOVEIS!Z70="","",atualizaçãoIMOVEIS!B70),atualizaçãoIMOVEIS!B70)</f>
        <v>LO0019</v>
      </c>
      <c r="C71" t="str">
        <f>+LEFT(atualizaçãoIMOVEIS!F70,SEARCH(",",atualizaçãoIMOVEIS!F70))</f>
        <v>Rua Belfort Roxo,</v>
      </c>
      <c r="D71" t="str">
        <f>+atualizaçãoIMOVEIS!H70</f>
        <v>Copacabana</v>
      </c>
      <c r="E71" t="str">
        <f>+atualizaçãoIMOVEIS!J70</f>
        <v>Rio de Janeiro</v>
      </c>
      <c r="F71" t="str">
        <f>IFERROR(LEFT(atualizaçãoIMOVEIS!Y70,SEARCH(",",atualizaçãoIMOVEIS!Y70)-1),atualizaçãoIMOVEIS!Y70)</f>
        <v>Christian Bettoni</v>
      </c>
      <c r="G71" t="str">
        <f>+atualizaçãoIMOVEIS!D70</f>
        <v>Loja</v>
      </c>
      <c r="H71" s="67">
        <f ca="1">IF('Tabela de Peso'!$E$8-atualizaçãoIMOVEIS!T70=0,1,'Tabela de Peso'!$E$8-atualizaçãoIMOVEIS!T70)</f>
        <v>1120</v>
      </c>
      <c r="I71" s="57">
        <f ca="1">+TODAY()-atualizaçãoIMOVEIS!U70</f>
        <v>829</v>
      </c>
      <c r="J71" s="54">
        <f>+atualizaçãoIMOVEIS!K70</f>
        <v>1500000</v>
      </c>
      <c r="K71" s="54"/>
      <c r="L71" s="54">
        <f t="shared" si="3"/>
        <v>18292.682926829268</v>
      </c>
      <c r="M71" s="54"/>
      <c r="N71" s="54">
        <f>+atualizaçãoIMOVEIS!L70</f>
        <v>0</v>
      </c>
      <c r="O71" s="54"/>
      <c r="P71" s="54">
        <f>+atualizaçãoIMOVEIS!N70</f>
        <v>0</v>
      </c>
      <c r="Q71" s="62">
        <f>SUM(W$3:W71)</f>
        <v>69</v>
      </c>
      <c r="R71">
        <f>+atualizaçãoIMOVEIS!Q70</f>
        <v>0</v>
      </c>
      <c r="S71">
        <f>+atualizaçãoIMOVEIS!S70</f>
        <v>0</v>
      </c>
      <c r="T71">
        <f>+atualizaçãoIMOVEIS!V70</f>
        <v>82</v>
      </c>
      <c r="U71" s="56">
        <f>IFERROR(VLOOKUP(G71,'Tabela de Peso'!B$36:E$53,4,0),1)</f>
        <v>10</v>
      </c>
      <c r="V71">
        <f>IF(J71=0,'Tabela de Peso'!E$11,'Tabela de Peso'!E$10)</f>
        <v>50</v>
      </c>
      <c r="W71" s="1">
        <f>IF(atualizaçãoIMOVEIS!AB70="Especial",'Tabela de Peso'!$E$4,1)</f>
        <v>1</v>
      </c>
      <c r="X71" s="1">
        <f>IFERROR(VLOOKUP(D71,'Tabela de Peso'!B:E,4,0),'Tabela de Peso'!E$32)</f>
        <v>10</v>
      </c>
      <c r="Y71" s="70">
        <f>COUNTIF(Clientes!B:B,B71)</f>
        <v>0</v>
      </c>
      <c r="Z71" s="69">
        <f>+COUNTIF(Visitas!B:B,B71)</f>
        <v>1</v>
      </c>
      <c r="AA71" s="94" t="str">
        <f>IFERROR(VLOOKUP(B71,ZAP!A$2:AC$793,28,0),1)</f>
        <v>37</v>
      </c>
      <c r="AB71" s="65" t="str">
        <f>IFERROR(VLOOKUP(B71,ZAP!A$2:AC$793,26,0),1)</f>
        <v>5</v>
      </c>
      <c r="AC71" s="55">
        <f ca="1">IF(B71="",-9999999999,((AA71*'Tabela de Peso'!$E$7/H71)+(Z71*'Tabela de Peso'!$E$6/H71)+(Y71*'Tabela de Peso'!$E$5/H71)+(AB71*'Tabela de Peso'!$E$9+T71/1000)+W71+V71+X71+U71++AF71+S71+atualizaçãoIMOVEIS!R70)-I71-P71/1000)</f>
        <v>-751.36442857142856</v>
      </c>
      <c r="AD71" s="66" t="str">
        <f>IFERROR(+VLOOKUP(B71,ZAP!A:D,3,0),"não")</f>
        <v>Ativo</v>
      </c>
      <c r="AE71" s="55" t="str">
        <f ca="1">IF(B71="","",IF(A71&lt;81,IF(AD71="ativo","manter","inserir"),IF(AD71="ativo",IF(H71&lt;'Tabela de Peso'!D$8,"manter","retirar"),"Não anunciar")))</f>
        <v>manter</v>
      </c>
      <c r="AH71" s="68">
        <f ca="1">+AA71*'Tabela de Peso'!E$7/H71</f>
        <v>0.6607142857142857</v>
      </c>
    </row>
    <row r="72" spans="1:34" x14ac:dyDescent="0.25">
      <c r="A72" s="56">
        <f t="shared" ca="1" si="2"/>
        <v>65</v>
      </c>
      <c r="B72" t="str">
        <f>IF(atualizaçãoIMOVEIS!Y71="",IF(atualizaçãoIMOVEIS!Z71="","",atualizaçãoIMOVEIS!B71),atualizaçãoIMOVEIS!B71)</f>
        <v>SA0045</v>
      </c>
      <c r="C72" t="str">
        <f>+LEFT(atualizaçãoIMOVEIS!F71,SEARCH(",",atualizaçãoIMOVEIS!F71))</f>
        <v>Rua México,</v>
      </c>
      <c r="D72" t="str">
        <f>+atualizaçãoIMOVEIS!H71</f>
        <v>Centro</v>
      </c>
      <c r="E72" t="str">
        <f>+atualizaçãoIMOVEIS!J71</f>
        <v>Rio de Janeiro</v>
      </c>
      <c r="F72" t="str">
        <f>IFERROR(LEFT(atualizaçãoIMOVEIS!Y71,SEARCH(",",atualizaçãoIMOVEIS!Y71)-1),atualizaçãoIMOVEIS!Y71)</f>
        <v>Christian Bettoni</v>
      </c>
      <c r="G72" t="str">
        <f>+atualizaçãoIMOVEIS!D71</f>
        <v>Sala</v>
      </c>
      <c r="H72" s="67">
        <f ca="1">IF('Tabela de Peso'!$E$8-atualizaçãoIMOVEIS!T71=0,1,'Tabela de Peso'!$E$8-atualizaçãoIMOVEIS!T71)</f>
        <v>1126</v>
      </c>
      <c r="I72" s="57">
        <f ca="1">+TODAY()-atualizaçãoIMOVEIS!U71</f>
        <v>829</v>
      </c>
      <c r="J72" s="54">
        <f>+atualizaçãoIMOVEIS!K71</f>
        <v>138000</v>
      </c>
      <c r="K72" s="54"/>
      <c r="L72" s="54">
        <f t="shared" si="3"/>
        <v>4928.5714285714284</v>
      </c>
      <c r="M72" s="54"/>
      <c r="N72" s="54">
        <f>+atualizaçãoIMOVEIS!L71</f>
        <v>0</v>
      </c>
      <c r="O72" s="54"/>
      <c r="P72" s="54">
        <f>+atualizaçãoIMOVEIS!N71</f>
        <v>0</v>
      </c>
      <c r="Q72" s="62">
        <f>SUM(W$3:W72)</f>
        <v>70</v>
      </c>
      <c r="R72">
        <f>+atualizaçãoIMOVEIS!Q71</f>
        <v>0</v>
      </c>
      <c r="S72">
        <f>+atualizaçãoIMOVEIS!S71</f>
        <v>0</v>
      </c>
      <c r="T72">
        <f>+atualizaçãoIMOVEIS!V71</f>
        <v>28</v>
      </c>
      <c r="U72" s="56">
        <f>IFERROR(VLOOKUP(G72,'Tabela de Peso'!B$36:E$53,4,0),1)</f>
        <v>2</v>
      </c>
      <c r="V72">
        <f>IF(J72=0,'Tabela de Peso'!E$11,'Tabela de Peso'!E$10)</f>
        <v>50</v>
      </c>
      <c r="W72" s="1">
        <f>IF(atualizaçãoIMOVEIS!AB71="Especial",'Tabela de Peso'!$E$4,1)</f>
        <v>1</v>
      </c>
      <c r="X72" s="1">
        <f>IFERROR(VLOOKUP(D72,'Tabela de Peso'!B:E,4,0),'Tabela de Peso'!E$32)</f>
        <v>8</v>
      </c>
      <c r="Y72" s="70">
        <f>COUNTIF(Clientes!B:B,B72)</f>
        <v>0</v>
      </c>
      <c r="Z72" s="69">
        <f>+COUNTIF(Visitas!B:B,B72)</f>
        <v>0</v>
      </c>
      <c r="AA72" s="94" t="str">
        <f>IFERROR(VLOOKUP(B72,ZAP!A$2:AC$793,28,0),1)</f>
        <v>16</v>
      </c>
      <c r="AB72" s="65" t="str">
        <f>IFERROR(VLOOKUP(B72,ZAP!A$2:AC$793,26,0),1)</f>
        <v>21</v>
      </c>
      <c r="AC72" s="55">
        <f ca="1">IF(B72="",-9999999999,((AA72*'Tabela de Peso'!$E$7/H72)+(Z72*'Tabela de Peso'!$E$6/H72)+(Y72*'Tabela de Peso'!$E$5/H72)+(AB72*'Tabela de Peso'!$E$9+T72/1000)+W72+V72+X72+U72++AF72+S72+atualizaçãoIMOVEIS!R71)-I72-P72/1000)</f>
        <v>-746.68780817051515</v>
      </c>
      <c r="AD72" s="66" t="str">
        <f>IFERROR(+VLOOKUP(B72,ZAP!A:D,3,0),"não")</f>
        <v>Ativo</v>
      </c>
      <c r="AE72" s="55" t="str">
        <f ca="1">IF(B72="","",IF(A72&lt;81,IF(AD72="ativo","manter","inserir"),IF(AD72="ativo",IF(H72&lt;'Tabela de Peso'!D$8,"manter","retirar"),"Não anunciar")))</f>
        <v>manter</v>
      </c>
      <c r="AH72" s="68">
        <f ca="1">+AA72*'Tabela de Peso'!E$7/H72</f>
        <v>0.28419182948490229</v>
      </c>
    </row>
    <row r="73" spans="1:34" x14ac:dyDescent="0.25">
      <c r="A73" s="56">
        <f t="shared" ca="1" si="2"/>
        <v>82</v>
      </c>
      <c r="B73" t="str">
        <f>IF(atualizaçãoIMOVEIS!Y72="",IF(atualizaçãoIMOVEIS!Z72="","",atualizaçãoIMOVEIS!B72),atualizaçãoIMOVEIS!B72)</f>
        <v>GA0009</v>
      </c>
      <c r="C73" t="str">
        <f>+LEFT(atualizaçãoIMOVEIS!F72,SEARCH(",",atualizaçãoIMOVEIS!F72))</f>
        <v>Rua do Couto,</v>
      </c>
      <c r="D73" t="str">
        <f>+atualizaçãoIMOVEIS!H72</f>
        <v>Penha</v>
      </c>
      <c r="E73" t="str">
        <f>+atualizaçãoIMOVEIS!J72</f>
        <v>Rio de Janeiro</v>
      </c>
      <c r="F73" t="str">
        <f>IFERROR(LEFT(atualizaçãoIMOVEIS!Y72,SEARCH(",",atualizaçãoIMOVEIS!Y72)-1),atualizaçãoIMOVEIS!Y72)</f>
        <v>Christian Bettoni</v>
      </c>
      <c r="G73" t="str">
        <f>+atualizaçãoIMOVEIS!D72</f>
        <v>Galpão</v>
      </c>
      <c r="H73" s="67">
        <f ca="1">IF('Tabela de Peso'!$E$8-atualizaçãoIMOVEIS!T72=0,1,'Tabela de Peso'!$E$8-atualizaçãoIMOVEIS!T72)</f>
        <v>829</v>
      </c>
      <c r="I73" s="57">
        <f ca="1">+TODAY()-atualizaçãoIMOVEIS!U72</f>
        <v>829</v>
      </c>
      <c r="J73" s="54">
        <f>+atualizaçãoIMOVEIS!K72</f>
        <v>3150000</v>
      </c>
      <c r="K73" s="54"/>
      <c r="L73" s="54">
        <f t="shared" si="3"/>
        <v>1575</v>
      </c>
      <c r="M73" s="54"/>
      <c r="N73" s="54">
        <f>+atualizaçãoIMOVEIS!L72</f>
        <v>0</v>
      </c>
      <c r="O73" s="54"/>
      <c r="P73" s="54">
        <f>+atualizaçãoIMOVEIS!N72</f>
        <v>0</v>
      </c>
      <c r="Q73" s="62">
        <f>SUM(W$3:W73)</f>
        <v>71</v>
      </c>
      <c r="R73">
        <f>+atualizaçãoIMOVEIS!Q72</f>
        <v>0</v>
      </c>
      <c r="S73">
        <f>+atualizaçãoIMOVEIS!S72</f>
        <v>0</v>
      </c>
      <c r="T73">
        <f>+atualizaçãoIMOVEIS!V72</f>
        <v>2000</v>
      </c>
      <c r="U73" s="56">
        <f>IFERROR(VLOOKUP(G73,'Tabela de Peso'!B$36:E$53,4,0),1)</f>
        <v>5</v>
      </c>
      <c r="V73">
        <f>IF(J73=0,'Tabela de Peso'!E$11,'Tabela de Peso'!E$10)</f>
        <v>50</v>
      </c>
      <c r="W73" s="1">
        <f>IF(atualizaçãoIMOVEIS!AB72="Especial",'Tabela de Peso'!$E$4,1)</f>
        <v>1</v>
      </c>
      <c r="X73" s="1">
        <f>IFERROR(VLOOKUP(D73,'Tabela de Peso'!B:E,4,0),'Tabela de Peso'!E$32)</f>
        <v>-100</v>
      </c>
      <c r="Y73" s="70">
        <f>COUNTIF(Clientes!B:B,B73)</f>
        <v>0</v>
      </c>
      <c r="Z73" s="69">
        <f>+COUNTIF(Visitas!B:B,B73)</f>
        <v>0</v>
      </c>
      <c r="AA73" s="94" t="str">
        <f>IFERROR(VLOOKUP(B73,ZAP!A$2:AC$793,28,0),1)</f>
        <v>9</v>
      </c>
      <c r="AB73" s="65" t="str">
        <f>IFERROR(VLOOKUP(B73,ZAP!A$2:AC$793,26,0),1)</f>
        <v>32</v>
      </c>
      <c r="AC73" s="55">
        <f ca="1">IF(B73="",-9999999999,((AA73*'Tabela de Peso'!$E$7/H73)+(Z73*'Tabela de Peso'!$E$6/H73)+(Y73*'Tabela de Peso'!$E$5/H73)+(AB73*'Tabela de Peso'!$E$9+T73/1000)+W73+V73+X73+U73++AF73+S73+atualizaçãoIMOVEIS!R72)-I73-P73/1000)</f>
        <v>-838.78287092882988</v>
      </c>
      <c r="AD73" s="66" t="str">
        <f>IFERROR(+VLOOKUP(B73,ZAP!A:D,3,0),"não")</f>
        <v>Ativo</v>
      </c>
      <c r="AE73" s="55" t="str">
        <f ca="1">IF(B73="","",IF(A73&lt;81,IF(AD73="ativo","manter","inserir"),IF(AD73="ativo",IF(H73&lt;'Tabela de Peso'!D$8,"manter","retirar"),"Não anunciar")))</f>
        <v>retirar</v>
      </c>
      <c r="AH73" s="68">
        <f ca="1">+AA73*'Tabela de Peso'!E$7/H73</f>
        <v>0.21712907117008443</v>
      </c>
    </row>
    <row r="74" spans="1:34" x14ac:dyDescent="0.25">
      <c r="A74" s="56">
        <f t="shared" ca="1" si="2"/>
        <v>10</v>
      </c>
      <c r="B74" t="str">
        <f>IF(atualizaçãoIMOVEIS!Y73="",IF(atualizaçãoIMOVEIS!Z73="","",atualizaçãoIMOVEIS!B73),atualizaçãoIMOVEIS!B73)</f>
        <v>CO0026</v>
      </c>
      <c r="C74" t="str">
        <f>+LEFT(atualizaçãoIMOVEIS!F73,SEARCH(",",atualizaçãoIMOVEIS!F73))</f>
        <v>Rua Bulhões de Carvalho,</v>
      </c>
      <c r="D74" t="str">
        <f>+atualizaçãoIMOVEIS!H73</f>
        <v>Copacabana</v>
      </c>
      <c r="E74" t="str">
        <f>+atualizaçãoIMOVEIS!J73</f>
        <v>Rio de Janeiro</v>
      </c>
      <c r="F74" t="str">
        <f>IFERROR(LEFT(atualizaçãoIMOVEIS!Y73,SEARCH(",",atualizaçãoIMOVEIS!Y73)-1),atualizaçãoIMOVEIS!Y73)</f>
        <v>Christian Bettoni</v>
      </c>
      <c r="G74" t="str">
        <f>+atualizaçãoIMOVEIS!D73</f>
        <v>Cobertura</v>
      </c>
      <c r="H74" s="67">
        <f ca="1">IF('Tabela de Peso'!$E$8-atualizaçãoIMOVEIS!T73=0,1,'Tabela de Peso'!$E$8-atualizaçãoIMOVEIS!T73)</f>
        <v>965</v>
      </c>
      <c r="I74" s="57">
        <f ca="1">+TODAY()-atualizaçãoIMOVEIS!U73</f>
        <v>829</v>
      </c>
      <c r="J74" s="54">
        <f>+atualizaçãoIMOVEIS!K73</f>
        <v>1750000</v>
      </c>
      <c r="K74" s="54"/>
      <c r="L74" s="54">
        <f t="shared" si="3"/>
        <v>8928.5714285714294</v>
      </c>
      <c r="M74" s="54"/>
      <c r="N74" s="54">
        <f>+atualizaçãoIMOVEIS!L73</f>
        <v>0</v>
      </c>
      <c r="O74" s="54"/>
      <c r="P74" s="54">
        <f>+atualizaçãoIMOVEIS!N73</f>
        <v>0</v>
      </c>
      <c r="Q74" s="62">
        <f>SUM(W$3:W74)</f>
        <v>72</v>
      </c>
      <c r="R74">
        <f>+atualizaçãoIMOVEIS!Q73</f>
        <v>3</v>
      </c>
      <c r="S74">
        <f>+atualizaçãoIMOVEIS!S73</f>
        <v>1</v>
      </c>
      <c r="T74">
        <f>+atualizaçãoIMOVEIS!V73</f>
        <v>196</v>
      </c>
      <c r="U74" s="56">
        <f>IFERROR(VLOOKUP(G74,'Tabela de Peso'!B$36:E$53,4,0),1)</f>
        <v>40</v>
      </c>
      <c r="V74">
        <f>IF(J74=0,'Tabela de Peso'!E$11,'Tabela de Peso'!E$10)</f>
        <v>50</v>
      </c>
      <c r="W74" s="1">
        <f>IF(atualizaçãoIMOVEIS!AB73="Especial",'Tabela de Peso'!$E$4,1)</f>
        <v>1</v>
      </c>
      <c r="X74" s="1">
        <f>IFERROR(VLOOKUP(D74,'Tabela de Peso'!B:E,4,0),'Tabela de Peso'!E$32)</f>
        <v>10</v>
      </c>
      <c r="Y74" s="70">
        <f>COUNTIF(Clientes!B:B,B74)</f>
        <v>1</v>
      </c>
      <c r="Z74" s="69">
        <f>+COUNTIF(Visitas!B:B,B74)</f>
        <v>0</v>
      </c>
      <c r="AA74" s="94" t="str">
        <f>IFERROR(VLOOKUP(B74,ZAP!A$2:AC$793,28,0),1)</f>
        <v>54</v>
      </c>
      <c r="AB74" s="65" t="str">
        <f>IFERROR(VLOOKUP(B74,ZAP!A$2:AC$793,26,0),1)</f>
        <v>56</v>
      </c>
      <c r="AC74" s="55">
        <f ca="1">IF(B74="",-9999999999,((AA74*'Tabela de Peso'!$E$7/H74)+(Z74*'Tabela de Peso'!$E$6/H74)+(Y74*'Tabela de Peso'!$E$5/H74)+(AB74*'Tabela de Peso'!$E$9+T74/1000)+W74+V74+X74+U74++AF74+S74+atualizaçãoIMOVEIS!R73)-I74-P74/1000)</f>
        <v>-667.58120207253887</v>
      </c>
      <c r="AD74" s="66" t="str">
        <f>IFERROR(+VLOOKUP(B74,ZAP!A:D,3,0),"não")</f>
        <v>Ativo</v>
      </c>
      <c r="AE74" s="55" t="str">
        <f ca="1">IF(B74="","",IF(A74&lt;81,IF(AD74="ativo","manter","inserir"),IF(AD74="ativo",IF(H74&lt;'Tabela de Peso'!D$8,"manter","retirar"),"Não anunciar")))</f>
        <v>manter</v>
      </c>
      <c r="AH74" s="68">
        <f ca="1">+AA74*'Tabela de Peso'!E$7/H74</f>
        <v>1.1191709844559585</v>
      </c>
    </row>
    <row r="75" spans="1:34" x14ac:dyDescent="0.25">
      <c r="A75" s="56">
        <f t="shared" ca="1" si="2"/>
        <v>11</v>
      </c>
      <c r="B75" t="str">
        <f>IF(atualizaçãoIMOVEIS!Y74="",IF(atualizaçãoIMOVEIS!Z74="","",atualizaçãoIMOVEIS!B74),atualizaçãoIMOVEIS!B74)</f>
        <v>AP0553</v>
      </c>
      <c r="C75" t="str">
        <f>+LEFT(atualizaçãoIMOVEIS!F74,SEARCH(",",atualizaçãoIMOVEIS!F74))</f>
        <v>Rua Oliveira Fausto,</v>
      </c>
      <c r="D75" t="str">
        <f>+atualizaçãoIMOVEIS!H74</f>
        <v>Botafogo</v>
      </c>
      <c r="E75" t="str">
        <f>+atualizaçãoIMOVEIS!J74</f>
        <v>Rio de Janeiro</v>
      </c>
      <c r="F75" t="str">
        <f>IFERROR(LEFT(atualizaçãoIMOVEIS!Y74,SEARCH(",",atualizaçãoIMOVEIS!Y74)-1),atualizaçãoIMOVEIS!Y74)</f>
        <v>Christian Bettoni</v>
      </c>
      <c r="G75" t="str">
        <f>+atualizaçãoIMOVEIS!D74</f>
        <v>Apartamento</v>
      </c>
      <c r="H75" s="67">
        <f ca="1">IF('Tabela de Peso'!$E$8-atualizaçãoIMOVEIS!T74=0,1,'Tabela de Peso'!$E$8-atualizaçãoIMOVEIS!T74)</f>
        <v>829</v>
      </c>
      <c r="I75" s="57">
        <f ca="1">+TODAY()-atualizaçãoIMOVEIS!U74</f>
        <v>829</v>
      </c>
      <c r="J75" s="54">
        <f>+atualizaçãoIMOVEIS!K74</f>
        <v>850000</v>
      </c>
      <c r="K75" s="54"/>
      <c r="L75" s="54">
        <f t="shared" si="3"/>
        <v>9550.5617977528091</v>
      </c>
      <c r="M75" s="54"/>
      <c r="N75" s="54">
        <f>+atualizaçãoIMOVEIS!L74</f>
        <v>0</v>
      </c>
      <c r="O75" s="54"/>
      <c r="P75" s="54">
        <f>+atualizaçãoIMOVEIS!N74</f>
        <v>0</v>
      </c>
      <c r="Q75" s="62">
        <f>SUM(W$3:W75)</f>
        <v>73</v>
      </c>
      <c r="R75">
        <f>+atualizaçãoIMOVEIS!Q74</f>
        <v>3</v>
      </c>
      <c r="S75">
        <f>+atualizaçãoIMOVEIS!S74</f>
        <v>0</v>
      </c>
      <c r="T75">
        <f>+atualizaçãoIMOVEIS!V74</f>
        <v>89</v>
      </c>
      <c r="U75" s="56">
        <f>IFERROR(VLOOKUP(G75,'Tabela de Peso'!B$36:E$53,4,0),1)</f>
        <v>40</v>
      </c>
      <c r="V75">
        <f>IF(J75=0,'Tabela de Peso'!E$11,'Tabela de Peso'!E$10)</f>
        <v>50</v>
      </c>
      <c r="W75" s="1">
        <f>IF(atualizaçãoIMOVEIS!AB74="Especial",'Tabela de Peso'!$E$4,1)</f>
        <v>1</v>
      </c>
      <c r="X75" s="1">
        <f>IFERROR(VLOOKUP(D75,'Tabela de Peso'!B:E,4,0),'Tabela de Peso'!E$32)</f>
        <v>40</v>
      </c>
      <c r="Y75" s="70">
        <f>COUNTIF(Clientes!B:B,B75)</f>
        <v>0</v>
      </c>
      <c r="Z75" s="69">
        <f>+COUNTIF(Visitas!B:B,B75)</f>
        <v>0</v>
      </c>
      <c r="AA75" s="94" t="str">
        <f>IFERROR(VLOOKUP(B75,ZAP!A$2:AC$793,28,0),1)</f>
        <v>11</v>
      </c>
      <c r="AB75" s="65" t="str">
        <f>IFERROR(VLOOKUP(B75,ZAP!A$2:AC$793,26,0),1)</f>
        <v>28</v>
      </c>
      <c r="AC75" s="55">
        <f ca="1">IF(B75="",-9999999999,((AA75*'Tabela de Peso'!$E$7/H75)+(Z75*'Tabela de Peso'!$E$6/H75)+(Y75*'Tabela de Peso'!$E$5/H75)+(AB75*'Tabela de Peso'!$E$9+T75/1000)+W75+V75+X75+U75++AF75+S75+atualizaçãoIMOVEIS!R74)-I75-P75/1000)</f>
        <v>-669.64562002412549</v>
      </c>
      <c r="AD75" s="66" t="str">
        <f>IFERROR(+VLOOKUP(B75,ZAP!A:D,3,0),"não")</f>
        <v>Ativo</v>
      </c>
      <c r="AE75" s="55" t="str">
        <f ca="1">IF(B75="","",IF(A75&lt;81,IF(AD75="ativo","manter","inserir"),IF(AD75="ativo",IF(H75&lt;'Tabela de Peso'!D$8,"manter","retirar"),"Não anunciar")))</f>
        <v>manter</v>
      </c>
      <c r="AH75" s="68">
        <f ca="1">+AA75*'Tabela de Peso'!E$7/H75</f>
        <v>0.26537997587454765</v>
      </c>
    </row>
    <row r="76" spans="1:34" x14ac:dyDescent="0.25">
      <c r="A76" s="56">
        <f t="shared" ca="1" si="2"/>
        <v>73</v>
      </c>
      <c r="B76" t="str">
        <f>IF(atualizaçãoIMOVEIS!Y75="",IF(atualizaçãoIMOVEIS!Z75="","",atualizaçãoIMOVEIS!B75),atualizaçãoIMOVEIS!B75)</f>
        <v>SA0030</v>
      </c>
      <c r="C76" t="str">
        <f>+LEFT(atualizaçãoIMOVEIS!F75,SEARCH(",",atualizaçãoIMOVEIS!F75))</f>
        <v>Rua Santa Luzia,</v>
      </c>
      <c r="D76" t="str">
        <f>+atualizaçãoIMOVEIS!H75</f>
        <v>Centro</v>
      </c>
      <c r="E76" t="str">
        <f>+atualizaçãoIMOVEIS!J75</f>
        <v>Rio de Janeiro</v>
      </c>
      <c r="F76" t="str">
        <f>IFERROR(LEFT(atualizaçãoIMOVEIS!Y75,SEARCH(",",atualizaçãoIMOVEIS!Y75)-1),atualizaçãoIMOVEIS!Y75)</f>
        <v>Christian Bettoni</v>
      </c>
      <c r="G76" t="str">
        <f>+atualizaçãoIMOVEIS!D75</f>
        <v>Sala</v>
      </c>
      <c r="H76" s="67">
        <f ca="1">IF('Tabela de Peso'!$E$8-atualizaçãoIMOVEIS!T75=0,1,'Tabela de Peso'!$E$8-atualizaçãoIMOVEIS!T75)</f>
        <v>1475</v>
      </c>
      <c r="I76" s="57">
        <f ca="1">+TODAY()-atualizaçãoIMOVEIS!U75</f>
        <v>829</v>
      </c>
      <c r="J76" s="54">
        <f>+atualizaçãoIMOVEIS!K75</f>
        <v>0</v>
      </c>
      <c r="K76" s="54"/>
      <c r="L76" s="54">
        <f t="shared" si="3"/>
        <v>0</v>
      </c>
      <c r="M76" s="54"/>
      <c r="N76" s="54">
        <f>+atualizaçãoIMOVEIS!L75</f>
        <v>3500</v>
      </c>
      <c r="O76" s="54"/>
      <c r="P76" s="54">
        <f>+atualizaçãoIMOVEIS!N75</f>
        <v>11.99</v>
      </c>
      <c r="Q76" s="62">
        <f>SUM(W$3:W76)</f>
        <v>74</v>
      </c>
      <c r="R76">
        <f>+atualizaçãoIMOVEIS!Q75</f>
        <v>0</v>
      </c>
      <c r="S76">
        <f>+atualizaçãoIMOVEIS!S75</f>
        <v>0</v>
      </c>
      <c r="T76">
        <f>+atualizaçãoIMOVEIS!V75</f>
        <v>292</v>
      </c>
      <c r="U76" s="56">
        <f>IFERROR(VLOOKUP(G76,'Tabela de Peso'!B$36:E$53,4,0),1)</f>
        <v>2</v>
      </c>
      <c r="V76">
        <f>IF(J76=0,'Tabela de Peso'!E$11,'Tabela de Peso'!E$10)</f>
        <v>8</v>
      </c>
      <c r="W76" s="1">
        <f>IF(atualizaçãoIMOVEIS!AB75="Especial",'Tabela de Peso'!$E$4,1)</f>
        <v>1</v>
      </c>
      <c r="X76" s="1">
        <f>IFERROR(VLOOKUP(D76,'Tabela de Peso'!B:E,4,0),'Tabela de Peso'!E$32)</f>
        <v>8</v>
      </c>
      <c r="Y76" s="70">
        <f>COUNTIF(Clientes!B:B,B76)</f>
        <v>0</v>
      </c>
      <c r="Z76" s="69">
        <f>+COUNTIF(Visitas!B:B,B76)</f>
        <v>0</v>
      </c>
      <c r="AA76" s="94" t="str">
        <f>IFERROR(VLOOKUP(B76,ZAP!A$2:AC$793,28,0),1)</f>
        <v>11</v>
      </c>
      <c r="AB76" s="65" t="str">
        <f>IFERROR(VLOOKUP(B76,ZAP!A$2:AC$793,26,0),1)</f>
        <v>35</v>
      </c>
      <c r="AC76" s="55">
        <f ca="1">IF(B76="",-9999999999,((AA76*'Tabela de Peso'!$E$7/H76)+(Z76*'Tabela de Peso'!$E$6/H76)+(Y76*'Tabela de Peso'!$E$5/H76)+(AB76*'Tabela de Peso'!$E$9+T76/1000)+W76+V76+X76+U76++AF76+S76+atualizaçãoIMOVEIS!R75)-I76-P76/1000)</f>
        <v>-774.57083745762714</v>
      </c>
      <c r="AD76" s="66" t="str">
        <f>IFERROR(+VLOOKUP(B76,ZAP!A:D,3,0),"não")</f>
        <v>Ativo</v>
      </c>
      <c r="AE76" s="55" t="str">
        <f ca="1">IF(B76="","",IF(A76&lt;81,IF(AD76="ativo","manter","inserir"),IF(AD76="ativo",IF(H76&lt;'Tabela de Peso'!D$8,"manter","retirar"),"Não anunciar")))</f>
        <v>manter</v>
      </c>
      <c r="AH76" s="68">
        <f ca="1">+AA76*'Tabela de Peso'!E$7/H76</f>
        <v>0.14915254237288136</v>
      </c>
    </row>
    <row r="77" spans="1:34" x14ac:dyDescent="0.25">
      <c r="A77" s="56">
        <f t="shared" ca="1" si="2"/>
        <v>75</v>
      </c>
      <c r="B77" t="str">
        <f>IF(atualizaçãoIMOVEIS!Y76="",IF(atualizaçãoIMOVEIS!Z76="","",atualizaçãoIMOVEIS!B76),atualizaçãoIMOVEIS!B76)</f>
        <v>LO0022</v>
      </c>
      <c r="C77" t="str">
        <f>+LEFT(atualizaçãoIMOVEIS!F76,SEARCH(",",atualizaçãoIMOVEIS!F76))</f>
        <v>Rua da Glória,</v>
      </c>
      <c r="D77" t="str">
        <f>+atualizaçãoIMOVEIS!H76</f>
        <v>Glória</v>
      </c>
      <c r="E77" t="str">
        <f>+atualizaçãoIMOVEIS!J76</f>
        <v>Rio de Janeiro</v>
      </c>
      <c r="F77" t="str">
        <f>IFERROR(LEFT(atualizaçãoIMOVEIS!Y76,SEARCH(",",atualizaçãoIMOVEIS!Y76)-1),atualizaçãoIMOVEIS!Y76)</f>
        <v>Christian Bettoni</v>
      </c>
      <c r="G77" t="str">
        <f>+atualizaçãoIMOVEIS!D76</f>
        <v>Loja</v>
      </c>
      <c r="H77" s="67">
        <f ca="1">IF('Tabela de Peso'!$E$8-atualizaçãoIMOVEIS!T76=0,1,'Tabela de Peso'!$E$8-atualizaçãoIMOVEIS!T76)</f>
        <v>910</v>
      </c>
      <c r="I77" s="57">
        <f ca="1">+TODAY()-atualizaçãoIMOVEIS!U76</f>
        <v>829</v>
      </c>
      <c r="J77" s="54">
        <f>+atualizaçãoIMOVEIS!K76</f>
        <v>0</v>
      </c>
      <c r="K77" s="54"/>
      <c r="L77" s="54">
        <f t="shared" si="3"/>
        <v>0</v>
      </c>
      <c r="M77" s="54"/>
      <c r="N77" s="54">
        <f>+atualizaçãoIMOVEIS!L76</f>
        <v>38000</v>
      </c>
      <c r="O77" s="54"/>
      <c r="P77" s="54">
        <f>+atualizaçãoIMOVEIS!N76</f>
        <v>131.03</v>
      </c>
      <c r="Q77" s="62">
        <f>SUM(W$3:W77)</f>
        <v>75</v>
      </c>
      <c r="R77">
        <f>+atualizaçãoIMOVEIS!Q76</f>
        <v>0</v>
      </c>
      <c r="S77">
        <f>+atualizaçãoIMOVEIS!S76</f>
        <v>2</v>
      </c>
      <c r="T77">
        <f>+atualizaçãoIMOVEIS!V76</f>
        <v>290</v>
      </c>
      <c r="U77" s="56">
        <f>IFERROR(VLOOKUP(G77,'Tabela de Peso'!B$36:E$53,4,0),1)</f>
        <v>10</v>
      </c>
      <c r="V77">
        <f>IF(J77=0,'Tabela de Peso'!E$11,'Tabela de Peso'!E$10)</f>
        <v>8</v>
      </c>
      <c r="W77" s="1">
        <f>IF(atualizaçãoIMOVEIS!AB76="Especial",'Tabela de Peso'!$E$4,1)</f>
        <v>1</v>
      </c>
      <c r="X77" s="1">
        <f>IFERROR(VLOOKUP(D77,'Tabela de Peso'!B:E,4,0),'Tabela de Peso'!E$32)</f>
        <v>10</v>
      </c>
      <c r="Y77" s="70">
        <f>COUNTIF(Clientes!B:B,B77)</f>
        <v>0</v>
      </c>
      <c r="Z77" s="69">
        <f>+COUNTIF(Visitas!B:B,B77)</f>
        <v>0</v>
      </c>
      <c r="AA77" s="94" t="str">
        <f>IFERROR(VLOOKUP(B77,ZAP!A$2:AC$793,28,0),1)</f>
        <v>3</v>
      </c>
      <c r="AB77" s="65" t="str">
        <f>IFERROR(VLOOKUP(B77,ZAP!A$2:AC$793,26,0),1)</f>
        <v>22</v>
      </c>
      <c r="AC77" s="55">
        <f ca="1">IF(B77="",-9999999999,((AA77*'Tabela de Peso'!$E$7/H77)+(Z77*'Tabela de Peso'!$E$6/H77)+(Y77*'Tabela de Peso'!$E$5/H77)+(AB77*'Tabela de Peso'!$E$9+T77/1000)+W77+V77+X77+U77++AF77+S77+atualizaçãoIMOVEIS!R76)-I77-P77/1000)</f>
        <v>-775.77509593406592</v>
      </c>
      <c r="AD77" s="66" t="str">
        <f>IFERROR(+VLOOKUP(B77,ZAP!A:D,3,0),"não")</f>
        <v>Ativo</v>
      </c>
      <c r="AE77" s="55" t="str">
        <f ca="1">IF(B77="","",IF(A77&lt;81,IF(AD77="ativo","manter","inserir"),IF(AD77="ativo",IF(H77&lt;'Tabela de Peso'!D$8,"manter","retirar"),"Não anunciar")))</f>
        <v>manter</v>
      </c>
      <c r="AH77" s="68">
        <f ca="1">+AA77*'Tabela de Peso'!E$7/H77</f>
        <v>6.5934065934065936E-2</v>
      </c>
    </row>
    <row r="78" spans="1:34" x14ac:dyDescent="0.25">
      <c r="A78" s="56">
        <f t="shared" ca="1" si="2"/>
        <v>77</v>
      </c>
      <c r="B78" t="str">
        <f>IF(atualizaçãoIMOVEIS!Y77="",IF(atualizaçãoIMOVEIS!Z77="","",atualizaçãoIMOVEIS!B77),atualizaçãoIMOVEIS!B77)</f>
        <v>CO0028</v>
      </c>
      <c r="C78" t="str">
        <f>+LEFT(atualizaçãoIMOVEIS!F77,SEARCH(",",atualizaçãoIMOVEIS!F77))</f>
        <v>Avenida Niemeyer,</v>
      </c>
      <c r="D78" t="str">
        <f>+atualizaçãoIMOVEIS!H77</f>
        <v>São Conrado</v>
      </c>
      <c r="E78" t="str">
        <f>+atualizaçãoIMOVEIS!J77</f>
        <v>Rio de Janeiro</v>
      </c>
      <c r="F78" t="str">
        <f>IFERROR(LEFT(atualizaçãoIMOVEIS!Y77,SEARCH(",",atualizaçãoIMOVEIS!Y77)-1),atualizaçãoIMOVEIS!Y77)</f>
        <v>Christian Bettoni</v>
      </c>
      <c r="G78" t="str">
        <f>+atualizaçãoIMOVEIS!D77</f>
        <v>Cobertura</v>
      </c>
      <c r="H78" s="67">
        <f ca="1">IF('Tabela de Peso'!$E$8-atualizaçãoIMOVEIS!T77=0,1,'Tabela de Peso'!$E$8-atualizaçãoIMOVEIS!T77)</f>
        <v>830</v>
      </c>
      <c r="I78" s="57">
        <f ca="1">+TODAY()-atualizaçãoIMOVEIS!U77</f>
        <v>829</v>
      </c>
      <c r="J78" s="54">
        <f>+atualizaçãoIMOVEIS!K77</f>
        <v>1500000</v>
      </c>
      <c r="K78" s="54"/>
      <c r="L78" s="54">
        <f t="shared" si="3"/>
        <v>10000</v>
      </c>
      <c r="M78" s="54"/>
      <c r="N78" s="54">
        <f>+atualizaçãoIMOVEIS!L77</f>
        <v>0</v>
      </c>
      <c r="O78" s="54"/>
      <c r="P78" s="54">
        <f>+atualizaçãoIMOVEIS!N77</f>
        <v>0</v>
      </c>
      <c r="Q78" s="62">
        <f>SUM(W$3:W78)</f>
        <v>76</v>
      </c>
      <c r="R78">
        <f>+atualizaçãoIMOVEIS!Q77</f>
        <v>3</v>
      </c>
      <c r="S78">
        <f>+atualizaçãoIMOVEIS!S77</f>
        <v>2</v>
      </c>
      <c r="T78">
        <f>+atualizaçãoIMOVEIS!V77</f>
        <v>150</v>
      </c>
      <c r="U78" s="56">
        <f>IFERROR(VLOOKUP(G78,'Tabela de Peso'!B$36:E$53,4,0),1)</f>
        <v>40</v>
      </c>
      <c r="V78">
        <f>IF(J78=0,'Tabela de Peso'!E$11,'Tabela de Peso'!E$10)</f>
        <v>50</v>
      </c>
      <c r="W78" s="1">
        <f>IF(atualizaçãoIMOVEIS!AB77="Especial",'Tabela de Peso'!$E$4,1)</f>
        <v>1</v>
      </c>
      <c r="X78" s="1">
        <f>IFERROR(VLOOKUP(D78,'Tabela de Peso'!B:E,4,0),'Tabela de Peso'!E$32)</f>
        <v>-100</v>
      </c>
      <c r="Y78" s="70">
        <f>COUNTIF(Clientes!B:B,B78)</f>
        <v>0</v>
      </c>
      <c r="Z78" s="69">
        <f>+COUNTIF(Visitas!B:B,B78)</f>
        <v>0</v>
      </c>
      <c r="AA78" s="94" t="str">
        <f>IFERROR(VLOOKUP(B78,ZAP!A$2:AC$793,28,0),1)</f>
        <v>47</v>
      </c>
      <c r="AB78" s="65" t="str">
        <f>IFERROR(VLOOKUP(B78,ZAP!A$2:AC$793,26,0),1)</f>
        <v>28</v>
      </c>
      <c r="AC78" s="55">
        <f ca="1">IF(B78="",-9999999999,((AA78*'Tabela de Peso'!$E$7/H78)+(Z78*'Tabela de Peso'!$E$6/H78)+(Y78*'Tabela de Peso'!$E$5/H78)+(AB78*'Tabela de Peso'!$E$9+T78/1000)+W78+V78+X78+U78++AF78+S78+atualizaçãoIMOVEIS!R77)-I78-P78/1000)</f>
        <v>-806.71746987951803</v>
      </c>
      <c r="AD78" s="66" t="str">
        <f>IFERROR(+VLOOKUP(B78,ZAP!A:D,3,0),"não")</f>
        <v>Ativo</v>
      </c>
      <c r="AE78" s="55" t="str">
        <f ca="1">IF(B78="","",IF(A78&lt;81,IF(AD78="ativo","manter","inserir"),IF(AD78="ativo",IF(H78&lt;'Tabela de Peso'!D$8,"manter","retirar"),"Não anunciar")))</f>
        <v>manter</v>
      </c>
      <c r="AH78" s="68">
        <f ca="1">+AA78*'Tabela de Peso'!E$7/H78</f>
        <v>1.1325301204819278</v>
      </c>
    </row>
    <row r="79" spans="1:34" x14ac:dyDescent="0.25">
      <c r="A79" s="56">
        <f t="shared" ca="1" si="2"/>
        <v>43</v>
      </c>
      <c r="B79" t="str">
        <f>IF(atualizaçãoIMOVEIS!Y78="",IF(atualizaçãoIMOVEIS!Z78="","",atualizaçãoIMOVEIS!B78),atualizaçãoIMOVEIS!B78)</f>
        <v>AP0520</v>
      </c>
      <c r="C79" t="str">
        <f>+LEFT(atualizaçãoIMOVEIS!F78,SEARCH(",",atualizaçãoIMOVEIS!F78))</f>
        <v>Rua Ronald de Carvalho,</v>
      </c>
      <c r="D79" t="str">
        <f>+atualizaçãoIMOVEIS!H78</f>
        <v>Copacabana</v>
      </c>
      <c r="E79" t="str">
        <f>+atualizaçãoIMOVEIS!J78</f>
        <v>Rio de Janeiro</v>
      </c>
      <c r="F79" t="str">
        <f>IFERROR(LEFT(atualizaçãoIMOVEIS!Y78,SEARCH(",",atualizaçãoIMOVEIS!Y78)-1),atualizaçãoIMOVEIS!Y78)</f>
        <v>Christian Bettoni</v>
      </c>
      <c r="G79" t="str">
        <f>+atualizaçãoIMOVEIS!D78</f>
        <v>Apartamento</v>
      </c>
      <c r="H79" s="67">
        <f ca="1">IF('Tabela de Peso'!$E$8-atualizaçãoIMOVEIS!T78=0,1,'Tabela de Peso'!$E$8-atualizaçãoIMOVEIS!T78)</f>
        <v>942</v>
      </c>
      <c r="I79" s="57">
        <f ca="1">+TODAY()-atualizaçãoIMOVEIS!U78</f>
        <v>829</v>
      </c>
      <c r="J79" s="54">
        <f>+atualizaçãoIMOVEIS!K78</f>
        <v>890000</v>
      </c>
      <c r="K79" s="54"/>
      <c r="L79" s="54">
        <f t="shared" si="3"/>
        <v>11558.441558441558</v>
      </c>
      <c r="M79" s="54"/>
      <c r="N79" s="54">
        <f>+atualizaçãoIMOVEIS!L78</f>
        <v>0</v>
      </c>
      <c r="O79" s="54"/>
      <c r="P79" s="54">
        <f>+atualizaçãoIMOVEIS!N78</f>
        <v>0</v>
      </c>
      <c r="Q79" s="62">
        <f>SUM(W$3:W79)</f>
        <v>77</v>
      </c>
      <c r="R79">
        <f>+atualizaçãoIMOVEIS!Q78</f>
        <v>2</v>
      </c>
      <c r="S79">
        <f>+atualizaçãoIMOVEIS!S78</f>
        <v>0</v>
      </c>
      <c r="T79">
        <f>+atualizaçãoIMOVEIS!V78</f>
        <v>77</v>
      </c>
      <c r="U79" s="56">
        <f>IFERROR(VLOOKUP(G79,'Tabela de Peso'!B$36:E$53,4,0),1)</f>
        <v>40</v>
      </c>
      <c r="V79">
        <f>IF(J79=0,'Tabela de Peso'!E$11,'Tabela de Peso'!E$10)</f>
        <v>50</v>
      </c>
      <c r="W79" s="1">
        <f>IF(atualizaçãoIMOVEIS!AB78="Especial",'Tabela de Peso'!$E$4,1)</f>
        <v>1</v>
      </c>
      <c r="X79" s="1">
        <f>IFERROR(VLOOKUP(D79,'Tabela de Peso'!B:E,4,0),'Tabela de Peso'!E$32)</f>
        <v>10</v>
      </c>
      <c r="Y79" s="70">
        <f>COUNTIF(Clientes!B:B,B79)</f>
        <v>1</v>
      </c>
      <c r="Z79" s="69">
        <f>+COUNTIF(Visitas!B:B,B79)</f>
        <v>0</v>
      </c>
      <c r="AA79" s="94" t="str">
        <f>IFERROR(VLOOKUP(B79,ZAP!A$2:AC$793,28,0),1)</f>
        <v>17</v>
      </c>
      <c r="AB79" s="65" t="str">
        <f>IFERROR(VLOOKUP(B79,ZAP!A$2:AC$793,26,0),1)</f>
        <v>27</v>
      </c>
      <c r="AC79" s="55">
        <f ca="1">IF(B79="",-9999999999,((AA79*'Tabela de Peso'!$E$7/H79)+(Z79*'Tabela de Peso'!$E$6/H79)+(Y79*'Tabela de Peso'!$E$5/H79)+(AB79*'Tabela de Peso'!$E$9+T79/1000)+W79+V79+X79+U79++AF79+S79+atualizaçãoIMOVEIS!R78)-I79-P79/1000)</f>
        <v>-698.4559087048832</v>
      </c>
      <c r="AD79" s="66" t="str">
        <f>IFERROR(+VLOOKUP(B79,ZAP!A:D,3,0),"não")</f>
        <v>Ativo</v>
      </c>
      <c r="AE79" s="55" t="str">
        <f ca="1">IF(B79="","",IF(A79&lt;81,IF(AD79="ativo","manter","inserir"),IF(AD79="ativo",IF(H79&lt;'Tabela de Peso'!D$8,"manter","retirar"),"Não anunciar")))</f>
        <v>manter</v>
      </c>
      <c r="AH79" s="68">
        <f ca="1">+AA79*'Tabela de Peso'!E$7/H79</f>
        <v>0.36093418259023352</v>
      </c>
    </row>
    <row r="80" spans="1:34" x14ac:dyDescent="0.25">
      <c r="A80" s="56">
        <f t="shared" ca="1" si="2"/>
        <v>45</v>
      </c>
      <c r="B80" t="str">
        <f>IF(atualizaçãoIMOVEIS!Y79="",IF(atualizaçãoIMOVEIS!Z79="","",atualizaçãoIMOVEIS!B79),atualizaçãoIMOVEIS!B79)</f>
        <v>PR0005</v>
      </c>
      <c r="C80" t="str">
        <f>+LEFT(atualizaçãoIMOVEIS!F79,SEARCH(",",atualizaçãoIMOVEIS!F79))</f>
        <v>Rua Visconde da Gávea,</v>
      </c>
      <c r="D80" t="str">
        <f>+atualizaçãoIMOVEIS!H79</f>
        <v>Centro</v>
      </c>
      <c r="E80" t="str">
        <f>+atualizaçãoIMOVEIS!J79</f>
        <v>Rio de Janeiro</v>
      </c>
      <c r="F80" t="str">
        <f>IFERROR(LEFT(atualizaçãoIMOVEIS!Y79,SEARCH(",",atualizaçãoIMOVEIS!Y79)-1),atualizaçãoIMOVEIS!Y79)</f>
        <v>Diego Paiva</v>
      </c>
      <c r="G80" t="str">
        <f>+atualizaçãoIMOVEIS!D79</f>
        <v>Prédio</v>
      </c>
      <c r="H80" s="67">
        <f ca="1">IF('Tabela de Peso'!$E$8-atualizaçãoIMOVEIS!T79=0,1,'Tabela de Peso'!$E$8-atualizaçãoIMOVEIS!T79)</f>
        <v>832</v>
      </c>
      <c r="I80" s="57">
        <f ca="1">+TODAY()-atualizaçãoIMOVEIS!U79</f>
        <v>831</v>
      </c>
      <c r="J80" s="54">
        <f>+atualizaçãoIMOVEIS!K79</f>
        <v>2797000</v>
      </c>
      <c r="K80" s="54"/>
      <c r="L80" s="54">
        <f t="shared" si="3"/>
        <v>2542.7272727272725</v>
      </c>
      <c r="M80" s="54"/>
      <c r="N80" s="54">
        <f>+atualizaçãoIMOVEIS!L79</f>
        <v>0</v>
      </c>
      <c r="O80" s="54"/>
      <c r="P80" s="54">
        <f>+atualizaçãoIMOVEIS!N79</f>
        <v>0</v>
      </c>
      <c r="Q80" s="62">
        <f>SUM(W$3:W80)</f>
        <v>78</v>
      </c>
      <c r="R80">
        <f>+atualizaçãoIMOVEIS!Q79</f>
        <v>0</v>
      </c>
      <c r="S80">
        <f>+atualizaçãoIMOVEIS!S79</f>
        <v>60</v>
      </c>
      <c r="T80">
        <f>+atualizaçãoIMOVEIS!V79</f>
        <v>1100</v>
      </c>
      <c r="U80" s="56">
        <f>IFERROR(VLOOKUP(G80,'Tabela de Peso'!B$36:E$53,4,0),1)</f>
        <v>1</v>
      </c>
      <c r="V80">
        <f>IF(J80=0,'Tabela de Peso'!E$11,'Tabela de Peso'!E$10)</f>
        <v>50</v>
      </c>
      <c r="W80" s="1">
        <f>IF(atualizaçãoIMOVEIS!AB79="Especial",'Tabela de Peso'!$E$4,1)</f>
        <v>1</v>
      </c>
      <c r="X80" s="1">
        <f>IFERROR(VLOOKUP(D80,'Tabela de Peso'!B:E,4,0),'Tabela de Peso'!E$32)</f>
        <v>8</v>
      </c>
      <c r="Y80" s="70">
        <f>COUNTIF(Clientes!B:B,B80)</f>
        <v>0</v>
      </c>
      <c r="Z80" s="69">
        <f>+COUNTIF(Visitas!B:B,B80)</f>
        <v>0</v>
      </c>
      <c r="AA80" s="94" t="str">
        <f>IFERROR(VLOOKUP(B80,ZAP!A$2:AC$793,28,0),1)</f>
        <v>14</v>
      </c>
      <c r="AB80" s="65" t="str">
        <f>IFERROR(VLOOKUP(B80,ZAP!A$2:AC$793,26,0),1)</f>
        <v>11</v>
      </c>
      <c r="AC80" s="55">
        <f ca="1">IF(B80="",-9999999999,((AA80*'Tabela de Peso'!$E$7/H80)+(Z80*'Tabela de Peso'!$E$6/H80)+(Y80*'Tabela de Peso'!$E$5/H80)+(AB80*'Tabela de Peso'!$E$9+T80/1000)+W80+V80+X80+U80++AF80+S80+atualizaçãoIMOVEIS!R79)-I80-P80/1000)</f>
        <v>-698.56346153846152</v>
      </c>
      <c r="AD80" s="66" t="str">
        <f>IFERROR(+VLOOKUP(B80,ZAP!A:D,3,0),"não")</f>
        <v>Ativo</v>
      </c>
      <c r="AE80" s="55" t="str">
        <f ca="1">IF(B80="","",IF(A80&lt;81,IF(AD80="ativo","manter","inserir"),IF(AD80="ativo",IF(H80&lt;'Tabela de Peso'!D$8,"manter","retirar"),"Não anunciar")))</f>
        <v>manter</v>
      </c>
      <c r="AH80" s="68">
        <f ca="1">+AA80*'Tabela de Peso'!E$7/H80</f>
        <v>0.33653846153846156</v>
      </c>
    </row>
    <row r="81" spans="1:34" x14ac:dyDescent="0.25">
      <c r="A81" s="56">
        <f t="shared" ca="1" si="2"/>
        <v>62</v>
      </c>
      <c r="B81" t="str">
        <f>IF(atualizaçãoIMOVEIS!Y80="",IF(atualizaçãoIMOVEIS!Z80="","",atualizaçãoIMOVEIS!B80),atualizaçãoIMOVEIS!B80)</f>
        <v>CO0027</v>
      </c>
      <c r="C81" t="str">
        <f>+LEFT(atualizaçãoIMOVEIS!F80,SEARCH(",",atualizaçãoIMOVEIS!F80))</f>
        <v>Rua Arnaldo Quintela,</v>
      </c>
      <c r="D81" t="str">
        <f>+atualizaçãoIMOVEIS!H80</f>
        <v>Botafogo</v>
      </c>
      <c r="E81" t="str">
        <f>+atualizaçãoIMOVEIS!J80</f>
        <v>Rio de Janeiro</v>
      </c>
      <c r="F81" t="str">
        <f>IFERROR(LEFT(atualizaçãoIMOVEIS!Y80,SEARCH(",",atualizaçãoIMOVEIS!Y80)-1),atualizaçãoIMOVEIS!Y80)</f>
        <v>Christian Bettoni</v>
      </c>
      <c r="G81" t="str">
        <f>+atualizaçãoIMOVEIS!D80</f>
        <v>Cobertura</v>
      </c>
      <c r="H81" s="67">
        <f ca="1">IF('Tabela de Peso'!$E$8-atualizaçãoIMOVEIS!T80=0,1,'Tabela de Peso'!$E$8-atualizaçãoIMOVEIS!T80)</f>
        <v>837</v>
      </c>
      <c r="I81" s="57">
        <f ca="1">+TODAY()-atualizaçãoIMOVEIS!U80</f>
        <v>837</v>
      </c>
      <c r="J81" s="54">
        <f>+atualizaçãoIMOVEIS!K80</f>
        <v>0</v>
      </c>
      <c r="K81" s="54"/>
      <c r="L81" s="54">
        <f t="shared" si="3"/>
        <v>0</v>
      </c>
      <c r="M81" s="54"/>
      <c r="N81" s="54">
        <f>+atualizaçãoIMOVEIS!L80</f>
        <v>16000</v>
      </c>
      <c r="O81" s="54"/>
      <c r="P81" s="54">
        <f>+atualizaçãoIMOVEIS!N80</f>
        <v>65.040000000000006</v>
      </c>
      <c r="Q81" s="62">
        <f>SUM(W$3:W81)</f>
        <v>79</v>
      </c>
      <c r="R81">
        <f>+atualizaçãoIMOVEIS!Q80</f>
        <v>4</v>
      </c>
      <c r="S81">
        <f>+atualizaçãoIMOVEIS!S80</f>
        <v>3</v>
      </c>
      <c r="T81">
        <f>+atualizaçãoIMOVEIS!V80</f>
        <v>246</v>
      </c>
      <c r="U81" s="56">
        <f>IFERROR(VLOOKUP(G81,'Tabela de Peso'!B$36:E$53,4,0),1)</f>
        <v>40</v>
      </c>
      <c r="V81">
        <f>IF(J81=0,'Tabela de Peso'!E$11,'Tabela de Peso'!E$10)</f>
        <v>8</v>
      </c>
      <c r="W81" s="1">
        <f>IF(atualizaçãoIMOVEIS!AB80="Especial",'Tabela de Peso'!$E$4,1)</f>
        <v>1</v>
      </c>
      <c r="X81" s="1">
        <f>IFERROR(VLOOKUP(D81,'Tabela de Peso'!B:E,4,0),'Tabela de Peso'!E$32)</f>
        <v>40</v>
      </c>
      <c r="Y81" s="70">
        <f>COUNTIF(Clientes!B:B,B81)</f>
        <v>9</v>
      </c>
      <c r="Z81" s="69">
        <f>+COUNTIF(Visitas!B:B,B81)</f>
        <v>0</v>
      </c>
      <c r="AA81" s="94">
        <f>IFERROR(VLOOKUP(B81,ZAP!A$2:AC$793,28,0),1)</f>
        <v>1</v>
      </c>
      <c r="AB81" s="65">
        <f>IFERROR(VLOOKUP(B81,ZAP!A$2:AC$793,26,0),1)</f>
        <v>1</v>
      </c>
      <c r="AC81" s="55">
        <f ca="1">IF(B81="",-9999999999,((AA81*'Tabela de Peso'!$E$7/H81)+(Z81*'Tabela de Peso'!$E$6/H81)+(Y81*'Tabela de Peso'!$E$5/H81)+(AB81*'Tabela de Peso'!$E$9+T81/1000)+W81+V81+X81+U81++AF81+S81+atualizaçãoIMOVEIS!R80)-I81-P81/1000)</f>
        <v>-738.71987632019113</v>
      </c>
      <c r="AD81" s="66" t="str">
        <f>IFERROR(+VLOOKUP(B81,ZAP!A:D,3,0),"não")</f>
        <v>não</v>
      </c>
      <c r="AE81" s="55" t="str">
        <f ca="1">IF(B81="","",IF(A81&lt;81,IF(AD81="ativo","manter","inserir"),IF(AD81="ativo",IF(H81&lt;'Tabela de Peso'!D$8,"manter","retirar"),"Não anunciar")))</f>
        <v>inserir</v>
      </c>
      <c r="AH81" s="68">
        <f ca="1">+AA81*'Tabela de Peso'!E$7/H81</f>
        <v>2.3894862604540025E-2</v>
      </c>
    </row>
    <row r="82" spans="1:34" x14ac:dyDescent="0.25">
      <c r="A82" s="56">
        <f t="shared" ca="1" si="2"/>
        <v>83</v>
      </c>
      <c r="B82" t="str">
        <f>IF(atualizaçãoIMOVEIS!Y81="",IF(atualizaçãoIMOVEIS!Z81="","",atualizaçãoIMOVEIS!B81),atualizaçãoIMOVEIS!B81)</f>
        <v>SA0050</v>
      </c>
      <c r="C82" t="str">
        <f>+LEFT(atualizaçãoIMOVEIS!F81,SEARCH(",",atualizaçãoIMOVEIS!F81))</f>
        <v>Rua Haddock Lobo,</v>
      </c>
      <c r="D82" t="str">
        <f>+atualizaçãoIMOVEIS!H81</f>
        <v>Estácio</v>
      </c>
      <c r="E82" t="str">
        <f>+atualizaçãoIMOVEIS!J81</f>
        <v>Rio de Janeiro</v>
      </c>
      <c r="F82" t="str">
        <f>IFERROR(LEFT(atualizaçãoIMOVEIS!Y81,SEARCH(",",atualizaçãoIMOVEIS!Y81)-1),atualizaçãoIMOVEIS!Y81)</f>
        <v>Adjarnes Roque</v>
      </c>
      <c r="G82" t="str">
        <f>+atualizaçãoIMOVEIS!D81</f>
        <v>Sala</v>
      </c>
      <c r="H82" s="67">
        <f ca="1">IF('Tabela de Peso'!$E$8-atualizaçãoIMOVEIS!T81=0,1,'Tabela de Peso'!$E$8-atualizaçãoIMOVEIS!T81)</f>
        <v>860</v>
      </c>
      <c r="I82" s="57">
        <f ca="1">+TODAY()-atualizaçãoIMOVEIS!U81</f>
        <v>840</v>
      </c>
      <c r="J82" s="54">
        <f>+atualizaçãoIMOVEIS!K81</f>
        <v>160000</v>
      </c>
      <c r="K82" s="54"/>
      <c r="L82" s="54">
        <f t="shared" si="3"/>
        <v>4705.8823529411766</v>
      </c>
      <c r="M82" s="54"/>
      <c r="N82" s="54">
        <f>+atualizaçãoIMOVEIS!L81</f>
        <v>450</v>
      </c>
      <c r="O82" s="54"/>
      <c r="P82" s="54">
        <f>+atualizaçãoIMOVEIS!N81</f>
        <v>13.24</v>
      </c>
      <c r="Q82" s="62">
        <f>SUM(W$3:W82)</f>
        <v>80</v>
      </c>
      <c r="R82">
        <f>+atualizaçãoIMOVEIS!Q81</f>
        <v>0</v>
      </c>
      <c r="S82">
        <f>+atualizaçãoIMOVEIS!S81</f>
        <v>2</v>
      </c>
      <c r="T82">
        <f>+atualizaçãoIMOVEIS!V81</f>
        <v>34</v>
      </c>
      <c r="U82" s="56">
        <f>IFERROR(VLOOKUP(G82,'Tabela de Peso'!B$36:E$53,4,0),1)</f>
        <v>2</v>
      </c>
      <c r="V82">
        <f>IF(J82=0,'Tabela de Peso'!E$11,'Tabela de Peso'!E$10)</f>
        <v>50</v>
      </c>
      <c r="W82" s="1">
        <f>IF(atualizaçãoIMOVEIS!AB81="Especial",'Tabela de Peso'!$E$4,1)</f>
        <v>1</v>
      </c>
      <c r="X82" s="1">
        <f>IFERROR(VLOOKUP(D82,'Tabela de Peso'!B:E,4,0),'Tabela de Peso'!E$32)</f>
        <v>-100</v>
      </c>
      <c r="Y82" s="70">
        <f>COUNTIF(Clientes!B:B,B82)</f>
        <v>2</v>
      </c>
      <c r="Z82" s="69">
        <f>+COUNTIF(Visitas!B:B,B82)</f>
        <v>0</v>
      </c>
      <c r="AA82" s="94">
        <f>IFERROR(VLOOKUP(B82,ZAP!A$2:AC$793,28,0),1)</f>
        <v>1</v>
      </c>
      <c r="AB82" s="65">
        <f>IFERROR(VLOOKUP(B82,ZAP!A$2:AC$793,26,0),1)</f>
        <v>1</v>
      </c>
      <c r="AC82" s="55">
        <f ca="1">IF(B82="",-9999999999,((AA82*'Tabela de Peso'!$E$7/H82)+(Z82*'Tabela de Peso'!$E$6/H82)+(Y82*'Tabela de Peso'!$E$5/H82)+(AB82*'Tabela de Peso'!$E$9+T82/1000)+W82+V82+X82+U82++AF82+S82+atualizaçãoIMOVEIS!R81)-I82-P82/1000)</f>
        <v>-883.72342604651158</v>
      </c>
      <c r="AD82" s="66" t="str">
        <f>IFERROR(+VLOOKUP(B82,ZAP!A:D,3,0),"não")</f>
        <v>não</v>
      </c>
      <c r="AE82" s="55" t="str">
        <f ca="1">IF(B82="","",IF(A82&lt;81,IF(AD82="ativo","manter","inserir"),IF(AD82="ativo",IF(H82&lt;'Tabela de Peso'!D$8,"manter","retirar"),"Não anunciar")))</f>
        <v>Não anunciar</v>
      </c>
      <c r="AH82" s="68">
        <f ca="1">+AA82*'Tabela de Peso'!E$7/H82</f>
        <v>2.3255813953488372E-2</v>
      </c>
    </row>
    <row r="83" spans="1:34" x14ac:dyDescent="0.25">
      <c r="A83" s="56">
        <f t="shared" ca="1" si="2"/>
        <v>79</v>
      </c>
      <c r="B83" t="str">
        <f>IF(atualizaçãoIMOVEIS!Y82="",IF(atualizaçãoIMOVEIS!Z82="","",atualizaçãoIMOVEIS!B82),atualizaçãoIMOVEIS!B82)</f>
        <v>AP0518</v>
      </c>
      <c r="C83" t="str">
        <f>+LEFT(atualizaçãoIMOVEIS!F82,SEARCH(",",atualizaçãoIMOVEIS!F82))</f>
        <v>Avenida Aquarela do Brasil,</v>
      </c>
      <c r="D83" t="str">
        <f>+atualizaçãoIMOVEIS!H82</f>
        <v>São Conrado</v>
      </c>
      <c r="E83" t="str">
        <f>+atualizaçãoIMOVEIS!J82</f>
        <v>Rio de Janeiro</v>
      </c>
      <c r="F83" t="str">
        <f>IFERROR(LEFT(atualizaçãoIMOVEIS!Y82,SEARCH(",",atualizaçãoIMOVEIS!Y82)-1),atualizaçãoIMOVEIS!Y82)</f>
        <v>Henrique Mota</v>
      </c>
      <c r="G83" t="str">
        <f>+atualizaçãoIMOVEIS!D82</f>
        <v>Apartamento</v>
      </c>
      <c r="H83" s="67">
        <f ca="1">IF('Tabela de Peso'!$E$8-atualizaçãoIMOVEIS!T82=0,1,'Tabela de Peso'!$E$8-atualizaçãoIMOVEIS!T82)</f>
        <v>943</v>
      </c>
      <c r="I83" s="57">
        <f ca="1">+TODAY()-atualizaçãoIMOVEIS!U82</f>
        <v>847</v>
      </c>
      <c r="J83" s="54">
        <f>+atualizaçãoIMOVEIS!K82</f>
        <v>1200000</v>
      </c>
      <c r="K83" s="54"/>
      <c r="L83" s="54">
        <f t="shared" si="3"/>
        <v>8571.4285714285706</v>
      </c>
      <c r="M83" s="54"/>
      <c r="N83" s="54">
        <f>+atualizaçãoIMOVEIS!L82</f>
        <v>0</v>
      </c>
      <c r="O83" s="54"/>
      <c r="P83" s="54">
        <f>+atualizaçãoIMOVEIS!N82</f>
        <v>0</v>
      </c>
      <c r="Q83" s="62">
        <f>SUM(W$3:W83)</f>
        <v>81</v>
      </c>
      <c r="R83">
        <f>+atualizaçãoIMOVEIS!Q82</f>
        <v>3</v>
      </c>
      <c r="S83">
        <f>+atualizaçãoIMOVEIS!S82</f>
        <v>2</v>
      </c>
      <c r="T83">
        <f>+atualizaçãoIMOVEIS!V82</f>
        <v>140</v>
      </c>
      <c r="U83" s="56">
        <f>IFERROR(VLOOKUP(G83,'Tabela de Peso'!B$36:E$53,4,0),1)</f>
        <v>40</v>
      </c>
      <c r="V83">
        <f>IF(J83=0,'Tabela de Peso'!E$11,'Tabela de Peso'!E$10)</f>
        <v>50</v>
      </c>
      <c r="W83" s="1">
        <f>IF(atualizaçãoIMOVEIS!AB82="Especial",'Tabela de Peso'!$E$4,1)</f>
        <v>1</v>
      </c>
      <c r="X83" s="1">
        <f>IFERROR(VLOOKUP(D83,'Tabela de Peso'!B:E,4,0),'Tabela de Peso'!E$32)</f>
        <v>-100</v>
      </c>
      <c r="Y83" s="70">
        <f>COUNTIF(Clientes!B:B,B83)</f>
        <v>0</v>
      </c>
      <c r="Z83" s="69">
        <f>+COUNTIF(Visitas!B:B,B83)</f>
        <v>0</v>
      </c>
      <c r="AA83" s="94" t="str">
        <f>IFERROR(VLOOKUP(B83,ZAP!A$2:AC$793,28,0),1)</f>
        <v>10</v>
      </c>
      <c r="AB83" s="65" t="str">
        <f>IFERROR(VLOOKUP(B83,ZAP!A$2:AC$793,26,0),1)</f>
        <v>30</v>
      </c>
      <c r="AC83" s="55">
        <f ca="1">IF(B83="",-9999999999,((AA83*'Tabela de Peso'!$E$7/H83)+(Z83*'Tabela de Peso'!$E$6/H83)+(Y83*'Tabela de Peso'!$E$5/H83)+(AB83*'Tabela de Peso'!$E$9+T83/1000)+W83+V83+X83+U83++AF83+S83+atualizaçãoIMOVEIS!R82)-I83-P83/1000)</f>
        <v>-822.64791092258747</v>
      </c>
      <c r="AD83" s="66" t="str">
        <f>IFERROR(+VLOOKUP(B83,ZAP!A:D,3,0),"não")</f>
        <v>Ativo</v>
      </c>
      <c r="AE83" s="55" t="str">
        <f ca="1">IF(B83="","",IF(A83&lt;81,IF(AD83="ativo","manter","inserir"),IF(AD83="ativo",IF(H83&lt;'Tabela de Peso'!D$8,"manter","retirar"),"Não anunciar")))</f>
        <v>manter</v>
      </c>
      <c r="AH83" s="68">
        <f ca="1">+AA83*'Tabela de Peso'!E$7/H83</f>
        <v>0.21208907741251326</v>
      </c>
    </row>
    <row r="84" spans="1:34" x14ac:dyDescent="0.25">
      <c r="A84" s="56">
        <f t="shared" ca="1" si="2"/>
        <v>78</v>
      </c>
      <c r="B84" t="str">
        <f>IF(atualizaçãoIMOVEIS!Y83="",IF(atualizaçãoIMOVEIS!Z83="","",atualizaçãoIMOVEIS!B83),atualizaçãoIMOVEIS!B83)</f>
        <v>AP0516</v>
      </c>
      <c r="C84" t="str">
        <f>+LEFT(atualizaçãoIMOVEIS!F83,SEARCH(",",atualizaçãoIMOVEIS!F83))</f>
        <v>Rua Álvaro Alvim,</v>
      </c>
      <c r="D84" t="str">
        <f>+atualizaçãoIMOVEIS!H83</f>
        <v>Centro</v>
      </c>
      <c r="E84" t="str">
        <f>+atualizaçãoIMOVEIS!J83</f>
        <v>Rio de Janeiro</v>
      </c>
      <c r="F84" t="str">
        <f>IFERROR(LEFT(atualizaçãoIMOVEIS!Y83,SEARCH(",",atualizaçãoIMOVEIS!Y83)-1),atualizaçãoIMOVEIS!Y83)</f>
        <v>Henrique Mota</v>
      </c>
      <c r="G84" t="str">
        <f>+atualizaçãoIMOVEIS!D83</f>
        <v>Apartamento</v>
      </c>
      <c r="H84" s="67">
        <f ca="1">IF('Tabela de Peso'!$E$8-atualizaçãoIMOVEIS!T83=0,1,'Tabela de Peso'!$E$8-atualizaçãoIMOVEIS!T83)</f>
        <v>944</v>
      </c>
      <c r="I84" s="57">
        <f ca="1">+TODAY()-atualizaçãoIMOVEIS!U83</f>
        <v>923</v>
      </c>
      <c r="J84" s="54">
        <f>+atualizaçãoIMOVEIS!K83</f>
        <v>110000</v>
      </c>
      <c r="K84" s="54"/>
      <c r="L84" s="54">
        <f t="shared" si="3"/>
        <v>3142.8571428571427</v>
      </c>
      <c r="M84" s="54"/>
      <c r="N84" s="54">
        <f>+atualizaçãoIMOVEIS!L83</f>
        <v>0</v>
      </c>
      <c r="O84" s="54"/>
      <c r="P84" s="54">
        <f>+atualizaçãoIMOVEIS!N83</f>
        <v>0</v>
      </c>
      <c r="Q84" s="62">
        <f>SUM(W$3:W84)</f>
        <v>82</v>
      </c>
      <c r="R84">
        <f>+atualizaçãoIMOVEIS!Q83</f>
        <v>1</v>
      </c>
      <c r="S84">
        <f>+atualizaçãoIMOVEIS!S83</f>
        <v>0</v>
      </c>
      <c r="T84">
        <f>+atualizaçãoIMOVEIS!V83</f>
        <v>35</v>
      </c>
      <c r="U84" s="56">
        <f>IFERROR(VLOOKUP(G84,'Tabela de Peso'!B$36:E$53,4,0),1)</f>
        <v>40</v>
      </c>
      <c r="V84">
        <f>IF(J84=0,'Tabela de Peso'!E$11,'Tabela de Peso'!E$10)</f>
        <v>50</v>
      </c>
      <c r="W84" s="1">
        <f>IF(atualizaçãoIMOVEIS!AB83="Especial",'Tabela de Peso'!$E$4,1)</f>
        <v>1</v>
      </c>
      <c r="X84" s="1">
        <f>IFERROR(VLOOKUP(D84,'Tabela de Peso'!B:E,4,0),'Tabela de Peso'!E$32)</f>
        <v>8</v>
      </c>
      <c r="Y84" s="70">
        <f>COUNTIF(Clientes!B:B,B84)</f>
        <v>4</v>
      </c>
      <c r="Z84" s="69">
        <f>+COUNTIF(Visitas!B:B,B84)</f>
        <v>0</v>
      </c>
      <c r="AA84" s="94" t="str">
        <f>IFERROR(VLOOKUP(B84,ZAP!A$2:AC$793,28,0),1)</f>
        <v>256</v>
      </c>
      <c r="AB84" s="65" t="str">
        <f>IFERROR(VLOOKUP(B84,ZAP!A$2:AC$793,26,0),1)</f>
        <v>10</v>
      </c>
      <c r="AC84" s="55">
        <f ca="1">IF(B84="",-9999999999,((AA84*'Tabela de Peso'!$E$7/H84)+(Z84*'Tabela de Peso'!$E$6/H84)+(Y84*'Tabela de Peso'!$E$5/H84)+(AB84*'Tabela de Peso'!$E$9+T84/1000)+W84+V84+X84+U84++AF84+S84+atualizaçãoIMOVEIS!R83)-I84-P84/1000)</f>
        <v>-808.11754237288142</v>
      </c>
      <c r="AD84" s="66" t="str">
        <f>IFERROR(+VLOOKUP(B84,ZAP!A:D,3,0),"não")</f>
        <v>Ativo</v>
      </c>
      <c r="AE84" s="55" t="str">
        <f ca="1">IF(B84="","",IF(A84&lt;81,IF(AD84="ativo","manter","inserir"),IF(AD84="ativo",IF(H84&lt;'Tabela de Peso'!D$8,"manter","retirar"),"Não anunciar")))</f>
        <v>manter</v>
      </c>
      <c r="AH84" s="68">
        <f ca="1">+AA84*'Tabela de Peso'!E$7/H84</f>
        <v>5.4237288135593218</v>
      </c>
    </row>
    <row r="85" spans="1:34" x14ac:dyDescent="0.25">
      <c r="A85" s="56">
        <f t="shared" ca="1" si="2"/>
        <v>84</v>
      </c>
      <c r="B85" t="str">
        <f>IF(atualizaçãoIMOVEIS!Y84="",IF(atualizaçãoIMOVEIS!Z84="","",atualizaçãoIMOVEIS!B84),atualizaçãoIMOVEIS!B84)</f>
        <v>AP0343</v>
      </c>
      <c r="C85" t="str">
        <f>+LEFT(atualizaçãoIMOVEIS!F84,SEARCH(",",atualizaçãoIMOVEIS!F84))</f>
        <v>Rua Barão do Bom Retiro,</v>
      </c>
      <c r="D85" t="str">
        <f>+atualizaçãoIMOVEIS!H84</f>
        <v>Grajaú</v>
      </c>
      <c r="E85" t="str">
        <f>+atualizaçãoIMOVEIS!J84</f>
        <v>Rio de Janeiro</v>
      </c>
      <c r="F85" t="str">
        <f>IFERROR(LEFT(atualizaçãoIMOVEIS!Y84,SEARCH(",",atualizaçãoIMOVEIS!Y84)-1),atualizaçãoIMOVEIS!Y84)</f>
        <v>Christian Bettoni</v>
      </c>
      <c r="G85" t="str">
        <f>+atualizaçãoIMOVEIS!D84</f>
        <v>Apartamento</v>
      </c>
      <c r="H85" s="67">
        <f ca="1">IF('Tabela de Peso'!$E$8-atualizaçãoIMOVEIS!T84=0,1,'Tabela de Peso'!$E$8-atualizaçãoIMOVEIS!T84)</f>
        <v>1141</v>
      </c>
      <c r="I85" s="57">
        <f ca="1">+TODAY()-atualizaçãoIMOVEIS!U84</f>
        <v>924</v>
      </c>
      <c r="J85" s="54">
        <f>+atualizaçãoIMOVEIS!K84</f>
        <v>310000</v>
      </c>
      <c r="K85" s="54"/>
      <c r="L85" s="54">
        <f t="shared" si="3"/>
        <v>5081.9672131147545</v>
      </c>
      <c r="M85" s="54"/>
      <c r="N85" s="54">
        <f>+atualizaçãoIMOVEIS!L84</f>
        <v>0</v>
      </c>
      <c r="O85" s="54"/>
      <c r="P85" s="54">
        <f>+atualizaçãoIMOVEIS!N84</f>
        <v>0</v>
      </c>
      <c r="Q85" s="62">
        <f>SUM(W$3:W85)</f>
        <v>83</v>
      </c>
      <c r="R85">
        <f>+atualizaçãoIMOVEIS!Q84</f>
        <v>2</v>
      </c>
      <c r="S85">
        <f>+atualizaçãoIMOVEIS!S84</f>
        <v>0</v>
      </c>
      <c r="T85">
        <f>+atualizaçãoIMOVEIS!V84</f>
        <v>61</v>
      </c>
      <c r="U85" s="56">
        <f>IFERROR(VLOOKUP(G85,'Tabela de Peso'!B$36:E$53,4,0),1)</f>
        <v>40</v>
      </c>
      <c r="V85">
        <f>IF(J85=0,'Tabela de Peso'!E$11,'Tabela de Peso'!E$10)</f>
        <v>50</v>
      </c>
      <c r="W85" s="1">
        <f>IF(atualizaçãoIMOVEIS!AB84="Especial",'Tabela de Peso'!$E$4,1)</f>
        <v>1</v>
      </c>
      <c r="X85" s="1">
        <f>IFERROR(VLOOKUP(D85,'Tabela de Peso'!B:E,4,0),'Tabela de Peso'!E$32)</f>
        <v>-100</v>
      </c>
      <c r="Y85" s="70">
        <f>COUNTIF(Clientes!B:B,B85)</f>
        <v>0</v>
      </c>
      <c r="Z85" s="69">
        <f>+COUNTIF(Visitas!B:B,B85)</f>
        <v>0</v>
      </c>
      <c r="AA85" s="94">
        <f>IFERROR(VLOOKUP(B85,ZAP!A$2:AC$793,28,0),1)</f>
        <v>1</v>
      </c>
      <c r="AB85" s="65">
        <f>IFERROR(VLOOKUP(B85,ZAP!A$2:AC$793,26,0),1)</f>
        <v>1</v>
      </c>
      <c r="AC85" s="55">
        <f ca="1">IF(B85="",-9999999999,((AA85*'Tabela de Peso'!$E$7/H85)+(Z85*'Tabela de Peso'!$E$6/H85)+(Y85*'Tabela de Peso'!$E$5/H85)+(AB85*'Tabela de Peso'!$E$9+T85/1000)+W85+V85+X85+U85++AF85+S85+atualizaçãoIMOVEIS!R84)-I85-P85/1000)</f>
        <v>-931.92147151621384</v>
      </c>
      <c r="AD85" s="66" t="str">
        <f>IFERROR(+VLOOKUP(B85,ZAP!A:D,3,0),"não")</f>
        <v>não</v>
      </c>
      <c r="AE85" s="55" t="str">
        <f ca="1">IF(B85="","",IF(A85&lt;81,IF(AD85="ativo","manter","inserir"),IF(AD85="ativo",IF(H85&lt;'Tabela de Peso'!D$8,"manter","retirar"),"Não anunciar")))</f>
        <v>Não anunciar</v>
      </c>
      <c r="AH85" s="68">
        <f ca="1">+AA85*'Tabela de Peso'!E$7/H85</f>
        <v>1.7528483786152498E-2</v>
      </c>
    </row>
    <row r="86" spans="1:34" x14ac:dyDescent="0.25">
      <c r="A86" s="56">
        <f t="shared" ca="1" si="2"/>
        <v>80</v>
      </c>
      <c r="B86" t="str">
        <f>IF(atualizaçãoIMOVEIS!Y85="",IF(atualizaçãoIMOVEIS!Z85="","",atualizaçãoIMOVEIS!B85),atualizaçãoIMOVEIS!B85)</f>
        <v>AP0515</v>
      </c>
      <c r="C86" t="str">
        <f>+LEFT(atualizaçãoIMOVEIS!F85,SEARCH(",",atualizaçãoIMOVEIS!F85))</f>
        <v>Rua dos Inválidos,</v>
      </c>
      <c r="D86" t="str">
        <f>+atualizaçãoIMOVEIS!H85</f>
        <v>Centro</v>
      </c>
      <c r="E86" t="str">
        <f>+atualizaçãoIMOVEIS!J85</f>
        <v>Rio de Janeiro</v>
      </c>
      <c r="F86" t="str">
        <f>IFERROR(LEFT(atualizaçãoIMOVEIS!Y85,SEARCH(",",atualizaçãoIMOVEIS!Y85)-1),atualizaçãoIMOVEIS!Y85)</f>
        <v>Henrique Mota</v>
      </c>
      <c r="G86" t="str">
        <f>+atualizaçãoIMOVEIS!D85</f>
        <v>Apartamento</v>
      </c>
      <c r="H86" s="67">
        <f ca="1">IF('Tabela de Peso'!$E$8-atualizaçãoIMOVEIS!T85=0,1,'Tabela de Peso'!$E$8-atualizaçãoIMOVEIS!T85)</f>
        <v>944</v>
      </c>
      <c r="I86" s="57">
        <f ca="1">+TODAY()-atualizaçãoIMOVEIS!U85</f>
        <v>943</v>
      </c>
      <c r="J86" s="54">
        <f>+atualizaçãoIMOVEIS!K85</f>
        <v>360000</v>
      </c>
      <c r="K86" s="54"/>
      <c r="L86" s="54">
        <f t="shared" si="3"/>
        <v>7200</v>
      </c>
      <c r="M86" s="54"/>
      <c r="N86" s="54">
        <f>+atualizaçãoIMOVEIS!L85</f>
        <v>0</v>
      </c>
      <c r="O86" s="54"/>
      <c r="P86" s="54">
        <f>+atualizaçãoIMOVEIS!N85</f>
        <v>0</v>
      </c>
      <c r="Q86" s="62">
        <f>SUM(W$3:W86)</f>
        <v>84</v>
      </c>
      <c r="R86">
        <f>+atualizaçãoIMOVEIS!Q85</f>
        <v>2</v>
      </c>
      <c r="S86">
        <f>+atualizaçãoIMOVEIS!S85</f>
        <v>0</v>
      </c>
      <c r="T86">
        <f>+atualizaçãoIMOVEIS!V85</f>
        <v>50</v>
      </c>
      <c r="U86" s="56">
        <f>IFERROR(VLOOKUP(G86,'Tabela de Peso'!B$36:E$53,4,0),1)</f>
        <v>40</v>
      </c>
      <c r="V86">
        <f>IF(J86=0,'Tabela de Peso'!E$11,'Tabela de Peso'!E$10)</f>
        <v>50</v>
      </c>
      <c r="W86" s="1">
        <f>IF(atualizaçãoIMOVEIS!AB85="Especial",'Tabela de Peso'!$E$4,1)</f>
        <v>1</v>
      </c>
      <c r="X86" s="1">
        <f>IFERROR(VLOOKUP(D86,'Tabela de Peso'!B:E,4,0),'Tabela de Peso'!E$32)</f>
        <v>8</v>
      </c>
      <c r="Y86" s="70">
        <f>COUNTIF(Clientes!B:B,B86)</f>
        <v>1</v>
      </c>
      <c r="Z86" s="69">
        <f>+COUNTIF(Visitas!B:B,B86)</f>
        <v>0</v>
      </c>
      <c r="AA86" s="94" t="str">
        <f>IFERROR(VLOOKUP(B86,ZAP!A$2:AC$793,28,0),1)</f>
        <v>15</v>
      </c>
      <c r="AB86" s="65" t="str">
        <f>IFERROR(VLOOKUP(B86,ZAP!A$2:AC$793,26,0),1)</f>
        <v>13</v>
      </c>
      <c r="AC86" s="55">
        <f ca="1">IF(B86="",-9999999999,((AA86*'Tabela de Peso'!$E$7/H86)+(Z86*'Tabela de Peso'!$E$6/H86)+(Y86*'Tabela de Peso'!$E$5/H86)+(AB86*'Tabela de Peso'!$E$9+T86/1000)+W86+V86+X86+U86++AF86+S86+atualizaçãoIMOVEIS!R85)-I86-P86/1000)</f>
        <v>-830.52627118644068</v>
      </c>
      <c r="AD86" s="66" t="str">
        <f>IFERROR(+VLOOKUP(B86,ZAP!A:D,3,0),"não")</f>
        <v>Ativo</v>
      </c>
      <c r="AE86" s="55" t="str">
        <f ca="1">IF(B86="","",IF(A86&lt;81,IF(AD86="ativo","manter","inserir"),IF(AD86="ativo",IF(H86&lt;'Tabela de Peso'!D$8,"manter","retirar"),"Não anunciar")))</f>
        <v>manter</v>
      </c>
      <c r="AH86" s="68">
        <f ca="1">+AA86*'Tabela de Peso'!E$7/H86</f>
        <v>0.31779661016949151</v>
      </c>
    </row>
    <row r="87" spans="1:34" x14ac:dyDescent="0.25">
      <c r="A87" s="56">
        <f t="shared" ca="1" si="2"/>
        <v>85</v>
      </c>
      <c r="B87" t="str">
        <f>IF(atualizaçãoIMOVEIS!Y86="",IF(atualizaçãoIMOVEIS!Z86="","",atualizaçãoIMOVEIS!B86),atualizaçãoIMOVEIS!B86)</f>
        <v/>
      </c>
      <c r="C87" t="e">
        <f>+LEFT(atualizaçãoIMOVEIS!F86,SEARCH(",",atualizaçãoIMOVEIS!F86))</f>
        <v>#VALUE!</v>
      </c>
      <c r="D87">
        <f>+atualizaçãoIMOVEIS!H86</f>
        <v>0</v>
      </c>
      <c r="E87">
        <f>+atualizaçãoIMOVEIS!J86</f>
        <v>0</v>
      </c>
      <c r="F87">
        <f>IFERROR(LEFT(atualizaçãoIMOVEIS!Y86,SEARCH(",",atualizaçãoIMOVEIS!Y86)-1),atualizaçãoIMOVEIS!Y86)</f>
        <v>0</v>
      </c>
      <c r="G87">
        <f>+atualizaçãoIMOVEIS!D86</f>
        <v>0</v>
      </c>
      <c r="H87" s="67">
        <f ca="1">IF('Tabela de Peso'!$E$8-atualizaçãoIMOVEIS!T86=0,1,'Tabela de Peso'!$E$8-atualizaçãoIMOVEIS!T86)</f>
        <v>45488</v>
      </c>
      <c r="I87" s="57">
        <f ca="1">+TODAY()-atualizaçãoIMOVEIS!U86</f>
        <v>45488</v>
      </c>
      <c r="J87" s="54">
        <f>+atualizaçãoIMOVEIS!K86</f>
        <v>0</v>
      </c>
      <c r="K87" s="54"/>
      <c r="L87" s="54" t="e">
        <f t="shared" si="3"/>
        <v>#DIV/0!</v>
      </c>
      <c r="M87" s="54"/>
      <c r="N87" s="54">
        <f>+atualizaçãoIMOVEIS!L86</f>
        <v>0</v>
      </c>
      <c r="O87" s="54"/>
      <c r="P87" s="54">
        <f>+atualizaçãoIMOVEIS!N86</f>
        <v>0</v>
      </c>
      <c r="Q87" s="62">
        <f>SUM(W$3:W87)</f>
        <v>85</v>
      </c>
      <c r="R87">
        <f>+atualizaçãoIMOVEIS!Q86</f>
        <v>0</v>
      </c>
      <c r="S87">
        <f>+atualizaçãoIMOVEIS!S86</f>
        <v>0</v>
      </c>
      <c r="T87">
        <f>+atualizaçãoIMOVEIS!V86</f>
        <v>0</v>
      </c>
      <c r="U87" s="56">
        <f>IFERROR(VLOOKUP(G87,'Tabela de Peso'!B$36:E$53,4,0),1)</f>
        <v>1</v>
      </c>
      <c r="V87">
        <f>IF(J87=0,'Tabela de Peso'!E$11,'Tabela de Peso'!E$10)</f>
        <v>8</v>
      </c>
      <c r="W87" s="1">
        <f>IF(atualizaçãoIMOVEIS!AB86="Especial",'Tabela de Peso'!$E$4,1)</f>
        <v>1</v>
      </c>
      <c r="X87" s="1">
        <f>IFERROR(VLOOKUP(D87,'Tabela de Peso'!B:E,4,0),'Tabela de Peso'!E$32)</f>
        <v>-100</v>
      </c>
      <c r="Y87" s="70">
        <f>COUNTIF(Clientes!B:B,B87)</f>
        <v>1048347</v>
      </c>
      <c r="Z87" s="69">
        <f>+COUNTIF(Visitas!B:B,B87)</f>
        <v>1048172</v>
      </c>
      <c r="AA87" s="94">
        <f>IFERROR(VLOOKUP(B87,ZAP!A$2:AC$793,28,0),1)</f>
        <v>1</v>
      </c>
      <c r="AB87" s="65">
        <f>IFERROR(VLOOKUP(B87,ZAP!A$2:AC$793,26,0),1)</f>
        <v>1</v>
      </c>
      <c r="AC87" s="55">
        <f>IF(B87="",-9999999999,((AA87*'Tabela de Peso'!$E$7/H87)+(Z87*'Tabela de Peso'!$E$6/H87)+(Y87*'Tabela de Peso'!$E$5/H87)+(AB87*'Tabela de Peso'!$E$9+T87/1000)+W87+V87+X87+U87++AF87+S87+atualizaçãoIMOVEIS!R86)-I87-P87/1000)</f>
        <v>-9999999999</v>
      </c>
      <c r="AD87" s="66" t="str">
        <f>IFERROR(+VLOOKUP(B87,ZAP!A:D,3,0),"não")</f>
        <v>não</v>
      </c>
      <c r="AE87" s="55" t="str">
        <f>IF(B87="","",IF(A87&lt;81,IF(AD87="ativo","manter","inserir"),IF(AD87="ativo",IF(H87&lt;'Tabela de Peso'!D$8,"manter","retirar"),"Não anunciar")))</f>
        <v/>
      </c>
      <c r="AH87" s="68">
        <f ca="1">+AA87*'Tabela de Peso'!E$7/H87</f>
        <v>4.396763981709462E-4</v>
      </c>
    </row>
    <row r="88" spans="1:34" x14ac:dyDescent="0.25">
      <c r="A88" s="56">
        <f t="shared" ca="1" si="2"/>
        <v>85</v>
      </c>
      <c r="B88" t="str">
        <f>IF(atualizaçãoIMOVEIS!Y87="",IF(atualizaçãoIMOVEIS!Z87="","",atualizaçãoIMOVEIS!B87),atualizaçãoIMOVEIS!B87)</f>
        <v/>
      </c>
      <c r="C88" t="e">
        <f>+LEFT(atualizaçãoIMOVEIS!F87,SEARCH(",",atualizaçãoIMOVEIS!F87))</f>
        <v>#VALUE!</v>
      </c>
      <c r="D88">
        <f>+atualizaçãoIMOVEIS!H87</f>
        <v>0</v>
      </c>
      <c r="E88">
        <f>+atualizaçãoIMOVEIS!J87</f>
        <v>0</v>
      </c>
      <c r="F88">
        <f>IFERROR(LEFT(atualizaçãoIMOVEIS!Y87,SEARCH(",",atualizaçãoIMOVEIS!Y87)-1),atualizaçãoIMOVEIS!Y87)</f>
        <v>0</v>
      </c>
      <c r="G88">
        <f>+atualizaçãoIMOVEIS!D87</f>
        <v>0</v>
      </c>
      <c r="H88" s="67">
        <f ca="1">IF('Tabela de Peso'!$E$8-atualizaçãoIMOVEIS!T87=0,1,'Tabela de Peso'!$E$8-atualizaçãoIMOVEIS!T87)</f>
        <v>45488</v>
      </c>
      <c r="I88" s="57">
        <f ca="1">+TODAY()-atualizaçãoIMOVEIS!U87</f>
        <v>45488</v>
      </c>
      <c r="J88" s="54">
        <f>+atualizaçãoIMOVEIS!K87</f>
        <v>0</v>
      </c>
      <c r="K88" s="54"/>
      <c r="L88" s="54" t="e">
        <f t="shared" si="3"/>
        <v>#DIV/0!</v>
      </c>
      <c r="M88" s="54"/>
      <c r="N88" s="54">
        <f>+atualizaçãoIMOVEIS!L87</f>
        <v>0</v>
      </c>
      <c r="O88" s="54"/>
      <c r="P88" s="54">
        <f>+atualizaçãoIMOVEIS!N87</f>
        <v>0</v>
      </c>
      <c r="Q88" s="62">
        <f>SUM(W$3:W88)</f>
        <v>86</v>
      </c>
      <c r="R88">
        <f>+atualizaçãoIMOVEIS!Q87</f>
        <v>0</v>
      </c>
      <c r="S88">
        <f>+atualizaçãoIMOVEIS!S87</f>
        <v>0</v>
      </c>
      <c r="T88">
        <f>+atualizaçãoIMOVEIS!V87</f>
        <v>0</v>
      </c>
      <c r="U88" s="56">
        <f>IFERROR(VLOOKUP(G88,'Tabela de Peso'!B$36:E$53,4,0),1)</f>
        <v>1</v>
      </c>
      <c r="V88">
        <f>IF(J88=0,'Tabela de Peso'!E$11,'Tabela de Peso'!E$10)</f>
        <v>8</v>
      </c>
      <c r="W88" s="1">
        <f>IF(atualizaçãoIMOVEIS!AB87="Especial",'Tabela de Peso'!$E$4,1)</f>
        <v>1</v>
      </c>
      <c r="X88" s="1">
        <f>IFERROR(VLOOKUP(D88,'Tabela de Peso'!B:E,4,0),'Tabela de Peso'!E$32)</f>
        <v>-100</v>
      </c>
      <c r="Y88" s="70">
        <f>COUNTIF(Clientes!B:B,B88)</f>
        <v>1048347</v>
      </c>
      <c r="Z88" s="69">
        <f>+COUNTIF(Visitas!B:B,B88)</f>
        <v>1048172</v>
      </c>
      <c r="AA88" s="94">
        <f>IFERROR(VLOOKUP(B88,ZAP!A$2:AC$793,28,0),1)</f>
        <v>1</v>
      </c>
      <c r="AB88" s="65">
        <f>IFERROR(VLOOKUP(B88,ZAP!A$2:AC$793,26,0),1)</f>
        <v>1</v>
      </c>
      <c r="AC88" s="55">
        <f>IF(B88="",-9999999999,((AA88*'Tabela de Peso'!$E$7/H88)+(Z88*'Tabela de Peso'!$E$6/H88)+(Y88*'Tabela de Peso'!$E$5/H88)+(AB88*'Tabela de Peso'!$E$9+T88/1000)+W88+V88+X88+U88++AF88+S88+atualizaçãoIMOVEIS!R87)-I88-P88/1000)</f>
        <v>-9999999999</v>
      </c>
      <c r="AD88" s="66" t="str">
        <f>IFERROR(+VLOOKUP(B88,ZAP!A:D,3,0),"não")</f>
        <v>não</v>
      </c>
      <c r="AE88" s="55" t="str">
        <f>IF(B88="","",IF(A88&lt;81,IF(AD88="ativo","manter","inserir"),IF(AD88="ativo",IF(H88&lt;'Tabela de Peso'!D$8,"manter","retirar"),"Não anunciar")))</f>
        <v/>
      </c>
      <c r="AH88" s="68">
        <f ca="1">+AA88*'Tabela de Peso'!E$7/H88</f>
        <v>4.396763981709462E-4</v>
      </c>
    </row>
    <row r="89" spans="1:34" x14ac:dyDescent="0.25">
      <c r="A89" s="56">
        <f t="shared" ca="1" si="2"/>
        <v>85</v>
      </c>
      <c r="B89" t="str">
        <f>IF(atualizaçãoIMOVEIS!Y88="",IF(atualizaçãoIMOVEIS!Z88="","",atualizaçãoIMOVEIS!B88),atualizaçãoIMOVEIS!B88)</f>
        <v/>
      </c>
      <c r="C89" t="e">
        <f>+LEFT(atualizaçãoIMOVEIS!F88,SEARCH(",",atualizaçãoIMOVEIS!F88))</f>
        <v>#VALUE!</v>
      </c>
      <c r="D89">
        <f>+atualizaçãoIMOVEIS!H88</f>
        <v>0</v>
      </c>
      <c r="E89">
        <f>+atualizaçãoIMOVEIS!J88</f>
        <v>0</v>
      </c>
      <c r="F89">
        <f>IFERROR(LEFT(atualizaçãoIMOVEIS!Y88,SEARCH(",",atualizaçãoIMOVEIS!Y88)-1),atualizaçãoIMOVEIS!Y88)</f>
        <v>0</v>
      </c>
      <c r="G89">
        <f>+atualizaçãoIMOVEIS!D88</f>
        <v>0</v>
      </c>
      <c r="H89" s="67">
        <f ca="1">IF('Tabela de Peso'!$E$8-atualizaçãoIMOVEIS!T88=0,1,'Tabela de Peso'!$E$8-atualizaçãoIMOVEIS!T88)</f>
        <v>45488</v>
      </c>
      <c r="I89" s="57">
        <f ca="1">+TODAY()-atualizaçãoIMOVEIS!U88</f>
        <v>45488</v>
      </c>
      <c r="J89" s="54">
        <f>+atualizaçãoIMOVEIS!K88</f>
        <v>0</v>
      </c>
      <c r="K89" s="54"/>
      <c r="L89" s="54" t="e">
        <f t="shared" si="3"/>
        <v>#DIV/0!</v>
      </c>
      <c r="M89" s="54"/>
      <c r="N89" s="54">
        <f>+atualizaçãoIMOVEIS!L88</f>
        <v>0</v>
      </c>
      <c r="O89" s="54"/>
      <c r="P89" s="54">
        <f>+atualizaçãoIMOVEIS!N88</f>
        <v>0</v>
      </c>
      <c r="Q89" s="62">
        <f>SUM(W$3:W89)</f>
        <v>87</v>
      </c>
      <c r="R89">
        <f>+atualizaçãoIMOVEIS!Q88</f>
        <v>0</v>
      </c>
      <c r="S89">
        <f>+atualizaçãoIMOVEIS!S88</f>
        <v>0</v>
      </c>
      <c r="T89">
        <f>+atualizaçãoIMOVEIS!V88</f>
        <v>0</v>
      </c>
      <c r="U89" s="56">
        <f>IFERROR(VLOOKUP(G89,'Tabela de Peso'!B$36:E$53,4,0),1)</f>
        <v>1</v>
      </c>
      <c r="V89">
        <f>IF(J89=0,'Tabela de Peso'!E$11,'Tabela de Peso'!E$10)</f>
        <v>8</v>
      </c>
      <c r="W89" s="1">
        <f>IF(atualizaçãoIMOVEIS!AB88="Especial",'Tabela de Peso'!$E$4,1)</f>
        <v>1</v>
      </c>
      <c r="X89" s="1">
        <f>IFERROR(VLOOKUP(D89,'Tabela de Peso'!B:E,4,0),'Tabela de Peso'!E$32)</f>
        <v>-100</v>
      </c>
      <c r="Y89" s="70">
        <f>COUNTIF(Clientes!B:B,B89)</f>
        <v>1048347</v>
      </c>
      <c r="Z89" s="69">
        <f>+COUNTIF(Visitas!B:B,B89)</f>
        <v>1048172</v>
      </c>
      <c r="AA89" s="94">
        <f>IFERROR(VLOOKUP(B89,ZAP!A$2:AC$793,28,0),1)</f>
        <v>1</v>
      </c>
      <c r="AB89" s="65">
        <f>IFERROR(VLOOKUP(B89,ZAP!A$2:AC$793,26,0),1)</f>
        <v>1</v>
      </c>
      <c r="AC89" s="55">
        <f>IF(B89="",-9999999999,((AA89*'Tabela de Peso'!$E$7/H89)+(Z89*'Tabela de Peso'!$E$6/H89)+(Y89*'Tabela de Peso'!$E$5/H89)+(AB89*'Tabela de Peso'!$E$9+T89/1000)+W89+V89+X89+U89++AF89+S89+atualizaçãoIMOVEIS!R88)-I89-P89/1000)</f>
        <v>-9999999999</v>
      </c>
      <c r="AD89" s="66" t="str">
        <f>IFERROR(+VLOOKUP(B89,ZAP!A:D,3,0),"não")</f>
        <v>não</v>
      </c>
      <c r="AE89" s="55" t="str">
        <f>IF(B89="","",IF(A89&lt;81,IF(AD89="ativo","manter","inserir"),IF(AD89="ativo",IF(H89&lt;'Tabela de Peso'!D$8,"manter","retirar"),"Não anunciar")))</f>
        <v/>
      </c>
      <c r="AH89" s="68">
        <f ca="1">+AA89*'Tabela de Peso'!E$7/H89</f>
        <v>4.396763981709462E-4</v>
      </c>
    </row>
    <row r="90" spans="1:34" x14ac:dyDescent="0.25">
      <c r="A90" s="56">
        <f t="shared" ca="1" si="2"/>
        <v>85</v>
      </c>
      <c r="B90" t="str">
        <f>IF(atualizaçãoIMOVEIS!Y89="",IF(atualizaçãoIMOVEIS!Z89="","",atualizaçãoIMOVEIS!B89),atualizaçãoIMOVEIS!B89)</f>
        <v/>
      </c>
      <c r="C90" t="e">
        <f>+LEFT(atualizaçãoIMOVEIS!F89,SEARCH(",",atualizaçãoIMOVEIS!F89))</f>
        <v>#VALUE!</v>
      </c>
      <c r="D90">
        <f>+atualizaçãoIMOVEIS!H89</f>
        <v>0</v>
      </c>
      <c r="E90">
        <f>+atualizaçãoIMOVEIS!J89</f>
        <v>0</v>
      </c>
      <c r="F90">
        <f>IFERROR(LEFT(atualizaçãoIMOVEIS!Y89,SEARCH(",",atualizaçãoIMOVEIS!Y89)-1),atualizaçãoIMOVEIS!Y89)</f>
        <v>0</v>
      </c>
      <c r="G90">
        <f>+atualizaçãoIMOVEIS!D89</f>
        <v>0</v>
      </c>
      <c r="H90" s="67">
        <f ca="1">IF('Tabela de Peso'!$E$8-atualizaçãoIMOVEIS!T89=0,1,'Tabela de Peso'!$E$8-atualizaçãoIMOVEIS!T89)</f>
        <v>45488</v>
      </c>
      <c r="I90" s="57">
        <f ca="1">+TODAY()-atualizaçãoIMOVEIS!U89</f>
        <v>45488</v>
      </c>
      <c r="J90" s="54">
        <f>+atualizaçãoIMOVEIS!K89</f>
        <v>0</v>
      </c>
      <c r="K90" s="54"/>
      <c r="L90" s="54" t="e">
        <f t="shared" si="3"/>
        <v>#DIV/0!</v>
      </c>
      <c r="M90" s="54"/>
      <c r="N90" s="54">
        <f>+atualizaçãoIMOVEIS!L89</f>
        <v>0</v>
      </c>
      <c r="O90" s="54"/>
      <c r="P90" s="54">
        <f>+atualizaçãoIMOVEIS!N89</f>
        <v>0</v>
      </c>
      <c r="Q90" s="62">
        <f>SUM(W$3:W90)</f>
        <v>88</v>
      </c>
      <c r="R90">
        <f>+atualizaçãoIMOVEIS!Q89</f>
        <v>0</v>
      </c>
      <c r="S90">
        <f>+atualizaçãoIMOVEIS!S89</f>
        <v>0</v>
      </c>
      <c r="T90">
        <f>+atualizaçãoIMOVEIS!V89</f>
        <v>0</v>
      </c>
      <c r="U90" s="56">
        <f>IFERROR(VLOOKUP(G90,'Tabela de Peso'!B$36:E$53,4,0),1)</f>
        <v>1</v>
      </c>
      <c r="V90">
        <f>IF(J90=0,'Tabela de Peso'!E$11,'Tabela de Peso'!E$10)</f>
        <v>8</v>
      </c>
      <c r="W90" s="1">
        <f>IF(atualizaçãoIMOVEIS!AB89="Especial",'Tabela de Peso'!$E$4,1)</f>
        <v>1</v>
      </c>
      <c r="X90" s="1">
        <f>IFERROR(VLOOKUP(D90,'Tabela de Peso'!B:E,4,0),'Tabela de Peso'!E$32)</f>
        <v>-100</v>
      </c>
      <c r="Y90" s="70">
        <f>COUNTIF(Clientes!B:B,B90)</f>
        <v>1048347</v>
      </c>
      <c r="Z90" s="69">
        <f>+COUNTIF(Visitas!B:B,B90)</f>
        <v>1048172</v>
      </c>
      <c r="AA90" s="94">
        <f>IFERROR(VLOOKUP(B90,ZAP!A$2:AC$793,28,0),1)</f>
        <v>1</v>
      </c>
      <c r="AB90" s="65">
        <f>IFERROR(VLOOKUP(B90,ZAP!A$2:AC$793,26,0),1)</f>
        <v>1</v>
      </c>
      <c r="AC90" s="55">
        <f>IF(B90="",-9999999999,((AA90*'Tabela de Peso'!$E$7/H90)+(Z90*'Tabela de Peso'!$E$6/H90)+(Y90*'Tabela de Peso'!$E$5/H90)+(AB90*'Tabela de Peso'!$E$9+T90/1000)+W90+V90+X90+U90++AF90+S90+atualizaçãoIMOVEIS!R89)-I90-P90/1000)</f>
        <v>-9999999999</v>
      </c>
      <c r="AD90" s="66" t="str">
        <f>IFERROR(+VLOOKUP(B90,ZAP!A:D,3,0),"não")</f>
        <v>não</v>
      </c>
      <c r="AE90" s="55" t="str">
        <f>IF(B90="","",IF(A90&lt;81,IF(AD90="ativo","manter","inserir"),IF(AD90="ativo",IF(H90&lt;'Tabela de Peso'!D$8,"manter","retirar"),"Não anunciar")))</f>
        <v/>
      </c>
      <c r="AH90" s="68">
        <f ca="1">+AA90*'Tabela de Peso'!E$7/H90</f>
        <v>4.396763981709462E-4</v>
      </c>
    </row>
    <row r="91" spans="1:34" x14ac:dyDescent="0.25">
      <c r="A91" s="56">
        <f t="shared" ca="1" si="2"/>
        <v>85</v>
      </c>
      <c r="B91" t="str">
        <f>IF(atualizaçãoIMOVEIS!Y90="",IF(atualizaçãoIMOVEIS!Z90="","",atualizaçãoIMOVEIS!B90),atualizaçãoIMOVEIS!B90)</f>
        <v/>
      </c>
      <c r="C91" t="e">
        <f>+LEFT(atualizaçãoIMOVEIS!F90,SEARCH(",",atualizaçãoIMOVEIS!F90))</f>
        <v>#VALUE!</v>
      </c>
      <c r="D91">
        <f>+atualizaçãoIMOVEIS!H90</f>
        <v>0</v>
      </c>
      <c r="E91">
        <f>+atualizaçãoIMOVEIS!J90</f>
        <v>0</v>
      </c>
      <c r="F91">
        <f>IFERROR(LEFT(atualizaçãoIMOVEIS!Y90,SEARCH(",",atualizaçãoIMOVEIS!Y90)-1),atualizaçãoIMOVEIS!Y90)</f>
        <v>0</v>
      </c>
      <c r="G91">
        <f>+atualizaçãoIMOVEIS!D90</f>
        <v>0</v>
      </c>
      <c r="H91" s="67">
        <f ca="1">IF('Tabela de Peso'!$E$8-atualizaçãoIMOVEIS!T90=0,1,'Tabela de Peso'!$E$8-atualizaçãoIMOVEIS!T90)</f>
        <v>45488</v>
      </c>
      <c r="I91" s="57">
        <f ca="1">+TODAY()-atualizaçãoIMOVEIS!U90</f>
        <v>45488</v>
      </c>
      <c r="J91" s="54">
        <f>+atualizaçãoIMOVEIS!K90</f>
        <v>0</v>
      </c>
      <c r="K91" s="54"/>
      <c r="L91" s="54" t="e">
        <f t="shared" si="3"/>
        <v>#DIV/0!</v>
      </c>
      <c r="M91" s="54"/>
      <c r="N91" s="54">
        <f>+atualizaçãoIMOVEIS!L90</f>
        <v>0</v>
      </c>
      <c r="O91" s="54"/>
      <c r="P91" s="54">
        <f>+atualizaçãoIMOVEIS!N90</f>
        <v>0</v>
      </c>
      <c r="Q91" s="62">
        <f>SUM(W$3:W91)</f>
        <v>89</v>
      </c>
      <c r="R91">
        <f>+atualizaçãoIMOVEIS!Q90</f>
        <v>0</v>
      </c>
      <c r="S91">
        <f>+atualizaçãoIMOVEIS!S90</f>
        <v>0</v>
      </c>
      <c r="T91">
        <f>+atualizaçãoIMOVEIS!V90</f>
        <v>0</v>
      </c>
      <c r="U91" s="56">
        <f>IFERROR(VLOOKUP(G91,'Tabela de Peso'!B$36:E$53,4,0),1)</f>
        <v>1</v>
      </c>
      <c r="V91">
        <f>IF(J91=0,'Tabela de Peso'!E$11,'Tabela de Peso'!E$10)</f>
        <v>8</v>
      </c>
      <c r="W91" s="1">
        <f>IF(atualizaçãoIMOVEIS!AB90="Especial",'Tabela de Peso'!$E$4,1)</f>
        <v>1</v>
      </c>
      <c r="X91" s="1">
        <f>IFERROR(VLOOKUP(D91,'Tabela de Peso'!B:E,4,0),'Tabela de Peso'!E$32)</f>
        <v>-100</v>
      </c>
      <c r="Y91" s="70">
        <f>COUNTIF(Clientes!B:B,B91)</f>
        <v>1048347</v>
      </c>
      <c r="Z91" s="69">
        <f>+COUNTIF(Visitas!B:B,B91)</f>
        <v>1048172</v>
      </c>
      <c r="AA91" s="94">
        <f>IFERROR(VLOOKUP(B91,ZAP!A$2:AC$793,28,0),1)</f>
        <v>1</v>
      </c>
      <c r="AB91" s="65">
        <f>IFERROR(VLOOKUP(B91,ZAP!A$2:AC$793,26,0),1)</f>
        <v>1</v>
      </c>
      <c r="AC91" s="55">
        <f>IF(B91="",-9999999999,((AA91*'Tabela de Peso'!$E$7/H91)+(Z91*'Tabela de Peso'!$E$6/H91)+(Y91*'Tabela de Peso'!$E$5/H91)+(AB91*'Tabela de Peso'!$E$9+T91/1000)+W91+V91+X91+U91++AF91+S91+atualizaçãoIMOVEIS!R90)-I91-P91/1000)</f>
        <v>-9999999999</v>
      </c>
      <c r="AD91" s="66" t="str">
        <f>IFERROR(+VLOOKUP(B91,ZAP!A:D,3,0),"não")</f>
        <v>não</v>
      </c>
      <c r="AE91" s="55" t="str">
        <f>IF(B91="","",IF(A91&lt;81,IF(AD91="ativo","manter","inserir"),IF(AD91="ativo",IF(H91&lt;'Tabela de Peso'!D$8,"manter","retirar"),"Não anunciar")))</f>
        <v/>
      </c>
      <c r="AH91" s="68">
        <f ca="1">+AA91*'Tabela de Peso'!E$7/H91</f>
        <v>4.396763981709462E-4</v>
      </c>
    </row>
    <row r="92" spans="1:34" x14ac:dyDescent="0.25">
      <c r="A92" s="56">
        <f t="shared" ca="1" si="2"/>
        <v>85</v>
      </c>
      <c r="B92" t="str">
        <f>IF(atualizaçãoIMOVEIS!Y91="",IF(atualizaçãoIMOVEIS!Z91="","",atualizaçãoIMOVEIS!B91),atualizaçãoIMOVEIS!B91)</f>
        <v/>
      </c>
      <c r="C92" t="e">
        <f>+LEFT(atualizaçãoIMOVEIS!F91,SEARCH(",",atualizaçãoIMOVEIS!F91))</f>
        <v>#VALUE!</v>
      </c>
      <c r="D92">
        <f>+atualizaçãoIMOVEIS!H91</f>
        <v>0</v>
      </c>
      <c r="E92">
        <f>+atualizaçãoIMOVEIS!J91</f>
        <v>0</v>
      </c>
      <c r="F92">
        <f>IFERROR(LEFT(atualizaçãoIMOVEIS!Y91,SEARCH(",",atualizaçãoIMOVEIS!Y91)-1),atualizaçãoIMOVEIS!Y91)</f>
        <v>0</v>
      </c>
      <c r="G92">
        <f>+atualizaçãoIMOVEIS!D91</f>
        <v>0</v>
      </c>
      <c r="H92" s="67">
        <f ca="1">IF('Tabela de Peso'!$E$8-atualizaçãoIMOVEIS!T91=0,1,'Tabela de Peso'!$E$8-atualizaçãoIMOVEIS!T91)</f>
        <v>45488</v>
      </c>
      <c r="I92" s="57">
        <f ca="1">+TODAY()-atualizaçãoIMOVEIS!U91</f>
        <v>45488</v>
      </c>
      <c r="J92" s="54">
        <f>+atualizaçãoIMOVEIS!K91</f>
        <v>0</v>
      </c>
      <c r="K92" s="54"/>
      <c r="L92" s="54" t="e">
        <f t="shared" si="3"/>
        <v>#DIV/0!</v>
      </c>
      <c r="M92" s="54"/>
      <c r="N92" s="54">
        <f>+atualizaçãoIMOVEIS!L91</f>
        <v>0</v>
      </c>
      <c r="O92" s="54"/>
      <c r="P92" s="54">
        <f>+atualizaçãoIMOVEIS!N91</f>
        <v>0</v>
      </c>
      <c r="Q92" s="62">
        <f>SUM(W$3:W92)</f>
        <v>90</v>
      </c>
      <c r="R92">
        <f>+atualizaçãoIMOVEIS!Q91</f>
        <v>0</v>
      </c>
      <c r="S92">
        <f>+atualizaçãoIMOVEIS!S91</f>
        <v>0</v>
      </c>
      <c r="T92">
        <f>+atualizaçãoIMOVEIS!V91</f>
        <v>0</v>
      </c>
      <c r="U92" s="56">
        <f>IFERROR(VLOOKUP(G92,'Tabela de Peso'!B$36:E$53,4,0),1)</f>
        <v>1</v>
      </c>
      <c r="V92">
        <f>IF(J92=0,'Tabela de Peso'!E$11,'Tabela de Peso'!E$10)</f>
        <v>8</v>
      </c>
      <c r="W92" s="1">
        <f>IF(atualizaçãoIMOVEIS!AB91="Especial",'Tabela de Peso'!$E$4,1)</f>
        <v>1</v>
      </c>
      <c r="X92" s="1">
        <f>IFERROR(VLOOKUP(D92,'Tabela de Peso'!B:E,4,0),'Tabela de Peso'!E$32)</f>
        <v>-100</v>
      </c>
      <c r="Y92" s="70">
        <f>COUNTIF(Clientes!B:B,B92)</f>
        <v>1048347</v>
      </c>
      <c r="Z92" s="69">
        <f>+COUNTIF(Visitas!B:B,B92)</f>
        <v>1048172</v>
      </c>
      <c r="AA92" s="94">
        <f>IFERROR(VLOOKUP(B92,ZAP!A$2:AC$793,28,0),1)</f>
        <v>1</v>
      </c>
      <c r="AB92" s="65">
        <f>IFERROR(VLOOKUP(B92,ZAP!A$2:AC$793,26,0),1)</f>
        <v>1</v>
      </c>
      <c r="AC92" s="55">
        <f>IF(B92="",-9999999999,((AA92*'Tabela de Peso'!$E$7/H92)+(Z92*'Tabela de Peso'!$E$6/H92)+(Y92*'Tabela de Peso'!$E$5/H92)+(AB92*'Tabela de Peso'!$E$9+T92/1000)+W92+V92+X92+U92++AF92+S92+atualizaçãoIMOVEIS!R91)-I92-P92/1000)</f>
        <v>-9999999999</v>
      </c>
      <c r="AD92" s="66" t="str">
        <f>IFERROR(+VLOOKUP(B92,ZAP!A:D,3,0),"não")</f>
        <v>não</v>
      </c>
      <c r="AE92" s="55" t="str">
        <f>IF(B92="","",IF(A92&lt;81,IF(AD92="ativo","manter","inserir"),IF(AD92="ativo",IF(H92&lt;'Tabela de Peso'!D$8,"manter","retirar"),"Não anunciar")))</f>
        <v/>
      </c>
      <c r="AH92" s="68">
        <f ca="1">+AA92*'Tabela de Peso'!E$7/H92</f>
        <v>4.396763981709462E-4</v>
      </c>
    </row>
    <row r="93" spans="1:34" x14ac:dyDescent="0.25">
      <c r="A93" s="56">
        <f t="shared" ca="1" si="2"/>
        <v>85</v>
      </c>
      <c r="B93" t="str">
        <f>IF(atualizaçãoIMOVEIS!Y92="",IF(atualizaçãoIMOVEIS!Z92="","",atualizaçãoIMOVEIS!B92),atualizaçãoIMOVEIS!B92)</f>
        <v/>
      </c>
      <c r="C93" t="e">
        <f>+LEFT(atualizaçãoIMOVEIS!F92,SEARCH(",",atualizaçãoIMOVEIS!F92))</f>
        <v>#VALUE!</v>
      </c>
      <c r="D93">
        <f>+atualizaçãoIMOVEIS!H92</f>
        <v>0</v>
      </c>
      <c r="E93">
        <f>+atualizaçãoIMOVEIS!J92</f>
        <v>0</v>
      </c>
      <c r="F93">
        <f>IFERROR(LEFT(atualizaçãoIMOVEIS!Y92,SEARCH(",",atualizaçãoIMOVEIS!Y92)-1),atualizaçãoIMOVEIS!Y92)</f>
        <v>0</v>
      </c>
      <c r="G93">
        <f>+atualizaçãoIMOVEIS!D92</f>
        <v>0</v>
      </c>
      <c r="H93" s="67">
        <f ca="1">IF('Tabela de Peso'!$E$8-atualizaçãoIMOVEIS!T92=0,1,'Tabela de Peso'!$E$8-atualizaçãoIMOVEIS!T92)</f>
        <v>45488</v>
      </c>
      <c r="I93" s="57">
        <f ca="1">+TODAY()-atualizaçãoIMOVEIS!U92</f>
        <v>45488</v>
      </c>
      <c r="J93" s="54">
        <f>+atualizaçãoIMOVEIS!K92</f>
        <v>0</v>
      </c>
      <c r="K93" s="54"/>
      <c r="L93" s="54" t="e">
        <f t="shared" si="3"/>
        <v>#DIV/0!</v>
      </c>
      <c r="M93" s="54"/>
      <c r="N93" s="54">
        <f>+atualizaçãoIMOVEIS!L92</f>
        <v>0</v>
      </c>
      <c r="O93" s="54"/>
      <c r="P93" s="54">
        <f>+atualizaçãoIMOVEIS!N92</f>
        <v>0</v>
      </c>
      <c r="Q93" s="62">
        <f>SUM(W$3:W93)</f>
        <v>91</v>
      </c>
      <c r="R93">
        <f>+atualizaçãoIMOVEIS!Q92</f>
        <v>0</v>
      </c>
      <c r="S93">
        <f>+atualizaçãoIMOVEIS!S92</f>
        <v>0</v>
      </c>
      <c r="T93">
        <f>+atualizaçãoIMOVEIS!V92</f>
        <v>0</v>
      </c>
      <c r="U93" s="56">
        <f>IFERROR(VLOOKUP(G93,'Tabela de Peso'!B$36:E$53,4,0),1)</f>
        <v>1</v>
      </c>
      <c r="V93">
        <f>IF(J93=0,'Tabela de Peso'!E$11,'Tabela de Peso'!E$10)</f>
        <v>8</v>
      </c>
      <c r="W93" s="1">
        <f>IF(atualizaçãoIMOVEIS!AB92="Especial",'Tabela de Peso'!$E$4,1)</f>
        <v>1</v>
      </c>
      <c r="X93" s="1">
        <f>IFERROR(VLOOKUP(D93,'Tabela de Peso'!B:E,4,0),'Tabela de Peso'!E$32)</f>
        <v>-100</v>
      </c>
      <c r="Y93" s="70">
        <f>COUNTIF(Clientes!B:B,B93)</f>
        <v>1048347</v>
      </c>
      <c r="Z93" s="69">
        <f>+COUNTIF(Visitas!B:B,B93)</f>
        <v>1048172</v>
      </c>
      <c r="AA93" s="94">
        <f>IFERROR(VLOOKUP(B93,ZAP!A$2:AC$793,28,0),1)</f>
        <v>1</v>
      </c>
      <c r="AB93" s="65">
        <f>IFERROR(VLOOKUP(B93,ZAP!A$2:AC$793,26,0),1)</f>
        <v>1</v>
      </c>
      <c r="AC93" s="55">
        <f>IF(B93="",-9999999999,((AA93*'Tabela de Peso'!$E$7/H93)+(Z93*'Tabela de Peso'!$E$6/H93)+(Y93*'Tabela de Peso'!$E$5/H93)+(AB93*'Tabela de Peso'!$E$9+T93/1000)+W93+V93+X93+U93++AF93+S93+atualizaçãoIMOVEIS!R92)-I93-P93/1000)</f>
        <v>-9999999999</v>
      </c>
      <c r="AD93" s="66" t="str">
        <f>IFERROR(+VLOOKUP(B93,ZAP!A:D,3,0),"não")</f>
        <v>não</v>
      </c>
      <c r="AE93" s="55" t="str">
        <f>IF(B93="","",IF(A93&lt;81,IF(AD93="ativo","manter","inserir"),IF(AD93="ativo",IF(H93&lt;'Tabela de Peso'!D$8,"manter","retirar"),"Não anunciar")))</f>
        <v/>
      </c>
      <c r="AH93" s="68">
        <f ca="1">+AA93*'Tabela de Peso'!E$7/H93</f>
        <v>4.396763981709462E-4</v>
      </c>
    </row>
    <row r="94" spans="1:34" x14ac:dyDescent="0.25">
      <c r="A94" s="56">
        <f t="shared" ca="1" si="2"/>
        <v>85</v>
      </c>
      <c r="B94" t="str">
        <f>IF(atualizaçãoIMOVEIS!Y93="",IF(atualizaçãoIMOVEIS!Z93="","",atualizaçãoIMOVEIS!B93),atualizaçãoIMOVEIS!B93)</f>
        <v/>
      </c>
      <c r="C94" t="e">
        <f>+LEFT(atualizaçãoIMOVEIS!F93,SEARCH(",",atualizaçãoIMOVEIS!F93))</f>
        <v>#VALUE!</v>
      </c>
      <c r="D94">
        <f>+atualizaçãoIMOVEIS!H93</f>
        <v>0</v>
      </c>
      <c r="E94">
        <f>+atualizaçãoIMOVEIS!J93</f>
        <v>0</v>
      </c>
      <c r="F94">
        <f>IFERROR(LEFT(atualizaçãoIMOVEIS!Y93,SEARCH(",",atualizaçãoIMOVEIS!Y93)-1),atualizaçãoIMOVEIS!Y93)</f>
        <v>0</v>
      </c>
      <c r="G94">
        <f>+atualizaçãoIMOVEIS!D93</f>
        <v>0</v>
      </c>
      <c r="H94" s="67">
        <f ca="1">IF('Tabela de Peso'!$E$8-atualizaçãoIMOVEIS!T93=0,1,'Tabela de Peso'!$E$8-atualizaçãoIMOVEIS!T93)</f>
        <v>45488</v>
      </c>
      <c r="I94" s="57">
        <f ca="1">+TODAY()-atualizaçãoIMOVEIS!U93</f>
        <v>45488</v>
      </c>
      <c r="J94" s="54">
        <f>+atualizaçãoIMOVEIS!K93</f>
        <v>0</v>
      </c>
      <c r="K94" s="54"/>
      <c r="L94" s="54" t="e">
        <f t="shared" si="3"/>
        <v>#DIV/0!</v>
      </c>
      <c r="M94" s="54"/>
      <c r="N94" s="54">
        <f>+atualizaçãoIMOVEIS!L93</f>
        <v>0</v>
      </c>
      <c r="O94" s="54"/>
      <c r="P94" s="54">
        <f>+atualizaçãoIMOVEIS!N93</f>
        <v>0</v>
      </c>
      <c r="Q94" s="62">
        <f>SUM(W$3:W94)</f>
        <v>92</v>
      </c>
      <c r="R94">
        <f>+atualizaçãoIMOVEIS!Q93</f>
        <v>0</v>
      </c>
      <c r="S94">
        <f>+atualizaçãoIMOVEIS!S93</f>
        <v>0</v>
      </c>
      <c r="T94">
        <f>+atualizaçãoIMOVEIS!V93</f>
        <v>0</v>
      </c>
      <c r="U94" s="56">
        <f>IFERROR(VLOOKUP(G94,'Tabela de Peso'!B$36:E$53,4,0),1)</f>
        <v>1</v>
      </c>
      <c r="V94">
        <f>IF(J94=0,'Tabela de Peso'!E$11,'Tabela de Peso'!E$10)</f>
        <v>8</v>
      </c>
      <c r="W94" s="1">
        <f>IF(atualizaçãoIMOVEIS!AB93="Especial",'Tabela de Peso'!$E$4,1)</f>
        <v>1</v>
      </c>
      <c r="X94" s="1">
        <f>IFERROR(VLOOKUP(D94,'Tabela de Peso'!B:E,4,0),'Tabela de Peso'!E$32)</f>
        <v>-100</v>
      </c>
      <c r="Y94" s="70">
        <f>COUNTIF(Clientes!B:B,B94)</f>
        <v>1048347</v>
      </c>
      <c r="Z94" s="69">
        <f>+COUNTIF(Visitas!B:B,B94)</f>
        <v>1048172</v>
      </c>
      <c r="AA94" s="94">
        <f>IFERROR(VLOOKUP(B94,ZAP!A$2:AC$793,28,0),1)</f>
        <v>1</v>
      </c>
      <c r="AB94" s="65">
        <f>IFERROR(VLOOKUP(B94,ZAP!A$2:AC$793,26,0),1)</f>
        <v>1</v>
      </c>
      <c r="AC94" s="55">
        <f>IF(B94="",-9999999999,((AA94*'Tabela de Peso'!$E$7/H94)+(Z94*'Tabela de Peso'!$E$6/H94)+(Y94*'Tabela de Peso'!$E$5/H94)+(AB94*'Tabela de Peso'!$E$9+T94/1000)+W94+V94+X94+U94++AF94+S94+atualizaçãoIMOVEIS!R93)-I94-P94/1000)</f>
        <v>-9999999999</v>
      </c>
      <c r="AD94" s="66" t="str">
        <f>IFERROR(+VLOOKUP(B94,ZAP!A:D,3,0),"não")</f>
        <v>não</v>
      </c>
      <c r="AE94" s="55" t="str">
        <f>IF(B94="","",IF(A94&lt;81,IF(AD94="ativo","manter","inserir"),IF(AD94="ativo",IF(H94&lt;'Tabela de Peso'!D$8,"manter","retirar"),"Não anunciar")))</f>
        <v/>
      </c>
      <c r="AH94" s="68">
        <f ca="1">+AA94*'Tabela de Peso'!E$7/H94</f>
        <v>4.396763981709462E-4</v>
      </c>
    </row>
    <row r="95" spans="1:34" x14ac:dyDescent="0.25">
      <c r="A95" s="56">
        <f t="shared" ca="1" si="2"/>
        <v>85</v>
      </c>
      <c r="B95" t="str">
        <f>IF(atualizaçãoIMOVEIS!Y94="",IF(atualizaçãoIMOVEIS!Z94="","",atualizaçãoIMOVEIS!B94),atualizaçãoIMOVEIS!B94)</f>
        <v/>
      </c>
      <c r="C95" t="e">
        <f>+LEFT(atualizaçãoIMOVEIS!F94,SEARCH(",",atualizaçãoIMOVEIS!F94))</f>
        <v>#VALUE!</v>
      </c>
      <c r="D95">
        <f>+atualizaçãoIMOVEIS!H94</f>
        <v>0</v>
      </c>
      <c r="E95">
        <f>+atualizaçãoIMOVEIS!J94</f>
        <v>0</v>
      </c>
      <c r="F95">
        <f>IFERROR(LEFT(atualizaçãoIMOVEIS!Y94,SEARCH(",",atualizaçãoIMOVEIS!Y94)-1),atualizaçãoIMOVEIS!Y94)</f>
        <v>0</v>
      </c>
      <c r="G95">
        <f>+atualizaçãoIMOVEIS!D94</f>
        <v>0</v>
      </c>
      <c r="H95" s="67">
        <f ca="1">IF('Tabela de Peso'!$E$8-atualizaçãoIMOVEIS!T94=0,1,'Tabela de Peso'!$E$8-atualizaçãoIMOVEIS!T94)</f>
        <v>45488</v>
      </c>
      <c r="I95" s="57">
        <f ca="1">+TODAY()-atualizaçãoIMOVEIS!U94</f>
        <v>45488</v>
      </c>
      <c r="J95" s="54">
        <f>+atualizaçãoIMOVEIS!K94</f>
        <v>0</v>
      </c>
      <c r="K95" s="54"/>
      <c r="L95" s="54" t="e">
        <f t="shared" si="3"/>
        <v>#DIV/0!</v>
      </c>
      <c r="M95" s="54"/>
      <c r="N95" s="54">
        <f>+atualizaçãoIMOVEIS!L94</f>
        <v>0</v>
      </c>
      <c r="O95" s="54"/>
      <c r="P95" s="54">
        <f>+atualizaçãoIMOVEIS!N94</f>
        <v>0</v>
      </c>
      <c r="Q95" s="62">
        <f>SUM(W$3:W95)</f>
        <v>93</v>
      </c>
      <c r="R95">
        <f>+atualizaçãoIMOVEIS!Q94</f>
        <v>0</v>
      </c>
      <c r="S95">
        <f>+atualizaçãoIMOVEIS!S94</f>
        <v>0</v>
      </c>
      <c r="T95">
        <f>+atualizaçãoIMOVEIS!V94</f>
        <v>0</v>
      </c>
      <c r="U95" s="56">
        <f>IFERROR(VLOOKUP(G95,'Tabela de Peso'!B$36:E$53,4,0),1)</f>
        <v>1</v>
      </c>
      <c r="V95">
        <f>IF(J95=0,'Tabela de Peso'!E$11,'Tabela de Peso'!E$10)</f>
        <v>8</v>
      </c>
      <c r="W95" s="1">
        <f>IF(atualizaçãoIMOVEIS!AB94="Especial",'Tabela de Peso'!$E$4,1)</f>
        <v>1</v>
      </c>
      <c r="X95" s="1">
        <f>IFERROR(VLOOKUP(D95,'Tabela de Peso'!B:E,4,0),'Tabela de Peso'!E$32)</f>
        <v>-100</v>
      </c>
      <c r="Y95" s="70">
        <f>COUNTIF(Clientes!B:B,B95)</f>
        <v>1048347</v>
      </c>
      <c r="Z95" s="69">
        <f>+COUNTIF(Visitas!B:B,B95)</f>
        <v>1048172</v>
      </c>
      <c r="AA95" s="94">
        <f>IFERROR(VLOOKUP(B95,ZAP!A$2:AC$793,28,0),1)</f>
        <v>1</v>
      </c>
      <c r="AB95" s="65">
        <f>IFERROR(VLOOKUP(B95,ZAP!A$2:AC$793,26,0),1)</f>
        <v>1</v>
      </c>
      <c r="AC95" s="55">
        <f>IF(B95="",-9999999999,((AA95*'Tabela de Peso'!$E$7/H95)+(Z95*'Tabela de Peso'!$E$6/H95)+(Y95*'Tabela de Peso'!$E$5/H95)+(AB95*'Tabela de Peso'!$E$9+T95/1000)+W95+V95+X95+U95++AF95+S95+atualizaçãoIMOVEIS!R94)-I95-P95/1000)</f>
        <v>-9999999999</v>
      </c>
      <c r="AD95" s="66" t="str">
        <f>IFERROR(+VLOOKUP(B95,ZAP!A:D,3,0),"não")</f>
        <v>não</v>
      </c>
      <c r="AE95" s="55" t="str">
        <f>IF(B95="","",IF(A95&lt;81,IF(AD95="ativo","manter","inserir"),IF(AD95="ativo",IF(H95&lt;'Tabela de Peso'!D$8,"manter","retirar"),"Não anunciar")))</f>
        <v/>
      </c>
      <c r="AH95" s="68">
        <f ca="1">+AA95*'Tabela de Peso'!E$7/H95</f>
        <v>4.396763981709462E-4</v>
      </c>
    </row>
    <row r="96" spans="1:34" x14ac:dyDescent="0.25">
      <c r="A96" s="56">
        <f t="shared" ca="1" si="2"/>
        <v>85</v>
      </c>
      <c r="B96" t="str">
        <f>IF(atualizaçãoIMOVEIS!Y95="",IF(atualizaçãoIMOVEIS!Z95="","",atualizaçãoIMOVEIS!B95),atualizaçãoIMOVEIS!B95)</f>
        <v/>
      </c>
      <c r="C96" t="e">
        <f>+LEFT(atualizaçãoIMOVEIS!F95,SEARCH(",",atualizaçãoIMOVEIS!F95))</f>
        <v>#VALUE!</v>
      </c>
      <c r="D96">
        <f>+atualizaçãoIMOVEIS!H95</f>
        <v>0</v>
      </c>
      <c r="E96">
        <f>+atualizaçãoIMOVEIS!J95</f>
        <v>0</v>
      </c>
      <c r="F96">
        <f>IFERROR(LEFT(atualizaçãoIMOVEIS!Y95,SEARCH(",",atualizaçãoIMOVEIS!Y95)-1),atualizaçãoIMOVEIS!Y95)</f>
        <v>0</v>
      </c>
      <c r="G96">
        <f>+atualizaçãoIMOVEIS!D95</f>
        <v>0</v>
      </c>
      <c r="H96" s="67">
        <f ca="1">IF('Tabela de Peso'!$E$8-atualizaçãoIMOVEIS!T95=0,1,'Tabela de Peso'!$E$8-atualizaçãoIMOVEIS!T95)</f>
        <v>45488</v>
      </c>
      <c r="I96" s="57">
        <f ca="1">+TODAY()-atualizaçãoIMOVEIS!U95</f>
        <v>45488</v>
      </c>
      <c r="J96" s="54">
        <f>+atualizaçãoIMOVEIS!K95</f>
        <v>0</v>
      </c>
      <c r="K96" s="54"/>
      <c r="L96" s="54" t="e">
        <f t="shared" si="3"/>
        <v>#DIV/0!</v>
      </c>
      <c r="M96" s="54"/>
      <c r="N96" s="54">
        <f>+atualizaçãoIMOVEIS!L95</f>
        <v>0</v>
      </c>
      <c r="O96" s="54"/>
      <c r="P96" s="54">
        <f>+atualizaçãoIMOVEIS!N95</f>
        <v>0</v>
      </c>
      <c r="Q96" s="62">
        <f>SUM(W$3:W96)</f>
        <v>94</v>
      </c>
      <c r="R96">
        <f>+atualizaçãoIMOVEIS!Q95</f>
        <v>0</v>
      </c>
      <c r="S96">
        <f>+atualizaçãoIMOVEIS!S95</f>
        <v>0</v>
      </c>
      <c r="T96">
        <f>+atualizaçãoIMOVEIS!V95</f>
        <v>0</v>
      </c>
      <c r="U96" s="56">
        <f>IFERROR(VLOOKUP(G96,'Tabela de Peso'!B$36:E$53,4,0),1)</f>
        <v>1</v>
      </c>
      <c r="V96">
        <f>IF(J96=0,'Tabela de Peso'!E$11,'Tabela de Peso'!E$10)</f>
        <v>8</v>
      </c>
      <c r="W96" s="1">
        <f>IF(atualizaçãoIMOVEIS!AB95="Especial",'Tabela de Peso'!$E$4,1)</f>
        <v>1</v>
      </c>
      <c r="X96" s="1">
        <f>IFERROR(VLOOKUP(D96,'Tabela de Peso'!B:E,4,0),'Tabela de Peso'!E$32)</f>
        <v>-100</v>
      </c>
      <c r="Y96" s="70">
        <f>COUNTIF(Clientes!B:B,B96)</f>
        <v>1048347</v>
      </c>
      <c r="Z96" s="69">
        <f>+COUNTIF(Visitas!B:B,B96)</f>
        <v>1048172</v>
      </c>
      <c r="AA96" s="94">
        <f>IFERROR(VLOOKUP(B96,ZAP!A$2:AC$793,28,0),1)</f>
        <v>1</v>
      </c>
      <c r="AB96" s="65">
        <f>IFERROR(VLOOKUP(B96,ZAP!A$2:AC$793,26,0),1)</f>
        <v>1</v>
      </c>
      <c r="AC96" s="55">
        <f>IF(B96="",-9999999999,((AA96*'Tabela de Peso'!$E$7/H96)+(Z96*'Tabela de Peso'!$E$6/H96)+(Y96*'Tabela de Peso'!$E$5/H96)+(AB96*'Tabela de Peso'!$E$9+T96/1000)+W96+V96+X96+U96++AF96+S96+atualizaçãoIMOVEIS!R95)-I96-P96/1000)</f>
        <v>-9999999999</v>
      </c>
      <c r="AD96" s="66" t="str">
        <f>IFERROR(+VLOOKUP(B96,ZAP!A:D,3,0),"não")</f>
        <v>não</v>
      </c>
      <c r="AE96" s="55" t="str">
        <f>IF(B96="","",IF(A96&lt;81,IF(AD96="ativo","manter","inserir"),IF(AD96="ativo",IF(H96&lt;'Tabela de Peso'!D$8,"manter","retirar"),"Não anunciar")))</f>
        <v/>
      </c>
      <c r="AH96" s="68">
        <f ca="1">+AA96*'Tabela de Peso'!E$7/H96</f>
        <v>4.396763981709462E-4</v>
      </c>
    </row>
    <row r="97" spans="1:34" x14ac:dyDescent="0.25">
      <c r="A97" s="56">
        <f t="shared" ca="1" si="2"/>
        <v>85</v>
      </c>
      <c r="B97" t="str">
        <f>IF(atualizaçãoIMOVEIS!Y96="",IF(atualizaçãoIMOVEIS!Z96="","",atualizaçãoIMOVEIS!B96),atualizaçãoIMOVEIS!B96)</f>
        <v/>
      </c>
      <c r="C97" t="e">
        <f>+LEFT(atualizaçãoIMOVEIS!F96,SEARCH(",",atualizaçãoIMOVEIS!F96))</f>
        <v>#VALUE!</v>
      </c>
      <c r="D97">
        <f>+atualizaçãoIMOVEIS!H96</f>
        <v>0</v>
      </c>
      <c r="E97">
        <f>+atualizaçãoIMOVEIS!J96</f>
        <v>0</v>
      </c>
      <c r="F97">
        <f>IFERROR(LEFT(atualizaçãoIMOVEIS!Y96,SEARCH(",",atualizaçãoIMOVEIS!Y96)-1),atualizaçãoIMOVEIS!Y96)</f>
        <v>0</v>
      </c>
      <c r="G97">
        <f>+atualizaçãoIMOVEIS!D96</f>
        <v>0</v>
      </c>
      <c r="H97" s="67">
        <f ca="1">IF('Tabela de Peso'!$E$8-atualizaçãoIMOVEIS!T96=0,1,'Tabela de Peso'!$E$8-atualizaçãoIMOVEIS!T96)</f>
        <v>45488</v>
      </c>
      <c r="I97" s="57">
        <f ca="1">+TODAY()-atualizaçãoIMOVEIS!U96</f>
        <v>45488</v>
      </c>
      <c r="J97" s="54">
        <f>+atualizaçãoIMOVEIS!K96</f>
        <v>0</v>
      </c>
      <c r="K97" s="54"/>
      <c r="L97" s="54" t="e">
        <f t="shared" si="3"/>
        <v>#DIV/0!</v>
      </c>
      <c r="M97" s="54"/>
      <c r="N97" s="54">
        <f>+atualizaçãoIMOVEIS!L96</f>
        <v>0</v>
      </c>
      <c r="O97" s="54"/>
      <c r="P97" s="54">
        <f>+atualizaçãoIMOVEIS!N96</f>
        <v>0</v>
      </c>
      <c r="Q97" s="62">
        <f>SUM(W$3:W97)</f>
        <v>95</v>
      </c>
      <c r="R97">
        <f>+atualizaçãoIMOVEIS!Q96</f>
        <v>0</v>
      </c>
      <c r="S97">
        <f>+atualizaçãoIMOVEIS!S96</f>
        <v>0</v>
      </c>
      <c r="T97">
        <f>+atualizaçãoIMOVEIS!V96</f>
        <v>0</v>
      </c>
      <c r="U97" s="56">
        <f>IFERROR(VLOOKUP(G97,'Tabela de Peso'!B$36:E$53,4,0),1)</f>
        <v>1</v>
      </c>
      <c r="V97">
        <f>IF(J97=0,'Tabela de Peso'!E$11,'Tabela de Peso'!E$10)</f>
        <v>8</v>
      </c>
      <c r="W97" s="1">
        <f>IF(atualizaçãoIMOVEIS!AB96="Especial",'Tabela de Peso'!$E$4,1)</f>
        <v>1</v>
      </c>
      <c r="X97" s="1">
        <f>IFERROR(VLOOKUP(D97,'Tabela de Peso'!B:E,4,0),'Tabela de Peso'!E$32)</f>
        <v>-100</v>
      </c>
      <c r="Y97" s="70">
        <f>COUNTIF(Clientes!B:B,B97)</f>
        <v>1048347</v>
      </c>
      <c r="Z97" s="69">
        <f>+COUNTIF(Visitas!B:B,B97)</f>
        <v>1048172</v>
      </c>
      <c r="AA97" s="94">
        <f>IFERROR(VLOOKUP(B97,ZAP!A$2:AC$793,28,0),1)</f>
        <v>1</v>
      </c>
      <c r="AB97" s="65">
        <f>IFERROR(VLOOKUP(B97,ZAP!A$2:AC$793,26,0),1)</f>
        <v>1</v>
      </c>
      <c r="AC97" s="55">
        <f>IF(B97="",-9999999999,((AA97*'Tabela de Peso'!$E$7/H97)+(Z97*'Tabela de Peso'!$E$6/H97)+(Y97*'Tabela de Peso'!$E$5/H97)+(AB97*'Tabela de Peso'!$E$9+T97/1000)+W97+V97+X97+U97++AF97+S97+atualizaçãoIMOVEIS!R96)-I97-P97/1000)</f>
        <v>-9999999999</v>
      </c>
      <c r="AD97" s="66" t="str">
        <f>IFERROR(+VLOOKUP(B97,ZAP!A:D,3,0),"não")</f>
        <v>não</v>
      </c>
      <c r="AE97" s="55" t="str">
        <f>IF(B97="","",IF(A97&lt;81,IF(AD97="ativo","manter","inserir"),IF(AD97="ativo",IF(H97&lt;'Tabela de Peso'!D$8,"manter","retirar"),"Não anunciar")))</f>
        <v/>
      </c>
      <c r="AH97" s="68">
        <f ca="1">+AA97*'Tabela de Peso'!E$7/H97</f>
        <v>4.396763981709462E-4</v>
      </c>
    </row>
    <row r="98" spans="1:34" x14ac:dyDescent="0.25">
      <c r="A98" s="56">
        <f t="shared" ca="1" si="2"/>
        <v>85</v>
      </c>
      <c r="B98" t="str">
        <f>IF(atualizaçãoIMOVEIS!Y97="",IF(atualizaçãoIMOVEIS!Z97="","",atualizaçãoIMOVEIS!B97),atualizaçãoIMOVEIS!B97)</f>
        <v/>
      </c>
      <c r="C98" t="e">
        <f>+LEFT(atualizaçãoIMOVEIS!F97,SEARCH(",",atualizaçãoIMOVEIS!F97))</f>
        <v>#VALUE!</v>
      </c>
      <c r="D98">
        <f>+atualizaçãoIMOVEIS!H97</f>
        <v>0</v>
      </c>
      <c r="E98">
        <f>+atualizaçãoIMOVEIS!J97</f>
        <v>0</v>
      </c>
      <c r="F98">
        <f>IFERROR(LEFT(atualizaçãoIMOVEIS!Y97,SEARCH(",",atualizaçãoIMOVEIS!Y97)-1),atualizaçãoIMOVEIS!Y97)</f>
        <v>0</v>
      </c>
      <c r="G98">
        <f>+atualizaçãoIMOVEIS!D97</f>
        <v>0</v>
      </c>
      <c r="H98" s="67">
        <f ca="1">IF('Tabela de Peso'!$E$8-atualizaçãoIMOVEIS!T97=0,1,'Tabela de Peso'!$E$8-atualizaçãoIMOVEIS!T97)</f>
        <v>45488</v>
      </c>
      <c r="I98" s="57">
        <f ca="1">+TODAY()-atualizaçãoIMOVEIS!U97</f>
        <v>45488</v>
      </c>
      <c r="J98" s="54">
        <f>+atualizaçãoIMOVEIS!K97</f>
        <v>0</v>
      </c>
      <c r="K98" s="54"/>
      <c r="L98" s="54" t="e">
        <f t="shared" si="3"/>
        <v>#DIV/0!</v>
      </c>
      <c r="M98" s="54"/>
      <c r="N98" s="54">
        <f>+atualizaçãoIMOVEIS!L97</f>
        <v>0</v>
      </c>
      <c r="O98" s="54"/>
      <c r="P98" s="54">
        <f>+atualizaçãoIMOVEIS!N97</f>
        <v>0</v>
      </c>
      <c r="Q98" s="62">
        <f>SUM(W$3:W98)</f>
        <v>96</v>
      </c>
      <c r="R98">
        <f>+atualizaçãoIMOVEIS!Q97</f>
        <v>0</v>
      </c>
      <c r="S98">
        <f>+atualizaçãoIMOVEIS!S97</f>
        <v>0</v>
      </c>
      <c r="T98">
        <f>+atualizaçãoIMOVEIS!V97</f>
        <v>0</v>
      </c>
      <c r="U98" s="56">
        <f>IFERROR(VLOOKUP(G98,'Tabela de Peso'!B$36:E$53,4,0),1)</f>
        <v>1</v>
      </c>
      <c r="V98">
        <f>IF(J98=0,'Tabela de Peso'!E$11,'Tabela de Peso'!E$10)</f>
        <v>8</v>
      </c>
      <c r="W98" s="1">
        <f>IF(atualizaçãoIMOVEIS!AB97="Especial",'Tabela de Peso'!$E$4,1)</f>
        <v>1</v>
      </c>
      <c r="X98" s="1">
        <f>IFERROR(VLOOKUP(D98,'Tabela de Peso'!B:E,4,0),'Tabela de Peso'!E$32)</f>
        <v>-100</v>
      </c>
      <c r="Y98" s="70">
        <f>COUNTIF(Clientes!B:B,B98)</f>
        <v>1048347</v>
      </c>
      <c r="Z98" s="69">
        <f>+COUNTIF(Visitas!B:B,B98)</f>
        <v>1048172</v>
      </c>
      <c r="AA98" s="94">
        <f>IFERROR(VLOOKUP(B98,ZAP!A$2:AC$793,28,0),1)</f>
        <v>1</v>
      </c>
      <c r="AB98" s="65">
        <f>IFERROR(VLOOKUP(B98,ZAP!A$2:AC$793,26,0),1)</f>
        <v>1</v>
      </c>
      <c r="AC98" s="55">
        <f>IF(B98="",-9999999999,((AA98*'Tabela de Peso'!$E$7/H98)+(Z98*'Tabela de Peso'!$E$6/H98)+(Y98*'Tabela de Peso'!$E$5/H98)+(AB98*'Tabela de Peso'!$E$9+T98/1000)+W98+V98+X98+U98++AF98+S98+atualizaçãoIMOVEIS!R97)-I98-P98/1000)</f>
        <v>-9999999999</v>
      </c>
      <c r="AD98" s="66" t="str">
        <f>IFERROR(+VLOOKUP(B98,ZAP!A:D,3,0),"não")</f>
        <v>não</v>
      </c>
      <c r="AE98" s="55" t="str">
        <f>IF(B98="","",IF(A98&lt;81,IF(AD98="ativo","manter","inserir"),IF(AD98="ativo",IF(H98&lt;'Tabela de Peso'!D$8,"manter","retirar"),"Não anunciar")))</f>
        <v/>
      </c>
      <c r="AH98" s="68">
        <f ca="1">+AA98*'Tabela de Peso'!E$7/H98</f>
        <v>4.396763981709462E-4</v>
      </c>
    </row>
    <row r="99" spans="1:34" x14ac:dyDescent="0.25">
      <c r="A99" s="56">
        <f t="shared" ca="1" si="2"/>
        <v>85</v>
      </c>
      <c r="B99" t="str">
        <f>IF(atualizaçãoIMOVEIS!Y98="",IF(atualizaçãoIMOVEIS!Z98="","",atualizaçãoIMOVEIS!B98),atualizaçãoIMOVEIS!B98)</f>
        <v/>
      </c>
      <c r="C99" t="e">
        <f>+LEFT(atualizaçãoIMOVEIS!F98,SEARCH(",",atualizaçãoIMOVEIS!F98))</f>
        <v>#VALUE!</v>
      </c>
      <c r="D99">
        <f>+atualizaçãoIMOVEIS!H98</f>
        <v>0</v>
      </c>
      <c r="E99">
        <f>+atualizaçãoIMOVEIS!J98</f>
        <v>0</v>
      </c>
      <c r="F99">
        <f>IFERROR(LEFT(atualizaçãoIMOVEIS!Y98,SEARCH(",",atualizaçãoIMOVEIS!Y98)-1),atualizaçãoIMOVEIS!Y98)</f>
        <v>0</v>
      </c>
      <c r="G99">
        <f>+atualizaçãoIMOVEIS!D98</f>
        <v>0</v>
      </c>
      <c r="H99" s="67">
        <f ca="1">IF('Tabela de Peso'!$E$8-atualizaçãoIMOVEIS!T98=0,1,'Tabela de Peso'!$E$8-atualizaçãoIMOVEIS!T98)</f>
        <v>45488</v>
      </c>
      <c r="I99" s="57">
        <f ca="1">+TODAY()-atualizaçãoIMOVEIS!U98</f>
        <v>45488</v>
      </c>
      <c r="J99" s="54">
        <f>+atualizaçãoIMOVEIS!K98</f>
        <v>0</v>
      </c>
      <c r="K99" s="54"/>
      <c r="L99" s="54" t="e">
        <f t="shared" si="3"/>
        <v>#DIV/0!</v>
      </c>
      <c r="M99" s="54"/>
      <c r="N99" s="54">
        <f>+atualizaçãoIMOVEIS!L98</f>
        <v>0</v>
      </c>
      <c r="O99" s="54"/>
      <c r="P99" s="54">
        <f>+atualizaçãoIMOVEIS!N98</f>
        <v>0</v>
      </c>
      <c r="Q99" s="62">
        <f>SUM(W$3:W99)</f>
        <v>97</v>
      </c>
      <c r="R99">
        <f>+atualizaçãoIMOVEIS!Q98</f>
        <v>0</v>
      </c>
      <c r="S99">
        <f>+atualizaçãoIMOVEIS!S98</f>
        <v>0</v>
      </c>
      <c r="T99">
        <f>+atualizaçãoIMOVEIS!V98</f>
        <v>0</v>
      </c>
      <c r="U99" s="56">
        <f>IFERROR(VLOOKUP(G99,'Tabela de Peso'!B$36:E$53,4,0),1)</f>
        <v>1</v>
      </c>
      <c r="V99">
        <f>IF(J99=0,'Tabela de Peso'!E$11,'Tabela de Peso'!E$10)</f>
        <v>8</v>
      </c>
      <c r="W99" s="1">
        <f>IF(atualizaçãoIMOVEIS!AB98="Especial",'Tabela de Peso'!$E$4,1)</f>
        <v>1</v>
      </c>
      <c r="X99" s="1">
        <f>IFERROR(VLOOKUP(D99,'Tabela de Peso'!B:E,4,0),'Tabela de Peso'!E$32)</f>
        <v>-100</v>
      </c>
      <c r="Y99" s="70">
        <f>COUNTIF(Clientes!B:B,B99)</f>
        <v>1048347</v>
      </c>
      <c r="Z99" s="69">
        <f>+COUNTIF(Visitas!B:B,B99)</f>
        <v>1048172</v>
      </c>
      <c r="AA99" s="94">
        <f>IFERROR(VLOOKUP(B99,ZAP!A$2:AC$793,28,0),1)</f>
        <v>1</v>
      </c>
      <c r="AB99" s="65">
        <f>IFERROR(VLOOKUP(B99,ZAP!A$2:AC$793,26,0),1)</f>
        <v>1</v>
      </c>
      <c r="AC99" s="55">
        <f>IF(B99="",-9999999999,((AA99*'Tabela de Peso'!$E$7/H99)+(Z99*'Tabela de Peso'!$E$6/H99)+(Y99*'Tabela de Peso'!$E$5/H99)+(AB99*'Tabela de Peso'!$E$9+T99/1000)+W99+V99+X99+U99++AF99+S99+atualizaçãoIMOVEIS!R98)-I99-P99/1000)</f>
        <v>-9999999999</v>
      </c>
      <c r="AD99" s="66" t="str">
        <f>IFERROR(+VLOOKUP(B99,ZAP!A:D,3,0),"não")</f>
        <v>não</v>
      </c>
      <c r="AE99" s="55" t="str">
        <f>IF(B99="","",IF(A99&lt;81,IF(AD99="ativo","manter","inserir"),IF(AD99="ativo",IF(H99&lt;'Tabela de Peso'!D$8,"manter","retirar"),"Não anunciar")))</f>
        <v/>
      </c>
      <c r="AH99" s="68">
        <f ca="1">+AA99*'Tabela de Peso'!E$7/H99</f>
        <v>4.396763981709462E-4</v>
      </c>
    </row>
    <row r="100" spans="1:34" x14ac:dyDescent="0.25">
      <c r="A100" s="56">
        <f t="shared" ca="1" si="2"/>
        <v>85</v>
      </c>
      <c r="B100" t="str">
        <f>IF(atualizaçãoIMOVEIS!Y99="",IF(atualizaçãoIMOVEIS!Z99="","",atualizaçãoIMOVEIS!B99),atualizaçãoIMOVEIS!B99)</f>
        <v/>
      </c>
      <c r="C100" t="e">
        <f>+LEFT(atualizaçãoIMOVEIS!F99,SEARCH(",",atualizaçãoIMOVEIS!F99))</f>
        <v>#VALUE!</v>
      </c>
      <c r="D100">
        <f>+atualizaçãoIMOVEIS!H99</f>
        <v>0</v>
      </c>
      <c r="E100">
        <f>+atualizaçãoIMOVEIS!J99</f>
        <v>0</v>
      </c>
      <c r="F100">
        <f>IFERROR(LEFT(atualizaçãoIMOVEIS!Y99,SEARCH(",",atualizaçãoIMOVEIS!Y99)-1),atualizaçãoIMOVEIS!Y99)</f>
        <v>0</v>
      </c>
      <c r="G100">
        <f>+atualizaçãoIMOVEIS!D99</f>
        <v>0</v>
      </c>
      <c r="H100" s="67">
        <f ca="1">IF('Tabela de Peso'!$E$8-atualizaçãoIMOVEIS!T99=0,1,'Tabela de Peso'!$E$8-atualizaçãoIMOVEIS!T99)</f>
        <v>45488</v>
      </c>
      <c r="I100" s="57">
        <f ca="1">+TODAY()-atualizaçãoIMOVEIS!U99</f>
        <v>45488</v>
      </c>
      <c r="J100" s="54">
        <f>+atualizaçãoIMOVEIS!K99</f>
        <v>0</v>
      </c>
      <c r="K100" s="54"/>
      <c r="L100" s="54" t="e">
        <f t="shared" si="3"/>
        <v>#DIV/0!</v>
      </c>
      <c r="M100" s="54"/>
      <c r="N100" s="54">
        <f>+atualizaçãoIMOVEIS!L99</f>
        <v>0</v>
      </c>
      <c r="O100" s="54"/>
      <c r="P100" s="54">
        <f>+atualizaçãoIMOVEIS!N99</f>
        <v>0</v>
      </c>
      <c r="Q100" s="62">
        <f>SUM(W$3:W100)</f>
        <v>98</v>
      </c>
      <c r="R100">
        <f>+atualizaçãoIMOVEIS!Q99</f>
        <v>0</v>
      </c>
      <c r="S100">
        <f>+atualizaçãoIMOVEIS!S99</f>
        <v>0</v>
      </c>
      <c r="T100">
        <f>+atualizaçãoIMOVEIS!V99</f>
        <v>0</v>
      </c>
      <c r="U100" s="56">
        <f>IFERROR(VLOOKUP(G100,'Tabela de Peso'!B$36:E$53,4,0),1)</f>
        <v>1</v>
      </c>
      <c r="V100">
        <f>IF(J100=0,'Tabela de Peso'!E$11,'Tabela de Peso'!E$10)</f>
        <v>8</v>
      </c>
      <c r="W100" s="1">
        <f>IF(atualizaçãoIMOVEIS!AB99="Especial",'Tabela de Peso'!$E$4,1)</f>
        <v>1</v>
      </c>
      <c r="X100" s="1">
        <f>IFERROR(VLOOKUP(D100,'Tabela de Peso'!B:E,4,0),'Tabela de Peso'!E$32)</f>
        <v>-100</v>
      </c>
      <c r="Y100" s="70">
        <f>COUNTIF(Clientes!B:B,B100)</f>
        <v>1048347</v>
      </c>
      <c r="Z100" s="69">
        <f>+COUNTIF(Visitas!B:B,B100)</f>
        <v>1048172</v>
      </c>
      <c r="AA100" s="94">
        <f>IFERROR(VLOOKUP(B100,ZAP!A$2:AC$793,28,0),1)</f>
        <v>1</v>
      </c>
      <c r="AB100" s="65">
        <f>IFERROR(VLOOKUP(B100,ZAP!A$2:AC$793,26,0),1)</f>
        <v>1</v>
      </c>
      <c r="AC100" s="55">
        <f>IF(B100="",-9999999999,((AA100*'Tabela de Peso'!$E$7/H100)+(Z100*'Tabela de Peso'!$E$6/H100)+(Y100*'Tabela de Peso'!$E$5/H100)+(AB100*'Tabela de Peso'!$E$9+T100/1000)+W100+V100+X100+U100++AF100+S100+atualizaçãoIMOVEIS!R99)-I100-P100/1000)</f>
        <v>-9999999999</v>
      </c>
      <c r="AD100" s="66" t="str">
        <f>IFERROR(+VLOOKUP(B100,ZAP!A:D,3,0),"não")</f>
        <v>não</v>
      </c>
      <c r="AE100" s="55" t="str">
        <f>IF(B100="","",IF(A100&lt;81,IF(AD100="ativo","manter","inserir"),IF(AD100="ativo",IF(H100&lt;'Tabela de Peso'!D$8,"manter","retirar"),"Não anunciar")))</f>
        <v/>
      </c>
      <c r="AH100" s="68">
        <f ca="1">+AA100*'Tabela de Peso'!E$7/H100</f>
        <v>4.396763981709462E-4</v>
      </c>
    </row>
    <row r="101" spans="1:34" x14ac:dyDescent="0.25">
      <c r="A101" s="56">
        <f t="shared" ca="1" si="2"/>
        <v>85</v>
      </c>
      <c r="B101" t="str">
        <f>IF(atualizaçãoIMOVEIS!Y100="",IF(atualizaçãoIMOVEIS!Z100="","",atualizaçãoIMOVEIS!B100),atualizaçãoIMOVEIS!B100)</f>
        <v/>
      </c>
      <c r="C101" t="e">
        <f>+LEFT(atualizaçãoIMOVEIS!F100,SEARCH(",",atualizaçãoIMOVEIS!F100))</f>
        <v>#VALUE!</v>
      </c>
      <c r="D101">
        <f>+atualizaçãoIMOVEIS!H100</f>
        <v>0</v>
      </c>
      <c r="E101">
        <f>+atualizaçãoIMOVEIS!J100</f>
        <v>0</v>
      </c>
      <c r="F101">
        <f>IFERROR(LEFT(atualizaçãoIMOVEIS!Y100,SEARCH(",",atualizaçãoIMOVEIS!Y100)-1),atualizaçãoIMOVEIS!Y100)</f>
        <v>0</v>
      </c>
      <c r="G101">
        <f>+atualizaçãoIMOVEIS!D100</f>
        <v>0</v>
      </c>
      <c r="H101" s="67">
        <f ca="1">IF('Tabela de Peso'!$E$8-atualizaçãoIMOVEIS!T100=0,1,'Tabela de Peso'!$E$8-atualizaçãoIMOVEIS!T100)</f>
        <v>45488</v>
      </c>
      <c r="I101" s="57">
        <f ca="1">+TODAY()-atualizaçãoIMOVEIS!U100</f>
        <v>45488</v>
      </c>
      <c r="J101" s="54">
        <f>+atualizaçãoIMOVEIS!K100</f>
        <v>0</v>
      </c>
      <c r="K101" s="54"/>
      <c r="L101" s="54" t="e">
        <f t="shared" si="3"/>
        <v>#DIV/0!</v>
      </c>
      <c r="M101" s="54"/>
      <c r="N101" s="54">
        <f>+atualizaçãoIMOVEIS!L100</f>
        <v>0</v>
      </c>
      <c r="O101" s="54"/>
      <c r="P101" s="54">
        <f>+atualizaçãoIMOVEIS!N100</f>
        <v>0</v>
      </c>
      <c r="Q101" s="62">
        <f>SUM(W$3:W101)</f>
        <v>99</v>
      </c>
      <c r="R101">
        <f>+atualizaçãoIMOVEIS!Q100</f>
        <v>0</v>
      </c>
      <c r="S101">
        <f>+atualizaçãoIMOVEIS!S100</f>
        <v>0</v>
      </c>
      <c r="T101">
        <f>+atualizaçãoIMOVEIS!V100</f>
        <v>0</v>
      </c>
      <c r="U101" s="56">
        <f>IFERROR(VLOOKUP(G101,'Tabela de Peso'!B$36:E$53,4,0),1)</f>
        <v>1</v>
      </c>
      <c r="V101">
        <f>IF(J101=0,'Tabela de Peso'!E$11,'Tabela de Peso'!E$10)</f>
        <v>8</v>
      </c>
      <c r="W101" s="1">
        <f>IF(atualizaçãoIMOVEIS!AB100="Especial",'Tabela de Peso'!$E$4,1)</f>
        <v>1</v>
      </c>
      <c r="X101" s="1">
        <f>IFERROR(VLOOKUP(D101,'Tabela de Peso'!B:E,4,0),'Tabela de Peso'!E$32)</f>
        <v>-100</v>
      </c>
      <c r="Y101" s="70">
        <f>COUNTIF(Clientes!B:B,B101)</f>
        <v>1048347</v>
      </c>
      <c r="Z101" s="69">
        <f>+COUNTIF(Visitas!B:B,B101)</f>
        <v>1048172</v>
      </c>
      <c r="AA101" s="94">
        <f>IFERROR(VLOOKUP(B101,ZAP!A$2:AC$793,28,0),1)</f>
        <v>1</v>
      </c>
      <c r="AB101" s="65">
        <f>IFERROR(VLOOKUP(B101,ZAP!A$2:AC$793,26,0),1)</f>
        <v>1</v>
      </c>
      <c r="AC101" s="55">
        <f>IF(B101="",-9999999999,((AA101*'Tabela de Peso'!$E$7/H101)+(Z101*'Tabela de Peso'!$E$6/H101)+(Y101*'Tabela de Peso'!$E$5/H101)+(AB101*'Tabela de Peso'!$E$9+T101/1000)+W101+V101+X101+U101++AF101+S101+atualizaçãoIMOVEIS!R100)-I101-P101/1000)</f>
        <v>-9999999999</v>
      </c>
      <c r="AD101" s="66" t="str">
        <f>IFERROR(+VLOOKUP(B101,ZAP!A:D,3,0),"não")</f>
        <v>não</v>
      </c>
      <c r="AE101" s="55" t="str">
        <f>IF(B101="","",IF(A101&lt;81,IF(AD101="ativo","manter","inserir"),IF(AD101="ativo",IF(H101&lt;'Tabela de Peso'!D$8,"manter","retirar"),"Não anunciar")))</f>
        <v/>
      </c>
      <c r="AH101" s="68">
        <f ca="1">+AA101*'Tabela de Peso'!E$7/H101</f>
        <v>4.396763981709462E-4</v>
      </c>
    </row>
    <row r="102" spans="1:34" x14ac:dyDescent="0.25">
      <c r="A102" s="56">
        <f t="shared" ca="1" si="2"/>
        <v>85</v>
      </c>
      <c r="B102" t="str">
        <f>IF(atualizaçãoIMOVEIS!Y101="",IF(atualizaçãoIMOVEIS!Z101="","",atualizaçãoIMOVEIS!B101),atualizaçãoIMOVEIS!B101)</f>
        <v/>
      </c>
      <c r="C102" t="e">
        <f>+LEFT(atualizaçãoIMOVEIS!F101,SEARCH(",",atualizaçãoIMOVEIS!F101))</f>
        <v>#VALUE!</v>
      </c>
      <c r="D102">
        <f>+atualizaçãoIMOVEIS!H101</f>
        <v>0</v>
      </c>
      <c r="E102">
        <f>+atualizaçãoIMOVEIS!J101</f>
        <v>0</v>
      </c>
      <c r="F102">
        <f>IFERROR(LEFT(atualizaçãoIMOVEIS!Y101,SEARCH(",",atualizaçãoIMOVEIS!Y101)-1),atualizaçãoIMOVEIS!Y101)</f>
        <v>0</v>
      </c>
      <c r="G102">
        <f>+atualizaçãoIMOVEIS!D101</f>
        <v>0</v>
      </c>
      <c r="H102" s="67">
        <f ca="1">IF('Tabela de Peso'!$E$8-atualizaçãoIMOVEIS!T101=0,1,'Tabela de Peso'!$E$8-atualizaçãoIMOVEIS!T101)</f>
        <v>45488</v>
      </c>
      <c r="I102" s="57">
        <f ca="1">+TODAY()-atualizaçãoIMOVEIS!U101</f>
        <v>45488</v>
      </c>
      <c r="J102" s="54">
        <f>+atualizaçãoIMOVEIS!K101</f>
        <v>0</v>
      </c>
      <c r="K102" s="54"/>
      <c r="L102" s="54" t="e">
        <f t="shared" si="3"/>
        <v>#DIV/0!</v>
      </c>
      <c r="M102" s="54"/>
      <c r="N102" s="54">
        <f>+atualizaçãoIMOVEIS!L101</f>
        <v>0</v>
      </c>
      <c r="O102" s="54"/>
      <c r="P102" s="54">
        <f>+atualizaçãoIMOVEIS!N101</f>
        <v>0</v>
      </c>
      <c r="Q102" s="62">
        <f>SUM(W$3:W102)</f>
        <v>100</v>
      </c>
      <c r="R102">
        <f>+atualizaçãoIMOVEIS!Q101</f>
        <v>0</v>
      </c>
      <c r="S102">
        <f>+atualizaçãoIMOVEIS!S101</f>
        <v>0</v>
      </c>
      <c r="T102">
        <f>+atualizaçãoIMOVEIS!V101</f>
        <v>0</v>
      </c>
      <c r="U102" s="56">
        <f>IFERROR(VLOOKUP(G102,'Tabela de Peso'!B$36:E$53,4,0),1)</f>
        <v>1</v>
      </c>
      <c r="V102">
        <f>IF(J102=0,'Tabela de Peso'!E$11,'Tabela de Peso'!E$10)</f>
        <v>8</v>
      </c>
      <c r="W102" s="1">
        <f>IF(atualizaçãoIMOVEIS!AB101="Especial",'Tabela de Peso'!$E$4,1)</f>
        <v>1</v>
      </c>
      <c r="X102" s="1">
        <f>IFERROR(VLOOKUP(D102,'Tabela de Peso'!B:E,4,0),'Tabela de Peso'!E$32)</f>
        <v>-100</v>
      </c>
      <c r="Y102" s="70">
        <f>COUNTIF(Clientes!B:B,B102)</f>
        <v>1048347</v>
      </c>
      <c r="Z102" s="69">
        <f>+COUNTIF(Visitas!B:B,B102)</f>
        <v>1048172</v>
      </c>
      <c r="AA102" s="94">
        <f>IFERROR(VLOOKUP(B102,ZAP!A$2:AC$793,28,0),1)</f>
        <v>1</v>
      </c>
      <c r="AB102" s="65">
        <f>IFERROR(VLOOKUP(B102,ZAP!A$2:AC$793,26,0),1)</f>
        <v>1</v>
      </c>
      <c r="AC102" s="55">
        <f>IF(B102="",-9999999999,((AA102*'Tabela de Peso'!$E$7/H102)+(Z102*'Tabela de Peso'!$E$6/H102)+(Y102*'Tabela de Peso'!$E$5/H102)+(AB102*'Tabela de Peso'!$E$9+T102/1000)+W102+V102+X102+U102++AF102+S102+atualizaçãoIMOVEIS!R101)-I102-P102/1000)</f>
        <v>-9999999999</v>
      </c>
      <c r="AD102" s="66" t="str">
        <f>IFERROR(+VLOOKUP(B102,ZAP!A:D,3,0),"não")</f>
        <v>não</v>
      </c>
      <c r="AE102" s="55" t="str">
        <f>IF(B102="","",IF(A102&lt;81,IF(AD102="ativo","manter","inserir"),IF(AD102="ativo",IF(H102&lt;'Tabela de Peso'!D$8,"manter","retirar"),"Não anunciar")))</f>
        <v/>
      </c>
      <c r="AH102" s="68">
        <f ca="1">+AA102*'Tabela de Peso'!E$7/H102</f>
        <v>4.396763981709462E-4</v>
      </c>
    </row>
    <row r="103" spans="1:34" x14ac:dyDescent="0.25">
      <c r="A103" s="56">
        <f t="shared" ca="1" si="2"/>
        <v>85</v>
      </c>
      <c r="B103" t="str">
        <f>IF(atualizaçãoIMOVEIS!Y102="",IF(atualizaçãoIMOVEIS!Z102="","",atualizaçãoIMOVEIS!B102),atualizaçãoIMOVEIS!B102)</f>
        <v/>
      </c>
      <c r="C103" t="e">
        <f>+LEFT(atualizaçãoIMOVEIS!F102,SEARCH(",",atualizaçãoIMOVEIS!F102))</f>
        <v>#VALUE!</v>
      </c>
      <c r="D103">
        <f>+atualizaçãoIMOVEIS!H102</f>
        <v>0</v>
      </c>
      <c r="E103">
        <f>+atualizaçãoIMOVEIS!J102</f>
        <v>0</v>
      </c>
      <c r="F103">
        <f>IFERROR(LEFT(atualizaçãoIMOVEIS!Y102,SEARCH(",",atualizaçãoIMOVEIS!Y102)-1),atualizaçãoIMOVEIS!Y102)</f>
        <v>0</v>
      </c>
      <c r="G103">
        <f>+atualizaçãoIMOVEIS!D102</f>
        <v>0</v>
      </c>
      <c r="H103" s="67">
        <f ca="1">IF('Tabela de Peso'!$E$8-atualizaçãoIMOVEIS!T102=0,1,'Tabela de Peso'!$E$8-atualizaçãoIMOVEIS!T102)</f>
        <v>45488</v>
      </c>
      <c r="I103" s="57">
        <f ca="1">+TODAY()-atualizaçãoIMOVEIS!U102</f>
        <v>45488</v>
      </c>
      <c r="J103" s="54">
        <f>+atualizaçãoIMOVEIS!K102</f>
        <v>0</v>
      </c>
      <c r="K103" s="54"/>
      <c r="L103" s="54" t="e">
        <f t="shared" si="3"/>
        <v>#DIV/0!</v>
      </c>
      <c r="M103" s="54"/>
      <c r="N103" s="54">
        <f>+atualizaçãoIMOVEIS!L102</f>
        <v>0</v>
      </c>
      <c r="O103" s="54"/>
      <c r="P103" s="54">
        <f>+atualizaçãoIMOVEIS!N102</f>
        <v>0</v>
      </c>
      <c r="Q103" s="62">
        <f>SUM(W$3:W103)</f>
        <v>101</v>
      </c>
      <c r="R103">
        <f>+atualizaçãoIMOVEIS!Q102</f>
        <v>0</v>
      </c>
      <c r="S103">
        <f>+atualizaçãoIMOVEIS!S102</f>
        <v>0</v>
      </c>
      <c r="T103">
        <f>+atualizaçãoIMOVEIS!V102</f>
        <v>0</v>
      </c>
      <c r="U103" s="56">
        <f>IFERROR(VLOOKUP(G103,'Tabela de Peso'!B$36:E$53,4,0),1)</f>
        <v>1</v>
      </c>
      <c r="V103">
        <f>IF(J103=0,'Tabela de Peso'!E$11,'Tabela de Peso'!E$10)</f>
        <v>8</v>
      </c>
      <c r="W103" s="1">
        <f>IF(atualizaçãoIMOVEIS!AB102="Especial",'Tabela de Peso'!$E$4,1)</f>
        <v>1</v>
      </c>
      <c r="X103" s="1">
        <f>IFERROR(VLOOKUP(D103,'Tabela de Peso'!B:E,4,0),'Tabela de Peso'!E$32)</f>
        <v>-100</v>
      </c>
      <c r="Y103" s="70">
        <f>COUNTIF(Clientes!B:B,B103)</f>
        <v>1048347</v>
      </c>
      <c r="Z103" s="69">
        <f>+COUNTIF(Visitas!B:B,B103)</f>
        <v>1048172</v>
      </c>
      <c r="AA103" s="94">
        <f>IFERROR(VLOOKUP(B103,ZAP!A$2:AC$793,28,0),1)</f>
        <v>1</v>
      </c>
      <c r="AB103" s="65">
        <f>IFERROR(VLOOKUP(B103,ZAP!A$2:AC$793,26,0),1)</f>
        <v>1</v>
      </c>
      <c r="AC103" s="55">
        <f>IF(B103="",-9999999999,((AA103*'Tabela de Peso'!$E$7/H103)+(Z103*'Tabela de Peso'!$E$6/H103)+(Y103*'Tabela de Peso'!$E$5/H103)+(AB103*'Tabela de Peso'!$E$9+T103/1000)+W103+V103+X103+U103++AF103+S103+atualizaçãoIMOVEIS!R102)-I103-P103/1000)</f>
        <v>-9999999999</v>
      </c>
      <c r="AD103" s="66" t="str">
        <f>IFERROR(+VLOOKUP(B103,ZAP!A:D,3,0),"não")</f>
        <v>não</v>
      </c>
      <c r="AE103" s="55" t="str">
        <f>IF(B103="","",IF(A103&lt;81,IF(AD103="ativo","manter","inserir"),IF(AD103="ativo",IF(H103&lt;'Tabela de Peso'!D$8,"manter","retirar"),"Não anunciar")))</f>
        <v/>
      </c>
      <c r="AH103" s="68">
        <f ca="1">+AA103*'Tabela de Peso'!E$7/H103</f>
        <v>4.396763981709462E-4</v>
      </c>
    </row>
    <row r="104" spans="1:34" x14ac:dyDescent="0.25">
      <c r="A104" s="56">
        <f t="shared" ca="1" si="2"/>
        <v>85</v>
      </c>
      <c r="B104" t="str">
        <f>IF(atualizaçãoIMOVEIS!Y103="",IF(atualizaçãoIMOVEIS!Z103="","",atualizaçãoIMOVEIS!B103),atualizaçãoIMOVEIS!B103)</f>
        <v/>
      </c>
      <c r="C104" t="e">
        <f>+LEFT(atualizaçãoIMOVEIS!F103,SEARCH(",",atualizaçãoIMOVEIS!F103))</f>
        <v>#VALUE!</v>
      </c>
      <c r="D104">
        <f>+atualizaçãoIMOVEIS!H103</f>
        <v>0</v>
      </c>
      <c r="E104">
        <f>+atualizaçãoIMOVEIS!J103</f>
        <v>0</v>
      </c>
      <c r="F104">
        <f>IFERROR(LEFT(atualizaçãoIMOVEIS!Y103,SEARCH(",",atualizaçãoIMOVEIS!Y103)-1),atualizaçãoIMOVEIS!Y103)</f>
        <v>0</v>
      </c>
      <c r="G104">
        <f>+atualizaçãoIMOVEIS!D103</f>
        <v>0</v>
      </c>
      <c r="H104" s="67">
        <f ca="1">IF('Tabela de Peso'!$E$8-atualizaçãoIMOVEIS!T103=0,1,'Tabela de Peso'!$E$8-atualizaçãoIMOVEIS!T103)</f>
        <v>45488</v>
      </c>
      <c r="I104" s="57">
        <f ca="1">+TODAY()-atualizaçãoIMOVEIS!U103</f>
        <v>45488</v>
      </c>
      <c r="J104" s="54">
        <f>+atualizaçãoIMOVEIS!K103</f>
        <v>0</v>
      </c>
      <c r="K104" s="54"/>
      <c r="L104" s="54" t="e">
        <f t="shared" si="3"/>
        <v>#DIV/0!</v>
      </c>
      <c r="M104" s="54"/>
      <c r="N104" s="54">
        <f>+atualizaçãoIMOVEIS!L103</f>
        <v>0</v>
      </c>
      <c r="O104" s="54"/>
      <c r="P104" s="54">
        <f>+atualizaçãoIMOVEIS!N103</f>
        <v>0</v>
      </c>
      <c r="Q104" s="62">
        <f>SUM(W$3:W104)</f>
        <v>102</v>
      </c>
      <c r="R104">
        <f>+atualizaçãoIMOVEIS!Q103</f>
        <v>0</v>
      </c>
      <c r="S104">
        <f>+atualizaçãoIMOVEIS!S103</f>
        <v>0</v>
      </c>
      <c r="T104">
        <f>+atualizaçãoIMOVEIS!V103</f>
        <v>0</v>
      </c>
      <c r="U104" s="56">
        <f>IFERROR(VLOOKUP(G104,'Tabela de Peso'!B$36:E$53,4,0),1)</f>
        <v>1</v>
      </c>
      <c r="V104">
        <f>IF(J104=0,'Tabela de Peso'!E$11,'Tabela de Peso'!E$10)</f>
        <v>8</v>
      </c>
      <c r="W104" s="1">
        <f>IF(atualizaçãoIMOVEIS!AB103="Especial",'Tabela de Peso'!$E$4,1)</f>
        <v>1</v>
      </c>
      <c r="X104" s="1">
        <f>IFERROR(VLOOKUP(D104,'Tabela de Peso'!B:E,4,0),'Tabela de Peso'!E$32)</f>
        <v>-100</v>
      </c>
      <c r="Y104" s="70">
        <f>COUNTIF(Clientes!B:B,B104)</f>
        <v>1048347</v>
      </c>
      <c r="Z104" s="69">
        <f>+COUNTIF(Visitas!B:B,B104)</f>
        <v>1048172</v>
      </c>
      <c r="AA104" s="94">
        <f>IFERROR(VLOOKUP(B104,ZAP!A$2:AC$793,28,0),1)</f>
        <v>1</v>
      </c>
      <c r="AB104" s="65">
        <f>IFERROR(VLOOKUP(B104,ZAP!A$2:AC$793,26,0),1)</f>
        <v>1</v>
      </c>
      <c r="AC104" s="55">
        <f>IF(B104="",-9999999999,((AA104*'Tabela de Peso'!$E$7/H104)+(Z104*'Tabela de Peso'!$E$6/H104)+(Y104*'Tabela de Peso'!$E$5/H104)+(AB104*'Tabela de Peso'!$E$9+T104/1000)+W104+V104+X104+U104++AF104+S104+atualizaçãoIMOVEIS!R103)-I104-P104/1000)</f>
        <v>-9999999999</v>
      </c>
      <c r="AD104" s="66" t="str">
        <f>IFERROR(+VLOOKUP(B104,ZAP!A:D,3,0),"não")</f>
        <v>não</v>
      </c>
      <c r="AE104" s="55" t="str">
        <f>IF(B104="","",IF(A104&lt;81,IF(AD104="ativo","manter","inserir"),IF(AD104="ativo",IF(H104&lt;'Tabela de Peso'!D$8,"manter","retirar"),"Não anunciar")))</f>
        <v/>
      </c>
      <c r="AH104" s="68">
        <f ca="1">+AA104*'Tabela de Peso'!E$7/H104</f>
        <v>4.396763981709462E-4</v>
      </c>
    </row>
    <row r="105" spans="1:34" x14ac:dyDescent="0.25">
      <c r="A105" s="56">
        <f t="shared" ca="1" si="2"/>
        <v>85</v>
      </c>
      <c r="B105" t="str">
        <f>IF(atualizaçãoIMOVEIS!Y104="",IF(atualizaçãoIMOVEIS!Z104="","",atualizaçãoIMOVEIS!B104),atualizaçãoIMOVEIS!B104)</f>
        <v/>
      </c>
      <c r="C105" t="e">
        <f>+LEFT(atualizaçãoIMOVEIS!F104,SEARCH(",",atualizaçãoIMOVEIS!F104))</f>
        <v>#VALUE!</v>
      </c>
      <c r="D105">
        <f>+atualizaçãoIMOVEIS!H104</f>
        <v>0</v>
      </c>
      <c r="E105">
        <f>+atualizaçãoIMOVEIS!J104</f>
        <v>0</v>
      </c>
      <c r="F105">
        <f>IFERROR(LEFT(atualizaçãoIMOVEIS!Y104,SEARCH(",",atualizaçãoIMOVEIS!Y104)-1),atualizaçãoIMOVEIS!Y104)</f>
        <v>0</v>
      </c>
      <c r="G105">
        <f>+atualizaçãoIMOVEIS!D104</f>
        <v>0</v>
      </c>
      <c r="H105" s="67">
        <f ca="1">IF('Tabela de Peso'!$E$8-atualizaçãoIMOVEIS!T104=0,1,'Tabela de Peso'!$E$8-atualizaçãoIMOVEIS!T104)</f>
        <v>45488</v>
      </c>
      <c r="I105" s="57">
        <f ca="1">+TODAY()-atualizaçãoIMOVEIS!U104</f>
        <v>45488</v>
      </c>
      <c r="J105" s="54">
        <f>+atualizaçãoIMOVEIS!K104</f>
        <v>0</v>
      </c>
      <c r="K105" s="54"/>
      <c r="L105" s="54" t="e">
        <f t="shared" si="3"/>
        <v>#DIV/0!</v>
      </c>
      <c r="M105" s="54"/>
      <c r="N105" s="54">
        <f>+atualizaçãoIMOVEIS!L104</f>
        <v>0</v>
      </c>
      <c r="O105" s="54"/>
      <c r="P105" s="54">
        <f>+atualizaçãoIMOVEIS!N104</f>
        <v>0</v>
      </c>
      <c r="Q105" s="62">
        <f>SUM(W$3:W105)</f>
        <v>103</v>
      </c>
      <c r="R105">
        <f>+atualizaçãoIMOVEIS!Q104</f>
        <v>0</v>
      </c>
      <c r="S105">
        <f>+atualizaçãoIMOVEIS!S104</f>
        <v>0</v>
      </c>
      <c r="T105">
        <f>+atualizaçãoIMOVEIS!V104</f>
        <v>0</v>
      </c>
      <c r="U105" s="56">
        <f>IFERROR(VLOOKUP(G105,'Tabela de Peso'!B$36:E$53,4,0),1)</f>
        <v>1</v>
      </c>
      <c r="V105">
        <f>IF(J105=0,'Tabela de Peso'!E$11,'Tabela de Peso'!E$10)</f>
        <v>8</v>
      </c>
      <c r="W105" s="1">
        <f>IF(atualizaçãoIMOVEIS!AB104="Especial",'Tabela de Peso'!$E$4,1)</f>
        <v>1</v>
      </c>
      <c r="X105" s="1">
        <f>IFERROR(VLOOKUP(D105,'Tabela de Peso'!B:E,4,0),'Tabela de Peso'!E$32)</f>
        <v>-100</v>
      </c>
      <c r="Y105" s="70">
        <f>COUNTIF(Clientes!B:B,B105)</f>
        <v>1048347</v>
      </c>
      <c r="Z105" s="69">
        <f>+COUNTIF(Visitas!B:B,B105)</f>
        <v>1048172</v>
      </c>
      <c r="AA105" s="94">
        <f>IFERROR(VLOOKUP(B105,ZAP!A$2:AC$793,28,0),1)</f>
        <v>1</v>
      </c>
      <c r="AB105" s="65">
        <f>IFERROR(VLOOKUP(B105,ZAP!A$2:AC$793,26,0),1)</f>
        <v>1</v>
      </c>
      <c r="AC105" s="55">
        <f>IF(B105="",-9999999999,((AA105*'Tabela de Peso'!$E$7/H105)+(Z105*'Tabela de Peso'!$E$6/H105)+(Y105*'Tabela de Peso'!$E$5/H105)+(AB105*'Tabela de Peso'!$E$9+T105/1000)+W105+V105+X105+U105++AF105+S105+atualizaçãoIMOVEIS!R104)-I105-P105/1000)</f>
        <v>-9999999999</v>
      </c>
      <c r="AD105" s="66" t="str">
        <f>IFERROR(+VLOOKUP(B105,ZAP!A:D,3,0),"não")</f>
        <v>não</v>
      </c>
      <c r="AE105" s="55" t="str">
        <f>IF(B105="","",IF(A105&lt;81,IF(AD105="ativo","manter","inserir"),IF(AD105="ativo",IF(H105&lt;'Tabela de Peso'!D$8,"manter","retirar"),"Não anunciar")))</f>
        <v/>
      </c>
      <c r="AH105" s="68">
        <f ca="1">+AA105*'Tabela de Peso'!E$7/H105</f>
        <v>4.396763981709462E-4</v>
      </c>
    </row>
    <row r="106" spans="1:34" x14ac:dyDescent="0.25">
      <c r="A106" s="56">
        <f t="shared" ca="1" si="2"/>
        <v>85</v>
      </c>
      <c r="B106" t="str">
        <f>IF(atualizaçãoIMOVEIS!Y105="",IF(atualizaçãoIMOVEIS!Z105="","",atualizaçãoIMOVEIS!B105),atualizaçãoIMOVEIS!B105)</f>
        <v/>
      </c>
      <c r="C106" t="e">
        <f>+LEFT(atualizaçãoIMOVEIS!F105,SEARCH(",",atualizaçãoIMOVEIS!F105))</f>
        <v>#VALUE!</v>
      </c>
      <c r="D106">
        <f>+atualizaçãoIMOVEIS!H105</f>
        <v>0</v>
      </c>
      <c r="E106">
        <f>+atualizaçãoIMOVEIS!J105</f>
        <v>0</v>
      </c>
      <c r="F106">
        <f>IFERROR(LEFT(atualizaçãoIMOVEIS!Y105,SEARCH(",",atualizaçãoIMOVEIS!Y105)-1),atualizaçãoIMOVEIS!Y105)</f>
        <v>0</v>
      </c>
      <c r="G106">
        <f>+atualizaçãoIMOVEIS!D105</f>
        <v>0</v>
      </c>
      <c r="H106" s="67">
        <f ca="1">IF('Tabela de Peso'!$E$8-atualizaçãoIMOVEIS!T105=0,1,'Tabela de Peso'!$E$8-atualizaçãoIMOVEIS!T105)</f>
        <v>45488</v>
      </c>
      <c r="I106" s="57">
        <f ca="1">+TODAY()-atualizaçãoIMOVEIS!U105</f>
        <v>45488</v>
      </c>
      <c r="J106" s="54">
        <f>+atualizaçãoIMOVEIS!K105</f>
        <v>0</v>
      </c>
      <c r="K106" s="54"/>
      <c r="L106" s="54" t="e">
        <f t="shared" si="3"/>
        <v>#DIV/0!</v>
      </c>
      <c r="M106" s="54"/>
      <c r="N106" s="54">
        <f>+atualizaçãoIMOVEIS!L105</f>
        <v>0</v>
      </c>
      <c r="O106" s="54"/>
      <c r="P106" s="54">
        <f>+atualizaçãoIMOVEIS!N105</f>
        <v>0</v>
      </c>
      <c r="Q106" s="62">
        <f>SUM(W$3:W106)</f>
        <v>104</v>
      </c>
      <c r="R106">
        <f>+atualizaçãoIMOVEIS!Q105</f>
        <v>0</v>
      </c>
      <c r="S106">
        <f>+atualizaçãoIMOVEIS!S105</f>
        <v>0</v>
      </c>
      <c r="T106">
        <f>+atualizaçãoIMOVEIS!V105</f>
        <v>0</v>
      </c>
      <c r="U106" s="56">
        <f>IFERROR(VLOOKUP(G106,'Tabela de Peso'!B$36:E$53,4,0),1)</f>
        <v>1</v>
      </c>
      <c r="V106">
        <f>IF(J106=0,'Tabela de Peso'!E$11,'Tabela de Peso'!E$10)</f>
        <v>8</v>
      </c>
      <c r="W106" s="1">
        <f>IF(atualizaçãoIMOVEIS!AB105="Especial",'Tabela de Peso'!$E$4,1)</f>
        <v>1</v>
      </c>
      <c r="X106" s="1">
        <f>IFERROR(VLOOKUP(D106,'Tabela de Peso'!B:E,4,0),'Tabela de Peso'!E$32)</f>
        <v>-100</v>
      </c>
      <c r="Y106" s="70">
        <f>COUNTIF(Clientes!B:B,B106)</f>
        <v>1048347</v>
      </c>
      <c r="Z106" s="69">
        <f>+COUNTIF(Visitas!B:B,B106)</f>
        <v>1048172</v>
      </c>
      <c r="AA106" s="94">
        <f>IFERROR(VLOOKUP(B106,ZAP!A$2:AC$793,28,0),1)</f>
        <v>1</v>
      </c>
      <c r="AB106" s="65">
        <f>IFERROR(VLOOKUP(B106,ZAP!A$2:AC$793,26,0),1)</f>
        <v>1</v>
      </c>
      <c r="AC106" s="55">
        <f>IF(B106="",-9999999999,((AA106*'Tabela de Peso'!$E$7/H106)+(Z106*'Tabela de Peso'!$E$6/H106)+(Y106*'Tabela de Peso'!$E$5/H106)+(AB106*'Tabela de Peso'!$E$9+T106/1000)+W106+V106+X106+U106++AF106+S106+atualizaçãoIMOVEIS!R105)-I106-P106/1000)</f>
        <v>-9999999999</v>
      </c>
      <c r="AD106" s="66" t="str">
        <f>IFERROR(+VLOOKUP(B106,ZAP!A:D,3,0),"não")</f>
        <v>não</v>
      </c>
      <c r="AE106" s="55" t="str">
        <f>IF(B106="","",IF(A106&lt;81,IF(AD106="ativo","manter","inserir"),IF(AD106="ativo",IF(H106&lt;'Tabela de Peso'!D$8,"manter","retirar"),"Não anunciar")))</f>
        <v/>
      </c>
      <c r="AH106" s="68">
        <f ca="1">+AA106*'Tabela de Peso'!E$7/H106</f>
        <v>4.396763981709462E-4</v>
      </c>
    </row>
    <row r="107" spans="1:34" x14ac:dyDescent="0.25">
      <c r="A107" s="56">
        <f t="shared" ca="1" si="2"/>
        <v>85</v>
      </c>
      <c r="B107" t="str">
        <f>IF(atualizaçãoIMOVEIS!Y106="",IF(atualizaçãoIMOVEIS!Z106="","",atualizaçãoIMOVEIS!B106),atualizaçãoIMOVEIS!B106)</f>
        <v/>
      </c>
      <c r="C107" t="e">
        <f>+LEFT(atualizaçãoIMOVEIS!F106,SEARCH(",",atualizaçãoIMOVEIS!F106))</f>
        <v>#VALUE!</v>
      </c>
      <c r="D107">
        <f>+atualizaçãoIMOVEIS!H106</f>
        <v>0</v>
      </c>
      <c r="E107">
        <f>+atualizaçãoIMOVEIS!J106</f>
        <v>0</v>
      </c>
      <c r="F107">
        <f>IFERROR(LEFT(atualizaçãoIMOVEIS!Y106,SEARCH(",",atualizaçãoIMOVEIS!Y106)-1),atualizaçãoIMOVEIS!Y106)</f>
        <v>0</v>
      </c>
      <c r="G107">
        <f>+atualizaçãoIMOVEIS!D106</f>
        <v>0</v>
      </c>
      <c r="H107" s="67">
        <f ca="1">IF('Tabela de Peso'!$E$8-atualizaçãoIMOVEIS!T106=0,1,'Tabela de Peso'!$E$8-atualizaçãoIMOVEIS!T106)</f>
        <v>45488</v>
      </c>
      <c r="I107" s="57">
        <f ca="1">+TODAY()-atualizaçãoIMOVEIS!U106</f>
        <v>45488</v>
      </c>
      <c r="J107" s="54">
        <f>+atualizaçãoIMOVEIS!K106</f>
        <v>0</v>
      </c>
      <c r="K107" s="54"/>
      <c r="L107" s="54" t="e">
        <f t="shared" si="3"/>
        <v>#DIV/0!</v>
      </c>
      <c r="M107" s="54"/>
      <c r="N107" s="54">
        <f>+atualizaçãoIMOVEIS!L106</f>
        <v>0</v>
      </c>
      <c r="O107" s="54"/>
      <c r="P107" s="54">
        <f>+atualizaçãoIMOVEIS!N106</f>
        <v>0</v>
      </c>
      <c r="Q107" s="62">
        <f>SUM(W$3:W107)</f>
        <v>105</v>
      </c>
      <c r="R107">
        <f>+atualizaçãoIMOVEIS!Q106</f>
        <v>0</v>
      </c>
      <c r="S107">
        <f>+atualizaçãoIMOVEIS!S106</f>
        <v>0</v>
      </c>
      <c r="T107">
        <f>+atualizaçãoIMOVEIS!V106</f>
        <v>0</v>
      </c>
      <c r="U107" s="56">
        <f>IFERROR(VLOOKUP(G107,'Tabela de Peso'!B$36:E$53,4,0),1)</f>
        <v>1</v>
      </c>
      <c r="V107">
        <f>IF(J107=0,'Tabela de Peso'!E$11,'Tabela de Peso'!E$10)</f>
        <v>8</v>
      </c>
      <c r="W107" s="1">
        <f>IF(atualizaçãoIMOVEIS!AB106="Especial",'Tabela de Peso'!$E$4,1)</f>
        <v>1</v>
      </c>
      <c r="X107" s="1">
        <f>IFERROR(VLOOKUP(D107,'Tabela de Peso'!B:E,4,0),'Tabela de Peso'!E$32)</f>
        <v>-100</v>
      </c>
      <c r="Y107" s="70">
        <f>COUNTIF(Clientes!B:B,B107)</f>
        <v>1048347</v>
      </c>
      <c r="Z107" s="69">
        <f>+COUNTIF(Visitas!B:B,B107)</f>
        <v>1048172</v>
      </c>
      <c r="AA107" s="94">
        <f>IFERROR(VLOOKUP(B107,ZAP!A$2:AC$793,28,0),1)</f>
        <v>1</v>
      </c>
      <c r="AB107" s="65">
        <f>IFERROR(VLOOKUP(B107,ZAP!A$2:AC$793,26,0),1)</f>
        <v>1</v>
      </c>
      <c r="AC107" s="55">
        <f>IF(B107="",-9999999999,((AA107*'Tabela de Peso'!$E$7/H107)+(Z107*'Tabela de Peso'!$E$6/H107)+(Y107*'Tabela de Peso'!$E$5/H107)+(AB107*'Tabela de Peso'!$E$9+T107/1000)+W107+V107+X107+U107++AF107+S107+atualizaçãoIMOVEIS!R106)-I107-P107/1000)</f>
        <v>-9999999999</v>
      </c>
      <c r="AD107" s="66" t="str">
        <f>IFERROR(+VLOOKUP(B107,ZAP!A:D,3,0),"não")</f>
        <v>não</v>
      </c>
      <c r="AE107" s="55" t="str">
        <f>IF(B107="","",IF(A107&lt;81,IF(AD107="ativo","manter","inserir"),IF(AD107="ativo",IF(H107&lt;'Tabela de Peso'!D$8,"manter","retirar"),"Não anunciar")))</f>
        <v/>
      </c>
      <c r="AH107" s="68">
        <f ca="1">+AA107*'Tabela de Peso'!E$7/H107</f>
        <v>4.396763981709462E-4</v>
      </c>
    </row>
    <row r="108" spans="1:34" x14ac:dyDescent="0.25">
      <c r="A108" s="56">
        <f t="shared" ca="1" si="2"/>
        <v>85</v>
      </c>
      <c r="B108" t="str">
        <f>IF(atualizaçãoIMOVEIS!Y107="",IF(atualizaçãoIMOVEIS!Z107="","",atualizaçãoIMOVEIS!B107),atualizaçãoIMOVEIS!B107)</f>
        <v/>
      </c>
      <c r="C108" t="e">
        <f>+LEFT(atualizaçãoIMOVEIS!F107,SEARCH(",",atualizaçãoIMOVEIS!F107))</f>
        <v>#VALUE!</v>
      </c>
      <c r="D108">
        <f>+atualizaçãoIMOVEIS!H107</f>
        <v>0</v>
      </c>
      <c r="E108">
        <f>+atualizaçãoIMOVEIS!J107</f>
        <v>0</v>
      </c>
      <c r="F108">
        <f>IFERROR(LEFT(atualizaçãoIMOVEIS!Y107,SEARCH(",",atualizaçãoIMOVEIS!Y107)-1),atualizaçãoIMOVEIS!Y107)</f>
        <v>0</v>
      </c>
      <c r="G108">
        <f>+atualizaçãoIMOVEIS!D107</f>
        <v>0</v>
      </c>
      <c r="H108" s="67">
        <f ca="1">IF('Tabela de Peso'!$E$8-atualizaçãoIMOVEIS!T107=0,1,'Tabela de Peso'!$E$8-atualizaçãoIMOVEIS!T107)</f>
        <v>45488</v>
      </c>
      <c r="I108" s="57">
        <f ca="1">+TODAY()-atualizaçãoIMOVEIS!U107</f>
        <v>45488</v>
      </c>
      <c r="J108" s="54">
        <f>+atualizaçãoIMOVEIS!K107</f>
        <v>0</v>
      </c>
      <c r="K108" s="54"/>
      <c r="L108" s="54" t="e">
        <f t="shared" si="3"/>
        <v>#DIV/0!</v>
      </c>
      <c r="M108" s="54"/>
      <c r="N108" s="54">
        <f>+atualizaçãoIMOVEIS!L107</f>
        <v>0</v>
      </c>
      <c r="O108" s="54"/>
      <c r="P108" s="54">
        <f>+atualizaçãoIMOVEIS!N107</f>
        <v>0</v>
      </c>
      <c r="Q108" s="62">
        <f>SUM(W$3:W108)</f>
        <v>106</v>
      </c>
      <c r="R108">
        <f>+atualizaçãoIMOVEIS!Q107</f>
        <v>0</v>
      </c>
      <c r="S108">
        <f>+atualizaçãoIMOVEIS!S107</f>
        <v>0</v>
      </c>
      <c r="T108">
        <f>+atualizaçãoIMOVEIS!V107</f>
        <v>0</v>
      </c>
      <c r="U108" s="56">
        <f>IFERROR(VLOOKUP(G108,'Tabela de Peso'!B$36:E$53,4,0),1)</f>
        <v>1</v>
      </c>
      <c r="V108">
        <f>IF(J108=0,'Tabela de Peso'!E$11,'Tabela de Peso'!E$10)</f>
        <v>8</v>
      </c>
      <c r="W108" s="1">
        <f>IF(atualizaçãoIMOVEIS!AB107="Especial",'Tabela de Peso'!$E$4,1)</f>
        <v>1</v>
      </c>
      <c r="X108" s="1">
        <f>IFERROR(VLOOKUP(D108,'Tabela de Peso'!B:E,4,0),'Tabela de Peso'!E$32)</f>
        <v>-100</v>
      </c>
      <c r="Y108" s="70">
        <f>COUNTIF(Clientes!B:B,B108)</f>
        <v>1048347</v>
      </c>
      <c r="Z108" s="69">
        <f>+COUNTIF(Visitas!B:B,B108)</f>
        <v>1048172</v>
      </c>
      <c r="AA108" s="94">
        <f>IFERROR(VLOOKUP(B108,ZAP!A$2:AC$793,28,0),1)</f>
        <v>1</v>
      </c>
      <c r="AB108" s="65">
        <f>IFERROR(VLOOKUP(B108,ZAP!A$2:AC$793,26,0),1)</f>
        <v>1</v>
      </c>
      <c r="AC108" s="55">
        <f>IF(B108="",-9999999999,((AA108*'Tabela de Peso'!$E$7/H108)+(Z108*'Tabela de Peso'!$E$6/H108)+(Y108*'Tabela de Peso'!$E$5/H108)+(AB108*'Tabela de Peso'!$E$9+T108/1000)+W108+V108+X108+U108++AF108+S108+atualizaçãoIMOVEIS!R107)-I108-P108/1000)</f>
        <v>-9999999999</v>
      </c>
      <c r="AD108" s="66" t="str">
        <f>IFERROR(+VLOOKUP(B108,ZAP!A:D,3,0),"não")</f>
        <v>não</v>
      </c>
      <c r="AE108" s="55" t="str">
        <f>IF(B108="","",IF(A108&lt;81,IF(AD108="ativo","manter","inserir"),IF(AD108="ativo",IF(H108&lt;'Tabela de Peso'!D$8,"manter","retirar"),"Não anunciar")))</f>
        <v/>
      </c>
    </row>
    <row r="109" spans="1:34" x14ac:dyDescent="0.25">
      <c r="A109" s="56">
        <f t="shared" ca="1" si="2"/>
        <v>85</v>
      </c>
      <c r="B109" t="str">
        <f>IF(atualizaçãoIMOVEIS!Y108="",IF(atualizaçãoIMOVEIS!Z108="","",atualizaçãoIMOVEIS!B108),atualizaçãoIMOVEIS!B108)</f>
        <v/>
      </c>
      <c r="C109" t="e">
        <f>+LEFT(atualizaçãoIMOVEIS!F108,SEARCH(",",atualizaçãoIMOVEIS!F108))</f>
        <v>#VALUE!</v>
      </c>
      <c r="D109">
        <f>+atualizaçãoIMOVEIS!H108</f>
        <v>0</v>
      </c>
      <c r="E109">
        <f>+atualizaçãoIMOVEIS!J108</f>
        <v>0</v>
      </c>
      <c r="F109">
        <f>IFERROR(LEFT(atualizaçãoIMOVEIS!Y108,SEARCH(",",atualizaçãoIMOVEIS!Y108)-1),atualizaçãoIMOVEIS!Y108)</f>
        <v>0</v>
      </c>
      <c r="G109">
        <f>+atualizaçãoIMOVEIS!D108</f>
        <v>0</v>
      </c>
      <c r="H109" s="67">
        <f ca="1">IF('Tabela de Peso'!$E$8-atualizaçãoIMOVEIS!T108=0,1,'Tabela de Peso'!$E$8-atualizaçãoIMOVEIS!T108)</f>
        <v>45488</v>
      </c>
      <c r="I109" s="57">
        <f ca="1">+TODAY()-atualizaçãoIMOVEIS!U108</f>
        <v>45488</v>
      </c>
      <c r="J109" s="54">
        <f>+atualizaçãoIMOVEIS!K108</f>
        <v>0</v>
      </c>
      <c r="K109" s="54"/>
      <c r="L109" s="54" t="e">
        <f t="shared" si="3"/>
        <v>#DIV/0!</v>
      </c>
      <c r="M109" s="54"/>
      <c r="N109" s="54">
        <f>+atualizaçãoIMOVEIS!L108</f>
        <v>0</v>
      </c>
      <c r="O109" s="54"/>
      <c r="P109" s="54">
        <f>+atualizaçãoIMOVEIS!N108</f>
        <v>0</v>
      </c>
      <c r="Q109" s="62">
        <f>SUM(W$3:W109)</f>
        <v>107</v>
      </c>
      <c r="R109">
        <f>+atualizaçãoIMOVEIS!Q108</f>
        <v>0</v>
      </c>
      <c r="S109">
        <f>+atualizaçãoIMOVEIS!S108</f>
        <v>0</v>
      </c>
      <c r="T109">
        <f>+atualizaçãoIMOVEIS!V108</f>
        <v>0</v>
      </c>
      <c r="U109" s="56">
        <f>IFERROR(VLOOKUP(G109,'Tabela de Peso'!B$36:E$53,4,0),1)</f>
        <v>1</v>
      </c>
      <c r="V109">
        <f>IF(J109=0,'Tabela de Peso'!E$11,'Tabela de Peso'!E$10)</f>
        <v>8</v>
      </c>
      <c r="W109" s="1">
        <f>IF(atualizaçãoIMOVEIS!AB108="Especial",'Tabela de Peso'!$E$4,1)</f>
        <v>1</v>
      </c>
      <c r="X109" s="1">
        <f>IFERROR(VLOOKUP(D109,'Tabela de Peso'!B:E,4,0),'Tabela de Peso'!E$32)</f>
        <v>-100</v>
      </c>
      <c r="Y109" s="70">
        <f>COUNTIF(Clientes!B:B,B109)</f>
        <v>1048347</v>
      </c>
      <c r="Z109" s="69">
        <f>+COUNTIF(Visitas!B:B,B109)</f>
        <v>1048172</v>
      </c>
      <c r="AA109" s="94">
        <f>IFERROR(VLOOKUP(B109,ZAP!A$2:AC$793,28,0),1)</f>
        <v>1</v>
      </c>
      <c r="AB109" s="65">
        <f>IFERROR(VLOOKUP(B109,ZAP!A$2:AC$793,26,0),1)</f>
        <v>1</v>
      </c>
      <c r="AC109" s="55">
        <f>IF(B109="",-9999999999,((AA109*'Tabela de Peso'!$E$7/H109)+(Z109*'Tabela de Peso'!$E$6/H109)+(Y109*'Tabela de Peso'!$E$5/H109)+(AB109*'Tabela de Peso'!$E$9+T109/1000)+W109+V109+X109+U109++AF109+S109+atualizaçãoIMOVEIS!R108)-I109-P109/1000)</f>
        <v>-9999999999</v>
      </c>
      <c r="AD109" s="66" t="str">
        <f>IFERROR(+VLOOKUP(B109,ZAP!A:D,3,0),"não")</f>
        <v>não</v>
      </c>
      <c r="AE109" s="55" t="str">
        <f>IF(B109="","",IF(A109&lt;81,IF(AD109="ativo","manter","inserir"),IF(AD109="ativo",IF(H109&lt;'Tabela de Peso'!D$8,"manter","retirar"),"Não anunciar")))</f>
        <v/>
      </c>
    </row>
    <row r="110" spans="1:34" x14ac:dyDescent="0.25">
      <c r="A110" s="56">
        <f t="shared" ca="1" si="2"/>
        <v>85</v>
      </c>
      <c r="B110" t="str">
        <f>IF(atualizaçãoIMOVEIS!Y109="",IF(atualizaçãoIMOVEIS!Z109="","",atualizaçãoIMOVEIS!B109),atualizaçãoIMOVEIS!B109)</f>
        <v/>
      </c>
      <c r="C110" t="e">
        <f>+LEFT(atualizaçãoIMOVEIS!F109,SEARCH(",",atualizaçãoIMOVEIS!F109))</f>
        <v>#VALUE!</v>
      </c>
      <c r="D110">
        <f>+atualizaçãoIMOVEIS!H109</f>
        <v>0</v>
      </c>
      <c r="E110">
        <f>+atualizaçãoIMOVEIS!J109</f>
        <v>0</v>
      </c>
      <c r="F110">
        <f>IFERROR(LEFT(atualizaçãoIMOVEIS!Y109,SEARCH(",",atualizaçãoIMOVEIS!Y109)-1),atualizaçãoIMOVEIS!Y109)</f>
        <v>0</v>
      </c>
      <c r="G110">
        <f>+atualizaçãoIMOVEIS!D109</f>
        <v>0</v>
      </c>
      <c r="H110" s="67">
        <f ca="1">IF('Tabela de Peso'!$E$8-atualizaçãoIMOVEIS!T109=0,1,'Tabela de Peso'!$E$8-atualizaçãoIMOVEIS!T109)</f>
        <v>45488</v>
      </c>
      <c r="I110" s="57">
        <f ca="1">+TODAY()-atualizaçãoIMOVEIS!U109</f>
        <v>45488</v>
      </c>
      <c r="J110" s="54">
        <f>+atualizaçãoIMOVEIS!K109</f>
        <v>0</v>
      </c>
      <c r="K110" s="54"/>
      <c r="L110" s="54" t="e">
        <f t="shared" si="3"/>
        <v>#DIV/0!</v>
      </c>
      <c r="M110" s="54"/>
      <c r="N110" s="54">
        <f>+atualizaçãoIMOVEIS!L109</f>
        <v>0</v>
      </c>
      <c r="O110" s="54"/>
      <c r="P110" s="54">
        <f>+atualizaçãoIMOVEIS!N109</f>
        <v>0</v>
      </c>
      <c r="Q110" s="62">
        <f>SUM(W$3:W110)</f>
        <v>108</v>
      </c>
      <c r="R110">
        <f>+atualizaçãoIMOVEIS!Q109</f>
        <v>0</v>
      </c>
      <c r="S110">
        <f>+atualizaçãoIMOVEIS!S109</f>
        <v>0</v>
      </c>
      <c r="T110">
        <f>+atualizaçãoIMOVEIS!V109</f>
        <v>0</v>
      </c>
      <c r="U110" s="56">
        <f>IFERROR(VLOOKUP(G110,'Tabela de Peso'!B$36:E$53,4,0),1)</f>
        <v>1</v>
      </c>
      <c r="V110">
        <f>IF(J110=0,'Tabela de Peso'!E$11,'Tabela de Peso'!E$10)</f>
        <v>8</v>
      </c>
      <c r="W110" s="1">
        <f>IF(atualizaçãoIMOVEIS!AB109="Especial",'Tabela de Peso'!$E$4,1)</f>
        <v>1</v>
      </c>
      <c r="X110" s="1">
        <f>IFERROR(VLOOKUP(D110,'Tabela de Peso'!B:E,4,0),'Tabela de Peso'!E$32)</f>
        <v>-100</v>
      </c>
      <c r="Y110" s="70">
        <f>COUNTIF(Clientes!B:B,B110)</f>
        <v>1048347</v>
      </c>
      <c r="Z110" s="69">
        <f>+COUNTIF(Visitas!B:B,B110)</f>
        <v>1048172</v>
      </c>
      <c r="AA110" s="94">
        <f>IFERROR(VLOOKUP(B110,ZAP!A$2:AC$793,28,0),1)</f>
        <v>1</v>
      </c>
      <c r="AB110" s="65">
        <f>IFERROR(VLOOKUP(B110,ZAP!A$2:AC$793,26,0),1)</f>
        <v>1</v>
      </c>
      <c r="AC110" s="55">
        <f>IF(B110="",-9999999999,((AA110*'Tabela de Peso'!$E$7/H110)+(Z110*'Tabela de Peso'!$E$6/H110)+(Y110*'Tabela de Peso'!$E$5/H110)+(AB110*'Tabela de Peso'!$E$9+T110/1000)+W110+V110+X110+U110++AF110+S110+atualizaçãoIMOVEIS!R109)-I110-P110/1000)</f>
        <v>-9999999999</v>
      </c>
      <c r="AD110" s="66" t="str">
        <f>IFERROR(+VLOOKUP(B110,ZAP!A:D,3,0),"não")</f>
        <v>não</v>
      </c>
      <c r="AE110" s="55" t="str">
        <f>IF(B110="","",IF(A110&lt;81,IF(AD110="ativo","manter","inserir"),IF(AD110="ativo",IF(H110&lt;'Tabela de Peso'!D$8,"manter","retirar"),"Não anunciar")))</f>
        <v/>
      </c>
    </row>
    <row r="111" spans="1:34" x14ac:dyDescent="0.25">
      <c r="A111" s="56">
        <f t="shared" ca="1" si="2"/>
        <v>85</v>
      </c>
      <c r="B111" t="str">
        <f>IF(atualizaçãoIMOVEIS!Y110="",IF(atualizaçãoIMOVEIS!Z110="","",atualizaçãoIMOVEIS!B110),atualizaçãoIMOVEIS!B110)</f>
        <v/>
      </c>
      <c r="C111" t="e">
        <f>+LEFT(atualizaçãoIMOVEIS!F110,SEARCH(",",atualizaçãoIMOVEIS!F110))</f>
        <v>#VALUE!</v>
      </c>
      <c r="D111">
        <f>+atualizaçãoIMOVEIS!H110</f>
        <v>0</v>
      </c>
      <c r="E111">
        <f>+atualizaçãoIMOVEIS!J110</f>
        <v>0</v>
      </c>
      <c r="F111">
        <f>IFERROR(LEFT(atualizaçãoIMOVEIS!Y110,SEARCH(",",atualizaçãoIMOVEIS!Y110)-1),atualizaçãoIMOVEIS!Y110)</f>
        <v>0</v>
      </c>
      <c r="G111">
        <f>+atualizaçãoIMOVEIS!D110</f>
        <v>0</v>
      </c>
      <c r="H111" s="67">
        <f ca="1">IF('Tabela de Peso'!$E$8-atualizaçãoIMOVEIS!T110=0,1,'Tabela de Peso'!$E$8-atualizaçãoIMOVEIS!T110)</f>
        <v>45488</v>
      </c>
      <c r="I111" s="57">
        <f ca="1">+TODAY()-atualizaçãoIMOVEIS!U110</f>
        <v>45488</v>
      </c>
      <c r="J111" s="54">
        <f>+atualizaçãoIMOVEIS!K110</f>
        <v>0</v>
      </c>
      <c r="K111" s="54"/>
      <c r="L111" s="54" t="e">
        <f t="shared" si="3"/>
        <v>#DIV/0!</v>
      </c>
      <c r="M111" s="54"/>
      <c r="N111" s="54">
        <f>+atualizaçãoIMOVEIS!L110</f>
        <v>0</v>
      </c>
      <c r="O111" s="54"/>
      <c r="P111" s="54">
        <f>+atualizaçãoIMOVEIS!N110</f>
        <v>0</v>
      </c>
      <c r="Q111" s="62">
        <f>SUM(W$3:W111)</f>
        <v>109</v>
      </c>
      <c r="R111">
        <f>+atualizaçãoIMOVEIS!Q110</f>
        <v>0</v>
      </c>
      <c r="S111">
        <f>+atualizaçãoIMOVEIS!S110</f>
        <v>0</v>
      </c>
      <c r="T111">
        <f>+atualizaçãoIMOVEIS!V110</f>
        <v>0</v>
      </c>
      <c r="U111" s="56">
        <f>IFERROR(VLOOKUP(G111,'Tabela de Peso'!B$36:E$53,4,0),1)</f>
        <v>1</v>
      </c>
      <c r="V111">
        <f>IF(J111=0,'Tabela de Peso'!E$11,'Tabela de Peso'!E$10)</f>
        <v>8</v>
      </c>
      <c r="W111" s="1">
        <f>IF(atualizaçãoIMOVEIS!AB110="Especial",'Tabela de Peso'!$E$4,1)</f>
        <v>1</v>
      </c>
      <c r="X111" s="1">
        <f>IFERROR(VLOOKUP(D111,'Tabela de Peso'!B:E,4,0),'Tabela de Peso'!E$32)</f>
        <v>-100</v>
      </c>
      <c r="Y111" s="70">
        <f>COUNTIF(Clientes!B:B,B111)</f>
        <v>1048347</v>
      </c>
      <c r="Z111" s="69">
        <f>+COUNTIF(Visitas!B:B,B111)</f>
        <v>1048172</v>
      </c>
      <c r="AA111" s="94">
        <f>IFERROR(VLOOKUP(B111,ZAP!A$2:AC$793,28,0),1)</f>
        <v>1</v>
      </c>
      <c r="AB111" s="65">
        <f>IFERROR(VLOOKUP(B111,ZAP!A$2:AC$793,26,0),1)</f>
        <v>1</v>
      </c>
      <c r="AC111" s="55">
        <f>IF(B111="",-9999999999,((AA111*'Tabela de Peso'!$E$7/H111)+(Z111*'Tabela de Peso'!$E$6/H111)+(Y111*'Tabela de Peso'!$E$5/H111)+(AB111*'Tabela de Peso'!$E$9+T111/1000)+W111+V111+X111+U111++AF111+S111+atualizaçãoIMOVEIS!R110)-I111-P111/1000)</f>
        <v>-9999999999</v>
      </c>
      <c r="AD111" s="66" t="str">
        <f>IFERROR(+VLOOKUP(B111,ZAP!A:D,3,0),"não")</f>
        <v>não</v>
      </c>
      <c r="AE111" s="55" t="str">
        <f>IF(B111="","",IF(A111&lt;81,IF(AD111="ativo","manter","inserir"),IF(AD111="ativo",IF(H111&lt;'Tabela de Peso'!D$8,"manter","retirar"),"Não anunciar")))</f>
        <v/>
      </c>
    </row>
    <row r="112" spans="1:34" x14ac:dyDescent="0.25">
      <c r="A112" s="56">
        <f t="shared" ca="1" si="2"/>
        <v>85</v>
      </c>
      <c r="B112" t="str">
        <f>IF(atualizaçãoIMOVEIS!Y111="",IF(atualizaçãoIMOVEIS!Z111="","",atualizaçãoIMOVEIS!B111),atualizaçãoIMOVEIS!B111)</f>
        <v/>
      </c>
      <c r="C112" t="e">
        <f>+LEFT(atualizaçãoIMOVEIS!F111,SEARCH(",",atualizaçãoIMOVEIS!F111))</f>
        <v>#VALUE!</v>
      </c>
      <c r="D112">
        <f>+atualizaçãoIMOVEIS!H111</f>
        <v>0</v>
      </c>
      <c r="E112">
        <f>+atualizaçãoIMOVEIS!J111</f>
        <v>0</v>
      </c>
      <c r="F112">
        <f>IFERROR(LEFT(atualizaçãoIMOVEIS!Y111,SEARCH(",",atualizaçãoIMOVEIS!Y111)-1),atualizaçãoIMOVEIS!Y111)</f>
        <v>0</v>
      </c>
      <c r="G112">
        <f>+atualizaçãoIMOVEIS!D111</f>
        <v>0</v>
      </c>
      <c r="H112" s="67">
        <f ca="1">IF('Tabela de Peso'!$E$8-atualizaçãoIMOVEIS!T111=0,1,'Tabela de Peso'!$E$8-atualizaçãoIMOVEIS!T111)</f>
        <v>45488</v>
      </c>
      <c r="I112" s="57">
        <f ca="1">+TODAY()-atualizaçãoIMOVEIS!U111</f>
        <v>45488</v>
      </c>
      <c r="J112" s="54">
        <f>+atualizaçãoIMOVEIS!K111</f>
        <v>0</v>
      </c>
      <c r="K112" s="54"/>
      <c r="L112" s="54" t="e">
        <f t="shared" si="3"/>
        <v>#DIV/0!</v>
      </c>
      <c r="M112" s="54"/>
      <c r="N112" s="54">
        <f>+atualizaçãoIMOVEIS!L111</f>
        <v>0</v>
      </c>
      <c r="O112" s="54"/>
      <c r="P112" s="54">
        <f>+atualizaçãoIMOVEIS!N111</f>
        <v>0</v>
      </c>
      <c r="Q112" s="62">
        <f>SUM(W$3:W112)</f>
        <v>110</v>
      </c>
      <c r="R112">
        <f>+atualizaçãoIMOVEIS!Q111</f>
        <v>0</v>
      </c>
      <c r="S112">
        <f>+atualizaçãoIMOVEIS!S111</f>
        <v>0</v>
      </c>
      <c r="T112">
        <f>+atualizaçãoIMOVEIS!V111</f>
        <v>0</v>
      </c>
      <c r="U112" s="56">
        <f>IFERROR(VLOOKUP(G112,'Tabela de Peso'!B$36:E$53,4,0),1)</f>
        <v>1</v>
      </c>
      <c r="V112">
        <f>IF(J112=0,'Tabela de Peso'!E$11,'Tabela de Peso'!E$10)</f>
        <v>8</v>
      </c>
      <c r="W112" s="1">
        <f>IF(atualizaçãoIMOVEIS!AB111="Especial",'Tabela de Peso'!$E$4,1)</f>
        <v>1</v>
      </c>
      <c r="X112" s="1">
        <f>IFERROR(VLOOKUP(D112,'Tabela de Peso'!B:E,4,0),'Tabela de Peso'!E$32)</f>
        <v>-100</v>
      </c>
      <c r="Y112" s="70">
        <f>COUNTIF(Clientes!B:B,B112)</f>
        <v>1048347</v>
      </c>
      <c r="Z112" s="69">
        <f>+COUNTIF(Visitas!B:B,B112)</f>
        <v>1048172</v>
      </c>
      <c r="AA112" s="94">
        <f>IFERROR(VLOOKUP(B112,ZAP!A$2:AC$793,28,0),1)</f>
        <v>1</v>
      </c>
      <c r="AB112" s="65">
        <f>IFERROR(VLOOKUP(B112,ZAP!A$2:AC$793,26,0),1)</f>
        <v>1</v>
      </c>
      <c r="AC112" s="55">
        <f>IF(B112="",-9999999999,((AA112*'Tabela de Peso'!$E$7/H112)+(Z112*'Tabela de Peso'!$E$6/H112)+(Y112*'Tabela de Peso'!$E$5/H112)+(AB112*'Tabela de Peso'!$E$9+T112/1000)+W112+V112+X112+U112++AF112+S112+atualizaçãoIMOVEIS!R111)-I112-P112/1000)</f>
        <v>-9999999999</v>
      </c>
      <c r="AD112" s="66" t="str">
        <f>IFERROR(+VLOOKUP(B112,ZAP!A:D,3,0),"não")</f>
        <v>não</v>
      </c>
      <c r="AE112" s="55" t="str">
        <f>IF(B112="","",IF(A112&lt;81,IF(AD112="ativo","manter","inserir"),IF(AD112="ativo",IF(H112&lt;'Tabela de Peso'!D$8,"manter","retirar"),"Não anunciar")))</f>
        <v/>
      </c>
    </row>
    <row r="113" spans="1:31" x14ac:dyDescent="0.25">
      <c r="A113" s="56">
        <f t="shared" ca="1" si="2"/>
        <v>85</v>
      </c>
      <c r="B113" t="str">
        <f>IF(atualizaçãoIMOVEIS!Y112="",IF(atualizaçãoIMOVEIS!Z112="","",atualizaçãoIMOVEIS!B112),atualizaçãoIMOVEIS!B112)</f>
        <v/>
      </c>
      <c r="C113" t="e">
        <f>+LEFT(atualizaçãoIMOVEIS!F112,SEARCH(",",atualizaçãoIMOVEIS!F112))</f>
        <v>#VALUE!</v>
      </c>
      <c r="D113">
        <f>+atualizaçãoIMOVEIS!H112</f>
        <v>0</v>
      </c>
      <c r="E113">
        <f>+atualizaçãoIMOVEIS!J112</f>
        <v>0</v>
      </c>
      <c r="F113">
        <f>IFERROR(LEFT(atualizaçãoIMOVEIS!Y112,SEARCH(",",atualizaçãoIMOVEIS!Y112)-1),atualizaçãoIMOVEIS!Y112)</f>
        <v>0</v>
      </c>
      <c r="G113">
        <f>+atualizaçãoIMOVEIS!D112</f>
        <v>0</v>
      </c>
      <c r="H113" s="67">
        <f ca="1">IF('Tabela de Peso'!$E$8-atualizaçãoIMOVEIS!T112=0,1,'Tabela de Peso'!$E$8-atualizaçãoIMOVEIS!T112)</f>
        <v>45488</v>
      </c>
      <c r="I113" s="57">
        <f ca="1">+TODAY()-atualizaçãoIMOVEIS!U112</f>
        <v>45488</v>
      </c>
      <c r="J113" s="54">
        <f>+atualizaçãoIMOVEIS!K112</f>
        <v>0</v>
      </c>
      <c r="K113" s="54"/>
      <c r="L113" s="54" t="e">
        <f t="shared" si="3"/>
        <v>#DIV/0!</v>
      </c>
      <c r="M113" s="54"/>
      <c r="N113" s="54">
        <f>+atualizaçãoIMOVEIS!L112</f>
        <v>0</v>
      </c>
      <c r="O113" s="54"/>
      <c r="P113" s="54">
        <f>+atualizaçãoIMOVEIS!N112</f>
        <v>0</v>
      </c>
      <c r="Q113" s="62">
        <f>SUM(W$3:W113)</f>
        <v>111</v>
      </c>
      <c r="R113">
        <f>+atualizaçãoIMOVEIS!Q112</f>
        <v>0</v>
      </c>
      <c r="S113">
        <f>+atualizaçãoIMOVEIS!S112</f>
        <v>0</v>
      </c>
      <c r="T113">
        <f>+atualizaçãoIMOVEIS!V112</f>
        <v>0</v>
      </c>
      <c r="U113" s="56">
        <f>IFERROR(VLOOKUP(G113,'Tabela de Peso'!B$36:E$53,4,0),1)</f>
        <v>1</v>
      </c>
      <c r="V113">
        <f>IF(J113=0,'Tabela de Peso'!E$11,'Tabela de Peso'!E$10)</f>
        <v>8</v>
      </c>
      <c r="W113" s="1">
        <f>IF(atualizaçãoIMOVEIS!AB112="Especial",'Tabela de Peso'!$E$4,1)</f>
        <v>1</v>
      </c>
      <c r="X113" s="1">
        <f>IFERROR(VLOOKUP(D113,'Tabela de Peso'!B:E,4,0),'Tabela de Peso'!E$32)</f>
        <v>-100</v>
      </c>
      <c r="Y113" s="70">
        <f>COUNTIF(Clientes!B:B,B113)</f>
        <v>1048347</v>
      </c>
      <c r="Z113" s="69">
        <f>+COUNTIF(Visitas!B:B,B113)</f>
        <v>1048172</v>
      </c>
      <c r="AA113" s="94">
        <f>IFERROR(VLOOKUP(B113,ZAP!A$2:AC$793,28,0),1)</f>
        <v>1</v>
      </c>
      <c r="AB113" s="65">
        <f>IFERROR(VLOOKUP(B113,ZAP!A$2:AC$793,26,0),1)</f>
        <v>1</v>
      </c>
      <c r="AC113" s="55">
        <f>IF(B113="",-9999999999,((AA113*'Tabela de Peso'!$E$7/H113)+(Z113*'Tabela de Peso'!$E$6/H113)+(Y113*'Tabela de Peso'!$E$5/H113)+(AB113*'Tabela de Peso'!$E$9+T113/1000)+W113+V113+X113+U113++AF113+S113+atualizaçãoIMOVEIS!R112)-I113-P113/1000)</f>
        <v>-9999999999</v>
      </c>
      <c r="AD113" s="66" t="str">
        <f>IFERROR(+VLOOKUP(B113,ZAP!A:D,3,0),"não")</f>
        <v>não</v>
      </c>
      <c r="AE113" s="55" t="str">
        <f>IF(B113="","",IF(A113&lt;81,IF(AD113="ativo","manter","inserir"),IF(AD113="ativo",IF(H113&lt;'Tabela de Peso'!D$8,"manter","retirar"),"Não anunciar")))</f>
        <v/>
      </c>
    </row>
    <row r="114" spans="1:31" x14ac:dyDescent="0.25">
      <c r="A114" s="56">
        <f t="shared" ca="1" si="2"/>
        <v>85</v>
      </c>
      <c r="B114" t="str">
        <f>IF(atualizaçãoIMOVEIS!Y113="",IF(atualizaçãoIMOVEIS!Z113="","",atualizaçãoIMOVEIS!B113),atualizaçãoIMOVEIS!B113)</f>
        <v/>
      </c>
      <c r="C114" t="e">
        <f>+LEFT(atualizaçãoIMOVEIS!F113,SEARCH(",",atualizaçãoIMOVEIS!F113))</f>
        <v>#VALUE!</v>
      </c>
      <c r="D114">
        <f>+atualizaçãoIMOVEIS!H113</f>
        <v>0</v>
      </c>
      <c r="E114">
        <f>+atualizaçãoIMOVEIS!J113</f>
        <v>0</v>
      </c>
      <c r="F114">
        <f>IFERROR(LEFT(atualizaçãoIMOVEIS!Y113,SEARCH(",",atualizaçãoIMOVEIS!Y113)-1),atualizaçãoIMOVEIS!Y113)</f>
        <v>0</v>
      </c>
      <c r="G114">
        <f>+atualizaçãoIMOVEIS!D113</f>
        <v>0</v>
      </c>
      <c r="H114" s="67">
        <f ca="1">IF('Tabela de Peso'!$E$8-atualizaçãoIMOVEIS!T113=0,1,'Tabela de Peso'!$E$8-atualizaçãoIMOVEIS!T113)</f>
        <v>45488</v>
      </c>
      <c r="I114" s="57">
        <f ca="1">+TODAY()-atualizaçãoIMOVEIS!U113</f>
        <v>45488</v>
      </c>
      <c r="J114" s="54">
        <f>+atualizaçãoIMOVEIS!K113</f>
        <v>0</v>
      </c>
      <c r="K114" s="54"/>
      <c r="L114" s="54" t="e">
        <f t="shared" si="3"/>
        <v>#DIV/0!</v>
      </c>
      <c r="M114" s="54"/>
      <c r="N114" s="54">
        <f>+atualizaçãoIMOVEIS!L113</f>
        <v>0</v>
      </c>
      <c r="O114" s="54"/>
      <c r="P114" s="54">
        <f>+atualizaçãoIMOVEIS!N113</f>
        <v>0</v>
      </c>
      <c r="Q114" s="62">
        <f>SUM(W$3:W114)</f>
        <v>112</v>
      </c>
      <c r="R114">
        <f>+atualizaçãoIMOVEIS!Q113</f>
        <v>0</v>
      </c>
      <c r="S114">
        <f>+atualizaçãoIMOVEIS!S113</f>
        <v>0</v>
      </c>
      <c r="T114">
        <f>+atualizaçãoIMOVEIS!V113</f>
        <v>0</v>
      </c>
      <c r="U114" s="56">
        <f>IFERROR(VLOOKUP(G114,'Tabela de Peso'!B$36:E$53,4,0),1)</f>
        <v>1</v>
      </c>
      <c r="V114">
        <f>IF(J114=0,'Tabela de Peso'!E$11,'Tabela de Peso'!E$10)</f>
        <v>8</v>
      </c>
      <c r="W114" s="1">
        <f>IF(atualizaçãoIMOVEIS!AB113="Especial",'Tabela de Peso'!$E$4,1)</f>
        <v>1</v>
      </c>
      <c r="X114" s="1">
        <f>IFERROR(VLOOKUP(D114,'Tabela de Peso'!B:E,4,0),'Tabela de Peso'!E$32)</f>
        <v>-100</v>
      </c>
      <c r="Y114" s="70">
        <f>COUNTIF(Clientes!B:B,B114)</f>
        <v>1048347</v>
      </c>
      <c r="Z114" s="69">
        <f>+COUNTIF(Visitas!B:B,B114)</f>
        <v>1048172</v>
      </c>
      <c r="AA114" s="94">
        <f>IFERROR(VLOOKUP(B114,ZAP!A$2:AC$793,28,0),1)</f>
        <v>1</v>
      </c>
      <c r="AB114" s="65">
        <f>IFERROR(VLOOKUP(B114,ZAP!A$2:AC$793,26,0),1)</f>
        <v>1</v>
      </c>
      <c r="AC114" s="55">
        <f>IF(B114="",-9999999999,((AA114*'Tabela de Peso'!$E$7/H114)+(Z114*'Tabela de Peso'!$E$6/H114)+(Y114*'Tabela de Peso'!$E$5/H114)+(AB114*'Tabela de Peso'!$E$9+T114/1000)+W114+V114+X114+U114++AF114+S114+atualizaçãoIMOVEIS!R113)-I114-P114/1000)</f>
        <v>-9999999999</v>
      </c>
      <c r="AD114" s="66" t="str">
        <f>IFERROR(+VLOOKUP(B114,ZAP!A:D,3,0),"não")</f>
        <v>não</v>
      </c>
      <c r="AE114" s="55" t="str">
        <f>IF(B114="","",IF(A114&lt;81,IF(AD114="ativo","manter","inserir"),IF(AD114="ativo",IF(H114&lt;'Tabela de Peso'!D$8,"manter","retirar"),"Não anunciar")))</f>
        <v/>
      </c>
    </row>
    <row r="115" spans="1:31" x14ac:dyDescent="0.25">
      <c r="A115" s="56">
        <f t="shared" ca="1" si="2"/>
        <v>85</v>
      </c>
      <c r="B115" t="str">
        <f>IF(atualizaçãoIMOVEIS!Y114="",IF(atualizaçãoIMOVEIS!Z114="","",atualizaçãoIMOVEIS!B114),atualizaçãoIMOVEIS!B114)</f>
        <v/>
      </c>
      <c r="C115" t="e">
        <f>+LEFT(atualizaçãoIMOVEIS!F114,SEARCH(",",atualizaçãoIMOVEIS!F114))</f>
        <v>#VALUE!</v>
      </c>
      <c r="D115">
        <f>+atualizaçãoIMOVEIS!H114</f>
        <v>0</v>
      </c>
      <c r="E115">
        <f>+atualizaçãoIMOVEIS!J114</f>
        <v>0</v>
      </c>
      <c r="F115">
        <f>IFERROR(LEFT(atualizaçãoIMOVEIS!Y114,SEARCH(",",atualizaçãoIMOVEIS!Y114)-1),atualizaçãoIMOVEIS!Y114)</f>
        <v>0</v>
      </c>
      <c r="G115">
        <f>+atualizaçãoIMOVEIS!D114</f>
        <v>0</v>
      </c>
      <c r="H115" s="67">
        <f ca="1">IF('Tabela de Peso'!$E$8-atualizaçãoIMOVEIS!T114=0,1,'Tabela de Peso'!$E$8-atualizaçãoIMOVEIS!T114)</f>
        <v>45488</v>
      </c>
      <c r="I115" s="57">
        <f ca="1">+TODAY()-atualizaçãoIMOVEIS!U114</f>
        <v>45488</v>
      </c>
      <c r="J115" s="54">
        <f>+atualizaçãoIMOVEIS!K114</f>
        <v>0</v>
      </c>
      <c r="K115" s="54"/>
      <c r="L115" s="54" t="e">
        <f t="shared" si="3"/>
        <v>#DIV/0!</v>
      </c>
      <c r="M115" s="54"/>
      <c r="N115" s="54">
        <f>+atualizaçãoIMOVEIS!L114</f>
        <v>0</v>
      </c>
      <c r="O115" s="54"/>
      <c r="P115" s="54">
        <f>+atualizaçãoIMOVEIS!N114</f>
        <v>0</v>
      </c>
      <c r="Q115" s="62">
        <f>SUM(W$3:W115)</f>
        <v>113</v>
      </c>
      <c r="R115">
        <f>+atualizaçãoIMOVEIS!Q114</f>
        <v>0</v>
      </c>
      <c r="S115">
        <f>+atualizaçãoIMOVEIS!S114</f>
        <v>0</v>
      </c>
      <c r="T115">
        <f>+atualizaçãoIMOVEIS!V114</f>
        <v>0</v>
      </c>
      <c r="U115" s="56">
        <f>IFERROR(VLOOKUP(G115,'Tabela de Peso'!B$36:E$53,4,0),1)</f>
        <v>1</v>
      </c>
      <c r="V115">
        <f>IF(J115=0,'Tabela de Peso'!E$11,'Tabela de Peso'!E$10)</f>
        <v>8</v>
      </c>
      <c r="W115" s="1">
        <f>IF(atualizaçãoIMOVEIS!AB114="Especial",'Tabela de Peso'!$E$4,1)</f>
        <v>1</v>
      </c>
      <c r="X115" s="1">
        <f>IFERROR(VLOOKUP(D115,'Tabela de Peso'!B:E,4,0),'Tabela de Peso'!E$32)</f>
        <v>-100</v>
      </c>
      <c r="Y115" s="70">
        <f>COUNTIF(Clientes!B:B,B115)</f>
        <v>1048347</v>
      </c>
      <c r="Z115" s="69">
        <f>+COUNTIF(Visitas!B:B,B115)</f>
        <v>1048172</v>
      </c>
      <c r="AA115" s="94">
        <f>IFERROR(VLOOKUP(B115,ZAP!A$2:AC$793,28,0),1)</f>
        <v>1</v>
      </c>
      <c r="AB115" s="65">
        <f>IFERROR(VLOOKUP(B115,ZAP!A$2:AC$793,26,0),1)</f>
        <v>1</v>
      </c>
      <c r="AC115" s="55">
        <f>IF(B115="",-9999999999,((AA115*'Tabela de Peso'!$E$7/H115)+(Z115*'Tabela de Peso'!$E$6/H115)+(Y115*'Tabela de Peso'!$E$5/H115)+(AB115*'Tabela de Peso'!$E$9+T115/1000)+W115+V115+X115+U115++AF115+S115+atualizaçãoIMOVEIS!R114)-I115-P115/1000)</f>
        <v>-9999999999</v>
      </c>
      <c r="AD115" s="66" t="str">
        <f>IFERROR(+VLOOKUP(B115,ZAP!A:D,3,0),"não")</f>
        <v>não</v>
      </c>
      <c r="AE115" s="55" t="str">
        <f>IF(B115="","",IF(A115&lt;81,IF(AD115="ativo","manter","inserir"),IF(AD115="ativo",IF(H115&lt;'Tabela de Peso'!D$8,"manter","retirar"),"Não anunciar")))</f>
        <v/>
      </c>
    </row>
    <row r="116" spans="1:31" x14ac:dyDescent="0.25">
      <c r="A116" s="56">
        <f t="shared" ca="1" si="2"/>
        <v>85</v>
      </c>
      <c r="B116" t="str">
        <f>IF(atualizaçãoIMOVEIS!Y115="",IF(atualizaçãoIMOVEIS!Z115="","",atualizaçãoIMOVEIS!B115),atualizaçãoIMOVEIS!B115)</f>
        <v/>
      </c>
      <c r="C116" t="e">
        <f>+LEFT(atualizaçãoIMOVEIS!F115,SEARCH(",",atualizaçãoIMOVEIS!F115))</f>
        <v>#VALUE!</v>
      </c>
      <c r="D116">
        <f>+atualizaçãoIMOVEIS!H115</f>
        <v>0</v>
      </c>
      <c r="E116">
        <f>+atualizaçãoIMOVEIS!J115</f>
        <v>0</v>
      </c>
      <c r="F116">
        <f>IFERROR(LEFT(atualizaçãoIMOVEIS!Y115,SEARCH(",",atualizaçãoIMOVEIS!Y115)-1),atualizaçãoIMOVEIS!Y115)</f>
        <v>0</v>
      </c>
      <c r="G116">
        <f>+atualizaçãoIMOVEIS!D115</f>
        <v>0</v>
      </c>
      <c r="H116" s="67">
        <f ca="1">IF('Tabela de Peso'!$E$8-atualizaçãoIMOVEIS!T115=0,1,'Tabela de Peso'!$E$8-atualizaçãoIMOVEIS!T115)</f>
        <v>45488</v>
      </c>
      <c r="I116" s="57">
        <f ca="1">+TODAY()-atualizaçãoIMOVEIS!U115</f>
        <v>45488</v>
      </c>
      <c r="J116" s="54">
        <f>+atualizaçãoIMOVEIS!K115</f>
        <v>0</v>
      </c>
      <c r="K116" s="54"/>
      <c r="L116" s="54" t="e">
        <f t="shared" si="3"/>
        <v>#DIV/0!</v>
      </c>
      <c r="M116" s="54"/>
      <c r="N116" s="54">
        <f>+atualizaçãoIMOVEIS!L115</f>
        <v>0</v>
      </c>
      <c r="O116" s="54"/>
      <c r="P116" s="54">
        <f>+atualizaçãoIMOVEIS!N115</f>
        <v>0</v>
      </c>
      <c r="Q116" s="62">
        <f>SUM(W$3:W116)</f>
        <v>114</v>
      </c>
      <c r="R116">
        <f>+atualizaçãoIMOVEIS!Q115</f>
        <v>0</v>
      </c>
      <c r="S116">
        <f>+atualizaçãoIMOVEIS!S115</f>
        <v>0</v>
      </c>
      <c r="T116">
        <f>+atualizaçãoIMOVEIS!V115</f>
        <v>0</v>
      </c>
      <c r="U116" s="56">
        <f>IFERROR(VLOOKUP(G116,'Tabela de Peso'!B$36:E$53,4,0),1)</f>
        <v>1</v>
      </c>
      <c r="V116">
        <f>IF(J116=0,'Tabela de Peso'!E$11,'Tabela de Peso'!E$10)</f>
        <v>8</v>
      </c>
      <c r="W116" s="1">
        <f>IF(atualizaçãoIMOVEIS!AB115="Especial",'Tabela de Peso'!$E$4,1)</f>
        <v>1</v>
      </c>
      <c r="X116" s="1">
        <f>IFERROR(VLOOKUP(D116,'Tabela de Peso'!B:E,4,0),'Tabela de Peso'!E$32)</f>
        <v>-100</v>
      </c>
      <c r="Y116" s="70">
        <f>COUNTIF(Clientes!B:B,B116)</f>
        <v>1048347</v>
      </c>
      <c r="Z116" s="69">
        <f>+COUNTIF(Visitas!B:B,B116)</f>
        <v>1048172</v>
      </c>
      <c r="AA116" s="94">
        <f>IFERROR(VLOOKUP(B116,ZAP!A$2:AC$793,28,0),1)</f>
        <v>1</v>
      </c>
      <c r="AB116" s="65">
        <f>IFERROR(VLOOKUP(B116,ZAP!A$2:AC$793,26,0),1)</f>
        <v>1</v>
      </c>
      <c r="AC116" s="55">
        <f>IF(B116="",-9999999999,((AA116*'Tabela de Peso'!$E$7/H116)+(Z116*'Tabela de Peso'!$E$6/H116)+(Y116*'Tabela de Peso'!$E$5/H116)+(AB116*'Tabela de Peso'!$E$9+T116/1000)+W116+V116+X116+U116++AF116+S116+atualizaçãoIMOVEIS!R115)-I116-P116/1000)</f>
        <v>-9999999999</v>
      </c>
      <c r="AD116" s="66" t="str">
        <f>IFERROR(+VLOOKUP(B116,ZAP!A:D,3,0),"não")</f>
        <v>não</v>
      </c>
      <c r="AE116" s="55" t="str">
        <f>IF(B116="","",IF(A116&lt;81,IF(AD116="ativo","manter","inserir"),IF(AD116="ativo",IF(H116&lt;'Tabela de Peso'!D$8,"manter","retirar"),"Não anunciar")))</f>
        <v/>
      </c>
    </row>
    <row r="117" spans="1:31" x14ac:dyDescent="0.25">
      <c r="A117" s="56">
        <f t="shared" ca="1" si="2"/>
        <v>85</v>
      </c>
      <c r="B117" t="str">
        <f>IF(atualizaçãoIMOVEIS!Y116="",IF(atualizaçãoIMOVEIS!Z116="","",atualizaçãoIMOVEIS!B116),atualizaçãoIMOVEIS!B116)</f>
        <v/>
      </c>
      <c r="C117" t="e">
        <f>+LEFT(atualizaçãoIMOVEIS!F116,SEARCH(",",atualizaçãoIMOVEIS!F116))</f>
        <v>#VALUE!</v>
      </c>
      <c r="D117">
        <f>+atualizaçãoIMOVEIS!H116</f>
        <v>0</v>
      </c>
      <c r="E117">
        <f>+atualizaçãoIMOVEIS!J116</f>
        <v>0</v>
      </c>
      <c r="F117">
        <f>IFERROR(LEFT(atualizaçãoIMOVEIS!Y116,SEARCH(",",atualizaçãoIMOVEIS!Y116)-1),atualizaçãoIMOVEIS!Y116)</f>
        <v>0</v>
      </c>
      <c r="G117">
        <f>+atualizaçãoIMOVEIS!D116</f>
        <v>0</v>
      </c>
      <c r="H117" s="67">
        <f ca="1">IF('Tabela de Peso'!$E$8-atualizaçãoIMOVEIS!T116=0,1,'Tabela de Peso'!$E$8-atualizaçãoIMOVEIS!T116)</f>
        <v>45488</v>
      </c>
      <c r="I117" s="57">
        <f ca="1">+TODAY()-atualizaçãoIMOVEIS!U116</f>
        <v>45488</v>
      </c>
      <c r="J117" s="54">
        <f>+atualizaçãoIMOVEIS!K116</f>
        <v>0</v>
      </c>
      <c r="K117" s="54"/>
      <c r="L117" s="54" t="e">
        <f t="shared" si="3"/>
        <v>#DIV/0!</v>
      </c>
      <c r="M117" s="54"/>
      <c r="N117" s="54">
        <f>+atualizaçãoIMOVEIS!L116</f>
        <v>0</v>
      </c>
      <c r="O117" s="54"/>
      <c r="P117" s="54">
        <f>+atualizaçãoIMOVEIS!N116</f>
        <v>0</v>
      </c>
      <c r="Q117" s="62">
        <f>SUM(W$3:W117)</f>
        <v>115</v>
      </c>
      <c r="R117">
        <f>+atualizaçãoIMOVEIS!Q116</f>
        <v>0</v>
      </c>
      <c r="S117">
        <f>+atualizaçãoIMOVEIS!S116</f>
        <v>0</v>
      </c>
      <c r="T117">
        <f>+atualizaçãoIMOVEIS!V116</f>
        <v>0</v>
      </c>
      <c r="U117" s="56">
        <f>IFERROR(VLOOKUP(G117,'Tabela de Peso'!B$36:E$53,4,0),1)</f>
        <v>1</v>
      </c>
      <c r="V117">
        <f>IF(J117=0,'Tabela de Peso'!E$11,'Tabela de Peso'!E$10)</f>
        <v>8</v>
      </c>
      <c r="W117" s="1">
        <f>IF(atualizaçãoIMOVEIS!AB116="Especial",'Tabela de Peso'!$E$4,1)</f>
        <v>1</v>
      </c>
      <c r="X117" s="1">
        <f>IFERROR(VLOOKUP(D117,'Tabela de Peso'!B:E,4,0),'Tabela de Peso'!E$32)</f>
        <v>-100</v>
      </c>
      <c r="Y117" s="70">
        <f>COUNTIF(Clientes!B:B,B117)</f>
        <v>1048347</v>
      </c>
      <c r="Z117" s="69">
        <f>+COUNTIF(Visitas!B:B,B117)</f>
        <v>1048172</v>
      </c>
      <c r="AA117" s="94">
        <f>IFERROR(VLOOKUP(B117,ZAP!A$2:AC$793,28,0),1)</f>
        <v>1</v>
      </c>
      <c r="AB117" s="65">
        <f>IFERROR(VLOOKUP(B117,ZAP!A$2:AC$793,26,0),1)</f>
        <v>1</v>
      </c>
      <c r="AC117" s="55">
        <f>IF(B117="",-9999999999,((AA117*'Tabela de Peso'!$E$7/H117)+(Z117*'Tabela de Peso'!$E$6/H117)+(Y117*'Tabela de Peso'!$E$5/H117)+(AB117*'Tabela de Peso'!$E$9+T117/1000)+W117+V117+X117+U117++AF117+S117+atualizaçãoIMOVEIS!R116)-I117-P117/1000)</f>
        <v>-9999999999</v>
      </c>
      <c r="AD117" s="66" t="str">
        <f>IFERROR(+VLOOKUP(B117,ZAP!A:D,3,0),"não")</f>
        <v>não</v>
      </c>
      <c r="AE117" s="55" t="str">
        <f>IF(B117="","",IF(A117&lt;81,IF(AD117="ativo","manter","inserir"),IF(AD117="ativo",IF(H117&lt;'Tabela de Peso'!D$8,"manter","retirar"),"Não anunciar")))</f>
        <v/>
      </c>
    </row>
    <row r="118" spans="1:31" x14ac:dyDescent="0.25">
      <c r="A118" s="56">
        <f t="shared" ca="1" si="2"/>
        <v>85</v>
      </c>
      <c r="B118" t="str">
        <f>IF(atualizaçãoIMOVEIS!Y117="",IF(atualizaçãoIMOVEIS!Z117="","",atualizaçãoIMOVEIS!B117),atualizaçãoIMOVEIS!B117)</f>
        <v/>
      </c>
      <c r="C118" t="e">
        <f>+LEFT(atualizaçãoIMOVEIS!F117,SEARCH(",",atualizaçãoIMOVEIS!F117))</f>
        <v>#VALUE!</v>
      </c>
      <c r="D118">
        <f>+atualizaçãoIMOVEIS!H117</f>
        <v>0</v>
      </c>
      <c r="E118">
        <f>+atualizaçãoIMOVEIS!J117</f>
        <v>0</v>
      </c>
      <c r="F118">
        <f>IFERROR(LEFT(atualizaçãoIMOVEIS!Y117,SEARCH(",",atualizaçãoIMOVEIS!Y117)-1),atualizaçãoIMOVEIS!Y117)</f>
        <v>0</v>
      </c>
      <c r="G118">
        <f>+atualizaçãoIMOVEIS!D117</f>
        <v>0</v>
      </c>
      <c r="H118" s="67">
        <f ca="1">IF('Tabela de Peso'!$E$8-atualizaçãoIMOVEIS!T117=0,1,'Tabela de Peso'!$E$8-atualizaçãoIMOVEIS!T117)</f>
        <v>45488</v>
      </c>
      <c r="I118" s="57">
        <f ca="1">+TODAY()-atualizaçãoIMOVEIS!U117</f>
        <v>45488</v>
      </c>
      <c r="J118" s="54">
        <f>+atualizaçãoIMOVEIS!K117</f>
        <v>0</v>
      </c>
      <c r="K118" s="54"/>
      <c r="L118" s="54" t="e">
        <f t="shared" si="3"/>
        <v>#DIV/0!</v>
      </c>
      <c r="M118" s="54"/>
      <c r="N118" s="54">
        <f>+atualizaçãoIMOVEIS!L117</f>
        <v>0</v>
      </c>
      <c r="O118" s="54"/>
      <c r="P118" s="54">
        <f>+atualizaçãoIMOVEIS!N117</f>
        <v>0</v>
      </c>
      <c r="Q118" s="62">
        <f>SUM(W$3:W118)</f>
        <v>116</v>
      </c>
      <c r="R118">
        <f>+atualizaçãoIMOVEIS!Q117</f>
        <v>0</v>
      </c>
      <c r="S118">
        <f>+atualizaçãoIMOVEIS!S117</f>
        <v>0</v>
      </c>
      <c r="T118">
        <f>+atualizaçãoIMOVEIS!V117</f>
        <v>0</v>
      </c>
      <c r="U118" s="56">
        <f>IFERROR(VLOOKUP(G118,'Tabela de Peso'!B$36:E$53,4,0),1)</f>
        <v>1</v>
      </c>
      <c r="V118">
        <f>IF(J118=0,'Tabela de Peso'!E$11,'Tabela de Peso'!E$10)</f>
        <v>8</v>
      </c>
      <c r="W118" s="1">
        <f>IF(atualizaçãoIMOVEIS!AB117="Especial",'Tabela de Peso'!$E$4,1)</f>
        <v>1</v>
      </c>
      <c r="X118" s="1">
        <f>IFERROR(VLOOKUP(D118,'Tabela de Peso'!B:E,4,0),'Tabela de Peso'!E$32)</f>
        <v>-100</v>
      </c>
      <c r="Y118" s="70">
        <f>COUNTIF(Clientes!B:B,B118)</f>
        <v>1048347</v>
      </c>
      <c r="Z118" s="69">
        <f>+COUNTIF(Visitas!B:B,B118)</f>
        <v>1048172</v>
      </c>
      <c r="AA118" s="94">
        <f>IFERROR(VLOOKUP(B118,ZAP!A$2:AC$793,28,0),1)</f>
        <v>1</v>
      </c>
      <c r="AB118" s="65">
        <f>IFERROR(VLOOKUP(B118,ZAP!A$2:AC$793,26,0),1)</f>
        <v>1</v>
      </c>
      <c r="AC118" s="55">
        <f>IF(B118="",-9999999999,((AA118*'Tabela de Peso'!$E$7/H118)+(Z118*'Tabela de Peso'!$E$6/H118)+(Y118*'Tabela de Peso'!$E$5/H118)+(AB118*'Tabela de Peso'!$E$9+T118/1000)+W118+V118+X118+U118++AF118+S118+atualizaçãoIMOVEIS!R117)-I118-P118/1000)</f>
        <v>-9999999999</v>
      </c>
      <c r="AD118" s="66" t="str">
        <f>IFERROR(+VLOOKUP(B118,ZAP!A:D,3,0),"não")</f>
        <v>não</v>
      </c>
      <c r="AE118" s="55" t="str">
        <f>IF(B118="","",IF(A118&lt;81,IF(AD118="ativo","manter","inserir"),IF(AD118="ativo",IF(H118&lt;'Tabela de Peso'!D$8,"manter","retirar"),"Não anunciar")))</f>
        <v/>
      </c>
    </row>
    <row r="119" spans="1:31" x14ac:dyDescent="0.25">
      <c r="A119" s="56">
        <f t="shared" ca="1" si="2"/>
        <v>85</v>
      </c>
      <c r="B119" t="str">
        <f>IF(atualizaçãoIMOVEIS!Y118="",IF(atualizaçãoIMOVEIS!Z118="","",atualizaçãoIMOVEIS!B118),atualizaçãoIMOVEIS!B118)</f>
        <v/>
      </c>
      <c r="C119" t="e">
        <f>+LEFT(atualizaçãoIMOVEIS!F118,SEARCH(",",atualizaçãoIMOVEIS!F118))</f>
        <v>#VALUE!</v>
      </c>
      <c r="D119">
        <f>+atualizaçãoIMOVEIS!H118</f>
        <v>0</v>
      </c>
      <c r="E119">
        <f>+atualizaçãoIMOVEIS!J118</f>
        <v>0</v>
      </c>
      <c r="F119">
        <f>IFERROR(LEFT(atualizaçãoIMOVEIS!Y118,SEARCH(",",atualizaçãoIMOVEIS!Y118)-1),atualizaçãoIMOVEIS!Y118)</f>
        <v>0</v>
      </c>
      <c r="G119">
        <f>+atualizaçãoIMOVEIS!D118</f>
        <v>0</v>
      </c>
      <c r="H119" s="67">
        <f ca="1">IF('Tabela de Peso'!$E$8-atualizaçãoIMOVEIS!T118=0,1,'Tabela de Peso'!$E$8-atualizaçãoIMOVEIS!T118)</f>
        <v>45488</v>
      </c>
      <c r="I119" s="57">
        <f ca="1">+TODAY()-atualizaçãoIMOVEIS!U118</f>
        <v>45488</v>
      </c>
      <c r="J119" s="54">
        <f>+atualizaçãoIMOVEIS!K118</f>
        <v>0</v>
      </c>
      <c r="K119" s="54"/>
      <c r="L119" s="54" t="e">
        <f t="shared" si="3"/>
        <v>#DIV/0!</v>
      </c>
      <c r="M119" s="54"/>
      <c r="N119" s="54">
        <f>+atualizaçãoIMOVEIS!L118</f>
        <v>0</v>
      </c>
      <c r="O119" s="54"/>
      <c r="P119" s="54">
        <f>+atualizaçãoIMOVEIS!N118</f>
        <v>0</v>
      </c>
      <c r="Q119" s="62">
        <f>SUM(W$3:W119)</f>
        <v>117</v>
      </c>
      <c r="R119">
        <f>+atualizaçãoIMOVEIS!Q118</f>
        <v>0</v>
      </c>
      <c r="S119">
        <f>+atualizaçãoIMOVEIS!S118</f>
        <v>0</v>
      </c>
      <c r="T119">
        <f>+atualizaçãoIMOVEIS!V118</f>
        <v>0</v>
      </c>
      <c r="U119" s="56">
        <f>IFERROR(VLOOKUP(G119,'Tabela de Peso'!B$36:E$53,4,0),1)</f>
        <v>1</v>
      </c>
      <c r="V119">
        <f>IF(J119=0,'Tabela de Peso'!E$11,'Tabela de Peso'!E$10)</f>
        <v>8</v>
      </c>
      <c r="W119" s="1">
        <f>IF(atualizaçãoIMOVEIS!AB118="Especial",'Tabela de Peso'!$E$4,1)</f>
        <v>1</v>
      </c>
      <c r="X119" s="1">
        <f>IFERROR(VLOOKUP(D119,'Tabela de Peso'!B:E,4,0),'Tabela de Peso'!E$32)</f>
        <v>-100</v>
      </c>
      <c r="Y119" s="70">
        <f>COUNTIF(Clientes!B:B,B119)</f>
        <v>1048347</v>
      </c>
      <c r="Z119" s="69">
        <f>+COUNTIF(Visitas!B:B,B119)</f>
        <v>1048172</v>
      </c>
      <c r="AA119" s="94">
        <f>IFERROR(VLOOKUP(B119,ZAP!A$2:AC$793,28,0),1)</f>
        <v>1</v>
      </c>
      <c r="AB119" s="65">
        <f>IFERROR(VLOOKUP(B119,ZAP!A$2:AC$793,26,0),1)</f>
        <v>1</v>
      </c>
      <c r="AC119" s="55">
        <f>IF(B119="",-9999999999,((AA119*'Tabela de Peso'!$E$7/H119)+(Z119*'Tabela de Peso'!$E$6/H119)+(Y119*'Tabela de Peso'!$E$5/H119)+(AB119*'Tabela de Peso'!$E$9+T119/1000)+W119+V119+X119+U119++AF119+S119+atualizaçãoIMOVEIS!R118)-I119-P119/1000)</f>
        <v>-9999999999</v>
      </c>
      <c r="AD119" s="66" t="str">
        <f>IFERROR(+VLOOKUP(B119,ZAP!A:D,3,0),"não")</f>
        <v>não</v>
      </c>
      <c r="AE119" s="55" t="str">
        <f>IF(B119="","",IF(A119&lt;81,IF(AD119="ativo","manter","inserir"),IF(AD119="ativo",IF(H119&lt;'Tabela de Peso'!D$8,"manter","retirar"),"Não anunciar")))</f>
        <v/>
      </c>
    </row>
    <row r="120" spans="1:31" x14ac:dyDescent="0.25">
      <c r="A120" s="56">
        <f t="shared" ca="1" si="2"/>
        <v>85</v>
      </c>
      <c r="B120" t="str">
        <f>IF(atualizaçãoIMOVEIS!Y119="",IF(atualizaçãoIMOVEIS!Z119="","",atualizaçãoIMOVEIS!B119),atualizaçãoIMOVEIS!B119)</f>
        <v/>
      </c>
      <c r="C120" t="e">
        <f>+LEFT(atualizaçãoIMOVEIS!F119,SEARCH(",",atualizaçãoIMOVEIS!F119))</f>
        <v>#VALUE!</v>
      </c>
      <c r="D120">
        <f>+atualizaçãoIMOVEIS!H119</f>
        <v>0</v>
      </c>
      <c r="E120">
        <f>+atualizaçãoIMOVEIS!J119</f>
        <v>0</v>
      </c>
      <c r="F120">
        <f>IFERROR(LEFT(atualizaçãoIMOVEIS!Y119,SEARCH(",",atualizaçãoIMOVEIS!Y119)-1),atualizaçãoIMOVEIS!Y119)</f>
        <v>0</v>
      </c>
      <c r="G120">
        <f>+atualizaçãoIMOVEIS!D119</f>
        <v>0</v>
      </c>
      <c r="H120" s="67">
        <f ca="1">IF('Tabela de Peso'!$E$8-atualizaçãoIMOVEIS!T119=0,1,'Tabela de Peso'!$E$8-atualizaçãoIMOVEIS!T119)</f>
        <v>45488</v>
      </c>
      <c r="I120" s="57">
        <f ca="1">+TODAY()-atualizaçãoIMOVEIS!U119</f>
        <v>45488</v>
      </c>
      <c r="J120" s="54">
        <f>+atualizaçãoIMOVEIS!K119</f>
        <v>0</v>
      </c>
      <c r="K120" s="54"/>
      <c r="L120" s="54" t="e">
        <f t="shared" si="3"/>
        <v>#DIV/0!</v>
      </c>
      <c r="M120" s="54"/>
      <c r="N120" s="54">
        <f>+atualizaçãoIMOVEIS!L119</f>
        <v>0</v>
      </c>
      <c r="O120" s="54"/>
      <c r="P120" s="54">
        <f>+atualizaçãoIMOVEIS!N119</f>
        <v>0</v>
      </c>
      <c r="Q120" s="62">
        <f>SUM(W$3:W120)</f>
        <v>118</v>
      </c>
      <c r="R120">
        <f>+atualizaçãoIMOVEIS!Q119</f>
        <v>0</v>
      </c>
      <c r="S120">
        <f>+atualizaçãoIMOVEIS!S119</f>
        <v>0</v>
      </c>
      <c r="T120">
        <f>+atualizaçãoIMOVEIS!V119</f>
        <v>0</v>
      </c>
      <c r="U120" s="56">
        <f>IFERROR(VLOOKUP(G120,'Tabela de Peso'!B$36:E$53,4,0),1)</f>
        <v>1</v>
      </c>
      <c r="V120">
        <f>IF(J120=0,'Tabela de Peso'!E$11,'Tabela de Peso'!E$10)</f>
        <v>8</v>
      </c>
      <c r="W120" s="1">
        <f>IF(atualizaçãoIMOVEIS!AB119="Especial",'Tabela de Peso'!$E$4,1)</f>
        <v>1</v>
      </c>
      <c r="X120" s="1">
        <f>IFERROR(VLOOKUP(D120,'Tabela de Peso'!B:E,4,0),'Tabela de Peso'!E$32)</f>
        <v>-100</v>
      </c>
      <c r="Y120" s="70">
        <f>COUNTIF(Clientes!B:B,B120)</f>
        <v>1048347</v>
      </c>
      <c r="Z120" s="69">
        <f>+COUNTIF(Visitas!B:B,B120)</f>
        <v>1048172</v>
      </c>
      <c r="AA120" s="94">
        <f>IFERROR(VLOOKUP(B120,ZAP!A$2:AC$793,28,0),1)</f>
        <v>1</v>
      </c>
      <c r="AB120" s="65">
        <f>IFERROR(VLOOKUP(B120,ZAP!A$2:AC$793,26,0),1)</f>
        <v>1</v>
      </c>
      <c r="AC120" s="55">
        <f>IF(B120="",-9999999999,((AA120*'Tabela de Peso'!$E$7/H120)+(Z120*'Tabela de Peso'!$E$6/H120)+(Y120*'Tabela de Peso'!$E$5/H120)+(AB120*'Tabela de Peso'!$E$9+T120/1000)+W120+V120+X120+U120++AF120+S120+atualizaçãoIMOVEIS!R119)-I120-P120/1000)</f>
        <v>-9999999999</v>
      </c>
      <c r="AD120" s="66" t="str">
        <f>IFERROR(+VLOOKUP(B120,ZAP!A:D,3,0),"não")</f>
        <v>não</v>
      </c>
      <c r="AE120" s="55" t="str">
        <f>IF(B120="","",IF(A120&lt;81,IF(AD120="ativo","manter","inserir"),IF(AD120="ativo",IF(H120&lt;'Tabela de Peso'!D$8,"manter","retirar"),"Não anunciar")))</f>
        <v/>
      </c>
    </row>
    <row r="121" spans="1:31" x14ac:dyDescent="0.25">
      <c r="A121" s="56">
        <f t="shared" ca="1" si="2"/>
        <v>85</v>
      </c>
      <c r="B121" t="str">
        <f>IF(atualizaçãoIMOVEIS!Y120="",IF(atualizaçãoIMOVEIS!Z120="","",atualizaçãoIMOVEIS!B120),atualizaçãoIMOVEIS!B120)</f>
        <v/>
      </c>
      <c r="C121" t="e">
        <f>+LEFT(atualizaçãoIMOVEIS!F120,SEARCH(",",atualizaçãoIMOVEIS!F120))</f>
        <v>#VALUE!</v>
      </c>
      <c r="D121">
        <f>+atualizaçãoIMOVEIS!H120</f>
        <v>0</v>
      </c>
      <c r="E121">
        <f>+atualizaçãoIMOVEIS!J120</f>
        <v>0</v>
      </c>
      <c r="F121">
        <f>IFERROR(LEFT(atualizaçãoIMOVEIS!Y120,SEARCH(",",atualizaçãoIMOVEIS!Y120)-1),atualizaçãoIMOVEIS!Y120)</f>
        <v>0</v>
      </c>
      <c r="G121">
        <f>+atualizaçãoIMOVEIS!D120</f>
        <v>0</v>
      </c>
      <c r="H121" s="67">
        <f ca="1">IF('Tabela de Peso'!$E$8-atualizaçãoIMOVEIS!T120=0,1,'Tabela de Peso'!$E$8-atualizaçãoIMOVEIS!T120)</f>
        <v>45488</v>
      </c>
      <c r="I121" s="57">
        <f ca="1">+TODAY()-atualizaçãoIMOVEIS!U120</f>
        <v>45488</v>
      </c>
      <c r="J121" s="54">
        <f>+atualizaçãoIMOVEIS!K120</f>
        <v>0</v>
      </c>
      <c r="K121" s="54"/>
      <c r="L121" s="54" t="e">
        <f t="shared" si="3"/>
        <v>#DIV/0!</v>
      </c>
      <c r="M121" s="54"/>
      <c r="N121" s="54">
        <f>+atualizaçãoIMOVEIS!L120</f>
        <v>0</v>
      </c>
      <c r="O121" s="54"/>
      <c r="P121" s="54">
        <f>+atualizaçãoIMOVEIS!N120</f>
        <v>0</v>
      </c>
      <c r="Q121" s="62">
        <f>SUM(W$3:W121)</f>
        <v>119</v>
      </c>
      <c r="R121">
        <f>+atualizaçãoIMOVEIS!Q120</f>
        <v>0</v>
      </c>
      <c r="S121">
        <f>+atualizaçãoIMOVEIS!S120</f>
        <v>0</v>
      </c>
      <c r="T121">
        <f>+atualizaçãoIMOVEIS!V120</f>
        <v>0</v>
      </c>
      <c r="U121" s="56">
        <f>IFERROR(VLOOKUP(G121,'Tabela de Peso'!B$36:E$53,4,0),1)</f>
        <v>1</v>
      </c>
      <c r="V121">
        <f>IF(J121=0,'Tabela de Peso'!E$11,'Tabela de Peso'!E$10)</f>
        <v>8</v>
      </c>
      <c r="W121" s="1">
        <f>IF(atualizaçãoIMOVEIS!AB120="Especial",'Tabela de Peso'!$E$4,1)</f>
        <v>1</v>
      </c>
      <c r="X121" s="1">
        <f>IFERROR(VLOOKUP(D121,'Tabela de Peso'!B:E,4,0),'Tabela de Peso'!E$32)</f>
        <v>-100</v>
      </c>
      <c r="Y121" s="70">
        <f>COUNTIF(Clientes!B:B,B121)</f>
        <v>1048347</v>
      </c>
      <c r="Z121" s="69">
        <f>+COUNTIF(Visitas!B:B,B121)</f>
        <v>1048172</v>
      </c>
      <c r="AA121" s="94">
        <f>IFERROR(VLOOKUP(B121,ZAP!A$2:AC$793,28,0),1)</f>
        <v>1</v>
      </c>
      <c r="AB121" s="65">
        <f>IFERROR(VLOOKUP(B121,ZAP!A$2:AC$793,26,0),1)</f>
        <v>1</v>
      </c>
      <c r="AC121" s="55">
        <f>IF(B121="",-9999999999,((AA121*'Tabela de Peso'!$E$7/H121)+(Z121*'Tabela de Peso'!$E$6/H121)+(Y121*'Tabela de Peso'!$E$5/H121)+(AB121*'Tabela de Peso'!$E$9+T121/1000)+W121+V121+X121+U121++AF121+S121+atualizaçãoIMOVEIS!R120)-I121-P121/1000)</f>
        <v>-9999999999</v>
      </c>
      <c r="AD121" s="66" t="str">
        <f>IFERROR(+VLOOKUP(B121,ZAP!A:D,3,0),"não")</f>
        <v>não</v>
      </c>
      <c r="AE121" s="55" t="str">
        <f>IF(B121="","",IF(A121&lt;81,IF(AD121="ativo","manter","inserir"),IF(AD121="ativo",IF(H121&lt;'Tabela de Peso'!D$8,"manter","retirar"),"Não anunciar")))</f>
        <v/>
      </c>
    </row>
    <row r="122" spans="1:31" x14ac:dyDescent="0.25">
      <c r="A122" s="56">
        <f t="shared" ca="1" si="2"/>
        <v>85</v>
      </c>
      <c r="B122" t="str">
        <f>IF(atualizaçãoIMOVEIS!Y121="",IF(atualizaçãoIMOVEIS!Z121="","",atualizaçãoIMOVEIS!B121),atualizaçãoIMOVEIS!B121)</f>
        <v/>
      </c>
      <c r="C122" t="e">
        <f>+LEFT(atualizaçãoIMOVEIS!F121,SEARCH(",",atualizaçãoIMOVEIS!F121))</f>
        <v>#VALUE!</v>
      </c>
      <c r="D122">
        <f>+atualizaçãoIMOVEIS!H121</f>
        <v>0</v>
      </c>
      <c r="E122">
        <f>+atualizaçãoIMOVEIS!J121</f>
        <v>0</v>
      </c>
      <c r="F122">
        <f>IFERROR(LEFT(atualizaçãoIMOVEIS!Y121,SEARCH(",",atualizaçãoIMOVEIS!Y121)-1),atualizaçãoIMOVEIS!Y121)</f>
        <v>0</v>
      </c>
      <c r="G122">
        <f>+atualizaçãoIMOVEIS!D121</f>
        <v>0</v>
      </c>
      <c r="H122" s="67">
        <f ca="1">IF('Tabela de Peso'!$E$8-atualizaçãoIMOVEIS!T121=0,1,'Tabela de Peso'!$E$8-atualizaçãoIMOVEIS!T121)</f>
        <v>45488</v>
      </c>
      <c r="I122" s="57">
        <f ca="1">+TODAY()-atualizaçãoIMOVEIS!U121</f>
        <v>45488</v>
      </c>
      <c r="J122" s="54">
        <f>+atualizaçãoIMOVEIS!K121</f>
        <v>0</v>
      </c>
      <c r="K122" s="54"/>
      <c r="L122" s="54" t="e">
        <f t="shared" si="3"/>
        <v>#DIV/0!</v>
      </c>
      <c r="M122" s="54"/>
      <c r="N122" s="54">
        <f>+atualizaçãoIMOVEIS!L121</f>
        <v>0</v>
      </c>
      <c r="O122" s="54"/>
      <c r="P122" s="54">
        <f>+atualizaçãoIMOVEIS!N121</f>
        <v>0</v>
      </c>
      <c r="Q122" s="62">
        <f>SUM(W$3:W122)</f>
        <v>120</v>
      </c>
      <c r="R122">
        <f>+atualizaçãoIMOVEIS!Q121</f>
        <v>0</v>
      </c>
      <c r="S122">
        <f>+atualizaçãoIMOVEIS!S121</f>
        <v>0</v>
      </c>
      <c r="T122">
        <f>+atualizaçãoIMOVEIS!V121</f>
        <v>0</v>
      </c>
      <c r="U122" s="56">
        <f>IFERROR(VLOOKUP(G122,'Tabela de Peso'!B$36:E$53,4,0),1)</f>
        <v>1</v>
      </c>
      <c r="V122">
        <f>IF(J122=0,'Tabela de Peso'!E$11,'Tabela de Peso'!E$10)</f>
        <v>8</v>
      </c>
      <c r="W122" s="1">
        <f>IF(atualizaçãoIMOVEIS!AB121="Especial",'Tabela de Peso'!$E$4,1)</f>
        <v>1</v>
      </c>
      <c r="X122" s="1">
        <f>IFERROR(VLOOKUP(D122,'Tabela de Peso'!B:E,4,0),'Tabela de Peso'!E$32)</f>
        <v>-100</v>
      </c>
      <c r="Y122" s="70">
        <f>COUNTIF(Clientes!B:B,B122)</f>
        <v>1048347</v>
      </c>
      <c r="Z122" s="69">
        <f>+COUNTIF(Visitas!B:B,B122)</f>
        <v>1048172</v>
      </c>
      <c r="AA122" s="94">
        <f>IFERROR(VLOOKUP(B122,ZAP!A$2:AC$793,28,0),1)</f>
        <v>1</v>
      </c>
      <c r="AB122" s="65">
        <f>IFERROR(VLOOKUP(B122,ZAP!A$2:AC$793,26,0),1)</f>
        <v>1</v>
      </c>
      <c r="AC122" s="55">
        <f>IF(B122="",-9999999999,((AA122*'Tabela de Peso'!$E$7/H122)+(Z122*'Tabela de Peso'!$E$6/H122)+(Y122*'Tabela de Peso'!$E$5/H122)+(AB122*'Tabela de Peso'!$E$9+T122/1000)+W122+V122+X122+U122++AF122+S122+atualizaçãoIMOVEIS!R121)-I122-P122/1000)</f>
        <v>-9999999999</v>
      </c>
      <c r="AD122" s="66" t="str">
        <f>IFERROR(+VLOOKUP(B122,ZAP!A:D,3,0),"não")</f>
        <v>não</v>
      </c>
      <c r="AE122" s="55" t="str">
        <f>IF(B122="","",IF(A122&lt;81,IF(AD122="ativo","manter","inserir"),IF(AD122="ativo",IF(H122&lt;'Tabela de Peso'!D$8,"manter","retirar"),"Não anunciar")))</f>
        <v/>
      </c>
    </row>
    <row r="123" spans="1:31" x14ac:dyDescent="0.25">
      <c r="A123" s="56">
        <f t="shared" ca="1" si="2"/>
        <v>85</v>
      </c>
      <c r="B123" t="str">
        <f>IF(atualizaçãoIMOVEIS!Y122="",IF(atualizaçãoIMOVEIS!Z122="","",atualizaçãoIMOVEIS!B122),atualizaçãoIMOVEIS!B122)</f>
        <v/>
      </c>
      <c r="C123" t="e">
        <f>+LEFT(atualizaçãoIMOVEIS!F122,SEARCH(",",atualizaçãoIMOVEIS!F122))</f>
        <v>#VALUE!</v>
      </c>
      <c r="D123">
        <f>+atualizaçãoIMOVEIS!H122</f>
        <v>0</v>
      </c>
      <c r="E123">
        <f>+atualizaçãoIMOVEIS!J122</f>
        <v>0</v>
      </c>
      <c r="F123">
        <f>IFERROR(LEFT(atualizaçãoIMOVEIS!Y122,SEARCH(",",atualizaçãoIMOVEIS!Y122)-1),atualizaçãoIMOVEIS!Y122)</f>
        <v>0</v>
      </c>
      <c r="G123">
        <f>+atualizaçãoIMOVEIS!D122</f>
        <v>0</v>
      </c>
      <c r="H123" s="67">
        <f ca="1">IF('Tabela de Peso'!$E$8-atualizaçãoIMOVEIS!T122=0,1,'Tabela de Peso'!$E$8-atualizaçãoIMOVEIS!T122)</f>
        <v>45488</v>
      </c>
      <c r="I123" s="57">
        <f ca="1">+TODAY()-atualizaçãoIMOVEIS!U122</f>
        <v>45488</v>
      </c>
      <c r="J123" s="54">
        <f>+atualizaçãoIMOVEIS!K122</f>
        <v>0</v>
      </c>
      <c r="K123" s="54"/>
      <c r="L123" s="54" t="e">
        <f t="shared" si="3"/>
        <v>#DIV/0!</v>
      </c>
      <c r="M123" s="54"/>
      <c r="N123" s="54">
        <f>+atualizaçãoIMOVEIS!L122</f>
        <v>0</v>
      </c>
      <c r="O123" s="54"/>
      <c r="P123" s="54">
        <f>+atualizaçãoIMOVEIS!N122</f>
        <v>0</v>
      </c>
      <c r="Q123" s="62">
        <f>SUM(W$3:W123)</f>
        <v>121</v>
      </c>
      <c r="R123">
        <f>+atualizaçãoIMOVEIS!Q122</f>
        <v>0</v>
      </c>
      <c r="S123">
        <f>+atualizaçãoIMOVEIS!S122</f>
        <v>0</v>
      </c>
      <c r="T123">
        <f>+atualizaçãoIMOVEIS!V122</f>
        <v>0</v>
      </c>
      <c r="U123" s="56">
        <f>IFERROR(VLOOKUP(G123,'Tabela de Peso'!B$36:E$53,4,0),1)</f>
        <v>1</v>
      </c>
      <c r="V123">
        <f>IF(J123=0,'Tabela de Peso'!E$11,'Tabela de Peso'!E$10)</f>
        <v>8</v>
      </c>
      <c r="W123" s="1">
        <f>IF(atualizaçãoIMOVEIS!AB122="Especial",'Tabela de Peso'!$E$4,1)</f>
        <v>1</v>
      </c>
      <c r="X123" s="1">
        <f>IFERROR(VLOOKUP(D123,'Tabela de Peso'!B:E,4,0),'Tabela de Peso'!E$32)</f>
        <v>-100</v>
      </c>
      <c r="Y123" s="70">
        <f>COUNTIF(Clientes!B:B,B123)</f>
        <v>1048347</v>
      </c>
      <c r="Z123" s="69">
        <f>+COUNTIF(Visitas!B:B,B123)</f>
        <v>1048172</v>
      </c>
      <c r="AA123" s="94">
        <f>IFERROR(VLOOKUP(B123,ZAP!A$2:AC$793,28,0),1)</f>
        <v>1</v>
      </c>
      <c r="AB123" s="65">
        <f>IFERROR(VLOOKUP(B123,ZAP!A$2:AC$793,26,0),1)</f>
        <v>1</v>
      </c>
      <c r="AC123" s="55">
        <f>IF(B123="",-9999999999,((AA123*'Tabela de Peso'!$E$7/H123)+(Z123*'Tabela de Peso'!$E$6/H123)+(Y123*'Tabela de Peso'!$E$5/H123)+(AB123*'Tabela de Peso'!$E$9+T123/1000)+W123+V123+X123+U123++AF123+S123+atualizaçãoIMOVEIS!R122)-I123-P123/1000)</f>
        <v>-9999999999</v>
      </c>
      <c r="AD123" s="66" t="str">
        <f>IFERROR(+VLOOKUP(B123,ZAP!A:D,3,0),"não")</f>
        <v>não</v>
      </c>
      <c r="AE123" s="55" t="str">
        <f>IF(B123="","",IF(A123&lt;81,IF(AD123="ativo","manter","inserir"),IF(AD123="ativo",IF(H123&lt;'Tabela de Peso'!D$8,"manter","retirar"),"Não anunciar")))</f>
        <v/>
      </c>
    </row>
    <row r="124" spans="1:31" x14ac:dyDescent="0.25">
      <c r="A124" s="56">
        <f t="shared" ca="1" si="2"/>
        <v>85</v>
      </c>
      <c r="B124" t="str">
        <f>IF(atualizaçãoIMOVEIS!Y123="",IF(atualizaçãoIMOVEIS!Z123="","",atualizaçãoIMOVEIS!B123),atualizaçãoIMOVEIS!B123)</f>
        <v/>
      </c>
      <c r="C124" t="e">
        <f>+LEFT(atualizaçãoIMOVEIS!F123,SEARCH(",",atualizaçãoIMOVEIS!F123))</f>
        <v>#VALUE!</v>
      </c>
      <c r="D124">
        <f>+atualizaçãoIMOVEIS!H123</f>
        <v>0</v>
      </c>
      <c r="E124">
        <f>+atualizaçãoIMOVEIS!J123</f>
        <v>0</v>
      </c>
      <c r="F124">
        <f>IFERROR(LEFT(atualizaçãoIMOVEIS!Y123,SEARCH(",",atualizaçãoIMOVEIS!Y123)-1),atualizaçãoIMOVEIS!Y123)</f>
        <v>0</v>
      </c>
      <c r="G124">
        <f>+atualizaçãoIMOVEIS!D123</f>
        <v>0</v>
      </c>
      <c r="H124" s="67">
        <f ca="1">IF('Tabela de Peso'!$E$8-atualizaçãoIMOVEIS!T123=0,1,'Tabela de Peso'!$E$8-atualizaçãoIMOVEIS!T123)</f>
        <v>45488</v>
      </c>
      <c r="I124" s="57">
        <f ca="1">+TODAY()-atualizaçãoIMOVEIS!U123</f>
        <v>45488</v>
      </c>
      <c r="J124" s="54">
        <f>+atualizaçãoIMOVEIS!K123</f>
        <v>0</v>
      </c>
      <c r="K124" s="54"/>
      <c r="L124" s="54" t="e">
        <f t="shared" si="3"/>
        <v>#DIV/0!</v>
      </c>
      <c r="M124" s="54"/>
      <c r="N124" s="54">
        <f>+atualizaçãoIMOVEIS!L123</f>
        <v>0</v>
      </c>
      <c r="O124" s="54"/>
      <c r="P124" s="54">
        <f>+atualizaçãoIMOVEIS!N123</f>
        <v>0</v>
      </c>
      <c r="Q124" s="62">
        <f>SUM(W$3:W124)</f>
        <v>122</v>
      </c>
      <c r="R124">
        <f>+atualizaçãoIMOVEIS!Q123</f>
        <v>0</v>
      </c>
      <c r="S124">
        <f>+atualizaçãoIMOVEIS!S123</f>
        <v>0</v>
      </c>
      <c r="T124">
        <f>+atualizaçãoIMOVEIS!V123</f>
        <v>0</v>
      </c>
      <c r="U124" s="56">
        <f>IFERROR(VLOOKUP(G124,'Tabela de Peso'!B$36:E$53,4,0),1)</f>
        <v>1</v>
      </c>
      <c r="V124">
        <f>IF(J124=0,'Tabela de Peso'!E$11,'Tabela de Peso'!E$10)</f>
        <v>8</v>
      </c>
      <c r="W124" s="1">
        <f>IF(atualizaçãoIMOVEIS!AB123="Especial",'Tabela de Peso'!$E$4,1)</f>
        <v>1</v>
      </c>
      <c r="X124" s="1">
        <f>IFERROR(VLOOKUP(D124,'Tabela de Peso'!B:E,4,0),'Tabela de Peso'!E$32)</f>
        <v>-100</v>
      </c>
      <c r="Y124" s="70">
        <f>COUNTIF(Clientes!B:B,B124)</f>
        <v>1048347</v>
      </c>
      <c r="Z124" s="69">
        <f>+COUNTIF(Visitas!B:B,B124)</f>
        <v>1048172</v>
      </c>
      <c r="AA124" s="94">
        <f>IFERROR(VLOOKUP(B124,ZAP!A$2:AC$793,28,0),1)</f>
        <v>1</v>
      </c>
      <c r="AB124" s="65">
        <f>IFERROR(VLOOKUP(B124,ZAP!A$2:AC$793,26,0),1)</f>
        <v>1</v>
      </c>
      <c r="AC124" s="55">
        <f>IF(B124="",-9999999999,((AA124*'Tabela de Peso'!$E$7/H124)+(Z124*'Tabela de Peso'!$E$6/H124)+(Y124*'Tabela de Peso'!$E$5/H124)+(AB124*'Tabela de Peso'!$E$9+T124/1000)+W124+V124+X124+U124++AF124+S124+atualizaçãoIMOVEIS!R123)-I124-P124/1000)</f>
        <v>-9999999999</v>
      </c>
      <c r="AD124" s="66" t="str">
        <f>IFERROR(+VLOOKUP(B124,ZAP!A:D,3,0),"não")</f>
        <v>não</v>
      </c>
      <c r="AE124" s="55" t="str">
        <f>IF(B124="","",IF(A124&lt;81,IF(AD124="ativo","manter","inserir"),IF(AD124="ativo",IF(H124&lt;'Tabela de Peso'!D$8,"manter","retirar"),"Não anunciar")))</f>
        <v/>
      </c>
    </row>
    <row r="125" spans="1:31" x14ac:dyDescent="0.25">
      <c r="A125" s="56">
        <f t="shared" ca="1" si="2"/>
        <v>85</v>
      </c>
      <c r="B125" t="str">
        <f>IF(atualizaçãoIMOVEIS!Y124="",IF(atualizaçãoIMOVEIS!Z124="","",atualizaçãoIMOVEIS!B124),atualizaçãoIMOVEIS!B124)</f>
        <v/>
      </c>
      <c r="C125" t="e">
        <f>+LEFT(atualizaçãoIMOVEIS!F124,SEARCH(",",atualizaçãoIMOVEIS!F124))</f>
        <v>#VALUE!</v>
      </c>
      <c r="D125">
        <f>+atualizaçãoIMOVEIS!H124</f>
        <v>0</v>
      </c>
      <c r="E125">
        <f>+atualizaçãoIMOVEIS!J124</f>
        <v>0</v>
      </c>
      <c r="F125">
        <f>IFERROR(LEFT(atualizaçãoIMOVEIS!Y124,SEARCH(",",atualizaçãoIMOVEIS!Y124)-1),atualizaçãoIMOVEIS!Y124)</f>
        <v>0</v>
      </c>
      <c r="G125">
        <f>+atualizaçãoIMOVEIS!D124</f>
        <v>0</v>
      </c>
      <c r="H125" s="67">
        <f ca="1">IF('Tabela de Peso'!$E$8-atualizaçãoIMOVEIS!T124=0,1,'Tabela de Peso'!$E$8-atualizaçãoIMOVEIS!T124)</f>
        <v>45488</v>
      </c>
      <c r="I125" s="57">
        <f ca="1">+TODAY()-atualizaçãoIMOVEIS!U124</f>
        <v>45488</v>
      </c>
      <c r="J125" s="54">
        <f>+atualizaçãoIMOVEIS!K124</f>
        <v>0</v>
      </c>
      <c r="K125" s="54"/>
      <c r="L125" s="54" t="e">
        <f t="shared" si="3"/>
        <v>#DIV/0!</v>
      </c>
      <c r="M125" s="54"/>
      <c r="N125" s="54">
        <f>+atualizaçãoIMOVEIS!L124</f>
        <v>0</v>
      </c>
      <c r="O125" s="54"/>
      <c r="P125" s="54">
        <f>+atualizaçãoIMOVEIS!N124</f>
        <v>0</v>
      </c>
      <c r="Q125" s="62">
        <f>SUM(W$3:W125)</f>
        <v>123</v>
      </c>
      <c r="R125">
        <f>+atualizaçãoIMOVEIS!Q124</f>
        <v>0</v>
      </c>
      <c r="S125">
        <f>+atualizaçãoIMOVEIS!S124</f>
        <v>0</v>
      </c>
      <c r="T125">
        <f>+atualizaçãoIMOVEIS!V124</f>
        <v>0</v>
      </c>
      <c r="U125" s="56">
        <f>IFERROR(VLOOKUP(G125,'Tabela de Peso'!B$36:E$53,4,0),1)</f>
        <v>1</v>
      </c>
      <c r="V125">
        <f>IF(J125=0,'Tabela de Peso'!E$11,'Tabela de Peso'!E$10)</f>
        <v>8</v>
      </c>
      <c r="W125" s="1">
        <f>IF(atualizaçãoIMOVEIS!AB124="Especial",'Tabela de Peso'!$E$4,1)</f>
        <v>1</v>
      </c>
      <c r="X125" s="1">
        <f>IFERROR(VLOOKUP(D125,'Tabela de Peso'!B:E,4,0),'Tabela de Peso'!E$32)</f>
        <v>-100</v>
      </c>
      <c r="Y125" s="70">
        <f>COUNTIF(Clientes!B:B,B125)</f>
        <v>1048347</v>
      </c>
      <c r="Z125" s="69">
        <f>+COUNTIF(Visitas!B:B,B125)</f>
        <v>1048172</v>
      </c>
      <c r="AA125" s="94">
        <f>IFERROR(VLOOKUP(B125,ZAP!A$2:AC$793,28,0),1)</f>
        <v>1</v>
      </c>
      <c r="AB125" s="65">
        <f>IFERROR(VLOOKUP(B125,ZAP!A$2:AC$793,26,0),1)</f>
        <v>1</v>
      </c>
      <c r="AC125" s="55">
        <f>IF(B125="",-9999999999,((AA125*'Tabela de Peso'!$E$7/H125)+(Z125*'Tabela de Peso'!$E$6/H125)+(Y125*'Tabela de Peso'!$E$5/H125)+(AB125*'Tabela de Peso'!$E$9+T125/1000)+W125+V125+X125+U125++AF125+S125+atualizaçãoIMOVEIS!R124)-I125-P125/1000)</f>
        <v>-9999999999</v>
      </c>
      <c r="AD125" s="66" t="str">
        <f>IFERROR(+VLOOKUP(B125,ZAP!A:D,3,0),"não")</f>
        <v>não</v>
      </c>
      <c r="AE125" s="55" t="str">
        <f>IF(B125="","",IF(A125&lt;81,IF(AD125="ativo","manter","inserir"),IF(AD125="ativo",IF(H125&lt;'Tabela de Peso'!D$8,"manter","retirar"),"Não anunciar")))</f>
        <v/>
      </c>
    </row>
    <row r="126" spans="1:31" x14ac:dyDescent="0.25">
      <c r="A126" s="56">
        <f t="shared" ca="1" si="2"/>
        <v>85</v>
      </c>
      <c r="B126" t="str">
        <f>IF(atualizaçãoIMOVEIS!Y125="",IF(atualizaçãoIMOVEIS!Z125="","",atualizaçãoIMOVEIS!B125),atualizaçãoIMOVEIS!B125)</f>
        <v/>
      </c>
      <c r="C126" t="e">
        <f>+LEFT(atualizaçãoIMOVEIS!F125,SEARCH(",",atualizaçãoIMOVEIS!F125))</f>
        <v>#VALUE!</v>
      </c>
      <c r="D126">
        <f>+atualizaçãoIMOVEIS!H125</f>
        <v>0</v>
      </c>
      <c r="E126">
        <f>+atualizaçãoIMOVEIS!J125</f>
        <v>0</v>
      </c>
      <c r="F126">
        <f>IFERROR(LEFT(atualizaçãoIMOVEIS!Y125,SEARCH(",",atualizaçãoIMOVEIS!Y125)-1),atualizaçãoIMOVEIS!Y125)</f>
        <v>0</v>
      </c>
      <c r="G126">
        <f>+atualizaçãoIMOVEIS!D125</f>
        <v>0</v>
      </c>
      <c r="H126" s="67">
        <f ca="1">IF('Tabela de Peso'!$E$8-atualizaçãoIMOVEIS!T125=0,1,'Tabela de Peso'!$E$8-atualizaçãoIMOVEIS!T125)</f>
        <v>45488</v>
      </c>
      <c r="I126" s="57">
        <f ca="1">+TODAY()-atualizaçãoIMOVEIS!U125</f>
        <v>45488</v>
      </c>
      <c r="J126" s="54">
        <f>+atualizaçãoIMOVEIS!K125</f>
        <v>0</v>
      </c>
      <c r="K126" s="54"/>
      <c r="L126" s="54" t="e">
        <f t="shared" si="3"/>
        <v>#DIV/0!</v>
      </c>
      <c r="M126" s="54"/>
      <c r="N126" s="54">
        <f>+atualizaçãoIMOVEIS!L125</f>
        <v>0</v>
      </c>
      <c r="O126" s="54"/>
      <c r="P126" s="54">
        <f>+atualizaçãoIMOVEIS!N125</f>
        <v>0</v>
      </c>
      <c r="Q126" s="62">
        <f>SUM(W$3:W126)</f>
        <v>124</v>
      </c>
      <c r="R126">
        <f>+atualizaçãoIMOVEIS!Q125</f>
        <v>0</v>
      </c>
      <c r="S126">
        <f>+atualizaçãoIMOVEIS!S125</f>
        <v>0</v>
      </c>
      <c r="T126">
        <f>+atualizaçãoIMOVEIS!V125</f>
        <v>0</v>
      </c>
      <c r="U126" s="56">
        <f>IFERROR(VLOOKUP(G126,'Tabela de Peso'!B$36:E$53,4,0),1)</f>
        <v>1</v>
      </c>
      <c r="V126">
        <f>IF(J126=0,'Tabela de Peso'!E$11,'Tabela de Peso'!E$10)</f>
        <v>8</v>
      </c>
      <c r="W126" s="1">
        <f>IF(atualizaçãoIMOVEIS!AB125="Especial",'Tabela de Peso'!$E$4,1)</f>
        <v>1</v>
      </c>
      <c r="X126" s="1">
        <f>IFERROR(VLOOKUP(D126,'Tabela de Peso'!B:E,4,0),'Tabela de Peso'!E$32)</f>
        <v>-100</v>
      </c>
      <c r="Y126" s="70">
        <f>COUNTIF(Clientes!B:B,B126)</f>
        <v>1048347</v>
      </c>
      <c r="Z126" s="69">
        <f>+COUNTIF(Visitas!B:B,B126)</f>
        <v>1048172</v>
      </c>
      <c r="AA126" s="94">
        <f>IFERROR(VLOOKUP(B126,ZAP!A$2:AC$793,28,0),1)</f>
        <v>1</v>
      </c>
      <c r="AB126" s="65">
        <f>IFERROR(VLOOKUP(B126,ZAP!A$2:AC$793,26,0),1)</f>
        <v>1</v>
      </c>
      <c r="AC126" s="55">
        <f>IF(B126="",-9999999999,((AA126*'Tabela de Peso'!$E$7/H126)+(Z126*'Tabela de Peso'!$E$6/H126)+(Y126*'Tabela de Peso'!$E$5/H126)+(AB126*'Tabela de Peso'!$E$9+T126/1000)+W126+V126+X126+U126++AF126+S126+atualizaçãoIMOVEIS!R125)-I126-P126/1000)</f>
        <v>-9999999999</v>
      </c>
      <c r="AD126" s="66" t="str">
        <f>IFERROR(+VLOOKUP(B126,ZAP!A:D,3,0),"não")</f>
        <v>não</v>
      </c>
      <c r="AE126" s="55" t="str">
        <f>IF(B126="","",IF(A126&lt;81,IF(AD126="ativo","manter","inserir"),IF(AD126="ativo",IF(H126&lt;'Tabela de Peso'!D$8,"manter","retirar"),"Não anunciar")))</f>
        <v/>
      </c>
    </row>
    <row r="127" spans="1:31" x14ac:dyDescent="0.25">
      <c r="A127" s="56">
        <f t="shared" ca="1" si="2"/>
        <v>85</v>
      </c>
      <c r="B127" t="str">
        <f>IF(atualizaçãoIMOVEIS!Y126="",IF(atualizaçãoIMOVEIS!Z126="","",atualizaçãoIMOVEIS!B126),atualizaçãoIMOVEIS!B126)</f>
        <v/>
      </c>
      <c r="C127" t="e">
        <f>+LEFT(atualizaçãoIMOVEIS!F126,SEARCH(",",atualizaçãoIMOVEIS!F126))</f>
        <v>#VALUE!</v>
      </c>
      <c r="D127">
        <f>+atualizaçãoIMOVEIS!H126</f>
        <v>0</v>
      </c>
      <c r="E127">
        <f>+atualizaçãoIMOVEIS!J126</f>
        <v>0</v>
      </c>
      <c r="F127">
        <f>IFERROR(LEFT(atualizaçãoIMOVEIS!Y126,SEARCH(",",atualizaçãoIMOVEIS!Y126)-1),atualizaçãoIMOVEIS!Y126)</f>
        <v>0</v>
      </c>
      <c r="G127">
        <f>+atualizaçãoIMOVEIS!D126</f>
        <v>0</v>
      </c>
      <c r="H127" s="67">
        <f ca="1">IF('Tabela de Peso'!$E$8-atualizaçãoIMOVEIS!T126=0,1,'Tabela de Peso'!$E$8-atualizaçãoIMOVEIS!T126)</f>
        <v>45488</v>
      </c>
      <c r="I127" s="57">
        <f ca="1">+TODAY()-atualizaçãoIMOVEIS!U126</f>
        <v>45488</v>
      </c>
      <c r="J127" s="54">
        <f>+atualizaçãoIMOVEIS!K126</f>
        <v>0</v>
      </c>
      <c r="K127" s="54"/>
      <c r="L127" s="54" t="e">
        <f t="shared" si="3"/>
        <v>#DIV/0!</v>
      </c>
      <c r="M127" s="54"/>
      <c r="N127" s="54">
        <f>+atualizaçãoIMOVEIS!L126</f>
        <v>0</v>
      </c>
      <c r="O127" s="54"/>
      <c r="P127" s="54">
        <f>+atualizaçãoIMOVEIS!N126</f>
        <v>0</v>
      </c>
      <c r="Q127" s="62">
        <f>SUM(W$3:W127)</f>
        <v>125</v>
      </c>
      <c r="R127">
        <f>+atualizaçãoIMOVEIS!Q126</f>
        <v>0</v>
      </c>
      <c r="S127">
        <f>+atualizaçãoIMOVEIS!S126</f>
        <v>0</v>
      </c>
      <c r="T127">
        <f>+atualizaçãoIMOVEIS!V126</f>
        <v>0</v>
      </c>
      <c r="U127" s="56">
        <f>IFERROR(VLOOKUP(G127,'Tabela de Peso'!B$36:E$53,4,0),1)</f>
        <v>1</v>
      </c>
      <c r="V127">
        <f>IF(J127=0,'Tabela de Peso'!E$11,'Tabela de Peso'!E$10)</f>
        <v>8</v>
      </c>
      <c r="W127" s="1">
        <f>IF(atualizaçãoIMOVEIS!AB126="Especial",'Tabela de Peso'!$E$4,1)</f>
        <v>1</v>
      </c>
      <c r="X127" s="1">
        <f>IFERROR(VLOOKUP(D127,'Tabela de Peso'!B:E,4,0),'Tabela de Peso'!E$32)</f>
        <v>-100</v>
      </c>
      <c r="Y127" s="70">
        <f>COUNTIF(Clientes!B:B,B127)</f>
        <v>1048347</v>
      </c>
      <c r="Z127" s="69">
        <f>+COUNTIF(Visitas!B:B,B127)</f>
        <v>1048172</v>
      </c>
      <c r="AA127" s="94">
        <f>IFERROR(VLOOKUP(B127,ZAP!A$2:AC$793,28,0),1)</f>
        <v>1</v>
      </c>
      <c r="AB127" s="65">
        <f>IFERROR(VLOOKUP(B127,ZAP!A$2:AC$793,26,0),1)</f>
        <v>1</v>
      </c>
      <c r="AC127" s="55">
        <f>IF(B127="",-9999999999,((AA127*'Tabela de Peso'!$E$7/H127)+(Z127*'Tabela de Peso'!$E$6/H127)+(Y127*'Tabela de Peso'!$E$5/H127)+(AB127*'Tabela de Peso'!$E$9+T127/1000)+W127+V127+X127+U127++AF127+S127+atualizaçãoIMOVEIS!R126)-I127-P127/1000)</f>
        <v>-9999999999</v>
      </c>
      <c r="AD127" s="66" t="str">
        <f>IFERROR(+VLOOKUP(B127,ZAP!A:D,3,0),"não")</f>
        <v>não</v>
      </c>
      <c r="AE127" s="55" t="str">
        <f>IF(B127="","",IF(A127&lt;81,IF(AD127="ativo","manter","inserir"),IF(AD127="ativo",IF(H127&lt;'Tabela de Peso'!D$8,"manter","retirar"),"Não anunciar")))</f>
        <v/>
      </c>
    </row>
    <row r="128" spans="1:31" x14ac:dyDescent="0.25">
      <c r="A128" s="56">
        <f t="shared" ca="1" si="2"/>
        <v>85</v>
      </c>
      <c r="B128" t="str">
        <f>IF(atualizaçãoIMOVEIS!Y127="",IF(atualizaçãoIMOVEIS!Z127="","",atualizaçãoIMOVEIS!B127),atualizaçãoIMOVEIS!B127)</f>
        <v/>
      </c>
      <c r="C128" t="e">
        <f>+LEFT(atualizaçãoIMOVEIS!F127,SEARCH(",",atualizaçãoIMOVEIS!F127))</f>
        <v>#VALUE!</v>
      </c>
      <c r="D128">
        <f>+atualizaçãoIMOVEIS!H127</f>
        <v>0</v>
      </c>
      <c r="E128">
        <f>+atualizaçãoIMOVEIS!J127</f>
        <v>0</v>
      </c>
      <c r="F128">
        <f>IFERROR(LEFT(atualizaçãoIMOVEIS!Y127,SEARCH(",",atualizaçãoIMOVEIS!Y127)-1),atualizaçãoIMOVEIS!Y127)</f>
        <v>0</v>
      </c>
      <c r="G128">
        <f>+atualizaçãoIMOVEIS!D127</f>
        <v>0</v>
      </c>
      <c r="H128" s="67">
        <f ca="1">IF('Tabela de Peso'!$E$8-atualizaçãoIMOVEIS!T127=0,1,'Tabela de Peso'!$E$8-atualizaçãoIMOVEIS!T127)</f>
        <v>45488</v>
      </c>
      <c r="I128" s="57">
        <f ca="1">+TODAY()-atualizaçãoIMOVEIS!U127</f>
        <v>45488</v>
      </c>
      <c r="J128" s="54">
        <f>+atualizaçãoIMOVEIS!K127</f>
        <v>0</v>
      </c>
      <c r="K128" s="54"/>
      <c r="L128" s="54" t="e">
        <f t="shared" si="3"/>
        <v>#DIV/0!</v>
      </c>
      <c r="M128" s="54"/>
      <c r="N128" s="54">
        <f>+atualizaçãoIMOVEIS!L127</f>
        <v>0</v>
      </c>
      <c r="O128" s="54"/>
      <c r="P128" s="54">
        <f>+atualizaçãoIMOVEIS!N127</f>
        <v>0</v>
      </c>
      <c r="Q128" s="62">
        <f>SUM(W$3:W128)</f>
        <v>126</v>
      </c>
      <c r="R128">
        <f>+atualizaçãoIMOVEIS!Q127</f>
        <v>0</v>
      </c>
      <c r="S128">
        <f>+atualizaçãoIMOVEIS!S127</f>
        <v>0</v>
      </c>
      <c r="T128">
        <f>+atualizaçãoIMOVEIS!V127</f>
        <v>0</v>
      </c>
      <c r="U128" s="56">
        <f>IFERROR(VLOOKUP(G128,'Tabela de Peso'!B$36:E$53,4,0),1)</f>
        <v>1</v>
      </c>
      <c r="V128">
        <f>IF(J128=0,'Tabela de Peso'!E$11,'Tabela de Peso'!E$10)</f>
        <v>8</v>
      </c>
      <c r="W128" s="1">
        <f>IF(atualizaçãoIMOVEIS!AB127="Especial",'Tabela de Peso'!$E$4,1)</f>
        <v>1</v>
      </c>
      <c r="X128" s="1">
        <f>IFERROR(VLOOKUP(D128,'Tabela de Peso'!B:E,4,0),'Tabela de Peso'!E$32)</f>
        <v>-100</v>
      </c>
      <c r="Y128" s="70">
        <f>COUNTIF(Clientes!B:B,B128)</f>
        <v>1048347</v>
      </c>
      <c r="Z128" s="69">
        <f>+COUNTIF(Visitas!B:B,B128)</f>
        <v>1048172</v>
      </c>
      <c r="AA128" s="94">
        <f>IFERROR(VLOOKUP(B128,ZAP!A$2:AC$793,28,0),1)</f>
        <v>1</v>
      </c>
      <c r="AB128" s="65">
        <f>IFERROR(VLOOKUP(B128,ZAP!A$2:AC$793,26,0),1)</f>
        <v>1</v>
      </c>
      <c r="AC128" s="55">
        <f>IF(B128="",-9999999999,((AA128*'Tabela de Peso'!$E$7/H128)+(Z128*'Tabela de Peso'!$E$6/H128)+(Y128*'Tabela de Peso'!$E$5/H128)+(AB128*'Tabela de Peso'!$E$9+T128/1000)+W128+V128+X128+U128++AF128+S128+atualizaçãoIMOVEIS!R127)-I128-P128/1000)</f>
        <v>-9999999999</v>
      </c>
      <c r="AD128" s="66" t="str">
        <f>IFERROR(+VLOOKUP(B128,ZAP!A:D,3,0),"não")</f>
        <v>não</v>
      </c>
      <c r="AE128" s="55" t="str">
        <f>IF(B128="","",IF(A128&lt;81,IF(AD128="ativo","manter","inserir"),IF(AD128="ativo",IF(H128&lt;'Tabela de Peso'!D$8,"manter","retirar"),"Não anunciar")))</f>
        <v/>
      </c>
    </row>
    <row r="129" spans="1:32" x14ac:dyDescent="0.25">
      <c r="A129" s="56">
        <f t="shared" ca="1" si="2"/>
        <v>85</v>
      </c>
      <c r="B129" t="str">
        <f>IF(atualizaçãoIMOVEIS!Y128="",IF(atualizaçãoIMOVEIS!Z128="","",atualizaçãoIMOVEIS!B128),atualizaçãoIMOVEIS!B128)</f>
        <v/>
      </c>
      <c r="C129" t="e">
        <f>+LEFT(atualizaçãoIMOVEIS!F128,SEARCH(",",atualizaçãoIMOVEIS!F128))</f>
        <v>#VALUE!</v>
      </c>
      <c r="D129">
        <f>+atualizaçãoIMOVEIS!H128</f>
        <v>0</v>
      </c>
      <c r="E129">
        <f>+atualizaçãoIMOVEIS!J128</f>
        <v>0</v>
      </c>
      <c r="F129">
        <f>IFERROR(LEFT(atualizaçãoIMOVEIS!Y128,SEARCH(",",atualizaçãoIMOVEIS!Y128)-1),atualizaçãoIMOVEIS!Y128)</f>
        <v>0</v>
      </c>
      <c r="G129">
        <f>+atualizaçãoIMOVEIS!D128</f>
        <v>0</v>
      </c>
      <c r="H129" s="67">
        <f ca="1">IF('Tabela de Peso'!$E$8-atualizaçãoIMOVEIS!T128=0,1,'Tabela de Peso'!$E$8-atualizaçãoIMOVEIS!T128)</f>
        <v>45488</v>
      </c>
      <c r="I129" s="57">
        <f ca="1">+TODAY()-atualizaçãoIMOVEIS!U128</f>
        <v>45488</v>
      </c>
      <c r="J129" s="54">
        <f>+atualizaçãoIMOVEIS!K128</f>
        <v>0</v>
      </c>
      <c r="K129" s="54"/>
      <c r="L129" s="54" t="e">
        <f t="shared" si="3"/>
        <v>#DIV/0!</v>
      </c>
      <c r="M129" s="54"/>
      <c r="N129" s="54">
        <f>+atualizaçãoIMOVEIS!L128</f>
        <v>0</v>
      </c>
      <c r="O129" s="54"/>
      <c r="P129" s="54">
        <f>+atualizaçãoIMOVEIS!N128</f>
        <v>0</v>
      </c>
      <c r="Q129" s="62">
        <f>SUM(W$3:W129)</f>
        <v>127</v>
      </c>
      <c r="R129">
        <f>+atualizaçãoIMOVEIS!Q128</f>
        <v>0</v>
      </c>
      <c r="S129">
        <f>+atualizaçãoIMOVEIS!S128</f>
        <v>0</v>
      </c>
      <c r="T129">
        <f>+atualizaçãoIMOVEIS!V128</f>
        <v>0</v>
      </c>
      <c r="U129" s="56">
        <f>IFERROR(VLOOKUP(G129,'Tabela de Peso'!B$36:E$53,4,0),1)</f>
        <v>1</v>
      </c>
      <c r="V129">
        <f>IF(J129=0,'Tabela de Peso'!E$11,'Tabela de Peso'!E$10)</f>
        <v>8</v>
      </c>
      <c r="W129" s="1">
        <f>IF(atualizaçãoIMOVEIS!AB128="Especial",'Tabela de Peso'!$E$4,1)</f>
        <v>1</v>
      </c>
      <c r="X129" s="1">
        <f>IFERROR(VLOOKUP(D129,'Tabela de Peso'!B:E,4,0),'Tabela de Peso'!E$32)</f>
        <v>-100</v>
      </c>
      <c r="Y129" s="70">
        <f>COUNTIF(Clientes!B:B,B129)</f>
        <v>1048347</v>
      </c>
      <c r="Z129" s="69">
        <f>+COUNTIF(Visitas!B:B,B129)</f>
        <v>1048172</v>
      </c>
      <c r="AA129" s="94">
        <f>IFERROR(VLOOKUP(B129,ZAP!A$2:AC$793,28,0),1)</f>
        <v>1</v>
      </c>
      <c r="AB129" s="65">
        <f>IFERROR(VLOOKUP(B129,ZAP!A$2:AC$793,26,0),1)</f>
        <v>1</v>
      </c>
      <c r="AC129" s="55">
        <f>IF(B129="",-9999999999,((AA129*'Tabela de Peso'!$E$7/H129)+(Z129*'Tabela de Peso'!$E$6/H129)+(Y129*'Tabela de Peso'!$E$5/H129)+(AB129*'Tabela de Peso'!$E$9+T129/1000)+W129+V129+X129+U129++AF129+S129+atualizaçãoIMOVEIS!R128)-I129-P129/1000)</f>
        <v>-9999999999</v>
      </c>
      <c r="AD129" s="66" t="str">
        <f>IFERROR(+VLOOKUP(B129,ZAP!A:D,3,0),"não")</f>
        <v>não</v>
      </c>
      <c r="AE129" s="55" t="str">
        <f>IF(B129="","",IF(A129&lt;81,IF(AD129="ativo","manter","inserir"),IF(AD129="ativo",IF(H129&lt;'Tabela de Peso'!D$8,"manter","retirar"),"Não anunciar")))</f>
        <v/>
      </c>
    </row>
    <row r="130" spans="1:32" x14ac:dyDescent="0.25">
      <c r="A130" s="56">
        <f t="shared" ca="1" si="2"/>
        <v>85</v>
      </c>
      <c r="B130" t="str">
        <f>IF(atualizaçãoIMOVEIS!Y129="",IF(atualizaçãoIMOVEIS!Z129="","",atualizaçãoIMOVEIS!B129),atualizaçãoIMOVEIS!B129)</f>
        <v/>
      </c>
      <c r="C130" t="e">
        <f>+LEFT(atualizaçãoIMOVEIS!F129,SEARCH(",",atualizaçãoIMOVEIS!F129))</f>
        <v>#VALUE!</v>
      </c>
      <c r="D130">
        <f>+atualizaçãoIMOVEIS!H129</f>
        <v>0</v>
      </c>
      <c r="E130">
        <f>+atualizaçãoIMOVEIS!J129</f>
        <v>0</v>
      </c>
      <c r="F130">
        <f>IFERROR(LEFT(atualizaçãoIMOVEIS!Y129,SEARCH(",",atualizaçãoIMOVEIS!Y129)-1),atualizaçãoIMOVEIS!Y129)</f>
        <v>0</v>
      </c>
      <c r="G130">
        <f>+atualizaçãoIMOVEIS!D129</f>
        <v>0</v>
      </c>
      <c r="H130" s="67">
        <f ca="1">IF('Tabela de Peso'!$E$8-atualizaçãoIMOVEIS!T129=0,1,'Tabela de Peso'!$E$8-atualizaçãoIMOVEIS!T129)</f>
        <v>45488</v>
      </c>
      <c r="I130" s="57">
        <f ca="1">+TODAY()-atualizaçãoIMOVEIS!U129</f>
        <v>45488</v>
      </c>
      <c r="J130" s="54">
        <f>+atualizaçãoIMOVEIS!K129</f>
        <v>0</v>
      </c>
      <c r="K130" s="54"/>
      <c r="L130" s="54" t="e">
        <f t="shared" si="3"/>
        <v>#DIV/0!</v>
      </c>
      <c r="M130" s="54"/>
      <c r="N130" s="54">
        <f>+atualizaçãoIMOVEIS!L129</f>
        <v>0</v>
      </c>
      <c r="O130" s="54"/>
      <c r="P130" s="54">
        <f>+atualizaçãoIMOVEIS!N129</f>
        <v>0</v>
      </c>
      <c r="Q130" s="62">
        <f>SUM(W$3:W130)</f>
        <v>128</v>
      </c>
      <c r="R130">
        <f>+atualizaçãoIMOVEIS!Q129</f>
        <v>0</v>
      </c>
      <c r="S130">
        <f>+atualizaçãoIMOVEIS!S129</f>
        <v>0</v>
      </c>
      <c r="T130">
        <f>+atualizaçãoIMOVEIS!V129</f>
        <v>0</v>
      </c>
      <c r="U130" s="56">
        <f>IFERROR(VLOOKUP(G130,'Tabela de Peso'!B$36:E$53,4,0),1)</f>
        <v>1</v>
      </c>
      <c r="V130">
        <f>IF(J130=0,'Tabela de Peso'!E$11,'Tabela de Peso'!E$10)</f>
        <v>8</v>
      </c>
      <c r="W130" s="1">
        <f>IF(atualizaçãoIMOVEIS!AB129="Especial",'Tabela de Peso'!$E$4,1)</f>
        <v>1</v>
      </c>
      <c r="X130" s="1">
        <f>IFERROR(VLOOKUP(D130,'Tabela de Peso'!B:E,4,0),'Tabela de Peso'!E$32)</f>
        <v>-100</v>
      </c>
      <c r="Y130" s="70">
        <f>COUNTIF(Clientes!B:B,B130)</f>
        <v>1048347</v>
      </c>
      <c r="Z130" s="69">
        <f>+COUNTIF(Visitas!B:B,B130)</f>
        <v>1048172</v>
      </c>
      <c r="AA130" s="94">
        <f>IFERROR(VLOOKUP(B130,ZAP!A$2:AC$793,28,0),1)</f>
        <v>1</v>
      </c>
      <c r="AB130" s="65">
        <f>IFERROR(VLOOKUP(B130,ZAP!A$2:AC$793,26,0),1)</f>
        <v>1</v>
      </c>
      <c r="AC130" s="55">
        <f>IF(B130="",-9999999999,((AA130*'Tabela de Peso'!$E$7/H130)+(Z130*'Tabela de Peso'!$E$6/H130)+(Y130*'Tabela de Peso'!$E$5/H130)+(AB130*'Tabela de Peso'!$E$9+T130/1000)+W130+V130+X130+U130++AF130+S130+atualizaçãoIMOVEIS!R129)-I130-P130/1000)</f>
        <v>-9999999999</v>
      </c>
      <c r="AD130" s="66" t="str">
        <f>IFERROR(+VLOOKUP(B130,ZAP!A:D,3,0),"não")</f>
        <v>não</v>
      </c>
      <c r="AE130" s="55" t="str">
        <f>IF(B130="","",IF(A130&lt;81,IF(AD130="ativo","manter","inserir"),IF(AD130="ativo",IF(H130&lt;'Tabela de Peso'!D$8,"manter","retirar"),"Não anunciar")))</f>
        <v/>
      </c>
    </row>
    <row r="131" spans="1:32" x14ac:dyDescent="0.25">
      <c r="A131" s="56">
        <f t="shared" ref="A131:A194" ca="1" si="4">+_xlfn.RANK.EQ(AC131,AC$3:AC$2201,0)</f>
        <v>85</v>
      </c>
      <c r="B131" t="str">
        <f>IF(atualizaçãoIMOVEIS!Y130="",IF(atualizaçãoIMOVEIS!Z130="","",atualizaçãoIMOVEIS!B130),atualizaçãoIMOVEIS!B130)</f>
        <v/>
      </c>
      <c r="C131" t="e">
        <f>+LEFT(atualizaçãoIMOVEIS!F130,SEARCH(",",atualizaçãoIMOVEIS!F130))</f>
        <v>#VALUE!</v>
      </c>
      <c r="D131">
        <f>+atualizaçãoIMOVEIS!H130</f>
        <v>0</v>
      </c>
      <c r="E131">
        <f>+atualizaçãoIMOVEIS!J130</f>
        <v>0</v>
      </c>
      <c r="F131">
        <f>IFERROR(LEFT(atualizaçãoIMOVEIS!Y130,SEARCH(",",atualizaçãoIMOVEIS!Y130)-1),atualizaçãoIMOVEIS!Y130)</f>
        <v>0</v>
      </c>
      <c r="G131">
        <f>+atualizaçãoIMOVEIS!D130</f>
        <v>0</v>
      </c>
      <c r="H131" s="67">
        <f ca="1">IF('Tabela de Peso'!$E$8-atualizaçãoIMOVEIS!T130=0,1,'Tabela de Peso'!$E$8-atualizaçãoIMOVEIS!T130)</f>
        <v>45488</v>
      </c>
      <c r="I131" s="57">
        <f ca="1">+TODAY()-atualizaçãoIMOVEIS!U130</f>
        <v>45488</v>
      </c>
      <c r="J131" s="54">
        <f>+atualizaçãoIMOVEIS!K130</f>
        <v>0</v>
      </c>
      <c r="K131" s="54"/>
      <c r="L131" s="54" t="e">
        <f t="shared" ref="L131:L194" si="5">+J131/T131</f>
        <v>#DIV/0!</v>
      </c>
      <c r="M131" s="54"/>
      <c r="N131" s="54">
        <f>+atualizaçãoIMOVEIS!L130</f>
        <v>0</v>
      </c>
      <c r="O131" s="54"/>
      <c r="P131" s="54">
        <f>+atualizaçãoIMOVEIS!N130</f>
        <v>0</v>
      </c>
      <c r="Q131" s="62">
        <f>SUM(W$3:W131)</f>
        <v>129</v>
      </c>
      <c r="R131">
        <f>+atualizaçãoIMOVEIS!Q130</f>
        <v>0</v>
      </c>
      <c r="S131">
        <f>+atualizaçãoIMOVEIS!S130</f>
        <v>0</v>
      </c>
      <c r="T131">
        <f>+atualizaçãoIMOVEIS!V130</f>
        <v>0</v>
      </c>
      <c r="U131" s="56">
        <f>IFERROR(VLOOKUP(G131,'Tabela de Peso'!B$36:E$53,4,0),1)</f>
        <v>1</v>
      </c>
      <c r="V131">
        <f>IF(J131=0,'Tabela de Peso'!E$11,'Tabela de Peso'!E$10)</f>
        <v>8</v>
      </c>
      <c r="W131" s="1">
        <f>IF(atualizaçãoIMOVEIS!AB130="Especial",'Tabela de Peso'!$E$4,1)</f>
        <v>1</v>
      </c>
      <c r="X131" s="1">
        <f>IFERROR(VLOOKUP(D131,'Tabela de Peso'!B:E,4,0),'Tabela de Peso'!E$32)</f>
        <v>-100</v>
      </c>
      <c r="Y131" s="70">
        <f>COUNTIF(Clientes!B:B,B131)</f>
        <v>1048347</v>
      </c>
      <c r="Z131" s="69">
        <f>+COUNTIF(Visitas!B:B,B131)</f>
        <v>1048172</v>
      </c>
      <c r="AA131" s="94">
        <f>IFERROR(VLOOKUP(B131,ZAP!A$2:AC$793,28,0),1)</f>
        <v>1</v>
      </c>
      <c r="AB131" s="65">
        <f>IFERROR(VLOOKUP(B131,ZAP!A$2:AC$793,26,0),1)</f>
        <v>1</v>
      </c>
      <c r="AC131" s="55">
        <f>IF(B131="",-9999999999,((AA131*'Tabela de Peso'!$E$7/H131)+(Z131*'Tabela de Peso'!$E$6/H131)+(Y131*'Tabela de Peso'!$E$5/H131)+(AB131*'Tabela de Peso'!$E$9+T131/1000)+W131+V131+X131+U131++AF131+S131+atualizaçãoIMOVEIS!R130)-I131-P131/1000)</f>
        <v>-9999999999</v>
      </c>
      <c r="AD131" s="66" t="str">
        <f>IFERROR(+VLOOKUP(B131,ZAP!A:D,3,0),"não")</f>
        <v>não</v>
      </c>
      <c r="AE131" s="55" t="str">
        <f>IF(B131="","",IF(A131&lt;81,IF(AD131="ativo","manter","inserir"),IF(AD131="ativo",IF(H131&lt;'Tabela de Peso'!D$8,"manter","retirar"),"Não anunciar")))</f>
        <v/>
      </c>
    </row>
    <row r="132" spans="1:32" x14ac:dyDescent="0.25">
      <c r="A132" s="56">
        <f t="shared" ca="1" si="4"/>
        <v>85</v>
      </c>
      <c r="B132" t="str">
        <f>IF(atualizaçãoIMOVEIS!Y131="",IF(atualizaçãoIMOVEIS!Z131="","",atualizaçãoIMOVEIS!B131),atualizaçãoIMOVEIS!B131)</f>
        <v/>
      </c>
      <c r="C132" t="e">
        <f>+LEFT(atualizaçãoIMOVEIS!F131,SEARCH(",",atualizaçãoIMOVEIS!F131))</f>
        <v>#VALUE!</v>
      </c>
      <c r="D132">
        <f>+atualizaçãoIMOVEIS!H131</f>
        <v>0</v>
      </c>
      <c r="E132">
        <f>+atualizaçãoIMOVEIS!J131</f>
        <v>0</v>
      </c>
      <c r="F132">
        <f>IFERROR(LEFT(atualizaçãoIMOVEIS!Y131,SEARCH(",",atualizaçãoIMOVEIS!Y131)-1),atualizaçãoIMOVEIS!Y131)</f>
        <v>0</v>
      </c>
      <c r="G132">
        <f>+atualizaçãoIMOVEIS!D131</f>
        <v>0</v>
      </c>
      <c r="H132" s="67">
        <f ca="1">IF('Tabela de Peso'!$E$8-atualizaçãoIMOVEIS!T131=0,1,'Tabela de Peso'!$E$8-atualizaçãoIMOVEIS!T131)</f>
        <v>45488</v>
      </c>
      <c r="I132" s="57">
        <f ca="1">+TODAY()-atualizaçãoIMOVEIS!U131</f>
        <v>45488</v>
      </c>
      <c r="J132" s="54">
        <f>+atualizaçãoIMOVEIS!K131</f>
        <v>0</v>
      </c>
      <c r="K132" s="54"/>
      <c r="L132" s="54" t="e">
        <f t="shared" si="5"/>
        <v>#DIV/0!</v>
      </c>
      <c r="M132" s="54"/>
      <c r="N132" s="54">
        <f>+atualizaçãoIMOVEIS!L131</f>
        <v>0</v>
      </c>
      <c r="O132" s="54"/>
      <c r="P132" s="54">
        <f>+atualizaçãoIMOVEIS!N131</f>
        <v>0</v>
      </c>
      <c r="Q132" s="62">
        <f>SUM(W$3:W132)</f>
        <v>130</v>
      </c>
      <c r="R132">
        <f>+atualizaçãoIMOVEIS!Q131</f>
        <v>0</v>
      </c>
      <c r="S132">
        <f>+atualizaçãoIMOVEIS!S131</f>
        <v>0</v>
      </c>
      <c r="T132">
        <f>+atualizaçãoIMOVEIS!V131</f>
        <v>0</v>
      </c>
      <c r="U132" s="56">
        <f>IFERROR(VLOOKUP(G132,'Tabela de Peso'!B$36:E$53,4,0),1)</f>
        <v>1</v>
      </c>
      <c r="V132">
        <f>IF(J132=0,'Tabela de Peso'!E$11,'Tabela de Peso'!E$10)</f>
        <v>8</v>
      </c>
      <c r="W132" s="1">
        <f>IF(atualizaçãoIMOVEIS!AB131="Especial",'Tabela de Peso'!$E$4,1)</f>
        <v>1</v>
      </c>
      <c r="X132" s="1">
        <f>IFERROR(VLOOKUP(D132,'Tabela de Peso'!B:E,4,0),'Tabela de Peso'!E$32)</f>
        <v>-100</v>
      </c>
      <c r="Y132" s="70">
        <f>COUNTIF(Clientes!B:B,B132)</f>
        <v>1048347</v>
      </c>
      <c r="Z132" s="69">
        <f>+COUNTIF(Visitas!B:B,B132)</f>
        <v>1048172</v>
      </c>
      <c r="AA132" s="94">
        <f>IFERROR(VLOOKUP(B132,ZAP!A$2:AC$793,28,0),1)</f>
        <v>1</v>
      </c>
      <c r="AB132" s="65">
        <f>IFERROR(VLOOKUP(B132,ZAP!A$2:AC$793,26,0),1)</f>
        <v>1</v>
      </c>
      <c r="AC132" s="55">
        <f>IF(B132="",-9999999999,((AA132*'Tabela de Peso'!$E$7/H132)+(Z132*'Tabela de Peso'!$E$6/H132)+(Y132*'Tabela de Peso'!$E$5/H132)+(AB132*'Tabela de Peso'!$E$9+T132/1000)+W132+V132+X132+U132++AF132+S132+atualizaçãoIMOVEIS!R131)-I132-P132/1000)</f>
        <v>-9999999999</v>
      </c>
      <c r="AD132" s="66" t="str">
        <f>IFERROR(+VLOOKUP(B132,ZAP!A:D,3,0),"não")</f>
        <v>não</v>
      </c>
      <c r="AE132" s="55" t="str">
        <f>IF(B132="","",IF(A132&lt;81,IF(AD132="ativo","manter","inserir"),IF(AD132="ativo",IF(H132&lt;'Tabela de Peso'!D$8,"manter","retirar"),"Não anunciar")))</f>
        <v/>
      </c>
    </row>
    <row r="133" spans="1:32" x14ac:dyDescent="0.25">
      <c r="A133" s="56">
        <f t="shared" ca="1" si="4"/>
        <v>85</v>
      </c>
      <c r="B133" t="str">
        <f>IF(atualizaçãoIMOVEIS!Y132="",IF(atualizaçãoIMOVEIS!Z132="","",atualizaçãoIMOVEIS!B132),atualizaçãoIMOVEIS!B132)</f>
        <v/>
      </c>
      <c r="C133" t="e">
        <f>+LEFT(atualizaçãoIMOVEIS!F132,SEARCH(",",atualizaçãoIMOVEIS!F132))</f>
        <v>#VALUE!</v>
      </c>
      <c r="D133">
        <f>+atualizaçãoIMOVEIS!H132</f>
        <v>0</v>
      </c>
      <c r="E133">
        <f>+atualizaçãoIMOVEIS!J132</f>
        <v>0</v>
      </c>
      <c r="F133">
        <f>IFERROR(LEFT(atualizaçãoIMOVEIS!Y132,SEARCH(",",atualizaçãoIMOVEIS!Y132)-1),atualizaçãoIMOVEIS!Y132)</f>
        <v>0</v>
      </c>
      <c r="G133">
        <f>+atualizaçãoIMOVEIS!D132</f>
        <v>0</v>
      </c>
      <c r="H133" s="67">
        <f ca="1">IF('Tabela de Peso'!$E$8-atualizaçãoIMOVEIS!T132=0,1,'Tabela de Peso'!$E$8-atualizaçãoIMOVEIS!T132)</f>
        <v>45488</v>
      </c>
      <c r="I133" s="57">
        <f ca="1">+TODAY()-atualizaçãoIMOVEIS!U132</f>
        <v>45488</v>
      </c>
      <c r="J133" s="54">
        <f>+atualizaçãoIMOVEIS!K132</f>
        <v>0</v>
      </c>
      <c r="K133" s="54"/>
      <c r="L133" s="54" t="e">
        <f t="shared" si="5"/>
        <v>#DIV/0!</v>
      </c>
      <c r="M133" s="54"/>
      <c r="N133" s="54">
        <f>+atualizaçãoIMOVEIS!L132</f>
        <v>0</v>
      </c>
      <c r="O133" s="54"/>
      <c r="P133" s="54">
        <f>+atualizaçãoIMOVEIS!N132</f>
        <v>0</v>
      </c>
      <c r="Q133" s="62">
        <f>SUM(W$3:W133)</f>
        <v>131</v>
      </c>
      <c r="R133">
        <f>+atualizaçãoIMOVEIS!Q132</f>
        <v>0</v>
      </c>
      <c r="S133">
        <f>+atualizaçãoIMOVEIS!S132</f>
        <v>0</v>
      </c>
      <c r="T133">
        <f>+atualizaçãoIMOVEIS!V132</f>
        <v>0</v>
      </c>
      <c r="U133" s="56">
        <f>IFERROR(VLOOKUP(G133,'Tabela de Peso'!B$36:E$53,4,0),1)</f>
        <v>1</v>
      </c>
      <c r="V133">
        <f>IF(J133=0,'Tabela de Peso'!E$11,'Tabela de Peso'!E$10)</f>
        <v>8</v>
      </c>
      <c r="W133" s="1">
        <f>IF(atualizaçãoIMOVEIS!AB132="Especial",'Tabela de Peso'!$E$4,1)</f>
        <v>1</v>
      </c>
      <c r="X133" s="1">
        <f>IFERROR(VLOOKUP(D133,'Tabela de Peso'!B:E,4,0),'Tabela de Peso'!E$32)</f>
        <v>-100</v>
      </c>
      <c r="Y133" s="70">
        <f>COUNTIF(Clientes!B:B,B133)</f>
        <v>1048347</v>
      </c>
      <c r="Z133" s="69">
        <f>+COUNTIF(Visitas!B:B,B133)</f>
        <v>1048172</v>
      </c>
      <c r="AA133" s="94">
        <f>IFERROR(VLOOKUP(B133,ZAP!A$2:AC$793,28,0),1)</f>
        <v>1</v>
      </c>
      <c r="AB133" s="65">
        <f>IFERROR(VLOOKUP(B133,ZAP!A$2:AC$793,26,0),1)</f>
        <v>1</v>
      </c>
      <c r="AC133" s="55">
        <f>IF(B133="",-9999999999,((AA133*'Tabela de Peso'!$E$7/H133)+(Z133*'Tabela de Peso'!$E$6/H133)+(Y133*'Tabela de Peso'!$E$5/H133)+(AB133*'Tabela de Peso'!$E$9+T133/1000)+W133+V133+X133+U133++AF133+S133+atualizaçãoIMOVEIS!R132)-I133-P133/1000)</f>
        <v>-9999999999</v>
      </c>
      <c r="AD133" s="66" t="str">
        <f>IFERROR(+VLOOKUP(B133,ZAP!A:D,3,0),"não")</f>
        <v>não</v>
      </c>
      <c r="AE133" s="55" t="str">
        <f>IF(B133="","",IF(A133&lt;81,IF(AD133="ativo","manter","inserir"),IF(AD133="ativo",IF(H133&lt;'Tabela de Peso'!D$8,"manter","retirar"),"Não anunciar")))</f>
        <v/>
      </c>
    </row>
    <row r="134" spans="1:32" x14ac:dyDescent="0.25">
      <c r="A134" s="56">
        <f t="shared" ca="1" si="4"/>
        <v>85</v>
      </c>
      <c r="B134" t="str">
        <f>IF(atualizaçãoIMOVEIS!Y133="",IF(atualizaçãoIMOVEIS!Z133="","",atualizaçãoIMOVEIS!B133),atualizaçãoIMOVEIS!B133)</f>
        <v/>
      </c>
      <c r="C134" t="e">
        <f>+LEFT(atualizaçãoIMOVEIS!F133,SEARCH(",",atualizaçãoIMOVEIS!F133))</f>
        <v>#VALUE!</v>
      </c>
      <c r="D134">
        <f>+atualizaçãoIMOVEIS!H133</f>
        <v>0</v>
      </c>
      <c r="E134">
        <f>+atualizaçãoIMOVEIS!J133</f>
        <v>0</v>
      </c>
      <c r="F134">
        <f>IFERROR(LEFT(atualizaçãoIMOVEIS!Y133,SEARCH(",",atualizaçãoIMOVEIS!Y133)-1),atualizaçãoIMOVEIS!Y133)</f>
        <v>0</v>
      </c>
      <c r="G134">
        <f>+atualizaçãoIMOVEIS!D133</f>
        <v>0</v>
      </c>
      <c r="H134" s="67">
        <f ca="1">IF('Tabela de Peso'!$E$8-atualizaçãoIMOVEIS!T133=0,1,'Tabela de Peso'!$E$8-atualizaçãoIMOVEIS!T133)</f>
        <v>45488</v>
      </c>
      <c r="I134" s="57">
        <f ca="1">+TODAY()-atualizaçãoIMOVEIS!U133</f>
        <v>45488</v>
      </c>
      <c r="J134" s="54">
        <f>+atualizaçãoIMOVEIS!K133</f>
        <v>0</v>
      </c>
      <c r="K134" s="54"/>
      <c r="L134" s="54" t="e">
        <f t="shared" si="5"/>
        <v>#DIV/0!</v>
      </c>
      <c r="M134" s="54"/>
      <c r="N134" s="54">
        <f>+atualizaçãoIMOVEIS!L133</f>
        <v>0</v>
      </c>
      <c r="O134" s="54"/>
      <c r="P134" s="54">
        <f>+atualizaçãoIMOVEIS!N133</f>
        <v>0</v>
      </c>
      <c r="Q134" s="62">
        <f>SUM(W$3:W134)</f>
        <v>132</v>
      </c>
      <c r="R134">
        <f>+atualizaçãoIMOVEIS!Q133</f>
        <v>0</v>
      </c>
      <c r="S134">
        <f>+atualizaçãoIMOVEIS!S133</f>
        <v>0</v>
      </c>
      <c r="T134">
        <f>+atualizaçãoIMOVEIS!V133</f>
        <v>0</v>
      </c>
      <c r="U134" s="56">
        <f>IFERROR(VLOOKUP(G134,'Tabela de Peso'!B$36:E$53,4,0),1)</f>
        <v>1</v>
      </c>
      <c r="V134">
        <f>IF(J134=0,'Tabela de Peso'!E$11,'Tabela de Peso'!E$10)</f>
        <v>8</v>
      </c>
      <c r="W134" s="1">
        <f>IF(atualizaçãoIMOVEIS!AB133="Especial",'Tabela de Peso'!$E$4,1)</f>
        <v>1</v>
      </c>
      <c r="X134" s="1">
        <f>IFERROR(VLOOKUP(D134,'Tabela de Peso'!B:E,4,0),'Tabela de Peso'!E$32)</f>
        <v>-100</v>
      </c>
      <c r="Y134" s="70">
        <f>COUNTIF(Clientes!B:B,B134)</f>
        <v>1048347</v>
      </c>
      <c r="Z134" s="69">
        <f>+COUNTIF(Visitas!B:B,B134)</f>
        <v>1048172</v>
      </c>
      <c r="AA134" s="94">
        <f>IFERROR(VLOOKUP(B134,ZAP!A$2:AC$793,28,0),1)</f>
        <v>1</v>
      </c>
      <c r="AB134" s="65">
        <f>IFERROR(VLOOKUP(B134,ZAP!A$2:AC$793,26,0),1)</f>
        <v>1</v>
      </c>
      <c r="AC134" s="55">
        <f>IF(B134="",-9999999999,((AA134*'Tabela de Peso'!$E$7/H134)+(Z134*'Tabela de Peso'!$E$6/H134)+(Y134*'Tabela de Peso'!$E$5/H134)+(AB134*'Tabela de Peso'!$E$9+T134/1000)+W134+V134+X134+U134++AF134+S134+atualizaçãoIMOVEIS!R133)-I134-P134/1000)</f>
        <v>-9999999999</v>
      </c>
      <c r="AD134" s="66" t="str">
        <f>IFERROR(+VLOOKUP(B134,ZAP!A:D,3,0),"não")</f>
        <v>não</v>
      </c>
      <c r="AE134" s="55" t="str">
        <f>IF(B134="","",IF(A134&lt;81,IF(AD134="ativo","manter","inserir"),IF(AD134="ativo",IF(H134&lt;'Tabela de Peso'!D$8,"manter","retirar"),"Não anunciar")))</f>
        <v/>
      </c>
    </row>
    <row r="135" spans="1:32" x14ac:dyDescent="0.25">
      <c r="A135" s="56">
        <f t="shared" ca="1" si="4"/>
        <v>85</v>
      </c>
      <c r="B135" t="str">
        <f>IF(atualizaçãoIMOVEIS!Y134="",IF(atualizaçãoIMOVEIS!Z134="","",atualizaçãoIMOVEIS!B134),atualizaçãoIMOVEIS!B134)</f>
        <v/>
      </c>
      <c r="C135" t="e">
        <f>+LEFT(atualizaçãoIMOVEIS!F134,SEARCH(",",atualizaçãoIMOVEIS!F134))</f>
        <v>#VALUE!</v>
      </c>
      <c r="D135">
        <f>+atualizaçãoIMOVEIS!H134</f>
        <v>0</v>
      </c>
      <c r="E135">
        <f>+atualizaçãoIMOVEIS!J134</f>
        <v>0</v>
      </c>
      <c r="F135">
        <f>IFERROR(LEFT(atualizaçãoIMOVEIS!Y134,SEARCH(",",atualizaçãoIMOVEIS!Y134)-1),atualizaçãoIMOVEIS!Y134)</f>
        <v>0</v>
      </c>
      <c r="G135">
        <f>+atualizaçãoIMOVEIS!D134</f>
        <v>0</v>
      </c>
      <c r="H135" s="67">
        <f ca="1">IF('Tabela de Peso'!$E$8-atualizaçãoIMOVEIS!T134=0,1,'Tabela de Peso'!$E$8-atualizaçãoIMOVEIS!T134)</f>
        <v>45488</v>
      </c>
      <c r="I135" s="57">
        <f ca="1">+TODAY()-atualizaçãoIMOVEIS!U134</f>
        <v>45488</v>
      </c>
      <c r="J135" s="54">
        <f>+atualizaçãoIMOVEIS!K134</f>
        <v>0</v>
      </c>
      <c r="K135" s="54"/>
      <c r="L135" s="54" t="e">
        <f t="shared" si="5"/>
        <v>#DIV/0!</v>
      </c>
      <c r="M135" s="54"/>
      <c r="N135" s="54">
        <f>+atualizaçãoIMOVEIS!L134</f>
        <v>0</v>
      </c>
      <c r="O135" s="54"/>
      <c r="P135" s="54">
        <f>+atualizaçãoIMOVEIS!N134</f>
        <v>0</v>
      </c>
      <c r="Q135" s="62">
        <f>SUM(W$3:W135)</f>
        <v>133</v>
      </c>
      <c r="R135">
        <f>+atualizaçãoIMOVEIS!Q134</f>
        <v>0</v>
      </c>
      <c r="S135">
        <f>+atualizaçãoIMOVEIS!S134</f>
        <v>0</v>
      </c>
      <c r="T135">
        <f>+atualizaçãoIMOVEIS!V134</f>
        <v>0</v>
      </c>
      <c r="U135" s="56">
        <f>IFERROR(VLOOKUP(G135,'Tabela de Peso'!B$36:E$53,4,0),1)</f>
        <v>1</v>
      </c>
      <c r="V135">
        <f>IF(J135=0,'Tabela de Peso'!E$11,'Tabela de Peso'!E$10)</f>
        <v>8</v>
      </c>
      <c r="W135" s="1">
        <f>IF(atualizaçãoIMOVEIS!AB134="Especial",'Tabela de Peso'!$E$4,1)</f>
        <v>1</v>
      </c>
      <c r="X135" s="1">
        <f>IFERROR(VLOOKUP(D135,'Tabela de Peso'!B:E,4,0),'Tabela de Peso'!E$32)</f>
        <v>-100</v>
      </c>
      <c r="Y135" s="70">
        <f>COUNTIF(Clientes!B:B,B135)</f>
        <v>1048347</v>
      </c>
      <c r="Z135" s="69">
        <f>+COUNTIF(Visitas!B:B,B135)</f>
        <v>1048172</v>
      </c>
      <c r="AA135" s="94">
        <f>IFERROR(VLOOKUP(B135,ZAP!A$2:AC$793,28,0),1)</f>
        <v>1</v>
      </c>
      <c r="AB135" s="65">
        <f>IFERROR(VLOOKUP(B135,ZAP!A$2:AC$793,26,0),1)</f>
        <v>1</v>
      </c>
      <c r="AC135" s="55">
        <f>IF(B135="",-9999999999,((AA135*'Tabela de Peso'!$E$7/H135)+(Z135*'Tabela de Peso'!$E$6/H135)+(Y135*'Tabela de Peso'!$E$5/H135)+(AB135*'Tabela de Peso'!$E$9+T135/1000)+W135+V135+X135+U135++AF135+S135+atualizaçãoIMOVEIS!R134)-I135-P135/1000)</f>
        <v>-9999999999</v>
      </c>
      <c r="AD135" s="66" t="str">
        <f>IFERROR(+VLOOKUP(B135,ZAP!A:D,3,0),"não")</f>
        <v>não</v>
      </c>
      <c r="AE135" s="55" t="str">
        <f>IF(B135="","",IF(A135&lt;81,IF(AD135="ativo","manter","inserir"),IF(AD135="ativo",IF(H135&lt;'Tabela de Peso'!D$8,"manter","retirar"),"Não anunciar")))</f>
        <v/>
      </c>
    </row>
    <row r="136" spans="1:32" x14ac:dyDescent="0.25">
      <c r="A136" s="56">
        <f t="shared" ca="1" si="4"/>
        <v>85</v>
      </c>
      <c r="B136" t="str">
        <f>IF(atualizaçãoIMOVEIS!Y135="",IF(atualizaçãoIMOVEIS!Z135="","",atualizaçãoIMOVEIS!B135),atualizaçãoIMOVEIS!B135)</f>
        <v/>
      </c>
      <c r="C136" t="e">
        <f>+LEFT(atualizaçãoIMOVEIS!F135,SEARCH(",",atualizaçãoIMOVEIS!F135))</f>
        <v>#VALUE!</v>
      </c>
      <c r="D136">
        <f>+atualizaçãoIMOVEIS!H135</f>
        <v>0</v>
      </c>
      <c r="E136">
        <f>+atualizaçãoIMOVEIS!J135</f>
        <v>0</v>
      </c>
      <c r="F136">
        <f>IFERROR(LEFT(atualizaçãoIMOVEIS!Y135,SEARCH(",",atualizaçãoIMOVEIS!Y135)-1),atualizaçãoIMOVEIS!Y135)</f>
        <v>0</v>
      </c>
      <c r="G136">
        <f>+atualizaçãoIMOVEIS!D135</f>
        <v>0</v>
      </c>
      <c r="H136" s="67">
        <f ca="1">IF('Tabela de Peso'!$E$8-atualizaçãoIMOVEIS!T135=0,1,'Tabela de Peso'!$E$8-atualizaçãoIMOVEIS!T135)</f>
        <v>45488</v>
      </c>
      <c r="I136" s="57">
        <f ca="1">+TODAY()-atualizaçãoIMOVEIS!U135</f>
        <v>45488</v>
      </c>
      <c r="J136" s="54">
        <f>+atualizaçãoIMOVEIS!K135</f>
        <v>0</v>
      </c>
      <c r="K136" s="54"/>
      <c r="L136" s="54" t="e">
        <f t="shared" si="5"/>
        <v>#DIV/0!</v>
      </c>
      <c r="M136" s="54"/>
      <c r="N136" s="54">
        <f>+atualizaçãoIMOVEIS!L135</f>
        <v>0</v>
      </c>
      <c r="O136" s="54"/>
      <c r="P136" s="54">
        <f>+atualizaçãoIMOVEIS!N135</f>
        <v>0</v>
      </c>
      <c r="Q136" s="62">
        <f>SUM(W$3:W136)</f>
        <v>134</v>
      </c>
      <c r="R136">
        <f>+atualizaçãoIMOVEIS!Q135</f>
        <v>0</v>
      </c>
      <c r="S136">
        <f>+atualizaçãoIMOVEIS!S135</f>
        <v>0</v>
      </c>
      <c r="T136">
        <f>+atualizaçãoIMOVEIS!V135</f>
        <v>0</v>
      </c>
      <c r="U136" s="56">
        <f>IFERROR(VLOOKUP(G136,'Tabela de Peso'!B$36:E$53,4,0),1)</f>
        <v>1</v>
      </c>
      <c r="V136">
        <f>IF(J136=0,'Tabela de Peso'!E$11,'Tabela de Peso'!E$10)</f>
        <v>8</v>
      </c>
      <c r="W136" s="1">
        <f>IF(atualizaçãoIMOVEIS!AB135="Especial",'Tabela de Peso'!$E$4,1)</f>
        <v>1</v>
      </c>
      <c r="X136" s="1">
        <f>IFERROR(VLOOKUP(D136,'Tabela de Peso'!B:E,4,0),'Tabela de Peso'!E$32)</f>
        <v>-100</v>
      </c>
      <c r="Y136" s="70">
        <f>COUNTIF(Clientes!B:B,B136)</f>
        <v>1048347</v>
      </c>
      <c r="Z136" s="69">
        <f>+COUNTIF(Visitas!B:B,B136)</f>
        <v>1048172</v>
      </c>
      <c r="AA136" s="94">
        <f>IFERROR(VLOOKUP(B136,ZAP!A$2:AC$793,28,0),1)</f>
        <v>1</v>
      </c>
      <c r="AB136" s="65">
        <f>IFERROR(VLOOKUP(B136,ZAP!A$2:AC$793,26,0),1)</f>
        <v>1</v>
      </c>
      <c r="AC136" s="55">
        <f>IF(B136="",-9999999999,((AA136*'Tabela de Peso'!$E$7/H136)+(Z136*'Tabela de Peso'!$E$6/H136)+(Y136*'Tabela de Peso'!$E$5/H136)+(AB136*'Tabela de Peso'!$E$9+T136/1000)+W136+V136+X136+U136++AF136+S136+atualizaçãoIMOVEIS!R135)-I136-P136/1000)</f>
        <v>-9999999999</v>
      </c>
      <c r="AD136" s="66" t="str">
        <f>IFERROR(+VLOOKUP(B136,ZAP!A:D,3,0),"não")</f>
        <v>não</v>
      </c>
      <c r="AE136" s="55" t="str">
        <f>IF(B136="","",IF(A136&lt;81,IF(AD136="ativo","manter","inserir"),IF(AD136="ativo",IF(H136&lt;'Tabela de Peso'!D$8,"manter","retirar"),"Não anunciar")))</f>
        <v/>
      </c>
    </row>
    <row r="137" spans="1:32" x14ac:dyDescent="0.25">
      <c r="A137" s="56">
        <f t="shared" ca="1" si="4"/>
        <v>85</v>
      </c>
      <c r="B137" t="str">
        <f>IF(atualizaçãoIMOVEIS!Y136="",IF(atualizaçãoIMOVEIS!Z136="","",atualizaçãoIMOVEIS!B136),atualizaçãoIMOVEIS!B136)</f>
        <v/>
      </c>
      <c r="C137" t="e">
        <f>+LEFT(atualizaçãoIMOVEIS!F136,SEARCH(",",atualizaçãoIMOVEIS!F136))</f>
        <v>#VALUE!</v>
      </c>
      <c r="D137">
        <f>+atualizaçãoIMOVEIS!H136</f>
        <v>0</v>
      </c>
      <c r="E137">
        <f>+atualizaçãoIMOVEIS!J136</f>
        <v>0</v>
      </c>
      <c r="F137">
        <f>IFERROR(LEFT(atualizaçãoIMOVEIS!Y136,SEARCH(",",atualizaçãoIMOVEIS!Y136)-1),atualizaçãoIMOVEIS!Y136)</f>
        <v>0</v>
      </c>
      <c r="G137">
        <f>+atualizaçãoIMOVEIS!D136</f>
        <v>0</v>
      </c>
      <c r="H137" s="67">
        <f ca="1">IF('Tabela de Peso'!$E$8-atualizaçãoIMOVEIS!T136=0,1,'Tabela de Peso'!$E$8-atualizaçãoIMOVEIS!T136)</f>
        <v>45488</v>
      </c>
      <c r="I137" s="57">
        <f ca="1">+TODAY()-atualizaçãoIMOVEIS!U136</f>
        <v>45488</v>
      </c>
      <c r="J137" s="54">
        <f>+atualizaçãoIMOVEIS!K136</f>
        <v>0</v>
      </c>
      <c r="K137" s="54"/>
      <c r="L137" s="54" t="e">
        <f t="shared" si="5"/>
        <v>#DIV/0!</v>
      </c>
      <c r="M137" s="54"/>
      <c r="N137" s="54">
        <f>+atualizaçãoIMOVEIS!L136</f>
        <v>0</v>
      </c>
      <c r="O137" s="54"/>
      <c r="P137" s="54">
        <f>+atualizaçãoIMOVEIS!N136</f>
        <v>0</v>
      </c>
      <c r="Q137" s="62">
        <f>SUM(W$3:W137)</f>
        <v>135</v>
      </c>
      <c r="R137">
        <f>+atualizaçãoIMOVEIS!Q136</f>
        <v>0</v>
      </c>
      <c r="S137">
        <f>+atualizaçãoIMOVEIS!S136</f>
        <v>0</v>
      </c>
      <c r="T137">
        <f>+atualizaçãoIMOVEIS!V136</f>
        <v>0</v>
      </c>
      <c r="U137" s="56">
        <f>IFERROR(VLOOKUP(G137,'Tabela de Peso'!B$36:E$53,4,0),1)</f>
        <v>1</v>
      </c>
      <c r="V137">
        <f>IF(J137=0,'Tabela de Peso'!E$11,'Tabela de Peso'!E$10)</f>
        <v>8</v>
      </c>
      <c r="W137" s="1">
        <f>IF(atualizaçãoIMOVEIS!AB136="Especial",'Tabela de Peso'!$E$4,1)</f>
        <v>1</v>
      </c>
      <c r="X137" s="1">
        <f>IFERROR(VLOOKUP(D137,'Tabela de Peso'!B:E,4,0),'Tabela de Peso'!E$32)</f>
        <v>-100</v>
      </c>
      <c r="Y137" s="70">
        <f>COUNTIF(Clientes!B:B,B137)</f>
        <v>1048347</v>
      </c>
      <c r="Z137" s="69">
        <f>+COUNTIF(Visitas!B:B,B137)</f>
        <v>1048172</v>
      </c>
      <c r="AA137" s="94">
        <f>IFERROR(VLOOKUP(B137,ZAP!A$2:AC$793,28,0),1)</f>
        <v>1</v>
      </c>
      <c r="AB137" s="65">
        <f>IFERROR(VLOOKUP(B137,ZAP!A$2:AC$793,26,0),1)</f>
        <v>1</v>
      </c>
      <c r="AC137" s="55">
        <f>IF(B137="",-9999999999,((AA137*'Tabela de Peso'!$E$7/H137)+(Z137*'Tabela de Peso'!$E$6/H137)+(Y137*'Tabela de Peso'!$E$5/H137)+(AB137*'Tabela de Peso'!$E$9+T137/1000)+W137+V137+X137+U137++AF137+S137+atualizaçãoIMOVEIS!R136)-I137-P137/1000)</f>
        <v>-9999999999</v>
      </c>
      <c r="AD137" s="66" t="str">
        <f>IFERROR(+VLOOKUP(B137,ZAP!A:D,3,0),"não")</f>
        <v>não</v>
      </c>
      <c r="AE137" s="55" t="str">
        <f>IF(B137="","",IF(A137&lt;81,IF(AD137="ativo","manter","inserir"),IF(AD137="ativo",IF(H137&lt;'Tabela de Peso'!D$8,"manter","retirar"),"Não anunciar")))</f>
        <v/>
      </c>
    </row>
    <row r="138" spans="1:32" x14ac:dyDescent="0.25">
      <c r="A138" s="56">
        <f t="shared" ca="1" si="4"/>
        <v>85</v>
      </c>
      <c r="B138" t="str">
        <f>IF(atualizaçãoIMOVEIS!Y137="",IF(atualizaçãoIMOVEIS!Z137="","",atualizaçãoIMOVEIS!B137),atualizaçãoIMOVEIS!B137)</f>
        <v/>
      </c>
      <c r="C138" t="e">
        <f>+LEFT(atualizaçãoIMOVEIS!F137,SEARCH(",",atualizaçãoIMOVEIS!F137))</f>
        <v>#VALUE!</v>
      </c>
      <c r="D138">
        <f>+atualizaçãoIMOVEIS!H137</f>
        <v>0</v>
      </c>
      <c r="E138">
        <f>+atualizaçãoIMOVEIS!J137</f>
        <v>0</v>
      </c>
      <c r="F138">
        <f>IFERROR(LEFT(atualizaçãoIMOVEIS!Y137,SEARCH(",",atualizaçãoIMOVEIS!Y137)-1),atualizaçãoIMOVEIS!Y137)</f>
        <v>0</v>
      </c>
      <c r="G138">
        <f>+atualizaçãoIMOVEIS!D137</f>
        <v>0</v>
      </c>
      <c r="H138" s="67">
        <f ca="1">IF('Tabela de Peso'!$E$8-atualizaçãoIMOVEIS!T137=0,1,'Tabela de Peso'!$E$8-atualizaçãoIMOVEIS!T137)</f>
        <v>45488</v>
      </c>
      <c r="I138" s="57">
        <f ca="1">+TODAY()-atualizaçãoIMOVEIS!U137</f>
        <v>45488</v>
      </c>
      <c r="J138" s="54">
        <f>+atualizaçãoIMOVEIS!K137</f>
        <v>0</v>
      </c>
      <c r="K138" s="54"/>
      <c r="L138" s="54" t="e">
        <f t="shared" si="5"/>
        <v>#DIV/0!</v>
      </c>
      <c r="M138" s="54"/>
      <c r="N138" s="54">
        <f>+atualizaçãoIMOVEIS!L137</f>
        <v>0</v>
      </c>
      <c r="O138" s="54"/>
      <c r="P138" s="54">
        <f>+atualizaçãoIMOVEIS!N137</f>
        <v>0</v>
      </c>
      <c r="Q138" s="62">
        <f>SUM(W$3:W138)</f>
        <v>136</v>
      </c>
      <c r="R138">
        <f>+atualizaçãoIMOVEIS!Q137</f>
        <v>0</v>
      </c>
      <c r="S138">
        <f>+atualizaçãoIMOVEIS!S137</f>
        <v>0</v>
      </c>
      <c r="T138">
        <f>+atualizaçãoIMOVEIS!V137</f>
        <v>0</v>
      </c>
      <c r="U138" s="56">
        <f>IFERROR(VLOOKUP(G138,'Tabela de Peso'!B$36:E$53,4,0),1)</f>
        <v>1</v>
      </c>
      <c r="V138">
        <f>IF(J138=0,'Tabela de Peso'!E$11,'Tabela de Peso'!E$10)</f>
        <v>8</v>
      </c>
      <c r="W138" s="1">
        <f>IF(atualizaçãoIMOVEIS!AB137="Especial",'Tabela de Peso'!$E$4,1)</f>
        <v>1</v>
      </c>
      <c r="X138" s="1">
        <f>IFERROR(VLOOKUP(D138,'Tabela de Peso'!B:E,4,0),'Tabela de Peso'!E$32)</f>
        <v>-100</v>
      </c>
      <c r="Y138" s="70">
        <f>COUNTIF(Clientes!B:B,B138)</f>
        <v>1048347</v>
      </c>
      <c r="Z138" s="69">
        <f>+COUNTIF(Visitas!B:B,B138)</f>
        <v>1048172</v>
      </c>
      <c r="AA138" s="94">
        <f>IFERROR(VLOOKUP(B138,ZAP!A$2:AC$793,28,0),1)</f>
        <v>1</v>
      </c>
      <c r="AB138" s="65">
        <f>IFERROR(VLOOKUP(B138,ZAP!A$2:AC$793,26,0),1)</f>
        <v>1</v>
      </c>
      <c r="AC138" s="55">
        <f>IF(B138="",-9999999999,((AA138*'Tabela de Peso'!$E$7/H138)+(Z138*'Tabela de Peso'!$E$6/H138)+(Y138*'Tabela de Peso'!$E$5/H138)+(AB138*'Tabela de Peso'!$E$9+T138/1000)+W138+V138+X138+U138++AF138+S138+atualizaçãoIMOVEIS!R137)-I138-P138/1000)</f>
        <v>-9999999999</v>
      </c>
      <c r="AD138" s="66" t="str">
        <f>IFERROR(+VLOOKUP(B138,ZAP!A:D,3,0),"não")</f>
        <v>não</v>
      </c>
      <c r="AE138" s="55" t="str">
        <f>IF(B138="","",IF(A138&lt;81,IF(AD138="ativo","manter","inserir"),IF(AD138="ativo",IF(H138&lt;'Tabela de Peso'!D$8,"manter","retirar"),"Não anunciar")))</f>
        <v/>
      </c>
    </row>
    <row r="139" spans="1:32" x14ac:dyDescent="0.25">
      <c r="A139" s="56">
        <f t="shared" ca="1" si="4"/>
        <v>85</v>
      </c>
      <c r="B139" t="str">
        <f>IF(atualizaçãoIMOVEIS!Y138="",IF(atualizaçãoIMOVEIS!Z138="","",atualizaçãoIMOVEIS!B138),atualizaçãoIMOVEIS!B138)</f>
        <v/>
      </c>
      <c r="C139" t="e">
        <f>+LEFT(atualizaçãoIMOVEIS!F138,SEARCH(",",atualizaçãoIMOVEIS!F138))</f>
        <v>#VALUE!</v>
      </c>
      <c r="D139">
        <f>+atualizaçãoIMOVEIS!H138</f>
        <v>0</v>
      </c>
      <c r="E139">
        <f>+atualizaçãoIMOVEIS!J138</f>
        <v>0</v>
      </c>
      <c r="F139">
        <f>IFERROR(LEFT(atualizaçãoIMOVEIS!Y138,SEARCH(",",atualizaçãoIMOVEIS!Y138)-1),atualizaçãoIMOVEIS!Y138)</f>
        <v>0</v>
      </c>
      <c r="G139">
        <f>+atualizaçãoIMOVEIS!D138</f>
        <v>0</v>
      </c>
      <c r="H139" s="67">
        <f ca="1">IF('Tabela de Peso'!$E$8-atualizaçãoIMOVEIS!T138=0,1,'Tabela de Peso'!$E$8-atualizaçãoIMOVEIS!T138)</f>
        <v>45488</v>
      </c>
      <c r="I139" s="57">
        <f ca="1">+TODAY()-atualizaçãoIMOVEIS!U138</f>
        <v>45488</v>
      </c>
      <c r="J139" s="54">
        <f>+atualizaçãoIMOVEIS!K138</f>
        <v>0</v>
      </c>
      <c r="K139" s="54"/>
      <c r="L139" s="54" t="e">
        <f t="shared" si="5"/>
        <v>#DIV/0!</v>
      </c>
      <c r="M139" s="54"/>
      <c r="N139" s="54">
        <f>+atualizaçãoIMOVEIS!L138</f>
        <v>0</v>
      </c>
      <c r="O139" s="54"/>
      <c r="P139" s="54">
        <f>+atualizaçãoIMOVEIS!N138</f>
        <v>0</v>
      </c>
      <c r="Q139" s="62">
        <f>SUM(W$3:W139)</f>
        <v>137</v>
      </c>
      <c r="R139">
        <f>+atualizaçãoIMOVEIS!Q138</f>
        <v>0</v>
      </c>
      <c r="S139">
        <f>+atualizaçãoIMOVEIS!S138</f>
        <v>0</v>
      </c>
      <c r="T139">
        <f>+atualizaçãoIMOVEIS!V138</f>
        <v>0</v>
      </c>
      <c r="U139" s="56">
        <f>IFERROR(VLOOKUP(G139,'Tabela de Peso'!B$36:E$53,4,0),1)</f>
        <v>1</v>
      </c>
      <c r="V139">
        <f>IF(J139=0,'Tabela de Peso'!E$11,'Tabela de Peso'!E$10)</f>
        <v>8</v>
      </c>
      <c r="W139" s="1">
        <f>IF(atualizaçãoIMOVEIS!AB138="Especial",'Tabela de Peso'!$E$4,1)</f>
        <v>1</v>
      </c>
      <c r="X139" s="1">
        <f>IFERROR(VLOOKUP(D139,'Tabela de Peso'!B:E,4,0),'Tabela de Peso'!E$32)</f>
        <v>-100</v>
      </c>
      <c r="Y139" s="70">
        <f>COUNTIF(Clientes!B:B,B139)</f>
        <v>1048347</v>
      </c>
      <c r="Z139" s="69">
        <f>+COUNTIF(Visitas!B:B,B139)</f>
        <v>1048172</v>
      </c>
      <c r="AA139" s="94">
        <f>IFERROR(VLOOKUP(B139,ZAP!A$2:AC$793,28,0),1)</f>
        <v>1</v>
      </c>
      <c r="AB139" s="65">
        <f>IFERROR(VLOOKUP(B139,ZAP!A$2:AC$793,26,0),1)</f>
        <v>1</v>
      </c>
      <c r="AC139" s="55">
        <f>IF(B139="",-9999999999,((AA139*'Tabela de Peso'!$E$7/H139)+(Z139*'Tabela de Peso'!$E$6/H139)+(Y139*'Tabela de Peso'!$E$5/H139)+(AB139*'Tabela de Peso'!$E$9+T139/1000)+W139+V139+X139+U139++AF139+S139+atualizaçãoIMOVEIS!R138)-I139-P139/1000)</f>
        <v>-9999999999</v>
      </c>
      <c r="AD139" s="66" t="str">
        <f>IFERROR(+VLOOKUP(B139,ZAP!A:D,3,0),"não")</f>
        <v>não</v>
      </c>
      <c r="AE139" s="55" t="str">
        <f>IF(B139="","",IF(A139&lt;81,IF(AD139="ativo","manter","inserir"),IF(AD139="ativo",IF(H139&lt;'Tabela de Peso'!D$8,"manter","retirar"),"Não anunciar")))</f>
        <v/>
      </c>
    </row>
    <row r="140" spans="1:32" x14ac:dyDescent="0.25">
      <c r="A140" s="56">
        <f t="shared" ca="1" si="4"/>
        <v>85</v>
      </c>
      <c r="B140" t="str">
        <f>IF(atualizaçãoIMOVEIS!Y139="",IF(atualizaçãoIMOVEIS!Z139="","",atualizaçãoIMOVEIS!B139),atualizaçãoIMOVEIS!B139)</f>
        <v/>
      </c>
      <c r="C140" t="e">
        <f>+LEFT(atualizaçãoIMOVEIS!F139,SEARCH(",",atualizaçãoIMOVEIS!F139))</f>
        <v>#VALUE!</v>
      </c>
      <c r="D140">
        <f>+atualizaçãoIMOVEIS!H139</f>
        <v>0</v>
      </c>
      <c r="E140">
        <f>+atualizaçãoIMOVEIS!J139</f>
        <v>0</v>
      </c>
      <c r="F140">
        <f>IFERROR(LEFT(atualizaçãoIMOVEIS!Y139,SEARCH(",",atualizaçãoIMOVEIS!Y139)-1),atualizaçãoIMOVEIS!Y139)</f>
        <v>0</v>
      </c>
      <c r="G140">
        <f>+atualizaçãoIMOVEIS!D139</f>
        <v>0</v>
      </c>
      <c r="H140" s="67">
        <f ca="1">IF('Tabela de Peso'!$E$8-atualizaçãoIMOVEIS!T139=0,1,'Tabela de Peso'!$E$8-atualizaçãoIMOVEIS!T139)</f>
        <v>45488</v>
      </c>
      <c r="I140" s="57">
        <f ca="1">+TODAY()-atualizaçãoIMOVEIS!U139</f>
        <v>45488</v>
      </c>
      <c r="J140" s="54">
        <f>+atualizaçãoIMOVEIS!K139</f>
        <v>0</v>
      </c>
      <c r="K140" s="54"/>
      <c r="L140" s="54" t="e">
        <f t="shared" si="5"/>
        <v>#DIV/0!</v>
      </c>
      <c r="M140" s="54"/>
      <c r="N140" s="54">
        <f>+atualizaçãoIMOVEIS!L139</f>
        <v>0</v>
      </c>
      <c r="O140" s="54"/>
      <c r="P140" s="54">
        <f>+atualizaçãoIMOVEIS!N139</f>
        <v>0</v>
      </c>
      <c r="Q140" s="62">
        <f>SUM(W$3:W140)</f>
        <v>138</v>
      </c>
      <c r="R140">
        <f>+atualizaçãoIMOVEIS!Q139</f>
        <v>0</v>
      </c>
      <c r="S140">
        <f>+atualizaçãoIMOVEIS!S139</f>
        <v>0</v>
      </c>
      <c r="T140">
        <f>+atualizaçãoIMOVEIS!V139</f>
        <v>0</v>
      </c>
      <c r="U140" s="56">
        <f>IFERROR(VLOOKUP(G140,'Tabela de Peso'!B$36:E$53,4,0),1)</f>
        <v>1</v>
      </c>
      <c r="V140">
        <f>IF(J140=0,'Tabela de Peso'!E$11,'Tabela de Peso'!E$10)</f>
        <v>8</v>
      </c>
      <c r="W140" s="1">
        <f>IF(atualizaçãoIMOVEIS!AB139="Especial",'Tabela de Peso'!$E$4,1)</f>
        <v>1</v>
      </c>
      <c r="X140" s="1">
        <f>IFERROR(VLOOKUP(D140,'Tabela de Peso'!B:E,4,0),'Tabela de Peso'!E$32)</f>
        <v>-100</v>
      </c>
      <c r="Y140" s="70">
        <f>COUNTIF(Clientes!B:B,B140)</f>
        <v>1048347</v>
      </c>
      <c r="Z140" s="69">
        <f>+COUNTIF(Visitas!B:B,B140)</f>
        <v>1048172</v>
      </c>
      <c r="AA140" s="94">
        <f>IFERROR(VLOOKUP(B140,ZAP!A$2:AC$793,28,0),1)</f>
        <v>1</v>
      </c>
      <c r="AB140" s="65">
        <f>IFERROR(VLOOKUP(B140,ZAP!A$2:AC$793,26,0),1)</f>
        <v>1</v>
      </c>
      <c r="AC140" s="55">
        <f>IF(B140="",-9999999999,((AA140*'Tabela de Peso'!$E$7/H140)+(Z140*'Tabela de Peso'!$E$6/H140)+(Y140*'Tabela de Peso'!$E$5/H140)+(AB140*'Tabela de Peso'!$E$9+T140/1000)+W140+V140+X140+U140++AF140+S140+atualizaçãoIMOVEIS!R139)-I140-P140/1000)</f>
        <v>-9999999999</v>
      </c>
      <c r="AD140" s="66" t="str">
        <f>IFERROR(+VLOOKUP(B140,ZAP!A:D,3,0),"não")</f>
        <v>não</v>
      </c>
      <c r="AE140" s="55" t="str">
        <f>IF(B140="","",IF(A140&lt;81,IF(AD140="ativo","manter","inserir"),IF(AD140="ativo",IF(H140&lt;'Tabela de Peso'!D$8,"manter","retirar"),"Não anunciar")))</f>
        <v/>
      </c>
    </row>
    <row r="141" spans="1:32" x14ac:dyDescent="0.25">
      <c r="A141" s="56">
        <f t="shared" ca="1" si="4"/>
        <v>85</v>
      </c>
      <c r="B141" t="str">
        <f>IF(atualizaçãoIMOVEIS!Y140="",IF(atualizaçãoIMOVEIS!Z140="","",atualizaçãoIMOVEIS!B140),atualizaçãoIMOVEIS!B140)</f>
        <v/>
      </c>
      <c r="C141" t="e">
        <f>+LEFT(atualizaçãoIMOVEIS!F140,SEARCH(",",atualizaçãoIMOVEIS!F140))</f>
        <v>#VALUE!</v>
      </c>
      <c r="D141">
        <f>+atualizaçãoIMOVEIS!H140</f>
        <v>0</v>
      </c>
      <c r="E141">
        <f>+atualizaçãoIMOVEIS!J140</f>
        <v>0</v>
      </c>
      <c r="F141">
        <f>IFERROR(LEFT(atualizaçãoIMOVEIS!Y140,SEARCH(",",atualizaçãoIMOVEIS!Y140)-1),atualizaçãoIMOVEIS!Y140)</f>
        <v>0</v>
      </c>
      <c r="G141">
        <f>+atualizaçãoIMOVEIS!D140</f>
        <v>0</v>
      </c>
      <c r="H141" s="67">
        <f ca="1">IF('Tabela de Peso'!$E$8-atualizaçãoIMOVEIS!T140=0,1,'Tabela de Peso'!$E$8-atualizaçãoIMOVEIS!T140)</f>
        <v>45488</v>
      </c>
      <c r="I141" s="57">
        <f ca="1">+TODAY()-atualizaçãoIMOVEIS!U140</f>
        <v>45488</v>
      </c>
      <c r="J141" s="54">
        <f>+atualizaçãoIMOVEIS!K140</f>
        <v>0</v>
      </c>
      <c r="K141" s="54"/>
      <c r="L141" s="54" t="e">
        <f t="shared" si="5"/>
        <v>#DIV/0!</v>
      </c>
      <c r="M141" s="54"/>
      <c r="N141" s="54">
        <f>+atualizaçãoIMOVEIS!L140</f>
        <v>0</v>
      </c>
      <c r="O141" s="54"/>
      <c r="P141" s="54">
        <f>+atualizaçãoIMOVEIS!N140</f>
        <v>0</v>
      </c>
      <c r="Q141" s="62">
        <f>SUM(W$3:W141)</f>
        <v>139</v>
      </c>
      <c r="R141">
        <f>+atualizaçãoIMOVEIS!Q140</f>
        <v>0</v>
      </c>
      <c r="S141">
        <f>+atualizaçãoIMOVEIS!S140</f>
        <v>0</v>
      </c>
      <c r="T141">
        <f>+atualizaçãoIMOVEIS!V140</f>
        <v>0</v>
      </c>
      <c r="U141" s="56">
        <f>IFERROR(VLOOKUP(G141,'Tabela de Peso'!B$36:E$53,4,0),1)</f>
        <v>1</v>
      </c>
      <c r="V141">
        <f>IF(J141=0,'Tabela de Peso'!E$11,'Tabela de Peso'!E$10)</f>
        <v>8</v>
      </c>
      <c r="W141" s="1">
        <f>IF(atualizaçãoIMOVEIS!AB140="Especial",'Tabela de Peso'!$E$4,1)</f>
        <v>1</v>
      </c>
      <c r="X141" s="1">
        <f>IFERROR(VLOOKUP(D141,'Tabela de Peso'!B:E,4,0),'Tabela de Peso'!E$32)</f>
        <v>-100</v>
      </c>
      <c r="Y141" s="70">
        <f>COUNTIF(Clientes!B:B,B141)</f>
        <v>1048347</v>
      </c>
      <c r="Z141" s="69">
        <f>+COUNTIF(Visitas!B:B,B141)</f>
        <v>1048172</v>
      </c>
      <c r="AA141" s="94">
        <f>IFERROR(VLOOKUP(B141,ZAP!A$2:AC$793,28,0),1)</f>
        <v>1</v>
      </c>
      <c r="AB141" s="65">
        <f>IFERROR(VLOOKUP(B141,ZAP!A$2:AC$793,26,0),1)</f>
        <v>1</v>
      </c>
      <c r="AC141" s="55">
        <f>IF(B141="",-9999999999,((AA141*'Tabela de Peso'!$E$7/H141)+(Z141*'Tabela de Peso'!$E$6/H141)+(Y141*'Tabela de Peso'!$E$5/H141)+(AB141*'Tabela de Peso'!$E$9+T141/1000)+W141+V141+X141+U141++AF141+S141+atualizaçãoIMOVEIS!R140)-I141-P141/1000)</f>
        <v>-9999999999</v>
      </c>
      <c r="AD141" s="66" t="str">
        <f>IFERROR(+VLOOKUP(B141,ZAP!A:D,3,0),"não")</f>
        <v>não</v>
      </c>
      <c r="AE141" s="55" t="str">
        <f>IF(B141="","",IF(A141&lt;81,IF(AD141="ativo","manter","inserir"),IF(AD141="ativo",IF(H141&lt;'Tabela de Peso'!D$8,"manter","retirar"),"Não anunciar")))</f>
        <v/>
      </c>
    </row>
    <row r="142" spans="1:32" x14ac:dyDescent="0.25">
      <c r="A142" s="56">
        <f t="shared" ca="1" si="4"/>
        <v>85</v>
      </c>
      <c r="B142" t="str">
        <f>IF(atualizaçãoIMOVEIS!Y141="",IF(atualizaçãoIMOVEIS!Z141="","",atualizaçãoIMOVEIS!B141),atualizaçãoIMOVEIS!B141)</f>
        <v/>
      </c>
      <c r="C142" t="e">
        <f>+LEFT(atualizaçãoIMOVEIS!F141,SEARCH(",",atualizaçãoIMOVEIS!F141))</f>
        <v>#VALUE!</v>
      </c>
      <c r="D142">
        <f>+atualizaçãoIMOVEIS!H141</f>
        <v>0</v>
      </c>
      <c r="E142">
        <f>+atualizaçãoIMOVEIS!J141</f>
        <v>0</v>
      </c>
      <c r="F142">
        <f>IFERROR(LEFT(atualizaçãoIMOVEIS!Y141,SEARCH(",",atualizaçãoIMOVEIS!Y141)-1),atualizaçãoIMOVEIS!Y141)</f>
        <v>0</v>
      </c>
      <c r="G142">
        <f>+atualizaçãoIMOVEIS!D141</f>
        <v>0</v>
      </c>
      <c r="H142" s="67">
        <f ca="1">IF('Tabela de Peso'!$E$8-atualizaçãoIMOVEIS!T141=0,1,'Tabela de Peso'!$E$8-atualizaçãoIMOVEIS!T141)</f>
        <v>45488</v>
      </c>
      <c r="I142" s="57">
        <f ca="1">+TODAY()-atualizaçãoIMOVEIS!U141</f>
        <v>45488</v>
      </c>
      <c r="J142" s="54">
        <f>+atualizaçãoIMOVEIS!K141</f>
        <v>0</v>
      </c>
      <c r="K142" s="54"/>
      <c r="L142" s="54" t="e">
        <f t="shared" si="5"/>
        <v>#DIV/0!</v>
      </c>
      <c r="M142" s="54"/>
      <c r="N142" s="54">
        <f>+atualizaçãoIMOVEIS!L141</f>
        <v>0</v>
      </c>
      <c r="O142" s="54"/>
      <c r="P142" s="54">
        <f>+atualizaçãoIMOVEIS!N141</f>
        <v>0</v>
      </c>
      <c r="Q142" s="62">
        <f>SUM(W$3:W142)</f>
        <v>140</v>
      </c>
      <c r="R142">
        <f>+atualizaçãoIMOVEIS!Q141</f>
        <v>0</v>
      </c>
      <c r="S142">
        <f>+atualizaçãoIMOVEIS!S141</f>
        <v>0</v>
      </c>
      <c r="T142">
        <f>+atualizaçãoIMOVEIS!V141</f>
        <v>0</v>
      </c>
      <c r="U142" s="56">
        <f>IFERROR(VLOOKUP(G142,'Tabela de Peso'!B$36:E$53,4,0),1)</f>
        <v>1</v>
      </c>
      <c r="V142">
        <f>IF(J142=0,'Tabela de Peso'!E$11,'Tabela de Peso'!E$10)</f>
        <v>8</v>
      </c>
      <c r="W142" s="1">
        <f>IF(atualizaçãoIMOVEIS!AB141="Especial",'Tabela de Peso'!$E$4,1)</f>
        <v>1</v>
      </c>
      <c r="X142" s="1">
        <f>IFERROR(VLOOKUP(D142,'Tabela de Peso'!B:E,4,0),'Tabela de Peso'!E$32)</f>
        <v>-100</v>
      </c>
      <c r="Y142" s="70">
        <f>COUNTIF(Clientes!B:B,B142)</f>
        <v>1048347</v>
      </c>
      <c r="Z142" s="69">
        <f>+COUNTIF(Visitas!B:B,B142)</f>
        <v>1048172</v>
      </c>
      <c r="AA142" s="94">
        <f>IFERROR(VLOOKUP(B142,ZAP!A$2:AC$793,28,0),1)</f>
        <v>1</v>
      </c>
      <c r="AB142" s="65">
        <f>IFERROR(VLOOKUP(B142,ZAP!A$2:AC$793,26,0),1)</f>
        <v>1</v>
      </c>
      <c r="AC142" s="55">
        <f>IF(B142="",-9999999999,((AA142*'Tabela de Peso'!$E$7/H142)+(Z142*'Tabela de Peso'!$E$6/H142)+(Y142*'Tabela de Peso'!$E$5/H142)+(AB142*'Tabela de Peso'!$E$9+T142/1000)+W142+V142+X142+U142++AF142+S142+atualizaçãoIMOVEIS!R141)-I142-P142/1000)</f>
        <v>-9999999999</v>
      </c>
      <c r="AD142" s="66" t="str">
        <f>IFERROR(+VLOOKUP(B142,ZAP!A:D,3,0),"não")</f>
        <v>não</v>
      </c>
      <c r="AE142" s="55" t="str">
        <f>IF(B142="","",IF(A142&lt;81,IF(AD142="ativo","manter","inserir"),IF(AD142="ativo",IF(H142&lt;'Tabela de Peso'!D$8,"manter","retirar"),"Não anunciar")))</f>
        <v/>
      </c>
    </row>
    <row r="143" spans="1:32" x14ac:dyDescent="0.25">
      <c r="A143" s="56">
        <f t="shared" ca="1" si="4"/>
        <v>85</v>
      </c>
      <c r="B143" t="str">
        <f>IF(atualizaçãoIMOVEIS!Y142="",IF(atualizaçãoIMOVEIS!Z142="","",atualizaçãoIMOVEIS!B142),atualizaçãoIMOVEIS!B142)</f>
        <v/>
      </c>
      <c r="C143" t="e">
        <f>+LEFT(atualizaçãoIMOVEIS!F142,SEARCH(",",atualizaçãoIMOVEIS!F142))</f>
        <v>#VALUE!</v>
      </c>
      <c r="D143">
        <f>+atualizaçãoIMOVEIS!H142</f>
        <v>0</v>
      </c>
      <c r="E143">
        <f>+atualizaçãoIMOVEIS!J142</f>
        <v>0</v>
      </c>
      <c r="F143">
        <f>IFERROR(LEFT(atualizaçãoIMOVEIS!Y142,SEARCH(",",atualizaçãoIMOVEIS!Y142)-1),atualizaçãoIMOVEIS!Y142)</f>
        <v>0</v>
      </c>
      <c r="G143">
        <f>+atualizaçãoIMOVEIS!D142</f>
        <v>0</v>
      </c>
      <c r="H143" s="67">
        <f ca="1">IF('Tabela de Peso'!$E$8-atualizaçãoIMOVEIS!T142=0,1,'Tabela de Peso'!$E$8-atualizaçãoIMOVEIS!T142)</f>
        <v>45488</v>
      </c>
      <c r="I143" s="57">
        <f ca="1">+TODAY()-atualizaçãoIMOVEIS!U142</f>
        <v>45488</v>
      </c>
      <c r="J143" s="54">
        <f>+atualizaçãoIMOVEIS!K142</f>
        <v>0</v>
      </c>
      <c r="K143" s="54"/>
      <c r="L143" s="54" t="e">
        <f t="shared" si="5"/>
        <v>#DIV/0!</v>
      </c>
      <c r="M143" s="54"/>
      <c r="N143" s="54">
        <f>+atualizaçãoIMOVEIS!L142</f>
        <v>0</v>
      </c>
      <c r="O143" s="54"/>
      <c r="P143" s="54">
        <f>+atualizaçãoIMOVEIS!N142</f>
        <v>0</v>
      </c>
      <c r="Q143" s="62">
        <f>SUM(W$3:W143)</f>
        <v>141</v>
      </c>
      <c r="R143">
        <f>+atualizaçãoIMOVEIS!Q142</f>
        <v>0</v>
      </c>
      <c r="S143">
        <f>+atualizaçãoIMOVEIS!S142</f>
        <v>0</v>
      </c>
      <c r="T143">
        <f>+atualizaçãoIMOVEIS!V142</f>
        <v>0</v>
      </c>
      <c r="U143" s="56">
        <f>IFERROR(VLOOKUP(G143,'Tabela de Peso'!B$36:E$53,4,0),1)</f>
        <v>1</v>
      </c>
      <c r="V143">
        <f>IF(J143=0,'Tabela de Peso'!E$11,'Tabela de Peso'!E$10)</f>
        <v>8</v>
      </c>
      <c r="W143" s="1">
        <f>IF(atualizaçãoIMOVEIS!AB142="Especial",'Tabela de Peso'!$E$4,1)</f>
        <v>1</v>
      </c>
      <c r="X143" s="1">
        <f>IFERROR(VLOOKUP(D143,'Tabela de Peso'!B:E,4,0),'Tabela de Peso'!E$32)</f>
        <v>-100</v>
      </c>
      <c r="Y143" s="70">
        <f>COUNTIF(Clientes!B:B,B143)</f>
        <v>1048347</v>
      </c>
      <c r="Z143" s="69">
        <f>+COUNTIF(Visitas!B:B,B143)</f>
        <v>1048172</v>
      </c>
      <c r="AA143" s="94">
        <f>IFERROR(VLOOKUP(B143,ZAP!A$2:AC$793,28,0),1)</f>
        <v>1</v>
      </c>
      <c r="AB143" s="65">
        <f>IFERROR(VLOOKUP(B143,ZAP!A$2:AC$793,26,0),1)</f>
        <v>1</v>
      </c>
      <c r="AC143" s="55">
        <f>IF(B143="",-9999999999,((AA143*'Tabela de Peso'!$E$7/H143)+(Z143*'Tabela de Peso'!$E$6/H143)+(Y143*'Tabela de Peso'!$E$5/H143)+(AB143*'Tabela de Peso'!$E$9+T143/1000)+W143+V143+X143+U143++AF143+S143+atualizaçãoIMOVEIS!R142)-I143-P143/1000)</f>
        <v>-9999999999</v>
      </c>
      <c r="AD143" s="66" t="str">
        <f>IFERROR(+VLOOKUP(B143,ZAP!A:D,3,0),"não")</f>
        <v>não</v>
      </c>
      <c r="AE143" s="55" t="str">
        <f>IF(B143="","",IF(A143&lt;81,IF(AD143="ativo","manter","inserir"),IF(AD143="ativo",IF(H143&lt;'Tabela de Peso'!D$8,"manter","retirar"),"Não anunciar")))</f>
        <v/>
      </c>
    </row>
    <row r="144" spans="1:32" x14ac:dyDescent="0.25">
      <c r="A144" s="56">
        <f t="shared" ca="1" si="4"/>
        <v>85</v>
      </c>
      <c r="B144" t="str">
        <f>IF(atualizaçãoIMOVEIS!Y143="",IF(atualizaçãoIMOVEIS!Z143="","",atualizaçãoIMOVEIS!B143),atualizaçãoIMOVEIS!B143)</f>
        <v/>
      </c>
      <c r="C144" t="e">
        <f>+LEFT(atualizaçãoIMOVEIS!F143,SEARCH(",",atualizaçãoIMOVEIS!F143))</f>
        <v>#VALUE!</v>
      </c>
      <c r="D144">
        <f>+atualizaçãoIMOVEIS!H143</f>
        <v>0</v>
      </c>
      <c r="E144">
        <f>+atualizaçãoIMOVEIS!J143</f>
        <v>0</v>
      </c>
      <c r="F144">
        <f>IFERROR(LEFT(atualizaçãoIMOVEIS!Y143,SEARCH(",",atualizaçãoIMOVEIS!Y143)-1),atualizaçãoIMOVEIS!Y143)</f>
        <v>0</v>
      </c>
      <c r="G144">
        <f>+atualizaçãoIMOVEIS!D143</f>
        <v>0</v>
      </c>
      <c r="H144" s="67">
        <f ca="1">IF('Tabela de Peso'!$E$8-atualizaçãoIMOVEIS!T143=0,1,'Tabela de Peso'!$E$8-atualizaçãoIMOVEIS!T143)</f>
        <v>45488</v>
      </c>
      <c r="I144" s="57">
        <f ca="1">+TODAY()-atualizaçãoIMOVEIS!U143</f>
        <v>45488</v>
      </c>
      <c r="J144" s="54">
        <f>+atualizaçãoIMOVEIS!K143</f>
        <v>0</v>
      </c>
      <c r="K144" s="54"/>
      <c r="L144" s="54" t="e">
        <f t="shared" si="5"/>
        <v>#DIV/0!</v>
      </c>
      <c r="M144" s="54"/>
      <c r="N144" s="54">
        <f>+atualizaçãoIMOVEIS!L143</f>
        <v>0</v>
      </c>
      <c r="O144" s="54"/>
      <c r="P144" s="54">
        <f>+atualizaçãoIMOVEIS!N143</f>
        <v>0</v>
      </c>
      <c r="Q144" s="62">
        <f>SUM(W$3:W144)</f>
        <v>142</v>
      </c>
      <c r="R144">
        <f>+atualizaçãoIMOVEIS!Q143</f>
        <v>0</v>
      </c>
      <c r="S144">
        <f>+atualizaçãoIMOVEIS!S143</f>
        <v>0</v>
      </c>
      <c r="T144">
        <f>+atualizaçãoIMOVEIS!V143</f>
        <v>0</v>
      </c>
      <c r="U144" s="56">
        <f>IFERROR(VLOOKUP(G144,'Tabela de Peso'!B$36:E$53,4,0),1)</f>
        <v>1</v>
      </c>
      <c r="V144">
        <f>IF(J144=0,'Tabela de Peso'!E$11,'Tabela de Peso'!E$10)</f>
        <v>8</v>
      </c>
      <c r="W144" s="1">
        <f>IF(atualizaçãoIMOVEIS!AB143="Especial",'Tabela de Peso'!$E$4,1)</f>
        <v>1</v>
      </c>
      <c r="X144" s="1">
        <f>IFERROR(VLOOKUP(D144,'Tabela de Peso'!B:E,4,0),'Tabela de Peso'!E$32)</f>
        <v>-100</v>
      </c>
      <c r="Y144" s="70">
        <f>COUNTIF(Clientes!B:B,B144)</f>
        <v>1048347</v>
      </c>
      <c r="Z144" s="69">
        <f>+COUNTIF(Visitas!B:B,B144)</f>
        <v>1048172</v>
      </c>
      <c r="AA144" s="94">
        <f>IFERROR(VLOOKUP(B144,ZAP!A$2:AC$793,28,0),1)</f>
        <v>1</v>
      </c>
      <c r="AB144" s="65">
        <f>IFERROR(VLOOKUP(B144,ZAP!A$2:AC$793,26,0),1)</f>
        <v>1</v>
      </c>
      <c r="AC144" s="55">
        <f>IF(B144="",-9999999999,((AA144*'Tabela de Peso'!$E$7/H144)+(Z144*'Tabela de Peso'!$E$6/H144)+(Y144*'Tabela de Peso'!$E$5/H144)+(AB144*'Tabela de Peso'!$E$9+T144/1000)+W144+V144+X144+U144++AF144+S144+atualizaçãoIMOVEIS!R143)-I144-P144/1000)</f>
        <v>-9999999999</v>
      </c>
      <c r="AD144" s="66" t="str">
        <f>IFERROR(+VLOOKUP(B144,ZAP!A:D,3,0),"não")</f>
        <v>não</v>
      </c>
      <c r="AE144" s="55" t="str">
        <f>IF(B144="","",IF(A144&lt;81,IF(AD144="ativo","manter","inserir"),IF(AD144="ativo",IF(H144&lt;'Tabela de Peso'!D$8,"manter","retirar"),"Não anunciar")))</f>
        <v/>
      </c>
      <c r="AF144">
        <v>0.1</v>
      </c>
    </row>
    <row r="145" spans="1:32" x14ac:dyDescent="0.25">
      <c r="A145" s="56">
        <f t="shared" ca="1" si="4"/>
        <v>85</v>
      </c>
      <c r="B145" t="str">
        <f>IF(atualizaçãoIMOVEIS!Y144="",IF(atualizaçãoIMOVEIS!Z144="","",atualizaçãoIMOVEIS!B144),atualizaçãoIMOVEIS!B144)</f>
        <v/>
      </c>
      <c r="C145" t="e">
        <f>+LEFT(atualizaçãoIMOVEIS!F144,SEARCH(",",atualizaçãoIMOVEIS!F144))</f>
        <v>#VALUE!</v>
      </c>
      <c r="D145">
        <f>+atualizaçãoIMOVEIS!H144</f>
        <v>0</v>
      </c>
      <c r="E145">
        <f>+atualizaçãoIMOVEIS!J144</f>
        <v>0</v>
      </c>
      <c r="F145">
        <f>IFERROR(LEFT(atualizaçãoIMOVEIS!Y144,SEARCH(",",atualizaçãoIMOVEIS!Y144)-1),atualizaçãoIMOVEIS!Y144)</f>
        <v>0</v>
      </c>
      <c r="G145">
        <f>+atualizaçãoIMOVEIS!D144</f>
        <v>0</v>
      </c>
      <c r="H145" s="67">
        <f ca="1">IF('Tabela de Peso'!$E$8-atualizaçãoIMOVEIS!T144=0,1,'Tabela de Peso'!$E$8-atualizaçãoIMOVEIS!T144)</f>
        <v>45488</v>
      </c>
      <c r="I145" s="57">
        <f ca="1">+TODAY()-atualizaçãoIMOVEIS!U144</f>
        <v>45488</v>
      </c>
      <c r="J145" s="54">
        <f>+atualizaçãoIMOVEIS!K144</f>
        <v>0</v>
      </c>
      <c r="K145" s="54"/>
      <c r="L145" s="54" t="e">
        <f t="shared" si="5"/>
        <v>#DIV/0!</v>
      </c>
      <c r="M145" s="54"/>
      <c r="N145" s="54">
        <f>+atualizaçãoIMOVEIS!L144</f>
        <v>0</v>
      </c>
      <c r="O145" s="54"/>
      <c r="P145" s="54">
        <f>+atualizaçãoIMOVEIS!N144</f>
        <v>0</v>
      </c>
      <c r="Q145" s="62">
        <f>SUM(W$3:W145)</f>
        <v>143</v>
      </c>
      <c r="R145">
        <f>+atualizaçãoIMOVEIS!Q144</f>
        <v>0</v>
      </c>
      <c r="S145">
        <f>+atualizaçãoIMOVEIS!S144</f>
        <v>0</v>
      </c>
      <c r="T145">
        <f>+atualizaçãoIMOVEIS!V144</f>
        <v>0</v>
      </c>
      <c r="U145" s="56">
        <f>IFERROR(VLOOKUP(G145,'Tabela de Peso'!B$36:E$53,4,0),1)</f>
        <v>1</v>
      </c>
      <c r="V145">
        <f>IF(J145=0,'Tabela de Peso'!E$11,'Tabela de Peso'!E$10)</f>
        <v>8</v>
      </c>
      <c r="W145" s="1">
        <f>IF(atualizaçãoIMOVEIS!AB144="Especial",'Tabela de Peso'!$E$4,1)</f>
        <v>1</v>
      </c>
      <c r="X145" s="1">
        <f>IFERROR(VLOOKUP(D145,'Tabela de Peso'!B:E,4,0),'Tabela de Peso'!E$32)</f>
        <v>-100</v>
      </c>
      <c r="Y145" s="70">
        <f>COUNTIF(Clientes!B:B,B145)</f>
        <v>1048347</v>
      </c>
      <c r="Z145" s="69">
        <f>+COUNTIF(Visitas!B:B,B145)</f>
        <v>1048172</v>
      </c>
      <c r="AA145" s="94">
        <f>IFERROR(VLOOKUP(B145,ZAP!A$2:AC$793,28,0),1)</f>
        <v>1</v>
      </c>
      <c r="AB145" s="65">
        <f>IFERROR(VLOOKUP(B145,ZAP!A$2:AC$793,26,0),1)</f>
        <v>1</v>
      </c>
      <c r="AC145" s="55">
        <f>IF(B145="",-9999999999,((AA145*'Tabela de Peso'!$E$7/H145)+(Z145*'Tabela de Peso'!$E$6/H145)+(Y145*'Tabela de Peso'!$E$5/H145)+(AB145*'Tabela de Peso'!$E$9+T145/1000)+W145+V145+X145+U145++AF145+S145+atualizaçãoIMOVEIS!R144)-I145-P145/1000)</f>
        <v>-9999999999</v>
      </c>
      <c r="AD145" s="66" t="str">
        <f>IFERROR(+VLOOKUP(B145,ZAP!A:D,3,0),"não")</f>
        <v>não</v>
      </c>
      <c r="AE145" s="55" t="str">
        <f>IF(B145="","",IF(A145&lt;81,IF(AD145="ativo","manter","inserir"),IF(AD145="ativo",IF(H145&lt;'Tabela de Peso'!D$8,"manter","retirar"),"Não anunciar")))</f>
        <v/>
      </c>
    </row>
    <row r="146" spans="1:32" x14ac:dyDescent="0.25">
      <c r="A146" s="56">
        <f t="shared" ca="1" si="4"/>
        <v>85</v>
      </c>
      <c r="B146" t="str">
        <f>IF(atualizaçãoIMOVEIS!Y145="",IF(atualizaçãoIMOVEIS!Z145="","",atualizaçãoIMOVEIS!B145),atualizaçãoIMOVEIS!B145)</f>
        <v/>
      </c>
      <c r="C146" t="e">
        <f>+LEFT(atualizaçãoIMOVEIS!F145,SEARCH(",",atualizaçãoIMOVEIS!F145))</f>
        <v>#VALUE!</v>
      </c>
      <c r="D146">
        <f>+atualizaçãoIMOVEIS!H145</f>
        <v>0</v>
      </c>
      <c r="E146">
        <f>+atualizaçãoIMOVEIS!J145</f>
        <v>0</v>
      </c>
      <c r="F146">
        <f>IFERROR(LEFT(atualizaçãoIMOVEIS!Y145,SEARCH(",",atualizaçãoIMOVEIS!Y145)-1),atualizaçãoIMOVEIS!Y145)</f>
        <v>0</v>
      </c>
      <c r="G146">
        <f>+atualizaçãoIMOVEIS!D145</f>
        <v>0</v>
      </c>
      <c r="H146" s="67">
        <f ca="1">IF('Tabela de Peso'!$E$8-atualizaçãoIMOVEIS!T145=0,1,'Tabela de Peso'!$E$8-atualizaçãoIMOVEIS!T145)</f>
        <v>45488</v>
      </c>
      <c r="I146" s="57">
        <f ca="1">+TODAY()-atualizaçãoIMOVEIS!U145</f>
        <v>45488</v>
      </c>
      <c r="J146" s="54">
        <f>+atualizaçãoIMOVEIS!K145</f>
        <v>0</v>
      </c>
      <c r="K146" s="54"/>
      <c r="L146" s="54" t="e">
        <f t="shared" si="5"/>
        <v>#DIV/0!</v>
      </c>
      <c r="M146" s="54"/>
      <c r="N146" s="54">
        <f>+atualizaçãoIMOVEIS!L145</f>
        <v>0</v>
      </c>
      <c r="O146" s="54"/>
      <c r="P146" s="54">
        <f>+atualizaçãoIMOVEIS!N145</f>
        <v>0</v>
      </c>
      <c r="Q146" s="62">
        <f>SUM(W$3:W146)</f>
        <v>144</v>
      </c>
      <c r="R146">
        <f>+atualizaçãoIMOVEIS!Q145</f>
        <v>0</v>
      </c>
      <c r="S146">
        <f>+atualizaçãoIMOVEIS!S145</f>
        <v>0</v>
      </c>
      <c r="T146">
        <f>+atualizaçãoIMOVEIS!V145</f>
        <v>0</v>
      </c>
      <c r="U146" s="56">
        <f>IFERROR(VLOOKUP(G146,'Tabela de Peso'!B$36:E$53,4,0),1)</f>
        <v>1</v>
      </c>
      <c r="V146">
        <f>IF(J146=0,'Tabela de Peso'!E$11,'Tabela de Peso'!E$10)</f>
        <v>8</v>
      </c>
      <c r="W146" s="1">
        <f>IF(atualizaçãoIMOVEIS!AB145="Especial",'Tabela de Peso'!$E$4,1)</f>
        <v>1</v>
      </c>
      <c r="X146" s="1">
        <f>IFERROR(VLOOKUP(D146,'Tabela de Peso'!B:E,4,0),'Tabela de Peso'!E$32)</f>
        <v>-100</v>
      </c>
      <c r="Y146" s="70">
        <f>COUNTIF(Clientes!B:B,B146)</f>
        <v>1048347</v>
      </c>
      <c r="Z146" s="69">
        <f>+COUNTIF(Visitas!B:B,B146)</f>
        <v>1048172</v>
      </c>
      <c r="AA146" s="94">
        <f>IFERROR(VLOOKUP(B146,ZAP!A$2:AC$793,28,0),1)</f>
        <v>1</v>
      </c>
      <c r="AB146" s="65">
        <f>IFERROR(VLOOKUP(B146,ZAP!A$2:AC$793,26,0),1)</f>
        <v>1</v>
      </c>
      <c r="AC146" s="55">
        <f>IF(B146="",-9999999999,((AA146*'Tabela de Peso'!$E$7/H146)+(Z146*'Tabela de Peso'!$E$6/H146)+(Y146*'Tabela de Peso'!$E$5/H146)+(AB146*'Tabela de Peso'!$E$9+T146/1000)+W146+V146+X146+U146++AF146+S146+atualizaçãoIMOVEIS!R145)-I146-P146/1000)</f>
        <v>-9999999999</v>
      </c>
      <c r="AD146" s="66" t="str">
        <f>IFERROR(+VLOOKUP(B146,ZAP!A:D,3,0),"não")</f>
        <v>não</v>
      </c>
      <c r="AE146" s="55" t="str">
        <f>IF(B146="","",IF(A146&lt;81,IF(AD146="ativo","manter","inserir"),IF(AD146="ativo",IF(H146&lt;'Tabela de Peso'!D$8,"manter","retirar"),"Não anunciar")))</f>
        <v/>
      </c>
    </row>
    <row r="147" spans="1:32" x14ac:dyDescent="0.25">
      <c r="A147" s="56">
        <f t="shared" ca="1" si="4"/>
        <v>85</v>
      </c>
      <c r="B147" t="str">
        <f>IF(atualizaçãoIMOVEIS!Y146="",IF(atualizaçãoIMOVEIS!Z146="","",atualizaçãoIMOVEIS!B146),atualizaçãoIMOVEIS!B146)</f>
        <v/>
      </c>
      <c r="C147" t="e">
        <f>+LEFT(atualizaçãoIMOVEIS!F146,SEARCH(",",atualizaçãoIMOVEIS!F146))</f>
        <v>#VALUE!</v>
      </c>
      <c r="D147">
        <f>+atualizaçãoIMOVEIS!H146</f>
        <v>0</v>
      </c>
      <c r="E147">
        <f>+atualizaçãoIMOVEIS!J146</f>
        <v>0</v>
      </c>
      <c r="F147">
        <f>IFERROR(LEFT(atualizaçãoIMOVEIS!Y146,SEARCH(",",atualizaçãoIMOVEIS!Y146)-1),atualizaçãoIMOVEIS!Y146)</f>
        <v>0</v>
      </c>
      <c r="G147">
        <f>+atualizaçãoIMOVEIS!D146</f>
        <v>0</v>
      </c>
      <c r="H147" s="67">
        <f ca="1">IF('Tabela de Peso'!$E$8-atualizaçãoIMOVEIS!T146=0,1,'Tabela de Peso'!$E$8-atualizaçãoIMOVEIS!T146)</f>
        <v>45488</v>
      </c>
      <c r="I147" s="57">
        <f ca="1">+TODAY()-atualizaçãoIMOVEIS!U146</f>
        <v>45488</v>
      </c>
      <c r="J147" s="54">
        <f>+atualizaçãoIMOVEIS!K146</f>
        <v>0</v>
      </c>
      <c r="K147" s="54"/>
      <c r="L147" s="54" t="e">
        <f t="shared" si="5"/>
        <v>#DIV/0!</v>
      </c>
      <c r="M147" s="54"/>
      <c r="N147" s="54">
        <f>+atualizaçãoIMOVEIS!L146</f>
        <v>0</v>
      </c>
      <c r="O147" s="54"/>
      <c r="P147" s="54">
        <f>+atualizaçãoIMOVEIS!N146</f>
        <v>0</v>
      </c>
      <c r="Q147" s="62">
        <f>SUM(W$3:W147)</f>
        <v>145</v>
      </c>
      <c r="R147">
        <f>+atualizaçãoIMOVEIS!Q146</f>
        <v>0</v>
      </c>
      <c r="S147">
        <f>+atualizaçãoIMOVEIS!S146</f>
        <v>0</v>
      </c>
      <c r="T147">
        <f>+atualizaçãoIMOVEIS!V146</f>
        <v>0</v>
      </c>
      <c r="U147" s="56">
        <f>IFERROR(VLOOKUP(G147,'Tabela de Peso'!B$36:E$53,4,0),1)</f>
        <v>1</v>
      </c>
      <c r="V147">
        <f>IF(J147=0,'Tabela de Peso'!E$11,'Tabela de Peso'!E$10)</f>
        <v>8</v>
      </c>
      <c r="W147" s="1">
        <f>IF(atualizaçãoIMOVEIS!AB146="Especial",'Tabela de Peso'!$E$4,1)</f>
        <v>1</v>
      </c>
      <c r="X147" s="1">
        <f>IFERROR(VLOOKUP(D147,'Tabela de Peso'!B:E,4,0),'Tabela de Peso'!E$32)</f>
        <v>-100</v>
      </c>
      <c r="Y147" s="70">
        <f>COUNTIF(Clientes!B:B,B147)</f>
        <v>1048347</v>
      </c>
      <c r="Z147" s="69">
        <f>+COUNTIF(Visitas!B:B,B147)</f>
        <v>1048172</v>
      </c>
      <c r="AA147" s="94">
        <f>IFERROR(VLOOKUP(B147,ZAP!A$2:AC$793,28,0),1)</f>
        <v>1</v>
      </c>
      <c r="AB147" s="65">
        <f>IFERROR(VLOOKUP(B147,ZAP!A$2:AC$793,26,0),1)</f>
        <v>1</v>
      </c>
      <c r="AC147" s="55">
        <f>IF(B147="",-9999999999,((AA147*'Tabela de Peso'!$E$7/H147)+(Z147*'Tabela de Peso'!$E$6/H147)+(Y147*'Tabela de Peso'!$E$5/H147)+(AB147*'Tabela de Peso'!$E$9+T147/1000)+W147+V147+X147+U147++AF147+S147+atualizaçãoIMOVEIS!R146)-I147-P147/1000)</f>
        <v>-9999999999</v>
      </c>
      <c r="AD147" s="66" t="str">
        <f>IFERROR(+VLOOKUP(B147,ZAP!A:D,3,0),"não")</f>
        <v>não</v>
      </c>
      <c r="AE147" s="55" t="str">
        <f>IF(B147="","",IF(A147&lt;81,IF(AD147="ativo","manter","inserir"),IF(AD147="ativo",IF(H147&lt;'Tabela de Peso'!D$8,"manter","retirar"),"Não anunciar")))</f>
        <v/>
      </c>
    </row>
    <row r="148" spans="1:32" x14ac:dyDescent="0.25">
      <c r="A148" s="56">
        <f t="shared" ca="1" si="4"/>
        <v>85</v>
      </c>
      <c r="B148" t="str">
        <f>IF(atualizaçãoIMOVEIS!Y147="",IF(atualizaçãoIMOVEIS!Z147="","",atualizaçãoIMOVEIS!B147),atualizaçãoIMOVEIS!B147)</f>
        <v/>
      </c>
      <c r="C148" t="e">
        <f>+LEFT(atualizaçãoIMOVEIS!F147,SEARCH(",",atualizaçãoIMOVEIS!F147))</f>
        <v>#VALUE!</v>
      </c>
      <c r="D148">
        <f>+atualizaçãoIMOVEIS!H147</f>
        <v>0</v>
      </c>
      <c r="E148">
        <f>+atualizaçãoIMOVEIS!J147</f>
        <v>0</v>
      </c>
      <c r="F148">
        <f>IFERROR(LEFT(atualizaçãoIMOVEIS!Y147,SEARCH(",",atualizaçãoIMOVEIS!Y147)-1),atualizaçãoIMOVEIS!Y147)</f>
        <v>0</v>
      </c>
      <c r="G148">
        <f>+atualizaçãoIMOVEIS!D147</f>
        <v>0</v>
      </c>
      <c r="H148" s="67">
        <f ca="1">IF('Tabela de Peso'!$E$8-atualizaçãoIMOVEIS!T147=0,1,'Tabela de Peso'!$E$8-atualizaçãoIMOVEIS!T147)</f>
        <v>45488</v>
      </c>
      <c r="I148" s="57">
        <f ca="1">+TODAY()-atualizaçãoIMOVEIS!U147</f>
        <v>45488</v>
      </c>
      <c r="J148" s="54">
        <f>+atualizaçãoIMOVEIS!K147</f>
        <v>0</v>
      </c>
      <c r="K148" s="54"/>
      <c r="L148" s="54" t="e">
        <f t="shared" si="5"/>
        <v>#DIV/0!</v>
      </c>
      <c r="M148" s="54"/>
      <c r="N148" s="54">
        <f>+atualizaçãoIMOVEIS!L147</f>
        <v>0</v>
      </c>
      <c r="O148" s="54"/>
      <c r="P148" s="54">
        <f>+atualizaçãoIMOVEIS!N147</f>
        <v>0</v>
      </c>
      <c r="Q148" s="62">
        <f>SUM(W$3:W148)</f>
        <v>146</v>
      </c>
      <c r="R148">
        <f>+atualizaçãoIMOVEIS!Q147</f>
        <v>0</v>
      </c>
      <c r="S148">
        <f>+atualizaçãoIMOVEIS!S147</f>
        <v>0</v>
      </c>
      <c r="T148">
        <f>+atualizaçãoIMOVEIS!V147</f>
        <v>0</v>
      </c>
      <c r="U148" s="56">
        <f>IFERROR(VLOOKUP(G148,'Tabela de Peso'!B$36:E$53,4,0),1)</f>
        <v>1</v>
      </c>
      <c r="V148">
        <f>IF(J148=0,'Tabela de Peso'!E$11,'Tabela de Peso'!E$10)</f>
        <v>8</v>
      </c>
      <c r="W148" s="1">
        <f>IF(atualizaçãoIMOVEIS!AB147="Especial",'Tabela de Peso'!$E$4,1)</f>
        <v>1</v>
      </c>
      <c r="X148" s="1">
        <f>IFERROR(VLOOKUP(D148,'Tabela de Peso'!B:E,4,0),'Tabela de Peso'!E$32)</f>
        <v>-100</v>
      </c>
      <c r="Y148" s="70">
        <f>COUNTIF(Clientes!B:B,B148)</f>
        <v>1048347</v>
      </c>
      <c r="Z148" s="69">
        <f>+COUNTIF(Visitas!B:B,B148)</f>
        <v>1048172</v>
      </c>
      <c r="AA148" s="94">
        <f>IFERROR(VLOOKUP(B148,ZAP!A$2:AC$793,28,0),1)</f>
        <v>1</v>
      </c>
      <c r="AB148" s="65">
        <f>IFERROR(VLOOKUP(B148,ZAP!A$2:AC$793,26,0),1)</f>
        <v>1</v>
      </c>
      <c r="AC148" s="55">
        <f>IF(B148="",-9999999999,((AA148*'Tabela de Peso'!$E$7/H148)+(Z148*'Tabela de Peso'!$E$6/H148)+(Y148*'Tabela de Peso'!$E$5/H148)+(AB148*'Tabela de Peso'!$E$9+T148/1000)+W148+V148+X148+U148++AF148+S148+atualizaçãoIMOVEIS!R147)-I148-P148/1000)</f>
        <v>-9999999999</v>
      </c>
      <c r="AD148" s="66" t="str">
        <f>IFERROR(+VLOOKUP(B148,ZAP!A:D,3,0),"não")</f>
        <v>não</v>
      </c>
      <c r="AE148" s="55" t="str">
        <f>IF(B148="","",IF(A148&lt;81,IF(AD148="ativo","manter","inserir"),IF(AD148="ativo",IF(H148&lt;'Tabela de Peso'!D$8,"manter","retirar"),"Não anunciar")))</f>
        <v/>
      </c>
    </row>
    <row r="149" spans="1:32" x14ac:dyDescent="0.25">
      <c r="A149" s="56">
        <f t="shared" ca="1" si="4"/>
        <v>85</v>
      </c>
      <c r="B149" t="str">
        <f>IF(atualizaçãoIMOVEIS!Y148="",IF(atualizaçãoIMOVEIS!Z148="","",atualizaçãoIMOVEIS!B148),atualizaçãoIMOVEIS!B148)</f>
        <v/>
      </c>
      <c r="C149" t="e">
        <f>+LEFT(atualizaçãoIMOVEIS!F148,SEARCH(",",atualizaçãoIMOVEIS!F148))</f>
        <v>#VALUE!</v>
      </c>
      <c r="D149">
        <f>+atualizaçãoIMOVEIS!H148</f>
        <v>0</v>
      </c>
      <c r="E149">
        <f>+atualizaçãoIMOVEIS!J148</f>
        <v>0</v>
      </c>
      <c r="F149">
        <f>IFERROR(LEFT(atualizaçãoIMOVEIS!Y148,SEARCH(",",atualizaçãoIMOVEIS!Y148)-1),atualizaçãoIMOVEIS!Y148)</f>
        <v>0</v>
      </c>
      <c r="G149">
        <f>+atualizaçãoIMOVEIS!D148</f>
        <v>0</v>
      </c>
      <c r="H149" s="67">
        <f ca="1">IF('Tabela de Peso'!$E$8-atualizaçãoIMOVEIS!T148=0,1,'Tabela de Peso'!$E$8-atualizaçãoIMOVEIS!T148)</f>
        <v>45488</v>
      </c>
      <c r="I149" s="57">
        <f ca="1">+TODAY()-atualizaçãoIMOVEIS!U148</f>
        <v>45488</v>
      </c>
      <c r="J149" s="54">
        <f>+atualizaçãoIMOVEIS!K148</f>
        <v>0</v>
      </c>
      <c r="K149" s="54"/>
      <c r="L149" s="54" t="e">
        <f t="shared" si="5"/>
        <v>#DIV/0!</v>
      </c>
      <c r="M149" s="54"/>
      <c r="N149" s="54">
        <f>+atualizaçãoIMOVEIS!L148</f>
        <v>0</v>
      </c>
      <c r="O149" s="54"/>
      <c r="P149" s="54">
        <f>+atualizaçãoIMOVEIS!N148</f>
        <v>0</v>
      </c>
      <c r="Q149" s="62">
        <f>SUM(W$3:W149)</f>
        <v>147</v>
      </c>
      <c r="R149">
        <f>+atualizaçãoIMOVEIS!Q148</f>
        <v>0</v>
      </c>
      <c r="S149">
        <f>+atualizaçãoIMOVEIS!S148</f>
        <v>0</v>
      </c>
      <c r="T149">
        <f>+atualizaçãoIMOVEIS!V148</f>
        <v>0</v>
      </c>
      <c r="U149" s="56">
        <f>IFERROR(VLOOKUP(G149,'Tabela de Peso'!B$36:E$53,4,0),1)</f>
        <v>1</v>
      </c>
      <c r="V149">
        <f>IF(J149=0,'Tabela de Peso'!E$11,'Tabela de Peso'!E$10)</f>
        <v>8</v>
      </c>
      <c r="W149" s="1">
        <f>IF(atualizaçãoIMOVEIS!AB148="Especial",'Tabela de Peso'!$E$4,1)</f>
        <v>1</v>
      </c>
      <c r="X149" s="1">
        <f>IFERROR(VLOOKUP(D149,'Tabela de Peso'!B:E,4,0),'Tabela de Peso'!E$32)</f>
        <v>-100</v>
      </c>
      <c r="Y149" s="70">
        <f>COUNTIF(Clientes!B:B,B149)</f>
        <v>1048347</v>
      </c>
      <c r="Z149" s="69">
        <f>+COUNTIF(Visitas!B:B,B149)</f>
        <v>1048172</v>
      </c>
      <c r="AA149" s="94">
        <f>IFERROR(VLOOKUP(B149,ZAP!A$2:AC$793,28,0),1)</f>
        <v>1</v>
      </c>
      <c r="AB149" s="65">
        <f>IFERROR(VLOOKUP(B149,ZAP!A$2:AC$793,26,0),1)</f>
        <v>1</v>
      </c>
      <c r="AC149" s="55">
        <f>IF(B149="",-9999999999,((AA149*'Tabela de Peso'!$E$7/H149)+(Z149*'Tabela de Peso'!$E$6/H149)+(Y149*'Tabela de Peso'!$E$5/H149)+(AB149*'Tabela de Peso'!$E$9+T149/1000)+W149+V149+X149+U149++AF149+S149+atualizaçãoIMOVEIS!R148)-I149-P149/1000)</f>
        <v>-9999999999</v>
      </c>
      <c r="AD149" s="66" t="str">
        <f>IFERROR(+VLOOKUP(B149,ZAP!A:D,3,0),"não")</f>
        <v>não</v>
      </c>
      <c r="AE149" s="55" t="str">
        <f>IF(B149="","",IF(A149&lt;81,IF(AD149="ativo","manter","inserir"),IF(AD149="ativo",IF(H149&lt;'Tabela de Peso'!D$8,"manter","retirar"),"Não anunciar")))</f>
        <v/>
      </c>
    </row>
    <row r="150" spans="1:32" x14ac:dyDescent="0.25">
      <c r="A150" s="56">
        <f t="shared" ca="1" si="4"/>
        <v>85</v>
      </c>
      <c r="B150" t="str">
        <f>IF(atualizaçãoIMOVEIS!Y149="",IF(atualizaçãoIMOVEIS!Z149="","",atualizaçãoIMOVEIS!B149),atualizaçãoIMOVEIS!B149)</f>
        <v/>
      </c>
      <c r="C150" t="e">
        <f>+LEFT(atualizaçãoIMOVEIS!F149,SEARCH(",",atualizaçãoIMOVEIS!F149))</f>
        <v>#VALUE!</v>
      </c>
      <c r="D150">
        <f>+atualizaçãoIMOVEIS!H149</f>
        <v>0</v>
      </c>
      <c r="E150">
        <f>+atualizaçãoIMOVEIS!J149</f>
        <v>0</v>
      </c>
      <c r="F150">
        <f>IFERROR(LEFT(atualizaçãoIMOVEIS!Y149,SEARCH(",",atualizaçãoIMOVEIS!Y149)-1),atualizaçãoIMOVEIS!Y149)</f>
        <v>0</v>
      </c>
      <c r="G150">
        <f>+atualizaçãoIMOVEIS!D149</f>
        <v>0</v>
      </c>
      <c r="H150" s="67">
        <f ca="1">IF('Tabela de Peso'!$E$8-atualizaçãoIMOVEIS!T149=0,1,'Tabela de Peso'!$E$8-atualizaçãoIMOVEIS!T149)</f>
        <v>45488</v>
      </c>
      <c r="I150" s="57">
        <f ca="1">+TODAY()-atualizaçãoIMOVEIS!U149</f>
        <v>45488</v>
      </c>
      <c r="J150" s="54">
        <f>+atualizaçãoIMOVEIS!K149</f>
        <v>0</v>
      </c>
      <c r="K150" s="54"/>
      <c r="L150" s="54" t="e">
        <f t="shared" si="5"/>
        <v>#DIV/0!</v>
      </c>
      <c r="M150" s="54"/>
      <c r="N150" s="54">
        <f>+atualizaçãoIMOVEIS!L149</f>
        <v>0</v>
      </c>
      <c r="O150" s="54"/>
      <c r="P150" s="54">
        <f>+atualizaçãoIMOVEIS!N149</f>
        <v>0</v>
      </c>
      <c r="Q150" s="62">
        <f>SUM(W$3:W150)</f>
        <v>148</v>
      </c>
      <c r="R150">
        <f>+atualizaçãoIMOVEIS!Q149</f>
        <v>0</v>
      </c>
      <c r="S150">
        <f>+atualizaçãoIMOVEIS!S149</f>
        <v>0</v>
      </c>
      <c r="T150">
        <f>+atualizaçãoIMOVEIS!V149</f>
        <v>0</v>
      </c>
      <c r="U150" s="56">
        <f>IFERROR(VLOOKUP(G150,'Tabela de Peso'!B$36:E$53,4,0),1)</f>
        <v>1</v>
      </c>
      <c r="V150">
        <f>IF(J150=0,'Tabela de Peso'!E$11,'Tabela de Peso'!E$10)</f>
        <v>8</v>
      </c>
      <c r="W150" s="1">
        <f>IF(atualizaçãoIMOVEIS!AB149="Especial",'Tabela de Peso'!$E$4,1)</f>
        <v>1</v>
      </c>
      <c r="X150" s="1">
        <f>IFERROR(VLOOKUP(D150,'Tabela de Peso'!B:E,4,0),'Tabela de Peso'!E$32)</f>
        <v>-100</v>
      </c>
      <c r="Y150" s="70">
        <f>COUNTIF(Clientes!B:B,B150)</f>
        <v>1048347</v>
      </c>
      <c r="Z150" s="69">
        <f>+COUNTIF(Visitas!B:B,B150)</f>
        <v>1048172</v>
      </c>
      <c r="AA150" s="94">
        <f>IFERROR(VLOOKUP(B150,ZAP!A$2:AC$793,28,0),1)</f>
        <v>1</v>
      </c>
      <c r="AB150" s="65">
        <f>IFERROR(VLOOKUP(B150,ZAP!A$2:AC$793,26,0),1)</f>
        <v>1</v>
      </c>
      <c r="AC150" s="55">
        <f>IF(B150="",-9999999999,((AA150*'Tabela de Peso'!$E$7/H150)+(Z150*'Tabela de Peso'!$E$6/H150)+(Y150*'Tabela de Peso'!$E$5/H150)+(AB150*'Tabela de Peso'!$E$9+T150/1000)+W150+V150+X150+U150++AF150+S150+atualizaçãoIMOVEIS!R149)-I150-P150/1000)</f>
        <v>-9999999999</v>
      </c>
      <c r="AD150" s="66" t="str">
        <f>IFERROR(+VLOOKUP(B150,ZAP!A:D,3,0),"não")</f>
        <v>não</v>
      </c>
      <c r="AE150" s="55" t="str">
        <f>IF(B150="","",IF(A150&lt;81,IF(AD150="ativo","manter","inserir"),IF(AD150="ativo",IF(H150&lt;'Tabela de Peso'!D$8,"manter","retirar"),"Não anunciar")))</f>
        <v/>
      </c>
    </row>
    <row r="151" spans="1:32" x14ac:dyDescent="0.25">
      <c r="A151" s="56">
        <f t="shared" ca="1" si="4"/>
        <v>85</v>
      </c>
      <c r="B151" t="str">
        <f>IF(atualizaçãoIMOVEIS!Y150="",IF(atualizaçãoIMOVEIS!Z150="","",atualizaçãoIMOVEIS!B150),atualizaçãoIMOVEIS!B150)</f>
        <v/>
      </c>
      <c r="C151" t="e">
        <f>+LEFT(atualizaçãoIMOVEIS!F150,SEARCH(",",atualizaçãoIMOVEIS!F150))</f>
        <v>#VALUE!</v>
      </c>
      <c r="D151">
        <f>+atualizaçãoIMOVEIS!H150</f>
        <v>0</v>
      </c>
      <c r="E151">
        <f>+atualizaçãoIMOVEIS!J150</f>
        <v>0</v>
      </c>
      <c r="F151">
        <f>IFERROR(LEFT(atualizaçãoIMOVEIS!Y150,SEARCH(",",atualizaçãoIMOVEIS!Y150)-1),atualizaçãoIMOVEIS!Y150)</f>
        <v>0</v>
      </c>
      <c r="G151">
        <f>+atualizaçãoIMOVEIS!D150</f>
        <v>0</v>
      </c>
      <c r="H151" s="67">
        <f ca="1">IF('Tabela de Peso'!$E$8-atualizaçãoIMOVEIS!T150=0,1,'Tabela de Peso'!$E$8-atualizaçãoIMOVEIS!T150)</f>
        <v>45488</v>
      </c>
      <c r="I151" s="57">
        <f ca="1">+TODAY()-atualizaçãoIMOVEIS!U150</f>
        <v>45488</v>
      </c>
      <c r="J151" s="54">
        <f>+atualizaçãoIMOVEIS!K150</f>
        <v>0</v>
      </c>
      <c r="K151" s="54"/>
      <c r="L151" s="54" t="e">
        <f t="shared" si="5"/>
        <v>#DIV/0!</v>
      </c>
      <c r="M151" s="54"/>
      <c r="N151" s="54">
        <f>+atualizaçãoIMOVEIS!L150</f>
        <v>0</v>
      </c>
      <c r="O151" s="54"/>
      <c r="P151" s="54">
        <f>+atualizaçãoIMOVEIS!N150</f>
        <v>0</v>
      </c>
      <c r="Q151" s="62">
        <f>SUM(W$3:W151)</f>
        <v>149</v>
      </c>
      <c r="R151">
        <f>+atualizaçãoIMOVEIS!Q150</f>
        <v>0</v>
      </c>
      <c r="S151">
        <f>+atualizaçãoIMOVEIS!S150</f>
        <v>0</v>
      </c>
      <c r="T151">
        <f>+atualizaçãoIMOVEIS!V150</f>
        <v>0</v>
      </c>
      <c r="U151" s="56">
        <f>IFERROR(VLOOKUP(G151,'Tabela de Peso'!B$36:E$53,4,0),1)</f>
        <v>1</v>
      </c>
      <c r="V151">
        <f>IF(J151=0,'Tabela de Peso'!E$11,'Tabela de Peso'!E$10)</f>
        <v>8</v>
      </c>
      <c r="W151" s="1">
        <f>IF(atualizaçãoIMOVEIS!AB150="Especial",'Tabela de Peso'!$E$4,1)</f>
        <v>1</v>
      </c>
      <c r="X151" s="1">
        <f>IFERROR(VLOOKUP(D151,'Tabela de Peso'!B:E,4,0),'Tabela de Peso'!E$32)</f>
        <v>-100</v>
      </c>
      <c r="Y151" s="70">
        <f>COUNTIF(Clientes!B:B,B151)</f>
        <v>1048347</v>
      </c>
      <c r="Z151" s="69">
        <f>+COUNTIF(Visitas!B:B,B151)</f>
        <v>1048172</v>
      </c>
      <c r="AA151" s="94">
        <f>IFERROR(VLOOKUP(B151,ZAP!A$2:AC$793,28,0),1)</f>
        <v>1</v>
      </c>
      <c r="AB151" s="65">
        <f>IFERROR(VLOOKUP(B151,ZAP!A$2:AC$793,26,0),1)</f>
        <v>1</v>
      </c>
      <c r="AC151" s="55">
        <f>IF(B151="",-9999999999,((AA151*'Tabela de Peso'!$E$7/H151)+(Z151*'Tabela de Peso'!$E$6/H151)+(Y151*'Tabela de Peso'!$E$5/H151)+(AB151*'Tabela de Peso'!$E$9+T151/1000)+W151+V151+X151+U151++AF151+S151+atualizaçãoIMOVEIS!R150)-I151-P151/1000)</f>
        <v>-9999999999</v>
      </c>
      <c r="AD151" s="66" t="str">
        <f>IFERROR(+VLOOKUP(B151,ZAP!A:D,3,0),"não")</f>
        <v>não</v>
      </c>
      <c r="AE151" s="55" t="str">
        <f>IF(B151="","",IF(A151&lt;81,IF(AD151="ativo","manter","inserir"),IF(AD151="ativo",IF(H151&lt;'Tabela de Peso'!D$8,"manter","retirar"),"Não anunciar")))</f>
        <v/>
      </c>
    </row>
    <row r="152" spans="1:32" x14ac:dyDescent="0.25">
      <c r="A152" s="56">
        <f t="shared" ca="1" si="4"/>
        <v>85</v>
      </c>
      <c r="B152" t="str">
        <f>IF(atualizaçãoIMOVEIS!Y151="",IF(atualizaçãoIMOVEIS!Z151="","",atualizaçãoIMOVEIS!B151),atualizaçãoIMOVEIS!B151)</f>
        <v/>
      </c>
      <c r="C152" t="e">
        <f>+LEFT(atualizaçãoIMOVEIS!F151,SEARCH(",",atualizaçãoIMOVEIS!F151))</f>
        <v>#VALUE!</v>
      </c>
      <c r="D152">
        <f>+atualizaçãoIMOVEIS!H151</f>
        <v>0</v>
      </c>
      <c r="E152">
        <f>+atualizaçãoIMOVEIS!J151</f>
        <v>0</v>
      </c>
      <c r="F152">
        <f>IFERROR(LEFT(atualizaçãoIMOVEIS!Y151,SEARCH(",",atualizaçãoIMOVEIS!Y151)-1),atualizaçãoIMOVEIS!Y151)</f>
        <v>0</v>
      </c>
      <c r="G152">
        <f>+atualizaçãoIMOVEIS!D151</f>
        <v>0</v>
      </c>
      <c r="H152" s="67">
        <f ca="1">IF('Tabela de Peso'!$E$8-atualizaçãoIMOVEIS!T151=0,1,'Tabela de Peso'!$E$8-atualizaçãoIMOVEIS!T151)</f>
        <v>45488</v>
      </c>
      <c r="I152" s="57">
        <f ca="1">+TODAY()-atualizaçãoIMOVEIS!U151</f>
        <v>45488</v>
      </c>
      <c r="J152" s="54">
        <f>+atualizaçãoIMOVEIS!K151</f>
        <v>0</v>
      </c>
      <c r="K152" s="54"/>
      <c r="L152" s="54" t="e">
        <f t="shared" si="5"/>
        <v>#DIV/0!</v>
      </c>
      <c r="M152" s="54"/>
      <c r="N152" s="54">
        <f>+atualizaçãoIMOVEIS!L151</f>
        <v>0</v>
      </c>
      <c r="O152" s="54"/>
      <c r="P152" s="54">
        <f>+atualizaçãoIMOVEIS!N151</f>
        <v>0</v>
      </c>
      <c r="Q152" s="62">
        <f>SUM(W$3:W152)</f>
        <v>150</v>
      </c>
      <c r="R152">
        <f>+atualizaçãoIMOVEIS!Q151</f>
        <v>0</v>
      </c>
      <c r="S152">
        <f>+atualizaçãoIMOVEIS!S151</f>
        <v>0</v>
      </c>
      <c r="T152">
        <f>+atualizaçãoIMOVEIS!V151</f>
        <v>0</v>
      </c>
      <c r="U152" s="56">
        <f>IFERROR(VLOOKUP(G152,'Tabela de Peso'!B$36:E$53,4,0),1)</f>
        <v>1</v>
      </c>
      <c r="V152">
        <f>IF(J152=0,'Tabela de Peso'!E$11,'Tabela de Peso'!E$10)</f>
        <v>8</v>
      </c>
      <c r="W152" s="1">
        <f>IF(atualizaçãoIMOVEIS!AB151="Especial",'Tabela de Peso'!$E$4,1)</f>
        <v>1</v>
      </c>
      <c r="X152" s="1">
        <f>IFERROR(VLOOKUP(D152,'Tabela de Peso'!B:E,4,0),'Tabela de Peso'!E$32)</f>
        <v>-100</v>
      </c>
      <c r="Y152" s="70">
        <f>COUNTIF(Clientes!B:B,B152)</f>
        <v>1048347</v>
      </c>
      <c r="Z152" s="69">
        <f>+COUNTIF(Visitas!B:B,B152)</f>
        <v>1048172</v>
      </c>
      <c r="AA152" s="94">
        <f>IFERROR(VLOOKUP(B152,ZAP!A$2:AC$793,28,0),1)</f>
        <v>1</v>
      </c>
      <c r="AB152" s="65">
        <f>IFERROR(VLOOKUP(B152,ZAP!A$2:AC$793,26,0),1)</f>
        <v>1</v>
      </c>
      <c r="AC152" s="55">
        <f>IF(B152="",-9999999999,((AA152*'Tabela de Peso'!$E$7/H152)+(Z152*'Tabela de Peso'!$E$6/H152)+(Y152*'Tabela de Peso'!$E$5/H152)+(AB152*'Tabela de Peso'!$E$9+T152/1000)+W152+V152+X152+U152++AF152+S152+atualizaçãoIMOVEIS!R151)-I152-P152/1000)</f>
        <v>-9999999999</v>
      </c>
      <c r="AD152" s="66" t="str">
        <f>IFERROR(+VLOOKUP(B152,ZAP!A:D,3,0),"não")</f>
        <v>não</v>
      </c>
      <c r="AE152" s="55" t="str">
        <f>IF(B152="","",IF(A152&lt;81,IF(AD152="ativo","manter","inserir"),IF(AD152="ativo",IF(H152&lt;'Tabela de Peso'!D$8,"manter","retirar"),"Não anunciar")))</f>
        <v/>
      </c>
    </row>
    <row r="153" spans="1:32" x14ac:dyDescent="0.25">
      <c r="A153" s="56">
        <f t="shared" ca="1" si="4"/>
        <v>85</v>
      </c>
      <c r="B153" t="str">
        <f>IF(atualizaçãoIMOVEIS!Y152="",IF(atualizaçãoIMOVEIS!Z152="","",atualizaçãoIMOVEIS!B152),atualizaçãoIMOVEIS!B152)</f>
        <v/>
      </c>
      <c r="C153" t="e">
        <f>+LEFT(atualizaçãoIMOVEIS!F152,SEARCH(",",atualizaçãoIMOVEIS!F152))</f>
        <v>#VALUE!</v>
      </c>
      <c r="D153">
        <f>+atualizaçãoIMOVEIS!H152</f>
        <v>0</v>
      </c>
      <c r="E153">
        <f>+atualizaçãoIMOVEIS!J152</f>
        <v>0</v>
      </c>
      <c r="F153">
        <f>IFERROR(LEFT(atualizaçãoIMOVEIS!Y152,SEARCH(",",atualizaçãoIMOVEIS!Y152)-1),atualizaçãoIMOVEIS!Y152)</f>
        <v>0</v>
      </c>
      <c r="G153">
        <f>+atualizaçãoIMOVEIS!D152</f>
        <v>0</v>
      </c>
      <c r="H153" s="67">
        <f ca="1">IF('Tabela de Peso'!$E$8-atualizaçãoIMOVEIS!T152=0,1,'Tabela de Peso'!$E$8-atualizaçãoIMOVEIS!T152)</f>
        <v>45488</v>
      </c>
      <c r="I153" s="57">
        <f ca="1">+TODAY()-atualizaçãoIMOVEIS!U152</f>
        <v>45488</v>
      </c>
      <c r="J153" s="54">
        <f>+atualizaçãoIMOVEIS!K152</f>
        <v>0</v>
      </c>
      <c r="K153" s="54"/>
      <c r="L153" s="54" t="e">
        <f t="shared" si="5"/>
        <v>#DIV/0!</v>
      </c>
      <c r="M153" s="54"/>
      <c r="N153" s="54">
        <f>+atualizaçãoIMOVEIS!L152</f>
        <v>0</v>
      </c>
      <c r="O153" s="54"/>
      <c r="P153" s="54">
        <f>+atualizaçãoIMOVEIS!N152</f>
        <v>0</v>
      </c>
      <c r="Q153" s="62">
        <f>SUM(W$3:W153)</f>
        <v>151</v>
      </c>
      <c r="R153">
        <f>+atualizaçãoIMOVEIS!Q152</f>
        <v>0</v>
      </c>
      <c r="S153">
        <f>+atualizaçãoIMOVEIS!S152</f>
        <v>0</v>
      </c>
      <c r="T153">
        <f>+atualizaçãoIMOVEIS!V152</f>
        <v>0</v>
      </c>
      <c r="U153" s="56">
        <f>IFERROR(VLOOKUP(G153,'Tabela de Peso'!B$36:E$53,4,0),1)</f>
        <v>1</v>
      </c>
      <c r="V153">
        <f>IF(J153=0,'Tabela de Peso'!E$11,'Tabela de Peso'!E$10)</f>
        <v>8</v>
      </c>
      <c r="W153" s="1">
        <f>IF(atualizaçãoIMOVEIS!AB152="Especial",'Tabela de Peso'!$E$4,1)</f>
        <v>1</v>
      </c>
      <c r="X153" s="1">
        <f>IFERROR(VLOOKUP(D153,'Tabela de Peso'!B:E,4,0),'Tabela de Peso'!E$32)</f>
        <v>-100</v>
      </c>
      <c r="Y153" s="70">
        <f>COUNTIF(Clientes!B:B,B153)</f>
        <v>1048347</v>
      </c>
      <c r="Z153" s="69">
        <f>+COUNTIF(Visitas!B:B,B153)</f>
        <v>1048172</v>
      </c>
      <c r="AA153" s="94">
        <f>IFERROR(VLOOKUP(B153,ZAP!A$2:AC$793,28,0),1)</f>
        <v>1</v>
      </c>
      <c r="AB153" s="65">
        <f>IFERROR(VLOOKUP(B153,ZAP!A$2:AC$793,26,0),1)</f>
        <v>1</v>
      </c>
      <c r="AC153" s="55">
        <f>IF(B153="",-9999999999,((AA153*'Tabela de Peso'!$E$7/H153)+(Z153*'Tabela de Peso'!$E$6/H153)+(Y153*'Tabela de Peso'!$E$5/H153)+(AB153*'Tabela de Peso'!$E$9+T153/1000)+W153+V153+X153+U153++AF153+S153+atualizaçãoIMOVEIS!R152)-I153-P153/1000)</f>
        <v>-9999999999</v>
      </c>
      <c r="AD153" s="66" t="str">
        <f>IFERROR(+VLOOKUP(B153,ZAP!A:D,3,0),"não")</f>
        <v>não</v>
      </c>
      <c r="AE153" s="55" t="str">
        <f>IF(B153="","",IF(A153&lt;81,IF(AD153="ativo","manter","inserir"),IF(AD153="ativo",IF(H153&lt;'Tabela de Peso'!D$8,"manter","retirar"),"Não anunciar")))</f>
        <v/>
      </c>
    </row>
    <row r="154" spans="1:32" x14ac:dyDescent="0.25">
      <c r="A154" s="56">
        <f t="shared" ca="1" si="4"/>
        <v>85</v>
      </c>
      <c r="B154" t="str">
        <f>IF(atualizaçãoIMOVEIS!Y153="",IF(atualizaçãoIMOVEIS!Z153="","",atualizaçãoIMOVEIS!B153),atualizaçãoIMOVEIS!B153)</f>
        <v/>
      </c>
      <c r="C154" t="e">
        <f>+LEFT(atualizaçãoIMOVEIS!F153,SEARCH(",",atualizaçãoIMOVEIS!F153))</f>
        <v>#VALUE!</v>
      </c>
      <c r="D154">
        <f>+atualizaçãoIMOVEIS!H153</f>
        <v>0</v>
      </c>
      <c r="E154">
        <f>+atualizaçãoIMOVEIS!J153</f>
        <v>0</v>
      </c>
      <c r="F154">
        <f>IFERROR(LEFT(atualizaçãoIMOVEIS!Y153,SEARCH(",",atualizaçãoIMOVEIS!Y153)-1),atualizaçãoIMOVEIS!Y153)</f>
        <v>0</v>
      </c>
      <c r="G154">
        <f>+atualizaçãoIMOVEIS!D153</f>
        <v>0</v>
      </c>
      <c r="H154" s="67">
        <f ca="1">IF('Tabela de Peso'!$E$8-atualizaçãoIMOVEIS!T153=0,1,'Tabela de Peso'!$E$8-atualizaçãoIMOVEIS!T153)</f>
        <v>45488</v>
      </c>
      <c r="I154" s="57">
        <f ca="1">+TODAY()-atualizaçãoIMOVEIS!U153</f>
        <v>45488</v>
      </c>
      <c r="J154" s="54">
        <f>+atualizaçãoIMOVEIS!K153</f>
        <v>0</v>
      </c>
      <c r="K154" s="54"/>
      <c r="L154" s="54" t="e">
        <f t="shared" si="5"/>
        <v>#DIV/0!</v>
      </c>
      <c r="M154" s="54"/>
      <c r="N154" s="54">
        <f>+atualizaçãoIMOVEIS!L153</f>
        <v>0</v>
      </c>
      <c r="O154" s="54"/>
      <c r="P154" s="54">
        <f>+atualizaçãoIMOVEIS!N153</f>
        <v>0</v>
      </c>
      <c r="Q154" s="62">
        <f>SUM(W$3:W154)</f>
        <v>152</v>
      </c>
      <c r="R154">
        <f>+atualizaçãoIMOVEIS!Q153</f>
        <v>0</v>
      </c>
      <c r="S154">
        <f>+atualizaçãoIMOVEIS!S153</f>
        <v>0</v>
      </c>
      <c r="T154">
        <f>+atualizaçãoIMOVEIS!V153</f>
        <v>0</v>
      </c>
      <c r="U154" s="56">
        <f>IFERROR(VLOOKUP(G154,'Tabela de Peso'!B$36:E$53,4,0),1)</f>
        <v>1</v>
      </c>
      <c r="V154">
        <f>IF(J154=0,'Tabela de Peso'!E$11,'Tabela de Peso'!E$10)</f>
        <v>8</v>
      </c>
      <c r="W154" s="1">
        <f>IF(atualizaçãoIMOVEIS!AB153="Especial",'Tabela de Peso'!$E$4,1)</f>
        <v>1</v>
      </c>
      <c r="X154" s="1">
        <f>IFERROR(VLOOKUP(D154,'Tabela de Peso'!B:E,4,0),'Tabela de Peso'!E$32)</f>
        <v>-100</v>
      </c>
      <c r="Y154" s="70">
        <f>COUNTIF(Clientes!B:B,B154)</f>
        <v>1048347</v>
      </c>
      <c r="Z154" s="69">
        <f>+COUNTIF(Visitas!B:B,B154)</f>
        <v>1048172</v>
      </c>
      <c r="AA154" s="94">
        <f>IFERROR(VLOOKUP(B154,ZAP!A$2:AC$793,28,0),1)</f>
        <v>1</v>
      </c>
      <c r="AB154" s="65">
        <f>IFERROR(VLOOKUP(B154,ZAP!A$2:AC$793,26,0),1)</f>
        <v>1</v>
      </c>
      <c r="AC154" s="55">
        <f>IF(B154="",-9999999999,((AA154*'Tabela de Peso'!$E$7/H154)+(Z154*'Tabela de Peso'!$E$6/H154)+(Y154*'Tabela de Peso'!$E$5/H154)+(AB154*'Tabela de Peso'!$E$9+T154/1000)+W154+V154+X154+U154++AF154+S154+atualizaçãoIMOVEIS!R153)-I154-P154/1000)</f>
        <v>-9999999999</v>
      </c>
      <c r="AD154" s="66" t="str">
        <f>IFERROR(+VLOOKUP(B154,ZAP!A:D,3,0),"não")</f>
        <v>não</v>
      </c>
      <c r="AE154" s="55" t="str">
        <f>IF(B154="","",IF(A154&lt;81,IF(AD154="ativo","manter","inserir"),IF(AD154="ativo",IF(H154&lt;'Tabela de Peso'!D$8,"manter","retirar"),"Não anunciar")))</f>
        <v/>
      </c>
    </row>
    <row r="155" spans="1:32" x14ac:dyDescent="0.25">
      <c r="A155" s="56">
        <f t="shared" ca="1" si="4"/>
        <v>85</v>
      </c>
      <c r="B155" t="str">
        <f>IF(atualizaçãoIMOVEIS!Y154="",IF(atualizaçãoIMOVEIS!Z154="","",atualizaçãoIMOVEIS!B154),atualizaçãoIMOVEIS!B154)</f>
        <v/>
      </c>
      <c r="C155" t="e">
        <f>+LEFT(atualizaçãoIMOVEIS!F154,SEARCH(",",atualizaçãoIMOVEIS!F154))</f>
        <v>#VALUE!</v>
      </c>
      <c r="D155">
        <f>+atualizaçãoIMOVEIS!H154</f>
        <v>0</v>
      </c>
      <c r="E155">
        <f>+atualizaçãoIMOVEIS!J154</f>
        <v>0</v>
      </c>
      <c r="F155">
        <f>IFERROR(LEFT(atualizaçãoIMOVEIS!Y154,SEARCH(",",atualizaçãoIMOVEIS!Y154)-1),atualizaçãoIMOVEIS!Y154)</f>
        <v>0</v>
      </c>
      <c r="G155">
        <f>+atualizaçãoIMOVEIS!D154</f>
        <v>0</v>
      </c>
      <c r="H155" s="67">
        <f ca="1">IF('Tabela de Peso'!$E$8-atualizaçãoIMOVEIS!T154=0,1,'Tabela de Peso'!$E$8-atualizaçãoIMOVEIS!T154)</f>
        <v>45488</v>
      </c>
      <c r="I155" s="57">
        <f ca="1">+TODAY()-atualizaçãoIMOVEIS!U154</f>
        <v>45488</v>
      </c>
      <c r="J155" s="54">
        <f>+atualizaçãoIMOVEIS!K154</f>
        <v>0</v>
      </c>
      <c r="K155" s="54"/>
      <c r="L155" s="54" t="e">
        <f t="shared" si="5"/>
        <v>#DIV/0!</v>
      </c>
      <c r="M155" s="54"/>
      <c r="N155" s="54">
        <f>+atualizaçãoIMOVEIS!L154</f>
        <v>0</v>
      </c>
      <c r="O155" s="54"/>
      <c r="P155" s="54">
        <f>+atualizaçãoIMOVEIS!N154</f>
        <v>0</v>
      </c>
      <c r="Q155" s="62">
        <f>SUM(W$3:W155)</f>
        <v>153</v>
      </c>
      <c r="R155">
        <f>+atualizaçãoIMOVEIS!Q154</f>
        <v>0</v>
      </c>
      <c r="S155">
        <f>+atualizaçãoIMOVEIS!S154</f>
        <v>0</v>
      </c>
      <c r="T155">
        <f>+atualizaçãoIMOVEIS!V154</f>
        <v>0</v>
      </c>
      <c r="U155" s="56">
        <f>IFERROR(VLOOKUP(G155,'Tabela de Peso'!B$36:E$53,4,0),1)</f>
        <v>1</v>
      </c>
      <c r="V155">
        <f>IF(J155=0,'Tabela de Peso'!E$11,'Tabela de Peso'!E$10)</f>
        <v>8</v>
      </c>
      <c r="W155" s="1">
        <f>IF(atualizaçãoIMOVEIS!AB154="Especial",'Tabela de Peso'!$E$4,1)</f>
        <v>1</v>
      </c>
      <c r="X155" s="1">
        <f>IFERROR(VLOOKUP(D155,'Tabela de Peso'!B:E,4,0),'Tabela de Peso'!E$32)</f>
        <v>-100</v>
      </c>
      <c r="Y155" s="70">
        <f>COUNTIF(Clientes!B:B,B155)</f>
        <v>1048347</v>
      </c>
      <c r="Z155" s="69">
        <f>+COUNTIF(Visitas!B:B,B155)</f>
        <v>1048172</v>
      </c>
      <c r="AA155" s="94">
        <f>IFERROR(VLOOKUP(B155,ZAP!A$2:AC$793,28,0),1)</f>
        <v>1</v>
      </c>
      <c r="AB155" s="65">
        <f>IFERROR(VLOOKUP(B155,ZAP!A$2:AC$793,26,0),1)</f>
        <v>1</v>
      </c>
      <c r="AC155" s="55">
        <f>IF(B155="",-9999999999,((AA155*'Tabela de Peso'!$E$7/H155)+(Z155*'Tabela de Peso'!$E$6/H155)+(Y155*'Tabela de Peso'!$E$5/H155)+(AB155*'Tabela de Peso'!$E$9+T155/1000)+W155+V155+X155+U155++AF155+S155+atualizaçãoIMOVEIS!R154)-I155-P155/1000)</f>
        <v>-9999999999</v>
      </c>
      <c r="AD155" s="66" t="str">
        <f>IFERROR(+VLOOKUP(B155,ZAP!A:D,3,0),"não")</f>
        <v>não</v>
      </c>
      <c r="AE155" s="55" t="str">
        <f>IF(B155="","",IF(A155&lt;81,IF(AD155="ativo","manter","inserir"),IF(AD155="ativo",IF(H155&lt;'Tabela de Peso'!D$8,"manter","retirar"),"Não anunciar")))</f>
        <v/>
      </c>
    </row>
    <row r="156" spans="1:32" x14ac:dyDescent="0.25">
      <c r="A156" s="56">
        <f t="shared" ca="1" si="4"/>
        <v>85</v>
      </c>
      <c r="B156" t="str">
        <f>IF(atualizaçãoIMOVEIS!Y155="",IF(atualizaçãoIMOVEIS!Z155="","",atualizaçãoIMOVEIS!B155),atualizaçãoIMOVEIS!B155)</f>
        <v/>
      </c>
      <c r="C156" t="e">
        <f>+LEFT(atualizaçãoIMOVEIS!F155,SEARCH(",",atualizaçãoIMOVEIS!F155))</f>
        <v>#VALUE!</v>
      </c>
      <c r="D156">
        <f>+atualizaçãoIMOVEIS!H155</f>
        <v>0</v>
      </c>
      <c r="E156">
        <f>+atualizaçãoIMOVEIS!J155</f>
        <v>0</v>
      </c>
      <c r="F156">
        <f>IFERROR(LEFT(atualizaçãoIMOVEIS!Y155,SEARCH(",",atualizaçãoIMOVEIS!Y155)-1),atualizaçãoIMOVEIS!Y155)</f>
        <v>0</v>
      </c>
      <c r="G156">
        <f>+atualizaçãoIMOVEIS!D155</f>
        <v>0</v>
      </c>
      <c r="H156" s="67">
        <f ca="1">IF('Tabela de Peso'!$E$8-atualizaçãoIMOVEIS!T155=0,1,'Tabela de Peso'!$E$8-atualizaçãoIMOVEIS!T155)</f>
        <v>45488</v>
      </c>
      <c r="I156" s="57">
        <f ca="1">+TODAY()-atualizaçãoIMOVEIS!U155</f>
        <v>45488</v>
      </c>
      <c r="J156" s="54">
        <f>+atualizaçãoIMOVEIS!K155</f>
        <v>0</v>
      </c>
      <c r="K156" s="54"/>
      <c r="L156" s="54" t="e">
        <f t="shared" si="5"/>
        <v>#DIV/0!</v>
      </c>
      <c r="M156" s="54"/>
      <c r="N156" s="54">
        <f>+atualizaçãoIMOVEIS!L155</f>
        <v>0</v>
      </c>
      <c r="O156" s="54"/>
      <c r="P156" s="54">
        <f>+atualizaçãoIMOVEIS!N155</f>
        <v>0</v>
      </c>
      <c r="Q156" s="62">
        <f>SUM(W$3:W156)</f>
        <v>154</v>
      </c>
      <c r="R156">
        <f>+atualizaçãoIMOVEIS!Q155</f>
        <v>0</v>
      </c>
      <c r="S156">
        <f>+atualizaçãoIMOVEIS!S155</f>
        <v>0</v>
      </c>
      <c r="T156">
        <f>+atualizaçãoIMOVEIS!V155</f>
        <v>0</v>
      </c>
      <c r="U156" s="56">
        <f>IFERROR(VLOOKUP(G156,'Tabela de Peso'!B$36:E$53,4,0),1)</f>
        <v>1</v>
      </c>
      <c r="V156">
        <f>IF(J156=0,'Tabela de Peso'!E$11,'Tabela de Peso'!E$10)</f>
        <v>8</v>
      </c>
      <c r="W156" s="1">
        <f>IF(atualizaçãoIMOVEIS!AB155="Especial",'Tabela de Peso'!$E$4,1)</f>
        <v>1</v>
      </c>
      <c r="X156" s="1">
        <f>IFERROR(VLOOKUP(D156,'Tabela de Peso'!B:E,4,0),'Tabela de Peso'!E$32)</f>
        <v>-100</v>
      </c>
      <c r="Y156" s="70">
        <f>COUNTIF(Clientes!B:B,B156)</f>
        <v>1048347</v>
      </c>
      <c r="Z156" s="69">
        <f>+COUNTIF(Visitas!B:B,B156)</f>
        <v>1048172</v>
      </c>
      <c r="AA156" s="94">
        <f>IFERROR(VLOOKUP(B156,ZAP!A$2:AC$793,28,0),1)</f>
        <v>1</v>
      </c>
      <c r="AB156" s="65">
        <f>IFERROR(VLOOKUP(B156,ZAP!A$2:AC$793,26,0),1)</f>
        <v>1</v>
      </c>
      <c r="AC156" s="55">
        <f>IF(B156="",-9999999999,((AA156*'Tabela de Peso'!$E$7/H156)+(Z156*'Tabela de Peso'!$E$6/H156)+(Y156*'Tabela de Peso'!$E$5/H156)+(AB156*'Tabela de Peso'!$E$9+T156/1000)+W156+V156+X156+U156++AF156+S156+atualizaçãoIMOVEIS!R155)-I156-P156/1000)</f>
        <v>-9999999999</v>
      </c>
      <c r="AD156" s="66" t="str">
        <f>IFERROR(+VLOOKUP(B156,ZAP!A:D,3,0),"não")</f>
        <v>não</v>
      </c>
      <c r="AE156" s="55" t="str">
        <f>IF(B156="","",IF(A156&lt;81,IF(AD156="ativo","manter","inserir"),IF(AD156="ativo",IF(H156&lt;'Tabela de Peso'!D$8,"manter","retirar"),"Não anunciar")))</f>
        <v/>
      </c>
    </row>
    <row r="157" spans="1:32" x14ac:dyDescent="0.25">
      <c r="A157" s="56">
        <f t="shared" ca="1" si="4"/>
        <v>85</v>
      </c>
      <c r="B157" t="str">
        <f>IF(atualizaçãoIMOVEIS!Y156="",IF(atualizaçãoIMOVEIS!Z156="","",atualizaçãoIMOVEIS!B156),atualizaçãoIMOVEIS!B156)</f>
        <v/>
      </c>
      <c r="C157" t="e">
        <f>+LEFT(atualizaçãoIMOVEIS!F156,SEARCH(",",atualizaçãoIMOVEIS!F156))</f>
        <v>#VALUE!</v>
      </c>
      <c r="D157">
        <f>+atualizaçãoIMOVEIS!H156</f>
        <v>0</v>
      </c>
      <c r="E157">
        <f>+atualizaçãoIMOVEIS!J156</f>
        <v>0</v>
      </c>
      <c r="F157">
        <f>IFERROR(LEFT(atualizaçãoIMOVEIS!Y156,SEARCH(",",atualizaçãoIMOVEIS!Y156)-1),atualizaçãoIMOVEIS!Y156)</f>
        <v>0</v>
      </c>
      <c r="G157">
        <f>+atualizaçãoIMOVEIS!D156</f>
        <v>0</v>
      </c>
      <c r="H157" s="67">
        <f ca="1">IF('Tabela de Peso'!$E$8-atualizaçãoIMOVEIS!T156=0,1,'Tabela de Peso'!$E$8-atualizaçãoIMOVEIS!T156)</f>
        <v>45488</v>
      </c>
      <c r="I157" s="57">
        <f ca="1">+TODAY()-atualizaçãoIMOVEIS!U156</f>
        <v>45488</v>
      </c>
      <c r="J157" s="54">
        <f>+atualizaçãoIMOVEIS!K156</f>
        <v>0</v>
      </c>
      <c r="K157" s="54"/>
      <c r="L157" s="54" t="e">
        <f t="shared" si="5"/>
        <v>#DIV/0!</v>
      </c>
      <c r="M157" s="54"/>
      <c r="N157" s="54">
        <f>+atualizaçãoIMOVEIS!L156</f>
        <v>0</v>
      </c>
      <c r="O157" s="54"/>
      <c r="P157" s="54">
        <f>+atualizaçãoIMOVEIS!N156</f>
        <v>0</v>
      </c>
      <c r="Q157" s="62">
        <f>SUM(W$3:W157)</f>
        <v>155</v>
      </c>
      <c r="R157">
        <f>+atualizaçãoIMOVEIS!Q156</f>
        <v>0</v>
      </c>
      <c r="S157">
        <f>+atualizaçãoIMOVEIS!S156</f>
        <v>0</v>
      </c>
      <c r="T157">
        <f>+atualizaçãoIMOVEIS!V156</f>
        <v>0</v>
      </c>
      <c r="U157" s="56">
        <f>IFERROR(VLOOKUP(G157,'Tabela de Peso'!B$36:E$53,4,0),1)</f>
        <v>1</v>
      </c>
      <c r="V157">
        <f>IF(J157=0,'Tabela de Peso'!E$11,'Tabela de Peso'!E$10)</f>
        <v>8</v>
      </c>
      <c r="W157" s="1">
        <f>IF(atualizaçãoIMOVEIS!AB156="Especial",'Tabela de Peso'!$E$4,1)</f>
        <v>1</v>
      </c>
      <c r="X157" s="1">
        <f>IFERROR(VLOOKUP(D157,'Tabela de Peso'!B:E,4,0),'Tabela de Peso'!E$32)</f>
        <v>-100</v>
      </c>
      <c r="Y157" s="70">
        <f>COUNTIF(Clientes!B:B,B157)</f>
        <v>1048347</v>
      </c>
      <c r="Z157" s="69">
        <f>+COUNTIF(Visitas!B:B,B157)</f>
        <v>1048172</v>
      </c>
      <c r="AA157" s="94">
        <f>IFERROR(VLOOKUP(B157,ZAP!A$2:AC$793,28,0),1)</f>
        <v>1</v>
      </c>
      <c r="AB157" s="65">
        <f>IFERROR(VLOOKUP(B157,ZAP!A$2:AC$793,26,0),1)</f>
        <v>1</v>
      </c>
      <c r="AC157" s="55">
        <f>IF(B157="",-9999999999,((AA157*'Tabela de Peso'!$E$7/H157)+(Z157*'Tabela de Peso'!$E$6/H157)+(Y157*'Tabela de Peso'!$E$5/H157)+(AB157*'Tabela de Peso'!$E$9+T157/1000)+W157+V157+X157+U157++AF157+S157+atualizaçãoIMOVEIS!R156)-I157-P157/1000)</f>
        <v>-9999999999</v>
      </c>
      <c r="AD157" s="66" t="str">
        <f>IFERROR(+VLOOKUP(B157,ZAP!A:D,3,0),"não")</f>
        <v>não</v>
      </c>
      <c r="AE157" s="55" t="str">
        <f>IF(B157="","",IF(A157&lt;81,IF(AD157="ativo","manter","inserir"),IF(AD157="ativo",IF(H157&lt;'Tabela de Peso'!D$8,"manter","retirar"),"Não anunciar")))</f>
        <v/>
      </c>
      <c r="AF157" s="68">
        <f ca="1">+Z157*'Tabela de Peso'!$E$6/H157</f>
        <v>23042.824481181851</v>
      </c>
    </row>
    <row r="158" spans="1:32" x14ac:dyDescent="0.25">
      <c r="A158" s="56">
        <f t="shared" ca="1" si="4"/>
        <v>85</v>
      </c>
      <c r="B158" t="str">
        <f>IF(atualizaçãoIMOVEIS!Y157="",IF(atualizaçãoIMOVEIS!Z157="","",atualizaçãoIMOVEIS!B157),atualizaçãoIMOVEIS!B157)</f>
        <v/>
      </c>
      <c r="C158" t="e">
        <f>+LEFT(atualizaçãoIMOVEIS!F157,SEARCH(",",atualizaçãoIMOVEIS!F157))</f>
        <v>#VALUE!</v>
      </c>
      <c r="D158">
        <f>+atualizaçãoIMOVEIS!H157</f>
        <v>0</v>
      </c>
      <c r="E158">
        <f>+atualizaçãoIMOVEIS!J157</f>
        <v>0</v>
      </c>
      <c r="F158">
        <f>IFERROR(LEFT(atualizaçãoIMOVEIS!Y157,SEARCH(",",atualizaçãoIMOVEIS!Y157)-1),atualizaçãoIMOVEIS!Y157)</f>
        <v>0</v>
      </c>
      <c r="G158">
        <f>+atualizaçãoIMOVEIS!D157</f>
        <v>0</v>
      </c>
      <c r="H158" s="67">
        <f ca="1">IF('Tabela de Peso'!$E$8-atualizaçãoIMOVEIS!T157=0,1,'Tabela de Peso'!$E$8-atualizaçãoIMOVEIS!T157)</f>
        <v>45488</v>
      </c>
      <c r="I158" s="57">
        <f ca="1">+TODAY()-atualizaçãoIMOVEIS!U157</f>
        <v>45488</v>
      </c>
      <c r="J158" s="54">
        <f>+atualizaçãoIMOVEIS!K157</f>
        <v>0</v>
      </c>
      <c r="K158" s="54"/>
      <c r="L158" s="54" t="e">
        <f t="shared" si="5"/>
        <v>#DIV/0!</v>
      </c>
      <c r="M158" s="54"/>
      <c r="N158" s="54">
        <f>+atualizaçãoIMOVEIS!L157</f>
        <v>0</v>
      </c>
      <c r="O158" s="54"/>
      <c r="P158" s="54">
        <f>+atualizaçãoIMOVEIS!N157</f>
        <v>0</v>
      </c>
      <c r="Q158" s="62">
        <f>SUM(W$3:W158)</f>
        <v>156</v>
      </c>
      <c r="R158">
        <f>+atualizaçãoIMOVEIS!Q157</f>
        <v>0</v>
      </c>
      <c r="S158">
        <f>+atualizaçãoIMOVEIS!S157</f>
        <v>0</v>
      </c>
      <c r="T158">
        <f>+atualizaçãoIMOVEIS!V157</f>
        <v>0</v>
      </c>
      <c r="U158" s="56">
        <f>IFERROR(VLOOKUP(G158,'Tabela de Peso'!B$36:E$53,4,0),1)</f>
        <v>1</v>
      </c>
      <c r="V158">
        <f>IF(J158=0,'Tabela de Peso'!E$11,'Tabela de Peso'!E$10)</f>
        <v>8</v>
      </c>
      <c r="W158" s="1">
        <f>IF(atualizaçãoIMOVEIS!AB157="Especial",'Tabela de Peso'!$E$4,1)</f>
        <v>1</v>
      </c>
      <c r="X158" s="1">
        <f>IFERROR(VLOOKUP(D158,'Tabela de Peso'!B:E,4,0),'Tabela de Peso'!E$32)</f>
        <v>-100</v>
      </c>
      <c r="Y158" s="70">
        <f>COUNTIF(Clientes!B:B,B158)</f>
        <v>1048347</v>
      </c>
      <c r="Z158" s="69">
        <f>+COUNTIF(Visitas!B:B,B158)</f>
        <v>1048172</v>
      </c>
      <c r="AA158" s="94">
        <f>IFERROR(VLOOKUP(B158,ZAP!A$2:AC$793,28,0),1)</f>
        <v>1</v>
      </c>
      <c r="AB158" s="65">
        <f>IFERROR(VLOOKUP(B158,ZAP!A$2:AC$793,26,0),1)</f>
        <v>1</v>
      </c>
      <c r="AC158" s="55">
        <f>IF(B158="",-9999999999,((AA158*'Tabela de Peso'!$E$7/H158)+(Z158*'Tabela de Peso'!$E$6/H158)+(Y158*'Tabela de Peso'!$E$5/H158)+(AB158*'Tabela de Peso'!$E$9+T158/1000)+W158+V158+X158+U158++AF158+S158+atualizaçãoIMOVEIS!R157)-I158-P158/1000)</f>
        <v>-9999999999</v>
      </c>
      <c r="AD158" s="66" t="str">
        <f>IFERROR(+VLOOKUP(B158,ZAP!A:D,3,0),"não")</f>
        <v>não</v>
      </c>
      <c r="AE158" s="55" t="str">
        <f>IF(B158="","",IF(A158&lt;81,IF(AD158="ativo","manter","inserir"),IF(AD158="ativo",IF(H158&lt;'Tabela de Peso'!D$8,"manter","retirar"),"Não anunciar")))</f>
        <v/>
      </c>
      <c r="AF158" s="68">
        <f ca="1">+Z158*'Tabela de Peso'!$E$6/H158</f>
        <v>23042.824481181851</v>
      </c>
    </row>
    <row r="159" spans="1:32" x14ac:dyDescent="0.25">
      <c r="A159" s="56">
        <f t="shared" ca="1" si="4"/>
        <v>85</v>
      </c>
      <c r="B159" t="str">
        <f>IF(atualizaçãoIMOVEIS!Y158="",IF(atualizaçãoIMOVEIS!Z158="","",atualizaçãoIMOVEIS!B158),atualizaçãoIMOVEIS!B158)</f>
        <v/>
      </c>
      <c r="C159" t="e">
        <f>+LEFT(atualizaçãoIMOVEIS!F158,SEARCH(",",atualizaçãoIMOVEIS!F158))</f>
        <v>#VALUE!</v>
      </c>
      <c r="D159">
        <f>+atualizaçãoIMOVEIS!H158</f>
        <v>0</v>
      </c>
      <c r="E159">
        <f>+atualizaçãoIMOVEIS!J158</f>
        <v>0</v>
      </c>
      <c r="F159">
        <f>IFERROR(LEFT(atualizaçãoIMOVEIS!Y158,SEARCH(",",atualizaçãoIMOVEIS!Y158)-1),atualizaçãoIMOVEIS!Y158)</f>
        <v>0</v>
      </c>
      <c r="G159">
        <f>+atualizaçãoIMOVEIS!D158</f>
        <v>0</v>
      </c>
      <c r="H159" s="67">
        <f ca="1">IF('Tabela de Peso'!$E$8-atualizaçãoIMOVEIS!T158=0,1,'Tabela de Peso'!$E$8-atualizaçãoIMOVEIS!T158)</f>
        <v>45488</v>
      </c>
      <c r="I159" s="57">
        <f ca="1">+TODAY()-atualizaçãoIMOVEIS!U158</f>
        <v>45488</v>
      </c>
      <c r="J159" s="54">
        <f>+atualizaçãoIMOVEIS!K158</f>
        <v>0</v>
      </c>
      <c r="K159" s="54"/>
      <c r="L159" s="54" t="e">
        <f t="shared" si="5"/>
        <v>#DIV/0!</v>
      </c>
      <c r="M159" s="54"/>
      <c r="N159" s="54">
        <f>+atualizaçãoIMOVEIS!L158</f>
        <v>0</v>
      </c>
      <c r="O159" s="54"/>
      <c r="P159" s="54">
        <f>+atualizaçãoIMOVEIS!N158</f>
        <v>0</v>
      </c>
      <c r="Q159" s="62">
        <f>SUM(W$3:W159)</f>
        <v>157</v>
      </c>
      <c r="R159">
        <f>+atualizaçãoIMOVEIS!Q158</f>
        <v>0</v>
      </c>
      <c r="S159">
        <f>+atualizaçãoIMOVEIS!S158</f>
        <v>0</v>
      </c>
      <c r="T159">
        <f>+atualizaçãoIMOVEIS!V158</f>
        <v>0</v>
      </c>
      <c r="U159" s="56">
        <f>IFERROR(VLOOKUP(G159,'Tabela de Peso'!B$36:E$53,4,0),1)</f>
        <v>1</v>
      </c>
      <c r="V159">
        <f>IF(J159=0,'Tabela de Peso'!E$11,'Tabela de Peso'!E$10)</f>
        <v>8</v>
      </c>
      <c r="W159" s="1">
        <f>IF(atualizaçãoIMOVEIS!AB158="Especial",'Tabela de Peso'!$E$4,1)</f>
        <v>1</v>
      </c>
      <c r="X159" s="1">
        <f>IFERROR(VLOOKUP(D159,'Tabela de Peso'!B:E,4,0),'Tabela de Peso'!E$32)</f>
        <v>-100</v>
      </c>
      <c r="Y159" s="70">
        <f>COUNTIF(Clientes!B:B,B159)</f>
        <v>1048347</v>
      </c>
      <c r="Z159" s="69">
        <f>+COUNTIF(Visitas!B:B,B159)</f>
        <v>1048172</v>
      </c>
      <c r="AA159" s="94">
        <f>IFERROR(VLOOKUP(B159,ZAP!A$2:AC$793,28,0),1)</f>
        <v>1</v>
      </c>
      <c r="AB159" s="65">
        <f>IFERROR(VLOOKUP(B159,ZAP!A$2:AC$793,26,0),1)</f>
        <v>1</v>
      </c>
      <c r="AC159" s="55">
        <f>IF(B159="",-9999999999,((AA159*'Tabela de Peso'!$E$7/H159)+(Z159*'Tabela de Peso'!$E$6/H159)+(Y159*'Tabela de Peso'!$E$5/H159)+(AB159*'Tabela de Peso'!$E$9+T159/1000)+W159+V159+X159+U159++AF159+S159+atualizaçãoIMOVEIS!R158)-I159-P159/1000)</f>
        <v>-9999999999</v>
      </c>
      <c r="AD159" s="66" t="str">
        <f>IFERROR(+VLOOKUP(B159,ZAP!A:D,3,0),"não")</f>
        <v>não</v>
      </c>
      <c r="AE159" s="55" t="str">
        <f>IF(B159="","",IF(A159&lt;81,IF(AD159="ativo","manter","inserir"),IF(AD159="ativo",IF(H159&lt;'Tabela de Peso'!D$8,"manter","retirar"),"Não anunciar")))</f>
        <v/>
      </c>
      <c r="AF159" s="68">
        <f ca="1">+Z159*'Tabela de Peso'!$E$6/H159</f>
        <v>23042.824481181851</v>
      </c>
    </row>
    <row r="160" spans="1:32" x14ac:dyDescent="0.25">
      <c r="A160" s="56">
        <f t="shared" ca="1" si="4"/>
        <v>85</v>
      </c>
      <c r="B160" t="str">
        <f>IF(atualizaçãoIMOVEIS!Y159="",IF(atualizaçãoIMOVEIS!Z159="","",atualizaçãoIMOVEIS!B159),atualizaçãoIMOVEIS!B159)</f>
        <v/>
      </c>
      <c r="C160" t="e">
        <f>+LEFT(atualizaçãoIMOVEIS!F159,SEARCH(",",atualizaçãoIMOVEIS!F159))</f>
        <v>#VALUE!</v>
      </c>
      <c r="D160">
        <f>+atualizaçãoIMOVEIS!H159</f>
        <v>0</v>
      </c>
      <c r="E160">
        <f>+atualizaçãoIMOVEIS!J159</f>
        <v>0</v>
      </c>
      <c r="F160">
        <f>IFERROR(LEFT(atualizaçãoIMOVEIS!Y159,SEARCH(",",atualizaçãoIMOVEIS!Y159)-1),atualizaçãoIMOVEIS!Y159)</f>
        <v>0</v>
      </c>
      <c r="G160">
        <f>+atualizaçãoIMOVEIS!D159</f>
        <v>0</v>
      </c>
      <c r="H160" s="67">
        <f ca="1">IF('Tabela de Peso'!$E$8-atualizaçãoIMOVEIS!T159=0,1,'Tabela de Peso'!$E$8-atualizaçãoIMOVEIS!T159)</f>
        <v>45488</v>
      </c>
      <c r="I160" s="57">
        <f ca="1">+TODAY()-atualizaçãoIMOVEIS!U159</f>
        <v>45488</v>
      </c>
      <c r="J160" s="54">
        <f>+atualizaçãoIMOVEIS!K159</f>
        <v>0</v>
      </c>
      <c r="K160" s="54"/>
      <c r="L160" s="54" t="e">
        <f t="shared" si="5"/>
        <v>#DIV/0!</v>
      </c>
      <c r="M160" s="54"/>
      <c r="N160" s="54">
        <f>+atualizaçãoIMOVEIS!L159</f>
        <v>0</v>
      </c>
      <c r="O160" s="54"/>
      <c r="P160" s="54">
        <f>+atualizaçãoIMOVEIS!N159</f>
        <v>0</v>
      </c>
      <c r="Q160" s="62">
        <f>SUM(W$3:W160)</f>
        <v>158</v>
      </c>
      <c r="R160">
        <f>+atualizaçãoIMOVEIS!Q159</f>
        <v>0</v>
      </c>
      <c r="S160">
        <f>+atualizaçãoIMOVEIS!S159</f>
        <v>0</v>
      </c>
      <c r="T160">
        <f>+atualizaçãoIMOVEIS!V159</f>
        <v>0</v>
      </c>
      <c r="U160" s="56">
        <f>IFERROR(VLOOKUP(G160,'Tabela de Peso'!B$36:E$53,4,0),1)</f>
        <v>1</v>
      </c>
      <c r="V160">
        <f>IF(J160=0,'Tabela de Peso'!E$11,'Tabela de Peso'!E$10)</f>
        <v>8</v>
      </c>
      <c r="W160" s="1">
        <f>IF(atualizaçãoIMOVEIS!AB159="Especial",'Tabela de Peso'!$E$4,1)</f>
        <v>1</v>
      </c>
      <c r="X160" s="1">
        <f>IFERROR(VLOOKUP(D160,'Tabela de Peso'!B:E,4,0),'Tabela de Peso'!E$32)</f>
        <v>-100</v>
      </c>
      <c r="Y160" s="70">
        <f>COUNTIF(Clientes!B:B,B160)</f>
        <v>1048347</v>
      </c>
      <c r="Z160" s="69">
        <f>+COUNTIF(Visitas!B:B,B160)</f>
        <v>1048172</v>
      </c>
      <c r="AA160" s="94">
        <f>IFERROR(VLOOKUP(B160,ZAP!A$2:AC$793,28,0),1)</f>
        <v>1</v>
      </c>
      <c r="AB160" s="65">
        <f>IFERROR(VLOOKUP(B160,ZAP!A$2:AC$793,26,0),1)</f>
        <v>1</v>
      </c>
      <c r="AC160" s="55">
        <f>IF(B160="",-9999999999,((AA160*'Tabela de Peso'!$E$7/H160)+(Z160*'Tabela de Peso'!$E$6/H160)+(Y160*'Tabela de Peso'!$E$5/H160)+(AB160*'Tabela de Peso'!$E$9+T160/1000)+W160+V160+X160+U160++AF160+S160+atualizaçãoIMOVEIS!R159)-I160-P160/1000)</f>
        <v>-9999999999</v>
      </c>
      <c r="AD160" s="66" t="str">
        <f>IFERROR(+VLOOKUP(B160,ZAP!A:D,3,0),"não")</f>
        <v>não</v>
      </c>
      <c r="AE160" s="55" t="str">
        <f>IF(B160="","",IF(A160&lt;81,IF(AD160="ativo","manter","inserir"),IF(AD160="ativo",IF(H160&lt;'Tabela de Peso'!D$8,"manter","retirar"),"Não anunciar")))</f>
        <v/>
      </c>
      <c r="AF160" s="68">
        <f ca="1">+Z160*'Tabela de Peso'!$E$6/H160</f>
        <v>23042.824481181851</v>
      </c>
    </row>
    <row r="161" spans="1:31" x14ac:dyDescent="0.25">
      <c r="A161" s="56">
        <f t="shared" ca="1" si="4"/>
        <v>85</v>
      </c>
      <c r="B161" t="str">
        <f>IF(atualizaçãoIMOVEIS!Y160="",IF(atualizaçãoIMOVEIS!Z160="","",atualizaçãoIMOVEIS!B160),atualizaçãoIMOVEIS!B160)</f>
        <v/>
      </c>
      <c r="C161" t="e">
        <f>+LEFT(atualizaçãoIMOVEIS!F160,SEARCH(",",atualizaçãoIMOVEIS!F160))</f>
        <v>#VALUE!</v>
      </c>
      <c r="D161">
        <f>+atualizaçãoIMOVEIS!H160</f>
        <v>0</v>
      </c>
      <c r="E161">
        <f>+atualizaçãoIMOVEIS!J160</f>
        <v>0</v>
      </c>
      <c r="F161">
        <f>IFERROR(LEFT(atualizaçãoIMOVEIS!Y160,SEARCH(",",atualizaçãoIMOVEIS!Y160)-1),atualizaçãoIMOVEIS!Y160)</f>
        <v>0</v>
      </c>
      <c r="G161">
        <f>+atualizaçãoIMOVEIS!D160</f>
        <v>0</v>
      </c>
      <c r="H161" s="67">
        <f ca="1">IF('Tabela de Peso'!$E$8-atualizaçãoIMOVEIS!T160=0,1,'Tabela de Peso'!$E$8-atualizaçãoIMOVEIS!T160)</f>
        <v>45488</v>
      </c>
      <c r="I161" s="57">
        <f ca="1">+TODAY()-atualizaçãoIMOVEIS!U160</f>
        <v>45488</v>
      </c>
      <c r="J161" s="54">
        <f>+atualizaçãoIMOVEIS!K160</f>
        <v>0</v>
      </c>
      <c r="K161" s="54"/>
      <c r="L161" s="54" t="e">
        <f t="shared" si="5"/>
        <v>#DIV/0!</v>
      </c>
      <c r="M161" s="54"/>
      <c r="N161" s="54">
        <f>+atualizaçãoIMOVEIS!L160</f>
        <v>0</v>
      </c>
      <c r="O161" s="54"/>
      <c r="P161" s="54">
        <f>+atualizaçãoIMOVEIS!N160</f>
        <v>0</v>
      </c>
      <c r="Q161" s="62">
        <f>SUM(W$3:W161)</f>
        <v>159</v>
      </c>
      <c r="R161">
        <f>+atualizaçãoIMOVEIS!Q160</f>
        <v>0</v>
      </c>
      <c r="S161">
        <f>+atualizaçãoIMOVEIS!S160</f>
        <v>0</v>
      </c>
      <c r="T161">
        <f>+atualizaçãoIMOVEIS!V160</f>
        <v>0</v>
      </c>
      <c r="U161" s="56">
        <f>IFERROR(VLOOKUP(G161,'Tabela de Peso'!B$36:E$53,4,0),1)</f>
        <v>1</v>
      </c>
      <c r="V161">
        <f>IF(J161=0,'Tabela de Peso'!E$11,'Tabela de Peso'!E$10)</f>
        <v>8</v>
      </c>
      <c r="W161" s="1">
        <f>IF(atualizaçãoIMOVEIS!AB160="Especial",'Tabela de Peso'!$E$4,1)</f>
        <v>1</v>
      </c>
      <c r="X161" s="1">
        <f>IFERROR(VLOOKUP(D161,'Tabela de Peso'!B:E,4,0),'Tabela de Peso'!E$32)</f>
        <v>-100</v>
      </c>
      <c r="Y161" s="70">
        <f>COUNTIF(Clientes!B:B,B161)</f>
        <v>1048347</v>
      </c>
      <c r="Z161" s="69">
        <f>+COUNTIF(Visitas!B:B,B161)</f>
        <v>1048172</v>
      </c>
      <c r="AA161" s="94">
        <f>IFERROR(VLOOKUP(B161,ZAP!A$2:AC$793,28,0),1)</f>
        <v>1</v>
      </c>
      <c r="AB161" s="65">
        <f>IFERROR(VLOOKUP(B161,ZAP!A$2:AC$793,26,0),1)</f>
        <v>1</v>
      </c>
      <c r="AC161" s="55">
        <f>IF(B161="",-9999999999,((AA161*'Tabela de Peso'!$E$7/H161)+(Z161*'Tabela de Peso'!$E$6/H161)+(Y161*'Tabela de Peso'!$E$5/H161)+(AB161*'Tabela de Peso'!$E$9+T161/1000)+W161+V161+X161+U161++AF161+S161+atualizaçãoIMOVEIS!R160)-I161-P161/1000)</f>
        <v>-9999999999</v>
      </c>
      <c r="AD161" s="66" t="str">
        <f>IFERROR(+VLOOKUP(B161,ZAP!A:D,3,0),"não")</f>
        <v>não</v>
      </c>
      <c r="AE161" s="55" t="str">
        <f>IF(B161="","",IF(A161&lt;81,IF(AD161="ativo","manter","inserir"),IF(AD161="ativo",IF(H161&lt;'Tabela de Peso'!D$8,"manter","retirar"),"Não anunciar")))</f>
        <v/>
      </c>
    </row>
    <row r="162" spans="1:31" x14ac:dyDescent="0.25">
      <c r="A162" s="56">
        <f t="shared" ca="1" si="4"/>
        <v>85</v>
      </c>
      <c r="B162" t="str">
        <f>IF(atualizaçãoIMOVEIS!Y161="",IF(atualizaçãoIMOVEIS!Z161="","",atualizaçãoIMOVEIS!B161),atualizaçãoIMOVEIS!B161)</f>
        <v/>
      </c>
      <c r="C162" t="e">
        <f>+LEFT(atualizaçãoIMOVEIS!F161,SEARCH(",",atualizaçãoIMOVEIS!F161))</f>
        <v>#VALUE!</v>
      </c>
      <c r="D162">
        <f>+atualizaçãoIMOVEIS!H161</f>
        <v>0</v>
      </c>
      <c r="E162">
        <f>+atualizaçãoIMOVEIS!J161</f>
        <v>0</v>
      </c>
      <c r="F162">
        <f>IFERROR(LEFT(atualizaçãoIMOVEIS!Y161,SEARCH(",",atualizaçãoIMOVEIS!Y161)-1),atualizaçãoIMOVEIS!Y161)</f>
        <v>0</v>
      </c>
      <c r="G162">
        <f>+atualizaçãoIMOVEIS!D161</f>
        <v>0</v>
      </c>
      <c r="H162" s="67">
        <f ca="1">IF('Tabela de Peso'!$E$8-atualizaçãoIMOVEIS!T161=0,1,'Tabela de Peso'!$E$8-atualizaçãoIMOVEIS!T161)</f>
        <v>45488</v>
      </c>
      <c r="I162" s="57">
        <f ca="1">+TODAY()-atualizaçãoIMOVEIS!U161</f>
        <v>45488</v>
      </c>
      <c r="J162" s="54">
        <f>+atualizaçãoIMOVEIS!K161</f>
        <v>0</v>
      </c>
      <c r="K162" s="54"/>
      <c r="L162" s="54" t="e">
        <f t="shared" si="5"/>
        <v>#DIV/0!</v>
      </c>
      <c r="M162" s="54"/>
      <c r="N162" s="54">
        <f>+atualizaçãoIMOVEIS!L161</f>
        <v>0</v>
      </c>
      <c r="O162" s="54"/>
      <c r="P162" s="54">
        <f>+atualizaçãoIMOVEIS!N161</f>
        <v>0</v>
      </c>
      <c r="Q162" s="62">
        <f>SUM(W$3:W162)</f>
        <v>160</v>
      </c>
      <c r="R162">
        <f>+atualizaçãoIMOVEIS!Q161</f>
        <v>0</v>
      </c>
      <c r="S162">
        <f>+atualizaçãoIMOVEIS!S161</f>
        <v>0</v>
      </c>
      <c r="T162">
        <f>+atualizaçãoIMOVEIS!V161</f>
        <v>0</v>
      </c>
      <c r="U162" s="56">
        <f>IFERROR(VLOOKUP(G162,'Tabela de Peso'!B$36:E$53,4,0),1)</f>
        <v>1</v>
      </c>
      <c r="V162">
        <f>IF(J162=0,'Tabela de Peso'!E$11,'Tabela de Peso'!E$10)</f>
        <v>8</v>
      </c>
      <c r="W162" s="1">
        <f>IF(atualizaçãoIMOVEIS!AB161="Especial",'Tabela de Peso'!$E$4,1)</f>
        <v>1</v>
      </c>
      <c r="X162" s="1">
        <f>IFERROR(VLOOKUP(D162,'Tabela de Peso'!B:E,4,0),'Tabela de Peso'!E$32)</f>
        <v>-100</v>
      </c>
      <c r="Y162" s="70">
        <f>COUNTIF(Clientes!B:B,B162)</f>
        <v>1048347</v>
      </c>
      <c r="Z162" s="69">
        <f>+COUNTIF(Visitas!B:B,B162)</f>
        <v>1048172</v>
      </c>
      <c r="AA162" s="94">
        <f>IFERROR(VLOOKUP(B162,ZAP!A$2:AC$793,28,0),1)</f>
        <v>1</v>
      </c>
      <c r="AB162" s="65">
        <f>IFERROR(VLOOKUP(B162,ZAP!A$2:AC$793,26,0),1)</f>
        <v>1</v>
      </c>
      <c r="AC162" s="55">
        <f>IF(B162="",-9999999999,((AA162*'Tabela de Peso'!$E$7/H162)+(Z162*'Tabela de Peso'!$E$6/H162)+(Y162*'Tabela de Peso'!$E$5/H162)+(AB162*'Tabela de Peso'!$E$9+T162/1000)+W162+V162+X162+U162++AF162+S162+atualizaçãoIMOVEIS!R161)-I162-P162/1000)</f>
        <v>-9999999999</v>
      </c>
      <c r="AD162" s="66" t="str">
        <f>IFERROR(+VLOOKUP(B162,ZAP!A:D,3,0),"não")</f>
        <v>não</v>
      </c>
      <c r="AE162" s="55" t="str">
        <f>IF(B162="","",IF(A162&lt;81,IF(AD162="ativo","manter","inserir"),IF(AD162="ativo",IF(H162&lt;'Tabela de Peso'!D$8,"manter","retirar"),"Não anunciar")))</f>
        <v/>
      </c>
    </row>
    <row r="163" spans="1:31" x14ac:dyDescent="0.25">
      <c r="A163" s="56">
        <f t="shared" ca="1" si="4"/>
        <v>85</v>
      </c>
      <c r="B163" t="str">
        <f>IF(atualizaçãoIMOVEIS!Y162="",IF(atualizaçãoIMOVEIS!Z162="","",atualizaçãoIMOVEIS!B162),atualizaçãoIMOVEIS!B162)</f>
        <v/>
      </c>
      <c r="C163" t="e">
        <f>+LEFT(atualizaçãoIMOVEIS!F162,SEARCH(",",atualizaçãoIMOVEIS!F162))</f>
        <v>#VALUE!</v>
      </c>
      <c r="D163">
        <f>+atualizaçãoIMOVEIS!H162</f>
        <v>0</v>
      </c>
      <c r="E163">
        <f>+atualizaçãoIMOVEIS!J162</f>
        <v>0</v>
      </c>
      <c r="F163">
        <f>IFERROR(LEFT(atualizaçãoIMOVEIS!Y162,SEARCH(",",atualizaçãoIMOVEIS!Y162)-1),atualizaçãoIMOVEIS!Y162)</f>
        <v>0</v>
      </c>
      <c r="G163">
        <f>+atualizaçãoIMOVEIS!D162</f>
        <v>0</v>
      </c>
      <c r="H163" s="67">
        <f ca="1">IF('Tabela de Peso'!$E$8-atualizaçãoIMOVEIS!T162=0,1,'Tabela de Peso'!$E$8-atualizaçãoIMOVEIS!T162)</f>
        <v>45488</v>
      </c>
      <c r="I163" s="57">
        <f ca="1">+TODAY()-atualizaçãoIMOVEIS!U162</f>
        <v>45488</v>
      </c>
      <c r="J163" s="54">
        <f>+atualizaçãoIMOVEIS!K162</f>
        <v>0</v>
      </c>
      <c r="K163" s="54"/>
      <c r="L163" s="54" t="e">
        <f t="shared" si="5"/>
        <v>#DIV/0!</v>
      </c>
      <c r="M163" s="54"/>
      <c r="N163" s="54">
        <f>+atualizaçãoIMOVEIS!L162</f>
        <v>0</v>
      </c>
      <c r="O163" s="54"/>
      <c r="P163" s="54">
        <f>+atualizaçãoIMOVEIS!N162</f>
        <v>0</v>
      </c>
      <c r="Q163" s="62">
        <f>SUM(W$3:W163)</f>
        <v>161</v>
      </c>
      <c r="R163">
        <f>+atualizaçãoIMOVEIS!Q162</f>
        <v>0</v>
      </c>
      <c r="S163">
        <f>+atualizaçãoIMOVEIS!S162</f>
        <v>0</v>
      </c>
      <c r="T163">
        <f>+atualizaçãoIMOVEIS!V162</f>
        <v>0</v>
      </c>
      <c r="U163" s="56">
        <f>IFERROR(VLOOKUP(G163,'Tabela de Peso'!B$36:E$53,4,0),1)</f>
        <v>1</v>
      </c>
      <c r="V163">
        <f>IF(J163=0,'Tabela de Peso'!E$11,'Tabela de Peso'!E$10)</f>
        <v>8</v>
      </c>
      <c r="W163" s="1">
        <f>IF(atualizaçãoIMOVEIS!AB162="Especial",'Tabela de Peso'!$E$4,1)</f>
        <v>1</v>
      </c>
      <c r="X163" s="1">
        <f>IFERROR(VLOOKUP(D163,'Tabela de Peso'!B:E,4,0),'Tabela de Peso'!E$32)</f>
        <v>-100</v>
      </c>
      <c r="Y163" s="70">
        <f>COUNTIF(Clientes!B:B,B163)</f>
        <v>1048347</v>
      </c>
      <c r="Z163" s="69">
        <f>+COUNTIF(Visitas!B:B,B163)</f>
        <v>1048172</v>
      </c>
      <c r="AA163" s="94">
        <f>IFERROR(VLOOKUP(B163,ZAP!A$2:AC$793,28,0),1)</f>
        <v>1</v>
      </c>
      <c r="AB163" s="65">
        <f>IFERROR(VLOOKUP(B163,ZAP!A$2:AC$793,26,0),1)</f>
        <v>1</v>
      </c>
      <c r="AC163" s="55">
        <f>IF(B163="",-9999999999,((AA163*'Tabela de Peso'!$E$7/H163)+(Z163*'Tabela de Peso'!$E$6/H163)+(Y163*'Tabela de Peso'!$E$5/H163)+(AB163*'Tabela de Peso'!$E$9+T163/1000)+W163+V163+X163+U163++AF163+S163+atualizaçãoIMOVEIS!R162)-I163-P163/1000)</f>
        <v>-9999999999</v>
      </c>
      <c r="AD163" s="66" t="str">
        <f>IFERROR(+VLOOKUP(B163,ZAP!A:D,3,0),"não")</f>
        <v>não</v>
      </c>
      <c r="AE163" s="55" t="str">
        <f>IF(B163="","",IF(A163&lt;81,IF(AD163="ativo","manter","inserir"),IF(AD163="ativo",IF(H163&lt;'Tabela de Peso'!D$8,"manter","retirar"),"Não anunciar")))</f>
        <v/>
      </c>
    </row>
    <row r="164" spans="1:31" x14ac:dyDescent="0.25">
      <c r="A164" s="56">
        <f t="shared" ca="1" si="4"/>
        <v>85</v>
      </c>
      <c r="B164" t="str">
        <f>IF(atualizaçãoIMOVEIS!Y163="",IF(atualizaçãoIMOVEIS!Z163="","",atualizaçãoIMOVEIS!B163),atualizaçãoIMOVEIS!B163)</f>
        <v/>
      </c>
      <c r="C164" t="e">
        <f>+LEFT(atualizaçãoIMOVEIS!F163,SEARCH(",",atualizaçãoIMOVEIS!F163))</f>
        <v>#VALUE!</v>
      </c>
      <c r="D164">
        <f>+atualizaçãoIMOVEIS!H163</f>
        <v>0</v>
      </c>
      <c r="E164">
        <f>+atualizaçãoIMOVEIS!J163</f>
        <v>0</v>
      </c>
      <c r="F164">
        <f>IFERROR(LEFT(atualizaçãoIMOVEIS!Y163,SEARCH(",",atualizaçãoIMOVEIS!Y163)-1),atualizaçãoIMOVEIS!Y163)</f>
        <v>0</v>
      </c>
      <c r="G164">
        <f>+atualizaçãoIMOVEIS!D163</f>
        <v>0</v>
      </c>
      <c r="H164" s="67">
        <f ca="1">IF('Tabela de Peso'!$E$8-atualizaçãoIMOVEIS!T163=0,1,'Tabela de Peso'!$E$8-atualizaçãoIMOVEIS!T163)</f>
        <v>45488</v>
      </c>
      <c r="I164" s="57">
        <f ca="1">+TODAY()-atualizaçãoIMOVEIS!U163</f>
        <v>45488</v>
      </c>
      <c r="J164" s="54">
        <f>+atualizaçãoIMOVEIS!K163</f>
        <v>0</v>
      </c>
      <c r="K164" s="54"/>
      <c r="L164" s="54" t="e">
        <f t="shared" si="5"/>
        <v>#DIV/0!</v>
      </c>
      <c r="M164" s="54"/>
      <c r="N164" s="54">
        <f>+atualizaçãoIMOVEIS!L163</f>
        <v>0</v>
      </c>
      <c r="O164" s="54"/>
      <c r="P164" s="54">
        <f>+atualizaçãoIMOVEIS!N163</f>
        <v>0</v>
      </c>
      <c r="Q164" s="62">
        <f>SUM(W$3:W164)</f>
        <v>162</v>
      </c>
      <c r="R164">
        <f>+atualizaçãoIMOVEIS!Q163</f>
        <v>0</v>
      </c>
      <c r="S164">
        <f>+atualizaçãoIMOVEIS!S163</f>
        <v>0</v>
      </c>
      <c r="T164">
        <f>+atualizaçãoIMOVEIS!V163</f>
        <v>0</v>
      </c>
      <c r="U164" s="56">
        <f>IFERROR(VLOOKUP(G164,'Tabela de Peso'!B$36:E$53,4,0),1)</f>
        <v>1</v>
      </c>
      <c r="V164">
        <f>IF(J164=0,'Tabela de Peso'!E$11,'Tabela de Peso'!E$10)</f>
        <v>8</v>
      </c>
      <c r="W164" s="1">
        <f>IF(atualizaçãoIMOVEIS!AB163="Especial",'Tabela de Peso'!$E$4,1)</f>
        <v>1</v>
      </c>
      <c r="X164" s="1">
        <f>IFERROR(VLOOKUP(D164,'Tabela de Peso'!B:E,4,0),'Tabela de Peso'!E$32)</f>
        <v>-100</v>
      </c>
      <c r="Y164" s="70">
        <f>COUNTIF(Clientes!B:B,B164)</f>
        <v>1048347</v>
      </c>
      <c r="Z164" s="69">
        <f>+COUNTIF(Visitas!B:B,B164)</f>
        <v>1048172</v>
      </c>
      <c r="AA164" s="94">
        <f>IFERROR(VLOOKUP(B164,ZAP!A$2:AC$793,28,0),1)</f>
        <v>1</v>
      </c>
      <c r="AB164" s="65">
        <f>IFERROR(VLOOKUP(B164,ZAP!A$2:AC$793,26,0),1)</f>
        <v>1</v>
      </c>
      <c r="AC164" s="55">
        <f>IF(B164="",-9999999999,((AA164*'Tabela de Peso'!$E$7/H164)+(Z164*'Tabela de Peso'!$E$6/H164)+(Y164*'Tabela de Peso'!$E$5/H164)+(AB164*'Tabela de Peso'!$E$9+T164/1000)+W164+V164+X164+U164++AF164+S164+atualizaçãoIMOVEIS!R163)-I164-P164/1000)</f>
        <v>-9999999999</v>
      </c>
      <c r="AD164" s="66" t="str">
        <f>IFERROR(+VLOOKUP(B164,ZAP!A:D,3,0),"não")</f>
        <v>não</v>
      </c>
      <c r="AE164" s="55" t="str">
        <f>IF(B164="","",IF(A164&lt;81,IF(AD164="ativo","manter","inserir"),IF(AD164="ativo",IF(H164&lt;'Tabela de Peso'!D$8,"manter","retirar"),"Não anunciar")))</f>
        <v/>
      </c>
    </row>
    <row r="165" spans="1:31" x14ac:dyDescent="0.25">
      <c r="A165" s="56">
        <f t="shared" ca="1" si="4"/>
        <v>85</v>
      </c>
      <c r="B165" t="str">
        <f>IF(atualizaçãoIMOVEIS!Y164="",IF(atualizaçãoIMOVEIS!Z164="","",atualizaçãoIMOVEIS!B164),atualizaçãoIMOVEIS!B164)</f>
        <v/>
      </c>
      <c r="C165" t="e">
        <f>+LEFT(atualizaçãoIMOVEIS!F164,SEARCH(",",atualizaçãoIMOVEIS!F164))</f>
        <v>#VALUE!</v>
      </c>
      <c r="D165">
        <f>+atualizaçãoIMOVEIS!H164</f>
        <v>0</v>
      </c>
      <c r="E165">
        <f>+atualizaçãoIMOVEIS!J164</f>
        <v>0</v>
      </c>
      <c r="F165">
        <f>IFERROR(LEFT(atualizaçãoIMOVEIS!Y164,SEARCH(",",atualizaçãoIMOVEIS!Y164)-1),atualizaçãoIMOVEIS!Y164)</f>
        <v>0</v>
      </c>
      <c r="G165">
        <f>+atualizaçãoIMOVEIS!D164</f>
        <v>0</v>
      </c>
      <c r="H165" s="67">
        <f ca="1">IF('Tabela de Peso'!$E$8-atualizaçãoIMOVEIS!T164=0,1,'Tabela de Peso'!$E$8-atualizaçãoIMOVEIS!T164)</f>
        <v>45488</v>
      </c>
      <c r="I165" s="57">
        <f ca="1">+TODAY()-atualizaçãoIMOVEIS!U164</f>
        <v>45488</v>
      </c>
      <c r="J165" s="54">
        <f>+atualizaçãoIMOVEIS!K164</f>
        <v>0</v>
      </c>
      <c r="K165" s="54"/>
      <c r="L165" s="54" t="e">
        <f t="shared" si="5"/>
        <v>#DIV/0!</v>
      </c>
      <c r="M165" s="54"/>
      <c r="N165" s="54">
        <f>+atualizaçãoIMOVEIS!L164</f>
        <v>0</v>
      </c>
      <c r="O165" s="54"/>
      <c r="P165" s="54">
        <f>+atualizaçãoIMOVEIS!N164</f>
        <v>0</v>
      </c>
      <c r="Q165" s="62">
        <f>SUM(W$3:W165)</f>
        <v>163</v>
      </c>
      <c r="R165">
        <f>+atualizaçãoIMOVEIS!Q164</f>
        <v>0</v>
      </c>
      <c r="S165">
        <f>+atualizaçãoIMOVEIS!S164</f>
        <v>0</v>
      </c>
      <c r="T165">
        <f>+atualizaçãoIMOVEIS!V164</f>
        <v>0</v>
      </c>
      <c r="U165" s="56">
        <f>IFERROR(VLOOKUP(G165,'Tabela de Peso'!B$36:E$53,4,0),1)</f>
        <v>1</v>
      </c>
      <c r="V165">
        <f>IF(J165=0,'Tabela de Peso'!E$11,'Tabela de Peso'!E$10)</f>
        <v>8</v>
      </c>
      <c r="W165" s="1">
        <f>IF(atualizaçãoIMOVEIS!AB164="Especial",'Tabela de Peso'!$E$4,1)</f>
        <v>1</v>
      </c>
      <c r="X165" s="1">
        <f>IFERROR(VLOOKUP(D165,'Tabela de Peso'!B:E,4,0),'Tabela de Peso'!E$32)</f>
        <v>-100</v>
      </c>
      <c r="Y165" s="70">
        <f>COUNTIF(Clientes!B:B,B165)</f>
        <v>1048347</v>
      </c>
      <c r="Z165" s="69">
        <f>+COUNTIF(Visitas!B:B,B165)</f>
        <v>1048172</v>
      </c>
      <c r="AA165" s="94">
        <f>IFERROR(VLOOKUP(B165,ZAP!A$2:AC$793,28,0),1)</f>
        <v>1</v>
      </c>
      <c r="AB165" s="65">
        <f>IFERROR(VLOOKUP(B165,ZAP!A$2:AC$793,26,0),1)</f>
        <v>1</v>
      </c>
      <c r="AC165" s="55">
        <f>IF(B165="",-9999999999,((AA165*'Tabela de Peso'!$E$7/H165)+(Z165*'Tabela de Peso'!$E$6/H165)+(Y165*'Tabela de Peso'!$E$5/H165)+(AB165*'Tabela de Peso'!$E$9+T165/1000)+W165+V165+X165+U165++AF165+S165+atualizaçãoIMOVEIS!R164)-I165-P165/1000)</f>
        <v>-9999999999</v>
      </c>
      <c r="AD165" s="66" t="str">
        <f>IFERROR(+VLOOKUP(B165,ZAP!A:D,3,0),"não")</f>
        <v>não</v>
      </c>
      <c r="AE165" s="55" t="str">
        <f>IF(B165="","",IF(A165&lt;81,IF(AD165="ativo","manter","inserir"),IF(AD165="ativo",IF(H165&lt;'Tabela de Peso'!D$8,"manter","retirar"),"Não anunciar")))</f>
        <v/>
      </c>
    </row>
    <row r="166" spans="1:31" x14ac:dyDescent="0.25">
      <c r="A166" s="56">
        <f t="shared" ca="1" si="4"/>
        <v>85</v>
      </c>
      <c r="B166" t="str">
        <f>IF(atualizaçãoIMOVEIS!Y165="",IF(atualizaçãoIMOVEIS!Z165="","",atualizaçãoIMOVEIS!B165),atualizaçãoIMOVEIS!B165)</f>
        <v/>
      </c>
      <c r="C166" t="e">
        <f>+LEFT(atualizaçãoIMOVEIS!F165,SEARCH(",",atualizaçãoIMOVEIS!F165))</f>
        <v>#VALUE!</v>
      </c>
      <c r="D166">
        <f>+atualizaçãoIMOVEIS!H165</f>
        <v>0</v>
      </c>
      <c r="E166">
        <f>+atualizaçãoIMOVEIS!J165</f>
        <v>0</v>
      </c>
      <c r="F166">
        <f>IFERROR(LEFT(atualizaçãoIMOVEIS!Y165,SEARCH(",",atualizaçãoIMOVEIS!Y165)-1),atualizaçãoIMOVEIS!Y165)</f>
        <v>0</v>
      </c>
      <c r="G166">
        <f>+atualizaçãoIMOVEIS!D165</f>
        <v>0</v>
      </c>
      <c r="H166" s="67">
        <f ca="1">IF('Tabela de Peso'!$E$8-atualizaçãoIMOVEIS!T165=0,1,'Tabela de Peso'!$E$8-atualizaçãoIMOVEIS!T165)</f>
        <v>45488</v>
      </c>
      <c r="I166" s="57">
        <f ca="1">+TODAY()-atualizaçãoIMOVEIS!U165</f>
        <v>45488</v>
      </c>
      <c r="J166" s="54">
        <f>+atualizaçãoIMOVEIS!K165</f>
        <v>0</v>
      </c>
      <c r="K166" s="54"/>
      <c r="L166" s="54" t="e">
        <f t="shared" si="5"/>
        <v>#DIV/0!</v>
      </c>
      <c r="M166" s="54"/>
      <c r="N166" s="54">
        <f>+atualizaçãoIMOVEIS!L165</f>
        <v>0</v>
      </c>
      <c r="O166" s="54"/>
      <c r="P166" s="54">
        <f>+atualizaçãoIMOVEIS!N165</f>
        <v>0</v>
      </c>
      <c r="Q166" s="62">
        <f>SUM(W$3:W166)</f>
        <v>164</v>
      </c>
      <c r="R166">
        <f>+atualizaçãoIMOVEIS!Q165</f>
        <v>0</v>
      </c>
      <c r="S166">
        <f>+atualizaçãoIMOVEIS!S165</f>
        <v>0</v>
      </c>
      <c r="T166">
        <f>+atualizaçãoIMOVEIS!V165</f>
        <v>0</v>
      </c>
      <c r="U166" s="56">
        <f>IFERROR(VLOOKUP(G166,'Tabela de Peso'!B$36:E$53,4,0),1)</f>
        <v>1</v>
      </c>
      <c r="V166">
        <f>IF(J166=0,'Tabela de Peso'!E$11,'Tabela de Peso'!E$10)</f>
        <v>8</v>
      </c>
      <c r="W166" s="1">
        <f>IF(atualizaçãoIMOVEIS!AB165="Especial",'Tabela de Peso'!$E$4,1)</f>
        <v>1</v>
      </c>
      <c r="X166" s="1">
        <f>IFERROR(VLOOKUP(D166,'Tabela de Peso'!B:E,4,0),'Tabela de Peso'!E$32)</f>
        <v>-100</v>
      </c>
      <c r="Y166" s="70">
        <f>COUNTIF(Clientes!B:B,B166)</f>
        <v>1048347</v>
      </c>
      <c r="Z166" s="69">
        <f>+COUNTIF(Visitas!B:B,B166)</f>
        <v>1048172</v>
      </c>
      <c r="AA166" s="94">
        <f>IFERROR(VLOOKUP(B166,ZAP!A$2:AC$793,28,0),1)</f>
        <v>1</v>
      </c>
      <c r="AB166" s="65">
        <f>IFERROR(VLOOKUP(B166,ZAP!A$2:AC$793,26,0),1)</f>
        <v>1</v>
      </c>
      <c r="AC166" s="55">
        <f>IF(B166="",-9999999999,((AA166*'Tabela de Peso'!$E$7/H166)+(Z166*'Tabela de Peso'!$E$6/H166)+(Y166*'Tabela de Peso'!$E$5/H166)+(AB166*'Tabela de Peso'!$E$9+T166/1000)+W166+V166+X166+U166++AF166+S166+atualizaçãoIMOVEIS!R165)-I166-P166/1000)</f>
        <v>-9999999999</v>
      </c>
      <c r="AD166" s="66" t="str">
        <f>IFERROR(+VLOOKUP(B166,ZAP!A:D,3,0),"não")</f>
        <v>não</v>
      </c>
      <c r="AE166" s="55" t="str">
        <f>IF(B166="","",IF(A166&lt;81,IF(AD166="ativo","manter","inserir"),IF(AD166="ativo",IF(H166&lt;'Tabela de Peso'!D$8,"manter","retirar"),"Não anunciar")))</f>
        <v/>
      </c>
    </row>
    <row r="167" spans="1:31" x14ac:dyDescent="0.25">
      <c r="A167" s="56">
        <f t="shared" ca="1" si="4"/>
        <v>85</v>
      </c>
      <c r="B167" t="str">
        <f>IF(atualizaçãoIMOVEIS!Y166="",IF(atualizaçãoIMOVEIS!Z166="","",atualizaçãoIMOVEIS!B166),atualizaçãoIMOVEIS!B166)</f>
        <v/>
      </c>
      <c r="C167" t="e">
        <f>+LEFT(atualizaçãoIMOVEIS!F166,SEARCH(",",atualizaçãoIMOVEIS!F166))</f>
        <v>#VALUE!</v>
      </c>
      <c r="D167">
        <f>+atualizaçãoIMOVEIS!H166</f>
        <v>0</v>
      </c>
      <c r="E167">
        <f>+atualizaçãoIMOVEIS!J166</f>
        <v>0</v>
      </c>
      <c r="F167">
        <f>IFERROR(LEFT(atualizaçãoIMOVEIS!Y166,SEARCH(",",atualizaçãoIMOVEIS!Y166)-1),atualizaçãoIMOVEIS!Y166)</f>
        <v>0</v>
      </c>
      <c r="G167">
        <f>+atualizaçãoIMOVEIS!D166</f>
        <v>0</v>
      </c>
      <c r="H167" s="67">
        <f ca="1">IF('Tabela de Peso'!$E$8-atualizaçãoIMOVEIS!T166=0,1,'Tabela de Peso'!$E$8-atualizaçãoIMOVEIS!T166)</f>
        <v>45488</v>
      </c>
      <c r="I167" s="57">
        <f ca="1">+TODAY()-atualizaçãoIMOVEIS!U166</f>
        <v>45488</v>
      </c>
      <c r="J167" s="54">
        <f>+atualizaçãoIMOVEIS!K166</f>
        <v>0</v>
      </c>
      <c r="K167" s="54"/>
      <c r="L167" s="54" t="e">
        <f t="shared" si="5"/>
        <v>#DIV/0!</v>
      </c>
      <c r="M167" s="54"/>
      <c r="N167" s="54">
        <f>+atualizaçãoIMOVEIS!L166</f>
        <v>0</v>
      </c>
      <c r="O167" s="54"/>
      <c r="P167" s="54">
        <f>+atualizaçãoIMOVEIS!N166</f>
        <v>0</v>
      </c>
      <c r="Q167" s="62">
        <f>SUM(W$3:W167)</f>
        <v>165</v>
      </c>
      <c r="R167">
        <f>+atualizaçãoIMOVEIS!Q166</f>
        <v>0</v>
      </c>
      <c r="S167">
        <f>+atualizaçãoIMOVEIS!S166</f>
        <v>0</v>
      </c>
      <c r="T167">
        <f>+atualizaçãoIMOVEIS!V166</f>
        <v>0</v>
      </c>
      <c r="U167" s="56">
        <f>IFERROR(VLOOKUP(G167,'Tabela de Peso'!B$36:E$53,4,0),1)</f>
        <v>1</v>
      </c>
      <c r="V167">
        <f>IF(J167=0,'Tabela de Peso'!E$11,'Tabela de Peso'!E$10)</f>
        <v>8</v>
      </c>
      <c r="W167" s="1">
        <f>IF(atualizaçãoIMOVEIS!AB166="Especial",'Tabela de Peso'!$E$4,1)</f>
        <v>1</v>
      </c>
      <c r="X167" s="1">
        <f>IFERROR(VLOOKUP(D167,'Tabela de Peso'!B:E,4,0),'Tabela de Peso'!E$32)</f>
        <v>-100</v>
      </c>
      <c r="Y167" s="70">
        <f>COUNTIF(Clientes!B:B,B167)</f>
        <v>1048347</v>
      </c>
      <c r="Z167" s="69">
        <f>+COUNTIF(Visitas!B:B,B167)</f>
        <v>1048172</v>
      </c>
      <c r="AA167" s="94">
        <f>IFERROR(VLOOKUP(B167,ZAP!A$2:AC$793,28,0),1)</f>
        <v>1</v>
      </c>
      <c r="AB167" s="65">
        <f>IFERROR(VLOOKUP(B167,ZAP!A$2:AC$793,26,0),1)</f>
        <v>1</v>
      </c>
      <c r="AC167" s="55">
        <f>IF(B167="",-9999999999,((AA167*'Tabela de Peso'!$E$7/H167)+(Z167*'Tabela de Peso'!$E$6/H167)+(Y167*'Tabela de Peso'!$E$5/H167)+(AB167*'Tabela de Peso'!$E$9+T167/1000)+W167+V167+X167+U167++AF167+S167+atualizaçãoIMOVEIS!R166)-I167-P167/1000)</f>
        <v>-9999999999</v>
      </c>
      <c r="AD167" s="66" t="str">
        <f>IFERROR(+VLOOKUP(B167,ZAP!A:D,3,0),"não")</f>
        <v>não</v>
      </c>
      <c r="AE167" s="55" t="str">
        <f>IF(B167="","",IF(A167&lt;81,IF(AD167="ativo","manter","inserir"),IF(AD167="ativo",IF(H167&lt;'Tabela de Peso'!D$8,"manter","retirar"),"Não anunciar")))</f>
        <v/>
      </c>
    </row>
    <row r="168" spans="1:31" x14ac:dyDescent="0.25">
      <c r="A168" s="56">
        <f t="shared" ca="1" si="4"/>
        <v>85</v>
      </c>
      <c r="B168" t="str">
        <f>IF(atualizaçãoIMOVEIS!Y167="",IF(atualizaçãoIMOVEIS!Z167="","",atualizaçãoIMOVEIS!B167),atualizaçãoIMOVEIS!B167)</f>
        <v/>
      </c>
      <c r="C168" t="e">
        <f>+LEFT(atualizaçãoIMOVEIS!F167,SEARCH(",",atualizaçãoIMOVEIS!F167))</f>
        <v>#VALUE!</v>
      </c>
      <c r="D168">
        <f>+atualizaçãoIMOVEIS!H167</f>
        <v>0</v>
      </c>
      <c r="E168">
        <f>+atualizaçãoIMOVEIS!J167</f>
        <v>0</v>
      </c>
      <c r="F168">
        <f>IFERROR(LEFT(atualizaçãoIMOVEIS!Y167,SEARCH(",",atualizaçãoIMOVEIS!Y167)-1),atualizaçãoIMOVEIS!Y167)</f>
        <v>0</v>
      </c>
      <c r="G168">
        <f>+atualizaçãoIMOVEIS!D167</f>
        <v>0</v>
      </c>
      <c r="H168" s="67">
        <f ca="1">IF('Tabela de Peso'!$E$8-atualizaçãoIMOVEIS!T167=0,1,'Tabela de Peso'!$E$8-atualizaçãoIMOVEIS!T167)</f>
        <v>45488</v>
      </c>
      <c r="I168" s="57">
        <f ca="1">+TODAY()-atualizaçãoIMOVEIS!U167</f>
        <v>45488</v>
      </c>
      <c r="J168" s="54">
        <f>+atualizaçãoIMOVEIS!K167</f>
        <v>0</v>
      </c>
      <c r="K168" s="54"/>
      <c r="L168" s="54" t="e">
        <f t="shared" si="5"/>
        <v>#DIV/0!</v>
      </c>
      <c r="M168" s="54"/>
      <c r="N168" s="54">
        <f>+atualizaçãoIMOVEIS!L167</f>
        <v>0</v>
      </c>
      <c r="O168" s="54"/>
      <c r="P168" s="54">
        <f>+atualizaçãoIMOVEIS!N167</f>
        <v>0</v>
      </c>
      <c r="Q168" s="62">
        <f>SUM(W$3:W168)</f>
        <v>166</v>
      </c>
      <c r="R168">
        <f>+atualizaçãoIMOVEIS!Q167</f>
        <v>0</v>
      </c>
      <c r="S168">
        <f>+atualizaçãoIMOVEIS!S167</f>
        <v>0</v>
      </c>
      <c r="T168">
        <f>+atualizaçãoIMOVEIS!V167</f>
        <v>0</v>
      </c>
      <c r="U168" s="56">
        <f>IFERROR(VLOOKUP(G168,'Tabela de Peso'!B$36:E$53,4,0),1)</f>
        <v>1</v>
      </c>
      <c r="V168">
        <f>IF(J168=0,'Tabela de Peso'!E$11,'Tabela de Peso'!E$10)</f>
        <v>8</v>
      </c>
      <c r="W168" s="1">
        <f>IF(atualizaçãoIMOVEIS!AB167="Especial",'Tabela de Peso'!$E$4,1)</f>
        <v>1</v>
      </c>
      <c r="X168" s="1">
        <f>IFERROR(VLOOKUP(D168,'Tabela de Peso'!B:E,4,0),'Tabela de Peso'!E$32)</f>
        <v>-100</v>
      </c>
      <c r="Y168" s="70">
        <f>COUNTIF(Clientes!B:B,B168)</f>
        <v>1048347</v>
      </c>
      <c r="Z168" s="69">
        <f>+COUNTIF(Visitas!B:B,B168)</f>
        <v>1048172</v>
      </c>
      <c r="AA168" s="94">
        <f>IFERROR(VLOOKUP(B168,ZAP!A$2:AC$793,28,0),1)</f>
        <v>1</v>
      </c>
      <c r="AB168" s="65">
        <f>IFERROR(VLOOKUP(B168,ZAP!A$2:AC$793,26,0),1)</f>
        <v>1</v>
      </c>
      <c r="AC168" s="55">
        <f>IF(B168="",-9999999999,((AA168*'Tabela de Peso'!$E$7/H168)+(Z168*'Tabela de Peso'!$E$6/H168)+(Y168*'Tabela de Peso'!$E$5/H168)+(AB168*'Tabela de Peso'!$E$9+T168/1000)+W168+V168+X168+U168++AF168+S168+atualizaçãoIMOVEIS!R167)-I168-P168/1000)</f>
        <v>-9999999999</v>
      </c>
      <c r="AD168" s="66" t="str">
        <f>IFERROR(+VLOOKUP(B168,ZAP!A:D,3,0),"não")</f>
        <v>não</v>
      </c>
      <c r="AE168" s="55" t="str">
        <f>IF(B168="","",IF(A168&lt;81,IF(AD168="ativo","manter","inserir"),IF(AD168="ativo",IF(H168&lt;'Tabela de Peso'!D$8,"manter","retirar"),"Não anunciar")))</f>
        <v/>
      </c>
    </row>
    <row r="169" spans="1:31" x14ac:dyDescent="0.25">
      <c r="A169" s="56">
        <f t="shared" ca="1" si="4"/>
        <v>85</v>
      </c>
      <c r="B169" t="str">
        <f>IF(atualizaçãoIMOVEIS!Y168="",IF(atualizaçãoIMOVEIS!Z168="","",atualizaçãoIMOVEIS!B168),atualizaçãoIMOVEIS!B168)</f>
        <v/>
      </c>
      <c r="C169" t="e">
        <f>+LEFT(atualizaçãoIMOVEIS!F168,SEARCH(",",atualizaçãoIMOVEIS!F168))</f>
        <v>#VALUE!</v>
      </c>
      <c r="D169">
        <f>+atualizaçãoIMOVEIS!H168</f>
        <v>0</v>
      </c>
      <c r="E169">
        <f>+atualizaçãoIMOVEIS!J168</f>
        <v>0</v>
      </c>
      <c r="F169">
        <f>IFERROR(LEFT(atualizaçãoIMOVEIS!Y168,SEARCH(",",atualizaçãoIMOVEIS!Y168)-1),atualizaçãoIMOVEIS!Y168)</f>
        <v>0</v>
      </c>
      <c r="G169">
        <f>+atualizaçãoIMOVEIS!D168</f>
        <v>0</v>
      </c>
      <c r="H169" s="67">
        <f ca="1">IF('Tabela de Peso'!$E$8-atualizaçãoIMOVEIS!T168=0,1,'Tabela de Peso'!$E$8-atualizaçãoIMOVEIS!T168)</f>
        <v>45488</v>
      </c>
      <c r="I169" s="57">
        <f ca="1">+TODAY()-atualizaçãoIMOVEIS!U168</f>
        <v>45488</v>
      </c>
      <c r="J169" s="54">
        <f>+atualizaçãoIMOVEIS!K168</f>
        <v>0</v>
      </c>
      <c r="K169" s="54"/>
      <c r="L169" s="54" t="e">
        <f t="shared" si="5"/>
        <v>#DIV/0!</v>
      </c>
      <c r="M169" s="54"/>
      <c r="N169" s="54">
        <f>+atualizaçãoIMOVEIS!L168</f>
        <v>0</v>
      </c>
      <c r="O169" s="54"/>
      <c r="P169" s="54">
        <f>+atualizaçãoIMOVEIS!N168</f>
        <v>0</v>
      </c>
      <c r="Q169" s="62">
        <f>SUM(W$3:W169)</f>
        <v>167</v>
      </c>
      <c r="R169">
        <f>+atualizaçãoIMOVEIS!Q168</f>
        <v>0</v>
      </c>
      <c r="S169">
        <f>+atualizaçãoIMOVEIS!S168</f>
        <v>0</v>
      </c>
      <c r="T169">
        <f>+atualizaçãoIMOVEIS!V168</f>
        <v>0</v>
      </c>
      <c r="U169" s="56">
        <f>IFERROR(VLOOKUP(G169,'Tabela de Peso'!B$36:E$53,4,0),1)</f>
        <v>1</v>
      </c>
      <c r="V169">
        <f>IF(J169=0,'Tabela de Peso'!E$11,'Tabela de Peso'!E$10)</f>
        <v>8</v>
      </c>
      <c r="W169" s="1">
        <f>IF(atualizaçãoIMOVEIS!AB168="Especial",'Tabela de Peso'!$E$4,1)</f>
        <v>1</v>
      </c>
      <c r="X169" s="1">
        <f>IFERROR(VLOOKUP(D169,'Tabela de Peso'!B:E,4,0),'Tabela de Peso'!E$32)</f>
        <v>-100</v>
      </c>
      <c r="Y169" s="70">
        <f>COUNTIF(Clientes!B:B,B169)</f>
        <v>1048347</v>
      </c>
      <c r="Z169" s="69">
        <f>+COUNTIF(Visitas!B:B,B169)</f>
        <v>1048172</v>
      </c>
      <c r="AA169" s="94">
        <f>IFERROR(VLOOKUP(B169,ZAP!A$2:AC$793,28,0),1)</f>
        <v>1</v>
      </c>
      <c r="AB169" s="65">
        <f>IFERROR(VLOOKUP(B169,ZAP!A$2:AC$793,26,0),1)</f>
        <v>1</v>
      </c>
      <c r="AC169" s="55">
        <f>IF(B169="",-9999999999,((AA169*'Tabela de Peso'!$E$7/H169)+(Z169*'Tabela de Peso'!$E$6/H169)+(Y169*'Tabela de Peso'!$E$5/H169)+(AB169*'Tabela de Peso'!$E$9+T169/1000)+W169+V169+X169+U169++AF169+S169+atualizaçãoIMOVEIS!R168)-I169-P169/1000)</f>
        <v>-9999999999</v>
      </c>
      <c r="AD169" s="66" t="str">
        <f>IFERROR(+VLOOKUP(B169,ZAP!A:D,3,0),"não")</f>
        <v>não</v>
      </c>
      <c r="AE169" s="55" t="str">
        <f>IF(B169="","",IF(A169&lt;81,IF(AD169="ativo","manter","inserir"),IF(AD169="ativo",IF(H169&lt;'Tabela de Peso'!D$8,"manter","retirar"),"Não anunciar")))</f>
        <v/>
      </c>
    </row>
    <row r="170" spans="1:31" x14ac:dyDescent="0.25">
      <c r="A170" s="56">
        <f t="shared" ca="1" si="4"/>
        <v>85</v>
      </c>
      <c r="B170" t="str">
        <f>IF(atualizaçãoIMOVEIS!Y169="",IF(atualizaçãoIMOVEIS!Z169="","",atualizaçãoIMOVEIS!B169),atualizaçãoIMOVEIS!B169)</f>
        <v/>
      </c>
      <c r="C170" t="e">
        <f>+LEFT(atualizaçãoIMOVEIS!F169,SEARCH(",",atualizaçãoIMOVEIS!F169))</f>
        <v>#VALUE!</v>
      </c>
      <c r="D170">
        <f>+atualizaçãoIMOVEIS!H169</f>
        <v>0</v>
      </c>
      <c r="E170">
        <f>+atualizaçãoIMOVEIS!J169</f>
        <v>0</v>
      </c>
      <c r="F170">
        <f>IFERROR(LEFT(atualizaçãoIMOVEIS!Y169,SEARCH(",",atualizaçãoIMOVEIS!Y169)-1),atualizaçãoIMOVEIS!Y169)</f>
        <v>0</v>
      </c>
      <c r="G170">
        <f>+atualizaçãoIMOVEIS!D169</f>
        <v>0</v>
      </c>
      <c r="H170" s="67">
        <f ca="1">IF('Tabela de Peso'!$E$8-atualizaçãoIMOVEIS!T169=0,1,'Tabela de Peso'!$E$8-atualizaçãoIMOVEIS!T169)</f>
        <v>45488</v>
      </c>
      <c r="I170" s="57">
        <f ca="1">+TODAY()-atualizaçãoIMOVEIS!U169</f>
        <v>45488</v>
      </c>
      <c r="J170" s="54">
        <f>+atualizaçãoIMOVEIS!K169</f>
        <v>0</v>
      </c>
      <c r="K170" s="54"/>
      <c r="L170" s="54" t="e">
        <f t="shared" si="5"/>
        <v>#DIV/0!</v>
      </c>
      <c r="M170" s="54"/>
      <c r="N170" s="54">
        <f>+atualizaçãoIMOVEIS!L169</f>
        <v>0</v>
      </c>
      <c r="O170" s="54"/>
      <c r="P170" s="54">
        <f>+atualizaçãoIMOVEIS!N169</f>
        <v>0</v>
      </c>
      <c r="Q170" s="62">
        <f>SUM(W$3:W170)</f>
        <v>168</v>
      </c>
      <c r="R170">
        <f>+atualizaçãoIMOVEIS!Q169</f>
        <v>0</v>
      </c>
      <c r="S170">
        <f>+atualizaçãoIMOVEIS!S169</f>
        <v>0</v>
      </c>
      <c r="T170">
        <f>+atualizaçãoIMOVEIS!V169</f>
        <v>0</v>
      </c>
      <c r="U170" s="56">
        <f>IFERROR(VLOOKUP(G170,'Tabela de Peso'!B$36:E$53,4,0),1)</f>
        <v>1</v>
      </c>
      <c r="V170">
        <f>IF(J170=0,'Tabela de Peso'!E$11,'Tabela de Peso'!E$10)</f>
        <v>8</v>
      </c>
      <c r="W170" s="1">
        <f>IF(atualizaçãoIMOVEIS!AB169="Especial",'Tabela de Peso'!$E$4,1)</f>
        <v>1</v>
      </c>
      <c r="X170" s="1">
        <f>IFERROR(VLOOKUP(D170,'Tabela de Peso'!B:E,4,0),'Tabela de Peso'!E$32)</f>
        <v>-100</v>
      </c>
      <c r="Y170" s="70">
        <f>COUNTIF(Clientes!B:B,B170)</f>
        <v>1048347</v>
      </c>
      <c r="Z170" s="69">
        <f>+COUNTIF(Visitas!B:B,B170)</f>
        <v>1048172</v>
      </c>
      <c r="AA170" s="94">
        <f>IFERROR(VLOOKUP(B170,ZAP!A$2:AC$793,28,0),1)</f>
        <v>1</v>
      </c>
      <c r="AB170" s="65">
        <f>IFERROR(VLOOKUP(B170,ZAP!A$2:AC$793,26,0),1)</f>
        <v>1</v>
      </c>
      <c r="AC170" s="55">
        <f>IF(B170="",-9999999999,((AA170*'Tabela de Peso'!$E$7/H170)+(Z170*'Tabela de Peso'!$E$6/H170)+(Y170*'Tabela de Peso'!$E$5/H170)+(AB170*'Tabela de Peso'!$E$9+T170/1000)+W170+V170+X170+U170++AF170+S170+atualizaçãoIMOVEIS!R169)-I170-P170/1000)</f>
        <v>-9999999999</v>
      </c>
      <c r="AD170" s="66" t="str">
        <f>IFERROR(+VLOOKUP(B170,ZAP!A:D,3,0),"não")</f>
        <v>não</v>
      </c>
      <c r="AE170" s="55" t="str">
        <f>IF(B170="","",IF(A170&lt;81,IF(AD170="ativo","manter","inserir"),IF(AD170="ativo",IF(H170&lt;'Tabela de Peso'!D$8,"manter","retirar"),"Não anunciar")))</f>
        <v/>
      </c>
    </row>
    <row r="171" spans="1:31" x14ac:dyDescent="0.25">
      <c r="A171" s="56">
        <f t="shared" ca="1" si="4"/>
        <v>85</v>
      </c>
      <c r="B171" t="str">
        <f>IF(atualizaçãoIMOVEIS!Y170="",IF(atualizaçãoIMOVEIS!Z170="","",atualizaçãoIMOVEIS!B170),atualizaçãoIMOVEIS!B170)</f>
        <v/>
      </c>
      <c r="C171" t="e">
        <f>+LEFT(atualizaçãoIMOVEIS!F170,SEARCH(",",atualizaçãoIMOVEIS!F170))</f>
        <v>#VALUE!</v>
      </c>
      <c r="D171">
        <f>+atualizaçãoIMOVEIS!H170</f>
        <v>0</v>
      </c>
      <c r="E171">
        <f>+atualizaçãoIMOVEIS!J170</f>
        <v>0</v>
      </c>
      <c r="F171">
        <f>IFERROR(LEFT(atualizaçãoIMOVEIS!Y170,SEARCH(",",atualizaçãoIMOVEIS!Y170)-1),atualizaçãoIMOVEIS!Y170)</f>
        <v>0</v>
      </c>
      <c r="G171">
        <f>+atualizaçãoIMOVEIS!D170</f>
        <v>0</v>
      </c>
      <c r="H171" s="67">
        <f ca="1">IF('Tabela de Peso'!$E$8-atualizaçãoIMOVEIS!T170=0,1,'Tabela de Peso'!$E$8-atualizaçãoIMOVEIS!T170)</f>
        <v>45488</v>
      </c>
      <c r="I171" s="57">
        <f ca="1">+TODAY()-atualizaçãoIMOVEIS!U170</f>
        <v>45488</v>
      </c>
      <c r="J171" s="54">
        <f>+atualizaçãoIMOVEIS!K170</f>
        <v>0</v>
      </c>
      <c r="K171" s="54"/>
      <c r="L171" s="54" t="e">
        <f t="shared" si="5"/>
        <v>#DIV/0!</v>
      </c>
      <c r="M171" s="54"/>
      <c r="N171" s="54">
        <f>+atualizaçãoIMOVEIS!L170</f>
        <v>0</v>
      </c>
      <c r="O171" s="54"/>
      <c r="P171" s="54">
        <f>+atualizaçãoIMOVEIS!N170</f>
        <v>0</v>
      </c>
      <c r="Q171" s="62">
        <f>SUM(W$3:W171)</f>
        <v>169</v>
      </c>
      <c r="R171">
        <f>+atualizaçãoIMOVEIS!Q170</f>
        <v>0</v>
      </c>
      <c r="S171">
        <f>+atualizaçãoIMOVEIS!S170</f>
        <v>0</v>
      </c>
      <c r="T171">
        <f>+atualizaçãoIMOVEIS!V170</f>
        <v>0</v>
      </c>
      <c r="U171" s="56">
        <f>IFERROR(VLOOKUP(G171,'Tabela de Peso'!B$36:E$53,4,0),1)</f>
        <v>1</v>
      </c>
      <c r="V171">
        <f>IF(J171=0,'Tabela de Peso'!E$11,'Tabela de Peso'!E$10)</f>
        <v>8</v>
      </c>
      <c r="W171" s="1">
        <f>IF(atualizaçãoIMOVEIS!AB170="Especial",'Tabela de Peso'!$E$4,1)</f>
        <v>1</v>
      </c>
      <c r="X171" s="1">
        <f>IFERROR(VLOOKUP(D171,'Tabela de Peso'!B:E,4,0),'Tabela de Peso'!E$32)</f>
        <v>-100</v>
      </c>
      <c r="Y171" s="70">
        <f>COUNTIF(Clientes!B:B,B171)</f>
        <v>1048347</v>
      </c>
      <c r="Z171" s="69">
        <f>+COUNTIF(Visitas!B:B,B171)</f>
        <v>1048172</v>
      </c>
      <c r="AA171" s="94">
        <f>IFERROR(VLOOKUP(B171,ZAP!A$2:AC$793,28,0),1)</f>
        <v>1</v>
      </c>
      <c r="AB171" s="65">
        <f>IFERROR(VLOOKUP(B171,ZAP!A$2:AC$793,26,0),1)</f>
        <v>1</v>
      </c>
      <c r="AC171" s="55">
        <f>IF(B171="",-9999999999,((AA171*'Tabela de Peso'!$E$7/H171)+(Z171*'Tabela de Peso'!$E$6/H171)+(Y171*'Tabela de Peso'!$E$5/H171)+(AB171*'Tabela de Peso'!$E$9+T171/1000)+W171+V171+X171+U171++AF171+S171+atualizaçãoIMOVEIS!R170)-I171-P171/1000)</f>
        <v>-9999999999</v>
      </c>
      <c r="AD171" s="66" t="str">
        <f>IFERROR(+VLOOKUP(B171,ZAP!A:D,3,0),"não")</f>
        <v>não</v>
      </c>
      <c r="AE171" s="55" t="str">
        <f>IF(B171="","",IF(A171&lt;81,IF(AD171="ativo","manter","inserir"),IF(AD171="ativo",IF(H171&lt;'Tabela de Peso'!D$8,"manter","retirar"),"Não anunciar")))</f>
        <v/>
      </c>
    </row>
    <row r="172" spans="1:31" x14ac:dyDescent="0.25">
      <c r="A172" s="56">
        <f t="shared" ca="1" si="4"/>
        <v>85</v>
      </c>
      <c r="B172" t="str">
        <f>IF(atualizaçãoIMOVEIS!Y171="",IF(atualizaçãoIMOVEIS!Z171="","",atualizaçãoIMOVEIS!B171),atualizaçãoIMOVEIS!B171)</f>
        <v/>
      </c>
      <c r="C172" t="e">
        <f>+LEFT(atualizaçãoIMOVEIS!F171,SEARCH(",",atualizaçãoIMOVEIS!F171))</f>
        <v>#VALUE!</v>
      </c>
      <c r="D172">
        <f>+atualizaçãoIMOVEIS!H171</f>
        <v>0</v>
      </c>
      <c r="E172">
        <f>+atualizaçãoIMOVEIS!J171</f>
        <v>0</v>
      </c>
      <c r="F172">
        <f>IFERROR(LEFT(atualizaçãoIMOVEIS!Y171,SEARCH(",",atualizaçãoIMOVEIS!Y171)-1),atualizaçãoIMOVEIS!Y171)</f>
        <v>0</v>
      </c>
      <c r="G172">
        <f>+atualizaçãoIMOVEIS!D171</f>
        <v>0</v>
      </c>
      <c r="H172" s="67">
        <f ca="1">IF('Tabela de Peso'!$E$8-atualizaçãoIMOVEIS!T171=0,1,'Tabela de Peso'!$E$8-atualizaçãoIMOVEIS!T171)</f>
        <v>45488</v>
      </c>
      <c r="I172" s="57">
        <f ca="1">+TODAY()-atualizaçãoIMOVEIS!U171</f>
        <v>45488</v>
      </c>
      <c r="J172" s="54">
        <f>+atualizaçãoIMOVEIS!K171</f>
        <v>0</v>
      </c>
      <c r="K172" s="54"/>
      <c r="L172" s="54" t="e">
        <f t="shared" si="5"/>
        <v>#DIV/0!</v>
      </c>
      <c r="M172" s="54"/>
      <c r="N172" s="54">
        <f>+atualizaçãoIMOVEIS!L171</f>
        <v>0</v>
      </c>
      <c r="O172" s="54"/>
      <c r="P172" s="54">
        <f>+atualizaçãoIMOVEIS!N171</f>
        <v>0</v>
      </c>
      <c r="Q172" s="62">
        <f>SUM(W$3:W172)</f>
        <v>170</v>
      </c>
      <c r="R172">
        <f>+atualizaçãoIMOVEIS!Q171</f>
        <v>0</v>
      </c>
      <c r="S172">
        <f>+atualizaçãoIMOVEIS!S171</f>
        <v>0</v>
      </c>
      <c r="T172">
        <f>+atualizaçãoIMOVEIS!V171</f>
        <v>0</v>
      </c>
      <c r="U172" s="56">
        <f>IFERROR(VLOOKUP(G172,'Tabela de Peso'!B$36:E$53,4,0),1)</f>
        <v>1</v>
      </c>
      <c r="V172">
        <f>IF(J172=0,'Tabela de Peso'!E$11,'Tabela de Peso'!E$10)</f>
        <v>8</v>
      </c>
      <c r="W172" s="1">
        <f>IF(atualizaçãoIMOVEIS!AB171="Especial",'Tabela de Peso'!$E$4,1)</f>
        <v>1</v>
      </c>
      <c r="X172" s="1">
        <f>IFERROR(VLOOKUP(D172,'Tabela de Peso'!B:E,4,0),'Tabela de Peso'!E$32)</f>
        <v>-100</v>
      </c>
      <c r="Y172" s="70">
        <f>COUNTIF(Clientes!B:B,B172)</f>
        <v>1048347</v>
      </c>
      <c r="Z172" s="69">
        <f>+COUNTIF(Visitas!B:B,B172)</f>
        <v>1048172</v>
      </c>
      <c r="AA172" s="94">
        <f>IFERROR(VLOOKUP(B172,ZAP!A$2:AC$793,28,0),1)</f>
        <v>1</v>
      </c>
      <c r="AB172" s="65">
        <f>IFERROR(VLOOKUP(B172,ZAP!A$2:AC$793,26,0),1)</f>
        <v>1</v>
      </c>
      <c r="AC172" s="55">
        <f>IF(B172="",-9999999999,((AA172*'Tabela de Peso'!$E$7/H172)+(Z172*'Tabela de Peso'!$E$6/H172)+(Y172*'Tabela de Peso'!$E$5/H172)+(AB172*'Tabela de Peso'!$E$9+T172/1000)+W172+V172+X172+U172++AF172+S172+atualizaçãoIMOVEIS!R171)-I172-P172/1000)</f>
        <v>-9999999999</v>
      </c>
      <c r="AD172" s="66" t="str">
        <f>IFERROR(+VLOOKUP(B172,ZAP!A:D,3,0),"não")</f>
        <v>não</v>
      </c>
      <c r="AE172" s="55" t="str">
        <f>IF(B172="","",IF(A172&lt;81,IF(AD172="ativo","manter","inserir"),IF(AD172="ativo",IF(H172&lt;'Tabela de Peso'!D$8,"manter","retirar"),"Não anunciar")))</f>
        <v/>
      </c>
    </row>
    <row r="173" spans="1:31" x14ac:dyDescent="0.25">
      <c r="A173" s="56">
        <f t="shared" ca="1" si="4"/>
        <v>85</v>
      </c>
      <c r="B173" t="str">
        <f>IF(atualizaçãoIMOVEIS!Y172="",IF(atualizaçãoIMOVEIS!Z172="","",atualizaçãoIMOVEIS!B172),atualizaçãoIMOVEIS!B172)</f>
        <v/>
      </c>
      <c r="C173" t="e">
        <f>+LEFT(atualizaçãoIMOVEIS!F172,SEARCH(",",atualizaçãoIMOVEIS!F172))</f>
        <v>#VALUE!</v>
      </c>
      <c r="D173">
        <f>+atualizaçãoIMOVEIS!H172</f>
        <v>0</v>
      </c>
      <c r="E173">
        <f>+atualizaçãoIMOVEIS!J172</f>
        <v>0</v>
      </c>
      <c r="F173">
        <f>IFERROR(LEFT(atualizaçãoIMOVEIS!Y172,SEARCH(",",atualizaçãoIMOVEIS!Y172)-1),atualizaçãoIMOVEIS!Y172)</f>
        <v>0</v>
      </c>
      <c r="G173">
        <f>+atualizaçãoIMOVEIS!D172</f>
        <v>0</v>
      </c>
      <c r="H173" s="67">
        <f ca="1">IF('Tabela de Peso'!$E$8-atualizaçãoIMOVEIS!T172=0,1,'Tabela de Peso'!$E$8-atualizaçãoIMOVEIS!T172)</f>
        <v>45488</v>
      </c>
      <c r="I173" s="57">
        <f ca="1">+TODAY()-atualizaçãoIMOVEIS!U172</f>
        <v>45488</v>
      </c>
      <c r="J173" s="54">
        <f>+atualizaçãoIMOVEIS!K172</f>
        <v>0</v>
      </c>
      <c r="K173" s="54"/>
      <c r="L173" s="54" t="e">
        <f t="shared" si="5"/>
        <v>#DIV/0!</v>
      </c>
      <c r="M173" s="54"/>
      <c r="N173" s="54">
        <f>+atualizaçãoIMOVEIS!L172</f>
        <v>0</v>
      </c>
      <c r="O173" s="54"/>
      <c r="P173" s="54">
        <f>+atualizaçãoIMOVEIS!N172</f>
        <v>0</v>
      </c>
      <c r="Q173" s="62">
        <f>SUM(W$3:W173)</f>
        <v>171</v>
      </c>
      <c r="R173">
        <f>+atualizaçãoIMOVEIS!Q172</f>
        <v>0</v>
      </c>
      <c r="S173">
        <f>+atualizaçãoIMOVEIS!S172</f>
        <v>0</v>
      </c>
      <c r="T173">
        <f>+atualizaçãoIMOVEIS!V172</f>
        <v>0</v>
      </c>
      <c r="U173" s="56">
        <f>IFERROR(VLOOKUP(G173,'Tabela de Peso'!B$36:E$53,4,0),1)</f>
        <v>1</v>
      </c>
      <c r="V173">
        <f>IF(J173=0,'Tabela de Peso'!E$11,'Tabela de Peso'!E$10)</f>
        <v>8</v>
      </c>
      <c r="W173" s="1">
        <f>IF(atualizaçãoIMOVEIS!AB172="Especial",'Tabela de Peso'!$E$4,1)</f>
        <v>1</v>
      </c>
      <c r="X173" s="1">
        <f>IFERROR(VLOOKUP(D173,'Tabela de Peso'!B:E,4,0),'Tabela de Peso'!E$32)</f>
        <v>-100</v>
      </c>
      <c r="Y173" s="70">
        <f>COUNTIF(Clientes!B:B,B173)</f>
        <v>1048347</v>
      </c>
      <c r="Z173" s="69">
        <f>+COUNTIF(Visitas!B:B,B173)</f>
        <v>1048172</v>
      </c>
      <c r="AA173" s="94">
        <f>IFERROR(VLOOKUP(B173,ZAP!A$2:AC$793,28,0),1)</f>
        <v>1</v>
      </c>
      <c r="AB173" s="65">
        <f>IFERROR(VLOOKUP(B173,ZAP!A$2:AC$793,26,0),1)</f>
        <v>1</v>
      </c>
      <c r="AC173" s="55">
        <f>IF(B173="",-9999999999,((AA173*'Tabela de Peso'!$E$7/H173)+(Z173*'Tabela de Peso'!$E$6/H173)+(Y173*'Tabela de Peso'!$E$5/H173)+(AB173*'Tabela de Peso'!$E$9+T173/1000)+W173+V173+X173+U173++AF173+S173+atualizaçãoIMOVEIS!R172)-I173-P173/1000)</f>
        <v>-9999999999</v>
      </c>
      <c r="AD173" s="66" t="str">
        <f>IFERROR(+VLOOKUP(B173,ZAP!A:D,3,0),"não")</f>
        <v>não</v>
      </c>
      <c r="AE173" s="55" t="str">
        <f>IF(B173="","",IF(A173&lt;81,IF(AD173="ativo","manter","inserir"),IF(AD173="ativo",IF(H173&lt;'Tabela de Peso'!D$8,"manter","retirar"),"Não anunciar")))</f>
        <v/>
      </c>
    </row>
    <row r="174" spans="1:31" x14ac:dyDescent="0.25">
      <c r="A174" s="56">
        <f t="shared" ca="1" si="4"/>
        <v>85</v>
      </c>
      <c r="B174" t="str">
        <f>IF(atualizaçãoIMOVEIS!Y173="",IF(atualizaçãoIMOVEIS!Z173="","",atualizaçãoIMOVEIS!B173),atualizaçãoIMOVEIS!B173)</f>
        <v/>
      </c>
      <c r="C174" t="e">
        <f>+LEFT(atualizaçãoIMOVEIS!F173,SEARCH(",",atualizaçãoIMOVEIS!F173))</f>
        <v>#VALUE!</v>
      </c>
      <c r="D174">
        <f>+atualizaçãoIMOVEIS!H173</f>
        <v>0</v>
      </c>
      <c r="E174">
        <f>+atualizaçãoIMOVEIS!J173</f>
        <v>0</v>
      </c>
      <c r="F174">
        <f>IFERROR(LEFT(atualizaçãoIMOVEIS!Y173,SEARCH(",",atualizaçãoIMOVEIS!Y173)-1),atualizaçãoIMOVEIS!Y173)</f>
        <v>0</v>
      </c>
      <c r="G174">
        <f>+atualizaçãoIMOVEIS!D173</f>
        <v>0</v>
      </c>
      <c r="H174" s="67">
        <f ca="1">IF('Tabela de Peso'!$E$8-atualizaçãoIMOVEIS!T173=0,1,'Tabela de Peso'!$E$8-atualizaçãoIMOVEIS!T173)</f>
        <v>45488</v>
      </c>
      <c r="I174" s="57">
        <f ca="1">+TODAY()-atualizaçãoIMOVEIS!U173</f>
        <v>45488</v>
      </c>
      <c r="J174" s="54">
        <f>+atualizaçãoIMOVEIS!K173</f>
        <v>0</v>
      </c>
      <c r="K174" s="54"/>
      <c r="L174" s="54" t="e">
        <f t="shared" si="5"/>
        <v>#DIV/0!</v>
      </c>
      <c r="M174" s="54"/>
      <c r="N174" s="54">
        <f>+atualizaçãoIMOVEIS!L173</f>
        <v>0</v>
      </c>
      <c r="O174" s="54"/>
      <c r="P174" s="54">
        <f>+atualizaçãoIMOVEIS!N173</f>
        <v>0</v>
      </c>
      <c r="Q174" s="62">
        <f>SUM(W$3:W174)</f>
        <v>172</v>
      </c>
      <c r="R174">
        <f>+atualizaçãoIMOVEIS!Q173</f>
        <v>0</v>
      </c>
      <c r="S174">
        <f>+atualizaçãoIMOVEIS!S173</f>
        <v>0</v>
      </c>
      <c r="T174">
        <f>+atualizaçãoIMOVEIS!V173</f>
        <v>0</v>
      </c>
      <c r="U174" s="56">
        <f>IFERROR(VLOOKUP(G174,'Tabela de Peso'!B$36:E$53,4,0),1)</f>
        <v>1</v>
      </c>
      <c r="V174">
        <f>IF(J174=0,'Tabela de Peso'!E$11,'Tabela de Peso'!E$10)</f>
        <v>8</v>
      </c>
      <c r="W174" s="1">
        <f>IF(atualizaçãoIMOVEIS!AB173="Especial",'Tabela de Peso'!$E$4,1)</f>
        <v>1</v>
      </c>
      <c r="X174" s="1">
        <f>IFERROR(VLOOKUP(D174,'Tabela de Peso'!B:E,4,0),'Tabela de Peso'!E$32)</f>
        <v>-100</v>
      </c>
      <c r="Y174" s="70">
        <f>COUNTIF(Clientes!B:B,B174)</f>
        <v>1048347</v>
      </c>
      <c r="Z174" s="69">
        <f>+COUNTIF(Visitas!B:B,B174)</f>
        <v>1048172</v>
      </c>
      <c r="AA174" s="94">
        <f>IFERROR(VLOOKUP(B174,ZAP!A$2:AC$793,28,0),1)</f>
        <v>1</v>
      </c>
      <c r="AB174" s="65">
        <f>IFERROR(VLOOKUP(B174,ZAP!A$2:AC$793,26,0),1)</f>
        <v>1</v>
      </c>
      <c r="AC174" s="55">
        <f>IF(B174="",-9999999999,((AA174*'Tabela de Peso'!$E$7/H174)+(Z174*'Tabela de Peso'!$E$6/H174)+(Y174*'Tabela de Peso'!$E$5/H174)+(AB174*'Tabela de Peso'!$E$9+T174/1000)+W174+V174+X174+U174++AF174+S174+atualizaçãoIMOVEIS!R173)-I174-P174/1000)</f>
        <v>-9999999999</v>
      </c>
      <c r="AD174" s="66" t="str">
        <f>IFERROR(+VLOOKUP(B174,ZAP!A:D,3,0),"não")</f>
        <v>não</v>
      </c>
      <c r="AE174" s="55" t="str">
        <f>IF(B174="","",IF(A174&lt;81,IF(AD174="ativo","manter","inserir"),IF(AD174="ativo",IF(H174&lt;'Tabela de Peso'!D$8,"manter","retirar"),"Não anunciar")))</f>
        <v/>
      </c>
    </row>
    <row r="175" spans="1:31" x14ac:dyDescent="0.25">
      <c r="A175" s="56">
        <f t="shared" ca="1" si="4"/>
        <v>85</v>
      </c>
      <c r="B175" t="str">
        <f>IF(atualizaçãoIMOVEIS!Y174="",IF(atualizaçãoIMOVEIS!Z174="","",atualizaçãoIMOVEIS!B174),atualizaçãoIMOVEIS!B174)</f>
        <v/>
      </c>
      <c r="C175" t="e">
        <f>+LEFT(atualizaçãoIMOVEIS!F174,SEARCH(",",atualizaçãoIMOVEIS!F174))</f>
        <v>#VALUE!</v>
      </c>
      <c r="D175">
        <f>+atualizaçãoIMOVEIS!H174</f>
        <v>0</v>
      </c>
      <c r="E175">
        <f>+atualizaçãoIMOVEIS!J174</f>
        <v>0</v>
      </c>
      <c r="F175">
        <f>IFERROR(LEFT(atualizaçãoIMOVEIS!Y174,SEARCH(",",atualizaçãoIMOVEIS!Y174)-1),atualizaçãoIMOVEIS!Y174)</f>
        <v>0</v>
      </c>
      <c r="G175">
        <f>+atualizaçãoIMOVEIS!D174</f>
        <v>0</v>
      </c>
      <c r="H175" s="67">
        <f ca="1">IF('Tabela de Peso'!$E$8-atualizaçãoIMOVEIS!T174=0,1,'Tabela de Peso'!$E$8-atualizaçãoIMOVEIS!T174)</f>
        <v>45488</v>
      </c>
      <c r="I175" s="57">
        <f ca="1">+TODAY()-atualizaçãoIMOVEIS!U174</f>
        <v>45488</v>
      </c>
      <c r="J175" s="54">
        <f>+atualizaçãoIMOVEIS!K174</f>
        <v>0</v>
      </c>
      <c r="K175" s="54"/>
      <c r="L175" s="54" t="e">
        <f t="shared" si="5"/>
        <v>#DIV/0!</v>
      </c>
      <c r="M175" s="54"/>
      <c r="N175" s="54">
        <f>+atualizaçãoIMOVEIS!L174</f>
        <v>0</v>
      </c>
      <c r="O175" s="54"/>
      <c r="P175" s="54">
        <f>+atualizaçãoIMOVEIS!N174</f>
        <v>0</v>
      </c>
      <c r="Q175" s="62">
        <f>SUM(W$3:W175)</f>
        <v>173</v>
      </c>
      <c r="R175">
        <f>+atualizaçãoIMOVEIS!Q174</f>
        <v>0</v>
      </c>
      <c r="S175">
        <f>+atualizaçãoIMOVEIS!S174</f>
        <v>0</v>
      </c>
      <c r="T175">
        <f>+atualizaçãoIMOVEIS!V174</f>
        <v>0</v>
      </c>
      <c r="U175" s="56">
        <f>IFERROR(VLOOKUP(G175,'Tabela de Peso'!B$36:E$53,4,0),1)</f>
        <v>1</v>
      </c>
      <c r="V175">
        <f>IF(J175=0,'Tabela de Peso'!E$11,'Tabela de Peso'!E$10)</f>
        <v>8</v>
      </c>
      <c r="W175" s="1">
        <f>IF(atualizaçãoIMOVEIS!AB174="Especial",'Tabela de Peso'!$E$4,1)</f>
        <v>1</v>
      </c>
      <c r="X175" s="1">
        <f>IFERROR(VLOOKUP(D175,'Tabela de Peso'!B:E,4,0),'Tabela de Peso'!E$32)</f>
        <v>-100</v>
      </c>
      <c r="Y175" s="70">
        <f>COUNTIF(Clientes!B:B,B175)</f>
        <v>1048347</v>
      </c>
      <c r="Z175" s="69">
        <f>+COUNTIF(Visitas!B:B,B175)</f>
        <v>1048172</v>
      </c>
      <c r="AA175" s="94">
        <f>IFERROR(VLOOKUP(B175,ZAP!A$2:AC$793,28,0),1)</f>
        <v>1</v>
      </c>
      <c r="AB175" s="65">
        <f>IFERROR(VLOOKUP(B175,ZAP!A$2:AC$793,26,0),1)</f>
        <v>1</v>
      </c>
      <c r="AC175" s="55">
        <f>IF(B175="",-9999999999,((AA175*'Tabela de Peso'!$E$7/H175)+(Z175*'Tabela de Peso'!$E$6/H175)+(Y175*'Tabela de Peso'!$E$5/H175)+(AB175*'Tabela de Peso'!$E$9+T175/1000)+W175+V175+X175+U175++AF175+S175+atualizaçãoIMOVEIS!R174)-I175-P175/1000)</f>
        <v>-9999999999</v>
      </c>
      <c r="AD175" s="66" t="str">
        <f>IFERROR(+VLOOKUP(B175,ZAP!A:D,3,0),"não")</f>
        <v>não</v>
      </c>
      <c r="AE175" s="55" t="str">
        <f>IF(B175="","",IF(A175&lt;81,IF(AD175="ativo","manter","inserir"),IF(AD175="ativo",IF(H175&lt;'Tabela de Peso'!D$8,"manter","retirar"),"Não anunciar")))</f>
        <v/>
      </c>
    </row>
    <row r="176" spans="1:31" x14ac:dyDescent="0.25">
      <c r="A176" s="56">
        <f t="shared" ca="1" si="4"/>
        <v>85</v>
      </c>
      <c r="B176" t="str">
        <f>IF(atualizaçãoIMOVEIS!Y175="",IF(atualizaçãoIMOVEIS!Z175="","",atualizaçãoIMOVEIS!B175),atualizaçãoIMOVEIS!B175)</f>
        <v/>
      </c>
      <c r="C176" t="e">
        <f>+LEFT(atualizaçãoIMOVEIS!F175,SEARCH(",",atualizaçãoIMOVEIS!F175))</f>
        <v>#VALUE!</v>
      </c>
      <c r="D176">
        <f>+atualizaçãoIMOVEIS!H175</f>
        <v>0</v>
      </c>
      <c r="E176">
        <f>+atualizaçãoIMOVEIS!J175</f>
        <v>0</v>
      </c>
      <c r="F176">
        <f>IFERROR(LEFT(atualizaçãoIMOVEIS!Y175,SEARCH(",",atualizaçãoIMOVEIS!Y175)-1),atualizaçãoIMOVEIS!Y175)</f>
        <v>0</v>
      </c>
      <c r="G176">
        <f>+atualizaçãoIMOVEIS!D175</f>
        <v>0</v>
      </c>
      <c r="H176" s="67">
        <f ca="1">IF('Tabela de Peso'!$E$8-atualizaçãoIMOVEIS!T175=0,1,'Tabela de Peso'!$E$8-atualizaçãoIMOVEIS!T175)</f>
        <v>45488</v>
      </c>
      <c r="I176" s="57">
        <f ca="1">+TODAY()-atualizaçãoIMOVEIS!U175</f>
        <v>45488</v>
      </c>
      <c r="J176" s="54">
        <f>+atualizaçãoIMOVEIS!K175</f>
        <v>0</v>
      </c>
      <c r="K176" s="54"/>
      <c r="L176" s="54" t="e">
        <f t="shared" si="5"/>
        <v>#DIV/0!</v>
      </c>
      <c r="M176" s="54"/>
      <c r="N176" s="54">
        <f>+atualizaçãoIMOVEIS!L175</f>
        <v>0</v>
      </c>
      <c r="O176" s="54"/>
      <c r="P176" s="54">
        <f>+atualizaçãoIMOVEIS!N175</f>
        <v>0</v>
      </c>
      <c r="Q176" s="62">
        <f>SUM(W$3:W176)</f>
        <v>174</v>
      </c>
      <c r="R176">
        <f>+atualizaçãoIMOVEIS!Q175</f>
        <v>0</v>
      </c>
      <c r="S176">
        <f>+atualizaçãoIMOVEIS!S175</f>
        <v>0</v>
      </c>
      <c r="T176">
        <f>+atualizaçãoIMOVEIS!V175</f>
        <v>0</v>
      </c>
      <c r="U176" s="56">
        <f>IFERROR(VLOOKUP(G176,'Tabela de Peso'!B$36:E$53,4,0),1)</f>
        <v>1</v>
      </c>
      <c r="V176">
        <f>IF(J176=0,'Tabela de Peso'!E$11,'Tabela de Peso'!E$10)</f>
        <v>8</v>
      </c>
      <c r="W176" s="1">
        <f>IF(atualizaçãoIMOVEIS!AB175="Especial",'Tabela de Peso'!$E$4,1)</f>
        <v>1</v>
      </c>
      <c r="X176" s="1">
        <f>IFERROR(VLOOKUP(D176,'Tabela de Peso'!B:E,4,0),'Tabela de Peso'!E$32)</f>
        <v>-100</v>
      </c>
      <c r="Y176" s="70">
        <f>COUNTIF(Clientes!B:B,B176)</f>
        <v>1048347</v>
      </c>
      <c r="Z176" s="69">
        <f>+COUNTIF(Visitas!B:B,B176)</f>
        <v>1048172</v>
      </c>
      <c r="AA176" s="94">
        <f>IFERROR(VLOOKUP(B176,ZAP!A$2:AC$793,28,0),1)</f>
        <v>1</v>
      </c>
      <c r="AB176" s="65">
        <f>IFERROR(VLOOKUP(B176,ZAP!A$2:AC$793,26,0),1)</f>
        <v>1</v>
      </c>
      <c r="AC176" s="55">
        <f>IF(B176="",-9999999999,((AA176*'Tabela de Peso'!$E$7/H176)+(Z176*'Tabela de Peso'!$E$6/H176)+(Y176*'Tabela de Peso'!$E$5/H176)+(AB176*'Tabela de Peso'!$E$9+T176/1000)+W176+V176+X176+U176++AF176+S176+atualizaçãoIMOVEIS!R175)-I176-P176/1000)</f>
        <v>-9999999999</v>
      </c>
      <c r="AD176" s="66" t="str">
        <f>IFERROR(+VLOOKUP(B176,ZAP!A:D,3,0),"não")</f>
        <v>não</v>
      </c>
      <c r="AE176" s="55" t="str">
        <f>IF(B176="","",IF(A176&lt;81,IF(AD176="ativo","manter","inserir"),IF(AD176="ativo",IF(H176&lt;'Tabela de Peso'!D$8,"manter","retirar"),"Não anunciar")))</f>
        <v/>
      </c>
    </row>
    <row r="177" spans="1:31" x14ac:dyDescent="0.25">
      <c r="A177" s="56">
        <f t="shared" ca="1" si="4"/>
        <v>85</v>
      </c>
      <c r="B177" t="str">
        <f>IF(atualizaçãoIMOVEIS!Y176="",IF(atualizaçãoIMOVEIS!Z176="","",atualizaçãoIMOVEIS!B176),atualizaçãoIMOVEIS!B176)</f>
        <v/>
      </c>
      <c r="C177" t="e">
        <f>+LEFT(atualizaçãoIMOVEIS!F176,SEARCH(",",atualizaçãoIMOVEIS!F176))</f>
        <v>#VALUE!</v>
      </c>
      <c r="D177">
        <f>+atualizaçãoIMOVEIS!H176</f>
        <v>0</v>
      </c>
      <c r="E177">
        <f>+atualizaçãoIMOVEIS!J176</f>
        <v>0</v>
      </c>
      <c r="F177">
        <f>IFERROR(LEFT(atualizaçãoIMOVEIS!Y176,SEARCH(",",atualizaçãoIMOVEIS!Y176)-1),atualizaçãoIMOVEIS!Y176)</f>
        <v>0</v>
      </c>
      <c r="G177">
        <f>+atualizaçãoIMOVEIS!D176</f>
        <v>0</v>
      </c>
      <c r="H177" s="67">
        <f ca="1">IF('Tabela de Peso'!$E$8-atualizaçãoIMOVEIS!T176=0,1,'Tabela de Peso'!$E$8-atualizaçãoIMOVEIS!T176)</f>
        <v>45488</v>
      </c>
      <c r="I177" s="57">
        <f ca="1">+TODAY()-atualizaçãoIMOVEIS!U176</f>
        <v>45488</v>
      </c>
      <c r="J177" s="54">
        <f>+atualizaçãoIMOVEIS!K176</f>
        <v>0</v>
      </c>
      <c r="K177" s="54"/>
      <c r="L177" s="54" t="e">
        <f t="shared" si="5"/>
        <v>#DIV/0!</v>
      </c>
      <c r="M177" s="54"/>
      <c r="N177" s="54">
        <f>+atualizaçãoIMOVEIS!L176</f>
        <v>0</v>
      </c>
      <c r="O177" s="54"/>
      <c r="P177" s="54">
        <f>+atualizaçãoIMOVEIS!N176</f>
        <v>0</v>
      </c>
      <c r="Q177" s="62">
        <f>SUM(W$3:W177)</f>
        <v>175</v>
      </c>
      <c r="R177">
        <f>+atualizaçãoIMOVEIS!Q176</f>
        <v>0</v>
      </c>
      <c r="S177">
        <f>+atualizaçãoIMOVEIS!S176</f>
        <v>0</v>
      </c>
      <c r="T177">
        <f>+atualizaçãoIMOVEIS!V176</f>
        <v>0</v>
      </c>
      <c r="U177" s="56">
        <f>IFERROR(VLOOKUP(G177,'Tabela de Peso'!B$36:E$53,4,0),1)</f>
        <v>1</v>
      </c>
      <c r="V177">
        <f>IF(J177=0,'Tabela de Peso'!E$11,'Tabela de Peso'!E$10)</f>
        <v>8</v>
      </c>
      <c r="W177" s="1">
        <f>IF(atualizaçãoIMOVEIS!AB176="Especial",'Tabela de Peso'!$E$4,1)</f>
        <v>1</v>
      </c>
      <c r="X177" s="1">
        <f>IFERROR(VLOOKUP(D177,'Tabela de Peso'!B:E,4,0),'Tabela de Peso'!E$32)</f>
        <v>-100</v>
      </c>
      <c r="Y177" s="70">
        <f>COUNTIF(Clientes!B:B,B177)</f>
        <v>1048347</v>
      </c>
      <c r="Z177" s="69">
        <f>+COUNTIF(Visitas!B:B,B177)</f>
        <v>1048172</v>
      </c>
      <c r="AA177" s="94">
        <f>IFERROR(VLOOKUP(B177,ZAP!A$2:AC$793,28,0),1)</f>
        <v>1</v>
      </c>
      <c r="AB177" s="65">
        <f>IFERROR(VLOOKUP(B177,ZAP!A$2:AC$793,26,0),1)</f>
        <v>1</v>
      </c>
      <c r="AC177" s="55">
        <f>IF(B177="",-9999999999,((AA177*'Tabela de Peso'!$E$7/H177)+(Z177*'Tabela de Peso'!$E$6/H177)+(Y177*'Tabela de Peso'!$E$5/H177)+(AB177*'Tabela de Peso'!$E$9+T177/1000)+W177+V177+X177+U177++AF177+S177+atualizaçãoIMOVEIS!R176)-I177-P177/1000)</f>
        <v>-9999999999</v>
      </c>
      <c r="AD177" s="66" t="str">
        <f>IFERROR(+VLOOKUP(B177,ZAP!A:D,3,0),"não")</f>
        <v>não</v>
      </c>
      <c r="AE177" s="55" t="str">
        <f>IF(B177="","",IF(A177&lt;81,IF(AD177="ativo","manter","inserir"),IF(AD177="ativo",IF(H177&lt;'Tabela de Peso'!D$8,"manter","retirar"),"Não anunciar")))</f>
        <v/>
      </c>
    </row>
    <row r="178" spans="1:31" x14ac:dyDescent="0.25">
      <c r="A178" s="56">
        <f t="shared" ca="1" si="4"/>
        <v>85</v>
      </c>
      <c r="B178" t="str">
        <f>IF(atualizaçãoIMOVEIS!Y177="",IF(atualizaçãoIMOVEIS!Z177="","",atualizaçãoIMOVEIS!B177),atualizaçãoIMOVEIS!B177)</f>
        <v/>
      </c>
      <c r="C178" t="e">
        <f>+LEFT(atualizaçãoIMOVEIS!F177,SEARCH(",",atualizaçãoIMOVEIS!F177))</f>
        <v>#VALUE!</v>
      </c>
      <c r="D178">
        <f>+atualizaçãoIMOVEIS!H177</f>
        <v>0</v>
      </c>
      <c r="E178">
        <f>+atualizaçãoIMOVEIS!J177</f>
        <v>0</v>
      </c>
      <c r="F178">
        <f>IFERROR(LEFT(atualizaçãoIMOVEIS!Y177,SEARCH(",",atualizaçãoIMOVEIS!Y177)-1),atualizaçãoIMOVEIS!Y177)</f>
        <v>0</v>
      </c>
      <c r="G178">
        <f>+atualizaçãoIMOVEIS!D177</f>
        <v>0</v>
      </c>
      <c r="H178" s="67">
        <f ca="1">IF('Tabela de Peso'!$E$8-atualizaçãoIMOVEIS!T177=0,1,'Tabela de Peso'!$E$8-atualizaçãoIMOVEIS!T177)</f>
        <v>45488</v>
      </c>
      <c r="I178" s="57">
        <f ca="1">+TODAY()-atualizaçãoIMOVEIS!U177</f>
        <v>45488</v>
      </c>
      <c r="J178" s="54">
        <f>+atualizaçãoIMOVEIS!K177</f>
        <v>0</v>
      </c>
      <c r="K178" s="54"/>
      <c r="L178" s="54" t="e">
        <f t="shared" si="5"/>
        <v>#DIV/0!</v>
      </c>
      <c r="M178" s="54"/>
      <c r="N178" s="54">
        <f>+atualizaçãoIMOVEIS!L177</f>
        <v>0</v>
      </c>
      <c r="O178" s="54"/>
      <c r="P178" s="54">
        <f>+atualizaçãoIMOVEIS!N177</f>
        <v>0</v>
      </c>
      <c r="Q178" s="62">
        <f>SUM(W$3:W178)</f>
        <v>176</v>
      </c>
      <c r="R178">
        <f>+atualizaçãoIMOVEIS!Q177</f>
        <v>0</v>
      </c>
      <c r="S178">
        <f>+atualizaçãoIMOVEIS!S177</f>
        <v>0</v>
      </c>
      <c r="T178">
        <f>+atualizaçãoIMOVEIS!V177</f>
        <v>0</v>
      </c>
      <c r="U178" s="56">
        <f>IFERROR(VLOOKUP(G178,'Tabela de Peso'!B$36:E$53,4,0),1)</f>
        <v>1</v>
      </c>
      <c r="V178">
        <f>IF(J178=0,'Tabela de Peso'!E$11,'Tabela de Peso'!E$10)</f>
        <v>8</v>
      </c>
      <c r="W178" s="1">
        <f>IF(atualizaçãoIMOVEIS!AB177="Especial",'Tabela de Peso'!$E$4,1)</f>
        <v>1</v>
      </c>
      <c r="X178" s="1">
        <f>IFERROR(VLOOKUP(D178,'Tabela de Peso'!B:E,4,0),'Tabela de Peso'!E$32)</f>
        <v>-100</v>
      </c>
      <c r="Y178" s="70">
        <f>COUNTIF(Clientes!B:B,B178)</f>
        <v>1048347</v>
      </c>
      <c r="Z178" s="69">
        <f>+COUNTIF(Visitas!B:B,B178)</f>
        <v>1048172</v>
      </c>
      <c r="AA178" s="94">
        <f>IFERROR(VLOOKUP(B178,ZAP!A$2:AC$793,28,0),1)</f>
        <v>1</v>
      </c>
      <c r="AB178" s="65">
        <f>IFERROR(VLOOKUP(B178,ZAP!A$2:AC$793,26,0),1)</f>
        <v>1</v>
      </c>
      <c r="AC178" s="55">
        <f>IF(B178="",-9999999999,((AA178*'Tabela de Peso'!$E$7/H178)+(Z178*'Tabela de Peso'!$E$6/H178)+(Y178*'Tabela de Peso'!$E$5/H178)+(AB178*'Tabela de Peso'!$E$9+T178/1000)+W178+V178+X178+U178++AF178+S178+atualizaçãoIMOVEIS!R177)-I178-P178/1000)</f>
        <v>-9999999999</v>
      </c>
      <c r="AD178" s="66" t="str">
        <f>IFERROR(+VLOOKUP(B178,ZAP!A:D,3,0),"não")</f>
        <v>não</v>
      </c>
      <c r="AE178" s="55" t="str">
        <f>IF(B178="","",IF(A178&lt;81,IF(AD178="ativo","manter","inserir"),IF(AD178="ativo",IF(H178&lt;'Tabela de Peso'!D$8,"manter","retirar"),"Não anunciar")))</f>
        <v/>
      </c>
    </row>
    <row r="179" spans="1:31" x14ac:dyDescent="0.25">
      <c r="A179" s="56">
        <f t="shared" ca="1" si="4"/>
        <v>85</v>
      </c>
      <c r="B179" t="str">
        <f>IF(atualizaçãoIMOVEIS!Y178="",IF(atualizaçãoIMOVEIS!Z178="","",atualizaçãoIMOVEIS!B178),atualizaçãoIMOVEIS!B178)</f>
        <v/>
      </c>
      <c r="C179" t="e">
        <f>+LEFT(atualizaçãoIMOVEIS!F178,SEARCH(",",atualizaçãoIMOVEIS!F178))</f>
        <v>#VALUE!</v>
      </c>
      <c r="D179">
        <f>+atualizaçãoIMOVEIS!H178</f>
        <v>0</v>
      </c>
      <c r="E179">
        <f>+atualizaçãoIMOVEIS!J178</f>
        <v>0</v>
      </c>
      <c r="F179">
        <f>IFERROR(LEFT(atualizaçãoIMOVEIS!Y178,SEARCH(",",atualizaçãoIMOVEIS!Y178)-1),atualizaçãoIMOVEIS!Y178)</f>
        <v>0</v>
      </c>
      <c r="G179">
        <f>+atualizaçãoIMOVEIS!D178</f>
        <v>0</v>
      </c>
      <c r="H179" s="67">
        <f ca="1">IF('Tabela de Peso'!$E$8-atualizaçãoIMOVEIS!T178=0,1,'Tabela de Peso'!$E$8-atualizaçãoIMOVEIS!T178)</f>
        <v>45488</v>
      </c>
      <c r="I179" s="57">
        <f ca="1">+TODAY()-atualizaçãoIMOVEIS!U178</f>
        <v>45488</v>
      </c>
      <c r="J179" s="54">
        <f>+atualizaçãoIMOVEIS!K178</f>
        <v>0</v>
      </c>
      <c r="K179" s="54"/>
      <c r="L179" s="54" t="e">
        <f t="shared" si="5"/>
        <v>#DIV/0!</v>
      </c>
      <c r="M179" s="54"/>
      <c r="N179" s="54">
        <f>+atualizaçãoIMOVEIS!L178</f>
        <v>0</v>
      </c>
      <c r="O179" s="54"/>
      <c r="P179" s="54">
        <f>+atualizaçãoIMOVEIS!N178</f>
        <v>0</v>
      </c>
      <c r="Q179" s="62">
        <f>SUM(W$3:W179)</f>
        <v>177</v>
      </c>
      <c r="R179">
        <f>+atualizaçãoIMOVEIS!Q178</f>
        <v>0</v>
      </c>
      <c r="S179">
        <f>+atualizaçãoIMOVEIS!S178</f>
        <v>0</v>
      </c>
      <c r="T179">
        <f>+atualizaçãoIMOVEIS!V178</f>
        <v>0</v>
      </c>
      <c r="U179" s="56">
        <f>IFERROR(VLOOKUP(G179,'Tabela de Peso'!B$36:E$53,4,0),1)</f>
        <v>1</v>
      </c>
      <c r="V179">
        <f>IF(J179=0,'Tabela de Peso'!E$11,'Tabela de Peso'!E$10)</f>
        <v>8</v>
      </c>
      <c r="W179" s="1">
        <f>IF(atualizaçãoIMOVEIS!AB178="Especial",'Tabela de Peso'!$E$4,1)</f>
        <v>1</v>
      </c>
      <c r="X179" s="1">
        <f>IFERROR(VLOOKUP(D179,'Tabela de Peso'!B:E,4,0),'Tabela de Peso'!E$32)</f>
        <v>-100</v>
      </c>
      <c r="Y179" s="70">
        <f>COUNTIF(Clientes!B:B,B179)</f>
        <v>1048347</v>
      </c>
      <c r="Z179" s="69">
        <f>+COUNTIF(Visitas!B:B,B179)</f>
        <v>1048172</v>
      </c>
      <c r="AA179" s="94">
        <f>IFERROR(VLOOKUP(B179,ZAP!A$2:AC$793,28,0),1)</f>
        <v>1</v>
      </c>
      <c r="AB179" s="65">
        <f>IFERROR(VLOOKUP(B179,ZAP!A$2:AC$793,26,0),1)</f>
        <v>1</v>
      </c>
      <c r="AC179" s="55">
        <f>IF(B179="",-9999999999,((AA179*'Tabela de Peso'!$E$7/H179)+(Z179*'Tabela de Peso'!$E$6/H179)+(Y179*'Tabela de Peso'!$E$5/H179)+(AB179*'Tabela de Peso'!$E$9+T179/1000)+W179+V179+X179+U179++AF179+S179+atualizaçãoIMOVEIS!R178)-I179-P179/1000)</f>
        <v>-9999999999</v>
      </c>
      <c r="AD179" s="66" t="str">
        <f>IFERROR(+VLOOKUP(B179,ZAP!A:D,3,0),"não")</f>
        <v>não</v>
      </c>
      <c r="AE179" s="55" t="str">
        <f>IF(B179="","",IF(A179&lt;81,IF(AD179="ativo","manter","inserir"),IF(AD179="ativo",IF(H179&lt;'Tabela de Peso'!D$8,"manter","retirar"),"Não anunciar")))</f>
        <v/>
      </c>
    </row>
    <row r="180" spans="1:31" x14ac:dyDescent="0.25">
      <c r="A180" s="56">
        <f t="shared" ca="1" si="4"/>
        <v>85</v>
      </c>
      <c r="B180" t="str">
        <f>IF(atualizaçãoIMOVEIS!Y179="",IF(atualizaçãoIMOVEIS!Z179="","",atualizaçãoIMOVEIS!B179),atualizaçãoIMOVEIS!B179)</f>
        <v/>
      </c>
      <c r="C180" t="e">
        <f>+LEFT(atualizaçãoIMOVEIS!F179,SEARCH(",",atualizaçãoIMOVEIS!F179))</f>
        <v>#VALUE!</v>
      </c>
      <c r="D180">
        <f>+atualizaçãoIMOVEIS!H179</f>
        <v>0</v>
      </c>
      <c r="E180">
        <f>+atualizaçãoIMOVEIS!J179</f>
        <v>0</v>
      </c>
      <c r="F180">
        <f>IFERROR(LEFT(atualizaçãoIMOVEIS!Y179,SEARCH(",",atualizaçãoIMOVEIS!Y179)-1),atualizaçãoIMOVEIS!Y179)</f>
        <v>0</v>
      </c>
      <c r="G180">
        <f>+atualizaçãoIMOVEIS!D179</f>
        <v>0</v>
      </c>
      <c r="H180" s="67">
        <f ca="1">IF('Tabela de Peso'!$E$8-atualizaçãoIMOVEIS!T179=0,1,'Tabela de Peso'!$E$8-atualizaçãoIMOVEIS!T179)</f>
        <v>45488</v>
      </c>
      <c r="I180" s="57">
        <f ca="1">+TODAY()-atualizaçãoIMOVEIS!U179</f>
        <v>45488</v>
      </c>
      <c r="J180" s="54">
        <f>+atualizaçãoIMOVEIS!K179</f>
        <v>0</v>
      </c>
      <c r="K180" s="54"/>
      <c r="L180" s="54" t="e">
        <f t="shared" si="5"/>
        <v>#DIV/0!</v>
      </c>
      <c r="M180" s="54"/>
      <c r="N180" s="54">
        <f>+atualizaçãoIMOVEIS!L179</f>
        <v>0</v>
      </c>
      <c r="O180" s="54"/>
      <c r="P180" s="54">
        <f>+atualizaçãoIMOVEIS!N179</f>
        <v>0</v>
      </c>
      <c r="Q180" s="62">
        <f>SUM(W$3:W180)</f>
        <v>178</v>
      </c>
      <c r="R180">
        <f>+atualizaçãoIMOVEIS!Q179</f>
        <v>0</v>
      </c>
      <c r="S180">
        <f>+atualizaçãoIMOVEIS!S179</f>
        <v>0</v>
      </c>
      <c r="T180">
        <f>+atualizaçãoIMOVEIS!V179</f>
        <v>0</v>
      </c>
      <c r="U180" s="56">
        <f>IFERROR(VLOOKUP(G180,'Tabela de Peso'!B$36:E$53,4,0),1)</f>
        <v>1</v>
      </c>
      <c r="V180">
        <f>IF(J180=0,'Tabela de Peso'!E$11,'Tabela de Peso'!E$10)</f>
        <v>8</v>
      </c>
      <c r="W180" s="1">
        <f>IF(atualizaçãoIMOVEIS!AB179="Especial",'Tabela de Peso'!$E$4,1)</f>
        <v>1</v>
      </c>
      <c r="X180" s="1">
        <f>IFERROR(VLOOKUP(D180,'Tabela de Peso'!B:E,4,0),'Tabela de Peso'!E$32)</f>
        <v>-100</v>
      </c>
      <c r="Y180" s="70">
        <f>COUNTIF(Clientes!B:B,B180)</f>
        <v>1048347</v>
      </c>
      <c r="Z180" s="69">
        <f>+COUNTIF(Visitas!B:B,B180)</f>
        <v>1048172</v>
      </c>
      <c r="AA180" s="94">
        <f>IFERROR(VLOOKUP(B180,ZAP!A$2:AC$793,28,0),1)</f>
        <v>1</v>
      </c>
      <c r="AB180" s="65">
        <f>IFERROR(VLOOKUP(B180,ZAP!A$2:AC$793,26,0),1)</f>
        <v>1</v>
      </c>
      <c r="AC180" s="55">
        <f>IF(B180="",-9999999999,((AA180*'Tabela de Peso'!$E$7/H180)+(Z180*'Tabela de Peso'!$E$6/H180)+(Y180*'Tabela de Peso'!$E$5/H180)+(AB180*'Tabela de Peso'!$E$9+T180/1000)+W180+V180+X180+U180++AF180+S180+atualizaçãoIMOVEIS!R179)-I180-P180/1000)</f>
        <v>-9999999999</v>
      </c>
      <c r="AD180" s="66" t="str">
        <f>IFERROR(+VLOOKUP(B180,ZAP!A:D,3,0),"não")</f>
        <v>não</v>
      </c>
      <c r="AE180" s="55" t="str">
        <f>IF(B180="","",IF(A180&lt;81,IF(AD180="ativo","manter","inserir"),IF(AD180="ativo",IF(H180&lt;'Tabela de Peso'!D$8,"manter","retirar"),"Não anunciar")))</f>
        <v/>
      </c>
    </row>
    <row r="181" spans="1:31" x14ac:dyDescent="0.25">
      <c r="A181" s="56">
        <f t="shared" ca="1" si="4"/>
        <v>85</v>
      </c>
      <c r="B181" t="str">
        <f>IF(atualizaçãoIMOVEIS!Y180="",IF(atualizaçãoIMOVEIS!Z180="","",atualizaçãoIMOVEIS!B180),atualizaçãoIMOVEIS!B180)</f>
        <v/>
      </c>
      <c r="C181" t="e">
        <f>+LEFT(atualizaçãoIMOVEIS!F180,SEARCH(",",atualizaçãoIMOVEIS!F180))</f>
        <v>#VALUE!</v>
      </c>
      <c r="D181">
        <f>+atualizaçãoIMOVEIS!H180</f>
        <v>0</v>
      </c>
      <c r="E181">
        <f>+atualizaçãoIMOVEIS!J180</f>
        <v>0</v>
      </c>
      <c r="F181">
        <f>IFERROR(LEFT(atualizaçãoIMOVEIS!Y180,SEARCH(",",atualizaçãoIMOVEIS!Y180)-1),atualizaçãoIMOVEIS!Y180)</f>
        <v>0</v>
      </c>
      <c r="G181">
        <f>+atualizaçãoIMOVEIS!D180</f>
        <v>0</v>
      </c>
      <c r="H181" s="67">
        <f ca="1">IF('Tabela de Peso'!$E$8-atualizaçãoIMOVEIS!T180=0,1,'Tabela de Peso'!$E$8-atualizaçãoIMOVEIS!T180)</f>
        <v>45488</v>
      </c>
      <c r="I181" s="57">
        <f ca="1">+TODAY()-atualizaçãoIMOVEIS!U180</f>
        <v>45488</v>
      </c>
      <c r="J181" s="54">
        <f>+atualizaçãoIMOVEIS!K180</f>
        <v>0</v>
      </c>
      <c r="K181" s="54"/>
      <c r="L181" s="54" t="e">
        <f t="shared" si="5"/>
        <v>#DIV/0!</v>
      </c>
      <c r="M181" s="54"/>
      <c r="N181" s="54">
        <f>+atualizaçãoIMOVEIS!L180</f>
        <v>0</v>
      </c>
      <c r="O181" s="54"/>
      <c r="P181" s="54">
        <f>+atualizaçãoIMOVEIS!N180</f>
        <v>0</v>
      </c>
      <c r="Q181" s="62">
        <f>SUM(W$3:W181)</f>
        <v>179</v>
      </c>
      <c r="R181">
        <f>+atualizaçãoIMOVEIS!Q180</f>
        <v>0</v>
      </c>
      <c r="S181">
        <f>+atualizaçãoIMOVEIS!S180</f>
        <v>0</v>
      </c>
      <c r="T181">
        <f>+atualizaçãoIMOVEIS!V180</f>
        <v>0</v>
      </c>
      <c r="U181" s="56">
        <f>IFERROR(VLOOKUP(G181,'Tabela de Peso'!B$36:E$53,4,0),1)</f>
        <v>1</v>
      </c>
      <c r="V181">
        <f>IF(J181=0,'Tabela de Peso'!E$11,'Tabela de Peso'!E$10)</f>
        <v>8</v>
      </c>
      <c r="W181" s="1">
        <f>IF(atualizaçãoIMOVEIS!AB180="Especial",'Tabela de Peso'!$E$4,1)</f>
        <v>1</v>
      </c>
      <c r="X181" s="1">
        <f>IFERROR(VLOOKUP(D181,'Tabela de Peso'!B:E,4,0),'Tabela de Peso'!E$32)</f>
        <v>-100</v>
      </c>
      <c r="Y181" s="70">
        <f>COUNTIF(Clientes!B:B,B181)</f>
        <v>1048347</v>
      </c>
      <c r="Z181" s="69">
        <f>+COUNTIF(Visitas!B:B,B181)</f>
        <v>1048172</v>
      </c>
      <c r="AA181" s="94">
        <f>IFERROR(VLOOKUP(B181,ZAP!A$2:AC$793,28,0),1)</f>
        <v>1</v>
      </c>
      <c r="AB181" s="65">
        <f>IFERROR(VLOOKUP(B181,ZAP!A$2:AC$793,26,0),1)</f>
        <v>1</v>
      </c>
      <c r="AC181" s="55">
        <f>IF(B181="",-9999999999,((AA181*'Tabela de Peso'!$E$7/H181)+(Z181*'Tabela de Peso'!$E$6/H181)+(Y181*'Tabela de Peso'!$E$5/H181)+(AB181*'Tabela de Peso'!$E$9+T181/1000)+W181+V181+X181+U181++AF181+S181+atualizaçãoIMOVEIS!R180)-I181-P181/1000)</f>
        <v>-9999999999</v>
      </c>
      <c r="AD181" s="66" t="str">
        <f>IFERROR(+VLOOKUP(B181,ZAP!A:D,3,0),"não")</f>
        <v>não</v>
      </c>
      <c r="AE181" s="55" t="str">
        <f>IF(B181="","",IF(A181&lt;81,IF(AD181="ativo","manter","inserir"),IF(AD181="ativo",IF(H181&lt;'Tabela de Peso'!D$8,"manter","retirar"),"Não anunciar")))</f>
        <v/>
      </c>
    </row>
    <row r="182" spans="1:31" x14ac:dyDescent="0.25">
      <c r="A182" s="56">
        <f t="shared" ca="1" si="4"/>
        <v>85</v>
      </c>
      <c r="B182" t="str">
        <f>IF(atualizaçãoIMOVEIS!Y181="",IF(atualizaçãoIMOVEIS!Z181="","",atualizaçãoIMOVEIS!B181),atualizaçãoIMOVEIS!B181)</f>
        <v/>
      </c>
      <c r="C182" t="e">
        <f>+LEFT(atualizaçãoIMOVEIS!F181,SEARCH(",",atualizaçãoIMOVEIS!F181))</f>
        <v>#VALUE!</v>
      </c>
      <c r="D182">
        <f>+atualizaçãoIMOVEIS!H181</f>
        <v>0</v>
      </c>
      <c r="E182">
        <f>+atualizaçãoIMOVEIS!J181</f>
        <v>0</v>
      </c>
      <c r="F182">
        <f>IFERROR(LEFT(atualizaçãoIMOVEIS!Y181,SEARCH(",",atualizaçãoIMOVEIS!Y181)-1),atualizaçãoIMOVEIS!Y181)</f>
        <v>0</v>
      </c>
      <c r="G182">
        <f>+atualizaçãoIMOVEIS!D181</f>
        <v>0</v>
      </c>
      <c r="H182" s="67">
        <f ca="1">IF('Tabela de Peso'!$E$8-atualizaçãoIMOVEIS!T181=0,1,'Tabela de Peso'!$E$8-atualizaçãoIMOVEIS!T181)</f>
        <v>45488</v>
      </c>
      <c r="I182" s="57">
        <f ca="1">+TODAY()-atualizaçãoIMOVEIS!U181</f>
        <v>45488</v>
      </c>
      <c r="J182" s="54">
        <f>+atualizaçãoIMOVEIS!K181</f>
        <v>0</v>
      </c>
      <c r="K182" s="54"/>
      <c r="L182" s="54" t="e">
        <f t="shared" si="5"/>
        <v>#DIV/0!</v>
      </c>
      <c r="M182" s="54"/>
      <c r="N182" s="54">
        <f>+atualizaçãoIMOVEIS!L181</f>
        <v>0</v>
      </c>
      <c r="O182" s="54"/>
      <c r="P182" s="54">
        <f>+atualizaçãoIMOVEIS!N181</f>
        <v>0</v>
      </c>
      <c r="Q182" s="62">
        <f>SUM(W$3:W182)</f>
        <v>180</v>
      </c>
      <c r="R182">
        <f>+atualizaçãoIMOVEIS!Q181</f>
        <v>0</v>
      </c>
      <c r="S182">
        <f>+atualizaçãoIMOVEIS!S181</f>
        <v>0</v>
      </c>
      <c r="T182">
        <f>+atualizaçãoIMOVEIS!V181</f>
        <v>0</v>
      </c>
      <c r="U182" s="56">
        <f>IFERROR(VLOOKUP(G182,'Tabela de Peso'!B$36:E$53,4,0),1)</f>
        <v>1</v>
      </c>
      <c r="V182">
        <f>IF(J182=0,'Tabela de Peso'!E$11,'Tabela de Peso'!E$10)</f>
        <v>8</v>
      </c>
      <c r="W182" s="1">
        <f>IF(atualizaçãoIMOVEIS!AB181="Especial",'Tabela de Peso'!$E$4,1)</f>
        <v>1</v>
      </c>
      <c r="X182" s="1">
        <f>IFERROR(VLOOKUP(D182,'Tabela de Peso'!B:E,4,0),'Tabela de Peso'!E$32)</f>
        <v>-100</v>
      </c>
      <c r="Y182" s="70">
        <f>COUNTIF(Clientes!B:B,B182)</f>
        <v>1048347</v>
      </c>
      <c r="Z182" s="69">
        <f>+COUNTIF(Visitas!B:B,B182)</f>
        <v>1048172</v>
      </c>
      <c r="AA182" s="94">
        <f>IFERROR(VLOOKUP(B182,ZAP!A$2:AC$793,28,0),1)</f>
        <v>1</v>
      </c>
      <c r="AB182" s="65">
        <f>IFERROR(VLOOKUP(B182,ZAP!A$2:AC$793,26,0),1)</f>
        <v>1</v>
      </c>
      <c r="AC182" s="55">
        <f>IF(B182="",-9999999999,((AA182*'Tabela de Peso'!$E$7/H182)+(Z182*'Tabela de Peso'!$E$6/H182)+(Y182*'Tabela de Peso'!$E$5/H182)+(AB182*'Tabela de Peso'!$E$9+T182/1000)+W182+V182+X182+U182++AF182+S182+atualizaçãoIMOVEIS!R181)-I182-P182/1000)</f>
        <v>-9999999999</v>
      </c>
      <c r="AD182" s="66" t="str">
        <f>IFERROR(+VLOOKUP(B182,ZAP!A:D,3,0),"não")</f>
        <v>não</v>
      </c>
      <c r="AE182" s="55" t="str">
        <f>IF(B182="","",IF(A182&lt;81,IF(AD182="ativo","manter","inserir"),IF(AD182="ativo",IF(H182&lt;'Tabela de Peso'!D$8,"manter","retirar"),"Não anunciar")))</f>
        <v/>
      </c>
    </row>
    <row r="183" spans="1:31" x14ac:dyDescent="0.25">
      <c r="A183" s="56">
        <f t="shared" ca="1" si="4"/>
        <v>85</v>
      </c>
      <c r="B183" t="str">
        <f>IF(atualizaçãoIMOVEIS!Y182="",IF(atualizaçãoIMOVEIS!Z182="","",atualizaçãoIMOVEIS!B182),atualizaçãoIMOVEIS!B182)</f>
        <v/>
      </c>
      <c r="C183" t="e">
        <f>+LEFT(atualizaçãoIMOVEIS!F182,SEARCH(",",atualizaçãoIMOVEIS!F182))</f>
        <v>#VALUE!</v>
      </c>
      <c r="D183">
        <f>+atualizaçãoIMOVEIS!H182</f>
        <v>0</v>
      </c>
      <c r="E183">
        <f>+atualizaçãoIMOVEIS!J182</f>
        <v>0</v>
      </c>
      <c r="F183">
        <f>IFERROR(LEFT(atualizaçãoIMOVEIS!Y182,SEARCH(",",atualizaçãoIMOVEIS!Y182)-1),atualizaçãoIMOVEIS!Y182)</f>
        <v>0</v>
      </c>
      <c r="G183">
        <f>+atualizaçãoIMOVEIS!D182</f>
        <v>0</v>
      </c>
      <c r="H183" s="67">
        <f ca="1">IF('Tabela de Peso'!$E$8-atualizaçãoIMOVEIS!T182=0,1,'Tabela de Peso'!$E$8-atualizaçãoIMOVEIS!T182)</f>
        <v>45488</v>
      </c>
      <c r="I183" s="57">
        <f ca="1">+TODAY()-atualizaçãoIMOVEIS!U182</f>
        <v>45488</v>
      </c>
      <c r="J183" s="54">
        <f>+atualizaçãoIMOVEIS!K182</f>
        <v>0</v>
      </c>
      <c r="K183" s="54"/>
      <c r="L183" s="54" t="e">
        <f t="shared" si="5"/>
        <v>#DIV/0!</v>
      </c>
      <c r="M183" s="54"/>
      <c r="N183" s="54">
        <f>+atualizaçãoIMOVEIS!L182</f>
        <v>0</v>
      </c>
      <c r="O183" s="54"/>
      <c r="P183" s="54">
        <f>+atualizaçãoIMOVEIS!N182</f>
        <v>0</v>
      </c>
      <c r="Q183" s="62">
        <f>SUM(W$3:W183)</f>
        <v>181</v>
      </c>
      <c r="R183">
        <f>+atualizaçãoIMOVEIS!Q182</f>
        <v>0</v>
      </c>
      <c r="S183">
        <f>+atualizaçãoIMOVEIS!S182</f>
        <v>0</v>
      </c>
      <c r="T183">
        <f>+atualizaçãoIMOVEIS!V182</f>
        <v>0</v>
      </c>
      <c r="U183" s="56">
        <f>IFERROR(VLOOKUP(G183,'Tabela de Peso'!B$36:E$53,4,0),1)</f>
        <v>1</v>
      </c>
      <c r="V183">
        <f>IF(J183=0,'Tabela de Peso'!E$11,'Tabela de Peso'!E$10)</f>
        <v>8</v>
      </c>
      <c r="W183" s="1">
        <f>IF(atualizaçãoIMOVEIS!AB182="Especial",'Tabela de Peso'!$E$4,1)</f>
        <v>1</v>
      </c>
      <c r="X183" s="1">
        <f>IFERROR(VLOOKUP(D183,'Tabela de Peso'!B:E,4,0),'Tabela de Peso'!E$32)</f>
        <v>-100</v>
      </c>
      <c r="Y183" s="70">
        <f>COUNTIF(Clientes!B:B,B183)</f>
        <v>1048347</v>
      </c>
      <c r="Z183" s="69">
        <f>+COUNTIF(Visitas!B:B,B183)</f>
        <v>1048172</v>
      </c>
      <c r="AA183" s="94">
        <f>IFERROR(VLOOKUP(B183,ZAP!A$2:AC$793,28,0),1)</f>
        <v>1</v>
      </c>
      <c r="AB183" s="65">
        <f>IFERROR(VLOOKUP(B183,ZAP!A$2:AC$793,26,0),1)</f>
        <v>1</v>
      </c>
      <c r="AC183" s="55">
        <f>IF(B183="",-9999999999,((AA183*'Tabela de Peso'!$E$7/H183)+(Z183*'Tabela de Peso'!$E$6/H183)+(Y183*'Tabela de Peso'!$E$5/H183)+(AB183*'Tabela de Peso'!$E$9+T183/1000)+W183+V183+X183+U183++AF183+S183+atualizaçãoIMOVEIS!R182)-I183-P183/1000)</f>
        <v>-9999999999</v>
      </c>
      <c r="AD183" s="66" t="str">
        <f>IFERROR(+VLOOKUP(B183,ZAP!A:D,3,0),"não")</f>
        <v>não</v>
      </c>
      <c r="AE183" s="55" t="str">
        <f>IF(B183="","",IF(A183&lt;81,IF(AD183="ativo","manter","inserir"),IF(AD183="ativo",IF(H183&lt;'Tabela de Peso'!D$8,"manter","retirar"),"Não anunciar")))</f>
        <v/>
      </c>
    </row>
    <row r="184" spans="1:31" x14ac:dyDescent="0.25">
      <c r="A184" s="56">
        <f t="shared" ca="1" si="4"/>
        <v>85</v>
      </c>
      <c r="B184" t="str">
        <f>IF(atualizaçãoIMOVEIS!Y183="",IF(atualizaçãoIMOVEIS!Z183="","",atualizaçãoIMOVEIS!B183),atualizaçãoIMOVEIS!B183)</f>
        <v/>
      </c>
      <c r="C184" t="e">
        <f>+LEFT(atualizaçãoIMOVEIS!F183,SEARCH(",",atualizaçãoIMOVEIS!F183))</f>
        <v>#VALUE!</v>
      </c>
      <c r="D184">
        <f>+atualizaçãoIMOVEIS!H183</f>
        <v>0</v>
      </c>
      <c r="E184">
        <f>+atualizaçãoIMOVEIS!J183</f>
        <v>0</v>
      </c>
      <c r="F184">
        <f>IFERROR(LEFT(atualizaçãoIMOVEIS!Y183,SEARCH(",",atualizaçãoIMOVEIS!Y183)-1),atualizaçãoIMOVEIS!Y183)</f>
        <v>0</v>
      </c>
      <c r="G184">
        <f>+atualizaçãoIMOVEIS!D183</f>
        <v>0</v>
      </c>
      <c r="H184" s="67">
        <f ca="1">IF('Tabela de Peso'!$E$8-atualizaçãoIMOVEIS!T183=0,1,'Tabela de Peso'!$E$8-atualizaçãoIMOVEIS!T183)</f>
        <v>45488</v>
      </c>
      <c r="I184" s="57">
        <f ca="1">+TODAY()-atualizaçãoIMOVEIS!U183</f>
        <v>45488</v>
      </c>
      <c r="J184" s="54">
        <f>+atualizaçãoIMOVEIS!K183</f>
        <v>0</v>
      </c>
      <c r="K184" s="54"/>
      <c r="L184" s="54" t="e">
        <f t="shared" si="5"/>
        <v>#DIV/0!</v>
      </c>
      <c r="M184" s="54"/>
      <c r="N184" s="54">
        <f>+atualizaçãoIMOVEIS!L183</f>
        <v>0</v>
      </c>
      <c r="O184" s="54"/>
      <c r="P184" s="54">
        <f>+atualizaçãoIMOVEIS!N183</f>
        <v>0</v>
      </c>
      <c r="Q184" s="62">
        <f>SUM(W$3:W184)</f>
        <v>182</v>
      </c>
      <c r="R184">
        <f>+atualizaçãoIMOVEIS!Q183</f>
        <v>0</v>
      </c>
      <c r="S184">
        <f>+atualizaçãoIMOVEIS!S183</f>
        <v>0</v>
      </c>
      <c r="T184">
        <f>+atualizaçãoIMOVEIS!V183</f>
        <v>0</v>
      </c>
      <c r="U184" s="56">
        <f>IFERROR(VLOOKUP(G184,'Tabela de Peso'!B$36:E$53,4,0),1)</f>
        <v>1</v>
      </c>
      <c r="V184">
        <f>IF(J184=0,'Tabela de Peso'!E$11,'Tabela de Peso'!E$10)</f>
        <v>8</v>
      </c>
      <c r="W184" s="1">
        <f>IF(atualizaçãoIMOVEIS!AB183="Especial",'Tabela de Peso'!$E$4,1)</f>
        <v>1</v>
      </c>
      <c r="X184" s="1">
        <f>IFERROR(VLOOKUP(D184,'Tabela de Peso'!B:E,4,0),'Tabela de Peso'!E$32)</f>
        <v>-100</v>
      </c>
      <c r="Y184" s="70">
        <f>COUNTIF(Clientes!B:B,B184)</f>
        <v>1048347</v>
      </c>
      <c r="Z184" s="69">
        <f>+COUNTIF(Visitas!B:B,B184)</f>
        <v>1048172</v>
      </c>
      <c r="AA184" s="94">
        <f>IFERROR(VLOOKUP(B184,ZAP!A$2:AC$793,28,0),1)</f>
        <v>1</v>
      </c>
      <c r="AB184" s="65">
        <f>IFERROR(VLOOKUP(B184,ZAP!A$2:AC$793,26,0),1)</f>
        <v>1</v>
      </c>
      <c r="AC184" s="55">
        <f>IF(B184="",-9999999999,((AA184*'Tabela de Peso'!$E$7/H184)+(Z184*'Tabela de Peso'!$E$6/H184)+(Y184*'Tabela de Peso'!$E$5/H184)+(AB184*'Tabela de Peso'!$E$9+T184/1000)+W184+V184+X184+U184++AF184+S184+atualizaçãoIMOVEIS!R183)-I184-P184/1000)</f>
        <v>-9999999999</v>
      </c>
      <c r="AD184" s="66" t="str">
        <f>IFERROR(+VLOOKUP(B184,ZAP!A:D,3,0),"não")</f>
        <v>não</v>
      </c>
      <c r="AE184" s="55" t="str">
        <f>IF(B184="","",IF(A184&lt;81,IF(AD184="ativo","manter","inserir"),IF(AD184="ativo",IF(H184&lt;'Tabela de Peso'!D$8,"manter","retirar"),"Não anunciar")))</f>
        <v/>
      </c>
    </row>
    <row r="185" spans="1:31" x14ac:dyDescent="0.25">
      <c r="A185" s="56">
        <f t="shared" ca="1" si="4"/>
        <v>85</v>
      </c>
      <c r="B185" t="str">
        <f>IF(atualizaçãoIMOVEIS!Y184="",IF(atualizaçãoIMOVEIS!Z184="","",atualizaçãoIMOVEIS!B184),atualizaçãoIMOVEIS!B184)</f>
        <v/>
      </c>
      <c r="C185" t="e">
        <f>+LEFT(atualizaçãoIMOVEIS!F184,SEARCH(",",atualizaçãoIMOVEIS!F184))</f>
        <v>#VALUE!</v>
      </c>
      <c r="D185">
        <f>+atualizaçãoIMOVEIS!H184</f>
        <v>0</v>
      </c>
      <c r="E185">
        <f>+atualizaçãoIMOVEIS!J184</f>
        <v>0</v>
      </c>
      <c r="F185">
        <f>IFERROR(LEFT(atualizaçãoIMOVEIS!Y184,SEARCH(",",atualizaçãoIMOVEIS!Y184)-1),atualizaçãoIMOVEIS!Y184)</f>
        <v>0</v>
      </c>
      <c r="G185">
        <f>+atualizaçãoIMOVEIS!D184</f>
        <v>0</v>
      </c>
      <c r="H185" s="67">
        <f ca="1">IF('Tabela de Peso'!$E$8-atualizaçãoIMOVEIS!T184=0,1,'Tabela de Peso'!$E$8-atualizaçãoIMOVEIS!T184)</f>
        <v>45488</v>
      </c>
      <c r="I185" s="57">
        <f ca="1">+TODAY()-atualizaçãoIMOVEIS!U184</f>
        <v>45488</v>
      </c>
      <c r="J185" s="54">
        <f>+atualizaçãoIMOVEIS!K184</f>
        <v>0</v>
      </c>
      <c r="K185" s="54"/>
      <c r="L185" s="54" t="e">
        <f t="shared" si="5"/>
        <v>#DIV/0!</v>
      </c>
      <c r="M185" s="54"/>
      <c r="N185" s="54">
        <f>+atualizaçãoIMOVEIS!L184</f>
        <v>0</v>
      </c>
      <c r="O185" s="54"/>
      <c r="P185" s="54">
        <f>+atualizaçãoIMOVEIS!N184</f>
        <v>0</v>
      </c>
      <c r="Q185" s="62">
        <f>SUM(W$3:W185)</f>
        <v>183</v>
      </c>
      <c r="R185">
        <f>+atualizaçãoIMOVEIS!Q184</f>
        <v>0</v>
      </c>
      <c r="S185">
        <f>+atualizaçãoIMOVEIS!S184</f>
        <v>0</v>
      </c>
      <c r="T185">
        <f>+atualizaçãoIMOVEIS!V184</f>
        <v>0</v>
      </c>
      <c r="U185" s="56">
        <f>IFERROR(VLOOKUP(G185,'Tabela de Peso'!B$36:E$53,4,0),1)</f>
        <v>1</v>
      </c>
      <c r="V185">
        <f>IF(J185=0,'Tabela de Peso'!E$11,'Tabela de Peso'!E$10)</f>
        <v>8</v>
      </c>
      <c r="W185" s="1">
        <f>IF(atualizaçãoIMOVEIS!AB184="Especial",'Tabela de Peso'!$E$4,1)</f>
        <v>1</v>
      </c>
      <c r="X185" s="1">
        <f>IFERROR(VLOOKUP(D185,'Tabela de Peso'!B:E,4,0),'Tabela de Peso'!E$32)</f>
        <v>-100</v>
      </c>
      <c r="Y185" s="70">
        <f>COUNTIF(Clientes!B:B,B185)</f>
        <v>1048347</v>
      </c>
      <c r="Z185" s="69">
        <f>+COUNTIF(Visitas!B:B,B185)</f>
        <v>1048172</v>
      </c>
      <c r="AA185" s="94">
        <f>IFERROR(VLOOKUP(B185,ZAP!A$2:AC$793,28,0),1)</f>
        <v>1</v>
      </c>
      <c r="AB185" s="65">
        <f>IFERROR(VLOOKUP(B185,ZAP!A$2:AC$793,26,0),1)</f>
        <v>1</v>
      </c>
      <c r="AC185" s="55">
        <f>IF(B185="",-9999999999,((AA185*'Tabela de Peso'!$E$7/H185)+(Z185*'Tabela de Peso'!$E$6/H185)+(Y185*'Tabela de Peso'!$E$5/H185)+(AB185*'Tabela de Peso'!$E$9+T185/1000)+W185+V185+X185+U185++AF185+S185+atualizaçãoIMOVEIS!R184)-I185-P185/1000)</f>
        <v>-9999999999</v>
      </c>
      <c r="AD185" s="66" t="str">
        <f>IFERROR(+VLOOKUP(B185,ZAP!A:D,3,0),"não")</f>
        <v>não</v>
      </c>
      <c r="AE185" s="55" t="str">
        <f>IF(B185="","",IF(A185&lt;81,IF(AD185="ativo","manter","inserir"),IF(AD185="ativo",IF(H185&lt;'Tabela de Peso'!D$8,"manter","retirar"),"Não anunciar")))</f>
        <v/>
      </c>
    </row>
    <row r="186" spans="1:31" x14ac:dyDescent="0.25">
      <c r="A186" s="56">
        <f t="shared" ca="1" si="4"/>
        <v>85</v>
      </c>
      <c r="B186" t="str">
        <f>IF(atualizaçãoIMOVEIS!Y185="",IF(atualizaçãoIMOVEIS!Z185="","",atualizaçãoIMOVEIS!B185),atualizaçãoIMOVEIS!B185)</f>
        <v/>
      </c>
      <c r="C186" t="e">
        <f>+LEFT(atualizaçãoIMOVEIS!F185,SEARCH(",",atualizaçãoIMOVEIS!F185))</f>
        <v>#VALUE!</v>
      </c>
      <c r="D186">
        <f>+atualizaçãoIMOVEIS!H185</f>
        <v>0</v>
      </c>
      <c r="E186">
        <f>+atualizaçãoIMOVEIS!J185</f>
        <v>0</v>
      </c>
      <c r="F186">
        <f>IFERROR(LEFT(atualizaçãoIMOVEIS!Y185,SEARCH(",",atualizaçãoIMOVEIS!Y185)-1),atualizaçãoIMOVEIS!Y185)</f>
        <v>0</v>
      </c>
      <c r="G186">
        <f>+atualizaçãoIMOVEIS!D185</f>
        <v>0</v>
      </c>
      <c r="H186" s="67">
        <f ca="1">IF('Tabela de Peso'!$E$8-atualizaçãoIMOVEIS!T185=0,1,'Tabela de Peso'!$E$8-atualizaçãoIMOVEIS!T185)</f>
        <v>45488</v>
      </c>
      <c r="I186" s="57">
        <f ca="1">+TODAY()-atualizaçãoIMOVEIS!U185</f>
        <v>45488</v>
      </c>
      <c r="J186" s="54">
        <f>+atualizaçãoIMOVEIS!K185</f>
        <v>0</v>
      </c>
      <c r="K186" s="54"/>
      <c r="L186" s="54" t="e">
        <f t="shared" si="5"/>
        <v>#DIV/0!</v>
      </c>
      <c r="M186" s="54"/>
      <c r="N186" s="54">
        <f>+atualizaçãoIMOVEIS!L185</f>
        <v>0</v>
      </c>
      <c r="O186" s="54"/>
      <c r="P186" s="54">
        <f>+atualizaçãoIMOVEIS!N185</f>
        <v>0</v>
      </c>
      <c r="Q186" s="62">
        <f>SUM(W$3:W186)</f>
        <v>184</v>
      </c>
      <c r="R186">
        <f>+atualizaçãoIMOVEIS!Q185</f>
        <v>0</v>
      </c>
      <c r="S186">
        <f>+atualizaçãoIMOVEIS!S185</f>
        <v>0</v>
      </c>
      <c r="T186">
        <f>+atualizaçãoIMOVEIS!V185</f>
        <v>0</v>
      </c>
      <c r="U186" s="56">
        <f>IFERROR(VLOOKUP(G186,'Tabela de Peso'!B$36:E$53,4,0),1)</f>
        <v>1</v>
      </c>
      <c r="V186">
        <f>IF(J186=0,'Tabela de Peso'!E$11,'Tabela de Peso'!E$10)</f>
        <v>8</v>
      </c>
      <c r="W186" s="1">
        <f>IF(atualizaçãoIMOVEIS!AB185="Especial",'Tabela de Peso'!$E$4,1)</f>
        <v>1</v>
      </c>
      <c r="X186" s="1">
        <f>IFERROR(VLOOKUP(D186,'Tabela de Peso'!B:E,4,0),'Tabela de Peso'!E$32)</f>
        <v>-100</v>
      </c>
      <c r="Y186" s="70">
        <f>COUNTIF(Clientes!B:B,B186)</f>
        <v>1048347</v>
      </c>
      <c r="Z186" s="69">
        <f>+COUNTIF(Visitas!B:B,B186)</f>
        <v>1048172</v>
      </c>
      <c r="AA186" s="94">
        <f>IFERROR(VLOOKUP(B186,ZAP!A$2:AC$793,28,0),1)</f>
        <v>1</v>
      </c>
      <c r="AB186" s="65">
        <f>IFERROR(VLOOKUP(B186,ZAP!A$2:AC$793,26,0),1)</f>
        <v>1</v>
      </c>
      <c r="AC186" s="55">
        <f>IF(B186="",-9999999999,((AA186*'Tabela de Peso'!$E$7/H186)+(Z186*'Tabela de Peso'!$E$6/H186)+(Y186*'Tabela de Peso'!$E$5/H186)+(AB186*'Tabela de Peso'!$E$9+T186/1000)+W186+V186+X186+U186++AF186+S186+atualizaçãoIMOVEIS!R185)-I186-P186/1000)</f>
        <v>-9999999999</v>
      </c>
      <c r="AD186" s="66" t="str">
        <f>IFERROR(+VLOOKUP(B186,ZAP!A:D,3,0),"não")</f>
        <v>não</v>
      </c>
      <c r="AE186" s="55" t="str">
        <f>IF(B186="","",IF(A186&lt;81,IF(AD186="ativo","manter","inserir"),IF(AD186="ativo",IF(H186&lt;'Tabela de Peso'!D$8,"manter","retirar"),"Não anunciar")))</f>
        <v/>
      </c>
    </row>
    <row r="187" spans="1:31" x14ac:dyDescent="0.25">
      <c r="A187" s="56">
        <f t="shared" ca="1" si="4"/>
        <v>85</v>
      </c>
      <c r="B187" t="str">
        <f>IF(atualizaçãoIMOVEIS!Y186="",IF(atualizaçãoIMOVEIS!Z186="","",atualizaçãoIMOVEIS!B186),atualizaçãoIMOVEIS!B186)</f>
        <v/>
      </c>
      <c r="C187" t="e">
        <f>+LEFT(atualizaçãoIMOVEIS!F186,SEARCH(",",atualizaçãoIMOVEIS!F186))</f>
        <v>#VALUE!</v>
      </c>
      <c r="D187">
        <f>+atualizaçãoIMOVEIS!H186</f>
        <v>0</v>
      </c>
      <c r="E187">
        <f>+atualizaçãoIMOVEIS!J186</f>
        <v>0</v>
      </c>
      <c r="F187">
        <f>IFERROR(LEFT(atualizaçãoIMOVEIS!Y186,SEARCH(",",atualizaçãoIMOVEIS!Y186)-1),atualizaçãoIMOVEIS!Y186)</f>
        <v>0</v>
      </c>
      <c r="G187">
        <f>+atualizaçãoIMOVEIS!D186</f>
        <v>0</v>
      </c>
      <c r="H187" s="67">
        <f ca="1">IF('Tabela de Peso'!$E$8-atualizaçãoIMOVEIS!T186=0,1,'Tabela de Peso'!$E$8-atualizaçãoIMOVEIS!T186)</f>
        <v>45488</v>
      </c>
      <c r="I187" s="57">
        <f ca="1">+TODAY()-atualizaçãoIMOVEIS!U186</f>
        <v>45488</v>
      </c>
      <c r="J187" s="54">
        <f>+atualizaçãoIMOVEIS!K186</f>
        <v>0</v>
      </c>
      <c r="K187" s="54"/>
      <c r="L187" s="54" t="e">
        <f t="shared" si="5"/>
        <v>#DIV/0!</v>
      </c>
      <c r="M187" s="54"/>
      <c r="N187" s="54">
        <f>+atualizaçãoIMOVEIS!L186</f>
        <v>0</v>
      </c>
      <c r="O187" s="54"/>
      <c r="P187" s="54">
        <f>+atualizaçãoIMOVEIS!N186</f>
        <v>0</v>
      </c>
      <c r="Q187" s="62">
        <f>SUM(W$3:W187)</f>
        <v>185</v>
      </c>
      <c r="R187">
        <f>+atualizaçãoIMOVEIS!Q186</f>
        <v>0</v>
      </c>
      <c r="S187">
        <f>+atualizaçãoIMOVEIS!S186</f>
        <v>0</v>
      </c>
      <c r="T187">
        <f>+atualizaçãoIMOVEIS!V186</f>
        <v>0</v>
      </c>
      <c r="U187" s="56">
        <f>IFERROR(VLOOKUP(G187,'Tabela de Peso'!B$36:E$53,4,0),1)</f>
        <v>1</v>
      </c>
      <c r="V187">
        <f>IF(J187=0,'Tabela de Peso'!E$11,'Tabela de Peso'!E$10)</f>
        <v>8</v>
      </c>
      <c r="W187" s="1">
        <f>IF(atualizaçãoIMOVEIS!AB186="Especial",'Tabela de Peso'!$E$4,1)</f>
        <v>1</v>
      </c>
      <c r="X187" s="1">
        <f>IFERROR(VLOOKUP(D187,'Tabela de Peso'!B:E,4,0),'Tabela de Peso'!E$32)</f>
        <v>-100</v>
      </c>
      <c r="Y187" s="70">
        <f>COUNTIF(Clientes!B:B,B187)</f>
        <v>1048347</v>
      </c>
      <c r="Z187" s="69">
        <f>+COUNTIF(Visitas!B:B,B187)</f>
        <v>1048172</v>
      </c>
      <c r="AA187" s="94">
        <f>IFERROR(VLOOKUP(B187,ZAP!A$2:AC$793,28,0),1)</f>
        <v>1</v>
      </c>
      <c r="AB187" s="65">
        <f>IFERROR(VLOOKUP(B187,ZAP!A$2:AC$793,26,0),1)</f>
        <v>1</v>
      </c>
      <c r="AC187" s="55">
        <f>IF(B187="",-9999999999,((AA187*'Tabela de Peso'!$E$7/H187)+(Z187*'Tabela de Peso'!$E$6/H187)+(Y187*'Tabela de Peso'!$E$5/H187)+(AB187*'Tabela de Peso'!$E$9+T187/1000)+W187+V187+X187+U187++AF187+S187+atualizaçãoIMOVEIS!R186)-I187-P187/1000)</f>
        <v>-9999999999</v>
      </c>
      <c r="AD187" s="66" t="str">
        <f>IFERROR(+VLOOKUP(B187,ZAP!A:D,3,0),"não")</f>
        <v>não</v>
      </c>
      <c r="AE187" s="55" t="str">
        <f>IF(B187="","",IF(A187&lt;81,IF(AD187="ativo","manter","inserir"),IF(AD187="ativo",IF(H187&lt;'Tabela de Peso'!D$8,"manter","retirar"),"Não anunciar")))</f>
        <v/>
      </c>
    </row>
    <row r="188" spans="1:31" x14ac:dyDescent="0.25">
      <c r="A188" s="56">
        <f t="shared" ca="1" si="4"/>
        <v>85</v>
      </c>
      <c r="B188" t="str">
        <f>IF(atualizaçãoIMOVEIS!Y187="",IF(atualizaçãoIMOVEIS!Z187="","",atualizaçãoIMOVEIS!B187),atualizaçãoIMOVEIS!B187)</f>
        <v/>
      </c>
      <c r="C188" t="e">
        <f>+LEFT(atualizaçãoIMOVEIS!F187,SEARCH(",",atualizaçãoIMOVEIS!F187))</f>
        <v>#VALUE!</v>
      </c>
      <c r="D188">
        <f>+atualizaçãoIMOVEIS!H187</f>
        <v>0</v>
      </c>
      <c r="E188">
        <f>+atualizaçãoIMOVEIS!J187</f>
        <v>0</v>
      </c>
      <c r="F188">
        <f>IFERROR(LEFT(atualizaçãoIMOVEIS!Y187,SEARCH(",",atualizaçãoIMOVEIS!Y187)-1),atualizaçãoIMOVEIS!Y187)</f>
        <v>0</v>
      </c>
      <c r="G188">
        <f>+atualizaçãoIMOVEIS!D187</f>
        <v>0</v>
      </c>
      <c r="H188" s="67">
        <f ca="1">IF('Tabela de Peso'!$E$8-atualizaçãoIMOVEIS!T187=0,1,'Tabela de Peso'!$E$8-atualizaçãoIMOVEIS!T187)</f>
        <v>45488</v>
      </c>
      <c r="I188" s="57">
        <f ca="1">+TODAY()-atualizaçãoIMOVEIS!U187</f>
        <v>45488</v>
      </c>
      <c r="J188" s="54">
        <f>+atualizaçãoIMOVEIS!K187</f>
        <v>0</v>
      </c>
      <c r="K188" s="54"/>
      <c r="L188" s="54" t="e">
        <f t="shared" si="5"/>
        <v>#DIV/0!</v>
      </c>
      <c r="M188" s="54"/>
      <c r="N188" s="54">
        <f>+atualizaçãoIMOVEIS!L187</f>
        <v>0</v>
      </c>
      <c r="O188" s="54"/>
      <c r="P188" s="54">
        <f>+atualizaçãoIMOVEIS!N187</f>
        <v>0</v>
      </c>
      <c r="Q188" s="62">
        <f>SUM(W$3:W188)</f>
        <v>186</v>
      </c>
      <c r="R188">
        <f>+atualizaçãoIMOVEIS!Q187</f>
        <v>0</v>
      </c>
      <c r="S188">
        <f>+atualizaçãoIMOVEIS!S187</f>
        <v>0</v>
      </c>
      <c r="T188">
        <f>+atualizaçãoIMOVEIS!V187</f>
        <v>0</v>
      </c>
      <c r="U188" s="56">
        <f>IFERROR(VLOOKUP(G188,'Tabela de Peso'!B$36:E$53,4,0),1)</f>
        <v>1</v>
      </c>
      <c r="V188">
        <f>IF(J188=0,'Tabela de Peso'!E$11,'Tabela de Peso'!E$10)</f>
        <v>8</v>
      </c>
      <c r="W188" s="1">
        <f>IF(atualizaçãoIMOVEIS!AB187="Especial",'Tabela de Peso'!$E$4,1)</f>
        <v>1</v>
      </c>
      <c r="X188" s="1">
        <f>IFERROR(VLOOKUP(D188,'Tabela de Peso'!B:E,4,0),'Tabela de Peso'!E$32)</f>
        <v>-100</v>
      </c>
      <c r="Y188" s="70">
        <f>COUNTIF(Clientes!B:B,B188)</f>
        <v>1048347</v>
      </c>
      <c r="Z188" s="69">
        <f>+COUNTIF(Visitas!B:B,B188)</f>
        <v>1048172</v>
      </c>
      <c r="AA188" s="94">
        <f>IFERROR(VLOOKUP(B188,ZAP!A$2:AC$793,28,0),1)</f>
        <v>1</v>
      </c>
      <c r="AB188" s="65">
        <f>IFERROR(VLOOKUP(B188,ZAP!A$2:AC$793,26,0),1)</f>
        <v>1</v>
      </c>
      <c r="AC188" s="55">
        <f>IF(B188="",-9999999999,((AA188*'Tabela de Peso'!$E$7/H188)+(Z188*'Tabela de Peso'!$E$6/H188)+(Y188*'Tabela de Peso'!$E$5/H188)+(AB188*'Tabela de Peso'!$E$9+T188/1000)+W188+V188+X188+U188++AF188+S188+atualizaçãoIMOVEIS!R187)-I188-P188/1000)</f>
        <v>-9999999999</v>
      </c>
      <c r="AD188" s="66" t="str">
        <f>IFERROR(+VLOOKUP(B188,ZAP!A:D,3,0),"não")</f>
        <v>não</v>
      </c>
      <c r="AE188" s="55" t="str">
        <f>IF(B188="","",IF(A188&lt;81,IF(AD188="ativo","manter","inserir"),IF(AD188="ativo",IF(H188&lt;'Tabela de Peso'!D$8,"manter","retirar"),"Não anunciar")))</f>
        <v/>
      </c>
    </row>
    <row r="189" spans="1:31" x14ac:dyDescent="0.25">
      <c r="A189" s="56">
        <f t="shared" ca="1" si="4"/>
        <v>85</v>
      </c>
      <c r="B189" t="str">
        <f>IF(atualizaçãoIMOVEIS!Y188="",IF(atualizaçãoIMOVEIS!Z188="","",atualizaçãoIMOVEIS!B188),atualizaçãoIMOVEIS!B188)</f>
        <v/>
      </c>
      <c r="C189" t="e">
        <f>+LEFT(atualizaçãoIMOVEIS!F188,SEARCH(",",atualizaçãoIMOVEIS!F188))</f>
        <v>#VALUE!</v>
      </c>
      <c r="D189">
        <f>+atualizaçãoIMOVEIS!H188</f>
        <v>0</v>
      </c>
      <c r="E189">
        <f>+atualizaçãoIMOVEIS!J188</f>
        <v>0</v>
      </c>
      <c r="F189">
        <f>IFERROR(LEFT(atualizaçãoIMOVEIS!Y188,SEARCH(",",atualizaçãoIMOVEIS!Y188)-1),atualizaçãoIMOVEIS!Y188)</f>
        <v>0</v>
      </c>
      <c r="G189">
        <f>+atualizaçãoIMOVEIS!D188</f>
        <v>0</v>
      </c>
      <c r="H189" s="67">
        <f ca="1">IF('Tabela de Peso'!$E$8-atualizaçãoIMOVEIS!T188=0,1,'Tabela de Peso'!$E$8-atualizaçãoIMOVEIS!T188)</f>
        <v>45488</v>
      </c>
      <c r="I189" s="57">
        <f ca="1">+TODAY()-atualizaçãoIMOVEIS!U188</f>
        <v>45488</v>
      </c>
      <c r="J189" s="54">
        <f>+atualizaçãoIMOVEIS!K188</f>
        <v>0</v>
      </c>
      <c r="K189" s="54"/>
      <c r="L189" s="54" t="e">
        <f t="shared" si="5"/>
        <v>#DIV/0!</v>
      </c>
      <c r="M189" s="54"/>
      <c r="N189" s="54">
        <f>+atualizaçãoIMOVEIS!L188</f>
        <v>0</v>
      </c>
      <c r="O189" s="54"/>
      <c r="P189" s="54">
        <f>+atualizaçãoIMOVEIS!N188</f>
        <v>0</v>
      </c>
      <c r="Q189" s="62">
        <f>SUM(W$3:W189)</f>
        <v>187</v>
      </c>
      <c r="R189">
        <f>+atualizaçãoIMOVEIS!Q188</f>
        <v>0</v>
      </c>
      <c r="S189">
        <f>+atualizaçãoIMOVEIS!S188</f>
        <v>0</v>
      </c>
      <c r="T189">
        <f>+atualizaçãoIMOVEIS!V188</f>
        <v>0</v>
      </c>
      <c r="U189" s="56">
        <f>IFERROR(VLOOKUP(G189,'Tabela de Peso'!B$36:E$53,4,0),1)</f>
        <v>1</v>
      </c>
      <c r="V189">
        <f>IF(J189=0,'Tabela de Peso'!E$11,'Tabela de Peso'!E$10)</f>
        <v>8</v>
      </c>
      <c r="W189" s="1">
        <f>IF(atualizaçãoIMOVEIS!AB188="Especial",'Tabela de Peso'!$E$4,1)</f>
        <v>1</v>
      </c>
      <c r="X189" s="1">
        <f>IFERROR(VLOOKUP(D189,'Tabela de Peso'!B:E,4,0),'Tabela de Peso'!E$32)</f>
        <v>-100</v>
      </c>
      <c r="Y189" s="70">
        <f>COUNTIF(Clientes!B:B,B189)</f>
        <v>1048347</v>
      </c>
      <c r="Z189" s="69">
        <f>+COUNTIF(Visitas!B:B,B189)</f>
        <v>1048172</v>
      </c>
      <c r="AA189" s="94">
        <f>IFERROR(VLOOKUP(B189,ZAP!A$2:AC$793,28,0),1)</f>
        <v>1</v>
      </c>
      <c r="AB189" s="65">
        <f>IFERROR(VLOOKUP(B189,ZAP!A$2:AC$793,26,0),1)</f>
        <v>1</v>
      </c>
      <c r="AC189" s="55">
        <f>IF(B189="",-9999999999,((AA189*'Tabela de Peso'!$E$7/H189)+(Z189*'Tabela de Peso'!$E$6/H189)+(Y189*'Tabela de Peso'!$E$5/H189)+(AB189*'Tabela de Peso'!$E$9+T189/1000)+W189+V189+X189+U189++AF189+S189+atualizaçãoIMOVEIS!R188)-I189-P189/1000)</f>
        <v>-9999999999</v>
      </c>
      <c r="AD189" s="66" t="str">
        <f>IFERROR(+VLOOKUP(B189,ZAP!A:D,3,0),"não")</f>
        <v>não</v>
      </c>
      <c r="AE189" s="55" t="str">
        <f>IF(B189="","",IF(A189&lt;81,IF(AD189="ativo","manter","inserir"),IF(AD189="ativo",IF(H189&lt;'Tabela de Peso'!D$8,"manter","retirar"),"Não anunciar")))</f>
        <v/>
      </c>
    </row>
    <row r="190" spans="1:31" x14ac:dyDescent="0.25">
      <c r="A190" s="56">
        <f t="shared" ca="1" si="4"/>
        <v>85</v>
      </c>
      <c r="B190" t="str">
        <f>IF(atualizaçãoIMOVEIS!Y189="",IF(atualizaçãoIMOVEIS!Z189="","",atualizaçãoIMOVEIS!B189),atualizaçãoIMOVEIS!B189)</f>
        <v/>
      </c>
      <c r="C190" t="e">
        <f>+LEFT(atualizaçãoIMOVEIS!F189,SEARCH(",",atualizaçãoIMOVEIS!F189))</f>
        <v>#VALUE!</v>
      </c>
      <c r="D190">
        <f>+atualizaçãoIMOVEIS!H189</f>
        <v>0</v>
      </c>
      <c r="E190">
        <f>+atualizaçãoIMOVEIS!J189</f>
        <v>0</v>
      </c>
      <c r="F190">
        <f>IFERROR(LEFT(atualizaçãoIMOVEIS!Y189,SEARCH(",",atualizaçãoIMOVEIS!Y189)-1),atualizaçãoIMOVEIS!Y189)</f>
        <v>0</v>
      </c>
      <c r="G190">
        <f>+atualizaçãoIMOVEIS!D189</f>
        <v>0</v>
      </c>
      <c r="H190" s="67">
        <f ca="1">IF('Tabela de Peso'!$E$8-atualizaçãoIMOVEIS!T189=0,1,'Tabela de Peso'!$E$8-atualizaçãoIMOVEIS!T189)</f>
        <v>45488</v>
      </c>
      <c r="I190" s="57">
        <f ca="1">+TODAY()-atualizaçãoIMOVEIS!U189</f>
        <v>45488</v>
      </c>
      <c r="J190" s="54">
        <f>+atualizaçãoIMOVEIS!K189</f>
        <v>0</v>
      </c>
      <c r="K190" s="54"/>
      <c r="L190" s="54" t="e">
        <f t="shared" si="5"/>
        <v>#DIV/0!</v>
      </c>
      <c r="M190" s="54"/>
      <c r="N190" s="54">
        <f>+atualizaçãoIMOVEIS!L189</f>
        <v>0</v>
      </c>
      <c r="O190" s="54"/>
      <c r="P190" s="54">
        <f>+atualizaçãoIMOVEIS!N189</f>
        <v>0</v>
      </c>
      <c r="Q190" s="62">
        <f>SUM(W$3:W190)</f>
        <v>188</v>
      </c>
      <c r="R190">
        <f>+atualizaçãoIMOVEIS!Q189</f>
        <v>0</v>
      </c>
      <c r="S190">
        <f>+atualizaçãoIMOVEIS!S189</f>
        <v>0</v>
      </c>
      <c r="T190">
        <f>+atualizaçãoIMOVEIS!V189</f>
        <v>0</v>
      </c>
      <c r="U190" s="56">
        <f>IFERROR(VLOOKUP(G190,'Tabela de Peso'!B$36:E$53,4,0),1)</f>
        <v>1</v>
      </c>
      <c r="V190">
        <f>IF(J190=0,'Tabela de Peso'!E$11,'Tabela de Peso'!E$10)</f>
        <v>8</v>
      </c>
      <c r="W190" s="1">
        <f>IF(atualizaçãoIMOVEIS!AB189="Especial",'Tabela de Peso'!$E$4,1)</f>
        <v>1</v>
      </c>
      <c r="X190" s="1">
        <f>IFERROR(VLOOKUP(D190,'Tabela de Peso'!B:E,4,0),'Tabela de Peso'!E$32)</f>
        <v>-100</v>
      </c>
      <c r="Y190" s="70">
        <f>COUNTIF(Clientes!B:B,B190)</f>
        <v>1048347</v>
      </c>
      <c r="Z190" s="69">
        <f>+COUNTIF(Visitas!B:B,B190)</f>
        <v>1048172</v>
      </c>
      <c r="AA190" s="94">
        <f>IFERROR(VLOOKUP(B190,ZAP!A$2:AC$793,28,0),1)</f>
        <v>1</v>
      </c>
      <c r="AB190" s="65">
        <f>IFERROR(VLOOKUP(B190,ZAP!A$2:AC$793,26,0),1)</f>
        <v>1</v>
      </c>
      <c r="AC190" s="55">
        <f>IF(B190="",-9999999999,((AA190*'Tabela de Peso'!$E$7/H190)+(Z190*'Tabela de Peso'!$E$6/H190)+(Y190*'Tabela de Peso'!$E$5/H190)+(AB190*'Tabela de Peso'!$E$9+T190/1000)+W190+V190+X190+U190++AF190+S190+atualizaçãoIMOVEIS!R189)-I190-P190/1000)</f>
        <v>-9999999999</v>
      </c>
      <c r="AD190" s="66" t="str">
        <f>IFERROR(+VLOOKUP(B190,ZAP!A:D,3,0),"não")</f>
        <v>não</v>
      </c>
      <c r="AE190" s="55" t="str">
        <f>IF(B190="","",IF(A190&lt;81,IF(AD190="ativo","manter","inserir"),IF(AD190="ativo",IF(H190&lt;'Tabela de Peso'!D$8,"manter","retirar"),"Não anunciar")))</f>
        <v/>
      </c>
    </row>
    <row r="191" spans="1:31" x14ac:dyDescent="0.25">
      <c r="A191" s="56">
        <f t="shared" ca="1" si="4"/>
        <v>85</v>
      </c>
      <c r="B191" t="str">
        <f>IF(atualizaçãoIMOVEIS!Y190="",IF(atualizaçãoIMOVEIS!Z190="","",atualizaçãoIMOVEIS!B190),atualizaçãoIMOVEIS!B190)</f>
        <v/>
      </c>
      <c r="C191" t="e">
        <f>+LEFT(atualizaçãoIMOVEIS!F190,SEARCH(",",atualizaçãoIMOVEIS!F190))</f>
        <v>#VALUE!</v>
      </c>
      <c r="D191">
        <f>+atualizaçãoIMOVEIS!H190</f>
        <v>0</v>
      </c>
      <c r="E191">
        <f>+atualizaçãoIMOVEIS!J190</f>
        <v>0</v>
      </c>
      <c r="F191">
        <f>IFERROR(LEFT(atualizaçãoIMOVEIS!Y190,SEARCH(",",atualizaçãoIMOVEIS!Y190)-1),atualizaçãoIMOVEIS!Y190)</f>
        <v>0</v>
      </c>
      <c r="G191">
        <f>+atualizaçãoIMOVEIS!D190</f>
        <v>0</v>
      </c>
      <c r="H191" s="67">
        <f ca="1">IF('Tabela de Peso'!$E$8-atualizaçãoIMOVEIS!T190=0,1,'Tabela de Peso'!$E$8-atualizaçãoIMOVEIS!T190)</f>
        <v>45488</v>
      </c>
      <c r="I191" s="57">
        <f ca="1">+TODAY()-atualizaçãoIMOVEIS!U190</f>
        <v>45488</v>
      </c>
      <c r="J191" s="54">
        <f>+atualizaçãoIMOVEIS!K190</f>
        <v>0</v>
      </c>
      <c r="K191" s="54"/>
      <c r="L191" s="54" t="e">
        <f t="shared" si="5"/>
        <v>#DIV/0!</v>
      </c>
      <c r="M191" s="54"/>
      <c r="N191" s="54">
        <f>+atualizaçãoIMOVEIS!L190</f>
        <v>0</v>
      </c>
      <c r="O191" s="54"/>
      <c r="P191" s="54">
        <f>+atualizaçãoIMOVEIS!N190</f>
        <v>0</v>
      </c>
      <c r="Q191" s="62">
        <f>SUM(W$3:W191)</f>
        <v>189</v>
      </c>
      <c r="R191">
        <f>+atualizaçãoIMOVEIS!Q190</f>
        <v>0</v>
      </c>
      <c r="S191">
        <f>+atualizaçãoIMOVEIS!S190</f>
        <v>0</v>
      </c>
      <c r="T191">
        <f>+atualizaçãoIMOVEIS!V190</f>
        <v>0</v>
      </c>
      <c r="U191" s="56">
        <f>IFERROR(VLOOKUP(G191,'Tabela de Peso'!B$36:E$53,4,0),1)</f>
        <v>1</v>
      </c>
      <c r="V191">
        <f>IF(J191=0,'Tabela de Peso'!E$11,'Tabela de Peso'!E$10)</f>
        <v>8</v>
      </c>
      <c r="W191" s="1">
        <f>IF(atualizaçãoIMOVEIS!AB190="Especial",'Tabela de Peso'!$E$4,1)</f>
        <v>1</v>
      </c>
      <c r="X191" s="1">
        <f>IFERROR(VLOOKUP(D191,'Tabela de Peso'!B:E,4,0),'Tabela de Peso'!E$32)</f>
        <v>-100</v>
      </c>
      <c r="Y191" s="70">
        <f>COUNTIF(Clientes!B:B,B191)</f>
        <v>1048347</v>
      </c>
      <c r="Z191" s="69">
        <f>+COUNTIF(Visitas!B:B,B191)</f>
        <v>1048172</v>
      </c>
      <c r="AA191" s="94">
        <f>IFERROR(VLOOKUP(B191,ZAP!A$2:AC$793,28,0),1)</f>
        <v>1</v>
      </c>
      <c r="AB191" s="65">
        <f>IFERROR(VLOOKUP(B191,ZAP!A$2:AC$793,26,0),1)</f>
        <v>1</v>
      </c>
      <c r="AC191" s="55">
        <f>IF(B191="",-9999999999,((AA191*'Tabela de Peso'!$E$7/H191)+(Z191*'Tabela de Peso'!$E$6/H191)+(Y191*'Tabela de Peso'!$E$5/H191)+(AB191*'Tabela de Peso'!$E$9+T191/1000)+W191+V191+X191+U191++AF191+S191+atualizaçãoIMOVEIS!R190)-I191-P191/1000)</f>
        <v>-9999999999</v>
      </c>
      <c r="AD191" s="66" t="str">
        <f>IFERROR(+VLOOKUP(B191,ZAP!A:D,3,0),"não")</f>
        <v>não</v>
      </c>
      <c r="AE191" s="55" t="str">
        <f>IF(B191="","",IF(A191&lt;81,IF(AD191="ativo","manter","inserir"),IF(AD191="ativo",IF(H191&lt;'Tabela de Peso'!D$8,"manter","retirar"),"Não anunciar")))</f>
        <v/>
      </c>
    </row>
    <row r="192" spans="1:31" x14ac:dyDescent="0.25">
      <c r="A192" s="56">
        <f t="shared" ca="1" si="4"/>
        <v>85</v>
      </c>
      <c r="B192" t="str">
        <f>IF(atualizaçãoIMOVEIS!Y191="",IF(atualizaçãoIMOVEIS!Z191="","",atualizaçãoIMOVEIS!B191),atualizaçãoIMOVEIS!B191)</f>
        <v/>
      </c>
      <c r="C192" t="e">
        <f>+LEFT(atualizaçãoIMOVEIS!F191,SEARCH(",",atualizaçãoIMOVEIS!F191))</f>
        <v>#VALUE!</v>
      </c>
      <c r="D192">
        <f>+atualizaçãoIMOVEIS!H191</f>
        <v>0</v>
      </c>
      <c r="E192">
        <f>+atualizaçãoIMOVEIS!J191</f>
        <v>0</v>
      </c>
      <c r="F192">
        <f>IFERROR(LEFT(atualizaçãoIMOVEIS!Y191,SEARCH(",",atualizaçãoIMOVEIS!Y191)-1),atualizaçãoIMOVEIS!Y191)</f>
        <v>0</v>
      </c>
      <c r="G192">
        <f>+atualizaçãoIMOVEIS!D191</f>
        <v>0</v>
      </c>
      <c r="H192" s="67">
        <f ca="1">IF('Tabela de Peso'!$E$8-atualizaçãoIMOVEIS!T191=0,1,'Tabela de Peso'!$E$8-atualizaçãoIMOVEIS!T191)</f>
        <v>45488</v>
      </c>
      <c r="I192" s="57">
        <f ca="1">+TODAY()-atualizaçãoIMOVEIS!U191</f>
        <v>45488</v>
      </c>
      <c r="J192" s="54">
        <f>+atualizaçãoIMOVEIS!K191</f>
        <v>0</v>
      </c>
      <c r="K192" s="54"/>
      <c r="L192" s="54" t="e">
        <f t="shared" si="5"/>
        <v>#DIV/0!</v>
      </c>
      <c r="M192" s="54"/>
      <c r="N192" s="54">
        <f>+atualizaçãoIMOVEIS!L191</f>
        <v>0</v>
      </c>
      <c r="O192" s="54"/>
      <c r="P192" s="54">
        <f>+atualizaçãoIMOVEIS!N191</f>
        <v>0</v>
      </c>
      <c r="Q192" s="62">
        <f>SUM(W$3:W192)</f>
        <v>190</v>
      </c>
      <c r="R192">
        <f>+atualizaçãoIMOVEIS!Q191</f>
        <v>0</v>
      </c>
      <c r="S192">
        <f>+atualizaçãoIMOVEIS!S191</f>
        <v>0</v>
      </c>
      <c r="T192">
        <f>+atualizaçãoIMOVEIS!V191</f>
        <v>0</v>
      </c>
      <c r="U192" s="56">
        <f>IFERROR(VLOOKUP(G192,'Tabela de Peso'!B$36:E$53,4,0),1)</f>
        <v>1</v>
      </c>
      <c r="V192">
        <f>IF(J192=0,'Tabela de Peso'!E$11,'Tabela de Peso'!E$10)</f>
        <v>8</v>
      </c>
      <c r="W192" s="1">
        <f>IF(atualizaçãoIMOVEIS!AB191="Especial",'Tabela de Peso'!$E$4,1)</f>
        <v>1</v>
      </c>
      <c r="X192" s="1">
        <f>IFERROR(VLOOKUP(D192,'Tabela de Peso'!B:E,4,0),'Tabela de Peso'!E$32)</f>
        <v>-100</v>
      </c>
      <c r="Y192" s="70">
        <f>COUNTIF(Clientes!B:B,B192)</f>
        <v>1048347</v>
      </c>
      <c r="Z192" s="69">
        <f>+COUNTIF(Visitas!B:B,B192)</f>
        <v>1048172</v>
      </c>
      <c r="AA192" s="94">
        <f>IFERROR(VLOOKUP(B192,ZAP!A$2:AC$793,28,0),1)</f>
        <v>1</v>
      </c>
      <c r="AB192" s="65">
        <f>IFERROR(VLOOKUP(B192,ZAP!A$2:AC$793,26,0),1)</f>
        <v>1</v>
      </c>
      <c r="AC192" s="55">
        <f>IF(B192="",-9999999999,((AA192*'Tabela de Peso'!$E$7/H192)+(Z192*'Tabela de Peso'!$E$6/H192)+(Y192*'Tabela de Peso'!$E$5/H192)+(AB192*'Tabela de Peso'!$E$9+T192/1000)+W192+V192+X192+U192++AF192+S192+atualizaçãoIMOVEIS!R191)-I192-P192/1000)</f>
        <v>-9999999999</v>
      </c>
      <c r="AD192" s="66" t="str">
        <f>IFERROR(+VLOOKUP(B192,ZAP!A:D,3,0),"não")</f>
        <v>não</v>
      </c>
      <c r="AE192" s="55" t="str">
        <f>IF(B192="","",IF(A192&lt;81,IF(AD192="ativo","manter","inserir"),IF(AD192="ativo",IF(H192&lt;'Tabela de Peso'!D$8,"manter","retirar"),"Não anunciar")))</f>
        <v/>
      </c>
    </row>
    <row r="193" spans="1:31" x14ac:dyDescent="0.25">
      <c r="A193" s="56">
        <f t="shared" ca="1" si="4"/>
        <v>85</v>
      </c>
      <c r="B193" t="str">
        <f>IF(atualizaçãoIMOVEIS!Y192="",IF(atualizaçãoIMOVEIS!Z192="","",atualizaçãoIMOVEIS!B192),atualizaçãoIMOVEIS!B192)</f>
        <v/>
      </c>
      <c r="C193" t="e">
        <f>+LEFT(atualizaçãoIMOVEIS!F192,SEARCH(",",atualizaçãoIMOVEIS!F192))</f>
        <v>#VALUE!</v>
      </c>
      <c r="D193">
        <f>+atualizaçãoIMOVEIS!H192</f>
        <v>0</v>
      </c>
      <c r="E193">
        <f>+atualizaçãoIMOVEIS!J192</f>
        <v>0</v>
      </c>
      <c r="F193">
        <f>IFERROR(LEFT(atualizaçãoIMOVEIS!Y192,SEARCH(",",atualizaçãoIMOVEIS!Y192)-1),atualizaçãoIMOVEIS!Y192)</f>
        <v>0</v>
      </c>
      <c r="G193">
        <f>+atualizaçãoIMOVEIS!D192</f>
        <v>0</v>
      </c>
      <c r="H193" s="67">
        <f ca="1">IF('Tabela de Peso'!$E$8-atualizaçãoIMOVEIS!T192=0,1,'Tabela de Peso'!$E$8-atualizaçãoIMOVEIS!T192)</f>
        <v>45488</v>
      </c>
      <c r="I193" s="57">
        <f ca="1">+TODAY()-atualizaçãoIMOVEIS!U192</f>
        <v>45488</v>
      </c>
      <c r="J193" s="54">
        <f>+atualizaçãoIMOVEIS!K192</f>
        <v>0</v>
      </c>
      <c r="K193" s="54"/>
      <c r="L193" s="54" t="e">
        <f t="shared" si="5"/>
        <v>#DIV/0!</v>
      </c>
      <c r="M193" s="54"/>
      <c r="N193" s="54">
        <f>+atualizaçãoIMOVEIS!L192</f>
        <v>0</v>
      </c>
      <c r="O193" s="54"/>
      <c r="P193" s="54">
        <f>+atualizaçãoIMOVEIS!N192</f>
        <v>0</v>
      </c>
      <c r="Q193" s="62">
        <f>SUM(W$3:W193)</f>
        <v>191</v>
      </c>
      <c r="R193">
        <f>+atualizaçãoIMOVEIS!Q192</f>
        <v>0</v>
      </c>
      <c r="S193">
        <f>+atualizaçãoIMOVEIS!S192</f>
        <v>0</v>
      </c>
      <c r="T193">
        <f>+atualizaçãoIMOVEIS!V192</f>
        <v>0</v>
      </c>
      <c r="U193" s="56">
        <f>IFERROR(VLOOKUP(G193,'Tabela de Peso'!B$36:E$53,4,0),1)</f>
        <v>1</v>
      </c>
      <c r="V193">
        <f>IF(J193=0,'Tabela de Peso'!E$11,'Tabela de Peso'!E$10)</f>
        <v>8</v>
      </c>
      <c r="W193" s="1">
        <f>IF(atualizaçãoIMOVEIS!AB192="Especial",'Tabela de Peso'!$E$4,1)</f>
        <v>1</v>
      </c>
      <c r="X193" s="1">
        <f>IFERROR(VLOOKUP(D193,'Tabela de Peso'!B:E,4,0),'Tabela de Peso'!E$32)</f>
        <v>-100</v>
      </c>
      <c r="Y193" s="70">
        <f>COUNTIF(Clientes!B:B,B193)</f>
        <v>1048347</v>
      </c>
      <c r="Z193" s="69">
        <f>+COUNTIF(Visitas!B:B,B193)</f>
        <v>1048172</v>
      </c>
      <c r="AA193" s="94">
        <f>IFERROR(VLOOKUP(B193,ZAP!A$2:AC$793,28,0),1)</f>
        <v>1</v>
      </c>
      <c r="AB193" s="65">
        <f>IFERROR(VLOOKUP(B193,ZAP!A$2:AC$793,26,0),1)</f>
        <v>1</v>
      </c>
      <c r="AC193" s="55">
        <f>IF(B193="",-9999999999,((AA193*'Tabela de Peso'!$E$7/H193)+(Z193*'Tabela de Peso'!$E$6/H193)+(Y193*'Tabela de Peso'!$E$5/H193)+(AB193*'Tabela de Peso'!$E$9+T193/1000)+W193+V193+X193+U193++AF193+S193+atualizaçãoIMOVEIS!R192)-I193-P193/1000)</f>
        <v>-9999999999</v>
      </c>
      <c r="AD193" s="66" t="str">
        <f>IFERROR(+VLOOKUP(B193,ZAP!A:D,3,0),"não")</f>
        <v>não</v>
      </c>
      <c r="AE193" s="55" t="str">
        <f>IF(B193="","",IF(A193&lt;81,IF(AD193="ativo","manter","inserir"),IF(AD193="ativo",IF(H193&lt;'Tabela de Peso'!D$8,"manter","retirar"),"Não anunciar")))</f>
        <v/>
      </c>
    </row>
    <row r="194" spans="1:31" x14ac:dyDescent="0.25">
      <c r="A194" s="56">
        <f t="shared" ca="1" si="4"/>
        <v>85</v>
      </c>
      <c r="B194" t="str">
        <f>IF(atualizaçãoIMOVEIS!Y193="",IF(atualizaçãoIMOVEIS!Z193="","",atualizaçãoIMOVEIS!B193),atualizaçãoIMOVEIS!B193)</f>
        <v/>
      </c>
      <c r="C194" t="e">
        <f>+LEFT(atualizaçãoIMOVEIS!F193,SEARCH(",",atualizaçãoIMOVEIS!F193))</f>
        <v>#VALUE!</v>
      </c>
      <c r="D194">
        <f>+atualizaçãoIMOVEIS!H193</f>
        <v>0</v>
      </c>
      <c r="E194">
        <f>+atualizaçãoIMOVEIS!J193</f>
        <v>0</v>
      </c>
      <c r="F194">
        <f>IFERROR(LEFT(atualizaçãoIMOVEIS!Y193,SEARCH(",",atualizaçãoIMOVEIS!Y193)-1),atualizaçãoIMOVEIS!Y193)</f>
        <v>0</v>
      </c>
      <c r="G194">
        <f>+atualizaçãoIMOVEIS!D193</f>
        <v>0</v>
      </c>
      <c r="H194" s="67">
        <f ca="1">IF('Tabela de Peso'!$E$8-atualizaçãoIMOVEIS!T193=0,1,'Tabela de Peso'!$E$8-atualizaçãoIMOVEIS!T193)</f>
        <v>45488</v>
      </c>
      <c r="I194" s="57">
        <f ca="1">+TODAY()-atualizaçãoIMOVEIS!U193</f>
        <v>45488</v>
      </c>
      <c r="J194" s="54">
        <f>+atualizaçãoIMOVEIS!K193</f>
        <v>0</v>
      </c>
      <c r="K194" s="54"/>
      <c r="L194" s="54" t="e">
        <f t="shared" si="5"/>
        <v>#DIV/0!</v>
      </c>
      <c r="M194" s="54"/>
      <c r="N194" s="54">
        <f>+atualizaçãoIMOVEIS!L193</f>
        <v>0</v>
      </c>
      <c r="O194" s="54"/>
      <c r="P194" s="54">
        <f>+atualizaçãoIMOVEIS!N193</f>
        <v>0</v>
      </c>
      <c r="Q194" s="62">
        <f>SUM(W$3:W194)</f>
        <v>192</v>
      </c>
      <c r="R194">
        <f>+atualizaçãoIMOVEIS!Q193</f>
        <v>0</v>
      </c>
      <c r="S194">
        <f>+atualizaçãoIMOVEIS!S193</f>
        <v>0</v>
      </c>
      <c r="T194">
        <f>+atualizaçãoIMOVEIS!V193</f>
        <v>0</v>
      </c>
      <c r="U194" s="56">
        <f>IFERROR(VLOOKUP(G194,'Tabela de Peso'!B$36:E$53,4,0),1)</f>
        <v>1</v>
      </c>
      <c r="V194">
        <f>IF(J194=0,'Tabela de Peso'!E$11,'Tabela de Peso'!E$10)</f>
        <v>8</v>
      </c>
      <c r="W194" s="1">
        <f>IF(atualizaçãoIMOVEIS!AB193="Especial",'Tabela de Peso'!$E$4,1)</f>
        <v>1</v>
      </c>
      <c r="X194" s="1">
        <f>IFERROR(VLOOKUP(D194,'Tabela de Peso'!B:E,4,0),'Tabela de Peso'!E$32)</f>
        <v>-100</v>
      </c>
      <c r="Y194" s="70">
        <f>COUNTIF(Clientes!B:B,B194)</f>
        <v>1048347</v>
      </c>
      <c r="Z194" s="69">
        <f>+COUNTIF(Visitas!B:B,B194)</f>
        <v>1048172</v>
      </c>
      <c r="AA194" s="94">
        <f>IFERROR(VLOOKUP(B194,ZAP!A$2:AC$793,28,0),1)</f>
        <v>1</v>
      </c>
      <c r="AB194" s="65">
        <f>IFERROR(VLOOKUP(B194,ZAP!A$2:AC$793,26,0),1)</f>
        <v>1</v>
      </c>
      <c r="AC194" s="55">
        <f>IF(B194="",-9999999999,((AA194*'Tabela de Peso'!$E$7/H194)+(Z194*'Tabela de Peso'!$E$6/H194)+(Y194*'Tabela de Peso'!$E$5/H194)+(AB194*'Tabela de Peso'!$E$9+T194/1000)+W194+V194+X194+U194++AF194+S194+atualizaçãoIMOVEIS!R193)-I194-P194/1000)</f>
        <v>-9999999999</v>
      </c>
      <c r="AD194" s="66" t="str">
        <f>IFERROR(+VLOOKUP(B194,ZAP!A:D,3,0),"não")</f>
        <v>não</v>
      </c>
      <c r="AE194" s="55" t="str">
        <f>IF(B194="","",IF(A194&lt;81,IF(AD194="ativo","manter","inserir"),IF(AD194="ativo",IF(H194&lt;'Tabela de Peso'!D$8,"manter","retirar"),"Não anunciar")))</f>
        <v/>
      </c>
    </row>
    <row r="195" spans="1:31" x14ac:dyDescent="0.25">
      <c r="A195" s="56">
        <f t="shared" ref="A195:A258" ca="1" si="6">+_xlfn.RANK.EQ(AC195,AC$3:AC$2201,0)</f>
        <v>85</v>
      </c>
      <c r="B195" t="str">
        <f>IF(atualizaçãoIMOVEIS!Y194="",IF(atualizaçãoIMOVEIS!Z194="","",atualizaçãoIMOVEIS!B194),atualizaçãoIMOVEIS!B194)</f>
        <v/>
      </c>
      <c r="C195" t="e">
        <f>+LEFT(atualizaçãoIMOVEIS!F194,SEARCH(",",atualizaçãoIMOVEIS!F194))</f>
        <v>#VALUE!</v>
      </c>
      <c r="D195">
        <f>+atualizaçãoIMOVEIS!H194</f>
        <v>0</v>
      </c>
      <c r="E195">
        <f>+atualizaçãoIMOVEIS!J194</f>
        <v>0</v>
      </c>
      <c r="F195">
        <f>IFERROR(LEFT(atualizaçãoIMOVEIS!Y194,SEARCH(",",atualizaçãoIMOVEIS!Y194)-1),atualizaçãoIMOVEIS!Y194)</f>
        <v>0</v>
      </c>
      <c r="G195">
        <f>+atualizaçãoIMOVEIS!D194</f>
        <v>0</v>
      </c>
      <c r="H195" s="67">
        <f ca="1">IF('Tabela de Peso'!$E$8-atualizaçãoIMOVEIS!T194=0,1,'Tabela de Peso'!$E$8-atualizaçãoIMOVEIS!T194)</f>
        <v>45488</v>
      </c>
      <c r="I195" s="57">
        <f ca="1">+TODAY()-atualizaçãoIMOVEIS!U194</f>
        <v>45488</v>
      </c>
      <c r="J195" s="54">
        <f>+atualizaçãoIMOVEIS!K194</f>
        <v>0</v>
      </c>
      <c r="K195" s="54"/>
      <c r="L195" s="54" t="e">
        <f t="shared" ref="L195:L258" si="7">+J195/T195</f>
        <v>#DIV/0!</v>
      </c>
      <c r="M195" s="54"/>
      <c r="N195" s="54">
        <f>+atualizaçãoIMOVEIS!L194</f>
        <v>0</v>
      </c>
      <c r="O195" s="54"/>
      <c r="P195" s="54">
        <f>+atualizaçãoIMOVEIS!N194</f>
        <v>0</v>
      </c>
      <c r="Q195" s="62">
        <f>SUM(W$3:W195)</f>
        <v>193</v>
      </c>
      <c r="R195">
        <f>+atualizaçãoIMOVEIS!Q194</f>
        <v>0</v>
      </c>
      <c r="S195">
        <f>+atualizaçãoIMOVEIS!S194</f>
        <v>0</v>
      </c>
      <c r="T195">
        <f>+atualizaçãoIMOVEIS!V194</f>
        <v>0</v>
      </c>
      <c r="U195" s="56">
        <f>IFERROR(VLOOKUP(G195,'Tabela de Peso'!B$36:E$53,4,0),1)</f>
        <v>1</v>
      </c>
      <c r="V195">
        <f>IF(J195=0,'Tabela de Peso'!E$11,'Tabela de Peso'!E$10)</f>
        <v>8</v>
      </c>
      <c r="W195" s="1">
        <f>IF(atualizaçãoIMOVEIS!AB194="Especial",'Tabela de Peso'!$E$4,1)</f>
        <v>1</v>
      </c>
      <c r="X195" s="1">
        <f>IFERROR(VLOOKUP(D195,'Tabela de Peso'!B:E,4,0),'Tabela de Peso'!E$32)</f>
        <v>-100</v>
      </c>
      <c r="Y195" s="70">
        <f>COUNTIF(Clientes!B:B,B195)</f>
        <v>1048347</v>
      </c>
      <c r="Z195" s="69">
        <f>+COUNTIF(Visitas!B:B,B195)</f>
        <v>1048172</v>
      </c>
      <c r="AA195" s="94">
        <f>IFERROR(VLOOKUP(B195,ZAP!A$2:AC$793,28,0),1)</f>
        <v>1</v>
      </c>
      <c r="AB195" s="65">
        <f>IFERROR(VLOOKUP(B195,ZAP!A$2:AC$793,26,0),1)</f>
        <v>1</v>
      </c>
      <c r="AC195" s="55">
        <f>IF(B195="",-9999999999,((AA195*'Tabela de Peso'!$E$7/H195)+(Z195*'Tabela de Peso'!$E$6/H195)+(Y195*'Tabela de Peso'!$E$5/H195)+(AB195*'Tabela de Peso'!$E$9+T195/1000)+W195+V195+X195+U195++AF195+S195+atualizaçãoIMOVEIS!R194)-I195-P195/1000)</f>
        <v>-9999999999</v>
      </c>
      <c r="AD195" s="66" t="str">
        <f>IFERROR(+VLOOKUP(B195,ZAP!A:D,3,0),"não")</f>
        <v>não</v>
      </c>
      <c r="AE195" s="55" t="str">
        <f>IF(B195="","",IF(A195&lt;81,IF(AD195="ativo","manter","inserir"),IF(AD195="ativo",IF(H195&lt;'Tabela de Peso'!D$8,"manter","retirar"),"Não anunciar")))</f>
        <v/>
      </c>
    </row>
    <row r="196" spans="1:31" x14ac:dyDescent="0.25">
      <c r="A196" s="56">
        <f t="shared" ca="1" si="6"/>
        <v>85</v>
      </c>
      <c r="B196" t="str">
        <f>IF(atualizaçãoIMOVEIS!Y195="",IF(atualizaçãoIMOVEIS!Z195="","",atualizaçãoIMOVEIS!B195),atualizaçãoIMOVEIS!B195)</f>
        <v/>
      </c>
      <c r="C196" t="e">
        <f>+LEFT(atualizaçãoIMOVEIS!F195,SEARCH(",",atualizaçãoIMOVEIS!F195))</f>
        <v>#VALUE!</v>
      </c>
      <c r="D196">
        <f>+atualizaçãoIMOVEIS!H195</f>
        <v>0</v>
      </c>
      <c r="E196">
        <f>+atualizaçãoIMOVEIS!J195</f>
        <v>0</v>
      </c>
      <c r="F196">
        <f>IFERROR(LEFT(atualizaçãoIMOVEIS!Y195,SEARCH(",",atualizaçãoIMOVEIS!Y195)-1),atualizaçãoIMOVEIS!Y195)</f>
        <v>0</v>
      </c>
      <c r="G196">
        <f>+atualizaçãoIMOVEIS!D195</f>
        <v>0</v>
      </c>
      <c r="H196" s="67">
        <f ca="1">IF('Tabela de Peso'!$E$8-atualizaçãoIMOVEIS!T195=0,1,'Tabela de Peso'!$E$8-atualizaçãoIMOVEIS!T195)</f>
        <v>45488</v>
      </c>
      <c r="I196" s="57">
        <f ca="1">+TODAY()-atualizaçãoIMOVEIS!U195</f>
        <v>45488</v>
      </c>
      <c r="J196" s="54">
        <f>+atualizaçãoIMOVEIS!K195</f>
        <v>0</v>
      </c>
      <c r="K196" s="54"/>
      <c r="L196" s="54" t="e">
        <f t="shared" si="7"/>
        <v>#DIV/0!</v>
      </c>
      <c r="M196" s="54"/>
      <c r="N196" s="54">
        <f>+atualizaçãoIMOVEIS!L195</f>
        <v>0</v>
      </c>
      <c r="O196" s="54"/>
      <c r="P196" s="54">
        <f>+atualizaçãoIMOVEIS!N195</f>
        <v>0</v>
      </c>
      <c r="Q196" s="62">
        <f>SUM(W$3:W196)</f>
        <v>194</v>
      </c>
      <c r="R196">
        <f>+atualizaçãoIMOVEIS!Q195</f>
        <v>0</v>
      </c>
      <c r="S196">
        <f>+atualizaçãoIMOVEIS!S195</f>
        <v>0</v>
      </c>
      <c r="T196">
        <f>+atualizaçãoIMOVEIS!V195</f>
        <v>0</v>
      </c>
      <c r="U196" s="56">
        <f>IFERROR(VLOOKUP(G196,'Tabela de Peso'!B$36:E$53,4,0),1)</f>
        <v>1</v>
      </c>
      <c r="V196">
        <f>IF(J196=0,'Tabela de Peso'!E$11,'Tabela de Peso'!E$10)</f>
        <v>8</v>
      </c>
      <c r="W196" s="1">
        <f>IF(atualizaçãoIMOVEIS!AB195="Especial",'Tabela de Peso'!$E$4,1)</f>
        <v>1</v>
      </c>
      <c r="X196" s="1">
        <f>IFERROR(VLOOKUP(D196,'Tabela de Peso'!B:E,4,0),'Tabela de Peso'!E$32)</f>
        <v>-100</v>
      </c>
      <c r="Y196" s="70">
        <f>COUNTIF(Clientes!B:B,B196)</f>
        <v>1048347</v>
      </c>
      <c r="Z196" s="69">
        <f>+COUNTIF(Visitas!B:B,B196)</f>
        <v>1048172</v>
      </c>
      <c r="AA196" s="94">
        <f>IFERROR(VLOOKUP(B196,ZAP!A$2:AC$793,28,0),1)</f>
        <v>1</v>
      </c>
      <c r="AB196" s="65">
        <f>IFERROR(VLOOKUP(B196,ZAP!A$2:AC$793,26,0),1)</f>
        <v>1</v>
      </c>
      <c r="AC196" s="55">
        <f>IF(B196="",-9999999999,((AA196*'Tabela de Peso'!$E$7/H196)+(Z196*'Tabela de Peso'!$E$6/H196)+(Y196*'Tabela de Peso'!$E$5/H196)+(AB196*'Tabela de Peso'!$E$9+T196/1000)+W196+V196+X196+U196++AF196+S196+atualizaçãoIMOVEIS!R195)-I196-P196/1000)</f>
        <v>-9999999999</v>
      </c>
      <c r="AD196" s="66" t="str">
        <f>IFERROR(+VLOOKUP(B196,ZAP!A:D,3,0),"não")</f>
        <v>não</v>
      </c>
      <c r="AE196" s="55" t="str">
        <f>IF(B196="","",IF(A196&lt;81,IF(AD196="ativo","manter","inserir"),IF(AD196="ativo",IF(H196&lt;'Tabela de Peso'!D$8,"manter","retirar"),"Não anunciar")))</f>
        <v/>
      </c>
    </row>
    <row r="197" spans="1:31" x14ac:dyDescent="0.25">
      <c r="A197" s="56">
        <f t="shared" ca="1" si="6"/>
        <v>85</v>
      </c>
      <c r="B197" t="str">
        <f>IF(atualizaçãoIMOVEIS!Y196="",IF(atualizaçãoIMOVEIS!Z196="","",atualizaçãoIMOVEIS!B196),atualizaçãoIMOVEIS!B196)</f>
        <v/>
      </c>
      <c r="C197" t="e">
        <f>+LEFT(atualizaçãoIMOVEIS!F196,SEARCH(",",atualizaçãoIMOVEIS!F196))</f>
        <v>#VALUE!</v>
      </c>
      <c r="D197">
        <f>+atualizaçãoIMOVEIS!H196</f>
        <v>0</v>
      </c>
      <c r="E197">
        <f>+atualizaçãoIMOVEIS!J196</f>
        <v>0</v>
      </c>
      <c r="F197">
        <f>IFERROR(LEFT(atualizaçãoIMOVEIS!Y196,SEARCH(",",atualizaçãoIMOVEIS!Y196)-1),atualizaçãoIMOVEIS!Y196)</f>
        <v>0</v>
      </c>
      <c r="G197">
        <f>+atualizaçãoIMOVEIS!D196</f>
        <v>0</v>
      </c>
      <c r="H197" s="67">
        <f ca="1">IF('Tabela de Peso'!$E$8-atualizaçãoIMOVEIS!T196=0,1,'Tabela de Peso'!$E$8-atualizaçãoIMOVEIS!T196)</f>
        <v>45488</v>
      </c>
      <c r="I197" s="57">
        <f ca="1">+TODAY()-atualizaçãoIMOVEIS!U196</f>
        <v>45488</v>
      </c>
      <c r="J197" s="54">
        <f>+atualizaçãoIMOVEIS!K196</f>
        <v>0</v>
      </c>
      <c r="K197" s="54"/>
      <c r="L197" s="54" t="e">
        <f t="shared" si="7"/>
        <v>#DIV/0!</v>
      </c>
      <c r="M197" s="54"/>
      <c r="N197" s="54">
        <f>+atualizaçãoIMOVEIS!L196</f>
        <v>0</v>
      </c>
      <c r="O197" s="54"/>
      <c r="P197" s="54">
        <f>+atualizaçãoIMOVEIS!N196</f>
        <v>0</v>
      </c>
      <c r="Q197" s="62">
        <f>SUM(W$3:W197)</f>
        <v>195</v>
      </c>
      <c r="R197">
        <f>+atualizaçãoIMOVEIS!Q196</f>
        <v>0</v>
      </c>
      <c r="S197">
        <f>+atualizaçãoIMOVEIS!S196</f>
        <v>0</v>
      </c>
      <c r="T197">
        <f>+atualizaçãoIMOVEIS!V196</f>
        <v>0</v>
      </c>
      <c r="U197" s="56">
        <f>IFERROR(VLOOKUP(G197,'Tabela de Peso'!B$36:E$53,4,0),1)</f>
        <v>1</v>
      </c>
      <c r="V197">
        <f>IF(J197=0,'Tabela de Peso'!E$11,'Tabela de Peso'!E$10)</f>
        <v>8</v>
      </c>
      <c r="W197" s="1">
        <f>IF(atualizaçãoIMOVEIS!AB196="Especial",'Tabela de Peso'!$E$4,1)</f>
        <v>1</v>
      </c>
      <c r="X197" s="1">
        <f>IFERROR(VLOOKUP(D197,'Tabela de Peso'!B:E,4,0),'Tabela de Peso'!E$32)</f>
        <v>-100</v>
      </c>
      <c r="Y197" s="70">
        <f>COUNTIF(Clientes!B:B,B197)</f>
        <v>1048347</v>
      </c>
      <c r="Z197" s="69">
        <f>+COUNTIF(Visitas!B:B,B197)</f>
        <v>1048172</v>
      </c>
      <c r="AA197" s="94">
        <f>IFERROR(VLOOKUP(B197,ZAP!A$2:AC$793,28,0),1)</f>
        <v>1</v>
      </c>
      <c r="AB197" s="65">
        <f>IFERROR(VLOOKUP(B197,ZAP!A$2:AC$793,26,0),1)</f>
        <v>1</v>
      </c>
      <c r="AC197" s="55">
        <f>IF(B197="",-9999999999,((AA197*'Tabela de Peso'!$E$7/H197)+(Z197*'Tabela de Peso'!$E$6/H197)+(Y197*'Tabela de Peso'!$E$5/H197)+(AB197*'Tabela de Peso'!$E$9+T197/1000)+W197+V197+X197+U197++AF197+S197+atualizaçãoIMOVEIS!R196)-I197-P197/1000)</f>
        <v>-9999999999</v>
      </c>
      <c r="AD197" s="66" t="str">
        <f>IFERROR(+VLOOKUP(B197,ZAP!A:D,3,0),"não")</f>
        <v>não</v>
      </c>
      <c r="AE197" s="55" t="str">
        <f>IF(B197="","",IF(A197&lt;81,IF(AD197="ativo","manter","inserir"),IF(AD197="ativo",IF(H197&lt;'Tabela de Peso'!D$8,"manter","retirar"),"Não anunciar")))</f>
        <v/>
      </c>
    </row>
    <row r="198" spans="1:31" x14ac:dyDescent="0.25">
      <c r="A198" s="56">
        <f t="shared" ca="1" si="6"/>
        <v>85</v>
      </c>
      <c r="B198" t="str">
        <f>IF(atualizaçãoIMOVEIS!Y197="",IF(atualizaçãoIMOVEIS!Z197="","",atualizaçãoIMOVEIS!B197),atualizaçãoIMOVEIS!B197)</f>
        <v/>
      </c>
      <c r="C198" t="e">
        <f>+LEFT(atualizaçãoIMOVEIS!F197,SEARCH(",",atualizaçãoIMOVEIS!F197))</f>
        <v>#VALUE!</v>
      </c>
      <c r="D198">
        <f>+atualizaçãoIMOVEIS!H197</f>
        <v>0</v>
      </c>
      <c r="E198">
        <f>+atualizaçãoIMOVEIS!J197</f>
        <v>0</v>
      </c>
      <c r="F198">
        <f>IFERROR(LEFT(atualizaçãoIMOVEIS!Y197,SEARCH(",",atualizaçãoIMOVEIS!Y197)-1),atualizaçãoIMOVEIS!Y197)</f>
        <v>0</v>
      </c>
      <c r="G198">
        <f>+atualizaçãoIMOVEIS!D197</f>
        <v>0</v>
      </c>
      <c r="H198" s="67">
        <f ca="1">IF('Tabela de Peso'!$E$8-atualizaçãoIMOVEIS!T197=0,1,'Tabela de Peso'!$E$8-atualizaçãoIMOVEIS!T197)</f>
        <v>45488</v>
      </c>
      <c r="I198" s="57">
        <f ca="1">+TODAY()-atualizaçãoIMOVEIS!U197</f>
        <v>45488</v>
      </c>
      <c r="J198" s="54">
        <f>+atualizaçãoIMOVEIS!K197</f>
        <v>0</v>
      </c>
      <c r="K198" s="54"/>
      <c r="L198" s="54" t="e">
        <f t="shared" si="7"/>
        <v>#DIV/0!</v>
      </c>
      <c r="M198" s="54"/>
      <c r="N198" s="54">
        <f>+atualizaçãoIMOVEIS!L197</f>
        <v>0</v>
      </c>
      <c r="O198" s="54"/>
      <c r="P198" s="54">
        <f>+atualizaçãoIMOVEIS!N197</f>
        <v>0</v>
      </c>
      <c r="Q198" s="62">
        <f>SUM(W$3:W198)</f>
        <v>196</v>
      </c>
      <c r="R198">
        <f>+atualizaçãoIMOVEIS!Q197</f>
        <v>0</v>
      </c>
      <c r="S198">
        <f>+atualizaçãoIMOVEIS!S197</f>
        <v>0</v>
      </c>
      <c r="T198">
        <f>+atualizaçãoIMOVEIS!V197</f>
        <v>0</v>
      </c>
      <c r="U198" s="56">
        <f>IFERROR(VLOOKUP(G198,'Tabela de Peso'!B$36:E$53,4,0),1)</f>
        <v>1</v>
      </c>
      <c r="V198">
        <f>IF(J198=0,'Tabela de Peso'!E$11,'Tabela de Peso'!E$10)</f>
        <v>8</v>
      </c>
      <c r="W198" s="1">
        <f>IF(atualizaçãoIMOVEIS!AB197="Especial",'Tabela de Peso'!$E$4,1)</f>
        <v>1</v>
      </c>
      <c r="X198" s="1">
        <f>IFERROR(VLOOKUP(D198,'Tabela de Peso'!B:E,4,0),'Tabela de Peso'!E$32)</f>
        <v>-100</v>
      </c>
      <c r="Y198" s="70">
        <f>COUNTIF(Clientes!B:B,B198)</f>
        <v>1048347</v>
      </c>
      <c r="Z198" s="69">
        <f>+COUNTIF(Visitas!B:B,B198)</f>
        <v>1048172</v>
      </c>
      <c r="AA198" s="94">
        <f>IFERROR(VLOOKUP(B198,ZAP!A$2:AC$793,28,0),1)</f>
        <v>1</v>
      </c>
      <c r="AB198" s="65">
        <f>IFERROR(VLOOKUP(B198,ZAP!A$2:AC$793,26,0),1)</f>
        <v>1</v>
      </c>
      <c r="AC198" s="55">
        <f>IF(B198="",-9999999999,((AA198*'Tabela de Peso'!$E$7/H198)+(Z198*'Tabela de Peso'!$E$6/H198)+(Y198*'Tabela de Peso'!$E$5/H198)+(AB198*'Tabela de Peso'!$E$9+T198/1000)+W198+V198+X198+U198++AF198+S198+atualizaçãoIMOVEIS!R197)-I198-P198/1000)</f>
        <v>-9999999999</v>
      </c>
      <c r="AD198" s="66" t="str">
        <f>IFERROR(+VLOOKUP(B198,ZAP!A:D,3,0),"não")</f>
        <v>não</v>
      </c>
      <c r="AE198" s="55" t="str">
        <f>IF(B198="","",IF(A198&lt;81,IF(AD198="ativo","manter","inserir"),IF(AD198="ativo",IF(H198&lt;'Tabela de Peso'!D$8,"manter","retirar"),"Não anunciar")))</f>
        <v/>
      </c>
    </row>
    <row r="199" spans="1:31" x14ac:dyDescent="0.25">
      <c r="A199" s="56">
        <f t="shared" ca="1" si="6"/>
        <v>85</v>
      </c>
      <c r="B199" t="str">
        <f>IF(atualizaçãoIMOVEIS!Y198="",IF(atualizaçãoIMOVEIS!Z198="","",atualizaçãoIMOVEIS!B198),atualizaçãoIMOVEIS!B198)</f>
        <v/>
      </c>
      <c r="C199" t="e">
        <f>+LEFT(atualizaçãoIMOVEIS!F198,SEARCH(",",atualizaçãoIMOVEIS!F198))</f>
        <v>#VALUE!</v>
      </c>
      <c r="D199">
        <f>+atualizaçãoIMOVEIS!H198</f>
        <v>0</v>
      </c>
      <c r="E199">
        <f>+atualizaçãoIMOVEIS!J198</f>
        <v>0</v>
      </c>
      <c r="F199">
        <f>IFERROR(LEFT(atualizaçãoIMOVEIS!Y198,SEARCH(",",atualizaçãoIMOVEIS!Y198)-1),atualizaçãoIMOVEIS!Y198)</f>
        <v>0</v>
      </c>
      <c r="G199">
        <f>+atualizaçãoIMOVEIS!D198</f>
        <v>0</v>
      </c>
      <c r="H199" s="67">
        <f ca="1">IF('Tabela de Peso'!$E$8-atualizaçãoIMOVEIS!T198=0,1,'Tabela de Peso'!$E$8-atualizaçãoIMOVEIS!T198)</f>
        <v>45488</v>
      </c>
      <c r="I199" s="57">
        <f ca="1">+TODAY()-atualizaçãoIMOVEIS!U198</f>
        <v>45488</v>
      </c>
      <c r="J199" s="54">
        <f>+atualizaçãoIMOVEIS!K198</f>
        <v>0</v>
      </c>
      <c r="K199" s="54"/>
      <c r="L199" s="54" t="e">
        <f t="shared" si="7"/>
        <v>#DIV/0!</v>
      </c>
      <c r="M199" s="54"/>
      <c r="N199" s="54">
        <f>+atualizaçãoIMOVEIS!L198</f>
        <v>0</v>
      </c>
      <c r="O199" s="54"/>
      <c r="P199" s="54">
        <f>+atualizaçãoIMOVEIS!N198</f>
        <v>0</v>
      </c>
      <c r="Q199" s="62">
        <f>SUM(W$3:W199)</f>
        <v>197</v>
      </c>
      <c r="R199">
        <f>+atualizaçãoIMOVEIS!Q198</f>
        <v>0</v>
      </c>
      <c r="S199">
        <f>+atualizaçãoIMOVEIS!S198</f>
        <v>0</v>
      </c>
      <c r="T199">
        <f>+atualizaçãoIMOVEIS!V198</f>
        <v>0</v>
      </c>
      <c r="U199" s="56">
        <f>IFERROR(VLOOKUP(G199,'Tabela de Peso'!B$36:E$53,4,0),1)</f>
        <v>1</v>
      </c>
      <c r="V199">
        <f>IF(J199=0,'Tabela de Peso'!E$11,'Tabela de Peso'!E$10)</f>
        <v>8</v>
      </c>
      <c r="W199" s="1">
        <f>IF(atualizaçãoIMOVEIS!AB198="Especial",'Tabela de Peso'!$E$4,1)</f>
        <v>1</v>
      </c>
      <c r="X199" s="1">
        <f>IFERROR(VLOOKUP(D199,'Tabela de Peso'!B:E,4,0),'Tabela de Peso'!E$32)</f>
        <v>-100</v>
      </c>
      <c r="Y199" s="70">
        <f>COUNTIF(Clientes!B:B,B199)</f>
        <v>1048347</v>
      </c>
      <c r="Z199" s="69">
        <f>+COUNTIF(Visitas!B:B,B199)</f>
        <v>1048172</v>
      </c>
      <c r="AA199" s="94">
        <f>IFERROR(VLOOKUP(B199,ZAP!A$2:AC$793,28,0),1)</f>
        <v>1</v>
      </c>
      <c r="AB199" s="65">
        <f>IFERROR(VLOOKUP(B199,ZAP!A$2:AC$793,26,0),1)</f>
        <v>1</v>
      </c>
      <c r="AC199" s="55">
        <f>IF(B199="",-9999999999,((AA199*'Tabela de Peso'!$E$7/H199)+(Z199*'Tabela de Peso'!$E$6/H199)+(Y199*'Tabela de Peso'!$E$5/H199)+(AB199*'Tabela de Peso'!$E$9+T199/1000)+W199+V199+X199+U199++AF199+S199+atualizaçãoIMOVEIS!R198)-I199-P199/1000)</f>
        <v>-9999999999</v>
      </c>
      <c r="AD199" s="66" t="str">
        <f>IFERROR(+VLOOKUP(B199,ZAP!A:D,3,0),"não")</f>
        <v>não</v>
      </c>
      <c r="AE199" s="55" t="str">
        <f>IF(B199="","",IF(A199&lt;81,IF(AD199="ativo","manter","inserir"),IF(AD199="ativo",IF(H199&lt;'Tabela de Peso'!D$8,"manter","retirar"),"Não anunciar")))</f>
        <v/>
      </c>
    </row>
    <row r="200" spans="1:31" x14ac:dyDescent="0.25">
      <c r="A200" s="56">
        <f t="shared" ca="1" si="6"/>
        <v>85</v>
      </c>
      <c r="B200" t="str">
        <f>IF(atualizaçãoIMOVEIS!Y199="",IF(atualizaçãoIMOVEIS!Z199="","",atualizaçãoIMOVEIS!B199),atualizaçãoIMOVEIS!B199)</f>
        <v/>
      </c>
      <c r="C200" t="e">
        <f>+LEFT(atualizaçãoIMOVEIS!F199,SEARCH(",",atualizaçãoIMOVEIS!F199))</f>
        <v>#VALUE!</v>
      </c>
      <c r="D200">
        <f>+atualizaçãoIMOVEIS!H199</f>
        <v>0</v>
      </c>
      <c r="E200">
        <f>+atualizaçãoIMOVEIS!J199</f>
        <v>0</v>
      </c>
      <c r="F200">
        <f>IFERROR(LEFT(atualizaçãoIMOVEIS!Y199,SEARCH(",",atualizaçãoIMOVEIS!Y199)-1),atualizaçãoIMOVEIS!Y199)</f>
        <v>0</v>
      </c>
      <c r="G200">
        <f>+atualizaçãoIMOVEIS!D199</f>
        <v>0</v>
      </c>
      <c r="H200" s="67">
        <f ca="1">IF('Tabela de Peso'!$E$8-atualizaçãoIMOVEIS!T199=0,1,'Tabela de Peso'!$E$8-atualizaçãoIMOVEIS!T199)</f>
        <v>45488</v>
      </c>
      <c r="I200" s="57">
        <f ca="1">+TODAY()-atualizaçãoIMOVEIS!U199</f>
        <v>45488</v>
      </c>
      <c r="J200" s="54">
        <f>+atualizaçãoIMOVEIS!K199</f>
        <v>0</v>
      </c>
      <c r="K200" s="54"/>
      <c r="L200" s="54" t="e">
        <f t="shared" si="7"/>
        <v>#DIV/0!</v>
      </c>
      <c r="M200" s="54"/>
      <c r="N200" s="54">
        <f>+atualizaçãoIMOVEIS!L199</f>
        <v>0</v>
      </c>
      <c r="O200" s="54"/>
      <c r="P200" s="54">
        <f>+atualizaçãoIMOVEIS!N199</f>
        <v>0</v>
      </c>
      <c r="Q200" s="62">
        <f>SUM(W$3:W200)</f>
        <v>198</v>
      </c>
      <c r="R200">
        <f>+atualizaçãoIMOVEIS!Q199</f>
        <v>0</v>
      </c>
      <c r="S200">
        <f>+atualizaçãoIMOVEIS!S199</f>
        <v>0</v>
      </c>
      <c r="T200">
        <f>+atualizaçãoIMOVEIS!V199</f>
        <v>0</v>
      </c>
      <c r="U200" s="56">
        <f>IFERROR(VLOOKUP(G200,'Tabela de Peso'!B$36:E$53,4,0),1)</f>
        <v>1</v>
      </c>
      <c r="V200">
        <f>IF(J200=0,'Tabela de Peso'!E$11,'Tabela de Peso'!E$10)</f>
        <v>8</v>
      </c>
      <c r="W200" s="1">
        <f>IF(atualizaçãoIMOVEIS!AB199="Especial",'Tabela de Peso'!$E$4,1)</f>
        <v>1</v>
      </c>
      <c r="X200" s="1">
        <f>IFERROR(VLOOKUP(D200,'Tabela de Peso'!B:E,4,0),'Tabela de Peso'!E$32)</f>
        <v>-100</v>
      </c>
      <c r="Y200" s="70">
        <f>COUNTIF(Clientes!B:B,B200)</f>
        <v>1048347</v>
      </c>
      <c r="Z200" s="69">
        <f>+COUNTIF(Visitas!B:B,B200)</f>
        <v>1048172</v>
      </c>
      <c r="AA200" s="94">
        <f>IFERROR(VLOOKUP(B200,ZAP!A$2:AC$793,28,0),1)</f>
        <v>1</v>
      </c>
      <c r="AB200" s="65">
        <f>IFERROR(VLOOKUP(B200,ZAP!A$2:AC$793,26,0),1)</f>
        <v>1</v>
      </c>
      <c r="AC200" s="55">
        <f>IF(B200="",-9999999999,((AA200*'Tabela de Peso'!$E$7/H200)+(Z200*'Tabela de Peso'!$E$6/H200)+(Y200*'Tabela de Peso'!$E$5/H200)+(AB200*'Tabela de Peso'!$E$9+T200/1000)+W200+V200+X200+U200++AF200+S200+atualizaçãoIMOVEIS!R199)-I200-P200/1000)</f>
        <v>-9999999999</v>
      </c>
      <c r="AD200" s="66" t="str">
        <f>IFERROR(+VLOOKUP(B200,ZAP!A:D,3,0),"não")</f>
        <v>não</v>
      </c>
      <c r="AE200" s="55" t="str">
        <f>IF(B200="","",IF(A200&lt;81,IF(AD200="ativo","manter","inserir"),IF(AD200="ativo",IF(H200&lt;'Tabela de Peso'!D$8,"manter","retirar"),"Não anunciar")))</f>
        <v/>
      </c>
    </row>
    <row r="201" spans="1:31" x14ac:dyDescent="0.25">
      <c r="A201" s="56">
        <f t="shared" ca="1" si="6"/>
        <v>85</v>
      </c>
      <c r="B201" t="str">
        <f>IF(atualizaçãoIMOVEIS!Y200="",IF(atualizaçãoIMOVEIS!Z200="","",atualizaçãoIMOVEIS!B200),atualizaçãoIMOVEIS!B200)</f>
        <v/>
      </c>
      <c r="C201" t="e">
        <f>+LEFT(atualizaçãoIMOVEIS!F200,SEARCH(",",atualizaçãoIMOVEIS!F200))</f>
        <v>#VALUE!</v>
      </c>
      <c r="D201">
        <f>+atualizaçãoIMOVEIS!H200</f>
        <v>0</v>
      </c>
      <c r="E201">
        <f>+atualizaçãoIMOVEIS!J200</f>
        <v>0</v>
      </c>
      <c r="F201">
        <f>IFERROR(LEFT(atualizaçãoIMOVEIS!Y200,SEARCH(",",atualizaçãoIMOVEIS!Y200)-1),atualizaçãoIMOVEIS!Y200)</f>
        <v>0</v>
      </c>
      <c r="G201">
        <f>+atualizaçãoIMOVEIS!D200</f>
        <v>0</v>
      </c>
      <c r="H201" s="67">
        <f ca="1">IF('Tabela de Peso'!$E$8-atualizaçãoIMOVEIS!T200=0,1,'Tabela de Peso'!$E$8-atualizaçãoIMOVEIS!T200)</f>
        <v>45488</v>
      </c>
      <c r="I201" s="57">
        <f ca="1">+TODAY()-atualizaçãoIMOVEIS!U200</f>
        <v>45488</v>
      </c>
      <c r="J201" s="54">
        <f>+atualizaçãoIMOVEIS!K200</f>
        <v>0</v>
      </c>
      <c r="K201" s="54"/>
      <c r="L201" s="54" t="e">
        <f t="shared" si="7"/>
        <v>#DIV/0!</v>
      </c>
      <c r="M201" s="54"/>
      <c r="N201" s="54">
        <f>+atualizaçãoIMOVEIS!L200</f>
        <v>0</v>
      </c>
      <c r="O201" s="54"/>
      <c r="P201" s="54">
        <f>+atualizaçãoIMOVEIS!N200</f>
        <v>0</v>
      </c>
      <c r="Q201" s="62">
        <f>SUM(W$3:W201)</f>
        <v>199</v>
      </c>
      <c r="R201">
        <f>+atualizaçãoIMOVEIS!Q200</f>
        <v>0</v>
      </c>
      <c r="S201">
        <f>+atualizaçãoIMOVEIS!S200</f>
        <v>0</v>
      </c>
      <c r="T201">
        <f>+atualizaçãoIMOVEIS!V200</f>
        <v>0</v>
      </c>
      <c r="U201" s="56">
        <f>IFERROR(VLOOKUP(G201,'Tabela de Peso'!B$36:E$53,4,0),1)</f>
        <v>1</v>
      </c>
      <c r="V201">
        <f>IF(J201=0,'Tabela de Peso'!E$11,'Tabela de Peso'!E$10)</f>
        <v>8</v>
      </c>
      <c r="W201" s="1">
        <f>IF(atualizaçãoIMOVEIS!AB200="Especial",'Tabela de Peso'!$E$4,1)</f>
        <v>1</v>
      </c>
      <c r="X201" s="1">
        <f>IFERROR(VLOOKUP(D201,'Tabela de Peso'!B:E,4,0),'Tabela de Peso'!E$32)</f>
        <v>-100</v>
      </c>
      <c r="Y201" s="70">
        <f>COUNTIF(Clientes!B:B,B201)</f>
        <v>1048347</v>
      </c>
      <c r="Z201" s="69">
        <f>+COUNTIF(Visitas!B:B,B201)</f>
        <v>1048172</v>
      </c>
      <c r="AA201" s="94">
        <f>IFERROR(VLOOKUP(B201,ZAP!A$2:AC$793,28,0),1)</f>
        <v>1</v>
      </c>
      <c r="AB201" s="65">
        <f>IFERROR(VLOOKUP(B201,ZAP!A$2:AC$793,26,0),1)</f>
        <v>1</v>
      </c>
      <c r="AC201" s="55">
        <f>IF(B201="",-9999999999,((AA201*'Tabela de Peso'!$E$7/H201)+(Z201*'Tabela de Peso'!$E$6/H201)+(Y201*'Tabela de Peso'!$E$5/H201)+(AB201*'Tabela de Peso'!$E$9+T201/1000)+W201+V201+X201+U201++AF201+S201+atualizaçãoIMOVEIS!R200)-I201-P201/1000)</f>
        <v>-9999999999</v>
      </c>
      <c r="AD201" s="66" t="str">
        <f>IFERROR(+VLOOKUP(B201,ZAP!A:D,3,0),"não")</f>
        <v>não</v>
      </c>
      <c r="AE201" s="55" t="str">
        <f>IF(B201="","",IF(A201&lt;81,IF(AD201="ativo","manter","inserir"),IF(AD201="ativo",IF(H201&lt;'Tabela de Peso'!D$8,"manter","retirar"),"Não anunciar")))</f>
        <v/>
      </c>
    </row>
    <row r="202" spans="1:31" x14ac:dyDescent="0.25">
      <c r="A202" s="56">
        <f t="shared" ca="1" si="6"/>
        <v>85</v>
      </c>
      <c r="B202" t="str">
        <f>IF(atualizaçãoIMOVEIS!Y201="",IF(atualizaçãoIMOVEIS!Z201="","",atualizaçãoIMOVEIS!B201),atualizaçãoIMOVEIS!B201)</f>
        <v/>
      </c>
      <c r="C202" t="e">
        <f>+LEFT(atualizaçãoIMOVEIS!F201,SEARCH(",",atualizaçãoIMOVEIS!F201))</f>
        <v>#VALUE!</v>
      </c>
      <c r="D202">
        <f>+atualizaçãoIMOVEIS!H201</f>
        <v>0</v>
      </c>
      <c r="E202">
        <f>+atualizaçãoIMOVEIS!J201</f>
        <v>0</v>
      </c>
      <c r="F202">
        <f>IFERROR(LEFT(atualizaçãoIMOVEIS!Y201,SEARCH(",",atualizaçãoIMOVEIS!Y201)-1),atualizaçãoIMOVEIS!Y201)</f>
        <v>0</v>
      </c>
      <c r="G202">
        <f>+atualizaçãoIMOVEIS!D201</f>
        <v>0</v>
      </c>
      <c r="H202" s="67">
        <f ca="1">IF('Tabela de Peso'!$E$8-atualizaçãoIMOVEIS!T201=0,1,'Tabela de Peso'!$E$8-atualizaçãoIMOVEIS!T201)</f>
        <v>45488</v>
      </c>
      <c r="I202" s="57">
        <f ca="1">+TODAY()-atualizaçãoIMOVEIS!U201</f>
        <v>45488</v>
      </c>
      <c r="J202" s="54">
        <f>+atualizaçãoIMOVEIS!K201</f>
        <v>0</v>
      </c>
      <c r="K202" s="54"/>
      <c r="L202" s="54" t="e">
        <f t="shared" si="7"/>
        <v>#DIV/0!</v>
      </c>
      <c r="M202" s="54"/>
      <c r="N202" s="54">
        <f>+atualizaçãoIMOVEIS!L201</f>
        <v>0</v>
      </c>
      <c r="O202" s="54"/>
      <c r="P202" s="54">
        <f>+atualizaçãoIMOVEIS!N201</f>
        <v>0</v>
      </c>
      <c r="Q202" s="62">
        <f>SUM(W$3:W202)</f>
        <v>200</v>
      </c>
      <c r="R202">
        <f>+atualizaçãoIMOVEIS!Q201</f>
        <v>0</v>
      </c>
      <c r="S202">
        <f>+atualizaçãoIMOVEIS!S201</f>
        <v>0</v>
      </c>
      <c r="T202">
        <f>+atualizaçãoIMOVEIS!V201</f>
        <v>0</v>
      </c>
      <c r="U202" s="56">
        <f>IFERROR(VLOOKUP(G202,'Tabela de Peso'!B$36:E$53,4,0),1)</f>
        <v>1</v>
      </c>
      <c r="V202">
        <f>IF(J202=0,'Tabela de Peso'!E$11,'Tabela de Peso'!E$10)</f>
        <v>8</v>
      </c>
      <c r="W202" s="1">
        <f>IF(atualizaçãoIMOVEIS!AB201="Especial",'Tabela de Peso'!$E$4,1)</f>
        <v>1</v>
      </c>
      <c r="X202" s="1">
        <f>IFERROR(VLOOKUP(D202,'Tabela de Peso'!B:E,4,0),'Tabela de Peso'!E$32)</f>
        <v>-100</v>
      </c>
      <c r="Y202" s="70">
        <f>COUNTIF(Clientes!B:B,B202)</f>
        <v>1048347</v>
      </c>
      <c r="Z202" s="69">
        <f>+COUNTIF(Visitas!B:B,B202)</f>
        <v>1048172</v>
      </c>
      <c r="AA202" s="94">
        <f>IFERROR(VLOOKUP(B202,ZAP!A$2:AC$793,28,0),1)</f>
        <v>1</v>
      </c>
      <c r="AB202" s="65">
        <f>IFERROR(VLOOKUP(B202,ZAP!A$2:AC$793,26,0),1)</f>
        <v>1</v>
      </c>
      <c r="AC202" s="55">
        <f>IF(B202="",-9999999999,((AA202*'Tabela de Peso'!$E$7/H202)+(Z202*'Tabela de Peso'!$E$6/H202)+(Y202*'Tabela de Peso'!$E$5/H202)+(AB202*'Tabela de Peso'!$E$9+T202/1000)+W202+V202+X202+U202++AF202+S202+atualizaçãoIMOVEIS!R201)-I202-P202/1000)</f>
        <v>-9999999999</v>
      </c>
      <c r="AD202" s="66" t="str">
        <f>IFERROR(+VLOOKUP(B202,ZAP!A:D,3,0),"não")</f>
        <v>não</v>
      </c>
      <c r="AE202" s="55" t="str">
        <f>IF(B202="","",IF(A202&lt;81,IF(AD202="ativo","manter","inserir"),IF(AD202="ativo",IF(H202&lt;'Tabela de Peso'!D$8,"manter","retirar"),"Não anunciar")))</f>
        <v/>
      </c>
    </row>
    <row r="203" spans="1:31" x14ac:dyDescent="0.25">
      <c r="A203" s="56">
        <f t="shared" ca="1" si="6"/>
        <v>85</v>
      </c>
      <c r="B203" t="str">
        <f>IF(atualizaçãoIMOVEIS!Y202="",IF(atualizaçãoIMOVEIS!Z202="","",atualizaçãoIMOVEIS!B202),atualizaçãoIMOVEIS!B202)</f>
        <v/>
      </c>
      <c r="C203" t="e">
        <f>+LEFT(atualizaçãoIMOVEIS!F202,SEARCH(",",atualizaçãoIMOVEIS!F202))</f>
        <v>#VALUE!</v>
      </c>
      <c r="D203">
        <f>+atualizaçãoIMOVEIS!H202</f>
        <v>0</v>
      </c>
      <c r="E203">
        <f>+atualizaçãoIMOVEIS!J202</f>
        <v>0</v>
      </c>
      <c r="F203">
        <f>IFERROR(LEFT(atualizaçãoIMOVEIS!Y202,SEARCH(",",atualizaçãoIMOVEIS!Y202)-1),atualizaçãoIMOVEIS!Y202)</f>
        <v>0</v>
      </c>
      <c r="G203">
        <f>+atualizaçãoIMOVEIS!D202</f>
        <v>0</v>
      </c>
      <c r="H203" s="67">
        <f ca="1">IF('Tabela de Peso'!$E$8-atualizaçãoIMOVEIS!T202=0,1,'Tabela de Peso'!$E$8-atualizaçãoIMOVEIS!T202)</f>
        <v>45488</v>
      </c>
      <c r="I203" s="57">
        <f ca="1">+TODAY()-atualizaçãoIMOVEIS!U202</f>
        <v>45488</v>
      </c>
      <c r="J203" s="54">
        <f>+atualizaçãoIMOVEIS!K202</f>
        <v>0</v>
      </c>
      <c r="K203" s="54"/>
      <c r="L203" s="54" t="e">
        <f t="shared" si="7"/>
        <v>#DIV/0!</v>
      </c>
      <c r="M203" s="54"/>
      <c r="N203" s="54">
        <f>+atualizaçãoIMOVEIS!L202</f>
        <v>0</v>
      </c>
      <c r="O203" s="54"/>
      <c r="P203" s="54">
        <f>+atualizaçãoIMOVEIS!N202</f>
        <v>0</v>
      </c>
      <c r="Q203" s="62">
        <f>SUM(W$3:W203)</f>
        <v>201</v>
      </c>
      <c r="R203">
        <f>+atualizaçãoIMOVEIS!Q202</f>
        <v>0</v>
      </c>
      <c r="S203">
        <f>+atualizaçãoIMOVEIS!S202</f>
        <v>0</v>
      </c>
      <c r="T203">
        <f>+atualizaçãoIMOVEIS!V202</f>
        <v>0</v>
      </c>
      <c r="U203" s="56">
        <f>IFERROR(VLOOKUP(G203,'Tabela de Peso'!B$36:E$53,4,0),1)</f>
        <v>1</v>
      </c>
      <c r="V203">
        <f>IF(J203=0,'Tabela de Peso'!E$11,'Tabela de Peso'!E$10)</f>
        <v>8</v>
      </c>
      <c r="W203" s="1">
        <f>IF(atualizaçãoIMOVEIS!AB202="Especial",'Tabela de Peso'!$E$4,1)</f>
        <v>1</v>
      </c>
      <c r="X203" s="1">
        <f>IFERROR(VLOOKUP(D203,'Tabela de Peso'!B:E,4,0),'Tabela de Peso'!E$32)</f>
        <v>-100</v>
      </c>
      <c r="Y203" s="70">
        <f>COUNTIF(Clientes!B:B,B203)</f>
        <v>1048347</v>
      </c>
      <c r="Z203" s="69">
        <f>+COUNTIF(Visitas!B:B,B203)</f>
        <v>1048172</v>
      </c>
      <c r="AA203" s="94">
        <f>IFERROR(VLOOKUP(B203,ZAP!A$2:AC$793,28,0),1)</f>
        <v>1</v>
      </c>
      <c r="AB203" s="65">
        <f>IFERROR(VLOOKUP(B203,ZAP!A$2:AC$793,26,0),1)</f>
        <v>1</v>
      </c>
      <c r="AC203" s="55">
        <f>IF(B203="",-9999999999,((AA203*'Tabela de Peso'!$E$7/H203)+(Z203*'Tabela de Peso'!$E$6/H203)+(Y203*'Tabela de Peso'!$E$5/H203)+(AB203*'Tabela de Peso'!$E$9+T203/1000)+W203+V203+X203+U203++AF203+S203+atualizaçãoIMOVEIS!R202)-I203-P203/1000)</f>
        <v>-9999999999</v>
      </c>
      <c r="AD203" s="66" t="str">
        <f>IFERROR(+VLOOKUP(B203,ZAP!A:D,3,0),"não")</f>
        <v>não</v>
      </c>
      <c r="AE203" s="55" t="str">
        <f>IF(B203="","",IF(A203&lt;81,IF(AD203="ativo","manter","inserir"),IF(AD203="ativo",IF(H203&lt;'Tabela de Peso'!D$8,"manter","retirar"),"Não anunciar")))</f>
        <v/>
      </c>
    </row>
    <row r="204" spans="1:31" x14ac:dyDescent="0.25">
      <c r="A204" s="56">
        <f t="shared" ca="1" si="6"/>
        <v>85</v>
      </c>
      <c r="B204" t="str">
        <f>IF(atualizaçãoIMOVEIS!Y203="",IF(atualizaçãoIMOVEIS!Z203="","",atualizaçãoIMOVEIS!B203),atualizaçãoIMOVEIS!B203)</f>
        <v/>
      </c>
      <c r="C204" t="e">
        <f>+LEFT(atualizaçãoIMOVEIS!F203,SEARCH(",",atualizaçãoIMOVEIS!F203))</f>
        <v>#VALUE!</v>
      </c>
      <c r="D204">
        <f>+atualizaçãoIMOVEIS!H203</f>
        <v>0</v>
      </c>
      <c r="E204">
        <f>+atualizaçãoIMOVEIS!J203</f>
        <v>0</v>
      </c>
      <c r="F204">
        <f>IFERROR(LEFT(atualizaçãoIMOVEIS!Y203,SEARCH(",",atualizaçãoIMOVEIS!Y203)-1),atualizaçãoIMOVEIS!Y203)</f>
        <v>0</v>
      </c>
      <c r="G204">
        <f>+atualizaçãoIMOVEIS!D203</f>
        <v>0</v>
      </c>
      <c r="H204" s="67">
        <f ca="1">IF('Tabela de Peso'!$E$8-atualizaçãoIMOVEIS!T203=0,1,'Tabela de Peso'!$E$8-atualizaçãoIMOVEIS!T203)</f>
        <v>45488</v>
      </c>
      <c r="I204" s="57">
        <f ca="1">+TODAY()-atualizaçãoIMOVEIS!U203</f>
        <v>45488</v>
      </c>
      <c r="J204" s="54">
        <f>+atualizaçãoIMOVEIS!K203</f>
        <v>0</v>
      </c>
      <c r="K204" s="54"/>
      <c r="L204" s="54" t="e">
        <f t="shared" si="7"/>
        <v>#DIV/0!</v>
      </c>
      <c r="M204" s="54"/>
      <c r="N204" s="54">
        <f>+atualizaçãoIMOVEIS!L203</f>
        <v>0</v>
      </c>
      <c r="O204" s="54"/>
      <c r="P204" s="54">
        <f>+atualizaçãoIMOVEIS!N203</f>
        <v>0</v>
      </c>
      <c r="Q204" s="62">
        <f>SUM(W$3:W204)</f>
        <v>202</v>
      </c>
      <c r="R204">
        <f>+atualizaçãoIMOVEIS!Q203</f>
        <v>0</v>
      </c>
      <c r="S204">
        <f>+atualizaçãoIMOVEIS!S203</f>
        <v>0</v>
      </c>
      <c r="T204">
        <f>+atualizaçãoIMOVEIS!V203</f>
        <v>0</v>
      </c>
      <c r="U204" s="56">
        <f>IFERROR(VLOOKUP(G204,'Tabela de Peso'!B$36:E$53,4,0),1)</f>
        <v>1</v>
      </c>
      <c r="V204">
        <f>IF(J204=0,'Tabela de Peso'!E$11,'Tabela de Peso'!E$10)</f>
        <v>8</v>
      </c>
      <c r="W204" s="1">
        <f>IF(atualizaçãoIMOVEIS!AB203="Especial",'Tabela de Peso'!$E$4,1)</f>
        <v>1</v>
      </c>
      <c r="X204" s="1">
        <f>IFERROR(VLOOKUP(D204,'Tabela de Peso'!B:E,4,0),'Tabela de Peso'!E$32)</f>
        <v>-100</v>
      </c>
      <c r="Y204" s="70">
        <f>COUNTIF(Clientes!B:B,B204)</f>
        <v>1048347</v>
      </c>
      <c r="Z204" s="69">
        <f>+COUNTIF(Visitas!B:B,B204)</f>
        <v>1048172</v>
      </c>
      <c r="AA204" s="94">
        <f>IFERROR(VLOOKUP(B204,ZAP!A$2:AC$793,28,0),1)</f>
        <v>1</v>
      </c>
      <c r="AB204" s="65">
        <f>IFERROR(VLOOKUP(B204,ZAP!A$2:AC$793,26,0),1)</f>
        <v>1</v>
      </c>
      <c r="AC204" s="55">
        <f>IF(B204="",-9999999999,((AA204*'Tabela de Peso'!$E$7/H204)+(Z204*'Tabela de Peso'!$E$6/H204)+(Y204*'Tabela de Peso'!$E$5/H204)+(AB204*'Tabela de Peso'!$E$9+T204/1000)+W204+V204+X204+U204++AF204+S204+atualizaçãoIMOVEIS!R203)-I204-P204/1000)</f>
        <v>-9999999999</v>
      </c>
      <c r="AD204" s="66" t="str">
        <f>IFERROR(+VLOOKUP(B204,ZAP!A:D,3,0),"não")</f>
        <v>não</v>
      </c>
      <c r="AE204" s="55" t="str">
        <f>IF(B204="","",IF(A204&lt;81,IF(AD204="ativo","manter","inserir"),IF(AD204="ativo",IF(H204&lt;'Tabela de Peso'!D$8,"manter","retirar"),"Não anunciar")))</f>
        <v/>
      </c>
    </row>
    <row r="205" spans="1:31" x14ac:dyDescent="0.25">
      <c r="A205" s="56">
        <f t="shared" ca="1" si="6"/>
        <v>85</v>
      </c>
      <c r="B205" t="str">
        <f>IF(atualizaçãoIMOVEIS!Y204="",IF(atualizaçãoIMOVEIS!Z204="","",atualizaçãoIMOVEIS!B204),atualizaçãoIMOVEIS!B204)</f>
        <v/>
      </c>
      <c r="C205" t="e">
        <f>+LEFT(atualizaçãoIMOVEIS!F204,SEARCH(",",atualizaçãoIMOVEIS!F204))</f>
        <v>#VALUE!</v>
      </c>
      <c r="D205">
        <f>+atualizaçãoIMOVEIS!H204</f>
        <v>0</v>
      </c>
      <c r="E205">
        <f>+atualizaçãoIMOVEIS!J204</f>
        <v>0</v>
      </c>
      <c r="F205">
        <f>IFERROR(LEFT(atualizaçãoIMOVEIS!Y204,SEARCH(",",atualizaçãoIMOVEIS!Y204)-1),atualizaçãoIMOVEIS!Y204)</f>
        <v>0</v>
      </c>
      <c r="G205">
        <f>+atualizaçãoIMOVEIS!D204</f>
        <v>0</v>
      </c>
      <c r="H205" s="67">
        <f ca="1">IF('Tabela de Peso'!$E$8-atualizaçãoIMOVEIS!T204=0,1,'Tabela de Peso'!$E$8-atualizaçãoIMOVEIS!T204)</f>
        <v>45488</v>
      </c>
      <c r="I205" s="57">
        <f ca="1">+TODAY()-atualizaçãoIMOVEIS!U204</f>
        <v>45488</v>
      </c>
      <c r="J205" s="54">
        <f>+atualizaçãoIMOVEIS!K204</f>
        <v>0</v>
      </c>
      <c r="K205" s="54"/>
      <c r="L205" s="54" t="e">
        <f t="shared" si="7"/>
        <v>#DIV/0!</v>
      </c>
      <c r="M205" s="54"/>
      <c r="N205" s="54">
        <f>+atualizaçãoIMOVEIS!L204</f>
        <v>0</v>
      </c>
      <c r="O205" s="54"/>
      <c r="P205" s="54">
        <f>+atualizaçãoIMOVEIS!N204</f>
        <v>0</v>
      </c>
      <c r="Q205" s="62">
        <f>SUM(W$3:W205)</f>
        <v>203</v>
      </c>
      <c r="R205">
        <f>+atualizaçãoIMOVEIS!Q204</f>
        <v>0</v>
      </c>
      <c r="S205">
        <f>+atualizaçãoIMOVEIS!S204</f>
        <v>0</v>
      </c>
      <c r="T205">
        <f>+atualizaçãoIMOVEIS!V204</f>
        <v>0</v>
      </c>
      <c r="U205" s="56">
        <f>IFERROR(VLOOKUP(G205,'Tabela de Peso'!B$36:E$53,4,0),1)</f>
        <v>1</v>
      </c>
      <c r="V205">
        <f>IF(J205=0,'Tabela de Peso'!E$11,'Tabela de Peso'!E$10)</f>
        <v>8</v>
      </c>
      <c r="W205" s="1">
        <f>IF(atualizaçãoIMOVEIS!AB204="Especial",'Tabela de Peso'!$E$4,1)</f>
        <v>1</v>
      </c>
      <c r="X205" s="1">
        <f>IFERROR(VLOOKUP(D205,'Tabela de Peso'!B:E,4,0),'Tabela de Peso'!E$32)</f>
        <v>-100</v>
      </c>
      <c r="Y205" s="70">
        <f>COUNTIF(Clientes!B:B,B205)</f>
        <v>1048347</v>
      </c>
      <c r="Z205" s="69">
        <f>+COUNTIF(Visitas!B:B,B205)</f>
        <v>1048172</v>
      </c>
      <c r="AA205" s="94">
        <f>IFERROR(VLOOKUP(B205,ZAP!A$2:AC$793,28,0),1)</f>
        <v>1</v>
      </c>
      <c r="AB205" s="65">
        <f>IFERROR(VLOOKUP(B205,ZAP!A$2:AC$793,26,0),1)</f>
        <v>1</v>
      </c>
      <c r="AC205" s="55">
        <f>IF(B205="",-9999999999,((AA205*'Tabela de Peso'!$E$7/H205)+(Z205*'Tabela de Peso'!$E$6/H205)+(Y205*'Tabela de Peso'!$E$5/H205)+(AB205*'Tabela de Peso'!$E$9+T205/1000)+W205+V205+X205+U205++AF205+S205+atualizaçãoIMOVEIS!R204)-I205-P205/1000)</f>
        <v>-9999999999</v>
      </c>
      <c r="AD205" s="66" t="str">
        <f>IFERROR(+VLOOKUP(B205,ZAP!A:D,3,0),"não")</f>
        <v>não</v>
      </c>
      <c r="AE205" s="55" t="str">
        <f>IF(B205="","",IF(A205&lt;81,IF(AD205="ativo","manter","inserir"),IF(AD205="ativo",IF(H205&lt;'Tabela de Peso'!D$8,"manter","retirar"),"Não anunciar")))</f>
        <v/>
      </c>
    </row>
    <row r="206" spans="1:31" x14ac:dyDescent="0.25">
      <c r="A206" s="56">
        <f t="shared" ca="1" si="6"/>
        <v>85</v>
      </c>
      <c r="B206" t="str">
        <f>IF(atualizaçãoIMOVEIS!Y205="",IF(atualizaçãoIMOVEIS!Z205="","",atualizaçãoIMOVEIS!B205),atualizaçãoIMOVEIS!B205)</f>
        <v/>
      </c>
      <c r="C206" t="e">
        <f>+LEFT(atualizaçãoIMOVEIS!F205,SEARCH(",",atualizaçãoIMOVEIS!F205))</f>
        <v>#VALUE!</v>
      </c>
      <c r="D206">
        <f>+atualizaçãoIMOVEIS!H205</f>
        <v>0</v>
      </c>
      <c r="E206">
        <f>+atualizaçãoIMOVEIS!J205</f>
        <v>0</v>
      </c>
      <c r="F206">
        <f>IFERROR(LEFT(atualizaçãoIMOVEIS!Y205,SEARCH(",",atualizaçãoIMOVEIS!Y205)-1),atualizaçãoIMOVEIS!Y205)</f>
        <v>0</v>
      </c>
      <c r="G206">
        <f>+atualizaçãoIMOVEIS!D205</f>
        <v>0</v>
      </c>
      <c r="H206" s="67">
        <f ca="1">IF('Tabela de Peso'!$E$8-atualizaçãoIMOVEIS!T205=0,1,'Tabela de Peso'!$E$8-atualizaçãoIMOVEIS!T205)</f>
        <v>45488</v>
      </c>
      <c r="I206" s="57">
        <f ca="1">+TODAY()-atualizaçãoIMOVEIS!U205</f>
        <v>45488</v>
      </c>
      <c r="J206" s="54">
        <f>+atualizaçãoIMOVEIS!K205</f>
        <v>0</v>
      </c>
      <c r="K206" s="54"/>
      <c r="L206" s="54" t="e">
        <f t="shared" si="7"/>
        <v>#DIV/0!</v>
      </c>
      <c r="M206" s="54"/>
      <c r="N206" s="54">
        <f>+atualizaçãoIMOVEIS!L205</f>
        <v>0</v>
      </c>
      <c r="O206" s="54"/>
      <c r="P206" s="54">
        <f>+atualizaçãoIMOVEIS!N205</f>
        <v>0</v>
      </c>
      <c r="Q206" s="62">
        <f>SUM(W$3:W206)</f>
        <v>204</v>
      </c>
      <c r="R206">
        <f>+atualizaçãoIMOVEIS!Q205</f>
        <v>0</v>
      </c>
      <c r="S206">
        <f>+atualizaçãoIMOVEIS!S205</f>
        <v>0</v>
      </c>
      <c r="T206">
        <f>+atualizaçãoIMOVEIS!V205</f>
        <v>0</v>
      </c>
      <c r="U206" s="56">
        <f>IFERROR(VLOOKUP(G206,'Tabela de Peso'!B$36:E$53,4,0),1)</f>
        <v>1</v>
      </c>
      <c r="V206">
        <f>IF(J206=0,'Tabela de Peso'!E$11,'Tabela de Peso'!E$10)</f>
        <v>8</v>
      </c>
      <c r="W206" s="1">
        <f>IF(atualizaçãoIMOVEIS!AB205="Especial",'Tabela de Peso'!$E$4,1)</f>
        <v>1</v>
      </c>
      <c r="X206" s="1">
        <f>IFERROR(VLOOKUP(D206,'Tabela de Peso'!B:E,4,0),'Tabela de Peso'!E$32)</f>
        <v>-100</v>
      </c>
      <c r="Y206" s="70">
        <f>COUNTIF(Clientes!B:B,B206)</f>
        <v>1048347</v>
      </c>
      <c r="Z206" s="69">
        <f>+COUNTIF(Visitas!B:B,B206)</f>
        <v>1048172</v>
      </c>
      <c r="AA206" s="94">
        <f>IFERROR(VLOOKUP(B206,ZAP!A$2:AC$793,28,0),1)</f>
        <v>1</v>
      </c>
      <c r="AB206" s="65">
        <f>IFERROR(VLOOKUP(B206,ZAP!A$2:AC$793,26,0),1)</f>
        <v>1</v>
      </c>
      <c r="AC206" s="55">
        <f>IF(B206="",-9999999999,((AA206*'Tabela de Peso'!$E$7/H206)+(Z206*'Tabela de Peso'!$E$6/H206)+(Y206*'Tabela de Peso'!$E$5/H206)+(AB206*'Tabela de Peso'!$E$9+T206/1000)+W206+V206+X206+U206++AF206+S206+atualizaçãoIMOVEIS!R205)-I206-P206/1000)</f>
        <v>-9999999999</v>
      </c>
      <c r="AD206" s="66" t="str">
        <f>IFERROR(+VLOOKUP(B206,ZAP!A:D,3,0),"não")</f>
        <v>não</v>
      </c>
      <c r="AE206" s="55" t="str">
        <f>IF(B206="","",IF(A206&lt;81,IF(AD206="ativo","manter","inserir"),IF(AD206="ativo",IF(H206&lt;'Tabela de Peso'!D$8,"manter","retirar"),"Não anunciar")))</f>
        <v/>
      </c>
    </row>
    <row r="207" spans="1:31" x14ac:dyDescent="0.25">
      <c r="A207" s="56">
        <f t="shared" ca="1" si="6"/>
        <v>85</v>
      </c>
      <c r="B207" t="str">
        <f>IF(atualizaçãoIMOVEIS!Y206="",IF(atualizaçãoIMOVEIS!Z206="","",atualizaçãoIMOVEIS!B206),atualizaçãoIMOVEIS!B206)</f>
        <v/>
      </c>
      <c r="C207" t="e">
        <f>+LEFT(atualizaçãoIMOVEIS!F206,SEARCH(",",atualizaçãoIMOVEIS!F206))</f>
        <v>#VALUE!</v>
      </c>
      <c r="D207">
        <f>+atualizaçãoIMOVEIS!H206</f>
        <v>0</v>
      </c>
      <c r="E207">
        <f>+atualizaçãoIMOVEIS!J206</f>
        <v>0</v>
      </c>
      <c r="F207">
        <f>IFERROR(LEFT(atualizaçãoIMOVEIS!Y206,SEARCH(",",atualizaçãoIMOVEIS!Y206)-1),atualizaçãoIMOVEIS!Y206)</f>
        <v>0</v>
      </c>
      <c r="G207">
        <f>+atualizaçãoIMOVEIS!D206</f>
        <v>0</v>
      </c>
      <c r="H207" s="67">
        <f ca="1">IF('Tabela de Peso'!$E$8-atualizaçãoIMOVEIS!T206=0,1,'Tabela de Peso'!$E$8-atualizaçãoIMOVEIS!T206)</f>
        <v>45488</v>
      </c>
      <c r="I207" s="57">
        <f ca="1">+TODAY()-atualizaçãoIMOVEIS!U206</f>
        <v>45488</v>
      </c>
      <c r="J207" s="54">
        <f>+atualizaçãoIMOVEIS!K206</f>
        <v>0</v>
      </c>
      <c r="K207" s="54"/>
      <c r="L207" s="54" t="e">
        <f t="shared" si="7"/>
        <v>#DIV/0!</v>
      </c>
      <c r="M207" s="54"/>
      <c r="N207" s="54">
        <f>+atualizaçãoIMOVEIS!L206</f>
        <v>0</v>
      </c>
      <c r="O207" s="54"/>
      <c r="P207" s="54">
        <f>+atualizaçãoIMOVEIS!N206</f>
        <v>0</v>
      </c>
      <c r="Q207" s="62">
        <f>SUM(W$3:W207)</f>
        <v>205</v>
      </c>
      <c r="R207">
        <f>+atualizaçãoIMOVEIS!Q206</f>
        <v>0</v>
      </c>
      <c r="S207">
        <f>+atualizaçãoIMOVEIS!S206</f>
        <v>0</v>
      </c>
      <c r="T207">
        <f>+atualizaçãoIMOVEIS!V206</f>
        <v>0</v>
      </c>
      <c r="U207" s="56">
        <f>IFERROR(VLOOKUP(G207,'Tabela de Peso'!B$36:E$53,4,0),1)</f>
        <v>1</v>
      </c>
      <c r="V207">
        <f>IF(J207=0,'Tabela de Peso'!E$11,'Tabela de Peso'!E$10)</f>
        <v>8</v>
      </c>
      <c r="W207" s="1">
        <f>IF(atualizaçãoIMOVEIS!AB206="Especial",'Tabela de Peso'!$E$4,1)</f>
        <v>1</v>
      </c>
      <c r="X207" s="1">
        <f>IFERROR(VLOOKUP(D207,'Tabela de Peso'!B:E,4,0),'Tabela de Peso'!E$32)</f>
        <v>-100</v>
      </c>
      <c r="Y207" s="70">
        <f>COUNTIF(Clientes!B:B,B207)</f>
        <v>1048347</v>
      </c>
      <c r="Z207" s="69">
        <f>+COUNTIF(Visitas!B:B,B207)</f>
        <v>1048172</v>
      </c>
      <c r="AA207" s="94">
        <f>IFERROR(VLOOKUP(B207,ZAP!A$2:AC$793,28,0),1)</f>
        <v>1</v>
      </c>
      <c r="AB207" s="65">
        <f>IFERROR(VLOOKUP(B207,ZAP!A$2:AC$793,26,0),1)</f>
        <v>1</v>
      </c>
      <c r="AC207" s="55">
        <f>IF(B207="",-9999999999,((AA207*'Tabela de Peso'!$E$7/H207)+(Z207*'Tabela de Peso'!$E$6/H207)+(Y207*'Tabela de Peso'!$E$5/H207)+(AB207*'Tabela de Peso'!$E$9+T207/1000)+W207+V207+X207+U207++AF207+S207+atualizaçãoIMOVEIS!R206)-I207-P207/1000)</f>
        <v>-9999999999</v>
      </c>
      <c r="AD207" s="66" t="str">
        <f>IFERROR(+VLOOKUP(B207,ZAP!A:D,3,0),"não")</f>
        <v>não</v>
      </c>
      <c r="AE207" s="55" t="str">
        <f>IF(B207="","",IF(A207&lt;81,IF(AD207="ativo","manter","inserir"),IF(AD207="ativo",IF(H207&lt;'Tabela de Peso'!D$8,"manter","retirar"),"Não anunciar")))</f>
        <v/>
      </c>
    </row>
    <row r="208" spans="1:31" x14ac:dyDescent="0.25">
      <c r="A208" s="56">
        <f t="shared" ca="1" si="6"/>
        <v>85</v>
      </c>
      <c r="B208" t="str">
        <f>IF(atualizaçãoIMOVEIS!Y207="",IF(atualizaçãoIMOVEIS!Z207="","",atualizaçãoIMOVEIS!B207),atualizaçãoIMOVEIS!B207)</f>
        <v/>
      </c>
      <c r="C208" t="e">
        <f>+LEFT(atualizaçãoIMOVEIS!F207,SEARCH(",",atualizaçãoIMOVEIS!F207))</f>
        <v>#VALUE!</v>
      </c>
      <c r="D208">
        <f>+atualizaçãoIMOVEIS!H207</f>
        <v>0</v>
      </c>
      <c r="E208">
        <f>+atualizaçãoIMOVEIS!J207</f>
        <v>0</v>
      </c>
      <c r="F208">
        <f>IFERROR(LEFT(atualizaçãoIMOVEIS!Y207,SEARCH(",",atualizaçãoIMOVEIS!Y207)-1),atualizaçãoIMOVEIS!Y207)</f>
        <v>0</v>
      </c>
      <c r="G208">
        <f>+atualizaçãoIMOVEIS!D207</f>
        <v>0</v>
      </c>
      <c r="H208" s="67">
        <f ca="1">IF('Tabela de Peso'!$E$8-atualizaçãoIMOVEIS!T207=0,1,'Tabela de Peso'!$E$8-atualizaçãoIMOVEIS!T207)</f>
        <v>45488</v>
      </c>
      <c r="I208" s="57">
        <f ca="1">+TODAY()-atualizaçãoIMOVEIS!U207</f>
        <v>45488</v>
      </c>
      <c r="J208" s="54">
        <f>+atualizaçãoIMOVEIS!K207</f>
        <v>0</v>
      </c>
      <c r="K208" s="54"/>
      <c r="L208" s="54" t="e">
        <f t="shared" si="7"/>
        <v>#DIV/0!</v>
      </c>
      <c r="M208" s="54"/>
      <c r="N208" s="54">
        <f>+atualizaçãoIMOVEIS!L207</f>
        <v>0</v>
      </c>
      <c r="O208" s="54"/>
      <c r="P208" s="54">
        <f>+atualizaçãoIMOVEIS!N207</f>
        <v>0</v>
      </c>
      <c r="Q208" s="62">
        <f>SUM(W$3:W208)</f>
        <v>206</v>
      </c>
      <c r="R208">
        <f>+atualizaçãoIMOVEIS!Q207</f>
        <v>0</v>
      </c>
      <c r="S208">
        <f>+atualizaçãoIMOVEIS!S207</f>
        <v>0</v>
      </c>
      <c r="T208">
        <f>+atualizaçãoIMOVEIS!V207</f>
        <v>0</v>
      </c>
      <c r="U208" s="56">
        <f>IFERROR(VLOOKUP(G208,'Tabela de Peso'!B$36:E$53,4,0),1)</f>
        <v>1</v>
      </c>
      <c r="V208">
        <f>IF(J208=0,'Tabela de Peso'!E$11,'Tabela de Peso'!E$10)</f>
        <v>8</v>
      </c>
      <c r="W208" s="1">
        <f>IF(atualizaçãoIMOVEIS!AB207="Especial",'Tabela de Peso'!$E$4,1)</f>
        <v>1</v>
      </c>
      <c r="X208" s="1">
        <f>IFERROR(VLOOKUP(D208,'Tabela de Peso'!B:E,4,0),'Tabela de Peso'!E$32)</f>
        <v>-100</v>
      </c>
      <c r="Y208" s="70">
        <f>COUNTIF(Clientes!B:B,B208)</f>
        <v>1048347</v>
      </c>
      <c r="Z208" s="69">
        <f>+COUNTIF(Visitas!B:B,B208)</f>
        <v>1048172</v>
      </c>
      <c r="AA208" s="94">
        <f>IFERROR(VLOOKUP(B208,ZAP!A$2:AC$793,28,0),1)</f>
        <v>1</v>
      </c>
      <c r="AB208" s="65">
        <f>IFERROR(VLOOKUP(B208,ZAP!A$2:AC$793,26,0),1)</f>
        <v>1</v>
      </c>
      <c r="AC208" s="55">
        <f>IF(B208="",-9999999999,((AA208*'Tabela de Peso'!$E$7/H208)+(Z208*'Tabela de Peso'!$E$6/H208)+(Y208*'Tabela de Peso'!$E$5/H208)+(AB208*'Tabela de Peso'!$E$9+T208/1000)+W208+V208+X208+U208++AF208+S208+atualizaçãoIMOVEIS!R207)-I208-P208/1000)</f>
        <v>-9999999999</v>
      </c>
      <c r="AD208" s="66" t="str">
        <f>IFERROR(+VLOOKUP(B208,ZAP!A:D,3,0),"não")</f>
        <v>não</v>
      </c>
      <c r="AE208" s="55" t="str">
        <f>IF(B208="","",IF(A208&lt;81,IF(AD208="ativo","manter","inserir"),IF(AD208="ativo",IF(H208&lt;'Tabela de Peso'!D$8,"manter","retirar"),"Não anunciar")))</f>
        <v/>
      </c>
    </row>
    <row r="209" spans="1:31" x14ac:dyDescent="0.25">
      <c r="A209" s="56">
        <f t="shared" ca="1" si="6"/>
        <v>85</v>
      </c>
      <c r="B209" t="str">
        <f>IF(atualizaçãoIMOVEIS!Y208="",IF(atualizaçãoIMOVEIS!Z208="","",atualizaçãoIMOVEIS!B208),atualizaçãoIMOVEIS!B208)</f>
        <v/>
      </c>
      <c r="C209" t="e">
        <f>+LEFT(atualizaçãoIMOVEIS!F208,SEARCH(",",atualizaçãoIMOVEIS!F208))</f>
        <v>#VALUE!</v>
      </c>
      <c r="D209">
        <f>+atualizaçãoIMOVEIS!H208</f>
        <v>0</v>
      </c>
      <c r="E209">
        <f>+atualizaçãoIMOVEIS!J208</f>
        <v>0</v>
      </c>
      <c r="F209">
        <f>IFERROR(LEFT(atualizaçãoIMOVEIS!Y208,SEARCH(",",atualizaçãoIMOVEIS!Y208)-1),atualizaçãoIMOVEIS!Y208)</f>
        <v>0</v>
      </c>
      <c r="G209">
        <f>+atualizaçãoIMOVEIS!D208</f>
        <v>0</v>
      </c>
      <c r="H209" s="67">
        <f ca="1">IF('Tabela de Peso'!$E$8-atualizaçãoIMOVEIS!T208=0,1,'Tabela de Peso'!$E$8-atualizaçãoIMOVEIS!T208)</f>
        <v>45488</v>
      </c>
      <c r="I209" s="57">
        <f ca="1">+TODAY()-atualizaçãoIMOVEIS!U208</f>
        <v>45488</v>
      </c>
      <c r="J209" s="54">
        <f>+atualizaçãoIMOVEIS!K208</f>
        <v>0</v>
      </c>
      <c r="K209" s="54"/>
      <c r="L209" s="54" t="e">
        <f t="shared" si="7"/>
        <v>#DIV/0!</v>
      </c>
      <c r="M209" s="54"/>
      <c r="N209" s="54">
        <f>+atualizaçãoIMOVEIS!L208</f>
        <v>0</v>
      </c>
      <c r="O209" s="54"/>
      <c r="P209" s="54">
        <f>+atualizaçãoIMOVEIS!N208</f>
        <v>0</v>
      </c>
      <c r="Q209" s="62">
        <f>SUM(W$3:W209)</f>
        <v>207</v>
      </c>
      <c r="R209">
        <f>+atualizaçãoIMOVEIS!Q208</f>
        <v>0</v>
      </c>
      <c r="S209">
        <f>+atualizaçãoIMOVEIS!S208</f>
        <v>0</v>
      </c>
      <c r="T209">
        <f>+atualizaçãoIMOVEIS!V208</f>
        <v>0</v>
      </c>
      <c r="U209" s="56">
        <f>IFERROR(VLOOKUP(G209,'Tabela de Peso'!B$36:E$53,4,0),1)</f>
        <v>1</v>
      </c>
      <c r="V209">
        <f>IF(J209=0,'Tabela de Peso'!E$11,'Tabela de Peso'!E$10)</f>
        <v>8</v>
      </c>
      <c r="W209" s="1">
        <f>IF(atualizaçãoIMOVEIS!AB208="Especial",'Tabela de Peso'!$E$4,1)</f>
        <v>1</v>
      </c>
      <c r="X209" s="1">
        <f>IFERROR(VLOOKUP(D209,'Tabela de Peso'!B:E,4,0),'Tabela de Peso'!E$32)</f>
        <v>-100</v>
      </c>
      <c r="Y209" s="70">
        <f>COUNTIF(Clientes!B:B,B209)</f>
        <v>1048347</v>
      </c>
      <c r="Z209" s="69">
        <f>+COUNTIF(Visitas!B:B,B209)</f>
        <v>1048172</v>
      </c>
      <c r="AA209" s="94">
        <f>IFERROR(VLOOKUP(B209,ZAP!A$2:AC$793,28,0),1)</f>
        <v>1</v>
      </c>
      <c r="AB209" s="65">
        <f>IFERROR(VLOOKUP(B209,ZAP!A$2:AC$793,26,0),1)</f>
        <v>1</v>
      </c>
      <c r="AC209" s="55">
        <f>IF(B209="",-9999999999,((AA209*'Tabela de Peso'!$E$7/H209)+(Z209*'Tabela de Peso'!$E$6/H209)+(Y209*'Tabela de Peso'!$E$5/H209)+(AB209*'Tabela de Peso'!$E$9+T209/1000)+W209+V209+X209+U209++AF209+S209+atualizaçãoIMOVEIS!R208)-I209-P209/1000)</f>
        <v>-9999999999</v>
      </c>
      <c r="AD209" s="66" t="str">
        <f>IFERROR(+VLOOKUP(B209,ZAP!A:D,3,0),"não")</f>
        <v>não</v>
      </c>
      <c r="AE209" s="55" t="str">
        <f>IF(B209="","",IF(A209&lt;81,IF(AD209="ativo","manter","inserir"),IF(AD209="ativo",IF(H209&lt;'Tabela de Peso'!D$8,"manter","retirar"),"Não anunciar")))</f>
        <v/>
      </c>
    </row>
    <row r="210" spans="1:31" x14ac:dyDescent="0.25">
      <c r="A210" s="56">
        <f t="shared" ca="1" si="6"/>
        <v>85</v>
      </c>
      <c r="B210" t="str">
        <f>IF(atualizaçãoIMOVEIS!Y209="",IF(atualizaçãoIMOVEIS!Z209="","",atualizaçãoIMOVEIS!B209),atualizaçãoIMOVEIS!B209)</f>
        <v/>
      </c>
      <c r="C210" t="e">
        <f>+LEFT(atualizaçãoIMOVEIS!F209,SEARCH(",",atualizaçãoIMOVEIS!F209))</f>
        <v>#VALUE!</v>
      </c>
      <c r="D210">
        <f>+atualizaçãoIMOVEIS!H209</f>
        <v>0</v>
      </c>
      <c r="E210">
        <f>+atualizaçãoIMOVEIS!J209</f>
        <v>0</v>
      </c>
      <c r="F210">
        <f>IFERROR(LEFT(atualizaçãoIMOVEIS!Y209,SEARCH(",",atualizaçãoIMOVEIS!Y209)-1),atualizaçãoIMOVEIS!Y209)</f>
        <v>0</v>
      </c>
      <c r="G210">
        <f>+atualizaçãoIMOVEIS!D209</f>
        <v>0</v>
      </c>
      <c r="H210" s="67">
        <f ca="1">IF('Tabela de Peso'!$E$8-atualizaçãoIMOVEIS!T209=0,1,'Tabela de Peso'!$E$8-atualizaçãoIMOVEIS!T209)</f>
        <v>45488</v>
      </c>
      <c r="I210" s="57">
        <f ca="1">+TODAY()-atualizaçãoIMOVEIS!U209</f>
        <v>45488</v>
      </c>
      <c r="J210" s="54">
        <f>+atualizaçãoIMOVEIS!K209</f>
        <v>0</v>
      </c>
      <c r="K210" s="54"/>
      <c r="L210" s="54" t="e">
        <f t="shared" si="7"/>
        <v>#DIV/0!</v>
      </c>
      <c r="M210" s="54"/>
      <c r="N210" s="54">
        <f>+atualizaçãoIMOVEIS!L209</f>
        <v>0</v>
      </c>
      <c r="O210" s="54"/>
      <c r="P210" s="54">
        <f>+atualizaçãoIMOVEIS!N209</f>
        <v>0</v>
      </c>
      <c r="Q210" s="62">
        <f>SUM(W$3:W210)</f>
        <v>208</v>
      </c>
      <c r="R210">
        <f>+atualizaçãoIMOVEIS!Q209</f>
        <v>0</v>
      </c>
      <c r="S210">
        <f>+atualizaçãoIMOVEIS!S209</f>
        <v>0</v>
      </c>
      <c r="T210">
        <f>+atualizaçãoIMOVEIS!V209</f>
        <v>0</v>
      </c>
      <c r="U210" s="56">
        <f>IFERROR(VLOOKUP(G210,'Tabela de Peso'!B$36:E$53,4,0),1)</f>
        <v>1</v>
      </c>
      <c r="V210">
        <f>IF(J210=0,'Tabela de Peso'!E$11,'Tabela de Peso'!E$10)</f>
        <v>8</v>
      </c>
      <c r="W210" s="1">
        <f>IF(atualizaçãoIMOVEIS!AB209="Especial",'Tabela de Peso'!$E$4,1)</f>
        <v>1</v>
      </c>
      <c r="X210" s="1">
        <f>IFERROR(VLOOKUP(D210,'Tabela de Peso'!B:E,4,0),'Tabela de Peso'!E$32)</f>
        <v>-100</v>
      </c>
      <c r="Y210" s="70">
        <f>COUNTIF(Clientes!B:B,B210)</f>
        <v>1048347</v>
      </c>
      <c r="Z210" s="69">
        <f>+COUNTIF(Visitas!B:B,B210)</f>
        <v>1048172</v>
      </c>
      <c r="AA210" s="94">
        <f>IFERROR(VLOOKUP(B210,ZAP!A$2:AC$793,28,0),1)</f>
        <v>1</v>
      </c>
      <c r="AB210" s="65">
        <f>IFERROR(VLOOKUP(B210,ZAP!A$2:AC$793,26,0),1)</f>
        <v>1</v>
      </c>
      <c r="AC210" s="55">
        <f>IF(B210="",-9999999999,((AA210*'Tabela de Peso'!$E$7/H210)+(Z210*'Tabela de Peso'!$E$6/H210)+(Y210*'Tabela de Peso'!$E$5/H210)+(AB210*'Tabela de Peso'!$E$9+T210/1000)+W210+V210+X210+U210++AF210+S210+atualizaçãoIMOVEIS!R209)-I210-P210/1000)</f>
        <v>-9999999999</v>
      </c>
      <c r="AD210" s="66" t="str">
        <f>IFERROR(+VLOOKUP(B210,ZAP!A:D,3,0),"não")</f>
        <v>não</v>
      </c>
      <c r="AE210" s="55" t="str">
        <f>IF(B210="","",IF(A210&lt;81,IF(AD210="ativo","manter","inserir"),IF(AD210="ativo",IF(H210&lt;'Tabela de Peso'!D$8,"manter","retirar"),"Não anunciar")))</f>
        <v/>
      </c>
    </row>
    <row r="211" spans="1:31" x14ac:dyDescent="0.25">
      <c r="A211" s="56">
        <f t="shared" ca="1" si="6"/>
        <v>85</v>
      </c>
      <c r="B211" t="str">
        <f>IF(atualizaçãoIMOVEIS!Y210="",IF(atualizaçãoIMOVEIS!Z210="","",atualizaçãoIMOVEIS!B210),atualizaçãoIMOVEIS!B210)</f>
        <v/>
      </c>
      <c r="C211" t="e">
        <f>+LEFT(atualizaçãoIMOVEIS!F210,SEARCH(",",atualizaçãoIMOVEIS!F210))</f>
        <v>#VALUE!</v>
      </c>
      <c r="D211">
        <f>+atualizaçãoIMOVEIS!H210</f>
        <v>0</v>
      </c>
      <c r="E211">
        <f>+atualizaçãoIMOVEIS!J210</f>
        <v>0</v>
      </c>
      <c r="F211">
        <f>IFERROR(LEFT(atualizaçãoIMOVEIS!Y210,SEARCH(",",atualizaçãoIMOVEIS!Y210)-1),atualizaçãoIMOVEIS!Y210)</f>
        <v>0</v>
      </c>
      <c r="G211">
        <f>+atualizaçãoIMOVEIS!D210</f>
        <v>0</v>
      </c>
      <c r="H211" s="67">
        <f ca="1">IF('Tabela de Peso'!$E$8-atualizaçãoIMOVEIS!T210=0,1,'Tabela de Peso'!$E$8-atualizaçãoIMOVEIS!T210)</f>
        <v>45488</v>
      </c>
      <c r="I211" s="57">
        <f ca="1">+TODAY()-atualizaçãoIMOVEIS!U210</f>
        <v>45488</v>
      </c>
      <c r="J211" s="54">
        <f>+atualizaçãoIMOVEIS!K210</f>
        <v>0</v>
      </c>
      <c r="K211" s="54"/>
      <c r="L211" s="54" t="e">
        <f t="shared" si="7"/>
        <v>#DIV/0!</v>
      </c>
      <c r="M211" s="54"/>
      <c r="N211" s="54">
        <f>+atualizaçãoIMOVEIS!L210</f>
        <v>0</v>
      </c>
      <c r="O211" s="54"/>
      <c r="P211" s="54">
        <f>+atualizaçãoIMOVEIS!N210</f>
        <v>0</v>
      </c>
      <c r="Q211" s="62">
        <f>SUM(W$3:W211)</f>
        <v>209</v>
      </c>
      <c r="R211">
        <f>+atualizaçãoIMOVEIS!Q210</f>
        <v>0</v>
      </c>
      <c r="S211">
        <f>+atualizaçãoIMOVEIS!S210</f>
        <v>0</v>
      </c>
      <c r="T211">
        <f>+atualizaçãoIMOVEIS!V210</f>
        <v>0</v>
      </c>
      <c r="U211" s="56">
        <f>IFERROR(VLOOKUP(G211,'Tabela de Peso'!B$36:E$53,4,0),1)</f>
        <v>1</v>
      </c>
      <c r="V211">
        <f>IF(J211=0,'Tabela de Peso'!E$11,'Tabela de Peso'!E$10)</f>
        <v>8</v>
      </c>
      <c r="W211" s="1">
        <f>IF(atualizaçãoIMOVEIS!AB210="Especial",'Tabela de Peso'!$E$4,1)</f>
        <v>1</v>
      </c>
      <c r="X211" s="1">
        <f>IFERROR(VLOOKUP(D211,'Tabela de Peso'!B:E,4,0),'Tabela de Peso'!E$32)</f>
        <v>-100</v>
      </c>
      <c r="Y211" s="70">
        <f>COUNTIF(Clientes!B:B,B211)</f>
        <v>1048347</v>
      </c>
      <c r="Z211" s="69">
        <f>+COUNTIF(Visitas!B:B,B211)</f>
        <v>1048172</v>
      </c>
      <c r="AA211" s="94">
        <f>IFERROR(VLOOKUP(B211,ZAP!A$2:AC$793,28,0),1)</f>
        <v>1</v>
      </c>
      <c r="AB211" s="65">
        <f>IFERROR(VLOOKUP(B211,ZAP!A$2:AC$793,26,0),1)</f>
        <v>1</v>
      </c>
      <c r="AC211" s="55">
        <f>IF(B211="",-9999999999,((AA211*'Tabela de Peso'!$E$7/H211)+(Z211*'Tabela de Peso'!$E$6/H211)+(Y211*'Tabela de Peso'!$E$5/H211)+(AB211*'Tabela de Peso'!$E$9+T211/1000)+W211+V211+X211+U211++AF211+S211+atualizaçãoIMOVEIS!R210)-I211-P211/1000)</f>
        <v>-9999999999</v>
      </c>
      <c r="AD211" s="66" t="str">
        <f>IFERROR(+VLOOKUP(B211,ZAP!A:D,3,0),"não")</f>
        <v>não</v>
      </c>
      <c r="AE211" s="55" t="str">
        <f>IF(B211="","",IF(A211&lt;81,IF(AD211="ativo","manter","inserir"),IF(AD211="ativo",IF(H211&lt;'Tabela de Peso'!D$8,"manter","retirar"),"Não anunciar")))</f>
        <v/>
      </c>
    </row>
    <row r="212" spans="1:31" x14ac:dyDescent="0.25">
      <c r="A212" s="56">
        <f t="shared" ca="1" si="6"/>
        <v>85</v>
      </c>
      <c r="B212" t="str">
        <f>IF(atualizaçãoIMOVEIS!Y211="",IF(atualizaçãoIMOVEIS!Z211="","",atualizaçãoIMOVEIS!B211),atualizaçãoIMOVEIS!B211)</f>
        <v/>
      </c>
      <c r="C212" t="e">
        <f>+LEFT(atualizaçãoIMOVEIS!F211,SEARCH(",",atualizaçãoIMOVEIS!F211))</f>
        <v>#VALUE!</v>
      </c>
      <c r="D212">
        <f>+atualizaçãoIMOVEIS!H211</f>
        <v>0</v>
      </c>
      <c r="E212">
        <f>+atualizaçãoIMOVEIS!J211</f>
        <v>0</v>
      </c>
      <c r="F212">
        <f>IFERROR(LEFT(atualizaçãoIMOVEIS!Y211,SEARCH(",",atualizaçãoIMOVEIS!Y211)-1),atualizaçãoIMOVEIS!Y211)</f>
        <v>0</v>
      </c>
      <c r="G212">
        <f>+atualizaçãoIMOVEIS!D211</f>
        <v>0</v>
      </c>
      <c r="H212" s="67">
        <f ca="1">IF('Tabela de Peso'!$E$8-atualizaçãoIMOVEIS!T211=0,1,'Tabela de Peso'!$E$8-atualizaçãoIMOVEIS!T211)</f>
        <v>45488</v>
      </c>
      <c r="I212" s="57">
        <f ca="1">+TODAY()-atualizaçãoIMOVEIS!U211</f>
        <v>45488</v>
      </c>
      <c r="J212" s="54">
        <f>+atualizaçãoIMOVEIS!K211</f>
        <v>0</v>
      </c>
      <c r="K212" s="54"/>
      <c r="L212" s="54" t="e">
        <f t="shared" si="7"/>
        <v>#DIV/0!</v>
      </c>
      <c r="M212" s="54"/>
      <c r="N212" s="54">
        <f>+atualizaçãoIMOVEIS!L211</f>
        <v>0</v>
      </c>
      <c r="O212" s="54"/>
      <c r="P212" s="54">
        <f>+atualizaçãoIMOVEIS!N211</f>
        <v>0</v>
      </c>
      <c r="Q212" s="62">
        <f>SUM(W$3:W212)</f>
        <v>210</v>
      </c>
      <c r="R212">
        <f>+atualizaçãoIMOVEIS!Q211</f>
        <v>0</v>
      </c>
      <c r="S212">
        <f>+atualizaçãoIMOVEIS!S211</f>
        <v>0</v>
      </c>
      <c r="T212">
        <f>+atualizaçãoIMOVEIS!V211</f>
        <v>0</v>
      </c>
      <c r="U212" s="56">
        <f>IFERROR(VLOOKUP(G212,'Tabela de Peso'!B$36:E$53,4,0),1)</f>
        <v>1</v>
      </c>
      <c r="V212">
        <f>IF(J212=0,'Tabela de Peso'!E$11,'Tabela de Peso'!E$10)</f>
        <v>8</v>
      </c>
      <c r="W212" s="1">
        <f>IF(atualizaçãoIMOVEIS!AB211="Especial",'Tabela de Peso'!$E$4,1)</f>
        <v>1</v>
      </c>
      <c r="X212" s="1">
        <f>IFERROR(VLOOKUP(D212,'Tabela de Peso'!B:E,4,0),'Tabela de Peso'!E$32)</f>
        <v>-100</v>
      </c>
      <c r="Y212" s="70">
        <f>COUNTIF(Clientes!B:B,B212)</f>
        <v>1048347</v>
      </c>
      <c r="Z212" s="69">
        <f>+COUNTIF(Visitas!B:B,B212)</f>
        <v>1048172</v>
      </c>
      <c r="AA212" s="94">
        <f>IFERROR(VLOOKUP(B212,ZAP!A$2:AC$793,28,0),1)</f>
        <v>1</v>
      </c>
      <c r="AB212" s="65">
        <f>IFERROR(VLOOKUP(B212,ZAP!A$2:AC$793,26,0),1)</f>
        <v>1</v>
      </c>
      <c r="AC212" s="55">
        <f>IF(B212="",-9999999999,((AA212*'Tabela de Peso'!$E$7/H212)+(Z212*'Tabela de Peso'!$E$6/H212)+(Y212*'Tabela de Peso'!$E$5/H212)+(AB212*'Tabela de Peso'!$E$9+T212/1000)+W212+V212+X212+U212++AF212+S212+atualizaçãoIMOVEIS!R211)-I212-P212/1000)</f>
        <v>-9999999999</v>
      </c>
      <c r="AD212" s="66" t="str">
        <f>IFERROR(+VLOOKUP(B212,ZAP!A:D,3,0),"não")</f>
        <v>não</v>
      </c>
      <c r="AE212" s="55" t="str">
        <f>IF(B212="","",IF(A212&lt;81,IF(AD212="ativo","manter","inserir"),IF(AD212="ativo",IF(H212&lt;'Tabela de Peso'!D$8,"manter","retirar"),"Não anunciar")))</f>
        <v/>
      </c>
    </row>
    <row r="213" spans="1:31" x14ac:dyDescent="0.25">
      <c r="A213" s="56">
        <f t="shared" ca="1" si="6"/>
        <v>85</v>
      </c>
      <c r="B213" t="str">
        <f>IF(atualizaçãoIMOVEIS!Y212="",IF(atualizaçãoIMOVEIS!Z212="","",atualizaçãoIMOVEIS!B212),atualizaçãoIMOVEIS!B212)</f>
        <v/>
      </c>
      <c r="C213" t="e">
        <f>+LEFT(atualizaçãoIMOVEIS!F212,SEARCH(",",atualizaçãoIMOVEIS!F212))</f>
        <v>#VALUE!</v>
      </c>
      <c r="D213">
        <f>+atualizaçãoIMOVEIS!H212</f>
        <v>0</v>
      </c>
      <c r="E213">
        <f>+atualizaçãoIMOVEIS!J212</f>
        <v>0</v>
      </c>
      <c r="F213">
        <f>IFERROR(LEFT(atualizaçãoIMOVEIS!Y212,SEARCH(",",atualizaçãoIMOVEIS!Y212)-1),atualizaçãoIMOVEIS!Y212)</f>
        <v>0</v>
      </c>
      <c r="G213">
        <f>+atualizaçãoIMOVEIS!D212</f>
        <v>0</v>
      </c>
      <c r="H213" s="67">
        <f ca="1">IF('Tabela de Peso'!$E$8-atualizaçãoIMOVEIS!T212=0,1,'Tabela de Peso'!$E$8-atualizaçãoIMOVEIS!T212)</f>
        <v>45488</v>
      </c>
      <c r="I213" s="57">
        <f ca="1">+TODAY()-atualizaçãoIMOVEIS!U212</f>
        <v>45488</v>
      </c>
      <c r="J213" s="54">
        <f>+atualizaçãoIMOVEIS!K212</f>
        <v>0</v>
      </c>
      <c r="K213" s="54"/>
      <c r="L213" s="54" t="e">
        <f t="shared" si="7"/>
        <v>#DIV/0!</v>
      </c>
      <c r="M213" s="54"/>
      <c r="N213" s="54">
        <f>+atualizaçãoIMOVEIS!L212</f>
        <v>0</v>
      </c>
      <c r="O213" s="54"/>
      <c r="P213" s="54">
        <f>+atualizaçãoIMOVEIS!N212</f>
        <v>0</v>
      </c>
      <c r="Q213" s="62">
        <f>SUM(W$3:W213)</f>
        <v>211</v>
      </c>
      <c r="R213">
        <f>+atualizaçãoIMOVEIS!Q212</f>
        <v>0</v>
      </c>
      <c r="S213">
        <f>+atualizaçãoIMOVEIS!S212</f>
        <v>0</v>
      </c>
      <c r="T213">
        <f>+atualizaçãoIMOVEIS!V212</f>
        <v>0</v>
      </c>
      <c r="U213" s="56">
        <f>IFERROR(VLOOKUP(G213,'Tabela de Peso'!B$36:E$53,4,0),1)</f>
        <v>1</v>
      </c>
      <c r="V213">
        <f>IF(J213=0,'Tabela de Peso'!E$11,'Tabela de Peso'!E$10)</f>
        <v>8</v>
      </c>
      <c r="W213" s="1">
        <f>IF(atualizaçãoIMOVEIS!AB212="Especial",'Tabela de Peso'!$E$4,1)</f>
        <v>1</v>
      </c>
      <c r="X213" s="1">
        <f>IFERROR(VLOOKUP(D213,'Tabela de Peso'!B:E,4,0),'Tabela de Peso'!E$32)</f>
        <v>-100</v>
      </c>
      <c r="Y213" s="70">
        <f>COUNTIF(Clientes!B:B,B213)</f>
        <v>1048347</v>
      </c>
      <c r="Z213" s="69">
        <f>+COUNTIF(Visitas!B:B,B213)</f>
        <v>1048172</v>
      </c>
      <c r="AA213" s="94">
        <f>IFERROR(VLOOKUP(B213,ZAP!A$2:AC$793,28,0),1)</f>
        <v>1</v>
      </c>
      <c r="AB213" s="65">
        <f>IFERROR(VLOOKUP(B213,ZAP!A$2:AC$793,26,0),1)</f>
        <v>1</v>
      </c>
      <c r="AC213" s="55">
        <f>IF(B213="",-9999999999,((AA213*'Tabela de Peso'!$E$7/H213)+(Z213*'Tabela de Peso'!$E$6/H213)+(Y213*'Tabela de Peso'!$E$5/H213)+(AB213*'Tabela de Peso'!$E$9+T213/1000)+W213+V213+X213+U213++AF213+S213+atualizaçãoIMOVEIS!R212)-I213-P213/1000)</f>
        <v>-9999999999</v>
      </c>
      <c r="AD213" s="66" t="str">
        <f>IFERROR(+VLOOKUP(B213,ZAP!A:D,3,0),"não")</f>
        <v>não</v>
      </c>
      <c r="AE213" s="55" t="str">
        <f>IF(B213="","",IF(A213&lt;81,IF(AD213="ativo","manter","inserir"),IF(AD213="ativo",IF(H213&lt;'Tabela de Peso'!D$8,"manter","retirar"),"Não anunciar")))</f>
        <v/>
      </c>
    </row>
    <row r="214" spans="1:31" x14ac:dyDescent="0.25">
      <c r="A214" s="56">
        <f t="shared" ca="1" si="6"/>
        <v>85</v>
      </c>
      <c r="B214" t="str">
        <f>IF(atualizaçãoIMOVEIS!Y213="",IF(atualizaçãoIMOVEIS!Z213="","",atualizaçãoIMOVEIS!B213),atualizaçãoIMOVEIS!B213)</f>
        <v/>
      </c>
      <c r="C214" t="e">
        <f>+LEFT(atualizaçãoIMOVEIS!F213,SEARCH(",",atualizaçãoIMOVEIS!F213))</f>
        <v>#VALUE!</v>
      </c>
      <c r="D214">
        <f>+atualizaçãoIMOVEIS!H213</f>
        <v>0</v>
      </c>
      <c r="E214">
        <f>+atualizaçãoIMOVEIS!J213</f>
        <v>0</v>
      </c>
      <c r="F214">
        <f>IFERROR(LEFT(atualizaçãoIMOVEIS!Y213,SEARCH(",",atualizaçãoIMOVEIS!Y213)-1),atualizaçãoIMOVEIS!Y213)</f>
        <v>0</v>
      </c>
      <c r="G214">
        <f>+atualizaçãoIMOVEIS!D213</f>
        <v>0</v>
      </c>
      <c r="H214" s="67">
        <f ca="1">IF('Tabela de Peso'!$E$8-atualizaçãoIMOVEIS!T213=0,1,'Tabela de Peso'!$E$8-atualizaçãoIMOVEIS!T213)</f>
        <v>45488</v>
      </c>
      <c r="I214" s="57">
        <f ca="1">+TODAY()-atualizaçãoIMOVEIS!U213</f>
        <v>45488</v>
      </c>
      <c r="J214" s="54">
        <f>+atualizaçãoIMOVEIS!K213</f>
        <v>0</v>
      </c>
      <c r="K214" s="54"/>
      <c r="L214" s="54" t="e">
        <f t="shared" si="7"/>
        <v>#DIV/0!</v>
      </c>
      <c r="M214" s="54"/>
      <c r="N214" s="54">
        <f>+atualizaçãoIMOVEIS!L213</f>
        <v>0</v>
      </c>
      <c r="O214" s="54"/>
      <c r="P214" s="54">
        <f>+atualizaçãoIMOVEIS!N213</f>
        <v>0</v>
      </c>
      <c r="Q214" s="62">
        <f>SUM(W$3:W214)</f>
        <v>212</v>
      </c>
      <c r="R214">
        <f>+atualizaçãoIMOVEIS!Q213</f>
        <v>0</v>
      </c>
      <c r="S214">
        <f>+atualizaçãoIMOVEIS!S213</f>
        <v>0</v>
      </c>
      <c r="T214">
        <f>+atualizaçãoIMOVEIS!V213</f>
        <v>0</v>
      </c>
      <c r="U214" s="56">
        <f>IFERROR(VLOOKUP(G214,'Tabela de Peso'!B$36:E$53,4,0),1)</f>
        <v>1</v>
      </c>
      <c r="V214">
        <f>IF(J214=0,'Tabela de Peso'!E$11,'Tabela de Peso'!E$10)</f>
        <v>8</v>
      </c>
      <c r="W214" s="1">
        <f>IF(atualizaçãoIMOVEIS!AB213="Especial",'Tabela de Peso'!$E$4,1)</f>
        <v>1</v>
      </c>
      <c r="X214" s="1">
        <f>IFERROR(VLOOKUP(D214,'Tabela de Peso'!B:E,4,0),'Tabela de Peso'!E$32)</f>
        <v>-100</v>
      </c>
      <c r="Y214" s="70">
        <f>COUNTIF(Clientes!B:B,B214)</f>
        <v>1048347</v>
      </c>
      <c r="Z214" s="69">
        <f>+COUNTIF(Visitas!B:B,B214)</f>
        <v>1048172</v>
      </c>
      <c r="AA214" s="94">
        <f>IFERROR(VLOOKUP(B214,ZAP!A$2:AC$793,28,0),1)</f>
        <v>1</v>
      </c>
      <c r="AB214" s="65">
        <f>IFERROR(VLOOKUP(B214,ZAP!A$2:AC$793,26,0),1)</f>
        <v>1</v>
      </c>
      <c r="AC214" s="55">
        <f>IF(B214="",-9999999999,((AA214*'Tabela de Peso'!$E$7/H214)+(Z214*'Tabela de Peso'!$E$6/H214)+(Y214*'Tabela de Peso'!$E$5/H214)+(AB214*'Tabela de Peso'!$E$9+T214/1000)+W214+V214+X214+U214++AF214+S214+atualizaçãoIMOVEIS!R213)-I214-P214/1000)</f>
        <v>-9999999999</v>
      </c>
      <c r="AD214" s="66" t="str">
        <f>IFERROR(+VLOOKUP(B214,ZAP!A:D,3,0),"não")</f>
        <v>não</v>
      </c>
      <c r="AE214" s="55" t="str">
        <f>IF(B214="","",IF(A214&lt;81,IF(AD214="ativo","manter","inserir"),IF(AD214="ativo",IF(H214&lt;'Tabela de Peso'!D$8,"manter","retirar"),"Não anunciar")))</f>
        <v/>
      </c>
    </row>
    <row r="215" spans="1:31" x14ac:dyDescent="0.25">
      <c r="A215" s="56">
        <f t="shared" ca="1" si="6"/>
        <v>85</v>
      </c>
      <c r="B215" t="str">
        <f>IF(atualizaçãoIMOVEIS!Y214="",IF(atualizaçãoIMOVEIS!Z214="","",atualizaçãoIMOVEIS!B214),atualizaçãoIMOVEIS!B214)</f>
        <v/>
      </c>
      <c r="C215" t="e">
        <f>+LEFT(atualizaçãoIMOVEIS!F214,SEARCH(",",atualizaçãoIMOVEIS!F214))</f>
        <v>#VALUE!</v>
      </c>
      <c r="D215">
        <f>+atualizaçãoIMOVEIS!H214</f>
        <v>0</v>
      </c>
      <c r="E215">
        <f>+atualizaçãoIMOVEIS!J214</f>
        <v>0</v>
      </c>
      <c r="F215">
        <f>IFERROR(LEFT(atualizaçãoIMOVEIS!Y214,SEARCH(",",atualizaçãoIMOVEIS!Y214)-1),atualizaçãoIMOVEIS!Y214)</f>
        <v>0</v>
      </c>
      <c r="G215">
        <f>+atualizaçãoIMOVEIS!D214</f>
        <v>0</v>
      </c>
      <c r="H215" s="67">
        <f ca="1">IF('Tabela de Peso'!$E$8-atualizaçãoIMOVEIS!T214=0,1,'Tabela de Peso'!$E$8-atualizaçãoIMOVEIS!T214)</f>
        <v>45488</v>
      </c>
      <c r="I215" s="57">
        <f ca="1">+TODAY()-atualizaçãoIMOVEIS!U214</f>
        <v>45488</v>
      </c>
      <c r="J215" s="54">
        <f>+atualizaçãoIMOVEIS!K214</f>
        <v>0</v>
      </c>
      <c r="K215" s="54"/>
      <c r="L215" s="54" t="e">
        <f t="shared" si="7"/>
        <v>#DIV/0!</v>
      </c>
      <c r="M215" s="54"/>
      <c r="N215" s="54">
        <f>+atualizaçãoIMOVEIS!L214</f>
        <v>0</v>
      </c>
      <c r="O215" s="54"/>
      <c r="P215" s="54">
        <f>+atualizaçãoIMOVEIS!N214</f>
        <v>0</v>
      </c>
      <c r="Q215" s="62">
        <f>SUM(W$3:W215)</f>
        <v>213</v>
      </c>
      <c r="R215">
        <f>+atualizaçãoIMOVEIS!Q214</f>
        <v>0</v>
      </c>
      <c r="S215">
        <f>+atualizaçãoIMOVEIS!S214</f>
        <v>0</v>
      </c>
      <c r="T215">
        <f>+atualizaçãoIMOVEIS!V214</f>
        <v>0</v>
      </c>
      <c r="U215" s="56">
        <f>IFERROR(VLOOKUP(G215,'Tabela de Peso'!B$36:E$53,4,0),1)</f>
        <v>1</v>
      </c>
      <c r="V215">
        <f>IF(J215=0,'Tabela de Peso'!E$11,'Tabela de Peso'!E$10)</f>
        <v>8</v>
      </c>
      <c r="W215" s="1">
        <f>IF(atualizaçãoIMOVEIS!AB214="Especial",'Tabela de Peso'!$E$4,1)</f>
        <v>1</v>
      </c>
      <c r="X215" s="1">
        <f>IFERROR(VLOOKUP(D215,'Tabela de Peso'!B:E,4,0),'Tabela de Peso'!E$32)</f>
        <v>-100</v>
      </c>
      <c r="Y215" s="70">
        <f>COUNTIF(Clientes!B:B,B215)</f>
        <v>1048347</v>
      </c>
      <c r="Z215" s="69">
        <f>+COUNTIF(Visitas!B:B,B215)</f>
        <v>1048172</v>
      </c>
      <c r="AA215" s="94">
        <f>IFERROR(VLOOKUP(B215,ZAP!A$2:AC$793,28,0),1)</f>
        <v>1</v>
      </c>
      <c r="AB215" s="65">
        <f>IFERROR(VLOOKUP(B215,ZAP!A$2:AC$793,26,0),1)</f>
        <v>1</v>
      </c>
      <c r="AC215" s="55">
        <f>IF(B215="",-9999999999,((AA215*'Tabela de Peso'!$E$7/H215)+(Z215*'Tabela de Peso'!$E$6/H215)+(Y215*'Tabela de Peso'!$E$5/H215)+(AB215*'Tabela de Peso'!$E$9+T215/1000)+W215+V215+X215+U215++AF215+S215+atualizaçãoIMOVEIS!R214)-I215-P215/1000)</f>
        <v>-9999999999</v>
      </c>
      <c r="AD215" s="66" t="str">
        <f>IFERROR(+VLOOKUP(B215,ZAP!A:D,3,0),"não")</f>
        <v>não</v>
      </c>
      <c r="AE215" s="55" t="str">
        <f>IF(B215="","",IF(A215&lt;81,IF(AD215="ativo","manter","inserir"),IF(AD215="ativo",IF(H215&lt;'Tabela de Peso'!D$8,"manter","retirar"),"Não anunciar")))</f>
        <v/>
      </c>
    </row>
    <row r="216" spans="1:31" x14ac:dyDescent="0.25">
      <c r="A216" s="56">
        <f t="shared" ca="1" si="6"/>
        <v>85</v>
      </c>
      <c r="B216" t="str">
        <f>IF(atualizaçãoIMOVEIS!Y215="",IF(atualizaçãoIMOVEIS!Z215="","",atualizaçãoIMOVEIS!B215),atualizaçãoIMOVEIS!B215)</f>
        <v/>
      </c>
      <c r="C216" t="e">
        <f>+LEFT(atualizaçãoIMOVEIS!F215,SEARCH(",",atualizaçãoIMOVEIS!F215))</f>
        <v>#VALUE!</v>
      </c>
      <c r="D216">
        <f>+atualizaçãoIMOVEIS!H215</f>
        <v>0</v>
      </c>
      <c r="E216">
        <f>+atualizaçãoIMOVEIS!J215</f>
        <v>0</v>
      </c>
      <c r="F216">
        <f>IFERROR(LEFT(atualizaçãoIMOVEIS!Y215,SEARCH(",",atualizaçãoIMOVEIS!Y215)-1),atualizaçãoIMOVEIS!Y215)</f>
        <v>0</v>
      </c>
      <c r="G216">
        <f>+atualizaçãoIMOVEIS!D215</f>
        <v>0</v>
      </c>
      <c r="H216" s="67">
        <f ca="1">IF('Tabela de Peso'!$E$8-atualizaçãoIMOVEIS!T215=0,1,'Tabela de Peso'!$E$8-atualizaçãoIMOVEIS!T215)</f>
        <v>45488</v>
      </c>
      <c r="I216" s="57">
        <f ca="1">+TODAY()-atualizaçãoIMOVEIS!U215</f>
        <v>45488</v>
      </c>
      <c r="J216" s="54">
        <f>+atualizaçãoIMOVEIS!K215</f>
        <v>0</v>
      </c>
      <c r="K216" s="54"/>
      <c r="L216" s="54" t="e">
        <f t="shared" si="7"/>
        <v>#DIV/0!</v>
      </c>
      <c r="M216" s="54"/>
      <c r="N216" s="54">
        <f>+atualizaçãoIMOVEIS!L215</f>
        <v>0</v>
      </c>
      <c r="O216" s="54"/>
      <c r="P216" s="54">
        <f>+atualizaçãoIMOVEIS!N215</f>
        <v>0</v>
      </c>
      <c r="Q216" s="62">
        <f>SUM(W$3:W216)</f>
        <v>214</v>
      </c>
      <c r="R216">
        <f>+atualizaçãoIMOVEIS!Q215</f>
        <v>0</v>
      </c>
      <c r="S216">
        <f>+atualizaçãoIMOVEIS!S215</f>
        <v>0</v>
      </c>
      <c r="T216">
        <f>+atualizaçãoIMOVEIS!V215</f>
        <v>0</v>
      </c>
      <c r="U216" s="56">
        <f>IFERROR(VLOOKUP(G216,'Tabela de Peso'!B$36:E$53,4,0),1)</f>
        <v>1</v>
      </c>
      <c r="V216">
        <f>IF(J216=0,'Tabela de Peso'!E$11,'Tabela de Peso'!E$10)</f>
        <v>8</v>
      </c>
      <c r="W216" s="1">
        <f>IF(atualizaçãoIMOVEIS!AB215="Especial",'Tabela de Peso'!$E$4,1)</f>
        <v>1</v>
      </c>
      <c r="X216" s="1">
        <f>IFERROR(VLOOKUP(D216,'Tabela de Peso'!B:E,4,0),'Tabela de Peso'!E$32)</f>
        <v>-100</v>
      </c>
      <c r="Y216" s="70">
        <f>COUNTIF(Clientes!B:B,B216)</f>
        <v>1048347</v>
      </c>
      <c r="Z216" s="69">
        <f>+COUNTIF(Visitas!B:B,B216)</f>
        <v>1048172</v>
      </c>
      <c r="AA216" s="94">
        <f>IFERROR(VLOOKUP(B216,ZAP!A$2:AC$793,28,0),1)</f>
        <v>1</v>
      </c>
      <c r="AB216" s="65">
        <f>IFERROR(VLOOKUP(B216,ZAP!A$2:AC$793,26,0),1)</f>
        <v>1</v>
      </c>
      <c r="AC216" s="55">
        <f>IF(B216="",-9999999999,((AA216*'Tabela de Peso'!$E$7/H216)+(Z216*'Tabela de Peso'!$E$6/H216)+(Y216*'Tabela de Peso'!$E$5/H216)+(AB216*'Tabela de Peso'!$E$9+T216/1000)+W216+V216+X216+U216++AF216+S216+atualizaçãoIMOVEIS!R215)-I216-P216/1000)</f>
        <v>-9999999999</v>
      </c>
      <c r="AD216" s="66" t="str">
        <f>IFERROR(+VLOOKUP(B216,ZAP!A:D,3,0),"não")</f>
        <v>não</v>
      </c>
      <c r="AE216" s="55" t="str">
        <f>IF(B216="","",IF(A216&lt;81,IF(AD216="ativo","manter","inserir"),IF(AD216="ativo",IF(H216&lt;'Tabela de Peso'!D$8,"manter","retirar"),"Não anunciar")))</f>
        <v/>
      </c>
    </row>
    <row r="217" spans="1:31" x14ac:dyDescent="0.25">
      <c r="A217" s="56">
        <f t="shared" ca="1" si="6"/>
        <v>85</v>
      </c>
      <c r="B217" t="str">
        <f>IF(atualizaçãoIMOVEIS!Y216="",IF(atualizaçãoIMOVEIS!Z216="","",atualizaçãoIMOVEIS!B216),atualizaçãoIMOVEIS!B216)</f>
        <v/>
      </c>
      <c r="C217" t="e">
        <f>+LEFT(atualizaçãoIMOVEIS!F216,SEARCH(",",atualizaçãoIMOVEIS!F216))</f>
        <v>#VALUE!</v>
      </c>
      <c r="D217">
        <f>+atualizaçãoIMOVEIS!H216</f>
        <v>0</v>
      </c>
      <c r="E217">
        <f>+atualizaçãoIMOVEIS!J216</f>
        <v>0</v>
      </c>
      <c r="F217">
        <f>IFERROR(LEFT(atualizaçãoIMOVEIS!Y216,SEARCH(",",atualizaçãoIMOVEIS!Y216)-1),atualizaçãoIMOVEIS!Y216)</f>
        <v>0</v>
      </c>
      <c r="G217">
        <f>+atualizaçãoIMOVEIS!D216</f>
        <v>0</v>
      </c>
      <c r="H217" s="67">
        <f ca="1">IF('Tabela de Peso'!$E$8-atualizaçãoIMOVEIS!T216=0,1,'Tabela de Peso'!$E$8-atualizaçãoIMOVEIS!T216)</f>
        <v>45488</v>
      </c>
      <c r="I217" s="57">
        <f ca="1">+TODAY()-atualizaçãoIMOVEIS!U216</f>
        <v>45488</v>
      </c>
      <c r="J217" s="54">
        <f>+atualizaçãoIMOVEIS!K216</f>
        <v>0</v>
      </c>
      <c r="K217" s="54"/>
      <c r="L217" s="54" t="e">
        <f t="shared" si="7"/>
        <v>#DIV/0!</v>
      </c>
      <c r="M217" s="54"/>
      <c r="N217" s="54">
        <f>+atualizaçãoIMOVEIS!L216</f>
        <v>0</v>
      </c>
      <c r="O217" s="54"/>
      <c r="P217" s="54">
        <f>+atualizaçãoIMOVEIS!N216</f>
        <v>0</v>
      </c>
      <c r="Q217" s="62">
        <f>SUM(W$3:W217)</f>
        <v>215</v>
      </c>
      <c r="R217">
        <f>+atualizaçãoIMOVEIS!Q216</f>
        <v>0</v>
      </c>
      <c r="S217">
        <f>+atualizaçãoIMOVEIS!S216</f>
        <v>0</v>
      </c>
      <c r="T217">
        <f>+atualizaçãoIMOVEIS!V216</f>
        <v>0</v>
      </c>
      <c r="U217" s="56">
        <f>IFERROR(VLOOKUP(G217,'Tabela de Peso'!B$36:E$53,4,0),1)</f>
        <v>1</v>
      </c>
      <c r="V217">
        <f>IF(J217=0,'Tabela de Peso'!E$11,'Tabela de Peso'!E$10)</f>
        <v>8</v>
      </c>
      <c r="W217" s="1">
        <f>IF(atualizaçãoIMOVEIS!AB216="Especial",'Tabela de Peso'!$E$4,1)</f>
        <v>1</v>
      </c>
      <c r="X217" s="1">
        <f>IFERROR(VLOOKUP(D217,'Tabela de Peso'!B:E,4,0),'Tabela de Peso'!E$32)</f>
        <v>-100</v>
      </c>
      <c r="Y217" s="70">
        <f>COUNTIF(Clientes!B:B,B217)</f>
        <v>1048347</v>
      </c>
      <c r="Z217" s="69">
        <f>+COUNTIF(Visitas!B:B,B217)</f>
        <v>1048172</v>
      </c>
      <c r="AA217" s="94">
        <f>IFERROR(VLOOKUP(B217,ZAP!A$2:AC$793,28,0),1)</f>
        <v>1</v>
      </c>
      <c r="AB217" s="65">
        <f>IFERROR(VLOOKUP(B217,ZAP!A$2:AC$793,26,0),1)</f>
        <v>1</v>
      </c>
      <c r="AC217" s="55">
        <f>IF(B217="",-9999999999,((AA217*'Tabela de Peso'!$E$7/H217)+(Z217*'Tabela de Peso'!$E$6/H217)+(Y217*'Tabela de Peso'!$E$5/H217)+(AB217*'Tabela de Peso'!$E$9+T217/1000)+W217+V217+X217+U217++AF217+S217+atualizaçãoIMOVEIS!R216)-I217-P217/1000)</f>
        <v>-9999999999</v>
      </c>
      <c r="AD217" s="66" t="str">
        <f>IFERROR(+VLOOKUP(B217,ZAP!A:D,3,0),"não")</f>
        <v>não</v>
      </c>
      <c r="AE217" s="55" t="str">
        <f>IF(B217="","",IF(A217&lt;81,IF(AD217="ativo","manter","inserir"),IF(AD217="ativo",IF(H217&lt;'Tabela de Peso'!D$8,"manter","retirar"),"Não anunciar")))</f>
        <v/>
      </c>
    </row>
    <row r="218" spans="1:31" x14ac:dyDescent="0.25">
      <c r="A218" s="56">
        <f t="shared" ca="1" si="6"/>
        <v>85</v>
      </c>
      <c r="B218" t="str">
        <f>IF(atualizaçãoIMOVEIS!Y217="",IF(atualizaçãoIMOVEIS!Z217="","",atualizaçãoIMOVEIS!B217),atualizaçãoIMOVEIS!B217)</f>
        <v/>
      </c>
      <c r="C218" t="e">
        <f>+LEFT(atualizaçãoIMOVEIS!F217,SEARCH(",",atualizaçãoIMOVEIS!F217))</f>
        <v>#VALUE!</v>
      </c>
      <c r="D218">
        <f>+atualizaçãoIMOVEIS!H217</f>
        <v>0</v>
      </c>
      <c r="E218">
        <f>+atualizaçãoIMOVEIS!J217</f>
        <v>0</v>
      </c>
      <c r="F218">
        <f>IFERROR(LEFT(atualizaçãoIMOVEIS!Y217,SEARCH(",",atualizaçãoIMOVEIS!Y217)-1),atualizaçãoIMOVEIS!Y217)</f>
        <v>0</v>
      </c>
      <c r="G218">
        <f>+atualizaçãoIMOVEIS!D217</f>
        <v>0</v>
      </c>
      <c r="H218" s="67">
        <f ca="1">IF('Tabela de Peso'!$E$8-atualizaçãoIMOVEIS!T217=0,1,'Tabela de Peso'!$E$8-atualizaçãoIMOVEIS!T217)</f>
        <v>45488</v>
      </c>
      <c r="I218" s="57">
        <f ca="1">+TODAY()-atualizaçãoIMOVEIS!U217</f>
        <v>45488</v>
      </c>
      <c r="J218" s="54">
        <f>+atualizaçãoIMOVEIS!K217</f>
        <v>0</v>
      </c>
      <c r="K218" s="54"/>
      <c r="L218" s="54" t="e">
        <f t="shared" si="7"/>
        <v>#DIV/0!</v>
      </c>
      <c r="M218" s="54"/>
      <c r="N218" s="54">
        <f>+atualizaçãoIMOVEIS!L217</f>
        <v>0</v>
      </c>
      <c r="O218" s="54"/>
      <c r="P218" s="54">
        <f>+atualizaçãoIMOVEIS!N217</f>
        <v>0</v>
      </c>
      <c r="Q218" s="62">
        <f>SUM(W$3:W218)</f>
        <v>216</v>
      </c>
      <c r="R218">
        <f>+atualizaçãoIMOVEIS!Q217</f>
        <v>0</v>
      </c>
      <c r="S218">
        <f>+atualizaçãoIMOVEIS!S217</f>
        <v>0</v>
      </c>
      <c r="T218">
        <f>+atualizaçãoIMOVEIS!V217</f>
        <v>0</v>
      </c>
      <c r="U218" s="56">
        <f>IFERROR(VLOOKUP(G218,'Tabela de Peso'!B$36:E$53,4,0),1)</f>
        <v>1</v>
      </c>
      <c r="V218">
        <f>IF(J218=0,'Tabela de Peso'!E$11,'Tabela de Peso'!E$10)</f>
        <v>8</v>
      </c>
      <c r="W218" s="1">
        <f>IF(atualizaçãoIMOVEIS!AB217="Especial",'Tabela de Peso'!$E$4,1)</f>
        <v>1</v>
      </c>
      <c r="X218" s="1">
        <f>IFERROR(VLOOKUP(D218,'Tabela de Peso'!B:E,4,0),'Tabela de Peso'!E$32)</f>
        <v>-100</v>
      </c>
      <c r="Y218" s="70">
        <f>COUNTIF(Clientes!B:B,B218)</f>
        <v>1048347</v>
      </c>
      <c r="Z218" s="69">
        <f>+COUNTIF(Visitas!B:B,B218)</f>
        <v>1048172</v>
      </c>
      <c r="AA218" s="94">
        <f>IFERROR(VLOOKUP(B218,ZAP!A$2:AC$793,28,0),1)</f>
        <v>1</v>
      </c>
      <c r="AB218" s="65">
        <f>IFERROR(VLOOKUP(B218,ZAP!A$2:AC$793,26,0),1)</f>
        <v>1</v>
      </c>
      <c r="AC218" s="55">
        <f>IF(B218="",-9999999999,((AA218*'Tabela de Peso'!$E$7/H218)+(Z218*'Tabela de Peso'!$E$6/H218)+(Y218*'Tabela de Peso'!$E$5/H218)+(AB218*'Tabela de Peso'!$E$9+T218/1000)+W218+V218+X218+U218++AF218+S218+atualizaçãoIMOVEIS!R217)-I218-P218/1000)</f>
        <v>-9999999999</v>
      </c>
      <c r="AD218" s="66" t="str">
        <f>IFERROR(+VLOOKUP(B218,ZAP!A:D,3,0),"não")</f>
        <v>não</v>
      </c>
      <c r="AE218" s="55" t="str">
        <f>IF(B218="","",IF(A218&lt;81,IF(AD218="ativo","manter","inserir"),IF(AD218="ativo",IF(H218&lt;'Tabela de Peso'!D$8,"manter","retirar"),"Não anunciar")))</f>
        <v/>
      </c>
    </row>
    <row r="219" spans="1:31" x14ac:dyDescent="0.25">
      <c r="A219" s="56">
        <f t="shared" ca="1" si="6"/>
        <v>85</v>
      </c>
      <c r="B219" t="str">
        <f>IF(atualizaçãoIMOVEIS!Y218="",IF(atualizaçãoIMOVEIS!Z218="","",atualizaçãoIMOVEIS!B218),atualizaçãoIMOVEIS!B218)</f>
        <v/>
      </c>
      <c r="C219" t="e">
        <f>+LEFT(atualizaçãoIMOVEIS!F218,SEARCH(",",atualizaçãoIMOVEIS!F218))</f>
        <v>#VALUE!</v>
      </c>
      <c r="D219">
        <f>+atualizaçãoIMOVEIS!H218</f>
        <v>0</v>
      </c>
      <c r="E219">
        <f>+atualizaçãoIMOVEIS!J218</f>
        <v>0</v>
      </c>
      <c r="F219">
        <f>IFERROR(LEFT(atualizaçãoIMOVEIS!Y218,SEARCH(",",atualizaçãoIMOVEIS!Y218)-1),atualizaçãoIMOVEIS!Y218)</f>
        <v>0</v>
      </c>
      <c r="G219">
        <f>+atualizaçãoIMOVEIS!D218</f>
        <v>0</v>
      </c>
      <c r="H219" s="67">
        <f ca="1">IF('Tabela de Peso'!$E$8-atualizaçãoIMOVEIS!T218=0,1,'Tabela de Peso'!$E$8-atualizaçãoIMOVEIS!T218)</f>
        <v>45488</v>
      </c>
      <c r="I219" s="57">
        <f ca="1">+TODAY()-atualizaçãoIMOVEIS!U218</f>
        <v>45488</v>
      </c>
      <c r="J219" s="54">
        <f>+atualizaçãoIMOVEIS!K218</f>
        <v>0</v>
      </c>
      <c r="K219" s="54"/>
      <c r="L219" s="54" t="e">
        <f t="shared" si="7"/>
        <v>#DIV/0!</v>
      </c>
      <c r="M219" s="54"/>
      <c r="N219" s="54">
        <f>+atualizaçãoIMOVEIS!L218</f>
        <v>0</v>
      </c>
      <c r="O219" s="54"/>
      <c r="P219" s="54">
        <f>+atualizaçãoIMOVEIS!N218</f>
        <v>0</v>
      </c>
      <c r="Q219" s="62">
        <f>SUM(W$3:W219)</f>
        <v>217</v>
      </c>
      <c r="R219">
        <f>+atualizaçãoIMOVEIS!Q218</f>
        <v>0</v>
      </c>
      <c r="S219">
        <f>+atualizaçãoIMOVEIS!S218</f>
        <v>0</v>
      </c>
      <c r="T219">
        <f>+atualizaçãoIMOVEIS!V218</f>
        <v>0</v>
      </c>
      <c r="U219" s="56">
        <f>IFERROR(VLOOKUP(G219,'Tabela de Peso'!B$36:E$53,4,0),1)</f>
        <v>1</v>
      </c>
      <c r="V219">
        <f>IF(J219=0,'Tabela de Peso'!E$11,'Tabela de Peso'!E$10)</f>
        <v>8</v>
      </c>
      <c r="W219" s="1">
        <f>IF(atualizaçãoIMOVEIS!AB218="Especial",'Tabela de Peso'!$E$4,1)</f>
        <v>1</v>
      </c>
      <c r="X219" s="1">
        <f>IFERROR(VLOOKUP(D219,'Tabela de Peso'!B:E,4,0),'Tabela de Peso'!E$32)</f>
        <v>-100</v>
      </c>
      <c r="Y219" s="70">
        <f>COUNTIF(Clientes!B:B,B219)</f>
        <v>1048347</v>
      </c>
      <c r="Z219" s="69">
        <f>+COUNTIF(Visitas!B:B,B219)</f>
        <v>1048172</v>
      </c>
      <c r="AA219" s="94">
        <f>IFERROR(VLOOKUP(B219,ZAP!A$2:AC$793,28,0),1)</f>
        <v>1</v>
      </c>
      <c r="AB219" s="65">
        <f>IFERROR(VLOOKUP(B219,ZAP!A$2:AC$793,26,0),1)</f>
        <v>1</v>
      </c>
      <c r="AC219" s="55">
        <f>IF(B219="",-9999999999,((AA219*'Tabela de Peso'!$E$7/H219)+(Z219*'Tabela de Peso'!$E$6/H219)+(Y219*'Tabela de Peso'!$E$5/H219)+(AB219*'Tabela de Peso'!$E$9+T219/1000)+W219+V219+X219+U219++AF219+S219+atualizaçãoIMOVEIS!R218)-I219-P219/1000)</f>
        <v>-9999999999</v>
      </c>
      <c r="AD219" s="66" t="str">
        <f>IFERROR(+VLOOKUP(B219,ZAP!A:D,3,0),"não")</f>
        <v>não</v>
      </c>
      <c r="AE219" s="55" t="str">
        <f>IF(B219="","",IF(A219&lt;81,IF(AD219="ativo","manter","inserir"),IF(AD219="ativo",IF(H219&lt;'Tabela de Peso'!D$8,"manter","retirar"),"Não anunciar")))</f>
        <v/>
      </c>
    </row>
    <row r="220" spans="1:31" x14ac:dyDescent="0.25">
      <c r="A220" s="56">
        <f t="shared" ca="1" si="6"/>
        <v>85</v>
      </c>
      <c r="B220" t="str">
        <f>IF(atualizaçãoIMOVEIS!Y219="",IF(atualizaçãoIMOVEIS!Z219="","",atualizaçãoIMOVEIS!B219),atualizaçãoIMOVEIS!B219)</f>
        <v/>
      </c>
      <c r="C220" t="e">
        <f>+LEFT(atualizaçãoIMOVEIS!F219,SEARCH(",",atualizaçãoIMOVEIS!F219))</f>
        <v>#VALUE!</v>
      </c>
      <c r="D220">
        <f>+atualizaçãoIMOVEIS!H219</f>
        <v>0</v>
      </c>
      <c r="E220">
        <f>+atualizaçãoIMOVEIS!J219</f>
        <v>0</v>
      </c>
      <c r="F220">
        <f>IFERROR(LEFT(atualizaçãoIMOVEIS!Y219,SEARCH(",",atualizaçãoIMOVEIS!Y219)-1),atualizaçãoIMOVEIS!Y219)</f>
        <v>0</v>
      </c>
      <c r="G220">
        <f>+atualizaçãoIMOVEIS!D219</f>
        <v>0</v>
      </c>
      <c r="H220" s="67">
        <f ca="1">IF('Tabela de Peso'!$E$8-atualizaçãoIMOVEIS!T219=0,1,'Tabela de Peso'!$E$8-atualizaçãoIMOVEIS!T219)</f>
        <v>45488</v>
      </c>
      <c r="I220" s="57">
        <f ca="1">+TODAY()-atualizaçãoIMOVEIS!U219</f>
        <v>45488</v>
      </c>
      <c r="J220" s="54">
        <f>+atualizaçãoIMOVEIS!K219</f>
        <v>0</v>
      </c>
      <c r="K220" s="54"/>
      <c r="L220" s="54" t="e">
        <f t="shared" si="7"/>
        <v>#DIV/0!</v>
      </c>
      <c r="M220" s="54"/>
      <c r="N220" s="54">
        <f>+atualizaçãoIMOVEIS!L219</f>
        <v>0</v>
      </c>
      <c r="O220" s="54"/>
      <c r="P220" s="54">
        <f>+atualizaçãoIMOVEIS!N219</f>
        <v>0</v>
      </c>
      <c r="Q220" s="62">
        <f>SUM(W$3:W220)</f>
        <v>218</v>
      </c>
      <c r="R220">
        <f>+atualizaçãoIMOVEIS!Q219</f>
        <v>0</v>
      </c>
      <c r="S220">
        <f>+atualizaçãoIMOVEIS!S219</f>
        <v>0</v>
      </c>
      <c r="T220">
        <f>+atualizaçãoIMOVEIS!V219</f>
        <v>0</v>
      </c>
      <c r="U220" s="56">
        <f>IFERROR(VLOOKUP(G220,'Tabela de Peso'!B$36:E$53,4,0),1)</f>
        <v>1</v>
      </c>
      <c r="V220">
        <f>IF(J220=0,'Tabela de Peso'!E$11,'Tabela de Peso'!E$10)</f>
        <v>8</v>
      </c>
      <c r="W220" s="1">
        <f>IF(atualizaçãoIMOVEIS!AB219="Especial",'Tabela de Peso'!$E$4,1)</f>
        <v>1</v>
      </c>
      <c r="X220" s="1">
        <f>IFERROR(VLOOKUP(D220,'Tabela de Peso'!B:E,4,0),'Tabela de Peso'!E$32)</f>
        <v>-100</v>
      </c>
      <c r="Y220" s="70">
        <f>COUNTIF(Clientes!B:B,B220)</f>
        <v>1048347</v>
      </c>
      <c r="Z220" s="69">
        <f>+COUNTIF(Visitas!B:B,B220)</f>
        <v>1048172</v>
      </c>
      <c r="AA220" s="94">
        <f>IFERROR(VLOOKUP(B220,ZAP!A$2:AC$793,28,0),1)</f>
        <v>1</v>
      </c>
      <c r="AB220" s="65">
        <f>IFERROR(VLOOKUP(B220,ZAP!A$2:AC$793,26,0),1)</f>
        <v>1</v>
      </c>
      <c r="AC220" s="55">
        <f>IF(B220="",-9999999999,((AA220*'Tabela de Peso'!$E$7/H220)+(Z220*'Tabela de Peso'!$E$6/H220)+(Y220*'Tabela de Peso'!$E$5/H220)+(AB220*'Tabela de Peso'!$E$9+T220/1000)+W220+V220+X220+U220++AF220+S220+atualizaçãoIMOVEIS!R219)-I220-P220/1000)</f>
        <v>-9999999999</v>
      </c>
      <c r="AD220" s="66" t="str">
        <f>IFERROR(+VLOOKUP(B220,ZAP!A:D,3,0),"não")</f>
        <v>não</v>
      </c>
      <c r="AE220" s="55" t="str">
        <f>IF(B220="","",IF(A220&lt;81,IF(AD220="ativo","manter","inserir"),IF(AD220="ativo",IF(H220&lt;'Tabela de Peso'!D$8,"manter","retirar"),"Não anunciar")))</f>
        <v/>
      </c>
    </row>
    <row r="221" spans="1:31" x14ac:dyDescent="0.25">
      <c r="A221" s="56">
        <f t="shared" ca="1" si="6"/>
        <v>85</v>
      </c>
      <c r="B221" t="str">
        <f>IF(atualizaçãoIMOVEIS!Y220="",IF(atualizaçãoIMOVEIS!Z220="","",atualizaçãoIMOVEIS!B220),atualizaçãoIMOVEIS!B220)</f>
        <v/>
      </c>
      <c r="C221" t="e">
        <f>+LEFT(atualizaçãoIMOVEIS!F220,SEARCH(",",atualizaçãoIMOVEIS!F220))</f>
        <v>#VALUE!</v>
      </c>
      <c r="D221">
        <f>+atualizaçãoIMOVEIS!H220</f>
        <v>0</v>
      </c>
      <c r="E221">
        <f>+atualizaçãoIMOVEIS!J220</f>
        <v>0</v>
      </c>
      <c r="F221">
        <f>IFERROR(LEFT(atualizaçãoIMOVEIS!Y220,SEARCH(",",atualizaçãoIMOVEIS!Y220)-1),atualizaçãoIMOVEIS!Y220)</f>
        <v>0</v>
      </c>
      <c r="G221">
        <f>+atualizaçãoIMOVEIS!D220</f>
        <v>0</v>
      </c>
      <c r="H221" s="67">
        <f ca="1">IF('Tabela de Peso'!$E$8-atualizaçãoIMOVEIS!T220=0,1,'Tabela de Peso'!$E$8-atualizaçãoIMOVEIS!T220)</f>
        <v>45488</v>
      </c>
      <c r="I221" s="57">
        <f ca="1">+TODAY()-atualizaçãoIMOVEIS!U220</f>
        <v>45488</v>
      </c>
      <c r="J221" s="54">
        <f>+atualizaçãoIMOVEIS!K220</f>
        <v>0</v>
      </c>
      <c r="K221" s="54"/>
      <c r="L221" s="54" t="e">
        <f t="shared" si="7"/>
        <v>#DIV/0!</v>
      </c>
      <c r="M221" s="54"/>
      <c r="N221" s="54">
        <f>+atualizaçãoIMOVEIS!L220</f>
        <v>0</v>
      </c>
      <c r="O221" s="54"/>
      <c r="P221" s="54">
        <f>+atualizaçãoIMOVEIS!N220</f>
        <v>0</v>
      </c>
      <c r="Q221" s="62">
        <f>SUM(W$3:W221)</f>
        <v>219</v>
      </c>
      <c r="R221">
        <f>+atualizaçãoIMOVEIS!Q220</f>
        <v>0</v>
      </c>
      <c r="S221">
        <f>+atualizaçãoIMOVEIS!S220</f>
        <v>0</v>
      </c>
      <c r="T221">
        <f>+atualizaçãoIMOVEIS!V220</f>
        <v>0</v>
      </c>
      <c r="U221" s="56">
        <f>IFERROR(VLOOKUP(G221,'Tabela de Peso'!B$36:E$53,4,0),1)</f>
        <v>1</v>
      </c>
      <c r="V221">
        <f>IF(J221=0,'Tabela de Peso'!E$11,'Tabela de Peso'!E$10)</f>
        <v>8</v>
      </c>
      <c r="W221" s="1">
        <f>IF(atualizaçãoIMOVEIS!AB220="Especial",'Tabela de Peso'!$E$4,1)</f>
        <v>1</v>
      </c>
      <c r="X221" s="1">
        <f>IFERROR(VLOOKUP(D221,'Tabela de Peso'!B:E,4,0),'Tabela de Peso'!E$32)</f>
        <v>-100</v>
      </c>
      <c r="Y221" s="70">
        <f>COUNTIF(Clientes!B:B,B221)</f>
        <v>1048347</v>
      </c>
      <c r="Z221" s="69">
        <f>+COUNTIF(Visitas!B:B,B221)</f>
        <v>1048172</v>
      </c>
      <c r="AA221" s="94">
        <f>IFERROR(VLOOKUP(B221,ZAP!A$2:AC$793,28,0),1)</f>
        <v>1</v>
      </c>
      <c r="AB221" s="65">
        <f>IFERROR(VLOOKUP(B221,ZAP!A$2:AC$793,26,0),1)</f>
        <v>1</v>
      </c>
      <c r="AC221" s="55">
        <f>IF(B221="",-9999999999,((AA221*'Tabela de Peso'!$E$7/H221)+(Z221*'Tabela de Peso'!$E$6/H221)+(Y221*'Tabela de Peso'!$E$5/H221)+(AB221*'Tabela de Peso'!$E$9+T221/1000)+W221+V221+X221+U221++AF221+S221+atualizaçãoIMOVEIS!R220)-I221-P221/1000)</f>
        <v>-9999999999</v>
      </c>
      <c r="AD221" s="66" t="str">
        <f>IFERROR(+VLOOKUP(B221,ZAP!A:D,3,0),"não")</f>
        <v>não</v>
      </c>
      <c r="AE221" s="55" t="str">
        <f>IF(B221="","",IF(A221&lt;81,IF(AD221="ativo","manter","inserir"),IF(AD221="ativo",IF(H221&lt;'Tabela de Peso'!D$8,"manter","retirar"),"Não anunciar")))</f>
        <v/>
      </c>
    </row>
    <row r="222" spans="1:31" x14ac:dyDescent="0.25">
      <c r="A222" s="56">
        <f t="shared" ca="1" si="6"/>
        <v>85</v>
      </c>
      <c r="B222" t="str">
        <f>IF(atualizaçãoIMOVEIS!Y221="",IF(atualizaçãoIMOVEIS!Z221="","",atualizaçãoIMOVEIS!B221),atualizaçãoIMOVEIS!B221)</f>
        <v/>
      </c>
      <c r="C222" t="e">
        <f>+LEFT(atualizaçãoIMOVEIS!F221,SEARCH(",",atualizaçãoIMOVEIS!F221))</f>
        <v>#VALUE!</v>
      </c>
      <c r="D222">
        <f>+atualizaçãoIMOVEIS!H221</f>
        <v>0</v>
      </c>
      <c r="E222">
        <f>+atualizaçãoIMOVEIS!J221</f>
        <v>0</v>
      </c>
      <c r="F222">
        <f>IFERROR(LEFT(atualizaçãoIMOVEIS!Y221,SEARCH(",",atualizaçãoIMOVEIS!Y221)-1),atualizaçãoIMOVEIS!Y221)</f>
        <v>0</v>
      </c>
      <c r="G222">
        <f>+atualizaçãoIMOVEIS!D221</f>
        <v>0</v>
      </c>
      <c r="H222" s="67">
        <f ca="1">IF('Tabela de Peso'!$E$8-atualizaçãoIMOVEIS!T221=0,1,'Tabela de Peso'!$E$8-atualizaçãoIMOVEIS!T221)</f>
        <v>45488</v>
      </c>
      <c r="I222" s="57">
        <f ca="1">+TODAY()-atualizaçãoIMOVEIS!U221</f>
        <v>45488</v>
      </c>
      <c r="J222" s="54">
        <f>+atualizaçãoIMOVEIS!K221</f>
        <v>0</v>
      </c>
      <c r="K222" s="54"/>
      <c r="L222" s="54" t="e">
        <f t="shared" si="7"/>
        <v>#DIV/0!</v>
      </c>
      <c r="M222" s="54"/>
      <c r="N222" s="54">
        <f>+atualizaçãoIMOVEIS!L221</f>
        <v>0</v>
      </c>
      <c r="O222" s="54"/>
      <c r="P222" s="54">
        <f>+atualizaçãoIMOVEIS!N221</f>
        <v>0</v>
      </c>
      <c r="Q222" s="62">
        <f>SUM(W$3:W222)</f>
        <v>220</v>
      </c>
      <c r="R222">
        <f>+atualizaçãoIMOVEIS!Q221</f>
        <v>0</v>
      </c>
      <c r="S222">
        <f>+atualizaçãoIMOVEIS!S221</f>
        <v>0</v>
      </c>
      <c r="T222">
        <f>+atualizaçãoIMOVEIS!V221</f>
        <v>0</v>
      </c>
      <c r="U222" s="56">
        <f>IFERROR(VLOOKUP(G222,'Tabela de Peso'!B$36:E$53,4,0),1)</f>
        <v>1</v>
      </c>
      <c r="V222">
        <f>IF(J222=0,'Tabela de Peso'!E$11,'Tabela de Peso'!E$10)</f>
        <v>8</v>
      </c>
      <c r="W222" s="1">
        <f>IF(atualizaçãoIMOVEIS!AB221="Especial",'Tabela de Peso'!$E$4,1)</f>
        <v>1</v>
      </c>
      <c r="X222" s="1">
        <f>IFERROR(VLOOKUP(D222,'Tabela de Peso'!B:E,4,0),'Tabela de Peso'!E$32)</f>
        <v>-100</v>
      </c>
      <c r="Y222" s="70">
        <f>COUNTIF(Clientes!B:B,B222)</f>
        <v>1048347</v>
      </c>
      <c r="Z222" s="69">
        <f>+COUNTIF(Visitas!B:B,B222)</f>
        <v>1048172</v>
      </c>
      <c r="AA222" s="94">
        <f>IFERROR(VLOOKUP(B222,ZAP!A$2:AC$793,28,0),1)</f>
        <v>1</v>
      </c>
      <c r="AB222" s="65">
        <f>IFERROR(VLOOKUP(B222,ZAP!A$2:AC$793,26,0),1)</f>
        <v>1</v>
      </c>
      <c r="AC222" s="55">
        <f>IF(B222="",-9999999999,((AA222*'Tabela de Peso'!$E$7/H222)+(Z222*'Tabela de Peso'!$E$6/H222)+(Y222*'Tabela de Peso'!$E$5/H222)+(AB222*'Tabela de Peso'!$E$9+T222/1000)+W222+V222+X222+U222++AF222+S222+atualizaçãoIMOVEIS!R221)-I222-P222/1000)</f>
        <v>-9999999999</v>
      </c>
      <c r="AD222" s="66" t="str">
        <f>IFERROR(+VLOOKUP(B222,ZAP!A:D,3,0),"não")</f>
        <v>não</v>
      </c>
      <c r="AE222" s="55" t="str">
        <f>IF(B222="","",IF(A222&lt;81,IF(AD222="ativo","manter","inserir"),IF(AD222="ativo",IF(H222&lt;'Tabela de Peso'!D$8,"manter","retirar"),"Não anunciar")))</f>
        <v/>
      </c>
    </row>
    <row r="223" spans="1:31" x14ac:dyDescent="0.25">
      <c r="A223" s="56">
        <f t="shared" ca="1" si="6"/>
        <v>85</v>
      </c>
      <c r="B223" t="str">
        <f>IF(atualizaçãoIMOVEIS!Y222="",IF(atualizaçãoIMOVEIS!Z222="","",atualizaçãoIMOVEIS!B222),atualizaçãoIMOVEIS!B222)</f>
        <v/>
      </c>
      <c r="C223" t="e">
        <f>+LEFT(atualizaçãoIMOVEIS!F222,SEARCH(",",atualizaçãoIMOVEIS!F222))</f>
        <v>#VALUE!</v>
      </c>
      <c r="D223">
        <f>+atualizaçãoIMOVEIS!H222</f>
        <v>0</v>
      </c>
      <c r="E223">
        <f>+atualizaçãoIMOVEIS!J222</f>
        <v>0</v>
      </c>
      <c r="F223">
        <f>IFERROR(LEFT(atualizaçãoIMOVEIS!Y222,SEARCH(",",atualizaçãoIMOVEIS!Y222)-1),atualizaçãoIMOVEIS!Y222)</f>
        <v>0</v>
      </c>
      <c r="G223">
        <f>+atualizaçãoIMOVEIS!D222</f>
        <v>0</v>
      </c>
      <c r="H223" s="67">
        <f ca="1">IF('Tabela de Peso'!$E$8-atualizaçãoIMOVEIS!T222=0,1,'Tabela de Peso'!$E$8-atualizaçãoIMOVEIS!T222)</f>
        <v>45488</v>
      </c>
      <c r="I223" s="57">
        <f ca="1">+TODAY()-atualizaçãoIMOVEIS!U222</f>
        <v>45488</v>
      </c>
      <c r="J223" s="54">
        <f>+atualizaçãoIMOVEIS!K222</f>
        <v>0</v>
      </c>
      <c r="K223" s="54"/>
      <c r="L223" s="54" t="e">
        <f t="shared" si="7"/>
        <v>#DIV/0!</v>
      </c>
      <c r="M223" s="54"/>
      <c r="N223" s="54">
        <f>+atualizaçãoIMOVEIS!L222</f>
        <v>0</v>
      </c>
      <c r="O223" s="54"/>
      <c r="P223" s="54">
        <f>+atualizaçãoIMOVEIS!N222</f>
        <v>0</v>
      </c>
      <c r="Q223" s="62">
        <f>SUM(W$3:W223)</f>
        <v>221</v>
      </c>
      <c r="R223">
        <f>+atualizaçãoIMOVEIS!Q222</f>
        <v>0</v>
      </c>
      <c r="S223">
        <f>+atualizaçãoIMOVEIS!S222</f>
        <v>0</v>
      </c>
      <c r="T223">
        <f>+atualizaçãoIMOVEIS!V222</f>
        <v>0</v>
      </c>
      <c r="U223" s="56">
        <f>IFERROR(VLOOKUP(G223,'Tabela de Peso'!B$36:E$53,4,0),1)</f>
        <v>1</v>
      </c>
      <c r="V223">
        <f>IF(J223=0,'Tabela de Peso'!E$11,'Tabela de Peso'!E$10)</f>
        <v>8</v>
      </c>
      <c r="W223" s="1">
        <f>IF(atualizaçãoIMOVEIS!AB222="Especial",'Tabela de Peso'!$E$4,1)</f>
        <v>1</v>
      </c>
      <c r="X223" s="1">
        <f>IFERROR(VLOOKUP(D223,'Tabela de Peso'!B:E,4,0),'Tabela de Peso'!E$32)</f>
        <v>-100</v>
      </c>
      <c r="Y223" s="70">
        <f>COUNTIF(Clientes!B:B,B223)</f>
        <v>1048347</v>
      </c>
      <c r="Z223" s="69">
        <f>+COUNTIF(Visitas!B:B,B223)</f>
        <v>1048172</v>
      </c>
      <c r="AA223" s="94">
        <f>IFERROR(VLOOKUP(B223,ZAP!A$2:AC$793,28,0),1)</f>
        <v>1</v>
      </c>
      <c r="AB223" s="65">
        <f>IFERROR(VLOOKUP(B223,ZAP!A$2:AC$793,26,0),1)</f>
        <v>1</v>
      </c>
      <c r="AC223" s="55">
        <f>IF(B223="",-9999999999,((AA223*'Tabela de Peso'!$E$7/H223)+(Z223*'Tabela de Peso'!$E$6/H223)+(Y223*'Tabela de Peso'!$E$5/H223)+(AB223*'Tabela de Peso'!$E$9+T223/1000)+W223+V223+X223+U223++AF223+S223+atualizaçãoIMOVEIS!R222)-I223-P223/1000)</f>
        <v>-9999999999</v>
      </c>
      <c r="AD223" s="66" t="str">
        <f>IFERROR(+VLOOKUP(B223,ZAP!A:D,3,0),"não")</f>
        <v>não</v>
      </c>
      <c r="AE223" s="55" t="str">
        <f>IF(B223="","",IF(A223&lt;81,IF(AD223="ativo","manter","inserir"),IF(AD223="ativo",IF(H223&lt;'Tabela de Peso'!D$8,"manter","retirar"),"Não anunciar")))</f>
        <v/>
      </c>
    </row>
    <row r="224" spans="1:31" x14ac:dyDescent="0.25">
      <c r="A224" s="56">
        <f t="shared" ca="1" si="6"/>
        <v>85</v>
      </c>
      <c r="B224" t="str">
        <f>IF(atualizaçãoIMOVEIS!Y223="",IF(atualizaçãoIMOVEIS!Z223="","",atualizaçãoIMOVEIS!B223),atualizaçãoIMOVEIS!B223)</f>
        <v/>
      </c>
      <c r="C224" t="e">
        <f>+LEFT(atualizaçãoIMOVEIS!F223,SEARCH(",",atualizaçãoIMOVEIS!F223))</f>
        <v>#VALUE!</v>
      </c>
      <c r="D224">
        <f>+atualizaçãoIMOVEIS!H223</f>
        <v>0</v>
      </c>
      <c r="E224">
        <f>+atualizaçãoIMOVEIS!J223</f>
        <v>0</v>
      </c>
      <c r="F224">
        <f>IFERROR(LEFT(atualizaçãoIMOVEIS!Y223,SEARCH(",",atualizaçãoIMOVEIS!Y223)-1),atualizaçãoIMOVEIS!Y223)</f>
        <v>0</v>
      </c>
      <c r="G224">
        <f>+atualizaçãoIMOVEIS!D223</f>
        <v>0</v>
      </c>
      <c r="H224" s="67">
        <f ca="1">IF('Tabela de Peso'!$E$8-atualizaçãoIMOVEIS!T223=0,1,'Tabela de Peso'!$E$8-atualizaçãoIMOVEIS!T223)</f>
        <v>45488</v>
      </c>
      <c r="I224" s="57">
        <f ca="1">+TODAY()-atualizaçãoIMOVEIS!U223</f>
        <v>45488</v>
      </c>
      <c r="J224" s="54">
        <f>+atualizaçãoIMOVEIS!K223</f>
        <v>0</v>
      </c>
      <c r="K224" s="54"/>
      <c r="L224" s="54" t="e">
        <f t="shared" si="7"/>
        <v>#DIV/0!</v>
      </c>
      <c r="M224" s="54"/>
      <c r="N224" s="54">
        <f>+atualizaçãoIMOVEIS!L223</f>
        <v>0</v>
      </c>
      <c r="O224" s="54"/>
      <c r="P224" s="54">
        <f>+atualizaçãoIMOVEIS!N223</f>
        <v>0</v>
      </c>
      <c r="Q224" s="62">
        <f>SUM(W$3:W224)</f>
        <v>222</v>
      </c>
      <c r="R224">
        <f>+atualizaçãoIMOVEIS!Q223</f>
        <v>0</v>
      </c>
      <c r="S224">
        <f>+atualizaçãoIMOVEIS!S223</f>
        <v>0</v>
      </c>
      <c r="T224">
        <f>+atualizaçãoIMOVEIS!V223</f>
        <v>0</v>
      </c>
      <c r="U224" s="56">
        <f>IFERROR(VLOOKUP(G224,'Tabela de Peso'!B$36:E$53,4,0),1)</f>
        <v>1</v>
      </c>
      <c r="V224">
        <f>IF(J224=0,'Tabela de Peso'!E$11,'Tabela de Peso'!E$10)</f>
        <v>8</v>
      </c>
      <c r="W224" s="1">
        <f>IF(atualizaçãoIMOVEIS!AB223="Especial",'Tabela de Peso'!$E$4,1)</f>
        <v>1</v>
      </c>
      <c r="X224" s="1">
        <f>IFERROR(VLOOKUP(D224,'Tabela de Peso'!B:E,4,0),'Tabela de Peso'!E$32)</f>
        <v>-100</v>
      </c>
      <c r="Y224" s="70">
        <f>COUNTIF(Clientes!B:B,B224)</f>
        <v>1048347</v>
      </c>
      <c r="Z224" s="69">
        <f>+COUNTIF(Visitas!B:B,B224)</f>
        <v>1048172</v>
      </c>
      <c r="AA224" s="94">
        <f>IFERROR(VLOOKUP(B224,ZAP!A$2:AC$793,28,0),1)</f>
        <v>1</v>
      </c>
      <c r="AB224" s="65">
        <f>IFERROR(VLOOKUP(B224,ZAP!A$2:AC$793,26,0),1)</f>
        <v>1</v>
      </c>
      <c r="AC224" s="55">
        <f>IF(B224="",-9999999999,((AA224*'Tabela de Peso'!$E$7/H224)+(Z224*'Tabela de Peso'!$E$6/H224)+(Y224*'Tabela de Peso'!$E$5/H224)+(AB224*'Tabela de Peso'!$E$9+T224/1000)+W224+V224+X224+U224++AF224+S224+atualizaçãoIMOVEIS!R223)-I224-P224/1000)</f>
        <v>-9999999999</v>
      </c>
      <c r="AD224" s="66" t="str">
        <f>IFERROR(+VLOOKUP(B224,ZAP!A:D,3,0),"não")</f>
        <v>não</v>
      </c>
      <c r="AE224" s="55" t="str">
        <f>IF(B224="","",IF(A224&lt;81,IF(AD224="ativo","manter","inserir"),IF(AD224="ativo",IF(H224&lt;'Tabela de Peso'!D$8,"manter","retirar"),"Não anunciar")))</f>
        <v/>
      </c>
    </row>
    <row r="225" spans="1:31" x14ac:dyDescent="0.25">
      <c r="A225" s="56">
        <f t="shared" ca="1" si="6"/>
        <v>85</v>
      </c>
      <c r="B225" t="str">
        <f>IF(atualizaçãoIMOVEIS!Y224="",IF(atualizaçãoIMOVEIS!Z224="","",atualizaçãoIMOVEIS!B224),atualizaçãoIMOVEIS!B224)</f>
        <v/>
      </c>
      <c r="C225" t="e">
        <f>+LEFT(atualizaçãoIMOVEIS!F224,SEARCH(",",atualizaçãoIMOVEIS!F224))</f>
        <v>#VALUE!</v>
      </c>
      <c r="D225">
        <f>+atualizaçãoIMOVEIS!H224</f>
        <v>0</v>
      </c>
      <c r="E225">
        <f>+atualizaçãoIMOVEIS!J224</f>
        <v>0</v>
      </c>
      <c r="F225">
        <f>IFERROR(LEFT(atualizaçãoIMOVEIS!Y224,SEARCH(",",atualizaçãoIMOVEIS!Y224)-1),atualizaçãoIMOVEIS!Y224)</f>
        <v>0</v>
      </c>
      <c r="G225">
        <f>+atualizaçãoIMOVEIS!D224</f>
        <v>0</v>
      </c>
      <c r="H225" s="67">
        <f ca="1">IF('Tabela de Peso'!$E$8-atualizaçãoIMOVEIS!T224=0,1,'Tabela de Peso'!$E$8-atualizaçãoIMOVEIS!T224)</f>
        <v>45488</v>
      </c>
      <c r="I225" s="57">
        <f ca="1">+TODAY()-atualizaçãoIMOVEIS!U224</f>
        <v>45488</v>
      </c>
      <c r="J225" s="54">
        <f>+atualizaçãoIMOVEIS!K224</f>
        <v>0</v>
      </c>
      <c r="K225" s="54"/>
      <c r="L225" s="54" t="e">
        <f t="shared" si="7"/>
        <v>#DIV/0!</v>
      </c>
      <c r="M225" s="54"/>
      <c r="N225" s="54">
        <f>+atualizaçãoIMOVEIS!L224</f>
        <v>0</v>
      </c>
      <c r="O225" s="54"/>
      <c r="P225" s="54">
        <f>+atualizaçãoIMOVEIS!N224</f>
        <v>0</v>
      </c>
      <c r="Q225" s="62">
        <f>SUM(W$3:W225)</f>
        <v>223</v>
      </c>
      <c r="R225">
        <f>+atualizaçãoIMOVEIS!Q224</f>
        <v>0</v>
      </c>
      <c r="S225">
        <f>+atualizaçãoIMOVEIS!S224</f>
        <v>0</v>
      </c>
      <c r="T225">
        <f>+atualizaçãoIMOVEIS!V224</f>
        <v>0</v>
      </c>
      <c r="U225" s="56">
        <f>IFERROR(VLOOKUP(G225,'Tabela de Peso'!B$36:E$53,4,0),1)</f>
        <v>1</v>
      </c>
      <c r="V225">
        <f>IF(J225=0,'Tabela de Peso'!E$11,'Tabela de Peso'!E$10)</f>
        <v>8</v>
      </c>
      <c r="W225" s="1">
        <f>IF(atualizaçãoIMOVEIS!AB224="Especial",'Tabela de Peso'!$E$4,1)</f>
        <v>1</v>
      </c>
      <c r="X225" s="1">
        <f>IFERROR(VLOOKUP(D225,'Tabela de Peso'!B:E,4,0),'Tabela de Peso'!E$32)</f>
        <v>-100</v>
      </c>
      <c r="Y225" s="70">
        <f>COUNTIF(Clientes!B:B,B225)</f>
        <v>1048347</v>
      </c>
      <c r="Z225" s="69">
        <f>+COUNTIF(Visitas!B:B,B225)</f>
        <v>1048172</v>
      </c>
      <c r="AA225" s="94">
        <f>IFERROR(VLOOKUP(B225,ZAP!A$2:AC$793,28,0),1)</f>
        <v>1</v>
      </c>
      <c r="AB225" s="65">
        <f>IFERROR(VLOOKUP(B225,ZAP!A$2:AC$793,26,0),1)</f>
        <v>1</v>
      </c>
      <c r="AC225" s="55">
        <f>IF(B225="",-9999999999,((AA225*'Tabela de Peso'!$E$7/H225)+(Z225*'Tabela de Peso'!$E$6/H225)+(Y225*'Tabela de Peso'!$E$5/H225)+(AB225*'Tabela de Peso'!$E$9+T225/1000)+W225+V225+X225+U225++AF225+S225+atualizaçãoIMOVEIS!R224)-I225-P225/1000)</f>
        <v>-9999999999</v>
      </c>
      <c r="AD225" s="66" t="str">
        <f>IFERROR(+VLOOKUP(B225,ZAP!A:D,3,0),"não")</f>
        <v>não</v>
      </c>
      <c r="AE225" s="55" t="str">
        <f>IF(B225="","",IF(A225&lt;81,IF(AD225="ativo","manter","inserir"),IF(AD225="ativo",IF(H225&lt;'Tabela de Peso'!D$8,"manter","retirar"),"Não anunciar")))</f>
        <v/>
      </c>
    </row>
    <row r="226" spans="1:31" x14ac:dyDescent="0.25">
      <c r="A226" s="56">
        <f t="shared" ca="1" si="6"/>
        <v>85</v>
      </c>
      <c r="B226" t="str">
        <f>IF(atualizaçãoIMOVEIS!Y225="",IF(atualizaçãoIMOVEIS!Z225="","",atualizaçãoIMOVEIS!B225),atualizaçãoIMOVEIS!B225)</f>
        <v/>
      </c>
      <c r="C226" t="e">
        <f>+LEFT(atualizaçãoIMOVEIS!F225,SEARCH(",",atualizaçãoIMOVEIS!F225))</f>
        <v>#VALUE!</v>
      </c>
      <c r="D226">
        <f>+atualizaçãoIMOVEIS!H225</f>
        <v>0</v>
      </c>
      <c r="E226">
        <f>+atualizaçãoIMOVEIS!J225</f>
        <v>0</v>
      </c>
      <c r="F226">
        <f>IFERROR(LEFT(atualizaçãoIMOVEIS!Y225,SEARCH(",",atualizaçãoIMOVEIS!Y225)-1),atualizaçãoIMOVEIS!Y225)</f>
        <v>0</v>
      </c>
      <c r="G226">
        <f>+atualizaçãoIMOVEIS!D225</f>
        <v>0</v>
      </c>
      <c r="H226" s="67">
        <f ca="1">IF('Tabela de Peso'!$E$8-atualizaçãoIMOVEIS!T225=0,1,'Tabela de Peso'!$E$8-atualizaçãoIMOVEIS!T225)</f>
        <v>45488</v>
      </c>
      <c r="I226" s="57">
        <f ca="1">+TODAY()-atualizaçãoIMOVEIS!U225</f>
        <v>45488</v>
      </c>
      <c r="J226" s="54">
        <f>+atualizaçãoIMOVEIS!K225</f>
        <v>0</v>
      </c>
      <c r="K226" s="54"/>
      <c r="L226" s="54" t="e">
        <f t="shared" si="7"/>
        <v>#DIV/0!</v>
      </c>
      <c r="M226" s="54"/>
      <c r="N226" s="54">
        <f>+atualizaçãoIMOVEIS!L225</f>
        <v>0</v>
      </c>
      <c r="O226" s="54"/>
      <c r="P226" s="54">
        <f>+atualizaçãoIMOVEIS!N225</f>
        <v>0</v>
      </c>
      <c r="Q226" s="62">
        <f>SUM(W$3:W226)</f>
        <v>224</v>
      </c>
      <c r="R226">
        <f>+atualizaçãoIMOVEIS!Q225</f>
        <v>0</v>
      </c>
      <c r="S226">
        <f>+atualizaçãoIMOVEIS!S225</f>
        <v>0</v>
      </c>
      <c r="T226">
        <f>+atualizaçãoIMOVEIS!V225</f>
        <v>0</v>
      </c>
      <c r="U226" s="56">
        <f>IFERROR(VLOOKUP(G226,'Tabela de Peso'!B$36:E$53,4,0),1)</f>
        <v>1</v>
      </c>
      <c r="V226">
        <f>IF(J226=0,'Tabela de Peso'!E$11,'Tabela de Peso'!E$10)</f>
        <v>8</v>
      </c>
      <c r="W226" s="1">
        <f>IF(atualizaçãoIMOVEIS!AB225="Especial",'Tabela de Peso'!$E$4,1)</f>
        <v>1</v>
      </c>
      <c r="X226" s="1">
        <f>IFERROR(VLOOKUP(D226,'Tabela de Peso'!B:E,4,0),'Tabela de Peso'!E$32)</f>
        <v>-100</v>
      </c>
      <c r="Y226" s="70">
        <f>COUNTIF(Clientes!B:B,B226)</f>
        <v>1048347</v>
      </c>
      <c r="Z226" s="69">
        <f>+COUNTIF(Visitas!B:B,B226)</f>
        <v>1048172</v>
      </c>
      <c r="AA226" s="94">
        <f>IFERROR(VLOOKUP(B226,ZAP!A$2:AC$793,28,0),1)</f>
        <v>1</v>
      </c>
      <c r="AB226" s="65">
        <f>IFERROR(VLOOKUP(B226,ZAP!A$2:AC$793,26,0),1)</f>
        <v>1</v>
      </c>
      <c r="AC226" s="55">
        <f>IF(B226="",-9999999999,((AA226*'Tabela de Peso'!$E$7/H226)+(Z226*'Tabela de Peso'!$E$6/H226)+(Y226*'Tabela de Peso'!$E$5/H226)+(AB226*'Tabela de Peso'!$E$9+T226/1000)+W226+V226+X226+U226++AF226+S226+atualizaçãoIMOVEIS!R225)-I226-P226/1000)</f>
        <v>-9999999999</v>
      </c>
      <c r="AD226" s="66" t="str">
        <f>IFERROR(+VLOOKUP(B226,ZAP!A:D,3,0),"não")</f>
        <v>não</v>
      </c>
      <c r="AE226" s="55" t="str">
        <f>IF(B226="","",IF(A226&lt;81,IF(AD226="ativo","manter","inserir"),IF(AD226="ativo",IF(H226&lt;'Tabela de Peso'!D$8,"manter","retirar"),"Não anunciar")))</f>
        <v/>
      </c>
    </row>
    <row r="227" spans="1:31" x14ac:dyDescent="0.25">
      <c r="A227" s="56">
        <f t="shared" ca="1" si="6"/>
        <v>85</v>
      </c>
      <c r="B227" t="str">
        <f>IF(atualizaçãoIMOVEIS!Y226="",IF(atualizaçãoIMOVEIS!Z226="","",atualizaçãoIMOVEIS!B226),atualizaçãoIMOVEIS!B226)</f>
        <v/>
      </c>
      <c r="C227" t="e">
        <f>+LEFT(atualizaçãoIMOVEIS!F226,SEARCH(",",atualizaçãoIMOVEIS!F226))</f>
        <v>#VALUE!</v>
      </c>
      <c r="D227">
        <f>+atualizaçãoIMOVEIS!H226</f>
        <v>0</v>
      </c>
      <c r="E227">
        <f>+atualizaçãoIMOVEIS!J226</f>
        <v>0</v>
      </c>
      <c r="F227">
        <f>IFERROR(LEFT(atualizaçãoIMOVEIS!Y226,SEARCH(",",atualizaçãoIMOVEIS!Y226)-1),atualizaçãoIMOVEIS!Y226)</f>
        <v>0</v>
      </c>
      <c r="G227">
        <f>+atualizaçãoIMOVEIS!D226</f>
        <v>0</v>
      </c>
      <c r="H227" s="67">
        <f ca="1">IF('Tabela de Peso'!$E$8-atualizaçãoIMOVEIS!T226=0,1,'Tabela de Peso'!$E$8-atualizaçãoIMOVEIS!T226)</f>
        <v>45488</v>
      </c>
      <c r="I227" s="57">
        <f ca="1">+TODAY()-atualizaçãoIMOVEIS!U226</f>
        <v>45488</v>
      </c>
      <c r="J227" s="54">
        <f>+atualizaçãoIMOVEIS!K226</f>
        <v>0</v>
      </c>
      <c r="K227" s="54"/>
      <c r="L227" s="54" t="e">
        <f t="shared" si="7"/>
        <v>#DIV/0!</v>
      </c>
      <c r="M227" s="54"/>
      <c r="N227" s="54">
        <f>+atualizaçãoIMOVEIS!L226</f>
        <v>0</v>
      </c>
      <c r="O227" s="54"/>
      <c r="P227" s="54">
        <f>+atualizaçãoIMOVEIS!N226</f>
        <v>0</v>
      </c>
      <c r="Q227" s="62">
        <f>SUM(W$3:W227)</f>
        <v>225</v>
      </c>
      <c r="R227">
        <f>+atualizaçãoIMOVEIS!Q226</f>
        <v>0</v>
      </c>
      <c r="S227">
        <f>+atualizaçãoIMOVEIS!S226</f>
        <v>0</v>
      </c>
      <c r="T227">
        <f>+atualizaçãoIMOVEIS!V226</f>
        <v>0</v>
      </c>
      <c r="U227" s="56">
        <f>IFERROR(VLOOKUP(G227,'Tabela de Peso'!B$36:E$53,4,0),1)</f>
        <v>1</v>
      </c>
      <c r="V227">
        <f>IF(J227=0,'Tabela de Peso'!E$11,'Tabela de Peso'!E$10)</f>
        <v>8</v>
      </c>
      <c r="W227" s="1">
        <f>IF(atualizaçãoIMOVEIS!AB226="Especial",'Tabela de Peso'!$E$4,1)</f>
        <v>1</v>
      </c>
      <c r="X227" s="1">
        <f>IFERROR(VLOOKUP(D227,'Tabela de Peso'!B:E,4,0),'Tabela de Peso'!E$32)</f>
        <v>-100</v>
      </c>
      <c r="Y227" s="70">
        <f>COUNTIF(Clientes!B:B,B227)</f>
        <v>1048347</v>
      </c>
      <c r="Z227" s="69">
        <f>+COUNTIF(Visitas!B:B,B227)</f>
        <v>1048172</v>
      </c>
      <c r="AA227" s="94">
        <f>IFERROR(VLOOKUP(B227,ZAP!A$2:AC$793,28,0),1)</f>
        <v>1</v>
      </c>
      <c r="AB227" s="65">
        <f>IFERROR(VLOOKUP(B227,ZAP!A$2:AC$793,26,0),1)</f>
        <v>1</v>
      </c>
      <c r="AC227" s="55">
        <f>IF(B227="",-9999999999,((AA227*'Tabela de Peso'!$E$7/H227)+(Z227*'Tabela de Peso'!$E$6/H227)+(Y227*'Tabela de Peso'!$E$5/H227)+(AB227*'Tabela de Peso'!$E$9+T227/1000)+W227+V227+X227+U227++AF227+S227+atualizaçãoIMOVEIS!R226)-I227-P227/1000)</f>
        <v>-9999999999</v>
      </c>
      <c r="AD227" s="66" t="str">
        <f>IFERROR(+VLOOKUP(B227,ZAP!A:D,3,0),"não")</f>
        <v>não</v>
      </c>
      <c r="AE227" s="55" t="str">
        <f>IF(B227="","",IF(A227&lt;81,IF(AD227="ativo","manter","inserir"),IF(AD227="ativo",IF(H227&lt;'Tabela de Peso'!D$8,"manter","retirar"),"Não anunciar")))</f>
        <v/>
      </c>
    </row>
    <row r="228" spans="1:31" x14ac:dyDescent="0.25">
      <c r="A228" s="56">
        <f t="shared" ca="1" si="6"/>
        <v>85</v>
      </c>
      <c r="B228" t="str">
        <f>IF(atualizaçãoIMOVEIS!Y227="",IF(atualizaçãoIMOVEIS!Z227="","",atualizaçãoIMOVEIS!B227),atualizaçãoIMOVEIS!B227)</f>
        <v/>
      </c>
      <c r="C228" t="e">
        <f>+LEFT(atualizaçãoIMOVEIS!F227,SEARCH(",",atualizaçãoIMOVEIS!F227))</f>
        <v>#VALUE!</v>
      </c>
      <c r="D228">
        <f>+atualizaçãoIMOVEIS!H227</f>
        <v>0</v>
      </c>
      <c r="E228">
        <f>+atualizaçãoIMOVEIS!J227</f>
        <v>0</v>
      </c>
      <c r="F228">
        <f>IFERROR(LEFT(atualizaçãoIMOVEIS!Y227,SEARCH(",",atualizaçãoIMOVEIS!Y227)-1),atualizaçãoIMOVEIS!Y227)</f>
        <v>0</v>
      </c>
      <c r="G228">
        <f>+atualizaçãoIMOVEIS!D227</f>
        <v>0</v>
      </c>
      <c r="H228" s="67">
        <f ca="1">IF('Tabela de Peso'!$E$8-atualizaçãoIMOVEIS!T227=0,1,'Tabela de Peso'!$E$8-atualizaçãoIMOVEIS!T227)</f>
        <v>45488</v>
      </c>
      <c r="I228" s="57">
        <f ca="1">+TODAY()-atualizaçãoIMOVEIS!U227</f>
        <v>45488</v>
      </c>
      <c r="J228" s="54">
        <f>+atualizaçãoIMOVEIS!K227</f>
        <v>0</v>
      </c>
      <c r="K228" s="54"/>
      <c r="L228" s="54" t="e">
        <f t="shared" si="7"/>
        <v>#DIV/0!</v>
      </c>
      <c r="M228" s="54"/>
      <c r="N228" s="54">
        <f>+atualizaçãoIMOVEIS!L227</f>
        <v>0</v>
      </c>
      <c r="O228" s="54"/>
      <c r="P228" s="54">
        <f>+atualizaçãoIMOVEIS!N227</f>
        <v>0</v>
      </c>
      <c r="Q228" s="62">
        <f>SUM(W$3:W228)</f>
        <v>226</v>
      </c>
      <c r="R228">
        <f>+atualizaçãoIMOVEIS!Q227</f>
        <v>0</v>
      </c>
      <c r="S228">
        <f>+atualizaçãoIMOVEIS!S227</f>
        <v>0</v>
      </c>
      <c r="T228">
        <f>+atualizaçãoIMOVEIS!V227</f>
        <v>0</v>
      </c>
      <c r="U228" s="56">
        <f>IFERROR(VLOOKUP(G228,'Tabela de Peso'!B$36:E$53,4,0),1)</f>
        <v>1</v>
      </c>
      <c r="V228">
        <f>IF(J228=0,'Tabela de Peso'!E$11,'Tabela de Peso'!E$10)</f>
        <v>8</v>
      </c>
      <c r="W228" s="1">
        <f>IF(atualizaçãoIMOVEIS!AB227="Especial",'Tabela de Peso'!$E$4,1)</f>
        <v>1</v>
      </c>
      <c r="X228" s="1">
        <f>IFERROR(VLOOKUP(D228,'Tabela de Peso'!B:E,4,0),'Tabela de Peso'!E$32)</f>
        <v>-100</v>
      </c>
      <c r="Y228" s="70">
        <f>COUNTIF(Clientes!B:B,B228)</f>
        <v>1048347</v>
      </c>
      <c r="Z228" s="69">
        <f>+COUNTIF(Visitas!B:B,B228)</f>
        <v>1048172</v>
      </c>
      <c r="AA228" s="94">
        <f>IFERROR(VLOOKUP(B228,ZAP!A$2:AC$793,28,0),1)</f>
        <v>1</v>
      </c>
      <c r="AB228" s="65">
        <f>IFERROR(VLOOKUP(B228,ZAP!A$2:AC$793,26,0),1)</f>
        <v>1</v>
      </c>
      <c r="AC228" s="55">
        <f>IF(B228="",-9999999999,((AA228*'Tabela de Peso'!$E$7/H228)+(Z228*'Tabela de Peso'!$E$6/H228)+(Y228*'Tabela de Peso'!$E$5/H228)+(AB228*'Tabela de Peso'!$E$9+T228/1000)+W228+V228+X228+U228++AF228+S228+atualizaçãoIMOVEIS!R227)-I228-P228/1000)</f>
        <v>-9999999999</v>
      </c>
      <c r="AD228" s="66" t="str">
        <f>IFERROR(+VLOOKUP(B228,ZAP!A:D,3,0),"não")</f>
        <v>não</v>
      </c>
      <c r="AE228" s="55" t="str">
        <f>IF(B228="","",IF(A228&lt;81,IF(AD228="ativo","manter","inserir"),IF(AD228="ativo",IF(H228&lt;'Tabela de Peso'!D$8,"manter","retirar"),"Não anunciar")))</f>
        <v/>
      </c>
    </row>
    <row r="229" spans="1:31" x14ac:dyDescent="0.25">
      <c r="A229" s="56">
        <f t="shared" ca="1" si="6"/>
        <v>85</v>
      </c>
      <c r="B229" t="str">
        <f>IF(atualizaçãoIMOVEIS!Y228="",IF(atualizaçãoIMOVEIS!Z228="","",atualizaçãoIMOVEIS!B228),atualizaçãoIMOVEIS!B228)</f>
        <v/>
      </c>
      <c r="C229" t="e">
        <f>+LEFT(atualizaçãoIMOVEIS!F228,SEARCH(",",atualizaçãoIMOVEIS!F228))</f>
        <v>#VALUE!</v>
      </c>
      <c r="D229">
        <f>+atualizaçãoIMOVEIS!H228</f>
        <v>0</v>
      </c>
      <c r="E229">
        <f>+atualizaçãoIMOVEIS!J228</f>
        <v>0</v>
      </c>
      <c r="F229">
        <f>IFERROR(LEFT(atualizaçãoIMOVEIS!Y228,SEARCH(",",atualizaçãoIMOVEIS!Y228)-1),atualizaçãoIMOVEIS!Y228)</f>
        <v>0</v>
      </c>
      <c r="G229">
        <f>+atualizaçãoIMOVEIS!D228</f>
        <v>0</v>
      </c>
      <c r="H229" s="67">
        <f ca="1">IF('Tabela de Peso'!$E$8-atualizaçãoIMOVEIS!T228=0,1,'Tabela de Peso'!$E$8-atualizaçãoIMOVEIS!T228)</f>
        <v>45488</v>
      </c>
      <c r="I229" s="57">
        <f ca="1">+TODAY()-atualizaçãoIMOVEIS!U228</f>
        <v>45488</v>
      </c>
      <c r="J229" s="54">
        <f>+atualizaçãoIMOVEIS!K228</f>
        <v>0</v>
      </c>
      <c r="K229" s="54"/>
      <c r="L229" s="54" t="e">
        <f t="shared" si="7"/>
        <v>#DIV/0!</v>
      </c>
      <c r="M229" s="54"/>
      <c r="N229" s="54">
        <f>+atualizaçãoIMOVEIS!L228</f>
        <v>0</v>
      </c>
      <c r="O229" s="54"/>
      <c r="P229" s="54">
        <f>+atualizaçãoIMOVEIS!N228</f>
        <v>0</v>
      </c>
      <c r="Q229" s="62">
        <f>SUM(W$3:W229)</f>
        <v>227</v>
      </c>
      <c r="R229">
        <f>+atualizaçãoIMOVEIS!Q228</f>
        <v>0</v>
      </c>
      <c r="S229">
        <f>+atualizaçãoIMOVEIS!S228</f>
        <v>0</v>
      </c>
      <c r="T229">
        <f>+atualizaçãoIMOVEIS!V228</f>
        <v>0</v>
      </c>
      <c r="U229" s="56">
        <f>IFERROR(VLOOKUP(G229,'Tabela de Peso'!B$36:E$53,4,0),1)</f>
        <v>1</v>
      </c>
      <c r="V229">
        <f>IF(J229=0,'Tabela de Peso'!E$11,'Tabela de Peso'!E$10)</f>
        <v>8</v>
      </c>
      <c r="W229" s="1">
        <f>IF(atualizaçãoIMOVEIS!AB228="Especial",'Tabela de Peso'!$E$4,1)</f>
        <v>1</v>
      </c>
      <c r="X229" s="1">
        <f>IFERROR(VLOOKUP(D229,'Tabela de Peso'!B:E,4,0),'Tabela de Peso'!E$32)</f>
        <v>-100</v>
      </c>
      <c r="Y229" s="70">
        <f>COUNTIF(Clientes!B:B,B229)</f>
        <v>1048347</v>
      </c>
      <c r="Z229" s="69">
        <f>+COUNTIF(Visitas!B:B,B229)</f>
        <v>1048172</v>
      </c>
      <c r="AA229" s="94">
        <f>IFERROR(VLOOKUP(B229,ZAP!A$2:AC$793,28,0),1)</f>
        <v>1</v>
      </c>
      <c r="AB229" s="65">
        <f>IFERROR(VLOOKUP(B229,ZAP!A$2:AC$793,26,0),1)</f>
        <v>1</v>
      </c>
      <c r="AC229" s="55">
        <f>IF(B229="",-9999999999,((AA229*'Tabela de Peso'!$E$7/H229)+(Z229*'Tabela de Peso'!$E$6/H229)+(Y229*'Tabela de Peso'!$E$5/H229)+(AB229*'Tabela de Peso'!$E$9+T229/1000)+W229+V229+X229+U229++AF229+S229+atualizaçãoIMOVEIS!R228)-I229-P229/1000)</f>
        <v>-9999999999</v>
      </c>
      <c r="AD229" s="66" t="str">
        <f>IFERROR(+VLOOKUP(B229,ZAP!A:D,3,0),"não")</f>
        <v>não</v>
      </c>
      <c r="AE229" s="55" t="str">
        <f>IF(B229="","",IF(A229&lt;81,IF(AD229="ativo","manter","inserir"),IF(AD229="ativo",IF(H229&lt;'Tabela de Peso'!D$8,"manter","retirar"),"Não anunciar")))</f>
        <v/>
      </c>
    </row>
    <row r="230" spans="1:31" x14ac:dyDescent="0.25">
      <c r="A230" s="56">
        <f t="shared" ca="1" si="6"/>
        <v>85</v>
      </c>
      <c r="B230" t="str">
        <f>IF(atualizaçãoIMOVEIS!Y229="",IF(atualizaçãoIMOVEIS!Z229="","",atualizaçãoIMOVEIS!B229),atualizaçãoIMOVEIS!B229)</f>
        <v/>
      </c>
      <c r="C230" t="e">
        <f>+LEFT(atualizaçãoIMOVEIS!F229,SEARCH(",",atualizaçãoIMOVEIS!F229))</f>
        <v>#VALUE!</v>
      </c>
      <c r="D230">
        <f>+atualizaçãoIMOVEIS!H229</f>
        <v>0</v>
      </c>
      <c r="E230">
        <f>+atualizaçãoIMOVEIS!J229</f>
        <v>0</v>
      </c>
      <c r="F230">
        <f>IFERROR(LEFT(atualizaçãoIMOVEIS!Y229,SEARCH(",",atualizaçãoIMOVEIS!Y229)-1),atualizaçãoIMOVEIS!Y229)</f>
        <v>0</v>
      </c>
      <c r="G230">
        <f>+atualizaçãoIMOVEIS!D229</f>
        <v>0</v>
      </c>
      <c r="H230" s="67">
        <f ca="1">IF('Tabela de Peso'!$E$8-atualizaçãoIMOVEIS!T229=0,1,'Tabela de Peso'!$E$8-atualizaçãoIMOVEIS!T229)</f>
        <v>45488</v>
      </c>
      <c r="I230" s="57">
        <f ca="1">+TODAY()-atualizaçãoIMOVEIS!U229</f>
        <v>45488</v>
      </c>
      <c r="J230" s="54">
        <f>+atualizaçãoIMOVEIS!K229</f>
        <v>0</v>
      </c>
      <c r="K230" s="54"/>
      <c r="L230" s="54" t="e">
        <f t="shared" si="7"/>
        <v>#DIV/0!</v>
      </c>
      <c r="M230" s="54"/>
      <c r="N230" s="54">
        <f>+atualizaçãoIMOVEIS!L229</f>
        <v>0</v>
      </c>
      <c r="O230" s="54"/>
      <c r="P230" s="54">
        <f>+atualizaçãoIMOVEIS!N229</f>
        <v>0</v>
      </c>
      <c r="Q230" s="62">
        <f>SUM(W$3:W230)</f>
        <v>228</v>
      </c>
      <c r="R230">
        <f>+atualizaçãoIMOVEIS!Q229</f>
        <v>0</v>
      </c>
      <c r="S230">
        <f>+atualizaçãoIMOVEIS!S229</f>
        <v>0</v>
      </c>
      <c r="T230">
        <f>+atualizaçãoIMOVEIS!V229</f>
        <v>0</v>
      </c>
      <c r="U230" s="56">
        <f>IFERROR(VLOOKUP(G230,'Tabela de Peso'!B$36:E$53,4,0),1)</f>
        <v>1</v>
      </c>
      <c r="V230">
        <f>IF(J230=0,'Tabela de Peso'!E$11,'Tabela de Peso'!E$10)</f>
        <v>8</v>
      </c>
      <c r="W230" s="1">
        <f>IF(atualizaçãoIMOVEIS!AB229="Especial",'Tabela de Peso'!$E$4,1)</f>
        <v>1</v>
      </c>
      <c r="X230" s="1">
        <f>IFERROR(VLOOKUP(D230,'Tabela de Peso'!B:E,4,0),'Tabela de Peso'!E$32)</f>
        <v>-100</v>
      </c>
      <c r="Y230" s="70">
        <f>COUNTIF(Clientes!B:B,B230)</f>
        <v>1048347</v>
      </c>
      <c r="Z230" s="69">
        <f>+COUNTIF(Visitas!B:B,B230)</f>
        <v>1048172</v>
      </c>
      <c r="AA230" s="94">
        <f>IFERROR(VLOOKUP(B230,ZAP!A$2:AC$793,28,0),1)</f>
        <v>1</v>
      </c>
      <c r="AB230" s="65">
        <f>IFERROR(VLOOKUP(B230,ZAP!A$2:AC$793,26,0),1)</f>
        <v>1</v>
      </c>
      <c r="AC230" s="55">
        <f>IF(B230="",-9999999999,((AA230*'Tabela de Peso'!$E$7/H230)+(Z230*'Tabela de Peso'!$E$6/H230)+(Y230*'Tabela de Peso'!$E$5/H230)+(AB230*'Tabela de Peso'!$E$9+T230/1000)+W230+V230+X230+U230++AF230+S230+atualizaçãoIMOVEIS!R229)-I230-P230/1000)</f>
        <v>-9999999999</v>
      </c>
      <c r="AD230" s="66" t="str">
        <f>IFERROR(+VLOOKUP(B230,ZAP!A:D,3,0),"não")</f>
        <v>não</v>
      </c>
      <c r="AE230" s="55" t="str">
        <f>IF(B230="","",IF(A230&lt;81,IF(AD230="ativo","manter","inserir"),IF(AD230="ativo",IF(H230&lt;'Tabela de Peso'!D$8,"manter","retirar"),"Não anunciar")))</f>
        <v/>
      </c>
    </row>
    <row r="231" spans="1:31" x14ac:dyDescent="0.25">
      <c r="A231" s="56">
        <f t="shared" ca="1" si="6"/>
        <v>85</v>
      </c>
      <c r="B231" t="str">
        <f>IF(atualizaçãoIMOVEIS!Y230="",IF(atualizaçãoIMOVEIS!Z230="","",atualizaçãoIMOVEIS!B230),atualizaçãoIMOVEIS!B230)</f>
        <v/>
      </c>
      <c r="C231" t="e">
        <f>+LEFT(atualizaçãoIMOVEIS!F230,SEARCH(",",atualizaçãoIMOVEIS!F230))</f>
        <v>#VALUE!</v>
      </c>
      <c r="D231">
        <f>+atualizaçãoIMOVEIS!H230</f>
        <v>0</v>
      </c>
      <c r="E231">
        <f>+atualizaçãoIMOVEIS!J230</f>
        <v>0</v>
      </c>
      <c r="F231">
        <f>IFERROR(LEFT(atualizaçãoIMOVEIS!Y230,SEARCH(",",atualizaçãoIMOVEIS!Y230)-1),atualizaçãoIMOVEIS!Y230)</f>
        <v>0</v>
      </c>
      <c r="G231">
        <f>+atualizaçãoIMOVEIS!D230</f>
        <v>0</v>
      </c>
      <c r="H231" s="67">
        <f ca="1">IF('Tabela de Peso'!$E$8-atualizaçãoIMOVEIS!T230=0,1,'Tabela de Peso'!$E$8-atualizaçãoIMOVEIS!T230)</f>
        <v>45488</v>
      </c>
      <c r="I231" s="57">
        <f ca="1">+TODAY()-atualizaçãoIMOVEIS!U230</f>
        <v>45488</v>
      </c>
      <c r="J231" s="54">
        <f>+atualizaçãoIMOVEIS!K230</f>
        <v>0</v>
      </c>
      <c r="K231" s="54"/>
      <c r="L231" s="54" t="e">
        <f t="shared" si="7"/>
        <v>#DIV/0!</v>
      </c>
      <c r="M231" s="54"/>
      <c r="N231" s="54">
        <f>+atualizaçãoIMOVEIS!L230</f>
        <v>0</v>
      </c>
      <c r="O231" s="54"/>
      <c r="P231" s="54">
        <f>+atualizaçãoIMOVEIS!N230</f>
        <v>0</v>
      </c>
      <c r="Q231" s="62">
        <f>SUM(W$3:W231)</f>
        <v>229</v>
      </c>
      <c r="R231">
        <f>+atualizaçãoIMOVEIS!Q230</f>
        <v>0</v>
      </c>
      <c r="S231">
        <f>+atualizaçãoIMOVEIS!S230</f>
        <v>0</v>
      </c>
      <c r="T231">
        <f>+atualizaçãoIMOVEIS!V230</f>
        <v>0</v>
      </c>
      <c r="U231" s="56">
        <f>IFERROR(VLOOKUP(G231,'Tabela de Peso'!B$36:E$53,4,0),1)</f>
        <v>1</v>
      </c>
      <c r="V231">
        <f>IF(J231=0,'Tabela de Peso'!E$11,'Tabela de Peso'!E$10)</f>
        <v>8</v>
      </c>
      <c r="W231" s="1">
        <f>IF(atualizaçãoIMOVEIS!AB230="Especial",'Tabela de Peso'!$E$4,1)</f>
        <v>1</v>
      </c>
      <c r="X231" s="1">
        <f>IFERROR(VLOOKUP(D231,'Tabela de Peso'!B:E,4,0),'Tabela de Peso'!E$32)</f>
        <v>-100</v>
      </c>
      <c r="Y231" s="70">
        <f>COUNTIF(Clientes!B:B,B231)</f>
        <v>1048347</v>
      </c>
      <c r="Z231" s="69">
        <f>+COUNTIF(Visitas!B:B,B231)</f>
        <v>1048172</v>
      </c>
      <c r="AA231" s="94">
        <f>IFERROR(VLOOKUP(B231,ZAP!A$2:AC$793,28,0),1)</f>
        <v>1</v>
      </c>
      <c r="AB231" s="65">
        <f>IFERROR(VLOOKUP(B231,ZAP!A$2:AC$793,26,0),1)</f>
        <v>1</v>
      </c>
      <c r="AC231" s="55">
        <f>IF(B231="",-9999999999,((AA231*'Tabela de Peso'!$E$7/H231)+(Z231*'Tabela de Peso'!$E$6/H231)+(Y231*'Tabela de Peso'!$E$5/H231)+(AB231*'Tabela de Peso'!$E$9+T231/1000)+W231+V231+X231+U231++AF231+S231+atualizaçãoIMOVEIS!R230)-I231-P231/1000)</f>
        <v>-9999999999</v>
      </c>
      <c r="AD231" s="66" t="str">
        <f>IFERROR(+VLOOKUP(B231,ZAP!A:D,3,0),"não")</f>
        <v>não</v>
      </c>
      <c r="AE231" s="55" t="str">
        <f>IF(B231="","",IF(A231&lt;81,IF(AD231="ativo","manter","inserir"),IF(AD231="ativo",IF(H231&lt;'Tabela de Peso'!D$8,"manter","retirar"),"Não anunciar")))</f>
        <v/>
      </c>
    </row>
    <row r="232" spans="1:31" x14ac:dyDescent="0.25">
      <c r="A232" s="56">
        <f t="shared" ca="1" si="6"/>
        <v>85</v>
      </c>
      <c r="B232" t="str">
        <f>IF(atualizaçãoIMOVEIS!Y231="",IF(atualizaçãoIMOVEIS!Z231="","",atualizaçãoIMOVEIS!B231),atualizaçãoIMOVEIS!B231)</f>
        <v/>
      </c>
      <c r="C232" t="e">
        <f>+LEFT(atualizaçãoIMOVEIS!F231,SEARCH(",",atualizaçãoIMOVEIS!F231))</f>
        <v>#VALUE!</v>
      </c>
      <c r="D232">
        <f>+atualizaçãoIMOVEIS!H231</f>
        <v>0</v>
      </c>
      <c r="E232">
        <f>+atualizaçãoIMOVEIS!J231</f>
        <v>0</v>
      </c>
      <c r="F232">
        <f>IFERROR(LEFT(atualizaçãoIMOVEIS!Y231,SEARCH(",",atualizaçãoIMOVEIS!Y231)-1),atualizaçãoIMOVEIS!Y231)</f>
        <v>0</v>
      </c>
      <c r="G232">
        <f>+atualizaçãoIMOVEIS!D231</f>
        <v>0</v>
      </c>
      <c r="H232" s="67">
        <f ca="1">IF('Tabela de Peso'!$E$8-atualizaçãoIMOVEIS!T231=0,1,'Tabela de Peso'!$E$8-atualizaçãoIMOVEIS!T231)</f>
        <v>45488</v>
      </c>
      <c r="I232" s="57">
        <f ca="1">+TODAY()-atualizaçãoIMOVEIS!U231</f>
        <v>45488</v>
      </c>
      <c r="J232" s="54">
        <f>+atualizaçãoIMOVEIS!K231</f>
        <v>0</v>
      </c>
      <c r="K232" s="54"/>
      <c r="L232" s="54" t="e">
        <f t="shared" si="7"/>
        <v>#DIV/0!</v>
      </c>
      <c r="M232" s="54"/>
      <c r="N232" s="54">
        <f>+atualizaçãoIMOVEIS!L231</f>
        <v>0</v>
      </c>
      <c r="O232" s="54"/>
      <c r="P232" s="54">
        <f>+atualizaçãoIMOVEIS!N231</f>
        <v>0</v>
      </c>
      <c r="Q232" s="62">
        <f>SUM(W$3:W232)</f>
        <v>230</v>
      </c>
      <c r="R232">
        <f>+atualizaçãoIMOVEIS!Q231</f>
        <v>0</v>
      </c>
      <c r="S232">
        <f>+atualizaçãoIMOVEIS!S231</f>
        <v>0</v>
      </c>
      <c r="T232">
        <f>+atualizaçãoIMOVEIS!V231</f>
        <v>0</v>
      </c>
      <c r="U232" s="56">
        <f>IFERROR(VLOOKUP(G232,'Tabela de Peso'!B$36:E$53,4,0),1)</f>
        <v>1</v>
      </c>
      <c r="V232">
        <f>IF(J232=0,'Tabela de Peso'!E$11,'Tabela de Peso'!E$10)</f>
        <v>8</v>
      </c>
      <c r="W232" s="1">
        <f>IF(atualizaçãoIMOVEIS!AB231="Especial",'Tabela de Peso'!$E$4,1)</f>
        <v>1</v>
      </c>
      <c r="X232" s="1">
        <f>IFERROR(VLOOKUP(D232,'Tabela de Peso'!B:E,4,0),'Tabela de Peso'!E$32)</f>
        <v>-100</v>
      </c>
      <c r="Y232" s="70">
        <f>COUNTIF(Clientes!B:B,B232)</f>
        <v>1048347</v>
      </c>
      <c r="Z232" s="69">
        <f>+COUNTIF(Visitas!B:B,B232)</f>
        <v>1048172</v>
      </c>
      <c r="AA232" s="94">
        <f>IFERROR(VLOOKUP(B232,ZAP!A$2:AC$793,28,0),1)</f>
        <v>1</v>
      </c>
      <c r="AB232" s="65">
        <f>IFERROR(VLOOKUP(B232,ZAP!A$2:AC$793,26,0),1)</f>
        <v>1</v>
      </c>
      <c r="AC232" s="55">
        <f>IF(B232="",-9999999999,((AA232*'Tabela de Peso'!$E$7/H232)+(Z232*'Tabela de Peso'!$E$6/H232)+(Y232*'Tabela de Peso'!$E$5/H232)+(AB232*'Tabela de Peso'!$E$9+T232/1000)+W232+V232+X232+U232++AF232+S232+atualizaçãoIMOVEIS!R231)-I232-P232/1000)</f>
        <v>-9999999999</v>
      </c>
      <c r="AD232" s="66" t="str">
        <f>IFERROR(+VLOOKUP(B232,ZAP!A:D,3,0),"não")</f>
        <v>não</v>
      </c>
      <c r="AE232" s="55" t="str">
        <f>IF(B232="","",IF(A232&lt;81,IF(AD232="ativo","manter","inserir"),IF(AD232="ativo",IF(H232&lt;'Tabela de Peso'!D$8,"manter","retirar"),"Não anunciar")))</f>
        <v/>
      </c>
    </row>
    <row r="233" spans="1:31" x14ac:dyDescent="0.25">
      <c r="A233" s="56">
        <f t="shared" ca="1" si="6"/>
        <v>85</v>
      </c>
      <c r="B233" t="str">
        <f>IF(atualizaçãoIMOVEIS!Y232="",IF(atualizaçãoIMOVEIS!Z232="","",atualizaçãoIMOVEIS!B232),atualizaçãoIMOVEIS!B232)</f>
        <v/>
      </c>
      <c r="C233" t="e">
        <f>+LEFT(atualizaçãoIMOVEIS!F232,SEARCH(",",atualizaçãoIMOVEIS!F232))</f>
        <v>#VALUE!</v>
      </c>
      <c r="D233">
        <f>+atualizaçãoIMOVEIS!H232</f>
        <v>0</v>
      </c>
      <c r="E233">
        <f>+atualizaçãoIMOVEIS!J232</f>
        <v>0</v>
      </c>
      <c r="F233">
        <f>IFERROR(LEFT(atualizaçãoIMOVEIS!Y232,SEARCH(",",atualizaçãoIMOVEIS!Y232)-1),atualizaçãoIMOVEIS!Y232)</f>
        <v>0</v>
      </c>
      <c r="G233">
        <f>+atualizaçãoIMOVEIS!D232</f>
        <v>0</v>
      </c>
      <c r="H233" s="67">
        <f ca="1">IF('Tabela de Peso'!$E$8-atualizaçãoIMOVEIS!T232=0,1,'Tabela de Peso'!$E$8-atualizaçãoIMOVEIS!T232)</f>
        <v>45488</v>
      </c>
      <c r="I233" s="57">
        <f ca="1">+TODAY()-atualizaçãoIMOVEIS!U232</f>
        <v>45488</v>
      </c>
      <c r="J233" s="54">
        <f>+atualizaçãoIMOVEIS!K232</f>
        <v>0</v>
      </c>
      <c r="K233" s="54"/>
      <c r="L233" s="54" t="e">
        <f t="shared" si="7"/>
        <v>#DIV/0!</v>
      </c>
      <c r="M233" s="54"/>
      <c r="N233" s="54">
        <f>+atualizaçãoIMOVEIS!L232</f>
        <v>0</v>
      </c>
      <c r="O233" s="54"/>
      <c r="P233" s="54">
        <f>+atualizaçãoIMOVEIS!N232</f>
        <v>0</v>
      </c>
      <c r="Q233" s="62">
        <f>SUM(W$3:W233)</f>
        <v>231</v>
      </c>
      <c r="R233">
        <f>+atualizaçãoIMOVEIS!Q232</f>
        <v>0</v>
      </c>
      <c r="S233">
        <f>+atualizaçãoIMOVEIS!S232</f>
        <v>0</v>
      </c>
      <c r="T233">
        <f>+atualizaçãoIMOVEIS!V232</f>
        <v>0</v>
      </c>
      <c r="U233" s="56">
        <f>IFERROR(VLOOKUP(G233,'Tabela de Peso'!B$36:E$53,4,0),1)</f>
        <v>1</v>
      </c>
      <c r="V233">
        <f>IF(J233=0,'Tabela de Peso'!E$11,'Tabela de Peso'!E$10)</f>
        <v>8</v>
      </c>
      <c r="W233" s="1">
        <f>IF(atualizaçãoIMOVEIS!AB232="Especial",'Tabela de Peso'!$E$4,1)</f>
        <v>1</v>
      </c>
      <c r="X233" s="1">
        <f>IFERROR(VLOOKUP(D233,'Tabela de Peso'!B:E,4,0),'Tabela de Peso'!E$32)</f>
        <v>-100</v>
      </c>
      <c r="Y233" s="70">
        <f>COUNTIF(Clientes!B:B,B233)</f>
        <v>1048347</v>
      </c>
      <c r="Z233" s="69">
        <f>+COUNTIF(Visitas!B:B,B233)</f>
        <v>1048172</v>
      </c>
      <c r="AA233" s="94">
        <f>IFERROR(VLOOKUP(B233,ZAP!A$2:AC$793,28,0),1)</f>
        <v>1</v>
      </c>
      <c r="AB233" s="65">
        <f>IFERROR(VLOOKUP(B233,ZAP!A$2:AC$793,26,0),1)</f>
        <v>1</v>
      </c>
      <c r="AC233" s="55">
        <f>IF(B233="",-9999999999,((AA233*'Tabela de Peso'!$E$7/H233)+(Z233*'Tabela de Peso'!$E$6/H233)+(Y233*'Tabela de Peso'!$E$5/H233)+(AB233*'Tabela de Peso'!$E$9+T233/1000)+W233+V233+X233+U233++AF233+S233+atualizaçãoIMOVEIS!R232)-I233-P233/1000)</f>
        <v>-9999999999</v>
      </c>
      <c r="AD233" s="66" t="str">
        <f>IFERROR(+VLOOKUP(B233,ZAP!A:D,3,0),"não")</f>
        <v>não</v>
      </c>
      <c r="AE233" s="55" t="str">
        <f>IF(B233="","",IF(A233&lt;81,IF(AD233="ativo","manter","inserir"),IF(AD233="ativo",IF(H233&lt;'Tabela de Peso'!D$8,"manter","retirar"),"Não anunciar")))</f>
        <v/>
      </c>
    </row>
    <row r="234" spans="1:31" x14ac:dyDescent="0.25">
      <c r="A234" s="56">
        <f t="shared" ca="1" si="6"/>
        <v>85</v>
      </c>
      <c r="B234" t="str">
        <f>IF(atualizaçãoIMOVEIS!Y233="",IF(atualizaçãoIMOVEIS!Z233="","",atualizaçãoIMOVEIS!B233),atualizaçãoIMOVEIS!B233)</f>
        <v/>
      </c>
      <c r="C234" t="e">
        <f>+LEFT(atualizaçãoIMOVEIS!F233,SEARCH(",",atualizaçãoIMOVEIS!F233))</f>
        <v>#VALUE!</v>
      </c>
      <c r="D234">
        <f>+atualizaçãoIMOVEIS!H233</f>
        <v>0</v>
      </c>
      <c r="E234">
        <f>+atualizaçãoIMOVEIS!J233</f>
        <v>0</v>
      </c>
      <c r="F234">
        <f>IFERROR(LEFT(atualizaçãoIMOVEIS!Y233,SEARCH(",",atualizaçãoIMOVEIS!Y233)-1),atualizaçãoIMOVEIS!Y233)</f>
        <v>0</v>
      </c>
      <c r="G234">
        <f>+atualizaçãoIMOVEIS!D233</f>
        <v>0</v>
      </c>
      <c r="H234" s="67">
        <f ca="1">IF('Tabela de Peso'!$E$8-atualizaçãoIMOVEIS!T233=0,1,'Tabela de Peso'!$E$8-atualizaçãoIMOVEIS!T233)</f>
        <v>45488</v>
      </c>
      <c r="I234" s="57">
        <f ca="1">+TODAY()-atualizaçãoIMOVEIS!U233</f>
        <v>45488</v>
      </c>
      <c r="J234" s="54">
        <f>+atualizaçãoIMOVEIS!K233</f>
        <v>0</v>
      </c>
      <c r="K234" s="54"/>
      <c r="L234" s="54" t="e">
        <f t="shared" si="7"/>
        <v>#DIV/0!</v>
      </c>
      <c r="M234" s="54"/>
      <c r="N234" s="54">
        <f>+atualizaçãoIMOVEIS!L233</f>
        <v>0</v>
      </c>
      <c r="O234" s="54"/>
      <c r="P234" s="54">
        <f>+atualizaçãoIMOVEIS!N233</f>
        <v>0</v>
      </c>
      <c r="Q234" s="62">
        <f>SUM(W$3:W234)</f>
        <v>232</v>
      </c>
      <c r="R234">
        <f>+atualizaçãoIMOVEIS!Q233</f>
        <v>0</v>
      </c>
      <c r="S234">
        <f>+atualizaçãoIMOVEIS!S233</f>
        <v>0</v>
      </c>
      <c r="T234">
        <f>+atualizaçãoIMOVEIS!V233</f>
        <v>0</v>
      </c>
      <c r="U234" s="56">
        <f>IFERROR(VLOOKUP(G234,'Tabela de Peso'!B$36:E$53,4,0),1)</f>
        <v>1</v>
      </c>
      <c r="V234">
        <f>IF(J234=0,'Tabela de Peso'!E$11,'Tabela de Peso'!E$10)</f>
        <v>8</v>
      </c>
      <c r="W234" s="1">
        <f>IF(atualizaçãoIMOVEIS!AB233="Especial",'Tabela de Peso'!$E$4,1)</f>
        <v>1</v>
      </c>
      <c r="X234" s="1">
        <f>IFERROR(VLOOKUP(D234,'Tabela de Peso'!B:E,4,0),'Tabela de Peso'!E$32)</f>
        <v>-100</v>
      </c>
      <c r="Y234" s="70">
        <f>COUNTIF(Clientes!B:B,B234)</f>
        <v>1048347</v>
      </c>
      <c r="Z234" s="69">
        <f>+COUNTIF(Visitas!B:B,B234)</f>
        <v>1048172</v>
      </c>
      <c r="AA234" s="94">
        <f>IFERROR(VLOOKUP(B234,ZAP!A$2:AC$793,28,0),1)</f>
        <v>1</v>
      </c>
      <c r="AB234" s="65">
        <f>IFERROR(VLOOKUP(B234,ZAP!A$2:AC$793,26,0),1)</f>
        <v>1</v>
      </c>
      <c r="AC234" s="55">
        <f>IF(B234="",-9999999999,((AA234*'Tabela de Peso'!$E$7/H234)+(Z234*'Tabela de Peso'!$E$6/H234)+(Y234*'Tabela de Peso'!$E$5/H234)+(AB234*'Tabela de Peso'!$E$9+T234/1000)+W234+V234+X234+U234++AF234+S234+atualizaçãoIMOVEIS!R233)-I234-P234/1000)</f>
        <v>-9999999999</v>
      </c>
      <c r="AD234" s="66" t="str">
        <f>IFERROR(+VLOOKUP(B234,ZAP!A:D,3,0),"não")</f>
        <v>não</v>
      </c>
      <c r="AE234" s="55" t="str">
        <f>IF(B234="","",IF(A234&lt;81,IF(AD234="ativo","manter","inserir"),IF(AD234="ativo",IF(H234&lt;'Tabela de Peso'!D$8,"manter","retirar"),"Não anunciar")))</f>
        <v/>
      </c>
    </row>
    <row r="235" spans="1:31" x14ac:dyDescent="0.25">
      <c r="A235" s="56">
        <f t="shared" ca="1" si="6"/>
        <v>85</v>
      </c>
      <c r="B235" t="str">
        <f>IF(atualizaçãoIMOVEIS!Y234="",IF(atualizaçãoIMOVEIS!Z234="","",atualizaçãoIMOVEIS!B234),atualizaçãoIMOVEIS!B234)</f>
        <v/>
      </c>
      <c r="C235" t="e">
        <f>+LEFT(atualizaçãoIMOVEIS!F234,SEARCH(",",atualizaçãoIMOVEIS!F234))</f>
        <v>#VALUE!</v>
      </c>
      <c r="D235">
        <f>+atualizaçãoIMOVEIS!H234</f>
        <v>0</v>
      </c>
      <c r="E235">
        <f>+atualizaçãoIMOVEIS!J234</f>
        <v>0</v>
      </c>
      <c r="F235">
        <f>IFERROR(LEFT(atualizaçãoIMOVEIS!Y234,SEARCH(",",atualizaçãoIMOVEIS!Y234)-1),atualizaçãoIMOVEIS!Y234)</f>
        <v>0</v>
      </c>
      <c r="G235">
        <f>+atualizaçãoIMOVEIS!D234</f>
        <v>0</v>
      </c>
      <c r="H235" s="67">
        <f ca="1">IF('Tabela de Peso'!$E$8-atualizaçãoIMOVEIS!T234=0,1,'Tabela de Peso'!$E$8-atualizaçãoIMOVEIS!T234)</f>
        <v>45488</v>
      </c>
      <c r="I235" s="57">
        <f ca="1">+TODAY()-atualizaçãoIMOVEIS!U234</f>
        <v>45488</v>
      </c>
      <c r="J235" s="54">
        <f>+atualizaçãoIMOVEIS!K234</f>
        <v>0</v>
      </c>
      <c r="K235" s="54"/>
      <c r="L235" s="54" t="e">
        <f t="shared" si="7"/>
        <v>#DIV/0!</v>
      </c>
      <c r="M235" s="54"/>
      <c r="N235" s="54">
        <f>+atualizaçãoIMOVEIS!L234</f>
        <v>0</v>
      </c>
      <c r="O235" s="54"/>
      <c r="P235" s="54">
        <f>+atualizaçãoIMOVEIS!N234</f>
        <v>0</v>
      </c>
      <c r="Q235" s="62">
        <f>SUM(W$3:W235)</f>
        <v>233</v>
      </c>
      <c r="R235">
        <f>+atualizaçãoIMOVEIS!Q234</f>
        <v>0</v>
      </c>
      <c r="S235">
        <f>+atualizaçãoIMOVEIS!S234</f>
        <v>0</v>
      </c>
      <c r="T235">
        <f>+atualizaçãoIMOVEIS!V234</f>
        <v>0</v>
      </c>
      <c r="U235" s="56">
        <f>IFERROR(VLOOKUP(G235,'Tabela de Peso'!B$36:E$53,4,0),1)</f>
        <v>1</v>
      </c>
      <c r="V235">
        <f>IF(J235=0,'Tabela de Peso'!E$11,'Tabela de Peso'!E$10)</f>
        <v>8</v>
      </c>
      <c r="W235" s="1">
        <f>IF(atualizaçãoIMOVEIS!AB234="Especial",'Tabela de Peso'!$E$4,1)</f>
        <v>1</v>
      </c>
      <c r="X235" s="1">
        <f>IFERROR(VLOOKUP(D235,'Tabela de Peso'!B:E,4,0),'Tabela de Peso'!E$32)</f>
        <v>-100</v>
      </c>
      <c r="Y235" s="70">
        <f>COUNTIF(Clientes!B:B,B235)</f>
        <v>1048347</v>
      </c>
      <c r="Z235" s="69">
        <f>+COUNTIF(Visitas!B:B,B235)</f>
        <v>1048172</v>
      </c>
      <c r="AA235" s="94">
        <f>IFERROR(VLOOKUP(B235,ZAP!A$2:AC$793,28,0),1)</f>
        <v>1</v>
      </c>
      <c r="AB235" s="65">
        <f>IFERROR(VLOOKUP(B235,ZAP!A$2:AC$793,26,0),1)</f>
        <v>1</v>
      </c>
      <c r="AC235" s="55">
        <f>IF(B235="",-9999999999,((AA235*'Tabela de Peso'!$E$7/H235)+(Z235*'Tabela de Peso'!$E$6/H235)+(Y235*'Tabela de Peso'!$E$5/H235)+(AB235*'Tabela de Peso'!$E$9+T235/1000)+W235+V235+X235+U235++AF235+S235+atualizaçãoIMOVEIS!R234)-I235-P235/1000)</f>
        <v>-9999999999</v>
      </c>
      <c r="AD235" s="66" t="str">
        <f>IFERROR(+VLOOKUP(B235,ZAP!A:D,3,0),"não")</f>
        <v>não</v>
      </c>
      <c r="AE235" s="55" t="str">
        <f>IF(B235="","",IF(A235&lt;81,IF(AD235="ativo","manter","inserir"),IF(AD235="ativo",IF(H235&lt;'Tabela de Peso'!D$8,"manter","retirar"),"Não anunciar")))</f>
        <v/>
      </c>
    </row>
    <row r="236" spans="1:31" x14ac:dyDescent="0.25">
      <c r="A236" s="56">
        <f t="shared" ca="1" si="6"/>
        <v>85</v>
      </c>
      <c r="B236" t="str">
        <f>IF(atualizaçãoIMOVEIS!Y235="",IF(atualizaçãoIMOVEIS!Z235="","",atualizaçãoIMOVEIS!B235),atualizaçãoIMOVEIS!B235)</f>
        <v/>
      </c>
      <c r="C236" t="e">
        <f>+LEFT(atualizaçãoIMOVEIS!F235,SEARCH(",",atualizaçãoIMOVEIS!F235))</f>
        <v>#VALUE!</v>
      </c>
      <c r="D236">
        <f>+atualizaçãoIMOVEIS!H235</f>
        <v>0</v>
      </c>
      <c r="E236">
        <f>+atualizaçãoIMOVEIS!J235</f>
        <v>0</v>
      </c>
      <c r="F236">
        <f>IFERROR(LEFT(atualizaçãoIMOVEIS!Y235,SEARCH(",",atualizaçãoIMOVEIS!Y235)-1),atualizaçãoIMOVEIS!Y235)</f>
        <v>0</v>
      </c>
      <c r="G236">
        <f>+atualizaçãoIMOVEIS!D235</f>
        <v>0</v>
      </c>
      <c r="H236" s="67">
        <f ca="1">IF('Tabela de Peso'!$E$8-atualizaçãoIMOVEIS!T235=0,1,'Tabela de Peso'!$E$8-atualizaçãoIMOVEIS!T235)</f>
        <v>45488</v>
      </c>
      <c r="I236" s="57">
        <f ca="1">+TODAY()-atualizaçãoIMOVEIS!U235</f>
        <v>45488</v>
      </c>
      <c r="J236" s="54">
        <f>+atualizaçãoIMOVEIS!K235</f>
        <v>0</v>
      </c>
      <c r="K236" s="54"/>
      <c r="L236" s="54" t="e">
        <f t="shared" si="7"/>
        <v>#DIV/0!</v>
      </c>
      <c r="M236" s="54"/>
      <c r="N236" s="54">
        <f>+atualizaçãoIMOVEIS!L235</f>
        <v>0</v>
      </c>
      <c r="O236" s="54"/>
      <c r="P236" s="54">
        <f>+atualizaçãoIMOVEIS!N235</f>
        <v>0</v>
      </c>
      <c r="Q236" s="62">
        <f>SUM(W$3:W236)</f>
        <v>234</v>
      </c>
      <c r="R236">
        <f>+atualizaçãoIMOVEIS!Q235</f>
        <v>0</v>
      </c>
      <c r="S236">
        <f>+atualizaçãoIMOVEIS!S235</f>
        <v>0</v>
      </c>
      <c r="T236">
        <f>+atualizaçãoIMOVEIS!V235</f>
        <v>0</v>
      </c>
      <c r="U236" s="56">
        <f>IFERROR(VLOOKUP(G236,'Tabela de Peso'!B$36:E$53,4,0),1)</f>
        <v>1</v>
      </c>
      <c r="V236">
        <f>IF(J236=0,'Tabela de Peso'!E$11,'Tabela de Peso'!E$10)</f>
        <v>8</v>
      </c>
      <c r="W236" s="1">
        <f>IF(atualizaçãoIMOVEIS!AB235="Especial",'Tabela de Peso'!$E$4,1)</f>
        <v>1</v>
      </c>
      <c r="X236" s="1">
        <f>IFERROR(VLOOKUP(D236,'Tabela de Peso'!B:E,4,0),'Tabela de Peso'!E$32)</f>
        <v>-100</v>
      </c>
      <c r="Y236" s="70">
        <f>COUNTIF(Clientes!B:B,B236)</f>
        <v>1048347</v>
      </c>
      <c r="Z236" s="69">
        <f>+COUNTIF(Visitas!B:B,B236)</f>
        <v>1048172</v>
      </c>
      <c r="AA236" s="94">
        <f>IFERROR(VLOOKUP(B236,ZAP!A$2:AC$793,28,0),1)</f>
        <v>1</v>
      </c>
      <c r="AB236" s="65">
        <f>IFERROR(VLOOKUP(B236,ZAP!A$2:AC$793,26,0),1)</f>
        <v>1</v>
      </c>
      <c r="AC236" s="55">
        <f>IF(B236="",-9999999999,((AA236*'Tabela de Peso'!$E$7/H236)+(Z236*'Tabela de Peso'!$E$6/H236)+(Y236*'Tabela de Peso'!$E$5/H236)+(AB236*'Tabela de Peso'!$E$9+T236/1000)+W236+V236+X236+U236++AF236+S236+atualizaçãoIMOVEIS!R235)-I236-P236/1000)</f>
        <v>-9999999999</v>
      </c>
      <c r="AD236" s="66" t="str">
        <f>IFERROR(+VLOOKUP(B236,ZAP!A:D,3,0),"não")</f>
        <v>não</v>
      </c>
      <c r="AE236" s="55" t="str">
        <f>IF(B236="","",IF(A236&lt;81,IF(AD236="ativo","manter","inserir"),IF(AD236="ativo",IF(H236&lt;'Tabela de Peso'!D$8,"manter","retirar"),"Não anunciar")))</f>
        <v/>
      </c>
    </row>
    <row r="237" spans="1:31" x14ac:dyDescent="0.25">
      <c r="A237" s="56">
        <f t="shared" ca="1" si="6"/>
        <v>85</v>
      </c>
      <c r="B237" t="str">
        <f>IF(atualizaçãoIMOVEIS!Y236="",IF(atualizaçãoIMOVEIS!Z236="","",atualizaçãoIMOVEIS!B236),atualizaçãoIMOVEIS!B236)</f>
        <v/>
      </c>
      <c r="C237" t="e">
        <f>+LEFT(atualizaçãoIMOVEIS!F236,SEARCH(",",atualizaçãoIMOVEIS!F236))</f>
        <v>#VALUE!</v>
      </c>
      <c r="D237">
        <f>+atualizaçãoIMOVEIS!H236</f>
        <v>0</v>
      </c>
      <c r="E237">
        <f>+atualizaçãoIMOVEIS!J236</f>
        <v>0</v>
      </c>
      <c r="F237">
        <f>IFERROR(LEFT(atualizaçãoIMOVEIS!Y236,SEARCH(",",atualizaçãoIMOVEIS!Y236)-1),atualizaçãoIMOVEIS!Y236)</f>
        <v>0</v>
      </c>
      <c r="G237">
        <f>+atualizaçãoIMOVEIS!D236</f>
        <v>0</v>
      </c>
      <c r="H237" s="67">
        <f ca="1">IF('Tabela de Peso'!$E$8-atualizaçãoIMOVEIS!T236=0,1,'Tabela de Peso'!$E$8-atualizaçãoIMOVEIS!T236)</f>
        <v>45488</v>
      </c>
      <c r="I237" s="57">
        <f ca="1">+TODAY()-atualizaçãoIMOVEIS!U236</f>
        <v>45488</v>
      </c>
      <c r="J237" s="54">
        <f>+atualizaçãoIMOVEIS!K236</f>
        <v>0</v>
      </c>
      <c r="K237" s="54"/>
      <c r="L237" s="54" t="e">
        <f t="shared" si="7"/>
        <v>#DIV/0!</v>
      </c>
      <c r="M237" s="54"/>
      <c r="N237" s="54">
        <f>+atualizaçãoIMOVEIS!L236</f>
        <v>0</v>
      </c>
      <c r="O237" s="54"/>
      <c r="P237" s="54">
        <f>+atualizaçãoIMOVEIS!N236</f>
        <v>0</v>
      </c>
      <c r="Q237" s="62">
        <f>SUM(W$3:W237)</f>
        <v>235</v>
      </c>
      <c r="R237">
        <f>+atualizaçãoIMOVEIS!Q236</f>
        <v>0</v>
      </c>
      <c r="S237">
        <f>+atualizaçãoIMOVEIS!S236</f>
        <v>0</v>
      </c>
      <c r="T237">
        <f>+atualizaçãoIMOVEIS!V236</f>
        <v>0</v>
      </c>
      <c r="U237" s="56">
        <f>IFERROR(VLOOKUP(G237,'Tabela de Peso'!B$36:E$53,4,0),1)</f>
        <v>1</v>
      </c>
      <c r="V237">
        <f>IF(J237=0,'Tabela de Peso'!E$11,'Tabela de Peso'!E$10)</f>
        <v>8</v>
      </c>
      <c r="W237" s="1">
        <f>IF(atualizaçãoIMOVEIS!AB236="Especial",'Tabela de Peso'!$E$4,1)</f>
        <v>1</v>
      </c>
      <c r="X237" s="1">
        <f>IFERROR(VLOOKUP(D237,'Tabela de Peso'!B:E,4,0),'Tabela de Peso'!E$32)</f>
        <v>-100</v>
      </c>
      <c r="Y237" s="70">
        <f>COUNTIF(Clientes!B:B,B237)</f>
        <v>1048347</v>
      </c>
      <c r="Z237" s="69">
        <f>+COUNTIF(Visitas!B:B,B237)</f>
        <v>1048172</v>
      </c>
      <c r="AA237" s="94">
        <f>IFERROR(VLOOKUP(B237,ZAP!A$2:AC$793,28,0),1)</f>
        <v>1</v>
      </c>
      <c r="AB237" s="65">
        <f>IFERROR(VLOOKUP(B237,ZAP!A$2:AC$793,26,0),1)</f>
        <v>1</v>
      </c>
      <c r="AC237" s="55">
        <f>IF(B237="",-9999999999,((AA237*'Tabela de Peso'!$E$7/H237)+(Z237*'Tabela de Peso'!$E$6/H237)+(Y237*'Tabela de Peso'!$E$5/H237)+(AB237*'Tabela de Peso'!$E$9+T237/1000)+W237+V237+X237+U237++AF237+S237+atualizaçãoIMOVEIS!R236)-I237-P237/1000)</f>
        <v>-9999999999</v>
      </c>
      <c r="AD237" s="66" t="str">
        <f>IFERROR(+VLOOKUP(B237,ZAP!A:D,3,0),"não")</f>
        <v>não</v>
      </c>
      <c r="AE237" s="55" t="str">
        <f>IF(B237="","",IF(A237&lt;81,IF(AD237="ativo","manter","inserir"),IF(AD237="ativo",IF(H237&lt;'Tabela de Peso'!D$8,"manter","retirar"),"Não anunciar")))</f>
        <v/>
      </c>
    </row>
    <row r="238" spans="1:31" x14ac:dyDescent="0.25">
      <c r="A238" s="56">
        <f t="shared" ca="1" si="6"/>
        <v>85</v>
      </c>
      <c r="B238" t="str">
        <f>IF(atualizaçãoIMOVEIS!Y237="",IF(atualizaçãoIMOVEIS!Z237="","",atualizaçãoIMOVEIS!B237),atualizaçãoIMOVEIS!B237)</f>
        <v/>
      </c>
      <c r="C238" t="e">
        <f>+LEFT(atualizaçãoIMOVEIS!F237,SEARCH(",",atualizaçãoIMOVEIS!F237))</f>
        <v>#VALUE!</v>
      </c>
      <c r="D238">
        <f>+atualizaçãoIMOVEIS!H237</f>
        <v>0</v>
      </c>
      <c r="E238">
        <f>+atualizaçãoIMOVEIS!J237</f>
        <v>0</v>
      </c>
      <c r="F238">
        <f>IFERROR(LEFT(atualizaçãoIMOVEIS!Y237,SEARCH(",",atualizaçãoIMOVEIS!Y237)-1),atualizaçãoIMOVEIS!Y237)</f>
        <v>0</v>
      </c>
      <c r="G238">
        <f>+atualizaçãoIMOVEIS!D237</f>
        <v>0</v>
      </c>
      <c r="H238" s="67">
        <f ca="1">IF('Tabela de Peso'!$E$8-atualizaçãoIMOVEIS!T237=0,1,'Tabela de Peso'!$E$8-atualizaçãoIMOVEIS!T237)</f>
        <v>45488</v>
      </c>
      <c r="I238" s="57">
        <f ca="1">+TODAY()-atualizaçãoIMOVEIS!U237</f>
        <v>45488</v>
      </c>
      <c r="J238" s="54">
        <f>+atualizaçãoIMOVEIS!K237</f>
        <v>0</v>
      </c>
      <c r="K238" s="54"/>
      <c r="L238" s="54" t="e">
        <f t="shared" si="7"/>
        <v>#DIV/0!</v>
      </c>
      <c r="M238" s="54"/>
      <c r="N238" s="54">
        <f>+atualizaçãoIMOVEIS!L237</f>
        <v>0</v>
      </c>
      <c r="O238" s="54"/>
      <c r="P238" s="54">
        <f>+atualizaçãoIMOVEIS!N237</f>
        <v>0</v>
      </c>
      <c r="Q238" s="62">
        <f>SUM(W$3:W238)</f>
        <v>236</v>
      </c>
      <c r="R238">
        <f>+atualizaçãoIMOVEIS!Q237</f>
        <v>0</v>
      </c>
      <c r="S238">
        <f>+atualizaçãoIMOVEIS!S237</f>
        <v>0</v>
      </c>
      <c r="T238">
        <f>+atualizaçãoIMOVEIS!V237</f>
        <v>0</v>
      </c>
      <c r="U238" s="56">
        <f>IFERROR(VLOOKUP(G238,'Tabela de Peso'!B$36:E$53,4,0),1)</f>
        <v>1</v>
      </c>
      <c r="V238">
        <f>IF(J238=0,'Tabela de Peso'!E$11,'Tabela de Peso'!E$10)</f>
        <v>8</v>
      </c>
      <c r="W238" s="1">
        <f>IF(atualizaçãoIMOVEIS!AB237="Especial",'Tabela de Peso'!$E$4,1)</f>
        <v>1</v>
      </c>
      <c r="X238" s="1">
        <f>IFERROR(VLOOKUP(D238,'Tabela de Peso'!B:E,4,0),'Tabela de Peso'!E$32)</f>
        <v>-100</v>
      </c>
      <c r="Y238" s="70">
        <f>COUNTIF(Clientes!B:B,B238)</f>
        <v>1048347</v>
      </c>
      <c r="Z238" s="69">
        <f>+COUNTIF(Visitas!B:B,B238)</f>
        <v>1048172</v>
      </c>
      <c r="AA238" s="94">
        <f>IFERROR(VLOOKUP(B238,ZAP!A$2:AC$793,28,0),1)</f>
        <v>1</v>
      </c>
      <c r="AB238" s="65">
        <f>IFERROR(VLOOKUP(B238,ZAP!A$2:AC$793,26,0),1)</f>
        <v>1</v>
      </c>
      <c r="AC238" s="55">
        <f>IF(B238="",-9999999999,((AA238*'Tabela de Peso'!$E$7/H238)+(Z238*'Tabela de Peso'!$E$6/H238)+(Y238*'Tabela de Peso'!$E$5/H238)+(AB238*'Tabela de Peso'!$E$9+T238/1000)+W238+V238+X238+U238++AF238+S238+atualizaçãoIMOVEIS!R237)-I238-P238/1000)</f>
        <v>-9999999999</v>
      </c>
      <c r="AD238" s="66" t="str">
        <f>IFERROR(+VLOOKUP(B238,ZAP!A:D,3,0),"não")</f>
        <v>não</v>
      </c>
      <c r="AE238" s="55" t="str">
        <f>IF(B238="","",IF(A238&lt;81,IF(AD238="ativo","manter","inserir"),IF(AD238="ativo",IF(H238&lt;'Tabela de Peso'!D$8,"manter","retirar"),"Não anunciar")))</f>
        <v/>
      </c>
    </row>
    <row r="239" spans="1:31" x14ac:dyDescent="0.25">
      <c r="A239" s="56">
        <f t="shared" ca="1" si="6"/>
        <v>85</v>
      </c>
      <c r="B239" t="str">
        <f>IF(atualizaçãoIMOVEIS!Y238="",IF(atualizaçãoIMOVEIS!Z238="","",atualizaçãoIMOVEIS!B238),atualizaçãoIMOVEIS!B238)</f>
        <v/>
      </c>
      <c r="C239" t="e">
        <f>+LEFT(atualizaçãoIMOVEIS!F238,SEARCH(",",atualizaçãoIMOVEIS!F238))</f>
        <v>#VALUE!</v>
      </c>
      <c r="D239">
        <f>+atualizaçãoIMOVEIS!H238</f>
        <v>0</v>
      </c>
      <c r="E239">
        <f>+atualizaçãoIMOVEIS!J238</f>
        <v>0</v>
      </c>
      <c r="F239">
        <f>IFERROR(LEFT(atualizaçãoIMOVEIS!Y238,SEARCH(",",atualizaçãoIMOVEIS!Y238)-1),atualizaçãoIMOVEIS!Y238)</f>
        <v>0</v>
      </c>
      <c r="G239">
        <f>+atualizaçãoIMOVEIS!D238</f>
        <v>0</v>
      </c>
      <c r="H239" s="67">
        <f ca="1">IF('Tabela de Peso'!$E$8-atualizaçãoIMOVEIS!T238=0,1,'Tabela de Peso'!$E$8-atualizaçãoIMOVEIS!T238)</f>
        <v>45488</v>
      </c>
      <c r="I239" s="57">
        <f ca="1">+TODAY()-atualizaçãoIMOVEIS!U238</f>
        <v>45488</v>
      </c>
      <c r="J239" s="54">
        <f>+atualizaçãoIMOVEIS!K238</f>
        <v>0</v>
      </c>
      <c r="K239" s="54"/>
      <c r="L239" s="54" t="e">
        <f t="shared" si="7"/>
        <v>#DIV/0!</v>
      </c>
      <c r="M239" s="54"/>
      <c r="N239" s="54">
        <f>+atualizaçãoIMOVEIS!L238</f>
        <v>0</v>
      </c>
      <c r="O239" s="54"/>
      <c r="P239" s="54">
        <f>+atualizaçãoIMOVEIS!N238</f>
        <v>0</v>
      </c>
      <c r="Q239" s="62">
        <f>SUM(W$3:W239)</f>
        <v>237</v>
      </c>
      <c r="R239">
        <f>+atualizaçãoIMOVEIS!Q238</f>
        <v>0</v>
      </c>
      <c r="S239">
        <f>+atualizaçãoIMOVEIS!S238</f>
        <v>0</v>
      </c>
      <c r="T239">
        <f>+atualizaçãoIMOVEIS!V238</f>
        <v>0</v>
      </c>
      <c r="U239" s="56">
        <f>IFERROR(VLOOKUP(G239,'Tabela de Peso'!B$36:E$53,4,0),1)</f>
        <v>1</v>
      </c>
      <c r="V239">
        <f>IF(J239=0,'Tabela de Peso'!E$11,'Tabela de Peso'!E$10)</f>
        <v>8</v>
      </c>
      <c r="W239" s="1">
        <f>IF(atualizaçãoIMOVEIS!AB238="Especial",'Tabela de Peso'!$E$4,1)</f>
        <v>1</v>
      </c>
      <c r="X239" s="1">
        <f>IFERROR(VLOOKUP(D239,'Tabela de Peso'!B:E,4,0),'Tabela de Peso'!E$32)</f>
        <v>-100</v>
      </c>
      <c r="Y239" s="70">
        <f>COUNTIF(Clientes!B:B,B239)</f>
        <v>1048347</v>
      </c>
      <c r="Z239" s="69">
        <f>+COUNTIF(Visitas!B:B,B239)</f>
        <v>1048172</v>
      </c>
      <c r="AA239" s="94">
        <f>IFERROR(VLOOKUP(B239,ZAP!A$2:AC$793,28,0),1)</f>
        <v>1</v>
      </c>
      <c r="AB239" s="65">
        <f>IFERROR(VLOOKUP(B239,ZAP!A$2:AC$793,26,0),1)</f>
        <v>1</v>
      </c>
      <c r="AC239" s="55">
        <f>IF(B239="",-9999999999,((AA239*'Tabela de Peso'!$E$7/H239)+(Z239*'Tabela de Peso'!$E$6/H239)+(Y239*'Tabela de Peso'!$E$5/H239)+(AB239*'Tabela de Peso'!$E$9+T239/1000)+W239+V239+X239+U239++AF239+S239+atualizaçãoIMOVEIS!R238)-I239-P239/1000)</f>
        <v>-9999999999</v>
      </c>
      <c r="AD239" s="66" t="str">
        <f>IFERROR(+VLOOKUP(B239,ZAP!A:D,3,0),"não")</f>
        <v>não</v>
      </c>
      <c r="AE239" s="55" t="str">
        <f>IF(B239="","",IF(A239&lt;81,IF(AD239="ativo","manter","inserir"),IF(AD239="ativo",IF(H239&lt;'Tabela de Peso'!D$8,"manter","retirar"),"Não anunciar")))</f>
        <v/>
      </c>
    </row>
    <row r="240" spans="1:31" x14ac:dyDescent="0.25">
      <c r="A240" s="56">
        <f t="shared" ca="1" si="6"/>
        <v>85</v>
      </c>
      <c r="B240" t="str">
        <f>IF(atualizaçãoIMOVEIS!Y239="",IF(atualizaçãoIMOVEIS!Z239="","",atualizaçãoIMOVEIS!B239),atualizaçãoIMOVEIS!B239)</f>
        <v/>
      </c>
      <c r="C240" t="e">
        <f>+LEFT(atualizaçãoIMOVEIS!F239,SEARCH(",",atualizaçãoIMOVEIS!F239))</f>
        <v>#VALUE!</v>
      </c>
      <c r="D240">
        <f>+atualizaçãoIMOVEIS!H239</f>
        <v>0</v>
      </c>
      <c r="E240">
        <f>+atualizaçãoIMOVEIS!J239</f>
        <v>0</v>
      </c>
      <c r="F240">
        <f>IFERROR(LEFT(atualizaçãoIMOVEIS!Y239,SEARCH(",",atualizaçãoIMOVEIS!Y239)-1),atualizaçãoIMOVEIS!Y239)</f>
        <v>0</v>
      </c>
      <c r="G240">
        <f>+atualizaçãoIMOVEIS!D239</f>
        <v>0</v>
      </c>
      <c r="H240" s="67">
        <f ca="1">IF('Tabela de Peso'!$E$8-atualizaçãoIMOVEIS!T239=0,1,'Tabela de Peso'!$E$8-atualizaçãoIMOVEIS!T239)</f>
        <v>45488</v>
      </c>
      <c r="I240" s="57">
        <f ca="1">+TODAY()-atualizaçãoIMOVEIS!U239</f>
        <v>45488</v>
      </c>
      <c r="J240" s="54">
        <f>+atualizaçãoIMOVEIS!K239</f>
        <v>0</v>
      </c>
      <c r="K240" s="54"/>
      <c r="L240" s="54" t="e">
        <f t="shared" si="7"/>
        <v>#DIV/0!</v>
      </c>
      <c r="M240" s="54"/>
      <c r="N240" s="54">
        <f>+atualizaçãoIMOVEIS!L239</f>
        <v>0</v>
      </c>
      <c r="O240" s="54"/>
      <c r="P240" s="54">
        <f>+atualizaçãoIMOVEIS!N239</f>
        <v>0</v>
      </c>
      <c r="Q240" s="62">
        <f>SUM(W$3:W240)</f>
        <v>238</v>
      </c>
      <c r="R240">
        <f>+atualizaçãoIMOVEIS!Q239</f>
        <v>0</v>
      </c>
      <c r="S240">
        <f>+atualizaçãoIMOVEIS!S239</f>
        <v>0</v>
      </c>
      <c r="T240">
        <f>+atualizaçãoIMOVEIS!V239</f>
        <v>0</v>
      </c>
      <c r="U240" s="56">
        <f>IFERROR(VLOOKUP(G240,'Tabela de Peso'!B$36:E$53,4,0),1)</f>
        <v>1</v>
      </c>
      <c r="V240">
        <f>IF(J240=0,'Tabela de Peso'!E$11,'Tabela de Peso'!E$10)</f>
        <v>8</v>
      </c>
      <c r="W240" s="1">
        <f>IF(atualizaçãoIMOVEIS!AB239="Especial",'Tabela de Peso'!$E$4,1)</f>
        <v>1</v>
      </c>
      <c r="X240" s="1">
        <f>IFERROR(VLOOKUP(D240,'Tabela de Peso'!B:E,4,0),'Tabela de Peso'!E$32)</f>
        <v>-100</v>
      </c>
      <c r="Y240" s="70">
        <f>COUNTIF(Clientes!B:B,B240)</f>
        <v>1048347</v>
      </c>
      <c r="Z240" s="69">
        <f>+COUNTIF(Visitas!B:B,B240)</f>
        <v>1048172</v>
      </c>
      <c r="AA240" s="94">
        <f>IFERROR(VLOOKUP(B240,ZAP!A$2:AC$793,28,0),1)</f>
        <v>1</v>
      </c>
      <c r="AB240" s="65">
        <f>IFERROR(VLOOKUP(B240,ZAP!A$2:AC$793,26,0),1)</f>
        <v>1</v>
      </c>
      <c r="AC240" s="55">
        <f>IF(B240="",-9999999999,((AA240*'Tabela de Peso'!$E$7/H240)+(Z240*'Tabela de Peso'!$E$6/H240)+(Y240*'Tabela de Peso'!$E$5/H240)+(AB240*'Tabela de Peso'!$E$9+T240/1000)+W240+V240+X240+U240++AF240+S240+atualizaçãoIMOVEIS!R239)-I240-P240/1000)</f>
        <v>-9999999999</v>
      </c>
      <c r="AD240" s="66" t="str">
        <f>IFERROR(+VLOOKUP(B240,ZAP!A:D,3,0),"não")</f>
        <v>não</v>
      </c>
      <c r="AE240" s="55" t="str">
        <f>IF(B240="","",IF(A240&lt;81,IF(AD240="ativo","manter","inserir"),IF(AD240="ativo",IF(H240&lt;'Tabela de Peso'!D$8,"manter","retirar"),"Não anunciar")))</f>
        <v/>
      </c>
    </row>
    <row r="241" spans="1:31" x14ac:dyDescent="0.25">
      <c r="A241" s="56">
        <f t="shared" ca="1" si="6"/>
        <v>85</v>
      </c>
      <c r="B241" t="str">
        <f>IF(atualizaçãoIMOVEIS!Y240="",IF(atualizaçãoIMOVEIS!Z240="","",atualizaçãoIMOVEIS!B240),atualizaçãoIMOVEIS!B240)</f>
        <v/>
      </c>
      <c r="C241" t="e">
        <f>+LEFT(atualizaçãoIMOVEIS!F240,SEARCH(",",atualizaçãoIMOVEIS!F240))</f>
        <v>#VALUE!</v>
      </c>
      <c r="D241">
        <f>+atualizaçãoIMOVEIS!H240</f>
        <v>0</v>
      </c>
      <c r="E241">
        <f>+atualizaçãoIMOVEIS!J240</f>
        <v>0</v>
      </c>
      <c r="F241">
        <f>IFERROR(LEFT(atualizaçãoIMOVEIS!Y240,SEARCH(",",atualizaçãoIMOVEIS!Y240)-1),atualizaçãoIMOVEIS!Y240)</f>
        <v>0</v>
      </c>
      <c r="G241">
        <f>+atualizaçãoIMOVEIS!D240</f>
        <v>0</v>
      </c>
      <c r="H241" s="67">
        <f ca="1">IF('Tabela de Peso'!$E$8-atualizaçãoIMOVEIS!T240=0,1,'Tabela de Peso'!$E$8-atualizaçãoIMOVEIS!T240)</f>
        <v>45488</v>
      </c>
      <c r="I241" s="57">
        <f ca="1">+TODAY()-atualizaçãoIMOVEIS!U240</f>
        <v>45488</v>
      </c>
      <c r="J241" s="54">
        <f>+atualizaçãoIMOVEIS!K240</f>
        <v>0</v>
      </c>
      <c r="K241" s="54"/>
      <c r="L241" s="54" t="e">
        <f t="shared" si="7"/>
        <v>#DIV/0!</v>
      </c>
      <c r="M241" s="54"/>
      <c r="N241" s="54">
        <f>+atualizaçãoIMOVEIS!L240</f>
        <v>0</v>
      </c>
      <c r="O241" s="54"/>
      <c r="P241" s="54">
        <f>+atualizaçãoIMOVEIS!N240</f>
        <v>0</v>
      </c>
      <c r="Q241" s="62">
        <f>SUM(W$3:W241)</f>
        <v>239</v>
      </c>
      <c r="R241">
        <f>+atualizaçãoIMOVEIS!Q240</f>
        <v>0</v>
      </c>
      <c r="S241">
        <f>+atualizaçãoIMOVEIS!S240</f>
        <v>0</v>
      </c>
      <c r="T241">
        <f>+atualizaçãoIMOVEIS!V240</f>
        <v>0</v>
      </c>
      <c r="U241" s="56">
        <f>IFERROR(VLOOKUP(G241,'Tabela de Peso'!B$36:E$53,4,0),1)</f>
        <v>1</v>
      </c>
      <c r="V241">
        <f>IF(J241=0,'Tabela de Peso'!E$11,'Tabela de Peso'!E$10)</f>
        <v>8</v>
      </c>
      <c r="W241" s="1">
        <f>IF(atualizaçãoIMOVEIS!AB240="Especial",'Tabela de Peso'!$E$4,1)</f>
        <v>1</v>
      </c>
      <c r="X241" s="1">
        <f>IFERROR(VLOOKUP(D241,'Tabela de Peso'!B:E,4,0),'Tabela de Peso'!E$32)</f>
        <v>-100</v>
      </c>
      <c r="Y241" s="70">
        <f>COUNTIF(Clientes!B:B,B241)</f>
        <v>1048347</v>
      </c>
      <c r="Z241" s="69">
        <f>+COUNTIF(Visitas!B:B,B241)</f>
        <v>1048172</v>
      </c>
      <c r="AA241" s="94">
        <f>IFERROR(VLOOKUP(B241,ZAP!A$2:AC$793,28,0),1)</f>
        <v>1</v>
      </c>
      <c r="AB241" s="65">
        <f>IFERROR(VLOOKUP(B241,ZAP!A$2:AC$793,26,0),1)</f>
        <v>1</v>
      </c>
      <c r="AC241" s="55">
        <f>IF(B241="",-9999999999,((AA241*'Tabela de Peso'!$E$7/H241)+(Z241*'Tabela de Peso'!$E$6/H241)+(Y241*'Tabela de Peso'!$E$5/H241)+(AB241*'Tabela de Peso'!$E$9+T241/1000)+W241+V241+X241+U241++AF241+S241+atualizaçãoIMOVEIS!R240)-I241-P241/1000)</f>
        <v>-9999999999</v>
      </c>
      <c r="AD241" s="66" t="str">
        <f>IFERROR(+VLOOKUP(B241,ZAP!A:D,3,0),"não")</f>
        <v>não</v>
      </c>
      <c r="AE241" s="55" t="str">
        <f>IF(B241="","",IF(A241&lt;81,IF(AD241="ativo","manter","inserir"),IF(AD241="ativo",IF(H241&lt;'Tabela de Peso'!D$8,"manter","retirar"),"Não anunciar")))</f>
        <v/>
      </c>
    </row>
    <row r="242" spans="1:31" x14ac:dyDescent="0.25">
      <c r="A242" s="56">
        <f t="shared" ca="1" si="6"/>
        <v>85</v>
      </c>
      <c r="B242" t="str">
        <f>IF(atualizaçãoIMOVEIS!Y241="",IF(atualizaçãoIMOVEIS!Z241="","",atualizaçãoIMOVEIS!B241),atualizaçãoIMOVEIS!B241)</f>
        <v/>
      </c>
      <c r="C242" t="e">
        <f>+LEFT(atualizaçãoIMOVEIS!F241,SEARCH(",",atualizaçãoIMOVEIS!F241))</f>
        <v>#VALUE!</v>
      </c>
      <c r="D242">
        <f>+atualizaçãoIMOVEIS!H241</f>
        <v>0</v>
      </c>
      <c r="E242">
        <f>+atualizaçãoIMOVEIS!J241</f>
        <v>0</v>
      </c>
      <c r="F242">
        <f>IFERROR(LEFT(atualizaçãoIMOVEIS!Y241,SEARCH(",",atualizaçãoIMOVEIS!Y241)-1),atualizaçãoIMOVEIS!Y241)</f>
        <v>0</v>
      </c>
      <c r="G242">
        <f>+atualizaçãoIMOVEIS!D241</f>
        <v>0</v>
      </c>
      <c r="H242" s="67">
        <f ca="1">IF('Tabela de Peso'!$E$8-atualizaçãoIMOVEIS!T241=0,1,'Tabela de Peso'!$E$8-atualizaçãoIMOVEIS!T241)</f>
        <v>45488</v>
      </c>
      <c r="I242" s="57">
        <f ca="1">+TODAY()-atualizaçãoIMOVEIS!U241</f>
        <v>45488</v>
      </c>
      <c r="J242" s="54">
        <f>+atualizaçãoIMOVEIS!K241</f>
        <v>0</v>
      </c>
      <c r="K242" s="54"/>
      <c r="L242" s="54" t="e">
        <f t="shared" si="7"/>
        <v>#DIV/0!</v>
      </c>
      <c r="M242" s="54"/>
      <c r="N242" s="54">
        <f>+atualizaçãoIMOVEIS!L241</f>
        <v>0</v>
      </c>
      <c r="O242" s="54"/>
      <c r="P242" s="54">
        <f>+atualizaçãoIMOVEIS!N241</f>
        <v>0</v>
      </c>
      <c r="Q242" s="62">
        <f>SUM(W$3:W242)</f>
        <v>240</v>
      </c>
      <c r="R242">
        <f>+atualizaçãoIMOVEIS!Q241</f>
        <v>0</v>
      </c>
      <c r="S242">
        <f>+atualizaçãoIMOVEIS!S241</f>
        <v>0</v>
      </c>
      <c r="T242">
        <f>+atualizaçãoIMOVEIS!V241</f>
        <v>0</v>
      </c>
      <c r="U242" s="56">
        <f>IFERROR(VLOOKUP(G242,'Tabela de Peso'!B$36:E$53,4,0),1)</f>
        <v>1</v>
      </c>
      <c r="V242">
        <f>IF(J242=0,'Tabela de Peso'!E$11,'Tabela de Peso'!E$10)</f>
        <v>8</v>
      </c>
      <c r="W242" s="1">
        <f>IF(atualizaçãoIMOVEIS!AB241="Especial",'Tabela de Peso'!$E$4,1)</f>
        <v>1</v>
      </c>
      <c r="X242" s="1">
        <f>IFERROR(VLOOKUP(D242,'Tabela de Peso'!B:E,4,0),'Tabela de Peso'!E$32)</f>
        <v>-100</v>
      </c>
      <c r="Y242" s="70">
        <f>COUNTIF(Clientes!B:B,B242)</f>
        <v>1048347</v>
      </c>
      <c r="Z242" s="69">
        <f>+COUNTIF(Visitas!B:B,B242)</f>
        <v>1048172</v>
      </c>
      <c r="AA242" s="94">
        <f>IFERROR(VLOOKUP(B242,ZAP!A$2:AC$793,28,0),1)</f>
        <v>1</v>
      </c>
      <c r="AB242" s="65">
        <f>IFERROR(VLOOKUP(B242,ZAP!A$2:AC$793,26,0),1)</f>
        <v>1</v>
      </c>
      <c r="AC242" s="55">
        <f>IF(B242="",-9999999999,((AA242*'Tabela de Peso'!$E$7/H242)+(Z242*'Tabela de Peso'!$E$6/H242)+(Y242*'Tabela de Peso'!$E$5/H242)+(AB242*'Tabela de Peso'!$E$9+T242/1000)+W242+V242+X242+U242++AF242+S242+atualizaçãoIMOVEIS!R241)-I242-P242/1000)</f>
        <v>-9999999999</v>
      </c>
      <c r="AD242" s="66" t="str">
        <f>IFERROR(+VLOOKUP(B242,ZAP!A:D,3,0),"não")</f>
        <v>não</v>
      </c>
      <c r="AE242" s="55" t="str">
        <f>IF(B242="","",IF(A242&lt;81,IF(AD242="ativo","manter","inserir"),IF(AD242="ativo",IF(H242&lt;'Tabela de Peso'!D$8,"manter","retirar"),"Não anunciar")))</f>
        <v/>
      </c>
    </row>
    <row r="243" spans="1:31" s="11" customFormat="1" x14ac:dyDescent="0.25">
      <c r="A243" s="56">
        <f t="shared" ca="1" si="6"/>
        <v>85</v>
      </c>
      <c r="B243" t="str">
        <f>IF(atualizaçãoIMOVEIS!Y242="",IF(atualizaçãoIMOVEIS!Z242="","",atualizaçãoIMOVEIS!B242),atualizaçãoIMOVEIS!B242)</f>
        <v/>
      </c>
      <c r="C243" t="e">
        <f>+LEFT(atualizaçãoIMOVEIS!F242,SEARCH(",",atualizaçãoIMOVEIS!F242))</f>
        <v>#VALUE!</v>
      </c>
      <c r="D243">
        <f>+atualizaçãoIMOVEIS!H242</f>
        <v>0</v>
      </c>
      <c r="E243">
        <f>+atualizaçãoIMOVEIS!J242</f>
        <v>0</v>
      </c>
      <c r="F243">
        <f>IFERROR(LEFT(atualizaçãoIMOVEIS!Y242,SEARCH(",",atualizaçãoIMOVEIS!Y242)-1),atualizaçãoIMOVEIS!Y242)</f>
        <v>0</v>
      </c>
      <c r="G243">
        <f>+atualizaçãoIMOVEIS!D242</f>
        <v>0</v>
      </c>
      <c r="H243" s="67">
        <f ca="1">IF('Tabela de Peso'!$E$8-atualizaçãoIMOVEIS!T242=0,1,'Tabela de Peso'!$E$8-atualizaçãoIMOVEIS!T242)</f>
        <v>45488</v>
      </c>
      <c r="I243" s="57">
        <f ca="1">+TODAY()-atualizaçãoIMOVEIS!U242</f>
        <v>45488</v>
      </c>
      <c r="J243" s="54">
        <f>+atualizaçãoIMOVEIS!K242</f>
        <v>0</v>
      </c>
      <c r="K243" s="54"/>
      <c r="L243" s="54" t="e">
        <f t="shared" si="7"/>
        <v>#DIV/0!</v>
      </c>
      <c r="M243" s="54"/>
      <c r="N243" s="54">
        <f>+atualizaçãoIMOVEIS!L242</f>
        <v>0</v>
      </c>
      <c r="O243" s="54"/>
      <c r="P243" s="54">
        <f>+atualizaçãoIMOVEIS!N242</f>
        <v>0</v>
      </c>
      <c r="Q243" s="62">
        <f>SUM(W$3:W243)</f>
        <v>241</v>
      </c>
      <c r="R243">
        <f>+atualizaçãoIMOVEIS!Q242</f>
        <v>0</v>
      </c>
      <c r="S243">
        <f>+atualizaçãoIMOVEIS!S242</f>
        <v>0</v>
      </c>
      <c r="T243">
        <f>+atualizaçãoIMOVEIS!V242</f>
        <v>0</v>
      </c>
      <c r="U243" s="56">
        <f>IFERROR(VLOOKUP(G243,'Tabela de Peso'!B$36:E$53,4,0),1)</f>
        <v>1</v>
      </c>
      <c r="V243">
        <f>IF(J243=0,'Tabela de Peso'!E$11,'Tabela de Peso'!E$10)</f>
        <v>8</v>
      </c>
      <c r="W243" s="1">
        <f>IF(atualizaçãoIMOVEIS!AB242="Especial",'Tabela de Peso'!$E$4,1)</f>
        <v>1</v>
      </c>
      <c r="X243" s="1">
        <f>IFERROR(VLOOKUP(D243,'Tabela de Peso'!B:E,4,0),'Tabela de Peso'!E$32)</f>
        <v>-100</v>
      </c>
      <c r="Y243" s="70">
        <f>COUNTIF(Clientes!B:B,B243)</f>
        <v>1048347</v>
      </c>
      <c r="Z243" s="69">
        <f>+COUNTIF(Visitas!B:B,B243)</f>
        <v>1048172</v>
      </c>
      <c r="AA243" s="94">
        <f>IFERROR(VLOOKUP(B243,ZAP!A$2:AC$793,28,0),1)</f>
        <v>1</v>
      </c>
      <c r="AB243" s="65">
        <f>IFERROR(VLOOKUP(B243,ZAP!A$2:AC$793,26,0),1)</f>
        <v>1</v>
      </c>
      <c r="AC243" s="55">
        <f>IF(B243="",-9999999999,((AA243*'Tabela de Peso'!$E$7/H243)+(Z243*'Tabela de Peso'!$E$6/H243)+(Y243*'Tabela de Peso'!$E$5/H243)+(AB243*'Tabela de Peso'!$E$9+T243/1000)+W243+V243+X243+U243++AF243+S243+atualizaçãoIMOVEIS!R242)-I243-P243/1000)</f>
        <v>-9999999999</v>
      </c>
      <c r="AD243" s="66" t="str">
        <f>IFERROR(+VLOOKUP(B243,ZAP!A:D,3,0),"não")</f>
        <v>não</v>
      </c>
      <c r="AE243" s="55" t="str">
        <f>IF(B243="","",IF(A243&lt;81,IF(AD243="ativo","manter","inserir"),IF(AD243="ativo",IF(H243&lt;'Tabela de Peso'!D$8,"manter","retirar"),"Não anunciar")))</f>
        <v/>
      </c>
    </row>
    <row r="244" spans="1:31" s="11" customFormat="1" x14ac:dyDescent="0.25">
      <c r="A244" s="56">
        <f t="shared" ca="1" si="6"/>
        <v>85</v>
      </c>
      <c r="B244" t="str">
        <f>IF(atualizaçãoIMOVEIS!Y243="",IF(atualizaçãoIMOVEIS!Z243="","",atualizaçãoIMOVEIS!B243),atualizaçãoIMOVEIS!B243)</f>
        <v/>
      </c>
      <c r="C244" t="e">
        <f>+LEFT(atualizaçãoIMOVEIS!F243,SEARCH(",",atualizaçãoIMOVEIS!F243))</f>
        <v>#VALUE!</v>
      </c>
      <c r="D244">
        <f>+atualizaçãoIMOVEIS!H243</f>
        <v>0</v>
      </c>
      <c r="E244">
        <f>+atualizaçãoIMOVEIS!J243</f>
        <v>0</v>
      </c>
      <c r="F244">
        <f>IFERROR(LEFT(atualizaçãoIMOVEIS!Y243,SEARCH(",",atualizaçãoIMOVEIS!Y243)-1),atualizaçãoIMOVEIS!Y243)</f>
        <v>0</v>
      </c>
      <c r="G244">
        <f>+atualizaçãoIMOVEIS!D243</f>
        <v>0</v>
      </c>
      <c r="H244" s="67">
        <f ca="1">IF('Tabela de Peso'!$E$8-atualizaçãoIMOVEIS!T243=0,1,'Tabela de Peso'!$E$8-atualizaçãoIMOVEIS!T243)</f>
        <v>45488</v>
      </c>
      <c r="I244" s="57">
        <f ca="1">+TODAY()-atualizaçãoIMOVEIS!U243</f>
        <v>45488</v>
      </c>
      <c r="J244" s="54">
        <f>+atualizaçãoIMOVEIS!K243</f>
        <v>0</v>
      </c>
      <c r="K244" s="54"/>
      <c r="L244" s="54" t="e">
        <f t="shared" si="7"/>
        <v>#DIV/0!</v>
      </c>
      <c r="M244" s="54"/>
      <c r="N244" s="54">
        <f>+atualizaçãoIMOVEIS!L243</f>
        <v>0</v>
      </c>
      <c r="O244" s="54"/>
      <c r="P244" s="54">
        <f>+atualizaçãoIMOVEIS!N243</f>
        <v>0</v>
      </c>
      <c r="Q244" s="62">
        <f>SUM(W$3:W244)</f>
        <v>242</v>
      </c>
      <c r="R244">
        <f>+atualizaçãoIMOVEIS!Q243</f>
        <v>0</v>
      </c>
      <c r="S244">
        <f>+atualizaçãoIMOVEIS!S243</f>
        <v>0</v>
      </c>
      <c r="T244">
        <f>+atualizaçãoIMOVEIS!V243</f>
        <v>0</v>
      </c>
      <c r="U244" s="56">
        <f>IFERROR(VLOOKUP(G244,'Tabela de Peso'!B$36:E$53,4,0),1)</f>
        <v>1</v>
      </c>
      <c r="V244">
        <f>IF(J244=0,'Tabela de Peso'!E$11,'Tabela de Peso'!E$10)</f>
        <v>8</v>
      </c>
      <c r="W244" s="1">
        <f>IF(atualizaçãoIMOVEIS!AB243="Especial",'Tabela de Peso'!$E$4,1)</f>
        <v>1</v>
      </c>
      <c r="X244" s="1">
        <f>IFERROR(VLOOKUP(D244,'Tabela de Peso'!B:E,4,0),'Tabela de Peso'!E$32)</f>
        <v>-100</v>
      </c>
      <c r="Y244" s="70">
        <f>COUNTIF(Clientes!B:B,B244)</f>
        <v>1048347</v>
      </c>
      <c r="Z244" s="69">
        <f>+COUNTIF(Visitas!B:B,B244)</f>
        <v>1048172</v>
      </c>
      <c r="AA244" s="94">
        <f>IFERROR(VLOOKUP(B244,ZAP!A$2:AC$793,28,0),1)</f>
        <v>1</v>
      </c>
      <c r="AB244" s="65">
        <f>IFERROR(VLOOKUP(B244,ZAP!A$2:AC$793,26,0),1)</f>
        <v>1</v>
      </c>
      <c r="AC244" s="55">
        <f>IF(B244="",-9999999999,((AA244*'Tabela de Peso'!$E$7/H244)+(Z244*'Tabela de Peso'!$E$6/H244)+(Y244*'Tabela de Peso'!$E$5/H244)+(AB244*'Tabela de Peso'!$E$9+T244/1000)+W244+V244+X244+U244++AF244+S244+atualizaçãoIMOVEIS!R243)-I244-P244/1000)</f>
        <v>-9999999999</v>
      </c>
      <c r="AD244" s="66" t="str">
        <f>IFERROR(+VLOOKUP(B244,ZAP!A:D,3,0),"não")</f>
        <v>não</v>
      </c>
      <c r="AE244" s="55" t="str">
        <f>IF(B244="","",IF(A244&lt;81,IF(AD244="ativo","manter","inserir"),IF(AD244="ativo",IF(H244&lt;'Tabela de Peso'!D$8,"manter","retirar"),"Não anunciar")))</f>
        <v/>
      </c>
    </row>
    <row r="245" spans="1:31" s="11" customFormat="1" x14ac:dyDescent="0.25">
      <c r="A245" s="56">
        <f t="shared" ca="1" si="6"/>
        <v>85</v>
      </c>
      <c r="B245" t="str">
        <f>IF(atualizaçãoIMOVEIS!Y244="",IF(atualizaçãoIMOVEIS!Z244="","",atualizaçãoIMOVEIS!B244),atualizaçãoIMOVEIS!B244)</f>
        <v/>
      </c>
      <c r="C245" t="e">
        <f>+LEFT(atualizaçãoIMOVEIS!F244,SEARCH(",",atualizaçãoIMOVEIS!F244))</f>
        <v>#VALUE!</v>
      </c>
      <c r="D245">
        <f>+atualizaçãoIMOVEIS!H244</f>
        <v>0</v>
      </c>
      <c r="E245">
        <f>+atualizaçãoIMOVEIS!J244</f>
        <v>0</v>
      </c>
      <c r="F245">
        <f>IFERROR(LEFT(atualizaçãoIMOVEIS!Y244,SEARCH(",",atualizaçãoIMOVEIS!Y244)-1),atualizaçãoIMOVEIS!Y244)</f>
        <v>0</v>
      </c>
      <c r="G245">
        <f>+atualizaçãoIMOVEIS!D244</f>
        <v>0</v>
      </c>
      <c r="H245" s="67">
        <f ca="1">IF('Tabela de Peso'!$E$8-atualizaçãoIMOVEIS!T244=0,1,'Tabela de Peso'!$E$8-atualizaçãoIMOVEIS!T244)</f>
        <v>45488</v>
      </c>
      <c r="I245" s="57">
        <f ca="1">+TODAY()-atualizaçãoIMOVEIS!U244</f>
        <v>45488</v>
      </c>
      <c r="J245" s="54">
        <f>+atualizaçãoIMOVEIS!K244</f>
        <v>0</v>
      </c>
      <c r="K245" s="54"/>
      <c r="L245" s="54" t="e">
        <f t="shared" si="7"/>
        <v>#DIV/0!</v>
      </c>
      <c r="M245" s="54"/>
      <c r="N245" s="54">
        <f>+atualizaçãoIMOVEIS!L244</f>
        <v>0</v>
      </c>
      <c r="O245" s="54"/>
      <c r="P245" s="54">
        <f>+atualizaçãoIMOVEIS!N244</f>
        <v>0</v>
      </c>
      <c r="Q245" s="62">
        <f>SUM(W$3:W245)</f>
        <v>243</v>
      </c>
      <c r="R245">
        <f>+atualizaçãoIMOVEIS!Q244</f>
        <v>0</v>
      </c>
      <c r="S245">
        <f>+atualizaçãoIMOVEIS!S244</f>
        <v>0</v>
      </c>
      <c r="T245">
        <f>+atualizaçãoIMOVEIS!V244</f>
        <v>0</v>
      </c>
      <c r="U245" s="56">
        <f>IFERROR(VLOOKUP(G245,'Tabela de Peso'!B$36:E$53,4,0),1)</f>
        <v>1</v>
      </c>
      <c r="V245">
        <f>IF(J245=0,'Tabela de Peso'!E$11,'Tabela de Peso'!E$10)</f>
        <v>8</v>
      </c>
      <c r="W245" s="1">
        <f>IF(atualizaçãoIMOVEIS!AB244="Especial",'Tabela de Peso'!$E$4,1)</f>
        <v>1</v>
      </c>
      <c r="X245" s="1">
        <f>IFERROR(VLOOKUP(D245,'Tabela de Peso'!B:E,4,0),'Tabela de Peso'!E$32)</f>
        <v>-100</v>
      </c>
      <c r="Y245" s="70">
        <f>COUNTIF(Clientes!B:B,B245)</f>
        <v>1048347</v>
      </c>
      <c r="Z245" s="69">
        <f>+COUNTIF(Visitas!B:B,B245)</f>
        <v>1048172</v>
      </c>
      <c r="AA245" s="94">
        <f>IFERROR(VLOOKUP(B245,ZAP!A$2:AC$793,28,0),1)</f>
        <v>1</v>
      </c>
      <c r="AB245" s="65">
        <f>IFERROR(VLOOKUP(B245,ZAP!A$2:AC$793,26,0),1)</f>
        <v>1</v>
      </c>
      <c r="AC245" s="55">
        <f>IF(B245="",-9999999999,((AA245*'Tabela de Peso'!$E$7/H245)+(Z245*'Tabela de Peso'!$E$6/H245)+(Y245*'Tabela de Peso'!$E$5/H245)+(AB245*'Tabela de Peso'!$E$9+T245/1000)+W245+V245+X245+U245++AF245+S245+atualizaçãoIMOVEIS!R244)-I245-P245/1000)</f>
        <v>-9999999999</v>
      </c>
      <c r="AD245" s="66" t="str">
        <f>IFERROR(+VLOOKUP(B245,ZAP!A:D,3,0),"não")</f>
        <v>não</v>
      </c>
      <c r="AE245" s="55" t="str">
        <f>IF(B245="","",IF(A245&lt;81,IF(AD245="ativo","manter","inserir"),IF(AD245="ativo",IF(H245&lt;'Tabela de Peso'!D$8,"manter","retirar"),"Não anunciar")))</f>
        <v/>
      </c>
    </row>
    <row r="246" spans="1:31" s="11" customFormat="1" x14ac:dyDescent="0.25">
      <c r="A246" s="56">
        <f t="shared" ca="1" si="6"/>
        <v>85</v>
      </c>
      <c r="B246" t="str">
        <f>IF(atualizaçãoIMOVEIS!Y245="",IF(atualizaçãoIMOVEIS!Z245="","",atualizaçãoIMOVEIS!B245),atualizaçãoIMOVEIS!B245)</f>
        <v/>
      </c>
      <c r="C246" t="e">
        <f>+LEFT(atualizaçãoIMOVEIS!F245,SEARCH(",",atualizaçãoIMOVEIS!F245))</f>
        <v>#VALUE!</v>
      </c>
      <c r="D246">
        <f>+atualizaçãoIMOVEIS!H245</f>
        <v>0</v>
      </c>
      <c r="E246">
        <f>+atualizaçãoIMOVEIS!J245</f>
        <v>0</v>
      </c>
      <c r="F246">
        <f>IFERROR(LEFT(atualizaçãoIMOVEIS!Y245,SEARCH(",",atualizaçãoIMOVEIS!Y245)-1),atualizaçãoIMOVEIS!Y245)</f>
        <v>0</v>
      </c>
      <c r="G246">
        <f>+atualizaçãoIMOVEIS!D245</f>
        <v>0</v>
      </c>
      <c r="H246" s="67">
        <f ca="1">IF('Tabela de Peso'!$E$8-atualizaçãoIMOVEIS!T245=0,1,'Tabela de Peso'!$E$8-atualizaçãoIMOVEIS!T245)</f>
        <v>45488</v>
      </c>
      <c r="I246" s="57">
        <f ca="1">+TODAY()-atualizaçãoIMOVEIS!U245</f>
        <v>45488</v>
      </c>
      <c r="J246" s="54">
        <f>+atualizaçãoIMOVEIS!K245</f>
        <v>0</v>
      </c>
      <c r="K246" s="54"/>
      <c r="L246" s="54" t="e">
        <f t="shared" si="7"/>
        <v>#DIV/0!</v>
      </c>
      <c r="M246" s="54"/>
      <c r="N246" s="54">
        <f>+atualizaçãoIMOVEIS!L245</f>
        <v>0</v>
      </c>
      <c r="O246" s="54"/>
      <c r="P246" s="54">
        <f>+atualizaçãoIMOVEIS!N245</f>
        <v>0</v>
      </c>
      <c r="Q246" s="62">
        <f>SUM(W$3:W246)</f>
        <v>244</v>
      </c>
      <c r="R246">
        <f>+atualizaçãoIMOVEIS!Q245</f>
        <v>0</v>
      </c>
      <c r="S246">
        <f>+atualizaçãoIMOVEIS!S245</f>
        <v>0</v>
      </c>
      <c r="T246">
        <f>+atualizaçãoIMOVEIS!V245</f>
        <v>0</v>
      </c>
      <c r="U246" s="56">
        <f>IFERROR(VLOOKUP(G246,'Tabela de Peso'!B$36:E$53,4,0),1)</f>
        <v>1</v>
      </c>
      <c r="V246">
        <f>IF(J246=0,'Tabela de Peso'!E$11,'Tabela de Peso'!E$10)</f>
        <v>8</v>
      </c>
      <c r="W246" s="1">
        <f>IF(atualizaçãoIMOVEIS!AB245="Especial",'Tabela de Peso'!$E$4,1)</f>
        <v>1</v>
      </c>
      <c r="X246" s="1">
        <f>IFERROR(VLOOKUP(D246,'Tabela de Peso'!B:E,4,0),'Tabela de Peso'!E$32)</f>
        <v>-100</v>
      </c>
      <c r="Y246" s="70">
        <f>COUNTIF(Clientes!B:B,B246)</f>
        <v>1048347</v>
      </c>
      <c r="Z246" s="69">
        <f>+COUNTIF(Visitas!B:B,B246)</f>
        <v>1048172</v>
      </c>
      <c r="AA246" s="94">
        <f>IFERROR(VLOOKUP(B246,ZAP!A$2:AC$793,28,0),1)</f>
        <v>1</v>
      </c>
      <c r="AB246" s="65">
        <f>IFERROR(VLOOKUP(B246,ZAP!A$2:AC$793,26,0),1)</f>
        <v>1</v>
      </c>
      <c r="AC246" s="55">
        <f>IF(B246="",-9999999999,((AA246*'Tabela de Peso'!$E$7/H246)+(Z246*'Tabela de Peso'!$E$6/H246)+(Y246*'Tabela de Peso'!$E$5/H246)+(AB246*'Tabela de Peso'!$E$9+T246/1000)+W246+V246+X246+U246++AF246+S246+atualizaçãoIMOVEIS!R245)-I246-P246/1000)</f>
        <v>-9999999999</v>
      </c>
      <c r="AD246" s="66" t="str">
        <f>IFERROR(+VLOOKUP(B246,ZAP!A:D,3,0),"não")</f>
        <v>não</v>
      </c>
      <c r="AE246" s="55" t="str">
        <f>IF(B246="","",IF(A246&lt;81,IF(AD246="ativo","manter","inserir"),IF(AD246="ativo",IF(H246&lt;'Tabela de Peso'!D$8,"manter","retirar"),"Não anunciar")))</f>
        <v/>
      </c>
    </row>
    <row r="247" spans="1:31" s="11" customFormat="1" x14ac:dyDescent="0.25">
      <c r="A247" s="56">
        <f t="shared" ca="1" si="6"/>
        <v>85</v>
      </c>
      <c r="B247" t="str">
        <f>IF(atualizaçãoIMOVEIS!Y246="",IF(atualizaçãoIMOVEIS!Z246="","",atualizaçãoIMOVEIS!B246),atualizaçãoIMOVEIS!B246)</f>
        <v/>
      </c>
      <c r="C247" t="e">
        <f>+LEFT(atualizaçãoIMOVEIS!F246,SEARCH(",",atualizaçãoIMOVEIS!F246))</f>
        <v>#VALUE!</v>
      </c>
      <c r="D247">
        <f>+atualizaçãoIMOVEIS!H246</f>
        <v>0</v>
      </c>
      <c r="E247">
        <f>+atualizaçãoIMOVEIS!J246</f>
        <v>0</v>
      </c>
      <c r="F247">
        <f>IFERROR(LEFT(atualizaçãoIMOVEIS!Y246,SEARCH(",",atualizaçãoIMOVEIS!Y246)-1),atualizaçãoIMOVEIS!Y246)</f>
        <v>0</v>
      </c>
      <c r="G247">
        <f>+atualizaçãoIMOVEIS!D246</f>
        <v>0</v>
      </c>
      <c r="H247" s="67">
        <f ca="1">IF('Tabela de Peso'!$E$8-atualizaçãoIMOVEIS!T246=0,1,'Tabela de Peso'!$E$8-atualizaçãoIMOVEIS!T246)</f>
        <v>45488</v>
      </c>
      <c r="I247" s="57">
        <f ca="1">+TODAY()-atualizaçãoIMOVEIS!U246</f>
        <v>45488</v>
      </c>
      <c r="J247" s="54">
        <f>+atualizaçãoIMOVEIS!K246</f>
        <v>0</v>
      </c>
      <c r="K247" s="54"/>
      <c r="L247" s="54" t="e">
        <f t="shared" si="7"/>
        <v>#DIV/0!</v>
      </c>
      <c r="M247" s="54"/>
      <c r="N247" s="54">
        <f>+atualizaçãoIMOVEIS!L246</f>
        <v>0</v>
      </c>
      <c r="O247" s="54"/>
      <c r="P247" s="54">
        <f>+atualizaçãoIMOVEIS!N246</f>
        <v>0</v>
      </c>
      <c r="Q247" s="62">
        <f>SUM(W$3:W247)</f>
        <v>245</v>
      </c>
      <c r="R247">
        <f>+atualizaçãoIMOVEIS!Q246</f>
        <v>0</v>
      </c>
      <c r="S247">
        <f>+atualizaçãoIMOVEIS!S246</f>
        <v>0</v>
      </c>
      <c r="T247">
        <f>+atualizaçãoIMOVEIS!V246</f>
        <v>0</v>
      </c>
      <c r="U247" s="56">
        <f>IFERROR(VLOOKUP(G247,'Tabela de Peso'!B$36:E$53,4,0),1)</f>
        <v>1</v>
      </c>
      <c r="V247">
        <f>IF(J247=0,'Tabela de Peso'!E$11,'Tabela de Peso'!E$10)</f>
        <v>8</v>
      </c>
      <c r="W247" s="1">
        <f>IF(atualizaçãoIMOVEIS!AB246="Especial",'Tabela de Peso'!$E$4,1)</f>
        <v>1</v>
      </c>
      <c r="X247" s="1">
        <f>IFERROR(VLOOKUP(D247,'Tabela de Peso'!B:E,4,0),'Tabela de Peso'!E$32)</f>
        <v>-100</v>
      </c>
      <c r="Y247" s="70">
        <f>COUNTIF(Clientes!B:B,B247)</f>
        <v>1048347</v>
      </c>
      <c r="Z247" s="69">
        <f>+COUNTIF(Visitas!B:B,B247)</f>
        <v>1048172</v>
      </c>
      <c r="AA247" s="94">
        <f>IFERROR(VLOOKUP(B247,ZAP!A$2:AC$793,28,0),1)</f>
        <v>1</v>
      </c>
      <c r="AB247" s="65">
        <f>IFERROR(VLOOKUP(B247,ZAP!A$2:AC$793,26,0),1)</f>
        <v>1</v>
      </c>
      <c r="AC247" s="55">
        <f>IF(B247="",-9999999999,((AA247*'Tabela de Peso'!$E$7/H247)+(Z247*'Tabela de Peso'!$E$6/H247)+(Y247*'Tabela de Peso'!$E$5/H247)+(AB247*'Tabela de Peso'!$E$9+T247/1000)+W247+V247+X247+U247++AF247+S247+atualizaçãoIMOVEIS!R246)-I247-P247/1000)</f>
        <v>-9999999999</v>
      </c>
      <c r="AD247" s="66" t="str">
        <f>IFERROR(+VLOOKUP(B247,ZAP!A:D,3,0),"não")</f>
        <v>não</v>
      </c>
      <c r="AE247" s="55" t="str">
        <f>IF(B247="","",IF(A247&lt;81,IF(AD247="ativo","manter","inserir"),IF(AD247="ativo",IF(H247&lt;'Tabela de Peso'!D$8,"manter","retirar"),"Não anunciar")))</f>
        <v/>
      </c>
    </row>
    <row r="248" spans="1:31" s="11" customFormat="1" x14ac:dyDescent="0.25">
      <c r="A248" s="56">
        <f t="shared" ca="1" si="6"/>
        <v>85</v>
      </c>
      <c r="B248" t="str">
        <f>IF(atualizaçãoIMOVEIS!Y247="",IF(atualizaçãoIMOVEIS!Z247="","",atualizaçãoIMOVEIS!B247),atualizaçãoIMOVEIS!B247)</f>
        <v/>
      </c>
      <c r="C248" t="e">
        <f>+LEFT(atualizaçãoIMOVEIS!F247,SEARCH(",",atualizaçãoIMOVEIS!F247))</f>
        <v>#VALUE!</v>
      </c>
      <c r="D248">
        <f>+atualizaçãoIMOVEIS!H247</f>
        <v>0</v>
      </c>
      <c r="E248">
        <f>+atualizaçãoIMOVEIS!J247</f>
        <v>0</v>
      </c>
      <c r="F248">
        <f>IFERROR(LEFT(atualizaçãoIMOVEIS!Y247,SEARCH(",",atualizaçãoIMOVEIS!Y247)-1),atualizaçãoIMOVEIS!Y247)</f>
        <v>0</v>
      </c>
      <c r="G248">
        <f>+atualizaçãoIMOVEIS!D247</f>
        <v>0</v>
      </c>
      <c r="H248" s="67">
        <f ca="1">IF('Tabela de Peso'!$E$8-atualizaçãoIMOVEIS!T247=0,1,'Tabela de Peso'!$E$8-atualizaçãoIMOVEIS!T247)</f>
        <v>45488</v>
      </c>
      <c r="I248" s="57">
        <f ca="1">+TODAY()-atualizaçãoIMOVEIS!U247</f>
        <v>45488</v>
      </c>
      <c r="J248" s="54">
        <f>+atualizaçãoIMOVEIS!K247</f>
        <v>0</v>
      </c>
      <c r="K248" s="54"/>
      <c r="L248" s="54" t="e">
        <f t="shared" si="7"/>
        <v>#DIV/0!</v>
      </c>
      <c r="M248" s="54"/>
      <c r="N248" s="54">
        <f>+atualizaçãoIMOVEIS!L247</f>
        <v>0</v>
      </c>
      <c r="O248" s="54"/>
      <c r="P248" s="54">
        <f>+atualizaçãoIMOVEIS!N247</f>
        <v>0</v>
      </c>
      <c r="Q248" s="62">
        <f>SUM(W$3:W248)</f>
        <v>246</v>
      </c>
      <c r="R248">
        <f>+atualizaçãoIMOVEIS!Q247</f>
        <v>0</v>
      </c>
      <c r="S248">
        <f>+atualizaçãoIMOVEIS!S247</f>
        <v>0</v>
      </c>
      <c r="T248">
        <f>+atualizaçãoIMOVEIS!V247</f>
        <v>0</v>
      </c>
      <c r="U248" s="56">
        <f>IFERROR(VLOOKUP(G248,'Tabela de Peso'!B$36:E$53,4,0),1)</f>
        <v>1</v>
      </c>
      <c r="V248">
        <f>IF(J248=0,'Tabela de Peso'!E$11,'Tabela de Peso'!E$10)</f>
        <v>8</v>
      </c>
      <c r="W248" s="1">
        <f>IF(atualizaçãoIMOVEIS!AB247="Especial",'Tabela de Peso'!$E$4,1)</f>
        <v>1</v>
      </c>
      <c r="X248" s="1">
        <f>IFERROR(VLOOKUP(D248,'Tabela de Peso'!B:E,4,0),'Tabela de Peso'!E$32)</f>
        <v>-100</v>
      </c>
      <c r="Y248" s="70">
        <f>COUNTIF(Clientes!B:B,B248)</f>
        <v>1048347</v>
      </c>
      <c r="Z248" s="69">
        <f>+COUNTIF(Visitas!B:B,B248)</f>
        <v>1048172</v>
      </c>
      <c r="AA248" s="94">
        <f>IFERROR(VLOOKUP(B248,ZAP!A$2:AC$793,28,0),1)</f>
        <v>1</v>
      </c>
      <c r="AB248" s="65">
        <f>IFERROR(VLOOKUP(B248,ZAP!A$2:AC$793,26,0),1)</f>
        <v>1</v>
      </c>
      <c r="AC248" s="55">
        <f>IF(B248="",-9999999999,((AA248*'Tabela de Peso'!$E$7/H248)+(Z248*'Tabela de Peso'!$E$6/H248)+(Y248*'Tabela de Peso'!$E$5/H248)+(AB248*'Tabela de Peso'!$E$9+T248/1000)+W248+V248+X248+U248++AF248+S248+atualizaçãoIMOVEIS!R247)-I248-P248/1000)</f>
        <v>-9999999999</v>
      </c>
      <c r="AD248" s="66" t="str">
        <f>IFERROR(+VLOOKUP(B248,ZAP!A:D,3,0),"não")</f>
        <v>não</v>
      </c>
      <c r="AE248" s="55" t="str">
        <f>IF(B248="","",IF(A248&lt;81,IF(AD248="ativo","manter","inserir"),IF(AD248="ativo",IF(H248&lt;'Tabela de Peso'!D$8,"manter","retirar"),"Não anunciar")))</f>
        <v/>
      </c>
    </row>
    <row r="249" spans="1:31" s="11" customFormat="1" x14ac:dyDescent="0.25">
      <c r="A249" s="56">
        <f t="shared" ca="1" si="6"/>
        <v>85</v>
      </c>
      <c r="B249" t="str">
        <f>IF(atualizaçãoIMOVEIS!Y248="",IF(atualizaçãoIMOVEIS!Z248="","",atualizaçãoIMOVEIS!B248),atualizaçãoIMOVEIS!B248)</f>
        <v/>
      </c>
      <c r="C249" t="e">
        <f>+LEFT(atualizaçãoIMOVEIS!F248,SEARCH(",",atualizaçãoIMOVEIS!F248))</f>
        <v>#VALUE!</v>
      </c>
      <c r="D249">
        <f>+atualizaçãoIMOVEIS!H248</f>
        <v>0</v>
      </c>
      <c r="E249">
        <f>+atualizaçãoIMOVEIS!J248</f>
        <v>0</v>
      </c>
      <c r="F249">
        <f>IFERROR(LEFT(atualizaçãoIMOVEIS!Y248,SEARCH(",",atualizaçãoIMOVEIS!Y248)-1),atualizaçãoIMOVEIS!Y248)</f>
        <v>0</v>
      </c>
      <c r="G249">
        <f>+atualizaçãoIMOVEIS!D248</f>
        <v>0</v>
      </c>
      <c r="H249" s="67">
        <f ca="1">IF('Tabela de Peso'!$E$8-atualizaçãoIMOVEIS!T248=0,1,'Tabela de Peso'!$E$8-atualizaçãoIMOVEIS!T248)</f>
        <v>45488</v>
      </c>
      <c r="I249" s="57">
        <f ca="1">+TODAY()-atualizaçãoIMOVEIS!U248</f>
        <v>45488</v>
      </c>
      <c r="J249" s="54">
        <f>+atualizaçãoIMOVEIS!K248</f>
        <v>0</v>
      </c>
      <c r="K249" s="54"/>
      <c r="L249" s="54" t="e">
        <f t="shared" si="7"/>
        <v>#DIV/0!</v>
      </c>
      <c r="M249" s="54"/>
      <c r="N249" s="54">
        <f>+atualizaçãoIMOVEIS!L248</f>
        <v>0</v>
      </c>
      <c r="O249" s="54"/>
      <c r="P249" s="54">
        <f>+atualizaçãoIMOVEIS!N248</f>
        <v>0</v>
      </c>
      <c r="Q249" s="62">
        <f>SUM(W$3:W249)</f>
        <v>247</v>
      </c>
      <c r="R249">
        <f>+atualizaçãoIMOVEIS!Q248</f>
        <v>0</v>
      </c>
      <c r="S249">
        <f>+atualizaçãoIMOVEIS!S248</f>
        <v>0</v>
      </c>
      <c r="T249">
        <f>+atualizaçãoIMOVEIS!V248</f>
        <v>0</v>
      </c>
      <c r="U249" s="56">
        <f>IFERROR(VLOOKUP(G249,'Tabela de Peso'!B$36:E$53,4,0),1)</f>
        <v>1</v>
      </c>
      <c r="V249">
        <f>IF(J249=0,'Tabela de Peso'!E$11,'Tabela de Peso'!E$10)</f>
        <v>8</v>
      </c>
      <c r="W249" s="1">
        <f>IF(atualizaçãoIMOVEIS!AB248="Especial",'Tabela de Peso'!$E$4,1)</f>
        <v>1</v>
      </c>
      <c r="X249" s="1">
        <f>IFERROR(VLOOKUP(D249,'Tabela de Peso'!B:E,4,0),'Tabela de Peso'!E$32)</f>
        <v>-100</v>
      </c>
      <c r="Y249" s="70">
        <f>COUNTIF(Clientes!B:B,B249)</f>
        <v>1048347</v>
      </c>
      <c r="Z249" s="69">
        <f>+COUNTIF(Visitas!B:B,B249)</f>
        <v>1048172</v>
      </c>
      <c r="AA249" s="94">
        <f>IFERROR(VLOOKUP(B249,ZAP!A$2:AC$793,28,0),1)</f>
        <v>1</v>
      </c>
      <c r="AB249" s="65">
        <f>IFERROR(VLOOKUP(B249,ZAP!A$2:AC$793,26,0),1)</f>
        <v>1</v>
      </c>
      <c r="AC249" s="55">
        <f>IF(B249="",-9999999999,((AA249*'Tabela de Peso'!$E$7/H249)+(Z249*'Tabela de Peso'!$E$6/H249)+(Y249*'Tabela de Peso'!$E$5/H249)+(AB249*'Tabela de Peso'!$E$9+T249/1000)+W249+V249+X249+U249++AF249+S249+atualizaçãoIMOVEIS!R248)-I249-P249/1000)</f>
        <v>-9999999999</v>
      </c>
      <c r="AD249" s="66" t="str">
        <f>IFERROR(+VLOOKUP(B249,ZAP!A:D,3,0),"não")</f>
        <v>não</v>
      </c>
      <c r="AE249" s="55" t="str">
        <f>IF(B249="","",IF(A249&lt;81,IF(AD249="ativo","manter","inserir"),IF(AD249="ativo",IF(H249&lt;'Tabela de Peso'!D$8,"manter","retirar"),"Não anunciar")))</f>
        <v/>
      </c>
    </row>
    <row r="250" spans="1:31" s="11" customFormat="1" x14ac:dyDescent="0.25">
      <c r="A250" s="56">
        <f t="shared" ca="1" si="6"/>
        <v>85</v>
      </c>
      <c r="B250" t="str">
        <f>IF(atualizaçãoIMOVEIS!Y249="",IF(atualizaçãoIMOVEIS!Z249="","",atualizaçãoIMOVEIS!B249),atualizaçãoIMOVEIS!B249)</f>
        <v/>
      </c>
      <c r="C250" t="e">
        <f>+LEFT(atualizaçãoIMOVEIS!F249,SEARCH(",",atualizaçãoIMOVEIS!F249))</f>
        <v>#VALUE!</v>
      </c>
      <c r="D250">
        <f>+atualizaçãoIMOVEIS!H249</f>
        <v>0</v>
      </c>
      <c r="E250">
        <f>+atualizaçãoIMOVEIS!J249</f>
        <v>0</v>
      </c>
      <c r="F250">
        <f>IFERROR(LEFT(atualizaçãoIMOVEIS!Y249,SEARCH(",",atualizaçãoIMOVEIS!Y249)-1),atualizaçãoIMOVEIS!Y249)</f>
        <v>0</v>
      </c>
      <c r="G250">
        <f>+atualizaçãoIMOVEIS!D249</f>
        <v>0</v>
      </c>
      <c r="H250" s="67">
        <f ca="1">IF('Tabela de Peso'!$E$8-atualizaçãoIMOVEIS!T249=0,1,'Tabela de Peso'!$E$8-atualizaçãoIMOVEIS!T249)</f>
        <v>45488</v>
      </c>
      <c r="I250" s="57">
        <f ca="1">+TODAY()-atualizaçãoIMOVEIS!U249</f>
        <v>45488</v>
      </c>
      <c r="J250" s="54">
        <f>+atualizaçãoIMOVEIS!K249</f>
        <v>0</v>
      </c>
      <c r="K250" s="54"/>
      <c r="L250" s="54" t="e">
        <f t="shared" si="7"/>
        <v>#DIV/0!</v>
      </c>
      <c r="M250" s="54"/>
      <c r="N250" s="54">
        <f>+atualizaçãoIMOVEIS!L249</f>
        <v>0</v>
      </c>
      <c r="O250" s="54"/>
      <c r="P250" s="54">
        <f>+atualizaçãoIMOVEIS!N249</f>
        <v>0</v>
      </c>
      <c r="Q250" s="62">
        <f>SUM(W$3:W250)</f>
        <v>248</v>
      </c>
      <c r="R250">
        <f>+atualizaçãoIMOVEIS!Q249</f>
        <v>0</v>
      </c>
      <c r="S250">
        <f>+atualizaçãoIMOVEIS!S249</f>
        <v>0</v>
      </c>
      <c r="T250">
        <f>+atualizaçãoIMOVEIS!V249</f>
        <v>0</v>
      </c>
      <c r="U250" s="56">
        <f>IFERROR(VLOOKUP(G250,'Tabela de Peso'!B$36:E$53,4,0),1)</f>
        <v>1</v>
      </c>
      <c r="V250">
        <f>IF(J250=0,'Tabela de Peso'!E$11,'Tabela de Peso'!E$10)</f>
        <v>8</v>
      </c>
      <c r="W250" s="1">
        <f>IF(atualizaçãoIMOVEIS!AB249="Especial",'Tabela de Peso'!$E$4,1)</f>
        <v>1</v>
      </c>
      <c r="X250" s="1">
        <f>IFERROR(VLOOKUP(D250,'Tabela de Peso'!B:E,4,0),'Tabela de Peso'!E$32)</f>
        <v>-100</v>
      </c>
      <c r="Y250" s="70">
        <f>COUNTIF(Clientes!B:B,B250)</f>
        <v>1048347</v>
      </c>
      <c r="Z250" s="69">
        <f>+COUNTIF(Visitas!B:B,B250)</f>
        <v>1048172</v>
      </c>
      <c r="AA250" s="94">
        <f>IFERROR(VLOOKUP(B250,ZAP!A$2:AC$793,28,0),1)</f>
        <v>1</v>
      </c>
      <c r="AB250" s="65">
        <f>IFERROR(VLOOKUP(B250,ZAP!A$2:AC$793,26,0),1)</f>
        <v>1</v>
      </c>
      <c r="AC250" s="55">
        <f>IF(B250="",-9999999999,((AA250*'Tabela de Peso'!$E$7/H250)+(Z250*'Tabela de Peso'!$E$6/H250)+(Y250*'Tabela de Peso'!$E$5/H250)+(AB250*'Tabela de Peso'!$E$9+T250/1000)+W250+V250+X250+U250++AF250+S250+atualizaçãoIMOVEIS!R249)-I250-P250/1000)</f>
        <v>-9999999999</v>
      </c>
      <c r="AD250" s="66" t="str">
        <f>IFERROR(+VLOOKUP(B250,ZAP!A:D,3,0),"não")</f>
        <v>não</v>
      </c>
      <c r="AE250" s="55" t="str">
        <f>IF(B250="","",IF(A250&lt;81,IF(AD250="ativo","manter","inserir"),IF(AD250="ativo",IF(H250&lt;'Tabela de Peso'!D$8,"manter","retirar"),"Não anunciar")))</f>
        <v/>
      </c>
    </row>
    <row r="251" spans="1:31" s="11" customFormat="1" x14ac:dyDescent="0.25">
      <c r="A251" s="56">
        <f t="shared" ca="1" si="6"/>
        <v>85</v>
      </c>
      <c r="B251" t="str">
        <f>IF(atualizaçãoIMOVEIS!Y250="",IF(atualizaçãoIMOVEIS!Z250="","",atualizaçãoIMOVEIS!B250),atualizaçãoIMOVEIS!B250)</f>
        <v/>
      </c>
      <c r="C251" t="e">
        <f>+LEFT(atualizaçãoIMOVEIS!F250,SEARCH(",",atualizaçãoIMOVEIS!F250))</f>
        <v>#VALUE!</v>
      </c>
      <c r="D251">
        <f>+atualizaçãoIMOVEIS!H250</f>
        <v>0</v>
      </c>
      <c r="E251">
        <f>+atualizaçãoIMOVEIS!J250</f>
        <v>0</v>
      </c>
      <c r="F251">
        <f>IFERROR(LEFT(atualizaçãoIMOVEIS!Y250,SEARCH(",",atualizaçãoIMOVEIS!Y250)-1),atualizaçãoIMOVEIS!Y250)</f>
        <v>0</v>
      </c>
      <c r="G251">
        <f>+atualizaçãoIMOVEIS!D250</f>
        <v>0</v>
      </c>
      <c r="H251" s="67">
        <f ca="1">IF('Tabela de Peso'!$E$8-atualizaçãoIMOVEIS!T250=0,1,'Tabela de Peso'!$E$8-atualizaçãoIMOVEIS!T250)</f>
        <v>45488</v>
      </c>
      <c r="I251" s="57">
        <f ca="1">+TODAY()-atualizaçãoIMOVEIS!U250</f>
        <v>45488</v>
      </c>
      <c r="J251" s="54">
        <f>+atualizaçãoIMOVEIS!K250</f>
        <v>0</v>
      </c>
      <c r="K251" s="54"/>
      <c r="L251" s="54" t="e">
        <f t="shared" si="7"/>
        <v>#DIV/0!</v>
      </c>
      <c r="M251" s="54"/>
      <c r="N251" s="54">
        <f>+atualizaçãoIMOVEIS!L250</f>
        <v>0</v>
      </c>
      <c r="O251" s="54"/>
      <c r="P251" s="54">
        <f>+atualizaçãoIMOVEIS!N250</f>
        <v>0</v>
      </c>
      <c r="Q251" s="62">
        <f>SUM(W$3:W251)</f>
        <v>249</v>
      </c>
      <c r="R251">
        <f>+atualizaçãoIMOVEIS!Q250</f>
        <v>0</v>
      </c>
      <c r="S251">
        <f>+atualizaçãoIMOVEIS!S250</f>
        <v>0</v>
      </c>
      <c r="T251">
        <f>+atualizaçãoIMOVEIS!V250</f>
        <v>0</v>
      </c>
      <c r="U251" s="56">
        <f>IFERROR(VLOOKUP(G251,'Tabela de Peso'!B$36:E$53,4,0),1)</f>
        <v>1</v>
      </c>
      <c r="V251">
        <f>IF(J251=0,'Tabela de Peso'!E$11,'Tabela de Peso'!E$10)</f>
        <v>8</v>
      </c>
      <c r="W251" s="1">
        <f>IF(atualizaçãoIMOVEIS!AB250="Especial",'Tabela de Peso'!$E$4,1)</f>
        <v>1</v>
      </c>
      <c r="X251" s="1">
        <f>IFERROR(VLOOKUP(D251,'Tabela de Peso'!B:E,4,0),'Tabela de Peso'!E$32)</f>
        <v>-100</v>
      </c>
      <c r="Y251" s="70">
        <f>COUNTIF(Clientes!B:B,B251)</f>
        <v>1048347</v>
      </c>
      <c r="Z251" s="69">
        <f>+COUNTIF(Visitas!B:B,B251)</f>
        <v>1048172</v>
      </c>
      <c r="AA251" s="94">
        <f>IFERROR(VLOOKUP(B251,ZAP!A$2:AC$793,28,0),1)</f>
        <v>1</v>
      </c>
      <c r="AB251" s="65">
        <f>IFERROR(VLOOKUP(B251,ZAP!A$2:AC$793,26,0),1)</f>
        <v>1</v>
      </c>
      <c r="AC251" s="55">
        <f>IF(B251="",-9999999999,((AA251*'Tabela de Peso'!$E$7/H251)+(Z251*'Tabela de Peso'!$E$6/H251)+(Y251*'Tabela de Peso'!$E$5/H251)+(AB251*'Tabela de Peso'!$E$9+T251/1000)+W251+V251+X251+U251++AF251+S251+atualizaçãoIMOVEIS!R250)-I251-P251/1000)</f>
        <v>-9999999999</v>
      </c>
      <c r="AD251" s="66" t="str">
        <f>IFERROR(+VLOOKUP(B251,ZAP!A:D,3,0),"não")</f>
        <v>não</v>
      </c>
      <c r="AE251" s="55" t="str">
        <f>IF(B251="","",IF(A251&lt;81,IF(AD251="ativo","manter","inserir"),IF(AD251="ativo",IF(H251&lt;'Tabela de Peso'!D$8,"manter","retirar"),"Não anunciar")))</f>
        <v/>
      </c>
    </row>
    <row r="252" spans="1:31" s="11" customFormat="1" x14ac:dyDescent="0.25">
      <c r="A252" s="56">
        <f t="shared" ca="1" si="6"/>
        <v>85</v>
      </c>
      <c r="B252" t="str">
        <f>IF(atualizaçãoIMOVEIS!Y251="",IF(atualizaçãoIMOVEIS!Z251="","",atualizaçãoIMOVEIS!B251),atualizaçãoIMOVEIS!B251)</f>
        <v/>
      </c>
      <c r="C252" t="e">
        <f>+LEFT(atualizaçãoIMOVEIS!F251,SEARCH(",",atualizaçãoIMOVEIS!F251))</f>
        <v>#VALUE!</v>
      </c>
      <c r="D252">
        <f>+atualizaçãoIMOVEIS!H251</f>
        <v>0</v>
      </c>
      <c r="E252">
        <f>+atualizaçãoIMOVEIS!J251</f>
        <v>0</v>
      </c>
      <c r="F252">
        <f>IFERROR(LEFT(atualizaçãoIMOVEIS!Y251,SEARCH(",",atualizaçãoIMOVEIS!Y251)-1),atualizaçãoIMOVEIS!Y251)</f>
        <v>0</v>
      </c>
      <c r="G252">
        <f>+atualizaçãoIMOVEIS!D251</f>
        <v>0</v>
      </c>
      <c r="H252" s="67">
        <f ca="1">IF('Tabela de Peso'!$E$8-atualizaçãoIMOVEIS!T251=0,1,'Tabela de Peso'!$E$8-atualizaçãoIMOVEIS!T251)</f>
        <v>45488</v>
      </c>
      <c r="I252" s="57">
        <f ca="1">+TODAY()-atualizaçãoIMOVEIS!U251</f>
        <v>45488</v>
      </c>
      <c r="J252" s="54">
        <f>+atualizaçãoIMOVEIS!K251</f>
        <v>0</v>
      </c>
      <c r="K252" s="54"/>
      <c r="L252" s="54" t="e">
        <f t="shared" si="7"/>
        <v>#DIV/0!</v>
      </c>
      <c r="M252" s="54"/>
      <c r="N252" s="54">
        <f>+atualizaçãoIMOVEIS!L251</f>
        <v>0</v>
      </c>
      <c r="O252" s="54"/>
      <c r="P252" s="54">
        <f>+atualizaçãoIMOVEIS!N251</f>
        <v>0</v>
      </c>
      <c r="Q252" s="62">
        <f>SUM(W$3:W252)</f>
        <v>250</v>
      </c>
      <c r="R252">
        <f>+atualizaçãoIMOVEIS!Q251</f>
        <v>0</v>
      </c>
      <c r="S252">
        <f>+atualizaçãoIMOVEIS!S251</f>
        <v>0</v>
      </c>
      <c r="T252">
        <f>+atualizaçãoIMOVEIS!V251</f>
        <v>0</v>
      </c>
      <c r="U252" s="56">
        <f>IFERROR(VLOOKUP(G252,'Tabela de Peso'!B$36:E$53,4,0),1)</f>
        <v>1</v>
      </c>
      <c r="V252">
        <f>IF(J252=0,'Tabela de Peso'!E$11,'Tabela de Peso'!E$10)</f>
        <v>8</v>
      </c>
      <c r="W252" s="1">
        <f>IF(atualizaçãoIMOVEIS!AB251="Especial",'Tabela de Peso'!$E$4,1)</f>
        <v>1</v>
      </c>
      <c r="X252" s="1">
        <f>IFERROR(VLOOKUP(D252,'Tabela de Peso'!B:E,4,0),'Tabela de Peso'!E$32)</f>
        <v>-100</v>
      </c>
      <c r="Y252" s="70">
        <f>COUNTIF(Clientes!B:B,B252)</f>
        <v>1048347</v>
      </c>
      <c r="Z252" s="69">
        <f>+COUNTIF(Visitas!B:B,B252)</f>
        <v>1048172</v>
      </c>
      <c r="AA252" s="94">
        <f>IFERROR(VLOOKUP(B252,ZAP!A$2:AC$793,28,0),1)</f>
        <v>1</v>
      </c>
      <c r="AB252" s="65">
        <f>IFERROR(VLOOKUP(B252,ZAP!A$2:AC$793,26,0),1)</f>
        <v>1</v>
      </c>
      <c r="AC252" s="55">
        <f>IF(B252="",-9999999999,((AA252*'Tabela de Peso'!$E$7/H252)+(Z252*'Tabela de Peso'!$E$6/H252)+(Y252*'Tabela de Peso'!$E$5/H252)+(AB252*'Tabela de Peso'!$E$9+T252/1000)+W252+V252+X252+U252++AF252+S252+atualizaçãoIMOVEIS!R251)-I252-P252/1000)</f>
        <v>-9999999999</v>
      </c>
      <c r="AD252" s="66" t="str">
        <f>IFERROR(+VLOOKUP(B252,ZAP!A:D,3,0),"não")</f>
        <v>não</v>
      </c>
      <c r="AE252" s="55" t="str">
        <f>IF(B252="","",IF(A252&lt;81,IF(AD252="ativo","manter","inserir"),IF(AD252="ativo",IF(H252&lt;'Tabela de Peso'!D$8,"manter","retirar"),"Não anunciar")))</f>
        <v/>
      </c>
    </row>
    <row r="253" spans="1:31" s="11" customFormat="1" x14ac:dyDescent="0.25">
      <c r="A253" s="56">
        <f t="shared" ca="1" si="6"/>
        <v>85</v>
      </c>
      <c r="B253" t="str">
        <f>IF(atualizaçãoIMOVEIS!Y252="",IF(atualizaçãoIMOVEIS!Z252="","",atualizaçãoIMOVEIS!B252),atualizaçãoIMOVEIS!B252)</f>
        <v/>
      </c>
      <c r="C253" t="e">
        <f>+LEFT(atualizaçãoIMOVEIS!F252,SEARCH(",",atualizaçãoIMOVEIS!F252))</f>
        <v>#VALUE!</v>
      </c>
      <c r="D253">
        <f>+atualizaçãoIMOVEIS!H252</f>
        <v>0</v>
      </c>
      <c r="E253">
        <f>+atualizaçãoIMOVEIS!J252</f>
        <v>0</v>
      </c>
      <c r="F253">
        <f>IFERROR(LEFT(atualizaçãoIMOVEIS!Y252,SEARCH(",",atualizaçãoIMOVEIS!Y252)-1),atualizaçãoIMOVEIS!Y252)</f>
        <v>0</v>
      </c>
      <c r="G253">
        <f>+atualizaçãoIMOVEIS!D252</f>
        <v>0</v>
      </c>
      <c r="H253" s="67">
        <f ca="1">IF('Tabela de Peso'!$E$8-atualizaçãoIMOVEIS!T252=0,1,'Tabela de Peso'!$E$8-atualizaçãoIMOVEIS!T252)</f>
        <v>45488</v>
      </c>
      <c r="I253" s="57">
        <f ca="1">+TODAY()-atualizaçãoIMOVEIS!U252</f>
        <v>45488</v>
      </c>
      <c r="J253" s="54">
        <f>+atualizaçãoIMOVEIS!K252</f>
        <v>0</v>
      </c>
      <c r="K253" s="54"/>
      <c r="L253" s="54" t="e">
        <f t="shared" si="7"/>
        <v>#DIV/0!</v>
      </c>
      <c r="M253" s="54"/>
      <c r="N253" s="54">
        <f>+atualizaçãoIMOVEIS!L252</f>
        <v>0</v>
      </c>
      <c r="O253" s="54"/>
      <c r="P253" s="54">
        <f>+atualizaçãoIMOVEIS!N252</f>
        <v>0</v>
      </c>
      <c r="Q253" s="62">
        <f>SUM(W$3:W253)</f>
        <v>251</v>
      </c>
      <c r="R253">
        <f>+atualizaçãoIMOVEIS!Q252</f>
        <v>0</v>
      </c>
      <c r="S253">
        <f>+atualizaçãoIMOVEIS!S252</f>
        <v>0</v>
      </c>
      <c r="T253">
        <f>+atualizaçãoIMOVEIS!V252</f>
        <v>0</v>
      </c>
      <c r="U253" s="56">
        <f>IFERROR(VLOOKUP(G253,'Tabela de Peso'!B$36:E$53,4,0),1)</f>
        <v>1</v>
      </c>
      <c r="V253">
        <f>IF(J253=0,'Tabela de Peso'!E$11,'Tabela de Peso'!E$10)</f>
        <v>8</v>
      </c>
      <c r="W253" s="1">
        <f>IF(atualizaçãoIMOVEIS!AB252="Especial",'Tabela de Peso'!$E$4,1)</f>
        <v>1</v>
      </c>
      <c r="X253" s="1">
        <f>IFERROR(VLOOKUP(D253,'Tabela de Peso'!B:E,4,0),'Tabela de Peso'!E$32)</f>
        <v>-100</v>
      </c>
      <c r="Y253" s="70">
        <f>COUNTIF(Clientes!B:B,B253)</f>
        <v>1048347</v>
      </c>
      <c r="Z253" s="69">
        <f>+COUNTIF(Visitas!B:B,B253)</f>
        <v>1048172</v>
      </c>
      <c r="AA253" s="94">
        <f>IFERROR(VLOOKUP(B253,ZAP!A$2:AC$793,28,0),1)</f>
        <v>1</v>
      </c>
      <c r="AB253" s="65">
        <f>IFERROR(VLOOKUP(B253,ZAP!A$2:AC$793,26,0),1)</f>
        <v>1</v>
      </c>
      <c r="AC253" s="55">
        <f>IF(B253="",-9999999999,((AA253*'Tabela de Peso'!$E$7/H253)+(Z253*'Tabela de Peso'!$E$6/H253)+(Y253*'Tabela de Peso'!$E$5/H253)+(AB253*'Tabela de Peso'!$E$9+T253/1000)+W253+V253+X253+U253++AF253+S253+atualizaçãoIMOVEIS!R252)-I253-P253/1000)</f>
        <v>-9999999999</v>
      </c>
      <c r="AD253" s="66" t="str">
        <f>IFERROR(+VLOOKUP(B253,ZAP!A:D,3,0),"não")</f>
        <v>não</v>
      </c>
      <c r="AE253" s="55" t="str">
        <f>IF(B253="","",IF(A253&lt;81,IF(AD253="ativo","manter","inserir"),IF(AD253="ativo",IF(H253&lt;'Tabela de Peso'!D$8,"manter","retirar"),"Não anunciar")))</f>
        <v/>
      </c>
    </row>
    <row r="254" spans="1:31" s="11" customFormat="1" x14ac:dyDescent="0.25">
      <c r="A254" s="56">
        <f t="shared" ca="1" si="6"/>
        <v>85</v>
      </c>
      <c r="B254" t="str">
        <f>IF(atualizaçãoIMOVEIS!Y253="",IF(atualizaçãoIMOVEIS!Z253="","",atualizaçãoIMOVEIS!B253),atualizaçãoIMOVEIS!B253)</f>
        <v/>
      </c>
      <c r="C254" t="e">
        <f>+LEFT(atualizaçãoIMOVEIS!F253,SEARCH(",",atualizaçãoIMOVEIS!F253))</f>
        <v>#VALUE!</v>
      </c>
      <c r="D254">
        <f>+atualizaçãoIMOVEIS!H253</f>
        <v>0</v>
      </c>
      <c r="E254">
        <f>+atualizaçãoIMOVEIS!J253</f>
        <v>0</v>
      </c>
      <c r="F254">
        <f>IFERROR(LEFT(atualizaçãoIMOVEIS!Y253,SEARCH(",",atualizaçãoIMOVEIS!Y253)-1),atualizaçãoIMOVEIS!Y253)</f>
        <v>0</v>
      </c>
      <c r="G254">
        <f>+atualizaçãoIMOVEIS!D253</f>
        <v>0</v>
      </c>
      <c r="H254" s="67">
        <f ca="1">IF('Tabela de Peso'!$E$8-atualizaçãoIMOVEIS!T253=0,1,'Tabela de Peso'!$E$8-atualizaçãoIMOVEIS!T253)</f>
        <v>45488</v>
      </c>
      <c r="I254" s="57">
        <f ca="1">+TODAY()-atualizaçãoIMOVEIS!U253</f>
        <v>45488</v>
      </c>
      <c r="J254" s="54">
        <f>+atualizaçãoIMOVEIS!K253</f>
        <v>0</v>
      </c>
      <c r="K254" s="54"/>
      <c r="L254" s="54" t="e">
        <f t="shared" si="7"/>
        <v>#DIV/0!</v>
      </c>
      <c r="M254" s="54"/>
      <c r="N254" s="54">
        <f>+atualizaçãoIMOVEIS!L253</f>
        <v>0</v>
      </c>
      <c r="O254" s="54"/>
      <c r="P254" s="54">
        <f>+atualizaçãoIMOVEIS!N253</f>
        <v>0</v>
      </c>
      <c r="Q254" s="62">
        <f>SUM(W$3:W254)</f>
        <v>252</v>
      </c>
      <c r="R254">
        <f>+atualizaçãoIMOVEIS!Q253</f>
        <v>0</v>
      </c>
      <c r="S254">
        <f>+atualizaçãoIMOVEIS!S253</f>
        <v>0</v>
      </c>
      <c r="T254">
        <f>+atualizaçãoIMOVEIS!V253</f>
        <v>0</v>
      </c>
      <c r="U254" s="56">
        <f>IFERROR(VLOOKUP(G254,'Tabela de Peso'!B$36:E$53,4,0),1)</f>
        <v>1</v>
      </c>
      <c r="V254">
        <f>IF(J254=0,'Tabela de Peso'!E$11,'Tabela de Peso'!E$10)</f>
        <v>8</v>
      </c>
      <c r="W254" s="1">
        <f>IF(atualizaçãoIMOVEIS!AB253="Especial",'Tabela de Peso'!$E$4,1)</f>
        <v>1</v>
      </c>
      <c r="X254" s="1">
        <f>IFERROR(VLOOKUP(D254,'Tabela de Peso'!B:E,4,0),'Tabela de Peso'!E$32)</f>
        <v>-100</v>
      </c>
      <c r="Y254" s="70">
        <f>COUNTIF(Clientes!B:B,B254)</f>
        <v>1048347</v>
      </c>
      <c r="Z254" s="69">
        <f>+COUNTIF(Visitas!B:B,B254)</f>
        <v>1048172</v>
      </c>
      <c r="AA254" s="94">
        <f>IFERROR(VLOOKUP(B254,ZAP!A$2:AC$793,28,0),1)</f>
        <v>1</v>
      </c>
      <c r="AB254" s="65">
        <f>IFERROR(VLOOKUP(B254,ZAP!A$2:AC$793,26,0),1)</f>
        <v>1</v>
      </c>
      <c r="AC254" s="55">
        <f>IF(B254="",-9999999999,((AA254*'Tabela de Peso'!$E$7/H254)+(Z254*'Tabela de Peso'!$E$6/H254)+(Y254*'Tabela de Peso'!$E$5/H254)+(AB254*'Tabela de Peso'!$E$9+T254/1000)+W254+V254+X254+U254++AF254+S254+atualizaçãoIMOVEIS!R253)-I254-P254/1000)</f>
        <v>-9999999999</v>
      </c>
      <c r="AD254" s="66" t="str">
        <f>IFERROR(+VLOOKUP(B254,ZAP!A:D,3,0),"não")</f>
        <v>não</v>
      </c>
      <c r="AE254" s="55" t="str">
        <f>IF(B254="","",IF(A254&lt;81,IF(AD254="ativo","manter","inserir"),IF(AD254="ativo",IF(H254&lt;'Tabela de Peso'!D$8,"manter","retirar"),"Não anunciar")))</f>
        <v/>
      </c>
    </row>
    <row r="255" spans="1:31" s="11" customFormat="1" x14ac:dyDescent="0.25">
      <c r="A255" s="56">
        <f t="shared" ca="1" si="6"/>
        <v>85</v>
      </c>
      <c r="B255" t="str">
        <f>IF(atualizaçãoIMOVEIS!Y254="",IF(atualizaçãoIMOVEIS!Z254="","",atualizaçãoIMOVEIS!B254),atualizaçãoIMOVEIS!B254)</f>
        <v/>
      </c>
      <c r="C255" t="e">
        <f>+LEFT(atualizaçãoIMOVEIS!F254,SEARCH(",",atualizaçãoIMOVEIS!F254))</f>
        <v>#VALUE!</v>
      </c>
      <c r="D255">
        <f>+atualizaçãoIMOVEIS!H254</f>
        <v>0</v>
      </c>
      <c r="E255">
        <f>+atualizaçãoIMOVEIS!J254</f>
        <v>0</v>
      </c>
      <c r="F255">
        <f>IFERROR(LEFT(atualizaçãoIMOVEIS!Y254,SEARCH(",",atualizaçãoIMOVEIS!Y254)-1),atualizaçãoIMOVEIS!Y254)</f>
        <v>0</v>
      </c>
      <c r="G255">
        <f>+atualizaçãoIMOVEIS!D254</f>
        <v>0</v>
      </c>
      <c r="H255" s="67">
        <f ca="1">IF('Tabela de Peso'!$E$8-atualizaçãoIMOVEIS!T254=0,1,'Tabela de Peso'!$E$8-atualizaçãoIMOVEIS!T254)</f>
        <v>45488</v>
      </c>
      <c r="I255" s="57">
        <f ca="1">+TODAY()-atualizaçãoIMOVEIS!U254</f>
        <v>45488</v>
      </c>
      <c r="J255" s="54">
        <f>+atualizaçãoIMOVEIS!K254</f>
        <v>0</v>
      </c>
      <c r="K255" s="54"/>
      <c r="L255" s="54" t="e">
        <f t="shared" si="7"/>
        <v>#DIV/0!</v>
      </c>
      <c r="M255" s="54"/>
      <c r="N255" s="54">
        <f>+atualizaçãoIMOVEIS!L254</f>
        <v>0</v>
      </c>
      <c r="O255" s="54"/>
      <c r="P255" s="54">
        <f>+atualizaçãoIMOVEIS!N254</f>
        <v>0</v>
      </c>
      <c r="Q255" s="62">
        <f>SUM(W$3:W255)</f>
        <v>253</v>
      </c>
      <c r="R255">
        <f>+atualizaçãoIMOVEIS!Q254</f>
        <v>0</v>
      </c>
      <c r="S255">
        <f>+atualizaçãoIMOVEIS!S254</f>
        <v>0</v>
      </c>
      <c r="T255">
        <f>+atualizaçãoIMOVEIS!V254</f>
        <v>0</v>
      </c>
      <c r="U255" s="56">
        <f>IFERROR(VLOOKUP(G255,'Tabela de Peso'!B$36:E$53,4,0),1)</f>
        <v>1</v>
      </c>
      <c r="V255">
        <f>IF(J255=0,'Tabela de Peso'!E$11,'Tabela de Peso'!E$10)</f>
        <v>8</v>
      </c>
      <c r="W255" s="1">
        <f>IF(atualizaçãoIMOVEIS!AB254="Especial",'Tabela de Peso'!$E$4,1)</f>
        <v>1</v>
      </c>
      <c r="X255" s="1">
        <f>IFERROR(VLOOKUP(D255,'Tabela de Peso'!B:E,4,0),'Tabela de Peso'!E$32)</f>
        <v>-100</v>
      </c>
      <c r="Y255" s="70">
        <f>COUNTIF(Clientes!B:B,B255)</f>
        <v>1048347</v>
      </c>
      <c r="Z255" s="69">
        <f>+COUNTIF(Visitas!B:B,B255)</f>
        <v>1048172</v>
      </c>
      <c r="AA255" s="94">
        <f>IFERROR(VLOOKUP(B255,ZAP!A$2:AC$793,28,0),1)</f>
        <v>1</v>
      </c>
      <c r="AB255" s="65">
        <f>IFERROR(VLOOKUP(B255,ZAP!A$2:AC$793,26,0),1)</f>
        <v>1</v>
      </c>
      <c r="AC255" s="55">
        <f>IF(B255="",-9999999999,((AA255*'Tabela de Peso'!$E$7/H255)+(Z255*'Tabela de Peso'!$E$6/H255)+(Y255*'Tabela de Peso'!$E$5/H255)+(AB255*'Tabela de Peso'!$E$9+T255/1000)+W255+V255+X255+U255++AF255+S255+atualizaçãoIMOVEIS!R254)-I255-P255/1000)</f>
        <v>-9999999999</v>
      </c>
      <c r="AD255" s="66" t="str">
        <f>IFERROR(+VLOOKUP(B255,ZAP!A:D,3,0),"não")</f>
        <v>não</v>
      </c>
      <c r="AE255" s="55" t="str">
        <f>IF(B255="","",IF(A255&lt;81,IF(AD255="ativo","manter","inserir"),IF(AD255="ativo",IF(H255&lt;'Tabela de Peso'!D$8,"manter","retirar"),"Não anunciar")))</f>
        <v/>
      </c>
    </row>
    <row r="256" spans="1:31" s="11" customFormat="1" x14ac:dyDescent="0.25">
      <c r="A256" s="56">
        <f t="shared" ca="1" si="6"/>
        <v>85</v>
      </c>
      <c r="B256" t="str">
        <f>IF(atualizaçãoIMOVEIS!Y255="",IF(atualizaçãoIMOVEIS!Z255="","",atualizaçãoIMOVEIS!B255),atualizaçãoIMOVEIS!B255)</f>
        <v/>
      </c>
      <c r="C256" t="e">
        <f>+LEFT(atualizaçãoIMOVEIS!F255,SEARCH(",",atualizaçãoIMOVEIS!F255))</f>
        <v>#VALUE!</v>
      </c>
      <c r="D256">
        <f>+atualizaçãoIMOVEIS!H255</f>
        <v>0</v>
      </c>
      <c r="E256">
        <f>+atualizaçãoIMOVEIS!J255</f>
        <v>0</v>
      </c>
      <c r="F256">
        <f>IFERROR(LEFT(atualizaçãoIMOVEIS!Y255,SEARCH(",",atualizaçãoIMOVEIS!Y255)-1),atualizaçãoIMOVEIS!Y255)</f>
        <v>0</v>
      </c>
      <c r="G256">
        <f>+atualizaçãoIMOVEIS!D255</f>
        <v>0</v>
      </c>
      <c r="H256" s="67">
        <f ca="1">IF('Tabela de Peso'!$E$8-atualizaçãoIMOVEIS!T255=0,1,'Tabela de Peso'!$E$8-atualizaçãoIMOVEIS!T255)</f>
        <v>45488</v>
      </c>
      <c r="I256" s="57">
        <f ca="1">+TODAY()-atualizaçãoIMOVEIS!U255</f>
        <v>45488</v>
      </c>
      <c r="J256" s="54">
        <f>+atualizaçãoIMOVEIS!K255</f>
        <v>0</v>
      </c>
      <c r="K256" s="54"/>
      <c r="L256" s="54" t="e">
        <f t="shared" si="7"/>
        <v>#DIV/0!</v>
      </c>
      <c r="M256" s="54"/>
      <c r="N256" s="54">
        <f>+atualizaçãoIMOVEIS!L255</f>
        <v>0</v>
      </c>
      <c r="O256" s="54"/>
      <c r="P256" s="54">
        <f>+atualizaçãoIMOVEIS!N255</f>
        <v>0</v>
      </c>
      <c r="Q256" s="62">
        <f>SUM(W$3:W256)</f>
        <v>254</v>
      </c>
      <c r="R256">
        <f>+atualizaçãoIMOVEIS!Q255</f>
        <v>0</v>
      </c>
      <c r="S256">
        <f>+atualizaçãoIMOVEIS!S255</f>
        <v>0</v>
      </c>
      <c r="T256">
        <f>+atualizaçãoIMOVEIS!V255</f>
        <v>0</v>
      </c>
      <c r="U256" s="56">
        <f>IFERROR(VLOOKUP(G256,'Tabela de Peso'!B$36:E$53,4,0),1)</f>
        <v>1</v>
      </c>
      <c r="V256">
        <f>IF(J256=0,'Tabela de Peso'!E$11,'Tabela de Peso'!E$10)</f>
        <v>8</v>
      </c>
      <c r="W256" s="1">
        <f>IF(atualizaçãoIMOVEIS!AB255="Especial",'Tabela de Peso'!$E$4,1)</f>
        <v>1</v>
      </c>
      <c r="X256" s="1">
        <f>IFERROR(VLOOKUP(D256,'Tabela de Peso'!B:E,4,0),'Tabela de Peso'!E$32)</f>
        <v>-100</v>
      </c>
      <c r="Y256" s="70">
        <f>COUNTIF(Clientes!B:B,B256)</f>
        <v>1048347</v>
      </c>
      <c r="Z256" s="69">
        <f>+COUNTIF(Visitas!B:B,B256)</f>
        <v>1048172</v>
      </c>
      <c r="AA256" s="94">
        <f>IFERROR(VLOOKUP(B256,ZAP!A$2:AC$793,28,0),1)</f>
        <v>1</v>
      </c>
      <c r="AB256" s="65">
        <f>IFERROR(VLOOKUP(B256,ZAP!A$2:AC$793,26,0),1)</f>
        <v>1</v>
      </c>
      <c r="AC256" s="55">
        <f>IF(B256="",-9999999999,((AA256*'Tabela de Peso'!$E$7/H256)+(Z256*'Tabela de Peso'!$E$6/H256)+(Y256*'Tabela de Peso'!$E$5/H256)+(AB256*'Tabela de Peso'!$E$9+T256/1000)+W256+V256+X256+U256++AF256+S256+atualizaçãoIMOVEIS!R255)-I256-P256/1000)</f>
        <v>-9999999999</v>
      </c>
      <c r="AD256" s="66" t="str">
        <f>IFERROR(+VLOOKUP(B256,ZAP!A:D,3,0),"não")</f>
        <v>não</v>
      </c>
      <c r="AE256" s="55" t="str">
        <f>IF(B256="","",IF(A256&lt;81,IF(AD256="ativo","manter","inserir"),IF(AD256="ativo",IF(H256&lt;'Tabela de Peso'!D$8,"manter","retirar"),"Não anunciar")))</f>
        <v/>
      </c>
    </row>
    <row r="257" spans="1:31" s="11" customFormat="1" x14ac:dyDescent="0.25">
      <c r="A257" s="56">
        <f t="shared" ca="1" si="6"/>
        <v>85</v>
      </c>
      <c r="B257" t="str">
        <f>IF(atualizaçãoIMOVEIS!Y256="",IF(atualizaçãoIMOVEIS!Z256="","",atualizaçãoIMOVEIS!B256),atualizaçãoIMOVEIS!B256)</f>
        <v/>
      </c>
      <c r="C257" t="e">
        <f>+LEFT(atualizaçãoIMOVEIS!F256,SEARCH(",",atualizaçãoIMOVEIS!F256))</f>
        <v>#VALUE!</v>
      </c>
      <c r="D257">
        <f>+atualizaçãoIMOVEIS!H256</f>
        <v>0</v>
      </c>
      <c r="E257">
        <f>+atualizaçãoIMOVEIS!J256</f>
        <v>0</v>
      </c>
      <c r="F257">
        <f>IFERROR(LEFT(atualizaçãoIMOVEIS!Y256,SEARCH(",",atualizaçãoIMOVEIS!Y256)-1),atualizaçãoIMOVEIS!Y256)</f>
        <v>0</v>
      </c>
      <c r="G257">
        <f>+atualizaçãoIMOVEIS!D256</f>
        <v>0</v>
      </c>
      <c r="H257" s="67">
        <f ca="1">IF('Tabela de Peso'!$E$8-atualizaçãoIMOVEIS!T256=0,1,'Tabela de Peso'!$E$8-atualizaçãoIMOVEIS!T256)</f>
        <v>45488</v>
      </c>
      <c r="I257" s="57">
        <f ca="1">+TODAY()-atualizaçãoIMOVEIS!U256</f>
        <v>45488</v>
      </c>
      <c r="J257" s="54">
        <f>+atualizaçãoIMOVEIS!K256</f>
        <v>0</v>
      </c>
      <c r="K257" s="54"/>
      <c r="L257" s="54" t="e">
        <f t="shared" si="7"/>
        <v>#DIV/0!</v>
      </c>
      <c r="M257" s="54"/>
      <c r="N257" s="54">
        <f>+atualizaçãoIMOVEIS!L256</f>
        <v>0</v>
      </c>
      <c r="O257" s="54"/>
      <c r="P257" s="54">
        <f>+atualizaçãoIMOVEIS!N256</f>
        <v>0</v>
      </c>
      <c r="Q257" s="62">
        <f>SUM(W$3:W257)</f>
        <v>255</v>
      </c>
      <c r="R257">
        <f>+atualizaçãoIMOVEIS!Q256</f>
        <v>0</v>
      </c>
      <c r="S257">
        <f>+atualizaçãoIMOVEIS!S256</f>
        <v>0</v>
      </c>
      <c r="T257">
        <f>+atualizaçãoIMOVEIS!V256</f>
        <v>0</v>
      </c>
      <c r="U257" s="56">
        <f>IFERROR(VLOOKUP(G257,'Tabela de Peso'!B$36:E$53,4,0),1)</f>
        <v>1</v>
      </c>
      <c r="V257">
        <f>IF(J257=0,'Tabela de Peso'!E$11,'Tabela de Peso'!E$10)</f>
        <v>8</v>
      </c>
      <c r="W257" s="1">
        <f>IF(atualizaçãoIMOVEIS!AB256="Especial",'Tabela de Peso'!$E$4,1)</f>
        <v>1</v>
      </c>
      <c r="X257" s="1">
        <f>IFERROR(VLOOKUP(D257,'Tabela de Peso'!B:E,4,0),'Tabela de Peso'!E$32)</f>
        <v>-100</v>
      </c>
      <c r="Y257" s="70">
        <f>COUNTIF(Clientes!B:B,B257)</f>
        <v>1048347</v>
      </c>
      <c r="Z257" s="69">
        <f>+COUNTIF(Visitas!B:B,B257)</f>
        <v>1048172</v>
      </c>
      <c r="AA257" s="94">
        <f>IFERROR(VLOOKUP(B257,ZAP!A$2:AC$793,28,0),1)</f>
        <v>1</v>
      </c>
      <c r="AB257" s="65">
        <f>IFERROR(VLOOKUP(B257,ZAP!A$2:AC$793,26,0),1)</f>
        <v>1</v>
      </c>
      <c r="AC257" s="55">
        <f>IF(B257="",-9999999999,((AA257*'Tabela de Peso'!$E$7/H257)+(Z257*'Tabela de Peso'!$E$6/H257)+(Y257*'Tabela de Peso'!$E$5/H257)+(AB257*'Tabela de Peso'!$E$9+T257/1000)+W257+V257+X257+U257++AF257+S257+atualizaçãoIMOVEIS!R256)-I257-P257/1000)</f>
        <v>-9999999999</v>
      </c>
      <c r="AD257" s="66" t="str">
        <f>IFERROR(+VLOOKUP(B257,ZAP!A:D,3,0),"não")</f>
        <v>não</v>
      </c>
      <c r="AE257" s="55" t="str">
        <f>IF(B257="","",IF(A257&lt;81,IF(AD257="ativo","manter","inserir"),IF(AD257="ativo",IF(H257&lt;'Tabela de Peso'!D$8,"manter","retirar"),"Não anunciar")))</f>
        <v/>
      </c>
    </row>
    <row r="258" spans="1:31" s="11" customFormat="1" x14ac:dyDescent="0.25">
      <c r="A258" s="56">
        <f t="shared" ca="1" si="6"/>
        <v>85</v>
      </c>
      <c r="B258" t="str">
        <f>IF(atualizaçãoIMOVEIS!Y257="",IF(atualizaçãoIMOVEIS!Z257="","",atualizaçãoIMOVEIS!B257),atualizaçãoIMOVEIS!B257)</f>
        <v/>
      </c>
      <c r="C258" t="e">
        <f>+LEFT(atualizaçãoIMOVEIS!F257,SEARCH(",",atualizaçãoIMOVEIS!F257))</f>
        <v>#VALUE!</v>
      </c>
      <c r="D258">
        <f>+atualizaçãoIMOVEIS!H257</f>
        <v>0</v>
      </c>
      <c r="E258">
        <f>+atualizaçãoIMOVEIS!J257</f>
        <v>0</v>
      </c>
      <c r="F258">
        <f>IFERROR(LEFT(atualizaçãoIMOVEIS!Y257,SEARCH(",",atualizaçãoIMOVEIS!Y257)-1),atualizaçãoIMOVEIS!Y257)</f>
        <v>0</v>
      </c>
      <c r="G258">
        <f>+atualizaçãoIMOVEIS!D257</f>
        <v>0</v>
      </c>
      <c r="H258" s="67">
        <f ca="1">IF('Tabela de Peso'!$E$8-atualizaçãoIMOVEIS!T257=0,1,'Tabela de Peso'!$E$8-atualizaçãoIMOVEIS!T257)</f>
        <v>45488</v>
      </c>
      <c r="I258" s="57">
        <f ca="1">+TODAY()-atualizaçãoIMOVEIS!U257</f>
        <v>45488</v>
      </c>
      <c r="J258" s="54">
        <f>+atualizaçãoIMOVEIS!K257</f>
        <v>0</v>
      </c>
      <c r="K258" s="54"/>
      <c r="L258" s="54" t="e">
        <f t="shared" si="7"/>
        <v>#DIV/0!</v>
      </c>
      <c r="M258" s="54"/>
      <c r="N258" s="54">
        <f>+atualizaçãoIMOVEIS!L257</f>
        <v>0</v>
      </c>
      <c r="O258" s="54"/>
      <c r="P258" s="54">
        <f>+atualizaçãoIMOVEIS!N257</f>
        <v>0</v>
      </c>
      <c r="Q258" s="62">
        <f>SUM(W$3:W258)</f>
        <v>256</v>
      </c>
      <c r="R258">
        <f>+atualizaçãoIMOVEIS!Q257</f>
        <v>0</v>
      </c>
      <c r="S258">
        <f>+atualizaçãoIMOVEIS!S257</f>
        <v>0</v>
      </c>
      <c r="T258">
        <f>+atualizaçãoIMOVEIS!V257</f>
        <v>0</v>
      </c>
      <c r="U258" s="56">
        <f>IFERROR(VLOOKUP(G258,'Tabela de Peso'!B$36:E$53,4,0),1)</f>
        <v>1</v>
      </c>
      <c r="V258">
        <f>IF(J258=0,'Tabela de Peso'!E$11,'Tabela de Peso'!E$10)</f>
        <v>8</v>
      </c>
      <c r="W258" s="1">
        <f>IF(atualizaçãoIMOVEIS!AB257="Especial",'Tabela de Peso'!$E$4,1)</f>
        <v>1</v>
      </c>
      <c r="X258" s="1">
        <f>IFERROR(VLOOKUP(D258,'Tabela de Peso'!B:E,4,0),'Tabela de Peso'!E$32)</f>
        <v>-100</v>
      </c>
      <c r="Y258" s="70">
        <f>COUNTIF(Clientes!B:B,B258)</f>
        <v>1048347</v>
      </c>
      <c r="Z258" s="69">
        <f>+COUNTIF(Visitas!B:B,B258)</f>
        <v>1048172</v>
      </c>
      <c r="AA258" s="94">
        <f>IFERROR(VLOOKUP(B258,ZAP!A$2:AC$793,28,0),1)</f>
        <v>1</v>
      </c>
      <c r="AB258" s="65">
        <f>IFERROR(VLOOKUP(B258,ZAP!A$2:AC$793,26,0),1)</f>
        <v>1</v>
      </c>
      <c r="AC258" s="55">
        <f>IF(B258="",-9999999999,((AA258*'Tabela de Peso'!$E$7/H258)+(Z258*'Tabela de Peso'!$E$6/H258)+(Y258*'Tabela de Peso'!$E$5/H258)+(AB258*'Tabela de Peso'!$E$9+T258/1000)+W258+V258+X258+U258++AF258+S258+atualizaçãoIMOVEIS!R257)-I258-P258/1000)</f>
        <v>-9999999999</v>
      </c>
      <c r="AD258" s="66" t="str">
        <f>IFERROR(+VLOOKUP(B258,ZAP!A:D,3,0),"não")</f>
        <v>não</v>
      </c>
      <c r="AE258" s="55" t="str">
        <f>IF(B258="","",IF(A258&lt;81,IF(AD258="ativo","manter","inserir"),IF(AD258="ativo",IF(H258&lt;'Tabela de Peso'!D$8,"manter","retirar"),"Não anunciar")))</f>
        <v/>
      </c>
    </row>
    <row r="259" spans="1:31" s="11" customFormat="1" x14ac:dyDescent="0.25">
      <c r="A259" s="56">
        <f t="shared" ref="A259:A322" ca="1" si="8">+_xlfn.RANK.EQ(AC259,AC$3:AC$2201,0)</f>
        <v>85</v>
      </c>
      <c r="B259" t="str">
        <f>IF(atualizaçãoIMOVEIS!Y258="",IF(atualizaçãoIMOVEIS!Z258="","",atualizaçãoIMOVEIS!B258),atualizaçãoIMOVEIS!B258)</f>
        <v/>
      </c>
      <c r="C259" t="e">
        <f>+LEFT(atualizaçãoIMOVEIS!F258,SEARCH(",",atualizaçãoIMOVEIS!F258))</f>
        <v>#VALUE!</v>
      </c>
      <c r="D259">
        <f>+atualizaçãoIMOVEIS!H258</f>
        <v>0</v>
      </c>
      <c r="E259">
        <f>+atualizaçãoIMOVEIS!J258</f>
        <v>0</v>
      </c>
      <c r="F259">
        <f>IFERROR(LEFT(atualizaçãoIMOVEIS!Y258,SEARCH(",",atualizaçãoIMOVEIS!Y258)-1),atualizaçãoIMOVEIS!Y258)</f>
        <v>0</v>
      </c>
      <c r="G259">
        <f>+atualizaçãoIMOVEIS!D258</f>
        <v>0</v>
      </c>
      <c r="H259" s="67">
        <f ca="1">IF('Tabela de Peso'!$E$8-atualizaçãoIMOVEIS!T258=0,1,'Tabela de Peso'!$E$8-atualizaçãoIMOVEIS!T258)</f>
        <v>45488</v>
      </c>
      <c r="I259" s="57">
        <f ca="1">+TODAY()-atualizaçãoIMOVEIS!U258</f>
        <v>45488</v>
      </c>
      <c r="J259" s="54">
        <f>+atualizaçãoIMOVEIS!K258</f>
        <v>0</v>
      </c>
      <c r="K259" s="54"/>
      <c r="L259" s="54" t="e">
        <f t="shared" ref="L259:L322" si="9">+J259/T259</f>
        <v>#DIV/0!</v>
      </c>
      <c r="M259" s="54"/>
      <c r="N259" s="54">
        <f>+atualizaçãoIMOVEIS!L258</f>
        <v>0</v>
      </c>
      <c r="O259" s="54"/>
      <c r="P259" s="54">
        <f>+atualizaçãoIMOVEIS!N258</f>
        <v>0</v>
      </c>
      <c r="Q259" s="62">
        <f>SUM(W$3:W259)</f>
        <v>257</v>
      </c>
      <c r="R259">
        <f>+atualizaçãoIMOVEIS!Q258</f>
        <v>0</v>
      </c>
      <c r="S259">
        <f>+atualizaçãoIMOVEIS!S258</f>
        <v>0</v>
      </c>
      <c r="T259">
        <f>+atualizaçãoIMOVEIS!V258</f>
        <v>0</v>
      </c>
      <c r="U259" s="56">
        <f>IFERROR(VLOOKUP(G259,'Tabela de Peso'!B$36:E$53,4,0),1)</f>
        <v>1</v>
      </c>
      <c r="V259">
        <f>IF(J259=0,'Tabela de Peso'!E$11,'Tabela de Peso'!E$10)</f>
        <v>8</v>
      </c>
      <c r="W259" s="1">
        <f>IF(atualizaçãoIMOVEIS!AB258="Especial",'Tabela de Peso'!$E$4,1)</f>
        <v>1</v>
      </c>
      <c r="X259" s="1">
        <f>IFERROR(VLOOKUP(D259,'Tabela de Peso'!B:E,4,0),'Tabela de Peso'!E$32)</f>
        <v>-100</v>
      </c>
      <c r="Y259" s="70">
        <f>COUNTIF(Clientes!B:B,B259)</f>
        <v>1048347</v>
      </c>
      <c r="Z259" s="69">
        <f>+COUNTIF(Visitas!B:B,B259)</f>
        <v>1048172</v>
      </c>
      <c r="AA259" s="94">
        <f>IFERROR(VLOOKUP(B259,ZAP!A$2:AC$793,28,0),1)</f>
        <v>1</v>
      </c>
      <c r="AB259" s="65">
        <f>IFERROR(VLOOKUP(B259,ZAP!A$2:AC$793,26,0),1)</f>
        <v>1</v>
      </c>
      <c r="AC259" s="55">
        <f>IF(B259="",-9999999999,((AA259*'Tabela de Peso'!$E$7/H259)+(Z259*'Tabela de Peso'!$E$6/H259)+(Y259*'Tabela de Peso'!$E$5/H259)+(AB259*'Tabela de Peso'!$E$9+T259/1000)+W259+V259+X259+U259++AF259+S259+atualizaçãoIMOVEIS!R258)-I259-P259/1000)</f>
        <v>-9999999999</v>
      </c>
      <c r="AD259" s="66" t="str">
        <f>IFERROR(+VLOOKUP(B259,ZAP!A:D,3,0),"não")</f>
        <v>não</v>
      </c>
      <c r="AE259" s="55" t="str">
        <f>IF(B259="","",IF(A259&lt;81,IF(AD259="ativo","manter","inserir"),IF(AD259="ativo",IF(H259&lt;'Tabela de Peso'!D$8,"manter","retirar"),"Não anunciar")))</f>
        <v/>
      </c>
    </row>
    <row r="260" spans="1:31" s="11" customFormat="1" x14ac:dyDescent="0.25">
      <c r="A260" s="56">
        <f t="shared" ca="1" si="8"/>
        <v>85</v>
      </c>
      <c r="B260" t="str">
        <f>IF(atualizaçãoIMOVEIS!Y259="",IF(atualizaçãoIMOVEIS!Z259="","",atualizaçãoIMOVEIS!B259),atualizaçãoIMOVEIS!B259)</f>
        <v/>
      </c>
      <c r="C260" t="e">
        <f>+LEFT(atualizaçãoIMOVEIS!F259,SEARCH(",",atualizaçãoIMOVEIS!F259))</f>
        <v>#VALUE!</v>
      </c>
      <c r="D260">
        <f>+atualizaçãoIMOVEIS!H259</f>
        <v>0</v>
      </c>
      <c r="E260">
        <f>+atualizaçãoIMOVEIS!J259</f>
        <v>0</v>
      </c>
      <c r="F260">
        <f>IFERROR(LEFT(atualizaçãoIMOVEIS!Y259,SEARCH(",",atualizaçãoIMOVEIS!Y259)-1),atualizaçãoIMOVEIS!Y259)</f>
        <v>0</v>
      </c>
      <c r="G260">
        <f>+atualizaçãoIMOVEIS!D259</f>
        <v>0</v>
      </c>
      <c r="H260" s="67">
        <f ca="1">IF('Tabela de Peso'!$E$8-atualizaçãoIMOVEIS!T259=0,1,'Tabela de Peso'!$E$8-atualizaçãoIMOVEIS!T259)</f>
        <v>45488</v>
      </c>
      <c r="I260" s="57">
        <f ca="1">+TODAY()-atualizaçãoIMOVEIS!U259</f>
        <v>45488</v>
      </c>
      <c r="J260" s="54">
        <f>+atualizaçãoIMOVEIS!K259</f>
        <v>0</v>
      </c>
      <c r="K260" s="54"/>
      <c r="L260" s="54" t="e">
        <f t="shared" si="9"/>
        <v>#DIV/0!</v>
      </c>
      <c r="M260" s="54"/>
      <c r="N260" s="54">
        <f>+atualizaçãoIMOVEIS!L259</f>
        <v>0</v>
      </c>
      <c r="O260" s="54"/>
      <c r="P260" s="54">
        <f>+atualizaçãoIMOVEIS!N259</f>
        <v>0</v>
      </c>
      <c r="Q260" s="62">
        <f>SUM(W$3:W260)</f>
        <v>258</v>
      </c>
      <c r="R260">
        <f>+atualizaçãoIMOVEIS!Q259</f>
        <v>0</v>
      </c>
      <c r="S260">
        <f>+atualizaçãoIMOVEIS!S259</f>
        <v>0</v>
      </c>
      <c r="T260">
        <f>+atualizaçãoIMOVEIS!V259</f>
        <v>0</v>
      </c>
      <c r="U260" s="56">
        <f>IFERROR(VLOOKUP(G260,'Tabela de Peso'!B$36:E$53,4,0),1)</f>
        <v>1</v>
      </c>
      <c r="V260">
        <f>IF(J260=0,'Tabela de Peso'!E$11,'Tabela de Peso'!E$10)</f>
        <v>8</v>
      </c>
      <c r="W260" s="1">
        <f>IF(atualizaçãoIMOVEIS!AB259="Especial",'Tabela de Peso'!$E$4,1)</f>
        <v>1</v>
      </c>
      <c r="X260" s="1">
        <f>IFERROR(VLOOKUP(D260,'Tabela de Peso'!B:E,4,0),'Tabela de Peso'!E$32)</f>
        <v>-100</v>
      </c>
      <c r="Y260" s="70">
        <f>COUNTIF(Clientes!B:B,B260)</f>
        <v>1048347</v>
      </c>
      <c r="Z260" s="69">
        <f>+COUNTIF(Visitas!B:B,B260)</f>
        <v>1048172</v>
      </c>
      <c r="AA260" s="94">
        <f>IFERROR(VLOOKUP(B260,ZAP!A$2:AC$793,28,0),1)</f>
        <v>1</v>
      </c>
      <c r="AB260" s="65">
        <f>IFERROR(VLOOKUP(B260,ZAP!A$2:AC$793,26,0),1)</f>
        <v>1</v>
      </c>
      <c r="AC260" s="55">
        <f>IF(B260="",-9999999999,((AA260*'Tabela de Peso'!$E$7/H260)+(Z260*'Tabela de Peso'!$E$6/H260)+(Y260*'Tabela de Peso'!$E$5/H260)+(AB260*'Tabela de Peso'!$E$9+T260/1000)+W260+V260+X260+U260++AF260+S260+atualizaçãoIMOVEIS!R259)-I260-P260/1000)</f>
        <v>-9999999999</v>
      </c>
      <c r="AD260" s="66" t="str">
        <f>IFERROR(+VLOOKUP(B260,ZAP!A:D,3,0),"não")</f>
        <v>não</v>
      </c>
      <c r="AE260" s="55" t="str">
        <f>IF(B260="","",IF(A260&lt;81,IF(AD260="ativo","manter","inserir"),IF(AD260="ativo",IF(H260&lt;'Tabela de Peso'!D$8,"manter","retirar"),"Não anunciar")))</f>
        <v/>
      </c>
    </row>
    <row r="261" spans="1:31" s="11" customFormat="1" x14ac:dyDescent="0.25">
      <c r="A261" s="56">
        <f t="shared" ca="1" si="8"/>
        <v>85</v>
      </c>
      <c r="B261" t="str">
        <f>IF(atualizaçãoIMOVEIS!Y260="",IF(atualizaçãoIMOVEIS!Z260="","",atualizaçãoIMOVEIS!B260),atualizaçãoIMOVEIS!B260)</f>
        <v/>
      </c>
      <c r="C261" t="e">
        <f>+LEFT(atualizaçãoIMOVEIS!F260,SEARCH(",",atualizaçãoIMOVEIS!F260))</f>
        <v>#VALUE!</v>
      </c>
      <c r="D261">
        <f>+atualizaçãoIMOVEIS!H260</f>
        <v>0</v>
      </c>
      <c r="E261">
        <f>+atualizaçãoIMOVEIS!J260</f>
        <v>0</v>
      </c>
      <c r="F261">
        <f>IFERROR(LEFT(atualizaçãoIMOVEIS!Y260,SEARCH(",",atualizaçãoIMOVEIS!Y260)-1),atualizaçãoIMOVEIS!Y260)</f>
        <v>0</v>
      </c>
      <c r="G261">
        <f>+atualizaçãoIMOVEIS!D260</f>
        <v>0</v>
      </c>
      <c r="H261" s="67">
        <f ca="1">IF('Tabela de Peso'!$E$8-atualizaçãoIMOVEIS!T260=0,1,'Tabela de Peso'!$E$8-atualizaçãoIMOVEIS!T260)</f>
        <v>45488</v>
      </c>
      <c r="I261" s="57">
        <f ca="1">+TODAY()-atualizaçãoIMOVEIS!U260</f>
        <v>45488</v>
      </c>
      <c r="J261" s="54">
        <f>+atualizaçãoIMOVEIS!K260</f>
        <v>0</v>
      </c>
      <c r="K261" s="54"/>
      <c r="L261" s="54" t="e">
        <f t="shared" si="9"/>
        <v>#DIV/0!</v>
      </c>
      <c r="M261" s="54"/>
      <c r="N261" s="54">
        <f>+atualizaçãoIMOVEIS!L260</f>
        <v>0</v>
      </c>
      <c r="O261" s="54"/>
      <c r="P261" s="54">
        <f>+atualizaçãoIMOVEIS!N260</f>
        <v>0</v>
      </c>
      <c r="Q261" s="62">
        <f>SUM(W$3:W261)</f>
        <v>259</v>
      </c>
      <c r="R261">
        <f>+atualizaçãoIMOVEIS!Q260</f>
        <v>0</v>
      </c>
      <c r="S261">
        <f>+atualizaçãoIMOVEIS!S260</f>
        <v>0</v>
      </c>
      <c r="T261">
        <f>+atualizaçãoIMOVEIS!V260</f>
        <v>0</v>
      </c>
      <c r="U261" s="56">
        <f>IFERROR(VLOOKUP(G261,'Tabela de Peso'!B$36:E$53,4,0),1)</f>
        <v>1</v>
      </c>
      <c r="V261">
        <f>IF(J261=0,'Tabela de Peso'!E$11,'Tabela de Peso'!E$10)</f>
        <v>8</v>
      </c>
      <c r="W261" s="1">
        <f>IF(atualizaçãoIMOVEIS!AB260="Especial",'Tabela de Peso'!$E$4,1)</f>
        <v>1</v>
      </c>
      <c r="X261" s="1">
        <f>IFERROR(VLOOKUP(D261,'Tabela de Peso'!B:E,4,0),'Tabela de Peso'!E$32)</f>
        <v>-100</v>
      </c>
      <c r="Y261" s="70">
        <f>COUNTIF(Clientes!B:B,B261)</f>
        <v>1048347</v>
      </c>
      <c r="Z261" s="69">
        <f>+COUNTIF(Visitas!B:B,B261)</f>
        <v>1048172</v>
      </c>
      <c r="AA261" s="94">
        <f>IFERROR(VLOOKUP(B261,ZAP!A$2:AC$793,28,0),1)</f>
        <v>1</v>
      </c>
      <c r="AB261" s="65">
        <f>IFERROR(VLOOKUP(B261,ZAP!A$2:AC$793,26,0),1)</f>
        <v>1</v>
      </c>
      <c r="AC261" s="55">
        <f>IF(B261="",-9999999999,((AA261*'Tabela de Peso'!$E$7/H261)+(Z261*'Tabela de Peso'!$E$6/H261)+(Y261*'Tabela de Peso'!$E$5/H261)+(AB261*'Tabela de Peso'!$E$9+T261/1000)+W261+V261+X261+U261++AF261+S261+atualizaçãoIMOVEIS!R260)-I261-P261/1000)</f>
        <v>-9999999999</v>
      </c>
      <c r="AD261" s="66" t="str">
        <f>IFERROR(+VLOOKUP(B261,ZAP!A:D,3,0),"não")</f>
        <v>não</v>
      </c>
      <c r="AE261" s="55" t="str">
        <f>IF(B261="","",IF(A261&lt;81,IF(AD261="ativo","manter","inserir"),IF(AD261="ativo",IF(H261&lt;'Tabela de Peso'!D$8,"manter","retirar"),"Não anunciar")))</f>
        <v/>
      </c>
    </row>
    <row r="262" spans="1:31" s="11" customFormat="1" x14ac:dyDescent="0.25">
      <c r="A262" s="56">
        <f t="shared" ca="1" si="8"/>
        <v>85</v>
      </c>
      <c r="B262" t="str">
        <f>IF(atualizaçãoIMOVEIS!Y261="",IF(atualizaçãoIMOVEIS!Z261="","",atualizaçãoIMOVEIS!B261),atualizaçãoIMOVEIS!B261)</f>
        <v/>
      </c>
      <c r="C262" t="e">
        <f>+LEFT(atualizaçãoIMOVEIS!F261,SEARCH(",",atualizaçãoIMOVEIS!F261))</f>
        <v>#VALUE!</v>
      </c>
      <c r="D262">
        <f>+atualizaçãoIMOVEIS!H261</f>
        <v>0</v>
      </c>
      <c r="E262">
        <f>+atualizaçãoIMOVEIS!J261</f>
        <v>0</v>
      </c>
      <c r="F262">
        <f>IFERROR(LEFT(atualizaçãoIMOVEIS!Y261,SEARCH(",",atualizaçãoIMOVEIS!Y261)-1),atualizaçãoIMOVEIS!Y261)</f>
        <v>0</v>
      </c>
      <c r="G262">
        <f>+atualizaçãoIMOVEIS!D261</f>
        <v>0</v>
      </c>
      <c r="H262" s="67">
        <f ca="1">IF('Tabela de Peso'!$E$8-atualizaçãoIMOVEIS!T261=0,1,'Tabela de Peso'!$E$8-atualizaçãoIMOVEIS!T261)</f>
        <v>45488</v>
      </c>
      <c r="I262" s="57">
        <f ca="1">+TODAY()-atualizaçãoIMOVEIS!U261</f>
        <v>45488</v>
      </c>
      <c r="J262" s="54">
        <f>+atualizaçãoIMOVEIS!K261</f>
        <v>0</v>
      </c>
      <c r="K262" s="54"/>
      <c r="L262" s="54" t="e">
        <f t="shared" si="9"/>
        <v>#DIV/0!</v>
      </c>
      <c r="M262" s="54"/>
      <c r="N262" s="54">
        <f>+atualizaçãoIMOVEIS!L261</f>
        <v>0</v>
      </c>
      <c r="O262" s="54"/>
      <c r="P262" s="54">
        <f>+atualizaçãoIMOVEIS!N261</f>
        <v>0</v>
      </c>
      <c r="Q262" s="62">
        <f>SUM(W$3:W262)</f>
        <v>260</v>
      </c>
      <c r="R262">
        <f>+atualizaçãoIMOVEIS!Q261</f>
        <v>0</v>
      </c>
      <c r="S262">
        <f>+atualizaçãoIMOVEIS!S261</f>
        <v>0</v>
      </c>
      <c r="T262">
        <f>+atualizaçãoIMOVEIS!V261</f>
        <v>0</v>
      </c>
      <c r="U262" s="56">
        <f>IFERROR(VLOOKUP(G262,'Tabela de Peso'!B$36:E$53,4,0),1)</f>
        <v>1</v>
      </c>
      <c r="V262">
        <f>IF(J262=0,'Tabela de Peso'!E$11,'Tabela de Peso'!E$10)</f>
        <v>8</v>
      </c>
      <c r="W262" s="1">
        <f>IF(atualizaçãoIMOVEIS!AB261="Especial",'Tabela de Peso'!$E$4,1)</f>
        <v>1</v>
      </c>
      <c r="X262" s="1">
        <f>IFERROR(VLOOKUP(D262,'Tabela de Peso'!B:E,4,0),'Tabela de Peso'!E$32)</f>
        <v>-100</v>
      </c>
      <c r="Y262" s="70">
        <f>COUNTIF(Clientes!B:B,B262)</f>
        <v>1048347</v>
      </c>
      <c r="Z262" s="69">
        <f>+COUNTIF(Visitas!B:B,B262)</f>
        <v>1048172</v>
      </c>
      <c r="AA262" s="94">
        <f>IFERROR(VLOOKUP(B262,ZAP!A$2:AC$793,28,0),1)</f>
        <v>1</v>
      </c>
      <c r="AB262" s="65">
        <f>IFERROR(VLOOKUP(B262,ZAP!A$2:AC$793,26,0),1)</f>
        <v>1</v>
      </c>
      <c r="AC262" s="55">
        <f>IF(B262="",-9999999999,((AA262*'Tabela de Peso'!$E$7/H262)+(Z262*'Tabela de Peso'!$E$6/H262)+(Y262*'Tabela de Peso'!$E$5/H262)+(AB262*'Tabela de Peso'!$E$9+T262/1000)+W262+V262+X262+U262++AF262+S262+atualizaçãoIMOVEIS!R261)-I262-P262/1000)</f>
        <v>-9999999999</v>
      </c>
      <c r="AD262" s="66" t="str">
        <f>IFERROR(+VLOOKUP(B262,ZAP!A:D,3,0),"não")</f>
        <v>não</v>
      </c>
      <c r="AE262" s="55" t="str">
        <f>IF(B262="","",IF(A262&lt;81,IF(AD262="ativo","manter","inserir"),IF(AD262="ativo",IF(H262&lt;'Tabela de Peso'!D$8,"manter","retirar"),"Não anunciar")))</f>
        <v/>
      </c>
    </row>
    <row r="263" spans="1:31" s="11" customFormat="1" x14ac:dyDescent="0.25">
      <c r="A263" s="56">
        <f t="shared" ca="1" si="8"/>
        <v>85</v>
      </c>
      <c r="B263" t="str">
        <f>IF(atualizaçãoIMOVEIS!Y262="",IF(atualizaçãoIMOVEIS!Z262="","",atualizaçãoIMOVEIS!B262),atualizaçãoIMOVEIS!B262)</f>
        <v/>
      </c>
      <c r="C263" t="e">
        <f>+LEFT(atualizaçãoIMOVEIS!F262,SEARCH(",",atualizaçãoIMOVEIS!F262))</f>
        <v>#VALUE!</v>
      </c>
      <c r="D263">
        <f>+atualizaçãoIMOVEIS!H262</f>
        <v>0</v>
      </c>
      <c r="E263">
        <f>+atualizaçãoIMOVEIS!J262</f>
        <v>0</v>
      </c>
      <c r="F263">
        <f>IFERROR(LEFT(atualizaçãoIMOVEIS!Y262,SEARCH(",",atualizaçãoIMOVEIS!Y262)-1),atualizaçãoIMOVEIS!Y262)</f>
        <v>0</v>
      </c>
      <c r="G263">
        <f>+atualizaçãoIMOVEIS!D262</f>
        <v>0</v>
      </c>
      <c r="H263" s="67">
        <f ca="1">IF('Tabela de Peso'!$E$8-atualizaçãoIMOVEIS!T262=0,1,'Tabela de Peso'!$E$8-atualizaçãoIMOVEIS!T262)</f>
        <v>45488</v>
      </c>
      <c r="I263" s="57">
        <f ca="1">+TODAY()-atualizaçãoIMOVEIS!U262</f>
        <v>45488</v>
      </c>
      <c r="J263" s="54">
        <f>+atualizaçãoIMOVEIS!K262</f>
        <v>0</v>
      </c>
      <c r="K263" s="54"/>
      <c r="L263" s="54" t="e">
        <f t="shared" si="9"/>
        <v>#DIV/0!</v>
      </c>
      <c r="M263" s="54"/>
      <c r="N263" s="54">
        <f>+atualizaçãoIMOVEIS!L262</f>
        <v>0</v>
      </c>
      <c r="O263" s="54"/>
      <c r="P263" s="54">
        <f>+atualizaçãoIMOVEIS!N262</f>
        <v>0</v>
      </c>
      <c r="Q263" s="62">
        <f>SUM(W$3:W263)</f>
        <v>261</v>
      </c>
      <c r="R263">
        <f>+atualizaçãoIMOVEIS!Q262</f>
        <v>0</v>
      </c>
      <c r="S263">
        <f>+atualizaçãoIMOVEIS!S262</f>
        <v>0</v>
      </c>
      <c r="T263">
        <f>+atualizaçãoIMOVEIS!V262</f>
        <v>0</v>
      </c>
      <c r="U263" s="56">
        <f>IFERROR(VLOOKUP(G263,'Tabela de Peso'!B$36:E$53,4,0),1)</f>
        <v>1</v>
      </c>
      <c r="V263">
        <f>IF(J263=0,'Tabela de Peso'!E$11,'Tabela de Peso'!E$10)</f>
        <v>8</v>
      </c>
      <c r="W263" s="1">
        <f>IF(atualizaçãoIMOVEIS!AB262="Especial",'Tabela de Peso'!$E$4,1)</f>
        <v>1</v>
      </c>
      <c r="X263" s="1">
        <f>IFERROR(VLOOKUP(D263,'Tabela de Peso'!B:E,4,0),'Tabela de Peso'!E$32)</f>
        <v>-100</v>
      </c>
      <c r="Y263" s="70">
        <f>COUNTIF(Clientes!B:B,B263)</f>
        <v>1048347</v>
      </c>
      <c r="Z263" s="69">
        <f>+COUNTIF(Visitas!B:B,B263)</f>
        <v>1048172</v>
      </c>
      <c r="AA263" s="94">
        <f>IFERROR(VLOOKUP(B263,ZAP!A$2:AC$793,28,0),1)</f>
        <v>1</v>
      </c>
      <c r="AB263" s="65">
        <f>IFERROR(VLOOKUP(B263,ZAP!A$2:AC$793,26,0),1)</f>
        <v>1</v>
      </c>
      <c r="AC263" s="55">
        <f>IF(B263="",-9999999999,((AA263*'Tabela de Peso'!$E$7/H263)+(Z263*'Tabela de Peso'!$E$6/H263)+(Y263*'Tabela de Peso'!$E$5/H263)+(AB263*'Tabela de Peso'!$E$9+T263/1000)+W263+V263+X263+U263++AF263+S263+atualizaçãoIMOVEIS!R262)-I263-P263/1000)</f>
        <v>-9999999999</v>
      </c>
      <c r="AD263" s="66" t="str">
        <f>IFERROR(+VLOOKUP(B263,ZAP!A:D,3,0),"não")</f>
        <v>não</v>
      </c>
      <c r="AE263" s="55" t="str">
        <f>IF(B263="","",IF(A263&lt;81,IF(AD263="ativo","manter","inserir"),IF(AD263="ativo",IF(H263&lt;'Tabela de Peso'!D$8,"manter","retirar"),"Não anunciar")))</f>
        <v/>
      </c>
    </row>
    <row r="264" spans="1:31" s="11" customFormat="1" x14ac:dyDescent="0.25">
      <c r="A264" s="56">
        <f t="shared" ca="1" si="8"/>
        <v>85</v>
      </c>
      <c r="B264" t="str">
        <f>IF(atualizaçãoIMOVEIS!Y263="",IF(atualizaçãoIMOVEIS!Z263="","",atualizaçãoIMOVEIS!B263),atualizaçãoIMOVEIS!B263)</f>
        <v/>
      </c>
      <c r="C264" t="e">
        <f>+LEFT(atualizaçãoIMOVEIS!F263,SEARCH(",",atualizaçãoIMOVEIS!F263))</f>
        <v>#VALUE!</v>
      </c>
      <c r="D264">
        <f>+atualizaçãoIMOVEIS!H263</f>
        <v>0</v>
      </c>
      <c r="E264">
        <f>+atualizaçãoIMOVEIS!J263</f>
        <v>0</v>
      </c>
      <c r="F264">
        <f>IFERROR(LEFT(atualizaçãoIMOVEIS!Y263,SEARCH(",",atualizaçãoIMOVEIS!Y263)-1),atualizaçãoIMOVEIS!Y263)</f>
        <v>0</v>
      </c>
      <c r="G264">
        <f>+atualizaçãoIMOVEIS!D263</f>
        <v>0</v>
      </c>
      <c r="H264" s="67">
        <f ca="1">IF('Tabela de Peso'!$E$8-atualizaçãoIMOVEIS!T263=0,1,'Tabela de Peso'!$E$8-atualizaçãoIMOVEIS!T263)</f>
        <v>45488</v>
      </c>
      <c r="I264" s="57">
        <f ca="1">+TODAY()-atualizaçãoIMOVEIS!U263</f>
        <v>45488</v>
      </c>
      <c r="J264" s="54">
        <f>+atualizaçãoIMOVEIS!K263</f>
        <v>0</v>
      </c>
      <c r="K264" s="54"/>
      <c r="L264" s="54" t="e">
        <f t="shared" si="9"/>
        <v>#DIV/0!</v>
      </c>
      <c r="M264" s="54"/>
      <c r="N264" s="54">
        <f>+atualizaçãoIMOVEIS!L263</f>
        <v>0</v>
      </c>
      <c r="O264" s="54"/>
      <c r="P264" s="54">
        <f>+atualizaçãoIMOVEIS!N263</f>
        <v>0</v>
      </c>
      <c r="Q264" s="62">
        <f>SUM(W$3:W264)</f>
        <v>262</v>
      </c>
      <c r="R264">
        <f>+atualizaçãoIMOVEIS!Q263</f>
        <v>0</v>
      </c>
      <c r="S264">
        <f>+atualizaçãoIMOVEIS!S263</f>
        <v>0</v>
      </c>
      <c r="T264">
        <f>+atualizaçãoIMOVEIS!V263</f>
        <v>0</v>
      </c>
      <c r="U264" s="56">
        <f>IFERROR(VLOOKUP(G264,'Tabela de Peso'!B$36:E$53,4,0),1)</f>
        <v>1</v>
      </c>
      <c r="V264">
        <f>IF(J264=0,'Tabela de Peso'!E$11,'Tabela de Peso'!E$10)</f>
        <v>8</v>
      </c>
      <c r="W264" s="1">
        <f>IF(atualizaçãoIMOVEIS!AB263="Especial",'Tabela de Peso'!$E$4,1)</f>
        <v>1</v>
      </c>
      <c r="X264" s="1">
        <f>IFERROR(VLOOKUP(D264,'Tabela de Peso'!B:E,4,0),'Tabela de Peso'!E$32)</f>
        <v>-100</v>
      </c>
      <c r="Y264" s="70">
        <f>COUNTIF(Clientes!B:B,B264)</f>
        <v>1048347</v>
      </c>
      <c r="Z264" s="69">
        <f>+COUNTIF(Visitas!B:B,B264)</f>
        <v>1048172</v>
      </c>
      <c r="AA264" s="94">
        <f>IFERROR(VLOOKUP(B264,ZAP!A$2:AC$793,28,0),1)</f>
        <v>1</v>
      </c>
      <c r="AB264" s="65">
        <f>IFERROR(VLOOKUP(B264,ZAP!A$2:AC$793,26,0),1)</f>
        <v>1</v>
      </c>
      <c r="AC264" s="55">
        <f>IF(B264="",-9999999999,((AA264*'Tabela de Peso'!$E$7/H264)+(Z264*'Tabela de Peso'!$E$6/H264)+(Y264*'Tabela de Peso'!$E$5/H264)+(AB264*'Tabela de Peso'!$E$9+T264/1000)+W264+V264+X264+U264++AF264+S264+atualizaçãoIMOVEIS!R263)-I264-P264/1000)</f>
        <v>-9999999999</v>
      </c>
      <c r="AD264" s="66" t="str">
        <f>IFERROR(+VLOOKUP(B264,ZAP!A:D,3,0),"não")</f>
        <v>não</v>
      </c>
      <c r="AE264" s="55" t="str">
        <f>IF(B264="","",IF(A264&lt;81,IF(AD264="ativo","manter","inserir"),IF(AD264="ativo",IF(H264&lt;'Tabela de Peso'!D$8,"manter","retirar"),"Não anunciar")))</f>
        <v/>
      </c>
    </row>
    <row r="265" spans="1:31" s="11" customFormat="1" x14ac:dyDescent="0.25">
      <c r="A265" s="56">
        <f t="shared" ca="1" si="8"/>
        <v>85</v>
      </c>
      <c r="B265" t="str">
        <f>IF(atualizaçãoIMOVEIS!Y264="",IF(atualizaçãoIMOVEIS!Z264="","",atualizaçãoIMOVEIS!B264),atualizaçãoIMOVEIS!B264)</f>
        <v/>
      </c>
      <c r="C265" t="e">
        <f>+LEFT(atualizaçãoIMOVEIS!F264,SEARCH(",",atualizaçãoIMOVEIS!F264))</f>
        <v>#VALUE!</v>
      </c>
      <c r="D265">
        <f>+atualizaçãoIMOVEIS!H264</f>
        <v>0</v>
      </c>
      <c r="E265">
        <f>+atualizaçãoIMOVEIS!J264</f>
        <v>0</v>
      </c>
      <c r="F265">
        <f>IFERROR(LEFT(atualizaçãoIMOVEIS!Y264,SEARCH(",",atualizaçãoIMOVEIS!Y264)-1),atualizaçãoIMOVEIS!Y264)</f>
        <v>0</v>
      </c>
      <c r="G265">
        <f>+atualizaçãoIMOVEIS!D264</f>
        <v>0</v>
      </c>
      <c r="H265" s="67">
        <f ca="1">IF('Tabela de Peso'!$E$8-atualizaçãoIMOVEIS!T264=0,1,'Tabela de Peso'!$E$8-atualizaçãoIMOVEIS!T264)</f>
        <v>45488</v>
      </c>
      <c r="I265" s="57">
        <f ca="1">+TODAY()-atualizaçãoIMOVEIS!U264</f>
        <v>45488</v>
      </c>
      <c r="J265" s="54">
        <f>+atualizaçãoIMOVEIS!K264</f>
        <v>0</v>
      </c>
      <c r="K265" s="54"/>
      <c r="L265" s="54" t="e">
        <f t="shared" si="9"/>
        <v>#DIV/0!</v>
      </c>
      <c r="M265" s="54"/>
      <c r="N265" s="54">
        <f>+atualizaçãoIMOVEIS!L264</f>
        <v>0</v>
      </c>
      <c r="O265" s="54"/>
      <c r="P265" s="54">
        <f>+atualizaçãoIMOVEIS!N264</f>
        <v>0</v>
      </c>
      <c r="Q265" s="62">
        <f>SUM(W$3:W265)</f>
        <v>263</v>
      </c>
      <c r="R265">
        <f>+atualizaçãoIMOVEIS!Q264</f>
        <v>0</v>
      </c>
      <c r="S265">
        <f>+atualizaçãoIMOVEIS!S264</f>
        <v>0</v>
      </c>
      <c r="T265">
        <f>+atualizaçãoIMOVEIS!V264</f>
        <v>0</v>
      </c>
      <c r="U265" s="56">
        <f>IFERROR(VLOOKUP(G265,'Tabela de Peso'!B$36:E$53,4,0),1)</f>
        <v>1</v>
      </c>
      <c r="V265">
        <f>IF(J265=0,'Tabela de Peso'!E$11,'Tabela de Peso'!E$10)</f>
        <v>8</v>
      </c>
      <c r="W265" s="1">
        <f>IF(atualizaçãoIMOVEIS!AB264="Especial",'Tabela de Peso'!$E$4,1)</f>
        <v>1</v>
      </c>
      <c r="X265" s="1">
        <f>IFERROR(VLOOKUP(D265,'Tabela de Peso'!B:E,4,0),'Tabela de Peso'!E$32)</f>
        <v>-100</v>
      </c>
      <c r="Y265" s="70">
        <f>COUNTIF(Clientes!B:B,B265)</f>
        <v>1048347</v>
      </c>
      <c r="Z265" s="69">
        <f>+COUNTIF(Visitas!B:B,B265)</f>
        <v>1048172</v>
      </c>
      <c r="AA265" s="94">
        <f>IFERROR(VLOOKUP(B265,ZAP!A$2:AC$793,28,0),1)</f>
        <v>1</v>
      </c>
      <c r="AB265" s="65">
        <f>IFERROR(VLOOKUP(B265,ZAP!A$2:AC$793,26,0),1)</f>
        <v>1</v>
      </c>
      <c r="AC265" s="55">
        <f>IF(B265="",-9999999999,((AA265*'Tabela de Peso'!$E$7/H265)+(Z265*'Tabela de Peso'!$E$6/H265)+(Y265*'Tabela de Peso'!$E$5/H265)+(AB265*'Tabela de Peso'!$E$9+T265/1000)+W265+V265+X265+U265++AF265+S265+atualizaçãoIMOVEIS!R264)-I265-P265/1000)</f>
        <v>-9999999999</v>
      </c>
      <c r="AD265" s="66" t="str">
        <f>IFERROR(+VLOOKUP(B265,ZAP!A:D,3,0),"não")</f>
        <v>não</v>
      </c>
      <c r="AE265" s="55" t="str">
        <f>IF(B265="","",IF(A265&lt;81,IF(AD265="ativo","manter","inserir"),IF(AD265="ativo",IF(H265&lt;'Tabela de Peso'!D$8,"manter","retirar"),"Não anunciar")))</f>
        <v/>
      </c>
    </row>
    <row r="266" spans="1:31" s="11" customFormat="1" x14ac:dyDescent="0.25">
      <c r="A266" s="56">
        <f t="shared" ca="1" si="8"/>
        <v>85</v>
      </c>
      <c r="B266" t="str">
        <f>IF(atualizaçãoIMOVEIS!Y265="",IF(atualizaçãoIMOVEIS!Z265="","",atualizaçãoIMOVEIS!B265),atualizaçãoIMOVEIS!B265)</f>
        <v/>
      </c>
      <c r="C266" t="e">
        <f>+LEFT(atualizaçãoIMOVEIS!F265,SEARCH(",",atualizaçãoIMOVEIS!F265))</f>
        <v>#VALUE!</v>
      </c>
      <c r="D266">
        <f>+atualizaçãoIMOVEIS!H265</f>
        <v>0</v>
      </c>
      <c r="E266">
        <f>+atualizaçãoIMOVEIS!J265</f>
        <v>0</v>
      </c>
      <c r="F266">
        <f>IFERROR(LEFT(atualizaçãoIMOVEIS!Y265,SEARCH(",",atualizaçãoIMOVEIS!Y265)-1),atualizaçãoIMOVEIS!Y265)</f>
        <v>0</v>
      </c>
      <c r="G266">
        <f>+atualizaçãoIMOVEIS!D265</f>
        <v>0</v>
      </c>
      <c r="H266" s="67">
        <f ca="1">IF('Tabela de Peso'!$E$8-atualizaçãoIMOVEIS!T265=0,1,'Tabela de Peso'!$E$8-atualizaçãoIMOVEIS!T265)</f>
        <v>45488</v>
      </c>
      <c r="I266" s="57">
        <f ca="1">+TODAY()-atualizaçãoIMOVEIS!U265</f>
        <v>45488</v>
      </c>
      <c r="J266" s="54">
        <f>+atualizaçãoIMOVEIS!K265</f>
        <v>0</v>
      </c>
      <c r="K266" s="54"/>
      <c r="L266" s="54" t="e">
        <f t="shared" si="9"/>
        <v>#DIV/0!</v>
      </c>
      <c r="M266" s="54"/>
      <c r="N266" s="54">
        <f>+atualizaçãoIMOVEIS!L265</f>
        <v>0</v>
      </c>
      <c r="O266" s="54"/>
      <c r="P266" s="54">
        <f>+atualizaçãoIMOVEIS!N265</f>
        <v>0</v>
      </c>
      <c r="Q266" s="62">
        <f>SUM(W$3:W266)</f>
        <v>264</v>
      </c>
      <c r="R266">
        <f>+atualizaçãoIMOVEIS!Q265</f>
        <v>0</v>
      </c>
      <c r="S266">
        <f>+atualizaçãoIMOVEIS!S265</f>
        <v>0</v>
      </c>
      <c r="T266">
        <f>+atualizaçãoIMOVEIS!V265</f>
        <v>0</v>
      </c>
      <c r="U266" s="56">
        <f>IFERROR(VLOOKUP(G266,'Tabela de Peso'!B$36:E$53,4,0),1)</f>
        <v>1</v>
      </c>
      <c r="V266">
        <f>IF(J266=0,'Tabela de Peso'!E$11,'Tabela de Peso'!E$10)</f>
        <v>8</v>
      </c>
      <c r="W266" s="1">
        <f>IF(atualizaçãoIMOVEIS!AB265="Especial",'Tabela de Peso'!$E$4,1)</f>
        <v>1</v>
      </c>
      <c r="X266" s="1">
        <f>IFERROR(VLOOKUP(D266,'Tabela de Peso'!B:E,4,0),'Tabela de Peso'!E$32)</f>
        <v>-100</v>
      </c>
      <c r="Y266" s="70">
        <f>COUNTIF(Clientes!B:B,B266)</f>
        <v>1048347</v>
      </c>
      <c r="Z266" s="69">
        <f>+COUNTIF(Visitas!B:B,B266)</f>
        <v>1048172</v>
      </c>
      <c r="AA266" s="94">
        <f>IFERROR(VLOOKUP(B266,ZAP!A$2:AC$793,28,0),1)</f>
        <v>1</v>
      </c>
      <c r="AB266" s="65">
        <f>IFERROR(VLOOKUP(B266,ZAP!A$2:AC$793,26,0),1)</f>
        <v>1</v>
      </c>
      <c r="AC266" s="55">
        <f>IF(B266="",-9999999999,((AA266*'Tabela de Peso'!$E$7/H266)+(Z266*'Tabela de Peso'!$E$6/H266)+(Y266*'Tabela de Peso'!$E$5/H266)+(AB266*'Tabela de Peso'!$E$9+T266/1000)+W266+V266+X266+U266++AF266+S266+atualizaçãoIMOVEIS!R265)-I266-P266/1000)</f>
        <v>-9999999999</v>
      </c>
      <c r="AD266" s="66" t="str">
        <f>IFERROR(+VLOOKUP(B266,ZAP!A:D,3,0),"não")</f>
        <v>não</v>
      </c>
      <c r="AE266" s="55" t="str">
        <f>IF(B266="","",IF(A266&lt;81,IF(AD266="ativo","manter","inserir"),IF(AD266="ativo",IF(H266&lt;'Tabela de Peso'!D$8,"manter","retirar"),"Não anunciar")))</f>
        <v/>
      </c>
    </row>
    <row r="267" spans="1:31" s="11" customFormat="1" x14ac:dyDescent="0.25">
      <c r="A267" s="56">
        <f t="shared" ca="1" si="8"/>
        <v>85</v>
      </c>
      <c r="B267" t="str">
        <f>IF(atualizaçãoIMOVEIS!Y266="",IF(atualizaçãoIMOVEIS!Z266="","",atualizaçãoIMOVEIS!B266),atualizaçãoIMOVEIS!B266)</f>
        <v/>
      </c>
      <c r="C267" t="e">
        <f>+LEFT(atualizaçãoIMOVEIS!F266,SEARCH(",",atualizaçãoIMOVEIS!F266))</f>
        <v>#VALUE!</v>
      </c>
      <c r="D267">
        <f>+atualizaçãoIMOVEIS!H266</f>
        <v>0</v>
      </c>
      <c r="E267">
        <f>+atualizaçãoIMOVEIS!J266</f>
        <v>0</v>
      </c>
      <c r="F267">
        <f>IFERROR(LEFT(atualizaçãoIMOVEIS!Y266,SEARCH(",",atualizaçãoIMOVEIS!Y266)-1),atualizaçãoIMOVEIS!Y266)</f>
        <v>0</v>
      </c>
      <c r="G267">
        <f>+atualizaçãoIMOVEIS!D266</f>
        <v>0</v>
      </c>
      <c r="H267" s="67">
        <f ca="1">IF('Tabela de Peso'!$E$8-atualizaçãoIMOVEIS!T266=0,1,'Tabela de Peso'!$E$8-atualizaçãoIMOVEIS!T266)</f>
        <v>45488</v>
      </c>
      <c r="I267" s="57">
        <f ca="1">+TODAY()-atualizaçãoIMOVEIS!U266</f>
        <v>45488</v>
      </c>
      <c r="J267" s="54">
        <f>+atualizaçãoIMOVEIS!K266</f>
        <v>0</v>
      </c>
      <c r="K267" s="54"/>
      <c r="L267" s="54" t="e">
        <f t="shared" si="9"/>
        <v>#DIV/0!</v>
      </c>
      <c r="M267" s="54"/>
      <c r="N267" s="54">
        <f>+atualizaçãoIMOVEIS!L266</f>
        <v>0</v>
      </c>
      <c r="O267" s="54"/>
      <c r="P267" s="54">
        <f>+atualizaçãoIMOVEIS!N266</f>
        <v>0</v>
      </c>
      <c r="Q267" s="62">
        <f>SUM(W$3:W267)</f>
        <v>265</v>
      </c>
      <c r="R267">
        <f>+atualizaçãoIMOVEIS!Q266</f>
        <v>0</v>
      </c>
      <c r="S267">
        <f>+atualizaçãoIMOVEIS!S266</f>
        <v>0</v>
      </c>
      <c r="T267">
        <f>+atualizaçãoIMOVEIS!V266</f>
        <v>0</v>
      </c>
      <c r="U267" s="56">
        <f>IFERROR(VLOOKUP(G267,'Tabela de Peso'!B$36:E$53,4,0),1)</f>
        <v>1</v>
      </c>
      <c r="V267">
        <f>IF(J267=0,'Tabela de Peso'!E$11,'Tabela de Peso'!E$10)</f>
        <v>8</v>
      </c>
      <c r="W267" s="1">
        <f>IF(atualizaçãoIMOVEIS!AB266="Especial",'Tabela de Peso'!$E$4,1)</f>
        <v>1</v>
      </c>
      <c r="X267" s="1">
        <f>IFERROR(VLOOKUP(D267,'Tabela de Peso'!B:E,4,0),'Tabela de Peso'!E$32)</f>
        <v>-100</v>
      </c>
      <c r="Y267" s="70">
        <f>COUNTIF(Clientes!B:B,B267)</f>
        <v>1048347</v>
      </c>
      <c r="Z267" s="69">
        <f>+COUNTIF(Visitas!B:B,B267)</f>
        <v>1048172</v>
      </c>
      <c r="AA267" s="94">
        <f>IFERROR(VLOOKUP(B267,ZAP!A$2:AC$793,28,0),1)</f>
        <v>1</v>
      </c>
      <c r="AB267" s="65">
        <f>IFERROR(VLOOKUP(B267,ZAP!A$2:AC$793,26,0),1)</f>
        <v>1</v>
      </c>
      <c r="AC267" s="55">
        <f>IF(B267="",-9999999999,((AA267*'Tabela de Peso'!$E$7/H267)+(Z267*'Tabela de Peso'!$E$6/H267)+(Y267*'Tabela de Peso'!$E$5/H267)+(AB267*'Tabela de Peso'!$E$9+T267/1000)+W267+V267+X267+U267++AF267+S267+atualizaçãoIMOVEIS!R266)-I267-P267/1000)</f>
        <v>-9999999999</v>
      </c>
      <c r="AD267" s="66" t="str">
        <f>IFERROR(+VLOOKUP(B267,ZAP!A:D,3,0),"não")</f>
        <v>não</v>
      </c>
      <c r="AE267" s="55" t="str">
        <f>IF(B267="","",IF(A267&lt;81,IF(AD267="ativo","manter","inserir"),IF(AD267="ativo",IF(H267&lt;'Tabela de Peso'!D$8,"manter","retirar"),"Não anunciar")))</f>
        <v/>
      </c>
    </row>
    <row r="268" spans="1:31" s="11" customFormat="1" x14ac:dyDescent="0.25">
      <c r="A268" s="56">
        <f t="shared" ca="1" si="8"/>
        <v>85</v>
      </c>
      <c r="B268" t="str">
        <f>IF(atualizaçãoIMOVEIS!Y267="",IF(atualizaçãoIMOVEIS!Z267="","",atualizaçãoIMOVEIS!B267),atualizaçãoIMOVEIS!B267)</f>
        <v/>
      </c>
      <c r="C268" t="e">
        <f>+LEFT(atualizaçãoIMOVEIS!F267,SEARCH(",",atualizaçãoIMOVEIS!F267))</f>
        <v>#VALUE!</v>
      </c>
      <c r="D268">
        <f>+atualizaçãoIMOVEIS!H267</f>
        <v>0</v>
      </c>
      <c r="E268">
        <f>+atualizaçãoIMOVEIS!J267</f>
        <v>0</v>
      </c>
      <c r="F268">
        <f>IFERROR(LEFT(atualizaçãoIMOVEIS!Y267,SEARCH(",",atualizaçãoIMOVEIS!Y267)-1),atualizaçãoIMOVEIS!Y267)</f>
        <v>0</v>
      </c>
      <c r="G268">
        <f>+atualizaçãoIMOVEIS!D267</f>
        <v>0</v>
      </c>
      <c r="H268" s="67">
        <f ca="1">IF('Tabela de Peso'!$E$8-atualizaçãoIMOVEIS!T267=0,1,'Tabela de Peso'!$E$8-atualizaçãoIMOVEIS!T267)</f>
        <v>45488</v>
      </c>
      <c r="I268" s="57">
        <f ca="1">+TODAY()-atualizaçãoIMOVEIS!U267</f>
        <v>45488</v>
      </c>
      <c r="J268" s="54">
        <f>+atualizaçãoIMOVEIS!K267</f>
        <v>0</v>
      </c>
      <c r="K268" s="54"/>
      <c r="L268" s="54" t="e">
        <f t="shared" si="9"/>
        <v>#DIV/0!</v>
      </c>
      <c r="M268" s="54"/>
      <c r="N268" s="54">
        <f>+atualizaçãoIMOVEIS!L267</f>
        <v>0</v>
      </c>
      <c r="O268" s="54"/>
      <c r="P268" s="54">
        <f>+atualizaçãoIMOVEIS!N267</f>
        <v>0</v>
      </c>
      <c r="Q268" s="62">
        <f>SUM(W$3:W268)</f>
        <v>266</v>
      </c>
      <c r="R268">
        <f>+atualizaçãoIMOVEIS!Q267</f>
        <v>0</v>
      </c>
      <c r="S268">
        <f>+atualizaçãoIMOVEIS!S267</f>
        <v>0</v>
      </c>
      <c r="T268">
        <f>+atualizaçãoIMOVEIS!V267</f>
        <v>0</v>
      </c>
      <c r="U268" s="56">
        <f>IFERROR(VLOOKUP(G268,'Tabela de Peso'!B$36:E$53,4,0),1)</f>
        <v>1</v>
      </c>
      <c r="V268">
        <f>IF(J268=0,'Tabela de Peso'!E$11,'Tabela de Peso'!E$10)</f>
        <v>8</v>
      </c>
      <c r="W268" s="1">
        <f>IF(atualizaçãoIMOVEIS!AB267="Especial",'Tabela de Peso'!$E$4,1)</f>
        <v>1</v>
      </c>
      <c r="X268" s="1">
        <f>IFERROR(VLOOKUP(D268,'Tabela de Peso'!B:E,4,0),'Tabela de Peso'!E$32)</f>
        <v>-100</v>
      </c>
      <c r="Y268" s="70">
        <f>COUNTIF(Clientes!B:B,B268)</f>
        <v>1048347</v>
      </c>
      <c r="Z268" s="69">
        <f>+COUNTIF(Visitas!B:B,B268)</f>
        <v>1048172</v>
      </c>
      <c r="AA268" s="94">
        <f>IFERROR(VLOOKUP(B268,ZAP!A$2:AC$793,28,0),1)</f>
        <v>1</v>
      </c>
      <c r="AB268" s="65">
        <f>IFERROR(VLOOKUP(B268,ZAP!A$2:AC$793,26,0),1)</f>
        <v>1</v>
      </c>
      <c r="AC268" s="55">
        <f>IF(B268="",-9999999999,((AA268*'Tabela de Peso'!$E$7/H268)+(Z268*'Tabela de Peso'!$E$6/H268)+(Y268*'Tabela de Peso'!$E$5/H268)+(AB268*'Tabela de Peso'!$E$9+T268/1000)+W268+V268+X268+U268++AF268+S268+atualizaçãoIMOVEIS!R267)-I268-P268/1000)</f>
        <v>-9999999999</v>
      </c>
      <c r="AD268" s="66" t="str">
        <f>IFERROR(+VLOOKUP(B268,ZAP!A:D,3,0),"não")</f>
        <v>não</v>
      </c>
      <c r="AE268" s="55" t="str">
        <f>IF(B268="","",IF(A268&lt;81,IF(AD268="ativo","manter","inserir"),IF(AD268="ativo",IF(H268&lt;'Tabela de Peso'!D$8,"manter","retirar"),"Não anunciar")))</f>
        <v/>
      </c>
    </row>
    <row r="269" spans="1:31" s="11" customFormat="1" x14ac:dyDescent="0.25">
      <c r="A269" s="56">
        <f t="shared" ca="1" si="8"/>
        <v>85</v>
      </c>
      <c r="B269" t="str">
        <f>IF(atualizaçãoIMOVEIS!Y268="",IF(atualizaçãoIMOVEIS!Z268="","",atualizaçãoIMOVEIS!B268),atualizaçãoIMOVEIS!B268)</f>
        <v/>
      </c>
      <c r="C269" t="e">
        <f>+LEFT(atualizaçãoIMOVEIS!F268,SEARCH(",",atualizaçãoIMOVEIS!F268))</f>
        <v>#VALUE!</v>
      </c>
      <c r="D269">
        <f>+atualizaçãoIMOVEIS!H268</f>
        <v>0</v>
      </c>
      <c r="E269">
        <f>+atualizaçãoIMOVEIS!J268</f>
        <v>0</v>
      </c>
      <c r="F269">
        <f>IFERROR(LEFT(atualizaçãoIMOVEIS!Y268,SEARCH(",",atualizaçãoIMOVEIS!Y268)-1),atualizaçãoIMOVEIS!Y268)</f>
        <v>0</v>
      </c>
      <c r="G269">
        <f>+atualizaçãoIMOVEIS!D268</f>
        <v>0</v>
      </c>
      <c r="H269" s="67">
        <f ca="1">IF('Tabela de Peso'!$E$8-atualizaçãoIMOVEIS!T268=0,1,'Tabela de Peso'!$E$8-atualizaçãoIMOVEIS!T268)</f>
        <v>45488</v>
      </c>
      <c r="I269" s="57">
        <f ca="1">+TODAY()-atualizaçãoIMOVEIS!U268</f>
        <v>45488</v>
      </c>
      <c r="J269" s="54">
        <f>+atualizaçãoIMOVEIS!K268</f>
        <v>0</v>
      </c>
      <c r="K269" s="54"/>
      <c r="L269" s="54" t="e">
        <f t="shared" si="9"/>
        <v>#DIV/0!</v>
      </c>
      <c r="M269" s="54"/>
      <c r="N269" s="54">
        <f>+atualizaçãoIMOVEIS!L268</f>
        <v>0</v>
      </c>
      <c r="O269" s="54"/>
      <c r="P269" s="54">
        <f>+atualizaçãoIMOVEIS!N268</f>
        <v>0</v>
      </c>
      <c r="Q269" s="62">
        <f>SUM(W$3:W269)</f>
        <v>267</v>
      </c>
      <c r="R269">
        <f>+atualizaçãoIMOVEIS!Q268</f>
        <v>0</v>
      </c>
      <c r="S269">
        <f>+atualizaçãoIMOVEIS!S268</f>
        <v>0</v>
      </c>
      <c r="T269">
        <f>+atualizaçãoIMOVEIS!V268</f>
        <v>0</v>
      </c>
      <c r="U269" s="56">
        <f>IFERROR(VLOOKUP(G269,'Tabela de Peso'!B$36:E$53,4,0),1)</f>
        <v>1</v>
      </c>
      <c r="V269">
        <f>IF(J269=0,'Tabela de Peso'!E$11,'Tabela de Peso'!E$10)</f>
        <v>8</v>
      </c>
      <c r="W269" s="1">
        <f>IF(atualizaçãoIMOVEIS!AB268="Especial",'Tabela de Peso'!$E$4,1)</f>
        <v>1</v>
      </c>
      <c r="X269" s="1">
        <f>IFERROR(VLOOKUP(D269,'Tabela de Peso'!B:E,4,0),'Tabela de Peso'!E$32)</f>
        <v>-100</v>
      </c>
      <c r="Y269" s="70">
        <f>COUNTIF(Clientes!B:B,B269)</f>
        <v>1048347</v>
      </c>
      <c r="Z269" s="69">
        <f>+COUNTIF(Visitas!B:B,B269)</f>
        <v>1048172</v>
      </c>
      <c r="AA269" s="94">
        <f>IFERROR(VLOOKUP(B269,ZAP!A$2:AC$793,28,0),1)</f>
        <v>1</v>
      </c>
      <c r="AB269" s="65">
        <f>IFERROR(VLOOKUP(B269,ZAP!A$2:AC$793,26,0),1)</f>
        <v>1</v>
      </c>
      <c r="AC269" s="55">
        <f>IF(B269="",-9999999999,((AA269*'Tabela de Peso'!$E$7/H269)+(Z269*'Tabela de Peso'!$E$6/H269)+(Y269*'Tabela de Peso'!$E$5/H269)+(AB269*'Tabela de Peso'!$E$9+T269/1000)+W269+V269+X269+U269++AF269+S269+atualizaçãoIMOVEIS!R268)-I269-P269/1000)</f>
        <v>-9999999999</v>
      </c>
      <c r="AD269" s="66" t="str">
        <f>IFERROR(+VLOOKUP(B269,ZAP!A:D,3,0),"não")</f>
        <v>não</v>
      </c>
      <c r="AE269" s="55" t="str">
        <f>IF(B269="","",IF(A269&lt;81,IF(AD269="ativo","manter","inserir"),IF(AD269="ativo",IF(H269&lt;'Tabela de Peso'!D$8,"manter","retirar"),"Não anunciar")))</f>
        <v/>
      </c>
    </row>
    <row r="270" spans="1:31" s="11" customFormat="1" x14ac:dyDescent="0.25">
      <c r="A270" s="56">
        <f t="shared" ca="1" si="8"/>
        <v>85</v>
      </c>
      <c r="B270" t="str">
        <f>IF(atualizaçãoIMOVEIS!Y269="",IF(atualizaçãoIMOVEIS!Z269="","",atualizaçãoIMOVEIS!B269),atualizaçãoIMOVEIS!B269)</f>
        <v/>
      </c>
      <c r="C270" t="e">
        <f>+LEFT(atualizaçãoIMOVEIS!F269,SEARCH(",",atualizaçãoIMOVEIS!F269))</f>
        <v>#VALUE!</v>
      </c>
      <c r="D270">
        <f>+atualizaçãoIMOVEIS!H269</f>
        <v>0</v>
      </c>
      <c r="E270">
        <f>+atualizaçãoIMOVEIS!J269</f>
        <v>0</v>
      </c>
      <c r="F270">
        <f>IFERROR(LEFT(atualizaçãoIMOVEIS!Y269,SEARCH(",",atualizaçãoIMOVEIS!Y269)-1),atualizaçãoIMOVEIS!Y269)</f>
        <v>0</v>
      </c>
      <c r="G270">
        <f>+atualizaçãoIMOVEIS!D269</f>
        <v>0</v>
      </c>
      <c r="H270" s="67">
        <f ca="1">IF('Tabela de Peso'!$E$8-atualizaçãoIMOVEIS!T269=0,1,'Tabela de Peso'!$E$8-atualizaçãoIMOVEIS!T269)</f>
        <v>45488</v>
      </c>
      <c r="I270" s="57">
        <f ca="1">+TODAY()-atualizaçãoIMOVEIS!U269</f>
        <v>45488</v>
      </c>
      <c r="J270" s="54">
        <f>+atualizaçãoIMOVEIS!K269</f>
        <v>0</v>
      </c>
      <c r="K270" s="54"/>
      <c r="L270" s="54" t="e">
        <f t="shared" si="9"/>
        <v>#DIV/0!</v>
      </c>
      <c r="M270" s="54"/>
      <c r="N270" s="54">
        <f>+atualizaçãoIMOVEIS!L269</f>
        <v>0</v>
      </c>
      <c r="O270" s="54"/>
      <c r="P270" s="54">
        <f>+atualizaçãoIMOVEIS!N269</f>
        <v>0</v>
      </c>
      <c r="Q270" s="62">
        <f>SUM(W$3:W270)</f>
        <v>268</v>
      </c>
      <c r="R270">
        <f>+atualizaçãoIMOVEIS!Q269</f>
        <v>0</v>
      </c>
      <c r="S270">
        <f>+atualizaçãoIMOVEIS!S269</f>
        <v>0</v>
      </c>
      <c r="T270">
        <f>+atualizaçãoIMOVEIS!V269</f>
        <v>0</v>
      </c>
      <c r="U270" s="56">
        <f>IFERROR(VLOOKUP(G270,'Tabela de Peso'!B$36:E$53,4,0),1)</f>
        <v>1</v>
      </c>
      <c r="V270">
        <f>IF(J270=0,'Tabela de Peso'!E$11,'Tabela de Peso'!E$10)</f>
        <v>8</v>
      </c>
      <c r="W270" s="1">
        <f>IF(atualizaçãoIMOVEIS!AB269="Especial",'Tabela de Peso'!$E$4,1)</f>
        <v>1</v>
      </c>
      <c r="X270" s="1">
        <f>IFERROR(VLOOKUP(D270,'Tabela de Peso'!B:E,4,0),'Tabela de Peso'!E$32)</f>
        <v>-100</v>
      </c>
      <c r="Y270" s="70">
        <f>COUNTIF(Clientes!B:B,B270)</f>
        <v>1048347</v>
      </c>
      <c r="Z270" s="69">
        <f>+COUNTIF(Visitas!B:B,B270)</f>
        <v>1048172</v>
      </c>
      <c r="AA270" s="94">
        <f>IFERROR(VLOOKUP(B270,ZAP!A$2:AC$793,28,0),1)</f>
        <v>1</v>
      </c>
      <c r="AB270" s="65">
        <f>IFERROR(VLOOKUP(B270,ZAP!A$2:AC$793,26,0),1)</f>
        <v>1</v>
      </c>
      <c r="AC270" s="55">
        <f>IF(B270="",-9999999999,((AA270*'Tabela de Peso'!$E$7/H270)+(Z270*'Tabela de Peso'!$E$6/H270)+(Y270*'Tabela de Peso'!$E$5/H270)+(AB270*'Tabela de Peso'!$E$9+T270/1000)+W270+V270+X270+U270++AF270+S270+atualizaçãoIMOVEIS!R269)-I270-P270/1000)</f>
        <v>-9999999999</v>
      </c>
      <c r="AD270" s="66" t="str">
        <f>IFERROR(+VLOOKUP(B270,ZAP!A:D,3,0),"não")</f>
        <v>não</v>
      </c>
      <c r="AE270" s="55" t="str">
        <f>IF(B270="","",IF(A270&lt;81,IF(AD270="ativo","manter","inserir"),IF(AD270="ativo",IF(H270&lt;'Tabela de Peso'!D$8,"manter","retirar"),"Não anunciar")))</f>
        <v/>
      </c>
    </row>
    <row r="271" spans="1:31" s="11" customFormat="1" x14ac:dyDescent="0.25">
      <c r="A271" s="56">
        <f t="shared" ca="1" si="8"/>
        <v>85</v>
      </c>
      <c r="B271" t="str">
        <f>IF(atualizaçãoIMOVEIS!Y270="",IF(atualizaçãoIMOVEIS!Z270="","",atualizaçãoIMOVEIS!B270),atualizaçãoIMOVEIS!B270)</f>
        <v/>
      </c>
      <c r="C271" t="e">
        <f>+LEFT(atualizaçãoIMOVEIS!F270,SEARCH(",",atualizaçãoIMOVEIS!F270))</f>
        <v>#VALUE!</v>
      </c>
      <c r="D271">
        <f>+atualizaçãoIMOVEIS!H270</f>
        <v>0</v>
      </c>
      <c r="E271">
        <f>+atualizaçãoIMOVEIS!J270</f>
        <v>0</v>
      </c>
      <c r="F271">
        <f>IFERROR(LEFT(atualizaçãoIMOVEIS!Y270,SEARCH(",",atualizaçãoIMOVEIS!Y270)-1),atualizaçãoIMOVEIS!Y270)</f>
        <v>0</v>
      </c>
      <c r="G271">
        <f>+atualizaçãoIMOVEIS!D270</f>
        <v>0</v>
      </c>
      <c r="H271" s="67">
        <f ca="1">IF('Tabela de Peso'!$E$8-atualizaçãoIMOVEIS!T270=0,1,'Tabela de Peso'!$E$8-atualizaçãoIMOVEIS!T270)</f>
        <v>45488</v>
      </c>
      <c r="I271" s="57">
        <f ca="1">+TODAY()-atualizaçãoIMOVEIS!U270</f>
        <v>45488</v>
      </c>
      <c r="J271" s="54">
        <f>+atualizaçãoIMOVEIS!K270</f>
        <v>0</v>
      </c>
      <c r="K271" s="54"/>
      <c r="L271" s="54" t="e">
        <f t="shared" si="9"/>
        <v>#DIV/0!</v>
      </c>
      <c r="M271" s="54"/>
      <c r="N271" s="54">
        <f>+atualizaçãoIMOVEIS!L270</f>
        <v>0</v>
      </c>
      <c r="O271" s="54"/>
      <c r="P271" s="54">
        <f>+atualizaçãoIMOVEIS!N270</f>
        <v>0</v>
      </c>
      <c r="Q271" s="62">
        <f>SUM(W$3:W271)</f>
        <v>269</v>
      </c>
      <c r="R271">
        <f>+atualizaçãoIMOVEIS!Q270</f>
        <v>0</v>
      </c>
      <c r="S271">
        <f>+atualizaçãoIMOVEIS!S270</f>
        <v>0</v>
      </c>
      <c r="T271">
        <f>+atualizaçãoIMOVEIS!V270</f>
        <v>0</v>
      </c>
      <c r="U271" s="56">
        <f>IFERROR(VLOOKUP(G271,'Tabela de Peso'!B$36:E$53,4,0),1)</f>
        <v>1</v>
      </c>
      <c r="V271">
        <f>IF(J271=0,'Tabela de Peso'!E$11,'Tabela de Peso'!E$10)</f>
        <v>8</v>
      </c>
      <c r="W271" s="1">
        <f>IF(atualizaçãoIMOVEIS!AB270="Especial",'Tabela de Peso'!$E$4,1)</f>
        <v>1</v>
      </c>
      <c r="X271" s="1">
        <f>IFERROR(VLOOKUP(D271,'Tabela de Peso'!B:E,4,0),'Tabela de Peso'!E$32)</f>
        <v>-100</v>
      </c>
      <c r="Y271" s="70">
        <f>COUNTIF(Clientes!B:B,B271)</f>
        <v>1048347</v>
      </c>
      <c r="Z271" s="69">
        <f>+COUNTIF(Visitas!B:B,B271)</f>
        <v>1048172</v>
      </c>
      <c r="AA271" s="94">
        <f>IFERROR(VLOOKUP(B271,ZAP!A$2:AC$793,28,0),1)</f>
        <v>1</v>
      </c>
      <c r="AB271" s="65">
        <f>IFERROR(VLOOKUP(B271,ZAP!A$2:AC$793,26,0),1)</f>
        <v>1</v>
      </c>
      <c r="AC271" s="55">
        <f>IF(B271="",-9999999999,((AA271*'Tabela de Peso'!$E$7/H271)+(Z271*'Tabela de Peso'!$E$6/H271)+(Y271*'Tabela de Peso'!$E$5/H271)+(AB271*'Tabela de Peso'!$E$9+T271/1000)+W271+V271+X271+U271++AF271+S271+atualizaçãoIMOVEIS!R270)-I271-P271/1000)</f>
        <v>-9999999999</v>
      </c>
      <c r="AD271" s="66" t="str">
        <f>IFERROR(+VLOOKUP(B271,ZAP!A:D,3,0),"não")</f>
        <v>não</v>
      </c>
      <c r="AE271" s="55" t="str">
        <f>IF(B271="","",IF(A271&lt;81,IF(AD271="ativo","manter","inserir"),IF(AD271="ativo",IF(H271&lt;'Tabela de Peso'!D$8,"manter","retirar"),"Não anunciar")))</f>
        <v/>
      </c>
    </row>
    <row r="272" spans="1:31" s="11" customFormat="1" x14ac:dyDescent="0.25">
      <c r="A272" s="56">
        <f t="shared" ca="1" si="8"/>
        <v>85</v>
      </c>
      <c r="B272" t="str">
        <f>IF(atualizaçãoIMOVEIS!Y271="",IF(atualizaçãoIMOVEIS!Z271="","",atualizaçãoIMOVEIS!B271),atualizaçãoIMOVEIS!B271)</f>
        <v/>
      </c>
      <c r="C272" t="e">
        <f>+LEFT(atualizaçãoIMOVEIS!F271,SEARCH(",",atualizaçãoIMOVEIS!F271))</f>
        <v>#VALUE!</v>
      </c>
      <c r="D272">
        <f>+atualizaçãoIMOVEIS!H271</f>
        <v>0</v>
      </c>
      <c r="E272">
        <f>+atualizaçãoIMOVEIS!J271</f>
        <v>0</v>
      </c>
      <c r="F272">
        <f>IFERROR(LEFT(atualizaçãoIMOVEIS!Y271,SEARCH(",",atualizaçãoIMOVEIS!Y271)-1),atualizaçãoIMOVEIS!Y271)</f>
        <v>0</v>
      </c>
      <c r="G272">
        <f>+atualizaçãoIMOVEIS!D271</f>
        <v>0</v>
      </c>
      <c r="H272" s="67">
        <f ca="1">IF('Tabela de Peso'!$E$8-atualizaçãoIMOVEIS!T271=0,1,'Tabela de Peso'!$E$8-atualizaçãoIMOVEIS!T271)</f>
        <v>45488</v>
      </c>
      <c r="I272" s="57">
        <f ca="1">+TODAY()-atualizaçãoIMOVEIS!U271</f>
        <v>45488</v>
      </c>
      <c r="J272" s="54">
        <f>+atualizaçãoIMOVEIS!K271</f>
        <v>0</v>
      </c>
      <c r="K272" s="54"/>
      <c r="L272" s="54" t="e">
        <f t="shared" si="9"/>
        <v>#DIV/0!</v>
      </c>
      <c r="M272" s="54"/>
      <c r="N272" s="54">
        <f>+atualizaçãoIMOVEIS!L271</f>
        <v>0</v>
      </c>
      <c r="O272" s="54"/>
      <c r="P272" s="54">
        <f>+atualizaçãoIMOVEIS!N271</f>
        <v>0</v>
      </c>
      <c r="Q272" s="62">
        <f>SUM(W$3:W272)</f>
        <v>270</v>
      </c>
      <c r="R272">
        <f>+atualizaçãoIMOVEIS!Q271</f>
        <v>0</v>
      </c>
      <c r="S272">
        <f>+atualizaçãoIMOVEIS!S271</f>
        <v>0</v>
      </c>
      <c r="T272">
        <f>+atualizaçãoIMOVEIS!V271</f>
        <v>0</v>
      </c>
      <c r="U272" s="56">
        <f>IFERROR(VLOOKUP(G272,'Tabela de Peso'!B$36:E$53,4,0),1)</f>
        <v>1</v>
      </c>
      <c r="V272">
        <f>IF(J272=0,'Tabela de Peso'!E$11,'Tabela de Peso'!E$10)</f>
        <v>8</v>
      </c>
      <c r="W272" s="1">
        <f>IF(atualizaçãoIMOVEIS!AB271="Especial",'Tabela de Peso'!$E$4,1)</f>
        <v>1</v>
      </c>
      <c r="X272" s="1">
        <f>IFERROR(VLOOKUP(D272,'Tabela de Peso'!B:E,4,0),'Tabela de Peso'!E$32)</f>
        <v>-100</v>
      </c>
      <c r="Y272" s="70">
        <f>COUNTIF(Clientes!B:B,B272)</f>
        <v>1048347</v>
      </c>
      <c r="Z272" s="69">
        <f>+COUNTIF(Visitas!B:B,B272)</f>
        <v>1048172</v>
      </c>
      <c r="AA272" s="94">
        <f>IFERROR(VLOOKUP(B272,ZAP!A$2:AC$793,28,0),1)</f>
        <v>1</v>
      </c>
      <c r="AB272" s="65">
        <f>IFERROR(VLOOKUP(B272,ZAP!A$2:AC$793,26,0),1)</f>
        <v>1</v>
      </c>
      <c r="AC272" s="55">
        <f>IF(B272="",-9999999999,((AA272*'Tabela de Peso'!$E$7/H272)+(Z272*'Tabela de Peso'!$E$6/H272)+(Y272*'Tabela de Peso'!$E$5/H272)+(AB272*'Tabela de Peso'!$E$9+T272/1000)+W272+V272+X272+U272++AF272+S272+atualizaçãoIMOVEIS!R271)-I272-P272/1000)</f>
        <v>-9999999999</v>
      </c>
      <c r="AD272" s="66" t="str">
        <f>IFERROR(+VLOOKUP(B272,ZAP!A:D,3,0),"não")</f>
        <v>não</v>
      </c>
      <c r="AE272" s="55" t="str">
        <f>IF(B272="","",IF(A272&lt;81,IF(AD272="ativo","manter","inserir"),IF(AD272="ativo",IF(H272&lt;'Tabela de Peso'!D$8,"manter","retirar"),"Não anunciar")))</f>
        <v/>
      </c>
    </row>
    <row r="273" spans="1:31" s="11" customFormat="1" x14ac:dyDescent="0.25">
      <c r="A273" s="56">
        <f t="shared" ca="1" si="8"/>
        <v>85</v>
      </c>
      <c r="B273" t="str">
        <f>IF(atualizaçãoIMOVEIS!Y272="",IF(atualizaçãoIMOVEIS!Z272="","",atualizaçãoIMOVEIS!B272),atualizaçãoIMOVEIS!B272)</f>
        <v/>
      </c>
      <c r="C273" t="e">
        <f>+LEFT(atualizaçãoIMOVEIS!F272,SEARCH(",",atualizaçãoIMOVEIS!F272))</f>
        <v>#VALUE!</v>
      </c>
      <c r="D273">
        <f>+atualizaçãoIMOVEIS!H272</f>
        <v>0</v>
      </c>
      <c r="E273">
        <f>+atualizaçãoIMOVEIS!J272</f>
        <v>0</v>
      </c>
      <c r="F273">
        <f>IFERROR(LEFT(atualizaçãoIMOVEIS!Y272,SEARCH(",",atualizaçãoIMOVEIS!Y272)-1),atualizaçãoIMOVEIS!Y272)</f>
        <v>0</v>
      </c>
      <c r="G273">
        <f>+atualizaçãoIMOVEIS!D272</f>
        <v>0</v>
      </c>
      <c r="H273" s="67">
        <f ca="1">IF('Tabela de Peso'!$E$8-atualizaçãoIMOVEIS!T272=0,1,'Tabela de Peso'!$E$8-atualizaçãoIMOVEIS!T272)</f>
        <v>45488</v>
      </c>
      <c r="I273" s="57">
        <f ca="1">+TODAY()-atualizaçãoIMOVEIS!U272</f>
        <v>45488</v>
      </c>
      <c r="J273" s="54">
        <f>+atualizaçãoIMOVEIS!K272</f>
        <v>0</v>
      </c>
      <c r="K273" s="54"/>
      <c r="L273" s="54" t="e">
        <f t="shared" si="9"/>
        <v>#DIV/0!</v>
      </c>
      <c r="M273" s="54"/>
      <c r="N273" s="54">
        <f>+atualizaçãoIMOVEIS!L272</f>
        <v>0</v>
      </c>
      <c r="O273" s="54"/>
      <c r="P273" s="54">
        <f>+atualizaçãoIMOVEIS!N272</f>
        <v>0</v>
      </c>
      <c r="Q273" s="62">
        <f>SUM(W$3:W273)</f>
        <v>271</v>
      </c>
      <c r="R273">
        <f>+atualizaçãoIMOVEIS!Q272</f>
        <v>0</v>
      </c>
      <c r="S273">
        <f>+atualizaçãoIMOVEIS!S272</f>
        <v>0</v>
      </c>
      <c r="T273">
        <f>+atualizaçãoIMOVEIS!V272</f>
        <v>0</v>
      </c>
      <c r="U273" s="56">
        <f>IFERROR(VLOOKUP(G273,'Tabela de Peso'!B$36:E$53,4,0),1)</f>
        <v>1</v>
      </c>
      <c r="V273">
        <f>IF(J273=0,'Tabela de Peso'!E$11,'Tabela de Peso'!E$10)</f>
        <v>8</v>
      </c>
      <c r="W273" s="1">
        <f>IF(atualizaçãoIMOVEIS!AB272="Especial",'Tabela de Peso'!$E$4,1)</f>
        <v>1</v>
      </c>
      <c r="X273" s="1">
        <f>IFERROR(VLOOKUP(D273,'Tabela de Peso'!B:E,4,0),'Tabela de Peso'!E$32)</f>
        <v>-100</v>
      </c>
      <c r="Y273" s="70">
        <f>COUNTIF(Clientes!B:B,B273)</f>
        <v>1048347</v>
      </c>
      <c r="Z273" s="69">
        <f>+COUNTIF(Visitas!B:B,B273)</f>
        <v>1048172</v>
      </c>
      <c r="AA273" s="94">
        <f>IFERROR(VLOOKUP(B273,ZAP!A$2:AC$793,28,0),1)</f>
        <v>1</v>
      </c>
      <c r="AB273" s="65">
        <f>IFERROR(VLOOKUP(B273,ZAP!A$2:AC$793,26,0),1)</f>
        <v>1</v>
      </c>
      <c r="AC273" s="55">
        <f>IF(B273="",-9999999999,((AA273*'Tabela de Peso'!$E$7/H273)+(Z273*'Tabela de Peso'!$E$6/H273)+(Y273*'Tabela de Peso'!$E$5/H273)+(AB273*'Tabela de Peso'!$E$9+T273/1000)+W273+V273+X273+U273++AF273+S273+atualizaçãoIMOVEIS!R272)-I273-P273/1000)</f>
        <v>-9999999999</v>
      </c>
      <c r="AD273" s="66" t="str">
        <f>IFERROR(+VLOOKUP(B273,ZAP!A:D,3,0),"não")</f>
        <v>não</v>
      </c>
      <c r="AE273" s="55" t="str">
        <f>IF(B273="","",IF(A273&lt;81,IF(AD273="ativo","manter","inserir"),IF(AD273="ativo",IF(H273&lt;'Tabela de Peso'!D$8,"manter","retirar"),"Não anunciar")))</f>
        <v/>
      </c>
    </row>
    <row r="274" spans="1:31" s="11" customFormat="1" x14ac:dyDescent="0.25">
      <c r="A274" s="56">
        <f t="shared" ca="1" si="8"/>
        <v>85</v>
      </c>
      <c r="B274" t="str">
        <f>IF(atualizaçãoIMOVEIS!Y273="",IF(atualizaçãoIMOVEIS!Z273="","",atualizaçãoIMOVEIS!B273),atualizaçãoIMOVEIS!B273)</f>
        <v/>
      </c>
      <c r="C274" t="e">
        <f>+LEFT(atualizaçãoIMOVEIS!F273,SEARCH(",",atualizaçãoIMOVEIS!F273))</f>
        <v>#VALUE!</v>
      </c>
      <c r="D274">
        <f>+atualizaçãoIMOVEIS!H273</f>
        <v>0</v>
      </c>
      <c r="E274">
        <f>+atualizaçãoIMOVEIS!J273</f>
        <v>0</v>
      </c>
      <c r="F274">
        <f>IFERROR(LEFT(atualizaçãoIMOVEIS!Y273,SEARCH(",",atualizaçãoIMOVEIS!Y273)-1),atualizaçãoIMOVEIS!Y273)</f>
        <v>0</v>
      </c>
      <c r="G274">
        <f>+atualizaçãoIMOVEIS!D273</f>
        <v>0</v>
      </c>
      <c r="H274" s="67">
        <f ca="1">IF('Tabela de Peso'!$E$8-atualizaçãoIMOVEIS!T273=0,1,'Tabela de Peso'!$E$8-atualizaçãoIMOVEIS!T273)</f>
        <v>45488</v>
      </c>
      <c r="I274" s="57">
        <f ca="1">+TODAY()-atualizaçãoIMOVEIS!U273</f>
        <v>45488</v>
      </c>
      <c r="J274" s="54">
        <f>+atualizaçãoIMOVEIS!K273</f>
        <v>0</v>
      </c>
      <c r="K274" s="54"/>
      <c r="L274" s="54" t="e">
        <f t="shared" si="9"/>
        <v>#DIV/0!</v>
      </c>
      <c r="M274" s="54"/>
      <c r="N274" s="54">
        <f>+atualizaçãoIMOVEIS!L273</f>
        <v>0</v>
      </c>
      <c r="O274" s="54"/>
      <c r="P274" s="54">
        <f>+atualizaçãoIMOVEIS!N273</f>
        <v>0</v>
      </c>
      <c r="Q274" s="62">
        <f>SUM(W$3:W274)</f>
        <v>272</v>
      </c>
      <c r="R274">
        <f>+atualizaçãoIMOVEIS!Q273</f>
        <v>0</v>
      </c>
      <c r="S274">
        <f>+atualizaçãoIMOVEIS!S273</f>
        <v>0</v>
      </c>
      <c r="T274">
        <f>+atualizaçãoIMOVEIS!V273</f>
        <v>0</v>
      </c>
      <c r="U274" s="56">
        <f>IFERROR(VLOOKUP(G274,'Tabela de Peso'!B$36:E$53,4,0),1)</f>
        <v>1</v>
      </c>
      <c r="V274">
        <f>IF(J274=0,'Tabela de Peso'!E$11,'Tabela de Peso'!E$10)</f>
        <v>8</v>
      </c>
      <c r="W274" s="1">
        <f>IF(atualizaçãoIMOVEIS!AB273="Especial",'Tabela de Peso'!$E$4,1)</f>
        <v>1</v>
      </c>
      <c r="X274" s="1">
        <f>IFERROR(VLOOKUP(D274,'Tabela de Peso'!B:E,4,0),'Tabela de Peso'!E$32)</f>
        <v>-100</v>
      </c>
      <c r="Y274" s="70">
        <f>COUNTIF(Clientes!B:B,B274)</f>
        <v>1048347</v>
      </c>
      <c r="Z274" s="69">
        <f>+COUNTIF(Visitas!B:B,B274)</f>
        <v>1048172</v>
      </c>
      <c r="AA274" s="94">
        <f>IFERROR(VLOOKUP(B274,ZAP!A$2:AC$793,28,0),1)</f>
        <v>1</v>
      </c>
      <c r="AB274" s="65">
        <f>IFERROR(VLOOKUP(B274,ZAP!A$2:AC$793,26,0),1)</f>
        <v>1</v>
      </c>
      <c r="AC274" s="55">
        <f>IF(B274="",-9999999999,((AA274*'Tabela de Peso'!$E$7/H274)+(Z274*'Tabela de Peso'!$E$6/H274)+(Y274*'Tabela de Peso'!$E$5/H274)+(AB274*'Tabela de Peso'!$E$9+T274/1000)+W274+V274+X274+U274++AF274+S274+atualizaçãoIMOVEIS!R273)-I274-P274/1000)</f>
        <v>-9999999999</v>
      </c>
      <c r="AD274" s="66" t="str">
        <f>IFERROR(+VLOOKUP(B274,ZAP!A:D,3,0),"não")</f>
        <v>não</v>
      </c>
      <c r="AE274" s="55" t="str">
        <f>IF(B274="","",IF(A274&lt;81,IF(AD274="ativo","manter","inserir"),IF(AD274="ativo",IF(H274&lt;'Tabela de Peso'!D$8,"manter","retirar"),"Não anunciar")))</f>
        <v/>
      </c>
    </row>
    <row r="275" spans="1:31" s="11" customFormat="1" x14ac:dyDescent="0.25">
      <c r="A275" s="56">
        <f t="shared" ca="1" si="8"/>
        <v>85</v>
      </c>
      <c r="B275" t="str">
        <f>IF(atualizaçãoIMOVEIS!Y274="",IF(atualizaçãoIMOVEIS!Z274="","",atualizaçãoIMOVEIS!B274),atualizaçãoIMOVEIS!B274)</f>
        <v/>
      </c>
      <c r="C275" t="e">
        <f>+LEFT(atualizaçãoIMOVEIS!F274,SEARCH(",",atualizaçãoIMOVEIS!F274))</f>
        <v>#VALUE!</v>
      </c>
      <c r="D275">
        <f>+atualizaçãoIMOVEIS!H274</f>
        <v>0</v>
      </c>
      <c r="E275">
        <f>+atualizaçãoIMOVEIS!J274</f>
        <v>0</v>
      </c>
      <c r="F275">
        <f>IFERROR(LEFT(atualizaçãoIMOVEIS!Y274,SEARCH(",",atualizaçãoIMOVEIS!Y274)-1),atualizaçãoIMOVEIS!Y274)</f>
        <v>0</v>
      </c>
      <c r="G275">
        <f>+atualizaçãoIMOVEIS!D274</f>
        <v>0</v>
      </c>
      <c r="H275" s="67">
        <f ca="1">IF('Tabela de Peso'!$E$8-atualizaçãoIMOVEIS!T274=0,1,'Tabela de Peso'!$E$8-atualizaçãoIMOVEIS!T274)</f>
        <v>45488</v>
      </c>
      <c r="I275" s="57">
        <f ca="1">+TODAY()-atualizaçãoIMOVEIS!U274</f>
        <v>45488</v>
      </c>
      <c r="J275" s="54">
        <f>+atualizaçãoIMOVEIS!K274</f>
        <v>0</v>
      </c>
      <c r="K275" s="54"/>
      <c r="L275" s="54" t="e">
        <f t="shared" si="9"/>
        <v>#DIV/0!</v>
      </c>
      <c r="M275" s="54"/>
      <c r="N275" s="54">
        <f>+atualizaçãoIMOVEIS!L274</f>
        <v>0</v>
      </c>
      <c r="O275" s="54"/>
      <c r="P275" s="54">
        <f>+atualizaçãoIMOVEIS!N274</f>
        <v>0</v>
      </c>
      <c r="Q275" s="62">
        <f>SUM(W$3:W275)</f>
        <v>273</v>
      </c>
      <c r="R275">
        <f>+atualizaçãoIMOVEIS!Q274</f>
        <v>0</v>
      </c>
      <c r="S275">
        <f>+atualizaçãoIMOVEIS!S274</f>
        <v>0</v>
      </c>
      <c r="T275">
        <f>+atualizaçãoIMOVEIS!V274</f>
        <v>0</v>
      </c>
      <c r="U275" s="56">
        <f>IFERROR(VLOOKUP(G275,'Tabela de Peso'!B$36:E$53,4,0),1)</f>
        <v>1</v>
      </c>
      <c r="V275">
        <f>IF(J275=0,'Tabela de Peso'!E$11,'Tabela de Peso'!E$10)</f>
        <v>8</v>
      </c>
      <c r="W275" s="1">
        <f>IF(atualizaçãoIMOVEIS!AB274="Especial",'Tabela de Peso'!$E$4,1)</f>
        <v>1</v>
      </c>
      <c r="X275" s="1">
        <f>IFERROR(VLOOKUP(D275,'Tabela de Peso'!B:E,4,0),'Tabela de Peso'!E$32)</f>
        <v>-100</v>
      </c>
      <c r="Y275" s="70">
        <f>COUNTIF(Clientes!B:B,B275)</f>
        <v>1048347</v>
      </c>
      <c r="Z275" s="69">
        <f>+COUNTIF(Visitas!B:B,B275)</f>
        <v>1048172</v>
      </c>
      <c r="AA275" s="94">
        <f>IFERROR(VLOOKUP(B275,ZAP!A$2:AC$793,28,0),1)</f>
        <v>1</v>
      </c>
      <c r="AB275" s="65">
        <f>IFERROR(VLOOKUP(B275,ZAP!A$2:AC$793,26,0),1)</f>
        <v>1</v>
      </c>
      <c r="AC275" s="55">
        <f>IF(B275="",-9999999999,((AA275*'Tabela de Peso'!$E$7/H275)+(Z275*'Tabela de Peso'!$E$6/H275)+(Y275*'Tabela de Peso'!$E$5/H275)+(AB275*'Tabela de Peso'!$E$9+T275/1000)+W275+V275+X275+U275++AF275+S275+atualizaçãoIMOVEIS!R274)-I275-P275/1000)</f>
        <v>-9999999999</v>
      </c>
      <c r="AD275" s="66" t="str">
        <f>IFERROR(+VLOOKUP(B275,ZAP!A:D,3,0),"não")</f>
        <v>não</v>
      </c>
      <c r="AE275" s="55" t="str">
        <f>IF(B275="","",IF(A275&lt;81,IF(AD275="ativo","manter","inserir"),IF(AD275="ativo",IF(H275&lt;'Tabela de Peso'!D$8,"manter","retirar"),"Não anunciar")))</f>
        <v/>
      </c>
    </row>
    <row r="276" spans="1:31" s="11" customFormat="1" x14ac:dyDescent="0.25">
      <c r="A276" s="56">
        <f t="shared" ca="1" si="8"/>
        <v>85</v>
      </c>
      <c r="B276" t="str">
        <f>IF(atualizaçãoIMOVEIS!Y275="",IF(atualizaçãoIMOVEIS!Z275="","",atualizaçãoIMOVEIS!B275),atualizaçãoIMOVEIS!B275)</f>
        <v/>
      </c>
      <c r="C276" t="e">
        <f>+LEFT(atualizaçãoIMOVEIS!F275,SEARCH(",",atualizaçãoIMOVEIS!F275))</f>
        <v>#VALUE!</v>
      </c>
      <c r="D276">
        <f>+atualizaçãoIMOVEIS!H275</f>
        <v>0</v>
      </c>
      <c r="E276">
        <f>+atualizaçãoIMOVEIS!J275</f>
        <v>0</v>
      </c>
      <c r="F276">
        <f>IFERROR(LEFT(atualizaçãoIMOVEIS!Y275,SEARCH(",",atualizaçãoIMOVEIS!Y275)-1),atualizaçãoIMOVEIS!Y275)</f>
        <v>0</v>
      </c>
      <c r="G276">
        <f>+atualizaçãoIMOVEIS!D275</f>
        <v>0</v>
      </c>
      <c r="H276" s="67">
        <f ca="1">IF('Tabela de Peso'!$E$8-atualizaçãoIMOVEIS!T275=0,1,'Tabela de Peso'!$E$8-atualizaçãoIMOVEIS!T275)</f>
        <v>45488</v>
      </c>
      <c r="I276" s="57">
        <f ca="1">+TODAY()-atualizaçãoIMOVEIS!U275</f>
        <v>45488</v>
      </c>
      <c r="J276" s="54">
        <f>+atualizaçãoIMOVEIS!K275</f>
        <v>0</v>
      </c>
      <c r="K276" s="54"/>
      <c r="L276" s="54" t="e">
        <f t="shared" si="9"/>
        <v>#DIV/0!</v>
      </c>
      <c r="M276" s="54"/>
      <c r="N276" s="54">
        <f>+atualizaçãoIMOVEIS!L275</f>
        <v>0</v>
      </c>
      <c r="O276" s="54"/>
      <c r="P276" s="54">
        <f>+atualizaçãoIMOVEIS!N275</f>
        <v>0</v>
      </c>
      <c r="Q276" s="62">
        <f>SUM(W$3:W276)</f>
        <v>274</v>
      </c>
      <c r="R276">
        <f>+atualizaçãoIMOVEIS!Q275</f>
        <v>0</v>
      </c>
      <c r="S276">
        <f>+atualizaçãoIMOVEIS!S275</f>
        <v>0</v>
      </c>
      <c r="T276">
        <f>+atualizaçãoIMOVEIS!V275</f>
        <v>0</v>
      </c>
      <c r="U276" s="56">
        <f>IFERROR(VLOOKUP(G276,'Tabela de Peso'!B$36:E$53,4,0),1)</f>
        <v>1</v>
      </c>
      <c r="V276">
        <f>IF(J276=0,'Tabela de Peso'!E$11,'Tabela de Peso'!E$10)</f>
        <v>8</v>
      </c>
      <c r="W276" s="1">
        <f>IF(atualizaçãoIMOVEIS!AB275="Especial",'Tabela de Peso'!$E$4,1)</f>
        <v>1</v>
      </c>
      <c r="X276" s="1">
        <f>IFERROR(VLOOKUP(D276,'Tabela de Peso'!B:E,4,0),'Tabela de Peso'!E$32)</f>
        <v>-100</v>
      </c>
      <c r="Y276" s="70">
        <f>COUNTIF(Clientes!B:B,B276)</f>
        <v>1048347</v>
      </c>
      <c r="Z276" s="69">
        <f>+COUNTIF(Visitas!B:B,B276)</f>
        <v>1048172</v>
      </c>
      <c r="AA276" s="94">
        <f>IFERROR(VLOOKUP(B276,ZAP!A$2:AC$793,28,0),1)</f>
        <v>1</v>
      </c>
      <c r="AB276" s="65">
        <f>IFERROR(VLOOKUP(B276,ZAP!A$2:AC$793,26,0),1)</f>
        <v>1</v>
      </c>
      <c r="AC276" s="55">
        <f>IF(B276="",-9999999999,((AA276*'Tabela de Peso'!$E$7/H276)+(Z276*'Tabela de Peso'!$E$6/H276)+(Y276*'Tabela de Peso'!$E$5/H276)+(AB276*'Tabela de Peso'!$E$9+T276/1000)+W276+V276+X276+U276++AF276+S276+atualizaçãoIMOVEIS!R275)-I276-P276/1000)</f>
        <v>-9999999999</v>
      </c>
      <c r="AD276" s="66" t="str">
        <f>IFERROR(+VLOOKUP(B276,ZAP!A:D,3,0),"não")</f>
        <v>não</v>
      </c>
      <c r="AE276" s="55" t="str">
        <f>IF(B276="","",IF(A276&lt;81,IF(AD276="ativo","manter","inserir"),IF(AD276="ativo",IF(H276&lt;'Tabela de Peso'!D$8,"manter","retirar"),"Não anunciar")))</f>
        <v/>
      </c>
    </row>
    <row r="277" spans="1:31" s="11" customFormat="1" x14ac:dyDescent="0.25">
      <c r="A277" s="56">
        <f t="shared" ca="1" si="8"/>
        <v>85</v>
      </c>
      <c r="B277" t="str">
        <f>IF(atualizaçãoIMOVEIS!Y276="",IF(atualizaçãoIMOVEIS!Z276="","",atualizaçãoIMOVEIS!B276),atualizaçãoIMOVEIS!B276)</f>
        <v/>
      </c>
      <c r="C277" t="e">
        <f>+LEFT(atualizaçãoIMOVEIS!F276,SEARCH(",",atualizaçãoIMOVEIS!F276))</f>
        <v>#VALUE!</v>
      </c>
      <c r="D277">
        <f>+atualizaçãoIMOVEIS!H276</f>
        <v>0</v>
      </c>
      <c r="E277">
        <f>+atualizaçãoIMOVEIS!J276</f>
        <v>0</v>
      </c>
      <c r="F277">
        <f>IFERROR(LEFT(atualizaçãoIMOVEIS!Y276,SEARCH(",",atualizaçãoIMOVEIS!Y276)-1),atualizaçãoIMOVEIS!Y276)</f>
        <v>0</v>
      </c>
      <c r="G277">
        <f>+atualizaçãoIMOVEIS!D276</f>
        <v>0</v>
      </c>
      <c r="H277" s="67">
        <f ca="1">IF('Tabela de Peso'!$E$8-atualizaçãoIMOVEIS!T276=0,1,'Tabela de Peso'!$E$8-atualizaçãoIMOVEIS!T276)</f>
        <v>45488</v>
      </c>
      <c r="I277" s="57">
        <f ca="1">+TODAY()-atualizaçãoIMOVEIS!U276</f>
        <v>45488</v>
      </c>
      <c r="J277" s="54">
        <f>+atualizaçãoIMOVEIS!K276</f>
        <v>0</v>
      </c>
      <c r="K277" s="54"/>
      <c r="L277" s="54" t="e">
        <f t="shared" si="9"/>
        <v>#DIV/0!</v>
      </c>
      <c r="M277" s="54"/>
      <c r="N277" s="54">
        <f>+atualizaçãoIMOVEIS!L276</f>
        <v>0</v>
      </c>
      <c r="O277" s="54"/>
      <c r="P277" s="54">
        <f>+atualizaçãoIMOVEIS!N276</f>
        <v>0</v>
      </c>
      <c r="Q277" s="62">
        <f>SUM(W$3:W277)</f>
        <v>275</v>
      </c>
      <c r="R277">
        <f>+atualizaçãoIMOVEIS!Q276</f>
        <v>0</v>
      </c>
      <c r="S277">
        <f>+atualizaçãoIMOVEIS!S276</f>
        <v>0</v>
      </c>
      <c r="T277">
        <f>+atualizaçãoIMOVEIS!V276</f>
        <v>0</v>
      </c>
      <c r="U277" s="56">
        <f>IFERROR(VLOOKUP(G277,'Tabela de Peso'!B$36:E$53,4,0),1)</f>
        <v>1</v>
      </c>
      <c r="V277">
        <f>IF(J277=0,'Tabela de Peso'!E$11,'Tabela de Peso'!E$10)</f>
        <v>8</v>
      </c>
      <c r="W277" s="1">
        <f>IF(atualizaçãoIMOVEIS!AB276="Especial",'Tabela de Peso'!$E$4,1)</f>
        <v>1</v>
      </c>
      <c r="X277" s="1">
        <f>IFERROR(VLOOKUP(D277,'Tabela de Peso'!B:E,4,0),'Tabela de Peso'!E$32)</f>
        <v>-100</v>
      </c>
      <c r="Y277" s="70">
        <f>COUNTIF(Clientes!B:B,B277)</f>
        <v>1048347</v>
      </c>
      <c r="Z277" s="69">
        <f>+COUNTIF(Visitas!B:B,B277)</f>
        <v>1048172</v>
      </c>
      <c r="AA277" s="94">
        <f>IFERROR(VLOOKUP(B277,ZAP!A$2:AC$793,28,0),1)</f>
        <v>1</v>
      </c>
      <c r="AB277" s="65">
        <f>IFERROR(VLOOKUP(B277,ZAP!A$2:AC$793,26,0),1)</f>
        <v>1</v>
      </c>
      <c r="AC277" s="55">
        <f>IF(B277="",-9999999999,((AA277*'Tabela de Peso'!$E$7/H277)+(Z277*'Tabela de Peso'!$E$6/H277)+(Y277*'Tabela de Peso'!$E$5/H277)+(AB277*'Tabela de Peso'!$E$9+T277/1000)+W277+V277+X277+U277++AF277+S277+atualizaçãoIMOVEIS!R276)-I277-P277/1000)</f>
        <v>-9999999999</v>
      </c>
      <c r="AD277" s="66" t="str">
        <f>IFERROR(+VLOOKUP(B277,ZAP!A:D,3,0),"não")</f>
        <v>não</v>
      </c>
      <c r="AE277" s="55" t="str">
        <f>IF(B277="","",IF(A277&lt;81,IF(AD277="ativo","manter","inserir"),IF(AD277="ativo",IF(H277&lt;'Tabela de Peso'!D$8,"manter","retirar"),"Não anunciar")))</f>
        <v/>
      </c>
    </row>
    <row r="278" spans="1:31" s="11" customFormat="1" x14ac:dyDescent="0.25">
      <c r="A278" s="56">
        <f t="shared" ca="1" si="8"/>
        <v>85</v>
      </c>
      <c r="B278" t="str">
        <f>IF(atualizaçãoIMOVEIS!Y277="",IF(atualizaçãoIMOVEIS!Z277="","",atualizaçãoIMOVEIS!B277),atualizaçãoIMOVEIS!B277)</f>
        <v/>
      </c>
      <c r="C278" t="e">
        <f>+LEFT(atualizaçãoIMOVEIS!F277,SEARCH(",",atualizaçãoIMOVEIS!F277))</f>
        <v>#VALUE!</v>
      </c>
      <c r="D278">
        <f>+atualizaçãoIMOVEIS!H277</f>
        <v>0</v>
      </c>
      <c r="E278">
        <f>+atualizaçãoIMOVEIS!J277</f>
        <v>0</v>
      </c>
      <c r="F278">
        <f>IFERROR(LEFT(atualizaçãoIMOVEIS!Y277,SEARCH(",",atualizaçãoIMOVEIS!Y277)-1),atualizaçãoIMOVEIS!Y277)</f>
        <v>0</v>
      </c>
      <c r="G278">
        <f>+atualizaçãoIMOVEIS!D277</f>
        <v>0</v>
      </c>
      <c r="H278" s="67">
        <f ca="1">IF('Tabela de Peso'!$E$8-atualizaçãoIMOVEIS!T277=0,1,'Tabela de Peso'!$E$8-atualizaçãoIMOVEIS!T277)</f>
        <v>45488</v>
      </c>
      <c r="I278" s="57">
        <f ca="1">+TODAY()-atualizaçãoIMOVEIS!U277</f>
        <v>45488</v>
      </c>
      <c r="J278" s="54">
        <f>+atualizaçãoIMOVEIS!K277</f>
        <v>0</v>
      </c>
      <c r="K278" s="54"/>
      <c r="L278" s="54" t="e">
        <f t="shared" si="9"/>
        <v>#DIV/0!</v>
      </c>
      <c r="M278" s="54"/>
      <c r="N278" s="54">
        <f>+atualizaçãoIMOVEIS!L277</f>
        <v>0</v>
      </c>
      <c r="O278" s="54"/>
      <c r="P278" s="54">
        <f>+atualizaçãoIMOVEIS!N277</f>
        <v>0</v>
      </c>
      <c r="Q278" s="62">
        <f>SUM(W$3:W278)</f>
        <v>276</v>
      </c>
      <c r="R278">
        <f>+atualizaçãoIMOVEIS!Q277</f>
        <v>0</v>
      </c>
      <c r="S278">
        <f>+atualizaçãoIMOVEIS!S277</f>
        <v>0</v>
      </c>
      <c r="T278">
        <f>+atualizaçãoIMOVEIS!V277</f>
        <v>0</v>
      </c>
      <c r="U278" s="56">
        <f>IFERROR(VLOOKUP(G278,'Tabela de Peso'!B$36:E$53,4,0),1)</f>
        <v>1</v>
      </c>
      <c r="V278">
        <f>IF(J278=0,'Tabela de Peso'!E$11,'Tabela de Peso'!E$10)</f>
        <v>8</v>
      </c>
      <c r="W278" s="1">
        <f>IF(atualizaçãoIMOVEIS!AB277="Especial",'Tabela de Peso'!$E$4,1)</f>
        <v>1</v>
      </c>
      <c r="X278" s="1">
        <f>IFERROR(VLOOKUP(D278,'Tabela de Peso'!B:E,4,0),'Tabela de Peso'!E$32)</f>
        <v>-100</v>
      </c>
      <c r="Y278" s="70">
        <f>COUNTIF(Clientes!B:B,B278)</f>
        <v>1048347</v>
      </c>
      <c r="Z278" s="69">
        <f>+COUNTIF(Visitas!B:B,B278)</f>
        <v>1048172</v>
      </c>
      <c r="AA278" s="94">
        <f>IFERROR(VLOOKUP(B278,ZAP!A$2:AC$793,28,0),1)</f>
        <v>1</v>
      </c>
      <c r="AB278" s="65">
        <f>IFERROR(VLOOKUP(B278,ZAP!A$2:AC$793,26,0),1)</f>
        <v>1</v>
      </c>
      <c r="AC278" s="55">
        <f>IF(B278="",-9999999999,((AA278*'Tabela de Peso'!$E$7/H278)+(Z278*'Tabela de Peso'!$E$6/H278)+(Y278*'Tabela de Peso'!$E$5/H278)+(AB278*'Tabela de Peso'!$E$9+T278/1000)+W278+V278+X278+U278++AF278+S278+atualizaçãoIMOVEIS!R277)-I278-P278/1000)</f>
        <v>-9999999999</v>
      </c>
      <c r="AD278" s="66" t="str">
        <f>IFERROR(+VLOOKUP(B278,ZAP!A:D,3,0),"não")</f>
        <v>não</v>
      </c>
      <c r="AE278" s="55" t="str">
        <f>IF(B278="","",IF(A278&lt;81,IF(AD278="ativo","manter","inserir"),IF(AD278="ativo",IF(H278&lt;'Tabela de Peso'!D$8,"manter","retirar"),"Não anunciar")))</f>
        <v/>
      </c>
    </row>
    <row r="279" spans="1:31" s="11" customFormat="1" x14ac:dyDescent="0.25">
      <c r="A279" s="56">
        <f t="shared" ca="1" si="8"/>
        <v>85</v>
      </c>
      <c r="B279" t="str">
        <f>IF(atualizaçãoIMOVEIS!Y278="",IF(atualizaçãoIMOVEIS!Z278="","",atualizaçãoIMOVEIS!B278),atualizaçãoIMOVEIS!B278)</f>
        <v/>
      </c>
      <c r="C279" t="e">
        <f>+LEFT(atualizaçãoIMOVEIS!F278,SEARCH(",",atualizaçãoIMOVEIS!F278))</f>
        <v>#VALUE!</v>
      </c>
      <c r="D279">
        <f>+atualizaçãoIMOVEIS!H278</f>
        <v>0</v>
      </c>
      <c r="E279">
        <f>+atualizaçãoIMOVEIS!J278</f>
        <v>0</v>
      </c>
      <c r="F279">
        <f>IFERROR(LEFT(atualizaçãoIMOVEIS!Y278,SEARCH(",",atualizaçãoIMOVEIS!Y278)-1),atualizaçãoIMOVEIS!Y278)</f>
        <v>0</v>
      </c>
      <c r="G279">
        <f>+atualizaçãoIMOVEIS!D278</f>
        <v>0</v>
      </c>
      <c r="H279" s="67">
        <f ca="1">IF('Tabela de Peso'!$E$8-atualizaçãoIMOVEIS!T278=0,1,'Tabela de Peso'!$E$8-atualizaçãoIMOVEIS!T278)</f>
        <v>45488</v>
      </c>
      <c r="I279" s="57">
        <f ca="1">+TODAY()-atualizaçãoIMOVEIS!U278</f>
        <v>45488</v>
      </c>
      <c r="J279" s="54">
        <f>+atualizaçãoIMOVEIS!K278</f>
        <v>0</v>
      </c>
      <c r="K279" s="54"/>
      <c r="L279" s="54" t="e">
        <f t="shared" si="9"/>
        <v>#DIV/0!</v>
      </c>
      <c r="M279" s="54"/>
      <c r="N279" s="54">
        <f>+atualizaçãoIMOVEIS!L278</f>
        <v>0</v>
      </c>
      <c r="O279" s="54"/>
      <c r="P279" s="54">
        <f>+atualizaçãoIMOVEIS!N278</f>
        <v>0</v>
      </c>
      <c r="Q279" s="62">
        <f>SUM(W$3:W279)</f>
        <v>277</v>
      </c>
      <c r="R279">
        <f>+atualizaçãoIMOVEIS!Q278</f>
        <v>0</v>
      </c>
      <c r="S279">
        <f>+atualizaçãoIMOVEIS!S278</f>
        <v>0</v>
      </c>
      <c r="T279">
        <f>+atualizaçãoIMOVEIS!V278</f>
        <v>0</v>
      </c>
      <c r="U279" s="56">
        <f>IFERROR(VLOOKUP(G279,'Tabela de Peso'!B$36:E$53,4,0),1)</f>
        <v>1</v>
      </c>
      <c r="V279">
        <f>IF(J279=0,'Tabela de Peso'!E$11,'Tabela de Peso'!E$10)</f>
        <v>8</v>
      </c>
      <c r="W279" s="1">
        <f>IF(atualizaçãoIMOVEIS!AB278="Especial",'Tabela de Peso'!$E$4,1)</f>
        <v>1</v>
      </c>
      <c r="X279" s="1">
        <f>IFERROR(VLOOKUP(D279,'Tabela de Peso'!B:E,4,0),'Tabela de Peso'!E$32)</f>
        <v>-100</v>
      </c>
      <c r="Y279" s="70">
        <f>COUNTIF(Clientes!B:B,B279)</f>
        <v>1048347</v>
      </c>
      <c r="Z279" s="69">
        <f>+COUNTIF(Visitas!B:B,B279)</f>
        <v>1048172</v>
      </c>
      <c r="AA279" s="94">
        <f>IFERROR(VLOOKUP(B279,ZAP!A$2:AC$793,28,0),1)</f>
        <v>1</v>
      </c>
      <c r="AB279" s="65">
        <f>IFERROR(VLOOKUP(B279,ZAP!A$2:AC$793,26,0),1)</f>
        <v>1</v>
      </c>
      <c r="AC279" s="55">
        <f>IF(B279="",-9999999999,((AA279*'Tabela de Peso'!$E$7/H279)+(Z279*'Tabela de Peso'!$E$6/H279)+(Y279*'Tabela de Peso'!$E$5/H279)+(AB279*'Tabela de Peso'!$E$9+T279/1000)+W279+V279+X279+U279++AF279+S279+atualizaçãoIMOVEIS!R278)-I279-P279/1000)</f>
        <v>-9999999999</v>
      </c>
      <c r="AD279" s="66" t="str">
        <f>IFERROR(+VLOOKUP(B279,ZAP!A:D,3,0),"não")</f>
        <v>não</v>
      </c>
      <c r="AE279" s="55" t="str">
        <f>IF(B279="","",IF(A279&lt;81,IF(AD279="ativo","manter","inserir"),IF(AD279="ativo",IF(H279&lt;'Tabela de Peso'!D$8,"manter","retirar"),"Não anunciar")))</f>
        <v/>
      </c>
    </row>
    <row r="280" spans="1:31" s="11" customFormat="1" x14ac:dyDescent="0.25">
      <c r="A280" s="56">
        <f t="shared" ca="1" si="8"/>
        <v>85</v>
      </c>
      <c r="B280" t="str">
        <f>IF(atualizaçãoIMOVEIS!Y279="",IF(atualizaçãoIMOVEIS!Z279="","",atualizaçãoIMOVEIS!B279),atualizaçãoIMOVEIS!B279)</f>
        <v/>
      </c>
      <c r="C280" t="e">
        <f>+LEFT(atualizaçãoIMOVEIS!F279,SEARCH(",",atualizaçãoIMOVEIS!F279))</f>
        <v>#VALUE!</v>
      </c>
      <c r="D280">
        <f>+atualizaçãoIMOVEIS!H279</f>
        <v>0</v>
      </c>
      <c r="E280">
        <f>+atualizaçãoIMOVEIS!J279</f>
        <v>0</v>
      </c>
      <c r="F280">
        <f>IFERROR(LEFT(atualizaçãoIMOVEIS!Y279,SEARCH(",",atualizaçãoIMOVEIS!Y279)-1),atualizaçãoIMOVEIS!Y279)</f>
        <v>0</v>
      </c>
      <c r="G280">
        <f>+atualizaçãoIMOVEIS!D279</f>
        <v>0</v>
      </c>
      <c r="H280" s="67">
        <f ca="1">IF('Tabela de Peso'!$E$8-atualizaçãoIMOVEIS!T279=0,1,'Tabela de Peso'!$E$8-atualizaçãoIMOVEIS!T279)</f>
        <v>45488</v>
      </c>
      <c r="I280" s="57">
        <f ca="1">+TODAY()-atualizaçãoIMOVEIS!U279</f>
        <v>45488</v>
      </c>
      <c r="J280" s="54">
        <f>+atualizaçãoIMOVEIS!K279</f>
        <v>0</v>
      </c>
      <c r="K280" s="54"/>
      <c r="L280" s="54" t="e">
        <f t="shared" si="9"/>
        <v>#DIV/0!</v>
      </c>
      <c r="M280" s="54"/>
      <c r="N280" s="54">
        <f>+atualizaçãoIMOVEIS!L279</f>
        <v>0</v>
      </c>
      <c r="O280" s="54"/>
      <c r="P280" s="54">
        <f>+atualizaçãoIMOVEIS!N279</f>
        <v>0</v>
      </c>
      <c r="Q280" s="62">
        <f>SUM(W$3:W280)</f>
        <v>278</v>
      </c>
      <c r="R280">
        <f>+atualizaçãoIMOVEIS!Q279</f>
        <v>0</v>
      </c>
      <c r="S280">
        <f>+atualizaçãoIMOVEIS!S279</f>
        <v>0</v>
      </c>
      <c r="T280">
        <f>+atualizaçãoIMOVEIS!V279</f>
        <v>0</v>
      </c>
      <c r="U280" s="56">
        <f>IFERROR(VLOOKUP(G280,'Tabela de Peso'!B$36:E$53,4,0),1)</f>
        <v>1</v>
      </c>
      <c r="V280">
        <f>IF(J280=0,'Tabela de Peso'!E$11,'Tabela de Peso'!E$10)</f>
        <v>8</v>
      </c>
      <c r="W280" s="1">
        <f>IF(atualizaçãoIMOVEIS!AB279="Especial",'Tabela de Peso'!$E$4,1)</f>
        <v>1</v>
      </c>
      <c r="X280" s="1">
        <f>IFERROR(VLOOKUP(D280,'Tabela de Peso'!B:E,4,0),'Tabela de Peso'!E$32)</f>
        <v>-100</v>
      </c>
      <c r="Y280" s="70">
        <f>COUNTIF(Clientes!B:B,B280)</f>
        <v>1048347</v>
      </c>
      <c r="Z280" s="69">
        <f>+COUNTIF(Visitas!B:B,B280)</f>
        <v>1048172</v>
      </c>
      <c r="AA280" s="94">
        <f>IFERROR(VLOOKUP(B280,ZAP!A$2:AC$793,28,0),1)</f>
        <v>1</v>
      </c>
      <c r="AB280" s="65">
        <f>IFERROR(VLOOKUP(B280,ZAP!A$2:AC$793,26,0),1)</f>
        <v>1</v>
      </c>
      <c r="AC280" s="55">
        <f>IF(B280="",-9999999999,((AA280*'Tabela de Peso'!$E$7/H280)+(Z280*'Tabela de Peso'!$E$6/H280)+(Y280*'Tabela de Peso'!$E$5/H280)+(AB280*'Tabela de Peso'!$E$9+T280/1000)+W280+V280+X280+U280++AF280+S280+atualizaçãoIMOVEIS!R279)-I280-P280/1000)</f>
        <v>-9999999999</v>
      </c>
      <c r="AD280" s="66" t="str">
        <f>IFERROR(+VLOOKUP(B280,ZAP!A:D,3,0),"não")</f>
        <v>não</v>
      </c>
      <c r="AE280" s="55" t="str">
        <f>IF(B280="","",IF(A280&lt;81,IF(AD280="ativo","manter","inserir"),IF(AD280="ativo",IF(H280&lt;'Tabela de Peso'!D$8,"manter","retirar"),"Não anunciar")))</f>
        <v/>
      </c>
    </row>
    <row r="281" spans="1:31" s="11" customFormat="1" x14ac:dyDescent="0.25">
      <c r="A281" s="56">
        <f t="shared" ca="1" si="8"/>
        <v>85</v>
      </c>
      <c r="B281" t="str">
        <f>IF(atualizaçãoIMOVEIS!Y280="",IF(atualizaçãoIMOVEIS!Z280="","",atualizaçãoIMOVEIS!B280),atualizaçãoIMOVEIS!B280)</f>
        <v/>
      </c>
      <c r="C281" t="e">
        <f>+LEFT(atualizaçãoIMOVEIS!F280,SEARCH(",",atualizaçãoIMOVEIS!F280))</f>
        <v>#VALUE!</v>
      </c>
      <c r="D281">
        <f>+atualizaçãoIMOVEIS!H280</f>
        <v>0</v>
      </c>
      <c r="E281">
        <f>+atualizaçãoIMOVEIS!J280</f>
        <v>0</v>
      </c>
      <c r="F281">
        <f>IFERROR(LEFT(atualizaçãoIMOVEIS!Y280,SEARCH(",",atualizaçãoIMOVEIS!Y280)-1),atualizaçãoIMOVEIS!Y280)</f>
        <v>0</v>
      </c>
      <c r="G281">
        <f>+atualizaçãoIMOVEIS!D280</f>
        <v>0</v>
      </c>
      <c r="H281" s="67">
        <f ca="1">IF('Tabela de Peso'!$E$8-atualizaçãoIMOVEIS!T280=0,1,'Tabela de Peso'!$E$8-atualizaçãoIMOVEIS!T280)</f>
        <v>45488</v>
      </c>
      <c r="I281" s="57">
        <f ca="1">+TODAY()-atualizaçãoIMOVEIS!U280</f>
        <v>45488</v>
      </c>
      <c r="J281" s="54">
        <f>+atualizaçãoIMOVEIS!K280</f>
        <v>0</v>
      </c>
      <c r="K281" s="54"/>
      <c r="L281" s="54" t="e">
        <f t="shared" si="9"/>
        <v>#DIV/0!</v>
      </c>
      <c r="M281" s="54"/>
      <c r="N281" s="54">
        <f>+atualizaçãoIMOVEIS!L280</f>
        <v>0</v>
      </c>
      <c r="O281" s="54"/>
      <c r="P281" s="54">
        <f>+atualizaçãoIMOVEIS!N280</f>
        <v>0</v>
      </c>
      <c r="Q281" s="62">
        <f>SUM(W$3:W281)</f>
        <v>279</v>
      </c>
      <c r="R281">
        <f>+atualizaçãoIMOVEIS!Q280</f>
        <v>0</v>
      </c>
      <c r="S281">
        <f>+atualizaçãoIMOVEIS!S280</f>
        <v>0</v>
      </c>
      <c r="T281">
        <f>+atualizaçãoIMOVEIS!V280</f>
        <v>0</v>
      </c>
      <c r="U281" s="56">
        <f>IFERROR(VLOOKUP(G281,'Tabela de Peso'!B$36:E$53,4,0),1)</f>
        <v>1</v>
      </c>
      <c r="V281">
        <f>IF(J281=0,'Tabela de Peso'!E$11,'Tabela de Peso'!E$10)</f>
        <v>8</v>
      </c>
      <c r="W281" s="1">
        <f>IF(atualizaçãoIMOVEIS!AB280="Especial",'Tabela de Peso'!$E$4,1)</f>
        <v>1</v>
      </c>
      <c r="X281" s="1">
        <f>IFERROR(VLOOKUP(D281,'Tabela de Peso'!B:E,4,0),'Tabela de Peso'!E$32)</f>
        <v>-100</v>
      </c>
      <c r="Y281" s="70">
        <f>COUNTIF(Clientes!B:B,B281)</f>
        <v>1048347</v>
      </c>
      <c r="Z281" s="69">
        <f>+COUNTIF(Visitas!B:B,B281)</f>
        <v>1048172</v>
      </c>
      <c r="AA281" s="94">
        <f>IFERROR(VLOOKUP(B281,ZAP!A$2:AC$793,28,0),1)</f>
        <v>1</v>
      </c>
      <c r="AB281" s="65">
        <f>IFERROR(VLOOKUP(B281,ZAP!A$2:AC$793,26,0),1)</f>
        <v>1</v>
      </c>
      <c r="AC281" s="55">
        <f>IF(B281="",-9999999999,((AA281*'Tabela de Peso'!$E$7/H281)+(Z281*'Tabela de Peso'!$E$6/H281)+(Y281*'Tabela de Peso'!$E$5/H281)+(AB281*'Tabela de Peso'!$E$9+T281/1000)+W281+V281+X281+U281++AF281+S281+atualizaçãoIMOVEIS!R280)-I281-P281/1000)</f>
        <v>-9999999999</v>
      </c>
      <c r="AD281" s="66" t="str">
        <f>IFERROR(+VLOOKUP(B281,ZAP!A:D,3,0),"não")</f>
        <v>não</v>
      </c>
      <c r="AE281" s="55" t="str">
        <f>IF(B281="","",IF(A281&lt;81,IF(AD281="ativo","manter","inserir"),IF(AD281="ativo",IF(H281&lt;'Tabela de Peso'!D$8,"manter","retirar"),"Não anunciar")))</f>
        <v/>
      </c>
    </row>
    <row r="282" spans="1:31" s="11" customFormat="1" x14ac:dyDescent="0.25">
      <c r="A282" s="56">
        <f t="shared" ca="1" si="8"/>
        <v>85</v>
      </c>
      <c r="B282" t="str">
        <f>IF(atualizaçãoIMOVEIS!Y281="",IF(atualizaçãoIMOVEIS!Z281="","",atualizaçãoIMOVEIS!B281),atualizaçãoIMOVEIS!B281)</f>
        <v/>
      </c>
      <c r="C282" t="e">
        <f>+LEFT(atualizaçãoIMOVEIS!F281,SEARCH(",",atualizaçãoIMOVEIS!F281))</f>
        <v>#VALUE!</v>
      </c>
      <c r="D282">
        <f>+atualizaçãoIMOVEIS!H281</f>
        <v>0</v>
      </c>
      <c r="E282">
        <f>+atualizaçãoIMOVEIS!J281</f>
        <v>0</v>
      </c>
      <c r="F282">
        <f>IFERROR(LEFT(atualizaçãoIMOVEIS!Y281,SEARCH(",",atualizaçãoIMOVEIS!Y281)-1),atualizaçãoIMOVEIS!Y281)</f>
        <v>0</v>
      </c>
      <c r="G282">
        <f>+atualizaçãoIMOVEIS!D281</f>
        <v>0</v>
      </c>
      <c r="H282" s="67">
        <f ca="1">IF('Tabela de Peso'!$E$8-atualizaçãoIMOVEIS!T281=0,1,'Tabela de Peso'!$E$8-atualizaçãoIMOVEIS!T281)</f>
        <v>45488</v>
      </c>
      <c r="I282" s="57">
        <f ca="1">+TODAY()-atualizaçãoIMOVEIS!U281</f>
        <v>45488</v>
      </c>
      <c r="J282" s="54">
        <f>+atualizaçãoIMOVEIS!K281</f>
        <v>0</v>
      </c>
      <c r="K282" s="54"/>
      <c r="L282" s="54" t="e">
        <f t="shared" si="9"/>
        <v>#DIV/0!</v>
      </c>
      <c r="M282" s="54"/>
      <c r="N282" s="54">
        <f>+atualizaçãoIMOVEIS!L281</f>
        <v>0</v>
      </c>
      <c r="O282" s="54"/>
      <c r="P282" s="54">
        <f>+atualizaçãoIMOVEIS!N281</f>
        <v>0</v>
      </c>
      <c r="Q282" s="62">
        <f>SUM(W$3:W282)</f>
        <v>280</v>
      </c>
      <c r="R282">
        <f>+atualizaçãoIMOVEIS!Q281</f>
        <v>0</v>
      </c>
      <c r="S282">
        <f>+atualizaçãoIMOVEIS!S281</f>
        <v>0</v>
      </c>
      <c r="T282">
        <f>+atualizaçãoIMOVEIS!V281</f>
        <v>0</v>
      </c>
      <c r="U282" s="56">
        <f>IFERROR(VLOOKUP(G282,'Tabela de Peso'!B$36:E$53,4,0),1)</f>
        <v>1</v>
      </c>
      <c r="V282">
        <f>IF(J282=0,'Tabela de Peso'!E$11,'Tabela de Peso'!E$10)</f>
        <v>8</v>
      </c>
      <c r="W282" s="1">
        <f>IF(atualizaçãoIMOVEIS!AB281="Especial",'Tabela de Peso'!$E$4,1)</f>
        <v>1</v>
      </c>
      <c r="X282" s="1">
        <f>IFERROR(VLOOKUP(D282,'Tabela de Peso'!B:E,4,0),'Tabela de Peso'!E$32)</f>
        <v>-100</v>
      </c>
      <c r="Y282" s="70">
        <f>COUNTIF(Clientes!B:B,B282)</f>
        <v>1048347</v>
      </c>
      <c r="Z282" s="69">
        <f>+COUNTIF(Visitas!B:B,B282)</f>
        <v>1048172</v>
      </c>
      <c r="AA282" s="94">
        <f>IFERROR(VLOOKUP(B282,ZAP!A$2:AC$793,28,0),1)</f>
        <v>1</v>
      </c>
      <c r="AB282" s="65">
        <f>IFERROR(VLOOKUP(B282,ZAP!A$2:AC$793,26,0),1)</f>
        <v>1</v>
      </c>
      <c r="AC282" s="55">
        <f>IF(B282="",-9999999999,((AA282*'Tabela de Peso'!$E$7/H282)+(Z282*'Tabela de Peso'!$E$6/H282)+(Y282*'Tabela de Peso'!$E$5/H282)+(AB282*'Tabela de Peso'!$E$9+T282/1000)+W282+V282+X282+U282++AF282+S282+atualizaçãoIMOVEIS!R281)-I282-P282/1000)</f>
        <v>-9999999999</v>
      </c>
      <c r="AD282" s="66" t="str">
        <f>IFERROR(+VLOOKUP(B282,ZAP!A:D,3,0),"não")</f>
        <v>não</v>
      </c>
      <c r="AE282" s="55" t="str">
        <f>IF(B282="","",IF(A282&lt;81,IF(AD282="ativo","manter","inserir"),IF(AD282="ativo",IF(H282&lt;'Tabela de Peso'!D$8,"manter","retirar"),"Não anunciar")))</f>
        <v/>
      </c>
    </row>
    <row r="283" spans="1:31" s="11" customFormat="1" x14ac:dyDescent="0.25">
      <c r="A283" s="56">
        <f t="shared" ca="1" si="8"/>
        <v>85</v>
      </c>
      <c r="B283" t="str">
        <f>IF(atualizaçãoIMOVEIS!Y282="",IF(atualizaçãoIMOVEIS!Z282="","",atualizaçãoIMOVEIS!B282),atualizaçãoIMOVEIS!B282)</f>
        <v/>
      </c>
      <c r="C283" t="e">
        <f>+LEFT(atualizaçãoIMOVEIS!F282,SEARCH(",",atualizaçãoIMOVEIS!F282))</f>
        <v>#VALUE!</v>
      </c>
      <c r="D283">
        <f>+atualizaçãoIMOVEIS!H282</f>
        <v>0</v>
      </c>
      <c r="E283">
        <f>+atualizaçãoIMOVEIS!J282</f>
        <v>0</v>
      </c>
      <c r="F283">
        <f>IFERROR(LEFT(atualizaçãoIMOVEIS!Y282,SEARCH(",",atualizaçãoIMOVEIS!Y282)-1),atualizaçãoIMOVEIS!Y282)</f>
        <v>0</v>
      </c>
      <c r="G283">
        <f>+atualizaçãoIMOVEIS!D282</f>
        <v>0</v>
      </c>
      <c r="H283" s="67">
        <f ca="1">IF('Tabela de Peso'!$E$8-atualizaçãoIMOVEIS!T282=0,1,'Tabela de Peso'!$E$8-atualizaçãoIMOVEIS!T282)</f>
        <v>45488</v>
      </c>
      <c r="I283" s="57">
        <f ca="1">+TODAY()-atualizaçãoIMOVEIS!U282</f>
        <v>45488</v>
      </c>
      <c r="J283" s="54">
        <f>+atualizaçãoIMOVEIS!K282</f>
        <v>0</v>
      </c>
      <c r="K283" s="54"/>
      <c r="L283" s="54" t="e">
        <f t="shared" si="9"/>
        <v>#DIV/0!</v>
      </c>
      <c r="M283" s="54"/>
      <c r="N283" s="54">
        <f>+atualizaçãoIMOVEIS!L282</f>
        <v>0</v>
      </c>
      <c r="O283" s="54"/>
      <c r="P283" s="54">
        <f>+atualizaçãoIMOVEIS!N282</f>
        <v>0</v>
      </c>
      <c r="Q283" s="62">
        <f>SUM(W$3:W283)</f>
        <v>281</v>
      </c>
      <c r="R283">
        <f>+atualizaçãoIMOVEIS!Q282</f>
        <v>0</v>
      </c>
      <c r="S283">
        <f>+atualizaçãoIMOVEIS!S282</f>
        <v>0</v>
      </c>
      <c r="T283">
        <f>+atualizaçãoIMOVEIS!V282</f>
        <v>0</v>
      </c>
      <c r="U283" s="56">
        <f>IFERROR(VLOOKUP(G283,'Tabela de Peso'!B$36:E$53,4,0),1)</f>
        <v>1</v>
      </c>
      <c r="V283">
        <f>IF(J283=0,'Tabela de Peso'!E$11,'Tabela de Peso'!E$10)</f>
        <v>8</v>
      </c>
      <c r="W283" s="1">
        <f>IF(atualizaçãoIMOVEIS!AB282="Especial",'Tabela de Peso'!$E$4,1)</f>
        <v>1</v>
      </c>
      <c r="X283" s="1">
        <f>IFERROR(VLOOKUP(D283,'Tabela de Peso'!B:E,4,0),'Tabela de Peso'!E$32)</f>
        <v>-100</v>
      </c>
      <c r="Y283" s="70">
        <f>COUNTIF(Clientes!B:B,B283)</f>
        <v>1048347</v>
      </c>
      <c r="Z283" s="69">
        <f>+COUNTIF(Visitas!B:B,B283)</f>
        <v>1048172</v>
      </c>
      <c r="AA283" s="94">
        <f>IFERROR(VLOOKUP(B283,ZAP!A$2:AC$793,28,0),1)</f>
        <v>1</v>
      </c>
      <c r="AB283" s="65">
        <f>IFERROR(VLOOKUP(B283,ZAP!A$2:AC$793,26,0),1)</f>
        <v>1</v>
      </c>
      <c r="AC283" s="55">
        <f>IF(B283="",-9999999999,((AA283*'Tabela de Peso'!$E$7/H283)+(Z283*'Tabela de Peso'!$E$6/H283)+(Y283*'Tabela de Peso'!$E$5/H283)+(AB283*'Tabela de Peso'!$E$9+T283/1000)+W283+V283+X283+U283++AF283+S283+atualizaçãoIMOVEIS!R282)-I283-P283/1000)</f>
        <v>-9999999999</v>
      </c>
      <c r="AD283" s="66" t="str">
        <f>IFERROR(+VLOOKUP(B283,ZAP!A:D,3,0),"não")</f>
        <v>não</v>
      </c>
      <c r="AE283" s="55" t="str">
        <f>IF(B283="","",IF(A283&lt;81,IF(AD283="ativo","manter","inserir"),IF(AD283="ativo",IF(H283&lt;'Tabela de Peso'!D$8,"manter","retirar"),"Não anunciar")))</f>
        <v/>
      </c>
    </row>
    <row r="284" spans="1:31" s="11" customFormat="1" x14ac:dyDescent="0.25">
      <c r="A284" s="56">
        <f t="shared" ca="1" si="8"/>
        <v>85</v>
      </c>
      <c r="B284" t="str">
        <f>IF(atualizaçãoIMOVEIS!Y283="",IF(atualizaçãoIMOVEIS!Z283="","",atualizaçãoIMOVEIS!B283),atualizaçãoIMOVEIS!B283)</f>
        <v/>
      </c>
      <c r="C284" t="e">
        <f>+LEFT(atualizaçãoIMOVEIS!F283,SEARCH(",",atualizaçãoIMOVEIS!F283))</f>
        <v>#VALUE!</v>
      </c>
      <c r="D284">
        <f>+atualizaçãoIMOVEIS!H283</f>
        <v>0</v>
      </c>
      <c r="E284">
        <f>+atualizaçãoIMOVEIS!J283</f>
        <v>0</v>
      </c>
      <c r="F284">
        <f>IFERROR(LEFT(atualizaçãoIMOVEIS!Y283,SEARCH(",",atualizaçãoIMOVEIS!Y283)-1),atualizaçãoIMOVEIS!Y283)</f>
        <v>0</v>
      </c>
      <c r="G284">
        <f>+atualizaçãoIMOVEIS!D283</f>
        <v>0</v>
      </c>
      <c r="H284" s="67">
        <f ca="1">IF('Tabela de Peso'!$E$8-atualizaçãoIMOVEIS!T283=0,1,'Tabela de Peso'!$E$8-atualizaçãoIMOVEIS!T283)</f>
        <v>45488</v>
      </c>
      <c r="I284" s="57">
        <f ca="1">+TODAY()-atualizaçãoIMOVEIS!U283</f>
        <v>45488</v>
      </c>
      <c r="J284" s="54">
        <f>+atualizaçãoIMOVEIS!K283</f>
        <v>0</v>
      </c>
      <c r="K284" s="54"/>
      <c r="L284" s="54" t="e">
        <f t="shared" si="9"/>
        <v>#DIV/0!</v>
      </c>
      <c r="M284" s="54"/>
      <c r="N284" s="54">
        <f>+atualizaçãoIMOVEIS!L283</f>
        <v>0</v>
      </c>
      <c r="O284" s="54"/>
      <c r="P284" s="54">
        <f>+atualizaçãoIMOVEIS!N283</f>
        <v>0</v>
      </c>
      <c r="Q284" s="62">
        <f>SUM(W$3:W284)</f>
        <v>282</v>
      </c>
      <c r="R284">
        <f>+atualizaçãoIMOVEIS!Q283</f>
        <v>0</v>
      </c>
      <c r="S284">
        <f>+atualizaçãoIMOVEIS!S283</f>
        <v>0</v>
      </c>
      <c r="T284">
        <f>+atualizaçãoIMOVEIS!V283</f>
        <v>0</v>
      </c>
      <c r="U284" s="56">
        <f>IFERROR(VLOOKUP(G284,'Tabela de Peso'!B$36:E$53,4,0),1)</f>
        <v>1</v>
      </c>
      <c r="V284">
        <f>IF(J284=0,'Tabela de Peso'!E$11,'Tabela de Peso'!E$10)</f>
        <v>8</v>
      </c>
      <c r="W284" s="1">
        <f>IF(atualizaçãoIMOVEIS!AB283="Especial",'Tabela de Peso'!$E$4,1)</f>
        <v>1</v>
      </c>
      <c r="X284" s="1">
        <f>IFERROR(VLOOKUP(D284,'Tabela de Peso'!B:E,4,0),'Tabela de Peso'!E$32)</f>
        <v>-100</v>
      </c>
      <c r="Y284" s="70">
        <f>COUNTIF(Clientes!B:B,B284)</f>
        <v>1048347</v>
      </c>
      <c r="Z284" s="69">
        <f>+COUNTIF(Visitas!B:B,B284)</f>
        <v>1048172</v>
      </c>
      <c r="AA284" s="94">
        <f>IFERROR(VLOOKUP(B284,ZAP!A$2:AC$793,28,0),1)</f>
        <v>1</v>
      </c>
      <c r="AB284" s="65">
        <f>IFERROR(VLOOKUP(B284,ZAP!A$2:AC$793,26,0),1)</f>
        <v>1</v>
      </c>
      <c r="AC284" s="55">
        <f>IF(B284="",-9999999999,((AA284*'Tabela de Peso'!$E$7/H284)+(Z284*'Tabela de Peso'!$E$6/H284)+(Y284*'Tabela de Peso'!$E$5/H284)+(AB284*'Tabela de Peso'!$E$9+T284/1000)+W284+V284+X284+U284++AF284+S284+atualizaçãoIMOVEIS!R283)-I284-P284/1000)</f>
        <v>-9999999999</v>
      </c>
      <c r="AD284" s="66" t="str">
        <f>IFERROR(+VLOOKUP(B284,ZAP!A:D,3,0),"não")</f>
        <v>não</v>
      </c>
      <c r="AE284" s="55" t="str">
        <f>IF(B284="","",IF(A284&lt;81,IF(AD284="ativo","manter","inserir"),IF(AD284="ativo",IF(H284&lt;'Tabela de Peso'!D$8,"manter","retirar"),"Não anunciar")))</f>
        <v/>
      </c>
    </row>
    <row r="285" spans="1:31" s="11" customFormat="1" x14ac:dyDescent="0.25">
      <c r="A285" s="56">
        <f t="shared" ca="1" si="8"/>
        <v>85</v>
      </c>
      <c r="B285" t="str">
        <f>IF(atualizaçãoIMOVEIS!Y284="",IF(atualizaçãoIMOVEIS!Z284="","",atualizaçãoIMOVEIS!B284),atualizaçãoIMOVEIS!B284)</f>
        <v/>
      </c>
      <c r="C285" t="e">
        <f>+LEFT(atualizaçãoIMOVEIS!F284,SEARCH(",",atualizaçãoIMOVEIS!F284))</f>
        <v>#VALUE!</v>
      </c>
      <c r="D285">
        <f>+atualizaçãoIMOVEIS!H284</f>
        <v>0</v>
      </c>
      <c r="E285">
        <f>+atualizaçãoIMOVEIS!J284</f>
        <v>0</v>
      </c>
      <c r="F285">
        <f>IFERROR(LEFT(atualizaçãoIMOVEIS!Y284,SEARCH(",",atualizaçãoIMOVEIS!Y284)-1),atualizaçãoIMOVEIS!Y284)</f>
        <v>0</v>
      </c>
      <c r="G285">
        <f>+atualizaçãoIMOVEIS!D284</f>
        <v>0</v>
      </c>
      <c r="H285" s="67">
        <f ca="1">IF('Tabela de Peso'!$E$8-atualizaçãoIMOVEIS!T284=0,1,'Tabela de Peso'!$E$8-atualizaçãoIMOVEIS!T284)</f>
        <v>45488</v>
      </c>
      <c r="I285" s="57">
        <f ca="1">+TODAY()-atualizaçãoIMOVEIS!U284</f>
        <v>45488</v>
      </c>
      <c r="J285" s="54">
        <f>+atualizaçãoIMOVEIS!K284</f>
        <v>0</v>
      </c>
      <c r="K285" s="54"/>
      <c r="L285" s="54" t="e">
        <f t="shared" si="9"/>
        <v>#DIV/0!</v>
      </c>
      <c r="M285" s="54"/>
      <c r="N285" s="54">
        <f>+atualizaçãoIMOVEIS!L284</f>
        <v>0</v>
      </c>
      <c r="O285" s="54"/>
      <c r="P285" s="54">
        <f>+atualizaçãoIMOVEIS!N284</f>
        <v>0</v>
      </c>
      <c r="Q285" s="62">
        <f>SUM(W$3:W285)</f>
        <v>283</v>
      </c>
      <c r="R285">
        <f>+atualizaçãoIMOVEIS!Q284</f>
        <v>0</v>
      </c>
      <c r="S285">
        <f>+atualizaçãoIMOVEIS!S284</f>
        <v>0</v>
      </c>
      <c r="T285">
        <f>+atualizaçãoIMOVEIS!V284</f>
        <v>0</v>
      </c>
      <c r="U285" s="56">
        <f>IFERROR(VLOOKUP(G285,'Tabela de Peso'!B$36:E$53,4,0),1)</f>
        <v>1</v>
      </c>
      <c r="V285">
        <f>IF(J285=0,'Tabela de Peso'!E$11,'Tabela de Peso'!E$10)</f>
        <v>8</v>
      </c>
      <c r="W285" s="1">
        <f>IF(atualizaçãoIMOVEIS!AB284="Especial",'Tabela de Peso'!$E$4,1)</f>
        <v>1</v>
      </c>
      <c r="X285" s="1">
        <f>IFERROR(VLOOKUP(D285,'Tabela de Peso'!B:E,4,0),'Tabela de Peso'!E$32)</f>
        <v>-100</v>
      </c>
      <c r="Y285" s="70">
        <f>COUNTIF(Clientes!B:B,B285)</f>
        <v>1048347</v>
      </c>
      <c r="Z285" s="69">
        <f>+COUNTIF(Visitas!B:B,B285)</f>
        <v>1048172</v>
      </c>
      <c r="AA285" s="94">
        <f>IFERROR(VLOOKUP(B285,ZAP!A$2:AC$793,28,0),1)</f>
        <v>1</v>
      </c>
      <c r="AB285" s="65">
        <f>IFERROR(VLOOKUP(B285,ZAP!A$2:AC$793,26,0),1)</f>
        <v>1</v>
      </c>
      <c r="AC285" s="55">
        <f>IF(B285="",-9999999999,((AA285*'Tabela de Peso'!$E$7/H285)+(Z285*'Tabela de Peso'!$E$6/H285)+(Y285*'Tabela de Peso'!$E$5/H285)+(AB285*'Tabela de Peso'!$E$9+T285/1000)+W285+V285+X285+U285++AF285+S285+atualizaçãoIMOVEIS!R284)-I285-P285/1000)</f>
        <v>-9999999999</v>
      </c>
      <c r="AD285" s="66" t="str">
        <f>IFERROR(+VLOOKUP(B285,ZAP!A:D,3,0),"não")</f>
        <v>não</v>
      </c>
      <c r="AE285" s="55" t="str">
        <f>IF(B285="","",IF(A285&lt;81,IF(AD285="ativo","manter","inserir"),IF(AD285="ativo",IF(H285&lt;'Tabela de Peso'!D$8,"manter","retirar"),"Não anunciar")))</f>
        <v/>
      </c>
    </row>
    <row r="286" spans="1:31" s="11" customFormat="1" x14ac:dyDescent="0.25">
      <c r="A286" s="56">
        <f t="shared" ca="1" si="8"/>
        <v>85</v>
      </c>
      <c r="B286" t="str">
        <f>IF(atualizaçãoIMOVEIS!Y285="",IF(atualizaçãoIMOVEIS!Z285="","",atualizaçãoIMOVEIS!B285),atualizaçãoIMOVEIS!B285)</f>
        <v/>
      </c>
      <c r="C286" t="e">
        <f>+LEFT(atualizaçãoIMOVEIS!F285,SEARCH(",",atualizaçãoIMOVEIS!F285))</f>
        <v>#VALUE!</v>
      </c>
      <c r="D286">
        <f>+atualizaçãoIMOVEIS!H285</f>
        <v>0</v>
      </c>
      <c r="E286">
        <f>+atualizaçãoIMOVEIS!J285</f>
        <v>0</v>
      </c>
      <c r="F286">
        <f>IFERROR(LEFT(atualizaçãoIMOVEIS!Y285,SEARCH(",",atualizaçãoIMOVEIS!Y285)-1),atualizaçãoIMOVEIS!Y285)</f>
        <v>0</v>
      </c>
      <c r="G286">
        <f>+atualizaçãoIMOVEIS!D285</f>
        <v>0</v>
      </c>
      <c r="H286" s="67">
        <f ca="1">IF('Tabela de Peso'!$E$8-atualizaçãoIMOVEIS!T285=0,1,'Tabela de Peso'!$E$8-atualizaçãoIMOVEIS!T285)</f>
        <v>45488</v>
      </c>
      <c r="I286" s="57">
        <f ca="1">+TODAY()-atualizaçãoIMOVEIS!U285</f>
        <v>45488</v>
      </c>
      <c r="J286" s="54">
        <f>+atualizaçãoIMOVEIS!K285</f>
        <v>0</v>
      </c>
      <c r="K286" s="54"/>
      <c r="L286" s="54" t="e">
        <f t="shared" si="9"/>
        <v>#DIV/0!</v>
      </c>
      <c r="M286" s="54"/>
      <c r="N286" s="54">
        <f>+atualizaçãoIMOVEIS!L285</f>
        <v>0</v>
      </c>
      <c r="O286" s="54"/>
      <c r="P286" s="54">
        <f>+atualizaçãoIMOVEIS!N285</f>
        <v>0</v>
      </c>
      <c r="Q286" s="62">
        <f>SUM(W$3:W286)</f>
        <v>284</v>
      </c>
      <c r="R286">
        <f>+atualizaçãoIMOVEIS!Q285</f>
        <v>0</v>
      </c>
      <c r="S286">
        <f>+atualizaçãoIMOVEIS!S285</f>
        <v>0</v>
      </c>
      <c r="T286">
        <f>+atualizaçãoIMOVEIS!V285</f>
        <v>0</v>
      </c>
      <c r="U286" s="56">
        <f>IFERROR(VLOOKUP(G286,'Tabela de Peso'!B$36:E$53,4,0),1)</f>
        <v>1</v>
      </c>
      <c r="V286">
        <f>IF(J286=0,'Tabela de Peso'!E$11,'Tabela de Peso'!E$10)</f>
        <v>8</v>
      </c>
      <c r="W286" s="1">
        <f>IF(atualizaçãoIMOVEIS!AB285="Especial",'Tabela de Peso'!$E$4,1)</f>
        <v>1</v>
      </c>
      <c r="X286" s="1">
        <f>IFERROR(VLOOKUP(D286,'Tabela de Peso'!B:E,4,0),'Tabela de Peso'!E$32)</f>
        <v>-100</v>
      </c>
      <c r="Y286" s="70">
        <f>COUNTIF(Clientes!B:B,B286)</f>
        <v>1048347</v>
      </c>
      <c r="Z286" s="69">
        <f>+COUNTIF(Visitas!B:B,B286)</f>
        <v>1048172</v>
      </c>
      <c r="AA286" s="94">
        <f>IFERROR(VLOOKUP(B286,ZAP!A$2:AC$793,28,0),1)</f>
        <v>1</v>
      </c>
      <c r="AB286" s="65">
        <f>IFERROR(VLOOKUP(B286,ZAP!A$2:AC$793,26,0),1)</f>
        <v>1</v>
      </c>
      <c r="AC286" s="55">
        <f>IF(B286="",-9999999999,((AA286*'Tabela de Peso'!$E$7/H286)+(Z286*'Tabela de Peso'!$E$6/H286)+(Y286*'Tabela de Peso'!$E$5/H286)+(AB286*'Tabela de Peso'!$E$9+T286/1000)+W286+V286+X286+U286++AF286+S286+atualizaçãoIMOVEIS!R285)-I286-P286/1000)</f>
        <v>-9999999999</v>
      </c>
      <c r="AD286" s="66" t="str">
        <f>IFERROR(+VLOOKUP(B286,ZAP!A:D,3,0),"não")</f>
        <v>não</v>
      </c>
      <c r="AE286" s="55" t="str">
        <f>IF(B286="","",IF(A286&lt;81,IF(AD286="ativo","manter","inserir"),IF(AD286="ativo",IF(H286&lt;'Tabela de Peso'!D$8,"manter","retirar"),"Não anunciar")))</f>
        <v/>
      </c>
    </row>
    <row r="287" spans="1:31" s="11" customFormat="1" x14ac:dyDescent="0.25">
      <c r="A287" s="56">
        <f t="shared" ca="1" si="8"/>
        <v>85</v>
      </c>
      <c r="B287" t="str">
        <f>IF(atualizaçãoIMOVEIS!Y286="",IF(atualizaçãoIMOVEIS!Z286="","",atualizaçãoIMOVEIS!B286),atualizaçãoIMOVEIS!B286)</f>
        <v/>
      </c>
      <c r="C287" t="e">
        <f>+LEFT(atualizaçãoIMOVEIS!F286,SEARCH(",",atualizaçãoIMOVEIS!F286))</f>
        <v>#VALUE!</v>
      </c>
      <c r="D287">
        <f>+atualizaçãoIMOVEIS!H286</f>
        <v>0</v>
      </c>
      <c r="E287">
        <f>+atualizaçãoIMOVEIS!J286</f>
        <v>0</v>
      </c>
      <c r="F287">
        <f>IFERROR(LEFT(atualizaçãoIMOVEIS!Y286,SEARCH(",",atualizaçãoIMOVEIS!Y286)-1),atualizaçãoIMOVEIS!Y286)</f>
        <v>0</v>
      </c>
      <c r="G287">
        <f>+atualizaçãoIMOVEIS!D286</f>
        <v>0</v>
      </c>
      <c r="H287" s="67">
        <f ca="1">IF('Tabela de Peso'!$E$8-atualizaçãoIMOVEIS!T286=0,1,'Tabela de Peso'!$E$8-atualizaçãoIMOVEIS!T286)</f>
        <v>45488</v>
      </c>
      <c r="I287" s="57">
        <f ca="1">+TODAY()-atualizaçãoIMOVEIS!U286</f>
        <v>45488</v>
      </c>
      <c r="J287" s="54">
        <f>+atualizaçãoIMOVEIS!K286</f>
        <v>0</v>
      </c>
      <c r="K287" s="54"/>
      <c r="L287" s="54" t="e">
        <f t="shared" si="9"/>
        <v>#DIV/0!</v>
      </c>
      <c r="M287" s="54"/>
      <c r="N287" s="54">
        <f>+atualizaçãoIMOVEIS!L286</f>
        <v>0</v>
      </c>
      <c r="O287" s="54"/>
      <c r="P287" s="54">
        <f>+atualizaçãoIMOVEIS!N286</f>
        <v>0</v>
      </c>
      <c r="Q287" s="62">
        <f>SUM(W$3:W287)</f>
        <v>285</v>
      </c>
      <c r="R287">
        <f>+atualizaçãoIMOVEIS!Q286</f>
        <v>0</v>
      </c>
      <c r="S287">
        <f>+atualizaçãoIMOVEIS!S286</f>
        <v>0</v>
      </c>
      <c r="T287">
        <f>+atualizaçãoIMOVEIS!V286</f>
        <v>0</v>
      </c>
      <c r="U287" s="56">
        <f>IFERROR(VLOOKUP(G287,'Tabela de Peso'!B$36:E$53,4,0),1)</f>
        <v>1</v>
      </c>
      <c r="V287">
        <f>IF(J287=0,'Tabela de Peso'!E$11,'Tabela de Peso'!E$10)</f>
        <v>8</v>
      </c>
      <c r="W287" s="1">
        <f>IF(atualizaçãoIMOVEIS!AB286="Especial",'Tabela de Peso'!$E$4,1)</f>
        <v>1</v>
      </c>
      <c r="X287" s="1">
        <f>IFERROR(VLOOKUP(D287,'Tabela de Peso'!B:E,4,0),'Tabela de Peso'!E$32)</f>
        <v>-100</v>
      </c>
      <c r="Y287" s="70">
        <f>COUNTIF(Clientes!B:B,B287)</f>
        <v>1048347</v>
      </c>
      <c r="Z287" s="69">
        <f>+COUNTIF(Visitas!B:B,B287)</f>
        <v>1048172</v>
      </c>
      <c r="AA287" s="94">
        <f>IFERROR(VLOOKUP(B287,ZAP!A$2:AC$793,28,0),1)</f>
        <v>1</v>
      </c>
      <c r="AB287" s="65">
        <f>IFERROR(VLOOKUP(B287,ZAP!A$2:AC$793,26,0),1)</f>
        <v>1</v>
      </c>
      <c r="AC287" s="55">
        <f>IF(B287="",-9999999999,((AA287*'Tabela de Peso'!$E$7/H287)+(Z287*'Tabela de Peso'!$E$6/H287)+(Y287*'Tabela de Peso'!$E$5/H287)+(AB287*'Tabela de Peso'!$E$9+T287/1000)+W287+V287+X287+U287++AF287+S287+atualizaçãoIMOVEIS!R286)-I287-P287/1000)</f>
        <v>-9999999999</v>
      </c>
      <c r="AD287" s="66" t="str">
        <f>IFERROR(+VLOOKUP(B287,ZAP!A:D,3,0),"não")</f>
        <v>não</v>
      </c>
      <c r="AE287" s="55" t="str">
        <f>IF(B287="","",IF(A287&lt;81,IF(AD287="ativo","manter","inserir"),IF(AD287="ativo",IF(H287&lt;'Tabela de Peso'!D$8,"manter","retirar"),"Não anunciar")))</f>
        <v/>
      </c>
    </row>
    <row r="288" spans="1:31" s="11" customFormat="1" x14ac:dyDescent="0.25">
      <c r="A288" s="56">
        <f t="shared" ca="1" si="8"/>
        <v>85</v>
      </c>
      <c r="B288" t="str">
        <f>IF(atualizaçãoIMOVEIS!Y287="",IF(atualizaçãoIMOVEIS!Z287="","",atualizaçãoIMOVEIS!B287),atualizaçãoIMOVEIS!B287)</f>
        <v/>
      </c>
      <c r="C288" t="e">
        <f>+LEFT(atualizaçãoIMOVEIS!F287,SEARCH(",",atualizaçãoIMOVEIS!F287))</f>
        <v>#VALUE!</v>
      </c>
      <c r="D288">
        <f>+atualizaçãoIMOVEIS!H287</f>
        <v>0</v>
      </c>
      <c r="E288">
        <f>+atualizaçãoIMOVEIS!J287</f>
        <v>0</v>
      </c>
      <c r="F288">
        <f>IFERROR(LEFT(atualizaçãoIMOVEIS!Y287,SEARCH(",",atualizaçãoIMOVEIS!Y287)-1),atualizaçãoIMOVEIS!Y287)</f>
        <v>0</v>
      </c>
      <c r="G288">
        <f>+atualizaçãoIMOVEIS!D287</f>
        <v>0</v>
      </c>
      <c r="H288" s="67">
        <f ca="1">IF('Tabela de Peso'!$E$8-atualizaçãoIMOVEIS!T287=0,1,'Tabela de Peso'!$E$8-atualizaçãoIMOVEIS!T287)</f>
        <v>45488</v>
      </c>
      <c r="I288" s="57">
        <f ca="1">+TODAY()-atualizaçãoIMOVEIS!U287</f>
        <v>45488</v>
      </c>
      <c r="J288" s="54">
        <f>+atualizaçãoIMOVEIS!K287</f>
        <v>0</v>
      </c>
      <c r="K288" s="54"/>
      <c r="L288" s="54" t="e">
        <f t="shared" si="9"/>
        <v>#DIV/0!</v>
      </c>
      <c r="M288" s="54"/>
      <c r="N288" s="54">
        <f>+atualizaçãoIMOVEIS!L287</f>
        <v>0</v>
      </c>
      <c r="O288" s="54"/>
      <c r="P288" s="54">
        <f>+atualizaçãoIMOVEIS!N287</f>
        <v>0</v>
      </c>
      <c r="Q288" s="62">
        <f>SUM(W$3:W288)</f>
        <v>286</v>
      </c>
      <c r="R288">
        <f>+atualizaçãoIMOVEIS!Q287</f>
        <v>0</v>
      </c>
      <c r="S288">
        <f>+atualizaçãoIMOVEIS!S287</f>
        <v>0</v>
      </c>
      <c r="T288">
        <f>+atualizaçãoIMOVEIS!V287</f>
        <v>0</v>
      </c>
      <c r="U288" s="56">
        <f>IFERROR(VLOOKUP(G288,'Tabela de Peso'!B$36:E$53,4,0),1)</f>
        <v>1</v>
      </c>
      <c r="V288">
        <f>IF(J288=0,'Tabela de Peso'!E$11,'Tabela de Peso'!E$10)</f>
        <v>8</v>
      </c>
      <c r="W288" s="1">
        <f>IF(atualizaçãoIMOVEIS!AB287="Especial",'Tabela de Peso'!$E$4,1)</f>
        <v>1</v>
      </c>
      <c r="X288" s="1">
        <f>IFERROR(VLOOKUP(D288,'Tabela de Peso'!B:E,4,0),'Tabela de Peso'!E$32)</f>
        <v>-100</v>
      </c>
      <c r="Y288" s="70">
        <f>COUNTIF(Clientes!B:B,B288)</f>
        <v>1048347</v>
      </c>
      <c r="Z288" s="69">
        <f>+COUNTIF(Visitas!B:B,B288)</f>
        <v>1048172</v>
      </c>
      <c r="AA288" s="94">
        <f>IFERROR(VLOOKUP(B288,ZAP!A$2:AC$793,28,0),1)</f>
        <v>1</v>
      </c>
      <c r="AB288" s="65">
        <f>IFERROR(VLOOKUP(B288,ZAP!A$2:AC$793,26,0),1)</f>
        <v>1</v>
      </c>
      <c r="AC288" s="55">
        <f>IF(B288="",-9999999999,((AA288*'Tabela de Peso'!$E$7/H288)+(Z288*'Tabela de Peso'!$E$6/H288)+(Y288*'Tabela de Peso'!$E$5/H288)+(AB288*'Tabela de Peso'!$E$9+T288/1000)+W288+V288+X288+U288++AF288+S288+atualizaçãoIMOVEIS!R287)-I288-P288/1000)</f>
        <v>-9999999999</v>
      </c>
      <c r="AD288" s="66" t="str">
        <f>IFERROR(+VLOOKUP(B288,ZAP!A:D,3,0),"não")</f>
        <v>não</v>
      </c>
      <c r="AE288" s="55" t="str">
        <f>IF(B288="","",IF(A288&lt;81,IF(AD288="ativo","manter","inserir"),IF(AD288="ativo",IF(H288&lt;'Tabela de Peso'!D$8,"manter","retirar"),"Não anunciar")))</f>
        <v/>
      </c>
    </row>
    <row r="289" spans="1:31" s="11" customFormat="1" x14ac:dyDescent="0.25">
      <c r="A289" s="56">
        <f t="shared" ca="1" si="8"/>
        <v>85</v>
      </c>
      <c r="B289" t="str">
        <f>IF(atualizaçãoIMOVEIS!Y288="",IF(atualizaçãoIMOVEIS!Z288="","",atualizaçãoIMOVEIS!B288),atualizaçãoIMOVEIS!B288)</f>
        <v/>
      </c>
      <c r="C289" t="e">
        <f>+LEFT(atualizaçãoIMOVEIS!F288,SEARCH(",",atualizaçãoIMOVEIS!F288))</f>
        <v>#VALUE!</v>
      </c>
      <c r="D289">
        <f>+atualizaçãoIMOVEIS!H288</f>
        <v>0</v>
      </c>
      <c r="E289">
        <f>+atualizaçãoIMOVEIS!J288</f>
        <v>0</v>
      </c>
      <c r="F289">
        <f>IFERROR(LEFT(atualizaçãoIMOVEIS!Y288,SEARCH(",",atualizaçãoIMOVEIS!Y288)-1),atualizaçãoIMOVEIS!Y288)</f>
        <v>0</v>
      </c>
      <c r="G289">
        <f>+atualizaçãoIMOVEIS!D288</f>
        <v>0</v>
      </c>
      <c r="H289" s="67">
        <f ca="1">IF('Tabela de Peso'!$E$8-atualizaçãoIMOVEIS!T288=0,1,'Tabela de Peso'!$E$8-atualizaçãoIMOVEIS!T288)</f>
        <v>45488</v>
      </c>
      <c r="I289" s="57">
        <f ca="1">+TODAY()-atualizaçãoIMOVEIS!U288</f>
        <v>45488</v>
      </c>
      <c r="J289" s="54">
        <f>+atualizaçãoIMOVEIS!K288</f>
        <v>0</v>
      </c>
      <c r="K289" s="54"/>
      <c r="L289" s="54" t="e">
        <f t="shared" si="9"/>
        <v>#DIV/0!</v>
      </c>
      <c r="M289" s="54"/>
      <c r="N289" s="54">
        <f>+atualizaçãoIMOVEIS!L288</f>
        <v>0</v>
      </c>
      <c r="O289" s="54"/>
      <c r="P289" s="54">
        <f>+atualizaçãoIMOVEIS!N288</f>
        <v>0</v>
      </c>
      <c r="Q289" s="62">
        <f>SUM(W$3:W289)</f>
        <v>287</v>
      </c>
      <c r="R289">
        <f>+atualizaçãoIMOVEIS!Q288</f>
        <v>0</v>
      </c>
      <c r="S289">
        <f>+atualizaçãoIMOVEIS!S288</f>
        <v>0</v>
      </c>
      <c r="T289">
        <f>+atualizaçãoIMOVEIS!V288</f>
        <v>0</v>
      </c>
      <c r="U289" s="56">
        <f>IFERROR(VLOOKUP(G289,'Tabela de Peso'!B$36:E$53,4,0),1)</f>
        <v>1</v>
      </c>
      <c r="V289">
        <f>IF(J289=0,'Tabela de Peso'!E$11,'Tabela de Peso'!E$10)</f>
        <v>8</v>
      </c>
      <c r="W289" s="1">
        <f>IF(atualizaçãoIMOVEIS!AB288="Especial",'Tabela de Peso'!$E$4,1)</f>
        <v>1</v>
      </c>
      <c r="X289" s="1">
        <f>IFERROR(VLOOKUP(D289,'Tabela de Peso'!B:E,4,0),'Tabela de Peso'!E$32)</f>
        <v>-100</v>
      </c>
      <c r="Y289" s="70">
        <f>COUNTIF(Clientes!B:B,B289)</f>
        <v>1048347</v>
      </c>
      <c r="Z289" s="69">
        <f>+COUNTIF(Visitas!B:B,B289)</f>
        <v>1048172</v>
      </c>
      <c r="AA289" s="94">
        <f>IFERROR(VLOOKUP(B289,ZAP!A$2:AC$793,28,0),1)</f>
        <v>1</v>
      </c>
      <c r="AB289" s="65">
        <f>IFERROR(VLOOKUP(B289,ZAP!A$2:AC$793,26,0),1)</f>
        <v>1</v>
      </c>
      <c r="AC289" s="55">
        <f>IF(B289="",-9999999999,((AA289*'Tabela de Peso'!$E$7/H289)+(Z289*'Tabela de Peso'!$E$6/H289)+(Y289*'Tabela de Peso'!$E$5/H289)+(AB289*'Tabela de Peso'!$E$9+T289/1000)+W289+V289+X289+U289++AF289+S289+atualizaçãoIMOVEIS!R288)-I289-P289/1000)</f>
        <v>-9999999999</v>
      </c>
      <c r="AD289" s="66" t="str">
        <f>IFERROR(+VLOOKUP(B289,ZAP!A:D,3,0),"não")</f>
        <v>não</v>
      </c>
      <c r="AE289" s="55" t="str">
        <f>IF(B289="","",IF(A289&lt;81,IF(AD289="ativo","manter","inserir"),IF(AD289="ativo",IF(H289&lt;'Tabela de Peso'!D$8,"manter","retirar"),"Não anunciar")))</f>
        <v/>
      </c>
    </row>
    <row r="290" spans="1:31" s="11" customFormat="1" x14ac:dyDescent="0.25">
      <c r="A290" s="56">
        <f t="shared" ca="1" si="8"/>
        <v>85</v>
      </c>
      <c r="B290" t="str">
        <f>IF(atualizaçãoIMOVEIS!Y289="",IF(atualizaçãoIMOVEIS!Z289="","",atualizaçãoIMOVEIS!B289),atualizaçãoIMOVEIS!B289)</f>
        <v/>
      </c>
      <c r="C290" t="e">
        <f>+LEFT(atualizaçãoIMOVEIS!F289,SEARCH(",",atualizaçãoIMOVEIS!F289))</f>
        <v>#VALUE!</v>
      </c>
      <c r="D290">
        <f>+atualizaçãoIMOVEIS!H289</f>
        <v>0</v>
      </c>
      <c r="E290">
        <f>+atualizaçãoIMOVEIS!J289</f>
        <v>0</v>
      </c>
      <c r="F290">
        <f>IFERROR(LEFT(atualizaçãoIMOVEIS!Y289,SEARCH(",",atualizaçãoIMOVEIS!Y289)-1),atualizaçãoIMOVEIS!Y289)</f>
        <v>0</v>
      </c>
      <c r="G290">
        <f>+atualizaçãoIMOVEIS!D289</f>
        <v>0</v>
      </c>
      <c r="H290" s="67">
        <f ca="1">IF('Tabela de Peso'!$E$8-atualizaçãoIMOVEIS!T289=0,1,'Tabela de Peso'!$E$8-atualizaçãoIMOVEIS!T289)</f>
        <v>45488</v>
      </c>
      <c r="I290" s="57">
        <f ca="1">+TODAY()-atualizaçãoIMOVEIS!U289</f>
        <v>45488</v>
      </c>
      <c r="J290" s="54">
        <f>+atualizaçãoIMOVEIS!K289</f>
        <v>0</v>
      </c>
      <c r="K290" s="54"/>
      <c r="L290" s="54" t="e">
        <f t="shared" si="9"/>
        <v>#DIV/0!</v>
      </c>
      <c r="M290" s="54"/>
      <c r="N290" s="54">
        <f>+atualizaçãoIMOVEIS!L289</f>
        <v>0</v>
      </c>
      <c r="O290" s="54"/>
      <c r="P290" s="54">
        <f>+atualizaçãoIMOVEIS!N289</f>
        <v>0</v>
      </c>
      <c r="Q290" s="62">
        <f>SUM(W$3:W290)</f>
        <v>288</v>
      </c>
      <c r="R290">
        <f>+atualizaçãoIMOVEIS!Q289</f>
        <v>0</v>
      </c>
      <c r="S290">
        <f>+atualizaçãoIMOVEIS!S289</f>
        <v>0</v>
      </c>
      <c r="T290">
        <f>+atualizaçãoIMOVEIS!V289</f>
        <v>0</v>
      </c>
      <c r="U290" s="56">
        <f>IFERROR(VLOOKUP(G290,'Tabela de Peso'!B$36:E$53,4,0),1)</f>
        <v>1</v>
      </c>
      <c r="V290">
        <f>IF(J290=0,'Tabela de Peso'!E$11,'Tabela de Peso'!E$10)</f>
        <v>8</v>
      </c>
      <c r="W290" s="1">
        <f>IF(atualizaçãoIMOVEIS!AB289="Especial",'Tabela de Peso'!$E$4,1)</f>
        <v>1</v>
      </c>
      <c r="X290" s="1">
        <f>IFERROR(VLOOKUP(D290,'Tabela de Peso'!B:E,4,0),'Tabela de Peso'!E$32)</f>
        <v>-100</v>
      </c>
      <c r="Y290" s="70">
        <f>COUNTIF(Clientes!B:B,B290)</f>
        <v>1048347</v>
      </c>
      <c r="Z290" s="69">
        <f>+COUNTIF(Visitas!B:B,B290)</f>
        <v>1048172</v>
      </c>
      <c r="AA290" s="94">
        <f>IFERROR(VLOOKUP(B290,ZAP!A$2:AC$793,28,0),1)</f>
        <v>1</v>
      </c>
      <c r="AB290" s="65">
        <f>IFERROR(VLOOKUP(B290,ZAP!A$2:AC$793,26,0),1)</f>
        <v>1</v>
      </c>
      <c r="AC290" s="55">
        <f>IF(B290="",-9999999999,((AA290*'Tabela de Peso'!$E$7/H290)+(Z290*'Tabela de Peso'!$E$6/H290)+(Y290*'Tabela de Peso'!$E$5/H290)+(AB290*'Tabela de Peso'!$E$9+T290/1000)+W290+V290+X290+U290++AF290+S290+atualizaçãoIMOVEIS!R289)-I290-P290/1000)</f>
        <v>-9999999999</v>
      </c>
      <c r="AD290" s="66" t="str">
        <f>IFERROR(+VLOOKUP(B290,ZAP!A:D,3,0),"não")</f>
        <v>não</v>
      </c>
      <c r="AE290" s="55" t="str">
        <f>IF(B290="","",IF(A290&lt;81,IF(AD290="ativo","manter","inserir"),IF(AD290="ativo",IF(H290&lt;'Tabela de Peso'!D$8,"manter","retirar"),"Não anunciar")))</f>
        <v/>
      </c>
    </row>
    <row r="291" spans="1:31" s="11" customFormat="1" x14ac:dyDescent="0.25">
      <c r="A291" s="56">
        <f t="shared" ca="1" si="8"/>
        <v>85</v>
      </c>
      <c r="B291" t="str">
        <f>IF(atualizaçãoIMOVEIS!Y290="",IF(atualizaçãoIMOVEIS!Z290="","",atualizaçãoIMOVEIS!B290),atualizaçãoIMOVEIS!B290)</f>
        <v/>
      </c>
      <c r="C291" t="e">
        <f>+LEFT(atualizaçãoIMOVEIS!F290,SEARCH(",",atualizaçãoIMOVEIS!F290))</f>
        <v>#VALUE!</v>
      </c>
      <c r="D291">
        <f>+atualizaçãoIMOVEIS!H290</f>
        <v>0</v>
      </c>
      <c r="E291">
        <f>+atualizaçãoIMOVEIS!J290</f>
        <v>0</v>
      </c>
      <c r="F291">
        <f>IFERROR(LEFT(atualizaçãoIMOVEIS!Y290,SEARCH(",",atualizaçãoIMOVEIS!Y290)-1),atualizaçãoIMOVEIS!Y290)</f>
        <v>0</v>
      </c>
      <c r="G291">
        <f>+atualizaçãoIMOVEIS!D290</f>
        <v>0</v>
      </c>
      <c r="H291" s="67">
        <f ca="1">IF('Tabela de Peso'!$E$8-atualizaçãoIMOVEIS!T290=0,1,'Tabela de Peso'!$E$8-atualizaçãoIMOVEIS!T290)</f>
        <v>45488</v>
      </c>
      <c r="I291" s="57">
        <f ca="1">+TODAY()-atualizaçãoIMOVEIS!U290</f>
        <v>45488</v>
      </c>
      <c r="J291" s="54">
        <f>+atualizaçãoIMOVEIS!K290</f>
        <v>0</v>
      </c>
      <c r="K291" s="54"/>
      <c r="L291" s="54" t="e">
        <f t="shared" si="9"/>
        <v>#DIV/0!</v>
      </c>
      <c r="M291" s="54"/>
      <c r="N291" s="54">
        <f>+atualizaçãoIMOVEIS!L290</f>
        <v>0</v>
      </c>
      <c r="O291" s="54"/>
      <c r="P291" s="54">
        <f>+atualizaçãoIMOVEIS!N290</f>
        <v>0</v>
      </c>
      <c r="Q291" s="62">
        <f>SUM(W$3:W291)</f>
        <v>289</v>
      </c>
      <c r="R291">
        <f>+atualizaçãoIMOVEIS!Q290</f>
        <v>0</v>
      </c>
      <c r="S291">
        <f>+atualizaçãoIMOVEIS!S290</f>
        <v>0</v>
      </c>
      <c r="T291">
        <f>+atualizaçãoIMOVEIS!V290</f>
        <v>0</v>
      </c>
      <c r="U291" s="56">
        <f>IFERROR(VLOOKUP(G291,'Tabela de Peso'!B$36:E$53,4,0),1)</f>
        <v>1</v>
      </c>
      <c r="V291">
        <f>IF(J291=0,'Tabela de Peso'!E$11,'Tabela de Peso'!E$10)</f>
        <v>8</v>
      </c>
      <c r="W291" s="1">
        <f>IF(atualizaçãoIMOVEIS!AB290="Especial",'Tabela de Peso'!$E$4,1)</f>
        <v>1</v>
      </c>
      <c r="X291" s="1">
        <f>IFERROR(VLOOKUP(D291,'Tabela de Peso'!B:E,4,0),'Tabela de Peso'!E$32)</f>
        <v>-100</v>
      </c>
      <c r="Y291" s="70">
        <f>COUNTIF(Clientes!B:B,B291)</f>
        <v>1048347</v>
      </c>
      <c r="Z291" s="69">
        <f>+COUNTIF(Visitas!B:B,B291)</f>
        <v>1048172</v>
      </c>
      <c r="AA291" s="94">
        <f>IFERROR(VLOOKUP(B291,ZAP!A$2:AC$793,28,0),1)</f>
        <v>1</v>
      </c>
      <c r="AB291" s="65">
        <f>IFERROR(VLOOKUP(B291,ZAP!A$2:AC$793,26,0),1)</f>
        <v>1</v>
      </c>
      <c r="AC291" s="55">
        <f>IF(B291="",-9999999999,((AA291*'Tabela de Peso'!$E$7/H291)+(Z291*'Tabela de Peso'!$E$6/H291)+(Y291*'Tabela de Peso'!$E$5/H291)+(AB291*'Tabela de Peso'!$E$9+T291/1000)+W291+V291+X291+U291++AF291+S291+atualizaçãoIMOVEIS!R290)-I291-P291/1000)</f>
        <v>-9999999999</v>
      </c>
      <c r="AD291" s="66" t="str">
        <f>IFERROR(+VLOOKUP(B291,ZAP!A:D,3,0),"não")</f>
        <v>não</v>
      </c>
      <c r="AE291" s="55" t="str">
        <f>IF(B291="","",IF(A291&lt;81,IF(AD291="ativo","manter","inserir"),IF(AD291="ativo",IF(H291&lt;'Tabela de Peso'!D$8,"manter","retirar"),"Não anunciar")))</f>
        <v/>
      </c>
    </row>
    <row r="292" spans="1:31" s="11" customFormat="1" x14ac:dyDescent="0.25">
      <c r="A292" s="56">
        <f t="shared" ca="1" si="8"/>
        <v>85</v>
      </c>
      <c r="B292" t="str">
        <f>IF(atualizaçãoIMOVEIS!Y291="",IF(atualizaçãoIMOVEIS!Z291="","",atualizaçãoIMOVEIS!B291),atualizaçãoIMOVEIS!B291)</f>
        <v/>
      </c>
      <c r="C292" t="e">
        <f>+LEFT(atualizaçãoIMOVEIS!F291,SEARCH(",",atualizaçãoIMOVEIS!F291))</f>
        <v>#VALUE!</v>
      </c>
      <c r="D292">
        <f>+atualizaçãoIMOVEIS!H291</f>
        <v>0</v>
      </c>
      <c r="E292">
        <f>+atualizaçãoIMOVEIS!J291</f>
        <v>0</v>
      </c>
      <c r="F292">
        <f>IFERROR(LEFT(atualizaçãoIMOVEIS!Y291,SEARCH(",",atualizaçãoIMOVEIS!Y291)-1),atualizaçãoIMOVEIS!Y291)</f>
        <v>0</v>
      </c>
      <c r="G292">
        <f>+atualizaçãoIMOVEIS!D291</f>
        <v>0</v>
      </c>
      <c r="H292" s="67">
        <f ca="1">IF('Tabela de Peso'!$E$8-atualizaçãoIMOVEIS!T291=0,1,'Tabela de Peso'!$E$8-atualizaçãoIMOVEIS!T291)</f>
        <v>45488</v>
      </c>
      <c r="I292" s="57">
        <f ca="1">+TODAY()-atualizaçãoIMOVEIS!U291</f>
        <v>45488</v>
      </c>
      <c r="J292" s="54">
        <f>+atualizaçãoIMOVEIS!K291</f>
        <v>0</v>
      </c>
      <c r="K292" s="54"/>
      <c r="L292" s="54" t="e">
        <f t="shared" si="9"/>
        <v>#DIV/0!</v>
      </c>
      <c r="M292" s="54"/>
      <c r="N292" s="54">
        <f>+atualizaçãoIMOVEIS!L291</f>
        <v>0</v>
      </c>
      <c r="O292" s="54"/>
      <c r="P292" s="54">
        <f>+atualizaçãoIMOVEIS!N291</f>
        <v>0</v>
      </c>
      <c r="Q292" s="62">
        <f>SUM(W$3:W292)</f>
        <v>290</v>
      </c>
      <c r="R292">
        <f>+atualizaçãoIMOVEIS!Q291</f>
        <v>0</v>
      </c>
      <c r="S292">
        <f>+atualizaçãoIMOVEIS!S291</f>
        <v>0</v>
      </c>
      <c r="T292">
        <f>+atualizaçãoIMOVEIS!V291</f>
        <v>0</v>
      </c>
      <c r="U292" s="56">
        <f>IFERROR(VLOOKUP(G292,'Tabela de Peso'!B$36:E$53,4,0),1)</f>
        <v>1</v>
      </c>
      <c r="V292">
        <f>IF(J292=0,'Tabela de Peso'!E$11,'Tabela de Peso'!E$10)</f>
        <v>8</v>
      </c>
      <c r="W292" s="1">
        <f>IF(atualizaçãoIMOVEIS!AB291="Especial",'Tabela de Peso'!$E$4,1)</f>
        <v>1</v>
      </c>
      <c r="X292" s="1">
        <f>IFERROR(VLOOKUP(D292,'Tabela de Peso'!B:E,4,0),'Tabela de Peso'!E$32)</f>
        <v>-100</v>
      </c>
      <c r="Y292" s="70">
        <f>COUNTIF(Clientes!B:B,B292)</f>
        <v>1048347</v>
      </c>
      <c r="Z292" s="69">
        <f>+COUNTIF(Visitas!B:B,B292)</f>
        <v>1048172</v>
      </c>
      <c r="AA292" s="94">
        <f>IFERROR(VLOOKUP(B292,ZAP!A$2:AC$793,28,0),1)</f>
        <v>1</v>
      </c>
      <c r="AB292" s="65">
        <f>IFERROR(VLOOKUP(B292,ZAP!A$2:AC$793,26,0),1)</f>
        <v>1</v>
      </c>
      <c r="AC292" s="55">
        <f>IF(B292="",-9999999999,((AA292*'Tabela de Peso'!$E$7/H292)+(Z292*'Tabela de Peso'!$E$6/H292)+(Y292*'Tabela de Peso'!$E$5/H292)+(AB292*'Tabela de Peso'!$E$9+T292/1000)+W292+V292+X292+U292++AF292+S292+atualizaçãoIMOVEIS!R291)-I292-P292/1000)</f>
        <v>-9999999999</v>
      </c>
      <c r="AD292" s="66" t="str">
        <f>IFERROR(+VLOOKUP(B292,ZAP!A:D,3,0),"não")</f>
        <v>não</v>
      </c>
      <c r="AE292" s="55" t="str">
        <f>IF(B292="","",IF(A292&lt;81,IF(AD292="ativo","manter","inserir"),IF(AD292="ativo",IF(H292&lt;'Tabela de Peso'!D$8,"manter","retirar"),"Não anunciar")))</f>
        <v/>
      </c>
    </row>
    <row r="293" spans="1:31" s="11" customFormat="1" x14ac:dyDescent="0.25">
      <c r="A293" s="56">
        <f t="shared" ca="1" si="8"/>
        <v>85</v>
      </c>
      <c r="B293" t="str">
        <f>IF(atualizaçãoIMOVEIS!Y292="",IF(atualizaçãoIMOVEIS!Z292="","",atualizaçãoIMOVEIS!B292),atualizaçãoIMOVEIS!B292)</f>
        <v/>
      </c>
      <c r="C293" t="e">
        <f>+LEFT(atualizaçãoIMOVEIS!F292,SEARCH(",",atualizaçãoIMOVEIS!F292))</f>
        <v>#VALUE!</v>
      </c>
      <c r="D293">
        <f>+atualizaçãoIMOVEIS!H292</f>
        <v>0</v>
      </c>
      <c r="E293">
        <f>+atualizaçãoIMOVEIS!J292</f>
        <v>0</v>
      </c>
      <c r="F293">
        <f>IFERROR(LEFT(atualizaçãoIMOVEIS!Y292,SEARCH(",",atualizaçãoIMOVEIS!Y292)-1),atualizaçãoIMOVEIS!Y292)</f>
        <v>0</v>
      </c>
      <c r="G293">
        <f>+atualizaçãoIMOVEIS!D292</f>
        <v>0</v>
      </c>
      <c r="H293" s="67">
        <f ca="1">IF('Tabela de Peso'!$E$8-atualizaçãoIMOVEIS!T292=0,1,'Tabela de Peso'!$E$8-atualizaçãoIMOVEIS!T292)</f>
        <v>45488</v>
      </c>
      <c r="I293" s="57">
        <f ca="1">+TODAY()-atualizaçãoIMOVEIS!U292</f>
        <v>45488</v>
      </c>
      <c r="J293" s="54">
        <f>+atualizaçãoIMOVEIS!K292</f>
        <v>0</v>
      </c>
      <c r="K293" s="54"/>
      <c r="L293" s="54" t="e">
        <f t="shared" si="9"/>
        <v>#DIV/0!</v>
      </c>
      <c r="M293" s="54"/>
      <c r="N293" s="54">
        <f>+atualizaçãoIMOVEIS!L292</f>
        <v>0</v>
      </c>
      <c r="O293" s="54"/>
      <c r="P293" s="54">
        <f>+atualizaçãoIMOVEIS!N292</f>
        <v>0</v>
      </c>
      <c r="Q293" s="62">
        <f>SUM(W$3:W293)</f>
        <v>291</v>
      </c>
      <c r="R293">
        <f>+atualizaçãoIMOVEIS!Q292</f>
        <v>0</v>
      </c>
      <c r="S293">
        <f>+atualizaçãoIMOVEIS!S292</f>
        <v>0</v>
      </c>
      <c r="T293">
        <f>+atualizaçãoIMOVEIS!V292</f>
        <v>0</v>
      </c>
      <c r="U293" s="56">
        <f>IFERROR(VLOOKUP(G293,'Tabela de Peso'!B$36:E$53,4,0),1)</f>
        <v>1</v>
      </c>
      <c r="V293">
        <f>IF(J293=0,'Tabela de Peso'!E$11,'Tabela de Peso'!E$10)</f>
        <v>8</v>
      </c>
      <c r="W293" s="1">
        <f>IF(atualizaçãoIMOVEIS!AB292="Especial",'Tabela de Peso'!$E$4,1)</f>
        <v>1</v>
      </c>
      <c r="X293" s="1">
        <f>IFERROR(VLOOKUP(D293,'Tabela de Peso'!B:E,4,0),'Tabela de Peso'!E$32)</f>
        <v>-100</v>
      </c>
      <c r="Y293" s="70">
        <f>COUNTIF(Clientes!B:B,B293)</f>
        <v>1048347</v>
      </c>
      <c r="Z293" s="69">
        <f>+COUNTIF(Visitas!B:B,B293)</f>
        <v>1048172</v>
      </c>
      <c r="AA293" s="94">
        <f>IFERROR(VLOOKUP(B293,ZAP!A$2:AC$793,28,0),1)</f>
        <v>1</v>
      </c>
      <c r="AB293" s="65">
        <f>IFERROR(VLOOKUP(B293,ZAP!A$2:AC$793,26,0),1)</f>
        <v>1</v>
      </c>
      <c r="AC293" s="55">
        <f>IF(B293="",-9999999999,((AA293*'Tabela de Peso'!$E$7/H293)+(Z293*'Tabela de Peso'!$E$6/H293)+(Y293*'Tabela de Peso'!$E$5/H293)+(AB293*'Tabela de Peso'!$E$9+T293/1000)+W293+V293+X293+U293++AF293+S293+atualizaçãoIMOVEIS!R292)-I293-P293/1000)</f>
        <v>-9999999999</v>
      </c>
      <c r="AD293" s="66" t="str">
        <f>IFERROR(+VLOOKUP(B293,ZAP!A:D,3,0),"não")</f>
        <v>não</v>
      </c>
      <c r="AE293" s="55" t="str">
        <f>IF(B293="","",IF(A293&lt;81,IF(AD293="ativo","manter","inserir"),IF(AD293="ativo",IF(H293&lt;'Tabela de Peso'!D$8,"manter","retirar"),"Não anunciar")))</f>
        <v/>
      </c>
    </row>
    <row r="294" spans="1:31" s="11" customFormat="1" x14ac:dyDescent="0.25">
      <c r="A294" s="56">
        <f t="shared" ca="1" si="8"/>
        <v>85</v>
      </c>
      <c r="B294" t="str">
        <f>IF(atualizaçãoIMOVEIS!Y293="",IF(atualizaçãoIMOVEIS!Z293="","",atualizaçãoIMOVEIS!B293),atualizaçãoIMOVEIS!B293)</f>
        <v/>
      </c>
      <c r="C294" t="e">
        <f>+LEFT(atualizaçãoIMOVEIS!F293,SEARCH(",",atualizaçãoIMOVEIS!F293))</f>
        <v>#VALUE!</v>
      </c>
      <c r="D294">
        <f>+atualizaçãoIMOVEIS!H293</f>
        <v>0</v>
      </c>
      <c r="E294">
        <f>+atualizaçãoIMOVEIS!J293</f>
        <v>0</v>
      </c>
      <c r="F294">
        <f>IFERROR(LEFT(atualizaçãoIMOVEIS!Y293,SEARCH(",",atualizaçãoIMOVEIS!Y293)-1),atualizaçãoIMOVEIS!Y293)</f>
        <v>0</v>
      </c>
      <c r="G294">
        <f>+atualizaçãoIMOVEIS!D293</f>
        <v>0</v>
      </c>
      <c r="H294" s="67">
        <f ca="1">IF('Tabela de Peso'!$E$8-atualizaçãoIMOVEIS!T293=0,1,'Tabela de Peso'!$E$8-atualizaçãoIMOVEIS!T293)</f>
        <v>45488</v>
      </c>
      <c r="I294" s="57">
        <f ca="1">+TODAY()-atualizaçãoIMOVEIS!U293</f>
        <v>45488</v>
      </c>
      <c r="J294" s="54">
        <f>+atualizaçãoIMOVEIS!K293</f>
        <v>0</v>
      </c>
      <c r="K294" s="54"/>
      <c r="L294" s="54" t="e">
        <f t="shared" si="9"/>
        <v>#DIV/0!</v>
      </c>
      <c r="M294" s="54"/>
      <c r="N294" s="54">
        <f>+atualizaçãoIMOVEIS!L293</f>
        <v>0</v>
      </c>
      <c r="O294" s="54"/>
      <c r="P294" s="54">
        <f>+atualizaçãoIMOVEIS!N293</f>
        <v>0</v>
      </c>
      <c r="Q294" s="62">
        <f>SUM(W$3:W294)</f>
        <v>292</v>
      </c>
      <c r="R294">
        <f>+atualizaçãoIMOVEIS!Q293</f>
        <v>0</v>
      </c>
      <c r="S294">
        <f>+atualizaçãoIMOVEIS!S293</f>
        <v>0</v>
      </c>
      <c r="T294">
        <f>+atualizaçãoIMOVEIS!V293</f>
        <v>0</v>
      </c>
      <c r="U294" s="56">
        <f>IFERROR(VLOOKUP(G294,'Tabela de Peso'!B$36:E$53,4,0),1)</f>
        <v>1</v>
      </c>
      <c r="V294">
        <f>IF(J294=0,'Tabela de Peso'!E$11,'Tabela de Peso'!E$10)</f>
        <v>8</v>
      </c>
      <c r="W294" s="1">
        <f>IF(atualizaçãoIMOVEIS!AB293="Especial",'Tabela de Peso'!$E$4,1)</f>
        <v>1</v>
      </c>
      <c r="X294" s="1">
        <f>IFERROR(VLOOKUP(D294,'Tabela de Peso'!B:E,4,0),'Tabela de Peso'!E$32)</f>
        <v>-100</v>
      </c>
      <c r="Y294" s="70">
        <f>COUNTIF(Clientes!B:B,B294)</f>
        <v>1048347</v>
      </c>
      <c r="Z294" s="69">
        <f>+COUNTIF(Visitas!B:B,B294)</f>
        <v>1048172</v>
      </c>
      <c r="AA294" s="94">
        <f>IFERROR(VLOOKUP(B294,ZAP!A$2:AC$793,28,0),1)</f>
        <v>1</v>
      </c>
      <c r="AB294" s="65">
        <f>IFERROR(VLOOKUP(B294,ZAP!A$2:AC$793,26,0),1)</f>
        <v>1</v>
      </c>
      <c r="AC294" s="55">
        <f>IF(B294="",-9999999999,((AA294*'Tabela de Peso'!$E$7/H294)+(Z294*'Tabela de Peso'!$E$6/H294)+(Y294*'Tabela de Peso'!$E$5/H294)+(AB294*'Tabela de Peso'!$E$9+T294/1000)+W294+V294+X294+U294++AF294+S294+atualizaçãoIMOVEIS!R293)-I294-P294/1000)</f>
        <v>-9999999999</v>
      </c>
      <c r="AD294" s="66" t="str">
        <f>IFERROR(+VLOOKUP(B294,ZAP!A:D,3,0),"não")</f>
        <v>não</v>
      </c>
      <c r="AE294" s="55" t="str">
        <f>IF(B294="","",IF(A294&lt;81,IF(AD294="ativo","manter","inserir"),IF(AD294="ativo",IF(H294&lt;'Tabela de Peso'!D$8,"manter","retirar"),"Não anunciar")))</f>
        <v/>
      </c>
    </row>
    <row r="295" spans="1:31" s="11" customFormat="1" x14ac:dyDescent="0.25">
      <c r="A295" s="56">
        <f t="shared" ca="1" si="8"/>
        <v>85</v>
      </c>
      <c r="B295" t="str">
        <f>IF(atualizaçãoIMOVEIS!Y294="",IF(atualizaçãoIMOVEIS!Z294="","",atualizaçãoIMOVEIS!B294),atualizaçãoIMOVEIS!B294)</f>
        <v/>
      </c>
      <c r="C295" t="e">
        <f>+LEFT(atualizaçãoIMOVEIS!F294,SEARCH(",",atualizaçãoIMOVEIS!F294))</f>
        <v>#VALUE!</v>
      </c>
      <c r="D295">
        <f>+atualizaçãoIMOVEIS!H294</f>
        <v>0</v>
      </c>
      <c r="E295">
        <f>+atualizaçãoIMOVEIS!J294</f>
        <v>0</v>
      </c>
      <c r="F295">
        <f>IFERROR(LEFT(atualizaçãoIMOVEIS!Y294,SEARCH(",",atualizaçãoIMOVEIS!Y294)-1),atualizaçãoIMOVEIS!Y294)</f>
        <v>0</v>
      </c>
      <c r="G295">
        <f>+atualizaçãoIMOVEIS!D294</f>
        <v>0</v>
      </c>
      <c r="H295" s="67">
        <f ca="1">IF('Tabela de Peso'!$E$8-atualizaçãoIMOVEIS!T294=0,1,'Tabela de Peso'!$E$8-atualizaçãoIMOVEIS!T294)</f>
        <v>45488</v>
      </c>
      <c r="I295" s="57">
        <f ca="1">+TODAY()-atualizaçãoIMOVEIS!U294</f>
        <v>45488</v>
      </c>
      <c r="J295" s="54">
        <f>+atualizaçãoIMOVEIS!K294</f>
        <v>0</v>
      </c>
      <c r="K295" s="54"/>
      <c r="L295" s="54" t="e">
        <f t="shared" si="9"/>
        <v>#DIV/0!</v>
      </c>
      <c r="M295" s="54"/>
      <c r="N295" s="54">
        <f>+atualizaçãoIMOVEIS!L294</f>
        <v>0</v>
      </c>
      <c r="O295" s="54"/>
      <c r="P295" s="54">
        <f>+atualizaçãoIMOVEIS!N294</f>
        <v>0</v>
      </c>
      <c r="Q295" s="62">
        <f>SUM(W$3:W295)</f>
        <v>293</v>
      </c>
      <c r="R295">
        <f>+atualizaçãoIMOVEIS!Q294</f>
        <v>0</v>
      </c>
      <c r="S295">
        <f>+atualizaçãoIMOVEIS!S294</f>
        <v>0</v>
      </c>
      <c r="T295">
        <f>+atualizaçãoIMOVEIS!V294</f>
        <v>0</v>
      </c>
      <c r="U295" s="56">
        <f>IFERROR(VLOOKUP(G295,'Tabela de Peso'!B$36:E$53,4,0),1)</f>
        <v>1</v>
      </c>
      <c r="V295">
        <f>IF(J295=0,'Tabela de Peso'!E$11,'Tabela de Peso'!E$10)</f>
        <v>8</v>
      </c>
      <c r="W295" s="1">
        <f>IF(atualizaçãoIMOVEIS!AB294="Especial",'Tabela de Peso'!$E$4,1)</f>
        <v>1</v>
      </c>
      <c r="X295" s="1">
        <f>IFERROR(VLOOKUP(D295,'Tabela de Peso'!B:E,4,0),'Tabela de Peso'!E$32)</f>
        <v>-100</v>
      </c>
      <c r="Y295" s="70">
        <f>COUNTIF(Clientes!B:B,B295)</f>
        <v>1048347</v>
      </c>
      <c r="Z295" s="69">
        <f>+COUNTIF(Visitas!B:B,B295)</f>
        <v>1048172</v>
      </c>
      <c r="AA295" s="94">
        <f>IFERROR(VLOOKUP(B295,ZAP!A$2:AC$793,28,0),1)</f>
        <v>1</v>
      </c>
      <c r="AB295" s="65">
        <f>IFERROR(VLOOKUP(B295,ZAP!A$2:AC$793,26,0),1)</f>
        <v>1</v>
      </c>
      <c r="AC295" s="55">
        <f>IF(B295="",-9999999999,((AA295*'Tabela de Peso'!$E$7/H295)+(Z295*'Tabela de Peso'!$E$6/H295)+(Y295*'Tabela de Peso'!$E$5/H295)+(AB295*'Tabela de Peso'!$E$9+T295/1000)+W295+V295+X295+U295++AF295+S295+atualizaçãoIMOVEIS!R294)-I295-P295/1000)</f>
        <v>-9999999999</v>
      </c>
      <c r="AD295" s="66" t="str">
        <f>IFERROR(+VLOOKUP(B295,ZAP!A:D,3,0),"não")</f>
        <v>não</v>
      </c>
      <c r="AE295" s="55" t="str">
        <f>IF(B295="","",IF(A295&lt;81,IF(AD295="ativo","manter","inserir"),IF(AD295="ativo",IF(H295&lt;'Tabela de Peso'!D$8,"manter","retirar"),"Não anunciar")))</f>
        <v/>
      </c>
    </row>
    <row r="296" spans="1:31" s="11" customFormat="1" x14ac:dyDescent="0.25">
      <c r="A296" s="56">
        <f t="shared" ca="1" si="8"/>
        <v>85</v>
      </c>
      <c r="B296" t="str">
        <f>IF(atualizaçãoIMOVEIS!Y295="",IF(atualizaçãoIMOVEIS!Z295="","",atualizaçãoIMOVEIS!B295),atualizaçãoIMOVEIS!B295)</f>
        <v/>
      </c>
      <c r="C296" t="e">
        <f>+LEFT(atualizaçãoIMOVEIS!F295,SEARCH(",",atualizaçãoIMOVEIS!F295))</f>
        <v>#VALUE!</v>
      </c>
      <c r="D296">
        <f>+atualizaçãoIMOVEIS!H295</f>
        <v>0</v>
      </c>
      <c r="E296">
        <f>+atualizaçãoIMOVEIS!J295</f>
        <v>0</v>
      </c>
      <c r="F296">
        <f>IFERROR(LEFT(atualizaçãoIMOVEIS!Y295,SEARCH(",",atualizaçãoIMOVEIS!Y295)-1),atualizaçãoIMOVEIS!Y295)</f>
        <v>0</v>
      </c>
      <c r="G296">
        <f>+atualizaçãoIMOVEIS!D295</f>
        <v>0</v>
      </c>
      <c r="H296" s="67">
        <f ca="1">IF('Tabela de Peso'!$E$8-atualizaçãoIMOVEIS!T295=0,1,'Tabela de Peso'!$E$8-atualizaçãoIMOVEIS!T295)</f>
        <v>45488</v>
      </c>
      <c r="I296" s="57">
        <f ca="1">+TODAY()-atualizaçãoIMOVEIS!U295</f>
        <v>45488</v>
      </c>
      <c r="J296" s="54">
        <f>+atualizaçãoIMOVEIS!K295</f>
        <v>0</v>
      </c>
      <c r="K296" s="54"/>
      <c r="L296" s="54" t="e">
        <f t="shared" si="9"/>
        <v>#DIV/0!</v>
      </c>
      <c r="M296" s="54"/>
      <c r="N296" s="54">
        <f>+atualizaçãoIMOVEIS!L295</f>
        <v>0</v>
      </c>
      <c r="O296" s="54"/>
      <c r="P296" s="54">
        <f>+atualizaçãoIMOVEIS!N295</f>
        <v>0</v>
      </c>
      <c r="Q296" s="62">
        <f>SUM(W$3:W296)</f>
        <v>294</v>
      </c>
      <c r="R296">
        <f>+atualizaçãoIMOVEIS!Q295</f>
        <v>0</v>
      </c>
      <c r="S296">
        <f>+atualizaçãoIMOVEIS!S295</f>
        <v>0</v>
      </c>
      <c r="T296">
        <f>+atualizaçãoIMOVEIS!V295</f>
        <v>0</v>
      </c>
      <c r="U296" s="56">
        <f>IFERROR(VLOOKUP(G296,'Tabela de Peso'!B$36:E$53,4,0),1)</f>
        <v>1</v>
      </c>
      <c r="V296">
        <f>IF(J296=0,'Tabela de Peso'!E$11,'Tabela de Peso'!E$10)</f>
        <v>8</v>
      </c>
      <c r="W296" s="1">
        <f>IF(atualizaçãoIMOVEIS!AB295="Especial",'Tabela de Peso'!$E$4,1)</f>
        <v>1</v>
      </c>
      <c r="X296" s="1">
        <f>IFERROR(VLOOKUP(D296,'Tabela de Peso'!B:E,4,0),'Tabela de Peso'!E$32)</f>
        <v>-100</v>
      </c>
      <c r="Y296" s="70">
        <f>COUNTIF(Clientes!B:B,B296)</f>
        <v>1048347</v>
      </c>
      <c r="Z296" s="69">
        <f>+COUNTIF(Visitas!B:B,B296)</f>
        <v>1048172</v>
      </c>
      <c r="AA296" s="94">
        <f>IFERROR(VLOOKUP(B296,ZAP!A$2:AC$793,28,0),1)</f>
        <v>1</v>
      </c>
      <c r="AB296" s="65">
        <f>IFERROR(VLOOKUP(B296,ZAP!A$2:AC$793,26,0),1)</f>
        <v>1</v>
      </c>
      <c r="AC296" s="55">
        <f>IF(B296="",-9999999999,((AA296*'Tabela de Peso'!$E$7/H296)+(Z296*'Tabela de Peso'!$E$6/H296)+(Y296*'Tabela de Peso'!$E$5/H296)+(AB296*'Tabela de Peso'!$E$9+T296/1000)+W296+V296+X296+U296++AF296+S296+atualizaçãoIMOVEIS!R295)-I296-P296/1000)</f>
        <v>-9999999999</v>
      </c>
      <c r="AD296" s="66" t="str">
        <f>IFERROR(+VLOOKUP(B296,ZAP!A:D,3,0),"não")</f>
        <v>não</v>
      </c>
      <c r="AE296" s="55" t="str">
        <f>IF(B296="","",IF(A296&lt;81,IF(AD296="ativo","manter","inserir"),IF(AD296="ativo",IF(H296&lt;'Tabela de Peso'!D$8,"manter","retirar"),"Não anunciar")))</f>
        <v/>
      </c>
    </row>
    <row r="297" spans="1:31" s="11" customFormat="1" x14ac:dyDescent="0.25">
      <c r="A297" s="56">
        <f t="shared" ca="1" si="8"/>
        <v>85</v>
      </c>
      <c r="B297" t="str">
        <f>IF(atualizaçãoIMOVEIS!Y296="",IF(atualizaçãoIMOVEIS!Z296="","",atualizaçãoIMOVEIS!B296),atualizaçãoIMOVEIS!B296)</f>
        <v/>
      </c>
      <c r="C297" t="e">
        <f>+LEFT(atualizaçãoIMOVEIS!F296,SEARCH(",",atualizaçãoIMOVEIS!F296))</f>
        <v>#VALUE!</v>
      </c>
      <c r="D297">
        <f>+atualizaçãoIMOVEIS!H296</f>
        <v>0</v>
      </c>
      <c r="E297">
        <f>+atualizaçãoIMOVEIS!J296</f>
        <v>0</v>
      </c>
      <c r="F297">
        <f>IFERROR(LEFT(atualizaçãoIMOVEIS!Y296,SEARCH(",",atualizaçãoIMOVEIS!Y296)-1),atualizaçãoIMOVEIS!Y296)</f>
        <v>0</v>
      </c>
      <c r="G297">
        <f>+atualizaçãoIMOVEIS!D296</f>
        <v>0</v>
      </c>
      <c r="H297" s="67">
        <f ca="1">IF('Tabela de Peso'!$E$8-atualizaçãoIMOVEIS!T296=0,1,'Tabela de Peso'!$E$8-atualizaçãoIMOVEIS!T296)</f>
        <v>45488</v>
      </c>
      <c r="I297" s="57">
        <f ca="1">+TODAY()-atualizaçãoIMOVEIS!U296</f>
        <v>45488</v>
      </c>
      <c r="J297" s="54">
        <f>+atualizaçãoIMOVEIS!K296</f>
        <v>0</v>
      </c>
      <c r="K297" s="54"/>
      <c r="L297" s="54" t="e">
        <f t="shared" si="9"/>
        <v>#DIV/0!</v>
      </c>
      <c r="M297" s="54"/>
      <c r="N297" s="54">
        <f>+atualizaçãoIMOVEIS!L296</f>
        <v>0</v>
      </c>
      <c r="O297" s="54"/>
      <c r="P297" s="54">
        <f>+atualizaçãoIMOVEIS!N296</f>
        <v>0</v>
      </c>
      <c r="Q297" s="62">
        <f>SUM(W$3:W297)</f>
        <v>295</v>
      </c>
      <c r="R297">
        <f>+atualizaçãoIMOVEIS!Q296</f>
        <v>0</v>
      </c>
      <c r="S297">
        <f>+atualizaçãoIMOVEIS!S296</f>
        <v>0</v>
      </c>
      <c r="T297">
        <f>+atualizaçãoIMOVEIS!V296</f>
        <v>0</v>
      </c>
      <c r="U297" s="56">
        <f>IFERROR(VLOOKUP(G297,'Tabela de Peso'!B$36:E$53,4,0),1)</f>
        <v>1</v>
      </c>
      <c r="V297">
        <f>IF(J297=0,'Tabela de Peso'!E$11,'Tabela de Peso'!E$10)</f>
        <v>8</v>
      </c>
      <c r="W297" s="1">
        <f>IF(atualizaçãoIMOVEIS!AB296="Especial",'Tabela de Peso'!$E$4,1)</f>
        <v>1</v>
      </c>
      <c r="X297" s="1">
        <f>IFERROR(VLOOKUP(D297,'Tabela de Peso'!B:E,4,0),'Tabela de Peso'!E$32)</f>
        <v>-100</v>
      </c>
      <c r="Y297" s="70">
        <f>COUNTIF(Clientes!B:B,B297)</f>
        <v>1048347</v>
      </c>
      <c r="Z297" s="69">
        <f>+COUNTIF(Visitas!B:B,B297)</f>
        <v>1048172</v>
      </c>
      <c r="AA297" s="94">
        <f>IFERROR(VLOOKUP(B297,ZAP!A$2:AC$793,28,0),1)</f>
        <v>1</v>
      </c>
      <c r="AB297" s="65">
        <f>IFERROR(VLOOKUP(B297,ZAP!A$2:AC$793,26,0),1)</f>
        <v>1</v>
      </c>
      <c r="AC297" s="55">
        <f>IF(B297="",-9999999999,((AA297*'Tabela de Peso'!$E$7/H297)+(Z297*'Tabela de Peso'!$E$6/H297)+(Y297*'Tabela de Peso'!$E$5/H297)+(AB297*'Tabela de Peso'!$E$9+T297/1000)+W297+V297+X297+U297++AF297+S297+atualizaçãoIMOVEIS!R296)-I297-P297/1000)</f>
        <v>-9999999999</v>
      </c>
      <c r="AD297" s="66" t="str">
        <f>IFERROR(+VLOOKUP(B297,ZAP!A:D,3,0),"não")</f>
        <v>não</v>
      </c>
      <c r="AE297" s="55" t="str">
        <f>IF(B297="","",IF(A297&lt;81,IF(AD297="ativo","manter","inserir"),IF(AD297="ativo",IF(H297&lt;'Tabela de Peso'!D$8,"manter","retirar"),"Não anunciar")))</f>
        <v/>
      </c>
    </row>
    <row r="298" spans="1:31" s="11" customFormat="1" x14ac:dyDescent="0.25">
      <c r="A298" s="56">
        <f t="shared" ca="1" si="8"/>
        <v>85</v>
      </c>
      <c r="B298" t="str">
        <f>IF(atualizaçãoIMOVEIS!Y297="",IF(atualizaçãoIMOVEIS!Z297="","",atualizaçãoIMOVEIS!B297),atualizaçãoIMOVEIS!B297)</f>
        <v/>
      </c>
      <c r="C298" t="e">
        <f>+LEFT(atualizaçãoIMOVEIS!F297,SEARCH(",",atualizaçãoIMOVEIS!F297))</f>
        <v>#VALUE!</v>
      </c>
      <c r="D298">
        <f>+atualizaçãoIMOVEIS!H297</f>
        <v>0</v>
      </c>
      <c r="E298">
        <f>+atualizaçãoIMOVEIS!J297</f>
        <v>0</v>
      </c>
      <c r="F298">
        <f>IFERROR(LEFT(atualizaçãoIMOVEIS!Y297,SEARCH(",",atualizaçãoIMOVEIS!Y297)-1),atualizaçãoIMOVEIS!Y297)</f>
        <v>0</v>
      </c>
      <c r="G298">
        <f>+atualizaçãoIMOVEIS!D297</f>
        <v>0</v>
      </c>
      <c r="H298" s="67">
        <f ca="1">IF('Tabela de Peso'!$E$8-atualizaçãoIMOVEIS!T297=0,1,'Tabela de Peso'!$E$8-atualizaçãoIMOVEIS!T297)</f>
        <v>45488</v>
      </c>
      <c r="I298" s="57">
        <f ca="1">+TODAY()-atualizaçãoIMOVEIS!U297</f>
        <v>45488</v>
      </c>
      <c r="J298" s="54">
        <f>+atualizaçãoIMOVEIS!K297</f>
        <v>0</v>
      </c>
      <c r="K298" s="54"/>
      <c r="L298" s="54" t="e">
        <f t="shared" si="9"/>
        <v>#DIV/0!</v>
      </c>
      <c r="M298" s="54"/>
      <c r="N298" s="54">
        <f>+atualizaçãoIMOVEIS!L297</f>
        <v>0</v>
      </c>
      <c r="O298" s="54"/>
      <c r="P298" s="54">
        <f>+atualizaçãoIMOVEIS!N297</f>
        <v>0</v>
      </c>
      <c r="Q298" s="62">
        <f>SUM(W$3:W298)</f>
        <v>296</v>
      </c>
      <c r="R298">
        <f>+atualizaçãoIMOVEIS!Q297</f>
        <v>0</v>
      </c>
      <c r="S298">
        <f>+atualizaçãoIMOVEIS!S297</f>
        <v>0</v>
      </c>
      <c r="T298">
        <f>+atualizaçãoIMOVEIS!V297</f>
        <v>0</v>
      </c>
      <c r="U298" s="56">
        <f>IFERROR(VLOOKUP(G298,'Tabela de Peso'!B$36:E$53,4,0),1)</f>
        <v>1</v>
      </c>
      <c r="V298">
        <f>IF(J298=0,'Tabela de Peso'!E$11,'Tabela de Peso'!E$10)</f>
        <v>8</v>
      </c>
      <c r="W298" s="1">
        <f>IF(atualizaçãoIMOVEIS!AB297="Especial",'Tabela de Peso'!$E$4,1)</f>
        <v>1</v>
      </c>
      <c r="X298" s="1">
        <f>IFERROR(VLOOKUP(D298,'Tabela de Peso'!B:E,4,0),'Tabela de Peso'!E$32)</f>
        <v>-100</v>
      </c>
      <c r="Y298" s="70">
        <f>COUNTIF(Clientes!B:B,B298)</f>
        <v>1048347</v>
      </c>
      <c r="Z298" s="69">
        <f>+COUNTIF(Visitas!B:B,B298)</f>
        <v>1048172</v>
      </c>
      <c r="AA298" s="94">
        <f>IFERROR(VLOOKUP(B298,ZAP!A$2:AC$793,28,0),1)</f>
        <v>1</v>
      </c>
      <c r="AB298" s="65">
        <f>IFERROR(VLOOKUP(B298,ZAP!A$2:AC$793,26,0),1)</f>
        <v>1</v>
      </c>
      <c r="AC298" s="55">
        <f>IF(B298="",-9999999999,((AA298*'Tabela de Peso'!$E$7/H298)+(Z298*'Tabela de Peso'!$E$6/H298)+(Y298*'Tabela de Peso'!$E$5/H298)+(AB298*'Tabela de Peso'!$E$9+T298/1000)+W298+V298+X298+U298++AF298+S298+atualizaçãoIMOVEIS!R297)-I298-P298/1000)</f>
        <v>-9999999999</v>
      </c>
      <c r="AD298" s="66" t="str">
        <f>IFERROR(+VLOOKUP(B298,ZAP!A:D,3,0),"não")</f>
        <v>não</v>
      </c>
      <c r="AE298" s="55" t="str">
        <f>IF(B298="","",IF(A298&lt;81,IF(AD298="ativo","manter","inserir"),IF(AD298="ativo",IF(H298&lt;'Tabela de Peso'!D$8,"manter","retirar"),"Não anunciar")))</f>
        <v/>
      </c>
    </row>
    <row r="299" spans="1:31" s="11" customFormat="1" x14ac:dyDescent="0.25">
      <c r="A299" s="56">
        <f t="shared" ca="1" si="8"/>
        <v>85</v>
      </c>
      <c r="B299" t="str">
        <f>IF(atualizaçãoIMOVEIS!Y298="",IF(atualizaçãoIMOVEIS!Z298="","",atualizaçãoIMOVEIS!B298),atualizaçãoIMOVEIS!B298)</f>
        <v/>
      </c>
      <c r="C299" t="e">
        <f>+LEFT(atualizaçãoIMOVEIS!F298,SEARCH(",",atualizaçãoIMOVEIS!F298))</f>
        <v>#VALUE!</v>
      </c>
      <c r="D299">
        <f>+atualizaçãoIMOVEIS!H298</f>
        <v>0</v>
      </c>
      <c r="E299">
        <f>+atualizaçãoIMOVEIS!J298</f>
        <v>0</v>
      </c>
      <c r="F299">
        <f>IFERROR(LEFT(atualizaçãoIMOVEIS!Y298,SEARCH(",",atualizaçãoIMOVEIS!Y298)-1),atualizaçãoIMOVEIS!Y298)</f>
        <v>0</v>
      </c>
      <c r="G299">
        <f>+atualizaçãoIMOVEIS!D298</f>
        <v>0</v>
      </c>
      <c r="H299" s="67">
        <f ca="1">IF('Tabela de Peso'!$E$8-atualizaçãoIMOVEIS!T298=0,1,'Tabela de Peso'!$E$8-atualizaçãoIMOVEIS!T298)</f>
        <v>45488</v>
      </c>
      <c r="I299" s="57">
        <f ca="1">+TODAY()-atualizaçãoIMOVEIS!U298</f>
        <v>45488</v>
      </c>
      <c r="J299" s="54">
        <f>+atualizaçãoIMOVEIS!K298</f>
        <v>0</v>
      </c>
      <c r="K299" s="54"/>
      <c r="L299" s="54" t="e">
        <f t="shared" si="9"/>
        <v>#DIV/0!</v>
      </c>
      <c r="M299" s="54"/>
      <c r="N299" s="54">
        <f>+atualizaçãoIMOVEIS!L298</f>
        <v>0</v>
      </c>
      <c r="O299" s="54"/>
      <c r="P299" s="54">
        <f>+atualizaçãoIMOVEIS!N298</f>
        <v>0</v>
      </c>
      <c r="Q299" s="62">
        <f>SUM(W$3:W299)</f>
        <v>297</v>
      </c>
      <c r="R299">
        <f>+atualizaçãoIMOVEIS!Q298</f>
        <v>0</v>
      </c>
      <c r="S299">
        <f>+atualizaçãoIMOVEIS!S298</f>
        <v>0</v>
      </c>
      <c r="T299">
        <f>+atualizaçãoIMOVEIS!V298</f>
        <v>0</v>
      </c>
      <c r="U299" s="56">
        <f>IFERROR(VLOOKUP(G299,'Tabela de Peso'!B$36:E$53,4,0),1)</f>
        <v>1</v>
      </c>
      <c r="V299">
        <f>IF(J299=0,'Tabela de Peso'!E$11,'Tabela de Peso'!E$10)</f>
        <v>8</v>
      </c>
      <c r="W299" s="1">
        <f>IF(atualizaçãoIMOVEIS!AB298="Especial",'Tabela de Peso'!$E$4,1)</f>
        <v>1</v>
      </c>
      <c r="X299" s="1">
        <f>IFERROR(VLOOKUP(D299,'Tabela de Peso'!B:E,4,0),'Tabela de Peso'!E$32)</f>
        <v>-100</v>
      </c>
      <c r="Y299" s="70">
        <f>COUNTIF(Clientes!B:B,B299)</f>
        <v>1048347</v>
      </c>
      <c r="Z299" s="69">
        <f>+COUNTIF(Visitas!B:B,B299)</f>
        <v>1048172</v>
      </c>
      <c r="AA299" s="94">
        <f>IFERROR(VLOOKUP(B299,ZAP!A$2:AC$793,28,0),1)</f>
        <v>1</v>
      </c>
      <c r="AB299" s="65">
        <f>IFERROR(VLOOKUP(B299,ZAP!A$2:AC$793,26,0),1)</f>
        <v>1</v>
      </c>
      <c r="AC299" s="55">
        <f>IF(B299="",-9999999999,((AA299*'Tabela de Peso'!$E$7/H299)+(Z299*'Tabela de Peso'!$E$6/H299)+(Y299*'Tabela de Peso'!$E$5/H299)+(AB299*'Tabela de Peso'!$E$9+T299/1000)+W299+V299+X299+U299++AF299+S299+atualizaçãoIMOVEIS!R298)-I299-P299/1000)</f>
        <v>-9999999999</v>
      </c>
      <c r="AD299" s="66" t="str">
        <f>IFERROR(+VLOOKUP(B299,ZAP!A:D,3,0),"não")</f>
        <v>não</v>
      </c>
      <c r="AE299" s="55" t="str">
        <f>IF(B299="","",IF(A299&lt;81,IF(AD299="ativo","manter","inserir"),IF(AD299="ativo",IF(H299&lt;'Tabela de Peso'!D$8,"manter","retirar"),"Não anunciar")))</f>
        <v/>
      </c>
    </row>
    <row r="300" spans="1:31" s="11" customFormat="1" x14ac:dyDescent="0.25">
      <c r="A300" s="56">
        <f t="shared" ca="1" si="8"/>
        <v>85</v>
      </c>
      <c r="B300" t="str">
        <f>IF(atualizaçãoIMOVEIS!Y299="",IF(atualizaçãoIMOVEIS!Z299="","",atualizaçãoIMOVEIS!B299),atualizaçãoIMOVEIS!B299)</f>
        <v/>
      </c>
      <c r="C300" t="e">
        <f>+LEFT(atualizaçãoIMOVEIS!F299,SEARCH(",",atualizaçãoIMOVEIS!F299))</f>
        <v>#VALUE!</v>
      </c>
      <c r="D300">
        <f>+atualizaçãoIMOVEIS!H299</f>
        <v>0</v>
      </c>
      <c r="E300">
        <f>+atualizaçãoIMOVEIS!J299</f>
        <v>0</v>
      </c>
      <c r="F300">
        <f>IFERROR(LEFT(atualizaçãoIMOVEIS!Y299,SEARCH(",",atualizaçãoIMOVEIS!Y299)-1),atualizaçãoIMOVEIS!Y299)</f>
        <v>0</v>
      </c>
      <c r="G300">
        <f>+atualizaçãoIMOVEIS!D299</f>
        <v>0</v>
      </c>
      <c r="H300" s="67">
        <f ca="1">IF('Tabela de Peso'!$E$8-atualizaçãoIMOVEIS!T299=0,1,'Tabela de Peso'!$E$8-atualizaçãoIMOVEIS!T299)</f>
        <v>45488</v>
      </c>
      <c r="I300" s="57">
        <f ca="1">+TODAY()-atualizaçãoIMOVEIS!U299</f>
        <v>45488</v>
      </c>
      <c r="J300" s="54">
        <f>+atualizaçãoIMOVEIS!K299</f>
        <v>0</v>
      </c>
      <c r="K300" s="54"/>
      <c r="L300" s="54" t="e">
        <f t="shared" si="9"/>
        <v>#DIV/0!</v>
      </c>
      <c r="M300" s="54"/>
      <c r="N300" s="54">
        <f>+atualizaçãoIMOVEIS!L299</f>
        <v>0</v>
      </c>
      <c r="O300" s="54"/>
      <c r="P300" s="54">
        <f>+atualizaçãoIMOVEIS!N299</f>
        <v>0</v>
      </c>
      <c r="Q300" s="62">
        <f>SUM(W$3:W300)</f>
        <v>298</v>
      </c>
      <c r="R300">
        <f>+atualizaçãoIMOVEIS!Q299</f>
        <v>0</v>
      </c>
      <c r="S300">
        <f>+atualizaçãoIMOVEIS!S299</f>
        <v>0</v>
      </c>
      <c r="T300">
        <f>+atualizaçãoIMOVEIS!V299</f>
        <v>0</v>
      </c>
      <c r="U300" s="56">
        <f>IFERROR(VLOOKUP(G300,'Tabela de Peso'!B$36:E$53,4,0),1)</f>
        <v>1</v>
      </c>
      <c r="V300">
        <f>IF(J300=0,'Tabela de Peso'!E$11,'Tabela de Peso'!E$10)</f>
        <v>8</v>
      </c>
      <c r="W300" s="1">
        <f>IF(atualizaçãoIMOVEIS!AB299="Especial",'Tabela de Peso'!$E$4,1)</f>
        <v>1</v>
      </c>
      <c r="X300" s="1">
        <f>IFERROR(VLOOKUP(D300,'Tabela de Peso'!B:E,4,0),'Tabela de Peso'!E$32)</f>
        <v>-100</v>
      </c>
      <c r="Y300" s="70">
        <f>COUNTIF(Clientes!B:B,B300)</f>
        <v>1048347</v>
      </c>
      <c r="Z300" s="69">
        <f>+COUNTIF(Visitas!B:B,B300)</f>
        <v>1048172</v>
      </c>
      <c r="AA300" s="94">
        <f>IFERROR(VLOOKUP(B300,ZAP!A$2:AC$793,28,0),1)</f>
        <v>1</v>
      </c>
      <c r="AB300" s="65">
        <f>IFERROR(VLOOKUP(B300,ZAP!A$2:AC$793,26,0),1)</f>
        <v>1</v>
      </c>
      <c r="AC300" s="55">
        <f>IF(B300="",-9999999999,((AA300*'Tabela de Peso'!$E$7/H300)+(Z300*'Tabela de Peso'!$E$6/H300)+(Y300*'Tabela de Peso'!$E$5/H300)+(AB300*'Tabela de Peso'!$E$9+T300/1000)+W300+V300+X300+U300++AF300+S300+atualizaçãoIMOVEIS!R299)-I300-P300/1000)</f>
        <v>-9999999999</v>
      </c>
      <c r="AD300" s="66" t="str">
        <f>IFERROR(+VLOOKUP(B300,ZAP!A:D,3,0),"não")</f>
        <v>não</v>
      </c>
      <c r="AE300" s="55" t="str">
        <f>IF(B300="","",IF(A300&lt;81,IF(AD300="ativo","manter","inserir"),IF(AD300="ativo",IF(H300&lt;'Tabela de Peso'!D$8,"manter","retirar"),"Não anunciar")))</f>
        <v/>
      </c>
    </row>
    <row r="301" spans="1:31" s="11" customFormat="1" x14ac:dyDescent="0.25">
      <c r="A301" s="56">
        <f t="shared" ca="1" si="8"/>
        <v>85</v>
      </c>
      <c r="B301" t="str">
        <f>IF(atualizaçãoIMOVEIS!Y300="",IF(atualizaçãoIMOVEIS!Z300="","",atualizaçãoIMOVEIS!B300),atualizaçãoIMOVEIS!B300)</f>
        <v/>
      </c>
      <c r="C301" t="e">
        <f>+LEFT(atualizaçãoIMOVEIS!F300,SEARCH(",",atualizaçãoIMOVEIS!F300))</f>
        <v>#VALUE!</v>
      </c>
      <c r="D301">
        <f>+atualizaçãoIMOVEIS!H300</f>
        <v>0</v>
      </c>
      <c r="E301">
        <f>+atualizaçãoIMOVEIS!J300</f>
        <v>0</v>
      </c>
      <c r="F301">
        <f>IFERROR(LEFT(atualizaçãoIMOVEIS!Y300,SEARCH(",",atualizaçãoIMOVEIS!Y300)-1),atualizaçãoIMOVEIS!Y300)</f>
        <v>0</v>
      </c>
      <c r="G301">
        <f>+atualizaçãoIMOVEIS!D300</f>
        <v>0</v>
      </c>
      <c r="H301" s="67">
        <f ca="1">IF('Tabela de Peso'!$E$8-atualizaçãoIMOVEIS!T300=0,1,'Tabela de Peso'!$E$8-atualizaçãoIMOVEIS!T300)</f>
        <v>45488</v>
      </c>
      <c r="I301" s="57">
        <f ca="1">+TODAY()-atualizaçãoIMOVEIS!U300</f>
        <v>45488</v>
      </c>
      <c r="J301" s="54">
        <f>+atualizaçãoIMOVEIS!K300</f>
        <v>0</v>
      </c>
      <c r="K301" s="54"/>
      <c r="L301" s="54" t="e">
        <f t="shared" si="9"/>
        <v>#DIV/0!</v>
      </c>
      <c r="M301" s="54"/>
      <c r="N301" s="54">
        <f>+atualizaçãoIMOVEIS!L300</f>
        <v>0</v>
      </c>
      <c r="O301" s="54"/>
      <c r="P301" s="54">
        <f>+atualizaçãoIMOVEIS!N300</f>
        <v>0</v>
      </c>
      <c r="Q301" s="62">
        <f>SUM(W$3:W301)</f>
        <v>299</v>
      </c>
      <c r="R301">
        <f>+atualizaçãoIMOVEIS!Q300</f>
        <v>0</v>
      </c>
      <c r="S301">
        <f>+atualizaçãoIMOVEIS!S300</f>
        <v>0</v>
      </c>
      <c r="T301">
        <f>+atualizaçãoIMOVEIS!V300</f>
        <v>0</v>
      </c>
      <c r="U301" s="56">
        <f>IFERROR(VLOOKUP(G301,'Tabela de Peso'!B$36:E$53,4,0),1)</f>
        <v>1</v>
      </c>
      <c r="V301">
        <f>IF(J301=0,'Tabela de Peso'!E$11,'Tabela de Peso'!E$10)</f>
        <v>8</v>
      </c>
      <c r="W301" s="1">
        <f>IF(atualizaçãoIMOVEIS!AB300="Especial",'Tabela de Peso'!$E$4,1)</f>
        <v>1</v>
      </c>
      <c r="X301" s="1">
        <f>IFERROR(VLOOKUP(D301,'Tabela de Peso'!B:E,4,0),'Tabela de Peso'!E$32)</f>
        <v>-100</v>
      </c>
      <c r="Y301" s="70">
        <f>COUNTIF(Clientes!B:B,B301)</f>
        <v>1048347</v>
      </c>
      <c r="Z301" s="69">
        <f>+COUNTIF(Visitas!B:B,B301)</f>
        <v>1048172</v>
      </c>
      <c r="AA301" s="94">
        <f>IFERROR(VLOOKUP(B301,ZAP!A$2:AC$793,28,0),1)</f>
        <v>1</v>
      </c>
      <c r="AB301" s="65">
        <f>IFERROR(VLOOKUP(B301,ZAP!A$2:AC$793,26,0),1)</f>
        <v>1</v>
      </c>
      <c r="AC301" s="55">
        <f>IF(B301="",-9999999999,((AA301*'Tabela de Peso'!$E$7/H301)+(Z301*'Tabela de Peso'!$E$6/H301)+(Y301*'Tabela de Peso'!$E$5/H301)+(AB301*'Tabela de Peso'!$E$9+T301/1000)+W301+V301+X301+U301++AF301+S301+atualizaçãoIMOVEIS!R300)-I301-P301/1000)</f>
        <v>-9999999999</v>
      </c>
      <c r="AD301" s="66" t="str">
        <f>IFERROR(+VLOOKUP(B301,ZAP!A:D,3,0),"não")</f>
        <v>não</v>
      </c>
      <c r="AE301" s="55" t="str">
        <f>IF(B301="","",IF(A301&lt;81,IF(AD301="ativo","manter","inserir"),IF(AD301="ativo",IF(H301&lt;'Tabela de Peso'!D$8,"manter","retirar"),"Não anunciar")))</f>
        <v/>
      </c>
    </row>
    <row r="302" spans="1:31" s="11" customFormat="1" x14ac:dyDescent="0.25">
      <c r="A302" s="56">
        <f t="shared" ca="1" si="8"/>
        <v>85</v>
      </c>
      <c r="B302" t="str">
        <f>IF(atualizaçãoIMOVEIS!Y301="",IF(atualizaçãoIMOVEIS!Z301="","",atualizaçãoIMOVEIS!B301),atualizaçãoIMOVEIS!B301)</f>
        <v/>
      </c>
      <c r="C302" t="e">
        <f>+LEFT(atualizaçãoIMOVEIS!F301,SEARCH(",",atualizaçãoIMOVEIS!F301))</f>
        <v>#VALUE!</v>
      </c>
      <c r="D302">
        <f>+atualizaçãoIMOVEIS!H301</f>
        <v>0</v>
      </c>
      <c r="E302">
        <f>+atualizaçãoIMOVEIS!J301</f>
        <v>0</v>
      </c>
      <c r="F302">
        <f>IFERROR(LEFT(atualizaçãoIMOVEIS!Y301,SEARCH(",",atualizaçãoIMOVEIS!Y301)-1),atualizaçãoIMOVEIS!Y301)</f>
        <v>0</v>
      </c>
      <c r="G302">
        <f>+atualizaçãoIMOVEIS!D301</f>
        <v>0</v>
      </c>
      <c r="H302" s="67">
        <f ca="1">IF('Tabela de Peso'!$E$8-atualizaçãoIMOVEIS!T301=0,1,'Tabela de Peso'!$E$8-atualizaçãoIMOVEIS!T301)</f>
        <v>45488</v>
      </c>
      <c r="I302" s="57">
        <f ca="1">+TODAY()-atualizaçãoIMOVEIS!U301</f>
        <v>45488</v>
      </c>
      <c r="J302" s="54">
        <f>+atualizaçãoIMOVEIS!K301</f>
        <v>0</v>
      </c>
      <c r="K302" s="54"/>
      <c r="L302" s="54" t="e">
        <f t="shared" si="9"/>
        <v>#DIV/0!</v>
      </c>
      <c r="M302" s="54"/>
      <c r="N302" s="54">
        <f>+atualizaçãoIMOVEIS!L301</f>
        <v>0</v>
      </c>
      <c r="O302" s="54"/>
      <c r="P302" s="54">
        <f>+atualizaçãoIMOVEIS!N301</f>
        <v>0</v>
      </c>
      <c r="Q302" s="62">
        <f>SUM(W$3:W302)</f>
        <v>300</v>
      </c>
      <c r="R302">
        <f>+atualizaçãoIMOVEIS!Q301</f>
        <v>0</v>
      </c>
      <c r="S302">
        <f>+atualizaçãoIMOVEIS!S301</f>
        <v>0</v>
      </c>
      <c r="T302">
        <f>+atualizaçãoIMOVEIS!V301</f>
        <v>0</v>
      </c>
      <c r="U302" s="56">
        <f>IFERROR(VLOOKUP(G302,'Tabela de Peso'!B$36:E$53,4,0),1)</f>
        <v>1</v>
      </c>
      <c r="V302">
        <f>IF(J302=0,'Tabela de Peso'!E$11,'Tabela de Peso'!E$10)</f>
        <v>8</v>
      </c>
      <c r="W302" s="1">
        <f>IF(atualizaçãoIMOVEIS!AB301="Especial",'Tabela de Peso'!$E$4,1)</f>
        <v>1</v>
      </c>
      <c r="X302" s="1">
        <f>IFERROR(VLOOKUP(D302,'Tabela de Peso'!B:E,4,0),'Tabela de Peso'!E$32)</f>
        <v>-100</v>
      </c>
      <c r="Y302" s="70">
        <f>COUNTIF(Clientes!B:B,B302)</f>
        <v>1048347</v>
      </c>
      <c r="Z302" s="69">
        <f>+COUNTIF(Visitas!B:B,B302)</f>
        <v>1048172</v>
      </c>
      <c r="AA302" s="94">
        <f>IFERROR(VLOOKUP(B302,ZAP!A$2:AC$793,28,0),1)</f>
        <v>1</v>
      </c>
      <c r="AB302" s="65">
        <f>IFERROR(VLOOKUP(B302,ZAP!A$2:AC$793,26,0),1)</f>
        <v>1</v>
      </c>
      <c r="AC302" s="55">
        <f>IF(B302="",-9999999999,((AA302*'Tabela de Peso'!$E$7/H302)+(Z302*'Tabela de Peso'!$E$6/H302)+(Y302*'Tabela de Peso'!$E$5/H302)+(AB302*'Tabela de Peso'!$E$9+T302/1000)+W302+V302+X302+U302++AF302+S302+atualizaçãoIMOVEIS!R301)-I302-P302/1000)</f>
        <v>-9999999999</v>
      </c>
      <c r="AD302" s="66" t="str">
        <f>IFERROR(+VLOOKUP(B302,ZAP!A:D,3,0),"não")</f>
        <v>não</v>
      </c>
      <c r="AE302" s="55" t="str">
        <f>IF(B302="","",IF(A302&lt;81,IF(AD302="ativo","manter","inserir"),IF(AD302="ativo",IF(H302&lt;'Tabela de Peso'!D$8,"manter","retirar"),"Não anunciar")))</f>
        <v/>
      </c>
    </row>
    <row r="303" spans="1:31" s="11" customFormat="1" x14ac:dyDescent="0.25">
      <c r="A303" s="56">
        <f t="shared" ca="1" si="8"/>
        <v>85</v>
      </c>
      <c r="B303" t="str">
        <f>IF(atualizaçãoIMOVEIS!Y302="",IF(atualizaçãoIMOVEIS!Z302="","",atualizaçãoIMOVEIS!B302),atualizaçãoIMOVEIS!B302)</f>
        <v/>
      </c>
      <c r="C303" t="e">
        <f>+LEFT(atualizaçãoIMOVEIS!F302,SEARCH(",",atualizaçãoIMOVEIS!F302))</f>
        <v>#VALUE!</v>
      </c>
      <c r="D303">
        <f>+atualizaçãoIMOVEIS!H302</f>
        <v>0</v>
      </c>
      <c r="E303">
        <f>+atualizaçãoIMOVEIS!J302</f>
        <v>0</v>
      </c>
      <c r="F303">
        <f>IFERROR(LEFT(atualizaçãoIMOVEIS!Y302,SEARCH(",",atualizaçãoIMOVEIS!Y302)-1),atualizaçãoIMOVEIS!Y302)</f>
        <v>0</v>
      </c>
      <c r="G303">
        <f>+atualizaçãoIMOVEIS!D302</f>
        <v>0</v>
      </c>
      <c r="H303" s="67">
        <f ca="1">IF('Tabela de Peso'!$E$8-atualizaçãoIMOVEIS!T302=0,1,'Tabela de Peso'!$E$8-atualizaçãoIMOVEIS!T302)</f>
        <v>45488</v>
      </c>
      <c r="I303" s="57">
        <f ca="1">+TODAY()-atualizaçãoIMOVEIS!U302</f>
        <v>45488</v>
      </c>
      <c r="J303" s="54">
        <f>+atualizaçãoIMOVEIS!K302</f>
        <v>0</v>
      </c>
      <c r="K303" s="54"/>
      <c r="L303" s="54" t="e">
        <f t="shared" si="9"/>
        <v>#DIV/0!</v>
      </c>
      <c r="M303" s="54"/>
      <c r="N303" s="54">
        <f>+atualizaçãoIMOVEIS!L302</f>
        <v>0</v>
      </c>
      <c r="O303" s="54"/>
      <c r="P303" s="54">
        <f>+atualizaçãoIMOVEIS!N302</f>
        <v>0</v>
      </c>
      <c r="Q303" s="62">
        <f>SUM(W$3:W303)</f>
        <v>301</v>
      </c>
      <c r="R303">
        <f>+atualizaçãoIMOVEIS!Q302</f>
        <v>0</v>
      </c>
      <c r="S303">
        <f>+atualizaçãoIMOVEIS!S302</f>
        <v>0</v>
      </c>
      <c r="T303">
        <f>+atualizaçãoIMOVEIS!V302</f>
        <v>0</v>
      </c>
      <c r="U303" s="56">
        <f>IFERROR(VLOOKUP(G303,'Tabela de Peso'!B$36:E$53,4,0),1)</f>
        <v>1</v>
      </c>
      <c r="V303">
        <f>IF(J303=0,'Tabela de Peso'!E$11,'Tabela de Peso'!E$10)</f>
        <v>8</v>
      </c>
      <c r="W303" s="1">
        <f>IF(atualizaçãoIMOVEIS!AB302="Especial",'Tabela de Peso'!$E$4,1)</f>
        <v>1</v>
      </c>
      <c r="X303" s="1">
        <f>IFERROR(VLOOKUP(D303,'Tabela de Peso'!B:E,4,0),'Tabela de Peso'!E$32)</f>
        <v>-100</v>
      </c>
      <c r="Y303" s="70">
        <f>COUNTIF(Clientes!B:B,B303)</f>
        <v>1048347</v>
      </c>
      <c r="Z303" s="69">
        <f>+COUNTIF(Visitas!B:B,B303)</f>
        <v>1048172</v>
      </c>
      <c r="AA303" s="94">
        <f>IFERROR(VLOOKUP(B303,ZAP!A$2:AC$793,28,0),1)</f>
        <v>1</v>
      </c>
      <c r="AB303" s="65">
        <f>IFERROR(VLOOKUP(B303,ZAP!A$2:AC$793,26,0),1)</f>
        <v>1</v>
      </c>
      <c r="AC303" s="55">
        <f>IF(B303="",-9999999999,((AA303*'Tabela de Peso'!$E$7/H303)+(Z303*'Tabela de Peso'!$E$6/H303)+(Y303*'Tabela de Peso'!$E$5/H303)+(AB303*'Tabela de Peso'!$E$9+T303/1000)+W303+V303+X303+U303++AF303+S303+atualizaçãoIMOVEIS!R302)-I303-P303/1000)</f>
        <v>-9999999999</v>
      </c>
      <c r="AD303" s="66" t="str">
        <f>IFERROR(+VLOOKUP(B303,ZAP!A:D,3,0),"não")</f>
        <v>não</v>
      </c>
      <c r="AE303" s="55" t="str">
        <f>IF(B303="","",IF(A303&lt;81,IF(AD303="ativo","manter","inserir"),IF(AD303="ativo",IF(H303&lt;'Tabela de Peso'!D$8,"manter","retirar"),"Não anunciar")))</f>
        <v/>
      </c>
    </row>
    <row r="304" spans="1:31" s="11" customFormat="1" x14ac:dyDescent="0.25">
      <c r="A304" s="56">
        <f t="shared" ca="1" si="8"/>
        <v>85</v>
      </c>
      <c r="B304" t="str">
        <f>IF(atualizaçãoIMOVEIS!Y303="",IF(atualizaçãoIMOVEIS!Z303="","",atualizaçãoIMOVEIS!B303),atualizaçãoIMOVEIS!B303)</f>
        <v/>
      </c>
      <c r="C304" t="e">
        <f>+LEFT(atualizaçãoIMOVEIS!F303,SEARCH(",",atualizaçãoIMOVEIS!F303))</f>
        <v>#VALUE!</v>
      </c>
      <c r="D304">
        <f>+atualizaçãoIMOVEIS!H303</f>
        <v>0</v>
      </c>
      <c r="E304">
        <f>+atualizaçãoIMOVEIS!J303</f>
        <v>0</v>
      </c>
      <c r="F304">
        <f>IFERROR(LEFT(atualizaçãoIMOVEIS!Y303,SEARCH(",",atualizaçãoIMOVEIS!Y303)-1),atualizaçãoIMOVEIS!Y303)</f>
        <v>0</v>
      </c>
      <c r="G304">
        <f>+atualizaçãoIMOVEIS!D303</f>
        <v>0</v>
      </c>
      <c r="H304" s="67">
        <f ca="1">IF('Tabela de Peso'!$E$8-atualizaçãoIMOVEIS!T303=0,1,'Tabela de Peso'!$E$8-atualizaçãoIMOVEIS!T303)</f>
        <v>45488</v>
      </c>
      <c r="I304" s="57">
        <f ca="1">+TODAY()-atualizaçãoIMOVEIS!U303</f>
        <v>45488</v>
      </c>
      <c r="J304" s="54">
        <f>+atualizaçãoIMOVEIS!K303</f>
        <v>0</v>
      </c>
      <c r="K304" s="54"/>
      <c r="L304" s="54" t="e">
        <f t="shared" si="9"/>
        <v>#DIV/0!</v>
      </c>
      <c r="M304" s="54"/>
      <c r="N304" s="54">
        <f>+atualizaçãoIMOVEIS!L303</f>
        <v>0</v>
      </c>
      <c r="O304" s="54"/>
      <c r="P304" s="54">
        <f>+atualizaçãoIMOVEIS!N303</f>
        <v>0</v>
      </c>
      <c r="Q304" s="62">
        <f>SUM(W$3:W304)</f>
        <v>302</v>
      </c>
      <c r="R304">
        <f>+atualizaçãoIMOVEIS!Q303</f>
        <v>0</v>
      </c>
      <c r="S304">
        <f>+atualizaçãoIMOVEIS!S303</f>
        <v>0</v>
      </c>
      <c r="T304">
        <f>+atualizaçãoIMOVEIS!V303</f>
        <v>0</v>
      </c>
      <c r="U304" s="56">
        <f>IFERROR(VLOOKUP(G304,'Tabela de Peso'!B$36:E$53,4,0),1)</f>
        <v>1</v>
      </c>
      <c r="V304">
        <f>IF(J304=0,'Tabela de Peso'!E$11,'Tabela de Peso'!E$10)</f>
        <v>8</v>
      </c>
      <c r="W304" s="1">
        <f>IF(atualizaçãoIMOVEIS!AB303="Especial",'Tabela de Peso'!$E$4,1)</f>
        <v>1</v>
      </c>
      <c r="X304" s="1">
        <f>IFERROR(VLOOKUP(D304,'Tabela de Peso'!B:E,4,0),'Tabela de Peso'!E$32)</f>
        <v>-100</v>
      </c>
      <c r="Y304" s="70">
        <f>COUNTIF(Clientes!B:B,B304)</f>
        <v>1048347</v>
      </c>
      <c r="Z304" s="69">
        <f>+COUNTIF(Visitas!B:B,B304)</f>
        <v>1048172</v>
      </c>
      <c r="AA304" s="94">
        <f>IFERROR(VLOOKUP(B304,ZAP!A$2:AC$793,28,0),1)</f>
        <v>1</v>
      </c>
      <c r="AB304" s="65">
        <f>IFERROR(VLOOKUP(B304,ZAP!A$2:AC$793,26,0),1)</f>
        <v>1</v>
      </c>
      <c r="AC304" s="55">
        <f>IF(B304="",-9999999999,((AA304*'Tabela de Peso'!$E$7/H304)+(Z304*'Tabela de Peso'!$E$6/H304)+(Y304*'Tabela de Peso'!$E$5/H304)+(AB304*'Tabela de Peso'!$E$9+T304/1000)+W304+V304+X304+U304++AF304+S304+atualizaçãoIMOVEIS!R303)-I304-P304/1000)</f>
        <v>-9999999999</v>
      </c>
      <c r="AD304" s="66" t="str">
        <f>IFERROR(+VLOOKUP(B304,ZAP!A:D,3,0),"não")</f>
        <v>não</v>
      </c>
      <c r="AE304" s="55" t="str">
        <f>IF(B304="","",IF(A304&lt;81,IF(AD304="ativo","manter","inserir"),IF(AD304="ativo",IF(H304&lt;'Tabela de Peso'!D$8,"manter","retirar"),"Não anunciar")))</f>
        <v/>
      </c>
    </row>
    <row r="305" spans="1:31" s="11" customFormat="1" x14ac:dyDescent="0.25">
      <c r="A305" s="56">
        <f t="shared" ca="1" si="8"/>
        <v>85</v>
      </c>
      <c r="B305" t="str">
        <f>IF(atualizaçãoIMOVEIS!Y304="",IF(atualizaçãoIMOVEIS!Z304="","",atualizaçãoIMOVEIS!B304),atualizaçãoIMOVEIS!B304)</f>
        <v/>
      </c>
      <c r="C305" t="e">
        <f>+LEFT(atualizaçãoIMOVEIS!F304,SEARCH(",",atualizaçãoIMOVEIS!F304))</f>
        <v>#VALUE!</v>
      </c>
      <c r="D305">
        <f>+atualizaçãoIMOVEIS!H304</f>
        <v>0</v>
      </c>
      <c r="E305">
        <f>+atualizaçãoIMOVEIS!J304</f>
        <v>0</v>
      </c>
      <c r="F305">
        <f>IFERROR(LEFT(atualizaçãoIMOVEIS!Y304,SEARCH(",",atualizaçãoIMOVEIS!Y304)-1),atualizaçãoIMOVEIS!Y304)</f>
        <v>0</v>
      </c>
      <c r="G305">
        <f>+atualizaçãoIMOVEIS!D304</f>
        <v>0</v>
      </c>
      <c r="H305" s="67">
        <f ca="1">IF('Tabela de Peso'!$E$8-atualizaçãoIMOVEIS!T304=0,1,'Tabela de Peso'!$E$8-atualizaçãoIMOVEIS!T304)</f>
        <v>45488</v>
      </c>
      <c r="I305" s="57">
        <f ca="1">+TODAY()-atualizaçãoIMOVEIS!U304</f>
        <v>45488</v>
      </c>
      <c r="J305" s="54">
        <f>+atualizaçãoIMOVEIS!K304</f>
        <v>0</v>
      </c>
      <c r="K305" s="54"/>
      <c r="L305" s="54" t="e">
        <f t="shared" si="9"/>
        <v>#DIV/0!</v>
      </c>
      <c r="M305" s="54"/>
      <c r="N305" s="54">
        <f>+atualizaçãoIMOVEIS!L304</f>
        <v>0</v>
      </c>
      <c r="O305" s="54"/>
      <c r="P305" s="54">
        <f>+atualizaçãoIMOVEIS!N304</f>
        <v>0</v>
      </c>
      <c r="Q305" s="62">
        <f>SUM(W$3:W305)</f>
        <v>303</v>
      </c>
      <c r="R305">
        <f>+atualizaçãoIMOVEIS!Q304</f>
        <v>0</v>
      </c>
      <c r="S305">
        <f>+atualizaçãoIMOVEIS!S304</f>
        <v>0</v>
      </c>
      <c r="T305">
        <f>+atualizaçãoIMOVEIS!V304</f>
        <v>0</v>
      </c>
      <c r="U305" s="56">
        <f>IFERROR(VLOOKUP(G305,'Tabela de Peso'!B$36:E$53,4,0),1)</f>
        <v>1</v>
      </c>
      <c r="V305">
        <f>IF(J305=0,'Tabela de Peso'!E$11,'Tabela de Peso'!E$10)</f>
        <v>8</v>
      </c>
      <c r="W305" s="1">
        <f>IF(atualizaçãoIMOVEIS!AB304="Especial",'Tabela de Peso'!$E$4,1)</f>
        <v>1</v>
      </c>
      <c r="X305" s="1">
        <f>IFERROR(VLOOKUP(D305,'Tabela de Peso'!B:E,4,0),'Tabela de Peso'!E$32)</f>
        <v>-100</v>
      </c>
      <c r="Y305" s="70">
        <f>COUNTIF(Clientes!B:B,B305)</f>
        <v>1048347</v>
      </c>
      <c r="Z305" s="69">
        <f>+COUNTIF(Visitas!B:B,B305)</f>
        <v>1048172</v>
      </c>
      <c r="AA305" s="94">
        <f>IFERROR(VLOOKUP(B305,ZAP!A$2:AC$793,28,0),1)</f>
        <v>1</v>
      </c>
      <c r="AB305" s="65">
        <f>IFERROR(VLOOKUP(B305,ZAP!A$2:AC$793,26,0),1)</f>
        <v>1</v>
      </c>
      <c r="AC305" s="55">
        <f>IF(B305="",-9999999999,((AA305*'Tabela de Peso'!$E$7/H305)+(Z305*'Tabela de Peso'!$E$6/H305)+(Y305*'Tabela de Peso'!$E$5/H305)+(AB305*'Tabela de Peso'!$E$9+T305/1000)+W305+V305+X305+U305++AF305+S305+atualizaçãoIMOVEIS!R304)-I305-P305/1000)</f>
        <v>-9999999999</v>
      </c>
      <c r="AD305" s="66" t="str">
        <f>IFERROR(+VLOOKUP(B305,ZAP!A:D,3,0),"não")</f>
        <v>não</v>
      </c>
      <c r="AE305" s="55" t="str">
        <f>IF(B305="","",IF(A305&lt;81,IF(AD305="ativo","manter","inserir"),IF(AD305="ativo",IF(H305&lt;'Tabela de Peso'!D$8,"manter","retirar"),"Não anunciar")))</f>
        <v/>
      </c>
    </row>
    <row r="306" spans="1:31" s="11" customFormat="1" x14ac:dyDescent="0.25">
      <c r="A306" s="56">
        <f t="shared" ca="1" si="8"/>
        <v>85</v>
      </c>
      <c r="B306" t="str">
        <f>IF(atualizaçãoIMOVEIS!Y305="",IF(atualizaçãoIMOVEIS!Z305="","",atualizaçãoIMOVEIS!B305),atualizaçãoIMOVEIS!B305)</f>
        <v/>
      </c>
      <c r="C306" t="e">
        <f>+LEFT(atualizaçãoIMOVEIS!F305,SEARCH(",",atualizaçãoIMOVEIS!F305))</f>
        <v>#VALUE!</v>
      </c>
      <c r="D306">
        <f>+atualizaçãoIMOVEIS!H305</f>
        <v>0</v>
      </c>
      <c r="E306">
        <f>+atualizaçãoIMOVEIS!J305</f>
        <v>0</v>
      </c>
      <c r="F306">
        <f>IFERROR(LEFT(atualizaçãoIMOVEIS!Y305,SEARCH(",",atualizaçãoIMOVEIS!Y305)-1),atualizaçãoIMOVEIS!Y305)</f>
        <v>0</v>
      </c>
      <c r="G306">
        <f>+atualizaçãoIMOVEIS!D305</f>
        <v>0</v>
      </c>
      <c r="H306" s="67">
        <f ca="1">IF('Tabela de Peso'!$E$8-atualizaçãoIMOVEIS!T305=0,1,'Tabela de Peso'!$E$8-atualizaçãoIMOVEIS!T305)</f>
        <v>45488</v>
      </c>
      <c r="I306" s="57">
        <f ca="1">+TODAY()-atualizaçãoIMOVEIS!U305</f>
        <v>45488</v>
      </c>
      <c r="J306" s="54">
        <f>+atualizaçãoIMOVEIS!K305</f>
        <v>0</v>
      </c>
      <c r="K306" s="54"/>
      <c r="L306" s="54" t="e">
        <f t="shared" si="9"/>
        <v>#DIV/0!</v>
      </c>
      <c r="M306" s="54"/>
      <c r="N306" s="54">
        <f>+atualizaçãoIMOVEIS!L305</f>
        <v>0</v>
      </c>
      <c r="O306" s="54"/>
      <c r="P306" s="54">
        <f>+atualizaçãoIMOVEIS!N305</f>
        <v>0</v>
      </c>
      <c r="Q306" s="62">
        <f>SUM(W$3:W306)</f>
        <v>304</v>
      </c>
      <c r="R306">
        <f>+atualizaçãoIMOVEIS!Q305</f>
        <v>0</v>
      </c>
      <c r="S306">
        <f>+atualizaçãoIMOVEIS!S305</f>
        <v>0</v>
      </c>
      <c r="T306">
        <f>+atualizaçãoIMOVEIS!V305</f>
        <v>0</v>
      </c>
      <c r="U306" s="56">
        <f>IFERROR(VLOOKUP(G306,'Tabela de Peso'!B$36:E$53,4,0),1)</f>
        <v>1</v>
      </c>
      <c r="V306">
        <f>IF(J306=0,'Tabela de Peso'!E$11,'Tabela de Peso'!E$10)</f>
        <v>8</v>
      </c>
      <c r="W306" s="1">
        <f>IF(atualizaçãoIMOVEIS!AB305="Especial",'Tabela de Peso'!$E$4,1)</f>
        <v>1</v>
      </c>
      <c r="X306" s="1">
        <f>IFERROR(VLOOKUP(D306,'Tabela de Peso'!B:E,4,0),'Tabela de Peso'!E$32)</f>
        <v>-100</v>
      </c>
      <c r="Y306" s="70">
        <f>COUNTIF(Clientes!B:B,B306)</f>
        <v>1048347</v>
      </c>
      <c r="Z306" s="69">
        <f>+COUNTIF(Visitas!B:B,B306)</f>
        <v>1048172</v>
      </c>
      <c r="AA306" s="94">
        <f>IFERROR(VLOOKUP(B306,ZAP!A$2:AC$793,28,0),1)</f>
        <v>1</v>
      </c>
      <c r="AB306" s="65">
        <f>IFERROR(VLOOKUP(B306,ZAP!A$2:AC$793,26,0),1)</f>
        <v>1</v>
      </c>
      <c r="AC306" s="55">
        <f>IF(B306="",-9999999999,((AA306*'Tabela de Peso'!$E$7/H306)+(Z306*'Tabela de Peso'!$E$6/H306)+(Y306*'Tabela de Peso'!$E$5/H306)+(AB306*'Tabela de Peso'!$E$9+T306/1000)+W306+V306+X306+U306++AF306+S306+atualizaçãoIMOVEIS!R305)-I306-P306/1000)</f>
        <v>-9999999999</v>
      </c>
      <c r="AD306" s="66" t="str">
        <f>IFERROR(+VLOOKUP(B306,ZAP!A:D,3,0),"não")</f>
        <v>não</v>
      </c>
      <c r="AE306" s="55" t="str">
        <f>IF(B306="","",IF(A306&lt;81,IF(AD306="ativo","manter","inserir"),IF(AD306="ativo",IF(H306&lt;'Tabela de Peso'!D$8,"manter","retirar"),"Não anunciar")))</f>
        <v/>
      </c>
    </row>
    <row r="307" spans="1:31" s="11" customFormat="1" x14ac:dyDescent="0.25">
      <c r="A307" s="56">
        <f t="shared" ca="1" si="8"/>
        <v>85</v>
      </c>
      <c r="B307" t="str">
        <f>IF(atualizaçãoIMOVEIS!Y306="",IF(atualizaçãoIMOVEIS!Z306="","",atualizaçãoIMOVEIS!B306),atualizaçãoIMOVEIS!B306)</f>
        <v/>
      </c>
      <c r="C307" t="e">
        <f>+LEFT(atualizaçãoIMOVEIS!F306,SEARCH(",",atualizaçãoIMOVEIS!F306))</f>
        <v>#VALUE!</v>
      </c>
      <c r="D307">
        <f>+atualizaçãoIMOVEIS!H306</f>
        <v>0</v>
      </c>
      <c r="E307">
        <f>+atualizaçãoIMOVEIS!J306</f>
        <v>0</v>
      </c>
      <c r="F307">
        <f>IFERROR(LEFT(atualizaçãoIMOVEIS!Y306,SEARCH(",",atualizaçãoIMOVEIS!Y306)-1),atualizaçãoIMOVEIS!Y306)</f>
        <v>0</v>
      </c>
      <c r="G307">
        <f>+atualizaçãoIMOVEIS!D306</f>
        <v>0</v>
      </c>
      <c r="H307" s="67">
        <f ca="1">IF('Tabela de Peso'!$E$8-atualizaçãoIMOVEIS!T306=0,1,'Tabela de Peso'!$E$8-atualizaçãoIMOVEIS!T306)</f>
        <v>45488</v>
      </c>
      <c r="I307" s="57">
        <f ca="1">+TODAY()-atualizaçãoIMOVEIS!U306</f>
        <v>45488</v>
      </c>
      <c r="J307" s="54">
        <f>+atualizaçãoIMOVEIS!K306</f>
        <v>0</v>
      </c>
      <c r="K307" s="54"/>
      <c r="L307" s="54" t="e">
        <f t="shared" si="9"/>
        <v>#DIV/0!</v>
      </c>
      <c r="M307" s="54"/>
      <c r="N307" s="54">
        <f>+atualizaçãoIMOVEIS!L306</f>
        <v>0</v>
      </c>
      <c r="O307" s="54"/>
      <c r="P307" s="54">
        <f>+atualizaçãoIMOVEIS!N306</f>
        <v>0</v>
      </c>
      <c r="Q307" s="62">
        <f>SUM(W$3:W307)</f>
        <v>305</v>
      </c>
      <c r="R307">
        <f>+atualizaçãoIMOVEIS!Q306</f>
        <v>0</v>
      </c>
      <c r="S307">
        <f>+atualizaçãoIMOVEIS!S306</f>
        <v>0</v>
      </c>
      <c r="T307">
        <f>+atualizaçãoIMOVEIS!V306</f>
        <v>0</v>
      </c>
      <c r="U307" s="56">
        <f>IFERROR(VLOOKUP(G307,'Tabela de Peso'!B$36:E$53,4,0),1)</f>
        <v>1</v>
      </c>
      <c r="V307">
        <f>IF(J307=0,'Tabela de Peso'!E$11,'Tabela de Peso'!E$10)</f>
        <v>8</v>
      </c>
      <c r="W307" s="1">
        <f>IF(atualizaçãoIMOVEIS!AB306="Especial",'Tabela de Peso'!$E$4,1)</f>
        <v>1</v>
      </c>
      <c r="X307" s="1">
        <f>IFERROR(VLOOKUP(D307,'Tabela de Peso'!B:E,4,0),'Tabela de Peso'!E$32)</f>
        <v>-100</v>
      </c>
      <c r="Y307" s="70">
        <f>COUNTIF(Clientes!B:B,B307)</f>
        <v>1048347</v>
      </c>
      <c r="Z307" s="69">
        <f>+COUNTIF(Visitas!B:B,B307)</f>
        <v>1048172</v>
      </c>
      <c r="AA307" s="94">
        <f>IFERROR(VLOOKUP(B307,ZAP!A$2:AC$793,28,0),1)</f>
        <v>1</v>
      </c>
      <c r="AB307" s="65">
        <f>IFERROR(VLOOKUP(B307,ZAP!A$2:AC$793,26,0),1)</f>
        <v>1</v>
      </c>
      <c r="AC307" s="55">
        <f>IF(B307="",-9999999999,((AA307*'Tabela de Peso'!$E$7/H307)+(Z307*'Tabela de Peso'!$E$6/H307)+(Y307*'Tabela de Peso'!$E$5/H307)+(AB307*'Tabela de Peso'!$E$9+T307/1000)+W307+V307+X307+U307++AF307+S307+atualizaçãoIMOVEIS!R306)-I307-P307/1000)</f>
        <v>-9999999999</v>
      </c>
      <c r="AD307" s="66" t="str">
        <f>IFERROR(+VLOOKUP(B307,ZAP!A:D,3,0),"não")</f>
        <v>não</v>
      </c>
      <c r="AE307" s="55" t="str">
        <f>IF(B307="","",IF(A307&lt;81,IF(AD307="ativo","manter","inserir"),IF(AD307="ativo",IF(H307&lt;'Tabela de Peso'!D$8,"manter","retirar"),"Não anunciar")))</f>
        <v/>
      </c>
    </row>
    <row r="308" spans="1:31" s="11" customFormat="1" x14ac:dyDescent="0.25">
      <c r="A308" s="56">
        <f t="shared" ca="1" si="8"/>
        <v>85</v>
      </c>
      <c r="B308" t="str">
        <f>IF(atualizaçãoIMOVEIS!Y307="",IF(atualizaçãoIMOVEIS!Z307="","",atualizaçãoIMOVEIS!B307),atualizaçãoIMOVEIS!B307)</f>
        <v/>
      </c>
      <c r="C308" t="e">
        <f>+LEFT(atualizaçãoIMOVEIS!F307,SEARCH(",",atualizaçãoIMOVEIS!F307))</f>
        <v>#VALUE!</v>
      </c>
      <c r="D308">
        <f>+atualizaçãoIMOVEIS!H307</f>
        <v>0</v>
      </c>
      <c r="E308">
        <f>+atualizaçãoIMOVEIS!J307</f>
        <v>0</v>
      </c>
      <c r="F308">
        <f>IFERROR(LEFT(atualizaçãoIMOVEIS!Y307,SEARCH(",",atualizaçãoIMOVEIS!Y307)-1),atualizaçãoIMOVEIS!Y307)</f>
        <v>0</v>
      </c>
      <c r="G308">
        <f>+atualizaçãoIMOVEIS!D307</f>
        <v>0</v>
      </c>
      <c r="H308" s="67">
        <f ca="1">IF('Tabela de Peso'!$E$8-atualizaçãoIMOVEIS!T307=0,1,'Tabela de Peso'!$E$8-atualizaçãoIMOVEIS!T307)</f>
        <v>45488</v>
      </c>
      <c r="I308" s="57">
        <f ca="1">+TODAY()-atualizaçãoIMOVEIS!U307</f>
        <v>45488</v>
      </c>
      <c r="J308" s="54">
        <f>+atualizaçãoIMOVEIS!K307</f>
        <v>0</v>
      </c>
      <c r="K308" s="54"/>
      <c r="L308" s="54" t="e">
        <f t="shared" si="9"/>
        <v>#DIV/0!</v>
      </c>
      <c r="M308" s="54"/>
      <c r="N308" s="54">
        <f>+atualizaçãoIMOVEIS!L307</f>
        <v>0</v>
      </c>
      <c r="O308" s="54"/>
      <c r="P308" s="54">
        <f>+atualizaçãoIMOVEIS!N307</f>
        <v>0</v>
      </c>
      <c r="Q308" s="62">
        <f>SUM(W$3:W308)</f>
        <v>306</v>
      </c>
      <c r="R308">
        <f>+atualizaçãoIMOVEIS!Q307</f>
        <v>0</v>
      </c>
      <c r="S308">
        <f>+atualizaçãoIMOVEIS!S307</f>
        <v>0</v>
      </c>
      <c r="T308">
        <f>+atualizaçãoIMOVEIS!V307</f>
        <v>0</v>
      </c>
      <c r="U308" s="56">
        <f>IFERROR(VLOOKUP(G308,'Tabela de Peso'!B$36:E$53,4,0),1)</f>
        <v>1</v>
      </c>
      <c r="V308">
        <f>IF(J308=0,'Tabela de Peso'!E$11,'Tabela de Peso'!E$10)</f>
        <v>8</v>
      </c>
      <c r="W308" s="1">
        <f>IF(atualizaçãoIMOVEIS!AB307="Especial",'Tabela de Peso'!$E$4,1)</f>
        <v>1</v>
      </c>
      <c r="X308" s="1">
        <f>IFERROR(VLOOKUP(D308,'Tabela de Peso'!B:E,4,0),'Tabela de Peso'!E$32)</f>
        <v>-100</v>
      </c>
      <c r="Y308" s="70">
        <f>COUNTIF(Clientes!B:B,B308)</f>
        <v>1048347</v>
      </c>
      <c r="Z308" s="69">
        <f>+COUNTIF(Visitas!B:B,B308)</f>
        <v>1048172</v>
      </c>
      <c r="AA308" s="94">
        <f>IFERROR(VLOOKUP(B308,ZAP!A$2:AC$793,28,0),1)</f>
        <v>1</v>
      </c>
      <c r="AB308" s="65">
        <f>IFERROR(VLOOKUP(B308,ZAP!A$2:AC$793,26,0),1)</f>
        <v>1</v>
      </c>
      <c r="AC308" s="55">
        <f>IF(B308="",-9999999999,((AA308*'Tabela de Peso'!$E$7/H308)+(Z308*'Tabela de Peso'!$E$6/H308)+(Y308*'Tabela de Peso'!$E$5/H308)+(AB308*'Tabela de Peso'!$E$9+T308/1000)+W308+V308+X308+U308++AF308+S308+atualizaçãoIMOVEIS!R307)-I308-P308/1000)</f>
        <v>-9999999999</v>
      </c>
      <c r="AD308" s="66" t="str">
        <f>IFERROR(+VLOOKUP(B308,ZAP!A:D,3,0),"não")</f>
        <v>não</v>
      </c>
      <c r="AE308" s="55" t="str">
        <f>IF(B308="","",IF(A308&lt;81,IF(AD308="ativo","manter","inserir"),IF(AD308="ativo",IF(H308&lt;'Tabela de Peso'!D$8,"manter","retirar"),"Não anunciar")))</f>
        <v/>
      </c>
    </row>
    <row r="309" spans="1:31" s="11" customFormat="1" x14ac:dyDescent="0.25">
      <c r="A309" s="56">
        <f t="shared" ca="1" si="8"/>
        <v>85</v>
      </c>
      <c r="B309" t="str">
        <f>IF(atualizaçãoIMOVEIS!Y308="",IF(atualizaçãoIMOVEIS!Z308="","",atualizaçãoIMOVEIS!B308),atualizaçãoIMOVEIS!B308)</f>
        <v/>
      </c>
      <c r="C309" t="e">
        <f>+LEFT(atualizaçãoIMOVEIS!F308,SEARCH(",",atualizaçãoIMOVEIS!F308))</f>
        <v>#VALUE!</v>
      </c>
      <c r="D309">
        <f>+atualizaçãoIMOVEIS!H308</f>
        <v>0</v>
      </c>
      <c r="E309">
        <f>+atualizaçãoIMOVEIS!J308</f>
        <v>0</v>
      </c>
      <c r="F309">
        <f>IFERROR(LEFT(atualizaçãoIMOVEIS!Y308,SEARCH(",",atualizaçãoIMOVEIS!Y308)-1),atualizaçãoIMOVEIS!Y308)</f>
        <v>0</v>
      </c>
      <c r="G309">
        <f>+atualizaçãoIMOVEIS!D308</f>
        <v>0</v>
      </c>
      <c r="H309" s="67">
        <f ca="1">IF('Tabela de Peso'!$E$8-atualizaçãoIMOVEIS!T308=0,1,'Tabela de Peso'!$E$8-atualizaçãoIMOVEIS!T308)</f>
        <v>45488</v>
      </c>
      <c r="I309" s="57">
        <f ca="1">+TODAY()-atualizaçãoIMOVEIS!U308</f>
        <v>45488</v>
      </c>
      <c r="J309" s="54">
        <f>+atualizaçãoIMOVEIS!K308</f>
        <v>0</v>
      </c>
      <c r="K309" s="54"/>
      <c r="L309" s="54" t="e">
        <f t="shared" si="9"/>
        <v>#DIV/0!</v>
      </c>
      <c r="M309" s="54"/>
      <c r="N309" s="54">
        <f>+atualizaçãoIMOVEIS!L308</f>
        <v>0</v>
      </c>
      <c r="O309" s="54"/>
      <c r="P309" s="54">
        <f>+atualizaçãoIMOVEIS!N308</f>
        <v>0</v>
      </c>
      <c r="Q309" s="62">
        <f>SUM(W$3:W309)</f>
        <v>307</v>
      </c>
      <c r="R309">
        <f>+atualizaçãoIMOVEIS!Q308</f>
        <v>0</v>
      </c>
      <c r="S309">
        <f>+atualizaçãoIMOVEIS!S308</f>
        <v>0</v>
      </c>
      <c r="T309">
        <f>+atualizaçãoIMOVEIS!V308</f>
        <v>0</v>
      </c>
      <c r="U309" s="56">
        <f>IFERROR(VLOOKUP(G309,'Tabela de Peso'!B$36:E$53,4,0),1)</f>
        <v>1</v>
      </c>
      <c r="V309">
        <f>IF(J309=0,'Tabela de Peso'!E$11,'Tabela de Peso'!E$10)</f>
        <v>8</v>
      </c>
      <c r="W309" s="1">
        <f>IF(atualizaçãoIMOVEIS!AB308="Especial",'Tabela de Peso'!$E$4,1)</f>
        <v>1</v>
      </c>
      <c r="X309" s="1">
        <f>IFERROR(VLOOKUP(D309,'Tabela de Peso'!B:E,4,0),'Tabela de Peso'!E$32)</f>
        <v>-100</v>
      </c>
      <c r="Y309" s="70">
        <f>COUNTIF(Clientes!B:B,B309)</f>
        <v>1048347</v>
      </c>
      <c r="Z309" s="69">
        <f>+COUNTIF(Visitas!B:B,B309)</f>
        <v>1048172</v>
      </c>
      <c r="AA309" s="94">
        <f>IFERROR(VLOOKUP(B309,ZAP!A$2:AC$793,28,0),1)</f>
        <v>1</v>
      </c>
      <c r="AB309" s="65">
        <f>IFERROR(VLOOKUP(B309,ZAP!A$2:AC$793,26,0),1)</f>
        <v>1</v>
      </c>
      <c r="AC309" s="55">
        <f>IF(B309="",-9999999999,((AA309*'Tabela de Peso'!$E$7/H309)+(Z309*'Tabela de Peso'!$E$6/H309)+(Y309*'Tabela de Peso'!$E$5/H309)+(AB309*'Tabela de Peso'!$E$9+T309/1000)+W309+V309+X309+U309++AF309+S309+atualizaçãoIMOVEIS!R308)-I309-P309/1000)</f>
        <v>-9999999999</v>
      </c>
      <c r="AD309" s="66" t="str">
        <f>IFERROR(+VLOOKUP(B309,ZAP!A:D,3,0),"não")</f>
        <v>não</v>
      </c>
      <c r="AE309" s="55" t="str">
        <f>IF(B309="","",IF(A309&lt;81,IF(AD309="ativo","manter","inserir"),IF(AD309="ativo",IF(H309&lt;'Tabela de Peso'!D$8,"manter","retirar"),"Não anunciar")))</f>
        <v/>
      </c>
    </row>
    <row r="310" spans="1:31" s="11" customFormat="1" x14ac:dyDescent="0.25">
      <c r="A310" s="56">
        <f t="shared" ca="1" si="8"/>
        <v>85</v>
      </c>
      <c r="B310" t="str">
        <f>IF(atualizaçãoIMOVEIS!Y309="",IF(atualizaçãoIMOVEIS!Z309="","",atualizaçãoIMOVEIS!B309),atualizaçãoIMOVEIS!B309)</f>
        <v/>
      </c>
      <c r="C310" t="e">
        <f>+LEFT(atualizaçãoIMOVEIS!F309,SEARCH(",",atualizaçãoIMOVEIS!F309))</f>
        <v>#VALUE!</v>
      </c>
      <c r="D310">
        <f>+atualizaçãoIMOVEIS!H309</f>
        <v>0</v>
      </c>
      <c r="E310">
        <f>+atualizaçãoIMOVEIS!J309</f>
        <v>0</v>
      </c>
      <c r="F310">
        <f>IFERROR(LEFT(atualizaçãoIMOVEIS!Y309,SEARCH(",",atualizaçãoIMOVEIS!Y309)-1),atualizaçãoIMOVEIS!Y309)</f>
        <v>0</v>
      </c>
      <c r="G310">
        <f>+atualizaçãoIMOVEIS!D309</f>
        <v>0</v>
      </c>
      <c r="H310" s="67">
        <f ca="1">IF('Tabela de Peso'!$E$8-atualizaçãoIMOVEIS!T309=0,1,'Tabela de Peso'!$E$8-atualizaçãoIMOVEIS!T309)</f>
        <v>45488</v>
      </c>
      <c r="I310" s="57">
        <f ca="1">+TODAY()-atualizaçãoIMOVEIS!U309</f>
        <v>45488</v>
      </c>
      <c r="J310" s="54">
        <f>+atualizaçãoIMOVEIS!K309</f>
        <v>0</v>
      </c>
      <c r="K310" s="54"/>
      <c r="L310" s="54" t="e">
        <f t="shared" si="9"/>
        <v>#DIV/0!</v>
      </c>
      <c r="M310" s="54"/>
      <c r="N310" s="54">
        <f>+atualizaçãoIMOVEIS!L309</f>
        <v>0</v>
      </c>
      <c r="O310" s="54"/>
      <c r="P310" s="54">
        <f>+atualizaçãoIMOVEIS!N309</f>
        <v>0</v>
      </c>
      <c r="Q310" s="62">
        <f>SUM(W$3:W310)</f>
        <v>308</v>
      </c>
      <c r="R310">
        <f>+atualizaçãoIMOVEIS!Q309</f>
        <v>0</v>
      </c>
      <c r="S310">
        <f>+atualizaçãoIMOVEIS!S309</f>
        <v>0</v>
      </c>
      <c r="T310">
        <f>+atualizaçãoIMOVEIS!V309</f>
        <v>0</v>
      </c>
      <c r="U310" s="56">
        <f>IFERROR(VLOOKUP(G310,'Tabela de Peso'!B$36:E$53,4,0),1)</f>
        <v>1</v>
      </c>
      <c r="V310">
        <f>IF(J310=0,'Tabela de Peso'!E$11,'Tabela de Peso'!E$10)</f>
        <v>8</v>
      </c>
      <c r="W310" s="1">
        <f>IF(atualizaçãoIMOVEIS!AB309="Especial",'Tabela de Peso'!$E$4,1)</f>
        <v>1</v>
      </c>
      <c r="X310" s="1">
        <f>IFERROR(VLOOKUP(D310,'Tabela de Peso'!B:E,4,0),'Tabela de Peso'!E$32)</f>
        <v>-100</v>
      </c>
      <c r="Y310" s="70">
        <f>COUNTIF(Clientes!B:B,B310)</f>
        <v>1048347</v>
      </c>
      <c r="Z310" s="69">
        <f>+COUNTIF(Visitas!B:B,B310)</f>
        <v>1048172</v>
      </c>
      <c r="AA310" s="94">
        <f>IFERROR(VLOOKUP(B310,ZAP!A$2:AC$793,28,0),1)</f>
        <v>1</v>
      </c>
      <c r="AB310" s="65">
        <f>IFERROR(VLOOKUP(B310,ZAP!A$2:AC$793,26,0),1)</f>
        <v>1</v>
      </c>
      <c r="AC310" s="55">
        <f>IF(B310="",-9999999999,((AA310*'Tabela de Peso'!$E$7/H310)+(Z310*'Tabela de Peso'!$E$6/H310)+(Y310*'Tabela de Peso'!$E$5/H310)+(AB310*'Tabela de Peso'!$E$9+T310/1000)+W310+V310+X310+U310++AF310+S310+atualizaçãoIMOVEIS!R309)-I310-P310/1000)</f>
        <v>-9999999999</v>
      </c>
      <c r="AD310" s="66" t="str">
        <f>IFERROR(+VLOOKUP(B310,ZAP!A:D,3,0),"não")</f>
        <v>não</v>
      </c>
      <c r="AE310" s="55" t="str">
        <f>IF(B310="","",IF(A310&lt;81,IF(AD310="ativo","manter","inserir"),IF(AD310="ativo",IF(H310&lt;'Tabela de Peso'!D$8,"manter","retirar"),"Não anunciar")))</f>
        <v/>
      </c>
    </row>
    <row r="311" spans="1:31" s="11" customFormat="1" x14ac:dyDescent="0.25">
      <c r="A311" s="56">
        <f t="shared" ca="1" si="8"/>
        <v>85</v>
      </c>
      <c r="B311" t="str">
        <f>IF(atualizaçãoIMOVEIS!Y310="",IF(atualizaçãoIMOVEIS!Z310="","",atualizaçãoIMOVEIS!B310),atualizaçãoIMOVEIS!B310)</f>
        <v/>
      </c>
      <c r="C311" t="e">
        <f>+LEFT(atualizaçãoIMOVEIS!F310,SEARCH(",",atualizaçãoIMOVEIS!F310))</f>
        <v>#VALUE!</v>
      </c>
      <c r="D311">
        <f>+atualizaçãoIMOVEIS!H310</f>
        <v>0</v>
      </c>
      <c r="E311">
        <f>+atualizaçãoIMOVEIS!J310</f>
        <v>0</v>
      </c>
      <c r="F311">
        <f>IFERROR(LEFT(atualizaçãoIMOVEIS!Y310,SEARCH(",",atualizaçãoIMOVEIS!Y310)-1),atualizaçãoIMOVEIS!Y310)</f>
        <v>0</v>
      </c>
      <c r="G311">
        <f>+atualizaçãoIMOVEIS!D310</f>
        <v>0</v>
      </c>
      <c r="H311" s="67">
        <f ca="1">IF('Tabela de Peso'!$E$8-atualizaçãoIMOVEIS!T310=0,1,'Tabela de Peso'!$E$8-atualizaçãoIMOVEIS!T310)</f>
        <v>45488</v>
      </c>
      <c r="I311" s="57">
        <f ca="1">+TODAY()-atualizaçãoIMOVEIS!U310</f>
        <v>45488</v>
      </c>
      <c r="J311" s="54">
        <f>+atualizaçãoIMOVEIS!K310</f>
        <v>0</v>
      </c>
      <c r="K311" s="54"/>
      <c r="L311" s="54" t="e">
        <f t="shared" si="9"/>
        <v>#DIV/0!</v>
      </c>
      <c r="M311" s="54"/>
      <c r="N311" s="54">
        <f>+atualizaçãoIMOVEIS!L310</f>
        <v>0</v>
      </c>
      <c r="O311" s="54"/>
      <c r="P311" s="54">
        <f>+atualizaçãoIMOVEIS!N310</f>
        <v>0</v>
      </c>
      <c r="Q311" s="62">
        <f>SUM(W$3:W311)</f>
        <v>309</v>
      </c>
      <c r="R311">
        <f>+atualizaçãoIMOVEIS!Q310</f>
        <v>0</v>
      </c>
      <c r="S311">
        <f>+atualizaçãoIMOVEIS!S310</f>
        <v>0</v>
      </c>
      <c r="T311">
        <f>+atualizaçãoIMOVEIS!V310</f>
        <v>0</v>
      </c>
      <c r="U311" s="56">
        <f>IFERROR(VLOOKUP(G311,'Tabela de Peso'!B$36:E$53,4,0),1)</f>
        <v>1</v>
      </c>
      <c r="V311">
        <f>IF(J311=0,'Tabela de Peso'!E$11,'Tabela de Peso'!E$10)</f>
        <v>8</v>
      </c>
      <c r="W311" s="1">
        <f>IF(atualizaçãoIMOVEIS!AB310="Especial",'Tabela de Peso'!$E$4,1)</f>
        <v>1</v>
      </c>
      <c r="X311" s="1">
        <f>IFERROR(VLOOKUP(D311,'Tabela de Peso'!B:E,4,0),'Tabela de Peso'!E$32)</f>
        <v>-100</v>
      </c>
      <c r="Y311" s="70">
        <f>COUNTIF(Clientes!B:B,B311)</f>
        <v>1048347</v>
      </c>
      <c r="Z311" s="69">
        <f>+COUNTIF(Visitas!B:B,B311)</f>
        <v>1048172</v>
      </c>
      <c r="AA311" s="94">
        <f>IFERROR(VLOOKUP(B311,ZAP!A$2:AC$793,28,0),1)</f>
        <v>1</v>
      </c>
      <c r="AB311" s="65">
        <f>IFERROR(VLOOKUP(B311,ZAP!A$2:AC$793,26,0),1)</f>
        <v>1</v>
      </c>
      <c r="AC311" s="55">
        <f>IF(B311="",-9999999999,((AA311*'Tabela de Peso'!$E$7/H311)+(Z311*'Tabela de Peso'!$E$6/H311)+(Y311*'Tabela de Peso'!$E$5/H311)+(AB311*'Tabela de Peso'!$E$9+T311/1000)+W311+V311+X311+U311++AF311+S311+atualizaçãoIMOVEIS!R310)-I311-P311/1000)</f>
        <v>-9999999999</v>
      </c>
      <c r="AD311" s="66" t="str">
        <f>IFERROR(+VLOOKUP(B311,ZAP!A:D,3,0),"não")</f>
        <v>não</v>
      </c>
      <c r="AE311" s="55" t="str">
        <f>IF(B311="","",IF(A311&lt;81,IF(AD311="ativo","manter","inserir"),IF(AD311="ativo",IF(H311&lt;'Tabela de Peso'!D$8,"manter","retirar"),"Não anunciar")))</f>
        <v/>
      </c>
    </row>
    <row r="312" spans="1:31" s="11" customFormat="1" x14ac:dyDescent="0.25">
      <c r="A312" s="56">
        <f t="shared" ca="1" si="8"/>
        <v>85</v>
      </c>
      <c r="B312" t="str">
        <f>IF(atualizaçãoIMOVEIS!Y311="",IF(atualizaçãoIMOVEIS!Z311="","",atualizaçãoIMOVEIS!B311),atualizaçãoIMOVEIS!B311)</f>
        <v/>
      </c>
      <c r="C312" t="e">
        <f>+LEFT(atualizaçãoIMOVEIS!F311,SEARCH(",",atualizaçãoIMOVEIS!F311))</f>
        <v>#VALUE!</v>
      </c>
      <c r="D312">
        <f>+atualizaçãoIMOVEIS!H311</f>
        <v>0</v>
      </c>
      <c r="E312">
        <f>+atualizaçãoIMOVEIS!J311</f>
        <v>0</v>
      </c>
      <c r="F312">
        <f>IFERROR(LEFT(atualizaçãoIMOVEIS!Y311,SEARCH(",",atualizaçãoIMOVEIS!Y311)-1),atualizaçãoIMOVEIS!Y311)</f>
        <v>0</v>
      </c>
      <c r="G312">
        <f>+atualizaçãoIMOVEIS!D311</f>
        <v>0</v>
      </c>
      <c r="H312" s="67">
        <f ca="1">IF('Tabela de Peso'!$E$8-atualizaçãoIMOVEIS!T311=0,1,'Tabela de Peso'!$E$8-atualizaçãoIMOVEIS!T311)</f>
        <v>45488</v>
      </c>
      <c r="I312" s="57">
        <f ca="1">+TODAY()-atualizaçãoIMOVEIS!U311</f>
        <v>45488</v>
      </c>
      <c r="J312" s="54">
        <f>+atualizaçãoIMOVEIS!K311</f>
        <v>0</v>
      </c>
      <c r="K312" s="54"/>
      <c r="L312" s="54" t="e">
        <f t="shared" si="9"/>
        <v>#DIV/0!</v>
      </c>
      <c r="M312" s="54"/>
      <c r="N312" s="54">
        <f>+atualizaçãoIMOVEIS!L311</f>
        <v>0</v>
      </c>
      <c r="O312" s="54"/>
      <c r="P312" s="54">
        <f>+atualizaçãoIMOVEIS!N311</f>
        <v>0</v>
      </c>
      <c r="Q312" s="62">
        <f>SUM(W$3:W312)</f>
        <v>310</v>
      </c>
      <c r="R312">
        <f>+atualizaçãoIMOVEIS!Q311</f>
        <v>0</v>
      </c>
      <c r="S312">
        <f>+atualizaçãoIMOVEIS!S311</f>
        <v>0</v>
      </c>
      <c r="T312">
        <f>+atualizaçãoIMOVEIS!V311</f>
        <v>0</v>
      </c>
      <c r="U312" s="56">
        <f>IFERROR(VLOOKUP(G312,'Tabela de Peso'!B$36:E$53,4,0),1)</f>
        <v>1</v>
      </c>
      <c r="V312">
        <f>IF(J312=0,'Tabela de Peso'!E$11,'Tabela de Peso'!E$10)</f>
        <v>8</v>
      </c>
      <c r="W312" s="1">
        <f>IF(atualizaçãoIMOVEIS!AB311="Especial",'Tabela de Peso'!$E$4,1)</f>
        <v>1</v>
      </c>
      <c r="X312" s="1">
        <f>IFERROR(VLOOKUP(D312,'Tabela de Peso'!B:E,4,0),'Tabela de Peso'!E$32)</f>
        <v>-100</v>
      </c>
      <c r="Y312" s="70">
        <f>COUNTIF(Clientes!B:B,B312)</f>
        <v>1048347</v>
      </c>
      <c r="Z312" s="69">
        <f>+COUNTIF(Visitas!B:B,B312)</f>
        <v>1048172</v>
      </c>
      <c r="AA312" s="94">
        <f>IFERROR(VLOOKUP(B312,ZAP!A$2:AC$793,28,0),1)</f>
        <v>1</v>
      </c>
      <c r="AB312" s="65">
        <f>IFERROR(VLOOKUP(B312,ZAP!A$2:AC$793,26,0),1)</f>
        <v>1</v>
      </c>
      <c r="AC312" s="55">
        <f>IF(B312="",-9999999999,((AA312*'Tabela de Peso'!$E$7/H312)+(Z312*'Tabela de Peso'!$E$6/H312)+(Y312*'Tabela de Peso'!$E$5/H312)+(AB312*'Tabela de Peso'!$E$9+T312/1000)+W312+V312+X312+U312++AF312+S312+atualizaçãoIMOVEIS!R311)-I312-P312/1000)</f>
        <v>-9999999999</v>
      </c>
      <c r="AD312" s="66" t="str">
        <f>IFERROR(+VLOOKUP(B312,ZAP!A:D,3,0),"não")</f>
        <v>não</v>
      </c>
      <c r="AE312" s="55" t="str">
        <f>IF(B312="","",IF(A312&lt;81,IF(AD312="ativo","manter","inserir"),IF(AD312="ativo",IF(H312&lt;'Tabela de Peso'!D$8,"manter","retirar"),"Não anunciar")))</f>
        <v/>
      </c>
    </row>
    <row r="313" spans="1:31" s="11" customFormat="1" x14ac:dyDescent="0.25">
      <c r="A313" s="56">
        <f t="shared" ca="1" si="8"/>
        <v>85</v>
      </c>
      <c r="B313" t="str">
        <f>IF(atualizaçãoIMOVEIS!Y312="",IF(atualizaçãoIMOVEIS!Z312="","",atualizaçãoIMOVEIS!B312),atualizaçãoIMOVEIS!B312)</f>
        <v/>
      </c>
      <c r="C313" t="e">
        <f>+LEFT(atualizaçãoIMOVEIS!F312,SEARCH(",",atualizaçãoIMOVEIS!F312))</f>
        <v>#VALUE!</v>
      </c>
      <c r="D313">
        <f>+atualizaçãoIMOVEIS!H312</f>
        <v>0</v>
      </c>
      <c r="E313">
        <f>+atualizaçãoIMOVEIS!J312</f>
        <v>0</v>
      </c>
      <c r="F313">
        <f>IFERROR(LEFT(atualizaçãoIMOVEIS!Y312,SEARCH(",",atualizaçãoIMOVEIS!Y312)-1),atualizaçãoIMOVEIS!Y312)</f>
        <v>0</v>
      </c>
      <c r="G313">
        <f>+atualizaçãoIMOVEIS!D312</f>
        <v>0</v>
      </c>
      <c r="H313" s="67">
        <f ca="1">IF('Tabela de Peso'!$E$8-atualizaçãoIMOVEIS!T312=0,1,'Tabela de Peso'!$E$8-atualizaçãoIMOVEIS!T312)</f>
        <v>45488</v>
      </c>
      <c r="I313" s="57">
        <f ca="1">+TODAY()-atualizaçãoIMOVEIS!U312</f>
        <v>45488</v>
      </c>
      <c r="J313" s="54">
        <f>+atualizaçãoIMOVEIS!K312</f>
        <v>0</v>
      </c>
      <c r="K313" s="54"/>
      <c r="L313" s="54" t="e">
        <f t="shared" si="9"/>
        <v>#DIV/0!</v>
      </c>
      <c r="M313" s="54"/>
      <c r="N313" s="54">
        <f>+atualizaçãoIMOVEIS!L312</f>
        <v>0</v>
      </c>
      <c r="O313" s="54"/>
      <c r="P313" s="54">
        <f>+atualizaçãoIMOVEIS!N312</f>
        <v>0</v>
      </c>
      <c r="Q313" s="62">
        <f>SUM(W$3:W313)</f>
        <v>311</v>
      </c>
      <c r="R313">
        <f>+atualizaçãoIMOVEIS!Q312</f>
        <v>0</v>
      </c>
      <c r="S313">
        <f>+atualizaçãoIMOVEIS!S312</f>
        <v>0</v>
      </c>
      <c r="T313">
        <f>+atualizaçãoIMOVEIS!V312</f>
        <v>0</v>
      </c>
      <c r="U313" s="56">
        <f>IFERROR(VLOOKUP(G313,'Tabela de Peso'!B$36:E$53,4,0),1)</f>
        <v>1</v>
      </c>
      <c r="V313">
        <f>IF(J313=0,'Tabela de Peso'!E$11,'Tabela de Peso'!E$10)</f>
        <v>8</v>
      </c>
      <c r="W313" s="1">
        <f>IF(atualizaçãoIMOVEIS!AB312="Especial",'Tabela de Peso'!$E$4,1)</f>
        <v>1</v>
      </c>
      <c r="X313" s="1">
        <f>IFERROR(VLOOKUP(D313,'Tabela de Peso'!B:E,4,0),'Tabela de Peso'!E$32)</f>
        <v>-100</v>
      </c>
      <c r="Y313" s="70">
        <f>COUNTIF(Clientes!B:B,B313)</f>
        <v>1048347</v>
      </c>
      <c r="Z313" s="69">
        <f>+COUNTIF(Visitas!B:B,B313)</f>
        <v>1048172</v>
      </c>
      <c r="AA313" s="94">
        <f>IFERROR(VLOOKUP(B313,ZAP!A$2:AC$793,28,0),1)</f>
        <v>1</v>
      </c>
      <c r="AB313" s="65">
        <f>IFERROR(VLOOKUP(B313,ZAP!A$2:AC$793,26,0),1)</f>
        <v>1</v>
      </c>
      <c r="AC313" s="55">
        <f>IF(B313="",-9999999999,((AA313*'Tabela de Peso'!$E$7/H313)+(Z313*'Tabela de Peso'!$E$6/H313)+(Y313*'Tabela de Peso'!$E$5/H313)+(AB313*'Tabela de Peso'!$E$9+T313/1000)+W313+V313+X313+U313++AF313+S313+atualizaçãoIMOVEIS!R312)-I313-P313/1000)</f>
        <v>-9999999999</v>
      </c>
      <c r="AD313" s="66" t="str">
        <f>IFERROR(+VLOOKUP(B313,ZAP!A:D,3,0),"não")</f>
        <v>não</v>
      </c>
      <c r="AE313" s="55" t="str">
        <f>IF(B313="","",IF(A313&lt;81,IF(AD313="ativo","manter","inserir"),IF(AD313="ativo",IF(H313&lt;'Tabela de Peso'!D$8,"manter","retirar"),"Não anunciar")))</f>
        <v/>
      </c>
    </row>
    <row r="314" spans="1:31" s="11" customFormat="1" x14ac:dyDescent="0.25">
      <c r="A314" s="56">
        <f t="shared" ca="1" si="8"/>
        <v>85</v>
      </c>
      <c r="B314" t="str">
        <f>IF(atualizaçãoIMOVEIS!Y313="",IF(atualizaçãoIMOVEIS!Z313="","",atualizaçãoIMOVEIS!B313),atualizaçãoIMOVEIS!B313)</f>
        <v/>
      </c>
      <c r="C314" t="e">
        <f>+LEFT(atualizaçãoIMOVEIS!F313,SEARCH(",",atualizaçãoIMOVEIS!F313))</f>
        <v>#VALUE!</v>
      </c>
      <c r="D314">
        <f>+atualizaçãoIMOVEIS!H313</f>
        <v>0</v>
      </c>
      <c r="E314">
        <f>+atualizaçãoIMOVEIS!J313</f>
        <v>0</v>
      </c>
      <c r="F314">
        <f>IFERROR(LEFT(atualizaçãoIMOVEIS!Y313,SEARCH(",",atualizaçãoIMOVEIS!Y313)-1),atualizaçãoIMOVEIS!Y313)</f>
        <v>0</v>
      </c>
      <c r="G314">
        <f>+atualizaçãoIMOVEIS!D313</f>
        <v>0</v>
      </c>
      <c r="H314" s="67">
        <f ca="1">IF('Tabela de Peso'!$E$8-atualizaçãoIMOVEIS!T313=0,1,'Tabela de Peso'!$E$8-atualizaçãoIMOVEIS!T313)</f>
        <v>45488</v>
      </c>
      <c r="I314" s="57">
        <f ca="1">+TODAY()-atualizaçãoIMOVEIS!U313</f>
        <v>45488</v>
      </c>
      <c r="J314" s="54">
        <f>+atualizaçãoIMOVEIS!K313</f>
        <v>0</v>
      </c>
      <c r="K314" s="54"/>
      <c r="L314" s="54" t="e">
        <f t="shared" si="9"/>
        <v>#DIV/0!</v>
      </c>
      <c r="M314" s="54"/>
      <c r="N314" s="54">
        <f>+atualizaçãoIMOVEIS!L313</f>
        <v>0</v>
      </c>
      <c r="O314" s="54"/>
      <c r="P314" s="54">
        <f>+atualizaçãoIMOVEIS!N313</f>
        <v>0</v>
      </c>
      <c r="Q314" s="62">
        <f>SUM(W$3:W314)</f>
        <v>312</v>
      </c>
      <c r="R314">
        <f>+atualizaçãoIMOVEIS!Q313</f>
        <v>0</v>
      </c>
      <c r="S314">
        <f>+atualizaçãoIMOVEIS!S313</f>
        <v>0</v>
      </c>
      <c r="T314">
        <f>+atualizaçãoIMOVEIS!V313</f>
        <v>0</v>
      </c>
      <c r="U314" s="56">
        <f>IFERROR(VLOOKUP(G314,'Tabela de Peso'!B$36:E$53,4,0),1)</f>
        <v>1</v>
      </c>
      <c r="V314">
        <f>IF(J314=0,'Tabela de Peso'!E$11,'Tabela de Peso'!E$10)</f>
        <v>8</v>
      </c>
      <c r="W314" s="1">
        <f>IF(atualizaçãoIMOVEIS!AB313="Especial",'Tabela de Peso'!$E$4,1)</f>
        <v>1</v>
      </c>
      <c r="X314" s="1">
        <f>IFERROR(VLOOKUP(D314,'Tabela de Peso'!B:E,4,0),'Tabela de Peso'!E$32)</f>
        <v>-100</v>
      </c>
      <c r="Y314" s="70">
        <f>COUNTIF(Clientes!B:B,B314)</f>
        <v>1048347</v>
      </c>
      <c r="Z314" s="69">
        <f>+COUNTIF(Visitas!B:B,B314)</f>
        <v>1048172</v>
      </c>
      <c r="AA314" s="94">
        <f>IFERROR(VLOOKUP(B314,ZAP!A$2:AC$793,28,0),1)</f>
        <v>1</v>
      </c>
      <c r="AB314" s="65">
        <f>IFERROR(VLOOKUP(B314,ZAP!A$2:AC$793,26,0),1)</f>
        <v>1</v>
      </c>
      <c r="AC314" s="55">
        <f>IF(B314="",-9999999999,((AA314*'Tabela de Peso'!$E$7/H314)+(Z314*'Tabela de Peso'!$E$6/H314)+(Y314*'Tabela de Peso'!$E$5/H314)+(AB314*'Tabela de Peso'!$E$9+T314/1000)+W314+V314+X314+U314++AF314+S314+atualizaçãoIMOVEIS!R313)-I314-P314/1000)</f>
        <v>-9999999999</v>
      </c>
      <c r="AD314" s="66" t="str">
        <f>IFERROR(+VLOOKUP(B314,ZAP!A:D,3,0),"não")</f>
        <v>não</v>
      </c>
      <c r="AE314" s="55" t="str">
        <f>IF(B314="","",IF(A314&lt;81,IF(AD314="ativo","manter","inserir"),IF(AD314="ativo",IF(H314&lt;'Tabela de Peso'!D$8,"manter","retirar"),"Não anunciar")))</f>
        <v/>
      </c>
    </row>
    <row r="315" spans="1:31" s="11" customFormat="1" x14ac:dyDescent="0.25">
      <c r="A315" s="56">
        <f t="shared" ca="1" si="8"/>
        <v>85</v>
      </c>
      <c r="B315" t="str">
        <f>IF(atualizaçãoIMOVEIS!Y314="",IF(atualizaçãoIMOVEIS!Z314="","",atualizaçãoIMOVEIS!B314),atualizaçãoIMOVEIS!B314)</f>
        <v/>
      </c>
      <c r="C315" t="e">
        <f>+LEFT(atualizaçãoIMOVEIS!F314,SEARCH(",",atualizaçãoIMOVEIS!F314))</f>
        <v>#VALUE!</v>
      </c>
      <c r="D315">
        <f>+atualizaçãoIMOVEIS!H314</f>
        <v>0</v>
      </c>
      <c r="E315">
        <f>+atualizaçãoIMOVEIS!J314</f>
        <v>0</v>
      </c>
      <c r="F315">
        <f>IFERROR(LEFT(atualizaçãoIMOVEIS!Y314,SEARCH(",",atualizaçãoIMOVEIS!Y314)-1),atualizaçãoIMOVEIS!Y314)</f>
        <v>0</v>
      </c>
      <c r="G315">
        <f>+atualizaçãoIMOVEIS!D314</f>
        <v>0</v>
      </c>
      <c r="H315" s="67">
        <f ca="1">IF('Tabela de Peso'!$E$8-atualizaçãoIMOVEIS!T314=0,1,'Tabela de Peso'!$E$8-atualizaçãoIMOVEIS!T314)</f>
        <v>45488</v>
      </c>
      <c r="I315" s="57">
        <f ca="1">+TODAY()-atualizaçãoIMOVEIS!U314</f>
        <v>45488</v>
      </c>
      <c r="J315" s="54">
        <f>+atualizaçãoIMOVEIS!K314</f>
        <v>0</v>
      </c>
      <c r="K315" s="54"/>
      <c r="L315" s="54" t="e">
        <f t="shared" si="9"/>
        <v>#DIV/0!</v>
      </c>
      <c r="M315" s="54"/>
      <c r="N315" s="54">
        <f>+atualizaçãoIMOVEIS!L314</f>
        <v>0</v>
      </c>
      <c r="O315" s="54"/>
      <c r="P315" s="54">
        <f>+atualizaçãoIMOVEIS!N314</f>
        <v>0</v>
      </c>
      <c r="Q315" s="62">
        <f>SUM(W$3:W315)</f>
        <v>313</v>
      </c>
      <c r="R315">
        <f>+atualizaçãoIMOVEIS!Q314</f>
        <v>0</v>
      </c>
      <c r="S315">
        <f>+atualizaçãoIMOVEIS!S314</f>
        <v>0</v>
      </c>
      <c r="T315">
        <f>+atualizaçãoIMOVEIS!V314</f>
        <v>0</v>
      </c>
      <c r="U315" s="56">
        <f>IFERROR(VLOOKUP(G315,'Tabela de Peso'!B$36:E$53,4,0),1)</f>
        <v>1</v>
      </c>
      <c r="V315">
        <f>IF(J315=0,'Tabela de Peso'!E$11,'Tabela de Peso'!E$10)</f>
        <v>8</v>
      </c>
      <c r="W315" s="1">
        <f>IF(atualizaçãoIMOVEIS!AB314="Especial",'Tabela de Peso'!$E$4,1)</f>
        <v>1</v>
      </c>
      <c r="X315" s="1">
        <f>IFERROR(VLOOKUP(D315,'Tabela de Peso'!B:E,4,0),'Tabela de Peso'!E$32)</f>
        <v>-100</v>
      </c>
      <c r="Y315" s="70">
        <f>COUNTIF(Clientes!B:B,B315)</f>
        <v>1048347</v>
      </c>
      <c r="Z315" s="69">
        <f>+COUNTIF(Visitas!B:B,B315)</f>
        <v>1048172</v>
      </c>
      <c r="AA315" s="94">
        <f>IFERROR(VLOOKUP(B315,ZAP!A$2:AC$793,28,0),1)</f>
        <v>1</v>
      </c>
      <c r="AB315" s="65">
        <f>IFERROR(VLOOKUP(B315,ZAP!A$2:AC$793,26,0),1)</f>
        <v>1</v>
      </c>
      <c r="AC315" s="55">
        <f>IF(B315="",-9999999999,((AA315*'Tabela de Peso'!$E$7/H315)+(Z315*'Tabela de Peso'!$E$6/H315)+(Y315*'Tabela de Peso'!$E$5/H315)+(AB315*'Tabela de Peso'!$E$9+T315/1000)+W315+V315+X315+U315++AF315+S315+atualizaçãoIMOVEIS!R314)-I315-P315/1000)</f>
        <v>-9999999999</v>
      </c>
      <c r="AD315" s="66" t="str">
        <f>IFERROR(+VLOOKUP(B315,ZAP!A:D,3,0),"não")</f>
        <v>não</v>
      </c>
      <c r="AE315" s="55" t="str">
        <f>IF(B315="","",IF(A315&lt;81,IF(AD315="ativo","manter","inserir"),IF(AD315="ativo",IF(H315&lt;'Tabela de Peso'!D$8,"manter","retirar"),"Não anunciar")))</f>
        <v/>
      </c>
    </row>
    <row r="316" spans="1:31" s="11" customFormat="1" x14ac:dyDescent="0.25">
      <c r="A316" s="56">
        <f t="shared" ca="1" si="8"/>
        <v>85</v>
      </c>
      <c r="B316" t="str">
        <f>IF(atualizaçãoIMOVEIS!Y315="",IF(atualizaçãoIMOVEIS!Z315="","",atualizaçãoIMOVEIS!B315),atualizaçãoIMOVEIS!B315)</f>
        <v/>
      </c>
      <c r="C316" t="e">
        <f>+LEFT(atualizaçãoIMOVEIS!F315,SEARCH(",",atualizaçãoIMOVEIS!F315))</f>
        <v>#VALUE!</v>
      </c>
      <c r="D316">
        <f>+atualizaçãoIMOVEIS!H315</f>
        <v>0</v>
      </c>
      <c r="E316">
        <f>+atualizaçãoIMOVEIS!J315</f>
        <v>0</v>
      </c>
      <c r="F316">
        <f>IFERROR(LEFT(atualizaçãoIMOVEIS!Y315,SEARCH(",",atualizaçãoIMOVEIS!Y315)-1),atualizaçãoIMOVEIS!Y315)</f>
        <v>0</v>
      </c>
      <c r="G316">
        <f>+atualizaçãoIMOVEIS!D315</f>
        <v>0</v>
      </c>
      <c r="H316" s="67">
        <f ca="1">IF('Tabela de Peso'!$E$8-atualizaçãoIMOVEIS!T315=0,1,'Tabela de Peso'!$E$8-atualizaçãoIMOVEIS!T315)</f>
        <v>45488</v>
      </c>
      <c r="I316" s="57">
        <f ca="1">+TODAY()-atualizaçãoIMOVEIS!U315</f>
        <v>45488</v>
      </c>
      <c r="J316" s="54">
        <f>+atualizaçãoIMOVEIS!K315</f>
        <v>0</v>
      </c>
      <c r="K316" s="54"/>
      <c r="L316" s="54" t="e">
        <f t="shared" si="9"/>
        <v>#DIV/0!</v>
      </c>
      <c r="M316" s="54"/>
      <c r="N316" s="54">
        <f>+atualizaçãoIMOVEIS!L315</f>
        <v>0</v>
      </c>
      <c r="O316" s="54"/>
      <c r="P316" s="54">
        <f>+atualizaçãoIMOVEIS!N315</f>
        <v>0</v>
      </c>
      <c r="Q316" s="62">
        <f>SUM(W$3:W316)</f>
        <v>314</v>
      </c>
      <c r="R316">
        <f>+atualizaçãoIMOVEIS!Q315</f>
        <v>0</v>
      </c>
      <c r="S316">
        <f>+atualizaçãoIMOVEIS!S315</f>
        <v>0</v>
      </c>
      <c r="T316">
        <f>+atualizaçãoIMOVEIS!V315</f>
        <v>0</v>
      </c>
      <c r="U316" s="56">
        <f>IFERROR(VLOOKUP(G316,'Tabela de Peso'!B$36:E$53,4,0),1)</f>
        <v>1</v>
      </c>
      <c r="V316">
        <f>IF(J316=0,'Tabela de Peso'!E$11,'Tabela de Peso'!E$10)</f>
        <v>8</v>
      </c>
      <c r="W316" s="1">
        <f>IF(atualizaçãoIMOVEIS!AB315="Especial",'Tabela de Peso'!$E$4,1)</f>
        <v>1</v>
      </c>
      <c r="X316" s="1">
        <f>IFERROR(VLOOKUP(D316,'Tabela de Peso'!B:E,4,0),'Tabela de Peso'!E$32)</f>
        <v>-100</v>
      </c>
      <c r="Y316" s="70">
        <f>COUNTIF(Clientes!B:B,B316)</f>
        <v>1048347</v>
      </c>
      <c r="Z316" s="69">
        <f>+COUNTIF(Visitas!B:B,B316)</f>
        <v>1048172</v>
      </c>
      <c r="AA316" s="94">
        <f>IFERROR(VLOOKUP(B316,ZAP!A$2:AC$793,28,0),1)</f>
        <v>1</v>
      </c>
      <c r="AB316" s="65">
        <f>IFERROR(VLOOKUP(B316,ZAP!A$2:AC$793,26,0),1)</f>
        <v>1</v>
      </c>
      <c r="AC316" s="55">
        <f>IF(B316="",-9999999999,((AA316*'Tabela de Peso'!$E$7/H316)+(Z316*'Tabela de Peso'!$E$6/H316)+(Y316*'Tabela de Peso'!$E$5/H316)+(AB316*'Tabela de Peso'!$E$9+T316/1000)+W316+V316+X316+U316++AF316+S316+atualizaçãoIMOVEIS!R315)-I316-P316/1000)</f>
        <v>-9999999999</v>
      </c>
      <c r="AD316" s="66" t="str">
        <f>IFERROR(+VLOOKUP(B316,ZAP!A:D,3,0),"não")</f>
        <v>não</v>
      </c>
      <c r="AE316" s="55" t="str">
        <f>IF(B316="","",IF(A316&lt;81,IF(AD316="ativo","manter","inserir"),IF(AD316="ativo",IF(H316&lt;'Tabela de Peso'!D$8,"manter","retirar"),"Não anunciar")))</f>
        <v/>
      </c>
    </row>
    <row r="317" spans="1:31" s="11" customFormat="1" x14ac:dyDescent="0.25">
      <c r="A317" s="56">
        <f t="shared" ca="1" si="8"/>
        <v>85</v>
      </c>
      <c r="B317" t="str">
        <f>IF(atualizaçãoIMOVEIS!Y316="",IF(atualizaçãoIMOVEIS!Z316="","",atualizaçãoIMOVEIS!B316),atualizaçãoIMOVEIS!B316)</f>
        <v/>
      </c>
      <c r="C317" t="e">
        <f>+LEFT(atualizaçãoIMOVEIS!F316,SEARCH(",",atualizaçãoIMOVEIS!F316))</f>
        <v>#VALUE!</v>
      </c>
      <c r="D317">
        <f>+atualizaçãoIMOVEIS!H316</f>
        <v>0</v>
      </c>
      <c r="E317">
        <f>+atualizaçãoIMOVEIS!J316</f>
        <v>0</v>
      </c>
      <c r="F317">
        <f>IFERROR(LEFT(atualizaçãoIMOVEIS!Y316,SEARCH(",",atualizaçãoIMOVEIS!Y316)-1),atualizaçãoIMOVEIS!Y316)</f>
        <v>0</v>
      </c>
      <c r="G317">
        <f>+atualizaçãoIMOVEIS!D316</f>
        <v>0</v>
      </c>
      <c r="H317" s="67">
        <f ca="1">IF('Tabela de Peso'!$E$8-atualizaçãoIMOVEIS!T316=0,1,'Tabela de Peso'!$E$8-atualizaçãoIMOVEIS!T316)</f>
        <v>45488</v>
      </c>
      <c r="I317" s="57">
        <f ca="1">+TODAY()-atualizaçãoIMOVEIS!U316</f>
        <v>45488</v>
      </c>
      <c r="J317" s="54">
        <f>+atualizaçãoIMOVEIS!K316</f>
        <v>0</v>
      </c>
      <c r="K317" s="54"/>
      <c r="L317" s="54" t="e">
        <f t="shared" si="9"/>
        <v>#DIV/0!</v>
      </c>
      <c r="M317" s="54"/>
      <c r="N317" s="54">
        <f>+atualizaçãoIMOVEIS!L316</f>
        <v>0</v>
      </c>
      <c r="O317" s="54"/>
      <c r="P317" s="54">
        <f>+atualizaçãoIMOVEIS!N316</f>
        <v>0</v>
      </c>
      <c r="Q317" s="62">
        <f>SUM(W$3:W317)</f>
        <v>315</v>
      </c>
      <c r="R317">
        <f>+atualizaçãoIMOVEIS!Q316</f>
        <v>0</v>
      </c>
      <c r="S317">
        <f>+atualizaçãoIMOVEIS!S316</f>
        <v>0</v>
      </c>
      <c r="T317">
        <f>+atualizaçãoIMOVEIS!V316</f>
        <v>0</v>
      </c>
      <c r="U317" s="56">
        <f>IFERROR(VLOOKUP(G317,'Tabela de Peso'!B$36:E$53,4,0),1)</f>
        <v>1</v>
      </c>
      <c r="V317">
        <f>IF(J317=0,'Tabela de Peso'!E$11,'Tabela de Peso'!E$10)</f>
        <v>8</v>
      </c>
      <c r="W317" s="1">
        <f>IF(atualizaçãoIMOVEIS!AB316="Especial",'Tabela de Peso'!$E$4,1)</f>
        <v>1</v>
      </c>
      <c r="X317" s="1">
        <f>IFERROR(VLOOKUP(D317,'Tabela de Peso'!B:E,4,0),'Tabela de Peso'!E$32)</f>
        <v>-100</v>
      </c>
      <c r="Y317" s="70">
        <f>COUNTIF(Clientes!B:B,B317)</f>
        <v>1048347</v>
      </c>
      <c r="Z317" s="69">
        <f>+COUNTIF(Visitas!B:B,B317)</f>
        <v>1048172</v>
      </c>
      <c r="AA317" s="94">
        <f>IFERROR(VLOOKUP(B317,ZAP!A$2:AC$793,28,0),1)</f>
        <v>1</v>
      </c>
      <c r="AB317" s="65">
        <f>IFERROR(VLOOKUP(B317,ZAP!A$2:AC$793,26,0),1)</f>
        <v>1</v>
      </c>
      <c r="AC317" s="55">
        <f>IF(B317="",-9999999999,((AA317*'Tabela de Peso'!$E$7/H317)+(Z317*'Tabela de Peso'!$E$6/H317)+(Y317*'Tabela de Peso'!$E$5/H317)+(AB317*'Tabela de Peso'!$E$9+T317/1000)+W317+V317+X317+U317++AF317+S317+atualizaçãoIMOVEIS!R316)-I317-P317/1000)</f>
        <v>-9999999999</v>
      </c>
      <c r="AD317" s="66" t="str">
        <f>IFERROR(+VLOOKUP(B317,ZAP!A:D,3,0),"não")</f>
        <v>não</v>
      </c>
      <c r="AE317" s="55" t="str">
        <f>IF(B317="","",IF(A317&lt;81,IF(AD317="ativo","manter","inserir"),IF(AD317="ativo",IF(H317&lt;'Tabela de Peso'!D$8,"manter","retirar"),"Não anunciar")))</f>
        <v/>
      </c>
    </row>
    <row r="318" spans="1:31" s="11" customFormat="1" x14ac:dyDescent="0.25">
      <c r="A318" s="56">
        <f t="shared" ca="1" si="8"/>
        <v>85</v>
      </c>
      <c r="B318" t="str">
        <f>IF(atualizaçãoIMOVEIS!Y317="",IF(atualizaçãoIMOVEIS!Z317="","",atualizaçãoIMOVEIS!B317),atualizaçãoIMOVEIS!B317)</f>
        <v/>
      </c>
      <c r="C318" t="e">
        <f>+LEFT(atualizaçãoIMOVEIS!F317,SEARCH(",",atualizaçãoIMOVEIS!F317))</f>
        <v>#VALUE!</v>
      </c>
      <c r="D318">
        <f>+atualizaçãoIMOVEIS!H317</f>
        <v>0</v>
      </c>
      <c r="E318">
        <f>+atualizaçãoIMOVEIS!J317</f>
        <v>0</v>
      </c>
      <c r="F318">
        <f>IFERROR(LEFT(atualizaçãoIMOVEIS!Y317,SEARCH(",",atualizaçãoIMOVEIS!Y317)-1),atualizaçãoIMOVEIS!Y317)</f>
        <v>0</v>
      </c>
      <c r="G318">
        <f>+atualizaçãoIMOVEIS!D317</f>
        <v>0</v>
      </c>
      <c r="H318" s="67">
        <f ca="1">IF('Tabela de Peso'!$E$8-atualizaçãoIMOVEIS!T317=0,1,'Tabela de Peso'!$E$8-atualizaçãoIMOVEIS!T317)</f>
        <v>45488</v>
      </c>
      <c r="I318" s="57">
        <f ca="1">+TODAY()-atualizaçãoIMOVEIS!U317</f>
        <v>45488</v>
      </c>
      <c r="J318" s="54">
        <f>+atualizaçãoIMOVEIS!K317</f>
        <v>0</v>
      </c>
      <c r="K318" s="54"/>
      <c r="L318" s="54" t="e">
        <f t="shared" si="9"/>
        <v>#DIV/0!</v>
      </c>
      <c r="M318" s="54"/>
      <c r="N318" s="54">
        <f>+atualizaçãoIMOVEIS!L317</f>
        <v>0</v>
      </c>
      <c r="O318" s="54"/>
      <c r="P318" s="54">
        <f>+atualizaçãoIMOVEIS!N317</f>
        <v>0</v>
      </c>
      <c r="Q318" s="62">
        <f>SUM(W$3:W318)</f>
        <v>316</v>
      </c>
      <c r="R318">
        <f>+atualizaçãoIMOVEIS!Q317</f>
        <v>0</v>
      </c>
      <c r="S318">
        <f>+atualizaçãoIMOVEIS!S317</f>
        <v>0</v>
      </c>
      <c r="T318">
        <f>+atualizaçãoIMOVEIS!V317</f>
        <v>0</v>
      </c>
      <c r="U318" s="56">
        <f>IFERROR(VLOOKUP(G318,'Tabela de Peso'!B$36:E$53,4,0),1)</f>
        <v>1</v>
      </c>
      <c r="V318">
        <f>IF(J318=0,'Tabela de Peso'!E$11,'Tabela de Peso'!E$10)</f>
        <v>8</v>
      </c>
      <c r="W318" s="1">
        <f>IF(atualizaçãoIMOVEIS!AB317="Especial",'Tabela de Peso'!$E$4,1)</f>
        <v>1</v>
      </c>
      <c r="X318" s="1">
        <f>IFERROR(VLOOKUP(D318,'Tabela de Peso'!B:E,4,0),'Tabela de Peso'!E$32)</f>
        <v>-100</v>
      </c>
      <c r="Y318" s="70">
        <f>COUNTIF(Clientes!B:B,B318)</f>
        <v>1048347</v>
      </c>
      <c r="Z318" s="69">
        <f>+COUNTIF(Visitas!B:B,B318)</f>
        <v>1048172</v>
      </c>
      <c r="AA318" s="94">
        <f>IFERROR(VLOOKUP(B318,ZAP!A$2:AC$793,28,0),1)</f>
        <v>1</v>
      </c>
      <c r="AB318" s="65">
        <f>IFERROR(VLOOKUP(B318,ZAP!A$2:AC$793,26,0),1)</f>
        <v>1</v>
      </c>
      <c r="AC318" s="55">
        <f>IF(B318="",-9999999999,((AA318*'Tabela de Peso'!$E$7/H318)+(Z318*'Tabela de Peso'!$E$6/H318)+(Y318*'Tabela de Peso'!$E$5/H318)+(AB318*'Tabela de Peso'!$E$9+T318/1000)+W318+V318+X318+U318++AF318+S318+atualizaçãoIMOVEIS!R317)-I318-P318/1000)</f>
        <v>-9999999999</v>
      </c>
      <c r="AD318" s="66" t="str">
        <f>IFERROR(+VLOOKUP(B318,ZAP!A:D,3,0),"não")</f>
        <v>não</v>
      </c>
      <c r="AE318" s="55" t="str">
        <f>IF(B318="","",IF(A318&lt;81,IF(AD318="ativo","manter","inserir"),IF(AD318="ativo",IF(H318&lt;'Tabela de Peso'!D$8,"manter","retirar"),"Não anunciar")))</f>
        <v/>
      </c>
    </row>
    <row r="319" spans="1:31" s="11" customFormat="1" x14ac:dyDescent="0.25">
      <c r="A319" s="56">
        <f t="shared" ca="1" si="8"/>
        <v>85</v>
      </c>
      <c r="B319" t="str">
        <f>IF(atualizaçãoIMOVEIS!Y318="",IF(atualizaçãoIMOVEIS!Z318="","",atualizaçãoIMOVEIS!B318),atualizaçãoIMOVEIS!B318)</f>
        <v/>
      </c>
      <c r="C319" t="e">
        <f>+LEFT(atualizaçãoIMOVEIS!F318,SEARCH(",",atualizaçãoIMOVEIS!F318))</f>
        <v>#VALUE!</v>
      </c>
      <c r="D319">
        <f>+atualizaçãoIMOVEIS!H318</f>
        <v>0</v>
      </c>
      <c r="E319">
        <f>+atualizaçãoIMOVEIS!J318</f>
        <v>0</v>
      </c>
      <c r="F319">
        <f>IFERROR(LEFT(atualizaçãoIMOVEIS!Y318,SEARCH(",",atualizaçãoIMOVEIS!Y318)-1),atualizaçãoIMOVEIS!Y318)</f>
        <v>0</v>
      </c>
      <c r="G319">
        <f>+atualizaçãoIMOVEIS!D318</f>
        <v>0</v>
      </c>
      <c r="H319" s="67">
        <f ca="1">IF('Tabela de Peso'!$E$8-atualizaçãoIMOVEIS!T318=0,1,'Tabela de Peso'!$E$8-atualizaçãoIMOVEIS!T318)</f>
        <v>45488</v>
      </c>
      <c r="I319" s="57">
        <f ca="1">+TODAY()-atualizaçãoIMOVEIS!U318</f>
        <v>45488</v>
      </c>
      <c r="J319" s="54">
        <f>+atualizaçãoIMOVEIS!K318</f>
        <v>0</v>
      </c>
      <c r="K319" s="54"/>
      <c r="L319" s="54" t="e">
        <f t="shared" si="9"/>
        <v>#DIV/0!</v>
      </c>
      <c r="M319" s="54"/>
      <c r="N319" s="54">
        <f>+atualizaçãoIMOVEIS!L318</f>
        <v>0</v>
      </c>
      <c r="O319" s="54"/>
      <c r="P319" s="54">
        <f>+atualizaçãoIMOVEIS!N318</f>
        <v>0</v>
      </c>
      <c r="Q319" s="62">
        <f>SUM(W$3:W319)</f>
        <v>317</v>
      </c>
      <c r="R319">
        <f>+atualizaçãoIMOVEIS!Q318</f>
        <v>0</v>
      </c>
      <c r="S319">
        <f>+atualizaçãoIMOVEIS!S318</f>
        <v>0</v>
      </c>
      <c r="T319">
        <f>+atualizaçãoIMOVEIS!V318</f>
        <v>0</v>
      </c>
      <c r="U319" s="56">
        <f>IFERROR(VLOOKUP(G319,'Tabela de Peso'!B$36:E$53,4,0),1)</f>
        <v>1</v>
      </c>
      <c r="V319">
        <f>IF(J319=0,'Tabela de Peso'!E$11,'Tabela de Peso'!E$10)</f>
        <v>8</v>
      </c>
      <c r="W319" s="1">
        <f>IF(atualizaçãoIMOVEIS!AB318="Especial",'Tabela de Peso'!$E$4,1)</f>
        <v>1</v>
      </c>
      <c r="X319" s="1">
        <f>IFERROR(VLOOKUP(D319,'Tabela de Peso'!B:E,4,0),'Tabela de Peso'!E$32)</f>
        <v>-100</v>
      </c>
      <c r="Y319" s="70">
        <f>COUNTIF(Clientes!B:B,B319)</f>
        <v>1048347</v>
      </c>
      <c r="Z319" s="69">
        <f>+COUNTIF(Visitas!B:B,B319)</f>
        <v>1048172</v>
      </c>
      <c r="AA319" s="94">
        <f>IFERROR(VLOOKUP(B319,ZAP!A$2:AC$793,28,0),1)</f>
        <v>1</v>
      </c>
      <c r="AB319" s="65">
        <f>IFERROR(VLOOKUP(B319,ZAP!A$2:AC$793,26,0),1)</f>
        <v>1</v>
      </c>
      <c r="AC319" s="55">
        <f>IF(B319="",-9999999999,((AA319*'Tabela de Peso'!$E$7/H319)+(Z319*'Tabela de Peso'!$E$6/H319)+(Y319*'Tabela de Peso'!$E$5/H319)+(AB319*'Tabela de Peso'!$E$9+T319/1000)+W319+V319+X319+U319++AF319+S319+atualizaçãoIMOVEIS!R318)-I319-P319/1000)</f>
        <v>-9999999999</v>
      </c>
      <c r="AD319" s="66" t="str">
        <f>IFERROR(+VLOOKUP(B319,ZAP!A:D,3,0),"não")</f>
        <v>não</v>
      </c>
      <c r="AE319" s="55" t="str">
        <f>IF(B319="","",IF(A319&lt;81,IF(AD319="ativo","manter","inserir"),IF(AD319="ativo",IF(H319&lt;'Tabela de Peso'!D$8,"manter","retirar"),"Não anunciar")))</f>
        <v/>
      </c>
    </row>
    <row r="320" spans="1:31" s="11" customFormat="1" x14ac:dyDescent="0.25">
      <c r="A320" s="56">
        <f t="shared" ca="1" si="8"/>
        <v>85</v>
      </c>
      <c r="B320" t="str">
        <f>IF(atualizaçãoIMOVEIS!Y319="",IF(atualizaçãoIMOVEIS!Z319="","",atualizaçãoIMOVEIS!B319),atualizaçãoIMOVEIS!B319)</f>
        <v/>
      </c>
      <c r="C320" t="e">
        <f>+LEFT(atualizaçãoIMOVEIS!F319,SEARCH(",",atualizaçãoIMOVEIS!F319))</f>
        <v>#VALUE!</v>
      </c>
      <c r="D320">
        <f>+atualizaçãoIMOVEIS!H319</f>
        <v>0</v>
      </c>
      <c r="E320">
        <f>+atualizaçãoIMOVEIS!J319</f>
        <v>0</v>
      </c>
      <c r="F320">
        <f>IFERROR(LEFT(atualizaçãoIMOVEIS!Y319,SEARCH(",",atualizaçãoIMOVEIS!Y319)-1),atualizaçãoIMOVEIS!Y319)</f>
        <v>0</v>
      </c>
      <c r="G320">
        <f>+atualizaçãoIMOVEIS!D319</f>
        <v>0</v>
      </c>
      <c r="H320" s="67">
        <f ca="1">IF('Tabela de Peso'!$E$8-atualizaçãoIMOVEIS!T319=0,1,'Tabela de Peso'!$E$8-atualizaçãoIMOVEIS!T319)</f>
        <v>45488</v>
      </c>
      <c r="I320" s="57">
        <f ca="1">+TODAY()-atualizaçãoIMOVEIS!U319</f>
        <v>45488</v>
      </c>
      <c r="J320" s="54">
        <f>+atualizaçãoIMOVEIS!K319</f>
        <v>0</v>
      </c>
      <c r="K320" s="54"/>
      <c r="L320" s="54" t="e">
        <f t="shared" si="9"/>
        <v>#DIV/0!</v>
      </c>
      <c r="M320" s="54"/>
      <c r="N320" s="54">
        <f>+atualizaçãoIMOVEIS!L319</f>
        <v>0</v>
      </c>
      <c r="O320" s="54"/>
      <c r="P320" s="54">
        <f>+atualizaçãoIMOVEIS!N319</f>
        <v>0</v>
      </c>
      <c r="Q320" s="62">
        <f>SUM(W$3:W320)</f>
        <v>318</v>
      </c>
      <c r="R320">
        <f>+atualizaçãoIMOVEIS!Q319</f>
        <v>0</v>
      </c>
      <c r="S320">
        <f>+atualizaçãoIMOVEIS!S319</f>
        <v>0</v>
      </c>
      <c r="T320">
        <f>+atualizaçãoIMOVEIS!V319</f>
        <v>0</v>
      </c>
      <c r="U320" s="56">
        <f>IFERROR(VLOOKUP(G320,'Tabela de Peso'!B$36:E$53,4,0),1)</f>
        <v>1</v>
      </c>
      <c r="V320">
        <f>IF(J320=0,'Tabela de Peso'!E$11,'Tabela de Peso'!E$10)</f>
        <v>8</v>
      </c>
      <c r="W320" s="1">
        <f>IF(atualizaçãoIMOVEIS!AB319="Especial",'Tabela de Peso'!$E$4,1)</f>
        <v>1</v>
      </c>
      <c r="X320" s="1">
        <f>IFERROR(VLOOKUP(D320,'Tabela de Peso'!B:E,4,0),'Tabela de Peso'!E$32)</f>
        <v>-100</v>
      </c>
      <c r="Y320" s="70">
        <f>COUNTIF(Clientes!B:B,B320)</f>
        <v>1048347</v>
      </c>
      <c r="Z320" s="69">
        <f>+COUNTIF(Visitas!B:B,B320)</f>
        <v>1048172</v>
      </c>
      <c r="AA320" s="94">
        <f>IFERROR(VLOOKUP(B320,ZAP!A$2:AC$793,28,0),1)</f>
        <v>1</v>
      </c>
      <c r="AB320" s="65">
        <f>IFERROR(VLOOKUP(B320,ZAP!A$2:AC$793,26,0),1)</f>
        <v>1</v>
      </c>
      <c r="AC320" s="55">
        <f>IF(B320="",-9999999999,((AA320*'Tabela de Peso'!$E$7/H320)+(Z320*'Tabela de Peso'!$E$6/H320)+(Y320*'Tabela de Peso'!$E$5/H320)+(AB320*'Tabela de Peso'!$E$9+T320/1000)+W320+V320+X320+U320++AF320+S320+atualizaçãoIMOVEIS!R319)-I320-P320/1000)</f>
        <v>-9999999999</v>
      </c>
      <c r="AD320" s="66" t="str">
        <f>IFERROR(+VLOOKUP(B320,ZAP!A:D,3,0),"não")</f>
        <v>não</v>
      </c>
      <c r="AE320" s="55" t="str">
        <f>IF(B320="","",IF(A320&lt;81,IF(AD320="ativo","manter","inserir"),IF(AD320="ativo",IF(H320&lt;'Tabela de Peso'!D$8,"manter","retirar"),"Não anunciar")))</f>
        <v/>
      </c>
    </row>
    <row r="321" spans="1:31" s="11" customFormat="1" x14ac:dyDescent="0.25">
      <c r="A321" s="56">
        <f t="shared" ca="1" si="8"/>
        <v>85</v>
      </c>
      <c r="B321" t="str">
        <f>IF(atualizaçãoIMOVEIS!Y320="",IF(atualizaçãoIMOVEIS!Z320="","",atualizaçãoIMOVEIS!B320),atualizaçãoIMOVEIS!B320)</f>
        <v/>
      </c>
      <c r="C321" t="e">
        <f>+LEFT(atualizaçãoIMOVEIS!F320,SEARCH(",",atualizaçãoIMOVEIS!F320))</f>
        <v>#VALUE!</v>
      </c>
      <c r="D321">
        <f>+atualizaçãoIMOVEIS!H320</f>
        <v>0</v>
      </c>
      <c r="E321">
        <f>+atualizaçãoIMOVEIS!J320</f>
        <v>0</v>
      </c>
      <c r="F321">
        <f>IFERROR(LEFT(atualizaçãoIMOVEIS!Y320,SEARCH(",",atualizaçãoIMOVEIS!Y320)-1),atualizaçãoIMOVEIS!Y320)</f>
        <v>0</v>
      </c>
      <c r="G321">
        <f>+atualizaçãoIMOVEIS!D320</f>
        <v>0</v>
      </c>
      <c r="H321" s="67">
        <f ca="1">IF('Tabela de Peso'!$E$8-atualizaçãoIMOVEIS!T320=0,1,'Tabela de Peso'!$E$8-atualizaçãoIMOVEIS!T320)</f>
        <v>45488</v>
      </c>
      <c r="I321" s="57">
        <f ca="1">+TODAY()-atualizaçãoIMOVEIS!U320</f>
        <v>45488</v>
      </c>
      <c r="J321" s="54">
        <f>+atualizaçãoIMOVEIS!K320</f>
        <v>0</v>
      </c>
      <c r="K321" s="54"/>
      <c r="L321" s="54" t="e">
        <f t="shared" si="9"/>
        <v>#DIV/0!</v>
      </c>
      <c r="M321" s="54"/>
      <c r="N321" s="54">
        <f>+atualizaçãoIMOVEIS!L320</f>
        <v>0</v>
      </c>
      <c r="O321" s="54"/>
      <c r="P321" s="54">
        <f>+atualizaçãoIMOVEIS!N320</f>
        <v>0</v>
      </c>
      <c r="Q321" s="62">
        <f>SUM(W$3:W321)</f>
        <v>319</v>
      </c>
      <c r="R321">
        <f>+atualizaçãoIMOVEIS!Q320</f>
        <v>0</v>
      </c>
      <c r="S321">
        <f>+atualizaçãoIMOVEIS!S320</f>
        <v>0</v>
      </c>
      <c r="T321">
        <f>+atualizaçãoIMOVEIS!V320</f>
        <v>0</v>
      </c>
      <c r="U321" s="56">
        <f>IFERROR(VLOOKUP(G321,'Tabela de Peso'!B$36:E$53,4,0),1)</f>
        <v>1</v>
      </c>
      <c r="V321">
        <f>IF(J321=0,'Tabela de Peso'!E$11,'Tabela de Peso'!E$10)</f>
        <v>8</v>
      </c>
      <c r="W321" s="1">
        <f>IF(atualizaçãoIMOVEIS!AB320="Especial",'Tabela de Peso'!$E$4,1)</f>
        <v>1</v>
      </c>
      <c r="X321" s="1">
        <f>IFERROR(VLOOKUP(D321,'Tabela de Peso'!B:E,4,0),'Tabela de Peso'!E$32)</f>
        <v>-100</v>
      </c>
      <c r="Y321" s="70">
        <f>COUNTIF(Clientes!B:B,B321)</f>
        <v>1048347</v>
      </c>
      <c r="Z321" s="69">
        <f>+COUNTIF(Visitas!B:B,B321)</f>
        <v>1048172</v>
      </c>
      <c r="AA321" s="94">
        <f>IFERROR(VLOOKUP(B321,ZAP!A$2:AC$793,28,0),1)</f>
        <v>1</v>
      </c>
      <c r="AB321" s="65">
        <f>IFERROR(VLOOKUP(B321,ZAP!A$2:AC$793,26,0),1)</f>
        <v>1</v>
      </c>
      <c r="AC321" s="55">
        <f>IF(B321="",-9999999999,((AA321*'Tabela de Peso'!$E$7/H321)+(Z321*'Tabela de Peso'!$E$6/H321)+(Y321*'Tabela de Peso'!$E$5/H321)+(AB321*'Tabela de Peso'!$E$9+T321/1000)+W321+V321+X321+U321++AF321+S321+atualizaçãoIMOVEIS!R320)-I321-P321/1000)</f>
        <v>-9999999999</v>
      </c>
      <c r="AD321" s="66" t="str">
        <f>IFERROR(+VLOOKUP(B321,ZAP!A:D,3,0),"não")</f>
        <v>não</v>
      </c>
      <c r="AE321" s="55" t="str">
        <f>IF(B321="","",IF(A321&lt;81,IF(AD321="ativo","manter","inserir"),IF(AD321="ativo",IF(H321&lt;'Tabela de Peso'!D$8,"manter","retirar"),"Não anunciar")))</f>
        <v/>
      </c>
    </row>
    <row r="322" spans="1:31" s="11" customFormat="1" x14ac:dyDescent="0.25">
      <c r="A322" s="56">
        <f t="shared" ca="1" si="8"/>
        <v>85</v>
      </c>
      <c r="B322" t="str">
        <f>IF(atualizaçãoIMOVEIS!Y321="",IF(atualizaçãoIMOVEIS!Z321="","",atualizaçãoIMOVEIS!B321),atualizaçãoIMOVEIS!B321)</f>
        <v/>
      </c>
      <c r="C322" t="e">
        <f>+LEFT(atualizaçãoIMOVEIS!F321,SEARCH(",",atualizaçãoIMOVEIS!F321))</f>
        <v>#VALUE!</v>
      </c>
      <c r="D322">
        <f>+atualizaçãoIMOVEIS!H321</f>
        <v>0</v>
      </c>
      <c r="E322">
        <f>+atualizaçãoIMOVEIS!J321</f>
        <v>0</v>
      </c>
      <c r="F322">
        <f>IFERROR(LEFT(atualizaçãoIMOVEIS!Y321,SEARCH(",",atualizaçãoIMOVEIS!Y321)-1),atualizaçãoIMOVEIS!Y321)</f>
        <v>0</v>
      </c>
      <c r="G322">
        <f>+atualizaçãoIMOVEIS!D321</f>
        <v>0</v>
      </c>
      <c r="H322" s="67">
        <f ca="1">IF('Tabela de Peso'!$E$8-atualizaçãoIMOVEIS!T321=0,1,'Tabela de Peso'!$E$8-atualizaçãoIMOVEIS!T321)</f>
        <v>45488</v>
      </c>
      <c r="I322" s="57">
        <f ca="1">+TODAY()-atualizaçãoIMOVEIS!U321</f>
        <v>45488</v>
      </c>
      <c r="J322" s="54">
        <f>+atualizaçãoIMOVEIS!K321</f>
        <v>0</v>
      </c>
      <c r="K322" s="54"/>
      <c r="L322" s="54" t="e">
        <f t="shared" si="9"/>
        <v>#DIV/0!</v>
      </c>
      <c r="M322" s="54"/>
      <c r="N322" s="54">
        <f>+atualizaçãoIMOVEIS!L321</f>
        <v>0</v>
      </c>
      <c r="O322" s="54"/>
      <c r="P322" s="54">
        <f>+atualizaçãoIMOVEIS!N321</f>
        <v>0</v>
      </c>
      <c r="Q322" s="62">
        <f>SUM(W$3:W322)</f>
        <v>320</v>
      </c>
      <c r="R322">
        <f>+atualizaçãoIMOVEIS!Q321</f>
        <v>0</v>
      </c>
      <c r="S322">
        <f>+atualizaçãoIMOVEIS!S321</f>
        <v>0</v>
      </c>
      <c r="T322">
        <f>+atualizaçãoIMOVEIS!V321</f>
        <v>0</v>
      </c>
      <c r="U322" s="56">
        <f>IFERROR(VLOOKUP(G322,'Tabela de Peso'!B$36:E$53,4,0),1)</f>
        <v>1</v>
      </c>
      <c r="V322">
        <f>IF(J322=0,'Tabela de Peso'!E$11,'Tabela de Peso'!E$10)</f>
        <v>8</v>
      </c>
      <c r="W322" s="1">
        <f>IF(atualizaçãoIMOVEIS!AB321="Especial",'Tabela de Peso'!$E$4,1)</f>
        <v>1</v>
      </c>
      <c r="X322" s="1">
        <f>IFERROR(VLOOKUP(D322,'Tabela de Peso'!B:E,4,0),'Tabela de Peso'!E$32)</f>
        <v>-100</v>
      </c>
      <c r="Y322" s="70">
        <f>COUNTIF(Clientes!B:B,B322)</f>
        <v>1048347</v>
      </c>
      <c r="Z322" s="69">
        <f>+COUNTIF(Visitas!B:B,B322)</f>
        <v>1048172</v>
      </c>
      <c r="AA322" s="94">
        <f>IFERROR(VLOOKUP(B322,ZAP!A$2:AC$793,28,0),1)</f>
        <v>1</v>
      </c>
      <c r="AB322" s="65">
        <f>IFERROR(VLOOKUP(B322,ZAP!A$2:AC$793,26,0),1)</f>
        <v>1</v>
      </c>
      <c r="AC322" s="55">
        <f>IF(B322="",-9999999999,((AA322*'Tabela de Peso'!$E$7/H322)+(Z322*'Tabela de Peso'!$E$6/H322)+(Y322*'Tabela de Peso'!$E$5/H322)+(AB322*'Tabela de Peso'!$E$9+T322/1000)+W322+V322+X322+U322++AF322+S322+atualizaçãoIMOVEIS!R321)-I322-P322/1000)</f>
        <v>-9999999999</v>
      </c>
      <c r="AD322" s="66" t="str">
        <f>IFERROR(+VLOOKUP(B322,ZAP!A:D,3,0),"não")</f>
        <v>não</v>
      </c>
      <c r="AE322" s="55" t="str">
        <f>IF(B322="","",IF(A322&lt;81,IF(AD322="ativo","manter","inserir"),IF(AD322="ativo",IF(H322&lt;'Tabela de Peso'!D$8,"manter","retirar"),"Não anunciar")))</f>
        <v/>
      </c>
    </row>
    <row r="323" spans="1:31" s="11" customFormat="1" x14ac:dyDescent="0.25">
      <c r="A323" s="56">
        <f t="shared" ref="A323:A386" ca="1" si="10">+_xlfn.RANK.EQ(AC323,AC$3:AC$2201,0)</f>
        <v>85</v>
      </c>
      <c r="B323" t="str">
        <f>IF(atualizaçãoIMOVEIS!Y322="",IF(atualizaçãoIMOVEIS!Z322="","",atualizaçãoIMOVEIS!B322),atualizaçãoIMOVEIS!B322)</f>
        <v/>
      </c>
      <c r="C323" t="e">
        <f>+LEFT(atualizaçãoIMOVEIS!F322,SEARCH(",",atualizaçãoIMOVEIS!F322))</f>
        <v>#VALUE!</v>
      </c>
      <c r="D323">
        <f>+atualizaçãoIMOVEIS!H322</f>
        <v>0</v>
      </c>
      <c r="E323">
        <f>+atualizaçãoIMOVEIS!J322</f>
        <v>0</v>
      </c>
      <c r="F323">
        <f>IFERROR(LEFT(atualizaçãoIMOVEIS!Y322,SEARCH(",",atualizaçãoIMOVEIS!Y322)-1),atualizaçãoIMOVEIS!Y322)</f>
        <v>0</v>
      </c>
      <c r="G323">
        <f>+atualizaçãoIMOVEIS!D322</f>
        <v>0</v>
      </c>
      <c r="H323" s="67">
        <f ca="1">IF('Tabela de Peso'!$E$8-atualizaçãoIMOVEIS!T322=0,1,'Tabela de Peso'!$E$8-atualizaçãoIMOVEIS!T322)</f>
        <v>45488</v>
      </c>
      <c r="I323" s="57">
        <f ca="1">+TODAY()-atualizaçãoIMOVEIS!U322</f>
        <v>45488</v>
      </c>
      <c r="J323" s="54">
        <f>+atualizaçãoIMOVEIS!K322</f>
        <v>0</v>
      </c>
      <c r="K323" s="54"/>
      <c r="L323" s="54" t="e">
        <f t="shared" ref="L323:L386" si="11">+J323/T323</f>
        <v>#DIV/0!</v>
      </c>
      <c r="M323" s="54"/>
      <c r="N323" s="54">
        <f>+atualizaçãoIMOVEIS!L322</f>
        <v>0</v>
      </c>
      <c r="O323" s="54"/>
      <c r="P323" s="54">
        <f>+atualizaçãoIMOVEIS!N322</f>
        <v>0</v>
      </c>
      <c r="Q323" s="62">
        <f>SUM(W$3:W323)</f>
        <v>321</v>
      </c>
      <c r="R323">
        <f>+atualizaçãoIMOVEIS!Q322</f>
        <v>0</v>
      </c>
      <c r="S323">
        <f>+atualizaçãoIMOVEIS!S322</f>
        <v>0</v>
      </c>
      <c r="T323">
        <f>+atualizaçãoIMOVEIS!V322</f>
        <v>0</v>
      </c>
      <c r="U323" s="56">
        <f>IFERROR(VLOOKUP(G323,'Tabela de Peso'!B$36:E$53,4,0),1)</f>
        <v>1</v>
      </c>
      <c r="V323">
        <f>IF(J323=0,'Tabela de Peso'!E$11,'Tabela de Peso'!E$10)</f>
        <v>8</v>
      </c>
      <c r="W323" s="1">
        <f>IF(atualizaçãoIMOVEIS!AB322="Especial",'Tabela de Peso'!$E$4,1)</f>
        <v>1</v>
      </c>
      <c r="X323" s="1">
        <f>IFERROR(VLOOKUP(D323,'Tabela de Peso'!B:E,4,0),'Tabela de Peso'!E$32)</f>
        <v>-100</v>
      </c>
      <c r="Y323" s="70">
        <f>COUNTIF(Clientes!B:B,B323)</f>
        <v>1048347</v>
      </c>
      <c r="Z323" s="69">
        <f>+COUNTIF(Visitas!B:B,B323)</f>
        <v>1048172</v>
      </c>
      <c r="AA323" s="94">
        <f>IFERROR(VLOOKUP(B323,ZAP!A$2:AC$793,28,0),1)</f>
        <v>1</v>
      </c>
      <c r="AB323" s="65">
        <f>IFERROR(VLOOKUP(B323,ZAP!A$2:AC$793,26,0),1)</f>
        <v>1</v>
      </c>
      <c r="AC323" s="55">
        <f>IF(B323="",-9999999999,((AA323*'Tabela de Peso'!$E$7/H323)+(Z323*'Tabela de Peso'!$E$6/H323)+(Y323*'Tabela de Peso'!$E$5/H323)+(AB323*'Tabela de Peso'!$E$9+T323/1000)+W323+V323+X323+U323++AF323+S323+atualizaçãoIMOVEIS!R322)-I323-P323/1000)</f>
        <v>-9999999999</v>
      </c>
      <c r="AD323" s="66" t="str">
        <f>IFERROR(+VLOOKUP(B323,ZAP!A:D,3,0),"não")</f>
        <v>não</v>
      </c>
      <c r="AE323" s="55" t="str">
        <f>IF(B323="","",IF(A323&lt;81,IF(AD323="ativo","manter","inserir"),IF(AD323="ativo",IF(H323&lt;'Tabela de Peso'!D$8,"manter","retirar"),"Não anunciar")))</f>
        <v/>
      </c>
    </row>
    <row r="324" spans="1:31" s="11" customFormat="1" x14ac:dyDescent="0.25">
      <c r="A324" s="56">
        <f t="shared" ca="1" si="10"/>
        <v>85</v>
      </c>
      <c r="B324" t="str">
        <f>IF(atualizaçãoIMOVEIS!Y323="",IF(atualizaçãoIMOVEIS!Z323="","",atualizaçãoIMOVEIS!B323),atualizaçãoIMOVEIS!B323)</f>
        <v/>
      </c>
      <c r="C324" t="e">
        <f>+LEFT(atualizaçãoIMOVEIS!F323,SEARCH(",",atualizaçãoIMOVEIS!F323))</f>
        <v>#VALUE!</v>
      </c>
      <c r="D324">
        <f>+atualizaçãoIMOVEIS!H323</f>
        <v>0</v>
      </c>
      <c r="E324">
        <f>+atualizaçãoIMOVEIS!J323</f>
        <v>0</v>
      </c>
      <c r="F324">
        <f>IFERROR(LEFT(atualizaçãoIMOVEIS!Y323,SEARCH(",",atualizaçãoIMOVEIS!Y323)-1),atualizaçãoIMOVEIS!Y323)</f>
        <v>0</v>
      </c>
      <c r="G324">
        <f>+atualizaçãoIMOVEIS!D323</f>
        <v>0</v>
      </c>
      <c r="H324" s="67">
        <f ca="1">IF('Tabela de Peso'!$E$8-atualizaçãoIMOVEIS!T323=0,1,'Tabela de Peso'!$E$8-atualizaçãoIMOVEIS!T323)</f>
        <v>45488</v>
      </c>
      <c r="I324" s="57">
        <f ca="1">+TODAY()-atualizaçãoIMOVEIS!U323</f>
        <v>45488</v>
      </c>
      <c r="J324" s="54">
        <f>+atualizaçãoIMOVEIS!K323</f>
        <v>0</v>
      </c>
      <c r="K324" s="54"/>
      <c r="L324" s="54" t="e">
        <f t="shared" si="11"/>
        <v>#DIV/0!</v>
      </c>
      <c r="M324" s="54"/>
      <c r="N324" s="54">
        <f>+atualizaçãoIMOVEIS!L323</f>
        <v>0</v>
      </c>
      <c r="O324" s="54"/>
      <c r="P324" s="54">
        <f>+atualizaçãoIMOVEIS!N323</f>
        <v>0</v>
      </c>
      <c r="Q324" s="62">
        <f>SUM(W$3:W324)</f>
        <v>322</v>
      </c>
      <c r="R324">
        <f>+atualizaçãoIMOVEIS!Q323</f>
        <v>0</v>
      </c>
      <c r="S324">
        <f>+atualizaçãoIMOVEIS!S323</f>
        <v>0</v>
      </c>
      <c r="T324">
        <f>+atualizaçãoIMOVEIS!V323</f>
        <v>0</v>
      </c>
      <c r="U324" s="56">
        <f>IFERROR(VLOOKUP(G324,'Tabela de Peso'!B$36:E$53,4,0),1)</f>
        <v>1</v>
      </c>
      <c r="V324">
        <f>IF(J324=0,'Tabela de Peso'!E$11,'Tabela de Peso'!E$10)</f>
        <v>8</v>
      </c>
      <c r="W324" s="1">
        <f>IF(atualizaçãoIMOVEIS!AB323="Especial",'Tabela de Peso'!$E$4,1)</f>
        <v>1</v>
      </c>
      <c r="X324" s="1">
        <f>IFERROR(VLOOKUP(D324,'Tabela de Peso'!B:E,4,0),'Tabela de Peso'!E$32)</f>
        <v>-100</v>
      </c>
      <c r="Y324" s="70">
        <f>COUNTIF(Clientes!B:B,B324)</f>
        <v>1048347</v>
      </c>
      <c r="Z324" s="69">
        <f>+COUNTIF(Visitas!B:B,B324)</f>
        <v>1048172</v>
      </c>
      <c r="AA324" s="94">
        <f>IFERROR(VLOOKUP(B324,ZAP!A$2:AC$793,28,0),1)</f>
        <v>1</v>
      </c>
      <c r="AB324" s="65">
        <f>IFERROR(VLOOKUP(B324,ZAP!A$2:AC$793,26,0),1)</f>
        <v>1</v>
      </c>
      <c r="AC324" s="55">
        <f>IF(B324="",-9999999999,((AA324*'Tabela de Peso'!$E$7/H324)+(Z324*'Tabela de Peso'!$E$6/H324)+(Y324*'Tabela de Peso'!$E$5/H324)+(AB324*'Tabela de Peso'!$E$9+T324/1000)+W324+V324+X324+U324++AF324+S324+atualizaçãoIMOVEIS!R323)-I324-P324/1000)</f>
        <v>-9999999999</v>
      </c>
      <c r="AD324" s="66" t="str">
        <f>IFERROR(+VLOOKUP(B324,ZAP!A:D,3,0),"não")</f>
        <v>não</v>
      </c>
      <c r="AE324" s="55" t="str">
        <f>IF(B324="","",IF(A324&lt;81,IF(AD324="ativo","manter","inserir"),IF(AD324="ativo",IF(H324&lt;'Tabela de Peso'!D$8,"manter","retirar"),"Não anunciar")))</f>
        <v/>
      </c>
    </row>
    <row r="325" spans="1:31" s="11" customFormat="1" x14ac:dyDescent="0.25">
      <c r="A325" s="56">
        <f t="shared" ca="1" si="10"/>
        <v>85</v>
      </c>
      <c r="B325" t="str">
        <f>IF(atualizaçãoIMOVEIS!Y324="",IF(atualizaçãoIMOVEIS!Z324="","",atualizaçãoIMOVEIS!B324),atualizaçãoIMOVEIS!B324)</f>
        <v/>
      </c>
      <c r="C325" t="e">
        <f>+LEFT(atualizaçãoIMOVEIS!F324,SEARCH(",",atualizaçãoIMOVEIS!F324))</f>
        <v>#VALUE!</v>
      </c>
      <c r="D325">
        <f>+atualizaçãoIMOVEIS!H324</f>
        <v>0</v>
      </c>
      <c r="E325">
        <f>+atualizaçãoIMOVEIS!J324</f>
        <v>0</v>
      </c>
      <c r="F325">
        <f>IFERROR(LEFT(atualizaçãoIMOVEIS!Y324,SEARCH(",",atualizaçãoIMOVEIS!Y324)-1),atualizaçãoIMOVEIS!Y324)</f>
        <v>0</v>
      </c>
      <c r="G325">
        <f>+atualizaçãoIMOVEIS!D324</f>
        <v>0</v>
      </c>
      <c r="H325" s="67">
        <f ca="1">IF('Tabela de Peso'!$E$8-atualizaçãoIMOVEIS!T324=0,1,'Tabela de Peso'!$E$8-atualizaçãoIMOVEIS!T324)</f>
        <v>45488</v>
      </c>
      <c r="I325" s="57">
        <f ca="1">+TODAY()-atualizaçãoIMOVEIS!U324</f>
        <v>45488</v>
      </c>
      <c r="J325" s="54">
        <f>+atualizaçãoIMOVEIS!K324</f>
        <v>0</v>
      </c>
      <c r="K325" s="54"/>
      <c r="L325" s="54" t="e">
        <f t="shared" si="11"/>
        <v>#DIV/0!</v>
      </c>
      <c r="M325" s="54"/>
      <c r="N325" s="54">
        <f>+atualizaçãoIMOVEIS!L324</f>
        <v>0</v>
      </c>
      <c r="O325" s="54"/>
      <c r="P325" s="54">
        <f>+atualizaçãoIMOVEIS!N324</f>
        <v>0</v>
      </c>
      <c r="Q325" s="62">
        <f>SUM(W$3:W325)</f>
        <v>323</v>
      </c>
      <c r="R325">
        <f>+atualizaçãoIMOVEIS!Q324</f>
        <v>0</v>
      </c>
      <c r="S325">
        <f>+atualizaçãoIMOVEIS!S324</f>
        <v>0</v>
      </c>
      <c r="T325">
        <f>+atualizaçãoIMOVEIS!V324</f>
        <v>0</v>
      </c>
      <c r="U325" s="56">
        <f>IFERROR(VLOOKUP(G325,'Tabela de Peso'!B$36:E$53,4,0),1)</f>
        <v>1</v>
      </c>
      <c r="V325">
        <f>IF(J325=0,'Tabela de Peso'!E$11,'Tabela de Peso'!E$10)</f>
        <v>8</v>
      </c>
      <c r="W325" s="1">
        <f>IF(atualizaçãoIMOVEIS!AB324="Especial",'Tabela de Peso'!$E$4,1)</f>
        <v>1</v>
      </c>
      <c r="X325" s="1">
        <f>IFERROR(VLOOKUP(D325,'Tabela de Peso'!B:E,4,0),'Tabela de Peso'!E$32)</f>
        <v>-100</v>
      </c>
      <c r="Y325" s="70">
        <f>COUNTIF(Clientes!B:B,B325)</f>
        <v>1048347</v>
      </c>
      <c r="Z325" s="69">
        <f>+COUNTIF(Visitas!B:B,B325)</f>
        <v>1048172</v>
      </c>
      <c r="AA325" s="94">
        <f>IFERROR(VLOOKUP(B325,ZAP!A$2:AC$793,28,0),1)</f>
        <v>1</v>
      </c>
      <c r="AB325" s="65">
        <f>IFERROR(VLOOKUP(B325,ZAP!A$2:AC$793,26,0),1)</f>
        <v>1</v>
      </c>
      <c r="AC325" s="55">
        <f>IF(B325="",-9999999999,((AA325*'Tabela de Peso'!$E$7/H325)+(Z325*'Tabela de Peso'!$E$6/H325)+(Y325*'Tabela de Peso'!$E$5/H325)+(AB325*'Tabela de Peso'!$E$9+T325/1000)+W325+V325+X325+U325++AF325+S325+atualizaçãoIMOVEIS!R324)-I325-P325/1000)</f>
        <v>-9999999999</v>
      </c>
      <c r="AD325" s="66" t="str">
        <f>IFERROR(+VLOOKUP(B325,ZAP!A:D,3,0),"não")</f>
        <v>não</v>
      </c>
      <c r="AE325" s="55" t="str">
        <f>IF(B325="","",IF(A325&lt;81,IF(AD325="ativo","manter","inserir"),IF(AD325="ativo",IF(H325&lt;'Tabela de Peso'!D$8,"manter","retirar"),"Não anunciar")))</f>
        <v/>
      </c>
    </row>
    <row r="326" spans="1:31" s="11" customFormat="1" x14ac:dyDescent="0.25">
      <c r="A326" s="56">
        <f t="shared" ca="1" si="10"/>
        <v>85</v>
      </c>
      <c r="B326" t="str">
        <f>IF(atualizaçãoIMOVEIS!Y325="",IF(atualizaçãoIMOVEIS!Z325="","",atualizaçãoIMOVEIS!B325),atualizaçãoIMOVEIS!B325)</f>
        <v/>
      </c>
      <c r="C326" t="e">
        <f>+LEFT(atualizaçãoIMOVEIS!F325,SEARCH(",",atualizaçãoIMOVEIS!F325))</f>
        <v>#VALUE!</v>
      </c>
      <c r="D326">
        <f>+atualizaçãoIMOVEIS!H325</f>
        <v>0</v>
      </c>
      <c r="E326">
        <f>+atualizaçãoIMOVEIS!J325</f>
        <v>0</v>
      </c>
      <c r="F326">
        <f>IFERROR(LEFT(atualizaçãoIMOVEIS!Y325,SEARCH(",",atualizaçãoIMOVEIS!Y325)-1),atualizaçãoIMOVEIS!Y325)</f>
        <v>0</v>
      </c>
      <c r="G326">
        <f>+atualizaçãoIMOVEIS!D325</f>
        <v>0</v>
      </c>
      <c r="H326" s="67">
        <f ca="1">IF('Tabela de Peso'!$E$8-atualizaçãoIMOVEIS!T325=0,1,'Tabela de Peso'!$E$8-atualizaçãoIMOVEIS!T325)</f>
        <v>45488</v>
      </c>
      <c r="I326" s="57">
        <f ca="1">+TODAY()-atualizaçãoIMOVEIS!U325</f>
        <v>45488</v>
      </c>
      <c r="J326" s="54">
        <f>+atualizaçãoIMOVEIS!K325</f>
        <v>0</v>
      </c>
      <c r="K326" s="54"/>
      <c r="L326" s="54" t="e">
        <f t="shared" si="11"/>
        <v>#DIV/0!</v>
      </c>
      <c r="M326" s="54"/>
      <c r="N326" s="54">
        <f>+atualizaçãoIMOVEIS!L325</f>
        <v>0</v>
      </c>
      <c r="O326" s="54"/>
      <c r="P326" s="54">
        <f>+atualizaçãoIMOVEIS!N325</f>
        <v>0</v>
      </c>
      <c r="Q326" s="62">
        <f>SUM(W$3:W326)</f>
        <v>324</v>
      </c>
      <c r="R326">
        <f>+atualizaçãoIMOVEIS!Q325</f>
        <v>0</v>
      </c>
      <c r="S326">
        <f>+atualizaçãoIMOVEIS!S325</f>
        <v>0</v>
      </c>
      <c r="T326">
        <f>+atualizaçãoIMOVEIS!V325</f>
        <v>0</v>
      </c>
      <c r="U326" s="56">
        <f>IFERROR(VLOOKUP(G326,'Tabela de Peso'!B$36:E$53,4,0),1)</f>
        <v>1</v>
      </c>
      <c r="V326">
        <f>IF(J326=0,'Tabela de Peso'!E$11,'Tabela de Peso'!E$10)</f>
        <v>8</v>
      </c>
      <c r="W326" s="1">
        <f>IF(atualizaçãoIMOVEIS!AB325="Especial",'Tabela de Peso'!$E$4,1)</f>
        <v>1</v>
      </c>
      <c r="X326" s="1">
        <f>IFERROR(VLOOKUP(D326,'Tabela de Peso'!B:E,4,0),'Tabela de Peso'!E$32)</f>
        <v>-100</v>
      </c>
      <c r="Y326" s="70">
        <f>COUNTIF(Clientes!B:B,B326)</f>
        <v>1048347</v>
      </c>
      <c r="Z326" s="69">
        <f>+COUNTIF(Visitas!B:B,B326)</f>
        <v>1048172</v>
      </c>
      <c r="AA326" s="94">
        <f>IFERROR(VLOOKUP(B326,ZAP!A$2:AC$793,28,0),1)</f>
        <v>1</v>
      </c>
      <c r="AB326" s="65">
        <f>IFERROR(VLOOKUP(B326,ZAP!A$2:AC$793,26,0),1)</f>
        <v>1</v>
      </c>
      <c r="AC326" s="55">
        <f>IF(B326="",-9999999999,((AA326*'Tabela de Peso'!$E$7/H326)+(Z326*'Tabela de Peso'!$E$6/H326)+(Y326*'Tabela de Peso'!$E$5/H326)+(AB326*'Tabela de Peso'!$E$9+T326/1000)+W326+V326+X326+U326++AF326+S326+atualizaçãoIMOVEIS!R325)-I326-P326/1000)</f>
        <v>-9999999999</v>
      </c>
      <c r="AD326" s="66" t="str">
        <f>IFERROR(+VLOOKUP(B326,ZAP!A:D,3,0),"não")</f>
        <v>não</v>
      </c>
      <c r="AE326" s="55" t="str">
        <f>IF(B326="","",IF(A326&lt;81,IF(AD326="ativo","manter","inserir"),IF(AD326="ativo",IF(H326&lt;'Tabela de Peso'!D$8,"manter","retirar"),"Não anunciar")))</f>
        <v/>
      </c>
    </row>
    <row r="327" spans="1:31" s="11" customFormat="1" x14ac:dyDescent="0.25">
      <c r="A327" s="56">
        <f t="shared" ca="1" si="10"/>
        <v>85</v>
      </c>
      <c r="B327" t="str">
        <f>IF(atualizaçãoIMOVEIS!Y326="",IF(atualizaçãoIMOVEIS!Z326="","",atualizaçãoIMOVEIS!B326),atualizaçãoIMOVEIS!B326)</f>
        <v/>
      </c>
      <c r="C327" t="e">
        <f>+LEFT(atualizaçãoIMOVEIS!F326,SEARCH(",",atualizaçãoIMOVEIS!F326))</f>
        <v>#VALUE!</v>
      </c>
      <c r="D327">
        <f>+atualizaçãoIMOVEIS!H326</f>
        <v>0</v>
      </c>
      <c r="E327">
        <f>+atualizaçãoIMOVEIS!J326</f>
        <v>0</v>
      </c>
      <c r="F327">
        <f>IFERROR(LEFT(atualizaçãoIMOVEIS!Y326,SEARCH(",",atualizaçãoIMOVEIS!Y326)-1),atualizaçãoIMOVEIS!Y326)</f>
        <v>0</v>
      </c>
      <c r="G327">
        <f>+atualizaçãoIMOVEIS!D326</f>
        <v>0</v>
      </c>
      <c r="H327" s="67">
        <f ca="1">IF('Tabela de Peso'!$E$8-atualizaçãoIMOVEIS!T326=0,1,'Tabela de Peso'!$E$8-atualizaçãoIMOVEIS!T326)</f>
        <v>45488</v>
      </c>
      <c r="I327" s="57">
        <f ca="1">+TODAY()-atualizaçãoIMOVEIS!U326</f>
        <v>45488</v>
      </c>
      <c r="J327" s="54">
        <f>+atualizaçãoIMOVEIS!K326</f>
        <v>0</v>
      </c>
      <c r="K327" s="54"/>
      <c r="L327" s="54" t="e">
        <f t="shared" si="11"/>
        <v>#DIV/0!</v>
      </c>
      <c r="M327" s="54"/>
      <c r="N327" s="54">
        <f>+atualizaçãoIMOVEIS!L326</f>
        <v>0</v>
      </c>
      <c r="O327" s="54"/>
      <c r="P327" s="54">
        <f>+atualizaçãoIMOVEIS!N326</f>
        <v>0</v>
      </c>
      <c r="Q327" s="62">
        <f>SUM(W$3:W327)</f>
        <v>325</v>
      </c>
      <c r="R327">
        <f>+atualizaçãoIMOVEIS!Q326</f>
        <v>0</v>
      </c>
      <c r="S327">
        <f>+atualizaçãoIMOVEIS!S326</f>
        <v>0</v>
      </c>
      <c r="T327">
        <f>+atualizaçãoIMOVEIS!V326</f>
        <v>0</v>
      </c>
      <c r="U327" s="56">
        <f>IFERROR(VLOOKUP(G327,'Tabela de Peso'!B$36:E$53,4,0),1)</f>
        <v>1</v>
      </c>
      <c r="V327">
        <f>IF(J327=0,'Tabela de Peso'!E$11,'Tabela de Peso'!E$10)</f>
        <v>8</v>
      </c>
      <c r="W327" s="1">
        <f>IF(atualizaçãoIMOVEIS!AB326="Especial",'Tabela de Peso'!$E$4,1)</f>
        <v>1</v>
      </c>
      <c r="X327" s="1">
        <f>IFERROR(VLOOKUP(D327,'Tabela de Peso'!B:E,4,0),'Tabela de Peso'!E$32)</f>
        <v>-100</v>
      </c>
      <c r="Y327" s="70">
        <f>COUNTIF(Clientes!B:B,B327)</f>
        <v>1048347</v>
      </c>
      <c r="Z327" s="69">
        <f>+COUNTIF(Visitas!B:B,B327)</f>
        <v>1048172</v>
      </c>
      <c r="AA327" s="94">
        <f>IFERROR(VLOOKUP(B327,ZAP!A$2:AC$793,28,0),1)</f>
        <v>1</v>
      </c>
      <c r="AB327" s="65">
        <f>IFERROR(VLOOKUP(B327,ZAP!A$2:AC$793,26,0),1)</f>
        <v>1</v>
      </c>
      <c r="AC327" s="55">
        <f>IF(B327="",-9999999999,((AA327*'Tabela de Peso'!$E$7/H327)+(Z327*'Tabela de Peso'!$E$6/H327)+(Y327*'Tabela de Peso'!$E$5/H327)+(AB327*'Tabela de Peso'!$E$9+T327/1000)+W327+V327+X327+U327++AF327+S327+atualizaçãoIMOVEIS!R326)-I327-P327/1000)</f>
        <v>-9999999999</v>
      </c>
      <c r="AD327" s="66" t="str">
        <f>IFERROR(+VLOOKUP(B327,ZAP!A:D,3,0),"não")</f>
        <v>não</v>
      </c>
      <c r="AE327" s="55" t="str">
        <f>IF(B327="","",IF(A327&lt;81,IF(AD327="ativo","manter","inserir"),IF(AD327="ativo",IF(H327&lt;'Tabela de Peso'!D$8,"manter","retirar"),"Não anunciar")))</f>
        <v/>
      </c>
    </row>
    <row r="328" spans="1:31" s="11" customFormat="1" x14ac:dyDescent="0.25">
      <c r="A328" s="56">
        <f t="shared" ca="1" si="10"/>
        <v>85</v>
      </c>
      <c r="B328" t="str">
        <f>IF(atualizaçãoIMOVEIS!Y327="",IF(atualizaçãoIMOVEIS!Z327="","",atualizaçãoIMOVEIS!B327),atualizaçãoIMOVEIS!B327)</f>
        <v/>
      </c>
      <c r="C328" t="e">
        <f>+LEFT(atualizaçãoIMOVEIS!F327,SEARCH(",",atualizaçãoIMOVEIS!F327))</f>
        <v>#VALUE!</v>
      </c>
      <c r="D328">
        <f>+atualizaçãoIMOVEIS!H327</f>
        <v>0</v>
      </c>
      <c r="E328">
        <f>+atualizaçãoIMOVEIS!J327</f>
        <v>0</v>
      </c>
      <c r="F328">
        <f>IFERROR(LEFT(atualizaçãoIMOVEIS!Y327,SEARCH(",",atualizaçãoIMOVEIS!Y327)-1),atualizaçãoIMOVEIS!Y327)</f>
        <v>0</v>
      </c>
      <c r="G328">
        <f>+atualizaçãoIMOVEIS!D327</f>
        <v>0</v>
      </c>
      <c r="H328" s="67">
        <f ca="1">IF('Tabela de Peso'!$E$8-atualizaçãoIMOVEIS!T327=0,1,'Tabela de Peso'!$E$8-atualizaçãoIMOVEIS!T327)</f>
        <v>45488</v>
      </c>
      <c r="I328" s="57">
        <f ca="1">+TODAY()-atualizaçãoIMOVEIS!U327</f>
        <v>45488</v>
      </c>
      <c r="J328" s="54">
        <f>+atualizaçãoIMOVEIS!K327</f>
        <v>0</v>
      </c>
      <c r="K328" s="54"/>
      <c r="L328" s="54" t="e">
        <f t="shared" si="11"/>
        <v>#DIV/0!</v>
      </c>
      <c r="M328" s="54"/>
      <c r="N328" s="54">
        <f>+atualizaçãoIMOVEIS!L327</f>
        <v>0</v>
      </c>
      <c r="O328" s="54"/>
      <c r="P328" s="54">
        <f>+atualizaçãoIMOVEIS!N327</f>
        <v>0</v>
      </c>
      <c r="Q328" s="62">
        <f>SUM(W$3:W328)</f>
        <v>326</v>
      </c>
      <c r="R328">
        <f>+atualizaçãoIMOVEIS!Q327</f>
        <v>0</v>
      </c>
      <c r="S328">
        <f>+atualizaçãoIMOVEIS!S327</f>
        <v>0</v>
      </c>
      <c r="T328">
        <f>+atualizaçãoIMOVEIS!V327</f>
        <v>0</v>
      </c>
      <c r="U328" s="56">
        <f>IFERROR(VLOOKUP(G328,'Tabela de Peso'!B$36:E$53,4,0),1)</f>
        <v>1</v>
      </c>
      <c r="V328">
        <f>IF(J328=0,'Tabela de Peso'!E$11,'Tabela de Peso'!E$10)</f>
        <v>8</v>
      </c>
      <c r="W328" s="1">
        <f>IF(atualizaçãoIMOVEIS!AB327="Especial",'Tabela de Peso'!$E$4,1)</f>
        <v>1</v>
      </c>
      <c r="X328" s="1">
        <f>IFERROR(VLOOKUP(D328,'Tabela de Peso'!B:E,4,0),'Tabela de Peso'!E$32)</f>
        <v>-100</v>
      </c>
      <c r="Y328" s="70">
        <f>COUNTIF(Clientes!B:B,B328)</f>
        <v>1048347</v>
      </c>
      <c r="Z328" s="69">
        <f>+COUNTIF(Visitas!B:B,B328)</f>
        <v>1048172</v>
      </c>
      <c r="AA328" s="94">
        <f>IFERROR(VLOOKUP(B328,ZAP!A$2:AC$793,28,0),1)</f>
        <v>1</v>
      </c>
      <c r="AB328" s="65">
        <f>IFERROR(VLOOKUP(B328,ZAP!A$2:AC$793,26,0),1)</f>
        <v>1</v>
      </c>
      <c r="AC328" s="55">
        <f>IF(B328="",-9999999999,((AA328*'Tabela de Peso'!$E$7/H328)+(Z328*'Tabela de Peso'!$E$6/H328)+(Y328*'Tabela de Peso'!$E$5/H328)+(AB328*'Tabela de Peso'!$E$9+T328/1000)+W328+V328+X328+U328++AF328+S328+atualizaçãoIMOVEIS!R327)-I328-P328/1000)</f>
        <v>-9999999999</v>
      </c>
      <c r="AD328" s="66" t="str">
        <f>IFERROR(+VLOOKUP(B328,ZAP!A:D,3,0),"não")</f>
        <v>não</v>
      </c>
      <c r="AE328" s="55" t="str">
        <f>IF(B328="","",IF(A328&lt;81,IF(AD328="ativo","manter","inserir"),IF(AD328="ativo",IF(H328&lt;'Tabela de Peso'!D$8,"manter","retirar"),"Não anunciar")))</f>
        <v/>
      </c>
    </row>
    <row r="329" spans="1:31" s="11" customFormat="1" x14ac:dyDescent="0.25">
      <c r="A329" s="56">
        <f t="shared" ca="1" si="10"/>
        <v>85</v>
      </c>
      <c r="B329" t="str">
        <f>IF(atualizaçãoIMOVEIS!Y328="",IF(atualizaçãoIMOVEIS!Z328="","",atualizaçãoIMOVEIS!B328),atualizaçãoIMOVEIS!B328)</f>
        <v/>
      </c>
      <c r="C329" t="e">
        <f>+LEFT(atualizaçãoIMOVEIS!F328,SEARCH(",",atualizaçãoIMOVEIS!F328))</f>
        <v>#VALUE!</v>
      </c>
      <c r="D329">
        <f>+atualizaçãoIMOVEIS!H328</f>
        <v>0</v>
      </c>
      <c r="E329">
        <f>+atualizaçãoIMOVEIS!J328</f>
        <v>0</v>
      </c>
      <c r="F329">
        <f>IFERROR(LEFT(atualizaçãoIMOVEIS!Y328,SEARCH(",",atualizaçãoIMOVEIS!Y328)-1),atualizaçãoIMOVEIS!Y328)</f>
        <v>0</v>
      </c>
      <c r="G329">
        <f>+atualizaçãoIMOVEIS!D328</f>
        <v>0</v>
      </c>
      <c r="H329" s="67">
        <f ca="1">IF('Tabela de Peso'!$E$8-atualizaçãoIMOVEIS!T328=0,1,'Tabela de Peso'!$E$8-atualizaçãoIMOVEIS!T328)</f>
        <v>45488</v>
      </c>
      <c r="I329" s="57">
        <f ca="1">+TODAY()-atualizaçãoIMOVEIS!U328</f>
        <v>45488</v>
      </c>
      <c r="J329" s="54">
        <f>+atualizaçãoIMOVEIS!K328</f>
        <v>0</v>
      </c>
      <c r="K329" s="54"/>
      <c r="L329" s="54" t="e">
        <f t="shared" si="11"/>
        <v>#DIV/0!</v>
      </c>
      <c r="M329" s="54"/>
      <c r="N329" s="54">
        <f>+atualizaçãoIMOVEIS!L328</f>
        <v>0</v>
      </c>
      <c r="O329" s="54"/>
      <c r="P329" s="54">
        <f>+atualizaçãoIMOVEIS!N328</f>
        <v>0</v>
      </c>
      <c r="Q329" s="62">
        <f>SUM(W$3:W329)</f>
        <v>327</v>
      </c>
      <c r="R329">
        <f>+atualizaçãoIMOVEIS!Q328</f>
        <v>0</v>
      </c>
      <c r="S329">
        <f>+atualizaçãoIMOVEIS!S328</f>
        <v>0</v>
      </c>
      <c r="T329">
        <f>+atualizaçãoIMOVEIS!V328</f>
        <v>0</v>
      </c>
      <c r="U329" s="56">
        <f>IFERROR(VLOOKUP(G329,'Tabela de Peso'!B$36:E$53,4,0),1)</f>
        <v>1</v>
      </c>
      <c r="V329">
        <f>IF(J329=0,'Tabela de Peso'!E$11,'Tabela de Peso'!E$10)</f>
        <v>8</v>
      </c>
      <c r="W329" s="1">
        <f>IF(atualizaçãoIMOVEIS!AB328="Especial",'Tabela de Peso'!$E$4,1)</f>
        <v>1</v>
      </c>
      <c r="X329" s="1">
        <f>IFERROR(VLOOKUP(D329,'Tabela de Peso'!B:E,4,0),'Tabela de Peso'!E$32)</f>
        <v>-100</v>
      </c>
      <c r="Y329" s="70">
        <f>COUNTIF(Clientes!B:B,B329)</f>
        <v>1048347</v>
      </c>
      <c r="Z329" s="69">
        <f>+COUNTIF(Visitas!B:B,B329)</f>
        <v>1048172</v>
      </c>
      <c r="AA329" s="94">
        <f>IFERROR(VLOOKUP(B329,ZAP!A$2:AC$793,28,0),1)</f>
        <v>1</v>
      </c>
      <c r="AB329" s="65">
        <f>IFERROR(VLOOKUP(B329,ZAP!A$2:AC$793,26,0),1)</f>
        <v>1</v>
      </c>
      <c r="AC329" s="55">
        <f>IF(B329="",-9999999999,((AA329*'Tabela de Peso'!$E$7/H329)+(Z329*'Tabela de Peso'!$E$6/H329)+(Y329*'Tabela de Peso'!$E$5/H329)+(AB329*'Tabela de Peso'!$E$9+T329/1000)+W329+V329+X329+U329++AF329+S329+atualizaçãoIMOVEIS!R328)-I329-P329/1000)</f>
        <v>-9999999999</v>
      </c>
      <c r="AD329" s="66" t="str">
        <f>IFERROR(+VLOOKUP(B329,ZAP!A:D,3,0),"não")</f>
        <v>não</v>
      </c>
      <c r="AE329" s="55" t="str">
        <f>IF(B329="","",IF(A329&lt;81,IF(AD329="ativo","manter","inserir"),IF(AD329="ativo",IF(H329&lt;'Tabela de Peso'!D$8,"manter","retirar"),"Não anunciar")))</f>
        <v/>
      </c>
    </row>
    <row r="330" spans="1:31" s="11" customFormat="1" x14ac:dyDescent="0.25">
      <c r="A330" s="56">
        <f t="shared" ca="1" si="10"/>
        <v>85</v>
      </c>
      <c r="B330" t="str">
        <f>IF(atualizaçãoIMOVEIS!Y329="",IF(atualizaçãoIMOVEIS!Z329="","",atualizaçãoIMOVEIS!B329),atualizaçãoIMOVEIS!B329)</f>
        <v/>
      </c>
      <c r="C330" t="e">
        <f>+LEFT(atualizaçãoIMOVEIS!F329,SEARCH(",",atualizaçãoIMOVEIS!F329))</f>
        <v>#VALUE!</v>
      </c>
      <c r="D330">
        <f>+atualizaçãoIMOVEIS!H329</f>
        <v>0</v>
      </c>
      <c r="E330">
        <f>+atualizaçãoIMOVEIS!J329</f>
        <v>0</v>
      </c>
      <c r="F330">
        <f>IFERROR(LEFT(atualizaçãoIMOVEIS!Y329,SEARCH(",",atualizaçãoIMOVEIS!Y329)-1),atualizaçãoIMOVEIS!Y329)</f>
        <v>0</v>
      </c>
      <c r="G330">
        <f>+atualizaçãoIMOVEIS!D329</f>
        <v>0</v>
      </c>
      <c r="H330" s="67">
        <f ca="1">IF('Tabela de Peso'!$E$8-atualizaçãoIMOVEIS!T329=0,1,'Tabela de Peso'!$E$8-atualizaçãoIMOVEIS!T329)</f>
        <v>45488</v>
      </c>
      <c r="I330" s="57">
        <f ca="1">+TODAY()-atualizaçãoIMOVEIS!U329</f>
        <v>45488</v>
      </c>
      <c r="J330" s="54">
        <f>+atualizaçãoIMOVEIS!K329</f>
        <v>0</v>
      </c>
      <c r="K330" s="54"/>
      <c r="L330" s="54" t="e">
        <f t="shared" si="11"/>
        <v>#DIV/0!</v>
      </c>
      <c r="M330" s="54"/>
      <c r="N330" s="54">
        <f>+atualizaçãoIMOVEIS!L329</f>
        <v>0</v>
      </c>
      <c r="O330" s="54"/>
      <c r="P330" s="54">
        <f>+atualizaçãoIMOVEIS!N329</f>
        <v>0</v>
      </c>
      <c r="Q330" s="62">
        <f>SUM(W$3:W330)</f>
        <v>328</v>
      </c>
      <c r="R330">
        <f>+atualizaçãoIMOVEIS!Q329</f>
        <v>0</v>
      </c>
      <c r="S330">
        <f>+atualizaçãoIMOVEIS!S329</f>
        <v>0</v>
      </c>
      <c r="T330">
        <f>+atualizaçãoIMOVEIS!V329</f>
        <v>0</v>
      </c>
      <c r="U330" s="56">
        <f>IFERROR(VLOOKUP(G330,'Tabela de Peso'!B$36:E$53,4,0),1)</f>
        <v>1</v>
      </c>
      <c r="V330">
        <f>IF(J330=0,'Tabela de Peso'!E$11,'Tabela de Peso'!E$10)</f>
        <v>8</v>
      </c>
      <c r="W330" s="1">
        <f>IF(atualizaçãoIMOVEIS!AB329="Especial",'Tabela de Peso'!$E$4,1)</f>
        <v>1</v>
      </c>
      <c r="X330" s="1">
        <f>IFERROR(VLOOKUP(D330,'Tabela de Peso'!B:E,4,0),'Tabela de Peso'!E$32)</f>
        <v>-100</v>
      </c>
      <c r="Y330" s="70">
        <f>COUNTIF(Clientes!B:B,B330)</f>
        <v>1048347</v>
      </c>
      <c r="Z330" s="69">
        <f>+COUNTIF(Visitas!B:B,B330)</f>
        <v>1048172</v>
      </c>
      <c r="AA330" s="94">
        <f>IFERROR(VLOOKUP(B330,ZAP!A$2:AC$793,28,0),1)</f>
        <v>1</v>
      </c>
      <c r="AB330" s="65">
        <f>IFERROR(VLOOKUP(B330,ZAP!A$2:AC$793,26,0),1)</f>
        <v>1</v>
      </c>
      <c r="AC330" s="55">
        <f>IF(B330="",-9999999999,((AA330*'Tabela de Peso'!$E$7/H330)+(Z330*'Tabela de Peso'!$E$6/H330)+(Y330*'Tabela de Peso'!$E$5/H330)+(AB330*'Tabela de Peso'!$E$9+T330/1000)+W330+V330+X330+U330++AF330+S330+atualizaçãoIMOVEIS!R329)-I330-P330/1000)</f>
        <v>-9999999999</v>
      </c>
      <c r="AD330" s="66" t="str">
        <f>IFERROR(+VLOOKUP(B330,ZAP!A:D,3,0),"não")</f>
        <v>não</v>
      </c>
      <c r="AE330" s="55" t="str">
        <f>IF(B330="","",IF(A330&lt;81,IF(AD330="ativo","manter","inserir"),IF(AD330="ativo",IF(H330&lt;'Tabela de Peso'!D$8,"manter","retirar"),"Não anunciar")))</f>
        <v/>
      </c>
    </row>
    <row r="331" spans="1:31" s="11" customFormat="1" x14ac:dyDescent="0.25">
      <c r="A331" s="56">
        <f t="shared" ca="1" si="10"/>
        <v>85</v>
      </c>
      <c r="B331" t="str">
        <f>IF(atualizaçãoIMOVEIS!Y330="",IF(atualizaçãoIMOVEIS!Z330="","",atualizaçãoIMOVEIS!B330),atualizaçãoIMOVEIS!B330)</f>
        <v/>
      </c>
      <c r="C331" t="e">
        <f>+LEFT(atualizaçãoIMOVEIS!F330,SEARCH(",",atualizaçãoIMOVEIS!F330))</f>
        <v>#VALUE!</v>
      </c>
      <c r="D331">
        <f>+atualizaçãoIMOVEIS!H330</f>
        <v>0</v>
      </c>
      <c r="E331">
        <f>+atualizaçãoIMOVEIS!J330</f>
        <v>0</v>
      </c>
      <c r="F331">
        <f>IFERROR(LEFT(atualizaçãoIMOVEIS!Y330,SEARCH(",",atualizaçãoIMOVEIS!Y330)-1),atualizaçãoIMOVEIS!Y330)</f>
        <v>0</v>
      </c>
      <c r="G331">
        <f>+atualizaçãoIMOVEIS!D330</f>
        <v>0</v>
      </c>
      <c r="H331" s="67">
        <f ca="1">IF('Tabela de Peso'!$E$8-atualizaçãoIMOVEIS!T330=0,1,'Tabela de Peso'!$E$8-atualizaçãoIMOVEIS!T330)</f>
        <v>45488</v>
      </c>
      <c r="I331" s="57">
        <f ca="1">+TODAY()-atualizaçãoIMOVEIS!U330</f>
        <v>45488</v>
      </c>
      <c r="J331" s="54">
        <f>+atualizaçãoIMOVEIS!K330</f>
        <v>0</v>
      </c>
      <c r="K331" s="54"/>
      <c r="L331" s="54" t="e">
        <f t="shared" si="11"/>
        <v>#DIV/0!</v>
      </c>
      <c r="M331" s="54"/>
      <c r="N331" s="54">
        <f>+atualizaçãoIMOVEIS!L330</f>
        <v>0</v>
      </c>
      <c r="O331" s="54"/>
      <c r="P331" s="54">
        <f>+atualizaçãoIMOVEIS!N330</f>
        <v>0</v>
      </c>
      <c r="Q331" s="62">
        <f>SUM(W$3:W331)</f>
        <v>329</v>
      </c>
      <c r="R331">
        <f>+atualizaçãoIMOVEIS!Q330</f>
        <v>0</v>
      </c>
      <c r="S331">
        <f>+atualizaçãoIMOVEIS!S330</f>
        <v>0</v>
      </c>
      <c r="T331">
        <f>+atualizaçãoIMOVEIS!V330</f>
        <v>0</v>
      </c>
      <c r="U331" s="56">
        <f>IFERROR(VLOOKUP(G331,'Tabela de Peso'!B$36:E$53,4,0),1)</f>
        <v>1</v>
      </c>
      <c r="V331">
        <f>IF(J331=0,'Tabela de Peso'!E$11,'Tabela de Peso'!E$10)</f>
        <v>8</v>
      </c>
      <c r="W331" s="1">
        <f>IF(atualizaçãoIMOVEIS!AB330="Especial",'Tabela de Peso'!$E$4,1)</f>
        <v>1</v>
      </c>
      <c r="X331" s="1">
        <f>IFERROR(VLOOKUP(D331,'Tabela de Peso'!B:E,4,0),'Tabela de Peso'!E$32)</f>
        <v>-100</v>
      </c>
      <c r="Y331" s="70">
        <f>COUNTIF(Clientes!B:B,B331)</f>
        <v>1048347</v>
      </c>
      <c r="Z331" s="69">
        <f>+COUNTIF(Visitas!B:B,B331)</f>
        <v>1048172</v>
      </c>
      <c r="AA331" s="94">
        <f>IFERROR(VLOOKUP(B331,ZAP!A$2:AC$793,28,0),1)</f>
        <v>1</v>
      </c>
      <c r="AB331" s="65">
        <f>IFERROR(VLOOKUP(B331,ZAP!A$2:AC$793,26,0),1)</f>
        <v>1</v>
      </c>
      <c r="AC331" s="55">
        <f>IF(B331="",-9999999999,((AA331*'Tabela de Peso'!$E$7/H331)+(Z331*'Tabela de Peso'!$E$6/H331)+(Y331*'Tabela de Peso'!$E$5/H331)+(AB331*'Tabela de Peso'!$E$9+T331/1000)+W331+V331+X331+U331++AF331+S331+atualizaçãoIMOVEIS!R330)-I331-P331/1000)</f>
        <v>-9999999999</v>
      </c>
      <c r="AD331" s="66" t="str">
        <f>IFERROR(+VLOOKUP(B331,ZAP!A:D,3,0),"não")</f>
        <v>não</v>
      </c>
      <c r="AE331" s="55" t="str">
        <f>IF(B331="","",IF(A331&lt;81,IF(AD331="ativo","manter","inserir"),IF(AD331="ativo",IF(H331&lt;'Tabela de Peso'!D$8,"manter","retirar"),"Não anunciar")))</f>
        <v/>
      </c>
    </row>
    <row r="332" spans="1:31" s="11" customFormat="1" x14ac:dyDescent="0.25">
      <c r="A332" s="56">
        <f t="shared" ca="1" si="10"/>
        <v>85</v>
      </c>
      <c r="B332" t="str">
        <f>IF(atualizaçãoIMOVEIS!Y331="",IF(atualizaçãoIMOVEIS!Z331="","",atualizaçãoIMOVEIS!B331),atualizaçãoIMOVEIS!B331)</f>
        <v/>
      </c>
      <c r="C332" t="e">
        <f>+LEFT(atualizaçãoIMOVEIS!F331,SEARCH(",",atualizaçãoIMOVEIS!F331))</f>
        <v>#VALUE!</v>
      </c>
      <c r="D332">
        <f>+atualizaçãoIMOVEIS!H331</f>
        <v>0</v>
      </c>
      <c r="E332">
        <f>+atualizaçãoIMOVEIS!J331</f>
        <v>0</v>
      </c>
      <c r="F332">
        <f>IFERROR(LEFT(atualizaçãoIMOVEIS!Y331,SEARCH(",",atualizaçãoIMOVEIS!Y331)-1),atualizaçãoIMOVEIS!Y331)</f>
        <v>0</v>
      </c>
      <c r="G332">
        <f>+atualizaçãoIMOVEIS!D331</f>
        <v>0</v>
      </c>
      <c r="H332" s="67">
        <f ca="1">IF('Tabela de Peso'!$E$8-atualizaçãoIMOVEIS!T331=0,1,'Tabela de Peso'!$E$8-atualizaçãoIMOVEIS!T331)</f>
        <v>45488</v>
      </c>
      <c r="I332" s="57">
        <f ca="1">+TODAY()-atualizaçãoIMOVEIS!U331</f>
        <v>45488</v>
      </c>
      <c r="J332" s="54">
        <f>+atualizaçãoIMOVEIS!K331</f>
        <v>0</v>
      </c>
      <c r="K332" s="54"/>
      <c r="L332" s="54" t="e">
        <f t="shared" si="11"/>
        <v>#DIV/0!</v>
      </c>
      <c r="M332" s="54"/>
      <c r="N332" s="54">
        <f>+atualizaçãoIMOVEIS!L331</f>
        <v>0</v>
      </c>
      <c r="O332" s="54"/>
      <c r="P332" s="54">
        <f>+atualizaçãoIMOVEIS!N331</f>
        <v>0</v>
      </c>
      <c r="Q332" s="62">
        <f>SUM(W$3:W332)</f>
        <v>330</v>
      </c>
      <c r="R332">
        <f>+atualizaçãoIMOVEIS!Q331</f>
        <v>0</v>
      </c>
      <c r="S332">
        <f>+atualizaçãoIMOVEIS!S331</f>
        <v>0</v>
      </c>
      <c r="T332">
        <f>+atualizaçãoIMOVEIS!V331</f>
        <v>0</v>
      </c>
      <c r="U332" s="56">
        <f>IFERROR(VLOOKUP(G332,'Tabela de Peso'!B$36:E$53,4,0),1)</f>
        <v>1</v>
      </c>
      <c r="V332">
        <f>IF(J332=0,'Tabela de Peso'!E$11,'Tabela de Peso'!E$10)</f>
        <v>8</v>
      </c>
      <c r="W332" s="1">
        <f>IF(atualizaçãoIMOVEIS!AB331="Especial",'Tabela de Peso'!$E$4,1)</f>
        <v>1</v>
      </c>
      <c r="X332" s="1">
        <f>IFERROR(VLOOKUP(D332,'Tabela de Peso'!B:E,4,0),'Tabela de Peso'!E$32)</f>
        <v>-100</v>
      </c>
      <c r="Y332" s="70">
        <f>COUNTIF(Clientes!B:B,B332)</f>
        <v>1048347</v>
      </c>
      <c r="Z332" s="69">
        <f>+COUNTIF(Visitas!B:B,B332)</f>
        <v>1048172</v>
      </c>
      <c r="AA332" s="94">
        <f>IFERROR(VLOOKUP(B332,ZAP!A$2:AC$793,28,0),1)</f>
        <v>1</v>
      </c>
      <c r="AB332" s="65">
        <f>IFERROR(VLOOKUP(B332,ZAP!A$2:AC$793,26,0),1)</f>
        <v>1</v>
      </c>
      <c r="AC332" s="55">
        <f>IF(B332="",-9999999999,((AA332*'Tabela de Peso'!$E$7/H332)+(Z332*'Tabela de Peso'!$E$6/H332)+(Y332*'Tabela de Peso'!$E$5/H332)+(AB332*'Tabela de Peso'!$E$9+T332/1000)+W332+V332+X332+U332++AF332+S332+atualizaçãoIMOVEIS!R331)-I332-P332/1000)</f>
        <v>-9999999999</v>
      </c>
      <c r="AD332" s="66" t="str">
        <f>IFERROR(+VLOOKUP(B332,ZAP!A:D,3,0),"não")</f>
        <v>não</v>
      </c>
      <c r="AE332" s="55" t="str">
        <f>IF(B332="","",IF(A332&lt;81,IF(AD332="ativo","manter","inserir"),IF(AD332="ativo",IF(H332&lt;'Tabela de Peso'!D$8,"manter","retirar"),"Não anunciar")))</f>
        <v/>
      </c>
    </row>
    <row r="333" spans="1:31" s="11" customFormat="1" x14ac:dyDescent="0.25">
      <c r="A333" s="56">
        <f t="shared" ca="1" si="10"/>
        <v>85</v>
      </c>
      <c r="B333" t="str">
        <f>IF(atualizaçãoIMOVEIS!Y332="",IF(atualizaçãoIMOVEIS!Z332="","",atualizaçãoIMOVEIS!B332),atualizaçãoIMOVEIS!B332)</f>
        <v/>
      </c>
      <c r="C333" t="e">
        <f>+LEFT(atualizaçãoIMOVEIS!F332,SEARCH(",",atualizaçãoIMOVEIS!F332))</f>
        <v>#VALUE!</v>
      </c>
      <c r="D333">
        <f>+atualizaçãoIMOVEIS!H332</f>
        <v>0</v>
      </c>
      <c r="E333">
        <f>+atualizaçãoIMOVEIS!J332</f>
        <v>0</v>
      </c>
      <c r="F333">
        <f>IFERROR(LEFT(atualizaçãoIMOVEIS!Y332,SEARCH(",",atualizaçãoIMOVEIS!Y332)-1),atualizaçãoIMOVEIS!Y332)</f>
        <v>0</v>
      </c>
      <c r="G333">
        <f>+atualizaçãoIMOVEIS!D332</f>
        <v>0</v>
      </c>
      <c r="H333" s="67">
        <f ca="1">IF('Tabela de Peso'!$E$8-atualizaçãoIMOVEIS!T332=0,1,'Tabela de Peso'!$E$8-atualizaçãoIMOVEIS!T332)</f>
        <v>45488</v>
      </c>
      <c r="I333" s="57">
        <f ca="1">+TODAY()-atualizaçãoIMOVEIS!U332</f>
        <v>45488</v>
      </c>
      <c r="J333" s="54">
        <f>+atualizaçãoIMOVEIS!K332</f>
        <v>0</v>
      </c>
      <c r="K333" s="54"/>
      <c r="L333" s="54" t="e">
        <f t="shared" si="11"/>
        <v>#DIV/0!</v>
      </c>
      <c r="M333" s="54"/>
      <c r="N333" s="54">
        <f>+atualizaçãoIMOVEIS!L332</f>
        <v>0</v>
      </c>
      <c r="O333" s="54"/>
      <c r="P333" s="54">
        <f>+atualizaçãoIMOVEIS!N332</f>
        <v>0</v>
      </c>
      <c r="Q333" s="62">
        <f>SUM(W$3:W333)</f>
        <v>331</v>
      </c>
      <c r="R333">
        <f>+atualizaçãoIMOVEIS!Q332</f>
        <v>0</v>
      </c>
      <c r="S333">
        <f>+atualizaçãoIMOVEIS!S332</f>
        <v>0</v>
      </c>
      <c r="T333">
        <f>+atualizaçãoIMOVEIS!V332</f>
        <v>0</v>
      </c>
      <c r="U333" s="56">
        <f>IFERROR(VLOOKUP(G333,'Tabela de Peso'!B$36:E$53,4,0),1)</f>
        <v>1</v>
      </c>
      <c r="V333">
        <f>IF(J333=0,'Tabela de Peso'!E$11,'Tabela de Peso'!E$10)</f>
        <v>8</v>
      </c>
      <c r="W333" s="1">
        <f>IF(atualizaçãoIMOVEIS!AB332="Especial",'Tabela de Peso'!$E$4,1)</f>
        <v>1</v>
      </c>
      <c r="X333" s="1">
        <f>IFERROR(VLOOKUP(D333,'Tabela de Peso'!B:E,4,0),'Tabela de Peso'!E$32)</f>
        <v>-100</v>
      </c>
      <c r="Y333" s="70">
        <f>COUNTIF(Clientes!B:B,B333)</f>
        <v>1048347</v>
      </c>
      <c r="Z333" s="69">
        <f>+COUNTIF(Visitas!B:B,B333)</f>
        <v>1048172</v>
      </c>
      <c r="AA333" s="94">
        <f>IFERROR(VLOOKUP(B333,ZAP!A$2:AC$793,28,0),1)</f>
        <v>1</v>
      </c>
      <c r="AB333" s="65">
        <f>IFERROR(VLOOKUP(B333,ZAP!A$2:AC$793,26,0),1)</f>
        <v>1</v>
      </c>
      <c r="AC333" s="55">
        <f>IF(B333="",-9999999999,((AA333*'Tabela de Peso'!$E$7/H333)+(Z333*'Tabela de Peso'!$E$6/H333)+(Y333*'Tabela de Peso'!$E$5/H333)+(AB333*'Tabela de Peso'!$E$9+T333/1000)+W333+V333+X333+U333++AF333+S333+atualizaçãoIMOVEIS!R332)-I333-P333/1000)</f>
        <v>-9999999999</v>
      </c>
      <c r="AD333" s="66" t="str">
        <f>IFERROR(+VLOOKUP(B333,ZAP!A:D,3,0),"não")</f>
        <v>não</v>
      </c>
      <c r="AE333" s="55" t="str">
        <f>IF(B333="","",IF(A333&lt;81,IF(AD333="ativo","manter","inserir"),IF(AD333="ativo",IF(H333&lt;'Tabela de Peso'!D$8,"manter","retirar"),"Não anunciar")))</f>
        <v/>
      </c>
    </row>
    <row r="334" spans="1:31" s="11" customFormat="1" x14ac:dyDescent="0.25">
      <c r="A334" s="56">
        <f t="shared" ca="1" si="10"/>
        <v>85</v>
      </c>
      <c r="B334" t="str">
        <f>IF(atualizaçãoIMOVEIS!Y333="",IF(atualizaçãoIMOVEIS!Z333="","",atualizaçãoIMOVEIS!B333),atualizaçãoIMOVEIS!B333)</f>
        <v/>
      </c>
      <c r="C334" t="e">
        <f>+LEFT(atualizaçãoIMOVEIS!F333,SEARCH(",",atualizaçãoIMOVEIS!F333))</f>
        <v>#VALUE!</v>
      </c>
      <c r="D334">
        <f>+atualizaçãoIMOVEIS!H333</f>
        <v>0</v>
      </c>
      <c r="E334">
        <f>+atualizaçãoIMOVEIS!J333</f>
        <v>0</v>
      </c>
      <c r="F334">
        <f>IFERROR(LEFT(atualizaçãoIMOVEIS!Y333,SEARCH(",",atualizaçãoIMOVEIS!Y333)-1),atualizaçãoIMOVEIS!Y333)</f>
        <v>0</v>
      </c>
      <c r="G334">
        <f>+atualizaçãoIMOVEIS!D333</f>
        <v>0</v>
      </c>
      <c r="H334" s="67">
        <f ca="1">IF('Tabela de Peso'!$E$8-atualizaçãoIMOVEIS!T333=0,1,'Tabela de Peso'!$E$8-atualizaçãoIMOVEIS!T333)</f>
        <v>45488</v>
      </c>
      <c r="I334" s="57">
        <f ca="1">+TODAY()-atualizaçãoIMOVEIS!U333</f>
        <v>45488</v>
      </c>
      <c r="J334" s="54">
        <f>+atualizaçãoIMOVEIS!K333</f>
        <v>0</v>
      </c>
      <c r="K334" s="54"/>
      <c r="L334" s="54" t="e">
        <f t="shared" si="11"/>
        <v>#DIV/0!</v>
      </c>
      <c r="M334" s="54"/>
      <c r="N334" s="54">
        <f>+atualizaçãoIMOVEIS!L333</f>
        <v>0</v>
      </c>
      <c r="O334" s="54"/>
      <c r="P334" s="54">
        <f>+atualizaçãoIMOVEIS!N333</f>
        <v>0</v>
      </c>
      <c r="Q334" s="62">
        <f>SUM(W$3:W334)</f>
        <v>332</v>
      </c>
      <c r="R334">
        <f>+atualizaçãoIMOVEIS!Q333</f>
        <v>0</v>
      </c>
      <c r="S334">
        <f>+atualizaçãoIMOVEIS!S333</f>
        <v>0</v>
      </c>
      <c r="T334">
        <f>+atualizaçãoIMOVEIS!V333</f>
        <v>0</v>
      </c>
      <c r="U334" s="56">
        <f>IFERROR(VLOOKUP(G334,'Tabela de Peso'!B$36:E$53,4,0),1)</f>
        <v>1</v>
      </c>
      <c r="V334">
        <f>IF(J334=0,'Tabela de Peso'!E$11,'Tabela de Peso'!E$10)</f>
        <v>8</v>
      </c>
      <c r="W334" s="1">
        <f>IF(atualizaçãoIMOVEIS!AB333="Especial",'Tabela de Peso'!$E$4,1)</f>
        <v>1</v>
      </c>
      <c r="X334" s="1">
        <f>IFERROR(VLOOKUP(D334,'Tabela de Peso'!B:E,4,0),'Tabela de Peso'!E$32)</f>
        <v>-100</v>
      </c>
      <c r="Y334" s="70">
        <f>COUNTIF(Clientes!B:B,B334)</f>
        <v>1048347</v>
      </c>
      <c r="Z334" s="69">
        <f>+COUNTIF(Visitas!B:B,B334)</f>
        <v>1048172</v>
      </c>
      <c r="AA334" s="94">
        <f>IFERROR(VLOOKUP(B334,ZAP!A$2:AC$793,28,0),1)</f>
        <v>1</v>
      </c>
      <c r="AB334" s="65">
        <f>IFERROR(VLOOKUP(B334,ZAP!A$2:AC$793,26,0),1)</f>
        <v>1</v>
      </c>
      <c r="AC334" s="55">
        <f>IF(B334="",-9999999999,((AA334*'Tabela de Peso'!$E$7/H334)+(Z334*'Tabela de Peso'!$E$6/H334)+(Y334*'Tabela de Peso'!$E$5/H334)+(AB334*'Tabela de Peso'!$E$9+T334/1000)+W334+V334+X334+U334++AF334+S334+atualizaçãoIMOVEIS!R333)-I334-P334/1000)</f>
        <v>-9999999999</v>
      </c>
      <c r="AD334" s="66" t="str">
        <f>IFERROR(+VLOOKUP(B334,ZAP!A:D,3,0),"não")</f>
        <v>não</v>
      </c>
      <c r="AE334" s="55" t="str">
        <f>IF(B334="","",IF(A334&lt;81,IF(AD334="ativo","manter","inserir"),IF(AD334="ativo",IF(H334&lt;'Tabela de Peso'!D$8,"manter","retirar"),"Não anunciar")))</f>
        <v/>
      </c>
    </row>
    <row r="335" spans="1:31" s="11" customFormat="1" x14ac:dyDescent="0.25">
      <c r="A335" s="56">
        <f t="shared" ca="1" si="10"/>
        <v>85</v>
      </c>
      <c r="B335" t="str">
        <f>IF(atualizaçãoIMOVEIS!Y334="",IF(atualizaçãoIMOVEIS!Z334="","",atualizaçãoIMOVEIS!B334),atualizaçãoIMOVEIS!B334)</f>
        <v/>
      </c>
      <c r="C335" t="e">
        <f>+LEFT(atualizaçãoIMOVEIS!F334,SEARCH(",",atualizaçãoIMOVEIS!F334))</f>
        <v>#VALUE!</v>
      </c>
      <c r="D335">
        <f>+atualizaçãoIMOVEIS!H334</f>
        <v>0</v>
      </c>
      <c r="E335">
        <f>+atualizaçãoIMOVEIS!J334</f>
        <v>0</v>
      </c>
      <c r="F335">
        <f>IFERROR(LEFT(atualizaçãoIMOVEIS!Y334,SEARCH(",",atualizaçãoIMOVEIS!Y334)-1),atualizaçãoIMOVEIS!Y334)</f>
        <v>0</v>
      </c>
      <c r="G335">
        <f>+atualizaçãoIMOVEIS!D334</f>
        <v>0</v>
      </c>
      <c r="H335" s="67">
        <f ca="1">IF('Tabela de Peso'!$E$8-atualizaçãoIMOVEIS!T334=0,1,'Tabela de Peso'!$E$8-atualizaçãoIMOVEIS!T334)</f>
        <v>45488</v>
      </c>
      <c r="I335" s="57">
        <f ca="1">+TODAY()-atualizaçãoIMOVEIS!U334</f>
        <v>45488</v>
      </c>
      <c r="J335" s="54">
        <f>+atualizaçãoIMOVEIS!K334</f>
        <v>0</v>
      </c>
      <c r="K335" s="54"/>
      <c r="L335" s="54" t="e">
        <f t="shared" si="11"/>
        <v>#DIV/0!</v>
      </c>
      <c r="M335" s="54"/>
      <c r="N335" s="54">
        <f>+atualizaçãoIMOVEIS!L334</f>
        <v>0</v>
      </c>
      <c r="O335" s="54"/>
      <c r="P335" s="54">
        <f>+atualizaçãoIMOVEIS!N334</f>
        <v>0</v>
      </c>
      <c r="Q335" s="62">
        <f>SUM(W$3:W335)</f>
        <v>333</v>
      </c>
      <c r="R335">
        <f>+atualizaçãoIMOVEIS!Q334</f>
        <v>0</v>
      </c>
      <c r="S335">
        <f>+atualizaçãoIMOVEIS!S334</f>
        <v>0</v>
      </c>
      <c r="T335">
        <f>+atualizaçãoIMOVEIS!V334</f>
        <v>0</v>
      </c>
      <c r="U335" s="56">
        <f>IFERROR(VLOOKUP(G335,'Tabela de Peso'!B$36:E$53,4,0),1)</f>
        <v>1</v>
      </c>
      <c r="V335">
        <f>IF(J335=0,'Tabela de Peso'!E$11,'Tabela de Peso'!E$10)</f>
        <v>8</v>
      </c>
      <c r="W335" s="1">
        <f>IF(atualizaçãoIMOVEIS!AB334="Especial",'Tabela de Peso'!$E$4,1)</f>
        <v>1</v>
      </c>
      <c r="X335" s="1">
        <f>IFERROR(VLOOKUP(D335,'Tabela de Peso'!B:E,4,0),'Tabela de Peso'!E$32)</f>
        <v>-100</v>
      </c>
      <c r="Y335" s="70">
        <f>COUNTIF(Clientes!B:B,B335)</f>
        <v>1048347</v>
      </c>
      <c r="Z335" s="69">
        <f>+COUNTIF(Visitas!B:B,B335)</f>
        <v>1048172</v>
      </c>
      <c r="AA335" s="94">
        <f>IFERROR(VLOOKUP(B335,ZAP!A$2:AC$793,28,0),1)</f>
        <v>1</v>
      </c>
      <c r="AB335" s="65">
        <f>IFERROR(VLOOKUP(B335,ZAP!A$2:AC$793,26,0),1)</f>
        <v>1</v>
      </c>
      <c r="AC335" s="55">
        <f>IF(B335="",-9999999999,((AA335*'Tabela de Peso'!$E$7/H335)+(Z335*'Tabela de Peso'!$E$6/H335)+(Y335*'Tabela de Peso'!$E$5/H335)+(AB335*'Tabela de Peso'!$E$9+T335/1000)+W335+V335+X335+U335++AF335+S335+atualizaçãoIMOVEIS!R334)-I335-P335/1000)</f>
        <v>-9999999999</v>
      </c>
      <c r="AD335" s="66" t="str">
        <f>IFERROR(+VLOOKUP(B335,ZAP!A:D,3,0),"não")</f>
        <v>não</v>
      </c>
      <c r="AE335" s="55" t="str">
        <f>IF(B335="","",IF(A335&lt;81,IF(AD335="ativo","manter","inserir"),IF(AD335="ativo",IF(H335&lt;'Tabela de Peso'!D$8,"manter","retirar"),"Não anunciar")))</f>
        <v/>
      </c>
    </row>
    <row r="336" spans="1:31" s="11" customFormat="1" x14ac:dyDescent="0.25">
      <c r="A336" s="56">
        <f t="shared" ca="1" si="10"/>
        <v>85</v>
      </c>
      <c r="B336" t="str">
        <f>IF(atualizaçãoIMOVEIS!Y335="",IF(atualizaçãoIMOVEIS!Z335="","",atualizaçãoIMOVEIS!B335),atualizaçãoIMOVEIS!B335)</f>
        <v/>
      </c>
      <c r="C336" t="e">
        <f>+LEFT(atualizaçãoIMOVEIS!F335,SEARCH(",",atualizaçãoIMOVEIS!F335))</f>
        <v>#VALUE!</v>
      </c>
      <c r="D336">
        <f>+atualizaçãoIMOVEIS!H335</f>
        <v>0</v>
      </c>
      <c r="E336">
        <f>+atualizaçãoIMOVEIS!J335</f>
        <v>0</v>
      </c>
      <c r="F336">
        <f>IFERROR(LEFT(atualizaçãoIMOVEIS!Y335,SEARCH(",",atualizaçãoIMOVEIS!Y335)-1),atualizaçãoIMOVEIS!Y335)</f>
        <v>0</v>
      </c>
      <c r="G336">
        <f>+atualizaçãoIMOVEIS!D335</f>
        <v>0</v>
      </c>
      <c r="H336" s="67">
        <f ca="1">IF('Tabela de Peso'!$E$8-atualizaçãoIMOVEIS!T335=0,1,'Tabela de Peso'!$E$8-atualizaçãoIMOVEIS!T335)</f>
        <v>45488</v>
      </c>
      <c r="I336" s="57">
        <f ca="1">+TODAY()-atualizaçãoIMOVEIS!U335</f>
        <v>45488</v>
      </c>
      <c r="J336" s="54">
        <f>+atualizaçãoIMOVEIS!K335</f>
        <v>0</v>
      </c>
      <c r="K336" s="54"/>
      <c r="L336" s="54" t="e">
        <f t="shared" si="11"/>
        <v>#DIV/0!</v>
      </c>
      <c r="M336" s="54"/>
      <c r="N336" s="54">
        <f>+atualizaçãoIMOVEIS!L335</f>
        <v>0</v>
      </c>
      <c r="O336" s="54"/>
      <c r="P336" s="54">
        <f>+atualizaçãoIMOVEIS!N335</f>
        <v>0</v>
      </c>
      <c r="Q336" s="62">
        <f>SUM(W$3:W336)</f>
        <v>334</v>
      </c>
      <c r="R336">
        <f>+atualizaçãoIMOVEIS!Q335</f>
        <v>0</v>
      </c>
      <c r="S336">
        <f>+atualizaçãoIMOVEIS!S335</f>
        <v>0</v>
      </c>
      <c r="T336">
        <f>+atualizaçãoIMOVEIS!V335</f>
        <v>0</v>
      </c>
      <c r="U336" s="56">
        <f>IFERROR(VLOOKUP(G336,'Tabela de Peso'!B$36:E$53,4,0),1)</f>
        <v>1</v>
      </c>
      <c r="V336">
        <f>IF(J336=0,'Tabela de Peso'!E$11,'Tabela de Peso'!E$10)</f>
        <v>8</v>
      </c>
      <c r="W336" s="1">
        <f>IF(atualizaçãoIMOVEIS!AB335="Especial",'Tabela de Peso'!$E$4,1)</f>
        <v>1</v>
      </c>
      <c r="X336" s="1">
        <f>IFERROR(VLOOKUP(D336,'Tabela de Peso'!B:E,4,0),'Tabela de Peso'!E$32)</f>
        <v>-100</v>
      </c>
      <c r="Y336" s="70">
        <f>COUNTIF(Clientes!B:B,B336)</f>
        <v>1048347</v>
      </c>
      <c r="Z336" s="69">
        <f>+COUNTIF(Visitas!B:B,B336)</f>
        <v>1048172</v>
      </c>
      <c r="AA336" s="94">
        <f>IFERROR(VLOOKUP(B336,ZAP!A$2:AC$793,28,0),1)</f>
        <v>1</v>
      </c>
      <c r="AB336" s="65">
        <f>IFERROR(VLOOKUP(B336,ZAP!A$2:AC$793,26,0),1)</f>
        <v>1</v>
      </c>
      <c r="AC336" s="55">
        <f>IF(B336="",-9999999999,((AA336*'Tabela de Peso'!$E$7/H336)+(Z336*'Tabela de Peso'!$E$6/H336)+(Y336*'Tabela de Peso'!$E$5/H336)+(AB336*'Tabela de Peso'!$E$9+T336/1000)+W336+V336+X336+U336++AF336+S336+atualizaçãoIMOVEIS!R335)-I336-P336/1000)</f>
        <v>-9999999999</v>
      </c>
      <c r="AD336" s="66" t="str">
        <f>IFERROR(+VLOOKUP(B336,ZAP!A:D,3,0),"não")</f>
        <v>não</v>
      </c>
      <c r="AE336" s="55" t="str">
        <f>IF(B336="","",IF(A336&lt;81,IF(AD336="ativo","manter","inserir"),IF(AD336="ativo",IF(H336&lt;'Tabela de Peso'!D$8,"manter","retirar"),"Não anunciar")))</f>
        <v/>
      </c>
    </row>
    <row r="337" spans="1:31" s="11" customFormat="1" x14ac:dyDescent="0.25">
      <c r="A337" s="56">
        <f t="shared" ca="1" si="10"/>
        <v>85</v>
      </c>
      <c r="B337" t="str">
        <f>IF(atualizaçãoIMOVEIS!Y336="",IF(atualizaçãoIMOVEIS!Z336="","",atualizaçãoIMOVEIS!B336),atualizaçãoIMOVEIS!B336)</f>
        <v/>
      </c>
      <c r="C337" t="e">
        <f>+LEFT(atualizaçãoIMOVEIS!F336,SEARCH(",",atualizaçãoIMOVEIS!F336))</f>
        <v>#VALUE!</v>
      </c>
      <c r="D337">
        <f>+atualizaçãoIMOVEIS!H336</f>
        <v>0</v>
      </c>
      <c r="E337">
        <f>+atualizaçãoIMOVEIS!J336</f>
        <v>0</v>
      </c>
      <c r="F337">
        <f>IFERROR(LEFT(atualizaçãoIMOVEIS!Y336,SEARCH(",",atualizaçãoIMOVEIS!Y336)-1),atualizaçãoIMOVEIS!Y336)</f>
        <v>0</v>
      </c>
      <c r="G337">
        <f>+atualizaçãoIMOVEIS!D336</f>
        <v>0</v>
      </c>
      <c r="H337" s="67">
        <f ca="1">IF('Tabela de Peso'!$E$8-atualizaçãoIMOVEIS!T336=0,1,'Tabela de Peso'!$E$8-atualizaçãoIMOVEIS!T336)</f>
        <v>45488</v>
      </c>
      <c r="I337" s="57">
        <f ca="1">+TODAY()-atualizaçãoIMOVEIS!U336</f>
        <v>45488</v>
      </c>
      <c r="J337" s="54">
        <f>+atualizaçãoIMOVEIS!K336</f>
        <v>0</v>
      </c>
      <c r="K337" s="54"/>
      <c r="L337" s="54" t="e">
        <f t="shared" si="11"/>
        <v>#DIV/0!</v>
      </c>
      <c r="M337" s="54"/>
      <c r="N337" s="54">
        <f>+atualizaçãoIMOVEIS!L336</f>
        <v>0</v>
      </c>
      <c r="O337" s="54"/>
      <c r="P337" s="54">
        <f>+atualizaçãoIMOVEIS!N336</f>
        <v>0</v>
      </c>
      <c r="Q337" s="62">
        <f>SUM(W$3:W337)</f>
        <v>335</v>
      </c>
      <c r="R337">
        <f>+atualizaçãoIMOVEIS!Q336</f>
        <v>0</v>
      </c>
      <c r="S337">
        <f>+atualizaçãoIMOVEIS!S336</f>
        <v>0</v>
      </c>
      <c r="T337">
        <f>+atualizaçãoIMOVEIS!V336</f>
        <v>0</v>
      </c>
      <c r="U337" s="56">
        <f>IFERROR(VLOOKUP(G337,'Tabela de Peso'!B$36:E$53,4,0),1)</f>
        <v>1</v>
      </c>
      <c r="V337">
        <f>IF(J337=0,'Tabela de Peso'!E$11,'Tabela de Peso'!E$10)</f>
        <v>8</v>
      </c>
      <c r="W337" s="1">
        <f>IF(atualizaçãoIMOVEIS!AB336="Especial",'Tabela de Peso'!$E$4,1)</f>
        <v>1</v>
      </c>
      <c r="X337" s="1">
        <f>IFERROR(VLOOKUP(D337,'Tabela de Peso'!B:E,4,0),'Tabela de Peso'!E$32)</f>
        <v>-100</v>
      </c>
      <c r="Y337" s="70">
        <f>COUNTIF(Clientes!B:B,B337)</f>
        <v>1048347</v>
      </c>
      <c r="Z337" s="69">
        <f>+COUNTIF(Visitas!B:B,B337)</f>
        <v>1048172</v>
      </c>
      <c r="AA337" s="94">
        <f>IFERROR(VLOOKUP(B337,ZAP!A$2:AC$793,28,0),1)</f>
        <v>1</v>
      </c>
      <c r="AB337" s="65">
        <f>IFERROR(VLOOKUP(B337,ZAP!A$2:AC$793,26,0),1)</f>
        <v>1</v>
      </c>
      <c r="AC337" s="55">
        <f>IF(B337="",-9999999999,((AA337*'Tabela de Peso'!$E$7/H337)+(Z337*'Tabela de Peso'!$E$6/H337)+(Y337*'Tabela de Peso'!$E$5/H337)+(AB337*'Tabela de Peso'!$E$9+T337/1000)+W337+V337+X337+U337++AF337+S337+atualizaçãoIMOVEIS!R336)-I337-P337/1000)</f>
        <v>-9999999999</v>
      </c>
      <c r="AD337" s="66" t="str">
        <f>IFERROR(+VLOOKUP(B337,ZAP!A:D,3,0),"não")</f>
        <v>não</v>
      </c>
      <c r="AE337" s="55" t="str">
        <f>IF(B337="","",IF(A337&lt;81,IF(AD337="ativo","manter","inserir"),IF(AD337="ativo",IF(H337&lt;'Tabela de Peso'!D$8,"manter","retirar"),"Não anunciar")))</f>
        <v/>
      </c>
    </row>
    <row r="338" spans="1:31" s="11" customFormat="1" x14ac:dyDescent="0.25">
      <c r="A338" s="56">
        <f t="shared" ca="1" si="10"/>
        <v>85</v>
      </c>
      <c r="B338" t="str">
        <f>IF(atualizaçãoIMOVEIS!Y337="",IF(atualizaçãoIMOVEIS!Z337="","",atualizaçãoIMOVEIS!B337),atualizaçãoIMOVEIS!B337)</f>
        <v/>
      </c>
      <c r="C338" t="e">
        <f>+LEFT(atualizaçãoIMOVEIS!F337,SEARCH(",",atualizaçãoIMOVEIS!F337))</f>
        <v>#VALUE!</v>
      </c>
      <c r="D338">
        <f>+atualizaçãoIMOVEIS!H337</f>
        <v>0</v>
      </c>
      <c r="E338">
        <f>+atualizaçãoIMOVEIS!J337</f>
        <v>0</v>
      </c>
      <c r="F338">
        <f>IFERROR(LEFT(atualizaçãoIMOVEIS!Y337,SEARCH(",",atualizaçãoIMOVEIS!Y337)-1),atualizaçãoIMOVEIS!Y337)</f>
        <v>0</v>
      </c>
      <c r="G338">
        <f>+atualizaçãoIMOVEIS!D337</f>
        <v>0</v>
      </c>
      <c r="H338" s="67">
        <f ca="1">IF('Tabela de Peso'!$E$8-atualizaçãoIMOVEIS!T337=0,1,'Tabela de Peso'!$E$8-atualizaçãoIMOVEIS!T337)</f>
        <v>45488</v>
      </c>
      <c r="I338" s="57">
        <f ca="1">+TODAY()-atualizaçãoIMOVEIS!U337</f>
        <v>45488</v>
      </c>
      <c r="J338" s="54">
        <f>+atualizaçãoIMOVEIS!K337</f>
        <v>0</v>
      </c>
      <c r="K338" s="54"/>
      <c r="L338" s="54" t="e">
        <f t="shared" si="11"/>
        <v>#DIV/0!</v>
      </c>
      <c r="M338" s="54"/>
      <c r="N338" s="54">
        <f>+atualizaçãoIMOVEIS!L337</f>
        <v>0</v>
      </c>
      <c r="O338" s="54"/>
      <c r="P338" s="54">
        <f>+atualizaçãoIMOVEIS!N337</f>
        <v>0</v>
      </c>
      <c r="Q338" s="62">
        <f>SUM(W$3:W338)</f>
        <v>336</v>
      </c>
      <c r="R338">
        <f>+atualizaçãoIMOVEIS!Q337</f>
        <v>0</v>
      </c>
      <c r="S338">
        <f>+atualizaçãoIMOVEIS!S337</f>
        <v>0</v>
      </c>
      <c r="T338">
        <f>+atualizaçãoIMOVEIS!V337</f>
        <v>0</v>
      </c>
      <c r="U338" s="56">
        <f>IFERROR(VLOOKUP(G338,'Tabela de Peso'!B$36:E$53,4,0),1)</f>
        <v>1</v>
      </c>
      <c r="V338">
        <f>IF(J338=0,'Tabela de Peso'!E$11,'Tabela de Peso'!E$10)</f>
        <v>8</v>
      </c>
      <c r="W338" s="1">
        <f>IF(atualizaçãoIMOVEIS!AB337="Especial",'Tabela de Peso'!$E$4,1)</f>
        <v>1</v>
      </c>
      <c r="X338" s="1">
        <f>IFERROR(VLOOKUP(D338,'Tabela de Peso'!B:E,4,0),'Tabela de Peso'!E$32)</f>
        <v>-100</v>
      </c>
      <c r="Y338" s="70">
        <f>COUNTIF(Clientes!B:B,B338)</f>
        <v>1048347</v>
      </c>
      <c r="Z338" s="69">
        <f>+COUNTIF(Visitas!B:B,B338)</f>
        <v>1048172</v>
      </c>
      <c r="AA338" s="94">
        <f>IFERROR(VLOOKUP(B338,ZAP!A$2:AC$793,28,0),1)</f>
        <v>1</v>
      </c>
      <c r="AB338" s="65">
        <f>IFERROR(VLOOKUP(B338,ZAP!A$2:AC$793,26,0),1)</f>
        <v>1</v>
      </c>
      <c r="AC338" s="55">
        <f>IF(B338="",-9999999999,((AA338*'Tabela de Peso'!$E$7/H338)+(Z338*'Tabela de Peso'!$E$6/H338)+(Y338*'Tabela de Peso'!$E$5/H338)+(AB338*'Tabela de Peso'!$E$9+T338/1000)+W338+V338+X338+U338++AF338+S338+atualizaçãoIMOVEIS!R337)-I338-P338/1000)</f>
        <v>-9999999999</v>
      </c>
      <c r="AD338" s="66" t="str">
        <f>IFERROR(+VLOOKUP(B338,ZAP!A:D,3,0),"não")</f>
        <v>não</v>
      </c>
      <c r="AE338" s="55" t="str">
        <f>IF(B338="","",IF(A338&lt;81,IF(AD338="ativo","manter","inserir"),IF(AD338="ativo",IF(H338&lt;'Tabela de Peso'!D$8,"manter","retirar"),"Não anunciar")))</f>
        <v/>
      </c>
    </row>
    <row r="339" spans="1:31" s="11" customFormat="1" x14ac:dyDescent="0.25">
      <c r="A339" s="56">
        <f t="shared" ca="1" si="10"/>
        <v>85</v>
      </c>
      <c r="B339" t="str">
        <f>IF(atualizaçãoIMOVEIS!Y338="",IF(atualizaçãoIMOVEIS!Z338="","",atualizaçãoIMOVEIS!B338),atualizaçãoIMOVEIS!B338)</f>
        <v/>
      </c>
      <c r="C339" t="e">
        <f>+LEFT(atualizaçãoIMOVEIS!F338,SEARCH(",",atualizaçãoIMOVEIS!F338))</f>
        <v>#VALUE!</v>
      </c>
      <c r="D339">
        <f>+atualizaçãoIMOVEIS!H338</f>
        <v>0</v>
      </c>
      <c r="E339">
        <f>+atualizaçãoIMOVEIS!J338</f>
        <v>0</v>
      </c>
      <c r="F339">
        <f>IFERROR(LEFT(atualizaçãoIMOVEIS!Y338,SEARCH(",",atualizaçãoIMOVEIS!Y338)-1),atualizaçãoIMOVEIS!Y338)</f>
        <v>0</v>
      </c>
      <c r="G339">
        <f>+atualizaçãoIMOVEIS!D338</f>
        <v>0</v>
      </c>
      <c r="H339" s="67">
        <f ca="1">IF('Tabela de Peso'!$E$8-atualizaçãoIMOVEIS!T338=0,1,'Tabela de Peso'!$E$8-atualizaçãoIMOVEIS!T338)</f>
        <v>45488</v>
      </c>
      <c r="I339" s="57">
        <f ca="1">+TODAY()-atualizaçãoIMOVEIS!U338</f>
        <v>45488</v>
      </c>
      <c r="J339" s="54">
        <f>+atualizaçãoIMOVEIS!K338</f>
        <v>0</v>
      </c>
      <c r="K339" s="54"/>
      <c r="L339" s="54" t="e">
        <f t="shared" si="11"/>
        <v>#DIV/0!</v>
      </c>
      <c r="M339" s="54"/>
      <c r="N339" s="54">
        <f>+atualizaçãoIMOVEIS!L338</f>
        <v>0</v>
      </c>
      <c r="O339" s="54"/>
      <c r="P339" s="54">
        <f>+atualizaçãoIMOVEIS!N338</f>
        <v>0</v>
      </c>
      <c r="Q339" s="62">
        <f>SUM(W$3:W339)</f>
        <v>337</v>
      </c>
      <c r="R339">
        <f>+atualizaçãoIMOVEIS!Q338</f>
        <v>0</v>
      </c>
      <c r="S339">
        <f>+atualizaçãoIMOVEIS!S338</f>
        <v>0</v>
      </c>
      <c r="T339">
        <f>+atualizaçãoIMOVEIS!V338</f>
        <v>0</v>
      </c>
      <c r="U339" s="56">
        <f>IFERROR(VLOOKUP(G339,'Tabela de Peso'!B$36:E$53,4,0),1)</f>
        <v>1</v>
      </c>
      <c r="V339">
        <f>IF(J339=0,'Tabela de Peso'!E$11,'Tabela de Peso'!E$10)</f>
        <v>8</v>
      </c>
      <c r="W339" s="1">
        <f>IF(atualizaçãoIMOVEIS!AB338="Especial",'Tabela de Peso'!$E$4,1)</f>
        <v>1</v>
      </c>
      <c r="X339" s="1">
        <f>IFERROR(VLOOKUP(D339,'Tabela de Peso'!B:E,4,0),'Tabela de Peso'!E$32)</f>
        <v>-100</v>
      </c>
      <c r="Y339" s="70">
        <f>COUNTIF(Clientes!B:B,B339)</f>
        <v>1048347</v>
      </c>
      <c r="Z339" s="69">
        <f>+COUNTIF(Visitas!B:B,B339)</f>
        <v>1048172</v>
      </c>
      <c r="AA339" s="94">
        <f>IFERROR(VLOOKUP(B339,ZAP!A$2:AC$793,28,0),1)</f>
        <v>1</v>
      </c>
      <c r="AB339" s="65">
        <f>IFERROR(VLOOKUP(B339,ZAP!A$2:AC$793,26,0),1)</f>
        <v>1</v>
      </c>
      <c r="AC339" s="55">
        <f>IF(B339="",-9999999999,((AA339*'Tabela de Peso'!$E$7/H339)+(Z339*'Tabela de Peso'!$E$6/H339)+(Y339*'Tabela de Peso'!$E$5/H339)+(AB339*'Tabela de Peso'!$E$9+T339/1000)+W339+V339+X339+U339++AF339+S339+atualizaçãoIMOVEIS!R338)-I339-P339/1000)</f>
        <v>-9999999999</v>
      </c>
      <c r="AD339" s="66" t="str">
        <f>IFERROR(+VLOOKUP(B339,ZAP!A:D,3,0),"não")</f>
        <v>não</v>
      </c>
      <c r="AE339" s="55" t="str">
        <f>IF(B339="","",IF(A339&lt;81,IF(AD339="ativo","manter","inserir"),IF(AD339="ativo",IF(H339&lt;'Tabela de Peso'!D$8,"manter","retirar"),"Não anunciar")))</f>
        <v/>
      </c>
    </row>
    <row r="340" spans="1:31" s="11" customFormat="1" x14ac:dyDescent="0.25">
      <c r="A340" s="56">
        <f t="shared" ca="1" si="10"/>
        <v>85</v>
      </c>
      <c r="B340" t="str">
        <f>IF(atualizaçãoIMOVEIS!Y339="",IF(atualizaçãoIMOVEIS!Z339="","",atualizaçãoIMOVEIS!B339),atualizaçãoIMOVEIS!B339)</f>
        <v/>
      </c>
      <c r="C340" t="e">
        <f>+LEFT(atualizaçãoIMOVEIS!F339,SEARCH(",",atualizaçãoIMOVEIS!F339))</f>
        <v>#VALUE!</v>
      </c>
      <c r="D340">
        <f>+atualizaçãoIMOVEIS!H339</f>
        <v>0</v>
      </c>
      <c r="E340">
        <f>+atualizaçãoIMOVEIS!J339</f>
        <v>0</v>
      </c>
      <c r="F340">
        <f>IFERROR(LEFT(atualizaçãoIMOVEIS!Y339,SEARCH(",",atualizaçãoIMOVEIS!Y339)-1),atualizaçãoIMOVEIS!Y339)</f>
        <v>0</v>
      </c>
      <c r="G340">
        <f>+atualizaçãoIMOVEIS!D339</f>
        <v>0</v>
      </c>
      <c r="H340" s="67">
        <f ca="1">IF('Tabela de Peso'!$E$8-atualizaçãoIMOVEIS!T339=0,1,'Tabela de Peso'!$E$8-atualizaçãoIMOVEIS!T339)</f>
        <v>45488</v>
      </c>
      <c r="I340" s="57">
        <f ca="1">+TODAY()-atualizaçãoIMOVEIS!U339</f>
        <v>45488</v>
      </c>
      <c r="J340" s="54">
        <f>+atualizaçãoIMOVEIS!K339</f>
        <v>0</v>
      </c>
      <c r="K340" s="54"/>
      <c r="L340" s="54" t="e">
        <f t="shared" si="11"/>
        <v>#DIV/0!</v>
      </c>
      <c r="M340" s="54"/>
      <c r="N340" s="54">
        <f>+atualizaçãoIMOVEIS!L339</f>
        <v>0</v>
      </c>
      <c r="O340" s="54"/>
      <c r="P340" s="54">
        <f>+atualizaçãoIMOVEIS!N339</f>
        <v>0</v>
      </c>
      <c r="Q340" s="62">
        <f>SUM(W$3:W340)</f>
        <v>338</v>
      </c>
      <c r="R340">
        <f>+atualizaçãoIMOVEIS!Q339</f>
        <v>0</v>
      </c>
      <c r="S340">
        <f>+atualizaçãoIMOVEIS!S339</f>
        <v>0</v>
      </c>
      <c r="T340">
        <f>+atualizaçãoIMOVEIS!V339</f>
        <v>0</v>
      </c>
      <c r="U340" s="56">
        <f>IFERROR(VLOOKUP(G340,'Tabela de Peso'!B$36:E$53,4,0),1)</f>
        <v>1</v>
      </c>
      <c r="V340">
        <f>IF(J340=0,'Tabela de Peso'!E$11,'Tabela de Peso'!E$10)</f>
        <v>8</v>
      </c>
      <c r="W340" s="1">
        <f>IF(atualizaçãoIMOVEIS!AB339="Especial",'Tabela de Peso'!$E$4,1)</f>
        <v>1</v>
      </c>
      <c r="X340" s="1">
        <f>IFERROR(VLOOKUP(D340,'Tabela de Peso'!B:E,4,0),'Tabela de Peso'!E$32)</f>
        <v>-100</v>
      </c>
      <c r="Y340" s="70">
        <f>COUNTIF(Clientes!B:B,B340)</f>
        <v>1048347</v>
      </c>
      <c r="Z340" s="69">
        <f>+COUNTIF(Visitas!B:B,B340)</f>
        <v>1048172</v>
      </c>
      <c r="AA340" s="94">
        <f>IFERROR(VLOOKUP(B340,ZAP!A$2:AC$793,28,0),1)</f>
        <v>1</v>
      </c>
      <c r="AB340" s="65">
        <f>IFERROR(VLOOKUP(B340,ZAP!A$2:AC$793,26,0),1)</f>
        <v>1</v>
      </c>
      <c r="AC340" s="55">
        <f>IF(B340="",-9999999999,((AA340*'Tabela de Peso'!$E$7/H340)+(Z340*'Tabela de Peso'!$E$6/H340)+(Y340*'Tabela de Peso'!$E$5/H340)+(AB340*'Tabela de Peso'!$E$9+T340/1000)+W340+V340+X340+U340++AF340+S340+atualizaçãoIMOVEIS!R339)-I340-P340/1000)</f>
        <v>-9999999999</v>
      </c>
      <c r="AD340" s="66" t="str">
        <f>IFERROR(+VLOOKUP(B340,ZAP!A:D,3,0),"não")</f>
        <v>não</v>
      </c>
      <c r="AE340" s="55" t="str">
        <f>IF(B340="","",IF(A340&lt;81,IF(AD340="ativo","manter","inserir"),IF(AD340="ativo",IF(H340&lt;'Tabela de Peso'!D$8,"manter","retirar"),"Não anunciar")))</f>
        <v/>
      </c>
    </row>
    <row r="341" spans="1:31" s="11" customFormat="1" x14ac:dyDescent="0.25">
      <c r="A341" s="56">
        <f t="shared" ca="1" si="10"/>
        <v>85</v>
      </c>
      <c r="B341" t="str">
        <f>IF(atualizaçãoIMOVEIS!Y340="",IF(atualizaçãoIMOVEIS!Z340="","",atualizaçãoIMOVEIS!B340),atualizaçãoIMOVEIS!B340)</f>
        <v/>
      </c>
      <c r="C341" t="e">
        <f>+LEFT(atualizaçãoIMOVEIS!F340,SEARCH(",",atualizaçãoIMOVEIS!F340))</f>
        <v>#VALUE!</v>
      </c>
      <c r="D341">
        <f>+atualizaçãoIMOVEIS!H340</f>
        <v>0</v>
      </c>
      <c r="E341">
        <f>+atualizaçãoIMOVEIS!J340</f>
        <v>0</v>
      </c>
      <c r="F341">
        <f>IFERROR(LEFT(atualizaçãoIMOVEIS!Y340,SEARCH(",",atualizaçãoIMOVEIS!Y340)-1),atualizaçãoIMOVEIS!Y340)</f>
        <v>0</v>
      </c>
      <c r="G341">
        <f>+atualizaçãoIMOVEIS!D340</f>
        <v>0</v>
      </c>
      <c r="H341" s="67">
        <f ca="1">IF('Tabela de Peso'!$E$8-atualizaçãoIMOVEIS!T340=0,1,'Tabela de Peso'!$E$8-atualizaçãoIMOVEIS!T340)</f>
        <v>45488</v>
      </c>
      <c r="I341" s="57">
        <f ca="1">+TODAY()-atualizaçãoIMOVEIS!U340</f>
        <v>45488</v>
      </c>
      <c r="J341" s="54">
        <f>+atualizaçãoIMOVEIS!K340</f>
        <v>0</v>
      </c>
      <c r="K341" s="54"/>
      <c r="L341" s="54" t="e">
        <f t="shared" si="11"/>
        <v>#DIV/0!</v>
      </c>
      <c r="M341" s="54"/>
      <c r="N341" s="54">
        <f>+atualizaçãoIMOVEIS!L340</f>
        <v>0</v>
      </c>
      <c r="O341" s="54"/>
      <c r="P341" s="54">
        <f>+atualizaçãoIMOVEIS!N340</f>
        <v>0</v>
      </c>
      <c r="Q341" s="62">
        <f>SUM(W$3:W341)</f>
        <v>339</v>
      </c>
      <c r="R341">
        <f>+atualizaçãoIMOVEIS!Q340</f>
        <v>0</v>
      </c>
      <c r="S341">
        <f>+atualizaçãoIMOVEIS!S340</f>
        <v>0</v>
      </c>
      <c r="T341">
        <f>+atualizaçãoIMOVEIS!V340</f>
        <v>0</v>
      </c>
      <c r="U341" s="56">
        <f>IFERROR(VLOOKUP(G341,'Tabela de Peso'!B$36:E$53,4,0),1)</f>
        <v>1</v>
      </c>
      <c r="V341">
        <f>IF(J341=0,'Tabela de Peso'!E$11,'Tabela de Peso'!E$10)</f>
        <v>8</v>
      </c>
      <c r="W341" s="1">
        <f>IF(atualizaçãoIMOVEIS!AB340="Especial",'Tabela de Peso'!$E$4,1)</f>
        <v>1</v>
      </c>
      <c r="X341" s="1">
        <f>IFERROR(VLOOKUP(D341,'Tabela de Peso'!B:E,4,0),'Tabela de Peso'!E$32)</f>
        <v>-100</v>
      </c>
      <c r="Y341" s="70">
        <f>COUNTIF(Clientes!B:B,B341)</f>
        <v>1048347</v>
      </c>
      <c r="Z341" s="69">
        <f>+COUNTIF(Visitas!B:B,B341)</f>
        <v>1048172</v>
      </c>
      <c r="AA341" s="94">
        <f>IFERROR(VLOOKUP(B341,ZAP!A$2:AC$793,28,0),1)</f>
        <v>1</v>
      </c>
      <c r="AB341" s="65">
        <f>IFERROR(VLOOKUP(B341,ZAP!A$2:AC$793,26,0),1)</f>
        <v>1</v>
      </c>
      <c r="AC341" s="55">
        <f>IF(B341="",-9999999999,((AA341*'Tabela de Peso'!$E$7/H341)+(Z341*'Tabela de Peso'!$E$6/H341)+(Y341*'Tabela de Peso'!$E$5/H341)+(AB341*'Tabela de Peso'!$E$9+T341/1000)+W341+V341+X341+U341++AF341+S341+atualizaçãoIMOVEIS!R340)-I341-P341/1000)</f>
        <v>-9999999999</v>
      </c>
      <c r="AD341" s="66" t="str">
        <f>IFERROR(+VLOOKUP(B341,ZAP!A:D,3,0),"não")</f>
        <v>não</v>
      </c>
      <c r="AE341" s="55" t="str">
        <f>IF(B341="","",IF(A341&lt;81,IF(AD341="ativo","manter","inserir"),IF(AD341="ativo",IF(H341&lt;'Tabela de Peso'!D$8,"manter","retirar"),"Não anunciar")))</f>
        <v/>
      </c>
    </row>
    <row r="342" spans="1:31" s="11" customFormat="1" x14ac:dyDescent="0.25">
      <c r="A342" s="56">
        <f t="shared" ca="1" si="10"/>
        <v>85</v>
      </c>
      <c r="B342" t="str">
        <f>IF(atualizaçãoIMOVEIS!Y341="",IF(atualizaçãoIMOVEIS!Z341="","",atualizaçãoIMOVEIS!B341),atualizaçãoIMOVEIS!B341)</f>
        <v/>
      </c>
      <c r="C342" t="e">
        <f>+LEFT(atualizaçãoIMOVEIS!F341,SEARCH(",",atualizaçãoIMOVEIS!F341))</f>
        <v>#VALUE!</v>
      </c>
      <c r="D342">
        <f>+atualizaçãoIMOVEIS!H341</f>
        <v>0</v>
      </c>
      <c r="E342">
        <f>+atualizaçãoIMOVEIS!J341</f>
        <v>0</v>
      </c>
      <c r="F342">
        <f>IFERROR(LEFT(atualizaçãoIMOVEIS!Y341,SEARCH(",",atualizaçãoIMOVEIS!Y341)-1),atualizaçãoIMOVEIS!Y341)</f>
        <v>0</v>
      </c>
      <c r="G342">
        <f>+atualizaçãoIMOVEIS!D341</f>
        <v>0</v>
      </c>
      <c r="H342" s="67">
        <f ca="1">IF('Tabela de Peso'!$E$8-atualizaçãoIMOVEIS!T341=0,1,'Tabela de Peso'!$E$8-atualizaçãoIMOVEIS!T341)</f>
        <v>45488</v>
      </c>
      <c r="I342" s="57">
        <f ca="1">+TODAY()-atualizaçãoIMOVEIS!U341</f>
        <v>45488</v>
      </c>
      <c r="J342" s="54">
        <f>+atualizaçãoIMOVEIS!K341</f>
        <v>0</v>
      </c>
      <c r="K342" s="54"/>
      <c r="L342" s="54" t="e">
        <f t="shared" si="11"/>
        <v>#DIV/0!</v>
      </c>
      <c r="M342" s="54"/>
      <c r="N342" s="54">
        <f>+atualizaçãoIMOVEIS!L341</f>
        <v>0</v>
      </c>
      <c r="O342" s="54"/>
      <c r="P342" s="54">
        <f>+atualizaçãoIMOVEIS!N341</f>
        <v>0</v>
      </c>
      <c r="Q342" s="62">
        <f>SUM(W$3:W342)</f>
        <v>340</v>
      </c>
      <c r="R342">
        <f>+atualizaçãoIMOVEIS!Q341</f>
        <v>0</v>
      </c>
      <c r="S342">
        <f>+atualizaçãoIMOVEIS!S341</f>
        <v>0</v>
      </c>
      <c r="T342">
        <f>+atualizaçãoIMOVEIS!V341</f>
        <v>0</v>
      </c>
      <c r="U342" s="56">
        <f>IFERROR(VLOOKUP(G342,'Tabela de Peso'!B$36:E$53,4,0),1)</f>
        <v>1</v>
      </c>
      <c r="V342">
        <f>IF(J342=0,'Tabela de Peso'!E$11,'Tabela de Peso'!E$10)</f>
        <v>8</v>
      </c>
      <c r="W342" s="1">
        <f>IF(atualizaçãoIMOVEIS!AB341="Especial",'Tabela de Peso'!$E$4,1)</f>
        <v>1</v>
      </c>
      <c r="X342" s="1">
        <f>IFERROR(VLOOKUP(D342,'Tabela de Peso'!B:E,4,0),'Tabela de Peso'!E$32)</f>
        <v>-100</v>
      </c>
      <c r="Y342" s="70">
        <f>COUNTIF(Clientes!B:B,B342)</f>
        <v>1048347</v>
      </c>
      <c r="Z342" s="69">
        <f>+COUNTIF(Visitas!B:B,B342)</f>
        <v>1048172</v>
      </c>
      <c r="AA342" s="94">
        <f>IFERROR(VLOOKUP(B342,ZAP!A$2:AC$793,28,0),1)</f>
        <v>1</v>
      </c>
      <c r="AB342" s="65">
        <f>IFERROR(VLOOKUP(B342,ZAP!A$2:AC$793,26,0),1)</f>
        <v>1</v>
      </c>
      <c r="AC342" s="55">
        <f>IF(B342="",-9999999999,((AA342*'Tabela de Peso'!$E$7/H342)+(Z342*'Tabela de Peso'!$E$6/H342)+(Y342*'Tabela de Peso'!$E$5/H342)+(AB342*'Tabela de Peso'!$E$9+T342/1000)+W342+V342+X342+U342++AF342+S342+atualizaçãoIMOVEIS!R341)-I342-P342/1000)</f>
        <v>-9999999999</v>
      </c>
      <c r="AD342" s="66" t="str">
        <f>IFERROR(+VLOOKUP(B342,ZAP!A:D,3,0),"não")</f>
        <v>não</v>
      </c>
      <c r="AE342" s="55" t="str">
        <f>IF(B342="","",IF(A342&lt;81,IF(AD342="ativo","manter","inserir"),IF(AD342="ativo",IF(H342&lt;'Tabela de Peso'!D$8,"manter","retirar"),"Não anunciar")))</f>
        <v/>
      </c>
    </row>
    <row r="343" spans="1:31" s="11" customFormat="1" x14ac:dyDescent="0.25">
      <c r="A343" s="56">
        <f t="shared" ca="1" si="10"/>
        <v>85</v>
      </c>
      <c r="B343" t="str">
        <f>IF(atualizaçãoIMOVEIS!Y342="",IF(atualizaçãoIMOVEIS!Z342="","",atualizaçãoIMOVEIS!B342),atualizaçãoIMOVEIS!B342)</f>
        <v/>
      </c>
      <c r="C343" t="e">
        <f>+LEFT(atualizaçãoIMOVEIS!F342,SEARCH(",",atualizaçãoIMOVEIS!F342))</f>
        <v>#VALUE!</v>
      </c>
      <c r="D343">
        <f>+atualizaçãoIMOVEIS!H342</f>
        <v>0</v>
      </c>
      <c r="E343">
        <f>+atualizaçãoIMOVEIS!J342</f>
        <v>0</v>
      </c>
      <c r="F343">
        <f>IFERROR(LEFT(atualizaçãoIMOVEIS!Y342,SEARCH(",",atualizaçãoIMOVEIS!Y342)-1),atualizaçãoIMOVEIS!Y342)</f>
        <v>0</v>
      </c>
      <c r="G343">
        <f>+atualizaçãoIMOVEIS!D342</f>
        <v>0</v>
      </c>
      <c r="H343" s="67">
        <f ca="1">IF('Tabela de Peso'!$E$8-atualizaçãoIMOVEIS!T342=0,1,'Tabela de Peso'!$E$8-atualizaçãoIMOVEIS!T342)</f>
        <v>45488</v>
      </c>
      <c r="I343" s="57">
        <f ca="1">+TODAY()-atualizaçãoIMOVEIS!U342</f>
        <v>45488</v>
      </c>
      <c r="J343" s="54">
        <f>+atualizaçãoIMOVEIS!K342</f>
        <v>0</v>
      </c>
      <c r="K343" s="54"/>
      <c r="L343" s="54" t="e">
        <f t="shared" si="11"/>
        <v>#DIV/0!</v>
      </c>
      <c r="M343" s="54"/>
      <c r="N343" s="54">
        <f>+atualizaçãoIMOVEIS!L342</f>
        <v>0</v>
      </c>
      <c r="O343" s="54"/>
      <c r="P343" s="54">
        <f>+atualizaçãoIMOVEIS!N342</f>
        <v>0</v>
      </c>
      <c r="Q343" s="62">
        <f>SUM(W$3:W343)</f>
        <v>341</v>
      </c>
      <c r="R343">
        <f>+atualizaçãoIMOVEIS!Q342</f>
        <v>0</v>
      </c>
      <c r="S343">
        <f>+atualizaçãoIMOVEIS!S342</f>
        <v>0</v>
      </c>
      <c r="T343">
        <f>+atualizaçãoIMOVEIS!V342</f>
        <v>0</v>
      </c>
      <c r="U343" s="56">
        <f>IFERROR(VLOOKUP(G343,'Tabela de Peso'!B$36:E$53,4,0),1)</f>
        <v>1</v>
      </c>
      <c r="V343">
        <f>IF(J343=0,'Tabela de Peso'!E$11,'Tabela de Peso'!E$10)</f>
        <v>8</v>
      </c>
      <c r="W343" s="1">
        <f>IF(atualizaçãoIMOVEIS!AB342="Especial",'Tabela de Peso'!$E$4,1)</f>
        <v>1</v>
      </c>
      <c r="X343" s="1">
        <f>IFERROR(VLOOKUP(D343,'Tabela de Peso'!B:E,4,0),'Tabela de Peso'!E$32)</f>
        <v>-100</v>
      </c>
      <c r="Y343" s="70">
        <f>COUNTIF(Clientes!B:B,B343)</f>
        <v>1048347</v>
      </c>
      <c r="Z343" s="69">
        <f>+COUNTIF(Visitas!B:B,B343)</f>
        <v>1048172</v>
      </c>
      <c r="AA343" s="94">
        <f>IFERROR(VLOOKUP(B343,ZAP!A$2:AC$793,28,0),1)</f>
        <v>1</v>
      </c>
      <c r="AB343" s="65">
        <f>IFERROR(VLOOKUP(B343,ZAP!A$2:AC$793,26,0),1)</f>
        <v>1</v>
      </c>
      <c r="AC343" s="55">
        <f>IF(B343="",-9999999999,((AA343*'Tabela de Peso'!$E$7/H343)+(Z343*'Tabela de Peso'!$E$6/H343)+(Y343*'Tabela de Peso'!$E$5/H343)+(AB343*'Tabela de Peso'!$E$9+T343/1000)+W343+V343+X343+U343++AF343+S343+atualizaçãoIMOVEIS!R342)-I343-P343/1000)</f>
        <v>-9999999999</v>
      </c>
      <c r="AD343" s="66" t="str">
        <f>IFERROR(+VLOOKUP(B343,ZAP!A:D,3,0),"não")</f>
        <v>não</v>
      </c>
      <c r="AE343" s="55" t="str">
        <f>IF(B343="","",IF(A343&lt;81,IF(AD343="ativo","manter","inserir"),IF(AD343="ativo",IF(H343&lt;'Tabela de Peso'!D$8,"manter","retirar"),"Não anunciar")))</f>
        <v/>
      </c>
    </row>
    <row r="344" spans="1:31" s="11" customFormat="1" x14ac:dyDescent="0.25">
      <c r="A344" s="56">
        <f t="shared" ca="1" si="10"/>
        <v>85</v>
      </c>
      <c r="B344" t="str">
        <f>IF(atualizaçãoIMOVEIS!Y343="",IF(atualizaçãoIMOVEIS!Z343="","",atualizaçãoIMOVEIS!B343),atualizaçãoIMOVEIS!B343)</f>
        <v/>
      </c>
      <c r="C344" t="e">
        <f>+LEFT(atualizaçãoIMOVEIS!F343,SEARCH(",",atualizaçãoIMOVEIS!F343))</f>
        <v>#VALUE!</v>
      </c>
      <c r="D344">
        <f>+atualizaçãoIMOVEIS!H343</f>
        <v>0</v>
      </c>
      <c r="E344">
        <f>+atualizaçãoIMOVEIS!J343</f>
        <v>0</v>
      </c>
      <c r="F344">
        <f>IFERROR(LEFT(atualizaçãoIMOVEIS!Y343,SEARCH(",",atualizaçãoIMOVEIS!Y343)-1),atualizaçãoIMOVEIS!Y343)</f>
        <v>0</v>
      </c>
      <c r="G344">
        <f>+atualizaçãoIMOVEIS!D343</f>
        <v>0</v>
      </c>
      <c r="H344" s="67">
        <f ca="1">IF('Tabela de Peso'!$E$8-atualizaçãoIMOVEIS!T343=0,1,'Tabela de Peso'!$E$8-atualizaçãoIMOVEIS!T343)</f>
        <v>45488</v>
      </c>
      <c r="I344" s="57">
        <f ca="1">+TODAY()-atualizaçãoIMOVEIS!U343</f>
        <v>45488</v>
      </c>
      <c r="J344" s="54">
        <f>+atualizaçãoIMOVEIS!K343</f>
        <v>0</v>
      </c>
      <c r="K344" s="54"/>
      <c r="L344" s="54" t="e">
        <f t="shared" si="11"/>
        <v>#DIV/0!</v>
      </c>
      <c r="M344" s="54"/>
      <c r="N344" s="54">
        <f>+atualizaçãoIMOVEIS!L343</f>
        <v>0</v>
      </c>
      <c r="O344" s="54"/>
      <c r="P344" s="54">
        <f>+atualizaçãoIMOVEIS!N343</f>
        <v>0</v>
      </c>
      <c r="Q344" s="62">
        <f>SUM(W$3:W344)</f>
        <v>342</v>
      </c>
      <c r="R344">
        <f>+atualizaçãoIMOVEIS!Q343</f>
        <v>0</v>
      </c>
      <c r="S344">
        <f>+atualizaçãoIMOVEIS!S343</f>
        <v>0</v>
      </c>
      <c r="T344">
        <f>+atualizaçãoIMOVEIS!V343</f>
        <v>0</v>
      </c>
      <c r="U344" s="56">
        <f>IFERROR(VLOOKUP(G344,'Tabela de Peso'!B$36:E$53,4,0),1)</f>
        <v>1</v>
      </c>
      <c r="V344">
        <f>IF(J344=0,'Tabela de Peso'!E$11,'Tabela de Peso'!E$10)</f>
        <v>8</v>
      </c>
      <c r="W344" s="1">
        <f>IF(atualizaçãoIMOVEIS!AB343="Especial",'Tabela de Peso'!$E$4,1)</f>
        <v>1</v>
      </c>
      <c r="X344" s="1">
        <f>IFERROR(VLOOKUP(D344,'Tabela de Peso'!B:E,4,0),'Tabela de Peso'!E$32)</f>
        <v>-100</v>
      </c>
      <c r="Y344" s="70">
        <f>COUNTIF(Clientes!B:B,B344)</f>
        <v>1048347</v>
      </c>
      <c r="Z344" s="69">
        <f>+COUNTIF(Visitas!B:B,B344)</f>
        <v>1048172</v>
      </c>
      <c r="AA344" s="94">
        <f>IFERROR(VLOOKUP(B344,ZAP!A$2:AC$793,28,0),1)</f>
        <v>1</v>
      </c>
      <c r="AB344" s="65">
        <f>IFERROR(VLOOKUP(B344,ZAP!A$2:AC$793,26,0),1)</f>
        <v>1</v>
      </c>
      <c r="AC344" s="55">
        <f>IF(B344="",-9999999999,((AA344*'Tabela de Peso'!$E$7/H344)+(Z344*'Tabela de Peso'!$E$6/H344)+(Y344*'Tabela de Peso'!$E$5/H344)+(AB344*'Tabela de Peso'!$E$9+T344/1000)+W344+V344+X344+U344++AF344+S344+atualizaçãoIMOVEIS!R343)-I344-P344/1000)</f>
        <v>-9999999999</v>
      </c>
      <c r="AD344" s="66" t="str">
        <f>IFERROR(+VLOOKUP(B344,ZAP!A:D,3,0),"não")</f>
        <v>não</v>
      </c>
      <c r="AE344" s="55" t="str">
        <f>IF(B344="","",IF(A344&lt;81,IF(AD344="ativo","manter","inserir"),IF(AD344="ativo",IF(H344&lt;'Tabela de Peso'!D$8,"manter","retirar"),"Não anunciar")))</f>
        <v/>
      </c>
    </row>
    <row r="345" spans="1:31" s="11" customFormat="1" x14ac:dyDescent="0.25">
      <c r="A345" s="56">
        <f t="shared" ca="1" si="10"/>
        <v>85</v>
      </c>
      <c r="B345" t="str">
        <f>IF(atualizaçãoIMOVEIS!Y344="",IF(atualizaçãoIMOVEIS!Z344="","",atualizaçãoIMOVEIS!B344),atualizaçãoIMOVEIS!B344)</f>
        <v/>
      </c>
      <c r="C345" t="e">
        <f>+LEFT(atualizaçãoIMOVEIS!F344,SEARCH(",",atualizaçãoIMOVEIS!F344))</f>
        <v>#VALUE!</v>
      </c>
      <c r="D345">
        <f>+atualizaçãoIMOVEIS!H344</f>
        <v>0</v>
      </c>
      <c r="E345">
        <f>+atualizaçãoIMOVEIS!J344</f>
        <v>0</v>
      </c>
      <c r="F345">
        <f>IFERROR(LEFT(atualizaçãoIMOVEIS!Y344,SEARCH(",",atualizaçãoIMOVEIS!Y344)-1),atualizaçãoIMOVEIS!Y344)</f>
        <v>0</v>
      </c>
      <c r="G345">
        <f>+atualizaçãoIMOVEIS!D344</f>
        <v>0</v>
      </c>
      <c r="H345" s="67">
        <f ca="1">IF('Tabela de Peso'!$E$8-atualizaçãoIMOVEIS!T344=0,1,'Tabela de Peso'!$E$8-atualizaçãoIMOVEIS!T344)</f>
        <v>45488</v>
      </c>
      <c r="I345" s="57">
        <f ca="1">+TODAY()-atualizaçãoIMOVEIS!U344</f>
        <v>45488</v>
      </c>
      <c r="J345" s="54">
        <f>+atualizaçãoIMOVEIS!K344</f>
        <v>0</v>
      </c>
      <c r="K345" s="54"/>
      <c r="L345" s="54" t="e">
        <f t="shared" si="11"/>
        <v>#DIV/0!</v>
      </c>
      <c r="M345" s="54"/>
      <c r="N345" s="54">
        <f>+atualizaçãoIMOVEIS!L344</f>
        <v>0</v>
      </c>
      <c r="O345" s="54"/>
      <c r="P345" s="54">
        <f>+atualizaçãoIMOVEIS!N344</f>
        <v>0</v>
      </c>
      <c r="Q345" s="62">
        <f>SUM(W$3:W345)</f>
        <v>343</v>
      </c>
      <c r="R345">
        <f>+atualizaçãoIMOVEIS!Q344</f>
        <v>0</v>
      </c>
      <c r="S345">
        <f>+atualizaçãoIMOVEIS!S344</f>
        <v>0</v>
      </c>
      <c r="T345">
        <f>+atualizaçãoIMOVEIS!V344</f>
        <v>0</v>
      </c>
      <c r="U345" s="56">
        <f>IFERROR(VLOOKUP(G345,'Tabela de Peso'!B$36:E$53,4,0),1)</f>
        <v>1</v>
      </c>
      <c r="V345">
        <f>IF(J345=0,'Tabela de Peso'!E$11,'Tabela de Peso'!E$10)</f>
        <v>8</v>
      </c>
      <c r="W345" s="1">
        <f>IF(atualizaçãoIMOVEIS!AB344="Especial",'Tabela de Peso'!$E$4,1)</f>
        <v>1</v>
      </c>
      <c r="X345" s="1">
        <f>IFERROR(VLOOKUP(D345,'Tabela de Peso'!B:E,4,0),'Tabela de Peso'!E$32)</f>
        <v>-100</v>
      </c>
      <c r="Y345" s="70">
        <f>COUNTIF(Clientes!B:B,B345)</f>
        <v>1048347</v>
      </c>
      <c r="Z345" s="69">
        <f>+COUNTIF(Visitas!B:B,B345)</f>
        <v>1048172</v>
      </c>
      <c r="AA345" s="94">
        <f>IFERROR(VLOOKUP(B345,ZAP!A$2:AC$793,28,0),1)</f>
        <v>1</v>
      </c>
      <c r="AB345" s="65">
        <f>IFERROR(VLOOKUP(B345,ZAP!A$2:AC$793,26,0),1)</f>
        <v>1</v>
      </c>
      <c r="AC345" s="55">
        <f>IF(B345="",-9999999999,((AA345*'Tabela de Peso'!$E$7/H345)+(Z345*'Tabela de Peso'!$E$6/H345)+(Y345*'Tabela de Peso'!$E$5/H345)+(AB345*'Tabela de Peso'!$E$9+T345/1000)+W345+V345+X345+U345++AF345+S345+atualizaçãoIMOVEIS!R344)-I345-P345/1000)</f>
        <v>-9999999999</v>
      </c>
      <c r="AD345" s="66" t="str">
        <f>IFERROR(+VLOOKUP(B345,ZAP!A:D,3,0),"não")</f>
        <v>não</v>
      </c>
      <c r="AE345" s="55" t="str">
        <f>IF(B345="","",IF(A345&lt;81,IF(AD345="ativo","manter","inserir"),IF(AD345="ativo",IF(H345&lt;'Tabela de Peso'!D$8,"manter","retirar"),"Não anunciar")))</f>
        <v/>
      </c>
    </row>
    <row r="346" spans="1:31" s="11" customFormat="1" x14ac:dyDescent="0.25">
      <c r="A346" s="56">
        <f t="shared" ca="1" si="10"/>
        <v>85</v>
      </c>
      <c r="B346" t="str">
        <f>IF(atualizaçãoIMOVEIS!Y345="",IF(atualizaçãoIMOVEIS!Z345="","",atualizaçãoIMOVEIS!B345),atualizaçãoIMOVEIS!B345)</f>
        <v/>
      </c>
      <c r="C346" t="e">
        <f>+LEFT(atualizaçãoIMOVEIS!F345,SEARCH(",",atualizaçãoIMOVEIS!F345))</f>
        <v>#VALUE!</v>
      </c>
      <c r="D346">
        <f>+atualizaçãoIMOVEIS!H345</f>
        <v>0</v>
      </c>
      <c r="E346">
        <f>+atualizaçãoIMOVEIS!J345</f>
        <v>0</v>
      </c>
      <c r="F346">
        <f>IFERROR(LEFT(atualizaçãoIMOVEIS!Y345,SEARCH(",",atualizaçãoIMOVEIS!Y345)-1),atualizaçãoIMOVEIS!Y345)</f>
        <v>0</v>
      </c>
      <c r="G346">
        <f>+atualizaçãoIMOVEIS!D345</f>
        <v>0</v>
      </c>
      <c r="H346" s="67">
        <f ca="1">IF('Tabela de Peso'!$E$8-atualizaçãoIMOVEIS!T345=0,1,'Tabela de Peso'!$E$8-atualizaçãoIMOVEIS!T345)</f>
        <v>45488</v>
      </c>
      <c r="I346" s="57">
        <f ca="1">+TODAY()-atualizaçãoIMOVEIS!U345</f>
        <v>45488</v>
      </c>
      <c r="J346" s="54">
        <f>+atualizaçãoIMOVEIS!K345</f>
        <v>0</v>
      </c>
      <c r="K346" s="54"/>
      <c r="L346" s="54" t="e">
        <f t="shared" si="11"/>
        <v>#DIV/0!</v>
      </c>
      <c r="M346" s="54"/>
      <c r="N346" s="54">
        <f>+atualizaçãoIMOVEIS!L345</f>
        <v>0</v>
      </c>
      <c r="O346" s="54"/>
      <c r="P346" s="54">
        <f>+atualizaçãoIMOVEIS!N345</f>
        <v>0</v>
      </c>
      <c r="Q346" s="62">
        <f>SUM(W$3:W346)</f>
        <v>344</v>
      </c>
      <c r="R346">
        <f>+atualizaçãoIMOVEIS!Q345</f>
        <v>0</v>
      </c>
      <c r="S346">
        <f>+atualizaçãoIMOVEIS!S345</f>
        <v>0</v>
      </c>
      <c r="T346">
        <f>+atualizaçãoIMOVEIS!V345</f>
        <v>0</v>
      </c>
      <c r="U346" s="56">
        <f>IFERROR(VLOOKUP(G346,'Tabela de Peso'!B$36:E$53,4,0),1)</f>
        <v>1</v>
      </c>
      <c r="V346">
        <f>IF(J346=0,'Tabela de Peso'!E$11,'Tabela de Peso'!E$10)</f>
        <v>8</v>
      </c>
      <c r="W346" s="1">
        <f>IF(atualizaçãoIMOVEIS!AB345="Especial",'Tabela de Peso'!$E$4,1)</f>
        <v>1</v>
      </c>
      <c r="X346" s="1">
        <f>IFERROR(VLOOKUP(D346,'Tabela de Peso'!B:E,4,0),'Tabela de Peso'!E$32)</f>
        <v>-100</v>
      </c>
      <c r="Y346" s="70">
        <f>COUNTIF(Clientes!B:B,B346)</f>
        <v>1048347</v>
      </c>
      <c r="Z346" s="69">
        <f>+COUNTIF(Visitas!B:B,B346)</f>
        <v>1048172</v>
      </c>
      <c r="AA346" s="94">
        <f>IFERROR(VLOOKUP(B346,ZAP!A$2:AC$793,28,0),1)</f>
        <v>1</v>
      </c>
      <c r="AB346" s="65">
        <f>IFERROR(VLOOKUP(B346,ZAP!A$2:AC$793,26,0),1)</f>
        <v>1</v>
      </c>
      <c r="AC346" s="55">
        <f>IF(B346="",-9999999999,((AA346*'Tabela de Peso'!$E$7/H346)+(Z346*'Tabela de Peso'!$E$6/H346)+(Y346*'Tabela de Peso'!$E$5/H346)+(AB346*'Tabela de Peso'!$E$9+T346/1000)+W346+V346+X346+U346++AF346+S346+atualizaçãoIMOVEIS!R345)-I346-P346/1000)</f>
        <v>-9999999999</v>
      </c>
      <c r="AD346" s="66" t="str">
        <f>IFERROR(+VLOOKUP(B346,ZAP!A:D,3,0),"não")</f>
        <v>não</v>
      </c>
      <c r="AE346" s="55" t="str">
        <f>IF(B346="","",IF(A346&lt;81,IF(AD346="ativo","manter","inserir"),IF(AD346="ativo",IF(H346&lt;'Tabela de Peso'!D$8,"manter","retirar"),"Não anunciar")))</f>
        <v/>
      </c>
    </row>
    <row r="347" spans="1:31" s="11" customFormat="1" x14ac:dyDescent="0.25">
      <c r="A347" s="56">
        <f t="shared" ca="1" si="10"/>
        <v>85</v>
      </c>
      <c r="B347" t="str">
        <f>IF(atualizaçãoIMOVEIS!Y346="",IF(atualizaçãoIMOVEIS!Z346="","",atualizaçãoIMOVEIS!B346),atualizaçãoIMOVEIS!B346)</f>
        <v/>
      </c>
      <c r="C347" t="e">
        <f>+LEFT(atualizaçãoIMOVEIS!F346,SEARCH(",",atualizaçãoIMOVEIS!F346))</f>
        <v>#VALUE!</v>
      </c>
      <c r="D347">
        <f>+atualizaçãoIMOVEIS!H346</f>
        <v>0</v>
      </c>
      <c r="E347">
        <f>+atualizaçãoIMOVEIS!J346</f>
        <v>0</v>
      </c>
      <c r="F347">
        <f>IFERROR(LEFT(atualizaçãoIMOVEIS!Y346,SEARCH(",",atualizaçãoIMOVEIS!Y346)-1),atualizaçãoIMOVEIS!Y346)</f>
        <v>0</v>
      </c>
      <c r="G347">
        <f>+atualizaçãoIMOVEIS!D346</f>
        <v>0</v>
      </c>
      <c r="H347" s="67">
        <f ca="1">IF('Tabela de Peso'!$E$8-atualizaçãoIMOVEIS!T346=0,1,'Tabela de Peso'!$E$8-atualizaçãoIMOVEIS!T346)</f>
        <v>45488</v>
      </c>
      <c r="I347" s="57">
        <f ca="1">+TODAY()-atualizaçãoIMOVEIS!U346</f>
        <v>45488</v>
      </c>
      <c r="J347" s="54">
        <f>+atualizaçãoIMOVEIS!K346</f>
        <v>0</v>
      </c>
      <c r="K347" s="54"/>
      <c r="L347" s="54" t="e">
        <f t="shared" si="11"/>
        <v>#DIV/0!</v>
      </c>
      <c r="M347" s="54"/>
      <c r="N347" s="54">
        <f>+atualizaçãoIMOVEIS!L346</f>
        <v>0</v>
      </c>
      <c r="O347" s="54"/>
      <c r="P347" s="54">
        <f>+atualizaçãoIMOVEIS!N346</f>
        <v>0</v>
      </c>
      <c r="Q347" s="62">
        <f>SUM(W$3:W347)</f>
        <v>345</v>
      </c>
      <c r="R347">
        <f>+atualizaçãoIMOVEIS!Q346</f>
        <v>0</v>
      </c>
      <c r="S347">
        <f>+atualizaçãoIMOVEIS!S346</f>
        <v>0</v>
      </c>
      <c r="T347">
        <f>+atualizaçãoIMOVEIS!V346</f>
        <v>0</v>
      </c>
      <c r="U347" s="56">
        <f>IFERROR(VLOOKUP(G347,'Tabela de Peso'!B$36:E$53,4,0),1)</f>
        <v>1</v>
      </c>
      <c r="V347">
        <f>IF(J347=0,'Tabela de Peso'!E$11,'Tabela de Peso'!E$10)</f>
        <v>8</v>
      </c>
      <c r="W347" s="1">
        <f>IF(atualizaçãoIMOVEIS!AB346="Especial",'Tabela de Peso'!$E$4,1)</f>
        <v>1</v>
      </c>
      <c r="X347" s="1">
        <f>IFERROR(VLOOKUP(D347,'Tabela de Peso'!B:E,4,0),'Tabela de Peso'!E$32)</f>
        <v>-100</v>
      </c>
      <c r="Y347" s="70">
        <f>COUNTIF(Clientes!B:B,B347)</f>
        <v>1048347</v>
      </c>
      <c r="Z347" s="69">
        <f>+COUNTIF(Visitas!B:B,B347)</f>
        <v>1048172</v>
      </c>
      <c r="AA347" s="94">
        <f>IFERROR(VLOOKUP(B347,ZAP!A$2:AC$793,28,0),1)</f>
        <v>1</v>
      </c>
      <c r="AB347" s="65">
        <f>IFERROR(VLOOKUP(B347,ZAP!A$2:AC$793,26,0),1)</f>
        <v>1</v>
      </c>
      <c r="AC347" s="55">
        <f>IF(B347="",-9999999999,((AA347*'Tabela de Peso'!$E$7/H347)+(Z347*'Tabela de Peso'!$E$6/H347)+(Y347*'Tabela de Peso'!$E$5/H347)+(AB347*'Tabela de Peso'!$E$9+T347/1000)+W347+V347+X347+U347++AF347+S347+atualizaçãoIMOVEIS!R346)-I347-P347/1000)</f>
        <v>-9999999999</v>
      </c>
      <c r="AD347" s="66" t="str">
        <f>IFERROR(+VLOOKUP(B347,ZAP!A:D,3,0),"não")</f>
        <v>não</v>
      </c>
      <c r="AE347" s="55" t="str">
        <f>IF(B347="","",IF(A347&lt;81,IF(AD347="ativo","manter","inserir"),IF(AD347="ativo",IF(H347&lt;'Tabela de Peso'!D$8,"manter","retirar"),"Não anunciar")))</f>
        <v/>
      </c>
    </row>
    <row r="348" spans="1:31" s="11" customFormat="1" x14ac:dyDescent="0.25">
      <c r="A348" s="56">
        <f t="shared" ca="1" si="10"/>
        <v>85</v>
      </c>
      <c r="B348" t="str">
        <f>IF(atualizaçãoIMOVEIS!Y347="",IF(atualizaçãoIMOVEIS!Z347="","",atualizaçãoIMOVEIS!B347),atualizaçãoIMOVEIS!B347)</f>
        <v/>
      </c>
      <c r="C348" t="e">
        <f>+LEFT(atualizaçãoIMOVEIS!F347,SEARCH(",",atualizaçãoIMOVEIS!F347))</f>
        <v>#VALUE!</v>
      </c>
      <c r="D348">
        <f>+atualizaçãoIMOVEIS!H347</f>
        <v>0</v>
      </c>
      <c r="E348">
        <f>+atualizaçãoIMOVEIS!J347</f>
        <v>0</v>
      </c>
      <c r="F348">
        <f>IFERROR(LEFT(atualizaçãoIMOVEIS!Y347,SEARCH(",",atualizaçãoIMOVEIS!Y347)-1),atualizaçãoIMOVEIS!Y347)</f>
        <v>0</v>
      </c>
      <c r="G348">
        <f>+atualizaçãoIMOVEIS!D347</f>
        <v>0</v>
      </c>
      <c r="H348" s="67">
        <f ca="1">IF('Tabela de Peso'!$E$8-atualizaçãoIMOVEIS!T347=0,1,'Tabela de Peso'!$E$8-atualizaçãoIMOVEIS!T347)</f>
        <v>45488</v>
      </c>
      <c r="I348" s="57">
        <f ca="1">+TODAY()-atualizaçãoIMOVEIS!U347</f>
        <v>45488</v>
      </c>
      <c r="J348" s="54">
        <f>+atualizaçãoIMOVEIS!K347</f>
        <v>0</v>
      </c>
      <c r="K348" s="54"/>
      <c r="L348" s="54" t="e">
        <f t="shared" si="11"/>
        <v>#DIV/0!</v>
      </c>
      <c r="M348" s="54"/>
      <c r="N348" s="54">
        <f>+atualizaçãoIMOVEIS!L347</f>
        <v>0</v>
      </c>
      <c r="O348" s="54"/>
      <c r="P348" s="54">
        <f>+atualizaçãoIMOVEIS!N347</f>
        <v>0</v>
      </c>
      <c r="Q348" s="62">
        <f>SUM(W$3:W348)</f>
        <v>346</v>
      </c>
      <c r="R348">
        <f>+atualizaçãoIMOVEIS!Q347</f>
        <v>0</v>
      </c>
      <c r="S348">
        <f>+atualizaçãoIMOVEIS!S347</f>
        <v>0</v>
      </c>
      <c r="T348">
        <f>+atualizaçãoIMOVEIS!V347</f>
        <v>0</v>
      </c>
      <c r="U348" s="56">
        <f>IFERROR(VLOOKUP(G348,'Tabela de Peso'!B$36:E$53,4,0),1)</f>
        <v>1</v>
      </c>
      <c r="V348">
        <f>IF(J348=0,'Tabela de Peso'!E$11,'Tabela de Peso'!E$10)</f>
        <v>8</v>
      </c>
      <c r="W348" s="1">
        <f>IF(atualizaçãoIMOVEIS!AB347="Especial",'Tabela de Peso'!$E$4,1)</f>
        <v>1</v>
      </c>
      <c r="X348" s="1">
        <f>IFERROR(VLOOKUP(D348,'Tabela de Peso'!B:E,4,0),'Tabela de Peso'!E$32)</f>
        <v>-100</v>
      </c>
      <c r="Y348" s="70">
        <f>COUNTIF(Clientes!B:B,B348)</f>
        <v>1048347</v>
      </c>
      <c r="Z348" s="69">
        <f>+COUNTIF(Visitas!B:B,B348)</f>
        <v>1048172</v>
      </c>
      <c r="AA348" s="94">
        <f>IFERROR(VLOOKUP(B348,ZAP!A$2:AC$793,28,0),1)</f>
        <v>1</v>
      </c>
      <c r="AB348" s="65">
        <f>IFERROR(VLOOKUP(B348,ZAP!A$2:AC$793,26,0),1)</f>
        <v>1</v>
      </c>
      <c r="AC348" s="55">
        <f>IF(B348="",-9999999999,((AA348*'Tabela de Peso'!$E$7/H348)+(Z348*'Tabela de Peso'!$E$6/H348)+(Y348*'Tabela de Peso'!$E$5/H348)+(AB348*'Tabela de Peso'!$E$9+T348/1000)+W348+V348+X348+U348++AF348+S348+atualizaçãoIMOVEIS!R347)-I348-P348/1000)</f>
        <v>-9999999999</v>
      </c>
      <c r="AD348" s="66" t="str">
        <f>IFERROR(+VLOOKUP(B348,ZAP!A:D,3,0),"não")</f>
        <v>não</v>
      </c>
      <c r="AE348" s="55" t="str">
        <f>IF(B348="","",IF(A348&lt;81,IF(AD348="ativo","manter","inserir"),IF(AD348="ativo",IF(H348&lt;'Tabela de Peso'!D$8,"manter","retirar"),"Não anunciar")))</f>
        <v/>
      </c>
    </row>
    <row r="349" spans="1:31" s="11" customFormat="1" x14ac:dyDescent="0.25">
      <c r="A349" s="56">
        <f t="shared" ca="1" si="10"/>
        <v>85</v>
      </c>
      <c r="B349" t="str">
        <f>IF(atualizaçãoIMOVEIS!Y348="",IF(atualizaçãoIMOVEIS!Z348="","",atualizaçãoIMOVEIS!B348),atualizaçãoIMOVEIS!B348)</f>
        <v/>
      </c>
      <c r="C349" t="e">
        <f>+LEFT(atualizaçãoIMOVEIS!F348,SEARCH(",",atualizaçãoIMOVEIS!F348))</f>
        <v>#VALUE!</v>
      </c>
      <c r="D349">
        <f>+atualizaçãoIMOVEIS!H348</f>
        <v>0</v>
      </c>
      <c r="E349">
        <f>+atualizaçãoIMOVEIS!J348</f>
        <v>0</v>
      </c>
      <c r="F349">
        <f>IFERROR(LEFT(atualizaçãoIMOVEIS!Y348,SEARCH(",",atualizaçãoIMOVEIS!Y348)-1),atualizaçãoIMOVEIS!Y348)</f>
        <v>0</v>
      </c>
      <c r="G349">
        <f>+atualizaçãoIMOVEIS!D348</f>
        <v>0</v>
      </c>
      <c r="H349" s="67">
        <f ca="1">IF('Tabela de Peso'!$E$8-atualizaçãoIMOVEIS!T348=0,1,'Tabela de Peso'!$E$8-atualizaçãoIMOVEIS!T348)</f>
        <v>45488</v>
      </c>
      <c r="I349" s="57">
        <f ca="1">+TODAY()-atualizaçãoIMOVEIS!U348</f>
        <v>45488</v>
      </c>
      <c r="J349" s="54">
        <f>+atualizaçãoIMOVEIS!K348</f>
        <v>0</v>
      </c>
      <c r="K349" s="54"/>
      <c r="L349" s="54" t="e">
        <f t="shared" si="11"/>
        <v>#DIV/0!</v>
      </c>
      <c r="M349" s="54"/>
      <c r="N349" s="54">
        <f>+atualizaçãoIMOVEIS!L348</f>
        <v>0</v>
      </c>
      <c r="O349" s="54"/>
      <c r="P349" s="54">
        <f>+atualizaçãoIMOVEIS!N348</f>
        <v>0</v>
      </c>
      <c r="Q349" s="62">
        <f>SUM(W$3:W349)</f>
        <v>347</v>
      </c>
      <c r="R349">
        <f>+atualizaçãoIMOVEIS!Q348</f>
        <v>0</v>
      </c>
      <c r="S349">
        <f>+atualizaçãoIMOVEIS!S348</f>
        <v>0</v>
      </c>
      <c r="T349">
        <f>+atualizaçãoIMOVEIS!V348</f>
        <v>0</v>
      </c>
      <c r="U349" s="56">
        <f>IFERROR(VLOOKUP(G349,'Tabela de Peso'!B$36:E$53,4,0),1)</f>
        <v>1</v>
      </c>
      <c r="V349">
        <f>IF(J349=0,'Tabela de Peso'!E$11,'Tabela de Peso'!E$10)</f>
        <v>8</v>
      </c>
      <c r="W349" s="1">
        <f>IF(atualizaçãoIMOVEIS!AB348="Especial",'Tabela de Peso'!$E$4,1)</f>
        <v>1</v>
      </c>
      <c r="X349" s="1">
        <f>IFERROR(VLOOKUP(D349,'Tabela de Peso'!B:E,4,0),'Tabela de Peso'!E$32)</f>
        <v>-100</v>
      </c>
      <c r="Y349" s="70">
        <f>COUNTIF(Clientes!B:B,B349)</f>
        <v>1048347</v>
      </c>
      <c r="Z349" s="69">
        <f>+COUNTIF(Visitas!B:B,B349)</f>
        <v>1048172</v>
      </c>
      <c r="AA349" s="94">
        <f>IFERROR(VLOOKUP(B349,ZAP!A$2:AC$793,28,0),1)</f>
        <v>1</v>
      </c>
      <c r="AB349" s="65">
        <f>IFERROR(VLOOKUP(B349,ZAP!A$2:AC$793,26,0),1)</f>
        <v>1</v>
      </c>
      <c r="AC349" s="55">
        <f>IF(B349="",-9999999999,((AA349*'Tabela de Peso'!$E$7/H349)+(Z349*'Tabela de Peso'!$E$6/H349)+(Y349*'Tabela de Peso'!$E$5/H349)+(AB349*'Tabela de Peso'!$E$9+T349/1000)+W349+V349+X349+U349++AF349+S349+atualizaçãoIMOVEIS!R348)-I349-P349/1000)</f>
        <v>-9999999999</v>
      </c>
      <c r="AD349" s="66" t="str">
        <f>IFERROR(+VLOOKUP(B349,ZAP!A:D,3,0),"não")</f>
        <v>não</v>
      </c>
      <c r="AE349" s="55" t="str">
        <f>IF(B349="","",IF(A349&lt;81,IF(AD349="ativo","manter","inserir"),IF(AD349="ativo",IF(H349&lt;'Tabela de Peso'!D$8,"manter","retirar"),"Não anunciar")))</f>
        <v/>
      </c>
    </row>
    <row r="350" spans="1:31" s="11" customFormat="1" x14ac:dyDescent="0.25">
      <c r="A350" s="56">
        <f t="shared" ca="1" si="10"/>
        <v>85</v>
      </c>
      <c r="B350" t="str">
        <f>IF(atualizaçãoIMOVEIS!Y349="",IF(atualizaçãoIMOVEIS!Z349="","",atualizaçãoIMOVEIS!B349),atualizaçãoIMOVEIS!B349)</f>
        <v/>
      </c>
      <c r="C350" t="e">
        <f>+LEFT(atualizaçãoIMOVEIS!F349,SEARCH(",",atualizaçãoIMOVEIS!F349))</f>
        <v>#VALUE!</v>
      </c>
      <c r="D350">
        <f>+atualizaçãoIMOVEIS!H349</f>
        <v>0</v>
      </c>
      <c r="E350">
        <f>+atualizaçãoIMOVEIS!J349</f>
        <v>0</v>
      </c>
      <c r="F350">
        <f>IFERROR(LEFT(atualizaçãoIMOVEIS!Y349,SEARCH(",",atualizaçãoIMOVEIS!Y349)-1),atualizaçãoIMOVEIS!Y349)</f>
        <v>0</v>
      </c>
      <c r="G350">
        <f>+atualizaçãoIMOVEIS!D349</f>
        <v>0</v>
      </c>
      <c r="H350" s="67">
        <f ca="1">IF('Tabela de Peso'!$E$8-atualizaçãoIMOVEIS!T349=0,1,'Tabela de Peso'!$E$8-atualizaçãoIMOVEIS!T349)</f>
        <v>45488</v>
      </c>
      <c r="I350" s="57">
        <f ca="1">+TODAY()-atualizaçãoIMOVEIS!U349</f>
        <v>45488</v>
      </c>
      <c r="J350" s="54">
        <f>+atualizaçãoIMOVEIS!K349</f>
        <v>0</v>
      </c>
      <c r="K350" s="54"/>
      <c r="L350" s="54" t="e">
        <f t="shared" si="11"/>
        <v>#DIV/0!</v>
      </c>
      <c r="M350" s="54"/>
      <c r="N350" s="54">
        <f>+atualizaçãoIMOVEIS!L349</f>
        <v>0</v>
      </c>
      <c r="O350" s="54"/>
      <c r="P350" s="54">
        <f>+atualizaçãoIMOVEIS!N349</f>
        <v>0</v>
      </c>
      <c r="Q350" s="62">
        <f>SUM(W$3:W350)</f>
        <v>348</v>
      </c>
      <c r="R350">
        <f>+atualizaçãoIMOVEIS!Q349</f>
        <v>0</v>
      </c>
      <c r="S350">
        <f>+atualizaçãoIMOVEIS!S349</f>
        <v>0</v>
      </c>
      <c r="T350">
        <f>+atualizaçãoIMOVEIS!V349</f>
        <v>0</v>
      </c>
      <c r="U350" s="56">
        <f>IFERROR(VLOOKUP(G350,'Tabela de Peso'!B$36:E$53,4,0),1)</f>
        <v>1</v>
      </c>
      <c r="V350">
        <f>IF(J350=0,'Tabela de Peso'!E$11,'Tabela de Peso'!E$10)</f>
        <v>8</v>
      </c>
      <c r="W350" s="1">
        <f>IF(atualizaçãoIMOVEIS!AB349="Especial",'Tabela de Peso'!$E$4,1)</f>
        <v>1</v>
      </c>
      <c r="X350" s="1">
        <f>IFERROR(VLOOKUP(D350,'Tabela de Peso'!B:E,4,0),'Tabela de Peso'!E$32)</f>
        <v>-100</v>
      </c>
      <c r="Y350" s="70">
        <f>COUNTIF(Clientes!B:B,B350)</f>
        <v>1048347</v>
      </c>
      <c r="Z350" s="69">
        <f>+COUNTIF(Visitas!B:B,B350)</f>
        <v>1048172</v>
      </c>
      <c r="AA350" s="94">
        <f>IFERROR(VLOOKUP(B350,ZAP!A$2:AC$793,28,0),1)</f>
        <v>1</v>
      </c>
      <c r="AB350" s="65">
        <f>IFERROR(VLOOKUP(B350,ZAP!A$2:AC$793,26,0),1)</f>
        <v>1</v>
      </c>
      <c r="AC350" s="55">
        <f>IF(B350="",-9999999999,((AA350*'Tabela de Peso'!$E$7/H350)+(Z350*'Tabela de Peso'!$E$6/H350)+(Y350*'Tabela de Peso'!$E$5/H350)+(AB350*'Tabela de Peso'!$E$9+T350/1000)+W350+V350+X350+U350++AF350+S350+atualizaçãoIMOVEIS!R349)-I350-P350/1000)</f>
        <v>-9999999999</v>
      </c>
      <c r="AD350" s="66" t="str">
        <f>IFERROR(+VLOOKUP(B350,ZAP!A:D,3,0),"não")</f>
        <v>não</v>
      </c>
      <c r="AE350" s="55" t="str">
        <f>IF(B350="","",IF(A350&lt;81,IF(AD350="ativo","manter","inserir"),IF(AD350="ativo",IF(H350&lt;'Tabela de Peso'!D$8,"manter","retirar"),"Não anunciar")))</f>
        <v/>
      </c>
    </row>
    <row r="351" spans="1:31" s="11" customFormat="1" x14ac:dyDescent="0.25">
      <c r="A351" s="56">
        <f t="shared" ca="1" si="10"/>
        <v>85</v>
      </c>
      <c r="B351" t="str">
        <f>IF(atualizaçãoIMOVEIS!Y350="",IF(atualizaçãoIMOVEIS!Z350="","",atualizaçãoIMOVEIS!B350),atualizaçãoIMOVEIS!B350)</f>
        <v/>
      </c>
      <c r="C351" t="e">
        <f>+LEFT(atualizaçãoIMOVEIS!F350,SEARCH(",",atualizaçãoIMOVEIS!F350))</f>
        <v>#VALUE!</v>
      </c>
      <c r="D351">
        <f>+atualizaçãoIMOVEIS!H350</f>
        <v>0</v>
      </c>
      <c r="E351">
        <f>+atualizaçãoIMOVEIS!J350</f>
        <v>0</v>
      </c>
      <c r="F351">
        <f>IFERROR(LEFT(atualizaçãoIMOVEIS!Y350,SEARCH(",",atualizaçãoIMOVEIS!Y350)-1),atualizaçãoIMOVEIS!Y350)</f>
        <v>0</v>
      </c>
      <c r="G351">
        <f>+atualizaçãoIMOVEIS!D350</f>
        <v>0</v>
      </c>
      <c r="H351" s="67">
        <f ca="1">IF('Tabela de Peso'!$E$8-atualizaçãoIMOVEIS!T350=0,1,'Tabela de Peso'!$E$8-atualizaçãoIMOVEIS!T350)</f>
        <v>45488</v>
      </c>
      <c r="I351" s="57">
        <f ca="1">+TODAY()-atualizaçãoIMOVEIS!U350</f>
        <v>45488</v>
      </c>
      <c r="J351" s="54">
        <f>+atualizaçãoIMOVEIS!K350</f>
        <v>0</v>
      </c>
      <c r="K351" s="54"/>
      <c r="L351" s="54" t="e">
        <f t="shared" si="11"/>
        <v>#DIV/0!</v>
      </c>
      <c r="M351" s="54"/>
      <c r="N351" s="54">
        <f>+atualizaçãoIMOVEIS!L350</f>
        <v>0</v>
      </c>
      <c r="O351" s="54"/>
      <c r="P351" s="54">
        <f>+atualizaçãoIMOVEIS!N350</f>
        <v>0</v>
      </c>
      <c r="Q351" s="62">
        <f>SUM(W$3:W351)</f>
        <v>349</v>
      </c>
      <c r="R351">
        <f>+atualizaçãoIMOVEIS!Q350</f>
        <v>0</v>
      </c>
      <c r="S351">
        <f>+atualizaçãoIMOVEIS!S350</f>
        <v>0</v>
      </c>
      <c r="T351">
        <f>+atualizaçãoIMOVEIS!V350</f>
        <v>0</v>
      </c>
      <c r="U351" s="56">
        <f>IFERROR(VLOOKUP(G351,'Tabela de Peso'!B$36:E$53,4,0),1)</f>
        <v>1</v>
      </c>
      <c r="V351">
        <f>IF(J351=0,'Tabela de Peso'!E$11,'Tabela de Peso'!E$10)</f>
        <v>8</v>
      </c>
      <c r="W351" s="1">
        <f>IF(atualizaçãoIMOVEIS!AB350="Especial",'Tabela de Peso'!$E$4,1)</f>
        <v>1</v>
      </c>
      <c r="X351" s="1">
        <f>IFERROR(VLOOKUP(D351,'Tabela de Peso'!B:E,4,0),'Tabela de Peso'!E$32)</f>
        <v>-100</v>
      </c>
      <c r="Y351" s="70">
        <f>COUNTIF(Clientes!B:B,B351)</f>
        <v>1048347</v>
      </c>
      <c r="Z351" s="69">
        <f>+COUNTIF(Visitas!B:B,B351)</f>
        <v>1048172</v>
      </c>
      <c r="AA351" s="94">
        <f>IFERROR(VLOOKUP(B351,ZAP!A$2:AC$793,28,0),1)</f>
        <v>1</v>
      </c>
      <c r="AB351" s="65">
        <f>IFERROR(VLOOKUP(B351,ZAP!A$2:AC$793,26,0),1)</f>
        <v>1</v>
      </c>
      <c r="AC351" s="55">
        <f>IF(B351="",-9999999999,((AA351*'Tabela de Peso'!$E$7/H351)+(Z351*'Tabela de Peso'!$E$6/H351)+(Y351*'Tabela de Peso'!$E$5/H351)+(AB351*'Tabela de Peso'!$E$9+T351/1000)+W351+V351+X351+U351++AF351+S351+atualizaçãoIMOVEIS!R350)-I351-P351/1000)</f>
        <v>-9999999999</v>
      </c>
      <c r="AD351" s="66" t="str">
        <f>IFERROR(+VLOOKUP(B351,ZAP!A:D,3,0),"não")</f>
        <v>não</v>
      </c>
      <c r="AE351" s="55" t="str">
        <f>IF(B351="","",IF(A351&lt;81,IF(AD351="ativo","manter","inserir"),IF(AD351="ativo",IF(H351&lt;'Tabela de Peso'!D$8,"manter","retirar"),"Não anunciar")))</f>
        <v/>
      </c>
    </row>
    <row r="352" spans="1:31" s="11" customFormat="1" x14ac:dyDescent="0.25">
      <c r="A352" s="56">
        <f t="shared" ca="1" si="10"/>
        <v>85</v>
      </c>
      <c r="B352" t="str">
        <f>IF(atualizaçãoIMOVEIS!Y351="",IF(atualizaçãoIMOVEIS!Z351="","",atualizaçãoIMOVEIS!B351),atualizaçãoIMOVEIS!B351)</f>
        <v/>
      </c>
      <c r="C352" t="e">
        <f>+LEFT(atualizaçãoIMOVEIS!F351,SEARCH(",",atualizaçãoIMOVEIS!F351))</f>
        <v>#VALUE!</v>
      </c>
      <c r="D352">
        <f>+atualizaçãoIMOVEIS!H351</f>
        <v>0</v>
      </c>
      <c r="E352">
        <f>+atualizaçãoIMOVEIS!J351</f>
        <v>0</v>
      </c>
      <c r="F352">
        <f>IFERROR(LEFT(atualizaçãoIMOVEIS!Y351,SEARCH(",",atualizaçãoIMOVEIS!Y351)-1),atualizaçãoIMOVEIS!Y351)</f>
        <v>0</v>
      </c>
      <c r="G352">
        <f>+atualizaçãoIMOVEIS!D351</f>
        <v>0</v>
      </c>
      <c r="H352" s="67">
        <f ca="1">IF('Tabela de Peso'!$E$8-atualizaçãoIMOVEIS!T351=0,1,'Tabela de Peso'!$E$8-atualizaçãoIMOVEIS!T351)</f>
        <v>45488</v>
      </c>
      <c r="I352" s="57">
        <f ca="1">+TODAY()-atualizaçãoIMOVEIS!U351</f>
        <v>45488</v>
      </c>
      <c r="J352" s="54">
        <f>+atualizaçãoIMOVEIS!K351</f>
        <v>0</v>
      </c>
      <c r="K352" s="54"/>
      <c r="L352" s="54" t="e">
        <f t="shared" si="11"/>
        <v>#DIV/0!</v>
      </c>
      <c r="M352" s="54"/>
      <c r="N352" s="54">
        <f>+atualizaçãoIMOVEIS!L351</f>
        <v>0</v>
      </c>
      <c r="O352" s="54"/>
      <c r="P352" s="54">
        <f>+atualizaçãoIMOVEIS!N351</f>
        <v>0</v>
      </c>
      <c r="Q352" s="62">
        <f>SUM(W$3:W352)</f>
        <v>350</v>
      </c>
      <c r="R352">
        <f>+atualizaçãoIMOVEIS!Q351</f>
        <v>0</v>
      </c>
      <c r="S352">
        <f>+atualizaçãoIMOVEIS!S351</f>
        <v>0</v>
      </c>
      <c r="T352">
        <f>+atualizaçãoIMOVEIS!V351</f>
        <v>0</v>
      </c>
      <c r="U352" s="56">
        <f>IFERROR(VLOOKUP(G352,'Tabela de Peso'!B$36:E$53,4,0),1)</f>
        <v>1</v>
      </c>
      <c r="V352">
        <f>IF(J352=0,'Tabela de Peso'!E$11,'Tabela de Peso'!E$10)</f>
        <v>8</v>
      </c>
      <c r="W352" s="1">
        <f>IF(atualizaçãoIMOVEIS!AB351="Especial",'Tabela de Peso'!$E$4,1)</f>
        <v>1</v>
      </c>
      <c r="X352" s="1">
        <f>IFERROR(VLOOKUP(D352,'Tabela de Peso'!B:E,4,0),'Tabela de Peso'!E$32)</f>
        <v>-100</v>
      </c>
      <c r="Y352" s="70">
        <f>COUNTIF(Clientes!B:B,B352)</f>
        <v>1048347</v>
      </c>
      <c r="Z352" s="69">
        <f>+COUNTIF(Visitas!B:B,B352)</f>
        <v>1048172</v>
      </c>
      <c r="AA352" s="94">
        <f>IFERROR(VLOOKUP(B352,ZAP!A$2:AC$793,28,0),1)</f>
        <v>1</v>
      </c>
      <c r="AB352" s="65">
        <f>IFERROR(VLOOKUP(B352,ZAP!A$2:AC$793,26,0),1)</f>
        <v>1</v>
      </c>
      <c r="AC352" s="55">
        <f>IF(B352="",-9999999999,((AA352*'Tabela de Peso'!$E$7/H352)+(Z352*'Tabela de Peso'!$E$6/H352)+(Y352*'Tabela de Peso'!$E$5/H352)+(AB352*'Tabela de Peso'!$E$9+T352/1000)+W352+V352+X352+U352++AF352+S352+atualizaçãoIMOVEIS!R351)-I352-P352/1000)</f>
        <v>-9999999999</v>
      </c>
      <c r="AD352" s="66" t="str">
        <f>IFERROR(+VLOOKUP(B352,ZAP!A:D,3,0),"não")</f>
        <v>não</v>
      </c>
      <c r="AE352" s="55" t="str">
        <f>IF(B352="","",IF(A352&lt;81,IF(AD352="ativo","manter","inserir"),IF(AD352="ativo",IF(H352&lt;'Tabela de Peso'!D$8,"manter","retirar"),"Não anunciar")))</f>
        <v/>
      </c>
    </row>
    <row r="353" spans="1:31" s="11" customFormat="1" x14ac:dyDescent="0.25">
      <c r="A353" s="56">
        <f t="shared" ca="1" si="10"/>
        <v>85</v>
      </c>
      <c r="B353" t="str">
        <f>IF(atualizaçãoIMOVEIS!Y352="",IF(atualizaçãoIMOVEIS!Z352="","",atualizaçãoIMOVEIS!B352),atualizaçãoIMOVEIS!B352)</f>
        <v/>
      </c>
      <c r="C353" t="e">
        <f>+LEFT(atualizaçãoIMOVEIS!F352,SEARCH(",",atualizaçãoIMOVEIS!F352))</f>
        <v>#VALUE!</v>
      </c>
      <c r="D353">
        <f>+atualizaçãoIMOVEIS!H352</f>
        <v>0</v>
      </c>
      <c r="E353">
        <f>+atualizaçãoIMOVEIS!J352</f>
        <v>0</v>
      </c>
      <c r="F353">
        <f>IFERROR(LEFT(atualizaçãoIMOVEIS!Y352,SEARCH(",",atualizaçãoIMOVEIS!Y352)-1),atualizaçãoIMOVEIS!Y352)</f>
        <v>0</v>
      </c>
      <c r="G353">
        <f>+atualizaçãoIMOVEIS!D352</f>
        <v>0</v>
      </c>
      <c r="H353" s="67">
        <f ca="1">IF('Tabela de Peso'!$E$8-atualizaçãoIMOVEIS!T352=0,1,'Tabela de Peso'!$E$8-atualizaçãoIMOVEIS!T352)</f>
        <v>45488</v>
      </c>
      <c r="I353" s="57">
        <f ca="1">+TODAY()-atualizaçãoIMOVEIS!U352</f>
        <v>45488</v>
      </c>
      <c r="J353" s="54">
        <f>+atualizaçãoIMOVEIS!K352</f>
        <v>0</v>
      </c>
      <c r="K353" s="54"/>
      <c r="L353" s="54" t="e">
        <f t="shared" si="11"/>
        <v>#DIV/0!</v>
      </c>
      <c r="M353" s="54"/>
      <c r="N353" s="54">
        <f>+atualizaçãoIMOVEIS!L352</f>
        <v>0</v>
      </c>
      <c r="O353" s="54"/>
      <c r="P353" s="54">
        <f>+atualizaçãoIMOVEIS!N352</f>
        <v>0</v>
      </c>
      <c r="Q353" s="62">
        <f>SUM(W$3:W353)</f>
        <v>351</v>
      </c>
      <c r="R353">
        <f>+atualizaçãoIMOVEIS!Q352</f>
        <v>0</v>
      </c>
      <c r="S353">
        <f>+atualizaçãoIMOVEIS!S352</f>
        <v>0</v>
      </c>
      <c r="T353">
        <f>+atualizaçãoIMOVEIS!V352</f>
        <v>0</v>
      </c>
      <c r="U353" s="56">
        <f>IFERROR(VLOOKUP(G353,'Tabela de Peso'!B$36:E$53,4,0),1)</f>
        <v>1</v>
      </c>
      <c r="V353">
        <f>IF(J353=0,'Tabela de Peso'!E$11,'Tabela de Peso'!E$10)</f>
        <v>8</v>
      </c>
      <c r="W353" s="1">
        <f>IF(atualizaçãoIMOVEIS!AB352="Especial",'Tabela de Peso'!$E$4,1)</f>
        <v>1</v>
      </c>
      <c r="X353" s="1">
        <f>IFERROR(VLOOKUP(D353,'Tabela de Peso'!B:E,4,0),'Tabela de Peso'!E$32)</f>
        <v>-100</v>
      </c>
      <c r="Y353" s="70">
        <f>COUNTIF(Clientes!B:B,B353)</f>
        <v>1048347</v>
      </c>
      <c r="Z353" s="69">
        <f>+COUNTIF(Visitas!B:B,B353)</f>
        <v>1048172</v>
      </c>
      <c r="AA353" s="94">
        <f>IFERROR(VLOOKUP(B353,ZAP!A$2:AC$793,28,0),1)</f>
        <v>1</v>
      </c>
      <c r="AB353" s="65">
        <f>IFERROR(VLOOKUP(B353,ZAP!A$2:AC$793,26,0),1)</f>
        <v>1</v>
      </c>
      <c r="AC353" s="55">
        <f>IF(B353="",-9999999999,((AA353*'Tabela de Peso'!$E$7/H353)+(Z353*'Tabela de Peso'!$E$6/H353)+(Y353*'Tabela de Peso'!$E$5/H353)+(AB353*'Tabela de Peso'!$E$9+T353/1000)+W353+V353+X353+U353++AF353+S353+atualizaçãoIMOVEIS!R352)-I353-P353/1000)</f>
        <v>-9999999999</v>
      </c>
      <c r="AD353" s="66" t="str">
        <f>IFERROR(+VLOOKUP(B353,ZAP!A:D,3,0),"não")</f>
        <v>não</v>
      </c>
      <c r="AE353" s="55" t="str">
        <f>IF(B353="","",IF(A353&lt;81,IF(AD353="ativo","manter","inserir"),IF(AD353="ativo",IF(H353&lt;'Tabela de Peso'!D$8,"manter","retirar"),"Não anunciar")))</f>
        <v/>
      </c>
    </row>
    <row r="354" spans="1:31" s="11" customFormat="1" x14ac:dyDescent="0.25">
      <c r="A354" s="56">
        <f t="shared" ca="1" si="10"/>
        <v>85</v>
      </c>
      <c r="B354" t="str">
        <f>IF(atualizaçãoIMOVEIS!Y353="",IF(atualizaçãoIMOVEIS!Z353="","",atualizaçãoIMOVEIS!B353),atualizaçãoIMOVEIS!B353)</f>
        <v/>
      </c>
      <c r="C354" t="e">
        <f>+LEFT(atualizaçãoIMOVEIS!F353,SEARCH(",",atualizaçãoIMOVEIS!F353))</f>
        <v>#VALUE!</v>
      </c>
      <c r="D354">
        <f>+atualizaçãoIMOVEIS!H353</f>
        <v>0</v>
      </c>
      <c r="E354">
        <f>+atualizaçãoIMOVEIS!J353</f>
        <v>0</v>
      </c>
      <c r="F354">
        <f>IFERROR(LEFT(atualizaçãoIMOVEIS!Y353,SEARCH(",",atualizaçãoIMOVEIS!Y353)-1),atualizaçãoIMOVEIS!Y353)</f>
        <v>0</v>
      </c>
      <c r="G354">
        <f>+atualizaçãoIMOVEIS!D353</f>
        <v>0</v>
      </c>
      <c r="H354" s="67">
        <f ca="1">IF('Tabela de Peso'!$E$8-atualizaçãoIMOVEIS!T353=0,1,'Tabela de Peso'!$E$8-atualizaçãoIMOVEIS!T353)</f>
        <v>45488</v>
      </c>
      <c r="I354" s="57">
        <f ca="1">+TODAY()-atualizaçãoIMOVEIS!U353</f>
        <v>45488</v>
      </c>
      <c r="J354" s="54">
        <f>+atualizaçãoIMOVEIS!K353</f>
        <v>0</v>
      </c>
      <c r="K354" s="54"/>
      <c r="L354" s="54" t="e">
        <f t="shared" si="11"/>
        <v>#DIV/0!</v>
      </c>
      <c r="M354" s="54"/>
      <c r="N354" s="54">
        <f>+atualizaçãoIMOVEIS!L353</f>
        <v>0</v>
      </c>
      <c r="O354" s="54"/>
      <c r="P354" s="54">
        <f>+atualizaçãoIMOVEIS!N353</f>
        <v>0</v>
      </c>
      <c r="Q354" s="62">
        <f>SUM(W$3:W354)</f>
        <v>352</v>
      </c>
      <c r="R354">
        <f>+atualizaçãoIMOVEIS!Q353</f>
        <v>0</v>
      </c>
      <c r="S354">
        <f>+atualizaçãoIMOVEIS!S353</f>
        <v>0</v>
      </c>
      <c r="T354">
        <f>+atualizaçãoIMOVEIS!V353</f>
        <v>0</v>
      </c>
      <c r="U354" s="56">
        <f>IFERROR(VLOOKUP(G354,'Tabela de Peso'!B$36:E$53,4,0),1)</f>
        <v>1</v>
      </c>
      <c r="V354">
        <f>IF(J354=0,'Tabela de Peso'!E$11,'Tabela de Peso'!E$10)</f>
        <v>8</v>
      </c>
      <c r="W354" s="1">
        <f>IF(atualizaçãoIMOVEIS!AB353="Especial",'Tabela de Peso'!$E$4,1)</f>
        <v>1</v>
      </c>
      <c r="X354" s="1">
        <f>IFERROR(VLOOKUP(D354,'Tabela de Peso'!B:E,4,0),'Tabela de Peso'!E$32)</f>
        <v>-100</v>
      </c>
      <c r="Y354" s="70">
        <f>COUNTIF(Clientes!B:B,B354)</f>
        <v>1048347</v>
      </c>
      <c r="Z354" s="69">
        <f>+COUNTIF(Visitas!B:B,B354)</f>
        <v>1048172</v>
      </c>
      <c r="AA354" s="94">
        <f>IFERROR(VLOOKUP(B354,ZAP!A$2:AC$793,28,0),1)</f>
        <v>1</v>
      </c>
      <c r="AB354" s="65">
        <f>IFERROR(VLOOKUP(B354,ZAP!A$2:AC$793,26,0),1)</f>
        <v>1</v>
      </c>
      <c r="AC354" s="55">
        <f>IF(B354="",-9999999999,((AA354*'Tabela de Peso'!$E$7/H354)+(Z354*'Tabela de Peso'!$E$6/H354)+(Y354*'Tabela de Peso'!$E$5/H354)+(AB354*'Tabela de Peso'!$E$9+T354/1000)+W354+V354+X354+U354++AF354+S354+atualizaçãoIMOVEIS!R353)-I354-P354/1000)</f>
        <v>-9999999999</v>
      </c>
      <c r="AD354" s="66" t="str">
        <f>IFERROR(+VLOOKUP(B354,ZAP!A:D,3,0),"não")</f>
        <v>não</v>
      </c>
      <c r="AE354" s="55" t="str">
        <f>IF(B354="","",IF(A354&lt;81,IF(AD354="ativo","manter","inserir"),IF(AD354="ativo",IF(H354&lt;'Tabela de Peso'!D$8,"manter","retirar"),"Não anunciar")))</f>
        <v/>
      </c>
    </row>
    <row r="355" spans="1:31" s="11" customFormat="1" x14ac:dyDescent="0.25">
      <c r="A355" s="56">
        <f t="shared" ca="1" si="10"/>
        <v>85</v>
      </c>
      <c r="B355" t="str">
        <f>IF(atualizaçãoIMOVEIS!Y354="",IF(atualizaçãoIMOVEIS!Z354="","",atualizaçãoIMOVEIS!B354),atualizaçãoIMOVEIS!B354)</f>
        <v/>
      </c>
      <c r="C355" t="e">
        <f>+LEFT(atualizaçãoIMOVEIS!F354,SEARCH(",",atualizaçãoIMOVEIS!F354))</f>
        <v>#VALUE!</v>
      </c>
      <c r="D355">
        <f>+atualizaçãoIMOVEIS!H354</f>
        <v>0</v>
      </c>
      <c r="E355">
        <f>+atualizaçãoIMOVEIS!J354</f>
        <v>0</v>
      </c>
      <c r="F355">
        <f>IFERROR(LEFT(atualizaçãoIMOVEIS!Y354,SEARCH(",",atualizaçãoIMOVEIS!Y354)-1),atualizaçãoIMOVEIS!Y354)</f>
        <v>0</v>
      </c>
      <c r="G355">
        <f>+atualizaçãoIMOVEIS!D354</f>
        <v>0</v>
      </c>
      <c r="H355" s="67">
        <f ca="1">IF('Tabela de Peso'!$E$8-atualizaçãoIMOVEIS!T354=0,1,'Tabela de Peso'!$E$8-atualizaçãoIMOVEIS!T354)</f>
        <v>45488</v>
      </c>
      <c r="I355" s="57">
        <f ca="1">+TODAY()-atualizaçãoIMOVEIS!U354</f>
        <v>45488</v>
      </c>
      <c r="J355" s="54">
        <f>+atualizaçãoIMOVEIS!K354</f>
        <v>0</v>
      </c>
      <c r="K355" s="54"/>
      <c r="L355" s="54" t="e">
        <f t="shared" si="11"/>
        <v>#DIV/0!</v>
      </c>
      <c r="M355" s="54"/>
      <c r="N355" s="54">
        <f>+atualizaçãoIMOVEIS!L354</f>
        <v>0</v>
      </c>
      <c r="O355" s="54"/>
      <c r="P355" s="54">
        <f>+atualizaçãoIMOVEIS!N354</f>
        <v>0</v>
      </c>
      <c r="Q355" s="62">
        <f>SUM(W$3:W355)</f>
        <v>353</v>
      </c>
      <c r="R355">
        <f>+atualizaçãoIMOVEIS!Q354</f>
        <v>0</v>
      </c>
      <c r="S355">
        <f>+atualizaçãoIMOVEIS!S354</f>
        <v>0</v>
      </c>
      <c r="T355">
        <f>+atualizaçãoIMOVEIS!V354</f>
        <v>0</v>
      </c>
      <c r="U355" s="56">
        <f>IFERROR(VLOOKUP(G355,'Tabela de Peso'!B$36:E$53,4,0),1)</f>
        <v>1</v>
      </c>
      <c r="V355">
        <f>IF(J355=0,'Tabela de Peso'!E$11,'Tabela de Peso'!E$10)</f>
        <v>8</v>
      </c>
      <c r="W355" s="1">
        <f>IF(atualizaçãoIMOVEIS!AB354="Especial",'Tabela de Peso'!$E$4,1)</f>
        <v>1</v>
      </c>
      <c r="X355" s="1">
        <f>IFERROR(VLOOKUP(D355,'Tabela de Peso'!B:E,4,0),'Tabela de Peso'!E$32)</f>
        <v>-100</v>
      </c>
      <c r="Y355" s="70">
        <f>COUNTIF(Clientes!B:B,B355)</f>
        <v>1048347</v>
      </c>
      <c r="Z355" s="69">
        <f>+COUNTIF(Visitas!B:B,B355)</f>
        <v>1048172</v>
      </c>
      <c r="AA355" s="94">
        <f>IFERROR(VLOOKUP(B355,ZAP!A$2:AC$793,28,0),1)</f>
        <v>1</v>
      </c>
      <c r="AB355" s="65">
        <f>IFERROR(VLOOKUP(B355,ZAP!A$2:AC$793,26,0),1)</f>
        <v>1</v>
      </c>
      <c r="AC355" s="55">
        <f>IF(B355="",-9999999999,((AA355*'Tabela de Peso'!$E$7/H355)+(Z355*'Tabela de Peso'!$E$6/H355)+(Y355*'Tabela de Peso'!$E$5/H355)+(AB355*'Tabela de Peso'!$E$9+T355/1000)+W355+V355+X355+U355++AF355+S355+atualizaçãoIMOVEIS!R354)-I355-P355/1000)</f>
        <v>-9999999999</v>
      </c>
      <c r="AD355" s="66" t="str">
        <f>IFERROR(+VLOOKUP(B355,ZAP!A:D,3,0),"não")</f>
        <v>não</v>
      </c>
      <c r="AE355" s="55" t="str">
        <f>IF(B355="","",IF(A355&lt;81,IF(AD355="ativo","manter","inserir"),IF(AD355="ativo",IF(H355&lt;'Tabela de Peso'!D$8,"manter","retirar"),"Não anunciar")))</f>
        <v/>
      </c>
    </row>
    <row r="356" spans="1:31" s="11" customFormat="1" x14ac:dyDescent="0.25">
      <c r="A356" s="56">
        <f t="shared" ca="1" si="10"/>
        <v>85</v>
      </c>
      <c r="B356" t="str">
        <f>IF(atualizaçãoIMOVEIS!Y355="",IF(atualizaçãoIMOVEIS!Z355="","",atualizaçãoIMOVEIS!B355),atualizaçãoIMOVEIS!B355)</f>
        <v/>
      </c>
      <c r="C356" t="e">
        <f>+LEFT(atualizaçãoIMOVEIS!F355,SEARCH(",",atualizaçãoIMOVEIS!F355))</f>
        <v>#VALUE!</v>
      </c>
      <c r="D356">
        <f>+atualizaçãoIMOVEIS!H355</f>
        <v>0</v>
      </c>
      <c r="E356">
        <f>+atualizaçãoIMOVEIS!J355</f>
        <v>0</v>
      </c>
      <c r="F356">
        <f>IFERROR(LEFT(atualizaçãoIMOVEIS!Y355,SEARCH(",",atualizaçãoIMOVEIS!Y355)-1),atualizaçãoIMOVEIS!Y355)</f>
        <v>0</v>
      </c>
      <c r="G356">
        <f>+atualizaçãoIMOVEIS!D355</f>
        <v>0</v>
      </c>
      <c r="H356" s="67">
        <f ca="1">IF('Tabela de Peso'!$E$8-atualizaçãoIMOVEIS!T355=0,1,'Tabela de Peso'!$E$8-atualizaçãoIMOVEIS!T355)</f>
        <v>45488</v>
      </c>
      <c r="I356" s="57">
        <f ca="1">+TODAY()-atualizaçãoIMOVEIS!U355</f>
        <v>45488</v>
      </c>
      <c r="J356" s="54">
        <f>+atualizaçãoIMOVEIS!K355</f>
        <v>0</v>
      </c>
      <c r="K356" s="54"/>
      <c r="L356" s="54" t="e">
        <f t="shared" si="11"/>
        <v>#DIV/0!</v>
      </c>
      <c r="M356" s="54"/>
      <c r="N356" s="54">
        <f>+atualizaçãoIMOVEIS!L355</f>
        <v>0</v>
      </c>
      <c r="O356" s="54"/>
      <c r="P356" s="54">
        <f>+atualizaçãoIMOVEIS!N355</f>
        <v>0</v>
      </c>
      <c r="Q356" s="62">
        <f>SUM(W$3:W356)</f>
        <v>354</v>
      </c>
      <c r="R356">
        <f>+atualizaçãoIMOVEIS!Q355</f>
        <v>0</v>
      </c>
      <c r="S356">
        <f>+atualizaçãoIMOVEIS!S355</f>
        <v>0</v>
      </c>
      <c r="T356">
        <f>+atualizaçãoIMOVEIS!V355</f>
        <v>0</v>
      </c>
      <c r="U356" s="56">
        <f>IFERROR(VLOOKUP(G356,'Tabela de Peso'!B$36:E$53,4,0),1)</f>
        <v>1</v>
      </c>
      <c r="V356">
        <f>IF(J356=0,'Tabela de Peso'!E$11,'Tabela de Peso'!E$10)</f>
        <v>8</v>
      </c>
      <c r="W356" s="1">
        <f>IF(atualizaçãoIMOVEIS!AB355="Especial",'Tabela de Peso'!$E$4,1)</f>
        <v>1</v>
      </c>
      <c r="X356" s="1">
        <f>IFERROR(VLOOKUP(D356,'Tabela de Peso'!B:E,4,0),'Tabela de Peso'!E$32)</f>
        <v>-100</v>
      </c>
      <c r="Y356" s="70">
        <f>COUNTIF(Clientes!B:B,B356)</f>
        <v>1048347</v>
      </c>
      <c r="Z356" s="69">
        <f>+COUNTIF(Visitas!B:B,B356)</f>
        <v>1048172</v>
      </c>
      <c r="AA356" s="94">
        <f>IFERROR(VLOOKUP(B356,ZAP!A$2:AC$793,28,0),1)</f>
        <v>1</v>
      </c>
      <c r="AB356" s="65">
        <f>IFERROR(VLOOKUP(B356,ZAP!A$2:AC$793,26,0),1)</f>
        <v>1</v>
      </c>
      <c r="AC356" s="55">
        <f>IF(B356="",-9999999999,((AA356*'Tabela de Peso'!$E$7/H356)+(Z356*'Tabela de Peso'!$E$6/H356)+(Y356*'Tabela de Peso'!$E$5/H356)+(AB356*'Tabela de Peso'!$E$9+T356/1000)+W356+V356+X356+U356++AF356+S356+atualizaçãoIMOVEIS!R355)-I356-P356/1000)</f>
        <v>-9999999999</v>
      </c>
      <c r="AD356" s="66" t="str">
        <f>IFERROR(+VLOOKUP(B356,ZAP!A:D,3,0),"não")</f>
        <v>não</v>
      </c>
      <c r="AE356" s="55" t="str">
        <f>IF(B356="","",IF(A356&lt;81,IF(AD356="ativo","manter","inserir"),IF(AD356="ativo",IF(H356&lt;'Tabela de Peso'!D$8,"manter","retirar"),"Não anunciar")))</f>
        <v/>
      </c>
    </row>
    <row r="357" spans="1:31" s="11" customFormat="1" x14ac:dyDescent="0.25">
      <c r="A357" s="56">
        <f t="shared" ca="1" si="10"/>
        <v>85</v>
      </c>
      <c r="B357" t="str">
        <f>IF(atualizaçãoIMOVEIS!Y356="",IF(atualizaçãoIMOVEIS!Z356="","",atualizaçãoIMOVEIS!B356),atualizaçãoIMOVEIS!B356)</f>
        <v/>
      </c>
      <c r="C357" t="e">
        <f>+LEFT(atualizaçãoIMOVEIS!F356,SEARCH(",",atualizaçãoIMOVEIS!F356))</f>
        <v>#VALUE!</v>
      </c>
      <c r="D357">
        <f>+atualizaçãoIMOVEIS!H356</f>
        <v>0</v>
      </c>
      <c r="E357">
        <f>+atualizaçãoIMOVEIS!J356</f>
        <v>0</v>
      </c>
      <c r="F357">
        <f>IFERROR(LEFT(atualizaçãoIMOVEIS!Y356,SEARCH(",",atualizaçãoIMOVEIS!Y356)-1),atualizaçãoIMOVEIS!Y356)</f>
        <v>0</v>
      </c>
      <c r="G357">
        <f>+atualizaçãoIMOVEIS!D356</f>
        <v>0</v>
      </c>
      <c r="H357" s="67">
        <f ca="1">IF('Tabela de Peso'!$E$8-atualizaçãoIMOVEIS!T356=0,1,'Tabela de Peso'!$E$8-atualizaçãoIMOVEIS!T356)</f>
        <v>45488</v>
      </c>
      <c r="I357" s="57">
        <f ca="1">+TODAY()-atualizaçãoIMOVEIS!U356</f>
        <v>45488</v>
      </c>
      <c r="J357" s="54">
        <f>+atualizaçãoIMOVEIS!K356</f>
        <v>0</v>
      </c>
      <c r="K357" s="54"/>
      <c r="L357" s="54" t="e">
        <f t="shared" si="11"/>
        <v>#DIV/0!</v>
      </c>
      <c r="M357" s="54"/>
      <c r="N357" s="54">
        <f>+atualizaçãoIMOVEIS!L356</f>
        <v>0</v>
      </c>
      <c r="O357" s="54"/>
      <c r="P357" s="54">
        <f>+atualizaçãoIMOVEIS!N356</f>
        <v>0</v>
      </c>
      <c r="Q357" s="62">
        <f>SUM(W$3:W357)</f>
        <v>355</v>
      </c>
      <c r="R357">
        <f>+atualizaçãoIMOVEIS!Q356</f>
        <v>0</v>
      </c>
      <c r="S357">
        <f>+atualizaçãoIMOVEIS!S356</f>
        <v>0</v>
      </c>
      <c r="T357">
        <f>+atualizaçãoIMOVEIS!V356</f>
        <v>0</v>
      </c>
      <c r="U357" s="56">
        <f>IFERROR(VLOOKUP(G357,'Tabela de Peso'!B$36:E$53,4,0),1)</f>
        <v>1</v>
      </c>
      <c r="V357">
        <f>IF(J357=0,'Tabela de Peso'!E$11,'Tabela de Peso'!E$10)</f>
        <v>8</v>
      </c>
      <c r="W357" s="1">
        <f>IF(atualizaçãoIMOVEIS!AB356="Especial",'Tabela de Peso'!$E$4,1)</f>
        <v>1</v>
      </c>
      <c r="X357" s="1">
        <f>IFERROR(VLOOKUP(D357,'Tabela de Peso'!B:E,4,0),'Tabela de Peso'!E$32)</f>
        <v>-100</v>
      </c>
      <c r="Y357" s="70">
        <f>COUNTIF(Clientes!B:B,B357)</f>
        <v>1048347</v>
      </c>
      <c r="Z357" s="69">
        <f>+COUNTIF(Visitas!B:B,B357)</f>
        <v>1048172</v>
      </c>
      <c r="AA357" s="94">
        <f>IFERROR(VLOOKUP(B357,ZAP!A$2:AC$793,28,0),1)</f>
        <v>1</v>
      </c>
      <c r="AB357" s="65">
        <f>IFERROR(VLOOKUP(B357,ZAP!A$2:AC$793,26,0),1)</f>
        <v>1</v>
      </c>
      <c r="AC357" s="55">
        <f>IF(B357="",-9999999999,((AA357*'Tabela de Peso'!$E$7/H357)+(Z357*'Tabela de Peso'!$E$6/H357)+(Y357*'Tabela de Peso'!$E$5/H357)+(AB357*'Tabela de Peso'!$E$9+T357/1000)+W357+V357+X357+U357++AF357+S357+atualizaçãoIMOVEIS!R356)-I357-P357/1000)</f>
        <v>-9999999999</v>
      </c>
      <c r="AD357" s="66" t="str">
        <f>IFERROR(+VLOOKUP(B357,ZAP!A:D,3,0),"não")</f>
        <v>não</v>
      </c>
      <c r="AE357" s="55" t="str">
        <f>IF(B357="","",IF(A357&lt;81,IF(AD357="ativo","manter","inserir"),IF(AD357="ativo",IF(H357&lt;'Tabela de Peso'!D$8,"manter","retirar"),"Não anunciar")))</f>
        <v/>
      </c>
    </row>
    <row r="358" spans="1:31" s="11" customFormat="1" x14ac:dyDescent="0.25">
      <c r="A358" s="56">
        <f t="shared" ca="1" si="10"/>
        <v>85</v>
      </c>
      <c r="B358" t="str">
        <f>IF(atualizaçãoIMOVEIS!Y357="",IF(atualizaçãoIMOVEIS!Z357="","",atualizaçãoIMOVEIS!B357),atualizaçãoIMOVEIS!B357)</f>
        <v/>
      </c>
      <c r="C358" t="e">
        <f>+LEFT(atualizaçãoIMOVEIS!F357,SEARCH(",",atualizaçãoIMOVEIS!F357))</f>
        <v>#VALUE!</v>
      </c>
      <c r="D358">
        <f>+atualizaçãoIMOVEIS!H357</f>
        <v>0</v>
      </c>
      <c r="E358">
        <f>+atualizaçãoIMOVEIS!J357</f>
        <v>0</v>
      </c>
      <c r="F358">
        <f>IFERROR(LEFT(atualizaçãoIMOVEIS!Y357,SEARCH(",",atualizaçãoIMOVEIS!Y357)-1),atualizaçãoIMOVEIS!Y357)</f>
        <v>0</v>
      </c>
      <c r="G358">
        <f>+atualizaçãoIMOVEIS!D357</f>
        <v>0</v>
      </c>
      <c r="H358" s="67">
        <f ca="1">IF('Tabela de Peso'!$E$8-atualizaçãoIMOVEIS!T357=0,1,'Tabela de Peso'!$E$8-atualizaçãoIMOVEIS!T357)</f>
        <v>45488</v>
      </c>
      <c r="I358" s="57">
        <f ca="1">+TODAY()-atualizaçãoIMOVEIS!U357</f>
        <v>45488</v>
      </c>
      <c r="J358" s="54">
        <f>+atualizaçãoIMOVEIS!K357</f>
        <v>0</v>
      </c>
      <c r="K358" s="54"/>
      <c r="L358" s="54" t="e">
        <f t="shared" si="11"/>
        <v>#DIV/0!</v>
      </c>
      <c r="M358" s="54"/>
      <c r="N358" s="54">
        <f>+atualizaçãoIMOVEIS!L357</f>
        <v>0</v>
      </c>
      <c r="O358" s="54"/>
      <c r="P358" s="54">
        <f>+atualizaçãoIMOVEIS!N357</f>
        <v>0</v>
      </c>
      <c r="Q358" s="62">
        <f>SUM(W$3:W358)</f>
        <v>356</v>
      </c>
      <c r="R358">
        <f>+atualizaçãoIMOVEIS!Q357</f>
        <v>0</v>
      </c>
      <c r="S358">
        <f>+atualizaçãoIMOVEIS!S357</f>
        <v>0</v>
      </c>
      <c r="T358">
        <f>+atualizaçãoIMOVEIS!V357</f>
        <v>0</v>
      </c>
      <c r="U358" s="56">
        <f>IFERROR(VLOOKUP(G358,'Tabela de Peso'!B$36:E$53,4,0),1)</f>
        <v>1</v>
      </c>
      <c r="V358">
        <f>IF(J358=0,'Tabela de Peso'!E$11,'Tabela de Peso'!E$10)</f>
        <v>8</v>
      </c>
      <c r="W358" s="1">
        <f>IF(atualizaçãoIMOVEIS!AB357="Especial",'Tabela de Peso'!$E$4,1)</f>
        <v>1</v>
      </c>
      <c r="X358" s="1">
        <f>IFERROR(VLOOKUP(D358,'Tabela de Peso'!B:E,4,0),'Tabela de Peso'!E$32)</f>
        <v>-100</v>
      </c>
      <c r="Y358" s="70">
        <f>COUNTIF(Clientes!B:B,B358)</f>
        <v>1048347</v>
      </c>
      <c r="Z358" s="69">
        <f>+COUNTIF(Visitas!B:B,B358)</f>
        <v>1048172</v>
      </c>
      <c r="AA358" s="94">
        <f>IFERROR(VLOOKUP(B358,ZAP!A$2:AC$793,28,0),1)</f>
        <v>1</v>
      </c>
      <c r="AB358" s="65">
        <f>IFERROR(VLOOKUP(B358,ZAP!A$2:AC$793,26,0),1)</f>
        <v>1</v>
      </c>
      <c r="AC358" s="55">
        <f>IF(B358="",-9999999999,((AA358*'Tabela de Peso'!$E$7/H358)+(Z358*'Tabela de Peso'!$E$6/H358)+(Y358*'Tabela de Peso'!$E$5/H358)+(AB358*'Tabela de Peso'!$E$9+T358/1000)+W358+V358+X358+U358++AF358+S358+atualizaçãoIMOVEIS!R357)-I358-P358/1000)</f>
        <v>-9999999999</v>
      </c>
      <c r="AD358" s="66" t="str">
        <f>IFERROR(+VLOOKUP(B358,ZAP!A:D,3,0),"não")</f>
        <v>não</v>
      </c>
      <c r="AE358" s="55" t="str">
        <f>IF(B358="","",IF(A358&lt;81,IF(AD358="ativo","manter","inserir"),IF(AD358="ativo",IF(H358&lt;'Tabela de Peso'!D$8,"manter","retirar"),"Não anunciar")))</f>
        <v/>
      </c>
    </row>
    <row r="359" spans="1:31" s="11" customFormat="1" x14ac:dyDescent="0.25">
      <c r="A359" s="56">
        <f t="shared" ca="1" si="10"/>
        <v>85</v>
      </c>
      <c r="B359" t="str">
        <f>IF(atualizaçãoIMOVEIS!Y358="",IF(atualizaçãoIMOVEIS!Z358="","",atualizaçãoIMOVEIS!B358),atualizaçãoIMOVEIS!B358)</f>
        <v/>
      </c>
      <c r="C359" t="e">
        <f>+LEFT(atualizaçãoIMOVEIS!F358,SEARCH(",",atualizaçãoIMOVEIS!F358))</f>
        <v>#VALUE!</v>
      </c>
      <c r="D359">
        <f>+atualizaçãoIMOVEIS!H358</f>
        <v>0</v>
      </c>
      <c r="E359">
        <f>+atualizaçãoIMOVEIS!J358</f>
        <v>0</v>
      </c>
      <c r="F359">
        <f>IFERROR(LEFT(atualizaçãoIMOVEIS!Y358,SEARCH(",",atualizaçãoIMOVEIS!Y358)-1),atualizaçãoIMOVEIS!Y358)</f>
        <v>0</v>
      </c>
      <c r="G359">
        <f>+atualizaçãoIMOVEIS!D358</f>
        <v>0</v>
      </c>
      <c r="H359" s="67">
        <f ca="1">IF('Tabela de Peso'!$E$8-atualizaçãoIMOVEIS!T358=0,1,'Tabela de Peso'!$E$8-atualizaçãoIMOVEIS!T358)</f>
        <v>45488</v>
      </c>
      <c r="I359" s="57">
        <f ca="1">+TODAY()-atualizaçãoIMOVEIS!U358</f>
        <v>45488</v>
      </c>
      <c r="J359" s="54">
        <f>+atualizaçãoIMOVEIS!K358</f>
        <v>0</v>
      </c>
      <c r="K359" s="54"/>
      <c r="L359" s="54" t="e">
        <f t="shared" si="11"/>
        <v>#DIV/0!</v>
      </c>
      <c r="M359" s="54"/>
      <c r="N359" s="54">
        <f>+atualizaçãoIMOVEIS!L358</f>
        <v>0</v>
      </c>
      <c r="O359" s="54"/>
      <c r="P359" s="54">
        <f>+atualizaçãoIMOVEIS!N358</f>
        <v>0</v>
      </c>
      <c r="Q359" s="62">
        <f>SUM(W$3:W359)</f>
        <v>357</v>
      </c>
      <c r="R359">
        <f>+atualizaçãoIMOVEIS!Q358</f>
        <v>0</v>
      </c>
      <c r="S359">
        <f>+atualizaçãoIMOVEIS!S358</f>
        <v>0</v>
      </c>
      <c r="T359">
        <f>+atualizaçãoIMOVEIS!V358</f>
        <v>0</v>
      </c>
      <c r="U359" s="56">
        <f>IFERROR(VLOOKUP(G359,'Tabela de Peso'!B$36:E$53,4,0),1)</f>
        <v>1</v>
      </c>
      <c r="V359">
        <f>IF(J359=0,'Tabela de Peso'!E$11,'Tabela de Peso'!E$10)</f>
        <v>8</v>
      </c>
      <c r="W359" s="1">
        <f>IF(atualizaçãoIMOVEIS!AB358="Especial",'Tabela de Peso'!$E$4,1)</f>
        <v>1</v>
      </c>
      <c r="X359" s="1">
        <f>IFERROR(VLOOKUP(D359,'Tabela de Peso'!B:E,4,0),'Tabela de Peso'!E$32)</f>
        <v>-100</v>
      </c>
      <c r="Y359" s="70">
        <f>COUNTIF(Clientes!B:B,B359)</f>
        <v>1048347</v>
      </c>
      <c r="Z359" s="69">
        <f>+COUNTIF(Visitas!B:B,B359)</f>
        <v>1048172</v>
      </c>
      <c r="AA359" s="94">
        <f>IFERROR(VLOOKUP(B359,ZAP!A$2:AC$793,28,0),1)</f>
        <v>1</v>
      </c>
      <c r="AB359" s="65">
        <f>IFERROR(VLOOKUP(B359,ZAP!A$2:AC$793,26,0),1)</f>
        <v>1</v>
      </c>
      <c r="AC359" s="55">
        <f>IF(B359="",-9999999999,((AA359*'Tabela de Peso'!$E$7/H359)+(Z359*'Tabela de Peso'!$E$6/H359)+(Y359*'Tabela de Peso'!$E$5/H359)+(AB359*'Tabela de Peso'!$E$9+T359/1000)+W359+V359+X359+U359++AF359+S359+atualizaçãoIMOVEIS!R358)-I359-P359/1000)</f>
        <v>-9999999999</v>
      </c>
      <c r="AD359" s="66" t="str">
        <f>IFERROR(+VLOOKUP(B359,ZAP!A:D,3,0),"não")</f>
        <v>não</v>
      </c>
      <c r="AE359" s="55" t="str">
        <f>IF(B359="","",IF(A359&lt;81,IF(AD359="ativo","manter","inserir"),IF(AD359="ativo",IF(H359&lt;'Tabela de Peso'!D$8,"manter","retirar"),"Não anunciar")))</f>
        <v/>
      </c>
    </row>
    <row r="360" spans="1:31" s="11" customFormat="1" x14ac:dyDescent="0.25">
      <c r="A360" s="56">
        <f t="shared" ca="1" si="10"/>
        <v>85</v>
      </c>
      <c r="B360" t="str">
        <f>IF(atualizaçãoIMOVEIS!Y359="",IF(atualizaçãoIMOVEIS!Z359="","",atualizaçãoIMOVEIS!B359),atualizaçãoIMOVEIS!B359)</f>
        <v/>
      </c>
      <c r="C360" t="e">
        <f>+LEFT(atualizaçãoIMOVEIS!F359,SEARCH(",",atualizaçãoIMOVEIS!F359))</f>
        <v>#VALUE!</v>
      </c>
      <c r="D360">
        <f>+atualizaçãoIMOVEIS!H359</f>
        <v>0</v>
      </c>
      <c r="E360">
        <f>+atualizaçãoIMOVEIS!J359</f>
        <v>0</v>
      </c>
      <c r="F360">
        <f>IFERROR(LEFT(atualizaçãoIMOVEIS!Y359,SEARCH(",",atualizaçãoIMOVEIS!Y359)-1),atualizaçãoIMOVEIS!Y359)</f>
        <v>0</v>
      </c>
      <c r="G360">
        <f>+atualizaçãoIMOVEIS!D359</f>
        <v>0</v>
      </c>
      <c r="H360" s="67">
        <f ca="1">IF('Tabela de Peso'!$E$8-atualizaçãoIMOVEIS!T359=0,1,'Tabela de Peso'!$E$8-atualizaçãoIMOVEIS!T359)</f>
        <v>45488</v>
      </c>
      <c r="I360" s="57">
        <f ca="1">+TODAY()-atualizaçãoIMOVEIS!U359</f>
        <v>45488</v>
      </c>
      <c r="J360" s="54">
        <f>+atualizaçãoIMOVEIS!K359</f>
        <v>0</v>
      </c>
      <c r="K360" s="54"/>
      <c r="L360" s="54" t="e">
        <f t="shared" si="11"/>
        <v>#DIV/0!</v>
      </c>
      <c r="M360" s="54"/>
      <c r="N360" s="54">
        <f>+atualizaçãoIMOVEIS!L359</f>
        <v>0</v>
      </c>
      <c r="O360" s="54"/>
      <c r="P360" s="54">
        <f>+atualizaçãoIMOVEIS!N359</f>
        <v>0</v>
      </c>
      <c r="Q360" s="62">
        <f>SUM(W$3:W360)</f>
        <v>358</v>
      </c>
      <c r="R360">
        <f>+atualizaçãoIMOVEIS!Q359</f>
        <v>0</v>
      </c>
      <c r="S360">
        <f>+atualizaçãoIMOVEIS!S359</f>
        <v>0</v>
      </c>
      <c r="T360">
        <f>+atualizaçãoIMOVEIS!V359</f>
        <v>0</v>
      </c>
      <c r="U360" s="56">
        <f>IFERROR(VLOOKUP(G360,'Tabela de Peso'!B$36:E$53,4,0),1)</f>
        <v>1</v>
      </c>
      <c r="V360">
        <f>IF(J360=0,'Tabela de Peso'!E$11,'Tabela de Peso'!E$10)</f>
        <v>8</v>
      </c>
      <c r="W360" s="1">
        <f>IF(atualizaçãoIMOVEIS!AB359="Especial",'Tabela de Peso'!$E$4,1)</f>
        <v>1</v>
      </c>
      <c r="X360" s="1">
        <f>IFERROR(VLOOKUP(D360,'Tabela de Peso'!B:E,4,0),'Tabela de Peso'!E$32)</f>
        <v>-100</v>
      </c>
      <c r="Y360" s="70">
        <f>COUNTIF(Clientes!B:B,B360)</f>
        <v>1048347</v>
      </c>
      <c r="Z360" s="69">
        <f>+COUNTIF(Visitas!B:B,B360)</f>
        <v>1048172</v>
      </c>
      <c r="AA360" s="94">
        <f>IFERROR(VLOOKUP(B360,ZAP!A$2:AC$793,28,0),1)</f>
        <v>1</v>
      </c>
      <c r="AB360" s="65">
        <f>IFERROR(VLOOKUP(B360,ZAP!A$2:AC$793,26,0),1)</f>
        <v>1</v>
      </c>
      <c r="AC360" s="55">
        <f>IF(B360="",-9999999999,((AA360*'Tabela de Peso'!$E$7/H360)+(Z360*'Tabela de Peso'!$E$6/H360)+(Y360*'Tabela de Peso'!$E$5/H360)+(AB360*'Tabela de Peso'!$E$9+T360/1000)+W360+V360+X360+U360++AF360+S360+atualizaçãoIMOVEIS!R359)-I360-P360/1000)</f>
        <v>-9999999999</v>
      </c>
      <c r="AD360" s="66" t="str">
        <f>IFERROR(+VLOOKUP(B360,ZAP!A:D,3,0),"não")</f>
        <v>não</v>
      </c>
      <c r="AE360" s="55" t="str">
        <f>IF(B360="","",IF(A360&lt;81,IF(AD360="ativo","manter","inserir"),IF(AD360="ativo",IF(H360&lt;'Tabela de Peso'!D$8,"manter","retirar"),"Não anunciar")))</f>
        <v/>
      </c>
    </row>
    <row r="361" spans="1:31" s="11" customFormat="1" x14ac:dyDescent="0.25">
      <c r="A361" s="56">
        <f t="shared" ca="1" si="10"/>
        <v>85</v>
      </c>
      <c r="B361" t="str">
        <f>IF(atualizaçãoIMOVEIS!Y360="",IF(atualizaçãoIMOVEIS!Z360="","",atualizaçãoIMOVEIS!B360),atualizaçãoIMOVEIS!B360)</f>
        <v/>
      </c>
      <c r="C361" t="e">
        <f>+LEFT(atualizaçãoIMOVEIS!F360,SEARCH(",",atualizaçãoIMOVEIS!F360))</f>
        <v>#VALUE!</v>
      </c>
      <c r="D361">
        <f>+atualizaçãoIMOVEIS!H360</f>
        <v>0</v>
      </c>
      <c r="E361">
        <f>+atualizaçãoIMOVEIS!J360</f>
        <v>0</v>
      </c>
      <c r="F361">
        <f>IFERROR(LEFT(atualizaçãoIMOVEIS!Y360,SEARCH(",",atualizaçãoIMOVEIS!Y360)-1),atualizaçãoIMOVEIS!Y360)</f>
        <v>0</v>
      </c>
      <c r="G361">
        <f>+atualizaçãoIMOVEIS!D360</f>
        <v>0</v>
      </c>
      <c r="H361" s="67">
        <f ca="1">IF('Tabela de Peso'!$E$8-atualizaçãoIMOVEIS!T360=0,1,'Tabela de Peso'!$E$8-atualizaçãoIMOVEIS!T360)</f>
        <v>45488</v>
      </c>
      <c r="I361" s="57">
        <f ca="1">+TODAY()-atualizaçãoIMOVEIS!U360</f>
        <v>45488</v>
      </c>
      <c r="J361" s="54">
        <f>+atualizaçãoIMOVEIS!K360</f>
        <v>0</v>
      </c>
      <c r="K361" s="54"/>
      <c r="L361" s="54" t="e">
        <f t="shared" si="11"/>
        <v>#DIV/0!</v>
      </c>
      <c r="M361" s="54"/>
      <c r="N361" s="54">
        <f>+atualizaçãoIMOVEIS!L360</f>
        <v>0</v>
      </c>
      <c r="O361" s="54"/>
      <c r="P361" s="54">
        <f>+atualizaçãoIMOVEIS!N360</f>
        <v>0</v>
      </c>
      <c r="Q361" s="62">
        <f>SUM(W$3:W361)</f>
        <v>359</v>
      </c>
      <c r="R361">
        <f>+atualizaçãoIMOVEIS!Q360</f>
        <v>0</v>
      </c>
      <c r="S361">
        <f>+atualizaçãoIMOVEIS!S360</f>
        <v>0</v>
      </c>
      <c r="T361">
        <f>+atualizaçãoIMOVEIS!V360</f>
        <v>0</v>
      </c>
      <c r="U361" s="56">
        <f>IFERROR(VLOOKUP(G361,'Tabela de Peso'!B$36:E$53,4,0),1)</f>
        <v>1</v>
      </c>
      <c r="V361">
        <f>IF(J361=0,'Tabela de Peso'!E$11,'Tabela de Peso'!E$10)</f>
        <v>8</v>
      </c>
      <c r="W361" s="1">
        <f>IF(atualizaçãoIMOVEIS!AB360="Especial",'Tabela de Peso'!$E$4,1)</f>
        <v>1</v>
      </c>
      <c r="X361" s="1">
        <f>IFERROR(VLOOKUP(D361,'Tabela de Peso'!B:E,4,0),'Tabela de Peso'!E$32)</f>
        <v>-100</v>
      </c>
      <c r="Y361" s="70">
        <f>COUNTIF(Clientes!B:B,B361)</f>
        <v>1048347</v>
      </c>
      <c r="Z361" s="69">
        <f>+COUNTIF(Visitas!B:B,B361)</f>
        <v>1048172</v>
      </c>
      <c r="AA361" s="94">
        <f>IFERROR(VLOOKUP(B361,ZAP!A$2:AC$793,28,0),1)</f>
        <v>1</v>
      </c>
      <c r="AB361" s="65">
        <f>IFERROR(VLOOKUP(B361,ZAP!A$2:AC$793,26,0),1)</f>
        <v>1</v>
      </c>
      <c r="AC361" s="55">
        <f>IF(B361="",-9999999999,((AA361*'Tabela de Peso'!$E$7/H361)+(Z361*'Tabela de Peso'!$E$6/H361)+(Y361*'Tabela de Peso'!$E$5/H361)+(AB361*'Tabela de Peso'!$E$9+T361/1000)+W361+V361+X361+U361++AF361+S361+atualizaçãoIMOVEIS!R360)-I361-P361/1000)</f>
        <v>-9999999999</v>
      </c>
      <c r="AD361" s="66" t="str">
        <f>IFERROR(+VLOOKUP(B361,ZAP!A:D,3,0),"não")</f>
        <v>não</v>
      </c>
      <c r="AE361" s="55" t="str">
        <f>IF(B361="","",IF(A361&lt;81,IF(AD361="ativo","manter","inserir"),IF(AD361="ativo",IF(H361&lt;'Tabela de Peso'!D$8,"manter","retirar"),"Não anunciar")))</f>
        <v/>
      </c>
    </row>
    <row r="362" spans="1:31" s="11" customFormat="1" x14ac:dyDescent="0.25">
      <c r="A362" s="56">
        <f t="shared" ca="1" si="10"/>
        <v>85</v>
      </c>
      <c r="B362" t="str">
        <f>IF(atualizaçãoIMOVEIS!Y361="",IF(atualizaçãoIMOVEIS!Z361="","",atualizaçãoIMOVEIS!B361),atualizaçãoIMOVEIS!B361)</f>
        <v/>
      </c>
      <c r="C362" t="e">
        <f>+LEFT(atualizaçãoIMOVEIS!F361,SEARCH(",",atualizaçãoIMOVEIS!F361))</f>
        <v>#VALUE!</v>
      </c>
      <c r="D362">
        <f>+atualizaçãoIMOVEIS!H361</f>
        <v>0</v>
      </c>
      <c r="E362">
        <f>+atualizaçãoIMOVEIS!J361</f>
        <v>0</v>
      </c>
      <c r="F362">
        <f>IFERROR(LEFT(atualizaçãoIMOVEIS!Y361,SEARCH(",",atualizaçãoIMOVEIS!Y361)-1),atualizaçãoIMOVEIS!Y361)</f>
        <v>0</v>
      </c>
      <c r="G362">
        <f>+atualizaçãoIMOVEIS!D361</f>
        <v>0</v>
      </c>
      <c r="H362" s="67">
        <f ca="1">IF('Tabela de Peso'!$E$8-atualizaçãoIMOVEIS!T361=0,1,'Tabela de Peso'!$E$8-atualizaçãoIMOVEIS!T361)</f>
        <v>45488</v>
      </c>
      <c r="I362" s="57">
        <f ca="1">+TODAY()-atualizaçãoIMOVEIS!U361</f>
        <v>45488</v>
      </c>
      <c r="J362" s="54">
        <f>+atualizaçãoIMOVEIS!K361</f>
        <v>0</v>
      </c>
      <c r="K362" s="54"/>
      <c r="L362" s="54" t="e">
        <f t="shared" si="11"/>
        <v>#DIV/0!</v>
      </c>
      <c r="M362" s="54"/>
      <c r="N362" s="54">
        <f>+atualizaçãoIMOVEIS!L361</f>
        <v>0</v>
      </c>
      <c r="O362" s="54"/>
      <c r="P362" s="54">
        <f>+atualizaçãoIMOVEIS!N361</f>
        <v>0</v>
      </c>
      <c r="Q362" s="62">
        <f>SUM(W$3:W362)</f>
        <v>360</v>
      </c>
      <c r="R362">
        <f>+atualizaçãoIMOVEIS!Q361</f>
        <v>0</v>
      </c>
      <c r="S362">
        <f>+atualizaçãoIMOVEIS!S361</f>
        <v>0</v>
      </c>
      <c r="T362">
        <f>+atualizaçãoIMOVEIS!V361</f>
        <v>0</v>
      </c>
      <c r="U362" s="56">
        <f>IFERROR(VLOOKUP(G362,'Tabela de Peso'!B$36:E$53,4,0),1)</f>
        <v>1</v>
      </c>
      <c r="V362">
        <f>IF(J362=0,'Tabela de Peso'!E$11,'Tabela de Peso'!E$10)</f>
        <v>8</v>
      </c>
      <c r="W362" s="1">
        <f>IF(atualizaçãoIMOVEIS!AB361="Especial",'Tabela de Peso'!$E$4,1)</f>
        <v>1</v>
      </c>
      <c r="X362" s="1">
        <f>IFERROR(VLOOKUP(D362,'Tabela de Peso'!B:E,4,0),'Tabela de Peso'!E$32)</f>
        <v>-100</v>
      </c>
      <c r="Y362" s="70">
        <f>COUNTIF(Clientes!B:B,B362)</f>
        <v>1048347</v>
      </c>
      <c r="Z362" s="69">
        <f>+COUNTIF(Visitas!B:B,B362)</f>
        <v>1048172</v>
      </c>
      <c r="AA362" s="94">
        <f>IFERROR(VLOOKUP(B362,ZAP!A$2:AC$793,28,0),1)</f>
        <v>1</v>
      </c>
      <c r="AB362" s="65">
        <f>IFERROR(VLOOKUP(B362,ZAP!A$2:AC$793,26,0),1)</f>
        <v>1</v>
      </c>
      <c r="AC362" s="55">
        <f>IF(B362="",-9999999999,((AA362*'Tabela de Peso'!$E$7/H362)+(Z362*'Tabela de Peso'!$E$6/H362)+(Y362*'Tabela de Peso'!$E$5/H362)+(AB362*'Tabela de Peso'!$E$9+T362/1000)+W362+V362+X362+U362++AF362+S362+atualizaçãoIMOVEIS!R361)-I362-P362/1000)</f>
        <v>-9999999999</v>
      </c>
      <c r="AD362" s="66" t="str">
        <f>IFERROR(+VLOOKUP(B362,ZAP!A:D,3,0),"não")</f>
        <v>não</v>
      </c>
      <c r="AE362" s="55" t="str">
        <f>IF(B362="","",IF(A362&lt;81,IF(AD362="ativo","manter","inserir"),IF(AD362="ativo",IF(H362&lt;'Tabela de Peso'!D$8,"manter","retirar"),"Não anunciar")))</f>
        <v/>
      </c>
    </row>
    <row r="363" spans="1:31" s="11" customFormat="1" x14ac:dyDescent="0.25">
      <c r="A363" s="56">
        <f t="shared" ca="1" si="10"/>
        <v>85</v>
      </c>
      <c r="B363" t="str">
        <f>IF(atualizaçãoIMOVEIS!Y362="",IF(atualizaçãoIMOVEIS!Z362="","",atualizaçãoIMOVEIS!B362),atualizaçãoIMOVEIS!B362)</f>
        <v/>
      </c>
      <c r="C363" t="e">
        <f>+LEFT(atualizaçãoIMOVEIS!F362,SEARCH(",",atualizaçãoIMOVEIS!F362))</f>
        <v>#VALUE!</v>
      </c>
      <c r="D363">
        <f>+atualizaçãoIMOVEIS!H362</f>
        <v>0</v>
      </c>
      <c r="E363">
        <f>+atualizaçãoIMOVEIS!J362</f>
        <v>0</v>
      </c>
      <c r="F363">
        <f>IFERROR(LEFT(atualizaçãoIMOVEIS!Y362,SEARCH(",",atualizaçãoIMOVEIS!Y362)-1),atualizaçãoIMOVEIS!Y362)</f>
        <v>0</v>
      </c>
      <c r="G363">
        <f>+atualizaçãoIMOVEIS!D362</f>
        <v>0</v>
      </c>
      <c r="H363" s="67">
        <f ca="1">IF('Tabela de Peso'!$E$8-atualizaçãoIMOVEIS!T362=0,1,'Tabela de Peso'!$E$8-atualizaçãoIMOVEIS!T362)</f>
        <v>45488</v>
      </c>
      <c r="I363" s="57">
        <f ca="1">+TODAY()-atualizaçãoIMOVEIS!U362</f>
        <v>45488</v>
      </c>
      <c r="J363" s="54">
        <f>+atualizaçãoIMOVEIS!K362</f>
        <v>0</v>
      </c>
      <c r="K363" s="54"/>
      <c r="L363" s="54" t="e">
        <f t="shared" si="11"/>
        <v>#DIV/0!</v>
      </c>
      <c r="M363" s="54"/>
      <c r="N363" s="54">
        <f>+atualizaçãoIMOVEIS!L362</f>
        <v>0</v>
      </c>
      <c r="O363" s="54"/>
      <c r="P363" s="54">
        <f>+atualizaçãoIMOVEIS!N362</f>
        <v>0</v>
      </c>
      <c r="Q363" s="62">
        <f>SUM(W$3:W363)</f>
        <v>361</v>
      </c>
      <c r="R363">
        <f>+atualizaçãoIMOVEIS!Q362</f>
        <v>0</v>
      </c>
      <c r="S363">
        <f>+atualizaçãoIMOVEIS!S362</f>
        <v>0</v>
      </c>
      <c r="T363">
        <f>+atualizaçãoIMOVEIS!V362</f>
        <v>0</v>
      </c>
      <c r="U363" s="56">
        <f>IFERROR(VLOOKUP(G363,'Tabela de Peso'!B$36:E$53,4,0),1)</f>
        <v>1</v>
      </c>
      <c r="V363">
        <f>IF(J363=0,'Tabela de Peso'!E$11,'Tabela de Peso'!E$10)</f>
        <v>8</v>
      </c>
      <c r="W363" s="1">
        <f>IF(atualizaçãoIMOVEIS!AB362="Especial",'Tabela de Peso'!$E$4,1)</f>
        <v>1</v>
      </c>
      <c r="X363" s="1">
        <f>IFERROR(VLOOKUP(D363,'Tabela de Peso'!B:E,4,0),'Tabela de Peso'!E$32)</f>
        <v>-100</v>
      </c>
      <c r="Y363" s="70">
        <f>COUNTIF(Clientes!B:B,B363)</f>
        <v>1048347</v>
      </c>
      <c r="Z363" s="69">
        <f>+COUNTIF(Visitas!B:B,B363)</f>
        <v>1048172</v>
      </c>
      <c r="AA363" s="94">
        <f>IFERROR(VLOOKUP(B363,ZAP!A$2:AC$793,28,0),1)</f>
        <v>1</v>
      </c>
      <c r="AB363" s="65">
        <f>IFERROR(VLOOKUP(B363,ZAP!A$2:AC$793,26,0),1)</f>
        <v>1</v>
      </c>
      <c r="AC363" s="55">
        <f>IF(B363="",-9999999999,((AA363*'Tabela de Peso'!$E$7/H363)+(Z363*'Tabela de Peso'!$E$6/H363)+(Y363*'Tabela de Peso'!$E$5/H363)+(AB363*'Tabela de Peso'!$E$9+T363/1000)+W363+V363+X363+U363++AF363+S363+atualizaçãoIMOVEIS!R362)-I363-P363/1000)</f>
        <v>-9999999999</v>
      </c>
      <c r="AD363" s="66" t="str">
        <f>IFERROR(+VLOOKUP(B363,ZAP!A:D,3,0),"não")</f>
        <v>não</v>
      </c>
      <c r="AE363" s="55" t="str">
        <f>IF(B363="","",IF(A363&lt;81,IF(AD363="ativo","manter","inserir"),IF(AD363="ativo",IF(H363&lt;'Tabela de Peso'!D$8,"manter","retirar"),"Não anunciar")))</f>
        <v/>
      </c>
    </row>
    <row r="364" spans="1:31" s="11" customFormat="1" x14ac:dyDescent="0.25">
      <c r="A364" s="56">
        <f t="shared" ca="1" si="10"/>
        <v>85</v>
      </c>
      <c r="B364" t="str">
        <f>IF(atualizaçãoIMOVEIS!Y363="",IF(atualizaçãoIMOVEIS!Z363="","",atualizaçãoIMOVEIS!B363),atualizaçãoIMOVEIS!B363)</f>
        <v/>
      </c>
      <c r="C364" t="e">
        <f>+LEFT(atualizaçãoIMOVEIS!F363,SEARCH(",",atualizaçãoIMOVEIS!F363))</f>
        <v>#VALUE!</v>
      </c>
      <c r="D364">
        <f>+atualizaçãoIMOVEIS!H363</f>
        <v>0</v>
      </c>
      <c r="E364">
        <f>+atualizaçãoIMOVEIS!J363</f>
        <v>0</v>
      </c>
      <c r="F364">
        <f>IFERROR(LEFT(atualizaçãoIMOVEIS!Y363,SEARCH(",",atualizaçãoIMOVEIS!Y363)-1),atualizaçãoIMOVEIS!Y363)</f>
        <v>0</v>
      </c>
      <c r="G364">
        <f>+atualizaçãoIMOVEIS!D363</f>
        <v>0</v>
      </c>
      <c r="H364" s="67">
        <f ca="1">IF('Tabela de Peso'!$E$8-atualizaçãoIMOVEIS!T363=0,1,'Tabela de Peso'!$E$8-atualizaçãoIMOVEIS!T363)</f>
        <v>45488</v>
      </c>
      <c r="I364" s="57">
        <f ca="1">+TODAY()-atualizaçãoIMOVEIS!U363</f>
        <v>45488</v>
      </c>
      <c r="J364" s="54">
        <f>+atualizaçãoIMOVEIS!K363</f>
        <v>0</v>
      </c>
      <c r="K364" s="54"/>
      <c r="L364" s="54" t="e">
        <f t="shared" si="11"/>
        <v>#DIV/0!</v>
      </c>
      <c r="M364" s="54"/>
      <c r="N364" s="54">
        <f>+atualizaçãoIMOVEIS!L363</f>
        <v>0</v>
      </c>
      <c r="O364" s="54"/>
      <c r="P364" s="54">
        <f>+atualizaçãoIMOVEIS!N363</f>
        <v>0</v>
      </c>
      <c r="Q364" s="62">
        <f>SUM(W$3:W364)</f>
        <v>362</v>
      </c>
      <c r="R364">
        <f>+atualizaçãoIMOVEIS!Q363</f>
        <v>0</v>
      </c>
      <c r="S364">
        <f>+atualizaçãoIMOVEIS!S363</f>
        <v>0</v>
      </c>
      <c r="T364">
        <f>+atualizaçãoIMOVEIS!V363</f>
        <v>0</v>
      </c>
      <c r="U364" s="56">
        <f>IFERROR(VLOOKUP(G364,'Tabela de Peso'!B$36:E$53,4,0),1)</f>
        <v>1</v>
      </c>
      <c r="V364">
        <f>IF(J364=0,'Tabela de Peso'!E$11,'Tabela de Peso'!E$10)</f>
        <v>8</v>
      </c>
      <c r="W364" s="1">
        <f>IF(atualizaçãoIMOVEIS!AB363="Especial",'Tabela de Peso'!$E$4,1)</f>
        <v>1</v>
      </c>
      <c r="X364" s="1">
        <f>IFERROR(VLOOKUP(D364,'Tabela de Peso'!B:E,4,0),'Tabela de Peso'!E$32)</f>
        <v>-100</v>
      </c>
      <c r="Y364" s="70">
        <f>COUNTIF(Clientes!B:B,B364)</f>
        <v>1048347</v>
      </c>
      <c r="Z364" s="69">
        <f>+COUNTIF(Visitas!B:B,B364)</f>
        <v>1048172</v>
      </c>
      <c r="AA364" s="94">
        <f>IFERROR(VLOOKUP(B364,ZAP!A$2:AC$793,28,0),1)</f>
        <v>1</v>
      </c>
      <c r="AB364" s="65">
        <f>IFERROR(VLOOKUP(B364,ZAP!A$2:AC$793,26,0),1)</f>
        <v>1</v>
      </c>
      <c r="AC364" s="55">
        <f>IF(B364="",-9999999999,((AA364*'Tabela de Peso'!$E$7/H364)+(Z364*'Tabela de Peso'!$E$6/H364)+(Y364*'Tabela de Peso'!$E$5/H364)+(AB364*'Tabela de Peso'!$E$9+T364/1000)+W364+V364+X364+U364++AF364+S364+atualizaçãoIMOVEIS!R363)-I364-P364/1000)</f>
        <v>-9999999999</v>
      </c>
      <c r="AD364" s="66" t="str">
        <f>IFERROR(+VLOOKUP(B364,ZAP!A:D,3,0),"não")</f>
        <v>não</v>
      </c>
      <c r="AE364" s="55" t="str">
        <f>IF(B364="","",IF(A364&lt;81,IF(AD364="ativo","manter","inserir"),IF(AD364="ativo",IF(H364&lt;'Tabela de Peso'!D$8,"manter","retirar"),"Não anunciar")))</f>
        <v/>
      </c>
    </row>
    <row r="365" spans="1:31" s="11" customFormat="1" x14ac:dyDescent="0.25">
      <c r="A365" s="56">
        <f t="shared" ca="1" si="10"/>
        <v>85</v>
      </c>
      <c r="B365" t="str">
        <f>IF(atualizaçãoIMOVEIS!Y364="",IF(atualizaçãoIMOVEIS!Z364="","",atualizaçãoIMOVEIS!B364),atualizaçãoIMOVEIS!B364)</f>
        <v/>
      </c>
      <c r="C365" t="e">
        <f>+LEFT(atualizaçãoIMOVEIS!F364,SEARCH(",",atualizaçãoIMOVEIS!F364))</f>
        <v>#VALUE!</v>
      </c>
      <c r="D365">
        <f>+atualizaçãoIMOVEIS!H364</f>
        <v>0</v>
      </c>
      <c r="E365">
        <f>+atualizaçãoIMOVEIS!J364</f>
        <v>0</v>
      </c>
      <c r="F365">
        <f>IFERROR(LEFT(atualizaçãoIMOVEIS!Y364,SEARCH(",",atualizaçãoIMOVEIS!Y364)-1),atualizaçãoIMOVEIS!Y364)</f>
        <v>0</v>
      </c>
      <c r="G365">
        <f>+atualizaçãoIMOVEIS!D364</f>
        <v>0</v>
      </c>
      <c r="H365" s="67">
        <f ca="1">IF('Tabela de Peso'!$E$8-atualizaçãoIMOVEIS!T364=0,1,'Tabela de Peso'!$E$8-atualizaçãoIMOVEIS!T364)</f>
        <v>45488</v>
      </c>
      <c r="I365" s="57">
        <f ca="1">+TODAY()-atualizaçãoIMOVEIS!U364</f>
        <v>45488</v>
      </c>
      <c r="J365" s="54">
        <f>+atualizaçãoIMOVEIS!K364</f>
        <v>0</v>
      </c>
      <c r="K365" s="54"/>
      <c r="L365" s="54" t="e">
        <f t="shared" si="11"/>
        <v>#DIV/0!</v>
      </c>
      <c r="M365" s="54"/>
      <c r="N365" s="54">
        <f>+atualizaçãoIMOVEIS!L364</f>
        <v>0</v>
      </c>
      <c r="O365" s="54"/>
      <c r="P365" s="54">
        <f>+atualizaçãoIMOVEIS!N364</f>
        <v>0</v>
      </c>
      <c r="Q365" s="62">
        <f>SUM(W$3:W365)</f>
        <v>363</v>
      </c>
      <c r="R365">
        <f>+atualizaçãoIMOVEIS!Q364</f>
        <v>0</v>
      </c>
      <c r="S365">
        <f>+atualizaçãoIMOVEIS!S364</f>
        <v>0</v>
      </c>
      <c r="T365">
        <f>+atualizaçãoIMOVEIS!V364</f>
        <v>0</v>
      </c>
      <c r="U365" s="56">
        <f>IFERROR(VLOOKUP(G365,'Tabela de Peso'!B$36:E$53,4,0),1)</f>
        <v>1</v>
      </c>
      <c r="V365">
        <f>IF(J365=0,'Tabela de Peso'!E$11,'Tabela de Peso'!E$10)</f>
        <v>8</v>
      </c>
      <c r="W365" s="1">
        <f>IF(atualizaçãoIMOVEIS!AB364="Especial",'Tabela de Peso'!$E$4,1)</f>
        <v>1</v>
      </c>
      <c r="X365" s="1">
        <f>IFERROR(VLOOKUP(D365,'Tabela de Peso'!B:E,4,0),'Tabela de Peso'!E$32)</f>
        <v>-100</v>
      </c>
      <c r="Y365" s="70">
        <f>COUNTIF(Clientes!B:B,B365)</f>
        <v>1048347</v>
      </c>
      <c r="Z365" s="69">
        <f>+COUNTIF(Visitas!B:B,B365)</f>
        <v>1048172</v>
      </c>
      <c r="AA365" s="94">
        <f>IFERROR(VLOOKUP(B365,ZAP!A$2:AC$793,28,0),1)</f>
        <v>1</v>
      </c>
      <c r="AB365" s="65">
        <f>IFERROR(VLOOKUP(B365,ZAP!A$2:AC$793,26,0),1)</f>
        <v>1</v>
      </c>
      <c r="AC365" s="55">
        <f>IF(B365="",-9999999999,((AA365*'Tabela de Peso'!$E$7/H365)+(Z365*'Tabela de Peso'!$E$6/H365)+(Y365*'Tabela de Peso'!$E$5/H365)+(AB365*'Tabela de Peso'!$E$9+T365/1000)+W365+V365+X365+U365++AF365+S365+atualizaçãoIMOVEIS!R364)-I365-P365/1000)</f>
        <v>-9999999999</v>
      </c>
      <c r="AD365" s="66" t="str">
        <f>IFERROR(+VLOOKUP(B365,ZAP!A:D,3,0),"não")</f>
        <v>não</v>
      </c>
      <c r="AE365" s="55" t="str">
        <f>IF(B365="","",IF(A365&lt;81,IF(AD365="ativo","manter","inserir"),IF(AD365="ativo",IF(H365&lt;'Tabela de Peso'!D$8,"manter","retirar"),"Não anunciar")))</f>
        <v/>
      </c>
    </row>
    <row r="366" spans="1:31" s="11" customFormat="1" x14ac:dyDescent="0.25">
      <c r="A366" s="56">
        <f t="shared" ca="1" si="10"/>
        <v>85</v>
      </c>
      <c r="B366" t="str">
        <f>IF(atualizaçãoIMOVEIS!Y365="",IF(atualizaçãoIMOVEIS!Z365="","",atualizaçãoIMOVEIS!B365),atualizaçãoIMOVEIS!B365)</f>
        <v/>
      </c>
      <c r="C366" t="e">
        <f>+LEFT(atualizaçãoIMOVEIS!F365,SEARCH(",",atualizaçãoIMOVEIS!F365))</f>
        <v>#VALUE!</v>
      </c>
      <c r="D366">
        <f>+atualizaçãoIMOVEIS!H365</f>
        <v>0</v>
      </c>
      <c r="E366">
        <f>+atualizaçãoIMOVEIS!J365</f>
        <v>0</v>
      </c>
      <c r="F366">
        <f>IFERROR(LEFT(atualizaçãoIMOVEIS!Y365,SEARCH(",",atualizaçãoIMOVEIS!Y365)-1),atualizaçãoIMOVEIS!Y365)</f>
        <v>0</v>
      </c>
      <c r="G366">
        <f>+atualizaçãoIMOVEIS!D365</f>
        <v>0</v>
      </c>
      <c r="H366" s="67">
        <f ca="1">IF('Tabela de Peso'!$E$8-atualizaçãoIMOVEIS!T365=0,1,'Tabela de Peso'!$E$8-atualizaçãoIMOVEIS!T365)</f>
        <v>45488</v>
      </c>
      <c r="I366" s="57">
        <f ca="1">+TODAY()-atualizaçãoIMOVEIS!U365</f>
        <v>45488</v>
      </c>
      <c r="J366" s="54">
        <f>+atualizaçãoIMOVEIS!K365</f>
        <v>0</v>
      </c>
      <c r="K366" s="54"/>
      <c r="L366" s="54" t="e">
        <f t="shared" si="11"/>
        <v>#DIV/0!</v>
      </c>
      <c r="M366" s="54"/>
      <c r="N366" s="54">
        <f>+atualizaçãoIMOVEIS!L365</f>
        <v>0</v>
      </c>
      <c r="O366" s="54"/>
      <c r="P366" s="54">
        <f>+atualizaçãoIMOVEIS!N365</f>
        <v>0</v>
      </c>
      <c r="Q366" s="62">
        <f>SUM(W$3:W366)</f>
        <v>364</v>
      </c>
      <c r="R366">
        <f>+atualizaçãoIMOVEIS!Q365</f>
        <v>0</v>
      </c>
      <c r="S366">
        <f>+atualizaçãoIMOVEIS!S365</f>
        <v>0</v>
      </c>
      <c r="T366">
        <f>+atualizaçãoIMOVEIS!V365</f>
        <v>0</v>
      </c>
      <c r="U366" s="56">
        <f>IFERROR(VLOOKUP(G366,'Tabela de Peso'!B$36:E$53,4,0),1)</f>
        <v>1</v>
      </c>
      <c r="V366">
        <f>IF(J366=0,'Tabela de Peso'!E$11,'Tabela de Peso'!E$10)</f>
        <v>8</v>
      </c>
      <c r="W366" s="1">
        <f>IF(atualizaçãoIMOVEIS!AB365="Especial",'Tabela de Peso'!$E$4,1)</f>
        <v>1</v>
      </c>
      <c r="X366" s="1">
        <f>IFERROR(VLOOKUP(D366,'Tabela de Peso'!B:E,4,0),'Tabela de Peso'!E$32)</f>
        <v>-100</v>
      </c>
      <c r="Y366" s="70">
        <f>COUNTIF(Clientes!B:B,B366)</f>
        <v>1048347</v>
      </c>
      <c r="Z366" s="69">
        <f>+COUNTIF(Visitas!B:B,B366)</f>
        <v>1048172</v>
      </c>
      <c r="AA366" s="94">
        <f>IFERROR(VLOOKUP(B366,ZAP!A$2:AC$793,28,0),1)</f>
        <v>1</v>
      </c>
      <c r="AB366" s="65">
        <f>IFERROR(VLOOKUP(B366,ZAP!A$2:AC$793,26,0),1)</f>
        <v>1</v>
      </c>
      <c r="AC366" s="55">
        <f>IF(B366="",-9999999999,((AA366*'Tabela de Peso'!$E$7/H366)+(Z366*'Tabela de Peso'!$E$6/H366)+(Y366*'Tabela de Peso'!$E$5/H366)+(AB366*'Tabela de Peso'!$E$9+T366/1000)+W366+V366+X366+U366++AF366+S366+atualizaçãoIMOVEIS!R365)-I366-P366/1000)</f>
        <v>-9999999999</v>
      </c>
      <c r="AD366" s="66" t="str">
        <f>IFERROR(+VLOOKUP(B366,ZAP!A:D,3,0),"não")</f>
        <v>não</v>
      </c>
      <c r="AE366" s="55" t="str">
        <f>IF(B366="","",IF(A366&lt;81,IF(AD366="ativo","manter","inserir"),IF(AD366="ativo",IF(H366&lt;'Tabela de Peso'!D$8,"manter","retirar"),"Não anunciar")))</f>
        <v/>
      </c>
    </row>
    <row r="367" spans="1:31" s="11" customFormat="1" x14ac:dyDescent="0.25">
      <c r="A367" s="56">
        <f t="shared" ca="1" si="10"/>
        <v>85</v>
      </c>
      <c r="B367" t="str">
        <f>IF(atualizaçãoIMOVEIS!Y366="",IF(atualizaçãoIMOVEIS!Z366="","",atualizaçãoIMOVEIS!B366),atualizaçãoIMOVEIS!B366)</f>
        <v/>
      </c>
      <c r="C367" t="e">
        <f>+LEFT(atualizaçãoIMOVEIS!F366,SEARCH(",",atualizaçãoIMOVEIS!F366))</f>
        <v>#VALUE!</v>
      </c>
      <c r="D367">
        <f>+atualizaçãoIMOVEIS!H366</f>
        <v>0</v>
      </c>
      <c r="E367">
        <f>+atualizaçãoIMOVEIS!J366</f>
        <v>0</v>
      </c>
      <c r="F367">
        <f>IFERROR(LEFT(atualizaçãoIMOVEIS!Y366,SEARCH(",",atualizaçãoIMOVEIS!Y366)-1),atualizaçãoIMOVEIS!Y366)</f>
        <v>0</v>
      </c>
      <c r="G367">
        <f>+atualizaçãoIMOVEIS!D366</f>
        <v>0</v>
      </c>
      <c r="H367" s="67">
        <f ca="1">IF('Tabela de Peso'!$E$8-atualizaçãoIMOVEIS!T366=0,1,'Tabela de Peso'!$E$8-atualizaçãoIMOVEIS!T366)</f>
        <v>45488</v>
      </c>
      <c r="I367" s="57">
        <f ca="1">+TODAY()-atualizaçãoIMOVEIS!U366</f>
        <v>45488</v>
      </c>
      <c r="J367" s="54">
        <f>+atualizaçãoIMOVEIS!K366</f>
        <v>0</v>
      </c>
      <c r="K367" s="54"/>
      <c r="L367" s="54" t="e">
        <f t="shared" si="11"/>
        <v>#DIV/0!</v>
      </c>
      <c r="M367" s="54"/>
      <c r="N367" s="54">
        <f>+atualizaçãoIMOVEIS!L366</f>
        <v>0</v>
      </c>
      <c r="O367" s="54"/>
      <c r="P367" s="54">
        <f>+atualizaçãoIMOVEIS!N366</f>
        <v>0</v>
      </c>
      <c r="Q367" s="62">
        <f>SUM(W$3:W367)</f>
        <v>365</v>
      </c>
      <c r="R367">
        <f>+atualizaçãoIMOVEIS!Q366</f>
        <v>0</v>
      </c>
      <c r="S367">
        <f>+atualizaçãoIMOVEIS!S366</f>
        <v>0</v>
      </c>
      <c r="T367">
        <f>+atualizaçãoIMOVEIS!V366</f>
        <v>0</v>
      </c>
      <c r="U367" s="56">
        <f>IFERROR(VLOOKUP(G367,'Tabela de Peso'!B$36:E$53,4,0),1)</f>
        <v>1</v>
      </c>
      <c r="V367">
        <f>IF(J367=0,'Tabela de Peso'!E$11,'Tabela de Peso'!E$10)</f>
        <v>8</v>
      </c>
      <c r="W367" s="1">
        <f>IF(atualizaçãoIMOVEIS!AB366="Especial",'Tabela de Peso'!$E$4,1)</f>
        <v>1</v>
      </c>
      <c r="X367" s="1">
        <f>IFERROR(VLOOKUP(D367,'Tabela de Peso'!B:E,4,0),'Tabela de Peso'!E$32)</f>
        <v>-100</v>
      </c>
      <c r="Y367" s="70">
        <f>COUNTIF(Clientes!B:B,B367)</f>
        <v>1048347</v>
      </c>
      <c r="Z367" s="69">
        <f>+COUNTIF(Visitas!B:B,B367)</f>
        <v>1048172</v>
      </c>
      <c r="AA367" s="94">
        <f>IFERROR(VLOOKUP(B367,ZAP!A$2:AC$793,28,0),1)</f>
        <v>1</v>
      </c>
      <c r="AB367" s="65">
        <f>IFERROR(VLOOKUP(B367,ZAP!A$2:AC$793,26,0),1)</f>
        <v>1</v>
      </c>
      <c r="AC367" s="55">
        <f>IF(B367="",-9999999999,((AA367*'Tabela de Peso'!$E$7/H367)+(Z367*'Tabela de Peso'!$E$6/H367)+(Y367*'Tabela de Peso'!$E$5/H367)+(AB367*'Tabela de Peso'!$E$9+T367/1000)+W367+V367+X367+U367++AF367+S367+atualizaçãoIMOVEIS!R366)-I367-P367/1000)</f>
        <v>-9999999999</v>
      </c>
      <c r="AD367" s="66" t="str">
        <f>IFERROR(+VLOOKUP(B367,ZAP!A:D,3,0),"não")</f>
        <v>não</v>
      </c>
      <c r="AE367" s="55" t="str">
        <f>IF(B367="","",IF(A367&lt;81,IF(AD367="ativo","manter","inserir"),IF(AD367="ativo",IF(H367&lt;'Tabela de Peso'!D$8,"manter","retirar"),"Não anunciar")))</f>
        <v/>
      </c>
    </row>
    <row r="368" spans="1:31" s="11" customFormat="1" x14ac:dyDescent="0.25">
      <c r="A368" s="56">
        <f t="shared" ca="1" si="10"/>
        <v>85</v>
      </c>
      <c r="B368" t="str">
        <f>IF(atualizaçãoIMOVEIS!Y367="",IF(atualizaçãoIMOVEIS!Z367="","",atualizaçãoIMOVEIS!B367),atualizaçãoIMOVEIS!B367)</f>
        <v/>
      </c>
      <c r="C368" t="e">
        <f>+LEFT(atualizaçãoIMOVEIS!F367,SEARCH(",",atualizaçãoIMOVEIS!F367))</f>
        <v>#VALUE!</v>
      </c>
      <c r="D368">
        <f>+atualizaçãoIMOVEIS!H367</f>
        <v>0</v>
      </c>
      <c r="E368">
        <f>+atualizaçãoIMOVEIS!J367</f>
        <v>0</v>
      </c>
      <c r="F368">
        <f>IFERROR(LEFT(atualizaçãoIMOVEIS!Y367,SEARCH(",",atualizaçãoIMOVEIS!Y367)-1),atualizaçãoIMOVEIS!Y367)</f>
        <v>0</v>
      </c>
      <c r="G368">
        <f>+atualizaçãoIMOVEIS!D367</f>
        <v>0</v>
      </c>
      <c r="H368" s="67">
        <f ca="1">IF('Tabela de Peso'!$E$8-atualizaçãoIMOVEIS!T367=0,1,'Tabela de Peso'!$E$8-atualizaçãoIMOVEIS!T367)</f>
        <v>45488</v>
      </c>
      <c r="I368" s="57">
        <f ca="1">+TODAY()-atualizaçãoIMOVEIS!U367</f>
        <v>45488</v>
      </c>
      <c r="J368" s="54">
        <f>+atualizaçãoIMOVEIS!K367</f>
        <v>0</v>
      </c>
      <c r="K368" s="54"/>
      <c r="L368" s="54" t="e">
        <f t="shared" si="11"/>
        <v>#DIV/0!</v>
      </c>
      <c r="M368" s="54"/>
      <c r="N368" s="54">
        <f>+atualizaçãoIMOVEIS!L367</f>
        <v>0</v>
      </c>
      <c r="O368" s="54"/>
      <c r="P368" s="54">
        <f>+atualizaçãoIMOVEIS!N367</f>
        <v>0</v>
      </c>
      <c r="Q368" s="62">
        <f>SUM(W$3:W368)</f>
        <v>366</v>
      </c>
      <c r="R368">
        <f>+atualizaçãoIMOVEIS!Q367</f>
        <v>0</v>
      </c>
      <c r="S368">
        <f>+atualizaçãoIMOVEIS!S367</f>
        <v>0</v>
      </c>
      <c r="T368">
        <f>+atualizaçãoIMOVEIS!V367</f>
        <v>0</v>
      </c>
      <c r="U368" s="56">
        <f>IFERROR(VLOOKUP(G368,'Tabela de Peso'!B$36:E$53,4,0),1)</f>
        <v>1</v>
      </c>
      <c r="V368">
        <f>IF(J368=0,'Tabela de Peso'!E$11,'Tabela de Peso'!E$10)</f>
        <v>8</v>
      </c>
      <c r="W368" s="1">
        <f>IF(atualizaçãoIMOVEIS!AB367="Especial",'Tabela de Peso'!$E$4,1)</f>
        <v>1</v>
      </c>
      <c r="X368" s="1">
        <f>IFERROR(VLOOKUP(D368,'Tabela de Peso'!B:E,4,0),'Tabela de Peso'!E$32)</f>
        <v>-100</v>
      </c>
      <c r="Y368" s="70">
        <f>COUNTIF(Clientes!B:B,B368)</f>
        <v>1048347</v>
      </c>
      <c r="Z368" s="69">
        <f>+COUNTIF(Visitas!B:B,B368)</f>
        <v>1048172</v>
      </c>
      <c r="AA368" s="94">
        <f>IFERROR(VLOOKUP(B368,ZAP!A$2:AC$793,28,0),1)</f>
        <v>1</v>
      </c>
      <c r="AB368" s="65">
        <f>IFERROR(VLOOKUP(B368,ZAP!A$2:AC$793,26,0),1)</f>
        <v>1</v>
      </c>
      <c r="AC368" s="55">
        <f>IF(B368="",-9999999999,((AA368*'Tabela de Peso'!$E$7/H368)+(Z368*'Tabela de Peso'!$E$6/H368)+(Y368*'Tabela de Peso'!$E$5/H368)+(AB368*'Tabela de Peso'!$E$9+T368/1000)+W368+V368+X368+U368++AF368+S368+atualizaçãoIMOVEIS!R367)-I368-P368/1000)</f>
        <v>-9999999999</v>
      </c>
      <c r="AD368" s="66" t="str">
        <f>IFERROR(+VLOOKUP(B368,ZAP!A:D,3,0),"não")</f>
        <v>não</v>
      </c>
      <c r="AE368" s="55" t="str">
        <f>IF(B368="","",IF(A368&lt;81,IF(AD368="ativo","manter","inserir"),IF(AD368="ativo",IF(H368&lt;'Tabela de Peso'!D$8,"manter","retirar"),"Não anunciar")))</f>
        <v/>
      </c>
    </row>
    <row r="369" spans="1:31" s="11" customFormat="1" x14ac:dyDescent="0.25">
      <c r="A369" s="56">
        <f t="shared" ca="1" si="10"/>
        <v>85</v>
      </c>
      <c r="B369" t="str">
        <f>IF(atualizaçãoIMOVEIS!Y368="",IF(atualizaçãoIMOVEIS!Z368="","",atualizaçãoIMOVEIS!B368),atualizaçãoIMOVEIS!B368)</f>
        <v/>
      </c>
      <c r="C369" t="e">
        <f>+LEFT(atualizaçãoIMOVEIS!F368,SEARCH(",",atualizaçãoIMOVEIS!F368))</f>
        <v>#VALUE!</v>
      </c>
      <c r="D369">
        <f>+atualizaçãoIMOVEIS!H368</f>
        <v>0</v>
      </c>
      <c r="E369">
        <f>+atualizaçãoIMOVEIS!J368</f>
        <v>0</v>
      </c>
      <c r="F369">
        <f>IFERROR(LEFT(atualizaçãoIMOVEIS!Y368,SEARCH(",",atualizaçãoIMOVEIS!Y368)-1),atualizaçãoIMOVEIS!Y368)</f>
        <v>0</v>
      </c>
      <c r="G369">
        <f>+atualizaçãoIMOVEIS!D368</f>
        <v>0</v>
      </c>
      <c r="H369" s="67">
        <f ca="1">IF('Tabela de Peso'!$E$8-atualizaçãoIMOVEIS!T368=0,1,'Tabela de Peso'!$E$8-atualizaçãoIMOVEIS!T368)</f>
        <v>45488</v>
      </c>
      <c r="I369" s="57">
        <f ca="1">+TODAY()-atualizaçãoIMOVEIS!U368</f>
        <v>45488</v>
      </c>
      <c r="J369" s="54">
        <f>+atualizaçãoIMOVEIS!K368</f>
        <v>0</v>
      </c>
      <c r="K369" s="54"/>
      <c r="L369" s="54" t="e">
        <f t="shared" si="11"/>
        <v>#DIV/0!</v>
      </c>
      <c r="M369" s="54"/>
      <c r="N369" s="54">
        <f>+atualizaçãoIMOVEIS!L368</f>
        <v>0</v>
      </c>
      <c r="O369" s="54"/>
      <c r="P369" s="54">
        <f>+atualizaçãoIMOVEIS!N368</f>
        <v>0</v>
      </c>
      <c r="Q369" s="62">
        <f>SUM(W$3:W369)</f>
        <v>367</v>
      </c>
      <c r="R369">
        <f>+atualizaçãoIMOVEIS!Q368</f>
        <v>0</v>
      </c>
      <c r="S369">
        <f>+atualizaçãoIMOVEIS!S368</f>
        <v>0</v>
      </c>
      <c r="T369">
        <f>+atualizaçãoIMOVEIS!V368</f>
        <v>0</v>
      </c>
      <c r="U369" s="56">
        <f>IFERROR(VLOOKUP(G369,'Tabela de Peso'!B$36:E$53,4,0),1)</f>
        <v>1</v>
      </c>
      <c r="V369">
        <f>IF(J369=0,'Tabela de Peso'!E$11,'Tabela de Peso'!E$10)</f>
        <v>8</v>
      </c>
      <c r="W369" s="1">
        <f>IF(atualizaçãoIMOVEIS!AB368="Especial",'Tabela de Peso'!$E$4,1)</f>
        <v>1</v>
      </c>
      <c r="X369" s="1">
        <f>IFERROR(VLOOKUP(D369,'Tabela de Peso'!B:E,4,0),'Tabela de Peso'!E$32)</f>
        <v>-100</v>
      </c>
      <c r="Y369" s="70">
        <f>COUNTIF(Clientes!B:B,B369)</f>
        <v>1048347</v>
      </c>
      <c r="Z369" s="69">
        <f>+COUNTIF(Visitas!B:B,B369)</f>
        <v>1048172</v>
      </c>
      <c r="AA369" s="94">
        <f>IFERROR(VLOOKUP(B369,ZAP!A$2:AC$793,28,0),1)</f>
        <v>1</v>
      </c>
      <c r="AB369" s="65">
        <f>IFERROR(VLOOKUP(B369,ZAP!A$2:AC$793,26,0),1)</f>
        <v>1</v>
      </c>
      <c r="AC369" s="55">
        <f>IF(B369="",-9999999999,((AA369*'Tabela de Peso'!$E$7/H369)+(Z369*'Tabela de Peso'!$E$6/H369)+(Y369*'Tabela de Peso'!$E$5/H369)+(AB369*'Tabela de Peso'!$E$9+T369/1000)+W369+V369+X369+U369++AF369+S369+atualizaçãoIMOVEIS!R368)-I369-P369/1000)</f>
        <v>-9999999999</v>
      </c>
      <c r="AD369" s="66" t="str">
        <f>IFERROR(+VLOOKUP(B369,ZAP!A:D,3,0),"não")</f>
        <v>não</v>
      </c>
      <c r="AE369" s="55" t="str">
        <f>IF(B369="","",IF(A369&lt;81,IF(AD369="ativo","manter","inserir"),IF(AD369="ativo",IF(H369&lt;'Tabela de Peso'!D$8,"manter","retirar"),"Não anunciar")))</f>
        <v/>
      </c>
    </row>
    <row r="370" spans="1:31" s="11" customFormat="1" x14ac:dyDescent="0.25">
      <c r="A370" s="56">
        <f t="shared" ca="1" si="10"/>
        <v>85</v>
      </c>
      <c r="B370" t="str">
        <f>IF(atualizaçãoIMOVEIS!Y369="",IF(atualizaçãoIMOVEIS!Z369="","",atualizaçãoIMOVEIS!B369),atualizaçãoIMOVEIS!B369)</f>
        <v/>
      </c>
      <c r="C370" t="e">
        <f>+LEFT(atualizaçãoIMOVEIS!F369,SEARCH(",",atualizaçãoIMOVEIS!F369))</f>
        <v>#VALUE!</v>
      </c>
      <c r="D370">
        <f>+atualizaçãoIMOVEIS!H369</f>
        <v>0</v>
      </c>
      <c r="E370">
        <f>+atualizaçãoIMOVEIS!J369</f>
        <v>0</v>
      </c>
      <c r="F370">
        <f>IFERROR(LEFT(atualizaçãoIMOVEIS!Y369,SEARCH(",",atualizaçãoIMOVEIS!Y369)-1),atualizaçãoIMOVEIS!Y369)</f>
        <v>0</v>
      </c>
      <c r="G370">
        <f>+atualizaçãoIMOVEIS!D369</f>
        <v>0</v>
      </c>
      <c r="H370" s="67">
        <f ca="1">IF('Tabela de Peso'!$E$8-atualizaçãoIMOVEIS!T369=0,1,'Tabela de Peso'!$E$8-atualizaçãoIMOVEIS!T369)</f>
        <v>45488</v>
      </c>
      <c r="I370" s="57">
        <f ca="1">+TODAY()-atualizaçãoIMOVEIS!U369</f>
        <v>45488</v>
      </c>
      <c r="J370" s="54">
        <f>+atualizaçãoIMOVEIS!K369</f>
        <v>0</v>
      </c>
      <c r="K370" s="54"/>
      <c r="L370" s="54" t="e">
        <f t="shared" si="11"/>
        <v>#DIV/0!</v>
      </c>
      <c r="M370" s="54"/>
      <c r="N370" s="54">
        <f>+atualizaçãoIMOVEIS!L369</f>
        <v>0</v>
      </c>
      <c r="O370" s="54"/>
      <c r="P370" s="54">
        <f>+atualizaçãoIMOVEIS!N369</f>
        <v>0</v>
      </c>
      <c r="Q370" s="62">
        <f>SUM(W$3:W370)</f>
        <v>368</v>
      </c>
      <c r="R370">
        <f>+atualizaçãoIMOVEIS!Q369</f>
        <v>0</v>
      </c>
      <c r="S370">
        <f>+atualizaçãoIMOVEIS!S369</f>
        <v>0</v>
      </c>
      <c r="T370">
        <f>+atualizaçãoIMOVEIS!V369</f>
        <v>0</v>
      </c>
      <c r="U370" s="56">
        <f>IFERROR(VLOOKUP(G370,'Tabela de Peso'!B$36:E$53,4,0),1)</f>
        <v>1</v>
      </c>
      <c r="V370">
        <f>IF(J370=0,'Tabela de Peso'!E$11,'Tabela de Peso'!E$10)</f>
        <v>8</v>
      </c>
      <c r="W370" s="1">
        <f>IF(atualizaçãoIMOVEIS!AB369="Especial",'Tabela de Peso'!$E$4,1)</f>
        <v>1</v>
      </c>
      <c r="X370" s="1">
        <f>IFERROR(VLOOKUP(D370,'Tabela de Peso'!B:E,4,0),'Tabela de Peso'!E$32)</f>
        <v>-100</v>
      </c>
      <c r="Y370" s="70">
        <f>COUNTIF(Clientes!B:B,B370)</f>
        <v>1048347</v>
      </c>
      <c r="Z370" s="69">
        <f>+COUNTIF(Visitas!B:B,B370)</f>
        <v>1048172</v>
      </c>
      <c r="AA370" s="94">
        <f>IFERROR(VLOOKUP(B370,ZAP!A$2:AC$793,28,0),1)</f>
        <v>1</v>
      </c>
      <c r="AB370" s="65">
        <f>IFERROR(VLOOKUP(B370,ZAP!A$2:AC$793,26,0),1)</f>
        <v>1</v>
      </c>
      <c r="AC370" s="55">
        <f>IF(B370="",-9999999999,((AA370*'Tabela de Peso'!$E$7/H370)+(Z370*'Tabela de Peso'!$E$6/H370)+(Y370*'Tabela de Peso'!$E$5/H370)+(AB370*'Tabela de Peso'!$E$9+T370/1000)+W370+V370+X370+U370++AF370+S370+atualizaçãoIMOVEIS!R369)-I370-P370/1000)</f>
        <v>-9999999999</v>
      </c>
      <c r="AD370" s="66" t="str">
        <f>IFERROR(+VLOOKUP(B370,ZAP!A:D,3,0),"não")</f>
        <v>não</v>
      </c>
      <c r="AE370" s="55" t="str">
        <f>IF(B370="","",IF(A370&lt;81,IF(AD370="ativo","manter","inserir"),IF(AD370="ativo",IF(H370&lt;'Tabela de Peso'!D$8,"manter","retirar"),"Não anunciar")))</f>
        <v/>
      </c>
    </row>
    <row r="371" spans="1:31" s="11" customFormat="1" x14ac:dyDescent="0.25">
      <c r="A371" s="56">
        <f t="shared" ca="1" si="10"/>
        <v>85</v>
      </c>
      <c r="B371" t="str">
        <f>IF(atualizaçãoIMOVEIS!Y370="",IF(atualizaçãoIMOVEIS!Z370="","",atualizaçãoIMOVEIS!B370),atualizaçãoIMOVEIS!B370)</f>
        <v/>
      </c>
      <c r="C371" t="e">
        <f>+LEFT(atualizaçãoIMOVEIS!F370,SEARCH(",",atualizaçãoIMOVEIS!F370))</f>
        <v>#VALUE!</v>
      </c>
      <c r="D371">
        <f>+atualizaçãoIMOVEIS!H370</f>
        <v>0</v>
      </c>
      <c r="E371">
        <f>+atualizaçãoIMOVEIS!J370</f>
        <v>0</v>
      </c>
      <c r="F371">
        <f>IFERROR(LEFT(atualizaçãoIMOVEIS!Y370,SEARCH(",",atualizaçãoIMOVEIS!Y370)-1),atualizaçãoIMOVEIS!Y370)</f>
        <v>0</v>
      </c>
      <c r="G371">
        <f>+atualizaçãoIMOVEIS!D370</f>
        <v>0</v>
      </c>
      <c r="H371" s="67">
        <f ca="1">IF('Tabela de Peso'!$E$8-atualizaçãoIMOVEIS!T370=0,1,'Tabela de Peso'!$E$8-atualizaçãoIMOVEIS!T370)</f>
        <v>45488</v>
      </c>
      <c r="I371" s="57">
        <f ca="1">+TODAY()-atualizaçãoIMOVEIS!U370</f>
        <v>45488</v>
      </c>
      <c r="J371" s="54">
        <f>+atualizaçãoIMOVEIS!K370</f>
        <v>0</v>
      </c>
      <c r="K371" s="54"/>
      <c r="L371" s="54" t="e">
        <f t="shared" si="11"/>
        <v>#DIV/0!</v>
      </c>
      <c r="M371" s="54"/>
      <c r="N371" s="54">
        <f>+atualizaçãoIMOVEIS!L370</f>
        <v>0</v>
      </c>
      <c r="O371" s="54"/>
      <c r="P371" s="54">
        <f>+atualizaçãoIMOVEIS!N370</f>
        <v>0</v>
      </c>
      <c r="Q371" s="62">
        <f>SUM(W$3:W371)</f>
        <v>369</v>
      </c>
      <c r="R371">
        <f>+atualizaçãoIMOVEIS!Q370</f>
        <v>0</v>
      </c>
      <c r="S371">
        <f>+atualizaçãoIMOVEIS!S370</f>
        <v>0</v>
      </c>
      <c r="T371">
        <f>+atualizaçãoIMOVEIS!V370</f>
        <v>0</v>
      </c>
      <c r="U371" s="56">
        <f>IFERROR(VLOOKUP(G371,'Tabela de Peso'!B$36:E$53,4,0),1)</f>
        <v>1</v>
      </c>
      <c r="V371">
        <f>IF(J371=0,'Tabela de Peso'!E$11,'Tabela de Peso'!E$10)</f>
        <v>8</v>
      </c>
      <c r="W371" s="1">
        <f>IF(atualizaçãoIMOVEIS!AB370="Especial",'Tabela de Peso'!$E$4,1)</f>
        <v>1</v>
      </c>
      <c r="X371" s="1">
        <f>IFERROR(VLOOKUP(D371,'Tabela de Peso'!B:E,4,0),'Tabela de Peso'!E$32)</f>
        <v>-100</v>
      </c>
      <c r="Y371" s="70">
        <f>COUNTIF(Clientes!B:B,B371)</f>
        <v>1048347</v>
      </c>
      <c r="Z371" s="69">
        <f>+COUNTIF(Visitas!B:B,B371)</f>
        <v>1048172</v>
      </c>
      <c r="AA371" s="94">
        <f>IFERROR(VLOOKUP(B371,ZAP!A$2:AC$793,28,0),1)</f>
        <v>1</v>
      </c>
      <c r="AB371" s="65">
        <f>IFERROR(VLOOKUP(B371,ZAP!A$2:AC$793,26,0),1)</f>
        <v>1</v>
      </c>
      <c r="AC371" s="55">
        <f>IF(B371="",-9999999999,((AA371*'Tabela de Peso'!$E$7/H371)+(Z371*'Tabela de Peso'!$E$6/H371)+(Y371*'Tabela de Peso'!$E$5/H371)+(AB371*'Tabela de Peso'!$E$9+T371/1000)+W371+V371+X371+U371++AF371+S371+atualizaçãoIMOVEIS!R370)-I371-P371/1000)</f>
        <v>-9999999999</v>
      </c>
      <c r="AD371" s="66" t="str">
        <f>IFERROR(+VLOOKUP(B371,ZAP!A:D,3,0),"não")</f>
        <v>não</v>
      </c>
      <c r="AE371" s="55" t="str">
        <f>IF(B371="","",IF(A371&lt;81,IF(AD371="ativo","manter","inserir"),IF(AD371="ativo",IF(H371&lt;'Tabela de Peso'!D$8,"manter","retirar"),"Não anunciar")))</f>
        <v/>
      </c>
    </row>
    <row r="372" spans="1:31" s="11" customFormat="1" x14ac:dyDescent="0.25">
      <c r="A372" s="56">
        <f t="shared" ca="1" si="10"/>
        <v>85</v>
      </c>
      <c r="B372" t="str">
        <f>IF(atualizaçãoIMOVEIS!Y371="",IF(atualizaçãoIMOVEIS!Z371="","",atualizaçãoIMOVEIS!B371),atualizaçãoIMOVEIS!B371)</f>
        <v/>
      </c>
      <c r="C372" t="e">
        <f>+LEFT(atualizaçãoIMOVEIS!F371,SEARCH(",",atualizaçãoIMOVEIS!F371))</f>
        <v>#VALUE!</v>
      </c>
      <c r="D372">
        <f>+atualizaçãoIMOVEIS!H371</f>
        <v>0</v>
      </c>
      <c r="E372">
        <f>+atualizaçãoIMOVEIS!J371</f>
        <v>0</v>
      </c>
      <c r="F372">
        <f>IFERROR(LEFT(atualizaçãoIMOVEIS!Y371,SEARCH(",",atualizaçãoIMOVEIS!Y371)-1),atualizaçãoIMOVEIS!Y371)</f>
        <v>0</v>
      </c>
      <c r="G372">
        <f>+atualizaçãoIMOVEIS!D371</f>
        <v>0</v>
      </c>
      <c r="H372" s="67">
        <f ca="1">IF('Tabela de Peso'!$E$8-atualizaçãoIMOVEIS!T371=0,1,'Tabela de Peso'!$E$8-atualizaçãoIMOVEIS!T371)</f>
        <v>45488</v>
      </c>
      <c r="I372" s="57">
        <f ca="1">+TODAY()-atualizaçãoIMOVEIS!U371</f>
        <v>45488</v>
      </c>
      <c r="J372" s="54">
        <f>+atualizaçãoIMOVEIS!K371</f>
        <v>0</v>
      </c>
      <c r="K372" s="54"/>
      <c r="L372" s="54" t="e">
        <f t="shared" si="11"/>
        <v>#DIV/0!</v>
      </c>
      <c r="M372" s="54"/>
      <c r="N372" s="54">
        <f>+atualizaçãoIMOVEIS!L371</f>
        <v>0</v>
      </c>
      <c r="O372" s="54"/>
      <c r="P372" s="54">
        <f>+atualizaçãoIMOVEIS!N371</f>
        <v>0</v>
      </c>
      <c r="Q372" s="62">
        <f>SUM(W$3:W372)</f>
        <v>370</v>
      </c>
      <c r="R372">
        <f>+atualizaçãoIMOVEIS!Q371</f>
        <v>0</v>
      </c>
      <c r="S372">
        <f>+atualizaçãoIMOVEIS!S371</f>
        <v>0</v>
      </c>
      <c r="T372">
        <f>+atualizaçãoIMOVEIS!V371</f>
        <v>0</v>
      </c>
      <c r="U372" s="56">
        <f>IFERROR(VLOOKUP(G372,'Tabela de Peso'!B$36:E$53,4,0),1)</f>
        <v>1</v>
      </c>
      <c r="V372">
        <f>IF(J372=0,'Tabela de Peso'!E$11,'Tabela de Peso'!E$10)</f>
        <v>8</v>
      </c>
      <c r="W372" s="1">
        <f>IF(atualizaçãoIMOVEIS!AB371="Especial",'Tabela de Peso'!$E$4,1)</f>
        <v>1</v>
      </c>
      <c r="X372" s="1">
        <f>IFERROR(VLOOKUP(D372,'Tabela de Peso'!B:E,4,0),'Tabela de Peso'!E$32)</f>
        <v>-100</v>
      </c>
      <c r="Y372" s="70">
        <f>COUNTIF(Clientes!B:B,B372)</f>
        <v>1048347</v>
      </c>
      <c r="Z372" s="69">
        <f>+COUNTIF(Visitas!B:B,B372)</f>
        <v>1048172</v>
      </c>
      <c r="AA372" s="94">
        <f>IFERROR(VLOOKUP(B372,ZAP!A$2:AC$793,28,0),1)</f>
        <v>1</v>
      </c>
      <c r="AB372" s="65">
        <f>IFERROR(VLOOKUP(B372,ZAP!A$2:AC$793,26,0),1)</f>
        <v>1</v>
      </c>
      <c r="AC372" s="55">
        <f>IF(B372="",-9999999999,((AA372*'Tabela de Peso'!$E$7/H372)+(Z372*'Tabela de Peso'!$E$6/H372)+(Y372*'Tabela de Peso'!$E$5/H372)+(AB372*'Tabela de Peso'!$E$9+T372/1000)+W372+V372+X372+U372++AF372+S372+atualizaçãoIMOVEIS!R371)-I372-P372/1000)</f>
        <v>-9999999999</v>
      </c>
      <c r="AD372" s="66" t="str">
        <f>IFERROR(+VLOOKUP(B372,ZAP!A:D,3,0),"não")</f>
        <v>não</v>
      </c>
      <c r="AE372" s="55" t="str">
        <f>IF(B372="","",IF(A372&lt;81,IF(AD372="ativo","manter","inserir"),IF(AD372="ativo",IF(H372&lt;'Tabela de Peso'!D$8,"manter","retirar"),"Não anunciar")))</f>
        <v/>
      </c>
    </row>
    <row r="373" spans="1:31" s="11" customFormat="1" x14ac:dyDescent="0.25">
      <c r="A373" s="56">
        <f t="shared" ca="1" si="10"/>
        <v>85</v>
      </c>
      <c r="B373" t="str">
        <f>IF(atualizaçãoIMOVEIS!Y372="",IF(atualizaçãoIMOVEIS!Z372="","",atualizaçãoIMOVEIS!B372),atualizaçãoIMOVEIS!B372)</f>
        <v/>
      </c>
      <c r="C373" t="e">
        <f>+LEFT(atualizaçãoIMOVEIS!F372,SEARCH(",",atualizaçãoIMOVEIS!F372))</f>
        <v>#VALUE!</v>
      </c>
      <c r="D373">
        <f>+atualizaçãoIMOVEIS!H372</f>
        <v>0</v>
      </c>
      <c r="E373">
        <f>+atualizaçãoIMOVEIS!J372</f>
        <v>0</v>
      </c>
      <c r="F373">
        <f>IFERROR(LEFT(atualizaçãoIMOVEIS!Y372,SEARCH(",",atualizaçãoIMOVEIS!Y372)-1),atualizaçãoIMOVEIS!Y372)</f>
        <v>0</v>
      </c>
      <c r="G373">
        <f>+atualizaçãoIMOVEIS!D372</f>
        <v>0</v>
      </c>
      <c r="H373" s="67">
        <f ca="1">IF('Tabela de Peso'!$E$8-atualizaçãoIMOVEIS!T372=0,1,'Tabela de Peso'!$E$8-atualizaçãoIMOVEIS!T372)</f>
        <v>45488</v>
      </c>
      <c r="I373" s="57">
        <f ca="1">+TODAY()-atualizaçãoIMOVEIS!U372</f>
        <v>45488</v>
      </c>
      <c r="J373" s="54">
        <f>+atualizaçãoIMOVEIS!K372</f>
        <v>0</v>
      </c>
      <c r="K373" s="54"/>
      <c r="L373" s="54" t="e">
        <f t="shared" si="11"/>
        <v>#DIV/0!</v>
      </c>
      <c r="M373" s="54"/>
      <c r="N373" s="54">
        <f>+atualizaçãoIMOVEIS!L372</f>
        <v>0</v>
      </c>
      <c r="O373" s="54"/>
      <c r="P373" s="54">
        <f>+atualizaçãoIMOVEIS!N372</f>
        <v>0</v>
      </c>
      <c r="Q373" s="62">
        <f>SUM(W$3:W373)</f>
        <v>371</v>
      </c>
      <c r="R373">
        <f>+atualizaçãoIMOVEIS!Q372</f>
        <v>0</v>
      </c>
      <c r="S373">
        <f>+atualizaçãoIMOVEIS!S372</f>
        <v>0</v>
      </c>
      <c r="T373">
        <f>+atualizaçãoIMOVEIS!V372</f>
        <v>0</v>
      </c>
      <c r="U373" s="56">
        <f>IFERROR(VLOOKUP(G373,'Tabela de Peso'!B$36:E$53,4,0),1)</f>
        <v>1</v>
      </c>
      <c r="V373">
        <f>IF(J373=0,'Tabela de Peso'!E$11,'Tabela de Peso'!E$10)</f>
        <v>8</v>
      </c>
      <c r="W373" s="1">
        <f>IF(atualizaçãoIMOVEIS!AB372="Especial",'Tabela de Peso'!$E$4,1)</f>
        <v>1</v>
      </c>
      <c r="X373" s="1">
        <f>IFERROR(VLOOKUP(D373,'Tabela de Peso'!B:E,4,0),'Tabela de Peso'!E$32)</f>
        <v>-100</v>
      </c>
      <c r="Y373" s="70">
        <f>COUNTIF(Clientes!B:B,B373)</f>
        <v>1048347</v>
      </c>
      <c r="Z373" s="69">
        <f>+COUNTIF(Visitas!B:B,B373)</f>
        <v>1048172</v>
      </c>
      <c r="AA373" s="94">
        <f>IFERROR(VLOOKUP(B373,ZAP!A$2:AC$793,28,0),1)</f>
        <v>1</v>
      </c>
      <c r="AB373" s="65">
        <f>IFERROR(VLOOKUP(B373,ZAP!A$2:AC$793,26,0),1)</f>
        <v>1</v>
      </c>
      <c r="AC373" s="55">
        <f>IF(B373="",-9999999999,((AA373*'Tabela de Peso'!$E$7/H373)+(Z373*'Tabela de Peso'!$E$6/H373)+(Y373*'Tabela de Peso'!$E$5/H373)+(AB373*'Tabela de Peso'!$E$9+T373/1000)+W373+V373+X373+U373++AF373+S373+atualizaçãoIMOVEIS!R372)-I373-P373/1000)</f>
        <v>-9999999999</v>
      </c>
      <c r="AD373" s="66" t="str">
        <f>IFERROR(+VLOOKUP(B373,ZAP!A:D,3,0),"não")</f>
        <v>não</v>
      </c>
      <c r="AE373" s="55" t="str">
        <f>IF(B373="","",IF(A373&lt;81,IF(AD373="ativo","manter","inserir"),IF(AD373="ativo",IF(H373&lt;'Tabela de Peso'!D$8,"manter","retirar"),"Não anunciar")))</f>
        <v/>
      </c>
    </row>
    <row r="374" spans="1:31" s="11" customFormat="1" x14ac:dyDescent="0.25">
      <c r="A374" s="56">
        <f t="shared" ca="1" si="10"/>
        <v>85</v>
      </c>
      <c r="B374" t="str">
        <f>IF(atualizaçãoIMOVEIS!Y373="",IF(atualizaçãoIMOVEIS!Z373="","",atualizaçãoIMOVEIS!B373),atualizaçãoIMOVEIS!B373)</f>
        <v/>
      </c>
      <c r="C374" t="e">
        <f>+LEFT(atualizaçãoIMOVEIS!F373,SEARCH(",",atualizaçãoIMOVEIS!F373))</f>
        <v>#VALUE!</v>
      </c>
      <c r="D374">
        <f>+atualizaçãoIMOVEIS!H373</f>
        <v>0</v>
      </c>
      <c r="E374">
        <f>+atualizaçãoIMOVEIS!J373</f>
        <v>0</v>
      </c>
      <c r="F374">
        <f>IFERROR(LEFT(atualizaçãoIMOVEIS!Y373,SEARCH(",",atualizaçãoIMOVEIS!Y373)-1),atualizaçãoIMOVEIS!Y373)</f>
        <v>0</v>
      </c>
      <c r="G374">
        <f>+atualizaçãoIMOVEIS!D373</f>
        <v>0</v>
      </c>
      <c r="H374" s="67">
        <f ca="1">IF('Tabela de Peso'!$E$8-atualizaçãoIMOVEIS!T373=0,1,'Tabela de Peso'!$E$8-atualizaçãoIMOVEIS!T373)</f>
        <v>45488</v>
      </c>
      <c r="I374" s="57">
        <f ca="1">+TODAY()-atualizaçãoIMOVEIS!U373</f>
        <v>45488</v>
      </c>
      <c r="J374" s="54">
        <f>+atualizaçãoIMOVEIS!K373</f>
        <v>0</v>
      </c>
      <c r="K374" s="54"/>
      <c r="L374" s="54" t="e">
        <f t="shared" si="11"/>
        <v>#DIV/0!</v>
      </c>
      <c r="M374" s="54"/>
      <c r="N374" s="54">
        <f>+atualizaçãoIMOVEIS!L373</f>
        <v>0</v>
      </c>
      <c r="O374" s="54"/>
      <c r="P374" s="54">
        <f>+atualizaçãoIMOVEIS!N373</f>
        <v>0</v>
      </c>
      <c r="Q374" s="62">
        <f>SUM(W$3:W374)</f>
        <v>372</v>
      </c>
      <c r="R374">
        <f>+atualizaçãoIMOVEIS!Q373</f>
        <v>0</v>
      </c>
      <c r="S374">
        <f>+atualizaçãoIMOVEIS!S373</f>
        <v>0</v>
      </c>
      <c r="T374">
        <f>+atualizaçãoIMOVEIS!V373</f>
        <v>0</v>
      </c>
      <c r="U374" s="56">
        <f>IFERROR(VLOOKUP(G374,'Tabela de Peso'!B$36:E$53,4,0),1)</f>
        <v>1</v>
      </c>
      <c r="V374">
        <f>IF(J374=0,'Tabela de Peso'!E$11,'Tabela de Peso'!E$10)</f>
        <v>8</v>
      </c>
      <c r="W374" s="1">
        <f>IF(atualizaçãoIMOVEIS!AB373="Especial",'Tabela de Peso'!$E$4,1)</f>
        <v>1</v>
      </c>
      <c r="X374" s="1">
        <f>IFERROR(VLOOKUP(D374,'Tabela de Peso'!B:E,4,0),'Tabela de Peso'!E$32)</f>
        <v>-100</v>
      </c>
      <c r="Y374" s="70">
        <f>COUNTIF(Clientes!B:B,B374)</f>
        <v>1048347</v>
      </c>
      <c r="Z374" s="69">
        <f>+COUNTIF(Visitas!B:B,B374)</f>
        <v>1048172</v>
      </c>
      <c r="AA374" s="94">
        <f>IFERROR(VLOOKUP(B374,ZAP!A$2:AC$793,28,0),1)</f>
        <v>1</v>
      </c>
      <c r="AB374" s="65">
        <f>IFERROR(VLOOKUP(B374,ZAP!A$2:AC$793,26,0),1)</f>
        <v>1</v>
      </c>
      <c r="AC374" s="55">
        <f>IF(B374="",-9999999999,((AA374*'Tabela de Peso'!$E$7/H374)+(Z374*'Tabela de Peso'!$E$6/H374)+(Y374*'Tabela de Peso'!$E$5/H374)+(AB374*'Tabela de Peso'!$E$9+T374/1000)+W374+V374+X374+U374++AF374+S374+atualizaçãoIMOVEIS!R373)-I374-P374/1000)</f>
        <v>-9999999999</v>
      </c>
      <c r="AD374" s="66" t="str">
        <f>IFERROR(+VLOOKUP(B374,ZAP!A:D,3,0),"não")</f>
        <v>não</v>
      </c>
      <c r="AE374" s="55" t="str">
        <f>IF(B374="","",IF(A374&lt;81,IF(AD374="ativo","manter","inserir"),IF(AD374="ativo",IF(H374&lt;'Tabela de Peso'!D$8,"manter","retirar"),"Não anunciar")))</f>
        <v/>
      </c>
    </row>
    <row r="375" spans="1:31" s="11" customFormat="1" x14ac:dyDescent="0.25">
      <c r="A375" s="56">
        <f t="shared" ca="1" si="10"/>
        <v>85</v>
      </c>
      <c r="B375" t="str">
        <f>IF(atualizaçãoIMOVEIS!Y374="",IF(atualizaçãoIMOVEIS!Z374="","",atualizaçãoIMOVEIS!B374),atualizaçãoIMOVEIS!B374)</f>
        <v/>
      </c>
      <c r="C375" t="e">
        <f>+LEFT(atualizaçãoIMOVEIS!F374,SEARCH(",",atualizaçãoIMOVEIS!F374))</f>
        <v>#VALUE!</v>
      </c>
      <c r="D375">
        <f>+atualizaçãoIMOVEIS!H374</f>
        <v>0</v>
      </c>
      <c r="E375">
        <f>+atualizaçãoIMOVEIS!J374</f>
        <v>0</v>
      </c>
      <c r="F375">
        <f>IFERROR(LEFT(atualizaçãoIMOVEIS!Y374,SEARCH(",",atualizaçãoIMOVEIS!Y374)-1),atualizaçãoIMOVEIS!Y374)</f>
        <v>0</v>
      </c>
      <c r="G375">
        <f>+atualizaçãoIMOVEIS!D374</f>
        <v>0</v>
      </c>
      <c r="H375" s="67">
        <f ca="1">IF('Tabela de Peso'!$E$8-atualizaçãoIMOVEIS!T374=0,1,'Tabela de Peso'!$E$8-atualizaçãoIMOVEIS!T374)</f>
        <v>45488</v>
      </c>
      <c r="I375" s="57">
        <f ca="1">+TODAY()-atualizaçãoIMOVEIS!U374</f>
        <v>45488</v>
      </c>
      <c r="J375" s="54">
        <f>+atualizaçãoIMOVEIS!K374</f>
        <v>0</v>
      </c>
      <c r="K375" s="54"/>
      <c r="L375" s="54" t="e">
        <f t="shared" si="11"/>
        <v>#DIV/0!</v>
      </c>
      <c r="M375" s="54"/>
      <c r="N375" s="54">
        <f>+atualizaçãoIMOVEIS!L374</f>
        <v>0</v>
      </c>
      <c r="O375" s="54"/>
      <c r="P375" s="54">
        <f>+atualizaçãoIMOVEIS!N374</f>
        <v>0</v>
      </c>
      <c r="Q375" s="62">
        <f>SUM(W$3:W375)</f>
        <v>373</v>
      </c>
      <c r="R375">
        <f>+atualizaçãoIMOVEIS!Q374</f>
        <v>0</v>
      </c>
      <c r="S375">
        <f>+atualizaçãoIMOVEIS!S374</f>
        <v>0</v>
      </c>
      <c r="T375">
        <f>+atualizaçãoIMOVEIS!V374</f>
        <v>0</v>
      </c>
      <c r="U375" s="56">
        <f>IFERROR(VLOOKUP(G375,'Tabela de Peso'!B$36:E$53,4,0),1)</f>
        <v>1</v>
      </c>
      <c r="V375">
        <f>IF(J375=0,'Tabela de Peso'!E$11,'Tabela de Peso'!E$10)</f>
        <v>8</v>
      </c>
      <c r="W375" s="1">
        <f>IF(atualizaçãoIMOVEIS!AB374="Especial",'Tabela de Peso'!$E$4,1)</f>
        <v>1</v>
      </c>
      <c r="X375" s="1">
        <f>IFERROR(VLOOKUP(D375,'Tabela de Peso'!B:E,4,0),'Tabela de Peso'!E$32)</f>
        <v>-100</v>
      </c>
      <c r="Y375" s="70">
        <f>COUNTIF(Clientes!B:B,B375)</f>
        <v>1048347</v>
      </c>
      <c r="Z375" s="69">
        <f>+COUNTIF(Visitas!B:B,B375)</f>
        <v>1048172</v>
      </c>
      <c r="AA375" s="94">
        <f>IFERROR(VLOOKUP(B375,ZAP!A$2:AC$793,28,0),1)</f>
        <v>1</v>
      </c>
      <c r="AB375" s="65">
        <f>IFERROR(VLOOKUP(B375,ZAP!A$2:AC$793,26,0),1)</f>
        <v>1</v>
      </c>
      <c r="AC375" s="55">
        <f>IF(B375="",-9999999999,((AA375*'Tabela de Peso'!$E$7/H375)+(Z375*'Tabela de Peso'!$E$6/H375)+(Y375*'Tabela de Peso'!$E$5/H375)+(AB375*'Tabela de Peso'!$E$9+T375/1000)+W375+V375+X375+U375++AF375+S375+atualizaçãoIMOVEIS!R374)-I375-P375/1000)</f>
        <v>-9999999999</v>
      </c>
      <c r="AD375" s="66" t="str">
        <f>IFERROR(+VLOOKUP(B375,ZAP!A:D,3,0),"não")</f>
        <v>não</v>
      </c>
      <c r="AE375" s="55" t="str">
        <f>IF(B375="","",IF(A375&lt;81,IF(AD375="ativo","manter","inserir"),IF(AD375="ativo",IF(H375&lt;'Tabela de Peso'!D$8,"manter","retirar"),"Não anunciar")))</f>
        <v/>
      </c>
    </row>
    <row r="376" spans="1:31" s="11" customFormat="1" x14ac:dyDescent="0.25">
      <c r="A376" s="56">
        <f t="shared" ca="1" si="10"/>
        <v>85</v>
      </c>
      <c r="B376" t="str">
        <f>IF(atualizaçãoIMOVEIS!Y375="",IF(atualizaçãoIMOVEIS!Z375="","",atualizaçãoIMOVEIS!B375),atualizaçãoIMOVEIS!B375)</f>
        <v/>
      </c>
      <c r="C376" t="e">
        <f>+LEFT(atualizaçãoIMOVEIS!F375,SEARCH(",",atualizaçãoIMOVEIS!F375))</f>
        <v>#VALUE!</v>
      </c>
      <c r="D376">
        <f>+atualizaçãoIMOVEIS!H375</f>
        <v>0</v>
      </c>
      <c r="E376">
        <f>+atualizaçãoIMOVEIS!J375</f>
        <v>0</v>
      </c>
      <c r="F376">
        <f>IFERROR(LEFT(atualizaçãoIMOVEIS!Y375,SEARCH(",",atualizaçãoIMOVEIS!Y375)-1),atualizaçãoIMOVEIS!Y375)</f>
        <v>0</v>
      </c>
      <c r="G376">
        <f>+atualizaçãoIMOVEIS!D375</f>
        <v>0</v>
      </c>
      <c r="H376" s="67">
        <f ca="1">IF('Tabela de Peso'!$E$8-atualizaçãoIMOVEIS!T375=0,1,'Tabela de Peso'!$E$8-atualizaçãoIMOVEIS!T375)</f>
        <v>45488</v>
      </c>
      <c r="I376" s="57">
        <f ca="1">+TODAY()-atualizaçãoIMOVEIS!U375</f>
        <v>45488</v>
      </c>
      <c r="J376" s="54">
        <f>+atualizaçãoIMOVEIS!K375</f>
        <v>0</v>
      </c>
      <c r="K376" s="54"/>
      <c r="L376" s="54" t="e">
        <f t="shared" si="11"/>
        <v>#DIV/0!</v>
      </c>
      <c r="M376" s="54"/>
      <c r="N376" s="54">
        <f>+atualizaçãoIMOVEIS!L375</f>
        <v>0</v>
      </c>
      <c r="O376" s="54"/>
      <c r="P376" s="54">
        <f>+atualizaçãoIMOVEIS!N375</f>
        <v>0</v>
      </c>
      <c r="Q376" s="62">
        <f>SUM(W$3:W376)</f>
        <v>374</v>
      </c>
      <c r="R376">
        <f>+atualizaçãoIMOVEIS!Q375</f>
        <v>0</v>
      </c>
      <c r="S376">
        <f>+atualizaçãoIMOVEIS!S375</f>
        <v>0</v>
      </c>
      <c r="T376">
        <f>+atualizaçãoIMOVEIS!V375</f>
        <v>0</v>
      </c>
      <c r="U376" s="56">
        <f>IFERROR(VLOOKUP(G376,'Tabela de Peso'!B$36:E$53,4,0),1)</f>
        <v>1</v>
      </c>
      <c r="V376">
        <f>IF(J376=0,'Tabela de Peso'!E$11,'Tabela de Peso'!E$10)</f>
        <v>8</v>
      </c>
      <c r="W376" s="1">
        <f>IF(atualizaçãoIMOVEIS!AB375="Especial",'Tabela de Peso'!$E$4,1)</f>
        <v>1</v>
      </c>
      <c r="X376" s="1">
        <f>IFERROR(VLOOKUP(D376,'Tabela de Peso'!B:E,4,0),'Tabela de Peso'!E$32)</f>
        <v>-100</v>
      </c>
      <c r="Y376" s="70">
        <f>COUNTIF(Clientes!B:B,B376)</f>
        <v>1048347</v>
      </c>
      <c r="Z376" s="69">
        <f>+COUNTIF(Visitas!B:B,B376)</f>
        <v>1048172</v>
      </c>
      <c r="AA376" s="94">
        <f>IFERROR(VLOOKUP(B376,ZAP!A$2:AC$793,28,0),1)</f>
        <v>1</v>
      </c>
      <c r="AB376" s="65">
        <f>IFERROR(VLOOKUP(B376,ZAP!A$2:AC$793,26,0),1)</f>
        <v>1</v>
      </c>
      <c r="AC376" s="55">
        <f>IF(B376="",-9999999999,((AA376*'Tabela de Peso'!$E$7/H376)+(Z376*'Tabela de Peso'!$E$6/H376)+(Y376*'Tabela de Peso'!$E$5/H376)+(AB376*'Tabela de Peso'!$E$9+T376/1000)+W376+V376+X376+U376++AF376+S376+atualizaçãoIMOVEIS!R375)-I376-P376/1000)</f>
        <v>-9999999999</v>
      </c>
      <c r="AD376" s="66" t="str">
        <f>IFERROR(+VLOOKUP(B376,ZAP!A:D,3,0),"não")</f>
        <v>não</v>
      </c>
      <c r="AE376" s="55" t="str">
        <f>IF(B376="","",IF(A376&lt;81,IF(AD376="ativo","manter","inserir"),IF(AD376="ativo",IF(H376&lt;'Tabela de Peso'!D$8,"manter","retirar"),"Não anunciar")))</f>
        <v/>
      </c>
    </row>
    <row r="377" spans="1:31" s="11" customFormat="1" x14ac:dyDescent="0.25">
      <c r="A377" s="56">
        <f t="shared" ca="1" si="10"/>
        <v>85</v>
      </c>
      <c r="B377" t="str">
        <f>IF(atualizaçãoIMOVEIS!Y376="",IF(atualizaçãoIMOVEIS!Z376="","",atualizaçãoIMOVEIS!B376),atualizaçãoIMOVEIS!B376)</f>
        <v/>
      </c>
      <c r="C377" t="e">
        <f>+LEFT(atualizaçãoIMOVEIS!F376,SEARCH(",",atualizaçãoIMOVEIS!F376))</f>
        <v>#VALUE!</v>
      </c>
      <c r="D377">
        <f>+atualizaçãoIMOVEIS!H376</f>
        <v>0</v>
      </c>
      <c r="E377">
        <f>+atualizaçãoIMOVEIS!J376</f>
        <v>0</v>
      </c>
      <c r="F377">
        <f>IFERROR(LEFT(atualizaçãoIMOVEIS!Y376,SEARCH(",",atualizaçãoIMOVEIS!Y376)-1),atualizaçãoIMOVEIS!Y376)</f>
        <v>0</v>
      </c>
      <c r="G377">
        <f>+atualizaçãoIMOVEIS!D376</f>
        <v>0</v>
      </c>
      <c r="H377" s="67">
        <f ca="1">IF('Tabela de Peso'!$E$8-atualizaçãoIMOVEIS!T376=0,1,'Tabela de Peso'!$E$8-atualizaçãoIMOVEIS!T376)</f>
        <v>45488</v>
      </c>
      <c r="I377" s="57">
        <f ca="1">+TODAY()-atualizaçãoIMOVEIS!U376</f>
        <v>45488</v>
      </c>
      <c r="J377" s="54">
        <f>+atualizaçãoIMOVEIS!K376</f>
        <v>0</v>
      </c>
      <c r="K377" s="54"/>
      <c r="L377" s="54" t="e">
        <f t="shared" si="11"/>
        <v>#DIV/0!</v>
      </c>
      <c r="M377" s="54"/>
      <c r="N377" s="54">
        <f>+atualizaçãoIMOVEIS!L376</f>
        <v>0</v>
      </c>
      <c r="O377" s="54"/>
      <c r="P377" s="54">
        <f>+atualizaçãoIMOVEIS!N376</f>
        <v>0</v>
      </c>
      <c r="Q377" s="62">
        <f>SUM(W$3:W377)</f>
        <v>375</v>
      </c>
      <c r="R377">
        <f>+atualizaçãoIMOVEIS!Q376</f>
        <v>0</v>
      </c>
      <c r="S377">
        <f>+atualizaçãoIMOVEIS!S376</f>
        <v>0</v>
      </c>
      <c r="T377">
        <f>+atualizaçãoIMOVEIS!V376</f>
        <v>0</v>
      </c>
      <c r="U377" s="56">
        <f>IFERROR(VLOOKUP(G377,'Tabela de Peso'!B$36:E$53,4,0),1)</f>
        <v>1</v>
      </c>
      <c r="V377">
        <f>IF(J377=0,'Tabela de Peso'!E$11,'Tabela de Peso'!E$10)</f>
        <v>8</v>
      </c>
      <c r="W377" s="1">
        <f>IF(atualizaçãoIMOVEIS!AB376="Especial",'Tabela de Peso'!$E$4,1)</f>
        <v>1</v>
      </c>
      <c r="X377" s="1">
        <f>IFERROR(VLOOKUP(D377,'Tabela de Peso'!B:E,4,0),'Tabela de Peso'!E$32)</f>
        <v>-100</v>
      </c>
      <c r="Y377" s="70">
        <f>COUNTIF(Clientes!B:B,B377)</f>
        <v>1048347</v>
      </c>
      <c r="Z377" s="69">
        <f>+COUNTIF(Visitas!B:B,B377)</f>
        <v>1048172</v>
      </c>
      <c r="AA377" s="94">
        <f>IFERROR(VLOOKUP(B377,ZAP!A$2:AC$793,28,0),1)</f>
        <v>1</v>
      </c>
      <c r="AB377" s="65">
        <f>IFERROR(VLOOKUP(B377,ZAP!A$2:AC$793,26,0),1)</f>
        <v>1</v>
      </c>
      <c r="AC377" s="55">
        <f>IF(B377="",-9999999999,((AA377*'Tabela de Peso'!$E$7/H377)+(Z377*'Tabela de Peso'!$E$6/H377)+(Y377*'Tabela de Peso'!$E$5/H377)+(AB377*'Tabela de Peso'!$E$9+T377/1000)+W377+V377+X377+U377++AF377+S377+atualizaçãoIMOVEIS!R376)-I377-P377/1000)</f>
        <v>-9999999999</v>
      </c>
      <c r="AD377" s="66" t="str">
        <f>IFERROR(+VLOOKUP(B377,ZAP!A:D,3,0),"não")</f>
        <v>não</v>
      </c>
      <c r="AE377" s="55" t="str">
        <f>IF(B377="","",IF(A377&lt;81,IF(AD377="ativo","manter","inserir"),IF(AD377="ativo",IF(H377&lt;'Tabela de Peso'!D$8,"manter","retirar"),"Não anunciar")))</f>
        <v/>
      </c>
    </row>
    <row r="378" spans="1:31" s="11" customFormat="1" x14ac:dyDescent="0.25">
      <c r="A378" s="56">
        <f t="shared" ca="1" si="10"/>
        <v>85</v>
      </c>
      <c r="B378" t="str">
        <f>IF(atualizaçãoIMOVEIS!Y377="",IF(atualizaçãoIMOVEIS!Z377="","",atualizaçãoIMOVEIS!B377),atualizaçãoIMOVEIS!B377)</f>
        <v/>
      </c>
      <c r="C378" t="e">
        <f>+LEFT(atualizaçãoIMOVEIS!F377,SEARCH(",",atualizaçãoIMOVEIS!F377))</f>
        <v>#VALUE!</v>
      </c>
      <c r="D378">
        <f>+atualizaçãoIMOVEIS!H377</f>
        <v>0</v>
      </c>
      <c r="E378">
        <f>+atualizaçãoIMOVEIS!J377</f>
        <v>0</v>
      </c>
      <c r="F378">
        <f>IFERROR(LEFT(atualizaçãoIMOVEIS!Y377,SEARCH(",",atualizaçãoIMOVEIS!Y377)-1),atualizaçãoIMOVEIS!Y377)</f>
        <v>0</v>
      </c>
      <c r="G378">
        <f>+atualizaçãoIMOVEIS!D377</f>
        <v>0</v>
      </c>
      <c r="H378" s="67">
        <f ca="1">IF('Tabela de Peso'!$E$8-atualizaçãoIMOVEIS!T377=0,1,'Tabela de Peso'!$E$8-atualizaçãoIMOVEIS!T377)</f>
        <v>45488</v>
      </c>
      <c r="I378" s="57">
        <f ca="1">+TODAY()-atualizaçãoIMOVEIS!U377</f>
        <v>45488</v>
      </c>
      <c r="J378" s="54">
        <f>+atualizaçãoIMOVEIS!K377</f>
        <v>0</v>
      </c>
      <c r="K378" s="54"/>
      <c r="L378" s="54" t="e">
        <f t="shared" si="11"/>
        <v>#DIV/0!</v>
      </c>
      <c r="M378" s="54"/>
      <c r="N378" s="54">
        <f>+atualizaçãoIMOVEIS!L377</f>
        <v>0</v>
      </c>
      <c r="O378" s="54"/>
      <c r="P378" s="54">
        <f>+atualizaçãoIMOVEIS!N377</f>
        <v>0</v>
      </c>
      <c r="Q378" s="62">
        <f>SUM(W$3:W378)</f>
        <v>376</v>
      </c>
      <c r="R378">
        <f>+atualizaçãoIMOVEIS!Q377</f>
        <v>0</v>
      </c>
      <c r="S378">
        <f>+atualizaçãoIMOVEIS!S377</f>
        <v>0</v>
      </c>
      <c r="T378">
        <f>+atualizaçãoIMOVEIS!V377</f>
        <v>0</v>
      </c>
      <c r="U378" s="56">
        <f>IFERROR(VLOOKUP(G378,'Tabela de Peso'!B$36:E$53,4,0),1)</f>
        <v>1</v>
      </c>
      <c r="V378">
        <f>IF(J378=0,'Tabela de Peso'!E$11,'Tabela de Peso'!E$10)</f>
        <v>8</v>
      </c>
      <c r="W378" s="1">
        <f>IF(atualizaçãoIMOVEIS!AB377="Especial",'Tabela de Peso'!$E$4,1)</f>
        <v>1</v>
      </c>
      <c r="X378" s="1">
        <f>IFERROR(VLOOKUP(D378,'Tabela de Peso'!B:E,4,0),'Tabela de Peso'!E$32)</f>
        <v>-100</v>
      </c>
      <c r="Y378" s="70">
        <f>COUNTIF(Clientes!B:B,B378)</f>
        <v>1048347</v>
      </c>
      <c r="Z378" s="69">
        <f>+COUNTIF(Visitas!B:B,B378)</f>
        <v>1048172</v>
      </c>
      <c r="AA378" s="94">
        <f>IFERROR(VLOOKUP(B378,ZAP!A$2:AC$793,28,0),1)</f>
        <v>1</v>
      </c>
      <c r="AB378" s="65">
        <f>IFERROR(VLOOKUP(B378,ZAP!A$2:AC$793,26,0),1)</f>
        <v>1</v>
      </c>
      <c r="AC378" s="55">
        <f>IF(B378="",-9999999999,((AA378*'Tabela de Peso'!$E$7/H378)+(Z378*'Tabela de Peso'!$E$6/H378)+(Y378*'Tabela de Peso'!$E$5/H378)+(AB378*'Tabela de Peso'!$E$9+T378/1000)+W378+V378+X378+U378++AF378+S378+atualizaçãoIMOVEIS!R377)-I378-P378/1000)</f>
        <v>-9999999999</v>
      </c>
      <c r="AD378" s="66" t="str">
        <f>IFERROR(+VLOOKUP(B378,ZAP!A:D,3,0),"não")</f>
        <v>não</v>
      </c>
      <c r="AE378" s="55" t="str">
        <f>IF(B378="","",IF(A378&lt;81,IF(AD378="ativo","manter","inserir"),IF(AD378="ativo",IF(H378&lt;'Tabela de Peso'!D$8,"manter","retirar"),"Não anunciar")))</f>
        <v/>
      </c>
    </row>
    <row r="379" spans="1:31" s="11" customFormat="1" x14ac:dyDescent="0.25">
      <c r="A379" s="56">
        <f t="shared" ca="1" si="10"/>
        <v>85</v>
      </c>
      <c r="B379" t="str">
        <f>IF(atualizaçãoIMOVEIS!Y378="",IF(atualizaçãoIMOVEIS!Z378="","",atualizaçãoIMOVEIS!B378),atualizaçãoIMOVEIS!B378)</f>
        <v/>
      </c>
      <c r="C379" t="e">
        <f>+LEFT(atualizaçãoIMOVEIS!F378,SEARCH(",",atualizaçãoIMOVEIS!F378))</f>
        <v>#VALUE!</v>
      </c>
      <c r="D379">
        <f>+atualizaçãoIMOVEIS!H378</f>
        <v>0</v>
      </c>
      <c r="E379">
        <f>+atualizaçãoIMOVEIS!J378</f>
        <v>0</v>
      </c>
      <c r="F379">
        <f>IFERROR(LEFT(atualizaçãoIMOVEIS!Y378,SEARCH(",",atualizaçãoIMOVEIS!Y378)-1),atualizaçãoIMOVEIS!Y378)</f>
        <v>0</v>
      </c>
      <c r="G379">
        <f>+atualizaçãoIMOVEIS!D378</f>
        <v>0</v>
      </c>
      <c r="H379" s="67">
        <f ca="1">IF('Tabela de Peso'!$E$8-atualizaçãoIMOVEIS!T378=0,1,'Tabela de Peso'!$E$8-atualizaçãoIMOVEIS!T378)</f>
        <v>45488</v>
      </c>
      <c r="I379" s="57">
        <f ca="1">+TODAY()-atualizaçãoIMOVEIS!U378</f>
        <v>45488</v>
      </c>
      <c r="J379" s="54">
        <f>+atualizaçãoIMOVEIS!K378</f>
        <v>0</v>
      </c>
      <c r="K379" s="54"/>
      <c r="L379" s="54" t="e">
        <f t="shared" si="11"/>
        <v>#DIV/0!</v>
      </c>
      <c r="M379" s="54"/>
      <c r="N379" s="54">
        <f>+atualizaçãoIMOVEIS!L378</f>
        <v>0</v>
      </c>
      <c r="O379" s="54"/>
      <c r="P379" s="54">
        <f>+atualizaçãoIMOVEIS!N378</f>
        <v>0</v>
      </c>
      <c r="Q379" s="62">
        <f>SUM(W$3:W379)</f>
        <v>377</v>
      </c>
      <c r="R379">
        <f>+atualizaçãoIMOVEIS!Q378</f>
        <v>0</v>
      </c>
      <c r="S379">
        <f>+atualizaçãoIMOVEIS!S378</f>
        <v>0</v>
      </c>
      <c r="T379">
        <f>+atualizaçãoIMOVEIS!V378</f>
        <v>0</v>
      </c>
      <c r="U379" s="56">
        <f>IFERROR(VLOOKUP(G379,'Tabela de Peso'!B$36:E$53,4,0),1)</f>
        <v>1</v>
      </c>
      <c r="V379">
        <f>IF(J379=0,'Tabela de Peso'!E$11,'Tabela de Peso'!E$10)</f>
        <v>8</v>
      </c>
      <c r="W379" s="1">
        <f>IF(atualizaçãoIMOVEIS!AB378="Especial",'Tabela de Peso'!$E$4,1)</f>
        <v>1</v>
      </c>
      <c r="X379" s="1">
        <f>IFERROR(VLOOKUP(D379,'Tabela de Peso'!B:E,4,0),'Tabela de Peso'!E$32)</f>
        <v>-100</v>
      </c>
      <c r="Y379" s="70">
        <f>COUNTIF(Clientes!B:B,B379)</f>
        <v>1048347</v>
      </c>
      <c r="Z379" s="69">
        <f>+COUNTIF(Visitas!B:B,B379)</f>
        <v>1048172</v>
      </c>
      <c r="AA379" s="94">
        <f>IFERROR(VLOOKUP(B379,ZAP!A$2:AC$793,28,0),1)</f>
        <v>1</v>
      </c>
      <c r="AB379" s="65">
        <f>IFERROR(VLOOKUP(B379,ZAP!A$2:AC$793,26,0),1)</f>
        <v>1</v>
      </c>
      <c r="AC379" s="55">
        <f>IF(B379="",-9999999999,((AA379*'Tabela de Peso'!$E$7/H379)+(Z379*'Tabela de Peso'!$E$6/H379)+(Y379*'Tabela de Peso'!$E$5/H379)+(AB379*'Tabela de Peso'!$E$9+T379/1000)+W379+V379+X379+U379++AF379+S379+atualizaçãoIMOVEIS!R378)-I379-P379/1000)</f>
        <v>-9999999999</v>
      </c>
      <c r="AD379" s="66" t="str">
        <f>IFERROR(+VLOOKUP(B379,ZAP!A:D,3,0),"não")</f>
        <v>não</v>
      </c>
      <c r="AE379" s="55" t="str">
        <f>IF(B379="","",IF(A379&lt;81,IF(AD379="ativo","manter","inserir"),IF(AD379="ativo",IF(H379&lt;'Tabela de Peso'!D$8,"manter","retirar"),"Não anunciar")))</f>
        <v/>
      </c>
    </row>
    <row r="380" spans="1:31" s="11" customFormat="1" x14ac:dyDescent="0.25">
      <c r="A380" s="56">
        <f t="shared" ca="1" si="10"/>
        <v>85</v>
      </c>
      <c r="B380" t="str">
        <f>IF(atualizaçãoIMOVEIS!Y379="",IF(atualizaçãoIMOVEIS!Z379="","",atualizaçãoIMOVEIS!B379),atualizaçãoIMOVEIS!B379)</f>
        <v/>
      </c>
      <c r="C380" t="e">
        <f>+LEFT(atualizaçãoIMOVEIS!F379,SEARCH(",",atualizaçãoIMOVEIS!F379))</f>
        <v>#VALUE!</v>
      </c>
      <c r="D380">
        <f>+atualizaçãoIMOVEIS!H379</f>
        <v>0</v>
      </c>
      <c r="E380">
        <f>+atualizaçãoIMOVEIS!J379</f>
        <v>0</v>
      </c>
      <c r="F380">
        <f>IFERROR(LEFT(atualizaçãoIMOVEIS!Y379,SEARCH(",",atualizaçãoIMOVEIS!Y379)-1),atualizaçãoIMOVEIS!Y379)</f>
        <v>0</v>
      </c>
      <c r="G380">
        <f>+atualizaçãoIMOVEIS!D379</f>
        <v>0</v>
      </c>
      <c r="H380" s="67">
        <f ca="1">IF('Tabela de Peso'!$E$8-atualizaçãoIMOVEIS!T379=0,1,'Tabela de Peso'!$E$8-atualizaçãoIMOVEIS!T379)</f>
        <v>45488</v>
      </c>
      <c r="I380" s="57">
        <f ca="1">+TODAY()-atualizaçãoIMOVEIS!U379</f>
        <v>45488</v>
      </c>
      <c r="J380" s="54">
        <f>+atualizaçãoIMOVEIS!K379</f>
        <v>0</v>
      </c>
      <c r="K380" s="54"/>
      <c r="L380" s="54" t="e">
        <f t="shared" si="11"/>
        <v>#DIV/0!</v>
      </c>
      <c r="M380" s="54"/>
      <c r="N380" s="54">
        <f>+atualizaçãoIMOVEIS!L379</f>
        <v>0</v>
      </c>
      <c r="O380" s="54"/>
      <c r="P380" s="54">
        <f>+atualizaçãoIMOVEIS!N379</f>
        <v>0</v>
      </c>
      <c r="Q380" s="62">
        <f>SUM(W$3:W380)</f>
        <v>378</v>
      </c>
      <c r="R380">
        <f>+atualizaçãoIMOVEIS!Q379</f>
        <v>0</v>
      </c>
      <c r="S380">
        <f>+atualizaçãoIMOVEIS!S379</f>
        <v>0</v>
      </c>
      <c r="T380">
        <f>+atualizaçãoIMOVEIS!V379</f>
        <v>0</v>
      </c>
      <c r="U380" s="56">
        <f>IFERROR(VLOOKUP(G380,'Tabela de Peso'!B$36:E$53,4,0),1)</f>
        <v>1</v>
      </c>
      <c r="V380">
        <f>IF(J380=0,'Tabela de Peso'!E$11,'Tabela de Peso'!E$10)</f>
        <v>8</v>
      </c>
      <c r="W380" s="1">
        <f>IF(atualizaçãoIMOVEIS!AB379="Especial",'Tabela de Peso'!$E$4,1)</f>
        <v>1</v>
      </c>
      <c r="X380" s="1">
        <f>IFERROR(VLOOKUP(D380,'Tabela de Peso'!B:E,4,0),'Tabela de Peso'!E$32)</f>
        <v>-100</v>
      </c>
      <c r="Y380" s="70">
        <f>COUNTIF(Clientes!B:B,B380)</f>
        <v>1048347</v>
      </c>
      <c r="Z380" s="69">
        <f>+COUNTIF(Visitas!B:B,B380)</f>
        <v>1048172</v>
      </c>
      <c r="AA380" s="94">
        <f>IFERROR(VLOOKUP(B380,ZAP!A$2:AC$793,28,0),1)</f>
        <v>1</v>
      </c>
      <c r="AB380" s="65">
        <f>IFERROR(VLOOKUP(B380,ZAP!A$2:AC$793,26,0),1)</f>
        <v>1</v>
      </c>
      <c r="AC380" s="55">
        <f>IF(B380="",-9999999999,((AA380*'Tabela de Peso'!$E$7/H380)+(Z380*'Tabela de Peso'!$E$6/H380)+(Y380*'Tabela de Peso'!$E$5/H380)+(AB380*'Tabela de Peso'!$E$9+T380/1000)+W380+V380+X380+U380++AF380+S380+atualizaçãoIMOVEIS!R379)-I380-P380/1000)</f>
        <v>-9999999999</v>
      </c>
      <c r="AD380" s="66" t="str">
        <f>IFERROR(+VLOOKUP(B380,ZAP!A:D,3,0),"não")</f>
        <v>não</v>
      </c>
      <c r="AE380" s="55" t="str">
        <f>IF(B380="","",IF(A380&lt;81,IF(AD380="ativo","manter","inserir"),IF(AD380="ativo",IF(H380&lt;'Tabela de Peso'!D$8,"manter","retirar"),"Não anunciar")))</f>
        <v/>
      </c>
    </row>
    <row r="381" spans="1:31" s="11" customFormat="1" x14ac:dyDescent="0.25">
      <c r="A381" s="56">
        <f t="shared" ca="1" si="10"/>
        <v>85</v>
      </c>
      <c r="B381" t="str">
        <f>IF(atualizaçãoIMOVEIS!Y380="",IF(atualizaçãoIMOVEIS!Z380="","",atualizaçãoIMOVEIS!B380),atualizaçãoIMOVEIS!B380)</f>
        <v/>
      </c>
      <c r="C381" t="e">
        <f>+LEFT(atualizaçãoIMOVEIS!F380,SEARCH(",",atualizaçãoIMOVEIS!F380))</f>
        <v>#VALUE!</v>
      </c>
      <c r="D381">
        <f>+atualizaçãoIMOVEIS!H380</f>
        <v>0</v>
      </c>
      <c r="E381">
        <f>+atualizaçãoIMOVEIS!J380</f>
        <v>0</v>
      </c>
      <c r="F381">
        <f>IFERROR(LEFT(atualizaçãoIMOVEIS!Y380,SEARCH(",",atualizaçãoIMOVEIS!Y380)-1),atualizaçãoIMOVEIS!Y380)</f>
        <v>0</v>
      </c>
      <c r="G381">
        <f>+atualizaçãoIMOVEIS!D380</f>
        <v>0</v>
      </c>
      <c r="H381" s="67">
        <f ca="1">IF('Tabela de Peso'!$E$8-atualizaçãoIMOVEIS!T380=0,1,'Tabela de Peso'!$E$8-atualizaçãoIMOVEIS!T380)</f>
        <v>45488</v>
      </c>
      <c r="I381" s="57">
        <f ca="1">+TODAY()-atualizaçãoIMOVEIS!U380</f>
        <v>45488</v>
      </c>
      <c r="J381" s="54">
        <f>+atualizaçãoIMOVEIS!K380</f>
        <v>0</v>
      </c>
      <c r="K381" s="54"/>
      <c r="L381" s="54" t="e">
        <f t="shared" si="11"/>
        <v>#DIV/0!</v>
      </c>
      <c r="M381" s="54"/>
      <c r="N381" s="54">
        <f>+atualizaçãoIMOVEIS!L380</f>
        <v>0</v>
      </c>
      <c r="O381" s="54"/>
      <c r="P381" s="54">
        <f>+atualizaçãoIMOVEIS!N380</f>
        <v>0</v>
      </c>
      <c r="Q381" s="62">
        <f>SUM(W$3:W381)</f>
        <v>379</v>
      </c>
      <c r="R381">
        <f>+atualizaçãoIMOVEIS!Q380</f>
        <v>0</v>
      </c>
      <c r="S381">
        <f>+atualizaçãoIMOVEIS!S380</f>
        <v>0</v>
      </c>
      <c r="T381">
        <f>+atualizaçãoIMOVEIS!V380</f>
        <v>0</v>
      </c>
      <c r="U381" s="56">
        <f>IFERROR(VLOOKUP(G381,'Tabela de Peso'!B$36:E$53,4,0),1)</f>
        <v>1</v>
      </c>
      <c r="V381">
        <f>IF(J381=0,'Tabela de Peso'!E$11,'Tabela de Peso'!E$10)</f>
        <v>8</v>
      </c>
      <c r="W381" s="1">
        <f>IF(atualizaçãoIMOVEIS!AB380="Especial",'Tabela de Peso'!$E$4,1)</f>
        <v>1</v>
      </c>
      <c r="X381" s="1">
        <f>IFERROR(VLOOKUP(D381,'Tabela de Peso'!B:E,4,0),'Tabela de Peso'!E$32)</f>
        <v>-100</v>
      </c>
      <c r="Y381" s="70">
        <f>COUNTIF(Clientes!B:B,B381)</f>
        <v>1048347</v>
      </c>
      <c r="Z381" s="69">
        <f>+COUNTIF(Visitas!B:B,B381)</f>
        <v>1048172</v>
      </c>
      <c r="AA381" s="94">
        <f>IFERROR(VLOOKUP(B381,ZAP!A$2:AC$793,28,0),1)</f>
        <v>1</v>
      </c>
      <c r="AB381" s="65">
        <f>IFERROR(VLOOKUP(B381,ZAP!A$2:AC$793,26,0),1)</f>
        <v>1</v>
      </c>
      <c r="AC381" s="55">
        <f>IF(B381="",-9999999999,((AA381*'Tabela de Peso'!$E$7/H381)+(Z381*'Tabela de Peso'!$E$6/H381)+(Y381*'Tabela de Peso'!$E$5/H381)+(AB381*'Tabela de Peso'!$E$9+T381/1000)+W381+V381+X381+U381++AF381+S381+atualizaçãoIMOVEIS!R380)-I381-P381/1000)</f>
        <v>-9999999999</v>
      </c>
      <c r="AD381" s="66" t="str">
        <f>IFERROR(+VLOOKUP(B381,ZAP!A:D,3,0),"não")</f>
        <v>não</v>
      </c>
      <c r="AE381" s="55" t="str">
        <f>IF(B381="","",IF(A381&lt;81,IF(AD381="ativo","manter","inserir"),IF(AD381="ativo",IF(H381&lt;'Tabela de Peso'!D$8,"manter","retirar"),"Não anunciar")))</f>
        <v/>
      </c>
    </row>
    <row r="382" spans="1:31" s="11" customFormat="1" x14ac:dyDescent="0.25">
      <c r="A382" s="56">
        <f t="shared" ca="1" si="10"/>
        <v>85</v>
      </c>
      <c r="B382" t="str">
        <f>IF(atualizaçãoIMOVEIS!Y381="",IF(atualizaçãoIMOVEIS!Z381="","",atualizaçãoIMOVEIS!B381),atualizaçãoIMOVEIS!B381)</f>
        <v/>
      </c>
      <c r="C382" t="e">
        <f>+LEFT(atualizaçãoIMOVEIS!F381,SEARCH(",",atualizaçãoIMOVEIS!F381))</f>
        <v>#VALUE!</v>
      </c>
      <c r="D382">
        <f>+atualizaçãoIMOVEIS!H381</f>
        <v>0</v>
      </c>
      <c r="E382">
        <f>+atualizaçãoIMOVEIS!J381</f>
        <v>0</v>
      </c>
      <c r="F382">
        <f>IFERROR(LEFT(atualizaçãoIMOVEIS!Y381,SEARCH(",",atualizaçãoIMOVEIS!Y381)-1),atualizaçãoIMOVEIS!Y381)</f>
        <v>0</v>
      </c>
      <c r="G382">
        <f>+atualizaçãoIMOVEIS!D381</f>
        <v>0</v>
      </c>
      <c r="H382" s="67">
        <f ca="1">IF('Tabela de Peso'!$E$8-atualizaçãoIMOVEIS!T381=0,1,'Tabela de Peso'!$E$8-atualizaçãoIMOVEIS!T381)</f>
        <v>45488</v>
      </c>
      <c r="I382" s="57">
        <f ca="1">+TODAY()-atualizaçãoIMOVEIS!U381</f>
        <v>45488</v>
      </c>
      <c r="J382" s="54">
        <f>+atualizaçãoIMOVEIS!K381</f>
        <v>0</v>
      </c>
      <c r="K382" s="54"/>
      <c r="L382" s="54" t="e">
        <f t="shared" si="11"/>
        <v>#DIV/0!</v>
      </c>
      <c r="M382" s="54"/>
      <c r="N382" s="54">
        <f>+atualizaçãoIMOVEIS!L381</f>
        <v>0</v>
      </c>
      <c r="O382" s="54"/>
      <c r="P382" s="54">
        <f>+atualizaçãoIMOVEIS!N381</f>
        <v>0</v>
      </c>
      <c r="Q382" s="62">
        <f>SUM(W$3:W382)</f>
        <v>380</v>
      </c>
      <c r="R382">
        <f>+atualizaçãoIMOVEIS!Q381</f>
        <v>0</v>
      </c>
      <c r="S382">
        <f>+atualizaçãoIMOVEIS!S381</f>
        <v>0</v>
      </c>
      <c r="T382">
        <f>+atualizaçãoIMOVEIS!V381</f>
        <v>0</v>
      </c>
      <c r="U382" s="56">
        <f>IFERROR(VLOOKUP(G382,'Tabela de Peso'!B$36:E$53,4,0),1)</f>
        <v>1</v>
      </c>
      <c r="V382">
        <f>IF(J382=0,'Tabela de Peso'!E$11,'Tabela de Peso'!E$10)</f>
        <v>8</v>
      </c>
      <c r="W382" s="1">
        <f>IF(atualizaçãoIMOVEIS!AB381="Especial",'Tabela de Peso'!$E$4,1)</f>
        <v>1</v>
      </c>
      <c r="X382" s="1">
        <f>IFERROR(VLOOKUP(D382,'Tabela de Peso'!B:E,4,0),'Tabela de Peso'!E$32)</f>
        <v>-100</v>
      </c>
      <c r="Y382" s="70">
        <f>COUNTIF(Clientes!B:B,B382)</f>
        <v>1048347</v>
      </c>
      <c r="Z382" s="69">
        <f>+COUNTIF(Visitas!B:B,B382)</f>
        <v>1048172</v>
      </c>
      <c r="AA382" s="94">
        <f>IFERROR(VLOOKUP(B382,ZAP!A$2:AC$793,28,0),1)</f>
        <v>1</v>
      </c>
      <c r="AB382" s="65">
        <f>IFERROR(VLOOKUP(B382,ZAP!A$2:AC$793,26,0),1)</f>
        <v>1</v>
      </c>
      <c r="AC382" s="55">
        <f>IF(B382="",-9999999999,((AA382*'Tabela de Peso'!$E$7/H382)+(Z382*'Tabela de Peso'!$E$6/H382)+(Y382*'Tabela de Peso'!$E$5/H382)+(AB382*'Tabela de Peso'!$E$9+T382/1000)+W382+V382+X382+U382++AF382+S382+atualizaçãoIMOVEIS!R381)-I382-P382/1000)</f>
        <v>-9999999999</v>
      </c>
      <c r="AD382" s="66" t="str">
        <f>IFERROR(+VLOOKUP(B382,ZAP!A:D,3,0),"não")</f>
        <v>não</v>
      </c>
      <c r="AE382" s="55" t="str">
        <f>IF(B382="","",IF(A382&lt;81,IF(AD382="ativo","manter","inserir"),IF(AD382="ativo",IF(H382&lt;'Tabela de Peso'!D$8,"manter","retirar"),"Não anunciar")))</f>
        <v/>
      </c>
    </row>
    <row r="383" spans="1:31" s="11" customFormat="1" x14ac:dyDescent="0.25">
      <c r="A383" s="56">
        <f t="shared" ca="1" si="10"/>
        <v>85</v>
      </c>
      <c r="B383" t="str">
        <f>IF(atualizaçãoIMOVEIS!Y382="",IF(atualizaçãoIMOVEIS!Z382="","",atualizaçãoIMOVEIS!B382),atualizaçãoIMOVEIS!B382)</f>
        <v/>
      </c>
      <c r="C383" t="e">
        <f>+LEFT(atualizaçãoIMOVEIS!F382,SEARCH(",",atualizaçãoIMOVEIS!F382))</f>
        <v>#VALUE!</v>
      </c>
      <c r="D383">
        <f>+atualizaçãoIMOVEIS!H382</f>
        <v>0</v>
      </c>
      <c r="E383">
        <f>+atualizaçãoIMOVEIS!J382</f>
        <v>0</v>
      </c>
      <c r="F383">
        <f>IFERROR(LEFT(atualizaçãoIMOVEIS!Y382,SEARCH(",",atualizaçãoIMOVEIS!Y382)-1),atualizaçãoIMOVEIS!Y382)</f>
        <v>0</v>
      </c>
      <c r="G383">
        <f>+atualizaçãoIMOVEIS!D382</f>
        <v>0</v>
      </c>
      <c r="H383" s="67">
        <f ca="1">IF('Tabela de Peso'!$E$8-atualizaçãoIMOVEIS!T382=0,1,'Tabela de Peso'!$E$8-atualizaçãoIMOVEIS!T382)</f>
        <v>45488</v>
      </c>
      <c r="I383" s="57">
        <f ca="1">+TODAY()-atualizaçãoIMOVEIS!U382</f>
        <v>45488</v>
      </c>
      <c r="J383" s="54">
        <f>+atualizaçãoIMOVEIS!K382</f>
        <v>0</v>
      </c>
      <c r="K383" s="54"/>
      <c r="L383" s="54" t="e">
        <f t="shared" si="11"/>
        <v>#DIV/0!</v>
      </c>
      <c r="M383" s="54"/>
      <c r="N383" s="54">
        <f>+atualizaçãoIMOVEIS!L382</f>
        <v>0</v>
      </c>
      <c r="O383" s="54"/>
      <c r="P383" s="54">
        <f>+atualizaçãoIMOVEIS!N382</f>
        <v>0</v>
      </c>
      <c r="Q383" s="62">
        <f>SUM(W$3:W383)</f>
        <v>381</v>
      </c>
      <c r="R383">
        <f>+atualizaçãoIMOVEIS!Q382</f>
        <v>0</v>
      </c>
      <c r="S383">
        <f>+atualizaçãoIMOVEIS!S382</f>
        <v>0</v>
      </c>
      <c r="T383">
        <f>+atualizaçãoIMOVEIS!V382</f>
        <v>0</v>
      </c>
      <c r="U383" s="56">
        <f>IFERROR(VLOOKUP(G383,'Tabela de Peso'!B$36:E$53,4,0),1)</f>
        <v>1</v>
      </c>
      <c r="V383">
        <f>IF(J383=0,'Tabela de Peso'!E$11,'Tabela de Peso'!E$10)</f>
        <v>8</v>
      </c>
      <c r="W383" s="1">
        <f>IF(atualizaçãoIMOVEIS!AB382="Especial",'Tabela de Peso'!$E$4,1)</f>
        <v>1</v>
      </c>
      <c r="X383" s="1">
        <f>IFERROR(VLOOKUP(D383,'Tabela de Peso'!B:E,4,0),'Tabela de Peso'!E$32)</f>
        <v>-100</v>
      </c>
      <c r="Y383" s="70">
        <f>COUNTIF(Clientes!B:B,B383)</f>
        <v>1048347</v>
      </c>
      <c r="Z383" s="69">
        <f>+COUNTIF(Visitas!B:B,B383)</f>
        <v>1048172</v>
      </c>
      <c r="AA383" s="94">
        <f>IFERROR(VLOOKUP(B383,ZAP!A$2:AC$793,28,0),1)</f>
        <v>1</v>
      </c>
      <c r="AB383" s="65">
        <f>IFERROR(VLOOKUP(B383,ZAP!A$2:AC$793,26,0),1)</f>
        <v>1</v>
      </c>
      <c r="AC383" s="55">
        <f>IF(B383="",-9999999999,((AA383*'Tabela de Peso'!$E$7/H383)+(Z383*'Tabela de Peso'!$E$6/H383)+(Y383*'Tabela de Peso'!$E$5/H383)+(AB383*'Tabela de Peso'!$E$9+T383/1000)+W383+V383+X383+U383++AF383+S383+atualizaçãoIMOVEIS!R382)-I383-P383/1000)</f>
        <v>-9999999999</v>
      </c>
      <c r="AD383" s="66" t="str">
        <f>IFERROR(+VLOOKUP(B383,ZAP!A:D,3,0),"não")</f>
        <v>não</v>
      </c>
      <c r="AE383" s="55" t="str">
        <f>IF(B383="","",IF(A383&lt;81,IF(AD383="ativo","manter","inserir"),IF(AD383="ativo",IF(H383&lt;'Tabela de Peso'!D$8,"manter","retirar"),"Não anunciar")))</f>
        <v/>
      </c>
    </row>
    <row r="384" spans="1:31" s="11" customFormat="1" x14ac:dyDescent="0.25">
      <c r="A384" s="56">
        <f t="shared" ca="1" si="10"/>
        <v>85</v>
      </c>
      <c r="B384" t="str">
        <f>IF(atualizaçãoIMOVEIS!Y383="",IF(atualizaçãoIMOVEIS!Z383="","",atualizaçãoIMOVEIS!B383),atualizaçãoIMOVEIS!B383)</f>
        <v/>
      </c>
      <c r="C384" t="e">
        <f>+LEFT(atualizaçãoIMOVEIS!F383,SEARCH(",",atualizaçãoIMOVEIS!F383))</f>
        <v>#VALUE!</v>
      </c>
      <c r="D384">
        <f>+atualizaçãoIMOVEIS!H383</f>
        <v>0</v>
      </c>
      <c r="E384">
        <f>+atualizaçãoIMOVEIS!J383</f>
        <v>0</v>
      </c>
      <c r="F384">
        <f>IFERROR(LEFT(atualizaçãoIMOVEIS!Y383,SEARCH(",",atualizaçãoIMOVEIS!Y383)-1),atualizaçãoIMOVEIS!Y383)</f>
        <v>0</v>
      </c>
      <c r="G384">
        <f>+atualizaçãoIMOVEIS!D383</f>
        <v>0</v>
      </c>
      <c r="H384" s="67">
        <f ca="1">IF('Tabela de Peso'!$E$8-atualizaçãoIMOVEIS!T383=0,1,'Tabela de Peso'!$E$8-atualizaçãoIMOVEIS!T383)</f>
        <v>45488</v>
      </c>
      <c r="I384" s="57">
        <f ca="1">+TODAY()-atualizaçãoIMOVEIS!U383</f>
        <v>45488</v>
      </c>
      <c r="J384" s="54">
        <f>+atualizaçãoIMOVEIS!K383</f>
        <v>0</v>
      </c>
      <c r="K384" s="54"/>
      <c r="L384" s="54" t="e">
        <f t="shared" si="11"/>
        <v>#DIV/0!</v>
      </c>
      <c r="M384" s="54"/>
      <c r="N384" s="54">
        <f>+atualizaçãoIMOVEIS!L383</f>
        <v>0</v>
      </c>
      <c r="O384" s="54"/>
      <c r="P384" s="54">
        <f>+atualizaçãoIMOVEIS!N383</f>
        <v>0</v>
      </c>
      <c r="Q384" s="62">
        <f>SUM(W$3:W384)</f>
        <v>382</v>
      </c>
      <c r="R384">
        <f>+atualizaçãoIMOVEIS!Q383</f>
        <v>0</v>
      </c>
      <c r="S384">
        <f>+atualizaçãoIMOVEIS!S383</f>
        <v>0</v>
      </c>
      <c r="T384">
        <f>+atualizaçãoIMOVEIS!V383</f>
        <v>0</v>
      </c>
      <c r="U384" s="56">
        <f>IFERROR(VLOOKUP(G384,'Tabela de Peso'!B$36:E$53,4,0),1)</f>
        <v>1</v>
      </c>
      <c r="V384">
        <f>IF(J384=0,'Tabela de Peso'!E$11,'Tabela de Peso'!E$10)</f>
        <v>8</v>
      </c>
      <c r="W384" s="1">
        <f>IF(atualizaçãoIMOVEIS!AB383="Especial",'Tabela de Peso'!$E$4,1)</f>
        <v>1</v>
      </c>
      <c r="X384" s="1">
        <f>IFERROR(VLOOKUP(D384,'Tabela de Peso'!B:E,4,0),'Tabela de Peso'!E$32)</f>
        <v>-100</v>
      </c>
      <c r="Y384" s="70">
        <f>COUNTIF(Clientes!B:B,B384)</f>
        <v>1048347</v>
      </c>
      <c r="Z384" s="69">
        <f>+COUNTIF(Visitas!B:B,B384)</f>
        <v>1048172</v>
      </c>
      <c r="AA384" s="94">
        <f>IFERROR(VLOOKUP(B384,ZAP!A$2:AC$793,28,0),1)</f>
        <v>1</v>
      </c>
      <c r="AB384" s="65">
        <f>IFERROR(VLOOKUP(B384,ZAP!A$2:AC$793,26,0),1)</f>
        <v>1</v>
      </c>
      <c r="AC384" s="55">
        <f>IF(B384="",-9999999999,((AA384*'Tabela de Peso'!$E$7/H384)+(Z384*'Tabela de Peso'!$E$6/H384)+(Y384*'Tabela de Peso'!$E$5/H384)+(AB384*'Tabela de Peso'!$E$9+T384/1000)+W384+V384+X384+U384++AF384+S384+atualizaçãoIMOVEIS!R383)-I384-P384/1000)</f>
        <v>-9999999999</v>
      </c>
      <c r="AD384" s="66" t="str">
        <f>IFERROR(+VLOOKUP(B384,ZAP!A:D,3,0),"não")</f>
        <v>não</v>
      </c>
      <c r="AE384" s="55" t="str">
        <f>IF(B384="","",IF(A384&lt;81,IF(AD384="ativo","manter","inserir"),IF(AD384="ativo",IF(H384&lt;'Tabela de Peso'!D$8,"manter","retirar"),"Não anunciar")))</f>
        <v/>
      </c>
    </row>
    <row r="385" spans="1:31" s="11" customFormat="1" x14ac:dyDescent="0.25">
      <c r="A385" s="56">
        <f t="shared" ca="1" si="10"/>
        <v>85</v>
      </c>
      <c r="B385" t="str">
        <f>IF(atualizaçãoIMOVEIS!Y384="",IF(atualizaçãoIMOVEIS!Z384="","",atualizaçãoIMOVEIS!B384),atualizaçãoIMOVEIS!B384)</f>
        <v/>
      </c>
      <c r="C385" t="e">
        <f>+LEFT(atualizaçãoIMOVEIS!F384,SEARCH(",",atualizaçãoIMOVEIS!F384))</f>
        <v>#VALUE!</v>
      </c>
      <c r="D385">
        <f>+atualizaçãoIMOVEIS!H384</f>
        <v>0</v>
      </c>
      <c r="E385">
        <f>+atualizaçãoIMOVEIS!J384</f>
        <v>0</v>
      </c>
      <c r="F385">
        <f>IFERROR(LEFT(atualizaçãoIMOVEIS!Y384,SEARCH(",",atualizaçãoIMOVEIS!Y384)-1),atualizaçãoIMOVEIS!Y384)</f>
        <v>0</v>
      </c>
      <c r="G385">
        <f>+atualizaçãoIMOVEIS!D384</f>
        <v>0</v>
      </c>
      <c r="H385" s="67">
        <f ca="1">IF('Tabela de Peso'!$E$8-atualizaçãoIMOVEIS!T384=0,1,'Tabela de Peso'!$E$8-atualizaçãoIMOVEIS!T384)</f>
        <v>45488</v>
      </c>
      <c r="I385" s="57">
        <f ca="1">+TODAY()-atualizaçãoIMOVEIS!U384</f>
        <v>45488</v>
      </c>
      <c r="J385" s="54">
        <f>+atualizaçãoIMOVEIS!K384</f>
        <v>0</v>
      </c>
      <c r="K385" s="54"/>
      <c r="L385" s="54" t="e">
        <f t="shared" si="11"/>
        <v>#DIV/0!</v>
      </c>
      <c r="M385" s="54"/>
      <c r="N385" s="54">
        <f>+atualizaçãoIMOVEIS!L384</f>
        <v>0</v>
      </c>
      <c r="O385" s="54"/>
      <c r="P385" s="54">
        <f>+atualizaçãoIMOVEIS!N384</f>
        <v>0</v>
      </c>
      <c r="Q385" s="62">
        <f>SUM(W$3:W385)</f>
        <v>383</v>
      </c>
      <c r="R385">
        <f>+atualizaçãoIMOVEIS!Q384</f>
        <v>0</v>
      </c>
      <c r="S385">
        <f>+atualizaçãoIMOVEIS!S384</f>
        <v>0</v>
      </c>
      <c r="T385">
        <f>+atualizaçãoIMOVEIS!V384</f>
        <v>0</v>
      </c>
      <c r="U385" s="56">
        <f>IFERROR(VLOOKUP(G385,'Tabela de Peso'!B$36:E$53,4,0),1)</f>
        <v>1</v>
      </c>
      <c r="V385">
        <f>IF(J385=0,'Tabela de Peso'!E$11,'Tabela de Peso'!E$10)</f>
        <v>8</v>
      </c>
      <c r="W385" s="1">
        <f>IF(atualizaçãoIMOVEIS!AB384="Especial",'Tabela de Peso'!$E$4,1)</f>
        <v>1</v>
      </c>
      <c r="X385" s="1">
        <f>IFERROR(VLOOKUP(D385,'Tabela de Peso'!B:E,4,0),'Tabela de Peso'!E$32)</f>
        <v>-100</v>
      </c>
      <c r="Y385" s="70">
        <f>COUNTIF(Clientes!B:B,B385)</f>
        <v>1048347</v>
      </c>
      <c r="Z385" s="69">
        <f>+COUNTIF(Visitas!B:B,B385)</f>
        <v>1048172</v>
      </c>
      <c r="AA385" s="94">
        <f>IFERROR(VLOOKUP(B385,ZAP!A$2:AC$793,28,0),1)</f>
        <v>1</v>
      </c>
      <c r="AB385" s="65">
        <f>IFERROR(VLOOKUP(B385,ZAP!A$2:AC$793,26,0),1)</f>
        <v>1</v>
      </c>
      <c r="AC385" s="55">
        <f>IF(B385="",-9999999999,((AA385*'Tabela de Peso'!$E$7/H385)+(Z385*'Tabela de Peso'!$E$6/H385)+(Y385*'Tabela de Peso'!$E$5/H385)+(AB385*'Tabela de Peso'!$E$9+T385/1000)+W385+V385+X385+U385++AF385+S385+atualizaçãoIMOVEIS!R384)-I385-P385/1000)</f>
        <v>-9999999999</v>
      </c>
      <c r="AD385" s="66" t="str">
        <f>IFERROR(+VLOOKUP(B385,ZAP!A:D,3,0),"não")</f>
        <v>não</v>
      </c>
      <c r="AE385" s="55" t="str">
        <f>IF(B385="","",IF(A385&lt;81,IF(AD385="ativo","manter","inserir"),IF(AD385="ativo",IF(H385&lt;'Tabela de Peso'!D$8,"manter","retirar"),"Não anunciar")))</f>
        <v/>
      </c>
    </row>
    <row r="386" spans="1:31" s="11" customFormat="1" x14ac:dyDescent="0.25">
      <c r="A386" s="56">
        <f t="shared" ca="1" si="10"/>
        <v>85</v>
      </c>
      <c r="B386" t="str">
        <f>IF(atualizaçãoIMOVEIS!Y385="",IF(atualizaçãoIMOVEIS!Z385="","",atualizaçãoIMOVEIS!B385),atualizaçãoIMOVEIS!B385)</f>
        <v/>
      </c>
      <c r="C386" t="e">
        <f>+LEFT(atualizaçãoIMOVEIS!F385,SEARCH(",",atualizaçãoIMOVEIS!F385))</f>
        <v>#VALUE!</v>
      </c>
      <c r="D386">
        <f>+atualizaçãoIMOVEIS!H385</f>
        <v>0</v>
      </c>
      <c r="E386">
        <f>+atualizaçãoIMOVEIS!J385</f>
        <v>0</v>
      </c>
      <c r="F386">
        <f>IFERROR(LEFT(atualizaçãoIMOVEIS!Y385,SEARCH(",",atualizaçãoIMOVEIS!Y385)-1),atualizaçãoIMOVEIS!Y385)</f>
        <v>0</v>
      </c>
      <c r="G386">
        <f>+atualizaçãoIMOVEIS!D385</f>
        <v>0</v>
      </c>
      <c r="H386" s="67">
        <f ca="1">IF('Tabela de Peso'!$E$8-atualizaçãoIMOVEIS!T385=0,1,'Tabela de Peso'!$E$8-atualizaçãoIMOVEIS!T385)</f>
        <v>45488</v>
      </c>
      <c r="I386" s="57">
        <f ca="1">+TODAY()-atualizaçãoIMOVEIS!U385</f>
        <v>45488</v>
      </c>
      <c r="J386" s="54">
        <f>+atualizaçãoIMOVEIS!K385</f>
        <v>0</v>
      </c>
      <c r="K386" s="54"/>
      <c r="L386" s="54" t="e">
        <f t="shared" si="11"/>
        <v>#DIV/0!</v>
      </c>
      <c r="M386" s="54"/>
      <c r="N386" s="54">
        <f>+atualizaçãoIMOVEIS!L385</f>
        <v>0</v>
      </c>
      <c r="O386" s="54"/>
      <c r="P386" s="54">
        <f>+atualizaçãoIMOVEIS!N385</f>
        <v>0</v>
      </c>
      <c r="Q386" s="62">
        <f>SUM(W$3:W386)</f>
        <v>384</v>
      </c>
      <c r="R386">
        <f>+atualizaçãoIMOVEIS!Q385</f>
        <v>0</v>
      </c>
      <c r="S386">
        <f>+atualizaçãoIMOVEIS!S385</f>
        <v>0</v>
      </c>
      <c r="T386">
        <f>+atualizaçãoIMOVEIS!V385</f>
        <v>0</v>
      </c>
      <c r="U386" s="56">
        <f>IFERROR(VLOOKUP(G386,'Tabela de Peso'!B$36:E$53,4,0),1)</f>
        <v>1</v>
      </c>
      <c r="V386">
        <f>IF(J386=0,'Tabela de Peso'!E$11,'Tabela de Peso'!E$10)</f>
        <v>8</v>
      </c>
      <c r="W386" s="1">
        <f>IF(atualizaçãoIMOVEIS!AB385="Especial",'Tabela de Peso'!$E$4,1)</f>
        <v>1</v>
      </c>
      <c r="X386" s="1">
        <f>IFERROR(VLOOKUP(D386,'Tabela de Peso'!B:E,4,0),'Tabela de Peso'!E$32)</f>
        <v>-100</v>
      </c>
      <c r="Y386" s="70">
        <f>COUNTIF(Clientes!B:B,B386)</f>
        <v>1048347</v>
      </c>
      <c r="Z386" s="69">
        <f>+COUNTIF(Visitas!B:B,B386)</f>
        <v>1048172</v>
      </c>
      <c r="AA386" s="94">
        <f>IFERROR(VLOOKUP(B386,ZAP!A$2:AC$793,28,0),1)</f>
        <v>1</v>
      </c>
      <c r="AB386" s="65">
        <f>IFERROR(VLOOKUP(B386,ZAP!A$2:AC$793,26,0),1)</f>
        <v>1</v>
      </c>
      <c r="AC386" s="55">
        <f>IF(B386="",-9999999999,((AA386*'Tabela de Peso'!$E$7/H386)+(Z386*'Tabela de Peso'!$E$6/H386)+(Y386*'Tabela de Peso'!$E$5/H386)+(AB386*'Tabela de Peso'!$E$9+T386/1000)+W386+V386+X386+U386++AF386+S386+atualizaçãoIMOVEIS!R385)-I386-P386/1000)</f>
        <v>-9999999999</v>
      </c>
      <c r="AD386" s="66" t="str">
        <f>IFERROR(+VLOOKUP(B386,ZAP!A:D,3,0),"não")</f>
        <v>não</v>
      </c>
      <c r="AE386" s="55" t="str">
        <f>IF(B386="","",IF(A386&lt;81,IF(AD386="ativo","manter","inserir"),IF(AD386="ativo",IF(H386&lt;'Tabela de Peso'!D$8,"manter","retirar"),"Não anunciar")))</f>
        <v/>
      </c>
    </row>
    <row r="387" spans="1:31" s="11" customFormat="1" x14ac:dyDescent="0.25">
      <c r="A387" s="56">
        <f t="shared" ref="A387:A450" ca="1" si="12">+_xlfn.RANK.EQ(AC387,AC$3:AC$2201,0)</f>
        <v>85</v>
      </c>
      <c r="B387" t="str">
        <f>IF(atualizaçãoIMOVEIS!Y386="",IF(atualizaçãoIMOVEIS!Z386="","",atualizaçãoIMOVEIS!B386),atualizaçãoIMOVEIS!B386)</f>
        <v/>
      </c>
      <c r="C387" t="e">
        <f>+LEFT(atualizaçãoIMOVEIS!F386,SEARCH(",",atualizaçãoIMOVEIS!F386))</f>
        <v>#VALUE!</v>
      </c>
      <c r="D387">
        <f>+atualizaçãoIMOVEIS!H386</f>
        <v>0</v>
      </c>
      <c r="E387">
        <f>+atualizaçãoIMOVEIS!J386</f>
        <v>0</v>
      </c>
      <c r="F387">
        <f>IFERROR(LEFT(atualizaçãoIMOVEIS!Y386,SEARCH(",",atualizaçãoIMOVEIS!Y386)-1),atualizaçãoIMOVEIS!Y386)</f>
        <v>0</v>
      </c>
      <c r="G387">
        <f>+atualizaçãoIMOVEIS!D386</f>
        <v>0</v>
      </c>
      <c r="H387" s="67">
        <f ca="1">IF('Tabela de Peso'!$E$8-atualizaçãoIMOVEIS!T386=0,1,'Tabela de Peso'!$E$8-atualizaçãoIMOVEIS!T386)</f>
        <v>45488</v>
      </c>
      <c r="I387" s="57">
        <f ca="1">+TODAY()-atualizaçãoIMOVEIS!U386</f>
        <v>45488</v>
      </c>
      <c r="J387" s="54">
        <f>+atualizaçãoIMOVEIS!K386</f>
        <v>0</v>
      </c>
      <c r="K387" s="54"/>
      <c r="L387" s="54" t="e">
        <f t="shared" ref="L387:L450" si="13">+J387/T387</f>
        <v>#DIV/0!</v>
      </c>
      <c r="M387" s="54"/>
      <c r="N387" s="54">
        <f>+atualizaçãoIMOVEIS!L386</f>
        <v>0</v>
      </c>
      <c r="O387" s="54"/>
      <c r="P387" s="54">
        <f>+atualizaçãoIMOVEIS!N386</f>
        <v>0</v>
      </c>
      <c r="Q387" s="62">
        <f>SUM(W$3:W387)</f>
        <v>385</v>
      </c>
      <c r="R387">
        <f>+atualizaçãoIMOVEIS!Q386</f>
        <v>0</v>
      </c>
      <c r="S387">
        <f>+atualizaçãoIMOVEIS!S386</f>
        <v>0</v>
      </c>
      <c r="T387">
        <f>+atualizaçãoIMOVEIS!V386</f>
        <v>0</v>
      </c>
      <c r="U387" s="56">
        <f>IFERROR(VLOOKUP(G387,'Tabela de Peso'!B$36:E$53,4,0),1)</f>
        <v>1</v>
      </c>
      <c r="V387">
        <f>IF(J387=0,'Tabela de Peso'!E$11,'Tabela de Peso'!E$10)</f>
        <v>8</v>
      </c>
      <c r="W387" s="1">
        <f>IF(atualizaçãoIMOVEIS!AB386="Especial",'Tabela de Peso'!$E$4,1)</f>
        <v>1</v>
      </c>
      <c r="X387" s="1">
        <f>IFERROR(VLOOKUP(D387,'Tabela de Peso'!B:E,4,0),'Tabela de Peso'!E$32)</f>
        <v>-100</v>
      </c>
      <c r="Y387" s="70">
        <f>COUNTIF(Clientes!B:B,B387)</f>
        <v>1048347</v>
      </c>
      <c r="Z387" s="69">
        <f>+COUNTIF(Visitas!B:B,B387)</f>
        <v>1048172</v>
      </c>
      <c r="AA387" s="94">
        <f>IFERROR(VLOOKUP(B387,ZAP!A$2:AC$793,28,0),1)</f>
        <v>1</v>
      </c>
      <c r="AB387" s="65">
        <f>IFERROR(VLOOKUP(B387,ZAP!A$2:AC$793,26,0),1)</f>
        <v>1</v>
      </c>
      <c r="AC387" s="55">
        <f>IF(B387="",-9999999999,((AA387*'Tabela de Peso'!$E$7/H387)+(Z387*'Tabela de Peso'!$E$6/H387)+(Y387*'Tabela de Peso'!$E$5/H387)+(AB387*'Tabela de Peso'!$E$9+T387/1000)+W387+V387+X387+U387++AF387+S387+atualizaçãoIMOVEIS!R386)-I387-P387/1000)</f>
        <v>-9999999999</v>
      </c>
      <c r="AD387" s="66" t="str">
        <f>IFERROR(+VLOOKUP(B387,ZAP!A:D,3,0),"não")</f>
        <v>não</v>
      </c>
      <c r="AE387" s="55" t="str">
        <f>IF(B387="","",IF(A387&lt;81,IF(AD387="ativo","manter","inserir"),IF(AD387="ativo",IF(H387&lt;'Tabela de Peso'!D$8,"manter","retirar"),"Não anunciar")))</f>
        <v/>
      </c>
    </row>
    <row r="388" spans="1:31" s="11" customFormat="1" x14ac:dyDescent="0.25">
      <c r="A388" s="56">
        <f t="shared" ca="1" si="12"/>
        <v>85</v>
      </c>
      <c r="B388" t="str">
        <f>IF(atualizaçãoIMOVEIS!Y387="",IF(atualizaçãoIMOVEIS!Z387="","",atualizaçãoIMOVEIS!B387),atualizaçãoIMOVEIS!B387)</f>
        <v/>
      </c>
      <c r="C388" t="e">
        <f>+LEFT(atualizaçãoIMOVEIS!F387,SEARCH(",",atualizaçãoIMOVEIS!F387))</f>
        <v>#VALUE!</v>
      </c>
      <c r="D388">
        <f>+atualizaçãoIMOVEIS!H387</f>
        <v>0</v>
      </c>
      <c r="E388">
        <f>+atualizaçãoIMOVEIS!J387</f>
        <v>0</v>
      </c>
      <c r="F388">
        <f>IFERROR(LEFT(atualizaçãoIMOVEIS!Y387,SEARCH(",",atualizaçãoIMOVEIS!Y387)-1),atualizaçãoIMOVEIS!Y387)</f>
        <v>0</v>
      </c>
      <c r="G388">
        <f>+atualizaçãoIMOVEIS!D387</f>
        <v>0</v>
      </c>
      <c r="H388" s="67">
        <f ca="1">IF('Tabela de Peso'!$E$8-atualizaçãoIMOVEIS!T387=0,1,'Tabela de Peso'!$E$8-atualizaçãoIMOVEIS!T387)</f>
        <v>45488</v>
      </c>
      <c r="I388" s="57">
        <f ca="1">+TODAY()-atualizaçãoIMOVEIS!U387</f>
        <v>45488</v>
      </c>
      <c r="J388" s="54">
        <f>+atualizaçãoIMOVEIS!K387</f>
        <v>0</v>
      </c>
      <c r="K388" s="54"/>
      <c r="L388" s="54" t="e">
        <f t="shared" si="13"/>
        <v>#DIV/0!</v>
      </c>
      <c r="M388" s="54"/>
      <c r="N388" s="54">
        <f>+atualizaçãoIMOVEIS!L387</f>
        <v>0</v>
      </c>
      <c r="O388" s="54"/>
      <c r="P388" s="54">
        <f>+atualizaçãoIMOVEIS!N387</f>
        <v>0</v>
      </c>
      <c r="Q388" s="62">
        <f>SUM(W$3:W388)</f>
        <v>386</v>
      </c>
      <c r="R388">
        <f>+atualizaçãoIMOVEIS!Q387</f>
        <v>0</v>
      </c>
      <c r="S388">
        <f>+atualizaçãoIMOVEIS!S387</f>
        <v>0</v>
      </c>
      <c r="T388">
        <f>+atualizaçãoIMOVEIS!V387</f>
        <v>0</v>
      </c>
      <c r="U388" s="56">
        <f>IFERROR(VLOOKUP(G388,'Tabela de Peso'!B$36:E$53,4,0),1)</f>
        <v>1</v>
      </c>
      <c r="V388">
        <f>IF(J388=0,'Tabela de Peso'!E$11,'Tabela de Peso'!E$10)</f>
        <v>8</v>
      </c>
      <c r="W388" s="1">
        <f>IF(atualizaçãoIMOVEIS!AB387="Especial",'Tabela de Peso'!$E$4,1)</f>
        <v>1</v>
      </c>
      <c r="X388" s="1">
        <f>IFERROR(VLOOKUP(D388,'Tabela de Peso'!B:E,4,0),'Tabela de Peso'!E$32)</f>
        <v>-100</v>
      </c>
      <c r="Y388" s="70">
        <f>COUNTIF(Clientes!B:B,B388)</f>
        <v>1048347</v>
      </c>
      <c r="Z388" s="69">
        <f>+COUNTIF(Visitas!B:B,B388)</f>
        <v>1048172</v>
      </c>
      <c r="AA388" s="94">
        <f>IFERROR(VLOOKUP(B388,ZAP!A$2:AC$793,28,0),1)</f>
        <v>1</v>
      </c>
      <c r="AB388" s="65">
        <f>IFERROR(VLOOKUP(B388,ZAP!A$2:AC$793,26,0),1)</f>
        <v>1</v>
      </c>
      <c r="AC388" s="55">
        <f>IF(B388="",-9999999999,((AA388*'Tabela de Peso'!$E$7/H388)+(Z388*'Tabela de Peso'!$E$6/H388)+(Y388*'Tabela de Peso'!$E$5/H388)+(AB388*'Tabela de Peso'!$E$9+T388/1000)+W388+V388+X388+U388++AF388+S388+atualizaçãoIMOVEIS!R387)-I388-P388/1000)</f>
        <v>-9999999999</v>
      </c>
      <c r="AD388" s="66" t="str">
        <f>IFERROR(+VLOOKUP(B388,ZAP!A:D,3,0),"não")</f>
        <v>não</v>
      </c>
      <c r="AE388" s="55" t="str">
        <f>IF(B388="","",IF(A388&lt;81,IF(AD388="ativo","manter","inserir"),IF(AD388="ativo",IF(H388&lt;'Tabela de Peso'!D$8,"manter","retirar"),"Não anunciar")))</f>
        <v/>
      </c>
    </row>
    <row r="389" spans="1:31" s="11" customFormat="1" x14ac:dyDescent="0.25">
      <c r="A389" s="56">
        <f t="shared" ca="1" si="12"/>
        <v>85</v>
      </c>
      <c r="B389" t="str">
        <f>IF(atualizaçãoIMOVEIS!Y388="",IF(atualizaçãoIMOVEIS!Z388="","",atualizaçãoIMOVEIS!B388),atualizaçãoIMOVEIS!B388)</f>
        <v/>
      </c>
      <c r="C389" t="e">
        <f>+LEFT(atualizaçãoIMOVEIS!F388,SEARCH(",",atualizaçãoIMOVEIS!F388))</f>
        <v>#VALUE!</v>
      </c>
      <c r="D389">
        <f>+atualizaçãoIMOVEIS!H388</f>
        <v>0</v>
      </c>
      <c r="E389">
        <f>+atualizaçãoIMOVEIS!J388</f>
        <v>0</v>
      </c>
      <c r="F389">
        <f>IFERROR(LEFT(atualizaçãoIMOVEIS!Y388,SEARCH(",",atualizaçãoIMOVEIS!Y388)-1),atualizaçãoIMOVEIS!Y388)</f>
        <v>0</v>
      </c>
      <c r="G389">
        <f>+atualizaçãoIMOVEIS!D388</f>
        <v>0</v>
      </c>
      <c r="H389" s="67">
        <f ca="1">IF('Tabela de Peso'!$E$8-atualizaçãoIMOVEIS!T388=0,1,'Tabela de Peso'!$E$8-atualizaçãoIMOVEIS!T388)</f>
        <v>45488</v>
      </c>
      <c r="I389" s="57">
        <f ca="1">+TODAY()-atualizaçãoIMOVEIS!U388</f>
        <v>45488</v>
      </c>
      <c r="J389" s="54">
        <f>+atualizaçãoIMOVEIS!K388</f>
        <v>0</v>
      </c>
      <c r="K389" s="54"/>
      <c r="L389" s="54" t="e">
        <f t="shared" si="13"/>
        <v>#DIV/0!</v>
      </c>
      <c r="M389" s="54"/>
      <c r="N389" s="54">
        <f>+atualizaçãoIMOVEIS!L388</f>
        <v>0</v>
      </c>
      <c r="O389" s="54"/>
      <c r="P389" s="54">
        <f>+atualizaçãoIMOVEIS!N388</f>
        <v>0</v>
      </c>
      <c r="Q389" s="62">
        <f>SUM(W$3:W389)</f>
        <v>387</v>
      </c>
      <c r="R389">
        <f>+atualizaçãoIMOVEIS!Q388</f>
        <v>0</v>
      </c>
      <c r="S389">
        <f>+atualizaçãoIMOVEIS!S388</f>
        <v>0</v>
      </c>
      <c r="T389">
        <f>+atualizaçãoIMOVEIS!V388</f>
        <v>0</v>
      </c>
      <c r="U389" s="56">
        <f>IFERROR(VLOOKUP(G389,'Tabela de Peso'!B$36:E$53,4,0),1)</f>
        <v>1</v>
      </c>
      <c r="V389">
        <f>IF(J389=0,'Tabela de Peso'!E$11,'Tabela de Peso'!E$10)</f>
        <v>8</v>
      </c>
      <c r="W389" s="1">
        <f>IF(atualizaçãoIMOVEIS!AB388="Especial",'Tabela de Peso'!$E$4,1)</f>
        <v>1</v>
      </c>
      <c r="X389" s="1">
        <f>IFERROR(VLOOKUP(D389,'Tabela de Peso'!B:E,4,0),'Tabela de Peso'!E$32)</f>
        <v>-100</v>
      </c>
      <c r="Y389" s="70">
        <f>COUNTIF(Clientes!B:B,B389)</f>
        <v>1048347</v>
      </c>
      <c r="Z389" s="69">
        <f>+COUNTIF(Visitas!B:B,B389)</f>
        <v>1048172</v>
      </c>
      <c r="AA389" s="94">
        <f>IFERROR(VLOOKUP(B389,ZAP!A$2:AC$793,28,0),1)</f>
        <v>1</v>
      </c>
      <c r="AB389" s="65">
        <f>IFERROR(VLOOKUP(B389,ZAP!A$2:AC$793,26,0),1)</f>
        <v>1</v>
      </c>
      <c r="AC389" s="55">
        <f>IF(B389="",-9999999999,((AA389*'Tabela de Peso'!$E$7/H389)+(Z389*'Tabela de Peso'!$E$6/H389)+(Y389*'Tabela de Peso'!$E$5/H389)+(AB389*'Tabela de Peso'!$E$9+T389/1000)+W389+V389+X389+U389++AF389+S389+atualizaçãoIMOVEIS!R388)-I389-P389/1000)</f>
        <v>-9999999999</v>
      </c>
      <c r="AD389" s="66" t="str">
        <f>IFERROR(+VLOOKUP(B389,ZAP!A:D,3,0),"não")</f>
        <v>não</v>
      </c>
      <c r="AE389" s="55" t="str">
        <f>IF(B389="","",IF(A389&lt;81,IF(AD389="ativo","manter","inserir"),IF(AD389="ativo",IF(H389&lt;'Tabela de Peso'!D$8,"manter","retirar"),"Não anunciar")))</f>
        <v/>
      </c>
    </row>
    <row r="390" spans="1:31" s="11" customFormat="1" x14ac:dyDescent="0.25">
      <c r="A390" s="56">
        <f t="shared" ca="1" si="12"/>
        <v>85</v>
      </c>
      <c r="B390" t="str">
        <f>IF(atualizaçãoIMOVEIS!Y389="",IF(atualizaçãoIMOVEIS!Z389="","",atualizaçãoIMOVEIS!B389),atualizaçãoIMOVEIS!B389)</f>
        <v/>
      </c>
      <c r="C390" t="e">
        <f>+LEFT(atualizaçãoIMOVEIS!F389,SEARCH(",",atualizaçãoIMOVEIS!F389))</f>
        <v>#VALUE!</v>
      </c>
      <c r="D390">
        <f>+atualizaçãoIMOVEIS!H389</f>
        <v>0</v>
      </c>
      <c r="E390">
        <f>+atualizaçãoIMOVEIS!J389</f>
        <v>0</v>
      </c>
      <c r="F390">
        <f>IFERROR(LEFT(atualizaçãoIMOVEIS!Y389,SEARCH(",",atualizaçãoIMOVEIS!Y389)-1),atualizaçãoIMOVEIS!Y389)</f>
        <v>0</v>
      </c>
      <c r="G390">
        <f>+atualizaçãoIMOVEIS!D389</f>
        <v>0</v>
      </c>
      <c r="H390" s="67">
        <f ca="1">IF('Tabela de Peso'!$E$8-atualizaçãoIMOVEIS!T389=0,1,'Tabela de Peso'!$E$8-atualizaçãoIMOVEIS!T389)</f>
        <v>45488</v>
      </c>
      <c r="I390" s="57">
        <f ca="1">+TODAY()-atualizaçãoIMOVEIS!U389</f>
        <v>45488</v>
      </c>
      <c r="J390" s="54">
        <f>+atualizaçãoIMOVEIS!K389</f>
        <v>0</v>
      </c>
      <c r="K390" s="54"/>
      <c r="L390" s="54" t="e">
        <f t="shared" si="13"/>
        <v>#DIV/0!</v>
      </c>
      <c r="M390" s="54"/>
      <c r="N390" s="54">
        <f>+atualizaçãoIMOVEIS!L389</f>
        <v>0</v>
      </c>
      <c r="O390" s="54"/>
      <c r="P390" s="54">
        <f>+atualizaçãoIMOVEIS!N389</f>
        <v>0</v>
      </c>
      <c r="Q390" s="62">
        <f>SUM(W$3:W390)</f>
        <v>388</v>
      </c>
      <c r="R390">
        <f>+atualizaçãoIMOVEIS!Q389</f>
        <v>0</v>
      </c>
      <c r="S390">
        <f>+atualizaçãoIMOVEIS!S389</f>
        <v>0</v>
      </c>
      <c r="T390">
        <f>+atualizaçãoIMOVEIS!V389</f>
        <v>0</v>
      </c>
      <c r="U390" s="56">
        <f>IFERROR(VLOOKUP(G390,'Tabela de Peso'!B$36:E$53,4,0),1)</f>
        <v>1</v>
      </c>
      <c r="V390">
        <f>IF(J390=0,'Tabela de Peso'!E$11,'Tabela de Peso'!E$10)</f>
        <v>8</v>
      </c>
      <c r="W390" s="1">
        <f>IF(atualizaçãoIMOVEIS!AB389="Especial",'Tabela de Peso'!$E$4,1)</f>
        <v>1</v>
      </c>
      <c r="X390" s="1">
        <f>IFERROR(VLOOKUP(D390,'Tabela de Peso'!B:E,4,0),'Tabela de Peso'!E$32)</f>
        <v>-100</v>
      </c>
      <c r="Y390" s="70">
        <f>COUNTIF(Clientes!B:B,B390)</f>
        <v>1048347</v>
      </c>
      <c r="Z390" s="69">
        <f>+COUNTIF(Visitas!B:B,B390)</f>
        <v>1048172</v>
      </c>
      <c r="AA390" s="94">
        <f>IFERROR(VLOOKUP(B390,ZAP!A$2:AC$793,28,0),1)</f>
        <v>1</v>
      </c>
      <c r="AB390" s="65">
        <f>IFERROR(VLOOKUP(B390,ZAP!A$2:AC$793,26,0),1)</f>
        <v>1</v>
      </c>
      <c r="AC390" s="55">
        <f>IF(B390="",-9999999999,((AA390*'Tabela de Peso'!$E$7/H390)+(Z390*'Tabela de Peso'!$E$6/H390)+(Y390*'Tabela de Peso'!$E$5/H390)+(AB390*'Tabela de Peso'!$E$9+T390/1000)+W390+V390+X390+U390++AF390+S390+atualizaçãoIMOVEIS!R389)-I390-P390/1000)</f>
        <v>-9999999999</v>
      </c>
      <c r="AD390" s="66" t="str">
        <f>IFERROR(+VLOOKUP(B390,ZAP!A:D,3,0),"não")</f>
        <v>não</v>
      </c>
      <c r="AE390" s="55" t="str">
        <f>IF(B390="","",IF(A390&lt;81,IF(AD390="ativo","manter","inserir"),IF(AD390="ativo",IF(H390&lt;'Tabela de Peso'!D$8,"manter","retirar"),"Não anunciar")))</f>
        <v/>
      </c>
    </row>
    <row r="391" spans="1:31" s="11" customFormat="1" x14ac:dyDescent="0.25">
      <c r="A391" s="56">
        <f t="shared" ca="1" si="12"/>
        <v>85</v>
      </c>
      <c r="B391" t="str">
        <f>IF(atualizaçãoIMOVEIS!Y390="",IF(atualizaçãoIMOVEIS!Z390="","",atualizaçãoIMOVEIS!B390),atualizaçãoIMOVEIS!B390)</f>
        <v/>
      </c>
      <c r="C391" t="e">
        <f>+LEFT(atualizaçãoIMOVEIS!F390,SEARCH(",",atualizaçãoIMOVEIS!F390))</f>
        <v>#VALUE!</v>
      </c>
      <c r="D391">
        <f>+atualizaçãoIMOVEIS!H390</f>
        <v>0</v>
      </c>
      <c r="E391">
        <f>+atualizaçãoIMOVEIS!J390</f>
        <v>0</v>
      </c>
      <c r="F391">
        <f>IFERROR(LEFT(atualizaçãoIMOVEIS!Y390,SEARCH(",",atualizaçãoIMOVEIS!Y390)-1),atualizaçãoIMOVEIS!Y390)</f>
        <v>0</v>
      </c>
      <c r="G391">
        <f>+atualizaçãoIMOVEIS!D390</f>
        <v>0</v>
      </c>
      <c r="H391" s="67">
        <f ca="1">IF('Tabela de Peso'!$E$8-atualizaçãoIMOVEIS!T390=0,1,'Tabela de Peso'!$E$8-atualizaçãoIMOVEIS!T390)</f>
        <v>45488</v>
      </c>
      <c r="I391" s="57">
        <f ca="1">+TODAY()-atualizaçãoIMOVEIS!U390</f>
        <v>45488</v>
      </c>
      <c r="J391" s="54">
        <f>+atualizaçãoIMOVEIS!K390</f>
        <v>0</v>
      </c>
      <c r="K391" s="54"/>
      <c r="L391" s="54" t="e">
        <f t="shared" si="13"/>
        <v>#DIV/0!</v>
      </c>
      <c r="M391" s="54"/>
      <c r="N391" s="54">
        <f>+atualizaçãoIMOVEIS!L390</f>
        <v>0</v>
      </c>
      <c r="O391" s="54"/>
      <c r="P391" s="54">
        <f>+atualizaçãoIMOVEIS!N390</f>
        <v>0</v>
      </c>
      <c r="Q391" s="62">
        <f>SUM(W$3:W391)</f>
        <v>389</v>
      </c>
      <c r="R391">
        <f>+atualizaçãoIMOVEIS!Q390</f>
        <v>0</v>
      </c>
      <c r="S391">
        <f>+atualizaçãoIMOVEIS!S390</f>
        <v>0</v>
      </c>
      <c r="T391">
        <f>+atualizaçãoIMOVEIS!V390</f>
        <v>0</v>
      </c>
      <c r="U391" s="56">
        <f>IFERROR(VLOOKUP(G391,'Tabela de Peso'!B$36:E$53,4,0),1)</f>
        <v>1</v>
      </c>
      <c r="V391">
        <f>IF(J391=0,'Tabela de Peso'!E$11,'Tabela de Peso'!E$10)</f>
        <v>8</v>
      </c>
      <c r="W391" s="1">
        <f>IF(atualizaçãoIMOVEIS!AB390="Especial",'Tabela de Peso'!$E$4,1)</f>
        <v>1</v>
      </c>
      <c r="X391" s="1">
        <f>IFERROR(VLOOKUP(D391,'Tabela de Peso'!B:E,4,0),'Tabela de Peso'!E$32)</f>
        <v>-100</v>
      </c>
      <c r="Y391" s="70">
        <f>COUNTIF(Clientes!B:B,B391)</f>
        <v>1048347</v>
      </c>
      <c r="Z391" s="69">
        <f>+COUNTIF(Visitas!B:B,B391)</f>
        <v>1048172</v>
      </c>
      <c r="AA391" s="94">
        <f>IFERROR(VLOOKUP(B391,ZAP!A$2:AC$793,28,0),1)</f>
        <v>1</v>
      </c>
      <c r="AB391" s="65">
        <f>IFERROR(VLOOKUP(B391,ZAP!A$2:AC$793,26,0),1)</f>
        <v>1</v>
      </c>
      <c r="AC391" s="55">
        <f>IF(B391="",-9999999999,((AA391*'Tabela de Peso'!$E$7/H391)+(Z391*'Tabela de Peso'!$E$6/H391)+(Y391*'Tabela de Peso'!$E$5/H391)+(AB391*'Tabela de Peso'!$E$9+T391/1000)+W391+V391+X391+U391++AF391+S391+atualizaçãoIMOVEIS!R390)-I391-P391/1000)</f>
        <v>-9999999999</v>
      </c>
      <c r="AD391" s="66" t="str">
        <f>IFERROR(+VLOOKUP(B391,ZAP!A:D,3,0),"não")</f>
        <v>não</v>
      </c>
      <c r="AE391" s="55" t="str">
        <f>IF(B391="","",IF(A391&lt;81,IF(AD391="ativo","manter","inserir"),IF(AD391="ativo",IF(H391&lt;'Tabela de Peso'!D$8,"manter","retirar"),"Não anunciar")))</f>
        <v/>
      </c>
    </row>
    <row r="392" spans="1:31" s="11" customFormat="1" x14ac:dyDescent="0.25">
      <c r="A392" s="56">
        <f t="shared" ca="1" si="12"/>
        <v>85</v>
      </c>
      <c r="B392" t="str">
        <f>IF(atualizaçãoIMOVEIS!Y391="",IF(atualizaçãoIMOVEIS!Z391="","",atualizaçãoIMOVEIS!B391),atualizaçãoIMOVEIS!B391)</f>
        <v/>
      </c>
      <c r="C392" t="e">
        <f>+LEFT(atualizaçãoIMOVEIS!F391,SEARCH(",",atualizaçãoIMOVEIS!F391))</f>
        <v>#VALUE!</v>
      </c>
      <c r="D392">
        <f>+atualizaçãoIMOVEIS!H391</f>
        <v>0</v>
      </c>
      <c r="E392">
        <f>+atualizaçãoIMOVEIS!J391</f>
        <v>0</v>
      </c>
      <c r="F392">
        <f>IFERROR(LEFT(atualizaçãoIMOVEIS!Y391,SEARCH(",",atualizaçãoIMOVEIS!Y391)-1),atualizaçãoIMOVEIS!Y391)</f>
        <v>0</v>
      </c>
      <c r="G392">
        <f>+atualizaçãoIMOVEIS!D391</f>
        <v>0</v>
      </c>
      <c r="H392" s="67">
        <f ca="1">IF('Tabela de Peso'!$E$8-atualizaçãoIMOVEIS!T391=0,1,'Tabela de Peso'!$E$8-atualizaçãoIMOVEIS!T391)</f>
        <v>45488</v>
      </c>
      <c r="I392" s="57">
        <f ca="1">+TODAY()-atualizaçãoIMOVEIS!U391</f>
        <v>45488</v>
      </c>
      <c r="J392" s="54">
        <f>+atualizaçãoIMOVEIS!K391</f>
        <v>0</v>
      </c>
      <c r="K392" s="54"/>
      <c r="L392" s="54" t="e">
        <f t="shared" si="13"/>
        <v>#DIV/0!</v>
      </c>
      <c r="M392" s="54"/>
      <c r="N392" s="54">
        <f>+atualizaçãoIMOVEIS!L391</f>
        <v>0</v>
      </c>
      <c r="O392" s="54"/>
      <c r="P392" s="54">
        <f>+atualizaçãoIMOVEIS!N391</f>
        <v>0</v>
      </c>
      <c r="Q392" s="62">
        <f>SUM(W$3:W392)</f>
        <v>390</v>
      </c>
      <c r="R392">
        <f>+atualizaçãoIMOVEIS!Q391</f>
        <v>0</v>
      </c>
      <c r="S392">
        <f>+atualizaçãoIMOVEIS!S391</f>
        <v>0</v>
      </c>
      <c r="T392">
        <f>+atualizaçãoIMOVEIS!V391</f>
        <v>0</v>
      </c>
      <c r="U392" s="56">
        <f>IFERROR(VLOOKUP(G392,'Tabela de Peso'!B$36:E$53,4,0),1)</f>
        <v>1</v>
      </c>
      <c r="V392">
        <f>IF(J392=0,'Tabela de Peso'!E$11,'Tabela de Peso'!E$10)</f>
        <v>8</v>
      </c>
      <c r="W392" s="1">
        <f>IF(atualizaçãoIMOVEIS!AB391="Especial",'Tabela de Peso'!$E$4,1)</f>
        <v>1</v>
      </c>
      <c r="X392" s="1">
        <f>IFERROR(VLOOKUP(D392,'Tabela de Peso'!B:E,4,0),'Tabela de Peso'!E$32)</f>
        <v>-100</v>
      </c>
      <c r="Y392" s="70">
        <f>COUNTIF(Clientes!B:B,B392)</f>
        <v>1048347</v>
      </c>
      <c r="Z392" s="69">
        <f>+COUNTIF(Visitas!B:B,B392)</f>
        <v>1048172</v>
      </c>
      <c r="AA392" s="94">
        <f>IFERROR(VLOOKUP(B392,ZAP!A$2:AC$793,28,0),1)</f>
        <v>1</v>
      </c>
      <c r="AB392" s="65">
        <f>IFERROR(VLOOKUP(B392,ZAP!A$2:AC$793,26,0),1)</f>
        <v>1</v>
      </c>
      <c r="AC392" s="55">
        <f>IF(B392="",-9999999999,((AA392*'Tabela de Peso'!$E$7/H392)+(Z392*'Tabela de Peso'!$E$6/H392)+(Y392*'Tabela de Peso'!$E$5/H392)+(AB392*'Tabela de Peso'!$E$9+T392/1000)+W392+V392+X392+U392++AF392+S392+atualizaçãoIMOVEIS!R391)-I392-P392/1000)</f>
        <v>-9999999999</v>
      </c>
      <c r="AD392" s="66" t="str">
        <f>IFERROR(+VLOOKUP(B392,ZAP!A:D,3,0),"não")</f>
        <v>não</v>
      </c>
      <c r="AE392" s="55" t="str">
        <f>IF(B392="","",IF(A392&lt;81,IF(AD392="ativo","manter","inserir"),IF(AD392="ativo",IF(H392&lt;'Tabela de Peso'!D$8,"manter","retirar"),"Não anunciar")))</f>
        <v/>
      </c>
    </row>
    <row r="393" spans="1:31" s="11" customFormat="1" x14ac:dyDescent="0.25">
      <c r="A393" s="56">
        <f t="shared" ca="1" si="12"/>
        <v>85</v>
      </c>
      <c r="B393" t="str">
        <f>IF(atualizaçãoIMOVEIS!Y392="",IF(atualizaçãoIMOVEIS!Z392="","",atualizaçãoIMOVEIS!B392),atualizaçãoIMOVEIS!B392)</f>
        <v/>
      </c>
      <c r="C393" t="e">
        <f>+LEFT(atualizaçãoIMOVEIS!F392,SEARCH(",",atualizaçãoIMOVEIS!F392))</f>
        <v>#VALUE!</v>
      </c>
      <c r="D393">
        <f>+atualizaçãoIMOVEIS!H392</f>
        <v>0</v>
      </c>
      <c r="E393">
        <f>+atualizaçãoIMOVEIS!J392</f>
        <v>0</v>
      </c>
      <c r="F393">
        <f>IFERROR(LEFT(atualizaçãoIMOVEIS!Y392,SEARCH(",",atualizaçãoIMOVEIS!Y392)-1),atualizaçãoIMOVEIS!Y392)</f>
        <v>0</v>
      </c>
      <c r="G393">
        <f>+atualizaçãoIMOVEIS!D392</f>
        <v>0</v>
      </c>
      <c r="H393" s="67">
        <f ca="1">IF('Tabela de Peso'!$E$8-atualizaçãoIMOVEIS!T392=0,1,'Tabela de Peso'!$E$8-atualizaçãoIMOVEIS!T392)</f>
        <v>45488</v>
      </c>
      <c r="I393" s="57">
        <f ca="1">+TODAY()-atualizaçãoIMOVEIS!U392</f>
        <v>45488</v>
      </c>
      <c r="J393" s="54">
        <f>+atualizaçãoIMOVEIS!K392</f>
        <v>0</v>
      </c>
      <c r="K393" s="54"/>
      <c r="L393" s="54" t="e">
        <f t="shared" si="13"/>
        <v>#DIV/0!</v>
      </c>
      <c r="M393" s="54"/>
      <c r="N393" s="54">
        <f>+atualizaçãoIMOVEIS!L392</f>
        <v>0</v>
      </c>
      <c r="O393" s="54"/>
      <c r="P393" s="54">
        <f>+atualizaçãoIMOVEIS!N392</f>
        <v>0</v>
      </c>
      <c r="Q393" s="62">
        <f>SUM(W$3:W393)</f>
        <v>391</v>
      </c>
      <c r="R393">
        <f>+atualizaçãoIMOVEIS!Q392</f>
        <v>0</v>
      </c>
      <c r="S393">
        <f>+atualizaçãoIMOVEIS!S392</f>
        <v>0</v>
      </c>
      <c r="T393">
        <f>+atualizaçãoIMOVEIS!V392</f>
        <v>0</v>
      </c>
      <c r="U393" s="56">
        <f>IFERROR(VLOOKUP(G393,'Tabela de Peso'!B$36:E$53,4,0),1)</f>
        <v>1</v>
      </c>
      <c r="V393">
        <f>IF(J393=0,'Tabela de Peso'!E$11,'Tabela de Peso'!E$10)</f>
        <v>8</v>
      </c>
      <c r="W393" s="1">
        <f>IF(atualizaçãoIMOVEIS!AB392="Especial",'Tabela de Peso'!$E$4,1)</f>
        <v>1</v>
      </c>
      <c r="X393" s="1">
        <f>IFERROR(VLOOKUP(D393,'Tabela de Peso'!B:E,4,0),'Tabela de Peso'!E$32)</f>
        <v>-100</v>
      </c>
      <c r="Y393" s="70">
        <f>COUNTIF(Clientes!B:B,B393)</f>
        <v>1048347</v>
      </c>
      <c r="Z393" s="69">
        <f>+COUNTIF(Visitas!B:B,B393)</f>
        <v>1048172</v>
      </c>
      <c r="AA393" s="94">
        <f>IFERROR(VLOOKUP(B393,ZAP!A$2:AC$793,28,0),1)</f>
        <v>1</v>
      </c>
      <c r="AB393" s="65">
        <f>IFERROR(VLOOKUP(B393,ZAP!A$2:AC$793,26,0),1)</f>
        <v>1</v>
      </c>
      <c r="AC393" s="55">
        <f>IF(B393="",-9999999999,((AA393*'Tabela de Peso'!$E$7/H393)+(Z393*'Tabela de Peso'!$E$6/H393)+(Y393*'Tabela de Peso'!$E$5/H393)+(AB393*'Tabela de Peso'!$E$9+T393/1000)+W393+V393+X393+U393++AF393+S393+atualizaçãoIMOVEIS!R392)-I393-P393/1000)</f>
        <v>-9999999999</v>
      </c>
      <c r="AD393" s="66" t="str">
        <f>IFERROR(+VLOOKUP(B393,ZAP!A:D,3,0),"não")</f>
        <v>não</v>
      </c>
      <c r="AE393" s="55" t="str">
        <f>IF(B393="","",IF(A393&lt;81,IF(AD393="ativo","manter","inserir"),IF(AD393="ativo",IF(H393&lt;'Tabela de Peso'!D$8,"manter","retirar"),"Não anunciar")))</f>
        <v/>
      </c>
    </row>
    <row r="394" spans="1:31" s="11" customFormat="1" x14ac:dyDescent="0.25">
      <c r="A394" s="56">
        <f t="shared" ca="1" si="12"/>
        <v>85</v>
      </c>
      <c r="B394" t="str">
        <f>IF(atualizaçãoIMOVEIS!Y393="",IF(atualizaçãoIMOVEIS!Z393="","",atualizaçãoIMOVEIS!B393),atualizaçãoIMOVEIS!B393)</f>
        <v/>
      </c>
      <c r="C394" t="e">
        <f>+LEFT(atualizaçãoIMOVEIS!F393,SEARCH(",",atualizaçãoIMOVEIS!F393))</f>
        <v>#VALUE!</v>
      </c>
      <c r="D394">
        <f>+atualizaçãoIMOVEIS!H393</f>
        <v>0</v>
      </c>
      <c r="E394">
        <f>+atualizaçãoIMOVEIS!J393</f>
        <v>0</v>
      </c>
      <c r="F394">
        <f>IFERROR(LEFT(atualizaçãoIMOVEIS!Y393,SEARCH(",",atualizaçãoIMOVEIS!Y393)-1),atualizaçãoIMOVEIS!Y393)</f>
        <v>0</v>
      </c>
      <c r="G394">
        <f>+atualizaçãoIMOVEIS!D393</f>
        <v>0</v>
      </c>
      <c r="H394" s="67">
        <f ca="1">IF('Tabela de Peso'!$E$8-atualizaçãoIMOVEIS!T393=0,1,'Tabela de Peso'!$E$8-atualizaçãoIMOVEIS!T393)</f>
        <v>45488</v>
      </c>
      <c r="I394" s="57">
        <f ca="1">+TODAY()-atualizaçãoIMOVEIS!U393</f>
        <v>45488</v>
      </c>
      <c r="J394" s="54">
        <f>+atualizaçãoIMOVEIS!K393</f>
        <v>0</v>
      </c>
      <c r="K394" s="54"/>
      <c r="L394" s="54" t="e">
        <f t="shared" si="13"/>
        <v>#DIV/0!</v>
      </c>
      <c r="M394" s="54"/>
      <c r="N394" s="54">
        <f>+atualizaçãoIMOVEIS!L393</f>
        <v>0</v>
      </c>
      <c r="O394" s="54"/>
      <c r="P394" s="54">
        <f>+atualizaçãoIMOVEIS!N393</f>
        <v>0</v>
      </c>
      <c r="Q394" s="62">
        <f>SUM(W$3:W394)</f>
        <v>392</v>
      </c>
      <c r="R394">
        <f>+atualizaçãoIMOVEIS!Q393</f>
        <v>0</v>
      </c>
      <c r="S394">
        <f>+atualizaçãoIMOVEIS!S393</f>
        <v>0</v>
      </c>
      <c r="T394">
        <f>+atualizaçãoIMOVEIS!V393</f>
        <v>0</v>
      </c>
      <c r="U394" s="56">
        <f>IFERROR(VLOOKUP(G394,'Tabela de Peso'!B$36:E$53,4,0),1)</f>
        <v>1</v>
      </c>
      <c r="V394">
        <f>IF(J394=0,'Tabela de Peso'!E$11,'Tabela de Peso'!E$10)</f>
        <v>8</v>
      </c>
      <c r="W394" s="1">
        <f>IF(atualizaçãoIMOVEIS!AB393="Especial",'Tabela de Peso'!$E$4,1)</f>
        <v>1</v>
      </c>
      <c r="X394" s="1">
        <f>IFERROR(VLOOKUP(D394,'Tabela de Peso'!B:E,4,0),'Tabela de Peso'!E$32)</f>
        <v>-100</v>
      </c>
      <c r="Y394" s="70">
        <f>COUNTIF(Clientes!B:B,B394)</f>
        <v>1048347</v>
      </c>
      <c r="Z394" s="69">
        <f>+COUNTIF(Visitas!B:B,B394)</f>
        <v>1048172</v>
      </c>
      <c r="AA394" s="94">
        <f>IFERROR(VLOOKUP(B394,ZAP!A$2:AC$793,28,0),1)</f>
        <v>1</v>
      </c>
      <c r="AB394" s="65">
        <f>IFERROR(VLOOKUP(B394,ZAP!A$2:AC$793,26,0),1)</f>
        <v>1</v>
      </c>
      <c r="AC394" s="55">
        <f>IF(B394="",-9999999999,((AA394*'Tabela de Peso'!$E$7/H394)+(Z394*'Tabela de Peso'!$E$6/H394)+(Y394*'Tabela de Peso'!$E$5/H394)+(AB394*'Tabela de Peso'!$E$9+T394/1000)+W394+V394+X394+U394++AF394+S394+atualizaçãoIMOVEIS!R393)-I394-P394/1000)</f>
        <v>-9999999999</v>
      </c>
      <c r="AD394" s="66" t="str">
        <f>IFERROR(+VLOOKUP(B394,ZAP!A:D,3,0),"não")</f>
        <v>não</v>
      </c>
      <c r="AE394" s="55" t="str">
        <f>IF(B394="","",IF(A394&lt;81,IF(AD394="ativo","manter","inserir"),IF(AD394="ativo",IF(H394&lt;'Tabela de Peso'!D$8,"manter","retirar"),"Não anunciar")))</f>
        <v/>
      </c>
    </row>
    <row r="395" spans="1:31" s="11" customFormat="1" x14ac:dyDescent="0.25">
      <c r="A395" s="56">
        <f t="shared" ca="1" si="12"/>
        <v>85</v>
      </c>
      <c r="B395" t="str">
        <f>IF(atualizaçãoIMOVEIS!Y394="",IF(atualizaçãoIMOVEIS!Z394="","",atualizaçãoIMOVEIS!B394),atualizaçãoIMOVEIS!B394)</f>
        <v/>
      </c>
      <c r="C395" t="e">
        <f>+LEFT(atualizaçãoIMOVEIS!F394,SEARCH(",",atualizaçãoIMOVEIS!F394))</f>
        <v>#VALUE!</v>
      </c>
      <c r="D395">
        <f>+atualizaçãoIMOVEIS!H394</f>
        <v>0</v>
      </c>
      <c r="E395">
        <f>+atualizaçãoIMOVEIS!J394</f>
        <v>0</v>
      </c>
      <c r="F395">
        <f>IFERROR(LEFT(atualizaçãoIMOVEIS!Y394,SEARCH(",",atualizaçãoIMOVEIS!Y394)-1),atualizaçãoIMOVEIS!Y394)</f>
        <v>0</v>
      </c>
      <c r="G395">
        <f>+atualizaçãoIMOVEIS!D394</f>
        <v>0</v>
      </c>
      <c r="H395" s="67">
        <f ca="1">IF('Tabela de Peso'!$E$8-atualizaçãoIMOVEIS!T394=0,1,'Tabela de Peso'!$E$8-atualizaçãoIMOVEIS!T394)</f>
        <v>45488</v>
      </c>
      <c r="I395" s="57">
        <f ca="1">+TODAY()-atualizaçãoIMOVEIS!U394</f>
        <v>45488</v>
      </c>
      <c r="J395" s="54">
        <f>+atualizaçãoIMOVEIS!K394</f>
        <v>0</v>
      </c>
      <c r="K395" s="54"/>
      <c r="L395" s="54" t="e">
        <f t="shared" si="13"/>
        <v>#DIV/0!</v>
      </c>
      <c r="M395" s="54"/>
      <c r="N395" s="54">
        <f>+atualizaçãoIMOVEIS!L394</f>
        <v>0</v>
      </c>
      <c r="O395" s="54"/>
      <c r="P395" s="54">
        <f>+atualizaçãoIMOVEIS!N394</f>
        <v>0</v>
      </c>
      <c r="Q395" s="62">
        <f>SUM(W$3:W395)</f>
        <v>393</v>
      </c>
      <c r="R395">
        <f>+atualizaçãoIMOVEIS!Q394</f>
        <v>0</v>
      </c>
      <c r="S395">
        <f>+atualizaçãoIMOVEIS!S394</f>
        <v>0</v>
      </c>
      <c r="T395">
        <f>+atualizaçãoIMOVEIS!V394</f>
        <v>0</v>
      </c>
      <c r="U395" s="56">
        <f>IFERROR(VLOOKUP(G395,'Tabela de Peso'!B$36:E$53,4,0),1)</f>
        <v>1</v>
      </c>
      <c r="V395">
        <f>IF(J395=0,'Tabela de Peso'!E$11,'Tabela de Peso'!E$10)</f>
        <v>8</v>
      </c>
      <c r="W395" s="1">
        <f>IF(atualizaçãoIMOVEIS!AB394="Especial",'Tabela de Peso'!$E$4,1)</f>
        <v>1</v>
      </c>
      <c r="X395" s="1">
        <f>IFERROR(VLOOKUP(D395,'Tabela de Peso'!B:E,4,0),'Tabela de Peso'!E$32)</f>
        <v>-100</v>
      </c>
      <c r="Y395" s="70">
        <f>COUNTIF(Clientes!B:B,B395)</f>
        <v>1048347</v>
      </c>
      <c r="Z395" s="69">
        <f>+COUNTIF(Visitas!B:B,B395)</f>
        <v>1048172</v>
      </c>
      <c r="AA395" s="94">
        <f>IFERROR(VLOOKUP(B395,ZAP!A$2:AC$793,28,0),1)</f>
        <v>1</v>
      </c>
      <c r="AB395" s="65">
        <f>IFERROR(VLOOKUP(B395,ZAP!A$2:AC$793,26,0),1)</f>
        <v>1</v>
      </c>
      <c r="AC395" s="55">
        <f>IF(B395="",-9999999999,((AA395*'Tabela de Peso'!$E$7/H395)+(Z395*'Tabela de Peso'!$E$6/H395)+(Y395*'Tabela de Peso'!$E$5/H395)+(AB395*'Tabela de Peso'!$E$9+T395/1000)+W395+V395+X395+U395++AF395+S395+atualizaçãoIMOVEIS!R394)-I395-P395/1000)</f>
        <v>-9999999999</v>
      </c>
      <c r="AD395" s="66" t="str">
        <f>IFERROR(+VLOOKUP(B395,ZAP!A:D,3,0),"não")</f>
        <v>não</v>
      </c>
      <c r="AE395" s="55" t="str">
        <f>IF(B395="","",IF(A395&lt;81,IF(AD395="ativo","manter","inserir"),IF(AD395="ativo",IF(H395&lt;'Tabela de Peso'!D$8,"manter","retirar"),"Não anunciar")))</f>
        <v/>
      </c>
    </row>
    <row r="396" spans="1:31" s="11" customFormat="1" x14ac:dyDescent="0.25">
      <c r="A396" s="56">
        <f t="shared" ca="1" si="12"/>
        <v>85</v>
      </c>
      <c r="B396" t="str">
        <f>IF(atualizaçãoIMOVEIS!Y395="",IF(atualizaçãoIMOVEIS!Z395="","",atualizaçãoIMOVEIS!B395),atualizaçãoIMOVEIS!B395)</f>
        <v/>
      </c>
      <c r="C396" t="e">
        <f>+LEFT(atualizaçãoIMOVEIS!F395,SEARCH(",",atualizaçãoIMOVEIS!F395))</f>
        <v>#VALUE!</v>
      </c>
      <c r="D396">
        <f>+atualizaçãoIMOVEIS!H395</f>
        <v>0</v>
      </c>
      <c r="E396">
        <f>+atualizaçãoIMOVEIS!J395</f>
        <v>0</v>
      </c>
      <c r="F396">
        <f>IFERROR(LEFT(atualizaçãoIMOVEIS!Y395,SEARCH(",",atualizaçãoIMOVEIS!Y395)-1),atualizaçãoIMOVEIS!Y395)</f>
        <v>0</v>
      </c>
      <c r="G396">
        <f>+atualizaçãoIMOVEIS!D395</f>
        <v>0</v>
      </c>
      <c r="H396" s="67">
        <f ca="1">IF('Tabela de Peso'!$E$8-atualizaçãoIMOVEIS!T395=0,1,'Tabela de Peso'!$E$8-atualizaçãoIMOVEIS!T395)</f>
        <v>45488</v>
      </c>
      <c r="I396" s="57">
        <f ca="1">+TODAY()-atualizaçãoIMOVEIS!U395</f>
        <v>45488</v>
      </c>
      <c r="J396" s="54">
        <f>+atualizaçãoIMOVEIS!K395</f>
        <v>0</v>
      </c>
      <c r="K396" s="54"/>
      <c r="L396" s="54" t="e">
        <f t="shared" si="13"/>
        <v>#DIV/0!</v>
      </c>
      <c r="M396" s="54"/>
      <c r="N396" s="54">
        <f>+atualizaçãoIMOVEIS!L395</f>
        <v>0</v>
      </c>
      <c r="O396" s="54"/>
      <c r="P396" s="54">
        <f>+atualizaçãoIMOVEIS!N395</f>
        <v>0</v>
      </c>
      <c r="Q396" s="62">
        <f>SUM(W$3:W396)</f>
        <v>394</v>
      </c>
      <c r="R396">
        <f>+atualizaçãoIMOVEIS!Q395</f>
        <v>0</v>
      </c>
      <c r="S396">
        <f>+atualizaçãoIMOVEIS!S395</f>
        <v>0</v>
      </c>
      <c r="T396">
        <f>+atualizaçãoIMOVEIS!V395</f>
        <v>0</v>
      </c>
      <c r="U396" s="56">
        <f>IFERROR(VLOOKUP(G396,'Tabela de Peso'!B$36:E$53,4,0),1)</f>
        <v>1</v>
      </c>
      <c r="V396">
        <f>IF(J396=0,'Tabela de Peso'!E$11,'Tabela de Peso'!E$10)</f>
        <v>8</v>
      </c>
      <c r="W396" s="1">
        <f>IF(atualizaçãoIMOVEIS!AB395="Especial",'Tabela de Peso'!$E$4,1)</f>
        <v>1</v>
      </c>
      <c r="X396" s="1">
        <f>IFERROR(VLOOKUP(D396,'Tabela de Peso'!B:E,4,0),'Tabela de Peso'!E$32)</f>
        <v>-100</v>
      </c>
      <c r="Y396" s="70">
        <f>COUNTIF(Clientes!B:B,B396)</f>
        <v>1048347</v>
      </c>
      <c r="Z396" s="69">
        <f>+COUNTIF(Visitas!B:B,B396)</f>
        <v>1048172</v>
      </c>
      <c r="AA396" s="94">
        <f>IFERROR(VLOOKUP(B396,ZAP!A$2:AC$793,28,0),1)</f>
        <v>1</v>
      </c>
      <c r="AB396" s="65">
        <f>IFERROR(VLOOKUP(B396,ZAP!A$2:AC$793,26,0),1)</f>
        <v>1</v>
      </c>
      <c r="AC396" s="55">
        <f>IF(B396="",-9999999999,((AA396*'Tabela de Peso'!$E$7/H396)+(Z396*'Tabela de Peso'!$E$6/H396)+(Y396*'Tabela de Peso'!$E$5/H396)+(AB396*'Tabela de Peso'!$E$9+T396/1000)+W396+V396+X396+U396++AF396+S396+atualizaçãoIMOVEIS!R395)-I396-P396/1000)</f>
        <v>-9999999999</v>
      </c>
      <c r="AD396" s="66" t="str">
        <f>IFERROR(+VLOOKUP(B396,ZAP!A:D,3,0),"não")</f>
        <v>não</v>
      </c>
      <c r="AE396" s="55" t="str">
        <f>IF(B396="","",IF(A396&lt;81,IF(AD396="ativo","manter","inserir"),IF(AD396="ativo",IF(H396&lt;'Tabela de Peso'!D$8,"manter","retirar"),"Não anunciar")))</f>
        <v/>
      </c>
    </row>
    <row r="397" spans="1:31" s="11" customFormat="1" x14ac:dyDescent="0.25">
      <c r="A397" s="56">
        <f t="shared" ca="1" si="12"/>
        <v>85</v>
      </c>
      <c r="B397" t="str">
        <f>IF(atualizaçãoIMOVEIS!Y396="",IF(atualizaçãoIMOVEIS!Z396="","",atualizaçãoIMOVEIS!B396),atualizaçãoIMOVEIS!B396)</f>
        <v/>
      </c>
      <c r="C397" t="e">
        <f>+LEFT(atualizaçãoIMOVEIS!F396,SEARCH(",",atualizaçãoIMOVEIS!F396))</f>
        <v>#VALUE!</v>
      </c>
      <c r="D397">
        <f>+atualizaçãoIMOVEIS!H396</f>
        <v>0</v>
      </c>
      <c r="E397">
        <f>+atualizaçãoIMOVEIS!J396</f>
        <v>0</v>
      </c>
      <c r="F397">
        <f>IFERROR(LEFT(atualizaçãoIMOVEIS!Y396,SEARCH(",",atualizaçãoIMOVEIS!Y396)-1),atualizaçãoIMOVEIS!Y396)</f>
        <v>0</v>
      </c>
      <c r="G397">
        <f>+atualizaçãoIMOVEIS!D396</f>
        <v>0</v>
      </c>
      <c r="H397" s="67">
        <f ca="1">IF('Tabela de Peso'!$E$8-atualizaçãoIMOVEIS!T396=0,1,'Tabela de Peso'!$E$8-atualizaçãoIMOVEIS!T396)</f>
        <v>45488</v>
      </c>
      <c r="I397" s="57">
        <f ca="1">+TODAY()-atualizaçãoIMOVEIS!U396</f>
        <v>45488</v>
      </c>
      <c r="J397" s="54">
        <f>+atualizaçãoIMOVEIS!K396</f>
        <v>0</v>
      </c>
      <c r="K397" s="54"/>
      <c r="L397" s="54" t="e">
        <f t="shared" si="13"/>
        <v>#DIV/0!</v>
      </c>
      <c r="M397" s="54"/>
      <c r="N397" s="54">
        <f>+atualizaçãoIMOVEIS!L396</f>
        <v>0</v>
      </c>
      <c r="O397" s="54"/>
      <c r="P397" s="54">
        <f>+atualizaçãoIMOVEIS!N396</f>
        <v>0</v>
      </c>
      <c r="Q397" s="62">
        <f>SUM(W$3:W397)</f>
        <v>395</v>
      </c>
      <c r="R397">
        <f>+atualizaçãoIMOVEIS!Q396</f>
        <v>0</v>
      </c>
      <c r="S397">
        <f>+atualizaçãoIMOVEIS!S396</f>
        <v>0</v>
      </c>
      <c r="T397">
        <f>+atualizaçãoIMOVEIS!V396</f>
        <v>0</v>
      </c>
      <c r="U397" s="56">
        <f>IFERROR(VLOOKUP(G397,'Tabela de Peso'!B$36:E$53,4,0),1)</f>
        <v>1</v>
      </c>
      <c r="V397">
        <f>IF(J397=0,'Tabela de Peso'!E$11,'Tabela de Peso'!E$10)</f>
        <v>8</v>
      </c>
      <c r="W397" s="1">
        <f>IF(atualizaçãoIMOVEIS!AB396="Especial",'Tabela de Peso'!$E$4,1)</f>
        <v>1</v>
      </c>
      <c r="X397" s="1">
        <f>IFERROR(VLOOKUP(D397,'Tabela de Peso'!B:E,4,0),'Tabela de Peso'!E$32)</f>
        <v>-100</v>
      </c>
      <c r="Y397" s="70">
        <f>COUNTIF(Clientes!B:B,B397)</f>
        <v>1048347</v>
      </c>
      <c r="Z397" s="69">
        <f>+COUNTIF(Visitas!B:B,B397)</f>
        <v>1048172</v>
      </c>
      <c r="AA397" s="94">
        <f>IFERROR(VLOOKUP(B397,ZAP!A$2:AC$793,28,0),1)</f>
        <v>1</v>
      </c>
      <c r="AB397" s="65">
        <f>IFERROR(VLOOKUP(B397,ZAP!A$2:AC$793,26,0),1)</f>
        <v>1</v>
      </c>
      <c r="AC397" s="55">
        <f>IF(B397="",-9999999999,((AA397*'Tabela de Peso'!$E$7/H397)+(Z397*'Tabela de Peso'!$E$6/H397)+(Y397*'Tabela de Peso'!$E$5/H397)+(AB397*'Tabela de Peso'!$E$9+T397/1000)+W397+V397+X397+U397++AF397+S397+atualizaçãoIMOVEIS!R396)-I397-P397/1000)</f>
        <v>-9999999999</v>
      </c>
      <c r="AD397" s="66" t="str">
        <f>IFERROR(+VLOOKUP(B397,ZAP!A:D,3,0),"não")</f>
        <v>não</v>
      </c>
      <c r="AE397" s="55" t="str">
        <f>IF(B397="","",IF(A397&lt;81,IF(AD397="ativo","manter","inserir"),IF(AD397="ativo",IF(H397&lt;'Tabela de Peso'!D$8,"manter","retirar"),"Não anunciar")))</f>
        <v/>
      </c>
    </row>
    <row r="398" spans="1:31" s="11" customFormat="1" x14ac:dyDescent="0.25">
      <c r="A398" s="56">
        <f t="shared" ca="1" si="12"/>
        <v>85</v>
      </c>
      <c r="B398" t="str">
        <f>IF(atualizaçãoIMOVEIS!Y397="",IF(atualizaçãoIMOVEIS!Z397="","",atualizaçãoIMOVEIS!B397),atualizaçãoIMOVEIS!B397)</f>
        <v/>
      </c>
      <c r="C398" t="e">
        <f>+LEFT(atualizaçãoIMOVEIS!F397,SEARCH(",",atualizaçãoIMOVEIS!F397))</f>
        <v>#VALUE!</v>
      </c>
      <c r="D398">
        <f>+atualizaçãoIMOVEIS!H397</f>
        <v>0</v>
      </c>
      <c r="E398">
        <f>+atualizaçãoIMOVEIS!J397</f>
        <v>0</v>
      </c>
      <c r="F398">
        <f>IFERROR(LEFT(atualizaçãoIMOVEIS!Y397,SEARCH(",",atualizaçãoIMOVEIS!Y397)-1),atualizaçãoIMOVEIS!Y397)</f>
        <v>0</v>
      </c>
      <c r="G398">
        <f>+atualizaçãoIMOVEIS!D397</f>
        <v>0</v>
      </c>
      <c r="H398" s="67">
        <f ca="1">IF('Tabela de Peso'!$E$8-atualizaçãoIMOVEIS!T397=0,1,'Tabela de Peso'!$E$8-atualizaçãoIMOVEIS!T397)</f>
        <v>45488</v>
      </c>
      <c r="I398" s="57">
        <f ca="1">+TODAY()-atualizaçãoIMOVEIS!U397</f>
        <v>45488</v>
      </c>
      <c r="J398" s="54">
        <f>+atualizaçãoIMOVEIS!K397</f>
        <v>0</v>
      </c>
      <c r="K398" s="54"/>
      <c r="L398" s="54" t="e">
        <f t="shared" si="13"/>
        <v>#DIV/0!</v>
      </c>
      <c r="M398" s="54"/>
      <c r="N398" s="54">
        <f>+atualizaçãoIMOVEIS!L397</f>
        <v>0</v>
      </c>
      <c r="O398" s="54"/>
      <c r="P398" s="54">
        <f>+atualizaçãoIMOVEIS!N397</f>
        <v>0</v>
      </c>
      <c r="Q398" s="62">
        <f>SUM(W$3:W398)</f>
        <v>396</v>
      </c>
      <c r="R398">
        <f>+atualizaçãoIMOVEIS!Q397</f>
        <v>0</v>
      </c>
      <c r="S398">
        <f>+atualizaçãoIMOVEIS!S397</f>
        <v>0</v>
      </c>
      <c r="T398">
        <f>+atualizaçãoIMOVEIS!V397</f>
        <v>0</v>
      </c>
      <c r="U398" s="56">
        <f>IFERROR(VLOOKUP(G398,'Tabela de Peso'!B$36:E$53,4,0),1)</f>
        <v>1</v>
      </c>
      <c r="V398">
        <f>IF(J398=0,'Tabela de Peso'!E$11,'Tabela de Peso'!E$10)</f>
        <v>8</v>
      </c>
      <c r="W398" s="1">
        <f>IF(atualizaçãoIMOVEIS!AB397="Especial",'Tabela de Peso'!$E$4,1)</f>
        <v>1</v>
      </c>
      <c r="X398" s="1">
        <f>IFERROR(VLOOKUP(D398,'Tabela de Peso'!B:E,4,0),'Tabela de Peso'!E$32)</f>
        <v>-100</v>
      </c>
      <c r="Y398" s="70">
        <f>COUNTIF(Clientes!B:B,B398)</f>
        <v>1048347</v>
      </c>
      <c r="Z398" s="69">
        <f>+COUNTIF(Visitas!B:B,B398)</f>
        <v>1048172</v>
      </c>
      <c r="AA398" s="94">
        <f>IFERROR(VLOOKUP(B398,ZAP!A$2:AC$793,28,0),1)</f>
        <v>1</v>
      </c>
      <c r="AB398" s="65">
        <f>IFERROR(VLOOKUP(B398,ZAP!A$2:AC$793,26,0),1)</f>
        <v>1</v>
      </c>
      <c r="AC398" s="55">
        <f>IF(B398="",-9999999999,((AA398*'Tabela de Peso'!$E$7/H398)+(Z398*'Tabela de Peso'!$E$6/H398)+(Y398*'Tabela de Peso'!$E$5/H398)+(AB398*'Tabela de Peso'!$E$9+T398/1000)+W398+V398+X398+U398++AF398+S398+atualizaçãoIMOVEIS!R397)-I398-P398/1000)</f>
        <v>-9999999999</v>
      </c>
      <c r="AD398" s="66" t="str">
        <f>IFERROR(+VLOOKUP(B398,ZAP!A:D,3,0),"não")</f>
        <v>não</v>
      </c>
      <c r="AE398" s="55" t="str">
        <f>IF(B398="","",IF(A398&lt;81,IF(AD398="ativo","manter","inserir"),IF(AD398="ativo",IF(H398&lt;'Tabela de Peso'!D$8,"manter","retirar"),"Não anunciar")))</f>
        <v/>
      </c>
    </row>
    <row r="399" spans="1:31" s="11" customFormat="1" x14ac:dyDescent="0.25">
      <c r="A399" s="56">
        <f t="shared" ca="1" si="12"/>
        <v>85</v>
      </c>
      <c r="B399" t="str">
        <f>IF(atualizaçãoIMOVEIS!Y398="",IF(atualizaçãoIMOVEIS!Z398="","",atualizaçãoIMOVEIS!B398),atualizaçãoIMOVEIS!B398)</f>
        <v/>
      </c>
      <c r="C399" t="e">
        <f>+LEFT(atualizaçãoIMOVEIS!F398,SEARCH(",",atualizaçãoIMOVEIS!F398))</f>
        <v>#VALUE!</v>
      </c>
      <c r="D399">
        <f>+atualizaçãoIMOVEIS!H398</f>
        <v>0</v>
      </c>
      <c r="E399">
        <f>+atualizaçãoIMOVEIS!J398</f>
        <v>0</v>
      </c>
      <c r="F399">
        <f>IFERROR(LEFT(atualizaçãoIMOVEIS!Y398,SEARCH(",",atualizaçãoIMOVEIS!Y398)-1),atualizaçãoIMOVEIS!Y398)</f>
        <v>0</v>
      </c>
      <c r="G399">
        <f>+atualizaçãoIMOVEIS!D398</f>
        <v>0</v>
      </c>
      <c r="H399" s="67">
        <f ca="1">IF('Tabela de Peso'!$E$8-atualizaçãoIMOVEIS!T398=0,1,'Tabela de Peso'!$E$8-atualizaçãoIMOVEIS!T398)</f>
        <v>45488</v>
      </c>
      <c r="I399" s="57">
        <f ca="1">+TODAY()-atualizaçãoIMOVEIS!U398</f>
        <v>45488</v>
      </c>
      <c r="J399" s="54">
        <f>+atualizaçãoIMOVEIS!K398</f>
        <v>0</v>
      </c>
      <c r="K399" s="54"/>
      <c r="L399" s="54" t="e">
        <f t="shared" si="13"/>
        <v>#DIV/0!</v>
      </c>
      <c r="M399" s="54"/>
      <c r="N399" s="54">
        <f>+atualizaçãoIMOVEIS!L398</f>
        <v>0</v>
      </c>
      <c r="O399" s="54"/>
      <c r="P399" s="54">
        <f>+atualizaçãoIMOVEIS!N398</f>
        <v>0</v>
      </c>
      <c r="Q399" s="62">
        <f>SUM(W$3:W399)</f>
        <v>397</v>
      </c>
      <c r="R399">
        <f>+atualizaçãoIMOVEIS!Q398</f>
        <v>0</v>
      </c>
      <c r="S399">
        <f>+atualizaçãoIMOVEIS!S398</f>
        <v>0</v>
      </c>
      <c r="T399">
        <f>+atualizaçãoIMOVEIS!V398</f>
        <v>0</v>
      </c>
      <c r="U399" s="56">
        <f>IFERROR(VLOOKUP(G399,'Tabela de Peso'!B$36:E$53,4,0),1)</f>
        <v>1</v>
      </c>
      <c r="V399">
        <f>IF(J399=0,'Tabela de Peso'!E$11,'Tabela de Peso'!E$10)</f>
        <v>8</v>
      </c>
      <c r="W399" s="1">
        <f>IF(atualizaçãoIMOVEIS!AB398="Especial",'Tabela de Peso'!$E$4,1)</f>
        <v>1</v>
      </c>
      <c r="X399" s="1">
        <f>IFERROR(VLOOKUP(D399,'Tabela de Peso'!B:E,4,0),'Tabela de Peso'!E$32)</f>
        <v>-100</v>
      </c>
      <c r="Y399" s="70">
        <f>COUNTIF(Clientes!B:B,B399)</f>
        <v>1048347</v>
      </c>
      <c r="Z399" s="69">
        <f>+COUNTIF(Visitas!B:B,B399)</f>
        <v>1048172</v>
      </c>
      <c r="AA399" s="94">
        <f>IFERROR(VLOOKUP(B399,ZAP!A$2:AC$793,28,0),1)</f>
        <v>1</v>
      </c>
      <c r="AB399" s="65">
        <f>IFERROR(VLOOKUP(B399,ZAP!A$2:AC$793,26,0),1)</f>
        <v>1</v>
      </c>
      <c r="AC399" s="55">
        <f>IF(B399="",-9999999999,((AA399*'Tabela de Peso'!$E$7/H399)+(Z399*'Tabela de Peso'!$E$6/H399)+(Y399*'Tabela de Peso'!$E$5/H399)+(AB399*'Tabela de Peso'!$E$9+T399/1000)+W399+V399+X399+U399++AF399+S399+atualizaçãoIMOVEIS!R398)-I399-P399/1000)</f>
        <v>-9999999999</v>
      </c>
      <c r="AD399" s="66" t="str">
        <f>IFERROR(+VLOOKUP(B399,ZAP!A:D,3,0),"não")</f>
        <v>não</v>
      </c>
      <c r="AE399" s="55" t="str">
        <f>IF(B399="","",IF(A399&lt;81,IF(AD399="ativo","manter","inserir"),IF(AD399="ativo",IF(H399&lt;'Tabela de Peso'!D$8,"manter","retirar"),"Não anunciar")))</f>
        <v/>
      </c>
    </row>
    <row r="400" spans="1:31" s="11" customFormat="1" x14ac:dyDescent="0.25">
      <c r="A400" s="56">
        <f t="shared" ca="1" si="12"/>
        <v>85</v>
      </c>
      <c r="B400" t="str">
        <f>IF(atualizaçãoIMOVEIS!Y399="",IF(atualizaçãoIMOVEIS!Z399="","",atualizaçãoIMOVEIS!B399),atualizaçãoIMOVEIS!B399)</f>
        <v/>
      </c>
      <c r="C400" t="e">
        <f>+LEFT(atualizaçãoIMOVEIS!F399,SEARCH(",",atualizaçãoIMOVEIS!F399))</f>
        <v>#VALUE!</v>
      </c>
      <c r="D400">
        <f>+atualizaçãoIMOVEIS!H399</f>
        <v>0</v>
      </c>
      <c r="E400">
        <f>+atualizaçãoIMOVEIS!J399</f>
        <v>0</v>
      </c>
      <c r="F400">
        <f>IFERROR(LEFT(atualizaçãoIMOVEIS!Y399,SEARCH(",",atualizaçãoIMOVEIS!Y399)-1),atualizaçãoIMOVEIS!Y399)</f>
        <v>0</v>
      </c>
      <c r="G400">
        <f>+atualizaçãoIMOVEIS!D399</f>
        <v>0</v>
      </c>
      <c r="H400" s="67">
        <f ca="1">IF('Tabela de Peso'!$E$8-atualizaçãoIMOVEIS!T399=0,1,'Tabela de Peso'!$E$8-atualizaçãoIMOVEIS!T399)</f>
        <v>45488</v>
      </c>
      <c r="I400" s="57">
        <f ca="1">+TODAY()-atualizaçãoIMOVEIS!U399</f>
        <v>45488</v>
      </c>
      <c r="J400" s="54">
        <f>+atualizaçãoIMOVEIS!K399</f>
        <v>0</v>
      </c>
      <c r="K400" s="54"/>
      <c r="L400" s="54" t="e">
        <f t="shared" si="13"/>
        <v>#DIV/0!</v>
      </c>
      <c r="M400" s="54"/>
      <c r="N400" s="54">
        <f>+atualizaçãoIMOVEIS!L399</f>
        <v>0</v>
      </c>
      <c r="O400" s="54"/>
      <c r="P400" s="54">
        <f>+atualizaçãoIMOVEIS!N399</f>
        <v>0</v>
      </c>
      <c r="Q400" s="62">
        <f>SUM(W$3:W400)</f>
        <v>398</v>
      </c>
      <c r="R400">
        <f>+atualizaçãoIMOVEIS!Q399</f>
        <v>0</v>
      </c>
      <c r="S400">
        <f>+atualizaçãoIMOVEIS!S399</f>
        <v>0</v>
      </c>
      <c r="T400">
        <f>+atualizaçãoIMOVEIS!V399</f>
        <v>0</v>
      </c>
      <c r="U400" s="56">
        <f>IFERROR(VLOOKUP(G400,'Tabela de Peso'!B$36:E$53,4,0),1)</f>
        <v>1</v>
      </c>
      <c r="V400">
        <f>IF(J400=0,'Tabela de Peso'!E$11,'Tabela de Peso'!E$10)</f>
        <v>8</v>
      </c>
      <c r="W400" s="1">
        <f>IF(atualizaçãoIMOVEIS!AB399="Especial",'Tabela de Peso'!$E$4,1)</f>
        <v>1</v>
      </c>
      <c r="X400" s="1">
        <f>IFERROR(VLOOKUP(D400,'Tabela de Peso'!B:E,4,0),'Tabela de Peso'!E$32)</f>
        <v>-100</v>
      </c>
      <c r="Y400" s="70">
        <f>COUNTIF(Clientes!B:B,B400)</f>
        <v>1048347</v>
      </c>
      <c r="Z400" s="69">
        <f>+COUNTIF(Visitas!B:B,B400)</f>
        <v>1048172</v>
      </c>
      <c r="AA400" s="94">
        <f>IFERROR(VLOOKUP(B400,ZAP!A$2:AC$793,28,0),1)</f>
        <v>1</v>
      </c>
      <c r="AB400" s="65">
        <f>IFERROR(VLOOKUP(B400,ZAP!A$2:AC$793,26,0),1)</f>
        <v>1</v>
      </c>
      <c r="AC400" s="55">
        <f>IF(B400="",-9999999999,((AA400*'Tabela de Peso'!$E$7/H400)+(Z400*'Tabela de Peso'!$E$6/H400)+(Y400*'Tabela de Peso'!$E$5/H400)+(AB400*'Tabela de Peso'!$E$9+T400/1000)+W400+V400+X400+U400++AF400+S400+atualizaçãoIMOVEIS!R399)-I400-P400/1000)</f>
        <v>-9999999999</v>
      </c>
      <c r="AD400" s="66" t="str">
        <f>IFERROR(+VLOOKUP(B400,ZAP!A:D,3,0),"não")</f>
        <v>não</v>
      </c>
      <c r="AE400" s="55" t="str">
        <f>IF(B400="","",IF(A400&lt;81,IF(AD400="ativo","manter","inserir"),IF(AD400="ativo",IF(H400&lt;'Tabela de Peso'!D$8,"manter","retirar"),"Não anunciar")))</f>
        <v/>
      </c>
    </row>
    <row r="401" spans="1:31" s="11" customFormat="1" x14ac:dyDescent="0.25">
      <c r="A401" s="56">
        <f t="shared" ca="1" si="12"/>
        <v>85</v>
      </c>
      <c r="B401" t="str">
        <f>IF(atualizaçãoIMOVEIS!Y400="",IF(atualizaçãoIMOVEIS!Z400="","",atualizaçãoIMOVEIS!B400),atualizaçãoIMOVEIS!B400)</f>
        <v/>
      </c>
      <c r="C401" t="e">
        <f>+LEFT(atualizaçãoIMOVEIS!F400,SEARCH(",",atualizaçãoIMOVEIS!F400))</f>
        <v>#VALUE!</v>
      </c>
      <c r="D401">
        <f>+atualizaçãoIMOVEIS!H400</f>
        <v>0</v>
      </c>
      <c r="E401">
        <f>+atualizaçãoIMOVEIS!J400</f>
        <v>0</v>
      </c>
      <c r="F401">
        <f>IFERROR(LEFT(atualizaçãoIMOVEIS!Y400,SEARCH(",",atualizaçãoIMOVEIS!Y400)-1),atualizaçãoIMOVEIS!Y400)</f>
        <v>0</v>
      </c>
      <c r="G401">
        <f>+atualizaçãoIMOVEIS!D400</f>
        <v>0</v>
      </c>
      <c r="H401" s="67">
        <f ca="1">IF('Tabela de Peso'!$E$8-atualizaçãoIMOVEIS!T400=0,1,'Tabela de Peso'!$E$8-atualizaçãoIMOVEIS!T400)</f>
        <v>45488</v>
      </c>
      <c r="I401" s="57">
        <f ca="1">+TODAY()-atualizaçãoIMOVEIS!U400</f>
        <v>45488</v>
      </c>
      <c r="J401" s="54">
        <f>+atualizaçãoIMOVEIS!K400</f>
        <v>0</v>
      </c>
      <c r="K401" s="54"/>
      <c r="L401" s="54" t="e">
        <f t="shared" si="13"/>
        <v>#DIV/0!</v>
      </c>
      <c r="M401" s="54"/>
      <c r="N401" s="54">
        <f>+atualizaçãoIMOVEIS!L400</f>
        <v>0</v>
      </c>
      <c r="O401" s="54"/>
      <c r="P401" s="54">
        <f>+atualizaçãoIMOVEIS!N400</f>
        <v>0</v>
      </c>
      <c r="Q401" s="62">
        <f>SUM(W$3:W401)</f>
        <v>399</v>
      </c>
      <c r="R401">
        <f>+atualizaçãoIMOVEIS!Q400</f>
        <v>0</v>
      </c>
      <c r="S401">
        <f>+atualizaçãoIMOVEIS!S400</f>
        <v>0</v>
      </c>
      <c r="T401">
        <f>+atualizaçãoIMOVEIS!V400</f>
        <v>0</v>
      </c>
      <c r="U401" s="56">
        <f>IFERROR(VLOOKUP(G401,'Tabela de Peso'!B$36:E$53,4,0),1)</f>
        <v>1</v>
      </c>
      <c r="V401">
        <f>IF(J401=0,'Tabela de Peso'!E$11,'Tabela de Peso'!E$10)</f>
        <v>8</v>
      </c>
      <c r="W401" s="1">
        <f>IF(atualizaçãoIMOVEIS!AB400="Especial",'Tabela de Peso'!$E$4,1)</f>
        <v>1</v>
      </c>
      <c r="X401" s="1">
        <f>IFERROR(VLOOKUP(D401,'Tabela de Peso'!B:E,4,0),'Tabela de Peso'!E$32)</f>
        <v>-100</v>
      </c>
      <c r="Y401" s="70">
        <f>COUNTIF(Clientes!B:B,B401)</f>
        <v>1048347</v>
      </c>
      <c r="Z401" s="69">
        <f>+COUNTIF(Visitas!B:B,B401)</f>
        <v>1048172</v>
      </c>
      <c r="AA401" s="94">
        <f>IFERROR(VLOOKUP(B401,ZAP!A$2:AC$793,28,0),1)</f>
        <v>1</v>
      </c>
      <c r="AB401" s="65">
        <f>IFERROR(VLOOKUP(B401,ZAP!A$2:AC$793,26,0),1)</f>
        <v>1</v>
      </c>
      <c r="AC401" s="55">
        <f>IF(B401="",-9999999999,((AA401*'Tabela de Peso'!$E$7/H401)+(Z401*'Tabela de Peso'!$E$6/H401)+(Y401*'Tabela de Peso'!$E$5/H401)+(AB401*'Tabela de Peso'!$E$9+T401/1000)+W401+V401+X401+U401++AF401+S401+atualizaçãoIMOVEIS!R400)-I401-P401/1000)</f>
        <v>-9999999999</v>
      </c>
      <c r="AD401" s="66" t="str">
        <f>IFERROR(+VLOOKUP(B401,ZAP!A:D,3,0),"não")</f>
        <v>não</v>
      </c>
      <c r="AE401" s="55" t="str">
        <f>IF(B401="","",IF(A401&lt;81,IF(AD401="ativo","manter","inserir"),IF(AD401="ativo",IF(H401&lt;'Tabela de Peso'!D$8,"manter","retirar"),"Não anunciar")))</f>
        <v/>
      </c>
    </row>
    <row r="402" spans="1:31" s="11" customFormat="1" x14ac:dyDescent="0.25">
      <c r="A402" s="56">
        <f t="shared" ca="1" si="12"/>
        <v>85</v>
      </c>
      <c r="B402" t="str">
        <f>IF(atualizaçãoIMOVEIS!Y401="",IF(atualizaçãoIMOVEIS!Z401="","",atualizaçãoIMOVEIS!B401),atualizaçãoIMOVEIS!B401)</f>
        <v/>
      </c>
      <c r="C402" t="e">
        <f>+LEFT(atualizaçãoIMOVEIS!F401,SEARCH(",",atualizaçãoIMOVEIS!F401))</f>
        <v>#VALUE!</v>
      </c>
      <c r="D402">
        <f>+atualizaçãoIMOVEIS!H401</f>
        <v>0</v>
      </c>
      <c r="E402">
        <f>+atualizaçãoIMOVEIS!J401</f>
        <v>0</v>
      </c>
      <c r="F402">
        <f>IFERROR(LEFT(atualizaçãoIMOVEIS!Y401,SEARCH(",",atualizaçãoIMOVEIS!Y401)-1),atualizaçãoIMOVEIS!Y401)</f>
        <v>0</v>
      </c>
      <c r="G402">
        <f>+atualizaçãoIMOVEIS!D401</f>
        <v>0</v>
      </c>
      <c r="H402" s="67">
        <f ca="1">IF('Tabela de Peso'!$E$8-atualizaçãoIMOVEIS!T401=0,1,'Tabela de Peso'!$E$8-atualizaçãoIMOVEIS!T401)</f>
        <v>45488</v>
      </c>
      <c r="I402" s="57">
        <f ca="1">+TODAY()-atualizaçãoIMOVEIS!U401</f>
        <v>45488</v>
      </c>
      <c r="J402" s="54">
        <f>+atualizaçãoIMOVEIS!K401</f>
        <v>0</v>
      </c>
      <c r="K402" s="54"/>
      <c r="L402" s="54" t="e">
        <f t="shared" si="13"/>
        <v>#DIV/0!</v>
      </c>
      <c r="M402" s="54"/>
      <c r="N402" s="54">
        <f>+atualizaçãoIMOVEIS!L401</f>
        <v>0</v>
      </c>
      <c r="O402" s="54"/>
      <c r="P402" s="54">
        <f>+atualizaçãoIMOVEIS!N401</f>
        <v>0</v>
      </c>
      <c r="Q402" s="62">
        <f>SUM(W$3:W402)</f>
        <v>400</v>
      </c>
      <c r="R402">
        <f>+atualizaçãoIMOVEIS!Q401</f>
        <v>0</v>
      </c>
      <c r="S402">
        <f>+atualizaçãoIMOVEIS!S401</f>
        <v>0</v>
      </c>
      <c r="T402">
        <f>+atualizaçãoIMOVEIS!V401</f>
        <v>0</v>
      </c>
      <c r="U402" s="56">
        <f>IFERROR(VLOOKUP(G402,'Tabela de Peso'!B$36:E$53,4,0),1)</f>
        <v>1</v>
      </c>
      <c r="V402">
        <f>IF(J402=0,'Tabela de Peso'!E$11,'Tabela de Peso'!E$10)</f>
        <v>8</v>
      </c>
      <c r="W402" s="1">
        <f>IF(atualizaçãoIMOVEIS!AB401="Especial",'Tabela de Peso'!$E$4,1)</f>
        <v>1</v>
      </c>
      <c r="X402" s="1">
        <f>IFERROR(VLOOKUP(D402,'Tabela de Peso'!B:E,4,0),'Tabela de Peso'!E$32)</f>
        <v>-100</v>
      </c>
      <c r="Y402" s="70">
        <f>COUNTIF(Clientes!B:B,B402)</f>
        <v>1048347</v>
      </c>
      <c r="Z402" s="69">
        <f>+COUNTIF(Visitas!B:B,B402)</f>
        <v>1048172</v>
      </c>
      <c r="AA402" s="94">
        <f>IFERROR(VLOOKUP(B402,ZAP!A$2:AC$793,28,0),1)</f>
        <v>1</v>
      </c>
      <c r="AB402" s="65">
        <f>IFERROR(VLOOKUP(B402,ZAP!A$2:AC$793,26,0),1)</f>
        <v>1</v>
      </c>
      <c r="AC402" s="55">
        <f>IF(B402="",-9999999999,((AA402*'Tabela de Peso'!$E$7/H402)+(Z402*'Tabela de Peso'!$E$6/H402)+(Y402*'Tabela de Peso'!$E$5/H402)+(AB402*'Tabela de Peso'!$E$9+T402/1000)+W402+V402+X402+U402++AF402+S402+atualizaçãoIMOVEIS!R401)-I402-P402/1000)</f>
        <v>-9999999999</v>
      </c>
      <c r="AD402" s="66" t="str">
        <f>IFERROR(+VLOOKUP(B402,ZAP!A:D,3,0),"não")</f>
        <v>não</v>
      </c>
      <c r="AE402" s="55" t="str">
        <f>IF(B402="","",IF(A402&lt;81,IF(AD402="ativo","manter","inserir"),IF(AD402="ativo",IF(H402&lt;'Tabela de Peso'!D$8,"manter","retirar"),"Não anunciar")))</f>
        <v/>
      </c>
    </row>
    <row r="403" spans="1:31" s="11" customFormat="1" x14ac:dyDescent="0.25">
      <c r="A403" s="56">
        <f t="shared" ca="1" si="12"/>
        <v>85</v>
      </c>
      <c r="B403" t="str">
        <f>IF(atualizaçãoIMOVEIS!Y402="",IF(atualizaçãoIMOVEIS!Z402="","",atualizaçãoIMOVEIS!B402),atualizaçãoIMOVEIS!B402)</f>
        <v/>
      </c>
      <c r="C403" t="e">
        <f>+LEFT(atualizaçãoIMOVEIS!F402,SEARCH(",",atualizaçãoIMOVEIS!F402))</f>
        <v>#VALUE!</v>
      </c>
      <c r="D403">
        <f>+atualizaçãoIMOVEIS!H402</f>
        <v>0</v>
      </c>
      <c r="E403">
        <f>+atualizaçãoIMOVEIS!J402</f>
        <v>0</v>
      </c>
      <c r="F403">
        <f>IFERROR(LEFT(atualizaçãoIMOVEIS!Y402,SEARCH(",",atualizaçãoIMOVEIS!Y402)-1),atualizaçãoIMOVEIS!Y402)</f>
        <v>0</v>
      </c>
      <c r="G403">
        <f>+atualizaçãoIMOVEIS!D402</f>
        <v>0</v>
      </c>
      <c r="H403" s="67">
        <f ca="1">IF('Tabela de Peso'!$E$8-atualizaçãoIMOVEIS!T402=0,1,'Tabela de Peso'!$E$8-atualizaçãoIMOVEIS!T402)</f>
        <v>45488</v>
      </c>
      <c r="I403" s="57">
        <f ca="1">+TODAY()-atualizaçãoIMOVEIS!U402</f>
        <v>45488</v>
      </c>
      <c r="J403" s="54">
        <f>+atualizaçãoIMOVEIS!K402</f>
        <v>0</v>
      </c>
      <c r="K403" s="54"/>
      <c r="L403" s="54" t="e">
        <f t="shared" si="13"/>
        <v>#DIV/0!</v>
      </c>
      <c r="M403" s="54"/>
      <c r="N403" s="54">
        <f>+atualizaçãoIMOVEIS!L402</f>
        <v>0</v>
      </c>
      <c r="O403" s="54"/>
      <c r="P403" s="54">
        <f>+atualizaçãoIMOVEIS!N402</f>
        <v>0</v>
      </c>
      <c r="Q403" s="62">
        <f>SUM(W$3:W403)</f>
        <v>401</v>
      </c>
      <c r="R403">
        <f>+atualizaçãoIMOVEIS!Q402</f>
        <v>0</v>
      </c>
      <c r="S403">
        <f>+atualizaçãoIMOVEIS!S402</f>
        <v>0</v>
      </c>
      <c r="T403">
        <f>+atualizaçãoIMOVEIS!V402</f>
        <v>0</v>
      </c>
      <c r="U403" s="56">
        <f>IFERROR(VLOOKUP(G403,'Tabela de Peso'!B$36:E$53,4,0),1)</f>
        <v>1</v>
      </c>
      <c r="V403">
        <f>IF(J403=0,'Tabela de Peso'!E$11,'Tabela de Peso'!E$10)</f>
        <v>8</v>
      </c>
      <c r="W403" s="1">
        <f>IF(atualizaçãoIMOVEIS!AB402="Especial",'Tabela de Peso'!$E$4,1)</f>
        <v>1</v>
      </c>
      <c r="X403" s="1">
        <f>IFERROR(VLOOKUP(D403,'Tabela de Peso'!B:E,4,0),'Tabela de Peso'!E$32)</f>
        <v>-100</v>
      </c>
      <c r="Y403" s="70">
        <f>COUNTIF(Clientes!B:B,B403)</f>
        <v>1048347</v>
      </c>
      <c r="Z403" s="69">
        <f>+COUNTIF(Visitas!B:B,B403)</f>
        <v>1048172</v>
      </c>
      <c r="AA403" s="94">
        <f>IFERROR(VLOOKUP(B403,ZAP!A$2:AC$793,28,0),1)</f>
        <v>1</v>
      </c>
      <c r="AB403" s="65">
        <f>IFERROR(VLOOKUP(B403,ZAP!A$2:AC$793,26,0),1)</f>
        <v>1</v>
      </c>
      <c r="AC403" s="55">
        <f>IF(B403="",-9999999999,((AA403*'Tabela de Peso'!$E$7/H403)+(Z403*'Tabela de Peso'!$E$6/H403)+(Y403*'Tabela de Peso'!$E$5/H403)+(AB403*'Tabela de Peso'!$E$9+T403/1000)+W403+V403+X403+U403++AF403+S403+atualizaçãoIMOVEIS!R402)-I403-P403/1000)</f>
        <v>-9999999999</v>
      </c>
      <c r="AD403" s="66" t="str">
        <f>IFERROR(+VLOOKUP(B403,ZAP!A:D,3,0),"não")</f>
        <v>não</v>
      </c>
      <c r="AE403" s="55" t="str">
        <f>IF(B403="","",IF(A403&lt;81,IF(AD403="ativo","manter","inserir"),IF(AD403="ativo",IF(H403&lt;'Tabela de Peso'!D$8,"manter","retirar"),"Não anunciar")))</f>
        <v/>
      </c>
    </row>
    <row r="404" spans="1:31" s="11" customFormat="1" x14ac:dyDescent="0.25">
      <c r="A404" s="56">
        <f t="shared" ca="1" si="12"/>
        <v>85</v>
      </c>
      <c r="B404" t="str">
        <f>IF(atualizaçãoIMOVEIS!Y403="",IF(atualizaçãoIMOVEIS!Z403="","",atualizaçãoIMOVEIS!B403),atualizaçãoIMOVEIS!B403)</f>
        <v/>
      </c>
      <c r="C404" t="e">
        <f>+LEFT(atualizaçãoIMOVEIS!F403,SEARCH(",",atualizaçãoIMOVEIS!F403))</f>
        <v>#VALUE!</v>
      </c>
      <c r="D404">
        <f>+atualizaçãoIMOVEIS!H403</f>
        <v>0</v>
      </c>
      <c r="E404">
        <f>+atualizaçãoIMOVEIS!J403</f>
        <v>0</v>
      </c>
      <c r="F404">
        <f>IFERROR(LEFT(atualizaçãoIMOVEIS!Y403,SEARCH(",",atualizaçãoIMOVEIS!Y403)-1),atualizaçãoIMOVEIS!Y403)</f>
        <v>0</v>
      </c>
      <c r="G404">
        <f>+atualizaçãoIMOVEIS!D403</f>
        <v>0</v>
      </c>
      <c r="H404" s="67">
        <f ca="1">IF('Tabela de Peso'!$E$8-atualizaçãoIMOVEIS!T403=0,1,'Tabela de Peso'!$E$8-atualizaçãoIMOVEIS!T403)</f>
        <v>45488</v>
      </c>
      <c r="I404" s="57">
        <f ca="1">+TODAY()-atualizaçãoIMOVEIS!U403</f>
        <v>45488</v>
      </c>
      <c r="J404" s="54">
        <f>+atualizaçãoIMOVEIS!K403</f>
        <v>0</v>
      </c>
      <c r="K404" s="54"/>
      <c r="L404" s="54" t="e">
        <f t="shared" si="13"/>
        <v>#DIV/0!</v>
      </c>
      <c r="M404" s="54"/>
      <c r="N404" s="54">
        <f>+atualizaçãoIMOVEIS!L403</f>
        <v>0</v>
      </c>
      <c r="O404" s="54"/>
      <c r="P404" s="54">
        <f>+atualizaçãoIMOVEIS!N403</f>
        <v>0</v>
      </c>
      <c r="Q404" s="62">
        <f>SUM(W$3:W404)</f>
        <v>402</v>
      </c>
      <c r="R404">
        <f>+atualizaçãoIMOVEIS!Q403</f>
        <v>0</v>
      </c>
      <c r="S404">
        <f>+atualizaçãoIMOVEIS!S403</f>
        <v>0</v>
      </c>
      <c r="T404">
        <f>+atualizaçãoIMOVEIS!V403</f>
        <v>0</v>
      </c>
      <c r="U404" s="56">
        <f>IFERROR(VLOOKUP(G404,'Tabela de Peso'!B$36:E$53,4,0),1)</f>
        <v>1</v>
      </c>
      <c r="V404">
        <f>IF(J404=0,'Tabela de Peso'!E$11,'Tabela de Peso'!E$10)</f>
        <v>8</v>
      </c>
      <c r="W404" s="1">
        <f>IF(atualizaçãoIMOVEIS!AB403="Especial",'Tabela de Peso'!$E$4,1)</f>
        <v>1</v>
      </c>
      <c r="X404" s="1">
        <f>IFERROR(VLOOKUP(D404,'Tabela de Peso'!B:E,4,0),'Tabela de Peso'!E$32)</f>
        <v>-100</v>
      </c>
      <c r="Y404" s="70">
        <f>COUNTIF(Clientes!B:B,B404)</f>
        <v>1048347</v>
      </c>
      <c r="Z404" s="69">
        <f>+COUNTIF(Visitas!B:B,B404)</f>
        <v>1048172</v>
      </c>
      <c r="AA404" s="94">
        <f>IFERROR(VLOOKUP(B404,ZAP!A$2:AC$793,28,0),1)</f>
        <v>1</v>
      </c>
      <c r="AB404" s="65">
        <f>IFERROR(VLOOKUP(B404,ZAP!A$2:AC$793,26,0),1)</f>
        <v>1</v>
      </c>
      <c r="AC404" s="55">
        <f>IF(B404="",-9999999999,((AA404*'Tabela de Peso'!$E$7/H404)+(Z404*'Tabela de Peso'!$E$6/H404)+(Y404*'Tabela de Peso'!$E$5/H404)+(AB404*'Tabela de Peso'!$E$9+T404/1000)+W404+V404+X404+U404++AF404+S404+atualizaçãoIMOVEIS!R403)-I404-P404/1000)</f>
        <v>-9999999999</v>
      </c>
      <c r="AD404" s="66" t="str">
        <f>IFERROR(+VLOOKUP(B404,ZAP!A:D,3,0),"não")</f>
        <v>não</v>
      </c>
      <c r="AE404" s="55" t="str">
        <f>IF(B404="","",IF(A404&lt;81,IF(AD404="ativo","manter","inserir"),IF(AD404="ativo",IF(H404&lt;'Tabela de Peso'!D$8,"manter","retirar"),"Não anunciar")))</f>
        <v/>
      </c>
    </row>
    <row r="405" spans="1:31" s="11" customFormat="1" x14ac:dyDescent="0.25">
      <c r="A405" s="56">
        <f t="shared" ca="1" si="12"/>
        <v>85</v>
      </c>
      <c r="B405" t="str">
        <f>IF(atualizaçãoIMOVEIS!Y404="",IF(atualizaçãoIMOVEIS!Z404="","",atualizaçãoIMOVEIS!B404),atualizaçãoIMOVEIS!B404)</f>
        <v/>
      </c>
      <c r="C405" t="e">
        <f>+LEFT(atualizaçãoIMOVEIS!F404,SEARCH(",",atualizaçãoIMOVEIS!F404))</f>
        <v>#VALUE!</v>
      </c>
      <c r="D405">
        <f>+atualizaçãoIMOVEIS!H404</f>
        <v>0</v>
      </c>
      <c r="E405">
        <f>+atualizaçãoIMOVEIS!J404</f>
        <v>0</v>
      </c>
      <c r="F405">
        <f>IFERROR(LEFT(atualizaçãoIMOVEIS!Y404,SEARCH(",",atualizaçãoIMOVEIS!Y404)-1),atualizaçãoIMOVEIS!Y404)</f>
        <v>0</v>
      </c>
      <c r="G405">
        <f>+atualizaçãoIMOVEIS!D404</f>
        <v>0</v>
      </c>
      <c r="H405" s="67">
        <f ca="1">IF('Tabela de Peso'!$E$8-atualizaçãoIMOVEIS!T404=0,1,'Tabela de Peso'!$E$8-atualizaçãoIMOVEIS!T404)</f>
        <v>45488</v>
      </c>
      <c r="I405" s="57">
        <f ca="1">+TODAY()-atualizaçãoIMOVEIS!U404</f>
        <v>45488</v>
      </c>
      <c r="J405" s="54">
        <f>+atualizaçãoIMOVEIS!K404</f>
        <v>0</v>
      </c>
      <c r="K405" s="54"/>
      <c r="L405" s="54" t="e">
        <f t="shared" si="13"/>
        <v>#DIV/0!</v>
      </c>
      <c r="M405" s="54"/>
      <c r="N405" s="54">
        <f>+atualizaçãoIMOVEIS!L404</f>
        <v>0</v>
      </c>
      <c r="O405" s="54"/>
      <c r="P405" s="54">
        <f>+atualizaçãoIMOVEIS!N404</f>
        <v>0</v>
      </c>
      <c r="Q405" s="62">
        <f>SUM(W$3:W405)</f>
        <v>403</v>
      </c>
      <c r="R405">
        <f>+atualizaçãoIMOVEIS!Q404</f>
        <v>0</v>
      </c>
      <c r="S405">
        <f>+atualizaçãoIMOVEIS!S404</f>
        <v>0</v>
      </c>
      <c r="T405">
        <f>+atualizaçãoIMOVEIS!V404</f>
        <v>0</v>
      </c>
      <c r="U405" s="56">
        <f>IFERROR(VLOOKUP(G405,'Tabela de Peso'!B$36:E$53,4,0),1)</f>
        <v>1</v>
      </c>
      <c r="V405">
        <f>IF(J405=0,'Tabela de Peso'!E$11,'Tabela de Peso'!E$10)</f>
        <v>8</v>
      </c>
      <c r="W405" s="1">
        <f>IF(atualizaçãoIMOVEIS!AB404="Especial",'Tabela de Peso'!$E$4,1)</f>
        <v>1</v>
      </c>
      <c r="X405" s="1">
        <f>IFERROR(VLOOKUP(D405,'Tabela de Peso'!B:E,4,0),'Tabela de Peso'!E$32)</f>
        <v>-100</v>
      </c>
      <c r="Y405" s="70">
        <f>COUNTIF(Clientes!B:B,B405)</f>
        <v>1048347</v>
      </c>
      <c r="Z405" s="69">
        <f>+COUNTIF(Visitas!B:B,B405)</f>
        <v>1048172</v>
      </c>
      <c r="AA405" s="94">
        <f>IFERROR(VLOOKUP(B405,ZAP!A$2:AC$793,28,0),1)</f>
        <v>1</v>
      </c>
      <c r="AB405" s="65">
        <f>IFERROR(VLOOKUP(B405,ZAP!A$2:AC$793,26,0),1)</f>
        <v>1</v>
      </c>
      <c r="AC405" s="55">
        <f>IF(B405="",-9999999999,((AA405*'Tabela de Peso'!$E$7/H405)+(Z405*'Tabela de Peso'!$E$6/H405)+(Y405*'Tabela de Peso'!$E$5/H405)+(AB405*'Tabela de Peso'!$E$9+T405/1000)+W405+V405+X405+U405++AF405+S405+atualizaçãoIMOVEIS!R404)-I405-P405/1000)</f>
        <v>-9999999999</v>
      </c>
      <c r="AD405" s="66" t="str">
        <f>IFERROR(+VLOOKUP(B405,ZAP!A:D,3,0),"não")</f>
        <v>não</v>
      </c>
      <c r="AE405" s="55" t="str">
        <f>IF(B405="","",IF(A405&lt;81,IF(AD405="ativo","manter","inserir"),IF(AD405="ativo",IF(H405&lt;'Tabela de Peso'!D$8,"manter","retirar"),"Não anunciar")))</f>
        <v/>
      </c>
    </row>
    <row r="406" spans="1:31" s="11" customFormat="1" x14ac:dyDescent="0.25">
      <c r="A406" s="56">
        <f t="shared" ca="1" si="12"/>
        <v>85</v>
      </c>
      <c r="B406" t="str">
        <f>IF(atualizaçãoIMOVEIS!Y405="",IF(atualizaçãoIMOVEIS!Z405="","",atualizaçãoIMOVEIS!B405),atualizaçãoIMOVEIS!B405)</f>
        <v/>
      </c>
      <c r="C406" t="e">
        <f>+LEFT(atualizaçãoIMOVEIS!F405,SEARCH(",",atualizaçãoIMOVEIS!F405))</f>
        <v>#VALUE!</v>
      </c>
      <c r="D406">
        <f>+atualizaçãoIMOVEIS!H405</f>
        <v>0</v>
      </c>
      <c r="E406">
        <f>+atualizaçãoIMOVEIS!J405</f>
        <v>0</v>
      </c>
      <c r="F406">
        <f>IFERROR(LEFT(atualizaçãoIMOVEIS!Y405,SEARCH(",",atualizaçãoIMOVEIS!Y405)-1),atualizaçãoIMOVEIS!Y405)</f>
        <v>0</v>
      </c>
      <c r="G406">
        <f>+atualizaçãoIMOVEIS!D405</f>
        <v>0</v>
      </c>
      <c r="H406" s="67">
        <f ca="1">IF('Tabela de Peso'!$E$8-atualizaçãoIMOVEIS!T405=0,1,'Tabela de Peso'!$E$8-atualizaçãoIMOVEIS!T405)</f>
        <v>45488</v>
      </c>
      <c r="I406" s="57">
        <f ca="1">+TODAY()-atualizaçãoIMOVEIS!U405</f>
        <v>45488</v>
      </c>
      <c r="J406" s="54">
        <f>+atualizaçãoIMOVEIS!K405</f>
        <v>0</v>
      </c>
      <c r="K406" s="54"/>
      <c r="L406" s="54" t="e">
        <f t="shared" si="13"/>
        <v>#DIV/0!</v>
      </c>
      <c r="M406" s="54"/>
      <c r="N406" s="54">
        <f>+atualizaçãoIMOVEIS!L405</f>
        <v>0</v>
      </c>
      <c r="O406" s="54"/>
      <c r="P406" s="54">
        <f>+atualizaçãoIMOVEIS!N405</f>
        <v>0</v>
      </c>
      <c r="Q406" s="62">
        <f>SUM(W$3:W406)</f>
        <v>404</v>
      </c>
      <c r="R406">
        <f>+atualizaçãoIMOVEIS!Q405</f>
        <v>0</v>
      </c>
      <c r="S406">
        <f>+atualizaçãoIMOVEIS!S405</f>
        <v>0</v>
      </c>
      <c r="T406">
        <f>+atualizaçãoIMOVEIS!V405</f>
        <v>0</v>
      </c>
      <c r="U406" s="56">
        <f>IFERROR(VLOOKUP(G406,'Tabela de Peso'!B$36:E$53,4,0),1)</f>
        <v>1</v>
      </c>
      <c r="V406">
        <f>IF(J406=0,'Tabela de Peso'!E$11,'Tabela de Peso'!E$10)</f>
        <v>8</v>
      </c>
      <c r="W406" s="1">
        <f>IF(atualizaçãoIMOVEIS!AB405="Especial",'Tabela de Peso'!$E$4,1)</f>
        <v>1</v>
      </c>
      <c r="X406" s="1">
        <f>IFERROR(VLOOKUP(D406,'Tabela de Peso'!B:E,4,0),'Tabela de Peso'!E$32)</f>
        <v>-100</v>
      </c>
      <c r="Y406" s="70">
        <f>COUNTIF(Clientes!B:B,B406)</f>
        <v>1048347</v>
      </c>
      <c r="Z406" s="69">
        <f>+COUNTIF(Visitas!B:B,B406)</f>
        <v>1048172</v>
      </c>
      <c r="AA406" s="94">
        <f>IFERROR(VLOOKUP(B406,ZAP!A$2:AC$793,28,0),1)</f>
        <v>1</v>
      </c>
      <c r="AB406" s="65">
        <f>IFERROR(VLOOKUP(B406,ZAP!A$2:AC$793,26,0),1)</f>
        <v>1</v>
      </c>
      <c r="AC406" s="55">
        <f>IF(B406="",-9999999999,((AA406*'Tabela de Peso'!$E$7/H406)+(Z406*'Tabela de Peso'!$E$6/H406)+(Y406*'Tabela de Peso'!$E$5/H406)+(AB406*'Tabela de Peso'!$E$9+T406/1000)+W406+V406+X406+U406++AF406+S406+atualizaçãoIMOVEIS!R405)-I406-P406/1000)</f>
        <v>-9999999999</v>
      </c>
      <c r="AD406" s="66" t="str">
        <f>IFERROR(+VLOOKUP(B406,ZAP!A:D,3,0),"não")</f>
        <v>não</v>
      </c>
      <c r="AE406" s="55" t="str">
        <f>IF(B406="","",IF(A406&lt;81,IF(AD406="ativo","manter","inserir"),IF(AD406="ativo",IF(H406&lt;'Tabela de Peso'!D$8,"manter","retirar"),"Não anunciar")))</f>
        <v/>
      </c>
    </row>
    <row r="407" spans="1:31" s="11" customFormat="1" x14ac:dyDescent="0.25">
      <c r="A407" s="56">
        <f t="shared" ca="1" si="12"/>
        <v>85</v>
      </c>
      <c r="B407" t="str">
        <f>IF(atualizaçãoIMOVEIS!Y406="",IF(atualizaçãoIMOVEIS!Z406="","",atualizaçãoIMOVEIS!B406),atualizaçãoIMOVEIS!B406)</f>
        <v/>
      </c>
      <c r="C407" t="e">
        <f>+LEFT(atualizaçãoIMOVEIS!F406,SEARCH(",",atualizaçãoIMOVEIS!F406))</f>
        <v>#VALUE!</v>
      </c>
      <c r="D407">
        <f>+atualizaçãoIMOVEIS!H406</f>
        <v>0</v>
      </c>
      <c r="E407">
        <f>+atualizaçãoIMOVEIS!J406</f>
        <v>0</v>
      </c>
      <c r="F407">
        <f>IFERROR(LEFT(atualizaçãoIMOVEIS!Y406,SEARCH(",",atualizaçãoIMOVEIS!Y406)-1),atualizaçãoIMOVEIS!Y406)</f>
        <v>0</v>
      </c>
      <c r="G407">
        <f>+atualizaçãoIMOVEIS!D406</f>
        <v>0</v>
      </c>
      <c r="H407" s="67">
        <f ca="1">IF('Tabela de Peso'!$E$8-atualizaçãoIMOVEIS!T406=0,1,'Tabela de Peso'!$E$8-atualizaçãoIMOVEIS!T406)</f>
        <v>45488</v>
      </c>
      <c r="I407" s="57">
        <f ca="1">+TODAY()-atualizaçãoIMOVEIS!U406</f>
        <v>45488</v>
      </c>
      <c r="J407" s="54">
        <f>+atualizaçãoIMOVEIS!K406</f>
        <v>0</v>
      </c>
      <c r="K407" s="54"/>
      <c r="L407" s="54" t="e">
        <f t="shared" si="13"/>
        <v>#DIV/0!</v>
      </c>
      <c r="M407" s="54"/>
      <c r="N407" s="54">
        <f>+atualizaçãoIMOVEIS!L406</f>
        <v>0</v>
      </c>
      <c r="O407" s="54"/>
      <c r="P407" s="54">
        <f>+atualizaçãoIMOVEIS!N406</f>
        <v>0</v>
      </c>
      <c r="Q407" s="62">
        <f>SUM(W$3:W407)</f>
        <v>405</v>
      </c>
      <c r="R407">
        <f>+atualizaçãoIMOVEIS!Q406</f>
        <v>0</v>
      </c>
      <c r="S407">
        <f>+atualizaçãoIMOVEIS!S406</f>
        <v>0</v>
      </c>
      <c r="T407">
        <f>+atualizaçãoIMOVEIS!V406</f>
        <v>0</v>
      </c>
      <c r="U407" s="56">
        <f>IFERROR(VLOOKUP(G407,'Tabela de Peso'!B$36:E$53,4,0),1)</f>
        <v>1</v>
      </c>
      <c r="V407">
        <f>IF(J407=0,'Tabela de Peso'!E$11,'Tabela de Peso'!E$10)</f>
        <v>8</v>
      </c>
      <c r="W407" s="1">
        <f>IF(atualizaçãoIMOVEIS!AB406="Especial",'Tabela de Peso'!$E$4,1)</f>
        <v>1</v>
      </c>
      <c r="X407" s="1">
        <f>IFERROR(VLOOKUP(D407,'Tabela de Peso'!B:E,4,0),'Tabela de Peso'!E$32)</f>
        <v>-100</v>
      </c>
      <c r="Y407" s="70">
        <f>COUNTIF(Clientes!B:B,B407)</f>
        <v>1048347</v>
      </c>
      <c r="Z407" s="69">
        <f>+COUNTIF(Visitas!B:B,B407)</f>
        <v>1048172</v>
      </c>
      <c r="AA407" s="94">
        <f>IFERROR(VLOOKUP(B407,ZAP!A$2:AC$793,28,0),1)</f>
        <v>1</v>
      </c>
      <c r="AB407" s="65">
        <f>IFERROR(VLOOKUP(B407,ZAP!A$2:AC$793,26,0),1)</f>
        <v>1</v>
      </c>
      <c r="AC407" s="55">
        <f>IF(B407="",-9999999999,((AA407*'Tabela de Peso'!$E$7/H407)+(Z407*'Tabela de Peso'!$E$6/H407)+(Y407*'Tabela de Peso'!$E$5/H407)+(AB407*'Tabela de Peso'!$E$9+T407/1000)+W407+V407+X407+U407++AF407+S407+atualizaçãoIMOVEIS!R406)-I407-P407/1000)</f>
        <v>-9999999999</v>
      </c>
      <c r="AD407" s="66" t="str">
        <f>IFERROR(+VLOOKUP(B407,ZAP!A:D,3,0),"não")</f>
        <v>não</v>
      </c>
      <c r="AE407" s="55" t="str">
        <f>IF(B407="","",IF(A407&lt;81,IF(AD407="ativo","manter","inserir"),IF(AD407="ativo",IF(H407&lt;'Tabela de Peso'!D$8,"manter","retirar"),"Não anunciar")))</f>
        <v/>
      </c>
    </row>
    <row r="408" spans="1:31" s="11" customFormat="1" x14ac:dyDescent="0.25">
      <c r="A408" s="56">
        <f t="shared" ca="1" si="12"/>
        <v>85</v>
      </c>
      <c r="B408" t="str">
        <f>IF(atualizaçãoIMOVEIS!Y407="",IF(atualizaçãoIMOVEIS!Z407="","",atualizaçãoIMOVEIS!B407),atualizaçãoIMOVEIS!B407)</f>
        <v/>
      </c>
      <c r="C408" t="e">
        <f>+LEFT(atualizaçãoIMOVEIS!F407,SEARCH(",",atualizaçãoIMOVEIS!F407))</f>
        <v>#VALUE!</v>
      </c>
      <c r="D408">
        <f>+atualizaçãoIMOVEIS!H407</f>
        <v>0</v>
      </c>
      <c r="E408">
        <f>+atualizaçãoIMOVEIS!J407</f>
        <v>0</v>
      </c>
      <c r="F408">
        <f>IFERROR(LEFT(atualizaçãoIMOVEIS!Y407,SEARCH(",",atualizaçãoIMOVEIS!Y407)-1),atualizaçãoIMOVEIS!Y407)</f>
        <v>0</v>
      </c>
      <c r="G408">
        <f>+atualizaçãoIMOVEIS!D407</f>
        <v>0</v>
      </c>
      <c r="H408" s="67">
        <f ca="1">IF('Tabela de Peso'!$E$8-atualizaçãoIMOVEIS!T407=0,1,'Tabela de Peso'!$E$8-atualizaçãoIMOVEIS!T407)</f>
        <v>45488</v>
      </c>
      <c r="I408" s="57">
        <f ca="1">+TODAY()-atualizaçãoIMOVEIS!U407</f>
        <v>45488</v>
      </c>
      <c r="J408" s="54">
        <f>+atualizaçãoIMOVEIS!K407</f>
        <v>0</v>
      </c>
      <c r="K408" s="54"/>
      <c r="L408" s="54" t="e">
        <f t="shared" si="13"/>
        <v>#DIV/0!</v>
      </c>
      <c r="M408" s="54"/>
      <c r="N408" s="54">
        <f>+atualizaçãoIMOVEIS!L407</f>
        <v>0</v>
      </c>
      <c r="O408" s="54"/>
      <c r="P408" s="54">
        <f>+atualizaçãoIMOVEIS!N407</f>
        <v>0</v>
      </c>
      <c r="Q408" s="62">
        <f>SUM(W$3:W408)</f>
        <v>406</v>
      </c>
      <c r="R408">
        <f>+atualizaçãoIMOVEIS!Q407</f>
        <v>0</v>
      </c>
      <c r="S408">
        <f>+atualizaçãoIMOVEIS!S407</f>
        <v>0</v>
      </c>
      <c r="T408">
        <f>+atualizaçãoIMOVEIS!V407</f>
        <v>0</v>
      </c>
      <c r="U408" s="56">
        <f>IFERROR(VLOOKUP(G408,'Tabela de Peso'!B$36:E$53,4,0),1)</f>
        <v>1</v>
      </c>
      <c r="V408">
        <f>IF(J408=0,'Tabela de Peso'!E$11,'Tabela de Peso'!E$10)</f>
        <v>8</v>
      </c>
      <c r="W408" s="1">
        <f>IF(atualizaçãoIMOVEIS!AB407="Especial",'Tabela de Peso'!$E$4,1)</f>
        <v>1</v>
      </c>
      <c r="X408" s="1">
        <f>IFERROR(VLOOKUP(D408,'Tabela de Peso'!B:E,4,0),'Tabela de Peso'!E$32)</f>
        <v>-100</v>
      </c>
      <c r="Y408" s="70">
        <f>COUNTIF(Clientes!B:B,B408)</f>
        <v>1048347</v>
      </c>
      <c r="Z408" s="69">
        <f>+COUNTIF(Visitas!B:B,B408)</f>
        <v>1048172</v>
      </c>
      <c r="AA408" s="94">
        <f>IFERROR(VLOOKUP(B408,ZAP!A$2:AC$793,28,0),1)</f>
        <v>1</v>
      </c>
      <c r="AB408" s="65">
        <f>IFERROR(VLOOKUP(B408,ZAP!A$2:AC$793,26,0),1)</f>
        <v>1</v>
      </c>
      <c r="AC408" s="55">
        <f>IF(B408="",-9999999999,((AA408*'Tabela de Peso'!$E$7/H408)+(Z408*'Tabela de Peso'!$E$6/H408)+(Y408*'Tabela de Peso'!$E$5/H408)+(AB408*'Tabela de Peso'!$E$9+T408/1000)+W408+V408+X408+U408++AF408+S408+atualizaçãoIMOVEIS!R407)-I408-P408/1000)</f>
        <v>-9999999999</v>
      </c>
      <c r="AD408" s="66" t="str">
        <f>IFERROR(+VLOOKUP(B408,ZAP!A:D,3,0),"não")</f>
        <v>não</v>
      </c>
      <c r="AE408" s="55" t="str">
        <f>IF(B408="","",IF(A408&lt;81,IF(AD408="ativo","manter","inserir"),IF(AD408="ativo",IF(H408&lt;'Tabela de Peso'!D$8,"manter","retirar"),"Não anunciar")))</f>
        <v/>
      </c>
    </row>
    <row r="409" spans="1:31" s="11" customFormat="1" x14ac:dyDescent="0.25">
      <c r="A409" s="56">
        <f t="shared" ca="1" si="12"/>
        <v>85</v>
      </c>
      <c r="B409" t="str">
        <f>IF(atualizaçãoIMOVEIS!Y408="",IF(atualizaçãoIMOVEIS!Z408="","",atualizaçãoIMOVEIS!B408),atualizaçãoIMOVEIS!B408)</f>
        <v/>
      </c>
      <c r="C409" t="e">
        <f>+LEFT(atualizaçãoIMOVEIS!F408,SEARCH(",",atualizaçãoIMOVEIS!F408))</f>
        <v>#VALUE!</v>
      </c>
      <c r="D409">
        <f>+atualizaçãoIMOVEIS!H408</f>
        <v>0</v>
      </c>
      <c r="E409">
        <f>+atualizaçãoIMOVEIS!J408</f>
        <v>0</v>
      </c>
      <c r="F409">
        <f>IFERROR(LEFT(atualizaçãoIMOVEIS!Y408,SEARCH(",",atualizaçãoIMOVEIS!Y408)-1),atualizaçãoIMOVEIS!Y408)</f>
        <v>0</v>
      </c>
      <c r="G409">
        <f>+atualizaçãoIMOVEIS!D408</f>
        <v>0</v>
      </c>
      <c r="H409" s="67">
        <f ca="1">IF('Tabela de Peso'!$E$8-atualizaçãoIMOVEIS!T408=0,1,'Tabela de Peso'!$E$8-atualizaçãoIMOVEIS!T408)</f>
        <v>45488</v>
      </c>
      <c r="I409" s="57">
        <f ca="1">+TODAY()-atualizaçãoIMOVEIS!U408</f>
        <v>45488</v>
      </c>
      <c r="J409" s="54">
        <f>+atualizaçãoIMOVEIS!K408</f>
        <v>0</v>
      </c>
      <c r="K409" s="54"/>
      <c r="L409" s="54" t="e">
        <f t="shared" si="13"/>
        <v>#DIV/0!</v>
      </c>
      <c r="M409" s="54"/>
      <c r="N409" s="54">
        <f>+atualizaçãoIMOVEIS!L408</f>
        <v>0</v>
      </c>
      <c r="O409" s="54"/>
      <c r="P409" s="54">
        <f>+atualizaçãoIMOVEIS!N408</f>
        <v>0</v>
      </c>
      <c r="Q409" s="62">
        <f>SUM(W$3:W409)</f>
        <v>407</v>
      </c>
      <c r="R409">
        <f>+atualizaçãoIMOVEIS!Q408</f>
        <v>0</v>
      </c>
      <c r="S409">
        <f>+atualizaçãoIMOVEIS!S408</f>
        <v>0</v>
      </c>
      <c r="T409">
        <f>+atualizaçãoIMOVEIS!V408</f>
        <v>0</v>
      </c>
      <c r="U409" s="56">
        <f>IFERROR(VLOOKUP(G409,'Tabela de Peso'!B$36:E$53,4,0),1)</f>
        <v>1</v>
      </c>
      <c r="V409">
        <f>IF(J409=0,'Tabela de Peso'!E$11,'Tabela de Peso'!E$10)</f>
        <v>8</v>
      </c>
      <c r="W409" s="1">
        <f>IF(atualizaçãoIMOVEIS!AB408="Especial",'Tabela de Peso'!$E$4,1)</f>
        <v>1</v>
      </c>
      <c r="X409" s="1">
        <f>IFERROR(VLOOKUP(D409,'Tabela de Peso'!B:E,4,0),'Tabela de Peso'!E$32)</f>
        <v>-100</v>
      </c>
      <c r="Y409" s="70">
        <f>COUNTIF(Clientes!B:B,B409)</f>
        <v>1048347</v>
      </c>
      <c r="Z409" s="69">
        <f>+COUNTIF(Visitas!B:B,B409)</f>
        <v>1048172</v>
      </c>
      <c r="AA409" s="94">
        <f>IFERROR(VLOOKUP(B409,ZAP!A$2:AC$793,28,0),1)</f>
        <v>1</v>
      </c>
      <c r="AB409" s="65">
        <f>IFERROR(VLOOKUP(B409,ZAP!A$2:AC$793,26,0),1)</f>
        <v>1</v>
      </c>
      <c r="AC409" s="55">
        <f>IF(B409="",-9999999999,((AA409*'Tabela de Peso'!$E$7/H409)+(Z409*'Tabela de Peso'!$E$6/H409)+(Y409*'Tabela de Peso'!$E$5/H409)+(AB409*'Tabela de Peso'!$E$9+T409/1000)+W409+V409+X409+U409++AF409+S409+atualizaçãoIMOVEIS!R408)-I409-P409/1000)</f>
        <v>-9999999999</v>
      </c>
      <c r="AD409" s="66" t="str">
        <f>IFERROR(+VLOOKUP(B409,ZAP!A:D,3,0),"não")</f>
        <v>não</v>
      </c>
      <c r="AE409" s="55" t="str">
        <f>IF(B409="","",IF(A409&lt;81,IF(AD409="ativo","manter","inserir"),IF(AD409="ativo",IF(H409&lt;'Tabela de Peso'!D$8,"manter","retirar"),"Não anunciar")))</f>
        <v/>
      </c>
    </row>
    <row r="410" spans="1:31" s="11" customFormat="1" x14ac:dyDescent="0.25">
      <c r="A410" s="56">
        <f t="shared" ca="1" si="12"/>
        <v>85</v>
      </c>
      <c r="B410" t="str">
        <f>IF(atualizaçãoIMOVEIS!Y409="",IF(atualizaçãoIMOVEIS!Z409="","",atualizaçãoIMOVEIS!B409),atualizaçãoIMOVEIS!B409)</f>
        <v/>
      </c>
      <c r="C410" t="e">
        <f>+LEFT(atualizaçãoIMOVEIS!F409,SEARCH(",",atualizaçãoIMOVEIS!F409))</f>
        <v>#VALUE!</v>
      </c>
      <c r="D410">
        <f>+atualizaçãoIMOVEIS!H409</f>
        <v>0</v>
      </c>
      <c r="E410">
        <f>+atualizaçãoIMOVEIS!J409</f>
        <v>0</v>
      </c>
      <c r="F410">
        <f>IFERROR(LEFT(atualizaçãoIMOVEIS!Y409,SEARCH(",",atualizaçãoIMOVEIS!Y409)-1),atualizaçãoIMOVEIS!Y409)</f>
        <v>0</v>
      </c>
      <c r="G410">
        <f>+atualizaçãoIMOVEIS!D409</f>
        <v>0</v>
      </c>
      <c r="H410" s="67">
        <f ca="1">IF('Tabela de Peso'!$E$8-atualizaçãoIMOVEIS!T409=0,1,'Tabela de Peso'!$E$8-atualizaçãoIMOVEIS!T409)</f>
        <v>45488</v>
      </c>
      <c r="I410" s="57">
        <f ca="1">+TODAY()-atualizaçãoIMOVEIS!U409</f>
        <v>45488</v>
      </c>
      <c r="J410" s="54">
        <f>+atualizaçãoIMOVEIS!K409</f>
        <v>0</v>
      </c>
      <c r="K410" s="54"/>
      <c r="L410" s="54" t="e">
        <f t="shared" si="13"/>
        <v>#DIV/0!</v>
      </c>
      <c r="M410" s="54"/>
      <c r="N410" s="54">
        <f>+atualizaçãoIMOVEIS!L409</f>
        <v>0</v>
      </c>
      <c r="O410" s="54"/>
      <c r="P410" s="54">
        <f>+atualizaçãoIMOVEIS!N409</f>
        <v>0</v>
      </c>
      <c r="Q410" s="62">
        <f>SUM(W$3:W410)</f>
        <v>408</v>
      </c>
      <c r="R410">
        <f>+atualizaçãoIMOVEIS!Q409</f>
        <v>0</v>
      </c>
      <c r="S410">
        <f>+atualizaçãoIMOVEIS!S409</f>
        <v>0</v>
      </c>
      <c r="T410">
        <f>+atualizaçãoIMOVEIS!V409</f>
        <v>0</v>
      </c>
      <c r="U410" s="56">
        <f>IFERROR(VLOOKUP(G410,'Tabela de Peso'!B$36:E$53,4,0),1)</f>
        <v>1</v>
      </c>
      <c r="V410">
        <f>IF(J410=0,'Tabela de Peso'!E$11,'Tabela de Peso'!E$10)</f>
        <v>8</v>
      </c>
      <c r="W410" s="1">
        <f>IF(atualizaçãoIMOVEIS!AB409="Especial",'Tabela de Peso'!$E$4,1)</f>
        <v>1</v>
      </c>
      <c r="X410" s="1">
        <f>IFERROR(VLOOKUP(D410,'Tabela de Peso'!B:E,4,0),'Tabela de Peso'!E$32)</f>
        <v>-100</v>
      </c>
      <c r="Y410" s="70">
        <f>COUNTIF(Clientes!B:B,B410)</f>
        <v>1048347</v>
      </c>
      <c r="Z410" s="69">
        <f>+COUNTIF(Visitas!B:B,B410)</f>
        <v>1048172</v>
      </c>
      <c r="AA410" s="94">
        <f>IFERROR(VLOOKUP(B410,ZAP!A$2:AC$793,28,0),1)</f>
        <v>1</v>
      </c>
      <c r="AB410" s="65">
        <f>IFERROR(VLOOKUP(B410,ZAP!A$2:AC$793,26,0),1)</f>
        <v>1</v>
      </c>
      <c r="AC410" s="55">
        <f>IF(B410="",-9999999999,((AA410*'Tabela de Peso'!$E$7/H410)+(Z410*'Tabela de Peso'!$E$6/H410)+(Y410*'Tabela de Peso'!$E$5/H410)+(AB410*'Tabela de Peso'!$E$9+T410/1000)+W410+V410+X410+U410++AF410+S410+atualizaçãoIMOVEIS!R409)-I410-P410/1000)</f>
        <v>-9999999999</v>
      </c>
      <c r="AD410" s="66" t="str">
        <f>IFERROR(+VLOOKUP(B410,ZAP!A:D,3,0),"não")</f>
        <v>não</v>
      </c>
      <c r="AE410" s="55" t="str">
        <f>IF(B410="","",IF(A410&lt;81,IF(AD410="ativo","manter","inserir"),IF(AD410="ativo",IF(H410&lt;'Tabela de Peso'!D$8,"manter","retirar"),"Não anunciar")))</f>
        <v/>
      </c>
    </row>
    <row r="411" spans="1:31" s="11" customFormat="1" x14ac:dyDescent="0.25">
      <c r="A411" s="56">
        <f t="shared" ca="1" si="12"/>
        <v>85</v>
      </c>
      <c r="B411" t="str">
        <f>IF(atualizaçãoIMOVEIS!Y410="",IF(atualizaçãoIMOVEIS!Z410="","",atualizaçãoIMOVEIS!B410),atualizaçãoIMOVEIS!B410)</f>
        <v/>
      </c>
      <c r="C411" t="e">
        <f>+LEFT(atualizaçãoIMOVEIS!F410,SEARCH(",",atualizaçãoIMOVEIS!F410))</f>
        <v>#VALUE!</v>
      </c>
      <c r="D411">
        <f>+atualizaçãoIMOVEIS!H410</f>
        <v>0</v>
      </c>
      <c r="E411">
        <f>+atualizaçãoIMOVEIS!J410</f>
        <v>0</v>
      </c>
      <c r="F411">
        <f>IFERROR(LEFT(atualizaçãoIMOVEIS!Y410,SEARCH(",",atualizaçãoIMOVEIS!Y410)-1),atualizaçãoIMOVEIS!Y410)</f>
        <v>0</v>
      </c>
      <c r="G411">
        <f>+atualizaçãoIMOVEIS!D410</f>
        <v>0</v>
      </c>
      <c r="H411" s="67">
        <f ca="1">IF('Tabela de Peso'!$E$8-atualizaçãoIMOVEIS!T410=0,1,'Tabela de Peso'!$E$8-atualizaçãoIMOVEIS!T410)</f>
        <v>45488</v>
      </c>
      <c r="I411" s="57">
        <f ca="1">+TODAY()-atualizaçãoIMOVEIS!U410</f>
        <v>45488</v>
      </c>
      <c r="J411" s="54">
        <f>+atualizaçãoIMOVEIS!K410</f>
        <v>0</v>
      </c>
      <c r="K411" s="54"/>
      <c r="L411" s="54" t="e">
        <f t="shared" si="13"/>
        <v>#DIV/0!</v>
      </c>
      <c r="M411" s="54"/>
      <c r="N411" s="54">
        <f>+atualizaçãoIMOVEIS!L410</f>
        <v>0</v>
      </c>
      <c r="O411" s="54"/>
      <c r="P411" s="54">
        <f>+atualizaçãoIMOVEIS!N410</f>
        <v>0</v>
      </c>
      <c r="Q411" s="62">
        <f>SUM(W$3:W411)</f>
        <v>409</v>
      </c>
      <c r="R411">
        <f>+atualizaçãoIMOVEIS!Q410</f>
        <v>0</v>
      </c>
      <c r="S411">
        <f>+atualizaçãoIMOVEIS!S410</f>
        <v>0</v>
      </c>
      <c r="T411">
        <f>+atualizaçãoIMOVEIS!V410</f>
        <v>0</v>
      </c>
      <c r="U411" s="56">
        <f>IFERROR(VLOOKUP(G411,'Tabela de Peso'!B$36:E$53,4,0),1)</f>
        <v>1</v>
      </c>
      <c r="V411">
        <f>IF(J411=0,'Tabela de Peso'!E$11,'Tabela de Peso'!E$10)</f>
        <v>8</v>
      </c>
      <c r="W411" s="1">
        <f>IF(atualizaçãoIMOVEIS!AB410="Especial",'Tabela de Peso'!$E$4,1)</f>
        <v>1</v>
      </c>
      <c r="X411" s="1">
        <f>IFERROR(VLOOKUP(D411,'Tabela de Peso'!B:E,4,0),'Tabela de Peso'!E$32)</f>
        <v>-100</v>
      </c>
      <c r="Y411" s="70">
        <f>COUNTIF(Clientes!B:B,B411)</f>
        <v>1048347</v>
      </c>
      <c r="Z411" s="69">
        <f>+COUNTIF(Visitas!B:B,B411)</f>
        <v>1048172</v>
      </c>
      <c r="AA411" s="94">
        <f>IFERROR(VLOOKUP(B411,ZAP!A$2:AC$793,28,0),1)</f>
        <v>1</v>
      </c>
      <c r="AB411" s="65">
        <f>IFERROR(VLOOKUP(B411,ZAP!A$2:AC$793,26,0),1)</f>
        <v>1</v>
      </c>
      <c r="AC411" s="55">
        <f>IF(B411="",-9999999999,((AA411*'Tabela de Peso'!$E$7/H411)+(Z411*'Tabela de Peso'!$E$6/H411)+(Y411*'Tabela de Peso'!$E$5/H411)+(AB411*'Tabela de Peso'!$E$9+T411/1000)+W411+V411+X411+U411++AF411+S411+atualizaçãoIMOVEIS!R410)-I411-P411/1000)</f>
        <v>-9999999999</v>
      </c>
      <c r="AD411" s="66" t="str">
        <f>IFERROR(+VLOOKUP(B411,ZAP!A:D,3,0),"não")</f>
        <v>não</v>
      </c>
      <c r="AE411" s="55" t="str">
        <f>IF(B411="","",IF(A411&lt;81,IF(AD411="ativo","manter","inserir"),IF(AD411="ativo",IF(H411&lt;'Tabela de Peso'!D$8,"manter","retirar"),"Não anunciar")))</f>
        <v/>
      </c>
    </row>
    <row r="412" spans="1:31" s="11" customFormat="1" x14ac:dyDescent="0.25">
      <c r="A412" s="56">
        <f t="shared" ca="1" si="12"/>
        <v>85</v>
      </c>
      <c r="B412" t="str">
        <f>IF(atualizaçãoIMOVEIS!Y411="",IF(atualizaçãoIMOVEIS!Z411="","",atualizaçãoIMOVEIS!B411),atualizaçãoIMOVEIS!B411)</f>
        <v/>
      </c>
      <c r="C412" t="e">
        <f>+LEFT(atualizaçãoIMOVEIS!F411,SEARCH(",",atualizaçãoIMOVEIS!F411))</f>
        <v>#VALUE!</v>
      </c>
      <c r="D412">
        <f>+atualizaçãoIMOVEIS!H411</f>
        <v>0</v>
      </c>
      <c r="E412">
        <f>+atualizaçãoIMOVEIS!J411</f>
        <v>0</v>
      </c>
      <c r="F412">
        <f>IFERROR(LEFT(atualizaçãoIMOVEIS!Y411,SEARCH(",",atualizaçãoIMOVEIS!Y411)-1),atualizaçãoIMOVEIS!Y411)</f>
        <v>0</v>
      </c>
      <c r="G412">
        <f>+atualizaçãoIMOVEIS!D411</f>
        <v>0</v>
      </c>
      <c r="H412" s="67">
        <f ca="1">IF('Tabela de Peso'!$E$8-atualizaçãoIMOVEIS!T411=0,1,'Tabela de Peso'!$E$8-atualizaçãoIMOVEIS!T411)</f>
        <v>45488</v>
      </c>
      <c r="I412" s="57">
        <f ca="1">+TODAY()-atualizaçãoIMOVEIS!U411</f>
        <v>45488</v>
      </c>
      <c r="J412" s="54">
        <f>+atualizaçãoIMOVEIS!K411</f>
        <v>0</v>
      </c>
      <c r="K412" s="54"/>
      <c r="L412" s="54" t="e">
        <f t="shared" si="13"/>
        <v>#DIV/0!</v>
      </c>
      <c r="M412" s="54"/>
      <c r="N412" s="54">
        <f>+atualizaçãoIMOVEIS!L411</f>
        <v>0</v>
      </c>
      <c r="O412" s="54"/>
      <c r="P412" s="54">
        <f>+atualizaçãoIMOVEIS!N411</f>
        <v>0</v>
      </c>
      <c r="Q412" s="62">
        <f>SUM(W$3:W412)</f>
        <v>410</v>
      </c>
      <c r="R412">
        <f>+atualizaçãoIMOVEIS!Q411</f>
        <v>0</v>
      </c>
      <c r="S412">
        <f>+atualizaçãoIMOVEIS!S411</f>
        <v>0</v>
      </c>
      <c r="T412">
        <f>+atualizaçãoIMOVEIS!V411</f>
        <v>0</v>
      </c>
      <c r="U412" s="56">
        <f>IFERROR(VLOOKUP(G412,'Tabela de Peso'!B$36:E$53,4,0),1)</f>
        <v>1</v>
      </c>
      <c r="V412">
        <f>IF(J412=0,'Tabela de Peso'!E$11,'Tabela de Peso'!E$10)</f>
        <v>8</v>
      </c>
      <c r="W412" s="1">
        <f>IF(atualizaçãoIMOVEIS!AB411="Especial",'Tabela de Peso'!$E$4,1)</f>
        <v>1</v>
      </c>
      <c r="X412" s="1">
        <f>IFERROR(VLOOKUP(D412,'Tabela de Peso'!B:E,4,0),'Tabela de Peso'!E$32)</f>
        <v>-100</v>
      </c>
      <c r="Y412" s="70">
        <f>COUNTIF(Clientes!B:B,B412)</f>
        <v>1048347</v>
      </c>
      <c r="Z412" s="69">
        <f>+COUNTIF(Visitas!B:B,B412)</f>
        <v>1048172</v>
      </c>
      <c r="AA412" s="94">
        <f>IFERROR(VLOOKUP(B412,ZAP!A$2:AC$793,28,0),1)</f>
        <v>1</v>
      </c>
      <c r="AB412" s="65">
        <f>IFERROR(VLOOKUP(B412,ZAP!A$2:AC$793,26,0),1)</f>
        <v>1</v>
      </c>
      <c r="AC412" s="55">
        <f>IF(B412="",-9999999999,((AA412*'Tabela de Peso'!$E$7/H412)+(Z412*'Tabela de Peso'!$E$6/H412)+(Y412*'Tabela de Peso'!$E$5/H412)+(AB412*'Tabela de Peso'!$E$9+T412/1000)+W412+V412+X412+U412++AF412+S412+atualizaçãoIMOVEIS!R411)-I412-P412/1000)</f>
        <v>-9999999999</v>
      </c>
      <c r="AD412" s="66" t="str">
        <f>IFERROR(+VLOOKUP(B412,ZAP!A:D,3,0),"não")</f>
        <v>não</v>
      </c>
      <c r="AE412" s="55" t="str">
        <f>IF(B412="","",IF(A412&lt;81,IF(AD412="ativo","manter","inserir"),IF(AD412="ativo",IF(H412&lt;'Tabela de Peso'!D$8,"manter","retirar"),"Não anunciar")))</f>
        <v/>
      </c>
    </row>
    <row r="413" spans="1:31" s="11" customFormat="1" x14ac:dyDescent="0.25">
      <c r="A413" s="56">
        <f t="shared" ca="1" si="12"/>
        <v>85</v>
      </c>
      <c r="B413" t="str">
        <f>IF(atualizaçãoIMOVEIS!Y412="",IF(atualizaçãoIMOVEIS!Z412="","",atualizaçãoIMOVEIS!B412),atualizaçãoIMOVEIS!B412)</f>
        <v/>
      </c>
      <c r="C413" t="e">
        <f>+LEFT(atualizaçãoIMOVEIS!F412,SEARCH(",",atualizaçãoIMOVEIS!F412))</f>
        <v>#VALUE!</v>
      </c>
      <c r="D413">
        <f>+atualizaçãoIMOVEIS!H412</f>
        <v>0</v>
      </c>
      <c r="E413">
        <f>+atualizaçãoIMOVEIS!J412</f>
        <v>0</v>
      </c>
      <c r="F413">
        <f>IFERROR(LEFT(atualizaçãoIMOVEIS!Y412,SEARCH(",",atualizaçãoIMOVEIS!Y412)-1),atualizaçãoIMOVEIS!Y412)</f>
        <v>0</v>
      </c>
      <c r="G413">
        <f>+atualizaçãoIMOVEIS!D412</f>
        <v>0</v>
      </c>
      <c r="H413" s="67">
        <f ca="1">IF('Tabela de Peso'!$E$8-atualizaçãoIMOVEIS!T412=0,1,'Tabela de Peso'!$E$8-atualizaçãoIMOVEIS!T412)</f>
        <v>45488</v>
      </c>
      <c r="I413" s="57">
        <f ca="1">+TODAY()-atualizaçãoIMOVEIS!U412</f>
        <v>45488</v>
      </c>
      <c r="J413" s="54">
        <f>+atualizaçãoIMOVEIS!K412</f>
        <v>0</v>
      </c>
      <c r="K413" s="54"/>
      <c r="L413" s="54" t="e">
        <f t="shared" si="13"/>
        <v>#DIV/0!</v>
      </c>
      <c r="M413" s="54"/>
      <c r="N413" s="54">
        <f>+atualizaçãoIMOVEIS!L412</f>
        <v>0</v>
      </c>
      <c r="O413" s="54"/>
      <c r="P413" s="54">
        <f>+atualizaçãoIMOVEIS!N412</f>
        <v>0</v>
      </c>
      <c r="Q413" s="62">
        <f>SUM(W$3:W413)</f>
        <v>411</v>
      </c>
      <c r="R413">
        <f>+atualizaçãoIMOVEIS!Q412</f>
        <v>0</v>
      </c>
      <c r="S413">
        <f>+atualizaçãoIMOVEIS!S412</f>
        <v>0</v>
      </c>
      <c r="T413">
        <f>+atualizaçãoIMOVEIS!V412</f>
        <v>0</v>
      </c>
      <c r="U413" s="56">
        <f>IFERROR(VLOOKUP(G413,'Tabela de Peso'!B$36:E$53,4,0),1)</f>
        <v>1</v>
      </c>
      <c r="V413">
        <f>IF(J413=0,'Tabela de Peso'!E$11,'Tabela de Peso'!E$10)</f>
        <v>8</v>
      </c>
      <c r="W413" s="1">
        <f>IF(atualizaçãoIMOVEIS!AB412="Especial",'Tabela de Peso'!$E$4,1)</f>
        <v>1</v>
      </c>
      <c r="X413" s="1">
        <f>IFERROR(VLOOKUP(D413,'Tabela de Peso'!B:E,4,0),'Tabela de Peso'!E$32)</f>
        <v>-100</v>
      </c>
      <c r="Y413" s="70">
        <f>COUNTIF(Clientes!B:B,B413)</f>
        <v>1048347</v>
      </c>
      <c r="Z413" s="69">
        <f>+COUNTIF(Visitas!B:B,B413)</f>
        <v>1048172</v>
      </c>
      <c r="AA413" s="94">
        <f>IFERROR(VLOOKUP(B413,ZAP!A$2:AC$793,28,0),1)</f>
        <v>1</v>
      </c>
      <c r="AB413" s="65">
        <f>IFERROR(VLOOKUP(B413,ZAP!A$2:AC$793,26,0),1)</f>
        <v>1</v>
      </c>
      <c r="AC413" s="55">
        <f>IF(B413="",-9999999999,((AA413*'Tabela de Peso'!$E$7/H413)+(Z413*'Tabela de Peso'!$E$6/H413)+(Y413*'Tabela de Peso'!$E$5/H413)+(AB413*'Tabela de Peso'!$E$9+T413/1000)+W413+V413+X413+U413++AF413+S413+atualizaçãoIMOVEIS!R412)-I413-P413/1000)</f>
        <v>-9999999999</v>
      </c>
      <c r="AD413" s="66" t="str">
        <f>IFERROR(+VLOOKUP(B413,ZAP!A:D,3,0),"não")</f>
        <v>não</v>
      </c>
      <c r="AE413" s="55" t="str">
        <f>IF(B413="","",IF(A413&lt;81,IF(AD413="ativo","manter","inserir"),IF(AD413="ativo",IF(H413&lt;'Tabela de Peso'!D$8,"manter","retirar"),"Não anunciar")))</f>
        <v/>
      </c>
    </row>
    <row r="414" spans="1:31" s="11" customFormat="1" x14ac:dyDescent="0.25">
      <c r="A414" s="56">
        <f t="shared" ca="1" si="12"/>
        <v>85</v>
      </c>
      <c r="B414" t="str">
        <f>IF(atualizaçãoIMOVEIS!Y413="",IF(atualizaçãoIMOVEIS!Z413="","",atualizaçãoIMOVEIS!B413),atualizaçãoIMOVEIS!B413)</f>
        <v/>
      </c>
      <c r="C414" t="e">
        <f>+LEFT(atualizaçãoIMOVEIS!F413,SEARCH(",",atualizaçãoIMOVEIS!F413))</f>
        <v>#VALUE!</v>
      </c>
      <c r="D414">
        <f>+atualizaçãoIMOVEIS!H413</f>
        <v>0</v>
      </c>
      <c r="E414">
        <f>+atualizaçãoIMOVEIS!J413</f>
        <v>0</v>
      </c>
      <c r="F414">
        <f>IFERROR(LEFT(atualizaçãoIMOVEIS!Y413,SEARCH(",",atualizaçãoIMOVEIS!Y413)-1),atualizaçãoIMOVEIS!Y413)</f>
        <v>0</v>
      </c>
      <c r="G414">
        <f>+atualizaçãoIMOVEIS!D413</f>
        <v>0</v>
      </c>
      <c r="H414" s="67">
        <f ca="1">IF('Tabela de Peso'!$E$8-atualizaçãoIMOVEIS!T413=0,1,'Tabela de Peso'!$E$8-atualizaçãoIMOVEIS!T413)</f>
        <v>45488</v>
      </c>
      <c r="I414" s="57">
        <f ca="1">+TODAY()-atualizaçãoIMOVEIS!U413</f>
        <v>45488</v>
      </c>
      <c r="J414" s="54">
        <f>+atualizaçãoIMOVEIS!K413</f>
        <v>0</v>
      </c>
      <c r="K414" s="54"/>
      <c r="L414" s="54" t="e">
        <f t="shared" si="13"/>
        <v>#DIV/0!</v>
      </c>
      <c r="M414" s="54"/>
      <c r="N414" s="54">
        <f>+atualizaçãoIMOVEIS!L413</f>
        <v>0</v>
      </c>
      <c r="O414" s="54"/>
      <c r="P414" s="54">
        <f>+atualizaçãoIMOVEIS!N413</f>
        <v>0</v>
      </c>
      <c r="Q414" s="62">
        <f>SUM(W$3:W414)</f>
        <v>412</v>
      </c>
      <c r="R414">
        <f>+atualizaçãoIMOVEIS!Q413</f>
        <v>0</v>
      </c>
      <c r="S414">
        <f>+atualizaçãoIMOVEIS!S413</f>
        <v>0</v>
      </c>
      <c r="T414">
        <f>+atualizaçãoIMOVEIS!V413</f>
        <v>0</v>
      </c>
      <c r="U414" s="56">
        <f>IFERROR(VLOOKUP(G414,'Tabela de Peso'!B$36:E$53,4,0),1)</f>
        <v>1</v>
      </c>
      <c r="V414">
        <f>IF(J414=0,'Tabela de Peso'!E$11,'Tabela de Peso'!E$10)</f>
        <v>8</v>
      </c>
      <c r="W414" s="1">
        <f>IF(atualizaçãoIMOVEIS!AB413="Especial",'Tabela de Peso'!$E$4,1)</f>
        <v>1</v>
      </c>
      <c r="X414" s="1">
        <f>IFERROR(VLOOKUP(D414,'Tabela de Peso'!B:E,4,0),'Tabela de Peso'!E$32)</f>
        <v>-100</v>
      </c>
      <c r="Y414" s="70">
        <f>COUNTIF(Clientes!B:B,B414)</f>
        <v>1048347</v>
      </c>
      <c r="Z414" s="69">
        <f>+COUNTIF(Visitas!B:B,B414)</f>
        <v>1048172</v>
      </c>
      <c r="AA414" s="94">
        <f>IFERROR(VLOOKUP(B414,ZAP!A$2:AC$793,28,0),1)</f>
        <v>1</v>
      </c>
      <c r="AB414" s="65">
        <f>IFERROR(VLOOKUP(B414,ZAP!A$2:AC$793,26,0),1)</f>
        <v>1</v>
      </c>
      <c r="AC414" s="55">
        <f>IF(B414="",-9999999999,((AA414*'Tabela de Peso'!$E$7/H414)+(Z414*'Tabela de Peso'!$E$6/H414)+(Y414*'Tabela de Peso'!$E$5/H414)+(AB414*'Tabela de Peso'!$E$9+T414/1000)+W414+V414+X414+U414++AF414+S414+atualizaçãoIMOVEIS!R413)-I414-P414/1000)</f>
        <v>-9999999999</v>
      </c>
      <c r="AD414" s="66" t="str">
        <f>IFERROR(+VLOOKUP(B414,ZAP!A:D,3,0),"não")</f>
        <v>não</v>
      </c>
      <c r="AE414" s="55" t="str">
        <f>IF(B414="","",IF(A414&lt;81,IF(AD414="ativo","manter","inserir"),IF(AD414="ativo",IF(H414&lt;'Tabela de Peso'!D$8,"manter","retirar"),"Não anunciar")))</f>
        <v/>
      </c>
    </row>
    <row r="415" spans="1:31" s="11" customFormat="1" x14ac:dyDescent="0.25">
      <c r="A415" s="56">
        <f t="shared" ca="1" si="12"/>
        <v>85</v>
      </c>
      <c r="B415" t="str">
        <f>IF(atualizaçãoIMOVEIS!Y414="",IF(atualizaçãoIMOVEIS!Z414="","",atualizaçãoIMOVEIS!B414),atualizaçãoIMOVEIS!B414)</f>
        <v/>
      </c>
      <c r="C415" t="e">
        <f>+LEFT(atualizaçãoIMOVEIS!F414,SEARCH(",",atualizaçãoIMOVEIS!F414))</f>
        <v>#VALUE!</v>
      </c>
      <c r="D415">
        <f>+atualizaçãoIMOVEIS!H414</f>
        <v>0</v>
      </c>
      <c r="E415">
        <f>+atualizaçãoIMOVEIS!J414</f>
        <v>0</v>
      </c>
      <c r="F415">
        <f>IFERROR(LEFT(atualizaçãoIMOVEIS!Y414,SEARCH(",",atualizaçãoIMOVEIS!Y414)-1),atualizaçãoIMOVEIS!Y414)</f>
        <v>0</v>
      </c>
      <c r="G415">
        <f>+atualizaçãoIMOVEIS!D414</f>
        <v>0</v>
      </c>
      <c r="H415" s="67">
        <f ca="1">IF('Tabela de Peso'!$E$8-atualizaçãoIMOVEIS!T414=0,1,'Tabela de Peso'!$E$8-atualizaçãoIMOVEIS!T414)</f>
        <v>45488</v>
      </c>
      <c r="I415" s="57">
        <f ca="1">+TODAY()-atualizaçãoIMOVEIS!U414</f>
        <v>45488</v>
      </c>
      <c r="J415" s="54">
        <f>+atualizaçãoIMOVEIS!K414</f>
        <v>0</v>
      </c>
      <c r="K415" s="54"/>
      <c r="L415" s="54" t="e">
        <f t="shared" si="13"/>
        <v>#DIV/0!</v>
      </c>
      <c r="M415" s="54"/>
      <c r="N415" s="54">
        <f>+atualizaçãoIMOVEIS!L414</f>
        <v>0</v>
      </c>
      <c r="O415" s="54"/>
      <c r="P415" s="54">
        <f>+atualizaçãoIMOVEIS!N414</f>
        <v>0</v>
      </c>
      <c r="Q415" s="62">
        <f>SUM(W$3:W415)</f>
        <v>413</v>
      </c>
      <c r="R415">
        <f>+atualizaçãoIMOVEIS!Q414</f>
        <v>0</v>
      </c>
      <c r="S415">
        <f>+atualizaçãoIMOVEIS!S414</f>
        <v>0</v>
      </c>
      <c r="T415">
        <f>+atualizaçãoIMOVEIS!V414</f>
        <v>0</v>
      </c>
      <c r="U415" s="56">
        <f>IFERROR(VLOOKUP(G415,'Tabela de Peso'!B$36:E$53,4,0),1)</f>
        <v>1</v>
      </c>
      <c r="V415">
        <f>IF(J415=0,'Tabela de Peso'!E$11,'Tabela de Peso'!E$10)</f>
        <v>8</v>
      </c>
      <c r="W415" s="1">
        <f>IF(atualizaçãoIMOVEIS!AB414="Especial",'Tabela de Peso'!$E$4,1)</f>
        <v>1</v>
      </c>
      <c r="X415" s="1">
        <f>IFERROR(VLOOKUP(D415,'Tabela de Peso'!B:E,4,0),'Tabela de Peso'!E$32)</f>
        <v>-100</v>
      </c>
      <c r="Y415" s="70">
        <f>COUNTIF(Clientes!B:B,B415)</f>
        <v>1048347</v>
      </c>
      <c r="Z415" s="69">
        <f>+COUNTIF(Visitas!B:B,B415)</f>
        <v>1048172</v>
      </c>
      <c r="AA415" s="94">
        <f>IFERROR(VLOOKUP(B415,ZAP!A$2:AC$793,28,0),1)</f>
        <v>1</v>
      </c>
      <c r="AB415" s="65">
        <f>IFERROR(VLOOKUP(B415,ZAP!A$2:AC$793,26,0),1)</f>
        <v>1</v>
      </c>
      <c r="AC415" s="55">
        <f>IF(B415="",-9999999999,((AA415*'Tabela de Peso'!$E$7/H415)+(Z415*'Tabela de Peso'!$E$6/H415)+(Y415*'Tabela de Peso'!$E$5/H415)+(AB415*'Tabela de Peso'!$E$9+T415/1000)+W415+V415+X415+U415++AF415+S415+atualizaçãoIMOVEIS!R414)-I415-P415/1000)</f>
        <v>-9999999999</v>
      </c>
      <c r="AD415" s="66" t="str">
        <f>IFERROR(+VLOOKUP(B415,ZAP!A:D,3,0),"não")</f>
        <v>não</v>
      </c>
      <c r="AE415" s="55" t="str">
        <f>IF(B415="","",IF(A415&lt;81,IF(AD415="ativo","manter","inserir"),IF(AD415="ativo",IF(H415&lt;'Tabela de Peso'!D$8,"manter","retirar"),"Não anunciar")))</f>
        <v/>
      </c>
    </row>
    <row r="416" spans="1:31" s="11" customFormat="1" x14ac:dyDescent="0.25">
      <c r="A416" s="56">
        <f t="shared" ca="1" si="12"/>
        <v>85</v>
      </c>
      <c r="B416" t="str">
        <f>IF(atualizaçãoIMOVEIS!Y415="",IF(atualizaçãoIMOVEIS!Z415="","",atualizaçãoIMOVEIS!B415),atualizaçãoIMOVEIS!B415)</f>
        <v/>
      </c>
      <c r="C416" t="e">
        <f>+LEFT(atualizaçãoIMOVEIS!F415,SEARCH(",",atualizaçãoIMOVEIS!F415))</f>
        <v>#VALUE!</v>
      </c>
      <c r="D416">
        <f>+atualizaçãoIMOVEIS!H415</f>
        <v>0</v>
      </c>
      <c r="E416">
        <f>+atualizaçãoIMOVEIS!J415</f>
        <v>0</v>
      </c>
      <c r="F416">
        <f>IFERROR(LEFT(atualizaçãoIMOVEIS!Y415,SEARCH(",",atualizaçãoIMOVEIS!Y415)-1),atualizaçãoIMOVEIS!Y415)</f>
        <v>0</v>
      </c>
      <c r="G416">
        <f>+atualizaçãoIMOVEIS!D415</f>
        <v>0</v>
      </c>
      <c r="H416" s="67">
        <f ca="1">IF('Tabela de Peso'!$E$8-atualizaçãoIMOVEIS!T415=0,1,'Tabela de Peso'!$E$8-atualizaçãoIMOVEIS!T415)</f>
        <v>45488</v>
      </c>
      <c r="I416" s="57">
        <f ca="1">+TODAY()-atualizaçãoIMOVEIS!U415</f>
        <v>45488</v>
      </c>
      <c r="J416" s="54">
        <f>+atualizaçãoIMOVEIS!K415</f>
        <v>0</v>
      </c>
      <c r="K416" s="54"/>
      <c r="L416" s="54" t="e">
        <f t="shared" si="13"/>
        <v>#DIV/0!</v>
      </c>
      <c r="M416" s="54"/>
      <c r="N416" s="54">
        <f>+atualizaçãoIMOVEIS!L415</f>
        <v>0</v>
      </c>
      <c r="O416" s="54"/>
      <c r="P416" s="54">
        <f>+atualizaçãoIMOVEIS!N415</f>
        <v>0</v>
      </c>
      <c r="Q416" s="62">
        <f>SUM(W$3:W416)</f>
        <v>414</v>
      </c>
      <c r="R416">
        <f>+atualizaçãoIMOVEIS!Q415</f>
        <v>0</v>
      </c>
      <c r="S416">
        <f>+atualizaçãoIMOVEIS!S415</f>
        <v>0</v>
      </c>
      <c r="T416">
        <f>+atualizaçãoIMOVEIS!V415</f>
        <v>0</v>
      </c>
      <c r="U416" s="56">
        <f>IFERROR(VLOOKUP(G416,'Tabela de Peso'!B$36:E$53,4,0),1)</f>
        <v>1</v>
      </c>
      <c r="V416">
        <f>IF(J416=0,'Tabela de Peso'!E$11,'Tabela de Peso'!E$10)</f>
        <v>8</v>
      </c>
      <c r="W416" s="1">
        <f>IF(atualizaçãoIMOVEIS!AB415="Especial",'Tabela de Peso'!$E$4,1)</f>
        <v>1</v>
      </c>
      <c r="X416" s="1">
        <f>IFERROR(VLOOKUP(D416,'Tabela de Peso'!B:E,4,0),'Tabela de Peso'!E$32)</f>
        <v>-100</v>
      </c>
      <c r="Y416" s="70">
        <f>COUNTIF(Clientes!B:B,B416)</f>
        <v>1048347</v>
      </c>
      <c r="Z416" s="69">
        <f>+COUNTIF(Visitas!B:B,B416)</f>
        <v>1048172</v>
      </c>
      <c r="AA416" s="94">
        <f>IFERROR(VLOOKUP(B416,ZAP!A$2:AC$793,28,0),1)</f>
        <v>1</v>
      </c>
      <c r="AB416" s="65">
        <f>IFERROR(VLOOKUP(B416,ZAP!A$2:AC$793,26,0),1)</f>
        <v>1</v>
      </c>
      <c r="AC416" s="55">
        <f>IF(B416="",-9999999999,((AA416*'Tabela de Peso'!$E$7/H416)+(Z416*'Tabela de Peso'!$E$6/H416)+(Y416*'Tabela de Peso'!$E$5/H416)+(AB416*'Tabela de Peso'!$E$9+T416/1000)+W416+V416+X416+U416++AF416+S416+atualizaçãoIMOVEIS!R415)-I416-P416/1000)</f>
        <v>-9999999999</v>
      </c>
      <c r="AD416" s="66" t="str">
        <f>IFERROR(+VLOOKUP(B416,ZAP!A:D,3,0),"não")</f>
        <v>não</v>
      </c>
      <c r="AE416" s="55" t="str">
        <f>IF(B416="","",IF(A416&lt;81,IF(AD416="ativo","manter","inserir"),IF(AD416="ativo",IF(H416&lt;'Tabela de Peso'!D$8,"manter","retirar"),"Não anunciar")))</f>
        <v/>
      </c>
    </row>
    <row r="417" spans="1:31" s="11" customFormat="1" x14ac:dyDescent="0.25">
      <c r="A417" s="56">
        <f t="shared" ca="1" si="12"/>
        <v>85</v>
      </c>
      <c r="B417" t="str">
        <f>IF(atualizaçãoIMOVEIS!Y416="",IF(atualizaçãoIMOVEIS!Z416="","",atualizaçãoIMOVEIS!B416),atualizaçãoIMOVEIS!B416)</f>
        <v/>
      </c>
      <c r="C417" t="e">
        <f>+LEFT(atualizaçãoIMOVEIS!F416,SEARCH(",",atualizaçãoIMOVEIS!F416))</f>
        <v>#VALUE!</v>
      </c>
      <c r="D417">
        <f>+atualizaçãoIMOVEIS!H416</f>
        <v>0</v>
      </c>
      <c r="E417">
        <f>+atualizaçãoIMOVEIS!J416</f>
        <v>0</v>
      </c>
      <c r="F417">
        <f>IFERROR(LEFT(atualizaçãoIMOVEIS!Y416,SEARCH(",",atualizaçãoIMOVEIS!Y416)-1),atualizaçãoIMOVEIS!Y416)</f>
        <v>0</v>
      </c>
      <c r="G417">
        <f>+atualizaçãoIMOVEIS!D416</f>
        <v>0</v>
      </c>
      <c r="H417" s="67">
        <f ca="1">IF('Tabela de Peso'!$E$8-atualizaçãoIMOVEIS!T416=0,1,'Tabela de Peso'!$E$8-atualizaçãoIMOVEIS!T416)</f>
        <v>45488</v>
      </c>
      <c r="I417" s="57">
        <f ca="1">+TODAY()-atualizaçãoIMOVEIS!U416</f>
        <v>45488</v>
      </c>
      <c r="J417" s="54">
        <f>+atualizaçãoIMOVEIS!K416</f>
        <v>0</v>
      </c>
      <c r="K417" s="54"/>
      <c r="L417" s="54" t="e">
        <f t="shared" si="13"/>
        <v>#DIV/0!</v>
      </c>
      <c r="M417" s="54"/>
      <c r="N417" s="54">
        <f>+atualizaçãoIMOVEIS!L416</f>
        <v>0</v>
      </c>
      <c r="O417" s="54"/>
      <c r="P417" s="54">
        <f>+atualizaçãoIMOVEIS!N416</f>
        <v>0</v>
      </c>
      <c r="Q417" s="62">
        <f>SUM(W$3:W417)</f>
        <v>415</v>
      </c>
      <c r="R417">
        <f>+atualizaçãoIMOVEIS!Q416</f>
        <v>0</v>
      </c>
      <c r="S417">
        <f>+atualizaçãoIMOVEIS!S416</f>
        <v>0</v>
      </c>
      <c r="T417">
        <f>+atualizaçãoIMOVEIS!V416</f>
        <v>0</v>
      </c>
      <c r="U417" s="56">
        <f>IFERROR(VLOOKUP(G417,'Tabela de Peso'!B$36:E$53,4,0),1)</f>
        <v>1</v>
      </c>
      <c r="V417">
        <f>IF(J417=0,'Tabela de Peso'!E$11,'Tabela de Peso'!E$10)</f>
        <v>8</v>
      </c>
      <c r="W417" s="1">
        <f>IF(atualizaçãoIMOVEIS!AB416="Especial",'Tabela de Peso'!$E$4,1)</f>
        <v>1</v>
      </c>
      <c r="X417" s="1">
        <f>IFERROR(VLOOKUP(D417,'Tabela de Peso'!B:E,4,0),'Tabela de Peso'!E$32)</f>
        <v>-100</v>
      </c>
      <c r="Y417" s="70">
        <f>COUNTIF(Clientes!B:B,B417)</f>
        <v>1048347</v>
      </c>
      <c r="Z417" s="69">
        <f>+COUNTIF(Visitas!B:B,B417)</f>
        <v>1048172</v>
      </c>
      <c r="AA417" s="94">
        <f>IFERROR(VLOOKUP(B417,ZAP!A$2:AC$793,28,0),1)</f>
        <v>1</v>
      </c>
      <c r="AB417" s="65">
        <f>IFERROR(VLOOKUP(B417,ZAP!A$2:AC$793,26,0),1)</f>
        <v>1</v>
      </c>
      <c r="AC417" s="55">
        <f>IF(B417="",-9999999999,((AA417*'Tabela de Peso'!$E$7/H417)+(Z417*'Tabela de Peso'!$E$6/H417)+(Y417*'Tabela de Peso'!$E$5/H417)+(AB417*'Tabela de Peso'!$E$9+T417/1000)+W417+V417+X417+U417++AF417+S417+atualizaçãoIMOVEIS!R416)-I417-P417/1000)</f>
        <v>-9999999999</v>
      </c>
      <c r="AD417" s="66" t="str">
        <f>IFERROR(+VLOOKUP(B417,ZAP!A:D,3,0),"não")</f>
        <v>não</v>
      </c>
      <c r="AE417" s="55" t="str">
        <f>IF(B417="","",IF(A417&lt;81,IF(AD417="ativo","manter","inserir"),IF(AD417="ativo",IF(H417&lt;'Tabela de Peso'!D$8,"manter","retirar"),"Não anunciar")))</f>
        <v/>
      </c>
    </row>
    <row r="418" spans="1:31" s="11" customFormat="1" x14ac:dyDescent="0.25">
      <c r="A418" s="56">
        <f t="shared" ca="1" si="12"/>
        <v>85</v>
      </c>
      <c r="B418" t="str">
        <f>IF(atualizaçãoIMOVEIS!Y417="",IF(atualizaçãoIMOVEIS!Z417="","",atualizaçãoIMOVEIS!B417),atualizaçãoIMOVEIS!B417)</f>
        <v/>
      </c>
      <c r="C418" t="e">
        <f>+LEFT(atualizaçãoIMOVEIS!F417,SEARCH(",",atualizaçãoIMOVEIS!F417))</f>
        <v>#VALUE!</v>
      </c>
      <c r="D418">
        <f>+atualizaçãoIMOVEIS!H417</f>
        <v>0</v>
      </c>
      <c r="E418">
        <f>+atualizaçãoIMOVEIS!J417</f>
        <v>0</v>
      </c>
      <c r="F418">
        <f>IFERROR(LEFT(atualizaçãoIMOVEIS!Y417,SEARCH(",",atualizaçãoIMOVEIS!Y417)-1),atualizaçãoIMOVEIS!Y417)</f>
        <v>0</v>
      </c>
      <c r="G418">
        <f>+atualizaçãoIMOVEIS!D417</f>
        <v>0</v>
      </c>
      <c r="H418" s="67">
        <f ca="1">IF('Tabela de Peso'!$E$8-atualizaçãoIMOVEIS!T417=0,1,'Tabela de Peso'!$E$8-atualizaçãoIMOVEIS!T417)</f>
        <v>45488</v>
      </c>
      <c r="I418" s="57">
        <f ca="1">+TODAY()-atualizaçãoIMOVEIS!U417</f>
        <v>45488</v>
      </c>
      <c r="J418" s="54">
        <f>+atualizaçãoIMOVEIS!K417</f>
        <v>0</v>
      </c>
      <c r="K418" s="54"/>
      <c r="L418" s="54" t="e">
        <f t="shared" si="13"/>
        <v>#DIV/0!</v>
      </c>
      <c r="M418" s="54"/>
      <c r="N418" s="54">
        <f>+atualizaçãoIMOVEIS!L417</f>
        <v>0</v>
      </c>
      <c r="O418" s="54"/>
      <c r="P418" s="54">
        <f>+atualizaçãoIMOVEIS!N417</f>
        <v>0</v>
      </c>
      <c r="Q418" s="62">
        <f>SUM(W$3:W418)</f>
        <v>416</v>
      </c>
      <c r="R418">
        <f>+atualizaçãoIMOVEIS!Q417</f>
        <v>0</v>
      </c>
      <c r="S418">
        <f>+atualizaçãoIMOVEIS!S417</f>
        <v>0</v>
      </c>
      <c r="T418">
        <f>+atualizaçãoIMOVEIS!V417</f>
        <v>0</v>
      </c>
      <c r="U418" s="56">
        <f>IFERROR(VLOOKUP(G418,'Tabela de Peso'!B$36:E$53,4,0),1)</f>
        <v>1</v>
      </c>
      <c r="V418">
        <f>IF(J418=0,'Tabela de Peso'!E$11,'Tabela de Peso'!E$10)</f>
        <v>8</v>
      </c>
      <c r="W418" s="1">
        <f>IF(atualizaçãoIMOVEIS!AB417="Especial",'Tabela de Peso'!$E$4,1)</f>
        <v>1</v>
      </c>
      <c r="X418" s="1">
        <f>IFERROR(VLOOKUP(D418,'Tabela de Peso'!B:E,4,0),'Tabela de Peso'!E$32)</f>
        <v>-100</v>
      </c>
      <c r="Y418" s="70">
        <f>COUNTIF(Clientes!B:B,B418)</f>
        <v>1048347</v>
      </c>
      <c r="Z418" s="69">
        <f>+COUNTIF(Visitas!B:B,B418)</f>
        <v>1048172</v>
      </c>
      <c r="AA418" s="94">
        <f>IFERROR(VLOOKUP(B418,ZAP!A$2:AC$793,28,0),1)</f>
        <v>1</v>
      </c>
      <c r="AB418" s="65">
        <f>IFERROR(VLOOKUP(B418,ZAP!A$2:AC$793,26,0),1)</f>
        <v>1</v>
      </c>
      <c r="AC418" s="55">
        <f>IF(B418="",-9999999999,((AA418*'Tabela de Peso'!$E$7/H418)+(Z418*'Tabela de Peso'!$E$6/H418)+(Y418*'Tabela de Peso'!$E$5/H418)+(AB418*'Tabela de Peso'!$E$9+T418/1000)+W418+V418+X418+U418++AF418+S418+atualizaçãoIMOVEIS!R417)-I418-P418/1000)</f>
        <v>-9999999999</v>
      </c>
      <c r="AD418" s="66" t="str">
        <f>IFERROR(+VLOOKUP(B418,ZAP!A:D,3,0),"não")</f>
        <v>não</v>
      </c>
      <c r="AE418" s="55" t="str">
        <f>IF(B418="","",IF(A418&lt;81,IF(AD418="ativo","manter","inserir"),IF(AD418="ativo",IF(H418&lt;'Tabela de Peso'!D$8,"manter","retirar"),"Não anunciar")))</f>
        <v/>
      </c>
    </row>
    <row r="419" spans="1:31" s="11" customFormat="1" x14ac:dyDescent="0.25">
      <c r="A419" s="56">
        <f t="shared" ca="1" si="12"/>
        <v>85</v>
      </c>
      <c r="B419" t="str">
        <f>IF(atualizaçãoIMOVEIS!Y418="",IF(atualizaçãoIMOVEIS!Z418="","",atualizaçãoIMOVEIS!B418),atualizaçãoIMOVEIS!B418)</f>
        <v/>
      </c>
      <c r="C419" t="e">
        <f>+LEFT(atualizaçãoIMOVEIS!F418,SEARCH(",",atualizaçãoIMOVEIS!F418))</f>
        <v>#VALUE!</v>
      </c>
      <c r="D419">
        <f>+atualizaçãoIMOVEIS!H418</f>
        <v>0</v>
      </c>
      <c r="E419">
        <f>+atualizaçãoIMOVEIS!J418</f>
        <v>0</v>
      </c>
      <c r="F419">
        <f>IFERROR(LEFT(atualizaçãoIMOVEIS!Y418,SEARCH(",",atualizaçãoIMOVEIS!Y418)-1),atualizaçãoIMOVEIS!Y418)</f>
        <v>0</v>
      </c>
      <c r="G419">
        <f>+atualizaçãoIMOVEIS!D418</f>
        <v>0</v>
      </c>
      <c r="H419" s="67">
        <f ca="1">IF('Tabela de Peso'!$E$8-atualizaçãoIMOVEIS!T418=0,1,'Tabela de Peso'!$E$8-atualizaçãoIMOVEIS!T418)</f>
        <v>45488</v>
      </c>
      <c r="I419" s="57">
        <f ca="1">+TODAY()-atualizaçãoIMOVEIS!U418</f>
        <v>45488</v>
      </c>
      <c r="J419" s="54">
        <f>+atualizaçãoIMOVEIS!K418</f>
        <v>0</v>
      </c>
      <c r="K419" s="54"/>
      <c r="L419" s="54" t="e">
        <f t="shared" si="13"/>
        <v>#DIV/0!</v>
      </c>
      <c r="M419" s="54"/>
      <c r="N419" s="54">
        <f>+atualizaçãoIMOVEIS!L418</f>
        <v>0</v>
      </c>
      <c r="O419" s="54"/>
      <c r="P419" s="54">
        <f>+atualizaçãoIMOVEIS!N418</f>
        <v>0</v>
      </c>
      <c r="Q419" s="62">
        <f>SUM(W$3:W419)</f>
        <v>417</v>
      </c>
      <c r="R419">
        <f>+atualizaçãoIMOVEIS!Q418</f>
        <v>0</v>
      </c>
      <c r="S419">
        <f>+atualizaçãoIMOVEIS!S418</f>
        <v>0</v>
      </c>
      <c r="T419">
        <f>+atualizaçãoIMOVEIS!V418</f>
        <v>0</v>
      </c>
      <c r="U419" s="56">
        <f>IFERROR(VLOOKUP(G419,'Tabela de Peso'!B$36:E$53,4,0),1)</f>
        <v>1</v>
      </c>
      <c r="V419">
        <f>IF(J419=0,'Tabela de Peso'!E$11,'Tabela de Peso'!E$10)</f>
        <v>8</v>
      </c>
      <c r="W419" s="1">
        <f>IF(atualizaçãoIMOVEIS!AB418="Especial",'Tabela de Peso'!$E$4,1)</f>
        <v>1</v>
      </c>
      <c r="X419" s="1">
        <f>IFERROR(VLOOKUP(D419,'Tabela de Peso'!B:E,4,0),'Tabela de Peso'!E$32)</f>
        <v>-100</v>
      </c>
      <c r="Y419" s="70">
        <f>COUNTIF(Clientes!B:B,B419)</f>
        <v>1048347</v>
      </c>
      <c r="Z419" s="69">
        <f>+COUNTIF(Visitas!B:B,B419)</f>
        <v>1048172</v>
      </c>
      <c r="AA419" s="94">
        <f>IFERROR(VLOOKUP(B419,ZAP!A$2:AC$793,28,0),1)</f>
        <v>1</v>
      </c>
      <c r="AB419" s="65">
        <f>IFERROR(VLOOKUP(B419,ZAP!A$2:AC$793,26,0),1)</f>
        <v>1</v>
      </c>
      <c r="AC419" s="55">
        <f>IF(B419="",-9999999999,((AA419*'Tabela de Peso'!$E$7/H419)+(Z419*'Tabela de Peso'!$E$6/H419)+(Y419*'Tabela de Peso'!$E$5/H419)+(AB419*'Tabela de Peso'!$E$9+T419/1000)+W419+V419+X419+U419++AF419+S419+atualizaçãoIMOVEIS!R418)-I419-P419/1000)</f>
        <v>-9999999999</v>
      </c>
      <c r="AD419" s="66" t="str">
        <f>IFERROR(+VLOOKUP(B419,ZAP!A:D,3,0),"não")</f>
        <v>não</v>
      </c>
      <c r="AE419" s="55" t="str">
        <f>IF(B419="","",IF(A419&lt;81,IF(AD419="ativo","manter","inserir"),IF(AD419="ativo",IF(H419&lt;'Tabela de Peso'!D$8,"manter","retirar"),"Não anunciar")))</f>
        <v/>
      </c>
    </row>
    <row r="420" spans="1:31" s="11" customFormat="1" x14ac:dyDescent="0.25">
      <c r="A420" s="56">
        <f t="shared" ca="1" si="12"/>
        <v>85</v>
      </c>
      <c r="B420" t="str">
        <f>IF(atualizaçãoIMOVEIS!Y419="",IF(atualizaçãoIMOVEIS!Z419="","",atualizaçãoIMOVEIS!B419),atualizaçãoIMOVEIS!B419)</f>
        <v/>
      </c>
      <c r="C420" t="e">
        <f>+LEFT(atualizaçãoIMOVEIS!F419,SEARCH(",",atualizaçãoIMOVEIS!F419))</f>
        <v>#VALUE!</v>
      </c>
      <c r="D420">
        <f>+atualizaçãoIMOVEIS!H419</f>
        <v>0</v>
      </c>
      <c r="E420">
        <f>+atualizaçãoIMOVEIS!J419</f>
        <v>0</v>
      </c>
      <c r="F420">
        <f>IFERROR(LEFT(atualizaçãoIMOVEIS!Y419,SEARCH(",",atualizaçãoIMOVEIS!Y419)-1),atualizaçãoIMOVEIS!Y419)</f>
        <v>0</v>
      </c>
      <c r="G420">
        <f>+atualizaçãoIMOVEIS!D419</f>
        <v>0</v>
      </c>
      <c r="H420" s="67">
        <f ca="1">IF('Tabela de Peso'!$E$8-atualizaçãoIMOVEIS!T419=0,1,'Tabela de Peso'!$E$8-atualizaçãoIMOVEIS!T419)</f>
        <v>45488</v>
      </c>
      <c r="I420" s="57">
        <f ca="1">+TODAY()-atualizaçãoIMOVEIS!U419</f>
        <v>45488</v>
      </c>
      <c r="J420" s="54">
        <f>+atualizaçãoIMOVEIS!K419</f>
        <v>0</v>
      </c>
      <c r="K420" s="54"/>
      <c r="L420" s="54" t="e">
        <f t="shared" si="13"/>
        <v>#DIV/0!</v>
      </c>
      <c r="M420" s="54"/>
      <c r="N420" s="54">
        <f>+atualizaçãoIMOVEIS!L419</f>
        <v>0</v>
      </c>
      <c r="O420" s="54"/>
      <c r="P420" s="54">
        <f>+atualizaçãoIMOVEIS!N419</f>
        <v>0</v>
      </c>
      <c r="Q420" s="62">
        <f>SUM(W$3:W420)</f>
        <v>418</v>
      </c>
      <c r="R420">
        <f>+atualizaçãoIMOVEIS!Q419</f>
        <v>0</v>
      </c>
      <c r="S420">
        <f>+atualizaçãoIMOVEIS!S419</f>
        <v>0</v>
      </c>
      <c r="T420">
        <f>+atualizaçãoIMOVEIS!V419</f>
        <v>0</v>
      </c>
      <c r="U420" s="56">
        <f>IFERROR(VLOOKUP(G420,'Tabela de Peso'!B$36:E$53,4,0),1)</f>
        <v>1</v>
      </c>
      <c r="V420">
        <f>IF(J420=0,'Tabela de Peso'!E$11,'Tabela de Peso'!E$10)</f>
        <v>8</v>
      </c>
      <c r="W420" s="1">
        <f>IF(atualizaçãoIMOVEIS!AB419="Especial",'Tabela de Peso'!$E$4,1)</f>
        <v>1</v>
      </c>
      <c r="X420" s="1">
        <f>IFERROR(VLOOKUP(D420,'Tabela de Peso'!B:E,4,0),'Tabela de Peso'!E$32)</f>
        <v>-100</v>
      </c>
      <c r="Y420" s="70">
        <f>COUNTIF(Clientes!B:B,B420)</f>
        <v>1048347</v>
      </c>
      <c r="Z420" s="69">
        <f>+COUNTIF(Visitas!B:B,B420)</f>
        <v>1048172</v>
      </c>
      <c r="AA420" s="94">
        <f>IFERROR(VLOOKUP(B420,ZAP!A$2:AC$793,28,0),1)</f>
        <v>1</v>
      </c>
      <c r="AB420" s="65">
        <f>IFERROR(VLOOKUP(B420,ZAP!A$2:AC$793,26,0),1)</f>
        <v>1</v>
      </c>
      <c r="AC420" s="55">
        <f>IF(B420="",-9999999999,((AA420*'Tabela de Peso'!$E$7/H420)+(Z420*'Tabela de Peso'!$E$6/H420)+(Y420*'Tabela de Peso'!$E$5/H420)+(AB420*'Tabela de Peso'!$E$9+T420/1000)+W420+V420+X420+U420++AF420+S420+atualizaçãoIMOVEIS!R419)-I420-P420/1000)</f>
        <v>-9999999999</v>
      </c>
      <c r="AD420" s="66" t="str">
        <f>IFERROR(+VLOOKUP(B420,ZAP!A:D,3,0),"não")</f>
        <v>não</v>
      </c>
      <c r="AE420" s="55" t="str">
        <f>IF(B420="","",IF(A420&lt;81,IF(AD420="ativo","manter","inserir"),IF(AD420="ativo",IF(H420&lt;'Tabela de Peso'!D$8,"manter","retirar"),"Não anunciar")))</f>
        <v/>
      </c>
    </row>
    <row r="421" spans="1:31" s="11" customFormat="1" x14ac:dyDescent="0.25">
      <c r="A421" s="56">
        <f t="shared" ca="1" si="12"/>
        <v>85</v>
      </c>
      <c r="B421" t="str">
        <f>IF(atualizaçãoIMOVEIS!Y420="",IF(atualizaçãoIMOVEIS!Z420="","",atualizaçãoIMOVEIS!B420),atualizaçãoIMOVEIS!B420)</f>
        <v/>
      </c>
      <c r="C421" t="e">
        <f>+LEFT(atualizaçãoIMOVEIS!F420,SEARCH(",",atualizaçãoIMOVEIS!F420))</f>
        <v>#VALUE!</v>
      </c>
      <c r="D421">
        <f>+atualizaçãoIMOVEIS!H420</f>
        <v>0</v>
      </c>
      <c r="E421">
        <f>+atualizaçãoIMOVEIS!J420</f>
        <v>0</v>
      </c>
      <c r="F421">
        <f>IFERROR(LEFT(atualizaçãoIMOVEIS!Y420,SEARCH(",",atualizaçãoIMOVEIS!Y420)-1),atualizaçãoIMOVEIS!Y420)</f>
        <v>0</v>
      </c>
      <c r="G421">
        <f>+atualizaçãoIMOVEIS!D420</f>
        <v>0</v>
      </c>
      <c r="H421" s="67">
        <f ca="1">IF('Tabela de Peso'!$E$8-atualizaçãoIMOVEIS!T420=0,1,'Tabela de Peso'!$E$8-atualizaçãoIMOVEIS!T420)</f>
        <v>45488</v>
      </c>
      <c r="I421" s="57">
        <f ca="1">+TODAY()-atualizaçãoIMOVEIS!U420</f>
        <v>45488</v>
      </c>
      <c r="J421" s="54">
        <f>+atualizaçãoIMOVEIS!K420</f>
        <v>0</v>
      </c>
      <c r="K421" s="54"/>
      <c r="L421" s="54" t="e">
        <f t="shared" si="13"/>
        <v>#DIV/0!</v>
      </c>
      <c r="M421" s="54"/>
      <c r="N421" s="54">
        <f>+atualizaçãoIMOVEIS!L420</f>
        <v>0</v>
      </c>
      <c r="O421" s="54"/>
      <c r="P421" s="54">
        <f>+atualizaçãoIMOVEIS!N420</f>
        <v>0</v>
      </c>
      <c r="Q421" s="62">
        <f>SUM(W$3:W421)</f>
        <v>419</v>
      </c>
      <c r="R421">
        <f>+atualizaçãoIMOVEIS!Q420</f>
        <v>0</v>
      </c>
      <c r="S421">
        <f>+atualizaçãoIMOVEIS!S420</f>
        <v>0</v>
      </c>
      <c r="T421">
        <f>+atualizaçãoIMOVEIS!V420</f>
        <v>0</v>
      </c>
      <c r="U421" s="56">
        <f>IFERROR(VLOOKUP(G421,'Tabela de Peso'!B$36:E$53,4,0),1)</f>
        <v>1</v>
      </c>
      <c r="V421">
        <f>IF(J421=0,'Tabela de Peso'!E$11,'Tabela de Peso'!E$10)</f>
        <v>8</v>
      </c>
      <c r="W421" s="1">
        <f>IF(atualizaçãoIMOVEIS!AB420="Especial",'Tabela de Peso'!$E$4,1)</f>
        <v>1</v>
      </c>
      <c r="X421" s="1">
        <f>IFERROR(VLOOKUP(D421,'Tabela de Peso'!B:E,4,0),'Tabela de Peso'!E$32)</f>
        <v>-100</v>
      </c>
      <c r="Y421" s="70">
        <f>COUNTIF(Clientes!B:B,B421)</f>
        <v>1048347</v>
      </c>
      <c r="Z421" s="69">
        <f>+COUNTIF(Visitas!B:B,B421)</f>
        <v>1048172</v>
      </c>
      <c r="AA421" s="94">
        <f>IFERROR(VLOOKUP(B421,ZAP!A$2:AC$793,28,0),1)</f>
        <v>1</v>
      </c>
      <c r="AB421" s="65">
        <f>IFERROR(VLOOKUP(B421,ZAP!A$2:AC$793,26,0),1)</f>
        <v>1</v>
      </c>
      <c r="AC421" s="55">
        <f>IF(B421="",-9999999999,((AA421*'Tabela de Peso'!$E$7/H421)+(Z421*'Tabela de Peso'!$E$6/H421)+(Y421*'Tabela de Peso'!$E$5/H421)+(AB421*'Tabela de Peso'!$E$9+T421/1000)+W421+V421+X421+U421++AF421+S421+atualizaçãoIMOVEIS!R420)-I421-P421/1000)</f>
        <v>-9999999999</v>
      </c>
      <c r="AD421" s="66" t="str">
        <f>IFERROR(+VLOOKUP(B421,ZAP!A:D,3,0),"não")</f>
        <v>não</v>
      </c>
      <c r="AE421" s="55" t="str">
        <f>IF(B421="","",IF(A421&lt;81,IF(AD421="ativo","manter","inserir"),IF(AD421="ativo",IF(H421&lt;'Tabela de Peso'!D$8,"manter","retirar"),"Não anunciar")))</f>
        <v/>
      </c>
    </row>
    <row r="422" spans="1:31" s="11" customFormat="1" x14ac:dyDescent="0.25">
      <c r="A422" s="56">
        <f t="shared" ca="1" si="12"/>
        <v>85</v>
      </c>
      <c r="B422" t="str">
        <f>IF(atualizaçãoIMOVEIS!Y421="",IF(atualizaçãoIMOVEIS!Z421="","",atualizaçãoIMOVEIS!B421),atualizaçãoIMOVEIS!B421)</f>
        <v/>
      </c>
      <c r="C422" t="e">
        <f>+LEFT(atualizaçãoIMOVEIS!F421,SEARCH(",",atualizaçãoIMOVEIS!F421))</f>
        <v>#VALUE!</v>
      </c>
      <c r="D422">
        <f>+atualizaçãoIMOVEIS!H421</f>
        <v>0</v>
      </c>
      <c r="E422">
        <f>+atualizaçãoIMOVEIS!J421</f>
        <v>0</v>
      </c>
      <c r="F422">
        <f>IFERROR(LEFT(atualizaçãoIMOVEIS!Y421,SEARCH(",",atualizaçãoIMOVEIS!Y421)-1),atualizaçãoIMOVEIS!Y421)</f>
        <v>0</v>
      </c>
      <c r="G422">
        <f>+atualizaçãoIMOVEIS!D421</f>
        <v>0</v>
      </c>
      <c r="H422" s="67">
        <f ca="1">IF('Tabela de Peso'!$E$8-atualizaçãoIMOVEIS!T421=0,1,'Tabela de Peso'!$E$8-atualizaçãoIMOVEIS!T421)</f>
        <v>45488</v>
      </c>
      <c r="I422" s="57">
        <f ca="1">+TODAY()-atualizaçãoIMOVEIS!U421</f>
        <v>45488</v>
      </c>
      <c r="J422" s="54">
        <f>+atualizaçãoIMOVEIS!K421</f>
        <v>0</v>
      </c>
      <c r="K422" s="54"/>
      <c r="L422" s="54" t="e">
        <f t="shared" si="13"/>
        <v>#DIV/0!</v>
      </c>
      <c r="M422" s="54"/>
      <c r="N422" s="54">
        <f>+atualizaçãoIMOVEIS!L421</f>
        <v>0</v>
      </c>
      <c r="O422" s="54"/>
      <c r="P422" s="54">
        <f>+atualizaçãoIMOVEIS!N421</f>
        <v>0</v>
      </c>
      <c r="Q422" s="62">
        <f>SUM(W$3:W422)</f>
        <v>420</v>
      </c>
      <c r="R422">
        <f>+atualizaçãoIMOVEIS!Q421</f>
        <v>0</v>
      </c>
      <c r="S422">
        <f>+atualizaçãoIMOVEIS!S421</f>
        <v>0</v>
      </c>
      <c r="T422">
        <f>+atualizaçãoIMOVEIS!V421</f>
        <v>0</v>
      </c>
      <c r="U422" s="56">
        <f>IFERROR(VLOOKUP(G422,'Tabela de Peso'!B$36:E$53,4,0),1)</f>
        <v>1</v>
      </c>
      <c r="V422">
        <f>IF(J422=0,'Tabela de Peso'!E$11,'Tabela de Peso'!E$10)</f>
        <v>8</v>
      </c>
      <c r="W422" s="1">
        <f>IF(atualizaçãoIMOVEIS!AB421="Especial",'Tabela de Peso'!$E$4,1)</f>
        <v>1</v>
      </c>
      <c r="X422" s="1">
        <f>IFERROR(VLOOKUP(D422,'Tabela de Peso'!B:E,4,0),'Tabela de Peso'!E$32)</f>
        <v>-100</v>
      </c>
      <c r="Y422" s="70">
        <f>COUNTIF(Clientes!B:B,B422)</f>
        <v>1048347</v>
      </c>
      <c r="Z422" s="69">
        <f>+COUNTIF(Visitas!B:B,B422)</f>
        <v>1048172</v>
      </c>
      <c r="AA422" s="94">
        <f>IFERROR(VLOOKUP(B422,ZAP!A$2:AC$793,28,0),1)</f>
        <v>1</v>
      </c>
      <c r="AB422" s="65">
        <f>IFERROR(VLOOKUP(B422,ZAP!A$2:AC$793,26,0),1)</f>
        <v>1</v>
      </c>
      <c r="AC422" s="55">
        <f>IF(B422="",-9999999999,((AA422*'Tabela de Peso'!$E$7/H422)+(Z422*'Tabela de Peso'!$E$6/H422)+(Y422*'Tabela de Peso'!$E$5/H422)+(AB422*'Tabela de Peso'!$E$9+T422/1000)+W422+V422+X422+U422++AF422+S422+atualizaçãoIMOVEIS!R421)-I422-P422/1000)</f>
        <v>-9999999999</v>
      </c>
      <c r="AD422" s="66" t="str">
        <f>IFERROR(+VLOOKUP(B422,ZAP!A:D,3,0),"não")</f>
        <v>não</v>
      </c>
      <c r="AE422" s="55" t="str">
        <f>IF(B422="","",IF(A422&lt;81,IF(AD422="ativo","manter","inserir"),IF(AD422="ativo",IF(H422&lt;'Tabela de Peso'!D$8,"manter","retirar"),"Não anunciar")))</f>
        <v/>
      </c>
    </row>
    <row r="423" spans="1:31" s="11" customFormat="1" x14ac:dyDescent="0.25">
      <c r="A423" s="56">
        <f t="shared" ca="1" si="12"/>
        <v>85</v>
      </c>
      <c r="B423" t="str">
        <f>IF(atualizaçãoIMOVEIS!Y422="",IF(atualizaçãoIMOVEIS!Z422="","",atualizaçãoIMOVEIS!B422),atualizaçãoIMOVEIS!B422)</f>
        <v/>
      </c>
      <c r="C423" t="e">
        <f>+LEFT(atualizaçãoIMOVEIS!F422,SEARCH(",",atualizaçãoIMOVEIS!F422))</f>
        <v>#VALUE!</v>
      </c>
      <c r="D423">
        <f>+atualizaçãoIMOVEIS!H422</f>
        <v>0</v>
      </c>
      <c r="E423">
        <f>+atualizaçãoIMOVEIS!J422</f>
        <v>0</v>
      </c>
      <c r="F423">
        <f>IFERROR(LEFT(atualizaçãoIMOVEIS!Y422,SEARCH(",",atualizaçãoIMOVEIS!Y422)-1),atualizaçãoIMOVEIS!Y422)</f>
        <v>0</v>
      </c>
      <c r="G423">
        <f>+atualizaçãoIMOVEIS!D422</f>
        <v>0</v>
      </c>
      <c r="H423" s="67">
        <f ca="1">IF('Tabela de Peso'!$E$8-atualizaçãoIMOVEIS!T422=0,1,'Tabela de Peso'!$E$8-atualizaçãoIMOVEIS!T422)</f>
        <v>45488</v>
      </c>
      <c r="I423" s="57">
        <f ca="1">+TODAY()-atualizaçãoIMOVEIS!U422</f>
        <v>45488</v>
      </c>
      <c r="J423" s="54">
        <f>+atualizaçãoIMOVEIS!K422</f>
        <v>0</v>
      </c>
      <c r="K423" s="54"/>
      <c r="L423" s="54" t="e">
        <f t="shared" si="13"/>
        <v>#DIV/0!</v>
      </c>
      <c r="M423" s="54"/>
      <c r="N423" s="54">
        <f>+atualizaçãoIMOVEIS!L422</f>
        <v>0</v>
      </c>
      <c r="O423" s="54"/>
      <c r="P423" s="54">
        <f>+atualizaçãoIMOVEIS!N422</f>
        <v>0</v>
      </c>
      <c r="Q423" s="62">
        <f>SUM(W$3:W423)</f>
        <v>421</v>
      </c>
      <c r="R423">
        <f>+atualizaçãoIMOVEIS!Q422</f>
        <v>0</v>
      </c>
      <c r="S423">
        <f>+atualizaçãoIMOVEIS!S422</f>
        <v>0</v>
      </c>
      <c r="T423">
        <f>+atualizaçãoIMOVEIS!V422</f>
        <v>0</v>
      </c>
      <c r="U423" s="56">
        <f>IFERROR(VLOOKUP(G423,'Tabela de Peso'!B$36:E$53,4,0),1)</f>
        <v>1</v>
      </c>
      <c r="V423">
        <f>IF(J423=0,'Tabela de Peso'!E$11,'Tabela de Peso'!E$10)</f>
        <v>8</v>
      </c>
      <c r="W423" s="1">
        <f>IF(atualizaçãoIMOVEIS!AB422="Especial",'Tabela de Peso'!$E$4,1)</f>
        <v>1</v>
      </c>
      <c r="X423" s="1">
        <f>IFERROR(VLOOKUP(D423,'Tabela de Peso'!B:E,4,0),'Tabela de Peso'!E$32)</f>
        <v>-100</v>
      </c>
      <c r="Y423" s="70">
        <f>COUNTIF(Clientes!B:B,B423)</f>
        <v>1048347</v>
      </c>
      <c r="Z423" s="69">
        <f>+COUNTIF(Visitas!B:B,B423)</f>
        <v>1048172</v>
      </c>
      <c r="AA423" s="94">
        <f>IFERROR(VLOOKUP(B423,ZAP!A$2:AC$793,28,0),1)</f>
        <v>1</v>
      </c>
      <c r="AB423" s="65">
        <f>IFERROR(VLOOKUP(B423,ZAP!A$2:AC$793,26,0),1)</f>
        <v>1</v>
      </c>
      <c r="AC423" s="55">
        <f>IF(B423="",-9999999999,((AA423*'Tabela de Peso'!$E$7/H423)+(Z423*'Tabela de Peso'!$E$6/H423)+(Y423*'Tabela de Peso'!$E$5/H423)+(AB423*'Tabela de Peso'!$E$9+T423/1000)+W423+V423+X423+U423++AF423+S423+atualizaçãoIMOVEIS!R422)-I423-P423/1000)</f>
        <v>-9999999999</v>
      </c>
      <c r="AD423" s="66" t="str">
        <f>IFERROR(+VLOOKUP(B423,ZAP!A:D,3,0),"não")</f>
        <v>não</v>
      </c>
      <c r="AE423" s="55" t="str">
        <f>IF(B423="","",IF(A423&lt;81,IF(AD423="ativo","manter","inserir"),IF(AD423="ativo",IF(H423&lt;'Tabela de Peso'!D$8,"manter","retirar"),"Não anunciar")))</f>
        <v/>
      </c>
    </row>
    <row r="424" spans="1:31" s="11" customFormat="1" x14ac:dyDescent="0.25">
      <c r="A424" s="56">
        <f t="shared" ca="1" si="12"/>
        <v>85</v>
      </c>
      <c r="B424" t="str">
        <f>IF(atualizaçãoIMOVEIS!Y423="",IF(atualizaçãoIMOVEIS!Z423="","",atualizaçãoIMOVEIS!B423),atualizaçãoIMOVEIS!B423)</f>
        <v/>
      </c>
      <c r="C424" t="e">
        <f>+LEFT(atualizaçãoIMOVEIS!F423,SEARCH(",",atualizaçãoIMOVEIS!F423))</f>
        <v>#VALUE!</v>
      </c>
      <c r="D424">
        <f>+atualizaçãoIMOVEIS!H423</f>
        <v>0</v>
      </c>
      <c r="E424">
        <f>+atualizaçãoIMOVEIS!J423</f>
        <v>0</v>
      </c>
      <c r="F424">
        <f>IFERROR(LEFT(atualizaçãoIMOVEIS!Y423,SEARCH(",",atualizaçãoIMOVEIS!Y423)-1),atualizaçãoIMOVEIS!Y423)</f>
        <v>0</v>
      </c>
      <c r="G424">
        <f>+atualizaçãoIMOVEIS!D423</f>
        <v>0</v>
      </c>
      <c r="H424" s="67">
        <f ca="1">IF('Tabela de Peso'!$E$8-atualizaçãoIMOVEIS!T423=0,1,'Tabela de Peso'!$E$8-atualizaçãoIMOVEIS!T423)</f>
        <v>45488</v>
      </c>
      <c r="I424" s="57">
        <f ca="1">+TODAY()-atualizaçãoIMOVEIS!U423</f>
        <v>45488</v>
      </c>
      <c r="J424" s="54">
        <f>+atualizaçãoIMOVEIS!K423</f>
        <v>0</v>
      </c>
      <c r="K424" s="54"/>
      <c r="L424" s="54" t="e">
        <f t="shared" si="13"/>
        <v>#DIV/0!</v>
      </c>
      <c r="M424" s="54"/>
      <c r="N424" s="54">
        <f>+atualizaçãoIMOVEIS!L423</f>
        <v>0</v>
      </c>
      <c r="O424" s="54"/>
      <c r="P424" s="54">
        <f>+atualizaçãoIMOVEIS!N423</f>
        <v>0</v>
      </c>
      <c r="Q424" s="62">
        <f>SUM(W$3:W424)</f>
        <v>422</v>
      </c>
      <c r="R424">
        <f>+atualizaçãoIMOVEIS!Q423</f>
        <v>0</v>
      </c>
      <c r="S424">
        <f>+atualizaçãoIMOVEIS!S423</f>
        <v>0</v>
      </c>
      <c r="T424">
        <f>+atualizaçãoIMOVEIS!V423</f>
        <v>0</v>
      </c>
      <c r="U424" s="56">
        <f>IFERROR(VLOOKUP(G424,'Tabela de Peso'!B$36:E$53,4,0),1)</f>
        <v>1</v>
      </c>
      <c r="V424">
        <f>IF(J424=0,'Tabela de Peso'!E$11,'Tabela de Peso'!E$10)</f>
        <v>8</v>
      </c>
      <c r="W424" s="1">
        <f>IF(atualizaçãoIMOVEIS!AB423="Especial",'Tabela de Peso'!$E$4,1)</f>
        <v>1</v>
      </c>
      <c r="X424" s="1">
        <f>IFERROR(VLOOKUP(D424,'Tabela de Peso'!B:E,4,0),'Tabela de Peso'!E$32)</f>
        <v>-100</v>
      </c>
      <c r="Y424" s="70">
        <f>COUNTIF(Clientes!B:B,B424)</f>
        <v>1048347</v>
      </c>
      <c r="Z424" s="69">
        <f>+COUNTIF(Visitas!B:B,B424)</f>
        <v>1048172</v>
      </c>
      <c r="AA424" s="94">
        <f>IFERROR(VLOOKUP(B424,ZAP!A$2:AC$793,28,0),1)</f>
        <v>1</v>
      </c>
      <c r="AB424" s="65">
        <f>IFERROR(VLOOKUP(B424,ZAP!A$2:AC$793,26,0),1)</f>
        <v>1</v>
      </c>
      <c r="AC424" s="55">
        <f>IF(B424="",-9999999999,((AA424*'Tabela de Peso'!$E$7/H424)+(Z424*'Tabela de Peso'!$E$6/H424)+(Y424*'Tabela de Peso'!$E$5/H424)+(AB424*'Tabela de Peso'!$E$9+T424/1000)+W424+V424+X424+U424++AF424+S424+atualizaçãoIMOVEIS!R423)-I424-P424/1000)</f>
        <v>-9999999999</v>
      </c>
      <c r="AD424" s="66" t="str">
        <f>IFERROR(+VLOOKUP(B424,ZAP!A:D,3,0),"não")</f>
        <v>não</v>
      </c>
      <c r="AE424" s="55" t="str">
        <f>IF(B424="","",IF(A424&lt;81,IF(AD424="ativo","manter","inserir"),IF(AD424="ativo",IF(H424&lt;'Tabela de Peso'!D$8,"manter","retirar"),"Não anunciar")))</f>
        <v/>
      </c>
    </row>
    <row r="425" spans="1:31" s="11" customFormat="1" x14ac:dyDescent="0.25">
      <c r="A425" s="56">
        <f t="shared" ca="1" si="12"/>
        <v>85</v>
      </c>
      <c r="B425" t="str">
        <f>IF(atualizaçãoIMOVEIS!Y424="",IF(atualizaçãoIMOVEIS!Z424="","",atualizaçãoIMOVEIS!B424),atualizaçãoIMOVEIS!B424)</f>
        <v/>
      </c>
      <c r="C425" t="e">
        <f>+LEFT(atualizaçãoIMOVEIS!F424,SEARCH(",",atualizaçãoIMOVEIS!F424))</f>
        <v>#VALUE!</v>
      </c>
      <c r="D425">
        <f>+atualizaçãoIMOVEIS!H424</f>
        <v>0</v>
      </c>
      <c r="E425">
        <f>+atualizaçãoIMOVEIS!J424</f>
        <v>0</v>
      </c>
      <c r="F425">
        <f>IFERROR(LEFT(atualizaçãoIMOVEIS!Y424,SEARCH(",",atualizaçãoIMOVEIS!Y424)-1),atualizaçãoIMOVEIS!Y424)</f>
        <v>0</v>
      </c>
      <c r="G425">
        <f>+atualizaçãoIMOVEIS!D424</f>
        <v>0</v>
      </c>
      <c r="H425" s="67">
        <f ca="1">IF('Tabela de Peso'!$E$8-atualizaçãoIMOVEIS!T424=0,1,'Tabela de Peso'!$E$8-atualizaçãoIMOVEIS!T424)</f>
        <v>45488</v>
      </c>
      <c r="I425" s="57">
        <f ca="1">+TODAY()-atualizaçãoIMOVEIS!U424</f>
        <v>45488</v>
      </c>
      <c r="J425" s="54">
        <f>+atualizaçãoIMOVEIS!K424</f>
        <v>0</v>
      </c>
      <c r="K425" s="54"/>
      <c r="L425" s="54" t="e">
        <f t="shared" si="13"/>
        <v>#DIV/0!</v>
      </c>
      <c r="M425" s="54"/>
      <c r="N425" s="54">
        <f>+atualizaçãoIMOVEIS!L424</f>
        <v>0</v>
      </c>
      <c r="O425" s="54"/>
      <c r="P425" s="54">
        <f>+atualizaçãoIMOVEIS!N424</f>
        <v>0</v>
      </c>
      <c r="Q425" s="62">
        <f>SUM(W$3:W425)</f>
        <v>423</v>
      </c>
      <c r="R425">
        <f>+atualizaçãoIMOVEIS!Q424</f>
        <v>0</v>
      </c>
      <c r="S425">
        <f>+atualizaçãoIMOVEIS!S424</f>
        <v>0</v>
      </c>
      <c r="T425">
        <f>+atualizaçãoIMOVEIS!V424</f>
        <v>0</v>
      </c>
      <c r="U425" s="56">
        <f>IFERROR(VLOOKUP(G425,'Tabela de Peso'!B$36:E$53,4,0),1)</f>
        <v>1</v>
      </c>
      <c r="V425">
        <f>IF(J425=0,'Tabela de Peso'!E$11,'Tabela de Peso'!E$10)</f>
        <v>8</v>
      </c>
      <c r="W425" s="1">
        <f>IF(atualizaçãoIMOVEIS!AB424="Especial",'Tabela de Peso'!$E$4,1)</f>
        <v>1</v>
      </c>
      <c r="X425" s="1">
        <f>IFERROR(VLOOKUP(D425,'Tabela de Peso'!B:E,4,0),'Tabela de Peso'!E$32)</f>
        <v>-100</v>
      </c>
      <c r="Y425" s="70">
        <f>COUNTIF(Clientes!B:B,B425)</f>
        <v>1048347</v>
      </c>
      <c r="Z425" s="69">
        <f>+COUNTIF(Visitas!B:B,B425)</f>
        <v>1048172</v>
      </c>
      <c r="AA425" s="94">
        <f>IFERROR(VLOOKUP(B425,ZAP!A$2:AC$793,28,0),1)</f>
        <v>1</v>
      </c>
      <c r="AB425" s="65">
        <f>IFERROR(VLOOKUP(B425,ZAP!A$2:AC$793,26,0),1)</f>
        <v>1</v>
      </c>
      <c r="AC425" s="55">
        <f>IF(B425="",-9999999999,((AA425*'Tabela de Peso'!$E$7/H425)+(Z425*'Tabela de Peso'!$E$6/H425)+(Y425*'Tabela de Peso'!$E$5/H425)+(AB425*'Tabela de Peso'!$E$9+T425/1000)+W425+V425+X425+U425++AF425+S425+atualizaçãoIMOVEIS!R424)-I425-P425/1000)</f>
        <v>-9999999999</v>
      </c>
      <c r="AD425" s="66" t="str">
        <f>IFERROR(+VLOOKUP(B425,ZAP!A:D,3,0),"não")</f>
        <v>não</v>
      </c>
      <c r="AE425" s="55" t="str">
        <f>IF(B425="","",IF(A425&lt;81,IF(AD425="ativo","manter","inserir"),IF(AD425="ativo",IF(H425&lt;'Tabela de Peso'!D$8,"manter","retirar"),"Não anunciar")))</f>
        <v/>
      </c>
    </row>
    <row r="426" spans="1:31" s="11" customFormat="1" x14ac:dyDescent="0.25">
      <c r="A426" s="56">
        <f t="shared" ca="1" si="12"/>
        <v>85</v>
      </c>
      <c r="B426" t="str">
        <f>IF(atualizaçãoIMOVEIS!Y425="",IF(atualizaçãoIMOVEIS!Z425="","",atualizaçãoIMOVEIS!B425),atualizaçãoIMOVEIS!B425)</f>
        <v/>
      </c>
      <c r="C426" t="e">
        <f>+LEFT(atualizaçãoIMOVEIS!F425,SEARCH(",",atualizaçãoIMOVEIS!F425))</f>
        <v>#VALUE!</v>
      </c>
      <c r="D426">
        <f>+atualizaçãoIMOVEIS!H425</f>
        <v>0</v>
      </c>
      <c r="E426">
        <f>+atualizaçãoIMOVEIS!J425</f>
        <v>0</v>
      </c>
      <c r="F426">
        <f>IFERROR(LEFT(atualizaçãoIMOVEIS!Y425,SEARCH(",",atualizaçãoIMOVEIS!Y425)-1),atualizaçãoIMOVEIS!Y425)</f>
        <v>0</v>
      </c>
      <c r="G426">
        <f>+atualizaçãoIMOVEIS!D425</f>
        <v>0</v>
      </c>
      <c r="H426" s="67">
        <f ca="1">IF('Tabela de Peso'!$E$8-atualizaçãoIMOVEIS!T425=0,1,'Tabela de Peso'!$E$8-atualizaçãoIMOVEIS!T425)</f>
        <v>45488</v>
      </c>
      <c r="I426" s="57">
        <f ca="1">+TODAY()-atualizaçãoIMOVEIS!U425</f>
        <v>45488</v>
      </c>
      <c r="J426" s="54">
        <f>+atualizaçãoIMOVEIS!K425</f>
        <v>0</v>
      </c>
      <c r="K426" s="54"/>
      <c r="L426" s="54" t="e">
        <f t="shared" si="13"/>
        <v>#DIV/0!</v>
      </c>
      <c r="M426" s="54"/>
      <c r="N426" s="54">
        <f>+atualizaçãoIMOVEIS!L425</f>
        <v>0</v>
      </c>
      <c r="O426" s="54"/>
      <c r="P426" s="54">
        <f>+atualizaçãoIMOVEIS!N425</f>
        <v>0</v>
      </c>
      <c r="Q426" s="62">
        <f>SUM(W$3:W426)</f>
        <v>424</v>
      </c>
      <c r="R426">
        <f>+atualizaçãoIMOVEIS!Q425</f>
        <v>0</v>
      </c>
      <c r="S426">
        <f>+atualizaçãoIMOVEIS!S425</f>
        <v>0</v>
      </c>
      <c r="T426">
        <f>+atualizaçãoIMOVEIS!V425</f>
        <v>0</v>
      </c>
      <c r="U426" s="56">
        <f>IFERROR(VLOOKUP(G426,'Tabela de Peso'!B$36:E$53,4,0),1)</f>
        <v>1</v>
      </c>
      <c r="V426">
        <f>IF(J426=0,'Tabela de Peso'!E$11,'Tabela de Peso'!E$10)</f>
        <v>8</v>
      </c>
      <c r="W426" s="1">
        <f>IF(atualizaçãoIMOVEIS!AB425="Especial",'Tabela de Peso'!$E$4,1)</f>
        <v>1</v>
      </c>
      <c r="X426" s="1">
        <f>IFERROR(VLOOKUP(D426,'Tabela de Peso'!B:E,4,0),'Tabela de Peso'!E$32)</f>
        <v>-100</v>
      </c>
      <c r="Y426" s="70">
        <f>COUNTIF(Clientes!B:B,B426)</f>
        <v>1048347</v>
      </c>
      <c r="Z426" s="69">
        <f>+COUNTIF(Visitas!B:B,B426)</f>
        <v>1048172</v>
      </c>
      <c r="AA426" s="94">
        <f>IFERROR(VLOOKUP(B426,ZAP!A$2:AC$793,28,0),1)</f>
        <v>1</v>
      </c>
      <c r="AB426" s="65">
        <f>IFERROR(VLOOKUP(B426,ZAP!A$2:AC$793,26,0),1)</f>
        <v>1</v>
      </c>
      <c r="AC426" s="55">
        <f>IF(B426="",-9999999999,((AA426*'Tabela de Peso'!$E$7/H426)+(Z426*'Tabela de Peso'!$E$6/H426)+(Y426*'Tabela de Peso'!$E$5/H426)+(AB426*'Tabela de Peso'!$E$9+T426/1000)+W426+V426+X426+U426++AF426+S426+atualizaçãoIMOVEIS!R425)-I426-P426/1000)</f>
        <v>-9999999999</v>
      </c>
      <c r="AD426" s="66" t="str">
        <f>IFERROR(+VLOOKUP(B426,ZAP!A:D,3,0),"não")</f>
        <v>não</v>
      </c>
      <c r="AE426" s="55" t="str">
        <f>IF(B426="","",IF(A426&lt;81,IF(AD426="ativo","manter","inserir"),IF(AD426="ativo",IF(H426&lt;'Tabela de Peso'!D$8,"manter","retirar"),"Não anunciar")))</f>
        <v/>
      </c>
    </row>
    <row r="427" spans="1:31" s="11" customFormat="1" x14ac:dyDescent="0.25">
      <c r="A427" s="56">
        <f t="shared" ca="1" si="12"/>
        <v>85</v>
      </c>
      <c r="B427" t="str">
        <f>IF(atualizaçãoIMOVEIS!Y426="",IF(atualizaçãoIMOVEIS!Z426="","",atualizaçãoIMOVEIS!B426),atualizaçãoIMOVEIS!B426)</f>
        <v/>
      </c>
      <c r="C427" t="e">
        <f>+LEFT(atualizaçãoIMOVEIS!F426,SEARCH(",",atualizaçãoIMOVEIS!F426))</f>
        <v>#VALUE!</v>
      </c>
      <c r="D427">
        <f>+atualizaçãoIMOVEIS!H426</f>
        <v>0</v>
      </c>
      <c r="E427">
        <f>+atualizaçãoIMOVEIS!J426</f>
        <v>0</v>
      </c>
      <c r="F427">
        <f>IFERROR(LEFT(atualizaçãoIMOVEIS!Y426,SEARCH(",",atualizaçãoIMOVEIS!Y426)-1),atualizaçãoIMOVEIS!Y426)</f>
        <v>0</v>
      </c>
      <c r="G427">
        <f>+atualizaçãoIMOVEIS!D426</f>
        <v>0</v>
      </c>
      <c r="H427" s="67">
        <f ca="1">IF('Tabela de Peso'!$E$8-atualizaçãoIMOVEIS!T426=0,1,'Tabela de Peso'!$E$8-atualizaçãoIMOVEIS!T426)</f>
        <v>45488</v>
      </c>
      <c r="I427" s="57">
        <f ca="1">+TODAY()-atualizaçãoIMOVEIS!U426</f>
        <v>45488</v>
      </c>
      <c r="J427" s="54">
        <f>+atualizaçãoIMOVEIS!K426</f>
        <v>0</v>
      </c>
      <c r="K427" s="54"/>
      <c r="L427" s="54" t="e">
        <f t="shared" si="13"/>
        <v>#DIV/0!</v>
      </c>
      <c r="M427" s="54"/>
      <c r="N427" s="54">
        <f>+atualizaçãoIMOVEIS!L426</f>
        <v>0</v>
      </c>
      <c r="O427" s="54"/>
      <c r="P427" s="54">
        <f>+atualizaçãoIMOVEIS!N426</f>
        <v>0</v>
      </c>
      <c r="Q427" s="62">
        <f>SUM(W$3:W427)</f>
        <v>425</v>
      </c>
      <c r="R427">
        <f>+atualizaçãoIMOVEIS!Q426</f>
        <v>0</v>
      </c>
      <c r="S427">
        <f>+atualizaçãoIMOVEIS!S426</f>
        <v>0</v>
      </c>
      <c r="T427">
        <f>+atualizaçãoIMOVEIS!V426</f>
        <v>0</v>
      </c>
      <c r="U427" s="56">
        <f>IFERROR(VLOOKUP(G427,'Tabela de Peso'!B$36:E$53,4,0),1)</f>
        <v>1</v>
      </c>
      <c r="V427">
        <f>IF(J427=0,'Tabela de Peso'!E$11,'Tabela de Peso'!E$10)</f>
        <v>8</v>
      </c>
      <c r="W427" s="1">
        <f>IF(atualizaçãoIMOVEIS!AB426="Especial",'Tabela de Peso'!$E$4,1)</f>
        <v>1</v>
      </c>
      <c r="X427" s="1">
        <f>IFERROR(VLOOKUP(D427,'Tabela de Peso'!B:E,4,0),'Tabela de Peso'!E$32)</f>
        <v>-100</v>
      </c>
      <c r="Y427" s="70">
        <f>COUNTIF(Clientes!B:B,B427)</f>
        <v>1048347</v>
      </c>
      <c r="Z427" s="69">
        <f>+COUNTIF(Visitas!B:B,B427)</f>
        <v>1048172</v>
      </c>
      <c r="AA427" s="94">
        <f>IFERROR(VLOOKUP(B427,ZAP!A$2:AC$793,28,0),1)</f>
        <v>1</v>
      </c>
      <c r="AB427" s="65">
        <f>IFERROR(VLOOKUP(B427,ZAP!A$2:AC$793,26,0),1)</f>
        <v>1</v>
      </c>
      <c r="AC427" s="55">
        <f>IF(B427="",-9999999999,((AA427*'Tabela de Peso'!$E$7/H427)+(Z427*'Tabela de Peso'!$E$6/H427)+(Y427*'Tabela de Peso'!$E$5/H427)+(AB427*'Tabela de Peso'!$E$9+T427/1000)+W427+V427+X427+U427++AF427+S427+atualizaçãoIMOVEIS!R426)-I427-P427/1000)</f>
        <v>-9999999999</v>
      </c>
      <c r="AD427" s="66" t="str">
        <f>IFERROR(+VLOOKUP(B427,ZAP!A:D,3,0),"não")</f>
        <v>não</v>
      </c>
      <c r="AE427" s="55" t="str">
        <f>IF(B427="","",IF(A427&lt;81,IF(AD427="ativo","manter","inserir"),IF(AD427="ativo",IF(H427&lt;'Tabela de Peso'!D$8,"manter","retirar"),"Não anunciar")))</f>
        <v/>
      </c>
    </row>
    <row r="428" spans="1:31" s="11" customFormat="1" x14ac:dyDescent="0.25">
      <c r="A428" s="56">
        <f t="shared" ca="1" si="12"/>
        <v>85</v>
      </c>
      <c r="B428" t="str">
        <f>IF(atualizaçãoIMOVEIS!Y427="",IF(atualizaçãoIMOVEIS!Z427="","",atualizaçãoIMOVEIS!B427),atualizaçãoIMOVEIS!B427)</f>
        <v/>
      </c>
      <c r="C428" t="e">
        <f>+LEFT(atualizaçãoIMOVEIS!F427,SEARCH(",",atualizaçãoIMOVEIS!F427))</f>
        <v>#VALUE!</v>
      </c>
      <c r="D428">
        <f>+atualizaçãoIMOVEIS!H427</f>
        <v>0</v>
      </c>
      <c r="E428">
        <f>+atualizaçãoIMOVEIS!J427</f>
        <v>0</v>
      </c>
      <c r="F428">
        <f>IFERROR(LEFT(atualizaçãoIMOVEIS!Y427,SEARCH(",",atualizaçãoIMOVEIS!Y427)-1),atualizaçãoIMOVEIS!Y427)</f>
        <v>0</v>
      </c>
      <c r="G428">
        <f>+atualizaçãoIMOVEIS!D427</f>
        <v>0</v>
      </c>
      <c r="H428" s="67">
        <f ca="1">IF('Tabela de Peso'!$E$8-atualizaçãoIMOVEIS!T427=0,1,'Tabela de Peso'!$E$8-atualizaçãoIMOVEIS!T427)</f>
        <v>45488</v>
      </c>
      <c r="I428" s="57">
        <f ca="1">+TODAY()-atualizaçãoIMOVEIS!U427</f>
        <v>45488</v>
      </c>
      <c r="J428" s="54">
        <f>+atualizaçãoIMOVEIS!K427</f>
        <v>0</v>
      </c>
      <c r="K428" s="54"/>
      <c r="L428" s="54" t="e">
        <f t="shared" si="13"/>
        <v>#DIV/0!</v>
      </c>
      <c r="M428" s="54"/>
      <c r="N428" s="54">
        <f>+atualizaçãoIMOVEIS!L427</f>
        <v>0</v>
      </c>
      <c r="O428" s="54"/>
      <c r="P428" s="54">
        <f>+atualizaçãoIMOVEIS!N427</f>
        <v>0</v>
      </c>
      <c r="Q428" s="62">
        <f>SUM(W$3:W428)</f>
        <v>426</v>
      </c>
      <c r="R428">
        <f>+atualizaçãoIMOVEIS!Q427</f>
        <v>0</v>
      </c>
      <c r="S428">
        <f>+atualizaçãoIMOVEIS!S427</f>
        <v>0</v>
      </c>
      <c r="T428">
        <f>+atualizaçãoIMOVEIS!V427</f>
        <v>0</v>
      </c>
      <c r="U428" s="56">
        <f>IFERROR(VLOOKUP(G428,'Tabela de Peso'!B$36:E$53,4,0),1)</f>
        <v>1</v>
      </c>
      <c r="V428">
        <f>IF(J428=0,'Tabela de Peso'!E$11,'Tabela de Peso'!E$10)</f>
        <v>8</v>
      </c>
      <c r="W428" s="1">
        <f>IF(atualizaçãoIMOVEIS!AB427="Especial",'Tabela de Peso'!$E$4,1)</f>
        <v>1</v>
      </c>
      <c r="X428" s="1">
        <f>IFERROR(VLOOKUP(D428,'Tabela de Peso'!B:E,4,0),'Tabela de Peso'!E$32)</f>
        <v>-100</v>
      </c>
      <c r="Y428" s="70">
        <f>COUNTIF(Clientes!B:B,B428)</f>
        <v>1048347</v>
      </c>
      <c r="Z428" s="69">
        <f>+COUNTIF(Visitas!B:B,B428)</f>
        <v>1048172</v>
      </c>
      <c r="AA428" s="94">
        <f>IFERROR(VLOOKUP(B428,ZAP!A$2:AC$793,28,0),1)</f>
        <v>1</v>
      </c>
      <c r="AB428" s="65">
        <f>IFERROR(VLOOKUP(B428,ZAP!A$2:AC$793,26,0),1)</f>
        <v>1</v>
      </c>
      <c r="AC428" s="55">
        <f>IF(B428="",-9999999999,((AA428*'Tabela de Peso'!$E$7/H428)+(Z428*'Tabela de Peso'!$E$6/H428)+(Y428*'Tabela de Peso'!$E$5/H428)+(AB428*'Tabela de Peso'!$E$9+T428/1000)+W428+V428+X428+U428++AF428+S428+atualizaçãoIMOVEIS!R427)-I428-P428/1000)</f>
        <v>-9999999999</v>
      </c>
      <c r="AD428" s="66" t="str">
        <f>IFERROR(+VLOOKUP(B428,ZAP!A:D,3,0),"não")</f>
        <v>não</v>
      </c>
      <c r="AE428" s="55" t="str">
        <f>IF(B428="","",IF(A428&lt;81,IF(AD428="ativo","manter","inserir"),IF(AD428="ativo",IF(H428&lt;'Tabela de Peso'!D$8,"manter","retirar"),"Não anunciar")))</f>
        <v/>
      </c>
    </row>
    <row r="429" spans="1:31" s="11" customFormat="1" x14ac:dyDescent="0.25">
      <c r="A429" s="56">
        <f t="shared" ca="1" si="12"/>
        <v>85</v>
      </c>
      <c r="B429" t="str">
        <f>IF(atualizaçãoIMOVEIS!Y428="",IF(atualizaçãoIMOVEIS!Z428="","",atualizaçãoIMOVEIS!B428),atualizaçãoIMOVEIS!B428)</f>
        <v/>
      </c>
      <c r="C429" t="e">
        <f>+LEFT(atualizaçãoIMOVEIS!F428,SEARCH(",",atualizaçãoIMOVEIS!F428))</f>
        <v>#VALUE!</v>
      </c>
      <c r="D429">
        <f>+atualizaçãoIMOVEIS!H428</f>
        <v>0</v>
      </c>
      <c r="E429">
        <f>+atualizaçãoIMOVEIS!J428</f>
        <v>0</v>
      </c>
      <c r="F429">
        <f>IFERROR(LEFT(atualizaçãoIMOVEIS!Y428,SEARCH(",",atualizaçãoIMOVEIS!Y428)-1),atualizaçãoIMOVEIS!Y428)</f>
        <v>0</v>
      </c>
      <c r="G429">
        <f>+atualizaçãoIMOVEIS!D428</f>
        <v>0</v>
      </c>
      <c r="H429" s="67">
        <f ca="1">IF('Tabela de Peso'!$E$8-atualizaçãoIMOVEIS!T428=0,1,'Tabela de Peso'!$E$8-atualizaçãoIMOVEIS!T428)</f>
        <v>45488</v>
      </c>
      <c r="I429" s="57">
        <f ca="1">+TODAY()-atualizaçãoIMOVEIS!U428</f>
        <v>45488</v>
      </c>
      <c r="J429" s="54">
        <f>+atualizaçãoIMOVEIS!K428</f>
        <v>0</v>
      </c>
      <c r="K429" s="54"/>
      <c r="L429" s="54" t="e">
        <f t="shared" si="13"/>
        <v>#DIV/0!</v>
      </c>
      <c r="M429" s="54"/>
      <c r="N429" s="54">
        <f>+atualizaçãoIMOVEIS!L428</f>
        <v>0</v>
      </c>
      <c r="O429" s="54"/>
      <c r="P429" s="54">
        <f>+atualizaçãoIMOVEIS!N428</f>
        <v>0</v>
      </c>
      <c r="Q429" s="62">
        <f>SUM(W$3:W429)</f>
        <v>427</v>
      </c>
      <c r="R429">
        <f>+atualizaçãoIMOVEIS!Q428</f>
        <v>0</v>
      </c>
      <c r="S429">
        <f>+atualizaçãoIMOVEIS!S428</f>
        <v>0</v>
      </c>
      <c r="T429">
        <f>+atualizaçãoIMOVEIS!V428</f>
        <v>0</v>
      </c>
      <c r="U429" s="56">
        <f>IFERROR(VLOOKUP(G429,'Tabela de Peso'!B$36:E$53,4,0),1)</f>
        <v>1</v>
      </c>
      <c r="V429">
        <f>IF(J429=0,'Tabela de Peso'!E$11,'Tabela de Peso'!E$10)</f>
        <v>8</v>
      </c>
      <c r="W429" s="1">
        <f>IF(atualizaçãoIMOVEIS!AB428="Especial",'Tabela de Peso'!$E$4,1)</f>
        <v>1</v>
      </c>
      <c r="X429" s="1">
        <f>IFERROR(VLOOKUP(D429,'Tabela de Peso'!B:E,4,0),'Tabela de Peso'!E$32)</f>
        <v>-100</v>
      </c>
      <c r="Y429" s="70">
        <f>COUNTIF(Clientes!B:B,B429)</f>
        <v>1048347</v>
      </c>
      <c r="Z429" s="69">
        <f>+COUNTIF(Visitas!B:B,B429)</f>
        <v>1048172</v>
      </c>
      <c r="AA429" s="94">
        <f>IFERROR(VLOOKUP(B429,ZAP!A$2:AC$793,28,0),1)</f>
        <v>1</v>
      </c>
      <c r="AB429" s="65">
        <f>IFERROR(VLOOKUP(B429,ZAP!A$2:AC$793,26,0),1)</f>
        <v>1</v>
      </c>
      <c r="AC429" s="55">
        <f>IF(B429="",-9999999999,((AA429*'Tabela de Peso'!$E$7/H429)+(Z429*'Tabela de Peso'!$E$6/H429)+(Y429*'Tabela de Peso'!$E$5/H429)+(AB429*'Tabela de Peso'!$E$9+T429/1000)+W429+V429+X429+U429++AF429+S429+atualizaçãoIMOVEIS!R428)-I429-P429/1000)</f>
        <v>-9999999999</v>
      </c>
      <c r="AD429" s="66" t="str">
        <f>IFERROR(+VLOOKUP(B429,ZAP!A:D,3,0),"não")</f>
        <v>não</v>
      </c>
      <c r="AE429" s="55" t="str">
        <f>IF(B429="","",IF(A429&lt;81,IF(AD429="ativo","manter","inserir"),IF(AD429="ativo",IF(H429&lt;'Tabela de Peso'!D$8,"manter","retirar"),"Não anunciar")))</f>
        <v/>
      </c>
    </row>
    <row r="430" spans="1:31" s="11" customFormat="1" x14ac:dyDescent="0.25">
      <c r="A430" s="56">
        <f t="shared" ca="1" si="12"/>
        <v>85</v>
      </c>
      <c r="B430" t="str">
        <f>IF(atualizaçãoIMOVEIS!Y429="",IF(atualizaçãoIMOVEIS!Z429="","",atualizaçãoIMOVEIS!B429),atualizaçãoIMOVEIS!B429)</f>
        <v/>
      </c>
      <c r="C430" t="e">
        <f>+LEFT(atualizaçãoIMOVEIS!F429,SEARCH(",",atualizaçãoIMOVEIS!F429))</f>
        <v>#VALUE!</v>
      </c>
      <c r="D430">
        <f>+atualizaçãoIMOVEIS!H429</f>
        <v>0</v>
      </c>
      <c r="E430">
        <f>+atualizaçãoIMOVEIS!J429</f>
        <v>0</v>
      </c>
      <c r="F430">
        <f>IFERROR(LEFT(atualizaçãoIMOVEIS!Y429,SEARCH(",",atualizaçãoIMOVEIS!Y429)-1),atualizaçãoIMOVEIS!Y429)</f>
        <v>0</v>
      </c>
      <c r="G430">
        <f>+atualizaçãoIMOVEIS!D429</f>
        <v>0</v>
      </c>
      <c r="H430" s="67">
        <f ca="1">IF('Tabela de Peso'!$E$8-atualizaçãoIMOVEIS!T429=0,1,'Tabela de Peso'!$E$8-atualizaçãoIMOVEIS!T429)</f>
        <v>45488</v>
      </c>
      <c r="I430" s="57">
        <f ca="1">+TODAY()-atualizaçãoIMOVEIS!U429</f>
        <v>45488</v>
      </c>
      <c r="J430" s="54">
        <f>+atualizaçãoIMOVEIS!K429</f>
        <v>0</v>
      </c>
      <c r="K430" s="54"/>
      <c r="L430" s="54" t="e">
        <f t="shared" si="13"/>
        <v>#DIV/0!</v>
      </c>
      <c r="M430" s="54"/>
      <c r="N430" s="54">
        <f>+atualizaçãoIMOVEIS!L429</f>
        <v>0</v>
      </c>
      <c r="O430" s="54"/>
      <c r="P430" s="54">
        <f>+atualizaçãoIMOVEIS!N429</f>
        <v>0</v>
      </c>
      <c r="Q430" s="62">
        <f>SUM(W$3:W430)</f>
        <v>428</v>
      </c>
      <c r="R430">
        <f>+atualizaçãoIMOVEIS!Q429</f>
        <v>0</v>
      </c>
      <c r="S430">
        <f>+atualizaçãoIMOVEIS!S429</f>
        <v>0</v>
      </c>
      <c r="T430">
        <f>+atualizaçãoIMOVEIS!V429</f>
        <v>0</v>
      </c>
      <c r="U430" s="56">
        <f>IFERROR(VLOOKUP(G430,'Tabela de Peso'!B$36:E$53,4,0),1)</f>
        <v>1</v>
      </c>
      <c r="V430">
        <f>IF(J430=0,'Tabela de Peso'!E$11,'Tabela de Peso'!E$10)</f>
        <v>8</v>
      </c>
      <c r="W430" s="1">
        <f>IF(atualizaçãoIMOVEIS!AB429="Especial",'Tabela de Peso'!$E$4,1)</f>
        <v>1</v>
      </c>
      <c r="X430" s="1">
        <f>IFERROR(VLOOKUP(D430,'Tabela de Peso'!B:E,4,0),'Tabela de Peso'!E$32)</f>
        <v>-100</v>
      </c>
      <c r="Y430" s="70">
        <f>COUNTIF(Clientes!B:B,B430)</f>
        <v>1048347</v>
      </c>
      <c r="Z430" s="69">
        <f>+COUNTIF(Visitas!B:B,B430)</f>
        <v>1048172</v>
      </c>
      <c r="AA430" s="94">
        <f>IFERROR(VLOOKUP(B430,ZAP!A$2:AC$793,28,0),1)</f>
        <v>1</v>
      </c>
      <c r="AB430" s="65">
        <f>IFERROR(VLOOKUP(B430,ZAP!A$2:AC$793,26,0),1)</f>
        <v>1</v>
      </c>
      <c r="AC430" s="55">
        <f>IF(B430="",-9999999999,((AA430*'Tabela de Peso'!$E$7/H430)+(Z430*'Tabela de Peso'!$E$6/H430)+(Y430*'Tabela de Peso'!$E$5/H430)+(AB430*'Tabela de Peso'!$E$9+T430/1000)+W430+V430+X430+U430++AF430+S430+atualizaçãoIMOVEIS!R429)-I430-P430/1000)</f>
        <v>-9999999999</v>
      </c>
      <c r="AD430" s="66" t="str">
        <f>IFERROR(+VLOOKUP(B430,ZAP!A:D,3,0),"não")</f>
        <v>não</v>
      </c>
      <c r="AE430" s="55" t="str">
        <f>IF(B430="","",IF(A430&lt;81,IF(AD430="ativo","manter","inserir"),IF(AD430="ativo",IF(H430&lt;'Tabela de Peso'!D$8,"manter","retirar"),"Não anunciar")))</f>
        <v/>
      </c>
    </row>
    <row r="431" spans="1:31" s="11" customFormat="1" x14ac:dyDescent="0.25">
      <c r="A431" s="56">
        <f t="shared" ca="1" si="12"/>
        <v>85</v>
      </c>
      <c r="B431" t="str">
        <f>IF(atualizaçãoIMOVEIS!Y430="",IF(atualizaçãoIMOVEIS!Z430="","",atualizaçãoIMOVEIS!B430),atualizaçãoIMOVEIS!B430)</f>
        <v/>
      </c>
      <c r="C431" t="e">
        <f>+LEFT(atualizaçãoIMOVEIS!F430,SEARCH(",",atualizaçãoIMOVEIS!F430))</f>
        <v>#VALUE!</v>
      </c>
      <c r="D431">
        <f>+atualizaçãoIMOVEIS!H430</f>
        <v>0</v>
      </c>
      <c r="E431">
        <f>+atualizaçãoIMOVEIS!J430</f>
        <v>0</v>
      </c>
      <c r="F431">
        <f>IFERROR(LEFT(atualizaçãoIMOVEIS!Y430,SEARCH(",",atualizaçãoIMOVEIS!Y430)-1),atualizaçãoIMOVEIS!Y430)</f>
        <v>0</v>
      </c>
      <c r="G431">
        <f>+atualizaçãoIMOVEIS!D430</f>
        <v>0</v>
      </c>
      <c r="H431" s="67">
        <f ca="1">IF('Tabela de Peso'!$E$8-atualizaçãoIMOVEIS!T430=0,1,'Tabela de Peso'!$E$8-atualizaçãoIMOVEIS!T430)</f>
        <v>45488</v>
      </c>
      <c r="I431" s="57">
        <f ca="1">+TODAY()-atualizaçãoIMOVEIS!U430</f>
        <v>45488</v>
      </c>
      <c r="J431" s="54">
        <f>+atualizaçãoIMOVEIS!K430</f>
        <v>0</v>
      </c>
      <c r="K431" s="54"/>
      <c r="L431" s="54" t="e">
        <f t="shared" si="13"/>
        <v>#DIV/0!</v>
      </c>
      <c r="M431" s="54"/>
      <c r="N431" s="54">
        <f>+atualizaçãoIMOVEIS!L430</f>
        <v>0</v>
      </c>
      <c r="O431" s="54"/>
      <c r="P431" s="54">
        <f>+atualizaçãoIMOVEIS!N430</f>
        <v>0</v>
      </c>
      <c r="Q431" s="62">
        <f>SUM(W$3:W431)</f>
        <v>429</v>
      </c>
      <c r="R431">
        <f>+atualizaçãoIMOVEIS!Q430</f>
        <v>0</v>
      </c>
      <c r="S431">
        <f>+atualizaçãoIMOVEIS!S430</f>
        <v>0</v>
      </c>
      <c r="T431">
        <f>+atualizaçãoIMOVEIS!V430</f>
        <v>0</v>
      </c>
      <c r="U431" s="56">
        <f>IFERROR(VLOOKUP(G431,'Tabela de Peso'!B$36:E$53,4,0),1)</f>
        <v>1</v>
      </c>
      <c r="V431">
        <f>IF(J431=0,'Tabela de Peso'!E$11,'Tabela de Peso'!E$10)</f>
        <v>8</v>
      </c>
      <c r="W431" s="1">
        <f>IF(atualizaçãoIMOVEIS!AB430="Especial",'Tabela de Peso'!$E$4,1)</f>
        <v>1</v>
      </c>
      <c r="X431" s="1">
        <f>IFERROR(VLOOKUP(D431,'Tabela de Peso'!B:E,4,0),'Tabela de Peso'!E$32)</f>
        <v>-100</v>
      </c>
      <c r="Y431" s="70">
        <f>COUNTIF(Clientes!B:B,B431)</f>
        <v>1048347</v>
      </c>
      <c r="Z431" s="69">
        <f>+COUNTIF(Visitas!B:B,B431)</f>
        <v>1048172</v>
      </c>
      <c r="AA431" s="94">
        <f>IFERROR(VLOOKUP(B431,ZAP!A$2:AC$793,28,0),1)</f>
        <v>1</v>
      </c>
      <c r="AB431" s="65">
        <f>IFERROR(VLOOKUP(B431,ZAP!A$2:AC$793,26,0),1)</f>
        <v>1</v>
      </c>
      <c r="AC431" s="55">
        <f>IF(B431="",-9999999999,((AA431*'Tabela de Peso'!$E$7/H431)+(Z431*'Tabela de Peso'!$E$6/H431)+(Y431*'Tabela de Peso'!$E$5/H431)+(AB431*'Tabela de Peso'!$E$9+T431/1000)+W431+V431+X431+U431++AF431+S431+atualizaçãoIMOVEIS!R430)-I431-P431/1000)</f>
        <v>-9999999999</v>
      </c>
      <c r="AD431" s="66" t="str">
        <f>IFERROR(+VLOOKUP(B431,ZAP!A:D,3,0),"não")</f>
        <v>não</v>
      </c>
      <c r="AE431" s="55" t="str">
        <f>IF(B431="","",IF(A431&lt;81,IF(AD431="ativo","manter","inserir"),IF(AD431="ativo",IF(H431&lt;'Tabela de Peso'!D$8,"manter","retirar"),"Não anunciar")))</f>
        <v/>
      </c>
    </row>
    <row r="432" spans="1:31" s="11" customFormat="1" x14ac:dyDescent="0.25">
      <c r="A432" s="56">
        <f t="shared" ca="1" si="12"/>
        <v>85</v>
      </c>
      <c r="B432" t="str">
        <f>IF(atualizaçãoIMOVEIS!Y431="",IF(atualizaçãoIMOVEIS!Z431="","",atualizaçãoIMOVEIS!B431),atualizaçãoIMOVEIS!B431)</f>
        <v/>
      </c>
      <c r="C432" t="e">
        <f>+LEFT(atualizaçãoIMOVEIS!F431,SEARCH(",",atualizaçãoIMOVEIS!F431))</f>
        <v>#VALUE!</v>
      </c>
      <c r="D432">
        <f>+atualizaçãoIMOVEIS!H431</f>
        <v>0</v>
      </c>
      <c r="E432">
        <f>+atualizaçãoIMOVEIS!J431</f>
        <v>0</v>
      </c>
      <c r="F432">
        <f>IFERROR(LEFT(atualizaçãoIMOVEIS!Y431,SEARCH(",",atualizaçãoIMOVEIS!Y431)-1),atualizaçãoIMOVEIS!Y431)</f>
        <v>0</v>
      </c>
      <c r="G432">
        <f>+atualizaçãoIMOVEIS!D431</f>
        <v>0</v>
      </c>
      <c r="H432" s="67">
        <f ca="1">IF('Tabela de Peso'!$E$8-atualizaçãoIMOVEIS!T431=0,1,'Tabela de Peso'!$E$8-atualizaçãoIMOVEIS!T431)</f>
        <v>45488</v>
      </c>
      <c r="I432" s="57">
        <f ca="1">+TODAY()-atualizaçãoIMOVEIS!U431</f>
        <v>45488</v>
      </c>
      <c r="J432" s="54">
        <f>+atualizaçãoIMOVEIS!K431</f>
        <v>0</v>
      </c>
      <c r="K432" s="54"/>
      <c r="L432" s="54" t="e">
        <f t="shared" si="13"/>
        <v>#DIV/0!</v>
      </c>
      <c r="M432" s="54"/>
      <c r="N432" s="54">
        <f>+atualizaçãoIMOVEIS!L431</f>
        <v>0</v>
      </c>
      <c r="O432" s="54"/>
      <c r="P432" s="54">
        <f>+atualizaçãoIMOVEIS!N431</f>
        <v>0</v>
      </c>
      <c r="Q432" s="62">
        <f>SUM(W$3:W432)</f>
        <v>430</v>
      </c>
      <c r="R432">
        <f>+atualizaçãoIMOVEIS!Q431</f>
        <v>0</v>
      </c>
      <c r="S432">
        <f>+atualizaçãoIMOVEIS!S431</f>
        <v>0</v>
      </c>
      <c r="T432">
        <f>+atualizaçãoIMOVEIS!V431</f>
        <v>0</v>
      </c>
      <c r="U432" s="56">
        <f>IFERROR(VLOOKUP(G432,'Tabela de Peso'!B$36:E$53,4,0),1)</f>
        <v>1</v>
      </c>
      <c r="V432">
        <f>IF(J432=0,'Tabela de Peso'!E$11,'Tabela de Peso'!E$10)</f>
        <v>8</v>
      </c>
      <c r="W432" s="1">
        <f>IF(atualizaçãoIMOVEIS!AB431="Especial",'Tabela de Peso'!$E$4,1)</f>
        <v>1</v>
      </c>
      <c r="X432" s="1">
        <f>IFERROR(VLOOKUP(D432,'Tabela de Peso'!B:E,4,0),'Tabela de Peso'!E$32)</f>
        <v>-100</v>
      </c>
      <c r="Y432" s="70">
        <f>COUNTIF(Clientes!B:B,B432)</f>
        <v>1048347</v>
      </c>
      <c r="Z432" s="69">
        <f>+COUNTIF(Visitas!B:B,B432)</f>
        <v>1048172</v>
      </c>
      <c r="AA432" s="94">
        <f>IFERROR(VLOOKUP(B432,ZAP!A$2:AC$793,28,0),1)</f>
        <v>1</v>
      </c>
      <c r="AB432" s="65">
        <f>IFERROR(VLOOKUP(B432,ZAP!A$2:AC$793,26,0),1)</f>
        <v>1</v>
      </c>
      <c r="AC432" s="55">
        <f>IF(B432="",-9999999999,((AA432*'Tabela de Peso'!$E$7/H432)+(Z432*'Tabela de Peso'!$E$6/H432)+(Y432*'Tabela de Peso'!$E$5/H432)+(AB432*'Tabela de Peso'!$E$9+T432/1000)+W432+V432+X432+U432++AF432+S432+atualizaçãoIMOVEIS!R431)-I432-P432/1000)</f>
        <v>-9999999999</v>
      </c>
      <c r="AD432" s="66" t="str">
        <f>IFERROR(+VLOOKUP(B432,ZAP!A:D,3,0),"não")</f>
        <v>não</v>
      </c>
      <c r="AE432" s="55" t="str">
        <f>IF(B432="","",IF(A432&lt;81,IF(AD432="ativo","manter","inserir"),IF(AD432="ativo",IF(H432&lt;'Tabela de Peso'!D$8,"manter","retirar"),"Não anunciar")))</f>
        <v/>
      </c>
    </row>
    <row r="433" spans="1:31" s="11" customFormat="1" x14ac:dyDescent="0.25">
      <c r="A433" s="56">
        <f t="shared" ca="1" si="12"/>
        <v>85</v>
      </c>
      <c r="B433" t="str">
        <f>IF(atualizaçãoIMOVEIS!Y432="",IF(atualizaçãoIMOVEIS!Z432="","",atualizaçãoIMOVEIS!B432),atualizaçãoIMOVEIS!B432)</f>
        <v/>
      </c>
      <c r="C433" t="e">
        <f>+LEFT(atualizaçãoIMOVEIS!F432,SEARCH(",",atualizaçãoIMOVEIS!F432))</f>
        <v>#VALUE!</v>
      </c>
      <c r="D433">
        <f>+atualizaçãoIMOVEIS!H432</f>
        <v>0</v>
      </c>
      <c r="E433">
        <f>+atualizaçãoIMOVEIS!J432</f>
        <v>0</v>
      </c>
      <c r="F433">
        <f>IFERROR(LEFT(atualizaçãoIMOVEIS!Y432,SEARCH(",",atualizaçãoIMOVEIS!Y432)-1),atualizaçãoIMOVEIS!Y432)</f>
        <v>0</v>
      </c>
      <c r="G433">
        <f>+atualizaçãoIMOVEIS!D432</f>
        <v>0</v>
      </c>
      <c r="H433" s="67">
        <f ca="1">IF('Tabela de Peso'!$E$8-atualizaçãoIMOVEIS!T432=0,1,'Tabela de Peso'!$E$8-atualizaçãoIMOVEIS!T432)</f>
        <v>45488</v>
      </c>
      <c r="I433" s="57">
        <f ca="1">+TODAY()-atualizaçãoIMOVEIS!U432</f>
        <v>45488</v>
      </c>
      <c r="J433" s="54">
        <f>+atualizaçãoIMOVEIS!K432</f>
        <v>0</v>
      </c>
      <c r="K433" s="54"/>
      <c r="L433" s="54" t="e">
        <f t="shared" si="13"/>
        <v>#DIV/0!</v>
      </c>
      <c r="M433" s="54"/>
      <c r="N433" s="54">
        <f>+atualizaçãoIMOVEIS!L432</f>
        <v>0</v>
      </c>
      <c r="O433" s="54"/>
      <c r="P433" s="54">
        <f>+atualizaçãoIMOVEIS!N432</f>
        <v>0</v>
      </c>
      <c r="Q433" s="62">
        <f>SUM(W$3:W433)</f>
        <v>431</v>
      </c>
      <c r="R433">
        <f>+atualizaçãoIMOVEIS!Q432</f>
        <v>0</v>
      </c>
      <c r="S433">
        <f>+atualizaçãoIMOVEIS!S432</f>
        <v>0</v>
      </c>
      <c r="T433">
        <f>+atualizaçãoIMOVEIS!V432</f>
        <v>0</v>
      </c>
      <c r="U433" s="56">
        <f>IFERROR(VLOOKUP(G433,'Tabela de Peso'!B$36:E$53,4,0),1)</f>
        <v>1</v>
      </c>
      <c r="V433">
        <f>IF(J433=0,'Tabela de Peso'!E$11,'Tabela de Peso'!E$10)</f>
        <v>8</v>
      </c>
      <c r="W433" s="1">
        <f>IF(atualizaçãoIMOVEIS!AB432="Especial",'Tabela de Peso'!$E$4,1)</f>
        <v>1</v>
      </c>
      <c r="X433" s="1">
        <f>IFERROR(VLOOKUP(D433,'Tabela de Peso'!B:E,4,0),'Tabela de Peso'!E$32)</f>
        <v>-100</v>
      </c>
      <c r="Y433" s="70">
        <f>COUNTIF(Clientes!B:B,B433)</f>
        <v>1048347</v>
      </c>
      <c r="Z433" s="69">
        <f>+COUNTIF(Visitas!B:B,B433)</f>
        <v>1048172</v>
      </c>
      <c r="AA433" s="94">
        <f>IFERROR(VLOOKUP(B433,ZAP!A$2:AC$793,28,0),1)</f>
        <v>1</v>
      </c>
      <c r="AB433" s="65">
        <f>IFERROR(VLOOKUP(B433,ZAP!A$2:AC$793,26,0),1)</f>
        <v>1</v>
      </c>
      <c r="AC433" s="55">
        <f>IF(B433="",-9999999999,((AA433*'Tabela de Peso'!$E$7/H433)+(Z433*'Tabela de Peso'!$E$6/H433)+(Y433*'Tabela de Peso'!$E$5/H433)+(AB433*'Tabela de Peso'!$E$9+T433/1000)+W433+V433+X433+U433++AF433+S433+atualizaçãoIMOVEIS!R432)-I433-P433/1000)</f>
        <v>-9999999999</v>
      </c>
      <c r="AD433" s="66" t="str">
        <f>IFERROR(+VLOOKUP(B433,ZAP!A:D,3,0),"não")</f>
        <v>não</v>
      </c>
      <c r="AE433" s="55" t="str">
        <f>IF(B433="","",IF(A433&lt;81,IF(AD433="ativo","manter","inserir"),IF(AD433="ativo",IF(H433&lt;'Tabela de Peso'!D$8,"manter","retirar"),"Não anunciar")))</f>
        <v/>
      </c>
    </row>
    <row r="434" spans="1:31" s="11" customFormat="1" x14ac:dyDescent="0.25">
      <c r="A434" s="56">
        <f t="shared" ca="1" si="12"/>
        <v>85</v>
      </c>
      <c r="B434" t="str">
        <f>IF(atualizaçãoIMOVEIS!Y433="",IF(atualizaçãoIMOVEIS!Z433="","",atualizaçãoIMOVEIS!B433),atualizaçãoIMOVEIS!B433)</f>
        <v/>
      </c>
      <c r="C434" t="e">
        <f>+LEFT(atualizaçãoIMOVEIS!F433,SEARCH(",",atualizaçãoIMOVEIS!F433))</f>
        <v>#VALUE!</v>
      </c>
      <c r="D434">
        <f>+atualizaçãoIMOVEIS!H433</f>
        <v>0</v>
      </c>
      <c r="E434">
        <f>+atualizaçãoIMOVEIS!J433</f>
        <v>0</v>
      </c>
      <c r="F434">
        <f>IFERROR(LEFT(atualizaçãoIMOVEIS!Y433,SEARCH(",",atualizaçãoIMOVEIS!Y433)-1),atualizaçãoIMOVEIS!Y433)</f>
        <v>0</v>
      </c>
      <c r="G434">
        <f>+atualizaçãoIMOVEIS!D433</f>
        <v>0</v>
      </c>
      <c r="H434" s="67">
        <f ca="1">IF('Tabela de Peso'!$E$8-atualizaçãoIMOVEIS!T433=0,1,'Tabela de Peso'!$E$8-atualizaçãoIMOVEIS!T433)</f>
        <v>45488</v>
      </c>
      <c r="I434" s="57">
        <f ca="1">+TODAY()-atualizaçãoIMOVEIS!U433</f>
        <v>45488</v>
      </c>
      <c r="J434" s="54">
        <f>+atualizaçãoIMOVEIS!K433</f>
        <v>0</v>
      </c>
      <c r="K434" s="54"/>
      <c r="L434" s="54" t="e">
        <f t="shared" si="13"/>
        <v>#DIV/0!</v>
      </c>
      <c r="M434" s="54"/>
      <c r="N434" s="54">
        <f>+atualizaçãoIMOVEIS!L433</f>
        <v>0</v>
      </c>
      <c r="O434" s="54"/>
      <c r="P434" s="54">
        <f>+atualizaçãoIMOVEIS!N433</f>
        <v>0</v>
      </c>
      <c r="Q434" s="62">
        <f>SUM(W$3:W434)</f>
        <v>432</v>
      </c>
      <c r="R434">
        <f>+atualizaçãoIMOVEIS!Q433</f>
        <v>0</v>
      </c>
      <c r="S434">
        <f>+atualizaçãoIMOVEIS!S433</f>
        <v>0</v>
      </c>
      <c r="T434">
        <f>+atualizaçãoIMOVEIS!V433</f>
        <v>0</v>
      </c>
      <c r="U434" s="56">
        <f>IFERROR(VLOOKUP(G434,'Tabela de Peso'!B$36:E$53,4,0),1)</f>
        <v>1</v>
      </c>
      <c r="V434">
        <f>IF(J434=0,'Tabela de Peso'!E$11,'Tabela de Peso'!E$10)</f>
        <v>8</v>
      </c>
      <c r="W434" s="1">
        <f>IF(atualizaçãoIMOVEIS!AB433="Especial",'Tabela de Peso'!$E$4,1)</f>
        <v>1</v>
      </c>
      <c r="X434" s="1">
        <f>IFERROR(VLOOKUP(D434,'Tabela de Peso'!B:E,4,0),'Tabela de Peso'!E$32)</f>
        <v>-100</v>
      </c>
      <c r="Y434" s="70">
        <f>COUNTIF(Clientes!B:B,B434)</f>
        <v>1048347</v>
      </c>
      <c r="Z434" s="69">
        <f>+COUNTIF(Visitas!B:B,B434)</f>
        <v>1048172</v>
      </c>
      <c r="AA434" s="94">
        <f>IFERROR(VLOOKUP(B434,ZAP!A$2:AC$793,28,0),1)</f>
        <v>1</v>
      </c>
      <c r="AB434" s="65">
        <f>IFERROR(VLOOKUP(B434,ZAP!A$2:AC$793,26,0),1)</f>
        <v>1</v>
      </c>
      <c r="AC434" s="55">
        <f>IF(B434="",-9999999999,((AA434*'Tabela de Peso'!$E$7/H434)+(Z434*'Tabela de Peso'!$E$6/H434)+(Y434*'Tabela de Peso'!$E$5/H434)+(AB434*'Tabela de Peso'!$E$9+T434/1000)+W434+V434+X434+U434++AF434+S434+atualizaçãoIMOVEIS!R433)-I434-P434/1000)</f>
        <v>-9999999999</v>
      </c>
      <c r="AD434" s="66" t="str">
        <f>IFERROR(+VLOOKUP(B434,ZAP!A:D,3,0),"não")</f>
        <v>não</v>
      </c>
      <c r="AE434" s="55" t="str">
        <f>IF(B434="","",IF(A434&lt;81,IF(AD434="ativo","manter","inserir"),IF(AD434="ativo",IF(H434&lt;'Tabela de Peso'!D$8,"manter","retirar"),"Não anunciar")))</f>
        <v/>
      </c>
    </row>
    <row r="435" spans="1:31" s="11" customFormat="1" x14ac:dyDescent="0.25">
      <c r="A435" s="56">
        <f t="shared" ca="1" si="12"/>
        <v>85</v>
      </c>
      <c r="B435" t="str">
        <f>IF(atualizaçãoIMOVEIS!Y434="",IF(atualizaçãoIMOVEIS!Z434="","",atualizaçãoIMOVEIS!B434),atualizaçãoIMOVEIS!B434)</f>
        <v/>
      </c>
      <c r="C435" t="e">
        <f>+LEFT(atualizaçãoIMOVEIS!F434,SEARCH(",",atualizaçãoIMOVEIS!F434))</f>
        <v>#VALUE!</v>
      </c>
      <c r="D435">
        <f>+atualizaçãoIMOVEIS!H434</f>
        <v>0</v>
      </c>
      <c r="E435">
        <f>+atualizaçãoIMOVEIS!J434</f>
        <v>0</v>
      </c>
      <c r="F435">
        <f>IFERROR(LEFT(atualizaçãoIMOVEIS!Y434,SEARCH(",",atualizaçãoIMOVEIS!Y434)-1),atualizaçãoIMOVEIS!Y434)</f>
        <v>0</v>
      </c>
      <c r="G435">
        <f>+atualizaçãoIMOVEIS!D434</f>
        <v>0</v>
      </c>
      <c r="H435" s="67">
        <f ca="1">IF('Tabela de Peso'!$E$8-atualizaçãoIMOVEIS!T434=0,1,'Tabela de Peso'!$E$8-atualizaçãoIMOVEIS!T434)</f>
        <v>45488</v>
      </c>
      <c r="I435" s="57">
        <f ca="1">+TODAY()-atualizaçãoIMOVEIS!U434</f>
        <v>45488</v>
      </c>
      <c r="J435" s="54">
        <f>+atualizaçãoIMOVEIS!K434</f>
        <v>0</v>
      </c>
      <c r="K435" s="54"/>
      <c r="L435" s="54" t="e">
        <f t="shared" si="13"/>
        <v>#DIV/0!</v>
      </c>
      <c r="M435" s="54"/>
      <c r="N435" s="54">
        <f>+atualizaçãoIMOVEIS!L434</f>
        <v>0</v>
      </c>
      <c r="O435" s="54"/>
      <c r="P435" s="54">
        <f>+atualizaçãoIMOVEIS!N434</f>
        <v>0</v>
      </c>
      <c r="Q435" s="62">
        <f>SUM(W$3:W435)</f>
        <v>433</v>
      </c>
      <c r="R435">
        <f>+atualizaçãoIMOVEIS!Q434</f>
        <v>0</v>
      </c>
      <c r="S435">
        <f>+atualizaçãoIMOVEIS!S434</f>
        <v>0</v>
      </c>
      <c r="T435">
        <f>+atualizaçãoIMOVEIS!V434</f>
        <v>0</v>
      </c>
      <c r="U435" s="56">
        <f>IFERROR(VLOOKUP(G435,'Tabela de Peso'!B$36:E$53,4,0),1)</f>
        <v>1</v>
      </c>
      <c r="V435">
        <f>IF(J435=0,'Tabela de Peso'!E$11,'Tabela de Peso'!E$10)</f>
        <v>8</v>
      </c>
      <c r="W435" s="1">
        <f>IF(atualizaçãoIMOVEIS!AB434="Especial",'Tabela de Peso'!$E$4,1)</f>
        <v>1</v>
      </c>
      <c r="X435" s="1">
        <f>IFERROR(VLOOKUP(D435,'Tabela de Peso'!B:E,4,0),'Tabela de Peso'!E$32)</f>
        <v>-100</v>
      </c>
      <c r="Y435" s="70">
        <f>COUNTIF(Clientes!B:B,B435)</f>
        <v>1048347</v>
      </c>
      <c r="Z435" s="69">
        <f>+COUNTIF(Visitas!B:B,B435)</f>
        <v>1048172</v>
      </c>
      <c r="AA435" s="94">
        <f>IFERROR(VLOOKUP(B435,ZAP!A$2:AC$793,28,0),1)</f>
        <v>1</v>
      </c>
      <c r="AB435" s="65">
        <f>IFERROR(VLOOKUP(B435,ZAP!A$2:AC$793,26,0),1)</f>
        <v>1</v>
      </c>
      <c r="AC435" s="55">
        <f>IF(B435="",-9999999999,((AA435*'Tabela de Peso'!$E$7/H435)+(Z435*'Tabela de Peso'!$E$6/H435)+(Y435*'Tabela de Peso'!$E$5/H435)+(AB435*'Tabela de Peso'!$E$9+T435/1000)+W435+V435+X435+U435++AF435+S435+atualizaçãoIMOVEIS!R434)-I435-P435/1000)</f>
        <v>-9999999999</v>
      </c>
      <c r="AD435" s="66" t="str">
        <f>IFERROR(+VLOOKUP(B435,ZAP!A:D,3,0),"não")</f>
        <v>não</v>
      </c>
      <c r="AE435" s="55" t="str">
        <f>IF(B435="","",IF(A435&lt;81,IF(AD435="ativo","manter","inserir"),IF(AD435="ativo",IF(H435&lt;'Tabela de Peso'!D$8,"manter","retirar"),"Não anunciar")))</f>
        <v/>
      </c>
    </row>
    <row r="436" spans="1:31" s="11" customFormat="1" x14ac:dyDescent="0.25">
      <c r="A436" s="56">
        <f t="shared" ca="1" si="12"/>
        <v>85</v>
      </c>
      <c r="B436" t="str">
        <f>IF(atualizaçãoIMOVEIS!Y435="",IF(atualizaçãoIMOVEIS!Z435="","",atualizaçãoIMOVEIS!B435),atualizaçãoIMOVEIS!B435)</f>
        <v/>
      </c>
      <c r="C436" t="e">
        <f>+LEFT(atualizaçãoIMOVEIS!F435,SEARCH(",",atualizaçãoIMOVEIS!F435))</f>
        <v>#VALUE!</v>
      </c>
      <c r="D436">
        <f>+atualizaçãoIMOVEIS!H435</f>
        <v>0</v>
      </c>
      <c r="E436">
        <f>+atualizaçãoIMOVEIS!J435</f>
        <v>0</v>
      </c>
      <c r="F436">
        <f>IFERROR(LEFT(atualizaçãoIMOVEIS!Y435,SEARCH(",",atualizaçãoIMOVEIS!Y435)-1),atualizaçãoIMOVEIS!Y435)</f>
        <v>0</v>
      </c>
      <c r="G436">
        <f>+atualizaçãoIMOVEIS!D435</f>
        <v>0</v>
      </c>
      <c r="H436" s="67">
        <f ca="1">IF('Tabela de Peso'!$E$8-atualizaçãoIMOVEIS!T435=0,1,'Tabela de Peso'!$E$8-atualizaçãoIMOVEIS!T435)</f>
        <v>45488</v>
      </c>
      <c r="I436" s="57">
        <f ca="1">+TODAY()-atualizaçãoIMOVEIS!U435</f>
        <v>45488</v>
      </c>
      <c r="J436" s="54">
        <f>+atualizaçãoIMOVEIS!K435</f>
        <v>0</v>
      </c>
      <c r="K436" s="54"/>
      <c r="L436" s="54" t="e">
        <f t="shared" si="13"/>
        <v>#DIV/0!</v>
      </c>
      <c r="M436" s="54"/>
      <c r="N436" s="54">
        <f>+atualizaçãoIMOVEIS!L435</f>
        <v>0</v>
      </c>
      <c r="O436" s="54"/>
      <c r="P436" s="54">
        <f>+atualizaçãoIMOVEIS!N435</f>
        <v>0</v>
      </c>
      <c r="Q436" s="62">
        <f>SUM(W$3:W436)</f>
        <v>434</v>
      </c>
      <c r="R436">
        <f>+atualizaçãoIMOVEIS!Q435</f>
        <v>0</v>
      </c>
      <c r="S436">
        <f>+atualizaçãoIMOVEIS!S435</f>
        <v>0</v>
      </c>
      <c r="T436">
        <f>+atualizaçãoIMOVEIS!V435</f>
        <v>0</v>
      </c>
      <c r="U436" s="56">
        <f>IFERROR(VLOOKUP(G436,'Tabela de Peso'!B$36:E$53,4,0),1)</f>
        <v>1</v>
      </c>
      <c r="V436">
        <f>IF(J436=0,'Tabela de Peso'!E$11,'Tabela de Peso'!E$10)</f>
        <v>8</v>
      </c>
      <c r="W436" s="1">
        <f>IF(atualizaçãoIMOVEIS!AB435="Especial",'Tabela de Peso'!$E$4,1)</f>
        <v>1</v>
      </c>
      <c r="X436" s="1">
        <f>IFERROR(VLOOKUP(D436,'Tabela de Peso'!B:E,4,0),'Tabela de Peso'!E$32)</f>
        <v>-100</v>
      </c>
      <c r="Y436" s="70">
        <f>COUNTIF(Clientes!B:B,B436)</f>
        <v>1048347</v>
      </c>
      <c r="Z436" s="69">
        <f>+COUNTIF(Visitas!B:B,B436)</f>
        <v>1048172</v>
      </c>
      <c r="AA436" s="94">
        <f>IFERROR(VLOOKUP(B436,ZAP!A$2:AC$793,28,0),1)</f>
        <v>1</v>
      </c>
      <c r="AB436" s="65">
        <f>IFERROR(VLOOKUP(B436,ZAP!A$2:AC$793,26,0),1)</f>
        <v>1</v>
      </c>
      <c r="AC436" s="55">
        <f>IF(B436="",-9999999999,((AA436*'Tabela de Peso'!$E$7/H436)+(Z436*'Tabela de Peso'!$E$6/H436)+(Y436*'Tabela de Peso'!$E$5/H436)+(AB436*'Tabela de Peso'!$E$9+T436/1000)+W436+V436+X436+U436++AF436+S436+atualizaçãoIMOVEIS!R435)-I436-P436/1000)</f>
        <v>-9999999999</v>
      </c>
      <c r="AD436" s="66" t="str">
        <f>IFERROR(+VLOOKUP(B436,ZAP!A:D,3,0),"não")</f>
        <v>não</v>
      </c>
      <c r="AE436" s="55" t="str">
        <f>IF(B436="","",IF(A436&lt;81,IF(AD436="ativo","manter","inserir"),IF(AD436="ativo",IF(H436&lt;'Tabela de Peso'!D$8,"manter","retirar"),"Não anunciar")))</f>
        <v/>
      </c>
    </row>
    <row r="437" spans="1:31" s="11" customFormat="1" x14ac:dyDescent="0.25">
      <c r="A437" s="56">
        <f t="shared" ca="1" si="12"/>
        <v>85</v>
      </c>
      <c r="B437" t="str">
        <f>IF(atualizaçãoIMOVEIS!Y436="",IF(atualizaçãoIMOVEIS!Z436="","",atualizaçãoIMOVEIS!B436),atualizaçãoIMOVEIS!B436)</f>
        <v/>
      </c>
      <c r="C437" t="e">
        <f>+LEFT(atualizaçãoIMOVEIS!F436,SEARCH(",",atualizaçãoIMOVEIS!F436))</f>
        <v>#VALUE!</v>
      </c>
      <c r="D437">
        <f>+atualizaçãoIMOVEIS!H436</f>
        <v>0</v>
      </c>
      <c r="E437">
        <f>+atualizaçãoIMOVEIS!J436</f>
        <v>0</v>
      </c>
      <c r="F437">
        <f>IFERROR(LEFT(atualizaçãoIMOVEIS!Y436,SEARCH(",",atualizaçãoIMOVEIS!Y436)-1),atualizaçãoIMOVEIS!Y436)</f>
        <v>0</v>
      </c>
      <c r="G437">
        <f>+atualizaçãoIMOVEIS!D436</f>
        <v>0</v>
      </c>
      <c r="H437" s="67">
        <f ca="1">IF('Tabela de Peso'!$E$8-atualizaçãoIMOVEIS!T436=0,1,'Tabela de Peso'!$E$8-atualizaçãoIMOVEIS!T436)</f>
        <v>45488</v>
      </c>
      <c r="I437" s="57">
        <f ca="1">+TODAY()-atualizaçãoIMOVEIS!U436</f>
        <v>45488</v>
      </c>
      <c r="J437" s="54">
        <f>+atualizaçãoIMOVEIS!K436</f>
        <v>0</v>
      </c>
      <c r="K437" s="54"/>
      <c r="L437" s="54" t="e">
        <f t="shared" si="13"/>
        <v>#DIV/0!</v>
      </c>
      <c r="M437" s="54"/>
      <c r="N437" s="54">
        <f>+atualizaçãoIMOVEIS!L436</f>
        <v>0</v>
      </c>
      <c r="O437" s="54"/>
      <c r="P437" s="54">
        <f>+atualizaçãoIMOVEIS!N436</f>
        <v>0</v>
      </c>
      <c r="Q437" s="62">
        <f>SUM(W$3:W437)</f>
        <v>435</v>
      </c>
      <c r="R437">
        <f>+atualizaçãoIMOVEIS!Q436</f>
        <v>0</v>
      </c>
      <c r="S437">
        <f>+atualizaçãoIMOVEIS!S436</f>
        <v>0</v>
      </c>
      <c r="T437">
        <f>+atualizaçãoIMOVEIS!V436</f>
        <v>0</v>
      </c>
      <c r="U437" s="56">
        <f>IFERROR(VLOOKUP(G437,'Tabela de Peso'!B$36:E$53,4,0),1)</f>
        <v>1</v>
      </c>
      <c r="V437">
        <f>IF(J437=0,'Tabela de Peso'!E$11,'Tabela de Peso'!E$10)</f>
        <v>8</v>
      </c>
      <c r="W437" s="1">
        <f>IF(atualizaçãoIMOVEIS!AB436="Especial",'Tabela de Peso'!$E$4,1)</f>
        <v>1</v>
      </c>
      <c r="X437" s="1">
        <f>IFERROR(VLOOKUP(D437,'Tabela de Peso'!B:E,4,0),'Tabela de Peso'!E$32)</f>
        <v>-100</v>
      </c>
      <c r="Y437" s="70">
        <f>COUNTIF(Clientes!B:B,B437)</f>
        <v>1048347</v>
      </c>
      <c r="Z437" s="69">
        <f>+COUNTIF(Visitas!B:B,B437)</f>
        <v>1048172</v>
      </c>
      <c r="AA437" s="94">
        <f>IFERROR(VLOOKUP(B437,ZAP!A$2:AC$793,28,0),1)</f>
        <v>1</v>
      </c>
      <c r="AB437" s="65">
        <f>IFERROR(VLOOKUP(B437,ZAP!A$2:AC$793,26,0),1)</f>
        <v>1</v>
      </c>
      <c r="AC437" s="55">
        <f>IF(B437="",-9999999999,((AA437*'Tabela de Peso'!$E$7/H437)+(Z437*'Tabela de Peso'!$E$6/H437)+(Y437*'Tabela de Peso'!$E$5/H437)+(AB437*'Tabela de Peso'!$E$9+T437/1000)+W437+V437+X437+U437++AF437+S437+atualizaçãoIMOVEIS!R436)-I437-P437/1000)</f>
        <v>-9999999999</v>
      </c>
      <c r="AD437" s="66" t="str">
        <f>IFERROR(+VLOOKUP(B437,ZAP!A:D,3,0),"não")</f>
        <v>não</v>
      </c>
      <c r="AE437" s="55" t="str">
        <f>IF(B437="","",IF(A437&lt;81,IF(AD437="ativo","manter","inserir"),IF(AD437="ativo",IF(H437&lt;'Tabela de Peso'!D$8,"manter","retirar"),"Não anunciar")))</f>
        <v/>
      </c>
    </row>
    <row r="438" spans="1:31" s="11" customFormat="1" x14ac:dyDescent="0.25">
      <c r="A438" s="56">
        <f t="shared" ca="1" si="12"/>
        <v>85</v>
      </c>
      <c r="B438" t="str">
        <f>IF(atualizaçãoIMOVEIS!Y437="",IF(atualizaçãoIMOVEIS!Z437="","",atualizaçãoIMOVEIS!B437),atualizaçãoIMOVEIS!B437)</f>
        <v/>
      </c>
      <c r="C438" t="e">
        <f>+LEFT(atualizaçãoIMOVEIS!F437,SEARCH(",",atualizaçãoIMOVEIS!F437))</f>
        <v>#VALUE!</v>
      </c>
      <c r="D438">
        <f>+atualizaçãoIMOVEIS!H437</f>
        <v>0</v>
      </c>
      <c r="E438">
        <f>+atualizaçãoIMOVEIS!J437</f>
        <v>0</v>
      </c>
      <c r="F438">
        <f>IFERROR(LEFT(atualizaçãoIMOVEIS!Y437,SEARCH(",",atualizaçãoIMOVEIS!Y437)-1),atualizaçãoIMOVEIS!Y437)</f>
        <v>0</v>
      </c>
      <c r="G438">
        <f>+atualizaçãoIMOVEIS!D437</f>
        <v>0</v>
      </c>
      <c r="H438" s="67">
        <f ca="1">IF('Tabela de Peso'!$E$8-atualizaçãoIMOVEIS!T437=0,1,'Tabela de Peso'!$E$8-atualizaçãoIMOVEIS!T437)</f>
        <v>45488</v>
      </c>
      <c r="I438" s="57">
        <f ca="1">+TODAY()-atualizaçãoIMOVEIS!U437</f>
        <v>45488</v>
      </c>
      <c r="J438" s="54">
        <f>+atualizaçãoIMOVEIS!K437</f>
        <v>0</v>
      </c>
      <c r="K438" s="54"/>
      <c r="L438" s="54" t="e">
        <f t="shared" si="13"/>
        <v>#DIV/0!</v>
      </c>
      <c r="M438" s="54"/>
      <c r="N438" s="54">
        <f>+atualizaçãoIMOVEIS!L437</f>
        <v>0</v>
      </c>
      <c r="O438" s="54"/>
      <c r="P438" s="54">
        <f>+atualizaçãoIMOVEIS!N437</f>
        <v>0</v>
      </c>
      <c r="Q438" s="62">
        <f>SUM(W$3:W438)</f>
        <v>436</v>
      </c>
      <c r="R438">
        <f>+atualizaçãoIMOVEIS!Q437</f>
        <v>0</v>
      </c>
      <c r="S438">
        <f>+atualizaçãoIMOVEIS!S437</f>
        <v>0</v>
      </c>
      <c r="T438">
        <f>+atualizaçãoIMOVEIS!V437</f>
        <v>0</v>
      </c>
      <c r="U438" s="56">
        <f>IFERROR(VLOOKUP(G438,'Tabela de Peso'!B$36:E$53,4,0),1)</f>
        <v>1</v>
      </c>
      <c r="V438">
        <f>IF(J438=0,'Tabela de Peso'!E$11,'Tabela de Peso'!E$10)</f>
        <v>8</v>
      </c>
      <c r="W438" s="1">
        <f>IF(atualizaçãoIMOVEIS!AB437="Especial",'Tabela de Peso'!$E$4,1)</f>
        <v>1</v>
      </c>
      <c r="X438" s="1">
        <f>IFERROR(VLOOKUP(D438,'Tabela de Peso'!B:E,4,0),'Tabela de Peso'!E$32)</f>
        <v>-100</v>
      </c>
      <c r="Y438" s="70">
        <f>COUNTIF(Clientes!B:B,B438)</f>
        <v>1048347</v>
      </c>
      <c r="Z438" s="69">
        <f>+COUNTIF(Visitas!B:B,B438)</f>
        <v>1048172</v>
      </c>
      <c r="AA438" s="94">
        <f>IFERROR(VLOOKUP(B438,ZAP!A$2:AC$793,28,0),1)</f>
        <v>1</v>
      </c>
      <c r="AB438" s="65">
        <f>IFERROR(VLOOKUP(B438,ZAP!A$2:AC$793,26,0),1)</f>
        <v>1</v>
      </c>
      <c r="AC438" s="55">
        <f>IF(B438="",-9999999999,((AA438*'Tabela de Peso'!$E$7/H438)+(Z438*'Tabela de Peso'!$E$6/H438)+(Y438*'Tabela de Peso'!$E$5/H438)+(AB438*'Tabela de Peso'!$E$9+T438/1000)+W438+V438+X438+U438++AF438+S438+atualizaçãoIMOVEIS!R437)-I438-P438/1000)</f>
        <v>-9999999999</v>
      </c>
      <c r="AD438" s="66" t="str">
        <f>IFERROR(+VLOOKUP(B438,ZAP!A:D,3,0),"não")</f>
        <v>não</v>
      </c>
      <c r="AE438" s="55" t="str">
        <f>IF(B438="","",IF(A438&lt;81,IF(AD438="ativo","manter","inserir"),IF(AD438="ativo",IF(H438&lt;'Tabela de Peso'!D$8,"manter","retirar"),"Não anunciar")))</f>
        <v/>
      </c>
    </row>
    <row r="439" spans="1:31" s="11" customFormat="1" x14ac:dyDescent="0.25">
      <c r="A439" s="56">
        <f t="shared" ca="1" si="12"/>
        <v>85</v>
      </c>
      <c r="B439" t="str">
        <f>IF(atualizaçãoIMOVEIS!Y438="",IF(atualizaçãoIMOVEIS!Z438="","",atualizaçãoIMOVEIS!B438),atualizaçãoIMOVEIS!B438)</f>
        <v/>
      </c>
      <c r="C439" t="e">
        <f>+LEFT(atualizaçãoIMOVEIS!F438,SEARCH(",",atualizaçãoIMOVEIS!F438))</f>
        <v>#VALUE!</v>
      </c>
      <c r="D439">
        <f>+atualizaçãoIMOVEIS!H438</f>
        <v>0</v>
      </c>
      <c r="E439">
        <f>+atualizaçãoIMOVEIS!J438</f>
        <v>0</v>
      </c>
      <c r="F439">
        <f>IFERROR(LEFT(atualizaçãoIMOVEIS!Y438,SEARCH(",",atualizaçãoIMOVEIS!Y438)-1),atualizaçãoIMOVEIS!Y438)</f>
        <v>0</v>
      </c>
      <c r="G439">
        <f>+atualizaçãoIMOVEIS!D438</f>
        <v>0</v>
      </c>
      <c r="H439" s="67">
        <f ca="1">IF('Tabela de Peso'!$E$8-atualizaçãoIMOVEIS!T438=0,1,'Tabela de Peso'!$E$8-atualizaçãoIMOVEIS!T438)</f>
        <v>45488</v>
      </c>
      <c r="I439" s="57">
        <f ca="1">+TODAY()-atualizaçãoIMOVEIS!U438</f>
        <v>45488</v>
      </c>
      <c r="J439" s="54">
        <f>+atualizaçãoIMOVEIS!K438</f>
        <v>0</v>
      </c>
      <c r="K439" s="54"/>
      <c r="L439" s="54" t="e">
        <f t="shared" si="13"/>
        <v>#DIV/0!</v>
      </c>
      <c r="M439" s="54"/>
      <c r="N439" s="54">
        <f>+atualizaçãoIMOVEIS!L438</f>
        <v>0</v>
      </c>
      <c r="O439" s="54"/>
      <c r="P439" s="54">
        <f>+atualizaçãoIMOVEIS!N438</f>
        <v>0</v>
      </c>
      <c r="Q439" s="62">
        <f>SUM(W$3:W439)</f>
        <v>437</v>
      </c>
      <c r="R439">
        <f>+atualizaçãoIMOVEIS!Q438</f>
        <v>0</v>
      </c>
      <c r="S439">
        <f>+atualizaçãoIMOVEIS!S438</f>
        <v>0</v>
      </c>
      <c r="T439">
        <f>+atualizaçãoIMOVEIS!V438</f>
        <v>0</v>
      </c>
      <c r="U439" s="56">
        <f>IFERROR(VLOOKUP(G439,'Tabela de Peso'!B$36:E$53,4,0),1)</f>
        <v>1</v>
      </c>
      <c r="V439">
        <f>IF(J439=0,'Tabela de Peso'!E$11,'Tabela de Peso'!E$10)</f>
        <v>8</v>
      </c>
      <c r="W439" s="1">
        <f>IF(atualizaçãoIMOVEIS!AB438="Especial",'Tabela de Peso'!$E$4,1)</f>
        <v>1</v>
      </c>
      <c r="X439" s="1">
        <f>IFERROR(VLOOKUP(D439,'Tabela de Peso'!B:E,4,0),'Tabela de Peso'!E$32)</f>
        <v>-100</v>
      </c>
      <c r="Y439" s="70">
        <f>COUNTIF(Clientes!B:B,B439)</f>
        <v>1048347</v>
      </c>
      <c r="Z439" s="69">
        <f>+COUNTIF(Visitas!B:B,B439)</f>
        <v>1048172</v>
      </c>
      <c r="AA439" s="94">
        <f>IFERROR(VLOOKUP(B439,ZAP!A$2:AC$793,28,0),1)</f>
        <v>1</v>
      </c>
      <c r="AB439" s="65">
        <f>IFERROR(VLOOKUP(B439,ZAP!A$2:AC$793,26,0),1)</f>
        <v>1</v>
      </c>
      <c r="AC439" s="55">
        <f>IF(B439="",-9999999999,((AA439*'Tabela de Peso'!$E$7/H439)+(Z439*'Tabela de Peso'!$E$6/H439)+(Y439*'Tabela de Peso'!$E$5/H439)+(AB439*'Tabela de Peso'!$E$9+T439/1000)+W439+V439+X439+U439++AF439+S439+atualizaçãoIMOVEIS!R438)-I439-P439/1000)</f>
        <v>-9999999999</v>
      </c>
      <c r="AD439" s="66" t="str">
        <f>IFERROR(+VLOOKUP(B439,ZAP!A:D,3,0),"não")</f>
        <v>não</v>
      </c>
      <c r="AE439" s="55" t="str">
        <f>IF(B439="","",IF(A439&lt;81,IF(AD439="ativo","manter","inserir"),IF(AD439="ativo",IF(H439&lt;'Tabela de Peso'!D$8,"manter","retirar"),"Não anunciar")))</f>
        <v/>
      </c>
    </row>
    <row r="440" spans="1:31" s="11" customFormat="1" x14ac:dyDescent="0.25">
      <c r="A440" s="56">
        <f t="shared" ca="1" si="12"/>
        <v>85</v>
      </c>
      <c r="B440" t="str">
        <f>IF(atualizaçãoIMOVEIS!Y439="",IF(atualizaçãoIMOVEIS!Z439="","",atualizaçãoIMOVEIS!B439),atualizaçãoIMOVEIS!B439)</f>
        <v/>
      </c>
      <c r="C440" t="e">
        <f>+LEFT(atualizaçãoIMOVEIS!F439,SEARCH(",",atualizaçãoIMOVEIS!F439))</f>
        <v>#VALUE!</v>
      </c>
      <c r="D440">
        <f>+atualizaçãoIMOVEIS!H439</f>
        <v>0</v>
      </c>
      <c r="E440">
        <f>+atualizaçãoIMOVEIS!J439</f>
        <v>0</v>
      </c>
      <c r="F440">
        <f>IFERROR(LEFT(atualizaçãoIMOVEIS!Y439,SEARCH(",",atualizaçãoIMOVEIS!Y439)-1),atualizaçãoIMOVEIS!Y439)</f>
        <v>0</v>
      </c>
      <c r="G440">
        <f>+atualizaçãoIMOVEIS!D439</f>
        <v>0</v>
      </c>
      <c r="H440" s="67">
        <f ca="1">IF('Tabela de Peso'!$E$8-atualizaçãoIMOVEIS!T439=0,1,'Tabela de Peso'!$E$8-atualizaçãoIMOVEIS!T439)</f>
        <v>45488</v>
      </c>
      <c r="I440" s="57">
        <f ca="1">+TODAY()-atualizaçãoIMOVEIS!U439</f>
        <v>45488</v>
      </c>
      <c r="J440" s="54">
        <f>+atualizaçãoIMOVEIS!K439</f>
        <v>0</v>
      </c>
      <c r="K440" s="54"/>
      <c r="L440" s="54" t="e">
        <f t="shared" si="13"/>
        <v>#DIV/0!</v>
      </c>
      <c r="M440" s="54"/>
      <c r="N440" s="54">
        <f>+atualizaçãoIMOVEIS!L439</f>
        <v>0</v>
      </c>
      <c r="O440" s="54"/>
      <c r="P440" s="54">
        <f>+atualizaçãoIMOVEIS!N439</f>
        <v>0</v>
      </c>
      <c r="Q440" s="62">
        <f>SUM(W$3:W440)</f>
        <v>438</v>
      </c>
      <c r="R440">
        <f>+atualizaçãoIMOVEIS!Q439</f>
        <v>0</v>
      </c>
      <c r="S440">
        <f>+atualizaçãoIMOVEIS!S439</f>
        <v>0</v>
      </c>
      <c r="T440">
        <f>+atualizaçãoIMOVEIS!V439</f>
        <v>0</v>
      </c>
      <c r="U440" s="56">
        <f>IFERROR(VLOOKUP(G440,'Tabela de Peso'!B$36:E$53,4,0),1)</f>
        <v>1</v>
      </c>
      <c r="V440">
        <f>IF(J440=0,'Tabela de Peso'!E$11,'Tabela de Peso'!E$10)</f>
        <v>8</v>
      </c>
      <c r="W440" s="1">
        <f>IF(atualizaçãoIMOVEIS!AB439="Especial",'Tabela de Peso'!$E$4,1)</f>
        <v>1</v>
      </c>
      <c r="X440" s="1">
        <f>IFERROR(VLOOKUP(D440,'Tabela de Peso'!B:E,4,0),'Tabela de Peso'!E$32)</f>
        <v>-100</v>
      </c>
      <c r="Y440" s="70">
        <f>COUNTIF(Clientes!B:B,B440)</f>
        <v>1048347</v>
      </c>
      <c r="Z440" s="69">
        <f>+COUNTIF(Visitas!B:B,B440)</f>
        <v>1048172</v>
      </c>
      <c r="AA440" s="94">
        <f>IFERROR(VLOOKUP(B440,ZAP!A$2:AC$793,28,0),1)</f>
        <v>1</v>
      </c>
      <c r="AB440" s="65">
        <f>IFERROR(VLOOKUP(B440,ZAP!A$2:AC$793,26,0),1)</f>
        <v>1</v>
      </c>
      <c r="AC440" s="55">
        <f>IF(B440="",-9999999999,((AA440*'Tabela de Peso'!$E$7/H440)+(Z440*'Tabela de Peso'!$E$6/H440)+(Y440*'Tabela de Peso'!$E$5/H440)+(AB440*'Tabela de Peso'!$E$9+T440/1000)+W440+V440+X440+U440++AF440+S440+atualizaçãoIMOVEIS!R439)-I440-P440/1000)</f>
        <v>-9999999999</v>
      </c>
      <c r="AD440" s="66" t="str">
        <f>IFERROR(+VLOOKUP(B440,ZAP!A:D,3,0),"não")</f>
        <v>não</v>
      </c>
      <c r="AE440" s="55" t="str">
        <f>IF(B440="","",IF(A440&lt;81,IF(AD440="ativo","manter","inserir"),IF(AD440="ativo",IF(H440&lt;'Tabela de Peso'!D$8,"manter","retirar"),"Não anunciar")))</f>
        <v/>
      </c>
    </row>
    <row r="441" spans="1:31" s="11" customFormat="1" x14ac:dyDescent="0.25">
      <c r="A441" s="56">
        <f t="shared" ca="1" si="12"/>
        <v>85</v>
      </c>
      <c r="B441" t="str">
        <f>IF(atualizaçãoIMOVEIS!Y440="",IF(atualizaçãoIMOVEIS!Z440="","",atualizaçãoIMOVEIS!B440),atualizaçãoIMOVEIS!B440)</f>
        <v/>
      </c>
      <c r="C441" t="e">
        <f>+LEFT(atualizaçãoIMOVEIS!F440,SEARCH(",",atualizaçãoIMOVEIS!F440))</f>
        <v>#VALUE!</v>
      </c>
      <c r="D441">
        <f>+atualizaçãoIMOVEIS!H440</f>
        <v>0</v>
      </c>
      <c r="E441">
        <f>+atualizaçãoIMOVEIS!J440</f>
        <v>0</v>
      </c>
      <c r="F441">
        <f>IFERROR(LEFT(atualizaçãoIMOVEIS!Y440,SEARCH(",",atualizaçãoIMOVEIS!Y440)-1),atualizaçãoIMOVEIS!Y440)</f>
        <v>0</v>
      </c>
      <c r="G441">
        <f>+atualizaçãoIMOVEIS!D440</f>
        <v>0</v>
      </c>
      <c r="H441" s="67">
        <f ca="1">IF('Tabela de Peso'!$E$8-atualizaçãoIMOVEIS!T440=0,1,'Tabela de Peso'!$E$8-atualizaçãoIMOVEIS!T440)</f>
        <v>45488</v>
      </c>
      <c r="I441" s="57">
        <f ca="1">+TODAY()-atualizaçãoIMOVEIS!U440</f>
        <v>45488</v>
      </c>
      <c r="J441" s="54">
        <f>+atualizaçãoIMOVEIS!K440</f>
        <v>0</v>
      </c>
      <c r="K441" s="54"/>
      <c r="L441" s="54" t="e">
        <f t="shared" si="13"/>
        <v>#DIV/0!</v>
      </c>
      <c r="M441" s="54"/>
      <c r="N441" s="54">
        <f>+atualizaçãoIMOVEIS!L440</f>
        <v>0</v>
      </c>
      <c r="O441" s="54"/>
      <c r="P441" s="54">
        <f>+atualizaçãoIMOVEIS!N440</f>
        <v>0</v>
      </c>
      <c r="Q441" s="62">
        <f>SUM(W$3:W441)</f>
        <v>439</v>
      </c>
      <c r="R441">
        <f>+atualizaçãoIMOVEIS!Q440</f>
        <v>0</v>
      </c>
      <c r="S441">
        <f>+atualizaçãoIMOVEIS!S440</f>
        <v>0</v>
      </c>
      <c r="T441">
        <f>+atualizaçãoIMOVEIS!V440</f>
        <v>0</v>
      </c>
      <c r="U441" s="56">
        <f>IFERROR(VLOOKUP(G441,'Tabela de Peso'!B$36:E$53,4,0),1)</f>
        <v>1</v>
      </c>
      <c r="V441">
        <f>IF(J441=0,'Tabela de Peso'!E$11,'Tabela de Peso'!E$10)</f>
        <v>8</v>
      </c>
      <c r="W441" s="1">
        <f>IF(atualizaçãoIMOVEIS!AB440="Especial",'Tabela de Peso'!$E$4,1)</f>
        <v>1</v>
      </c>
      <c r="X441" s="1">
        <f>IFERROR(VLOOKUP(D441,'Tabela de Peso'!B:E,4,0),'Tabela de Peso'!E$32)</f>
        <v>-100</v>
      </c>
      <c r="Y441" s="70">
        <f>COUNTIF(Clientes!B:B,B441)</f>
        <v>1048347</v>
      </c>
      <c r="Z441" s="69">
        <f>+COUNTIF(Visitas!B:B,B441)</f>
        <v>1048172</v>
      </c>
      <c r="AA441" s="94">
        <f>IFERROR(VLOOKUP(B441,ZAP!A$2:AC$793,28,0),1)</f>
        <v>1</v>
      </c>
      <c r="AB441" s="65">
        <f>IFERROR(VLOOKUP(B441,ZAP!A$2:AC$793,26,0),1)</f>
        <v>1</v>
      </c>
      <c r="AC441" s="55">
        <f>IF(B441="",-9999999999,((AA441*'Tabela de Peso'!$E$7/H441)+(Z441*'Tabela de Peso'!$E$6/H441)+(Y441*'Tabela de Peso'!$E$5/H441)+(AB441*'Tabela de Peso'!$E$9+T441/1000)+W441+V441+X441+U441++AF441+S441+atualizaçãoIMOVEIS!R440)-I441-P441/1000)</f>
        <v>-9999999999</v>
      </c>
      <c r="AD441" s="66" t="str">
        <f>IFERROR(+VLOOKUP(B441,ZAP!A:D,3,0),"não")</f>
        <v>não</v>
      </c>
      <c r="AE441" s="55" t="str">
        <f>IF(B441="","",IF(A441&lt;81,IF(AD441="ativo","manter","inserir"),IF(AD441="ativo",IF(H441&lt;'Tabela de Peso'!D$8,"manter","retirar"),"Não anunciar")))</f>
        <v/>
      </c>
    </row>
    <row r="442" spans="1:31" s="11" customFormat="1" x14ac:dyDescent="0.25">
      <c r="A442" s="56">
        <f t="shared" ca="1" si="12"/>
        <v>85</v>
      </c>
      <c r="B442" t="str">
        <f>IF(atualizaçãoIMOVEIS!Y441="",IF(atualizaçãoIMOVEIS!Z441="","",atualizaçãoIMOVEIS!B441),atualizaçãoIMOVEIS!B441)</f>
        <v/>
      </c>
      <c r="C442" t="e">
        <f>+LEFT(atualizaçãoIMOVEIS!F441,SEARCH(",",atualizaçãoIMOVEIS!F441))</f>
        <v>#VALUE!</v>
      </c>
      <c r="D442">
        <f>+atualizaçãoIMOVEIS!H441</f>
        <v>0</v>
      </c>
      <c r="E442">
        <f>+atualizaçãoIMOVEIS!J441</f>
        <v>0</v>
      </c>
      <c r="F442">
        <f>IFERROR(LEFT(atualizaçãoIMOVEIS!Y441,SEARCH(",",atualizaçãoIMOVEIS!Y441)-1),atualizaçãoIMOVEIS!Y441)</f>
        <v>0</v>
      </c>
      <c r="G442">
        <f>+atualizaçãoIMOVEIS!D441</f>
        <v>0</v>
      </c>
      <c r="H442" s="67">
        <f ca="1">IF('Tabela de Peso'!$E$8-atualizaçãoIMOVEIS!T441=0,1,'Tabela de Peso'!$E$8-atualizaçãoIMOVEIS!T441)</f>
        <v>45488</v>
      </c>
      <c r="I442" s="57">
        <f ca="1">+TODAY()-atualizaçãoIMOVEIS!U441</f>
        <v>45488</v>
      </c>
      <c r="J442" s="54">
        <f>+atualizaçãoIMOVEIS!K441</f>
        <v>0</v>
      </c>
      <c r="K442" s="54"/>
      <c r="L442" s="54" t="e">
        <f t="shared" si="13"/>
        <v>#DIV/0!</v>
      </c>
      <c r="M442" s="54"/>
      <c r="N442" s="54">
        <f>+atualizaçãoIMOVEIS!L441</f>
        <v>0</v>
      </c>
      <c r="O442" s="54"/>
      <c r="P442" s="54">
        <f>+atualizaçãoIMOVEIS!N441</f>
        <v>0</v>
      </c>
      <c r="Q442" s="62">
        <f>SUM(W$3:W442)</f>
        <v>440</v>
      </c>
      <c r="R442">
        <f>+atualizaçãoIMOVEIS!Q441</f>
        <v>0</v>
      </c>
      <c r="S442">
        <f>+atualizaçãoIMOVEIS!S441</f>
        <v>0</v>
      </c>
      <c r="T442">
        <f>+atualizaçãoIMOVEIS!V441</f>
        <v>0</v>
      </c>
      <c r="U442" s="56">
        <f>IFERROR(VLOOKUP(G442,'Tabela de Peso'!B$36:E$53,4,0),1)</f>
        <v>1</v>
      </c>
      <c r="V442">
        <f>IF(J442=0,'Tabela de Peso'!E$11,'Tabela de Peso'!E$10)</f>
        <v>8</v>
      </c>
      <c r="W442" s="1">
        <f>IF(atualizaçãoIMOVEIS!AB441="Especial",'Tabela de Peso'!$E$4,1)</f>
        <v>1</v>
      </c>
      <c r="X442" s="1">
        <f>IFERROR(VLOOKUP(D442,'Tabela de Peso'!B:E,4,0),'Tabela de Peso'!E$32)</f>
        <v>-100</v>
      </c>
      <c r="Y442" s="70">
        <f>COUNTIF(Clientes!B:B,B442)</f>
        <v>1048347</v>
      </c>
      <c r="Z442" s="69">
        <f>+COUNTIF(Visitas!B:B,B442)</f>
        <v>1048172</v>
      </c>
      <c r="AA442" s="94">
        <f>IFERROR(VLOOKUP(B442,ZAP!A$2:AC$793,28,0),1)</f>
        <v>1</v>
      </c>
      <c r="AB442" s="65">
        <f>IFERROR(VLOOKUP(B442,ZAP!A$2:AC$793,26,0),1)</f>
        <v>1</v>
      </c>
      <c r="AC442" s="55">
        <f>IF(B442="",-9999999999,((AA442*'Tabela de Peso'!$E$7/H442)+(Z442*'Tabela de Peso'!$E$6/H442)+(Y442*'Tabela de Peso'!$E$5/H442)+(AB442*'Tabela de Peso'!$E$9+T442/1000)+W442+V442+X442+U442++AF442+S442+atualizaçãoIMOVEIS!R441)-I442-P442/1000)</f>
        <v>-9999999999</v>
      </c>
      <c r="AD442" s="66" t="str">
        <f>IFERROR(+VLOOKUP(B442,ZAP!A:D,3,0),"não")</f>
        <v>não</v>
      </c>
      <c r="AE442" s="55" t="str">
        <f>IF(B442="","",IF(A442&lt;81,IF(AD442="ativo","manter","inserir"),IF(AD442="ativo",IF(H442&lt;'Tabela de Peso'!D$8,"manter","retirar"),"Não anunciar")))</f>
        <v/>
      </c>
    </row>
    <row r="443" spans="1:31" s="11" customFormat="1" x14ac:dyDescent="0.25">
      <c r="A443" s="56">
        <f t="shared" ca="1" si="12"/>
        <v>85</v>
      </c>
      <c r="B443" t="str">
        <f>IF(atualizaçãoIMOVEIS!Y442="",IF(atualizaçãoIMOVEIS!Z442="","",atualizaçãoIMOVEIS!B442),atualizaçãoIMOVEIS!B442)</f>
        <v/>
      </c>
      <c r="C443" t="e">
        <f>+LEFT(atualizaçãoIMOVEIS!F442,SEARCH(",",atualizaçãoIMOVEIS!F442))</f>
        <v>#VALUE!</v>
      </c>
      <c r="D443">
        <f>+atualizaçãoIMOVEIS!H442</f>
        <v>0</v>
      </c>
      <c r="E443">
        <f>+atualizaçãoIMOVEIS!J442</f>
        <v>0</v>
      </c>
      <c r="F443">
        <f>IFERROR(LEFT(atualizaçãoIMOVEIS!Y442,SEARCH(",",atualizaçãoIMOVEIS!Y442)-1),atualizaçãoIMOVEIS!Y442)</f>
        <v>0</v>
      </c>
      <c r="G443">
        <f>+atualizaçãoIMOVEIS!D442</f>
        <v>0</v>
      </c>
      <c r="H443" s="67">
        <f ca="1">IF('Tabela de Peso'!$E$8-atualizaçãoIMOVEIS!T442=0,1,'Tabela de Peso'!$E$8-atualizaçãoIMOVEIS!T442)</f>
        <v>45488</v>
      </c>
      <c r="I443" s="57">
        <f ca="1">+TODAY()-atualizaçãoIMOVEIS!U442</f>
        <v>45488</v>
      </c>
      <c r="J443" s="54">
        <f>+atualizaçãoIMOVEIS!K442</f>
        <v>0</v>
      </c>
      <c r="K443" s="54"/>
      <c r="L443" s="54" t="e">
        <f t="shared" si="13"/>
        <v>#DIV/0!</v>
      </c>
      <c r="M443" s="54"/>
      <c r="N443" s="54">
        <f>+atualizaçãoIMOVEIS!L442</f>
        <v>0</v>
      </c>
      <c r="O443" s="54"/>
      <c r="P443" s="54">
        <f>+atualizaçãoIMOVEIS!N442</f>
        <v>0</v>
      </c>
      <c r="Q443" s="62">
        <f>SUM(W$3:W443)</f>
        <v>441</v>
      </c>
      <c r="R443">
        <f>+atualizaçãoIMOVEIS!Q442</f>
        <v>0</v>
      </c>
      <c r="S443">
        <f>+atualizaçãoIMOVEIS!S442</f>
        <v>0</v>
      </c>
      <c r="T443">
        <f>+atualizaçãoIMOVEIS!V442</f>
        <v>0</v>
      </c>
      <c r="U443" s="56">
        <f>IFERROR(VLOOKUP(G443,'Tabela de Peso'!B$36:E$53,4,0),1)</f>
        <v>1</v>
      </c>
      <c r="V443">
        <f>IF(J443=0,'Tabela de Peso'!E$11,'Tabela de Peso'!E$10)</f>
        <v>8</v>
      </c>
      <c r="W443" s="1">
        <f>IF(atualizaçãoIMOVEIS!AB442="Especial",'Tabela de Peso'!$E$4,1)</f>
        <v>1</v>
      </c>
      <c r="X443" s="1">
        <f>IFERROR(VLOOKUP(D443,'Tabela de Peso'!B:E,4,0),'Tabela de Peso'!E$32)</f>
        <v>-100</v>
      </c>
      <c r="Y443" s="70">
        <f>COUNTIF(Clientes!B:B,B443)</f>
        <v>1048347</v>
      </c>
      <c r="Z443" s="69">
        <f>+COUNTIF(Visitas!B:B,B443)</f>
        <v>1048172</v>
      </c>
      <c r="AA443" s="94">
        <f>IFERROR(VLOOKUP(B443,ZAP!A$2:AC$793,28,0),1)</f>
        <v>1</v>
      </c>
      <c r="AB443" s="65">
        <f>IFERROR(VLOOKUP(B443,ZAP!A$2:AC$793,26,0),1)</f>
        <v>1</v>
      </c>
      <c r="AC443" s="55">
        <f>IF(B443="",-9999999999,((AA443*'Tabela de Peso'!$E$7/H443)+(Z443*'Tabela de Peso'!$E$6/H443)+(Y443*'Tabela de Peso'!$E$5/H443)+(AB443*'Tabela de Peso'!$E$9+T443/1000)+W443+V443+X443+U443++AF443+S443+atualizaçãoIMOVEIS!R442)-I443-P443/1000)</f>
        <v>-9999999999</v>
      </c>
      <c r="AD443" s="66" t="str">
        <f>IFERROR(+VLOOKUP(B443,ZAP!A:D,3,0),"não")</f>
        <v>não</v>
      </c>
      <c r="AE443" s="55" t="str">
        <f>IF(B443="","",IF(A443&lt;81,IF(AD443="ativo","manter","inserir"),IF(AD443="ativo",IF(H443&lt;'Tabela de Peso'!D$8,"manter","retirar"),"Não anunciar")))</f>
        <v/>
      </c>
    </row>
    <row r="444" spans="1:31" s="11" customFormat="1" x14ac:dyDescent="0.25">
      <c r="A444" s="56">
        <f t="shared" ca="1" si="12"/>
        <v>85</v>
      </c>
      <c r="B444" t="str">
        <f>IF(atualizaçãoIMOVEIS!Y443="",IF(atualizaçãoIMOVEIS!Z443="","",atualizaçãoIMOVEIS!B443),atualizaçãoIMOVEIS!B443)</f>
        <v/>
      </c>
      <c r="C444" t="e">
        <f>+LEFT(atualizaçãoIMOVEIS!F443,SEARCH(",",atualizaçãoIMOVEIS!F443))</f>
        <v>#VALUE!</v>
      </c>
      <c r="D444">
        <f>+atualizaçãoIMOVEIS!H443</f>
        <v>0</v>
      </c>
      <c r="E444">
        <f>+atualizaçãoIMOVEIS!J443</f>
        <v>0</v>
      </c>
      <c r="F444">
        <f>IFERROR(LEFT(atualizaçãoIMOVEIS!Y443,SEARCH(",",atualizaçãoIMOVEIS!Y443)-1),atualizaçãoIMOVEIS!Y443)</f>
        <v>0</v>
      </c>
      <c r="G444">
        <f>+atualizaçãoIMOVEIS!D443</f>
        <v>0</v>
      </c>
      <c r="H444" s="67">
        <f ca="1">IF('Tabela de Peso'!$E$8-atualizaçãoIMOVEIS!T443=0,1,'Tabela de Peso'!$E$8-atualizaçãoIMOVEIS!T443)</f>
        <v>45488</v>
      </c>
      <c r="I444" s="57">
        <f ca="1">+TODAY()-atualizaçãoIMOVEIS!U443</f>
        <v>45488</v>
      </c>
      <c r="J444" s="54">
        <f>+atualizaçãoIMOVEIS!K443</f>
        <v>0</v>
      </c>
      <c r="K444" s="54"/>
      <c r="L444" s="54" t="e">
        <f t="shared" si="13"/>
        <v>#DIV/0!</v>
      </c>
      <c r="M444" s="54"/>
      <c r="N444" s="54">
        <f>+atualizaçãoIMOVEIS!L443</f>
        <v>0</v>
      </c>
      <c r="O444" s="54"/>
      <c r="P444" s="54">
        <f>+atualizaçãoIMOVEIS!N443</f>
        <v>0</v>
      </c>
      <c r="Q444" s="62">
        <f>SUM(W$3:W444)</f>
        <v>442</v>
      </c>
      <c r="R444">
        <f>+atualizaçãoIMOVEIS!Q443</f>
        <v>0</v>
      </c>
      <c r="S444">
        <f>+atualizaçãoIMOVEIS!S443</f>
        <v>0</v>
      </c>
      <c r="T444">
        <f>+atualizaçãoIMOVEIS!V443</f>
        <v>0</v>
      </c>
      <c r="U444" s="56">
        <f>IFERROR(VLOOKUP(G444,'Tabela de Peso'!B$36:E$53,4,0),1)</f>
        <v>1</v>
      </c>
      <c r="V444">
        <f>IF(J444=0,'Tabela de Peso'!E$11,'Tabela de Peso'!E$10)</f>
        <v>8</v>
      </c>
      <c r="W444" s="1">
        <f>IF(atualizaçãoIMOVEIS!AB443="Especial",'Tabela de Peso'!$E$4,1)</f>
        <v>1</v>
      </c>
      <c r="X444" s="1">
        <f>IFERROR(VLOOKUP(D444,'Tabela de Peso'!B:E,4,0),'Tabela de Peso'!E$32)</f>
        <v>-100</v>
      </c>
      <c r="Y444" s="70">
        <f>COUNTIF(Clientes!B:B,B444)</f>
        <v>1048347</v>
      </c>
      <c r="Z444" s="69">
        <f>+COUNTIF(Visitas!B:B,B444)</f>
        <v>1048172</v>
      </c>
      <c r="AA444" s="94">
        <f>IFERROR(VLOOKUP(B444,ZAP!A$2:AC$793,28,0),1)</f>
        <v>1</v>
      </c>
      <c r="AB444" s="65">
        <f>IFERROR(VLOOKUP(B444,ZAP!A$2:AC$793,26,0),1)</f>
        <v>1</v>
      </c>
      <c r="AC444" s="55">
        <f>IF(B444="",-9999999999,((AA444*'Tabela de Peso'!$E$7/H444)+(Z444*'Tabela de Peso'!$E$6/H444)+(Y444*'Tabela de Peso'!$E$5/H444)+(AB444*'Tabela de Peso'!$E$9+T444/1000)+W444+V444+X444+U444++AF444+S444+atualizaçãoIMOVEIS!R443)-I444-P444/1000)</f>
        <v>-9999999999</v>
      </c>
      <c r="AD444" s="66" t="str">
        <f>IFERROR(+VLOOKUP(B444,ZAP!A:D,3,0),"não")</f>
        <v>não</v>
      </c>
      <c r="AE444" s="55" t="str">
        <f>IF(B444="","",IF(A444&lt;81,IF(AD444="ativo","manter","inserir"),IF(AD444="ativo",IF(H444&lt;'Tabela de Peso'!D$8,"manter","retirar"),"Não anunciar")))</f>
        <v/>
      </c>
    </row>
    <row r="445" spans="1:31" s="11" customFormat="1" x14ac:dyDescent="0.25">
      <c r="A445" s="56">
        <f t="shared" ca="1" si="12"/>
        <v>85</v>
      </c>
      <c r="B445" t="str">
        <f>IF(atualizaçãoIMOVEIS!Y444="",IF(atualizaçãoIMOVEIS!Z444="","",atualizaçãoIMOVEIS!B444),atualizaçãoIMOVEIS!B444)</f>
        <v/>
      </c>
      <c r="C445" t="e">
        <f>+LEFT(atualizaçãoIMOVEIS!F444,SEARCH(",",atualizaçãoIMOVEIS!F444))</f>
        <v>#VALUE!</v>
      </c>
      <c r="D445">
        <f>+atualizaçãoIMOVEIS!H444</f>
        <v>0</v>
      </c>
      <c r="E445">
        <f>+atualizaçãoIMOVEIS!J444</f>
        <v>0</v>
      </c>
      <c r="F445">
        <f>IFERROR(LEFT(atualizaçãoIMOVEIS!Y444,SEARCH(",",atualizaçãoIMOVEIS!Y444)-1),atualizaçãoIMOVEIS!Y444)</f>
        <v>0</v>
      </c>
      <c r="G445">
        <f>+atualizaçãoIMOVEIS!D444</f>
        <v>0</v>
      </c>
      <c r="H445" s="67">
        <f ca="1">IF('Tabela de Peso'!$E$8-atualizaçãoIMOVEIS!T444=0,1,'Tabela de Peso'!$E$8-atualizaçãoIMOVEIS!T444)</f>
        <v>45488</v>
      </c>
      <c r="I445" s="57">
        <f ca="1">+TODAY()-atualizaçãoIMOVEIS!U444</f>
        <v>45488</v>
      </c>
      <c r="J445" s="54">
        <f>+atualizaçãoIMOVEIS!K444</f>
        <v>0</v>
      </c>
      <c r="K445" s="54"/>
      <c r="L445" s="54" t="e">
        <f t="shared" si="13"/>
        <v>#DIV/0!</v>
      </c>
      <c r="M445" s="54"/>
      <c r="N445" s="54">
        <f>+atualizaçãoIMOVEIS!L444</f>
        <v>0</v>
      </c>
      <c r="O445" s="54"/>
      <c r="P445" s="54">
        <f>+atualizaçãoIMOVEIS!N444</f>
        <v>0</v>
      </c>
      <c r="Q445" s="62">
        <f>SUM(W$3:W445)</f>
        <v>443</v>
      </c>
      <c r="R445">
        <f>+atualizaçãoIMOVEIS!Q444</f>
        <v>0</v>
      </c>
      <c r="S445">
        <f>+atualizaçãoIMOVEIS!S444</f>
        <v>0</v>
      </c>
      <c r="T445">
        <f>+atualizaçãoIMOVEIS!V444</f>
        <v>0</v>
      </c>
      <c r="U445" s="56">
        <f>IFERROR(VLOOKUP(G445,'Tabela de Peso'!B$36:E$53,4,0),1)</f>
        <v>1</v>
      </c>
      <c r="V445">
        <f>IF(J445=0,'Tabela de Peso'!E$11,'Tabela de Peso'!E$10)</f>
        <v>8</v>
      </c>
      <c r="W445" s="1">
        <f>IF(atualizaçãoIMOVEIS!AB444="Especial",'Tabela de Peso'!$E$4,1)</f>
        <v>1</v>
      </c>
      <c r="X445" s="1">
        <f>IFERROR(VLOOKUP(D445,'Tabela de Peso'!B:E,4,0),'Tabela de Peso'!E$32)</f>
        <v>-100</v>
      </c>
      <c r="Y445" s="70">
        <f>COUNTIF(Clientes!B:B,B445)</f>
        <v>1048347</v>
      </c>
      <c r="Z445" s="69">
        <f>+COUNTIF(Visitas!B:B,B445)</f>
        <v>1048172</v>
      </c>
      <c r="AA445" s="94">
        <f>IFERROR(VLOOKUP(B445,ZAP!A$2:AC$793,28,0),1)</f>
        <v>1</v>
      </c>
      <c r="AB445" s="65">
        <f>IFERROR(VLOOKUP(B445,ZAP!A$2:AC$793,26,0),1)</f>
        <v>1</v>
      </c>
      <c r="AC445" s="55">
        <f>IF(B445="",-9999999999,((AA445*'Tabela de Peso'!$E$7/H445)+(Z445*'Tabela de Peso'!$E$6/H445)+(Y445*'Tabela de Peso'!$E$5/H445)+(AB445*'Tabela de Peso'!$E$9+T445/1000)+W445+V445+X445+U445++AF445+S445+atualizaçãoIMOVEIS!R444)-I445-P445/1000)</f>
        <v>-9999999999</v>
      </c>
      <c r="AD445" s="66" t="str">
        <f>IFERROR(+VLOOKUP(B445,ZAP!A:D,3,0),"não")</f>
        <v>não</v>
      </c>
      <c r="AE445" s="55" t="str">
        <f>IF(B445="","",IF(A445&lt;81,IF(AD445="ativo","manter","inserir"),IF(AD445="ativo",IF(H445&lt;'Tabela de Peso'!D$8,"manter","retirar"),"Não anunciar")))</f>
        <v/>
      </c>
    </row>
    <row r="446" spans="1:31" s="11" customFormat="1" x14ac:dyDescent="0.25">
      <c r="A446" s="56">
        <f t="shared" ca="1" si="12"/>
        <v>85</v>
      </c>
      <c r="B446" t="str">
        <f>IF(atualizaçãoIMOVEIS!Y445="",IF(atualizaçãoIMOVEIS!Z445="","",atualizaçãoIMOVEIS!B445),atualizaçãoIMOVEIS!B445)</f>
        <v/>
      </c>
      <c r="C446" t="e">
        <f>+LEFT(atualizaçãoIMOVEIS!F445,SEARCH(",",atualizaçãoIMOVEIS!F445))</f>
        <v>#VALUE!</v>
      </c>
      <c r="D446">
        <f>+atualizaçãoIMOVEIS!H445</f>
        <v>0</v>
      </c>
      <c r="E446">
        <f>+atualizaçãoIMOVEIS!J445</f>
        <v>0</v>
      </c>
      <c r="F446">
        <f>IFERROR(LEFT(atualizaçãoIMOVEIS!Y445,SEARCH(",",atualizaçãoIMOVEIS!Y445)-1),atualizaçãoIMOVEIS!Y445)</f>
        <v>0</v>
      </c>
      <c r="G446">
        <f>+atualizaçãoIMOVEIS!D445</f>
        <v>0</v>
      </c>
      <c r="H446" s="67">
        <f ca="1">IF('Tabela de Peso'!$E$8-atualizaçãoIMOVEIS!T445=0,1,'Tabela de Peso'!$E$8-atualizaçãoIMOVEIS!T445)</f>
        <v>45488</v>
      </c>
      <c r="I446" s="57">
        <f ca="1">+TODAY()-atualizaçãoIMOVEIS!U445</f>
        <v>45488</v>
      </c>
      <c r="J446" s="54">
        <f>+atualizaçãoIMOVEIS!K445</f>
        <v>0</v>
      </c>
      <c r="K446" s="54"/>
      <c r="L446" s="54" t="e">
        <f t="shared" si="13"/>
        <v>#DIV/0!</v>
      </c>
      <c r="M446" s="54"/>
      <c r="N446" s="54">
        <f>+atualizaçãoIMOVEIS!L445</f>
        <v>0</v>
      </c>
      <c r="O446" s="54"/>
      <c r="P446" s="54">
        <f>+atualizaçãoIMOVEIS!N445</f>
        <v>0</v>
      </c>
      <c r="Q446" s="62">
        <f>SUM(W$3:W446)</f>
        <v>444</v>
      </c>
      <c r="R446">
        <f>+atualizaçãoIMOVEIS!Q445</f>
        <v>0</v>
      </c>
      <c r="S446">
        <f>+atualizaçãoIMOVEIS!S445</f>
        <v>0</v>
      </c>
      <c r="T446">
        <f>+atualizaçãoIMOVEIS!V445</f>
        <v>0</v>
      </c>
      <c r="U446" s="56">
        <f>IFERROR(VLOOKUP(G446,'Tabela de Peso'!B$36:E$53,4,0),1)</f>
        <v>1</v>
      </c>
      <c r="V446">
        <f>IF(J446=0,'Tabela de Peso'!E$11,'Tabela de Peso'!E$10)</f>
        <v>8</v>
      </c>
      <c r="W446" s="1">
        <f>IF(atualizaçãoIMOVEIS!AB445="Especial",'Tabela de Peso'!$E$4,1)</f>
        <v>1</v>
      </c>
      <c r="X446" s="1">
        <f>IFERROR(VLOOKUP(D446,'Tabela de Peso'!B:E,4,0),'Tabela de Peso'!E$32)</f>
        <v>-100</v>
      </c>
      <c r="Y446" s="70">
        <f>COUNTIF(Clientes!B:B,B446)</f>
        <v>1048347</v>
      </c>
      <c r="Z446" s="69">
        <f>+COUNTIF(Visitas!B:B,B446)</f>
        <v>1048172</v>
      </c>
      <c r="AA446" s="94">
        <f>IFERROR(VLOOKUP(B446,ZAP!A$2:AC$793,28,0),1)</f>
        <v>1</v>
      </c>
      <c r="AB446" s="65">
        <f>IFERROR(VLOOKUP(B446,ZAP!A$2:AC$793,26,0),1)</f>
        <v>1</v>
      </c>
      <c r="AC446" s="55">
        <f>IF(B446="",-9999999999,((AA446*'Tabela de Peso'!$E$7/H446)+(Z446*'Tabela de Peso'!$E$6/H446)+(Y446*'Tabela de Peso'!$E$5/H446)+(AB446*'Tabela de Peso'!$E$9+T446/1000)+W446+V446+X446+U446++AF446+S446+atualizaçãoIMOVEIS!R445)-I446-P446/1000)</f>
        <v>-9999999999</v>
      </c>
      <c r="AD446" s="66" t="str">
        <f>IFERROR(+VLOOKUP(B446,ZAP!A:D,3,0),"não")</f>
        <v>não</v>
      </c>
      <c r="AE446" s="55" t="str">
        <f>IF(B446="","",IF(A446&lt;81,IF(AD446="ativo","manter","inserir"),IF(AD446="ativo",IF(H446&lt;'Tabela de Peso'!D$8,"manter","retirar"),"Não anunciar")))</f>
        <v/>
      </c>
    </row>
    <row r="447" spans="1:31" s="11" customFormat="1" x14ac:dyDescent="0.25">
      <c r="A447" s="56">
        <f t="shared" ca="1" si="12"/>
        <v>85</v>
      </c>
      <c r="B447" t="str">
        <f>IF(atualizaçãoIMOVEIS!Y446="",IF(atualizaçãoIMOVEIS!Z446="","",atualizaçãoIMOVEIS!B446),atualizaçãoIMOVEIS!B446)</f>
        <v/>
      </c>
      <c r="C447" t="e">
        <f>+LEFT(atualizaçãoIMOVEIS!F446,SEARCH(",",atualizaçãoIMOVEIS!F446))</f>
        <v>#VALUE!</v>
      </c>
      <c r="D447">
        <f>+atualizaçãoIMOVEIS!H446</f>
        <v>0</v>
      </c>
      <c r="E447">
        <f>+atualizaçãoIMOVEIS!J446</f>
        <v>0</v>
      </c>
      <c r="F447">
        <f>IFERROR(LEFT(atualizaçãoIMOVEIS!Y446,SEARCH(",",atualizaçãoIMOVEIS!Y446)-1),atualizaçãoIMOVEIS!Y446)</f>
        <v>0</v>
      </c>
      <c r="G447">
        <f>+atualizaçãoIMOVEIS!D446</f>
        <v>0</v>
      </c>
      <c r="H447" s="67">
        <f ca="1">IF('Tabela de Peso'!$E$8-atualizaçãoIMOVEIS!T446=0,1,'Tabela de Peso'!$E$8-atualizaçãoIMOVEIS!T446)</f>
        <v>45488</v>
      </c>
      <c r="I447" s="57">
        <f ca="1">+TODAY()-atualizaçãoIMOVEIS!U446</f>
        <v>45488</v>
      </c>
      <c r="J447" s="54">
        <f>+atualizaçãoIMOVEIS!K446</f>
        <v>0</v>
      </c>
      <c r="K447" s="54"/>
      <c r="L447" s="54" t="e">
        <f t="shared" si="13"/>
        <v>#DIV/0!</v>
      </c>
      <c r="M447" s="54"/>
      <c r="N447" s="54">
        <f>+atualizaçãoIMOVEIS!L446</f>
        <v>0</v>
      </c>
      <c r="O447" s="54"/>
      <c r="P447" s="54">
        <f>+atualizaçãoIMOVEIS!N446</f>
        <v>0</v>
      </c>
      <c r="Q447" s="62">
        <f>SUM(W$3:W447)</f>
        <v>445</v>
      </c>
      <c r="R447">
        <f>+atualizaçãoIMOVEIS!Q446</f>
        <v>0</v>
      </c>
      <c r="S447">
        <f>+atualizaçãoIMOVEIS!S446</f>
        <v>0</v>
      </c>
      <c r="T447">
        <f>+atualizaçãoIMOVEIS!V446</f>
        <v>0</v>
      </c>
      <c r="U447" s="56">
        <f>IFERROR(VLOOKUP(G447,'Tabela de Peso'!B$36:E$53,4,0),1)</f>
        <v>1</v>
      </c>
      <c r="V447">
        <f>IF(J447=0,'Tabela de Peso'!E$11,'Tabela de Peso'!E$10)</f>
        <v>8</v>
      </c>
      <c r="W447" s="1">
        <f>IF(atualizaçãoIMOVEIS!AB446="Especial",'Tabela de Peso'!$E$4,1)</f>
        <v>1</v>
      </c>
      <c r="X447" s="1">
        <f>IFERROR(VLOOKUP(D447,'Tabela de Peso'!B:E,4,0),'Tabela de Peso'!E$32)</f>
        <v>-100</v>
      </c>
      <c r="Y447" s="70">
        <f>COUNTIF(Clientes!B:B,B447)</f>
        <v>1048347</v>
      </c>
      <c r="Z447" s="69">
        <f>+COUNTIF(Visitas!B:B,B447)</f>
        <v>1048172</v>
      </c>
      <c r="AA447" s="94">
        <f>IFERROR(VLOOKUP(B447,ZAP!A$2:AC$793,28,0),1)</f>
        <v>1</v>
      </c>
      <c r="AB447" s="65">
        <f>IFERROR(VLOOKUP(B447,ZAP!A$2:AC$793,26,0),1)</f>
        <v>1</v>
      </c>
      <c r="AC447" s="55">
        <f>IF(B447="",-9999999999,((AA447*'Tabela de Peso'!$E$7/H447)+(Z447*'Tabela de Peso'!$E$6/H447)+(Y447*'Tabela de Peso'!$E$5/H447)+(AB447*'Tabela de Peso'!$E$9+T447/1000)+W447+V447+X447+U447++AF447+S447+atualizaçãoIMOVEIS!R446)-I447-P447/1000)</f>
        <v>-9999999999</v>
      </c>
      <c r="AD447" s="66" t="str">
        <f>IFERROR(+VLOOKUP(B447,ZAP!A:D,3,0),"não")</f>
        <v>não</v>
      </c>
      <c r="AE447" s="55" t="str">
        <f>IF(B447="","",IF(A447&lt;81,IF(AD447="ativo","manter","inserir"),IF(AD447="ativo",IF(H447&lt;'Tabela de Peso'!D$8,"manter","retirar"),"Não anunciar")))</f>
        <v/>
      </c>
    </row>
    <row r="448" spans="1:31" s="11" customFormat="1" x14ac:dyDescent="0.25">
      <c r="A448" s="56">
        <f t="shared" ca="1" si="12"/>
        <v>85</v>
      </c>
      <c r="B448" t="str">
        <f>IF(atualizaçãoIMOVEIS!Y447="",IF(atualizaçãoIMOVEIS!Z447="","",atualizaçãoIMOVEIS!B447),atualizaçãoIMOVEIS!B447)</f>
        <v/>
      </c>
      <c r="C448" t="e">
        <f>+LEFT(atualizaçãoIMOVEIS!F447,SEARCH(",",atualizaçãoIMOVEIS!F447))</f>
        <v>#VALUE!</v>
      </c>
      <c r="D448">
        <f>+atualizaçãoIMOVEIS!H447</f>
        <v>0</v>
      </c>
      <c r="E448">
        <f>+atualizaçãoIMOVEIS!J447</f>
        <v>0</v>
      </c>
      <c r="F448">
        <f>IFERROR(LEFT(atualizaçãoIMOVEIS!Y447,SEARCH(",",atualizaçãoIMOVEIS!Y447)-1),atualizaçãoIMOVEIS!Y447)</f>
        <v>0</v>
      </c>
      <c r="G448">
        <f>+atualizaçãoIMOVEIS!D447</f>
        <v>0</v>
      </c>
      <c r="H448" s="67">
        <f ca="1">IF('Tabela de Peso'!$E$8-atualizaçãoIMOVEIS!T447=0,1,'Tabela de Peso'!$E$8-atualizaçãoIMOVEIS!T447)</f>
        <v>45488</v>
      </c>
      <c r="I448" s="57">
        <f ca="1">+TODAY()-atualizaçãoIMOVEIS!U447</f>
        <v>45488</v>
      </c>
      <c r="J448" s="54">
        <f>+atualizaçãoIMOVEIS!K447</f>
        <v>0</v>
      </c>
      <c r="K448" s="54"/>
      <c r="L448" s="54" t="e">
        <f t="shared" si="13"/>
        <v>#DIV/0!</v>
      </c>
      <c r="M448" s="54"/>
      <c r="N448" s="54">
        <f>+atualizaçãoIMOVEIS!L447</f>
        <v>0</v>
      </c>
      <c r="O448" s="54"/>
      <c r="P448" s="54">
        <f>+atualizaçãoIMOVEIS!N447</f>
        <v>0</v>
      </c>
      <c r="Q448" s="62">
        <f>SUM(W$3:W448)</f>
        <v>446</v>
      </c>
      <c r="R448">
        <f>+atualizaçãoIMOVEIS!Q447</f>
        <v>0</v>
      </c>
      <c r="S448">
        <f>+atualizaçãoIMOVEIS!S447</f>
        <v>0</v>
      </c>
      <c r="T448">
        <f>+atualizaçãoIMOVEIS!V447</f>
        <v>0</v>
      </c>
      <c r="U448" s="56">
        <f>IFERROR(VLOOKUP(G448,'Tabela de Peso'!B$36:E$53,4,0),1)</f>
        <v>1</v>
      </c>
      <c r="V448">
        <f>IF(J448=0,'Tabela de Peso'!E$11,'Tabela de Peso'!E$10)</f>
        <v>8</v>
      </c>
      <c r="W448" s="1">
        <f>IF(atualizaçãoIMOVEIS!AB447="Especial",'Tabela de Peso'!$E$4,1)</f>
        <v>1</v>
      </c>
      <c r="X448" s="1">
        <f>IFERROR(VLOOKUP(D448,'Tabela de Peso'!B:E,4,0),'Tabela de Peso'!E$32)</f>
        <v>-100</v>
      </c>
      <c r="Y448" s="70">
        <f>COUNTIF(Clientes!B:B,B448)</f>
        <v>1048347</v>
      </c>
      <c r="Z448" s="69">
        <f>+COUNTIF(Visitas!B:B,B448)</f>
        <v>1048172</v>
      </c>
      <c r="AA448" s="94">
        <f>IFERROR(VLOOKUP(B448,ZAP!A$2:AC$793,28,0),1)</f>
        <v>1</v>
      </c>
      <c r="AB448" s="65">
        <f>IFERROR(VLOOKUP(B448,ZAP!A$2:AC$793,26,0),1)</f>
        <v>1</v>
      </c>
      <c r="AC448" s="55">
        <f>IF(B448="",-9999999999,((AA448*'Tabela de Peso'!$E$7/H448)+(Z448*'Tabela de Peso'!$E$6/H448)+(Y448*'Tabela de Peso'!$E$5/H448)+(AB448*'Tabela de Peso'!$E$9+T448/1000)+W448+V448+X448+U448++AF448+S448+atualizaçãoIMOVEIS!R447)-I448-P448/1000)</f>
        <v>-9999999999</v>
      </c>
      <c r="AD448" s="66" t="str">
        <f>IFERROR(+VLOOKUP(B448,ZAP!A:D,3,0),"não")</f>
        <v>não</v>
      </c>
      <c r="AE448" s="55" t="str">
        <f>IF(B448="","",IF(A448&lt;81,IF(AD448="ativo","manter","inserir"),IF(AD448="ativo",IF(H448&lt;'Tabela de Peso'!D$8,"manter","retirar"),"Não anunciar")))</f>
        <v/>
      </c>
    </row>
    <row r="449" spans="1:31" s="11" customFormat="1" x14ac:dyDescent="0.25">
      <c r="A449" s="56">
        <f t="shared" ca="1" si="12"/>
        <v>85</v>
      </c>
      <c r="B449" t="str">
        <f>IF(atualizaçãoIMOVEIS!Y448="",IF(atualizaçãoIMOVEIS!Z448="","",atualizaçãoIMOVEIS!B448),atualizaçãoIMOVEIS!B448)</f>
        <v/>
      </c>
      <c r="C449" t="e">
        <f>+LEFT(atualizaçãoIMOVEIS!F448,SEARCH(",",atualizaçãoIMOVEIS!F448))</f>
        <v>#VALUE!</v>
      </c>
      <c r="D449">
        <f>+atualizaçãoIMOVEIS!H448</f>
        <v>0</v>
      </c>
      <c r="E449">
        <f>+atualizaçãoIMOVEIS!J448</f>
        <v>0</v>
      </c>
      <c r="F449">
        <f>IFERROR(LEFT(atualizaçãoIMOVEIS!Y448,SEARCH(",",atualizaçãoIMOVEIS!Y448)-1),atualizaçãoIMOVEIS!Y448)</f>
        <v>0</v>
      </c>
      <c r="G449">
        <f>+atualizaçãoIMOVEIS!D448</f>
        <v>0</v>
      </c>
      <c r="H449" s="67">
        <f ca="1">IF('Tabela de Peso'!$E$8-atualizaçãoIMOVEIS!T448=0,1,'Tabela de Peso'!$E$8-atualizaçãoIMOVEIS!T448)</f>
        <v>45488</v>
      </c>
      <c r="I449" s="57">
        <f ca="1">+TODAY()-atualizaçãoIMOVEIS!U448</f>
        <v>45488</v>
      </c>
      <c r="J449" s="54">
        <f>+atualizaçãoIMOVEIS!K448</f>
        <v>0</v>
      </c>
      <c r="K449" s="54"/>
      <c r="L449" s="54" t="e">
        <f t="shared" si="13"/>
        <v>#DIV/0!</v>
      </c>
      <c r="M449" s="54"/>
      <c r="N449" s="54">
        <f>+atualizaçãoIMOVEIS!L448</f>
        <v>0</v>
      </c>
      <c r="O449" s="54"/>
      <c r="P449" s="54">
        <f>+atualizaçãoIMOVEIS!N448</f>
        <v>0</v>
      </c>
      <c r="Q449" s="62">
        <f>SUM(W$3:W449)</f>
        <v>447</v>
      </c>
      <c r="R449">
        <f>+atualizaçãoIMOVEIS!Q448</f>
        <v>0</v>
      </c>
      <c r="S449">
        <f>+atualizaçãoIMOVEIS!S448</f>
        <v>0</v>
      </c>
      <c r="T449">
        <f>+atualizaçãoIMOVEIS!V448</f>
        <v>0</v>
      </c>
      <c r="U449" s="56">
        <f>IFERROR(VLOOKUP(G449,'Tabela de Peso'!B$36:E$53,4,0),1)</f>
        <v>1</v>
      </c>
      <c r="V449">
        <f>IF(J449=0,'Tabela de Peso'!E$11,'Tabela de Peso'!E$10)</f>
        <v>8</v>
      </c>
      <c r="W449" s="1">
        <f>IF(atualizaçãoIMOVEIS!AB448="Especial",'Tabela de Peso'!$E$4,1)</f>
        <v>1</v>
      </c>
      <c r="X449" s="1">
        <f>IFERROR(VLOOKUP(D449,'Tabela de Peso'!B:E,4,0),'Tabela de Peso'!E$32)</f>
        <v>-100</v>
      </c>
      <c r="Y449" s="70">
        <f>COUNTIF(Clientes!B:B,B449)</f>
        <v>1048347</v>
      </c>
      <c r="Z449" s="69">
        <f>+COUNTIF(Visitas!B:B,B449)</f>
        <v>1048172</v>
      </c>
      <c r="AA449" s="94">
        <f>IFERROR(VLOOKUP(B449,ZAP!A$2:AC$793,28,0),1)</f>
        <v>1</v>
      </c>
      <c r="AB449" s="65">
        <f>IFERROR(VLOOKUP(B449,ZAP!A$2:AC$793,26,0),1)</f>
        <v>1</v>
      </c>
      <c r="AC449" s="55">
        <f>IF(B449="",-9999999999,((AA449*'Tabela de Peso'!$E$7/H449)+(Z449*'Tabela de Peso'!$E$6/H449)+(Y449*'Tabela de Peso'!$E$5/H449)+(AB449*'Tabela de Peso'!$E$9+T449/1000)+W449+V449+X449+U449++AF449+S449+atualizaçãoIMOVEIS!R448)-I449-P449/1000)</f>
        <v>-9999999999</v>
      </c>
      <c r="AD449" s="66" t="str">
        <f>IFERROR(+VLOOKUP(B449,ZAP!A:D,3,0),"não")</f>
        <v>não</v>
      </c>
      <c r="AE449" s="55" t="str">
        <f>IF(B449="","",IF(A449&lt;81,IF(AD449="ativo","manter","inserir"),IF(AD449="ativo",IF(H449&lt;'Tabela de Peso'!D$8,"manter","retirar"),"Não anunciar")))</f>
        <v/>
      </c>
    </row>
    <row r="450" spans="1:31" s="11" customFormat="1" x14ac:dyDescent="0.25">
      <c r="A450" s="56">
        <f t="shared" ca="1" si="12"/>
        <v>85</v>
      </c>
      <c r="B450" t="str">
        <f>IF(atualizaçãoIMOVEIS!Y449="",IF(atualizaçãoIMOVEIS!Z449="","",atualizaçãoIMOVEIS!B449),atualizaçãoIMOVEIS!B449)</f>
        <v/>
      </c>
      <c r="C450" t="e">
        <f>+LEFT(atualizaçãoIMOVEIS!F449,SEARCH(",",atualizaçãoIMOVEIS!F449))</f>
        <v>#VALUE!</v>
      </c>
      <c r="D450">
        <f>+atualizaçãoIMOVEIS!H449</f>
        <v>0</v>
      </c>
      <c r="E450">
        <f>+atualizaçãoIMOVEIS!J449</f>
        <v>0</v>
      </c>
      <c r="F450">
        <f>IFERROR(LEFT(atualizaçãoIMOVEIS!Y449,SEARCH(",",atualizaçãoIMOVEIS!Y449)-1),atualizaçãoIMOVEIS!Y449)</f>
        <v>0</v>
      </c>
      <c r="G450">
        <f>+atualizaçãoIMOVEIS!D449</f>
        <v>0</v>
      </c>
      <c r="H450" s="67">
        <f ca="1">IF('Tabela de Peso'!$E$8-atualizaçãoIMOVEIS!T449=0,1,'Tabela de Peso'!$E$8-atualizaçãoIMOVEIS!T449)</f>
        <v>45488</v>
      </c>
      <c r="I450" s="57">
        <f ca="1">+TODAY()-atualizaçãoIMOVEIS!U449</f>
        <v>45488</v>
      </c>
      <c r="J450" s="54">
        <f>+atualizaçãoIMOVEIS!K449</f>
        <v>0</v>
      </c>
      <c r="K450" s="54"/>
      <c r="L450" s="54" t="e">
        <f t="shared" si="13"/>
        <v>#DIV/0!</v>
      </c>
      <c r="M450" s="54"/>
      <c r="N450" s="54">
        <f>+atualizaçãoIMOVEIS!L449</f>
        <v>0</v>
      </c>
      <c r="O450" s="54"/>
      <c r="P450" s="54">
        <f>+atualizaçãoIMOVEIS!N449</f>
        <v>0</v>
      </c>
      <c r="Q450" s="62">
        <f>SUM(W$3:W450)</f>
        <v>448</v>
      </c>
      <c r="R450">
        <f>+atualizaçãoIMOVEIS!Q449</f>
        <v>0</v>
      </c>
      <c r="S450">
        <f>+atualizaçãoIMOVEIS!S449</f>
        <v>0</v>
      </c>
      <c r="T450">
        <f>+atualizaçãoIMOVEIS!V449</f>
        <v>0</v>
      </c>
      <c r="U450" s="56">
        <f>IFERROR(VLOOKUP(G450,'Tabela de Peso'!B$36:E$53,4,0),1)</f>
        <v>1</v>
      </c>
      <c r="V450">
        <f>IF(J450=0,'Tabela de Peso'!E$11,'Tabela de Peso'!E$10)</f>
        <v>8</v>
      </c>
      <c r="W450" s="1">
        <f>IF(atualizaçãoIMOVEIS!AB449="Especial",'Tabela de Peso'!$E$4,1)</f>
        <v>1</v>
      </c>
      <c r="X450" s="1">
        <f>IFERROR(VLOOKUP(D450,'Tabela de Peso'!B:E,4,0),'Tabela de Peso'!E$32)</f>
        <v>-100</v>
      </c>
      <c r="Y450" s="70">
        <f>COUNTIF(Clientes!B:B,B450)</f>
        <v>1048347</v>
      </c>
      <c r="Z450" s="69">
        <f>+COUNTIF(Visitas!B:B,B450)</f>
        <v>1048172</v>
      </c>
      <c r="AA450" s="94">
        <f>IFERROR(VLOOKUP(B450,ZAP!A$2:AC$793,28,0),1)</f>
        <v>1</v>
      </c>
      <c r="AB450" s="65">
        <f>IFERROR(VLOOKUP(B450,ZAP!A$2:AC$793,26,0),1)</f>
        <v>1</v>
      </c>
      <c r="AC450" s="55">
        <f>IF(B450="",-9999999999,((AA450*'Tabela de Peso'!$E$7/H450)+(Z450*'Tabela de Peso'!$E$6/H450)+(Y450*'Tabela de Peso'!$E$5/H450)+(AB450*'Tabela de Peso'!$E$9+T450/1000)+W450+V450+X450+U450++AF450+S450+atualizaçãoIMOVEIS!R449)-I450-P450/1000)</f>
        <v>-9999999999</v>
      </c>
      <c r="AD450" s="66" t="str">
        <f>IFERROR(+VLOOKUP(B450,ZAP!A:D,3,0),"não")</f>
        <v>não</v>
      </c>
      <c r="AE450" s="55" t="str">
        <f>IF(B450="","",IF(A450&lt;81,IF(AD450="ativo","manter","inserir"),IF(AD450="ativo",IF(H450&lt;'Tabela de Peso'!D$8,"manter","retirar"),"Não anunciar")))</f>
        <v/>
      </c>
    </row>
    <row r="451" spans="1:31" s="11" customFormat="1" x14ac:dyDescent="0.25">
      <c r="A451" s="56">
        <f t="shared" ref="A451:A508" ca="1" si="14">+_xlfn.RANK.EQ(AC451,AC$3:AC$2201,0)</f>
        <v>85</v>
      </c>
      <c r="B451" t="str">
        <f>IF(atualizaçãoIMOVEIS!Y450="",IF(atualizaçãoIMOVEIS!Z450="","",atualizaçãoIMOVEIS!B450),atualizaçãoIMOVEIS!B450)</f>
        <v/>
      </c>
      <c r="C451" t="e">
        <f>+LEFT(atualizaçãoIMOVEIS!F450,SEARCH(",",atualizaçãoIMOVEIS!F450))</f>
        <v>#VALUE!</v>
      </c>
      <c r="D451">
        <f>+atualizaçãoIMOVEIS!H450</f>
        <v>0</v>
      </c>
      <c r="E451">
        <f>+atualizaçãoIMOVEIS!J450</f>
        <v>0</v>
      </c>
      <c r="F451">
        <f>IFERROR(LEFT(atualizaçãoIMOVEIS!Y450,SEARCH(",",atualizaçãoIMOVEIS!Y450)-1),atualizaçãoIMOVEIS!Y450)</f>
        <v>0</v>
      </c>
      <c r="G451">
        <f>+atualizaçãoIMOVEIS!D450</f>
        <v>0</v>
      </c>
      <c r="H451" s="67">
        <f ca="1">IF('Tabela de Peso'!$E$8-atualizaçãoIMOVEIS!T450=0,1,'Tabela de Peso'!$E$8-atualizaçãoIMOVEIS!T450)</f>
        <v>45488</v>
      </c>
      <c r="I451" s="57">
        <f ca="1">+TODAY()-atualizaçãoIMOVEIS!U450</f>
        <v>45488</v>
      </c>
      <c r="J451" s="54">
        <f>+atualizaçãoIMOVEIS!K450</f>
        <v>0</v>
      </c>
      <c r="K451" s="54"/>
      <c r="L451" s="54" t="e">
        <f t="shared" ref="L451:L508" si="15">+J451/T451</f>
        <v>#DIV/0!</v>
      </c>
      <c r="M451" s="54"/>
      <c r="N451" s="54">
        <f>+atualizaçãoIMOVEIS!L450</f>
        <v>0</v>
      </c>
      <c r="O451" s="54"/>
      <c r="P451" s="54">
        <f>+atualizaçãoIMOVEIS!N450</f>
        <v>0</v>
      </c>
      <c r="Q451" s="62">
        <f>SUM(W$3:W451)</f>
        <v>449</v>
      </c>
      <c r="R451">
        <f>+atualizaçãoIMOVEIS!Q450</f>
        <v>0</v>
      </c>
      <c r="S451">
        <f>+atualizaçãoIMOVEIS!S450</f>
        <v>0</v>
      </c>
      <c r="T451">
        <f>+atualizaçãoIMOVEIS!V450</f>
        <v>0</v>
      </c>
      <c r="U451" s="56">
        <f>IFERROR(VLOOKUP(G451,'Tabela de Peso'!B$36:E$53,4,0),1)</f>
        <v>1</v>
      </c>
      <c r="V451">
        <f>IF(J451=0,'Tabela de Peso'!E$11,'Tabela de Peso'!E$10)</f>
        <v>8</v>
      </c>
      <c r="W451" s="1">
        <f>IF(atualizaçãoIMOVEIS!AB450="Especial",'Tabela de Peso'!$E$4,1)</f>
        <v>1</v>
      </c>
      <c r="X451" s="1">
        <f>IFERROR(VLOOKUP(D451,'Tabela de Peso'!B:E,4,0),'Tabela de Peso'!E$32)</f>
        <v>-100</v>
      </c>
      <c r="Y451" s="70">
        <f>COUNTIF(Clientes!B:B,B451)</f>
        <v>1048347</v>
      </c>
      <c r="Z451" s="69">
        <f>+COUNTIF(Visitas!B:B,B451)</f>
        <v>1048172</v>
      </c>
      <c r="AA451" s="94">
        <f>IFERROR(VLOOKUP(B451,ZAP!A$2:AC$793,28,0),1)</f>
        <v>1</v>
      </c>
      <c r="AB451" s="65">
        <f>IFERROR(VLOOKUP(B451,ZAP!A$2:AC$793,26,0),1)</f>
        <v>1</v>
      </c>
      <c r="AC451" s="55">
        <f>IF(B451="",-9999999999,((AA451*'Tabela de Peso'!$E$7/H451)+(Z451*'Tabela de Peso'!$E$6/H451)+(Y451*'Tabela de Peso'!$E$5/H451)+(AB451*'Tabela de Peso'!$E$9+T451/1000)+W451+V451+X451+U451++AF451+S451+atualizaçãoIMOVEIS!R450)-I451-P451/1000)</f>
        <v>-9999999999</v>
      </c>
      <c r="AD451" s="66" t="str">
        <f>IFERROR(+VLOOKUP(B451,ZAP!A:D,3,0),"não")</f>
        <v>não</v>
      </c>
      <c r="AE451" s="55" t="str">
        <f>IF(B451="","",IF(A451&lt;81,IF(AD451="ativo","manter","inserir"),IF(AD451="ativo",IF(H451&lt;'Tabela de Peso'!D$8,"manter","retirar"),"Não anunciar")))</f>
        <v/>
      </c>
    </row>
    <row r="452" spans="1:31" s="11" customFormat="1" x14ac:dyDescent="0.25">
      <c r="A452" s="56">
        <f t="shared" ca="1" si="14"/>
        <v>85</v>
      </c>
      <c r="B452" t="str">
        <f>IF(atualizaçãoIMOVEIS!Y451="",IF(atualizaçãoIMOVEIS!Z451="","",atualizaçãoIMOVEIS!B451),atualizaçãoIMOVEIS!B451)</f>
        <v/>
      </c>
      <c r="C452" t="e">
        <f>+LEFT(atualizaçãoIMOVEIS!F451,SEARCH(",",atualizaçãoIMOVEIS!F451))</f>
        <v>#VALUE!</v>
      </c>
      <c r="D452">
        <f>+atualizaçãoIMOVEIS!H451</f>
        <v>0</v>
      </c>
      <c r="E452">
        <f>+atualizaçãoIMOVEIS!J451</f>
        <v>0</v>
      </c>
      <c r="F452">
        <f>IFERROR(LEFT(atualizaçãoIMOVEIS!Y451,SEARCH(",",atualizaçãoIMOVEIS!Y451)-1),atualizaçãoIMOVEIS!Y451)</f>
        <v>0</v>
      </c>
      <c r="G452">
        <f>+atualizaçãoIMOVEIS!D451</f>
        <v>0</v>
      </c>
      <c r="H452" s="67">
        <f ca="1">IF('Tabela de Peso'!$E$8-atualizaçãoIMOVEIS!T451=0,1,'Tabela de Peso'!$E$8-atualizaçãoIMOVEIS!T451)</f>
        <v>45488</v>
      </c>
      <c r="I452" s="57">
        <f ca="1">+TODAY()-atualizaçãoIMOVEIS!U451</f>
        <v>45488</v>
      </c>
      <c r="J452" s="54">
        <f>+atualizaçãoIMOVEIS!K451</f>
        <v>0</v>
      </c>
      <c r="K452" s="54"/>
      <c r="L452" s="54" t="e">
        <f t="shared" si="15"/>
        <v>#DIV/0!</v>
      </c>
      <c r="M452" s="54"/>
      <c r="N452" s="54">
        <f>+atualizaçãoIMOVEIS!L451</f>
        <v>0</v>
      </c>
      <c r="O452" s="54"/>
      <c r="P452" s="54">
        <f>+atualizaçãoIMOVEIS!N451</f>
        <v>0</v>
      </c>
      <c r="Q452" s="62">
        <f>SUM(W$3:W452)</f>
        <v>450</v>
      </c>
      <c r="R452">
        <f>+atualizaçãoIMOVEIS!Q451</f>
        <v>0</v>
      </c>
      <c r="S452">
        <f>+atualizaçãoIMOVEIS!S451</f>
        <v>0</v>
      </c>
      <c r="T452">
        <f>+atualizaçãoIMOVEIS!V451</f>
        <v>0</v>
      </c>
      <c r="U452" s="56">
        <f>IFERROR(VLOOKUP(G452,'Tabela de Peso'!B$36:E$53,4,0),1)</f>
        <v>1</v>
      </c>
      <c r="V452">
        <f>IF(J452=0,'Tabela de Peso'!E$11,'Tabela de Peso'!E$10)</f>
        <v>8</v>
      </c>
      <c r="W452" s="1">
        <f>IF(atualizaçãoIMOVEIS!AB451="Especial",'Tabela de Peso'!$E$4,1)</f>
        <v>1</v>
      </c>
      <c r="X452" s="1">
        <f>IFERROR(VLOOKUP(D452,'Tabela de Peso'!B:E,4,0),'Tabela de Peso'!E$32)</f>
        <v>-100</v>
      </c>
      <c r="Y452" s="70">
        <f>COUNTIF(Clientes!B:B,B452)</f>
        <v>1048347</v>
      </c>
      <c r="Z452" s="69">
        <f>+COUNTIF(Visitas!B:B,B452)</f>
        <v>1048172</v>
      </c>
      <c r="AA452" s="94">
        <f>IFERROR(VLOOKUP(B452,ZAP!A$2:AC$793,28,0),1)</f>
        <v>1</v>
      </c>
      <c r="AB452" s="65">
        <f>IFERROR(VLOOKUP(B452,ZAP!A$2:AC$793,26,0),1)</f>
        <v>1</v>
      </c>
      <c r="AC452" s="55">
        <f>IF(B452="",-9999999999,((AA452*'Tabela de Peso'!$E$7/H452)+(Z452*'Tabela de Peso'!$E$6/H452)+(Y452*'Tabela de Peso'!$E$5/H452)+(AB452*'Tabela de Peso'!$E$9+T452/1000)+W452+V452+X452+U452++AF452+S452+atualizaçãoIMOVEIS!R451)-I452-P452/1000)</f>
        <v>-9999999999</v>
      </c>
      <c r="AD452" s="66" t="str">
        <f>IFERROR(+VLOOKUP(B452,ZAP!A:D,3,0),"não")</f>
        <v>não</v>
      </c>
      <c r="AE452" s="55" t="str">
        <f>IF(B452="","",IF(A452&lt;81,IF(AD452="ativo","manter","inserir"),IF(AD452="ativo",IF(H452&lt;'Tabela de Peso'!D$8,"manter","retirar"),"Não anunciar")))</f>
        <v/>
      </c>
    </row>
    <row r="453" spans="1:31" s="11" customFormat="1" x14ac:dyDescent="0.25">
      <c r="A453" s="56">
        <f t="shared" ca="1" si="14"/>
        <v>85</v>
      </c>
      <c r="B453" t="str">
        <f>IF(atualizaçãoIMOVEIS!Y452="",IF(atualizaçãoIMOVEIS!Z452="","",atualizaçãoIMOVEIS!B452),atualizaçãoIMOVEIS!B452)</f>
        <v/>
      </c>
      <c r="C453" t="e">
        <f>+LEFT(atualizaçãoIMOVEIS!F452,SEARCH(",",atualizaçãoIMOVEIS!F452))</f>
        <v>#VALUE!</v>
      </c>
      <c r="D453">
        <f>+atualizaçãoIMOVEIS!H452</f>
        <v>0</v>
      </c>
      <c r="E453">
        <f>+atualizaçãoIMOVEIS!J452</f>
        <v>0</v>
      </c>
      <c r="F453">
        <f>IFERROR(LEFT(atualizaçãoIMOVEIS!Y452,SEARCH(",",atualizaçãoIMOVEIS!Y452)-1),atualizaçãoIMOVEIS!Y452)</f>
        <v>0</v>
      </c>
      <c r="G453">
        <f>+atualizaçãoIMOVEIS!D452</f>
        <v>0</v>
      </c>
      <c r="H453" s="67">
        <f ca="1">IF('Tabela de Peso'!$E$8-atualizaçãoIMOVEIS!T452=0,1,'Tabela de Peso'!$E$8-atualizaçãoIMOVEIS!T452)</f>
        <v>45488</v>
      </c>
      <c r="I453" s="57">
        <f ca="1">+TODAY()-atualizaçãoIMOVEIS!U452</f>
        <v>45488</v>
      </c>
      <c r="J453" s="54">
        <f>+atualizaçãoIMOVEIS!K452</f>
        <v>0</v>
      </c>
      <c r="K453" s="54"/>
      <c r="L453" s="54" t="e">
        <f t="shared" si="15"/>
        <v>#DIV/0!</v>
      </c>
      <c r="M453" s="54"/>
      <c r="N453" s="54">
        <f>+atualizaçãoIMOVEIS!L452</f>
        <v>0</v>
      </c>
      <c r="O453" s="54"/>
      <c r="P453" s="54">
        <f>+atualizaçãoIMOVEIS!N452</f>
        <v>0</v>
      </c>
      <c r="Q453" s="62">
        <f>SUM(W$3:W453)</f>
        <v>451</v>
      </c>
      <c r="R453">
        <f>+atualizaçãoIMOVEIS!Q452</f>
        <v>0</v>
      </c>
      <c r="S453">
        <f>+atualizaçãoIMOVEIS!S452</f>
        <v>0</v>
      </c>
      <c r="T453">
        <f>+atualizaçãoIMOVEIS!V452</f>
        <v>0</v>
      </c>
      <c r="U453" s="56">
        <f>IFERROR(VLOOKUP(G453,'Tabela de Peso'!B$36:E$53,4,0),1)</f>
        <v>1</v>
      </c>
      <c r="V453">
        <f>IF(J453=0,'Tabela de Peso'!E$11,'Tabela de Peso'!E$10)</f>
        <v>8</v>
      </c>
      <c r="W453" s="1">
        <f>IF(atualizaçãoIMOVEIS!AB452="Especial",'Tabela de Peso'!$E$4,1)</f>
        <v>1</v>
      </c>
      <c r="X453" s="1">
        <f>IFERROR(VLOOKUP(D453,'Tabela de Peso'!B:E,4,0),'Tabela de Peso'!E$32)</f>
        <v>-100</v>
      </c>
      <c r="Y453" s="70">
        <f>COUNTIF(Clientes!B:B,B453)</f>
        <v>1048347</v>
      </c>
      <c r="Z453" s="69">
        <f>+COUNTIF(Visitas!B:B,B453)</f>
        <v>1048172</v>
      </c>
      <c r="AA453" s="94">
        <f>IFERROR(VLOOKUP(B453,ZAP!A$2:AC$793,28,0),1)</f>
        <v>1</v>
      </c>
      <c r="AB453" s="65">
        <f>IFERROR(VLOOKUP(B453,ZAP!A$2:AC$793,26,0),1)</f>
        <v>1</v>
      </c>
      <c r="AC453" s="55">
        <f>IF(B453="",-9999999999,((AA453*'Tabela de Peso'!$E$7/H453)+(Z453*'Tabela de Peso'!$E$6/H453)+(Y453*'Tabela de Peso'!$E$5/H453)+(AB453*'Tabela de Peso'!$E$9+T453/1000)+W453+V453+X453+U453++AF453+S453+atualizaçãoIMOVEIS!R452)-I453-P453/1000)</f>
        <v>-9999999999</v>
      </c>
      <c r="AD453" s="66" t="str">
        <f>IFERROR(+VLOOKUP(B453,ZAP!A:D,3,0),"não")</f>
        <v>não</v>
      </c>
      <c r="AE453" s="55" t="str">
        <f>IF(B453="","",IF(A453&lt;81,IF(AD453="ativo","manter","inserir"),IF(AD453="ativo",IF(H453&lt;'Tabela de Peso'!D$8,"manter","retirar"),"Não anunciar")))</f>
        <v/>
      </c>
    </row>
    <row r="454" spans="1:31" s="11" customFormat="1" x14ac:dyDescent="0.25">
      <c r="A454" s="56">
        <f t="shared" ca="1" si="14"/>
        <v>85</v>
      </c>
      <c r="B454" t="str">
        <f>IF(atualizaçãoIMOVEIS!Y453="",IF(atualizaçãoIMOVEIS!Z453="","",atualizaçãoIMOVEIS!B453),atualizaçãoIMOVEIS!B453)</f>
        <v/>
      </c>
      <c r="C454" t="e">
        <f>+LEFT(atualizaçãoIMOVEIS!F453,SEARCH(",",atualizaçãoIMOVEIS!F453))</f>
        <v>#VALUE!</v>
      </c>
      <c r="D454">
        <f>+atualizaçãoIMOVEIS!H453</f>
        <v>0</v>
      </c>
      <c r="E454">
        <f>+atualizaçãoIMOVEIS!J453</f>
        <v>0</v>
      </c>
      <c r="F454">
        <f>IFERROR(LEFT(atualizaçãoIMOVEIS!Y453,SEARCH(",",atualizaçãoIMOVEIS!Y453)-1),atualizaçãoIMOVEIS!Y453)</f>
        <v>0</v>
      </c>
      <c r="G454">
        <f>+atualizaçãoIMOVEIS!D453</f>
        <v>0</v>
      </c>
      <c r="H454" s="67">
        <f ca="1">IF('Tabela de Peso'!$E$8-atualizaçãoIMOVEIS!T453=0,1,'Tabela de Peso'!$E$8-atualizaçãoIMOVEIS!T453)</f>
        <v>45488</v>
      </c>
      <c r="I454" s="57">
        <f ca="1">+TODAY()-atualizaçãoIMOVEIS!U453</f>
        <v>45488</v>
      </c>
      <c r="J454" s="54">
        <f>+atualizaçãoIMOVEIS!K453</f>
        <v>0</v>
      </c>
      <c r="K454" s="54"/>
      <c r="L454" s="54" t="e">
        <f t="shared" si="15"/>
        <v>#DIV/0!</v>
      </c>
      <c r="M454" s="54"/>
      <c r="N454" s="54">
        <f>+atualizaçãoIMOVEIS!L453</f>
        <v>0</v>
      </c>
      <c r="O454" s="54"/>
      <c r="P454" s="54">
        <f>+atualizaçãoIMOVEIS!N453</f>
        <v>0</v>
      </c>
      <c r="Q454" s="62">
        <f>SUM(W$3:W454)</f>
        <v>452</v>
      </c>
      <c r="R454">
        <f>+atualizaçãoIMOVEIS!Q453</f>
        <v>0</v>
      </c>
      <c r="S454">
        <f>+atualizaçãoIMOVEIS!S453</f>
        <v>0</v>
      </c>
      <c r="T454">
        <f>+atualizaçãoIMOVEIS!V453</f>
        <v>0</v>
      </c>
      <c r="U454" s="56">
        <f>IFERROR(VLOOKUP(G454,'Tabela de Peso'!B$36:E$53,4,0),1)</f>
        <v>1</v>
      </c>
      <c r="V454">
        <f>IF(J454=0,'Tabela de Peso'!E$11,'Tabela de Peso'!E$10)</f>
        <v>8</v>
      </c>
      <c r="W454" s="1">
        <f>IF(atualizaçãoIMOVEIS!AB453="Especial",'Tabela de Peso'!$E$4,1)</f>
        <v>1</v>
      </c>
      <c r="X454" s="1">
        <f>IFERROR(VLOOKUP(D454,'Tabela de Peso'!B:E,4,0),'Tabela de Peso'!E$32)</f>
        <v>-100</v>
      </c>
      <c r="Y454" s="70">
        <f>COUNTIF(Clientes!B:B,B454)</f>
        <v>1048347</v>
      </c>
      <c r="Z454" s="69">
        <f>+COUNTIF(Visitas!B:B,B454)</f>
        <v>1048172</v>
      </c>
      <c r="AA454" s="94">
        <f>IFERROR(VLOOKUP(B454,ZAP!A$2:AC$793,28,0),1)</f>
        <v>1</v>
      </c>
      <c r="AB454" s="65">
        <f>IFERROR(VLOOKUP(B454,ZAP!A$2:AC$793,26,0),1)</f>
        <v>1</v>
      </c>
      <c r="AC454" s="55">
        <f>IF(B454="",-9999999999,((AA454*'Tabela de Peso'!$E$7/H454)+(Z454*'Tabela de Peso'!$E$6/H454)+(Y454*'Tabela de Peso'!$E$5/H454)+(AB454*'Tabela de Peso'!$E$9+T454/1000)+W454+V454+X454+U454++AF454+S454+atualizaçãoIMOVEIS!R453)-I454-P454/1000)</f>
        <v>-9999999999</v>
      </c>
      <c r="AD454" s="66" t="str">
        <f>IFERROR(+VLOOKUP(B454,ZAP!A:D,3,0),"não")</f>
        <v>não</v>
      </c>
      <c r="AE454" s="55" t="str">
        <f>IF(B454="","",IF(A454&lt;81,IF(AD454="ativo","manter","inserir"),IF(AD454="ativo",IF(H454&lt;'Tabela de Peso'!D$8,"manter","retirar"),"Não anunciar")))</f>
        <v/>
      </c>
    </row>
    <row r="455" spans="1:31" s="11" customFormat="1" x14ac:dyDescent="0.25">
      <c r="A455" s="56">
        <f t="shared" ca="1" si="14"/>
        <v>85</v>
      </c>
      <c r="B455" t="str">
        <f>IF(atualizaçãoIMOVEIS!Y454="",IF(atualizaçãoIMOVEIS!Z454="","",atualizaçãoIMOVEIS!B454),atualizaçãoIMOVEIS!B454)</f>
        <v/>
      </c>
      <c r="C455" t="e">
        <f>+LEFT(atualizaçãoIMOVEIS!F454,SEARCH(",",atualizaçãoIMOVEIS!F454))</f>
        <v>#VALUE!</v>
      </c>
      <c r="D455">
        <f>+atualizaçãoIMOVEIS!H454</f>
        <v>0</v>
      </c>
      <c r="E455">
        <f>+atualizaçãoIMOVEIS!J454</f>
        <v>0</v>
      </c>
      <c r="F455">
        <f>IFERROR(LEFT(atualizaçãoIMOVEIS!Y454,SEARCH(",",atualizaçãoIMOVEIS!Y454)-1),atualizaçãoIMOVEIS!Y454)</f>
        <v>0</v>
      </c>
      <c r="G455">
        <f>+atualizaçãoIMOVEIS!D454</f>
        <v>0</v>
      </c>
      <c r="H455" s="67">
        <f ca="1">IF('Tabela de Peso'!$E$8-atualizaçãoIMOVEIS!T454=0,1,'Tabela de Peso'!$E$8-atualizaçãoIMOVEIS!T454)</f>
        <v>45488</v>
      </c>
      <c r="I455" s="57">
        <f ca="1">+TODAY()-atualizaçãoIMOVEIS!U454</f>
        <v>45488</v>
      </c>
      <c r="J455" s="54">
        <f>+atualizaçãoIMOVEIS!K454</f>
        <v>0</v>
      </c>
      <c r="K455" s="54"/>
      <c r="L455" s="54" t="e">
        <f t="shared" si="15"/>
        <v>#DIV/0!</v>
      </c>
      <c r="M455" s="54"/>
      <c r="N455" s="54">
        <f>+atualizaçãoIMOVEIS!L454</f>
        <v>0</v>
      </c>
      <c r="O455" s="54"/>
      <c r="P455" s="54">
        <f>+atualizaçãoIMOVEIS!N454</f>
        <v>0</v>
      </c>
      <c r="Q455" s="62">
        <f>SUM(W$3:W455)</f>
        <v>453</v>
      </c>
      <c r="R455">
        <f>+atualizaçãoIMOVEIS!Q454</f>
        <v>0</v>
      </c>
      <c r="S455">
        <f>+atualizaçãoIMOVEIS!S454</f>
        <v>0</v>
      </c>
      <c r="T455">
        <f>+atualizaçãoIMOVEIS!V454</f>
        <v>0</v>
      </c>
      <c r="U455" s="56">
        <f>IFERROR(VLOOKUP(G455,'Tabela de Peso'!B$36:E$53,4,0),1)</f>
        <v>1</v>
      </c>
      <c r="V455">
        <f>IF(J455=0,'Tabela de Peso'!E$11,'Tabela de Peso'!E$10)</f>
        <v>8</v>
      </c>
      <c r="W455" s="1">
        <f>IF(atualizaçãoIMOVEIS!AB454="Especial",'Tabela de Peso'!$E$4,1)</f>
        <v>1</v>
      </c>
      <c r="X455" s="1">
        <f>IFERROR(VLOOKUP(D455,'Tabela de Peso'!B:E,4,0),'Tabela de Peso'!E$32)</f>
        <v>-100</v>
      </c>
      <c r="Y455" s="70">
        <f>COUNTIF(Clientes!B:B,B455)</f>
        <v>1048347</v>
      </c>
      <c r="Z455" s="69">
        <f>+COUNTIF(Visitas!B:B,B455)</f>
        <v>1048172</v>
      </c>
      <c r="AA455" s="94">
        <f>IFERROR(VLOOKUP(B455,ZAP!A$2:AC$793,28,0),1)</f>
        <v>1</v>
      </c>
      <c r="AB455" s="65">
        <f>IFERROR(VLOOKUP(B455,ZAP!A$2:AC$793,26,0),1)</f>
        <v>1</v>
      </c>
      <c r="AC455" s="55">
        <f>IF(B455="",-9999999999,((AA455*'Tabela de Peso'!$E$7/H455)+(Z455*'Tabela de Peso'!$E$6/H455)+(Y455*'Tabela de Peso'!$E$5/H455)+(AB455*'Tabela de Peso'!$E$9+T455/1000)+W455+V455+X455+U455++AF455+S455+atualizaçãoIMOVEIS!R454)-I455-P455/1000)</f>
        <v>-9999999999</v>
      </c>
      <c r="AD455" s="66" t="str">
        <f>IFERROR(+VLOOKUP(B455,ZAP!A:D,3,0),"não")</f>
        <v>não</v>
      </c>
      <c r="AE455" s="55" t="str">
        <f>IF(B455="","",IF(A455&lt;81,IF(AD455="ativo","manter","inserir"),IF(AD455="ativo",IF(H455&lt;'Tabela de Peso'!D$8,"manter","retirar"),"Não anunciar")))</f>
        <v/>
      </c>
    </row>
    <row r="456" spans="1:31" s="11" customFormat="1" x14ac:dyDescent="0.25">
      <c r="A456" s="56">
        <f t="shared" ca="1" si="14"/>
        <v>85</v>
      </c>
      <c r="B456" t="str">
        <f>IF(atualizaçãoIMOVEIS!Y455="",IF(atualizaçãoIMOVEIS!Z455="","",atualizaçãoIMOVEIS!B455),atualizaçãoIMOVEIS!B455)</f>
        <v/>
      </c>
      <c r="C456" t="e">
        <f>+LEFT(atualizaçãoIMOVEIS!F455,SEARCH(",",atualizaçãoIMOVEIS!F455))</f>
        <v>#VALUE!</v>
      </c>
      <c r="D456">
        <f>+atualizaçãoIMOVEIS!H455</f>
        <v>0</v>
      </c>
      <c r="E456">
        <f>+atualizaçãoIMOVEIS!J455</f>
        <v>0</v>
      </c>
      <c r="F456">
        <f>IFERROR(LEFT(atualizaçãoIMOVEIS!Y455,SEARCH(",",atualizaçãoIMOVEIS!Y455)-1),atualizaçãoIMOVEIS!Y455)</f>
        <v>0</v>
      </c>
      <c r="G456">
        <f>+atualizaçãoIMOVEIS!D455</f>
        <v>0</v>
      </c>
      <c r="H456" s="67">
        <f ca="1">IF('Tabela de Peso'!$E$8-atualizaçãoIMOVEIS!T455=0,1,'Tabela de Peso'!$E$8-atualizaçãoIMOVEIS!T455)</f>
        <v>45488</v>
      </c>
      <c r="I456" s="57">
        <f ca="1">+TODAY()-atualizaçãoIMOVEIS!U455</f>
        <v>45488</v>
      </c>
      <c r="J456" s="54">
        <f>+atualizaçãoIMOVEIS!K455</f>
        <v>0</v>
      </c>
      <c r="K456" s="54"/>
      <c r="L456" s="54" t="e">
        <f t="shared" si="15"/>
        <v>#DIV/0!</v>
      </c>
      <c r="M456" s="54"/>
      <c r="N456" s="54">
        <f>+atualizaçãoIMOVEIS!L455</f>
        <v>0</v>
      </c>
      <c r="O456" s="54"/>
      <c r="P456" s="54">
        <f>+atualizaçãoIMOVEIS!N455</f>
        <v>0</v>
      </c>
      <c r="Q456" s="62">
        <f>SUM(W$3:W456)</f>
        <v>454</v>
      </c>
      <c r="R456">
        <f>+atualizaçãoIMOVEIS!Q455</f>
        <v>0</v>
      </c>
      <c r="S456">
        <f>+atualizaçãoIMOVEIS!S455</f>
        <v>0</v>
      </c>
      <c r="T456">
        <f>+atualizaçãoIMOVEIS!V455</f>
        <v>0</v>
      </c>
      <c r="U456" s="56">
        <f>IFERROR(VLOOKUP(G456,'Tabela de Peso'!B$36:E$53,4,0),1)</f>
        <v>1</v>
      </c>
      <c r="V456">
        <f>IF(J456=0,'Tabela de Peso'!E$11,'Tabela de Peso'!E$10)</f>
        <v>8</v>
      </c>
      <c r="W456" s="1">
        <f>IF(atualizaçãoIMOVEIS!AB455="Especial",'Tabela de Peso'!$E$4,1)</f>
        <v>1</v>
      </c>
      <c r="X456" s="1">
        <f>IFERROR(VLOOKUP(D456,'Tabela de Peso'!B:E,4,0),'Tabela de Peso'!E$32)</f>
        <v>-100</v>
      </c>
      <c r="Y456" s="70">
        <f>COUNTIF(Clientes!B:B,B456)</f>
        <v>1048347</v>
      </c>
      <c r="Z456" s="69">
        <f>+COUNTIF(Visitas!B:B,B456)</f>
        <v>1048172</v>
      </c>
      <c r="AA456" s="94">
        <f>IFERROR(VLOOKUP(B456,ZAP!A$2:AC$793,28,0),1)</f>
        <v>1</v>
      </c>
      <c r="AB456" s="65">
        <f>IFERROR(VLOOKUP(B456,ZAP!A$2:AC$793,26,0),1)</f>
        <v>1</v>
      </c>
      <c r="AC456" s="55">
        <f>IF(B456="",-9999999999,((AA456*'Tabela de Peso'!$E$7/H456)+(Z456*'Tabela de Peso'!$E$6/H456)+(Y456*'Tabela de Peso'!$E$5/H456)+(AB456*'Tabela de Peso'!$E$9+T456/1000)+W456+V456+X456+U456++AF456+S456+atualizaçãoIMOVEIS!R455)-I456-P456/1000)</f>
        <v>-9999999999</v>
      </c>
      <c r="AD456" s="66" t="str">
        <f>IFERROR(+VLOOKUP(B456,ZAP!A:D,3,0),"não")</f>
        <v>não</v>
      </c>
      <c r="AE456" s="55" t="str">
        <f>IF(B456="","",IF(A456&lt;81,IF(AD456="ativo","manter","inserir"),IF(AD456="ativo",IF(H456&lt;'Tabela de Peso'!D$8,"manter","retirar"),"Não anunciar")))</f>
        <v/>
      </c>
    </row>
    <row r="457" spans="1:31" s="11" customFormat="1" x14ac:dyDescent="0.25">
      <c r="A457" s="56">
        <f t="shared" ca="1" si="14"/>
        <v>85</v>
      </c>
      <c r="B457" t="str">
        <f>IF(atualizaçãoIMOVEIS!Y456="",IF(atualizaçãoIMOVEIS!Z456="","",atualizaçãoIMOVEIS!B456),atualizaçãoIMOVEIS!B456)</f>
        <v/>
      </c>
      <c r="C457" t="e">
        <f>+LEFT(atualizaçãoIMOVEIS!F456,SEARCH(",",atualizaçãoIMOVEIS!F456))</f>
        <v>#VALUE!</v>
      </c>
      <c r="D457">
        <f>+atualizaçãoIMOVEIS!H456</f>
        <v>0</v>
      </c>
      <c r="E457">
        <f>+atualizaçãoIMOVEIS!J456</f>
        <v>0</v>
      </c>
      <c r="F457">
        <f>IFERROR(LEFT(atualizaçãoIMOVEIS!Y456,SEARCH(",",atualizaçãoIMOVEIS!Y456)-1),atualizaçãoIMOVEIS!Y456)</f>
        <v>0</v>
      </c>
      <c r="G457">
        <f>+atualizaçãoIMOVEIS!D456</f>
        <v>0</v>
      </c>
      <c r="H457" s="67">
        <f ca="1">IF('Tabela de Peso'!$E$8-atualizaçãoIMOVEIS!T456=0,1,'Tabela de Peso'!$E$8-atualizaçãoIMOVEIS!T456)</f>
        <v>45488</v>
      </c>
      <c r="I457" s="57">
        <f ca="1">+TODAY()-atualizaçãoIMOVEIS!U456</f>
        <v>45488</v>
      </c>
      <c r="J457" s="54">
        <f>+atualizaçãoIMOVEIS!K456</f>
        <v>0</v>
      </c>
      <c r="K457" s="54"/>
      <c r="L457" s="54" t="e">
        <f t="shared" si="15"/>
        <v>#DIV/0!</v>
      </c>
      <c r="M457" s="54"/>
      <c r="N457" s="54">
        <f>+atualizaçãoIMOVEIS!L456</f>
        <v>0</v>
      </c>
      <c r="O457" s="54"/>
      <c r="P457" s="54">
        <f>+atualizaçãoIMOVEIS!N456</f>
        <v>0</v>
      </c>
      <c r="Q457" s="62">
        <f>SUM(W$3:W457)</f>
        <v>455</v>
      </c>
      <c r="R457">
        <f>+atualizaçãoIMOVEIS!Q456</f>
        <v>0</v>
      </c>
      <c r="S457">
        <f>+atualizaçãoIMOVEIS!S456</f>
        <v>0</v>
      </c>
      <c r="T457">
        <f>+atualizaçãoIMOVEIS!V456</f>
        <v>0</v>
      </c>
      <c r="U457" s="56">
        <f>IFERROR(VLOOKUP(G457,'Tabela de Peso'!B$36:E$53,4,0),1)</f>
        <v>1</v>
      </c>
      <c r="V457">
        <f>IF(J457=0,'Tabela de Peso'!E$11,'Tabela de Peso'!E$10)</f>
        <v>8</v>
      </c>
      <c r="W457" s="1">
        <f>IF(atualizaçãoIMOVEIS!AB456="Especial",'Tabela de Peso'!$E$4,1)</f>
        <v>1</v>
      </c>
      <c r="X457" s="1">
        <f>IFERROR(VLOOKUP(D457,'Tabela de Peso'!B:E,4,0),'Tabela de Peso'!E$32)</f>
        <v>-100</v>
      </c>
      <c r="Y457" s="70">
        <f>COUNTIF(Clientes!B:B,B457)</f>
        <v>1048347</v>
      </c>
      <c r="Z457" s="69">
        <f>+COUNTIF(Visitas!B:B,B457)</f>
        <v>1048172</v>
      </c>
      <c r="AA457" s="94">
        <f>IFERROR(VLOOKUP(B457,ZAP!A$2:AC$793,28,0),1)</f>
        <v>1</v>
      </c>
      <c r="AB457" s="65">
        <f>IFERROR(VLOOKUP(B457,ZAP!A$2:AC$793,26,0),1)</f>
        <v>1</v>
      </c>
      <c r="AC457" s="55">
        <f>IF(B457="",-9999999999,((AA457*'Tabela de Peso'!$E$7/H457)+(Z457*'Tabela de Peso'!$E$6/H457)+(Y457*'Tabela de Peso'!$E$5/H457)+(AB457*'Tabela de Peso'!$E$9+T457/1000)+W457+V457+X457+U457++AF457+S457+atualizaçãoIMOVEIS!R456)-I457-P457/1000)</f>
        <v>-9999999999</v>
      </c>
      <c r="AD457" s="66" t="str">
        <f>IFERROR(+VLOOKUP(B457,ZAP!A:D,3,0),"não")</f>
        <v>não</v>
      </c>
      <c r="AE457" s="55" t="str">
        <f>IF(B457="","",IF(A457&lt;81,IF(AD457="ativo","manter","inserir"),IF(AD457="ativo",IF(H457&lt;'Tabela de Peso'!D$8,"manter","retirar"),"Não anunciar")))</f>
        <v/>
      </c>
    </row>
    <row r="458" spans="1:31" s="11" customFormat="1" x14ac:dyDescent="0.25">
      <c r="A458" s="56">
        <f t="shared" ca="1" si="14"/>
        <v>85</v>
      </c>
      <c r="B458" t="str">
        <f>IF(atualizaçãoIMOVEIS!Y457="",IF(atualizaçãoIMOVEIS!Z457="","",atualizaçãoIMOVEIS!B457),atualizaçãoIMOVEIS!B457)</f>
        <v/>
      </c>
      <c r="C458" t="e">
        <f>+LEFT(atualizaçãoIMOVEIS!F457,SEARCH(",",atualizaçãoIMOVEIS!F457))</f>
        <v>#VALUE!</v>
      </c>
      <c r="D458">
        <f>+atualizaçãoIMOVEIS!H457</f>
        <v>0</v>
      </c>
      <c r="E458">
        <f>+atualizaçãoIMOVEIS!J457</f>
        <v>0</v>
      </c>
      <c r="F458">
        <f>IFERROR(LEFT(atualizaçãoIMOVEIS!Y457,SEARCH(",",atualizaçãoIMOVEIS!Y457)-1),atualizaçãoIMOVEIS!Y457)</f>
        <v>0</v>
      </c>
      <c r="G458">
        <f>+atualizaçãoIMOVEIS!D457</f>
        <v>0</v>
      </c>
      <c r="H458" s="67">
        <f ca="1">IF('Tabela de Peso'!$E$8-atualizaçãoIMOVEIS!T457=0,1,'Tabela de Peso'!$E$8-atualizaçãoIMOVEIS!T457)</f>
        <v>45488</v>
      </c>
      <c r="I458" s="57">
        <f ca="1">+TODAY()-atualizaçãoIMOVEIS!U457</f>
        <v>45488</v>
      </c>
      <c r="J458" s="54">
        <f>+atualizaçãoIMOVEIS!K457</f>
        <v>0</v>
      </c>
      <c r="K458" s="54"/>
      <c r="L458" s="54" t="e">
        <f t="shared" si="15"/>
        <v>#DIV/0!</v>
      </c>
      <c r="M458" s="54"/>
      <c r="N458" s="54">
        <f>+atualizaçãoIMOVEIS!L457</f>
        <v>0</v>
      </c>
      <c r="O458" s="54"/>
      <c r="P458" s="54">
        <f>+atualizaçãoIMOVEIS!N457</f>
        <v>0</v>
      </c>
      <c r="Q458" s="62">
        <f>SUM(W$3:W458)</f>
        <v>456</v>
      </c>
      <c r="R458">
        <f>+atualizaçãoIMOVEIS!Q457</f>
        <v>0</v>
      </c>
      <c r="S458">
        <f>+atualizaçãoIMOVEIS!S457</f>
        <v>0</v>
      </c>
      <c r="T458">
        <f>+atualizaçãoIMOVEIS!V457</f>
        <v>0</v>
      </c>
      <c r="U458" s="56">
        <f>IFERROR(VLOOKUP(G458,'Tabela de Peso'!B$36:E$53,4,0),1)</f>
        <v>1</v>
      </c>
      <c r="V458">
        <f>IF(J458=0,'Tabela de Peso'!E$11,'Tabela de Peso'!E$10)</f>
        <v>8</v>
      </c>
      <c r="W458" s="1">
        <f>IF(atualizaçãoIMOVEIS!AB457="Especial",'Tabela de Peso'!$E$4,1)</f>
        <v>1</v>
      </c>
      <c r="X458" s="1">
        <f>IFERROR(VLOOKUP(D458,'Tabela de Peso'!B:E,4,0),'Tabela de Peso'!E$32)</f>
        <v>-100</v>
      </c>
      <c r="Y458" s="70">
        <f>COUNTIF(Clientes!B:B,B458)</f>
        <v>1048347</v>
      </c>
      <c r="Z458" s="69">
        <f>+COUNTIF(Visitas!B:B,B458)</f>
        <v>1048172</v>
      </c>
      <c r="AA458" s="94">
        <f>IFERROR(VLOOKUP(B458,ZAP!A$2:AC$793,28,0),1)</f>
        <v>1</v>
      </c>
      <c r="AB458" s="65">
        <f>IFERROR(VLOOKUP(B458,ZAP!A$2:AC$793,26,0),1)</f>
        <v>1</v>
      </c>
      <c r="AC458" s="55">
        <f>IF(B458="",-9999999999,((AA458*'Tabela de Peso'!$E$7/H458)+(Z458*'Tabela de Peso'!$E$6/H458)+(Y458*'Tabela de Peso'!$E$5/H458)+(AB458*'Tabela de Peso'!$E$9+T458/1000)+W458+V458+X458+U458++AF458+S458+atualizaçãoIMOVEIS!R457)-I458-P458/1000)</f>
        <v>-9999999999</v>
      </c>
      <c r="AD458" s="66" t="str">
        <f>IFERROR(+VLOOKUP(B458,ZAP!A:D,3,0),"não")</f>
        <v>não</v>
      </c>
      <c r="AE458" s="55" t="str">
        <f>IF(B458="","",IF(A458&lt;81,IF(AD458="ativo","manter","inserir"),IF(AD458="ativo",IF(H458&lt;'Tabela de Peso'!D$8,"manter","retirar"),"Não anunciar")))</f>
        <v/>
      </c>
    </row>
    <row r="459" spans="1:31" s="11" customFormat="1" x14ac:dyDescent="0.25">
      <c r="A459" s="56">
        <f t="shared" ca="1" si="14"/>
        <v>85</v>
      </c>
      <c r="B459" t="str">
        <f>IF(atualizaçãoIMOVEIS!Y458="",IF(atualizaçãoIMOVEIS!Z458="","",atualizaçãoIMOVEIS!B458),atualizaçãoIMOVEIS!B458)</f>
        <v/>
      </c>
      <c r="C459" t="e">
        <f>+LEFT(atualizaçãoIMOVEIS!F458,SEARCH(",",atualizaçãoIMOVEIS!F458))</f>
        <v>#VALUE!</v>
      </c>
      <c r="D459">
        <f>+atualizaçãoIMOVEIS!H458</f>
        <v>0</v>
      </c>
      <c r="E459">
        <f>+atualizaçãoIMOVEIS!J458</f>
        <v>0</v>
      </c>
      <c r="F459">
        <f>IFERROR(LEFT(atualizaçãoIMOVEIS!Y458,SEARCH(",",atualizaçãoIMOVEIS!Y458)-1),atualizaçãoIMOVEIS!Y458)</f>
        <v>0</v>
      </c>
      <c r="G459">
        <f>+atualizaçãoIMOVEIS!D458</f>
        <v>0</v>
      </c>
      <c r="H459" s="67">
        <f ca="1">IF('Tabela de Peso'!$E$8-atualizaçãoIMOVEIS!T458=0,1,'Tabela de Peso'!$E$8-atualizaçãoIMOVEIS!T458)</f>
        <v>45488</v>
      </c>
      <c r="I459" s="57">
        <f ca="1">+TODAY()-atualizaçãoIMOVEIS!U458</f>
        <v>45488</v>
      </c>
      <c r="J459" s="54">
        <f>+atualizaçãoIMOVEIS!K458</f>
        <v>0</v>
      </c>
      <c r="K459" s="54"/>
      <c r="L459" s="54" t="e">
        <f t="shared" si="15"/>
        <v>#DIV/0!</v>
      </c>
      <c r="M459" s="54"/>
      <c r="N459" s="54">
        <f>+atualizaçãoIMOVEIS!L458</f>
        <v>0</v>
      </c>
      <c r="O459" s="54"/>
      <c r="P459" s="54">
        <f>+atualizaçãoIMOVEIS!N458</f>
        <v>0</v>
      </c>
      <c r="Q459" s="62">
        <f>SUM(W$3:W459)</f>
        <v>457</v>
      </c>
      <c r="R459">
        <f>+atualizaçãoIMOVEIS!Q458</f>
        <v>0</v>
      </c>
      <c r="S459">
        <f>+atualizaçãoIMOVEIS!S458</f>
        <v>0</v>
      </c>
      <c r="T459">
        <f>+atualizaçãoIMOVEIS!V458</f>
        <v>0</v>
      </c>
      <c r="U459" s="56">
        <f>IFERROR(VLOOKUP(G459,'Tabela de Peso'!B$36:E$53,4,0),1)</f>
        <v>1</v>
      </c>
      <c r="V459">
        <f>IF(J459=0,'Tabela de Peso'!E$11,'Tabela de Peso'!E$10)</f>
        <v>8</v>
      </c>
      <c r="W459" s="1">
        <f>IF(atualizaçãoIMOVEIS!AB458="Especial",'Tabela de Peso'!$E$4,1)</f>
        <v>1</v>
      </c>
      <c r="X459" s="1">
        <f>IFERROR(VLOOKUP(D459,'Tabela de Peso'!B:E,4,0),'Tabela de Peso'!E$32)</f>
        <v>-100</v>
      </c>
      <c r="Y459" s="70">
        <f>COUNTIF(Clientes!B:B,B459)</f>
        <v>1048347</v>
      </c>
      <c r="Z459" s="69">
        <f>+COUNTIF(Visitas!B:B,B459)</f>
        <v>1048172</v>
      </c>
      <c r="AA459" s="94">
        <f>IFERROR(VLOOKUP(B459,ZAP!A$2:AC$793,28,0),1)</f>
        <v>1</v>
      </c>
      <c r="AB459" s="65">
        <f>IFERROR(VLOOKUP(B459,ZAP!A$2:AC$793,26,0),1)</f>
        <v>1</v>
      </c>
      <c r="AC459" s="55">
        <f>IF(B459="",-9999999999,((AA459*'Tabela de Peso'!$E$7/H459)+(Z459*'Tabela de Peso'!$E$6/H459)+(Y459*'Tabela de Peso'!$E$5/H459)+(AB459*'Tabela de Peso'!$E$9+T459/1000)+W459+V459+X459+U459++AF459+S459+atualizaçãoIMOVEIS!R458)-I459-P459/1000)</f>
        <v>-9999999999</v>
      </c>
      <c r="AD459" s="66" t="str">
        <f>IFERROR(+VLOOKUP(B459,ZAP!A:D,3,0),"não")</f>
        <v>não</v>
      </c>
      <c r="AE459" s="55" t="str">
        <f>IF(B459="","",IF(A459&lt;81,IF(AD459="ativo","manter","inserir"),IF(AD459="ativo",IF(H459&lt;'Tabela de Peso'!D$8,"manter","retirar"),"Não anunciar")))</f>
        <v/>
      </c>
    </row>
    <row r="460" spans="1:31" s="11" customFormat="1" x14ac:dyDescent="0.25">
      <c r="A460" s="56">
        <f t="shared" ca="1" si="14"/>
        <v>85</v>
      </c>
      <c r="B460" t="str">
        <f>IF(atualizaçãoIMOVEIS!Y459="",IF(atualizaçãoIMOVEIS!Z459="","",atualizaçãoIMOVEIS!B459),atualizaçãoIMOVEIS!B459)</f>
        <v/>
      </c>
      <c r="C460" t="e">
        <f>+LEFT(atualizaçãoIMOVEIS!F459,SEARCH(",",atualizaçãoIMOVEIS!F459))</f>
        <v>#VALUE!</v>
      </c>
      <c r="D460">
        <f>+atualizaçãoIMOVEIS!H459</f>
        <v>0</v>
      </c>
      <c r="E460">
        <f>+atualizaçãoIMOVEIS!J459</f>
        <v>0</v>
      </c>
      <c r="F460">
        <f>IFERROR(LEFT(atualizaçãoIMOVEIS!Y459,SEARCH(",",atualizaçãoIMOVEIS!Y459)-1),atualizaçãoIMOVEIS!Y459)</f>
        <v>0</v>
      </c>
      <c r="G460">
        <f>+atualizaçãoIMOVEIS!D459</f>
        <v>0</v>
      </c>
      <c r="H460" s="67">
        <f ca="1">IF('Tabela de Peso'!$E$8-atualizaçãoIMOVEIS!T459=0,1,'Tabela de Peso'!$E$8-atualizaçãoIMOVEIS!T459)</f>
        <v>45488</v>
      </c>
      <c r="I460" s="57">
        <f ca="1">+TODAY()-atualizaçãoIMOVEIS!U459</f>
        <v>45488</v>
      </c>
      <c r="J460" s="54">
        <f>+atualizaçãoIMOVEIS!K459</f>
        <v>0</v>
      </c>
      <c r="K460" s="54"/>
      <c r="L460" s="54" t="e">
        <f t="shared" si="15"/>
        <v>#DIV/0!</v>
      </c>
      <c r="M460" s="54"/>
      <c r="N460" s="54">
        <f>+atualizaçãoIMOVEIS!L459</f>
        <v>0</v>
      </c>
      <c r="O460" s="54"/>
      <c r="P460" s="54">
        <f>+atualizaçãoIMOVEIS!N459</f>
        <v>0</v>
      </c>
      <c r="Q460" s="62">
        <f>SUM(W$3:W460)</f>
        <v>458</v>
      </c>
      <c r="R460">
        <f>+atualizaçãoIMOVEIS!Q459</f>
        <v>0</v>
      </c>
      <c r="S460">
        <f>+atualizaçãoIMOVEIS!S459</f>
        <v>0</v>
      </c>
      <c r="T460">
        <f>+atualizaçãoIMOVEIS!V459</f>
        <v>0</v>
      </c>
      <c r="U460" s="56">
        <f>IFERROR(VLOOKUP(G460,'Tabela de Peso'!B$36:E$53,4,0),1)</f>
        <v>1</v>
      </c>
      <c r="V460">
        <f>IF(J460=0,'Tabela de Peso'!E$11,'Tabela de Peso'!E$10)</f>
        <v>8</v>
      </c>
      <c r="W460" s="1">
        <f>IF(atualizaçãoIMOVEIS!AB459="Especial",'Tabela de Peso'!$E$4,1)</f>
        <v>1</v>
      </c>
      <c r="X460" s="1">
        <f>IFERROR(VLOOKUP(D460,'Tabela de Peso'!B:E,4,0),'Tabela de Peso'!E$32)</f>
        <v>-100</v>
      </c>
      <c r="Y460" s="70">
        <f>COUNTIF(Clientes!B:B,B460)</f>
        <v>1048347</v>
      </c>
      <c r="Z460" s="69">
        <f>+COUNTIF(Visitas!B:B,B460)</f>
        <v>1048172</v>
      </c>
      <c r="AA460" s="94">
        <f>IFERROR(VLOOKUP(B460,ZAP!A$2:AC$793,28,0),1)</f>
        <v>1</v>
      </c>
      <c r="AB460" s="65">
        <f>IFERROR(VLOOKUP(B460,ZAP!A$2:AC$793,26,0),1)</f>
        <v>1</v>
      </c>
      <c r="AC460" s="55">
        <f>IF(B460="",-9999999999,((AA460*'Tabela de Peso'!$E$7/H460)+(Z460*'Tabela de Peso'!$E$6/H460)+(Y460*'Tabela de Peso'!$E$5/H460)+(AB460*'Tabela de Peso'!$E$9+T460/1000)+W460+V460+X460+U460++AF460+S460+atualizaçãoIMOVEIS!R459)-I460-P460/1000)</f>
        <v>-9999999999</v>
      </c>
      <c r="AD460" s="66" t="str">
        <f>IFERROR(+VLOOKUP(B460,ZAP!A:D,3,0),"não")</f>
        <v>não</v>
      </c>
      <c r="AE460" s="55" t="str">
        <f>IF(B460="","",IF(A460&lt;81,IF(AD460="ativo","manter","inserir"),IF(AD460="ativo",IF(H460&lt;'Tabela de Peso'!D$8,"manter","retirar"),"Não anunciar")))</f>
        <v/>
      </c>
    </row>
    <row r="461" spans="1:31" s="11" customFormat="1" x14ac:dyDescent="0.25">
      <c r="A461" s="56">
        <f t="shared" ca="1" si="14"/>
        <v>85</v>
      </c>
      <c r="B461" t="str">
        <f>IF(atualizaçãoIMOVEIS!Y460="",IF(atualizaçãoIMOVEIS!Z460="","",atualizaçãoIMOVEIS!B460),atualizaçãoIMOVEIS!B460)</f>
        <v/>
      </c>
      <c r="C461" t="e">
        <f>+LEFT(atualizaçãoIMOVEIS!F460,SEARCH(",",atualizaçãoIMOVEIS!F460))</f>
        <v>#VALUE!</v>
      </c>
      <c r="D461">
        <f>+atualizaçãoIMOVEIS!H460</f>
        <v>0</v>
      </c>
      <c r="E461">
        <f>+atualizaçãoIMOVEIS!J460</f>
        <v>0</v>
      </c>
      <c r="F461">
        <f>IFERROR(LEFT(atualizaçãoIMOVEIS!Y460,SEARCH(",",atualizaçãoIMOVEIS!Y460)-1),atualizaçãoIMOVEIS!Y460)</f>
        <v>0</v>
      </c>
      <c r="G461">
        <f>+atualizaçãoIMOVEIS!D460</f>
        <v>0</v>
      </c>
      <c r="H461" s="67">
        <f ca="1">IF('Tabela de Peso'!$E$8-atualizaçãoIMOVEIS!T460=0,1,'Tabela de Peso'!$E$8-atualizaçãoIMOVEIS!T460)</f>
        <v>45488</v>
      </c>
      <c r="I461" s="57">
        <f ca="1">+TODAY()-atualizaçãoIMOVEIS!U460</f>
        <v>45488</v>
      </c>
      <c r="J461" s="54">
        <f>+atualizaçãoIMOVEIS!K460</f>
        <v>0</v>
      </c>
      <c r="K461" s="54"/>
      <c r="L461" s="54" t="e">
        <f t="shared" si="15"/>
        <v>#DIV/0!</v>
      </c>
      <c r="M461" s="54"/>
      <c r="N461" s="54">
        <f>+atualizaçãoIMOVEIS!L460</f>
        <v>0</v>
      </c>
      <c r="O461" s="54"/>
      <c r="P461" s="54">
        <f>+atualizaçãoIMOVEIS!N460</f>
        <v>0</v>
      </c>
      <c r="Q461" s="62">
        <f>SUM(W$3:W461)</f>
        <v>459</v>
      </c>
      <c r="R461">
        <f>+atualizaçãoIMOVEIS!Q460</f>
        <v>0</v>
      </c>
      <c r="S461">
        <f>+atualizaçãoIMOVEIS!S460</f>
        <v>0</v>
      </c>
      <c r="T461">
        <f>+atualizaçãoIMOVEIS!V460</f>
        <v>0</v>
      </c>
      <c r="U461" s="56">
        <f>IFERROR(VLOOKUP(G461,'Tabela de Peso'!B$36:E$53,4,0),1)</f>
        <v>1</v>
      </c>
      <c r="V461">
        <f>IF(J461=0,'Tabela de Peso'!E$11,'Tabela de Peso'!E$10)</f>
        <v>8</v>
      </c>
      <c r="W461" s="1">
        <f>IF(atualizaçãoIMOVEIS!AB460="Especial",'Tabela de Peso'!$E$4,1)</f>
        <v>1</v>
      </c>
      <c r="X461" s="1">
        <f>IFERROR(VLOOKUP(D461,'Tabela de Peso'!B:E,4,0),'Tabela de Peso'!E$32)</f>
        <v>-100</v>
      </c>
      <c r="Y461" s="70">
        <f>COUNTIF(Clientes!B:B,B461)</f>
        <v>1048347</v>
      </c>
      <c r="Z461" s="69">
        <f>+COUNTIF(Visitas!B:B,B461)</f>
        <v>1048172</v>
      </c>
      <c r="AA461" s="94">
        <f>IFERROR(VLOOKUP(B461,ZAP!A$2:AC$793,28,0),1)</f>
        <v>1</v>
      </c>
      <c r="AB461" s="65">
        <f>IFERROR(VLOOKUP(B461,ZAP!A$2:AC$793,26,0),1)</f>
        <v>1</v>
      </c>
      <c r="AC461" s="55">
        <f>IF(B461="",-9999999999,((AA461*'Tabela de Peso'!$E$7/H461)+(Z461*'Tabela de Peso'!$E$6/H461)+(Y461*'Tabela de Peso'!$E$5/H461)+(AB461*'Tabela de Peso'!$E$9+T461/1000)+W461+V461+X461+U461++AF461+S461+atualizaçãoIMOVEIS!R460)-I461-P461/1000)</f>
        <v>-9999999999</v>
      </c>
      <c r="AD461" s="66" t="str">
        <f>IFERROR(+VLOOKUP(B461,ZAP!A:D,3,0),"não")</f>
        <v>não</v>
      </c>
      <c r="AE461" s="55" t="str">
        <f>IF(B461="","",IF(A461&lt;81,IF(AD461="ativo","manter","inserir"),IF(AD461="ativo",IF(H461&lt;'Tabela de Peso'!D$8,"manter","retirar"),"Não anunciar")))</f>
        <v/>
      </c>
    </row>
    <row r="462" spans="1:31" s="11" customFormat="1" x14ac:dyDescent="0.25">
      <c r="A462" s="56">
        <f t="shared" ca="1" si="14"/>
        <v>85</v>
      </c>
      <c r="B462" t="str">
        <f>IF(atualizaçãoIMOVEIS!Y461="",IF(atualizaçãoIMOVEIS!Z461="","",atualizaçãoIMOVEIS!B461),atualizaçãoIMOVEIS!B461)</f>
        <v/>
      </c>
      <c r="C462" t="e">
        <f>+LEFT(atualizaçãoIMOVEIS!F461,SEARCH(",",atualizaçãoIMOVEIS!F461))</f>
        <v>#VALUE!</v>
      </c>
      <c r="D462">
        <f>+atualizaçãoIMOVEIS!H461</f>
        <v>0</v>
      </c>
      <c r="E462">
        <f>+atualizaçãoIMOVEIS!J461</f>
        <v>0</v>
      </c>
      <c r="F462">
        <f>IFERROR(LEFT(atualizaçãoIMOVEIS!Y461,SEARCH(",",atualizaçãoIMOVEIS!Y461)-1),atualizaçãoIMOVEIS!Y461)</f>
        <v>0</v>
      </c>
      <c r="G462">
        <f>+atualizaçãoIMOVEIS!D461</f>
        <v>0</v>
      </c>
      <c r="H462" s="67">
        <f ca="1">IF('Tabela de Peso'!$E$8-atualizaçãoIMOVEIS!T461=0,1,'Tabela de Peso'!$E$8-atualizaçãoIMOVEIS!T461)</f>
        <v>45488</v>
      </c>
      <c r="I462" s="57">
        <f ca="1">+TODAY()-atualizaçãoIMOVEIS!U461</f>
        <v>45488</v>
      </c>
      <c r="J462" s="54">
        <f>+atualizaçãoIMOVEIS!K461</f>
        <v>0</v>
      </c>
      <c r="K462" s="54"/>
      <c r="L462" s="54" t="e">
        <f t="shared" si="15"/>
        <v>#DIV/0!</v>
      </c>
      <c r="M462" s="54"/>
      <c r="N462" s="54">
        <f>+atualizaçãoIMOVEIS!L461</f>
        <v>0</v>
      </c>
      <c r="O462" s="54"/>
      <c r="P462" s="54">
        <f>+atualizaçãoIMOVEIS!N461</f>
        <v>0</v>
      </c>
      <c r="Q462" s="62">
        <f>SUM(W$3:W462)</f>
        <v>460</v>
      </c>
      <c r="R462">
        <f>+atualizaçãoIMOVEIS!Q461</f>
        <v>0</v>
      </c>
      <c r="S462">
        <f>+atualizaçãoIMOVEIS!S461</f>
        <v>0</v>
      </c>
      <c r="T462">
        <f>+atualizaçãoIMOVEIS!V461</f>
        <v>0</v>
      </c>
      <c r="U462" s="56">
        <f>IFERROR(VLOOKUP(G462,'Tabela de Peso'!B$36:E$53,4,0),1)</f>
        <v>1</v>
      </c>
      <c r="V462">
        <f>IF(J462=0,'Tabela de Peso'!E$11,'Tabela de Peso'!E$10)</f>
        <v>8</v>
      </c>
      <c r="W462" s="1">
        <f>IF(atualizaçãoIMOVEIS!AB461="Especial",'Tabela de Peso'!$E$4,1)</f>
        <v>1</v>
      </c>
      <c r="X462" s="1">
        <f>IFERROR(VLOOKUP(D462,'Tabela de Peso'!B:E,4,0),'Tabela de Peso'!E$32)</f>
        <v>-100</v>
      </c>
      <c r="Y462" s="70">
        <f>COUNTIF(Clientes!B:B,B462)</f>
        <v>1048347</v>
      </c>
      <c r="Z462" s="69">
        <f>+COUNTIF(Visitas!B:B,B462)</f>
        <v>1048172</v>
      </c>
      <c r="AA462" s="94">
        <f>IFERROR(VLOOKUP(B462,ZAP!A$2:AC$793,28,0),1)</f>
        <v>1</v>
      </c>
      <c r="AB462" s="65">
        <f>IFERROR(VLOOKUP(B462,ZAP!A$2:AC$793,26,0),1)</f>
        <v>1</v>
      </c>
      <c r="AC462" s="55">
        <f>IF(B462="",-9999999999,((AA462*'Tabela de Peso'!$E$7/H462)+(Z462*'Tabela de Peso'!$E$6/H462)+(Y462*'Tabela de Peso'!$E$5/H462)+(AB462*'Tabela de Peso'!$E$9+T462/1000)+W462+V462+X462+U462++AF462+S462+atualizaçãoIMOVEIS!R461)-I462-P462/1000)</f>
        <v>-9999999999</v>
      </c>
      <c r="AD462" s="66" t="str">
        <f>IFERROR(+VLOOKUP(B462,ZAP!A:D,3,0),"não")</f>
        <v>não</v>
      </c>
      <c r="AE462" s="55" t="str">
        <f>IF(B462="","",IF(A462&lt;81,IF(AD462="ativo","manter","inserir"),IF(AD462="ativo",IF(H462&lt;'Tabela de Peso'!D$8,"manter","retirar"),"Não anunciar")))</f>
        <v/>
      </c>
    </row>
    <row r="463" spans="1:31" s="11" customFormat="1" x14ac:dyDescent="0.25">
      <c r="A463" s="56">
        <f t="shared" ca="1" si="14"/>
        <v>85</v>
      </c>
      <c r="B463" t="str">
        <f>IF(atualizaçãoIMOVEIS!Y462="",IF(atualizaçãoIMOVEIS!Z462="","",atualizaçãoIMOVEIS!B462),atualizaçãoIMOVEIS!B462)</f>
        <v/>
      </c>
      <c r="C463" t="e">
        <f>+LEFT(atualizaçãoIMOVEIS!F462,SEARCH(",",atualizaçãoIMOVEIS!F462))</f>
        <v>#VALUE!</v>
      </c>
      <c r="D463">
        <f>+atualizaçãoIMOVEIS!H462</f>
        <v>0</v>
      </c>
      <c r="E463">
        <f>+atualizaçãoIMOVEIS!J462</f>
        <v>0</v>
      </c>
      <c r="F463">
        <f>IFERROR(LEFT(atualizaçãoIMOVEIS!Y462,SEARCH(",",atualizaçãoIMOVEIS!Y462)-1),atualizaçãoIMOVEIS!Y462)</f>
        <v>0</v>
      </c>
      <c r="G463">
        <f>+atualizaçãoIMOVEIS!D462</f>
        <v>0</v>
      </c>
      <c r="H463" s="67">
        <f ca="1">IF('Tabela de Peso'!$E$8-atualizaçãoIMOVEIS!T462=0,1,'Tabela de Peso'!$E$8-atualizaçãoIMOVEIS!T462)</f>
        <v>45488</v>
      </c>
      <c r="I463" s="57">
        <f ca="1">+TODAY()-atualizaçãoIMOVEIS!U462</f>
        <v>45488</v>
      </c>
      <c r="J463" s="54">
        <f>+atualizaçãoIMOVEIS!K462</f>
        <v>0</v>
      </c>
      <c r="K463" s="54"/>
      <c r="L463" s="54" t="e">
        <f t="shared" si="15"/>
        <v>#DIV/0!</v>
      </c>
      <c r="M463" s="54"/>
      <c r="N463" s="54">
        <f>+atualizaçãoIMOVEIS!L462</f>
        <v>0</v>
      </c>
      <c r="O463" s="54"/>
      <c r="P463" s="54">
        <f>+atualizaçãoIMOVEIS!N462</f>
        <v>0</v>
      </c>
      <c r="Q463" s="62">
        <f>SUM(W$3:W463)</f>
        <v>461</v>
      </c>
      <c r="R463">
        <f>+atualizaçãoIMOVEIS!Q462</f>
        <v>0</v>
      </c>
      <c r="S463">
        <f>+atualizaçãoIMOVEIS!S462</f>
        <v>0</v>
      </c>
      <c r="T463">
        <f>+atualizaçãoIMOVEIS!V462</f>
        <v>0</v>
      </c>
      <c r="U463" s="56">
        <f>IFERROR(VLOOKUP(G463,'Tabela de Peso'!B$36:E$53,4,0),1)</f>
        <v>1</v>
      </c>
      <c r="V463">
        <f>IF(J463=0,'Tabela de Peso'!E$11,'Tabela de Peso'!E$10)</f>
        <v>8</v>
      </c>
      <c r="W463" s="1">
        <f>IF(atualizaçãoIMOVEIS!AB462="Especial",'Tabela de Peso'!$E$4,1)</f>
        <v>1</v>
      </c>
      <c r="X463" s="1">
        <f>IFERROR(VLOOKUP(D463,'Tabela de Peso'!B:E,4,0),'Tabela de Peso'!E$32)</f>
        <v>-100</v>
      </c>
      <c r="Y463" s="70">
        <f>COUNTIF(Clientes!B:B,B463)</f>
        <v>1048347</v>
      </c>
      <c r="Z463" s="69">
        <f>+COUNTIF(Visitas!B:B,B463)</f>
        <v>1048172</v>
      </c>
      <c r="AA463" s="94">
        <f>IFERROR(VLOOKUP(B463,ZAP!A$2:AC$793,28,0),1)</f>
        <v>1</v>
      </c>
      <c r="AB463" s="65">
        <f>IFERROR(VLOOKUP(B463,ZAP!A$2:AC$793,26,0),1)</f>
        <v>1</v>
      </c>
      <c r="AC463" s="55">
        <f>IF(B463="",-9999999999,((AA463*'Tabela de Peso'!$E$7/H463)+(Z463*'Tabela de Peso'!$E$6/H463)+(Y463*'Tabela de Peso'!$E$5/H463)+(AB463*'Tabela de Peso'!$E$9+T463/1000)+W463+V463+X463+U463++AF463+S463+atualizaçãoIMOVEIS!R462)-I463-P463/1000)</f>
        <v>-9999999999</v>
      </c>
      <c r="AD463" s="66" t="str">
        <f>IFERROR(+VLOOKUP(B463,ZAP!A:D,3,0),"não")</f>
        <v>não</v>
      </c>
      <c r="AE463" s="55" t="str">
        <f>IF(B463="","",IF(A463&lt;81,IF(AD463="ativo","manter","inserir"),IF(AD463="ativo",IF(H463&lt;'Tabela de Peso'!D$8,"manter","retirar"),"Não anunciar")))</f>
        <v/>
      </c>
    </row>
    <row r="464" spans="1:31" s="11" customFormat="1" x14ac:dyDescent="0.25">
      <c r="A464" s="56">
        <f t="shared" ca="1" si="14"/>
        <v>85</v>
      </c>
      <c r="B464" t="str">
        <f>IF(atualizaçãoIMOVEIS!Y463="",IF(atualizaçãoIMOVEIS!Z463="","",atualizaçãoIMOVEIS!B463),atualizaçãoIMOVEIS!B463)</f>
        <v/>
      </c>
      <c r="C464" t="e">
        <f>+LEFT(atualizaçãoIMOVEIS!F463,SEARCH(",",atualizaçãoIMOVEIS!F463))</f>
        <v>#VALUE!</v>
      </c>
      <c r="D464">
        <f>+atualizaçãoIMOVEIS!H463</f>
        <v>0</v>
      </c>
      <c r="E464">
        <f>+atualizaçãoIMOVEIS!J463</f>
        <v>0</v>
      </c>
      <c r="F464">
        <f>IFERROR(LEFT(atualizaçãoIMOVEIS!Y463,SEARCH(",",atualizaçãoIMOVEIS!Y463)-1),atualizaçãoIMOVEIS!Y463)</f>
        <v>0</v>
      </c>
      <c r="G464">
        <f>+atualizaçãoIMOVEIS!D463</f>
        <v>0</v>
      </c>
      <c r="H464" s="67">
        <f ca="1">IF('Tabela de Peso'!$E$8-atualizaçãoIMOVEIS!T463=0,1,'Tabela de Peso'!$E$8-atualizaçãoIMOVEIS!T463)</f>
        <v>45488</v>
      </c>
      <c r="I464" s="57">
        <f ca="1">+TODAY()-atualizaçãoIMOVEIS!U463</f>
        <v>45488</v>
      </c>
      <c r="J464" s="54">
        <f>+atualizaçãoIMOVEIS!K463</f>
        <v>0</v>
      </c>
      <c r="K464" s="54"/>
      <c r="L464" s="54" t="e">
        <f t="shared" si="15"/>
        <v>#DIV/0!</v>
      </c>
      <c r="M464" s="54"/>
      <c r="N464" s="54">
        <f>+atualizaçãoIMOVEIS!L463</f>
        <v>0</v>
      </c>
      <c r="O464" s="54"/>
      <c r="P464" s="54">
        <f>+atualizaçãoIMOVEIS!N463</f>
        <v>0</v>
      </c>
      <c r="Q464" s="62">
        <f>SUM(W$3:W464)</f>
        <v>462</v>
      </c>
      <c r="R464">
        <f>+atualizaçãoIMOVEIS!Q463</f>
        <v>0</v>
      </c>
      <c r="S464">
        <f>+atualizaçãoIMOVEIS!S463</f>
        <v>0</v>
      </c>
      <c r="T464">
        <f>+atualizaçãoIMOVEIS!V463</f>
        <v>0</v>
      </c>
      <c r="U464" s="56">
        <f>IFERROR(VLOOKUP(G464,'Tabela de Peso'!B$36:E$53,4,0),1)</f>
        <v>1</v>
      </c>
      <c r="V464">
        <f>IF(J464=0,'Tabela de Peso'!E$11,'Tabela de Peso'!E$10)</f>
        <v>8</v>
      </c>
      <c r="W464" s="1">
        <f>IF(atualizaçãoIMOVEIS!AB463="Especial",'Tabela de Peso'!$E$4,1)</f>
        <v>1</v>
      </c>
      <c r="X464" s="1">
        <f>IFERROR(VLOOKUP(D464,'Tabela de Peso'!B:E,4,0),'Tabela de Peso'!E$32)</f>
        <v>-100</v>
      </c>
      <c r="Y464" s="70">
        <f>COUNTIF(Clientes!B:B,B464)</f>
        <v>1048347</v>
      </c>
      <c r="Z464" s="69">
        <f>+COUNTIF(Visitas!B:B,B464)</f>
        <v>1048172</v>
      </c>
      <c r="AA464" s="94">
        <f>IFERROR(VLOOKUP(B464,ZAP!A$2:AC$793,28,0),1)</f>
        <v>1</v>
      </c>
      <c r="AB464" s="65">
        <f>IFERROR(VLOOKUP(B464,ZAP!A$2:AC$793,26,0),1)</f>
        <v>1</v>
      </c>
      <c r="AC464" s="55">
        <f>IF(B464="",-9999999999,((AA464*'Tabela de Peso'!$E$7/H464)+(Z464*'Tabela de Peso'!$E$6/H464)+(Y464*'Tabela de Peso'!$E$5/H464)+(AB464*'Tabela de Peso'!$E$9+T464/1000)+W464+V464+X464+U464++AF464+S464+atualizaçãoIMOVEIS!R463)-I464-P464/1000)</f>
        <v>-9999999999</v>
      </c>
      <c r="AD464" s="66" t="str">
        <f>IFERROR(+VLOOKUP(B464,ZAP!A:D,3,0),"não")</f>
        <v>não</v>
      </c>
      <c r="AE464" s="55" t="str">
        <f>IF(B464="","",IF(A464&lt;81,IF(AD464="ativo","manter","inserir"),IF(AD464="ativo",IF(H464&lt;'Tabela de Peso'!D$8,"manter","retirar"),"Não anunciar")))</f>
        <v/>
      </c>
    </row>
    <row r="465" spans="1:31" s="11" customFormat="1" x14ac:dyDescent="0.25">
      <c r="A465" s="56">
        <f t="shared" ca="1" si="14"/>
        <v>85</v>
      </c>
      <c r="B465" t="str">
        <f>IF(atualizaçãoIMOVEIS!Y464="",IF(atualizaçãoIMOVEIS!Z464="","",atualizaçãoIMOVEIS!B464),atualizaçãoIMOVEIS!B464)</f>
        <v/>
      </c>
      <c r="C465" t="e">
        <f>+LEFT(atualizaçãoIMOVEIS!F464,SEARCH(",",atualizaçãoIMOVEIS!F464))</f>
        <v>#VALUE!</v>
      </c>
      <c r="D465">
        <f>+atualizaçãoIMOVEIS!H464</f>
        <v>0</v>
      </c>
      <c r="E465">
        <f>+atualizaçãoIMOVEIS!J464</f>
        <v>0</v>
      </c>
      <c r="F465">
        <f>IFERROR(LEFT(atualizaçãoIMOVEIS!Y464,SEARCH(",",atualizaçãoIMOVEIS!Y464)-1),atualizaçãoIMOVEIS!Y464)</f>
        <v>0</v>
      </c>
      <c r="G465">
        <f>+atualizaçãoIMOVEIS!D464</f>
        <v>0</v>
      </c>
      <c r="H465" s="67">
        <f ca="1">IF('Tabela de Peso'!$E$8-atualizaçãoIMOVEIS!T464=0,1,'Tabela de Peso'!$E$8-atualizaçãoIMOVEIS!T464)</f>
        <v>45488</v>
      </c>
      <c r="I465" s="57">
        <f ca="1">+TODAY()-atualizaçãoIMOVEIS!U464</f>
        <v>45488</v>
      </c>
      <c r="J465" s="54">
        <f>+atualizaçãoIMOVEIS!K464</f>
        <v>0</v>
      </c>
      <c r="K465" s="54"/>
      <c r="L465" s="54" t="e">
        <f t="shared" si="15"/>
        <v>#DIV/0!</v>
      </c>
      <c r="M465" s="54"/>
      <c r="N465" s="54">
        <f>+atualizaçãoIMOVEIS!L464</f>
        <v>0</v>
      </c>
      <c r="O465" s="54"/>
      <c r="P465" s="54">
        <f>+atualizaçãoIMOVEIS!N464</f>
        <v>0</v>
      </c>
      <c r="Q465" s="62">
        <f>SUM(W$3:W465)</f>
        <v>463</v>
      </c>
      <c r="R465">
        <f>+atualizaçãoIMOVEIS!Q464</f>
        <v>0</v>
      </c>
      <c r="S465">
        <f>+atualizaçãoIMOVEIS!S464</f>
        <v>0</v>
      </c>
      <c r="T465">
        <f>+atualizaçãoIMOVEIS!V464</f>
        <v>0</v>
      </c>
      <c r="U465" s="56">
        <f>IFERROR(VLOOKUP(G465,'Tabela de Peso'!B$36:E$53,4,0),1)</f>
        <v>1</v>
      </c>
      <c r="V465">
        <f>IF(J465=0,'Tabela de Peso'!E$11,'Tabela de Peso'!E$10)</f>
        <v>8</v>
      </c>
      <c r="W465" s="1">
        <f>IF(atualizaçãoIMOVEIS!AB464="Especial",'Tabela de Peso'!$E$4,1)</f>
        <v>1</v>
      </c>
      <c r="X465" s="1">
        <f>IFERROR(VLOOKUP(D465,'Tabela de Peso'!B:E,4,0),'Tabela de Peso'!E$32)</f>
        <v>-100</v>
      </c>
      <c r="Y465" s="70">
        <f>COUNTIF(Clientes!B:B,B465)</f>
        <v>1048347</v>
      </c>
      <c r="Z465" s="69">
        <f>+COUNTIF(Visitas!B:B,B465)</f>
        <v>1048172</v>
      </c>
      <c r="AA465" s="94">
        <f>IFERROR(VLOOKUP(B465,ZAP!A$2:AC$793,28,0),1)</f>
        <v>1</v>
      </c>
      <c r="AB465" s="65">
        <f>IFERROR(VLOOKUP(B465,ZAP!A$2:AC$793,26,0),1)</f>
        <v>1</v>
      </c>
      <c r="AC465" s="55">
        <f>IF(B465="",-9999999999,((AA465*'Tabela de Peso'!$E$7/H465)+(Z465*'Tabela de Peso'!$E$6/H465)+(Y465*'Tabela de Peso'!$E$5/H465)+(AB465*'Tabela de Peso'!$E$9+T465/1000)+W465+V465+X465+U465++AF465+S465+atualizaçãoIMOVEIS!R464)-I465-P465/1000)</f>
        <v>-9999999999</v>
      </c>
      <c r="AD465" s="66" t="str">
        <f>IFERROR(+VLOOKUP(B465,ZAP!A:D,3,0),"não")</f>
        <v>não</v>
      </c>
      <c r="AE465" s="55" t="str">
        <f>IF(B465="","",IF(A465&lt;81,IF(AD465="ativo","manter","inserir"),IF(AD465="ativo",IF(H465&lt;'Tabela de Peso'!D$8,"manter","retirar"),"Não anunciar")))</f>
        <v/>
      </c>
    </row>
    <row r="466" spans="1:31" s="11" customFormat="1" x14ac:dyDescent="0.25">
      <c r="A466" s="56">
        <f t="shared" ca="1" si="14"/>
        <v>85</v>
      </c>
      <c r="B466" t="str">
        <f>IF(atualizaçãoIMOVEIS!Y465="",IF(atualizaçãoIMOVEIS!Z465="","",atualizaçãoIMOVEIS!B465),atualizaçãoIMOVEIS!B465)</f>
        <v/>
      </c>
      <c r="C466" t="e">
        <f>+LEFT(atualizaçãoIMOVEIS!F465,SEARCH(",",atualizaçãoIMOVEIS!F465))</f>
        <v>#VALUE!</v>
      </c>
      <c r="D466">
        <f>+atualizaçãoIMOVEIS!H465</f>
        <v>0</v>
      </c>
      <c r="E466">
        <f>+atualizaçãoIMOVEIS!J465</f>
        <v>0</v>
      </c>
      <c r="F466">
        <f>IFERROR(LEFT(atualizaçãoIMOVEIS!Y465,SEARCH(",",atualizaçãoIMOVEIS!Y465)-1),atualizaçãoIMOVEIS!Y465)</f>
        <v>0</v>
      </c>
      <c r="G466">
        <f>+atualizaçãoIMOVEIS!D465</f>
        <v>0</v>
      </c>
      <c r="H466" s="67">
        <f ca="1">IF('Tabela de Peso'!$E$8-atualizaçãoIMOVEIS!T465=0,1,'Tabela de Peso'!$E$8-atualizaçãoIMOVEIS!T465)</f>
        <v>45488</v>
      </c>
      <c r="I466" s="57">
        <f ca="1">+TODAY()-atualizaçãoIMOVEIS!U465</f>
        <v>45488</v>
      </c>
      <c r="J466" s="54">
        <f>+atualizaçãoIMOVEIS!K465</f>
        <v>0</v>
      </c>
      <c r="K466" s="54"/>
      <c r="L466" s="54" t="e">
        <f t="shared" si="15"/>
        <v>#DIV/0!</v>
      </c>
      <c r="M466" s="54"/>
      <c r="N466" s="54">
        <f>+atualizaçãoIMOVEIS!L465</f>
        <v>0</v>
      </c>
      <c r="O466" s="54"/>
      <c r="P466" s="54">
        <f>+atualizaçãoIMOVEIS!N465</f>
        <v>0</v>
      </c>
      <c r="Q466" s="62">
        <f>SUM(W$3:W466)</f>
        <v>464</v>
      </c>
      <c r="R466">
        <f>+atualizaçãoIMOVEIS!Q465</f>
        <v>0</v>
      </c>
      <c r="S466">
        <f>+atualizaçãoIMOVEIS!S465</f>
        <v>0</v>
      </c>
      <c r="T466">
        <f>+atualizaçãoIMOVEIS!V465</f>
        <v>0</v>
      </c>
      <c r="U466" s="56">
        <f>IFERROR(VLOOKUP(G466,'Tabela de Peso'!B$36:E$53,4,0),1)</f>
        <v>1</v>
      </c>
      <c r="V466">
        <f>IF(J466=0,'Tabela de Peso'!E$11,'Tabela de Peso'!E$10)</f>
        <v>8</v>
      </c>
      <c r="W466" s="1">
        <f>IF(atualizaçãoIMOVEIS!AB465="Especial",'Tabela de Peso'!$E$4,1)</f>
        <v>1</v>
      </c>
      <c r="X466" s="1">
        <f>IFERROR(VLOOKUP(D466,'Tabela de Peso'!B:E,4,0),'Tabela de Peso'!E$32)</f>
        <v>-100</v>
      </c>
      <c r="Y466" s="70">
        <f>COUNTIF(Clientes!B:B,B466)</f>
        <v>1048347</v>
      </c>
      <c r="Z466" s="69">
        <f>+COUNTIF(Visitas!B:B,B466)</f>
        <v>1048172</v>
      </c>
      <c r="AA466" s="94">
        <f>IFERROR(VLOOKUP(B466,ZAP!A$2:AC$793,28,0),1)</f>
        <v>1</v>
      </c>
      <c r="AB466" s="65">
        <f>IFERROR(VLOOKUP(B466,ZAP!A$2:AC$793,26,0),1)</f>
        <v>1</v>
      </c>
      <c r="AC466" s="55">
        <f>IF(B466="",-9999999999,((AA466*'Tabela de Peso'!$E$7/H466)+(Z466*'Tabela de Peso'!$E$6/H466)+(Y466*'Tabela de Peso'!$E$5/H466)+(AB466*'Tabela de Peso'!$E$9+T466/1000)+W466+V466+X466+U466++AF466+S466+atualizaçãoIMOVEIS!R465)-I466-P466/1000)</f>
        <v>-9999999999</v>
      </c>
      <c r="AD466" s="66" t="str">
        <f>IFERROR(+VLOOKUP(B466,ZAP!A:D,3,0),"não")</f>
        <v>não</v>
      </c>
      <c r="AE466" s="55" t="str">
        <f>IF(B466="","",IF(A466&lt;81,IF(AD466="ativo","manter","inserir"),IF(AD466="ativo",IF(H466&lt;'Tabela de Peso'!D$8,"manter","retirar"),"Não anunciar")))</f>
        <v/>
      </c>
    </row>
    <row r="467" spans="1:31" s="11" customFormat="1" x14ac:dyDescent="0.25">
      <c r="A467" s="56">
        <f t="shared" ca="1" si="14"/>
        <v>85</v>
      </c>
      <c r="B467" t="str">
        <f>IF(atualizaçãoIMOVEIS!Y466="",IF(atualizaçãoIMOVEIS!Z466="","",atualizaçãoIMOVEIS!B466),atualizaçãoIMOVEIS!B466)</f>
        <v/>
      </c>
      <c r="C467" t="e">
        <f>+LEFT(atualizaçãoIMOVEIS!F466,SEARCH(",",atualizaçãoIMOVEIS!F466))</f>
        <v>#VALUE!</v>
      </c>
      <c r="D467">
        <f>+atualizaçãoIMOVEIS!H466</f>
        <v>0</v>
      </c>
      <c r="E467">
        <f>+atualizaçãoIMOVEIS!J466</f>
        <v>0</v>
      </c>
      <c r="F467">
        <f>IFERROR(LEFT(atualizaçãoIMOVEIS!Y466,SEARCH(",",atualizaçãoIMOVEIS!Y466)-1),atualizaçãoIMOVEIS!Y466)</f>
        <v>0</v>
      </c>
      <c r="G467">
        <f>+atualizaçãoIMOVEIS!D466</f>
        <v>0</v>
      </c>
      <c r="H467" s="67">
        <f ca="1">IF('Tabela de Peso'!$E$8-atualizaçãoIMOVEIS!T466=0,1,'Tabela de Peso'!$E$8-atualizaçãoIMOVEIS!T466)</f>
        <v>45488</v>
      </c>
      <c r="I467" s="57">
        <f ca="1">+TODAY()-atualizaçãoIMOVEIS!U466</f>
        <v>45488</v>
      </c>
      <c r="J467" s="54">
        <f>+atualizaçãoIMOVEIS!K466</f>
        <v>0</v>
      </c>
      <c r="K467" s="54"/>
      <c r="L467" s="54" t="e">
        <f t="shared" si="15"/>
        <v>#DIV/0!</v>
      </c>
      <c r="M467" s="54"/>
      <c r="N467" s="54">
        <f>+atualizaçãoIMOVEIS!L466</f>
        <v>0</v>
      </c>
      <c r="O467" s="54"/>
      <c r="P467" s="54">
        <f>+atualizaçãoIMOVEIS!N466</f>
        <v>0</v>
      </c>
      <c r="Q467" s="62">
        <f>SUM(W$3:W467)</f>
        <v>465</v>
      </c>
      <c r="R467">
        <f>+atualizaçãoIMOVEIS!Q466</f>
        <v>0</v>
      </c>
      <c r="S467">
        <f>+atualizaçãoIMOVEIS!S466</f>
        <v>0</v>
      </c>
      <c r="T467">
        <f>+atualizaçãoIMOVEIS!V466</f>
        <v>0</v>
      </c>
      <c r="U467" s="56">
        <f>IFERROR(VLOOKUP(G467,'Tabela de Peso'!B$36:E$53,4,0),1)</f>
        <v>1</v>
      </c>
      <c r="V467">
        <f>IF(J467=0,'Tabela de Peso'!E$11,'Tabela de Peso'!E$10)</f>
        <v>8</v>
      </c>
      <c r="W467" s="1">
        <f>IF(atualizaçãoIMOVEIS!AB466="Especial",'Tabela de Peso'!$E$4,1)</f>
        <v>1</v>
      </c>
      <c r="X467" s="1">
        <f>IFERROR(VLOOKUP(D467,'Tabela de Peso'!B:E,4,0),'Tabela de Peso'!E$32)</f>
        <v>-100</v>
      </c>
      <c r="Y467" s="70">
        <f>COUNTIF(Clientes!B:B,B467)</f>
        <v>1048347</v>
      </c>
      <c r="Z467" s="69">
        <f>+COUNTIF(Visitas!B:B,B467)</f>
        <v>1048172</v>
      </c>
      <c r="AA467" s="94">
        <f>IFERROR(VLOOKUP(B467,ZAP!A$2:AC$793,28,0),1)</f>
        <v>1</v>
      </c>
      <c r="AB467" s="65">
        <f>IFERROR(VLOOKUP(B467,ZAP!A$2:AC$793,26,0),1)</f>
        <v>1</v>
      </c>
      <c r="AC467" s="55">
        <f>IF(B467="",-9999999999,((AA467*'Tabela de Peso'!$E$7/H467)+(Z467*'Tabela de Peso'!$E$6/H467)+(Y467*'Tabela de Peso'!$E$5/H467)+(AB467*'Tabela de Peso'!$E$9+T467/1000)+W467+V467+X467+U467++AF467+S467+atualizaçãoIMOVEIS!R466)-I467-P467/1000)</f>
        <v>-9999999999</v>
      </c>
      <c r="AD467" s="66" t="str">
        <f>IFERROR(+VLOOKUP(B467,ZAP!A:D,3,0),"não")</f>
        <v>não</v>
      </c>
      <c r="AE467" s="55" t="str">
        <f>IF(B467="","",IF(A467&lt;81,IF(AD467="ativo","manter","inserir"),IF(AD467="ativo",IF(H467&lt;'Tabela de Peso'!D$8,"manter","retirar"),"Não anunciar")))</f>
        <v/>
      </c>
    </row>
    <row r="468" spans="1:31" s="11" customFormat="1" x14ac:dyDescent="0.25">
      <c r="A468" s="56">
        <f t="shared" ca="1" si="14"/>
        <v>85</v>
      </c>
      <c r="B468" t="str">
        <f>IF(atualizaçãoIMOVEIS!Y467="",IF(atualizaçãoIMOVEIS!Z467="","",atualizaçãoIMOVEIS!B467),atualizaçãoIMOVEIS!B467)</f>
        <v/>
      </c>
      <c r="C468" t="e">
        <f>+LEFT(atualizaçãoIMOVEIS!F467,SEARCH(",",atualizaçãoIMOVEIS!F467))</f>
        <v>#VALUE!</v>
      </c>
      <c r="D468">
        <f>+atualizaçãoIMOVEIS!H467</f>
        <v>0</v>
      </c>
      <c r="E468">
        <f>+atualizaçãoIMOVEIS!J467</f>
        <v>0</v>
      </c>
      <c r="F468">
        <f>IFERROR(LEFT(atualizaçãoIMOVEIS!Y467,SEARCH(",",atualizaçãoIMOVEIS!Y467)-1),atualizaçãoIMOVEIS!Y467)</f>
        <v>0</v>
      </c>
      <c r="G468">
        <f>+atualizaçãoIMOVEIS!D467</f>
        <v>0</v>
      </c>
      <c r="H468" s="67">
        <f ca="1">IF('Tabela de Peso'!$E$8-atualizaçãoIMOVEIS!T467=0,1,'Tabela de Peso'!$E$8-atualizaçãoIMOVEIS!T467)</f>
        <v>45488</v>
      </c>
      <c r="I468" s="57">
        <f ca="1">+TODAY()-atualizaçãoIMOVEIS!U467</f>
        <v>45488</v>
      </c>
      <c r="J468" s="54">
        <f>+atualizaçãoIMOVEIS!K467</f>
        <v>0</v>
      </c>
      <c r="K468" s="54"/>
      <c r="L468" s="54" t="e">
        <f t="shared" si="15"/>
        <v>#DIV/0!</v>
      </c>
      <c r="M468" s="54"/>
      <c r="N468" s="54">
        <f>+atualizaçãoIMOVEIS!L467</f>
        <v>0</v>
      </c>
      <c r="O468" s="54"/>
      <c r="P468" s="54">
        <f>+atualizaçãoIMOVEIS!N467</f>
        <v>0</v>
      </c>
      <c r="Q468" s="62">
        <f>SUM(W$3:W468)</f>
        <v>466</v>
      </c>
      <c r="R468">
        <f>+atualizaçãoIMOVEIS!Q467</f>
        <v>0</v>
      </c>
      <c r="S468">
        <f>+atualizaçãoIMOVEIS!S467</f>
        <v>0</v>
      </c>
      <c r="T468">
        <f>+atualizaçãoIMOVEIS!V467</f>
        <v>0</v>
      </c>
      <c r="U468" s="56">
        <f>IFERROR(VLOOKUP(G468,'Tabela de Peso'!B$36:E$53,4,0),1)</f>
        <v>1</v>
      </c>
      <c r="V468">
        <f>IF(J468=0,'Tabela de Peso'!E$11,'Tabela de Peso'!E$10)</f>
        <v>8</v>
      </c>
      <c r="W468" s="1">
        <f>IF(atualizaçãoIMOVEIS!AB467="Especial",'Tabela de Peso'!$E$4,1)</f>
        <v>1</v>
      </c>
      <c r="X468" s="1">
        <f>IFERROR(VLOOKUP(D468,'Tabela de Peso'!B:E,4,0),'Tabela de Peso'!E$32)</f>
        <v>-100</v>
      </c>
      <c r="Y468" s="70">
        <f>COUNTIF(Clientes!B:B,B468)</f>
        <v>1048347</v>
      </c>
      <c r="Z468" s="69">
        <f>+COUNTIF(Visitas!B:B,B468)</f>
        <v>1048172</v>
      </c>
      <c r="AA468" s="94">
        <f>IFERROR(VLOOKUP(B468,ZAP!A$2:AC$793,28,0),1)</f>
        <v>1</v>
      </c>
      <c r="AB468" s="65">
        <f>IFERROR(VLOOKUP(B468,ZAP!A$2:AC$793,26,0),1)</f>
        <v>1</v>
      </c>
      <c r="AC468" s="55">
        <f>IF(B468="",-9999999999,((AA468*'Tabela de Peso'!$E$7/H468)+(Z468*'Tabela de Peso'!$E$6/H468)+(Y468*'Tabela de Peso'!$E$5/H468)+(AB468*'Tabela de Peso'!$E$9+T468/1000)+W468+V468+X468+U468++AF468+S468+atualizaçãoIMOVEIS!R467)-I468-P468/1000)</f>
        <v>-9999999999</v>
      </c>
      <c r="AD468" s="66" t="str">
        <f>IFERROR(+VLOOKUP(B468,ZAP!A:D,3,0),"não")</f>
        <v>não</v>
      </c>
      <c r="AE468" s="55" t="str">
        <f>IF(B468="","",IF(A468&lt;81,IF(AD468="ativo","manter","inserir"),IF(AD468="ativo",IF(H468&lt;'Tabela de Peso'!D$8,"manter","retirar"),"Não anunciar")))</f>
        <v/>
      </c>
    </row>
    <row r="469" spans="1:31" s="11" customFormat="1" x14ac:dyDescent="0.25">
      <c r="A469" s="56">
        <f t="shared" ca="1" si="14"/>
        <v>85</v>
      </c>
      <c r="B469" t="str">
        <f>IF(atualizaçãoIMOVEIS!Y468="",IF(atualizaçãoIMOVEIS!Z468="","",atualizaçãoIMOVEIS!B468),atualizaçãoIMOVEIS!B468)</f>
        <v/>
      </c>
      <c r="C469" t="e">
        <f>+LEFT(atualizaçãoIMOVEIS!F468,SEARCH(",",atualizaçãoIMOVEIS!F468))</f>
        <v>#VALUE!</v>
      </c>
      <c r="D469">
        <f>+atualizaçãoIMOVEIS!H468</f>
        <v>0</v>
      </c>
      <c r="E469">
        <f>+atualizaçãoIMOVEIS!J468</f>
        <v>0</v>
      </c>
      <c r="F469">
        <f>IFERROR(LEFT(atualizaçãoIMOVEIS!Y468,SEARCH(",",atualizaçãoIMOVEIS!Y468)-1),atualizaçãoIMOVEIS!Y468)</f>
        <v>0</v>
      </c>
      <c r="G469">
        <f>+atualizaçãoIMOVEIS!D468</f>
        <v>0</v>
      </c>
      <c r="H469" s="67">
        <f ca="1">IF('Tabela de Peso'!$E$8-atualizaçãoIMOVEIS!T468=0,1,'Tabela de Peso'!$E$8-atualizaçãoIMOVEIS!T468)</f>
        <v>45488</v>
      </c>
      <c r="I469" s="57">
        <f ca="1">+TODAY()-atualizaçãoIMOVEIS!U468</f>
        <v>45488</v>
      </c>
      <c r="J469" s="54">
        <f>+atualizaçãoIMOVEIS!K468</f>
        <v>0</v>
      </c>
      <c r="K469" s="54"/>
      <c r="L469" s="54" t="e">
        <f t="shared" si="15"/>
        <v>#DIV/0!</v>
      </c>
      <c r="M469" s="54"/>
      <c r="N469" s="54">
        <f>+atualizaçãoIMOVEIS!L468</f>
        <v>0</v>
      </c>
      <c r="O469" s="54"/>
      <c r="P469" s="54">
        <f>+atualizaçãoIMOVEIS!N468</f>
        <v>0</v>
      </c>
      <c r="Q469" s="62">
        <f>SUM(W$3:W469)</f>
        <v>467</v>
      </c>
      <c r="R469">
        <f>+atualizaçãoIMOVEIS!Q468</f>
        <v>0</v>
      </c>
      <c r="S469">
        <f>+atualizaçãoIMOVEIS!S468</f>
        <v>0</v>
      </c>
      <c r="T469">
        <f>+atualizaçãoIMOVEIS!V468</f>
        <v>0</v>
      </c>
      <c r="U469" s="56">
        <f>IFERROR(VLOOKUP(G469,'Tabela de Peso'!B$36:E$53,4,0),1)</f>
        <v>1</v>
      </c>
      <c r="V469">
        <f>IF(J469=0,'Tabela de Peso'!E$11,'Tabela de Peso'!E$10)</f>
        <v>8</v>
      </c>
      <c r="W469" s="1">
        <f>IF(atualizaçãoIMOVEIS!AB468="Especial",'Tabela de Peso'!$E$4,1)</f>
        <v>1</v>
      </c>
      <c r="X469" s="1">
        <f>IFERROR(VLOOKUP(D469,'Tabela de Peso'!B:E,4,0),'Tabela de Peso'!E$32)</f>
        <v>-100</v>
      </c>
      <c r="Y469" s="70">
        <f>COUNTIF(Clientes!B:B,B469)</f>
        <v>1048347</v>
      </c>
      <c r="Z469" s="69">
        <f>+COUNTIF(Visitas!B:B,B469)</f>
        <v>1048172</v>
      </c>
      <c r="AA469" s="94">
        <f>IFERROR(VLOOKUP(B469,ZAP!A$2:AC$793,28,0),1)</f>
        <v>1</v>
      </c>
      <c r="AB469" s="65">
        <f>IFERROR(VLOOKUP(B469,ZAP!A$2:AC$793,26,0),1)</f>
        <v>1</v>
      </c>
      <c r="AC469" s="55">
        <f>IF(B469="",-9999999999,((AA469*'Tabela de Peso'!$E$7/H469)+(Z469*'Tabela de Peso'!$E$6/H469)+(Y469*'Tabela de Peso'!$E$5/H469)+(AB469*'Tabela de Peso'!$E$9+T469/1000)+W469+V469+X469+U469++AF469+S469+atualizaçãoIMOVEIS!R468)-I469-P469/1000)</f>
        <v>-9999999999</v>
      </c>
      <c r="AD469" s="66" t="str">
        <f>IFERROR(+VLOOKUP(B469,ZAP!A:D,3,0),"não")</f>
        <v>não</v>
      </c>
      <c r="AE469" s="55" t="str">
        <f>IF(B469="","",IF(A469&lt;81,IF(AD469="ativo","manter","inserir"),IF(AD469="ativo",IF(H469&lt;'Tabela de Peso'!D$8,"manter","retirar"),"Não anunciar")))</f>
        <v/>
      </c>
    </row>
    <row r="470" spans="1:31" s="11" customFormat="1" x14ac:dyDescent="0.25">
      <c r="A470" s="56">
        <f t="shared" ca="1" si="14"/>
        <v>85</v>
      </c>
      <c r="B470" t="str">
        <f>IF(atualizaçãoIMOVEIS!Y469="",IF(atualizaçãoIMOVEIS!Z469="","",atualizaçãoIMOVEIS!B469),atualizaçãoIMOVEIS!B469)</f>
        <v/>
      </c>
      <c r="C470" t="e">
        <f>+LEFT(atualizaçãoIMOVEIS!F469,SEARCH(",",atualizaçãoIMOVEIS!F469))</f>
        <v>#VALUE!</v>
      </c>
      <c r="D470">
        <f>+atualizaçãoIMOVEIS!H469</f>
        <v>0</v>
      </c>
      <c r="E470">
        <f>+atualizaçãoIMOVEIS!J469</f>
        <v>0</v>
      </c>
      <c r="F470">
        <f>IFERROR(LEFT(atualizaçãoIMOVEIS!Y469,SEARCH(",",atualizaçãoIMOVEIS!Y469)-1),atualizaçãoIMOVEIS!Y469)</f>
        <v>0</v>
      </c>
      <c r="G470">
        <f>+atualizaçãoIMOVEIS!D469</f>
        <v>0</v>
      </c>
      <c r="H470" s="67">
        <f ca="1">IF('Tabela de Peso'!$E$8-atualizaçãoIMOVEIS!T469=0,1,'Tabela de Peso'!$E$8-atualizaçãoIMOVEIS!T469)</f>
        <v>45488</v>
      </c>
      <c r="I470" s="57">
        <f ca="1">+TODAY()-atualizaçãoIMOVEIS!U469</f>
        <v>45488</v>
      </c>
      <c r="J470" s="54">
        <f>+atualizaçãoIMOVEIS!K469</f>
        <v>0</v>
      </c>
      <c r="K470" s="54"/>
      <c r="L470" s="54" t="e">
        <f t="shared" si="15"/>
        <v>#DIV/0!</v>
      </c>
      <c r="M470" s="54"/>
      <c r="N470" s="54">
        <f>+atualizaçãoIMOVEIS!L469</f>
        <v>0</v>
      </c>
      <c r="O470" s="54"/>
      <c r="P470" s="54">
        <f>+atualizaçãoIMOVEIS!N469</f>
        <v>0</v>
      </c>
      <c r="Q470" s="62">
        <f>SUM(W$3:W470)</f>
        <v>468</v>
      </c>
      <c r="R470">
        <f>+atualizaçãoIMOVEIS!Q469</f>
        <v>0</v>
      </c>
      <c r="S470">
        <f>+atualizaçãoIMOVEIS!S469</f>
        <v>0</v>
      </c>
      <c r="T470">
        <f>+atualizaçãoIMOVEIS!V469</f>
        <v>0</v>
      </c>
      <c r="U470" s="56">
        <f>IFERROR(VLOOKUP(G470,'Tabela de Peso'!B$36:E$53,4,0),1)</f>
        <v>1</v>
      </c>
      <c r="V470">
        <f>IF(J470=0,'Tabela de Peso'!E$11,'Tabela de Peso'!E$10)</f>
        <v>8</v>
      </c>
      <c r="W470" s="1">
        <f>IF(atualizaçãoIMOVEIS!AB469="Especial",'Tabela de Peso'!$E$4,1)</f>
        <v>1</v>
      </c>
      <c r="X470" s="1">
        <f>IFERROR(VLOOKUP(D470,'Tabela de Peso'!B:E,4,0),'Tabela de Peso'!E$32)</f>
        <v>-100</v>
      </c>
      <c r="Y470" s="70">
        <f>COUNTIF(Clientes!B:B,B470)</f>
        <v>1048347</v>
      </c>
      <c r="Z470" s="69">
        <f>+COUNTIF(Visitas!B:B,B470)</f>
        <v>1048172</v>
      </c>
      <c r="AA470" s="94">
        <f>IFERROR(VLOOKUP(B470,ZAP!A$2:AC$793,28,0),1)</f>
        <v>1</v>
      </c>
      <c r="AB470" s="65">
        <f>IFERROR(VLOOKUP(B470,ZAP!A$2:AC$793,26,0),1)</f>
        <v>1</v>
      </c>
      <c r="AC470" s="55">
        <f>IF(B470="",-9999999999,((AA470*'Tabela de Peso'!$E$7/H470)+(Z470*'Tabela de Peso'!$E$6/H470)+(Y470*'Tabela de Peso'!$E$5/H470)+(AB470*'Tabela de Peso'!$E$9+T470/1000)+W470+V470+X470+U470++AF470+S470+atualizaçãoIMOVEIS!R469)-I470-P470/1000)</f>
        <v>-9999999999</v>
      </c>
      <c r="AD470" s="66" t="str">
        <f>IFERROR(+VLOOKUP(B470,ZAP!A:D,3,0),"não")</f>
        <v>não</v>
      </c>
      <c r="AE470" s="55" t="str">
        <f>IF(B470="","",IF(A470&lt;81,IF(AD470="ativo","manter","inserir"),IF(AD470="ativo",IF(H470&lt;'Tabela de Peso'!D$8,"manter","retirar"),"Não anunciar")))</f>
        <v/>
      </c>
    </row>
    <row r="471" spans="1:31" s="11" customFormat="1" x14ac:dyDescent="0.25">
      <c r="A471" s="56">
        <f t="shared" ca="1" si="14"/>
        <v>85</v>
      </c>
      <c r="B471" t="str">
        <f>IF(atualizaçãoIMOVEIS!Y470="",IF(atualizaçãoIMOVEIS!Z470="","",atualizaçãoIMOVEIS!B470),atualizaçãoIMOVEIS!B470)</f>
        <v/>
      </c>
      <c r="C471" t="e">
        <f>+LEFT(atualizaçãoIMOVEIS!F470,SEARCH(",",atualizaçãoIMOVEIS!F470))</f>
        <v>#VALUE!</v>
      </c>
      <c r="D471">
        <f>+atualizaçãoIMOVEIS!H470</f>
        <v>0</v>
      </c>
      <c r="E471">
        <f>+atualizaçãoIMOVEIS!J470</f>
        <v>0</v>
      </c>
      <c r="F471">
        <f>IFERROR(LEFT(atualizaçãoIMOVEIS!Y470,SEARCH(",",atualizaçãoIMOVEIS!Y470)-1),atualizaçãoIMOVEIS!Y470)</f>
        <v>0</v>
      </c>
      <c r="G471">
        <f>+atualizaçãoIMOVEIS!D470</f>
        <v>0</v>
      </c>
      <c r="H471" s="67">
        <f ca="1">IF('Tabela de Peso'!$E$8-atualizaçãoIMOVEIS!T470=0,1,'Tabela de Peso'!$E$8-atualizaçãoIMOVEIS!T470)</f>
        <v>45488</v>
      </c>
      <c r="I471" s="57">
        <f ca="1">+TODAY()-atualizaçãoIMOVEIS!U470</f>
        <v>45488</v>
      </c>
      <c r="J471" s="54">
        <f>+atualizaçãoIMOVEIS!K470</f>
        <v>0</v>
      </c>
      <c r="K471" s="54"/>
      <c r="L471" s="54" t="e">
        <f t="shared" si="15"/>
        <v>#DIV/0!</v>
      </c>
      <c r="M471" s="54"/>
      <c r="N471" s="54">
        <f>+atualizaçãoIMOVEIS!L470</f>
        <v>0</v>
      </c>
      <c r="O471" s="54"/>
      <c r="P471" s="54">
        <f>+atualizaçãoIMOVEIS!N470</f>
        <v>0</v>
      </c>
      <c r="Q471" s="62">
        <f>SUM(W$3:W471)</f>
        <v>469</v>
      </c>
      <c r="R471">
        <f>+atualizaçãoIMOVEIS!Q470</f>
        <v>0</v>
      </c>
      <c r="S471">
        <f>+atualizaçãoIMOVEIS!S470</f>
        <v>0</v>
      </c>
      <c r="T471">
        <f>+atualizaçãoIMOVEIS!V470</f>
        <v>0</v>
      </c>
      <c r="U471" s="56">
        <f>IFERROR(VLOOKUP(G471,'Tabela de Peso'!B$36:E$53,4,0),1)</f>
        <v>1</v>
      </c>
      <c r="V471">
        <f>IF(J471=0,'Tabela de Peso'!E$11,'Tabela de Peso'!E$10)</f>
        <v>8</v>
      </c>
      <c r="W471" s="1">
        <f>IF(atualizaçãoIMOVEIS!AB470="Especial",'Tabela de Peso'!$E$4,1)</f>
        <v>1</v>
      </c>
      <c r="X471" s="1">
        <f>IFERROR(VLOOKUP(D471,'Tabela de Peso'!B:E,4,0),'Tabela de Peso'!E$32)</f>
        <v>-100</v>
      </c>
      <c r="Y471" s="70">
        <f>COUNTIF(Clientes!B:B,B471)</f>
        <v>1048347</v>
      </c>
      <c r="Z471" s="69">
        <f>+COUNTIF(Visitas!B:B,B471)</f>
        <v>1048172</v>
      </c>
      <c r="AA471" s="94">
        <f>IFERROR(VLOOKUP(B471,ZAP!A$2:AC$793,28,0),1)</f>
        <v>1</v>
      </c>
      <c r="AB471" s="65">
        <f>IFERROR(VLOOKUP(B471,ZAP!A$2:AC$793,26,0),1)</f>
        <v>1</v>
      </c>
      <c r="AC471" s="55">
        <f>IF(B471="",-9999999999,((AA471*'Tabela de Peso'!$E$7/H471)+(Z471*'Tabela de Peso'!$E$6/H471)+(Y471*'Tabela de Peso'!$E$5/H471)+(AB471*'Tabela de Peso'!$E$9+T471/1000)+W471+V471+X471+U471++AF471+S471+atualizaçãoIMOVEIS!R470)-I471-P471/1000)</f>
        <v>-9999999999</v>
      </c>
      <c r="AD471" s="66" t="str">
        <f>IFERROR(+VLOOKUP(B471,ZAP!A:D,3,0),"não")</f>
        <v>não</v>
      </c>
      <c r="AE471" s="55" t="str">
        <f>IF(B471="","",IF(A471&lt;81,IF(AD471="ativo","manter","inserir"),IF(AD471="ativo",IF(H471&lt;'Tabela de Peso'!D$8,"manter","retirar"),"Não anunciar")))</f>
        <v/>
      </c>
    </row>
    <row r="472" spans="1:31" s="11" customFormat="1" x14ac:dyDescent="0.25">
      <c r="A472" s="56">
        <f t="shared" ca="1" si="14"/>
        <v>85</v>
      </c>
      <c r="B472" t="str">
        <f>IF(atualizaçãoIMOVEIS!Y471="",IF(atualizaçãoIMOVEIS!Z471="","",atualizaçãoIMOVEIS!B471),atualizaçãoIMOVEIS!B471)</f>
        <v/>
      </c>
      <c r="C472" t="e">
        <f>+LEFT(atualizaçãoIMOVEIS!F471,SEARCH(",",atualizaçãoIMOVEIS!F471))</f>
        <v>#VALUE!</v>
      </c>
      <c r="D472">
        <f>+atualizaçãoIMOVEIS!H471</f>
        <v>0</v>
      </c>
      <c r="E472">
        <f>+atualizaçãoIMOVEIS!J471</f>
        <v>0</v>
      </c>
      <c r="F472">
        <f>IFERROR(LEFT(atualizaçãoIMOVEIS!Y471,SEARCH(",",atualizaçãoIMOVEIS!Y471)-1),atualizaçãoIMOVEIS!Y471)</f>
        <v>0</v>
      </c>
      <c r="G472">
        <f>+atualizaçãoIMOVEIS!D471</f>
        <v>0</v>
      </c>
      <c r="H472" s="67">
        <f ca="1">IF('Tabela de Peso'!$E$8-atualizaçãoIMOVEIS!T471=0,1,'Tabela de Peso'!$E$8-atualizaçãoIMOVEIS!T471)</f>
        <v>45488</v>
      </c>
      <c r="I472" s="57">
        <f ca="1">+TODAY()-atualizaçãoIMOVEIS!U471</f>
        <v>45488</v>
      </c>
      <c r="J472" s="54">
        <f>+atualizaçãoIMOVEIS!K471</f>
        <v>0</v>
      </c>
      <c r="K472" s="54"/>
      <c r="L472" s="54" t="e">
        <f t="shared" si="15"/>
        <v>#DIV/0!</v>
      </c>
      <c r="M472" s="54"/>
      <c r="N472" s="54">
        <f>+atualizaçãoIMOVEIS!L471</f>
        <v>0</v>
      </c>
      <c r="O472" s="54"/>
      <c r="P472" s="54">
        <f>+atualizaçãoIMOVEIS!N471</f>
        <v>0</v>
      </c>
      <c r="Q472" s="62">
        <f>SUM(W$3:W472)</f>
        <v>470</v>
      </c>
      <c r="R472">
        <f>+atualizaçãoIMOVEIS!Q471</f>
        <v>0</v>
      </c>
      <c r="S472">
        <f>+atualizaçãoIMOVEIS!S471</f>
        <v>0</v>
      </c>
      <c r="T472">
        <f>+atualizaçãoIMOVEIS!V471</f>
        <v>0</v>
      </c>
      <c r="U472" s="56">
        <f>IFERROR(VLOOKUP(G472,'Tabela de Peso'!B$36:E$53,4,0),1)</f>
        <v>1</v>
      </c>
      <c r="V472">
        <f>IF(J472=0,'Tabela de Peso'!E$11,'Tabela de Peso'!E$10)</f>
        <v>8</v>
      </c>
      <c r="W472" s="1">
        <f>IF(atualizaçãoIMOVEIS!AB471="Especial",'Tabela de Peso'!$E$4,1)</f>
        <v>1</v>
      </c>
      <c r="X472" s="1">
        <f>IFERROR(VLOOKUP(D472,'Tabela de Peso'!B:E,4,0),'Tabela de Peso'!E$32)</f>
        <v>-100</v>
      </c>
      <c r="Y472" s="70">
        <f>COUNTIF(Clientes!B:B,B472)</f>
        <v>1048347</v>
      </c>
      <c r="Z472" s="69">
        <f>+COUNTIF(Visitas!B:B,B472)</f>
        <v>1048172</v>
      </c>
      <c r="AA472" s="94">
        <f>IFERROR(VLOOKUP(B472,ZAP!A$2:AC$793,28,0),1)</f>
        <v>1</v>
      </c>
      <c r="AB472" s="65">
        <f>IFERROR(VLOOKUP(B472,ZAP!A$2:AC$793,26,0),1)</f>
        <v>1</v>
      </c>
      <c r="AC472" s="55">
        <f>IF(B472="",-9999999999,((AA472*'Tabela de Peso'!$E$7/H472)+(Z472*'Tabela de Peso'!$E$6/H472)+(Y472*'Tabela de Peso'!$E$5/H472)+(AB472*'Tabela de Peso'!$E$9+T472/1000)+W472+V472+X472+U472++AF472+S472+atualizaçãoIMOVEIS!R471)-I472-P472/1000)</f>
        <v>-9999999999</v>
      </c>
      <c r="AD472" s="66" t="str">
        <f>IFERROR(+VLOOKUP(B472,ZAP!A:D,3,0),"não")</f>
        <v>não</v>
      </c>
      <c r="AE472" s="55" t="str">
        <f>IF(B472="","",IF(A472&lt;81,IF(AD472="ativo","manter","inserir"),IF(AD472="ativo",IF(H472&lt;'Tabela de Peso'!D$8,"manter","retirar"),"Não anunciar")))</f>
        <v/>
      </c>
    </row>
    <row r="473" spans="1:31" s="11" customFormat="1" x14ac:dyDescent="0.25">
      <c r="A473" s="56">
        <f t="shared" ca="1" si="14"/>
        <v>85</v>
      </c>
      <c r="B473" t="str">
        <f>IF(atualizaçãoIMOVEIS!Y472="",IF(atualizaçãoIMOVEIS!Z472="","",atualizaçãoIMOVEIS!B472),atualizaçãoIMOVEIS!B472)</f>
        <v/>
      </c>
      <c r="C473" t="e">
        <f>+LEFT(atualizaçãoIMOVEIS!F472,SEARCH(",",atualizaçãoIMOVEIS!F472))</f>
        <v>#VALUE!</v>
      </c>
      <c r="D473">
        <f>+atualizaçãoIMOVEIS!H472</f>
        <v>0</v>
      </c>
      <c r="E473">
        <f>+atualizaçãoIMOVEIS!J472</f>
        <v>0</v>
      </c>
      <c r="F473">
        <f>IFERROR(LEFT(atualizaçãoIMOVEIS!Y472,SEARCH(",",atualizaçãoIMOVEIS!Y472)-1),atualizaçãoIMOVEIS!Y472)</f>
        <v>0</v>
      </c>
      <c r="G473">
        <f>+atualizaçãoIMOVEIS!D472</f>
        <v>0</v>
      </c>
      <c r="H473" s="67">
        <f ca="1">IF('Tabela de Peso'!$E$8-atualizaçãoIMOVEIS!T472=0,1,'Tabela de Peso'!$E$8-atualizaçãoIMOVEIS!T472)</f>
        <v>45488</v>
      </c>
      <c r="I473" s="57">
        <f ca="1">+TODAY()-atualizaçãoIMOVEIS!U472</f>
        <v>45488</v>
      </c>
      <c r="J473" s="54">
        <f>+atualizaçãoIMOVEIS!K472</f>
        <v>0</v>
      </c>
      <c r="K473" s="54"/>
      <c r="L473" s="54" t="e">
        <f t="shared" si="15"/>
        <v>#DIV/0!</v>
      </c>
      <c r="M473" s="54"/>
      <c r="N473" s="54">
        <f>+atualizaçãoIMOVEIS!L472</f>
        <v>0</v>
      </c>
      <c r="O473" s="54"/>
      <c r="P473" s="54">
        <f>+atualizaçãoIMOVEIS!N472</f>
        <v>0</v>
      </c>
      <c r="Q473" s="62">
        <f>SUM(W$3:W473)</f>
        <v>471</v>
      </c>
      <c r="R473">
        <f>+atualizaçãoIMOVEIS!Q472</f>
        <v>0</v>
      </c>
      <c r="S473">
        <f>+atualizaçãoIMOVEIS!S472</f>
        <v>0</v>
      </c>
      <c r="T473">
        <f>+atualizaçãoIMOVEIS!V472</f>
        <v>0</v>
      </c>
      <c r="U473" s="56">
        <f>IFERROR(VLOOKUP(G473,'Tabela de Peso'!B$36:E$53,4,0),1)</f>
        <v>1</v>
      </c>
      <c r="V473">
        <f>IF(J473=0,'Tabela de Peso'!E$11,'Tabela de Peso'!E$10)</f>
        <v>8</v>
      </c>
      <c r="W473" s="1">
        <f>IF(atualizaçãoIMOVEIS!AB472="Especial",'Tabela de Peso'!$E$4,1)</f>
        <v>1</v>
      </c>
      <c r="X473" s="1">
        <f>IFERROR(VLOOKUP(D473,'Tabela de Peso'!B:E,4,0),'Tabela de Peso'!E$32)</f>
        <v>-100</v>
      </c>
      <c r="Y473" s="70">
        <f>COUNTIF(Clientes!B:B,B473)</f>
        <v>1048347</v>
      </c>
      <c r="Z473" s="69">
        <f>+COUNTIF(Visitas!B:B,B473)</f>
        <v>1048172</v>
      </c>
      <c r="AA473" s="94">
        <f>IFERROR(VLOOKUP(B473,ZAP!A$2:AC$793,28,0),1)</f>
        <v>1</v>
      </c>
      <c r="AB473" s="65">
        <f>IFERROR(VLOOKUP(B473,ZAP!A$2:AC$793,26,0),1)</f>
        <v>1</v>
      </c>
      <c r="AC473" s="55">
        <f>IF(B473="",-9999999999,((AA473*'Tabela de Peso'!$E$7/H473)+(Z473*'Tabela de Peso'!$E$6/H473)+(Y473*'Tabela de Peso'!$E$5/H473)+(AB473*'Tabela de Peso'!$E$9+T473/1000)+W473+V473+X473+U473++AF473+S473+atualizaçãoIMOVEIS!R472)-I473-P473/1000)</f>
        <v>-9999999999</v>
      </c>
      <c r="AD473" s="66" t="str">
        <f>IFERROR(+VLOOKUP(B473,ZAP!A:D,3,0),"não")</f>
        <v>não</v>
      </c>
      <c r="AE473" s="55" t="str">
        <f>IF(B473="","",IF(A473&lt;81,IF(AD473="ativo","manter","inserir"),IF(AD473="ativo",IF(H473&lt;'Tabela de Peso'!D$8,"manter","retirar"),"Não anunciar")))</f>
        <v/>
      </c>
    </row>
    <row r="474" spans="1:31" s="11" customFormat="1" x14ac:dyDescent="0.25">
      <c r="A474" s="56">
        <f t="shared" ca="1" si="14"/>
        <v>85</v>
      </c>
      <c r="B474" t="str">
        <f>IF(atualizaçãoIMOVEIS!Y473="",IF(atualizaçãoIMOVEIS!Z473="","",atualizaçãoIMOVEIS!B473),atualizaçãoIMOVEIS!B473)</f>
        <v/>
      </c>
      <c r="C474" t="e">
        <f>+LEFT(atualizaçãoIMOVEIS!F473,SEARCH(",",atualizaçãoIMOVEIS!F473))</f>
        <v>#VALUE!</v>
      </c>
      <c r="D474">
        <f>+atualizaçãoIMOVEIS!H473</f>
        <v>0</v>
      </c>
      <c r="E474">
        <f>+atualizaçãoIMOVEIS!J473</f>
        <v>0</v>
      </c>
      <c r="F474">
        <f>IFERROR(LEFT(atualizaçãoIMOVEIS!Y473,SEARCH(",",atualizaçãoIMOVEIS!Y473)-1),atualizaçãoIMOVEIS!Y473)</f>
        <v>0</v>
      </c>
      <c r="G474">
        <f>+atualizaçãoIMOVEIS!D473</f>
        <v>0</v>
      </c>
      <c r="H474" s="67">
        <f ca="1">IF('Tabela de Peso'!$E$8-atualizaçãoIMOVEIS!T473=0,1,'Tabela de Peso'!$E$8-atualizaçãoIMOVEIS!T473)</f>
        <v>45488</v>
      </c>
      <c r="I474" s="57">
        <f ca="1">+TODAY()-atualizaçãoIMOVEIS!U473</f>
        <v>45488</v>
      </c>
      <c r="J474" s="54">
        <f>+atualizaçãoIMOVEIS!K473</f>
        <v>0</v>
      </c>
      <c r="K474" s="54"/>
      <c r="L474" s="54" t="e">
        <f t="shared" si="15"/>
        <v>#DIV/0!</v>
      </c>
      <c r="M474" s="54"/>
      <c r="N474" s="54">
        <f>+atualizaçãoIMOVEIS!L473</f>
        <v>0</v>
      </c>
      <c r="O474" s="54"/>
      <c r="P474" s="54">
        <f>+atualizaçãoIMOVEIS!N473</f>
        <v>0</v>
      </c>
      <c r="Q474" s="62">
        <f>SUM(W$3:W474)</f>
        <v>472</v>
      </c>
      <c r="R474">
        <f>+atualizaçãoIMOVEIS!Q473</f>
        <v>0</v>
      </c>
      <c r="S474">
        <f>+atualizaçãoIMOVEIS!S473</f>
        <v>0</v>
      </c>
      <c r="T474">
        <f>+atualizaçãoIMOVEIS!V473</f>
        <v>0</v>
      </c>
      <c r="U474" s="56">
        <f>IFERROR(VLOOKUP(G474,'Tabela de Peso'!B$36:E$53,4,0),1)</f>
        <v>1</v>
      </c>
      <c r="V474">
        <f>IF(J474=0,'Tabela de Peso'!E$11,'Tabela de Peso'!E$10)</f>
        <v>8</v>
      </c>
      <c r="W474" s="1">
        <f>IF(atualizaçãoIMOVEIS!AB473="Especial",'Tabela de Peso'!$E$4,1)</f>
        <v>1</v>
      </c>
      <c r="X474" s="1">
        <f>IFERROR(VLOOKUP(D474,'Tabela de Peso'!B:E,4,0),'Tabela de Peso'!E$32)</f>
        <v>-100</v>
      </c>
      <c r="Y474" s="70">
        <f>COUNTIF(Clientes!B:B,B474)</f>
        <v>1048347</v>
      </c>
      <c r="Z474" s="69">
        <f>+COUNTIF(Visitas!B:B,B474)</f>
        <v>1048172</v>
      </c>
      <c r="AA474" s="94">
        <f>IFERROR(VLOOKUP(B474,ZAP!A$2:AC$793,28,0),1)</f>
        <v>1</v>
      </c>
      <c r="AB474" s="65">
        <f>IFERROR(VLOOKUP(B474,ZAP!A$2:AC$793,26,0),1)</f>
        <v>1</v>
      </c>
      <c r="AC474" s="55">
        <f>IF(B474="",-9999999999,((AA474*'Tabela de Peso'!$E$7/H474)+(Z474*'Tabela de Peso'!$E$6/H474)+(Y474*'Tabela de Peso'!$E$5/H474)+(AB474*'Tabela de Peso'!$E$9+T474/1000)+W474+V474+X474+U474++AF474+S474+atualizaçãoIMOVEIS!R473)-I474-P474/1000)</f>
        <v>-9999999999</v>
      </c>
      <c r="AD474" s="66" t="str">
        <f>IFERROR(+VLOOKUP(B474,ZAP!A:D,3,0),"não")</f>
        <v>não</v>
      </c>
      <c r="AE474" s="55" t="str">
        <f>IF(B474="","",IF(A474&lt;81,IF(AD474="ativo","manter","inserir"),IF(AD474="ativo",IF(H474&lt;'Tabela de Peso'!D$8,"manter","retirar"),"Não anunciar")))</f>
        <v/>
      </c>
    </row>
    <row r="475" spans="1:31" s="11" customFormat="1" x14ac:dyDescent="0.25">
      <c r="A475" s="56">
        <f t="shared" ca="1" si="14"/>
        <v>85</v>
      </c>
      <c r="B475" t="str">
        <f>IF(atualizaçãoIMOVEIS!Y474="",IF(atualizaçãoIMOVEIS!Z474="","",atualizaçãoIMOVEIS!B474),atualizaçãoIMOVEIS!B474)</f>
        <v/>
      </c>
      <c r="C475" t="e">
        <f>+LEFT(atualizaçãoIMOVEIS!F474,SEARCH(",",atualizaçãoIMOVEIS!F474))</f>
        <v>#VALUE!</v>
      </c>
      <c r="D475">
        <f>+atualizaçãoIMOVEIS!H474</f>
        <v>0</v>
      </c>
      <c r="E475">
        <f>+atualizaçãoIMOVEIS!J474</f>
        <v>0</v>
      </c>
      <c r="F475">
        <f>IFERROR(LEFT(atualizaçãoIMOVEIS!Y474,SEARCH(",",atualizaçãoIMOVEIS!Y474)-1),atualizaçãoIMOVEIS!Y474)</f>
        <v>0</v>
      </c>
      <c r="G475">
        <f>+atualizaçãoIMOVEIS!D474</f>
        <v>0</v>
      </c>
      <c r="H475" s="67">
        <f ca="1">IF('Tabela de Peso'!$E$8-atualizaçãoIMOVEIS!T474=0,1,'Tabela de Peso'!$E$8-atualizaçãoIMOVEIS!T474)</f>
        <v>45488</v>
      </c>
      <c r="I475" s="57">
        <f ca="1">+TODAY()-atualizaçãoIMOVEIS!U474</f>
        <v>45488</v>
      </c>
      <c r="J475" s="54">
        <f>+atualizaçãoIMOVEIS!K474</f>
        <v>0</v>
      </c>
      <c r="K475" s="54"/>
      <c r="L475" s="54" t="e">
        <f t="shared" si="15"/>
        <v>#DIV/0!</v>
      </c>
      <c r="M475" s="54"/>
      <c r="N475" s="54">
        <f>+atualizaçãoIMOVEIS!L474</f>
        <v>0</v>
      </c>
      <c r="O475" s="54"/>
      <c r="P475" s="54">
        <f>+atualizaçãoIMOVEIS!N474</f>
        <v>0</v>
      </c>
      <c r="Q475" s="62">
        <f>SUM(W$3:W475)</f>
        <v>473</v>
      </c>
      <c r="R475">
        <f>+atualizaçãoIMOVEIS!Q474</f>
        <v>0</v>
      </c>
      <c r="S475">
        <f>+atualizaçãoIMOVEIS!S474</f>
        <v>0</v>
      </c>
      <c r="T475">
        <f>+atualizaçãoIMOVEIS!V474</f>
        <v>0</v>
      </c>
      <c r="U475" s="56">
        <f>IFERROR(VLOOKUP(G475,'Tabela de Peso'!B$36:E$53,4,0),1)</f>
        <v>1</v>
      </c>
      <c r="V475">
        <f>IF(J475=0,'Tabela de Peso'!E$11,'Tabela de Peso'!E$10)</f>
        <v>8</v>
      </c>
      <c r="W475" s="1">
        <f>IF(atualizaçãoIMOVEIS!AB474="Especial",'Tabela de Peso'!$E$4,1)</f>
        <v>1</v>
      </c>
      <c r="X475" s="1">
        <f>IFERROR(VLOOKUP(D475,'Tabela de Peso'!B:E,4,0),'Tabela de Peso'!E$32)</f>
        <v>-100</v>
      </c>
      <c r="Y475" s="70">
        <f>COUNTIF(Clientes!B:B,B475)</f>
        <v>1048347</v>
      </c>
      <c r="Z475" s="69">
        <f>+COUNTIF(Visitas!B:B,B475)</f>
        <v>1048172</v>
      </c>
      <c r="AA475" s="94">
        <f>IFERROR(VLOOKUP(B475,ZAP!A$2:AC$793,28,0),1)</f>
        <v>1</v>
      </c>
      <c r="AB475" s="65">
        <f>IFERROR(VLOOKUP(B475,ZAP!A$2:AC$793,26,0),1)</f>
        <v>1</v>
      </c>
      <c r="AC475" s="55">
        <f>IF(B475="",-9999999999,((AA475*'Tabela de Peso'!$E$7/H475)+(Z475*'Tabela de Peso'!$E$6/H475)+(Y475*'Tabela de Peso'!$E$5/H475)+(AB475*'Tabela de Peso'!$E$9+T475/1000)+W475+V475+X475+U475++AF475+S475+atualizaçãoIMOVEIS!R474)-I475-P475/1000)</f>
        <v>-9999999999</v>
      </c>
      <c r="AD475" s="66" t="str">
        <f>IFERROR(+VLOOKUP(B475,ZAP!A:D,3,0),"não")</f>
        <v>não</v>
      </c>
      <c r="AE475" s="55" t="str">
        <f>IF(B475="","",IF(A475&lt;81,IF(AD475="ativo","manter","inserir"),IF(AD475="ativo",IF(H475&lt;'Tabela de Peso'!D$8,"manter","retirar"),"Não anunciar")))</f>
        <v/>
      </c>
    </row>
    <row r="476" spans="1:31" s="11" customFormat="1" x14ac:dyDescent="0.25">
      <c r="A476" s="56">
        <f t="shared" ca="1" si="14"/>
        <v>85</v>
      </c>
      <c r="B476" t="str">
        <f>IF(atualizaçãoIMOVEIS!Y475="",IF(atualizaçãoIMOVEIS!Z475="","",atualizaçãoIMOVEIS!B475),atualizaçãoIMOVEIS!B475)</f>
        <v/>
      </c>
      <c r="C476" t="e">
        <f>+LEFT(atualizaçãoIMOVEIS!F475,SEARCH(",",atualizaçãoIMOVEIS!F475))</f>
        <v>#VALUE!</v>
      </c>
      <c r="D476">
        <f>+atualizaçãoIMOVEIS!H475</f>
        <v>0</v>
      </c>
      <c r="E476">
        <f>+atualizaçãoIMOVEIS!J475</f>
        <v>0</v>
      </c>
      <c r="F476">
        <f>IFERROR(LEFT(atualizaçãoIMOVEIS!Y475,SEARCH(",",atualizaçãoIMOVEIS!Y475)-1),atualizaçãoIMOVEIS!Y475)</f>
        <v>0</v>
      </c>
      <c r="G476">
        <f>+atualizaçãoIMOVEIS!D475</f>
        <v>0</v>
      </c>
      <c r="H476" s="67">
        <f ca="1">IF('Tabela de Peso'!$E$8-atualizaçãoIMOVEIS!T475=0,1,'Tabela de Peso'!$E$8-atualizaçãoIMOVEIS!T475)</f>
        <v>45488</v>
      </c>
      <c r="I476" s="57">
        <f ca="1">+TODAY()-atualizaçãoIMOVEIS!U475</f>
        <v>45488</v>
      </c>
      <c r="J476" s="54">
        <f>+atualizaçãoIMOVEIS!K475</f>
        <v>0</v>
      </c>
      <c r="K476" s="54"/>
      <c r="L476" s="54" t="e">
        <f t="shared" si="15"/>
        <v>#DIV/0!</v>
      </c>
      <c r="M476" s="54"/>
      <c r="N476" s="54">
        <f>+atualizaçãoIMOVEIS!L475</f>
        <v>0</v>
      </c>
      <c r="O476" s="54"/>
      <c r="P476" s="54">
        <f>+atualizaçãoIMOVEIS!N475</f>
        <v>0</v>
      </c>
      <c r="Q476" s="62">
        <f>SUM(W$3:W476)</f>
        <v>474</v>
      </c>
      <c r="R476">
        <f>+atualizaçãoIMOVEIS!Q475</f>
        <v>0</v>
      </c>
      <c r="S476">
        <f>+atualizaçãoIMOVEIS!S475</f>
        <v>0</v>
      </c>
      <c r="T476">
        <f>+atualizaçãoIMOVEIS!V475</f>
        <v>0</v>
      </c>
      <c r="U476" s="56">
        <f>IFERROR(VLOOKUP(G476,'Tabela de Peso'!B$36:E$53,4,0),1)</f>
        <v>1</v>
      </c>
      <c r="V476">
        <f>IF(J476=0,'Tabela de Peso'!E$11,'Tabela de Peso'!E$10)</f>
        <v>8</v>
      </c>
      <c r="W476" s="1">
        <f>IF(atualizaçãoIMOVEIS!AB475="Especial",'Tabela de Peso'!$E$4,1)</f>
        <v>1</v>
      </c>
      <c r="X476" s="1">
        <f>IFERROR(VLOOKUP(D476,'Tabela de Peso'!B:E,4,0),'Tabela de Peso'!E$32)</f>
        <v>-100</v>
      </c>
      <c r="Y476" s="70">
        <f>COUNTIF(Clientes!B:B,B476)</f>
        <v>1048347</v>
      </c>
      <c r="Z476" s="69">
        <f>+COUNTIF(Visitas!B:B,B476)</f>
        <v>1048172</v>
      </c>
      <c r="AA476" s="94">
        <f>IFERROR(VLOOKUP(B476,ZAP!A$2:AC$793,28,0),1)</f>
        <v>1</v>
      </c>
      <c r="AB476" s="65">
        <f>IFERROR(VLOOKUP(B476,ZAP!A$2:AC$793,26,0),1)</f>
        <v>1</v>
      </c>
      <c r="AC476" s="55">
        <f>IF(B476="",-9999999999,((AA476*'Tabela de Peso'!$E$7/H476)+(Z476*'Tabela de Peso'!$E$6/H476)+(Y476*'Tabela de Peso'!$E$5/H476)+(AB476*'Tabela de Peso'!$E$9+T476/1000)+W476+V476+X476+U476++AF476+S476+atualizaçãoIMOVEIS!R475)-I476-P476/1000)</f>
        <v>-9999999999</v>
      </c>
      <c r="AD476" s="66" t="str">
        <f>IFERROR(+VLOOKUP(B476,ZAP!A:D,3,0),"não")</f>
        <v>não</v>
      </c>
      <c r="AE476" s="55" t="str">
        <f>IF(B476="","",IF(A476&lt;81,IF(AD476="ativo","manter","inserir"),IF(AD476="ativo",IF(H476&lt;'Tabela de Peso'!D$8,"manter","retirar"),"Não anunciar")))</f>
        <v/>
      </c>
    </row>
    <row r="477" spans="1:31" s="11" customFormat="1" x14ac:dyDescent="0.25">
      <c r="A477" s="56">
        <f t="shared" ca="1" si="14"/>
        <v>85</v>
      </c>
      <c r="B477" t="str">
        <f>IF(atualizaçãoIMOVEIS!Y476="",IF(atualizaçãoIMOVEIS!Z476="","",atualizaçãoIMOVEIS!B476),atualizaçãoIMOVEIS!B476)</f>
        <v/>
      </c>
      <c r="C477" t="e">
        <f>+LEFT(atualizaçãoIMOVEIS!F476,SEARCH(",",atualizaçãoIMOVEIS!F476))</f>
        <v>#VALUE!</v>
      </c>
      <c r="D477">
        <f>+atualizaçãoIMOVEIS!H476</f>
        <v>0</v>
      </c>
      <c r="E477">
        <f>+atualizaçãoIMOVEIS!J476</f>
        <v>0</v>
      </c>
      <c r="F477">
        <f>IFERROR(LEFT(atualizaçãoIMOVEIS!Y476,SEARCH(",",atualizaçãoIMOVEIS!Y476)-1),atualizaçãoIMOVEIS!Y476)</f>
        <v>0</v>
      </c>
      <c r="G477">
        <f>+atualizaçãoIMOVEIS!D476</f>
        <v>0</v>
      </c>
      <c r="H477" s="67">
        <f ca="1">IF('Tabela de Peso'!$E$8-atualizaçãoIMOVEIS!T476=0,1,'Tabela de Peso'!$E$8-atualizaçãoIMOVEIS!T476)</f>
        <v>45488</v>
      </c>
      <c r="I477" s="57">
        <f ca="1">+TODAY()-atualizaçãoIMOVEIS!U476</f>
        <v>45488</v>
      </c>
      <c r="J477" s="54">
        <f>+atualizaçãoIMOVEIS!K476</f>
        <v>0</v>
      </c>
      <c r="K477" s="54"/>
      <c r="L477" s="54" t="e">
        <f t="shared" si="15"/>
        <v>#DIV/0!</v>
      </c>
      <c r="M477" s="54"/>
      <c r="N477" s="54">
        <f>+atualizaçãoIMOVEIS!L476</f>
        <v>0</v>
      </c>
      <c r="O477" s="54"/>
      <c r="P477" s="54">
        <f>+atualizaçãoIMOVEIS!N476</f>
        <v>0</v>
      </c>
      <c r="Q477" s="62">
        <f>SUM(W$3:W477)</f>
        <v>475</v>
      </c>
      <c r="R477">
        <f>+atualizaçãoIMOVEIS!Q476</f>
        <v>0</v>
      </c>
      <c r="S477">
        <f>+atualizaçãoIMOVEIS!S476</f>
        <v>0</v>
      </c>
      <c r="T477">
        <f>+atualizaçãoIMOVEIS!V476</f>
        <v>0</v>
      </c>
      <c r="U477" s="56">
        <f>IFERROR(VLOOKUP(G477,'Tabela de Peso'!B$36:E$53,4,0),1)</f>
        <v>1</v>
      </c>
      <c r="V477">
        <f>IF(J477=0,'Tabela de Peso'!E$11,'Tabela de Peso'!E$10)</f>
        <v>8</v>
      </c>
      <c r="W477" s="1">
        <f>IF(atualizaçãoIMOVEIS!AB476="Especial",'Tabela de Peso'!$E$4,1)</f>
        <v>1</v>
      </c>
      <c r="X477" s="1">
        <f>IFERROR(VLOOKUP(D477,'Tabela de Peso'!B:E,4,0),'Tabela de Peso'!E$32)</f>
        <v>-100</v>
      </c>
      <c r="Y477" s="70">
        <f>COUNTIF(Clientes!B:B,B477)</f>
        <v>1048347</v>
      </c>
      <c r="Z477" s="69">
        <f>+COUNTIF(Visitas!B:B,B477)</f>
        <v>1048172</v>
      </c>
      <c r="AA477" s="94">
        <f>IFERROR(VLOOKUP(B477,ZAP!A$2:AC$793,28,0),1)</f>
        <v>1</v>
      </c>
      <c r="AB477" s="65">
        <f>IFERROR(VLOOKUP(B477,ZAP!A$2:AC$793,26,0),1)</f>
        <v>1</v>
      </c>
      <c r="AC477" s="55">
        <f>IF(B477="",-9999999999,((AA477*'Tabela de Peso'!$E$7/H477)+(Z477*'Tabela de Peso'!$E$6/H477)+(Y477*'Tabela de Peso'!$E$5/H477)+(AB477*'Tabela de Peso'!$E$9+T477/1000)+W477+V477+X477+U477++AF477+S477+atualizaçãoIMOVEIS!R476)-I477-P477/1000)</f>
        <v>-9999999999</v>
      </c>
      <c r="AD477" s="66" t="str">
        <f>IFERROR(+VLOOKUP(B477,ZAP!A:D,3,0),"não")</f>
        <v>não</v>
      </c>
      <c r="AE477" s="55" t="str">
        <f>IF(B477="","",IF(A477&lt;81,IF(AD477="ativo","manter","inserir"),IF(AD477="ativo",IF(H477&lt;'Tabela de Peso'!D$8,"manter","retirar"),"Não anunciar")))</f>
        <v/>
      </c>
    </row>
    <row r="478" spans="1:31" s="11" customFormat="1" x14ac:dyDescent="0.25">
      <c r="A478" s="56">
        <f t="shared" ca="1" si="14"/>
        <v>85</v>
      </c>
      <c r="B478" t="str">
        <f>IF(atualizaçãoIMOVEIS!Y477="",IF(atualizaçãoIMOVEIS!Z477="","",atualizaçãoIMOVEIS!B477),atualizaçãoIMOVEIS!B477)</f>
        <v/>
      </c>
      <c r="C478" t="e">
        <f>+LEFT(atualizaçãoIMOVEIS!F477,SEARCH(",",atualizaçãoIMOVEIS!F477))</f>
        <v>#VALUE!</v>
      </c>
      <c r="D478">
        <f>+atualizaçãoIMOVEIS!H477</f>
        <v>0</v>
      </c>
      <c r="E478">
        <f>+atualizaçãoIMOVEIS!J477</f>
        <v>0</v>
      </c>
      <c r="F478">
        <f>IFERROR(LEFT(atualizaçãoIMOVEIS!Y477,SEARCH(",",atualizaçãoIMOVEIS!Y477)-1),atualizaçãoIMOVEIS!Y477)</f>
        <v>0</v>
      </c>
      <c r="G478">
        <f>+atualizaçãoIMOVEIS!D477</f>
        <v>0</v>
      </c>
      <c r="H478" s="67">
        <f ca="1">IF('Tabela de Peso'!$E$8-atualizaçãoIMOVEIS!T477=0,1,'Tabela de Peso'!$E$8-atualizaçãoIMOVEIS!T477)</f>
        <v>45488</v>
      </c>
      <c r="I478" s="57">
        <f ca="1">+TODAY()-atualizaçãoIMOVEIS!U477</f>
        <v>45488</v>
      </c>
      <c r="J478" s="54">
        <f>+atualizaçãoIMOVEIS!K477</f>
        <v>0</v>
      </c>
      <c r="K478" s="54"/>
      <c r="L478" s="54" t="e">
        <f t="shared" si="15"/>
        <v>#DIV/0!</v>
      </c>
      <c r="M478" s="54"/>
      <c r="N478" s="54">
        <f>+atualizaçãoIMOVEIS!L477</f>
        <v>0</v>
      </c>
      <c r="O478" s="54"/>
      <c r="P478" s="54">
        <f>+atualizaçãoIMOVEIS!N477</f>
        <v>0</v>
      </c>
      <c r="Q478" s="62">
        <f>SUM(W$3:W478)</f>
        <v>476</v>
      </c>
      <c r="R478">
        <f>+atualizaçãoIMOVEIS!Q477</f>
        <v>0</v>
      </c>
      <c r="S478">
        <f>+atualizaçãoIMOVEIS!S477</f>
        <v>0</v>
      </c>
      <c r="T478">
        <f>+atualizaçãoIMOVEIS!V477</f>
        <v>0</v>
      </c>
      <c r="U478" s="56">
        <f>IFERROR(VLOOKUP(G478,'Tabela de Peso'!B$36:E$53,4,0),1)</f>
        <v>1</v>
      </c>
      <c r="V478">
        <f>IF(J478=0,'Tabela de Peso'!E$11,'Tabela de Peso'!E$10)</f>
        <v>8</v>
      </c>
      <c r="W478" s="1">
        <f>IF(atualizaçãoIMOVEIS!AB477="Especial",'Tabela de Peso'!$E$4,1)</f>
        <v>1</v>
      </c>
      <c r="X478" s="1">
        <f>IFERROR(VLOOKUP(D478,'Tabela de Peso'!B:E,4,0),'Tabela de Peso'!E$32)</f>
        <v>-100</v>
      </c>
      <c r="Y478" s="70">
        <f>COUNTIF(Clientes!B:B,B478)</f>
        <v>1048347</v>
      </c>
      <c r="Z478" s="69">
        <f>+COUNTIF(Visitas!B:B,B478)</f>
        <v>1048172</v>
      </c>
      <c r="AA478" s="94">
        <f>IFERROR(VLOOKUP(B478,ZAP!A$2:AC$793,28,0),1)</f>
        <v>1</v>
      </c>
      <c r="AB478" s="65">
        <f>IFERROR(VLOOKUP(B478,ZAP!A$2:AC$793,26,0),1)</f>
        <v>1</v>
      </c>
      <c r="AC478" s="55">
        <f>IF(B478="",-9999999999,((AA478*'Tabela de Peso'!$E$7/H478)+(Z478*'Tabela de Peso'!$E$6/H478)+(Y478*'Tabela de Peso'!$E$5/H478)+(AB478*'Tabela de Peso'!$E$9+T478/1000)+W478+V478+X478+U478++AF478+S478+atualizaçãoIMOVEIS!R477)-I478-P478/1000)</f>
        <v>-9999999999</v>
      </c>
      <c r="AD478" s="66" t="str">
        <f>IFERROR(+VLOOKUP(B478,ZAP!A:D,3,0),"não")</f>
        <v>não</v>
      </c>
      <c r="AE478" s="55" t="str">
        <f>IF(B478="","",IF(A478&lt;81,IF(AD478="ativo","manter","inserir"),IF(AD478="ativo",IF(H478&lt;'Tabela de Peso'!D$8,"manter","retirar"),"Não anunciar")))</f>
        <v/>
      </c>
    </row>
    <row r="479" spans="1:31" s="11" customFormat="1" x14ac:dyDescent="0.25">
      <c r="A479" s="56">
        <f t="shared" ca="1" si="14"/>
        <v>85</v>
      </c>
      <c r="B479" t="str">
        <f>IF(atualizaçãoIMOVEIS!Y478="",IF(atualizaçãoIMOVEIS!Z478="","",atualizaçãoIMOVEIS!B478),atualizaçãoIMOVEIS!B478)</f>
        <v/>
      </c>
      <c r="C479" t="e">
        <f>+LEFT(atualizaçãoIMOVEIS!F478,SEARCH(",",atualizaçãoIMOVEIS!F478))</f>
        <v>#VALUE!</v>
      </c>
      <c r="D479">
        <f>+atualizaçãoIMOVEIS!H478</f>
        <v>0</v>
      </c>
      <c r="E479">
        <f>+atualizaçãoIMOVEIS!J478</f>
        <v>0</v>
      </c>
      <c r="F479">
        <f>IFERROR(LEFT(atualizaçãoIMOVEIS!Y478,SEARCH(",",atualizaçãoIMOVEIS!Y478)-1),atualizaçãoIMOVEIS!Y478)</f>
        <v>0</v>
      </c>
      <c r="G479">
        <f>+atualizaçãoIMOVEIS!D478</f>
        <v>0</v>
      </c>
      <c r="H479" s="67">
        <f ca="1">IF('Tabela de Peso'!$E$8-atualizaçãoIMOVEIS!T478=0,1,'Tabela de Peso'!$E$8-atualizaçãoIMOVEIS!T478)</f>
        <v>45488</v>
      </c>
      <c r="I479" s="57">
        <f ca="1">+TODAY()-atualizaçãoIMOVEIS!U478</f>
        <v>45488</v>
      </c>
      <c r="J479" s="54">
        <f>+atualizaçãoIMOVEIS!K478</f>
        <v>0</v>
      </c>
      <c r="K479" s="54"/>
      <c r="L479" s="54" t="e">
        <f t="shared" si="15"/>
        <v>#DIV/0!</v>
      </c>
      <c r="M479" s="54"/>
      <c r="N479" s="54">
        <f>+atualizaçãoIMOVEIS!L478</f>
        <v>0</v>
      </c>
      <c r="O479" s="54"/>
      <c r="P479" s="54">
        <f>+atualizaçãoIMOVEIS!N478</f>
        <v>0</v>
      </c>
      <c r="Q479" s="62">
        <f>SUM(W$3:W479)</f>
        <v>477</v>
      </c>
      <c r="R479">
        <f>+atualizaçãoIMOVEIS!Q478</f>
        <v>0</v>
      </c>
      <c r="S479">
        <f>+atualizaçãoIMOVEIS!S478</f>
        <v>0</v>
      </c>
      <c r="T479">
        <f>+atualizaçãoIMOVEIS!V478</f>
        <v>0</v>
      </c>
      <c r="U479" s="56">
        <f>IFERROR(VLOOKUP(G479,'Tabela de Peso'!B$36:E$53,4,0),1)</f>
        <v>1</v>
      </c>
      <c r="V479">
        <f>IF(J479=0,'Tabela de Peso'!E$11,'Tabela de Peso'!E$10)</f>
        <v>8</v>
      </c>
      <c r="W479" s="1">
        <f>IF(atualizaçãoIMOVEIS!AB478="Especial",'Tabela de Peso'!$E$4,1)</f>
        <v>1</v>
      </c>
      <c r="X479" s="1">
        <f>IFERROR(VLOOKUP(D479,'Tabela de Peso'!B:E,4,0),'Tabela de Peso'!E$32)</f>
        <v>-100</v>
      </c>
      <c r="Y479" s="70">
        <f>COUNTIF(Clientes!B:B,B479)</f>
        <v>1048347</v>
      </c>
      <c r="Z479" s="69">
        <f>+COUNTIF(Visitas!B:B,B479)</f>
        <v>1048172</v>
      </c>
      <c r="AA479" s="94">
        <f>IFERROR(VLOOKUP(B479,ZAP!A$2:AC$793,28,0),1)</f>
        <v>1</v>
      </c>
      <c r="AB479" s="65">
        <f>IFERROR(VLOOKUP(B479,ZAP!A$2:AC$793,26,0),1)</f>
        <v>1</v>
      </c>
      <c r="AC479" s="55">
        <f>IF(B479="",-9999999999,((AA479*'Tabela de Peso'!$E$7/H479)+(Z479*'Tabela de Peso'!$E$6/H479)+(Y479*'Tabela de Peso'!$E$5/H479)+(AB479*'Tabela de Peso'!$E$9+T479/1000)+W479+V479+X479+U479++AF479+S479+atualizaçãoIMOVEIS!R478)-I479-P479/1000)</f>
        <v>-9999999999</v>
      </c>
      <c r="AD479" s="66" t="str">
        <f>IFERROR(+VLOOKUP(B479,ZAP!A:D,3,0),"não")</f>
        <v>não</v>
      </c>
      <c r="AE479" s="55" t="str">
        <f>IF(B479="","",IF(A479&lt;81,IF(AD479="ativo","manter","inserir"),IF(AD479="ativo",IF(H479&lt;'Tabela de Peso'!D$8,"manter","retirar"),"Não anunciar")))</f>
        <v/>
      </c>
    </row>
    <row r="480" spans="1:31" s="11" customFormat="1" x14ac:dyDescent="0.25">
      <c r="A480" s="56">
        <f t="shared" ca="1" si="14"/>
        <v>85</v>
      </c>
      <c r="B480" t="str">
        <f>IF(atualizaçãoIMOVEIS!Y479="",IF(atualizaçãoIMOVEIS!Z479="","",atualizaçãoIMOVEIS!B479),atualizaçãoIMOVEIS!B479)</f>
        <v/>
      </c>
      <c r="C480" t="e">
        <f>+LEFT(atualizaçãoIMOVEIS!F479,SEARCH(",",atualizaçãoIMOVEIS!F479))</f>
        <v>#VALUE!</v>
      </c>
      <c r="D480">
        <f>+atualizaçãoIMOVEIS!H479</f>
        <v>0</v>
      </c>
      <c r="E480">
        <f>+atualizaçãoIMOVEIS!J479</f>
        <v>0</v>
      </c>
      <c r="F480">
        <f>IFERROR(LEFT(atualizaçãoIMOVEIS!Y479,SEARCH(",",atualizaçãoIMOVEIS!Y479)-1),atualizaçãoIMOVEIS!Y479)</f>
        <v>0</v>
      </c>
      <c r="G480">
        <f>+atualizaçãoIMOVEIS!D479</f>
        <v>0</v>
      </c>
      <c r="H480" s="67">
        <f ca="1">IF('Tabela de Peso'!$E$8-atualizaçãoIMOVEIS!T479=0,1,'Tabela de Peso'!$E$8-atualizaçãoIMOVEIS!T479)</f>
        <v>45488</v>
      </c>
      <c r="I480" s="57">
        <f ca="1">+TODAY()-atualizaçãoIMOVEIS!U479</f>
        <v>45488</v>
      </c>
      <c r="J480" s="54">
        <f>+atualizaçãoIMOVEIS!K479</f>
        <v>0</v>
      </c>
      <c r="K480" s="54"/>
      <c r="L480" s="54" t="e">
        <f t="shared" si="15"/>
        <v>#DIV/0!</v>
      </c>
      <c r="M480" s="54"/>
      <c r="N480" s="54">
        <f>+atualizaçãoIMOVEIS!L479</f>
        <v>0</v>
      </c>
      <c r="O480" s="54"/>
      <c r="P480" s="54">
        <f>+atualizaçãoIMOVEIS!N479</f>
        <v>0</v>
      </c>
      <c r="Q480" s="62">
        <f>SUM(W$3:W480)</f>
        <v>478</v>
      </c>
      <c r="R480">
        <f>+atualizaçãoIMOVEIS!Q479</f>
        <v>0</v>
      </c>
      <c r="S480">
        <f>+atualizaçãoIMOVEIS!S479</f>
        <v>0</v>
      </c>
      <c r="T480">
        <f>+atualizaçãoIMOVEIS!V479</f>
        <v>0</v>
      </c>
      <c r="U480" s="56">
        <f>IFERROR(VLOOKUP(G480,'Tabela de Peso'!B$36:E$53,4,0),1)</f>
        <v>1</v>
      </c>
      <c r="V480">
        <f>IF(J480=0,'Tabela de Peso'!E$11,'Tabela de Peso'!E$10)</f>
        <v>8</v>
      </c>
      <c r="W480" s="1">
        <f>IF(atualizaçãoIMOVEIS!AB479="Especial",'Tabela de Peso'!$E$4,1)</f>
        <v>1</v>
      </c>
      <c r="X480" s="1">
        <f>IFERROR(VLOOKUP(D480,'Tabela de Peso'!B:E,4,0),'Tabela de Peso'!E$32)</f>
        <v>-100</v>
      </c>
      <c r="Y480" s="70">
        <f>COUNTIF(Clientes!B:B,B480)</f>
        <v>1048347</v>
      </c>
      <c r="Z480" s="69">
        <f>+COUNTIF(Visitas!B:B,B480)</f>
        <v>1048172</v>
      </c>
      <c r="AA480" s="94">
        <f>IFERROR(VLOOKUP(B480,ZAP!A$2:AC$793,28,0),1)</f>
        <v>1</v>
      </c>
      <c r="AB480" s="65">
        <f>IFERROR(VLOOKUP(B480,ZAP!A$2:AC$793,26,0),1)</f>
        <v>1</v>
      </c>
      <c r="AC480" s="55">
        <f>IF(B480="",-9999999999,((AA480*'Tabela de Peso'!$E$7/H480)+(Z480*'Tabela de Peso'!$E$6/H480)+(Y480*'Tabela de Peso'!$E$5/H480)+(AB480*'Tabela de Peso'!$E$9+T480/1000)+W480+V480+X480+U480++AF480+S480+atualizaçãoIMOVEIS!R479)-I480-P480/1000)</f>
        <v>-9999999999</v>
      </c>
      <c r="AD480" s="66" t="str">
        <f>IFERROR(+VLOOKUP(B480,ZAP!A:D,3,0),"não")</f>
        <v>não</v>
      </c>
      <c r="AE480" s="55" t="str">
        <f>IF(B480="","",IF(A480&lt;81,IF(AD480="ativo","manter","inserir"),IF(AD480="ativo",IF(H480&lt;'Tabela de Peso'!D$8,"manter","retirar"),"Não anunciar")))</f>
        <v/>
      </c>
    </row>
    <row r="481" spans="1:31" s="11" customFormat="1" x14ac:dyDescent="0.25">
      <c r="A481" s="56">
        <f t="shared" ca="1" si="14"/>
        <v>85</v>
      </c>
      <c r="B481" t="str">
        <f>IF(atualizaçãoIMOVEIS!Y480="",IF(atualizaçãoIMOVEIS!Z480="","",atualizaçãoIMOVEIS!B480),atualizaçãoIMOVEIS!B480)</f>
        <v/>
      </c>
      <c r="C481" t="e">
        <f>+LEFT(atualizaçãoIMOVEIS!F480,SEARCH(",",atualizaçãoIMOVEIS!F480))</f>
        <v>#VALUE!</v>
      </c>
      <c r="D481">
        <f>+atualizaçãoIMOVEIS!H480</f>
        <v>0</v>
      </c>
      <c r="E481">
        <f>+atualizaçãoIMOVEIS!J480</f>
        <v>0</v>
      </c>
      <c r="F481">
        <f>IFERROR(LEFT(atualizaçãoIMOVEIS!Y480,SEARCH(",",atualizaçãoIMOVEIS!Y480)-1),atualizaçãoIMOVEIS!Y480)</f>
        <v>0</v>
      </c>
      <c r="G481">
        <f>+atualizaçãoIMOVEIS!D480</f>
        <v>0</v>
      </c>
      <c r="H481" s="67">
        <f ca="1">IF('Tabela de Peso'!$E$8-atualizaçãoIMOVEIS!T480=0,1,'Tabela de Peso'!$E$8-atualizaçãoIMOVEIS!T480)</f>
        <v>45488</v>
      </c>
      <c r="I481" s="57">
        <f ca="1">+TODAY()-atualizaçãoIMOVEIS!U480</f>
        <v>45488</v>
      </c>
      <c r="J481" s="54">
        <f>+atualizaçãoIMOVEIS!K480</f>
        <v>0</v>
      </c>
      <c r="K481" s="54"/>
      <c r="L481" s="54" t="e">
        <f t="shared" si="15"/>
        <v>#DIV/0!</v>
      </c>
      <c r="M481" s="54"/>
      <c r="N481" s="54">
        <f>+atualizaçãoIMOVEIS!L480</f>
        <v>0</v>
      </c>
      <c r="O481" s="54"/>
      <c r="P481" s="54">
        <f>+atualizaçãoIMOVEIS!N480</f>
        <v>0</v>
      </c>
      <c r="Q481" s="62">
        <f>SUM(W$3:W481)</f>
        <v>479</v>
      </c>
      <c r="R481">
        <f>+atualizaçãoIMOVEIS!Q480</f>
        <v>0</v>
      </c>
      <c r="S481">
        <f>+atualizaçãoIMOVEIS!S480</f>
        <v>0</v>
      </c>
      <c r="T481">
        <f>+atualizaçãoIMOVEIS!V480</f>
        <v>0</v>
      </c>
      <c r="U481" s="56">
        <f>IFERROR(VLOOKUP(G481,'Tabela de Peso'!B$36:E$53,4,0),1)</f>
        <v>1</v>
      </c>
      <c r="V481">
        <f>IF(J481=0,'Tabela de Peso'!E$11,'Tabela de Peso'!E$10)</f>
        <v>8</v>
      </c>
      <c r="W481" s="1">
        <f>IF(atualizaçãoIMOVEIS!AB480="Especial",'Tabela de Peso'!$E$4,1)</f>
        <v>1</v>
      </c>
      <c r="X481" s="1">
        <f>IFERROR(VLOOKUP(D481,'Tabela de Peso'!B:E,4,0),'Tabela de Peso'!E$32)</f>
        <v>-100</v>
      </c>
      <c r="Y481" s="70">
        <f>COUNTIF(Clientes!B:B,B481)</f>
        <v>1048347</v>
      </c>
      <c r="Z481" s="69">
        <f>+COUNTIF(Visitas!B:B,B481)</f>
        <v>1048172</v>
      </c>
      <c r="AA481" s="94">
        <f>IFERROR(VLOOKUP(B481,ZAP!A$2:AC$793,28,0),1)</f>
        <v>1</v>
      </c>
      <c r="AB481" s="65">
        <f>IFERROR(VLOOKUP(B481,ZAP!A$2:AC$793,26,0),1)</f>
        <v>1</v>
      </c>
      <c r="AC481" s="55">
        <f>IF(B481="",-9999999999,((AA481*'Tabela de Peso'!$E$7/H481)+(Z481*'Tabela de Peso'!$E$6/H481)+(Y481*'Tabela de Peso'!$E$5/H481)+(AB481*'Tabela de Peso'!$E$9+T481/1000)+W481+V481+X481+U481++AF481+S481+atualizaçãoIMOVEIS!R480)-I481-P481/1000)</f>
        <v>-9999999999</v>
      </c>
      <c r="AD481" s="66" t="str">
        <f>IFERROR(+VLOOKUP(B481,ZAP!A:D,3,0),"não")</f>
        <v>não</v>
      </c>
      <c r="AE481" s="55" t="str">
        <f>IF(B481="","",IF(A481&lt;81,IF(AD481="ativo","manter","inserir"),IF(AD481="ativo",IF(H481&lt;'Tabela de Peso'!D$8,"manter","retirar"),"Não anunciar")))</f>
        <v/>
      </c>
    </row>
    <row r="482" spans="1:31" s="11" customFormat="1" x14ac:dyDescent="0.25">
      <c r="A482" s="56">
        <f t="shared" ca="1" si="14"/>
        <v>85</v>
      </c>
      <c r="B482" t="str">
        <f>IF(atualizaçãoIMOVEIS!Y481="",IF(atualizaçãoIMOVEIS!Z481="","",atualizaçãoIMOVEIS!B481),atualizaçãoIMOVEIS!B481)</f>
        <v/>
      </c>
      <c r="C482" t="e">
        <f>+LEFT(atualizaçãoIMOVEIS!F481,SEARCH(",",atualizaçãoIMOVEIS!F481))</f>
        <v>#VALUE!</v>
      </c>
      <c r="D482">
        <f>+atualizaçãoIMOVEIS!H481</f>
        <v>0</v>
      </c>
      <c r="E482">
        <f>+atualizaçãoIMOVEIS!J481</f>
        <v>0</v>
      </c>
      <c r="F482">
        <f>IFERROR(LEFT(atualizaçãoIMOVEIS!Y481,SEARCH(",",atualizaçãoIMOVEIS!Y481)-1),atualizaçãoIMOVEIS!Y481)</f>
        <v>0</v>
      </c>
      <c r="G482">
        <f>+atualizaçãoIMOVEIS!D481</f>
        <v>0</v>
      </c>
      <c r="H482" s="67">
        <f ca="1">IF('Tabela de Peso'!$E$8-atualizaçãoIMOVEIS!T481=0,1,'Tabela de Peso'!$E$8-atualizaçãoIMOVEIS!T481)</f>
        <v>45488</v>
      </c>
      <c r="I482" s="57">
        <f ca="1">+TODAY()-atualizaçãoIMOVEIS!U481</f>
        <v>45488</v>
      </c>
      <c r="J482" s="54">
        <f>+atualizaçãoIMOVEIS!K481</f>
        <v>0</v>
      </c>
      <c r="K482" s="54"/>
      <c r="L482" s="54" t="e">
        <f t="shared" si="15"/>
        <v>#DIV/0!</v>
      </c>
      <c r="M482" s="54"/>
      <c r="N482" s="54">
        <f>+atualizaçãoIMOVEIS!L481</f>
        <v>0</v>
      </c>
      <c r="O482" s="54"/>
      <c r="P482" s="54">
        <f>+atualizaçãoIMOVEIS!N481</f>
        <v>0</v>
      </c>
      <c r="Q482" s="62">
        <f>SUM(W$3:W482)</f>
        <v>480</v>
      </c>
      <c r="R482">
        <f>+atualizaçãoIMOVEIS!Q481</f>
        <v>0</v>
      </c>
      <c r="S482">
        <f>+atualizaçãoIMOVEIS!S481</f>
        <v>0</v>
      </c>
      <c r="T482">
        <f>+atualizaçãoIMOVEIS!V481</f>
        <v>0</v>
      </c>
      <c r="U482" s="56">
        <f>IFERROR(VLOOKUP(G482,'Tabela de Peso'!B$36:E$53,4,0),1)</f>
        <v>1</v>
      </c>
      <c r="V482">
        <f>IF(J482=0,'Tabela de Peso'!E$11,'Tabela de Peso'!E$10)</f>
        <v>8</v>
      </c>
      <c r="W482" s="1">
        <f>IF(atualizaçãoIMOVEIS!AB481="Especial",'Tabela de Peso'!$E$4,1)</f>
        <v>1</v>
      </c>
      <c r="X482" s="1">
        <f>IFERROR(VLOOKUP(D482,'Tabela de Peso'!B:E,4,0),'Tabela de Peso'!E$32)</f>
        <v>-100</v>
      </c>
      <c r="Y482" s="70">
        <f>COUNTIF(Clientes!B:B,B482)</f>
        <v>1048347</v>
      </c>
      <c r="Z482" s="69">
        <f>+COUNTIF(Visitas!B:B,B482)</f>
        <v>1048172</v>
      </c>
      <c r="AA482" s="94">
        <f>IFERROR(VLOOKUP(B482,ZAP!A$2:AC$793,28,0),1)</f>
        <v>1</v>
      </c>
      <c r="AB482" s="65">
        <f>IFERROR(VLOOKUP(B482,ZAP!A$2:AC$793,26,0),1)</f>
        <v>1</v>
      </c>
      <c r="AC482" s="55">
        <f>IF(B482="",-9999999999,((AA482*'Tabela de Peso'!$E$7/H482)+(Z482*'Tabela de Peso'!$E$6/H482)+(Y482*'Tabela de Peso'!$E$5/H482)+(AB482*'Tabela de Peso'!$E$9+T482/1000)+W482+V482+X482+U482++AF482+S482+atualizaçãoIMOVEIS!R481)-I482-P482/1000)</f>
        <v>-9999999999</v>
      </c>
      <c r="AD482" s="66" t="str">
        <f>IFERROR(+VLOOKUP(B482,ZAP!A:D,3,0),"não")</f>
        <v>não</v>
      </c>
      <c r="AE482" s="55" t="str">
        <f>IF(B482="","",IF(A482&lt;81,IF(AD482="ativo","manter","inserir"),IF(AD482="ativo",IF(H482&lt;'Tabela de Peso'!D$8,"manter","retirar"),"Não anunciar")))</f>
        <v/>
      </c>
    </row>
    <row r="483" spans="1:31" s="11" customFormat="1" x14ac:dyDescent="0.25">
      <c r="A483" s="56">
        <f t="shared" ca="1" si="14"/>
        <v>85</v>
      </c>
      <c r="B483" t="str">
        <f>IF(atualizaçãoIMOVEIS!Y482="",IF(atualizaçãoIMOVEIS!Z482="","",atualizaçãoIMOVEIS!B482),atualizaçãoIMOVEIS!B482)</f>
        <v/>
      </c>
      <c r="C483" t="e">
        <f>+LEFT(atualizaçãoIMOVEIS!F482,SEARCH(",",atualizaçãoIMOVEIS!F482))</f>
        <v>#VALUE!</v>
      </c>
      <c r="D483">
        <f>+atualizaçãoIMOVEIS!H482</f>
        <v>0</v>
      </c>
      <c r="E483">
        <f>+atualizaçãoIMOVEIS!J482</f>
        <v>0</v>
      </c>
      <c r="F483">
        <f>IFERROR(LEFT(atualizaçãoIMOVEIS!Y482,SEARCH(",",atualizaçãoIMOVEIS!Y482)-1),atualizaçãoIMOVEIS!Y482)</f>
        <v>0</v>
      </c>
      <c r="G483">
        <f>+atualizaçãoIMOVEIS!D482</f>
        <v>0</v>
      </c>
      <c r="H483" s="67">
        <f ca="1">IF('Tabela de Peso'!$E$8-atualizaçãoIMOVEIS!T482=0,1,'Tabela de Peso'!$E$8-atualizaçãoIMOVEIS!T482)</f>
        <v>45488</v>
      </c>
      <c r="I483" s="57">
        <f ca="1">+TODAY()-atualizaçãoIMOVEIS!U482</f>
        <v>45488</v>
      </c>
      <c r="J483" s="54">
        <f>+atualizaçãoIMOVEIS!K482</f>
        <v>0</v>
      </c>
      <c r="K483" s="54"/>
      <c r="L483" s="54" t="e">
        <f t="shared" si="15"/>
        <v>#DIV/0!</v>
      </c>
      <c r="M483" s="54"/>
      <c r="N483" s="54">
        <f>+atualizaçãoIMOVEIS!L482</f>
        <v>0</v>
      </c>
      <c r="O483" s="54"/>
      <c r="P483" s="54">
        <f>+atualizaçãoIMOVEIS!N482</f>
        <v>0</v>
      </c>
      <c r="Q483" s="62">
        <f>SUM(W$3:W483)</f>
        <v>481</v>
      </c>
      <c r="R483">
        <f>+atualizaçãoIMOVEIS!Q482</f>
        <v>0</v>
      </c>
      <c r="S483">
        <f>+atualizaçãoIMOVEIS!S482</f>
        <v>0</v>
      </c>
      <c r="T483">
        <f>+atualizaçãoIMOVEIS!V482</f>
        <v>0</v>
      </c>
      <c r="U483" s="56">
        <f>IFERROR(VLOOKUP(G483,'Tabela de Peso'!B$36:E$53,4,0),1)</f>
        <v>1</v>
      </c>
      <c r="V483">
        <f>IF(J483=0,'Tabela de Peso'!E$11,'Tabela de Peso'!E$10)</f>
        <v>8</v>
      </c>
      <c r="W483" s="1">
        <f>IF(atualizaçãoIMOVEIS!AB482="Especial",'Tabela de Peso'!$E$4,1)</f>
        <v>1</v>
      </c>
      <c r="X483" s="1">
        <f>IFERROR(VLOOKUP(D483,'Tabela de Peso'!B:E,4,0),'Tabela de Peso'!E$32)</f>
        <v>-100</v>
      </c>
      <c r="Y483" s="70">
        <f>COUNTIF(Clientes!B:B,B483)</f>
        <v>1048347</v>
      </c>
      <c r="Z483" s="69">
        <f>+COUNTIF(Visitas!B:B,B483)</f>
        <v>1048172</v>
      </c>
      <c r="AA483" s="94">
        <f>IFERROR(VLOOKUP(B483,ZAP!A$2:AC$793,28,0),1)</f>
        <v>1</v>
      </c>
      <c r="AB483" s="65">
        <f>IFERROR(VLOOKUP(B483,ZAP!A$2:AC$793,26,0),1)</f>
        <v>1</v>
      </c>
      <c r="AC483" s="55">
        <f>IF(B483="",-9999999999,((AA483*'Tabela de Peso'!$E$7/H483)+(Z483*'Tabela de Peso'!$E$6/H483)+(Y483*'Tabela de Peso'!$E$5/H483)+(AB483*'Tabela de Peso'!$E$9+T483/1000)+W483+V483+X483+U483++AF483+S483+atualizaçãoIMOVEIS!R482)-I483-P483/1000)</f>
        <v>-9999999999</v>
      </c>
      <c r="AD483" s="66" t="str">
        <f>IFERROR(+VLOOKUP(B483,ZAP!A:D,3,0),"não")</f>
        <v>não</v>
      </c>
      <c r="AE483" s="55" t="str">
        <f>IF(B483="","",IF(A483&lt;81,IF(AD483="ativo","manter","inserir"),IF(AD483="ativo",IF(H483&lt;'Tabela de Peso'!D$8,"manter","retirar"),"Não anunciar")))</f>
        <v/>
      </c>
    </row>
    <row r="484" spans="1:31" s="11" customFormat="1" x14ac:dyDescent="0.25">
      <c r="A484" s="56">
        <f t="shared" ca="1" si="14"/>
        <v>85</v>
      </c>
      <c r="B484" t="str">
        <f>IF(atualizaçãoIMOVEIS!Y483="",IF(atualizaçãoIMOVEIS!Z483="","",atualizaçãoIMOVEIS!B483),atualizaçãoIMOVEIS!B483)</f>
        <v/>
      </c>
      <c r="C484" t="e">
        <f>+LEFT(atualizaçãoIMOVEIS!F483,SEARCH(",",atualizaçãoIMOVEIS!F483))</f>
        <v>#VALUE!</v>
      </c>
      <c r="D484">
        <f>+atualizaçãoIMOVEIS!H483</f>
        <v>0</v>
      </c>
      <c r="E484">
        <f>+atualizaçãoIMOVEIS!J483</f>
        <v>0</v>
      </c>
      <c r="F484">
        <f>IFERROR(LEFT(atualizaçãoIMOVEIS!Y483,SEARCH(",",atualizaçãoIMOVEIS!Y483)-1),atualizaçãoIMOVEIS!Y483)</f>
        <v>0</v>
      </c>
      <c r="G484">
        <f>+atualizaçãoIMOVEIS!D483</f>
        <v>0</v>
      </c>
      <c r="H484" s="67">
        <f ca="1">IF('Tabela de Peso'!$E$8-atualizaçãoIMOVEIS!T483=0,1,'Tabela de Peso'!$E$8-atualizaçãoIMOVEIS!T483)</f>
        <v>45488</v>
      </c>
      <c r="I484" s="57">
        <f ca="1">+TODAY()-atualizaçãoIMOVEIS!U483</f>
        <v>45488</v>
      </c>
      <c r="J484" s="54">
        <f>+atualizaçãoIMOVEIS!K483</f>
        <v>0</v>
      </c>
      <c r="K484" s="54"/>
      <c r="L484" s="54" t="e">
        <f t="shared" si="15"/>
        <v>#DIV/0!</v>
      </c>
      <c r="M484" s="54"/>
      <c r="N484" s="54">
        <f>+atualizaçãoIMOVEIS!L483</f>
        <v>0</v>
      </c>
      <c r="O484" s="54"/>
      <c r="P484" s="54">
        <f>+atualizaçãoIMOVEIS!N483</f>
        <v>0</v>
      </c>
      <c r="Q484" s="62">
        <f>SUM(W$3:W484)</f>
        <v>482</v>
      </c>
      <c r="R484">
        <f>+atualizaçãoIMOVEIS!Q483</f>
        <v>0</v>
      </c>
      <c r="S484">
        <f>+atualizaçãoIMOVEIS!S483</f>
        <v>0</v>
      </c>
      <c r="T484">
        <f>+atualizaçãoIMOVEIS!V483</f>
        <v>0</v>
      </c>
      <c r="U484" s="56">
        <f>IFERROR(VLOOKUP(G484,'Tabela de Peso'!B$36:E$53,4,0),1)</f>
        <v>1</v>
      </c>
      <c r="V484">
        <f>IF(J484=0,'Tabela de Peso'!E$11,'Tabela de Peso'!E$10)</f>
        <v>8</v>
      </c>
      <c r="W484" s="1">
        <f>IF(atualizaçãoIMOVEIS!AB483="Especial",'Tabela de Peso'!$E$4,1)</f>
        <v>1</v>
      </c>
      <c r="X484" s="1">
        <f>IFERROR(VLOOKUP(D484,'Tabela de Peso'!B:E,4,0),'Tabela de Peso'!E$32)</f>
        <v>-100</v>
      </c>
      <c r="Y484" s="70">
        <f>COUNTIF(Clientes!B:B,B484)</f>
        <v>1048347</v>
      </c>
      <c r="Z484" s="69">
        <f>+COUNTIF(Visitas!B:B,B484)</f>
        <v>1048172</v>
      </c>
      <c r="AA484" s="94">
        <f>IFERROR(VLOOKUP(B484,ZAP!A$2:AC$793,28,0),1)</f>
        <v>1</v>
      </c>
      <c r="AB484" s="65">
        <f>IFERROR(VLOOKUP(B484,ZAP!A$2:AC$793,26,0),1)</f>
        <v>1</v>
      </c>
      <c r="AC484" s="55">
        <f>IF(B484="",-9999999999,((AA484*'Tabela de Peso'!$E$7/H484)+(Z484*'Tabela de Peso'!$E$6/H484)+(Y484*'Tabela de Peso'!$E$5/H484)+(AB484*'Tabela de Peso'!$E$9+T484/1000)+W484+V484+X484+U484++AF484+S484+atualizaçãoIMOVEIS!R483)-I484-P484/1000)</f>
        <v>-9999999999</v>
      </c>
      <c r="AD484" s="66" t="str">
        <f>IFERROR(+VLOOKUP(B484,ZAP!A:D,3,0),"não")</f>
        <v>não</v>
      </c>
      <c r="AE484" s="55" t="str">
        <f>IF(B484="","",IF(A484&lt;81,IF(AD484="ativo","manter","inserir"),IF(AD484="ativo",IF(H484&lt;'Tabela de Peso'!D$8,"manter","retirar"),"Não anunciar")))</f>
        <v/>
      </c>
    </row>
    <row r="485" spans="1:31" s="11" customFormat="1" x14ac:dyDescent="0.25">
      <c r="A485" s="56">
        <f t="shared" ca="1" si="14"/>
        <v>85</v>
      </c>
      <c r="B485" t="str">
        <f>IF(atualizaçãoIMOVEIS!Y484="",IF(atualizaçãoIMOVEIS!Z484="","",atualizaçãoIMOVEIS!B484),atualizaçãoIMOVEIS!B484)</f>
        <v/>
      </c>
      <c r="C485" t="e">
        <f>+LEFT(atualizaçãoIMOVEIS!F484,SEARCH(",",atualizaçãoIMOVEIS!F484))</f>
        <v>#VALUE!</v>
      </c>
      <c r="D485">
        <f>+atualizaçãoIMOVEIS!H484</f>
        <v>0</v>
      </c>
      <c r="E485">
        <f>+atualizaçãoIMOVEIS!J484</f>
        <v>0</v>
      </c>
      <c r="F485">
        <f>IFERROR(LEFT(atualizaçãoIMOVEIS!Y484,SEARCH(",",atualizaçãoIMOVEIS!Y484)-1),atualizaçãoIMOVEIS!Y484)</f>
        <v>0</v>
      </c>
      <c r="G485">
        <f>+atualizaçãoIMOVEIS!D484</f>
        <v>0</v>
      </c>
      <c r="H485" s="67">
        <f ca="1">IF('Tabela de Peso'!$E$8-atualizaçãoIMOVEIS!T484=0,1,'Tabela de Peso'!$E$8-atualizaçãoIMOVEIS!T484)</f>
        <v>45488</v>
      </c>
      <c r="I485" s="57">
        <f ca="1">+TODAY()-atualizaçãoIMOVEIS!U484</f>
        <v>45488</v>
      </c>
      <c r="J485" s="54">
        <f>+atualizaçãoIMOVEIS!K484</f>
        <v>0</v>
      </c>
      <c r="K485" s="54"/>
      <c r="L485" s="54" t="e">
        <f t="shared" si="15"/>
        <v>#DIV/0!</v>
      </c>
      <c r="M485" s="54"/>
      <c r="N485" s="54">
        <f>+atualizaçãoIMOVEIS!L484</f>
        <v>0</v>
      </c>
      <c r="O485" s="54"/>
      <c r="P485" s="54">
        <f>+atualizaçãoIMOVEIS!N484</f>
        <v>0</v>
      </c>
      <c r="Q485" s="62">
        <f>SUM(W$3:W485)</f>
        <v>483</v>
      </c>
      <c r="R485">
        <f>+atualizaçãoIMOVEIS!Q484</f>
        <v>0</v>
      </c>
      <c r="S485">
        <f>+atualizaçãoIMOVEIS!S484</f>
        <v>0</v>
      </c>
      <c r="T485">
        <f>+atualizaçãoIMOVEIS!V484</f>
        <v>0</v>
      </c>
      <c r="U485" s="56">
        <f>IFERROR(VLOOKUP(G485,'Tabela de Peso'!B$36:E$53,4,0),1)</f>
        <v>1</v>
      </c>
      <c r="V485">
        <f>IF(J485=0,'Tabela de Peso'!E$11,'Tabela de Peso'!E$10)</f>
        <v>8</v>
      </c>
      <c r="W485" s="1">
        <f>IF(atualizaçãoIMOVEIS!AB484="Especial",'Tabela de Peso'!$E$4,1)</f>
        <v>1</v>
      </c>
      <c r="X485" s="1">
        <f>IFERROR(VLOOKUP(D485,'Tabela de Peso'!B:E,4,0),'Tabela de Peso'!E$32)</f>
        <v>-100</v>
      </c>
      <c r="Y485" s="70">
        <f>COUNTIF(Clientes!B:B,B485)</f>
        <v>1048347</v>
      </c>
      <c r="Z485" s="69">
        <f>+COUNTIF(Visitas!B:B,B485)</f>
        <v>1048172</v>
      </c>
      <c r="AA485" s="94">
        <f>IFERROR(VLOOKUP(B485,ZAP!A$2:AC$793,28,0),1)</f>
        <v>1</v>
      </c>
      <c r="AB485" s="65">
        <f>IFERROR(VLOOKUP(B485,ZAP!A$2:AC$793,26,0),1)</f>
        <v>1</v>
      </c>
      <c r="AC485" s="55">
        <f>IF(B485="",-9999999999,((AA485*'Tabela de Peso'!$E$7/H485)+(Z485*'Tabela de Peso'!$E$6/H485)+(Y485*'Tabela de Peso'!$E$5/H485)+(AB485*'Tabela de Peso'!$E$9+T485/1000)+W485+V485+X485+U485++AF485+S485+atualizaçãoIMOVEIS!R484)-I485-P485/1000)</f>
        <v>-9999999999</v>
      </c>
      <c r="AD485" s="66" t="str">
        <f>IFERROR(+VLOOKUP(B485,ZAP!A:D,3,0),"não")</f>
        <v>não</v>
      </c>
      <c r="AE485" s="55" t="str">
        <f>IF(B485="","",IF(A485&lt;81,IF(AD485="ativo","manter","inserir"),IF(AD485="ativo",IF(H485&lt;'Tabela de Peso'!D$8,"manter","retirar"),"Não anunciar")))</f>
        <v/>
      </c>
    </row>
    <row r="486" spans="1:31" s="11" customFormat="1" x14ac:dyDescent="0.25">
      <c r="A486" s="56">
        <f t="shared" ca="1" si="14"/>
        <v>85</v>
      </c>
      <c r="B486" t="str">
        <f>IF(atualizaçãoIMOVEIS!Y485="",IF(atualizaçãoIMOVEIS!Z485="","",atualizaçãoIMOVEIS!B485),atualizaçãoIMOVEIS!B485)</f>
        <v/>
      </c>
      <c r="C486" t="e">
        <f>+LEFT(atualizaçãoIMOVEIS!F485,SEARCH(",",atualizaçãoIMOVEIS!F485))</f>
        <v>#VALUE!</v>
      </c>
      <c r="D486">
        <f>+atualizaçãoIMOVEIS!H485</f>
        <v>0</v>
      </c>
      <c r="E486">
        <f>+atualizaçãoIMOVEIS!J485</f>
        <v>0</v>
      </c>
      <c r="F486">
        <f>IFERROR(LEFT(atualizaçãoIMOVEIS!Y485,SEARCH(",",atualizaçãoIMOVEIS!Y485)-1),atualizaçãoIMOVEIS!Y485)</f>
        <v>0</v>
      </c>
      <c r="G486">
        <f>+atualizaçãoIMOVEIS!D485</f>
        <v>0</v>
      </c>
      <c r="H486" s="67">
        <f ca="1">IF('Tabela de Peso'!$E$8-atualizaçãoIMOVEIS!T485=0,1,'Tabela de Peso'!$E$8-atualizaçãoIMOVEIS!T485)</f>
        <v>45488</v>
      </c>
      <c r="I486" s="57">
        <f ca="1">+TODAY()-atualizaçãoIMOVEIS!U485</f>
        <v>45488</v>
      </c>
      <c r="J486" s="54">
        <f>+atualizaçãoIMOVEIS!K485</f>
        <v>0</v>
      </c>
      <c r="K486" s="54"/>
      <c r="L486" s="54" t="e">
        <f t="shared" si="15"/>
        <v>#DIV/0!</v>
      </c>
      <c r="M486" s="54"/>
      <c r="N486" s="54">
        <f>+atualizaçãoIMOVEIS!L485</f>
        <v>0</v>
      </c>
      <c r="O486" s="54"/>
      <c r="P486" s="54">
        <f>+atualizaçãoIMOVEIS!N485</f>
        <v>0</v>
      </c>
      <c r="Q486" s="62">
        <f>SUM(W$3:W486)</f>
        <v>484</v>
      </c>
      <c r="R486">
        <f>+atualizaçãoIMOVEIS!Q485</f>
        <v>0</v>
      </c>
      <c r="S486">
        <f>+atualizaçãoIMOVEIS!S485</f>
        <v>0</v>
      </c>
      <c r="T486">
        <f>+atualizaçãoIMOVEIS!V485</f>
        <v>0</v>
      </c>
      <c r="U486" s="56">
        <f>IFERROR(VLOOKUP(G486,'Tabela de Peso'!B$36:E$53,4,0),1)</f>
        <v>1</v>
      </c>
      <c r="V486">
        <f>IF(J486=0,'Tabela de Peso'!E$11,'Tabela de Peso'!E$10)</f>
        <v>8</v>
      </c>
      <c r="W486" s="1">
        <f>IF(atualizaçãoIMOVEIS!AB485="Especial",'Tabela de Peso'!$E$4,1)</f>
        <v>1</v>
      </c>
      <c r="X486" s="1">
        <f>IFERROR(VLOOKUP(D486,'Tabela de Peso'!B:E,4,0),'Tabela de Peso'!E$32)</f>
        <v>-100</v>
      </c>
      <c r="Y486" s="70">
        <f>COUNTIF(Clientes!B:B,B486)</f>
        <v>1048347</v>
      </c>
      <c r="Z486" s="69">
        <f>+COUNTIF(Visitas!B:B,B486)</f>
        <v>1048172</v>
      </c>
      <c r="AA486" s="94">
        <f>IFERROR(VLOOKUP(B486,ZAP!A$2:AC$793,28,0),1)</f>
        <v>1</v>
      </c>
      <c r="AB486" s="65">
        <f>IFERROR(VLOOKUP(B486,ZAP!A$2:AC$793,26,0),1)</f>
        <v>1</v>
      </c>
      <c r="AC486" s="55">
        <f>IF(B486="",-9999999999,((AA486*'Tabela de Peso'!$E$7/H486)+(Z486*'Tabela de Peso'!$E$6/H486)+(Y486*'Tabela de Peso'!$E$5/H486)+(AB486*'Tabela de Peso'!$E$9+T486/1000)+W486+V486+X486+U486++AF486+S486+atualizaçãoIMOVEIS!R485)-I486-P486/1000)</f>
        <v>-9999999999</v>
      </c>
      <c r="AD486" s="66" t="str">
        <f>IFERROR(+VLOOKUP(B486,ZAP!A:D,3,0),"não")</f>
        <v>não</v>
      </c>
      <c r="AE486" s="55" t="str">
        <f>IF(B486="","",IF(A486&lt;81,IF(AD486="ativo","manter","inserir"),IF(AD486="ativo",IF(H486&lt;'Tabela de Peso'!D$8,"manter","retirar"),"Não anunciar")))</f>
        <v/>
      </c>
    </row>
    <row r="487" spans="1:31" s="11" customFormat="1" x14ac:dyDescent="0.25">
      <c r="A487" s="56">
        <f t="shared" ca="1" si="14"/>
        <v>85</v>
      </c>
      <c r="B487" t="str">
        <f>IF(atualizaçãoIMOVEIS!Y486="",IF(atualizaçãoIMOVEIS!Z486="","",atualizaçãoIMOVEIS!B486),atualizaçãoIMOVEIS!B486)</f>
        <v/>
      </c>
      <c r="C487" t="e">
        <f>+LEFT(atualizaçãoIMOVEIS!F486,SEARCH(",",atualizaçãoIMOVEIS!F486))</f>
        <v>#VALUE!</v>
      </c>
      <c r="D487">
        <f>+atualizaçãoIMOVEIS!H486</f>
        <v>0</v>
      </c>
      <c r="E487">
        <f>+atualizaçãoIMOVEIS!J486</f>
        <v>0</v>
      </c>
      <c r="F487">
        <f>IFERROR(LEFT(atualizaçãoIMOVEIS!Y486,SEARCH(",",atualizaçãoIMOVEIS!Y486)-1),atualizaçãoIMOVEIS!Y486)</f>
        <v>0</v>
      </c>
      <c r="G487">
        <f>+atualizaçãoIMOVEIS!D486</f>
        <v>0</v>
      </c>
      <c r="H487" s="67">
        <f ca="1">IF('Tabela de Peso'!$E$8-atualizaçãoIMOVEIS!T486=0,1,'Tabela de Peso'!$E$8-atualizaçãoIMOVEIS!T486)</f>
        <v>45488</v>
      </c>
      <c r="I487" s="57">
        <f ca="1">+TODAY()-atualizaçãoIMOVEIS!U486</f>
        <v>45488</v>
      </c>
      <c r="J487" s="54">
        <f>+atualizaçãoIMOVEIS!K486</f>
        <v>0</v>
      </c>
      <c r="K487" s="54"/>
      <c r="L487" s="54" t="e">
        <f t="shared" si="15"/>
        <v>#DIV/0!</v>
      </c>
      <c r="M487" s="54"/>
      <c r="N487" s="54">
        <f>+atualizaçãoIMOVEIS!L486</f>
        <v>0</v>
      </c>
      <c r="O487" s="54"/>
      <c r="P487" s="54">
        <f>+atualizaçãoIMOVEIS!N486</f>
        <v>0</v>
      </c>
      <c r="Q487" s="62">
        <f>SUM(W$3:W487)</f>
        <v>485</v>
      </c>
      <c r="R487">
        <f>+atualizaçãoIMOVEIS!Q486</f>
        <v>0</v>
      </c>
      <c r="S487">
        <f>+atualizaçãoIMOVEIS!S486</f>
        <v>0</v>
      </c>
      <c r="T487">
        <f>+atualizaçãoIMOVEIS!V486</f>
        <v>0</v>
      </c>
      <c r="U487" s="56">
        <f>IFERROR(VLOOKUP(G487,'Tabela de Peso'!B$36:E$53,4,0),1)</f>
        <v>1</v>
      </c>
      <c r="V487">
        <f>IF(J487=0,'Tabela de Peso'!E$11,'Tabela de Peso'!E$10)</f>
        <v>8</v>
      </c>
      <c r="W487" s="1">
        <f>IF(atualizaçãoIMOVEIS!AB486="Especial",'Tabela de Peso'!$E$4,1)</f>
        <v>1</v>
      </c>
      <c r="X487" s="1">
        <f>IFERROR(VLOOKUP(D487,'Tabela de Peso'!B:E,4,0),'Tabela de Peso'!E$32)</f>
        <v>-100</v>
      </c>
      <c r="Y487" s="70">
        <f>COUNTIF(Clientes!B:B,B487)</f>
        <v>1048347</v>
      </c>
      <c r="Z487" s="69">
        <f>+COUNTIF(Visitas!B:B,B487)</f>
        <v>1048172</v>
      </c>
      <c r="AA487" s="94">
        <f>IFERROR(VLOOKUP(B487,ZAP!A$2:AC$793,28,0),1)</f>
        <v>1</v>
      </c>
      <c r="AB487" s="65">
        <f>IFERROR(VLOOKUP(B487,ZAP!A$2:AC$793,26,0),1)</f>
        <v>1</v>
      </c>
      <c r="AC487" s="55">
        <f>IF(B487="",-9999999999,((AA487*'Tabela de Peso'!$E$7/H487)+(Z487*'Tabela de Peso'!$E$6/H487)+(Y487*'Tabela de Peso'!$E$5/H487)+(AB487*'Tabela de Peso'!$E$9+T487/1000)+W487+V487+X487+U487++AF487+S487+atualizaçãoIMOVEIS!R486)-I487-P487/1000)</f>
        <v>-9999999999</v>
      </c>
      <c r="AD487" s="66" t="str">
        <f>IFERROR(+VLOOKUP(B487,ZAP!A:D,3,0),"não")</f>
        <v>não</v>
      </c>
      <c r="AE487" s="55" t="str">
        <f>IF(B487="","",IF(A487&lt;81,IF(AD487="ativo","manter","inserir"),IF(AD487="ativo",IF(H487&lt;'Tabela de Peso'!D$8,"manter","retirar"),"Não anunciar")))</f>
        <v/>
      </c>
    </row>
    <row r="488" spans="1:31" s="11" customFormat="1" x14ac:dyDescent="0.25">
      <c r="A488" s="56">
        <f t="shared" ca="1" si="14"/>
        <v>85</v>
      </c>
      <c r="B488" t="str">
        <f>IF(atualizaçãoIMOVEIS!Y487="",IF(atualizaçãoIMOVEIS!Z487="","",atualizaçãoIMOVEIS!B487),atualizaçãoIMOVEIS!B487)</f>
        <v/>
      </c>
      <c r="C488" t="e">
        <f>+LEFT(atualizaçãoIMOVEIS!F487,SEARCH(",",atualizaçãoIMOVEIS!F487))</f>
        <v>#VALUE!</v>
      </c>
      <c r="D488">
        <f>+atualizaçãoIMOVEIS!H487</f>
        <v>0</v>
      </c>
      <c r="E488">
        <f>+atualizaçãoIMOVEIS!J487</f>
        <v>0</v>
      </c>
      <c r="F488">
        <f>IFERROR(LEFT(atualizaçãoIMOVEIS!Y487,SEARCH(",",atualizaçãoIMOVEIS!Y487)-1),atualizaçãoIMOVEIS!Y487)</f>
        <v>0</v>
      </c>
      <c r="G488">
        <f>+atualizaçãoIMOVEIS!D487</f>
        <v>0</v>
      </c>
      <c r="H488" s="67">
        <f ca="1">IF('Tabela de Peso'!$E$8-atualizaçãoIMOVEIS!T487=0,1,'Tabela de Peso'!$E$8-atualizaçãoIMOVEIS!T487)</f>
        <v>45488</v>
      </c>
      <c r="I488" s="57">
        <f ca="1">+TODAY()-atualizaçãoIMOVEIS!U487</f>
        <v>45488</v>
      </c>
      <c r="J488" s="54">
        <f>+atualizaçãoIMOVEIS!K487</f>
        <v>0</v>
      </c>
      <c r="K488" s="54"/>
      <c r="L488" s="54" t="e">
        <f t="shared" si="15"/>
        <v>#DIV/0!</v>
      </c>
      <c r="M488" s="54"/>
      <c r="N488" s="54">
        <f>+atualizaçãoIMOVEIS!L487</f>
        <v>0</v>
      </c>
      <c r="O488" s="54"/>
      <c r="P488" s="54">
        <f>+atualizaçãoIMOVEIS!N487</f>
        <v>0</v>
      </c>
      <c r="Q488" s="62">
        <f>SUM(W$3:W488)</f>
        <v>486</v>
      </c>
      <c r="R488">
        <f>+atualizaçãoIMOVEIS!Q487</f>
        <v>0</v>
      </c>
      <c r="S488">
        <f>+atualizaçãoIMOVEIS!S487</f>
        <v>0</v>
      </c>
      <c r="T488">
        <f>+atualizaçãoIMOVEIS!V487</f>
        <v>0</v>
      </c>
      <c r="U488" s="56">
        <f>IFERROR(VLOOKUP(G488,'Tabela de Peso'!B$36:E$53,4,0),1)</f>
        <v>1</v>
      </c>
      <c r="V488">
        <f>IF(J488=0,'Tabela de Peso'!E$11,'Tabela de Peso'!E$10)</f>
        <v>8</v>
      </c>
      <c r="W488" s="1">
        <f>IF(atualizaçãoIMOVEIS!AB487="Especial",'Tabela de Peso'!$E$4,1)</f>
        <v>1</v>
      </c>
      <c r="X488" s="1">
        <f>IFERROR(VLOOKUP(D488,'Tabela de Peso'!B:E,4,0),'Tabela de Peso'!E$32)</f>
        <v>-100</v>
      </c>
      <c r="Y488" s="70">
        <f>COUNTIF(Clientes!B:B,B488)</f>
        <v>1048347</v>
      </c>
      <c r="Z488" s="69">
        <f>+COUNTIF(Visitas!B:B,B488)</f>
        <v>1048172</v>
      </c>
      <c r="AA488" s="94">
        <f>IFERROR(VLOOKUP(B488,ZAP!A$2:AC$793,28,0),1)</f>
        <v>1</v>
      </c>
      <c r="AB488" s="65">
        <f>IFERROR(VLOOKUP(B488,ZAP!A$2:AC$793,26,0),1)</f>
        <v>1</v>
      </c>
      <c r="AC488" s="55">
        <f>IF(B488="",-9999999999,((AA488*'Tabela de Peso'!$E$7/H488)+(Z488*'Tabela de Peso'!$E$6/H488)+(Y488*'Tabela de Peso'!$E$5/H488)+(AB488*'Tabela de Peso'!$E$9+T488/1000)+W488+V488+X488+U488++AF488+S488+atualizaçãoIMOVEIS!R487)-I488-P488/1000)</f>
        <v>-9999999999</v>
      </c>
      <c r="AD488" s="66" t="str">
        <f>IFERROR(+VLOOKUP(B488,ZAP!A:D,3,0),"não")</f>
        <v>não</v>
      </c>
      <c r="AE488" s="55" t="str">
        <f>IF(B488="","",IF(A488&lt;81,IF(AD488="ativo","manter","inserir"),IF(AD488="ativo",IF(H488&lt;'Tabela de Peso'!D$8,"manter","retirar"),"Não anunciar")))</f>
        <v/>
      </c>
    </row>
    <row r="489" spans="1:31" s="11" customFormat="1" x14ac:dyDescent="0.25">
      <c r="A489" s="56">
        <f t="shared" ca="1" si="14"/>
        <v>85</v>
      </c>
      <c r="B489" t="str">
        <f>IF(atualizaçãoIMOVEIS!Y488="",IF(atualizaçãoIMOVEIS!Z488="","",atualizaçãoIMOVEIS!B488),atualizaçãoIMOVEIS!B488)</f>
        <v/>
      </c>
      <c r="C489" t="e">
        <f>+LEFT(atualizaçãoIMOVEIS!F488,SEARCH(",",atualizaçãoIMOVEIS!F488))</f>
        <v>#VALUE!</v>
      </c>
      <c r="D489">
        <f>+atualizaçãoIMOVEIS!H488</f>
        <v>0</v>
      </c>
      <c r="E489">
        <f>+atualizaçãoIMOVEIS!J488</f>
        <v>0</v>
      </c>
      <c r="F489">
        <f>IFERROR(LEFT(atualizaçãoIMOVEIS!Y488,SEARCH(",",atualizaçãoIMOVEIS!Y488)-1),atualizaçãoIMOVEIS!Y488)</f>
        <v>0</v>
      </c>
      <c r="G489">
        <f>+atualizaçãoIMOVEIS!D488</f>
        <v>0</v>
      </c>
      <c r="H489" s="67">
        <f ca="1">IF('Tabela de Peso'!$E$8-atualizaçãoIMOVEIS!T488=0,1,'Tabela de Peso'!$E$8-atualizaçãoIMOVEIS!T488)</f>
        <v>45488</v>
      </c>
      <c r="I489" s="57">
        <f ca="1">+TODAY()-atualizaçãoIMOVEIS!U488</f>
        <v>45488</v>
      </c>
      <c r="J489" s="54">
        <f>+atualizaçãoIMOVEIS!K488</f>
        <v>0</v>
      </c>
      <c r="K489" s="54"/>
      <c r="L489" s="54" t="e">
        <f t="shared" si="15"/>
        <v>#DIV/0!</v>
      </c>
      <c r="M489" s="54"/>
      <c r="N489" s="54">
        <f>+atualizaçãoIMOVEIS!L488</f>
        <v>0</v>
      </c>
      <c r="O489" s="54"/>
      <c r="P489" s="54">
        <f>+atualizaçãoIMOVEIS!N488</f>
        <v>0</v>
      </c>
      <c r="Q489" s="62">
        <f>SUM(W$3:W489)</f>
        <v>487</v>
      </c>
      <c r="R489">
        <f>+atualizaçãoIMOVEIS!Q488</f>
        <v>0</v>
      </c>
      <c r="S489">
        <f>+atualizaçãoIMOVEIS!S488</f>
        <v>0</v>
      </c>
      <c r="T489">
        <f>+atualizaçãoIMOVEIS!V488</f>
        <v>0</v>
      </c>
      <c r="U489" s="56">
        <f>IFERROR(VLOOKUP(G489,'Tabela de Peso'!B$36:E$53,4,0),1)</f>
        <v>1</v>
      </c>
      <c r="V489">
        <f>IF(J489=0,'Tabela de Peso'!E$11,'Tabela de Peso'!E$10)</f>
        <v>8</v>
      </c>
      <c r="W489" s="1">
        <f>IF(atualizaçãoIMOVEIS!AB488="Especial",'Tabela de Peso'!$E$4,1)</f>
        <v>1</v>
      </c>
      <c r="X489" s="1">
        <f>IFERROR(VLOOKUP(D489,'Tabela de Peso'!B:E,4,0),'Tabela de Peso'!E$32)</f>
        <v>-100</v>
      </c>
      <c r="Y489" s="70">
        <f>COUNTIF(Clientes!B:B,B489)</f>
        <v>1048347</v>
      </c>
      <c r="Z489" s="69">
        <f>+COUNTIF(Visitas!B:B,B489)</f>
        <v>1048172</v>
      </c>
      <c r="AA489" s="94">
        <f>IFERROR(VLOOKUP(B489,ZAP!A$2:AC$793,28,0),1)</f>
        <v>1</v>
      </c>
      <c r="AB489" s="65">
        <f>IFERROR(VLOOKUP(B489,ZAP!A$2:AC$793,26,0),1)</f>
        <v>1</v>
      </c>
      <c r="AC489" s="55">
        <f>IF(B489="",-9999999999,((AA489*'Tabela de Peso'!$E$7/H489)+(Z489*'Tabela de Peso'!$E$6/H489)+(Y489*'Tabela de Peso'!$E$5/H489)+(AB489*'Tabela de Peso'!$E$9+T489/1000)+W489+V489+X489+U489++AF489+S489+atualizaçãoIMOVEIS!R488)-I489-P489/1000)</f>
        <v>-9999999999</v>
      </c>
      <c r="AD489" s="66" t="str">
        <f>IFERROR(+VLOOKUP(B489,ZAP!A:D,3,0),"não")</f>
        <v>não</v>
      </c>
      <c r="AE489" s="55" t="str">
        <f>IF(B489="","",IF(A489&lt;81,IF(AD489="ativo","manter","inserir"),IF(AD489="ativo",IF(H489&lt;'Tabela de Peso'!D$8,"manter","retirar"),"Não anunciar")))</f>
        <v/>
      </c>
    </row>
    <row r="490" spans="1:31" s="11" customFormat="1" x14ac:dyDescent="0.25">
      <c r="A490" s="56">
        <f t="shared" ca="1" si="14"/>
        <v>85</v>
      </c>
      <c r="B490" t="str">
        <f>IF(atualizaçãoIMOVEIS!Y489="",IF(atualizaçãoIMOVEIS!Z489="","",atualizaçãoIMOVEIS!B489),atualizaçãoIMOVEIS!B489)</f>
        <v/>
      </c>
      <c r="C490" t="e">
        <f>+LEFT(atualizaçãoIMOVEIS!F489,SEARCH(",",atualizaçãoIMOVEIS!F489))</f>
        <v>#VALUE!</v>
      </c>
      <c r="D490">
        <f>+atualizaçãoIMOVEIS!H489</f>
        <v>0</v>
      </c>
      <c r="E490">
        <f>+atualizaçãoIMOVEIS!J489</f>
        <v>0</v>
      </c>
      <c r="F490">
        <f>IFERROR(LEFT(atualizaçãoIMOVEIS!Y489,SEARCH(",",atualizaçãoIMOVEIS!Y489)-1),atualizaçãoIMOVEIS!Y489)</f>
        <v>0</v>
      </c>
      <c r="G490">
        <f>+atualizaçãoIMOVEIS!D489</f>
        <v>0</v>
      </c>
      <c r="H490" s="67">
        <f ca="1">IF('Tabela de Peso'!$E$8-atualizaçãoIMOVEIS!T489=0,1,'Tabela de Peso'!$E$8-atualizaçãoIMOVEIS!T489)</f>
        <v>45488</v>
      </c>
      <c r="I490" s="57">
        <f ca="1">+TODAY()-atualizaçãoIMOVEIS!U489</f>
        <v>45488</v>
      </c>
      <c r="J490" s="54">
        <f>+atualizaçãoIMOVEIS!K489</f>
        <v>0</v>
      </c>
      <c r="K490" s="54"/>
      <c r="L490" s="54" t="e">
        <f t="shared" si="15"/>
        <v>#DIV/0!</v>
      </c>
      <c r="M490" s="54"/>
      <c r="N490" s="54">
        <f>+atualizaçãoIMOVEIS!L489</f>
        <v>0</v>
      </c>
      <c r="O490" s="54"/>
      <c r="P490" s="54">
        <f>+atualizaçãoIMOVEIS!N489</f>
        <v>0</v>
      </c>
      <c r="Q490" s="62">
        <f>SUM(W$3:W490)</f>
        <v>488</v>
      </c>
      <c r="R490">
        <f>+atualizaçãoIMOVEIS!Q489</f>
        <v>0</v>
      </c>
      <c r="S490">
        <f>+atualizaçãoIMOVEIS!S489</f>
        <v>0</v>
      </c>
      <c r="T490">
        <f>+atualizaçãoIMOVEIS!V489</f>
        <v>0</v>
      </c>
      <c r="U490" s="56">
        <f>IFERROR(VLOOKUP(G490,'Tabela de Peso'!B$36:E$53,4,0),1)</f>
        <v>1</v>
      </c>
      <c r="V490">
        <f>IF(J490=0,'Tabela de Peso'!E$11,'Tabela de Peso'!E$10)</f>
        <v>8</v>
      </c>
      <c r="W490" s="1">
        <f>IF(atualizaçãoIMOVEIS!AB489="Especial",'Tabela de Peso'!$E$4,1)</f>
        <v>1</v>
      </c>
      <c r="X490" s="1">
        <f>IFERROR(VLOOKUP(D490,'Tabela de Peso'!B:E,4,0),'Tabela de Peso'!E$32)</f>
        <v>-100</v>
      </c>
      <c r="Y490" s="70">
        <f>COUNTIF(Clientes!B:B,B490)</f>
        <v>1048347</v>
      </c>
      <c r="Z490" s="69">
        <f>+COUNTIF(Visitas!B:B,B490)</f>
        <v>1048172</v>
      </c>
      <c r="AA490" s="94">
        <f>IFERROR(VLOOKUP(B490,ZAP!A$2:AC$793,28,0),1)</f>
        <v>1</v>
      </c>
      <c r="AB490" s="65">
        <f>IFERROR(VLOOKUP(B490,ZAP!A$2:AC$793,26,0),1)</f>
        <v>1</v>
      </c>
      <c r="AC490" s="55">
        <f>IF(B490="",-9999999999,((AA490*'Tabela de Peso'!$E$7/H490)+(Z490*'Tabela de Peso'!$E$6/H490)+(Y490*'Tabela de Peso'!$E$5/H490)+(AB490*'Tabela de Peso'!$E$9+T490/1000)+W490+V490+X490+U490++AF490+S490+atualizaçãoIMOVEIS!R489)-I490-P490/1000)</f>
        <v>-9999999999</v>
      </c>
      <c r="AD490" s="66" t="str">
        <f>IFERROR(+VLOOKUP(B490,ZAP!A:D,3,0),"não")</f>
        <v>não</v>
      </c>
      <c r="AE490" s="55" t="str">
        <f>IF(B490="","",IF(A490&lt;81,IF(AD490="ativo","manter","inserir"),IF(AD490="ativo",IF(H490&lt;'Tabela de Peso'!D$8,"manter","retirar"),"Não anunciar")))</f>
        <v/>
      </c>
    </row>
    <row r="491" spans="1:31" s="11" customFormat="1" x14ac:dyDescent="0.25">
      <c r="A491" s="56">
        <f t="shared" ca="1" si="14"/>
        <v>85</v>
      </c>
      <c r="B491" t="str">
        <f>IF(atualizaçãoIMOVEIS!Y490="",IF(atualizaçãoIMOVEIS!Z490="","",atualizaçãoIMOVEIS!B490),atualizaçãoIMOVEIS!B490)</f>
        <v/>
      </c>
      <c r="C491" t="e">
        <f>+LEFT(atualizaçãoIMOVEIS!F490,SEARCH(",",atualizaçãoIMOVEIS!F490))</f>
        <v>#VALUE!</v>
      </c>
      <c r="D491">
        <f>+atualizaçãoIMOVEIS!H490</f>
        <v>0</v>
      </c>
      <c r="E491">
        <f>+atualizaçãoIMOVEIS!J490</f>
        <v>0</v>
      </c>
      <c r="F491">
        <f>IFERROR(LEFT(atualizaçãoIMOVEIS!Y490,SEARCH(",",atualizaçãoIMOVEIS!Y490)-1),atualizaçãoIMOVEIS!Y490)</f>
        <v>0</v>
      </c>
      <c r="G491">
        <f>+atualizaçãoIMOVEIS!D490</f>
        <v>0</v>
      </c>
      <c r="H491" s="67">
        <f ca="1">IF('Tabela de Peso'!$E$8-atualizaçãoIMOVEIS!T490=0,1,'Tabela de Peso'!$E$8-atualizaçãoIMOVEIS!T490)</f>
        <v>45488</v>
      </c>
      <c r="I491" s="57">
        <f ca="1">+TODAY()-atualizaçãoIMOVEIS!U490</f>
        <v>45488</v>
      </c>
      <c r="J491" s="54">
        <f>+atualizaçãoIMOVEIS!K490</f>
        <v>0</v>
      </c>
      <c r="K491" s="54"/>
      <c r="L491" s="54" t="e">
        <f t="shared" si="15"/>
        <v>#DIV/0!</v>
      </c>
      <c r="M491" s="54"/>
      <c r="N491" s="54">
        <f>+atualizaçãoIMOVEIS!L490</f>
        <v>0</v>
      </c>
      <c r="O491" s="54"/>
      <c r="P491" s="54">
        <f>+atualizaçãoIMOVEIS!N490</f>
        <v>0</v>
      </c>
      <c r="Q491" s="62">
        <f>SUM(W$3:W491)</f>
        <v>489</v>
      </c>
      <c r="R491">
        <f>+atualizaçãoIMOVEIS!Q490</f>
        <v>0</v>
      </c>
      <c r="S491">
        <f>+atualizaçãoIMOVEIS!S490</f>
        <v>0</v>
      </c>
      <c r="T491">
        <f>+atualizaçãoIMOVEIS!V490</f>
        <v>0</v>
      </c>
      <c r="U491" s="56">
        <f>IFERROR(VLOOKUP(G491,'Tabela de Peso'!B$36:E$53,4,0),1)</f>
        <v>1</v>
      </c>
      <c r="V491">
        <f>IF(J491=0,'Tabela de Peso'!E$11,'Tabela de Peso'!E$10)</f>
        <v>8</v>
      </c>
      <c r="W491" s="1">
        <f>IF(atualizaçãoIMOVEIS!AB490="Especial",'Tabela de Peso'!$E$4,1)</f>
        <v>1</v>
      </c>
      <c r="X491" s="1">
        <f>IFERROR(VLOOKUP(D491,'Tabela de Peso'!B:E,4,0),'Tabela de Peso'!E$32)</f>
        <v>-100</v>
      </c>
      <c r="Y491" s="70">
        <f>COUNTIF(Clientes!B:B,B491)</f>
        <v>1048347</v>
      </c>
      <c r="Z491" s="69">
        <f>+COUNTIF(Visitas!B:B,B491)</f>
        <v>1048172</v>
      </c>
      <c r="AA491" s="94">
        <f>IFERROR(VLOOKUP(B491,ZAP!A$2:AC$793,28,0),1)</f>
        <v>1</v>
      </c>
      <c r="AB491" s="65">
        <f>IFERROR(VLOOKUP(B491,ZAP!A$2:AC$793,26,0),1)</f>
        <v>1</v>
      </c>
      <c r="AC491" s="55">
        <f>IF(B491="",-9999999999,((AA491*'Tabela de Peso'!$E$7/H491)+(Z491*'Tabela de Peso'!$E$6/H491)+(Y491*'Tabela de Peso'!$E$5/H491)+(AB491*'Tabela de Peso'!$E$9+T491/1000)+W491+V491+X491+U491++AF491+S491+atualizaçãoIMOVEIS!R490)-I491-P491/1000)</f>
        <v>-9999999999</v>
      </c>
      <c r="AD491" s="66" t="str">
        <f>IFERROR(+VLOOKUP(B491,ZAP!A:D,3,0),"não")</f>
        <v>não</v>
      </c>
      <c r="AE491" s="55" t="str">
        <f>IF(B491="","",IF(A491&lt;81,IF(AD491="ativo","manter","inserir"),IF(AD491="ativo",IF(H491&lt;'Tabela de Peso'!D$8,"manter","retirar"),"Não anunciar")))</f>
        <v/>
      </c>
    </row>
    <row r="492" spans="1:31" s="11" customFormat="1" x14ac:dyDescent="0.25">
      <c r="A492" s="56">
        <f t="shared" ca="1" si="14"/>
        <v>85</v>
      </c>
      <c r="B492" t="str">
        <f>IF(atualizaçãoIMOVEIS!Y491="",IF(atualizaçãoIMOVEIS!Z491="","",atualizaçãoIMOVEIS!B491),atualizaçãoIMOVEIS!B491)</f>
        <v/>
      </c>
      <c r="C492" t="e">
        <f>+LEFT(atualizaçãoIMOVEIS!F491,SEARCH(",",atualizaçãoIMOVEIS!F491))</f>
        <v>#VALUE!</v>
      </c>
      <c r="D492">
        <f>+atualizaçãoIMOVEIS!H491</f>
        <v>0</v>
      </c>
      <c r="E492">
        <f>+atualizaçãoIMOVEIS!J491</f>
        <v>0</v>
      </c>
      <c r="F492">
        <f>IFERROR(LEFT(atualizaçãoIMOVEIS!Y491,SEARCH(",",atualizaçãoIMOVEIS!Y491)-1),atualizaçãoIMOVEIS!Y491)</f>
        <v>0</v>
      </c>
      <c r="G492">
        <f>+atualizaçãoIMOVEIS!D491</f>
        <v>0</v>
      </c>
      <c r="H492" s="67">
        <f ca="1">IF('Tabela de Peso'!$E$8-atualizaçãoIMOVEIS!T491=0,1,'Tabela de Peso'!$E$8-atualizaçãoIMOVEIS!T491)</f>
        <v>45488</v>
      </c>
      <c r="I492" s="57">
        <f ca="1">+TODAY()-atualizaçãoIMOVEIS!U491</f>
        <v>45488</v>
      </c>
      <c r="J492" s="54">
        <f>+atualizaçãoIMOVEIS!K491</f>
        <v>0</v>
      </c>
      <c r="K492" s="54"/>
      <c r="L492" s="54" t="e">
        <f t="shared" si="15"/>
        <v>#DIV/0!</v>
      </c>
      <c r="M492" s="54"/>
      <c r="N492" s="54">
        <f>+atualizaçãoIMOVEIS!L491</f>
        <v>0</v>
      </c>
      <c r="O492" s="54"/>
      <c r="P492" s="54">
        <f>+atualizaçãoIMOVEIS!N491</f>
        <v>0</v>
      </c>
      <c r="Q492" s="62">
        <f>SUM(W$3:W492)</f>
        <v>490</v>
      </c>
      <c r="R492">
        <f>+atualizaçãoIMOVEIS!Q491</f>
        <v>0</v>
      </c>
      <c r="S492">
        <f>+atualizaçãoIMOVEIS!S491</f>
        <v>0</v>
      </c>
      <c r="T492">
        <f>+atualizaçãoIMOVEIS!V491</f>
        <v>0</v>
      </c>
      <c r="U492" s="56">
        <f>IFERROR(VLOOKUP(G492,'Tabela de Peso'!B$36:E$53,4,0),1)</f>
        <v>1</v>
      </c>
      <c r="V492">
        <f>IF(J492=0,'Tabela de Peso'!E$11,'Tabela de Peso'!E$10)</f>
        <v>8</v>
      </c>
      <c r="W492" s="1">
        <f>IF(atualizaçãoIMOVEIS!AB491="Especial",'Tabela de Peso'!$E$4,1)</f>
        <v>1</v>
      </c>
      <c r="X492" s="1">
        <f>IFERROR(VLOOKUP(D492,'Tabela de Peso'!B:E,4,0),'Tabela de Peso'!E$32)</f>
        <v>-100</v>
      </c>
      <c r="Y492" s="70">
        <f>COUNTIF(Clientes!B:B,B492)</f>
        <v>1048347</v>
      </c>
      <c r="Z492" s="69">
        <f>+COUNTIF(Visitas!B:B,B492)</f>
        <v>1048172</v>
      </c>
      <c r="AA492" s="94">
        <f>IFERROR(VLOOKUP(B492,ZAP!A$2:AC$793,28,0),1)</f>
        <v>1</v>
      </c>
      <c r="AB492" s="65">
        <f>IFERROR(VLOOKUP(B492,ZAP!A$2:AC$793,26,0),1)</f>
        <v>1</v>
      </c>
      <c r="AC492" s="55">
        <f>IF(B492="",-9999999999,((AA492*'Tabela de Peso'!$E$7/H492)+(Z492*'Tabela de Peso'!$E$6/H492)+(Y492*'Tabela de Peso'!$E$5/H492)+(AB492*'Tabela de Peso'!$E$9+T492/1000)+W492+V492+X492+U492++AF492+S492+atualizaçãoIMOVEIS!R491)-I492-P492/1000)</f>
        <v>-9999999999</v>
      </c>
      <c r="AD492" s="66" t="str">
        <f>IFERROR(+VLOOKUP(B492,ZAP!A:D,3,0),"não")</f>
        <v>não</v>
      </c>
      <c r="AE492" s="55" t="str">
        <f>IF(B492="","",IF(A492&lt;81,IF(AD492="ativo","manter","inserir"),IF(AD492="ativo",IF(H492&lt;'Tabela de Peso'!D$8,"manter","retirar"),"Não anunciar")))</f>
        <v/>
      </c>
    </row>
    <row r="493" spans="1:31" s="11" customFormat="1" x14ac:dyDescent="0.25">
      <c r="A493" s="56">
        <f t="shared" ca="1" si="14"/>
        <v>85</v>
      </c>
      <c r="B493" t="str">
        <f>IF(atualizaçãoIMOVEIS!Y492="",IF(atualizaçãoIMOVEIS!Z492="","",atualizaçãoIMOVEIS!B492),atualizaçãoIMOVEIS!B492)</f>
        <v/>
      </c>
      <c r="C493" t="e">
        <f>+LEFT(atualizaçãoIMOVEIS!F492,SEARCH(",",atualizaçãoIMOVEIS!F492))</f>
        <v>#VALUE!</v>
      </c>
      <c r="D493">
        <f>+atualizaçãoIMOVEIS!H492</f>
        <v>0</v>
      </c>
      <c r="E493">
        <f>+atualizaçãoIMOVEIS!J492</f>
        <v>0</v>
      </c>
      <c r="F493">
        <f>IFERROR(LEFT(atualizaçãoIMOVEIS!Y492,SEARCH(",",atualizaçãoIMOVEIS!Y492)-1),atualizaçãoIMOVEIS!Y492)</f>
        <v>0</v>
      </c>
      <c r="G493">
        <f>+atualizaçãoIMOVEIS!D492</f>
        <v>0</v>
      </c>
      <c r="H493" s="67">
        <f ca="1">IF('Tabela de Peso'!$E$8-atualizaçãoIMOVEIS!T492=0,1,'Tabela de Peso'!$E$8-atualizaçãoIMOVEIS!T492)</f>
        <v>45488</v>
      </c>
      <c r="I493" s="57">
        <f ca="1">+TODAY()-atualizaçãoIMOVEIS!U492</f>
        <v>45488</v>
      </c>
      <c r="J493" s="54">
        <f>+atualizaçãoIMOVEIS!K492</f>
        <v>0</v>
      </c>
      <c r="K493" s="54"/>
      <c r="L493" s="54" t="e">
        <f t="shared" si="15"/>
        <v>#DIV/0!</v>
      </c>
      <c r="M493" s="54"/>
      <c r="N493" s="54">
        <f>+atualizaçãoIMOVEIS!L492</f>
        <v>0</v>
      </c>
      <c r="O493" s="54"/>
      <c r="P493" s="54">
        <f>+atualizaçãoIMOVEIS!N492</f>
        <v>0</v>
      </c>
      <c r="Q493" s="62">
        <f>SUM(W$3:W493)</f>
        <v>491</v>
      </c>
      <c r="R493">
        <f>+atualizaçãoIMOVEIS!Q492</f>
        <v>0</v>
      </c>
      <c r="S493">
        <f>+atualizaçãoIMOVEIS!S492</f>
        <v>0</v>
      </c>
      <c r="T493">
        <f>+atualizaçãoIMOVEIS!V492</f>
        <v>0</v>
      </c>
      <c r="U493" s="56">
        <f>IFERROR(VLOOKUP(G493,'Tabela de Peso'!B$36:E$53,4,0),1)</f>
        <v>1</v>
      </c>
      <c r="V493">
        <f>IF(J493=0,'Tabela de Peso'!E$11,'Tabela de Peso'!E$10)</f>
        <v>8</v>
      </c>
      <c r="W493" s="1">
        <f>IF(atualizaçãoIMOVEIS!AB492="Especial",'Tabela de Peso'!$E$4,1)</f>
        <v>1</v>
      </c>
      <c r="X493" s="1">
        <f>IFERROR(VLOOKUP(D493,'Tabela de Peso'!B:E,4,0),'Tabela de Peso'!E$32)</f>
        <v>-100</v>
      </c>
      <c r="Y493" s="70">
        <f>COUNTIF(Clientes!B:B,B493)</f>
        <v>1048347</v>
      </c>
      <c r="Z493" s="69">
        <f>+COUNTIF(Visitas!B:B,B493)</f>
        <v>1048172</v>
      </c>
      <c r="AA493" s="94">
        <f>IFERROR(VLOOKUP(B493,ZAP!A$2:AC$793,28,0),1)</f>
        <v>1</v>
      </c>
      <c r="AB493" s="65">
        <f>IFERROR(VLOOKUP(B493,ZAP!A$2:AC$793,26,0),1)</f>
        <v>1</v>
      </c>
      <c r="AC493" s="55">
        <f>IF(B493="",-9999999999,((AA493*'Tabela de Peso'!$E$7/H493)+(Z493*'Tabela de Peso'!$E$6/H493)+(Y493*'Tabela de Peso'!$E$5/H493)+(AB493*'Tabela de Peso'!$E$9+T493/1000)+W493+V493+X493+U493++AF493+S493+atualizaçãoIMOVEIS!R492)-I493-P493/1000)</f>
        <v>-9999999999</v>
      </c>
      <c r="AD493" s="66" t="str">
        <f>IFERROR(+VLOOKUP(B493,ZAP!A:D,3,0),"não")</f>
        <v>não</v>
      </c>
      <c r="AE493" s="55" t="str">
        <f>IF(B493="","",IF(A493&lt;81,IF(AD493="ativo","manter","inserir"),IF(AD493="ativo",IF(H493&lt;'Tabela de Peso'!D$8,"manter","retirar"),"Não anunciar")))</f>
        <v/>
      </c>
    </row>
    <row r="494" spans="1:31" s="11" customFormat="1" x14ac:dyDescent="0.25">
      <c r="A494" s="56">
        <f t="shared" ca="1" si="14"/>
        <v>85</v>
      </c>
      <c r="B494" t="str">
        <f>IF(atualizaçãoIMOVEIS!Y493="",IF(atualizaçãoIMOVEIS!Z493="","",atualizaçãoIMOVEIS!B493),atualizaçãoIMOVEIS!B493)</f>
        <v/>
      </c>
      <c r="C494" t="e">
        <f>+LEFT(atualizaçãoIMOVEIS!F493,SEARCH(",",atualizaçãoIMOVEIS!F493))</f>
        <v>#VALUE!</v>
      </c>
      <c r="D494">
        <f>+atualizaçãoIMOVEIS!H493</f>
        <v>0</v>
      </c>
      <c r="E494">
        <f>+atualizaçãoIMOVEIS!J493</f>
        <v>0</v>
      </c>
      <c r="F494">
        <f>IFERROR(LEFT(atualizaçãoIMOVEIS!Y493,SEARCH(",",atualizaçãoIMOVEIS!Y493)-1),atualizaçãoIMOVEIS!Y493)</f>
        <v>0</v>
      </c>
      <c r="G494">
        <f>+atualizaçãoIMOVEIS!D493</f>
        <v>0</v>
      </c>
      <c r="H494" s="67">
        <f ca="1">IF('Tabela de Peso'!$E$8-atualizaçãoIMOVEIS!T493=0,1,'Tabela de Peso'!$E$8-atualizaçãoIMOVEIS!T493)</f>
        <v>45488</v>
      </c>
      <c r="I494" s="57">
        <f ca="1">+TODAY()-atualizaçãoIMOVEIS!U493</f>
        <v>45488</v>
      </c>
      <c r="J494" s="54">
        <f>+atualizaçãoIMOVEIS!K493</f>
        <v>0</v>
      </c>
      <c r="K494" s="54"/>
      <c r="L494" s="54" t="e">
        <f t="shared" si="15"/>
        <v>#DIV/0!</v>
      </c>
      <c r="M494" s="54"/>
      <c r="N494" s="54">
        <f>+atualizaçãoIMOVEIS!L493</f>
        <v>0</v>
      </c>
      <c r="O494" s="54"/>
      <c r="P494" s="54">
        <f>+atualizaçãoIMOVEIS!N493</f>
        <v>0</v>
      </c>
      <c r="Q494" s="62">
        <f>SUM(W$3:W494)</f>
        <v>492</v>
      </c>
      <c r="R494">
        <f>+atualizaçãoIMOVEIS!Q493</f>
        <v>0</v>
      </c>
      <c r="S494">
        <f>+atualizaçãoIMOVEIS!S493</f>
        <v>0</v>
      </c>
      <c r="T494">
        <f>+atualizaçãoIMOVEIS!V493</f>
        <v>0</v>
      </c>
      <c r="U494" s="56">
        <f>IFERROR(VLOOKUP(G494,'Tabela de Peso'!B$36:E$53,4,0),1)</f>
        <v>1</v>
      </c>
      <c r="V494">
        <f>IF(J494=0,'Tabela de Peso'!E$11,'Tabela de Peso'!E$10)</f>
        <v>8</v>
      </c>
      <c r="W494" s="1">
        <f>IF(atualizaçãoIMOVEIS!AB493="Especial",'Tabela de Peso'!$E$4,1)</f>
        <v>1</v>
      </c>
      <c r="X494" s="1">
        <f>IFERROR(VLOOKUP(D494,'Tabela de Peso'!B:E,4,0),'Tabela de Peso'!E$32)</f>
        <v>-100</v>
      </c>
      <c r="Y494" s="70">
        <f>COUNTIF(Clientes!B:B,B494)</f>
        <v>1048347</v>
      </c>
      <c r="Z494" s="69">
        <f>+COUNTIF(Visitas!B:B,B494)</f>
        <v>1048172</v>
      </c>
      <c r="AA494" s="94">
        <f>IFERROR(VLOOKUP(B494,ZAP!A$2:AC$793,28,0),1)</f>
        <v>1</v>
      </c>
      <c r="AB494" s="65">
        <f>IFERROR(VLOOKUP(B494,ZAP!A$2:AC$793,26,0),1)</f>
        <v>1</v>
      </c>
      <c r="AC494" s="55">
        <f>IF(B494="",-9999999999,((AA494*'Tabela de Peso'!$E$7/H494)+(Z494*'Tabela de Peso'!$E$6/H494)+(Y494*'Tabela de Peso'!$E$5/H494)+(AB494*'Tabela de Peso'!$E$9+T494/1000)+W494+V494+X494+U494++AF494+S494+atualizaçãoIMOVEIS!R493)-I494-P494/1000)</f>
        <v>-9999999999</v>
      </c>
      <c r="AD494" s="66" t="str">
        <f>IFERROR(+VLOOKUP(B494,ZAP!A:D,3,0),"não")</f>
        <v>não</v>
      </c>
      <c r="AE494" s="55" t="str">
        <f>IF(B494="","",IF(A494&lt;81,IF(AD494="ativo","manter","inserir"),IF(AD494="ativo",IF(H494&lt;'Tabela de Peso'!D$8,"manter","retirar"),"Não anunciar")))</f>
        <v/>
      </c>
    </row>
    <row r="495" spans="1:31" s="11" customFormat="1" x14ac:dyDescent="0.25">
      <c r="A495" s="56">
        <f t="shared" ca="1" si="14"/>
        <v>85</v>
      </c>
      <c r="B495" t="str">
        <f>IF(atualizaçãoIMOVEIS!Y494="",IF(atualizaçãoIMOVEIS!Z494="","",atualizaçãoIMOVEIS!B494),atualizaçãoIMOVEIS!B494)</f>
        <v/>
      </c>
      <c r="C495" t="e">
        <f>+LEFT(atualizaçãoIMOVEIS!F494,SEARCH(",",atualizaçãoIMOVEIS!F494))</f>
        <v>#VALUE!</v>
      </c>
      <c r="D495">
        <f>+atualizaçãoIMOVEIS!H494</f>
        <v>0</v>
      </c>
      <c r="E495">
        <f>+atualizaçãoIMOVEIS!J494</f>
        <v>0</v>
      </c>
      <c r="F495">
        <f>IFERROR(LEFT(atualizaçãoIMOVEIS!Y494,SEARCH(",",atualizaçãoIMOVEIS!Y494)-1),atualizaçãoIMOVEIS!Y494)</f>
        <v>0</v>
      </c>
      <c r="G495">
        <f>+atualizaçãoIMOVEIS!D494</f>
        <v>0</v>
      </c>
      <c r="H495" s="67">
        <f ca="1">IF('Tabela de Peso'!$E$8-atualizaçãoIMOVEIS!T494=0,1,'Tabela de Peso'!$E$8-atualizaçãoIMOVEIS!T494)</f>
        <v>45488</v>
      </c>
      <c r="I495" s="57">
        <f ca="1">+TODAY()-atualizaçãoIMOVEIS!U494</f>
        <v>45488</v>
      </c>
      <c r="J495" s="54">
        <f>+atualizaçãoIMOVEIS!K494</f>
        <v>0</v>
      </c>
      <c r="K495" s="54"/>
      <c r="L495" s="54" t="e">
        <f t="shared" si="15"/>
        <v>#DIV/0!</v>
      </c>
      <c r="M495" s="54"/>
      <c r="N495" s="54">
        <f>+atualizaçãoIMOVEIS!L494</f>
        <v>0</v>
      </c>
      <c r="O495" s="54"/>
      <c r="P495" s="54">
        <f>+atualizaçãoIMOVEIS!N494</f>
        <v>0</v>
      </c>
      <c r="Q495" s="62">
        <f>SUM(W$3:W495)</f>
        <v>493</v>
      </c>
      <c r="R495">
        <f>+atualizaçãoIMOVEIS!Q494</f>
        <v>0</v>
      </c>
      <c r="S495">
        <f>+atualizaçãoIMOVEIS!S494</f>
        <v>0</v>
      </c>
      <c r="T495">
        <f>+atualizaçãoIMOVEIS!V494</f>
        <v>0</v>
      </c>
      <c r="U495" s="56">
        <f>IFERROR(VLOOKUP(G495,'Tabela de Peso'!B$36:E$53,4,0),1)</f>
        <v>1</v>
      </c>
      <c r="V495">
        <f>IF(J495=0,'Tabela de Peso'!E$11,'Tabela de Peso'!E$10)</f>
        <v>8</v>
      </c>
      <c r="W495" s="1">
        <f>IF(atualizaçãoIMOVEIS!AB494="Especial",'Tabela de Peso'!$E$4,1)</f>
        <v>1</v>
      </c>
      <c r="X495" s="1">
        <f>IFERROR(VLOOKUP(D495,'Tabela de Peso'!B:E,4,0),'Tabela de Peso'!E$32)</f>
        <v>-100</v>
      </c>
      <c r="Y495" s="70">
        <f>COUNTIF(Clientes!B:B,B495)</f>
        <v>1048347</v>
      </c>
      <c r="Z495" s="69">
        <f>+COUNTIF(Visitas!B:B,B495)</f>
        <v>1048172</v>
      </c>
      <c r="AA495" s="94">
        <f>IFERROR(VLOOKUP(B495,ZAP!A$2:AC$793,28,0),1)</f>
        <v>1</v>
      </c>
      <c r="AB495" s="65">
        <f>IFERROR(VLOOKUP(B495,ZAP!A$2:AC$793,26,0),1)</f>
        <v>1</v>
      </c>
      <c r="AC495" s="55">
        <f>IF(B495="",-9999999999,((AA495*'Tabela de Peso'!$E$7/H495)+(Z495*'Tabela de Peso'!$E$6/H495)+(Y495*'Tabela de Peso'!$E$5/H495)+(AB495*'Tabela de Peso'!$E$9+T495/1000)+W495+V495+X495+U495++AF495+S495+atualizaçãoIMOVEIS!R494)-I495-P495/1000)</f>
        <v>-9999999999</v>
      </c>
      <c r="AD495" s="66" t="str">
        <f>IFERROR(+VLOOKUP(B495,ZAP!A:D,3,0),"não")</f>
        <v>não</v>
      </c>
      <c r="AE495" s="55" t="str">
        <f>IF(B495="","",IF(A495&lt;81,IF(AD495="ativo","manter","inserir"),IF(AD495="ativo",IF(H495&lt;'Tabela de Peso'!D$8,"manter","retirar"),"Não anunciar")))</f>
        <v/>
      </c>
    </row>
    <row r="496" spans="1:31" s="11" customFormat="1" x14ac:dyDescent="0.25">
      <c r="A496" s="56">
        <f t="shared" ca="1" si="14"/>
        <v>85</v>
      </c>
      <c r="B496" t="str">
        <f>IF(atualizaçãoIMOVEIS!Y495="",IF(atualizaçãoIMOVEIS!Z495="","",atualizaçãoIMOVEIS!B495),atualizaçãoIMOVEIS!B495)</f>
        <v/>
      </c>
      <c r="C496" t="e">
        <f>+LEFT(atualizaçãoIMOVEIS!F495,SEARCH(",",atualizaçãoIMOVEIS!F495))</f>
        <v>#VALUE!</v>
      </c>
      <c r="D496">
        <f>+atualizaçãoIMOVEIS!H495</f>
        <v>0</v>
      </c>
      <c r="E496">
        <f>+atualizaçãoIMOVEIS!J495</f>
        <v>0</v>
      </c>
      <c r="F496">
        <f>IFERROR(LEFT(atualizaçãoIMOVEIS!Y495,SEARCH(",",atualizaçãoIMOVEIS!Y495)-1),atualizaçãoIMOVEIS!Y495)</f>
        <v>0</v>
      </c>
      <c r="G496">
        <f>+atualizaçãoIMOVEIS!D495</f>
        <v>0</v>
      </c>
      <c r="H496" s="67">
        <f ca="1">IF('Tabela de Peso'!$E$8-atualizaçãoIMOVEIS!T495=0,1,'Tabela de Peso'!$E$8-atualizaçãoIMOVEIS!T495)</f>
        <v>45488</v>
      </c>
      <c r="I496" s="57">
        <f ca="1">+TODAY()-atualizaçãoIMOVEIS!U495</f>
        <v>45488</v>
      </c>
      <c r="J496" s="54">
        <f>+atualizaçãoIMOVEIS!K495</f>
        <v>0</v>
      </c>
      <c r="K496" s="54"/>
      <c r="L496" s="54" t="e">
        <f t="shared" si="15"/>
        <v>#DIV/0!</v>
      </c>
      <c r="M496" s="54"/>
      <c r="N496" s="54">
        <f>+atualizaçãoIMOVEIS!L495</f>
        <v>0</v>
      </c>
      <c r="O496" s="54"/>
      <c r="P496" s="54">
        <f>+atualizaçãoIMOVEIS!N495</f>
        <v>0</v>
      </c>
      <c r="Q496" s="62">
        <f>SUM(W$3:W496)</f>
        <v>494</v>
      </c>
      <c r="R496">
        <f>+atualizaçãoIMOVEIS!Q495</f>
        <v>0</v>
      </c>
      <c r="S496">
        <f>+atualizaçãoIMOVEIS!S495</f>
        <v>0</v>
      </c>
      <c r="T496">
        <f>+atualizaçãoIMOVEIS!V495</f>
        <v>0</v>
      </c>
      <c r="U496" s="56">
        <f>IFERROR(VLOOKUP(G496,'Tabela de Peso'!B$36:E$53,4,0),1)</f>
        <v>1</v>
      </c>
      <c r="V496">
        <f>IF(J496=0,'Tabela de Peso'!E$11,'Tabela de Peso'!E$10)</f>
        <v>8</v>
      </c>
      <c r="W496" s="1">
        <f>IF(atualizaçãoIMOVEIS!AB495="Especial",'Tabela de Peso'!$E$4,1)</f>
        <v>1</v>
      </c>
      <c r="X496" s="1">
        <f>IFERROR(VLOOKUP(D496,'Tabela de Peso'!B:E,4,0),'Tabela de Peso'!E$32)</f>
        <v>-100</v>
      </c>
      <c r="Y496" s="70">
        <f>COUNTIF(Clientes!B:B,B496)</f>
        <v>1048347</v>
      </c>
      <c r="Z496" s="69">
        <f>+COUNTIF(Visitas!B:B,B496)</f>
        <v>1048172</v>
      </c>
      <c r="AA496" s="94">
        <f>IFERROR(VLOOKUP(B496,ZAP!A$2:AC$793,28,0),1)</f>
        <v>1</v>
      </c>
      <c r="AB496" s="65">
        <f>IFERROR(VLOOKUP(B496,ZAP!A$2:AC$793,26,0),1)</f>
        <v>1</v>
      </c>
      <c r="AC496" s="55">
        <f>IF(B496="",-9999999999,((AA496*'Tabela de Peso'!$E$7/H496)+(Z496*'Tabela de Peso'!$E$6/H496)+(Y496*'Tabela de Peso'!$E$5/H496)+(AB496*'Tabela de Peso'!$E$9+T496/1000)+W496+V496+X496+U496++AF496+S496+atualizaçãoIMOVEIS!R495)-I496-P496/1000)</f>
        <v>-9999999999</v>
      </c>
      <c r="AD496" s="66" t="str">
        <f>IFERROR(+VLOOKUP(B496,ZAP!A:D,3,0),"não")</f>
        <v>não</v>
      </c>
      <c r="AE496" s="55" t="str">
        <f>IF(B496="","",IF(A496&lt;81,IF(AD496="ativo","manter","inserir"),IF(AD496="ativo",IF(H496&lt;'Tabela de Peso'!D$8,"manter","retirar"),"Não anunciar")))</f>
        <v/>
      </c>
    </row>
    <row r="497" spans="1:31" s="11" customFormat="1" x14ac:dyDescent="0.25">
      <c r="A497" s="56">
        <f t="shared" ca="1" si="14"/>
        <v>85</v>
      </c>
      <c r="B497" t="str">
        <f>IF(atualizaçãoIMOVEIS!Y496="",IF(atualizaçãoIMOVEIS!Z496="","",atualizaçãoIMOVEIS!B496),atualizaçãoIMOVEIS!B496)</f>
        <v/>
      </c>
      <c r="C497" t="e">
        <f>+LEFT(atualizaçãoIMOVEIS!F496,SEARCH(",",atualizaçãoIMOVEIS!F496))</f>
        <v>#VALUE!</v>
      </c>
      <c r="D497">
        <f>+atualizaçãoIMOVEIS!H496</f>
        <v>0</v>
      </c>
      <c r="E497">
        <f>+atualizaçãoIMOVEIS!J496</f>
        <v>0</v>
      </c>
      <c r="F497">
        <f>IFERROR(LEFT(atualizaçãoIMOVEIS!Y496,SEARCH(",",atualizaçãoIMOVEIS!Y496)-1),atualizaçãoIMOVEIS!Y496)</f>
        <v>0</v>
      </c>
      <c r="G497">
        <f>+atualizaçãoIMOVEIS!D496</f>
        <v>0</v>
      </c>
      <c r="H497" s="67">
        <f ca="1">IF('Tabela de Peso'!$E$8-atualizaçãoIMOVEIS!T496=0,1,'Tabela de Peso'!$E$8-atualizaçãoIMOVEIS!T496)</f>
        <v>45488</v>
      </c>
      <c r="I497" s="57">
        <f ca="1">+TODAY()-atualizaçãoIMOVEIS!U496</f>
        <v>45488</v>
      </c>
      <c r="J497" s="54">
        <f>+atualizaçãoIMOVEIS!K496</f>
        <v>0</v>
      </c>
      <c r="K497" s="54"/>
      <c r="L497" s="54" t="e">
        <f t="shared" si="15"/>
        <v>#DIV/0!</v>
      </c>
      <c r="M497" s="54"/>
      <c r="N497" s="54">
        <f>+atualizaçãoIMOVEIS!L496</f>
        <v>0</v>
      </c>
      <c r="O497" s="54"/>
      <c r="P497" s="54">
        <f>+atualizaçãoIMOVEIS!N496</f>
        <v>0</v>
      </c>
      <c r="Q497" s="62">
        <f>SUM(W$3:W497)</f>
        <v>495</v>
      </c>
      <c r="R497">
        <f>+atualizaçãoIMOVEIS!Q496</f>
        <v>0</v>
      </c>
      <c r="S497">
        <f>+atualizaçãoIMOVEIS!S496</f>
        <v>0</v>
      </c>
      <c r="T497">
        <f>+atualizaçãoIMOVEIS!V496</f>
        <v>0</v>
      </c>
      <c r="U497" s="56">
        <f>IFERROR(VLOOKUP(G497,'Tabela de Peso'!B$36:E$53,4,0),1)</f>
        <v>1</v>
      </c>
      <c r="V497">
        <f>IF(J497=0,'Tabela de Peso'!E$11,'Tabela de Peso'!E$10)</f>
        <v>8</v>
      </c>
      <c r="W497" s="1">
        <f>IF(atualizaçãoIMOVEIS!AB496="Especial",'Tabela de Peso'!$E$4,1)</f>
        <v>1</v>
      </c>
      <c r="X497" s="1">
        <f>IFERROR(VLOOKUP(D497,'Tabela de Peso'!B:E,4,0),'Tabela de Peso'!E$32)</f>
        <v>-100</v>
      </c>
      <c r="Y497" s="70">
        <f>COUNTIF(Clientes!B:B,B497)</f>
        <v>1048347</v>
      </c>
      <c r="Z497" s="69">
        <f>+COUNTIF(Visitas!B:B,B497)</f>
        <v>1048172</v>
      </c>
      <c r="AA497" s="94">
        <f>IFERROR(VLOOKUP(B497,ZAP!A$2:AC$793,28,0),1)</f>
        <v>1</v>
      </c>
      <c r="AB497" s="65">
        <f>IFERROR(VLOOKUP(B497,ZAP!A$2:AC$793,26,0),1)</f>
        <v>1</v>
      </c>
      <c r="AC497" s="55">
        <f>IF(B497="",-9999999999,((AA497*'Tabela de Peso'!$E$7/H497)+(Z497*'Tabela de Peso'!$E$6/H497)+(Y497*'Tabela de Peso'!$E$5/H497)+(AB497*'Tabela de Peso'!$E$9+T497/1000)+W497+V497+X497+U497++AF497+S497+atualizaçãoIMOVEIS!R496)-I497-P497/1000)</f>
        <v>-9999999999</v>
      </c>
      <c r="AD497" s="66" t="str">
        <f>IFERROR(+VLOOKUP(B497,ZAP!A:D,3,0),"não")</f>
        <v>não</v>
      </c>
      <c r="AE497" s="55" t="str">
        <f>IF(B497="","",IF(A497&lt;81,IF(AD497="ativo","manter","inserir"),IF(AD497="ativo",IF(H497&lt;'Tabela de Peso'!D$8,"manter","retirar"),"Não anunciar")))</f>
        <v/>
      </c>
    </row>
    <row r="498" spans="1:31" s="11" customFormat="1" x14ac:dyDescent="0.25">
      <c r="A498" s="56">
        <f t="shared" ca="1" si="14"/>
        <v>85</v>
      </c>
      <c r="B498" t="str">
        <f>IF(atualizaçãoIMOVEIS!Y497="",IF(atualizaçãoIMOVEIS!Z497="","",atualizaçãoIMOVEIS!B497),atualizaçãoIMOVEIS!B497)</f>
        <v/>
      </c>
      <c r="C498" t="e">
        <f>+LEFT(atualizaçãoIMOVEIS!F497,SEARCH(",",atualizaçãoIMOVEIS!F497))</f>
        <v>#VALUE!</v>
      </c>
      <c r="D498">
        <f>+atualizaçãoIMOVEIS!H497</f>
        <v>0</v>
      </c>
      <c r="E498">
        <f>+atualizaçãoIMOVEIS!J497</f>
        <v>0</v>
      </c>
      <c r="F498">
        <f>IFERROR(LEFT(atualizaçãoIMOVEIS!Y497,SEARCH(",",atualizaçãoIMOVEIS!Y497)-1),atualizaçãoIMOVEIS!Y497)</f>
        <v>0</v>
      </c>
      <c r="G498">
        <f>+atualizaçãoIMOVEIS!D497</f>
        <v>0</v>
      </c>
      <c r="H498" s="67">
        <f ca="1">IF('Tabela de Peso'!$E$8-atualizaçãoIMOVEIS!T497=0,1,'Tabela de Peso'!$E$8-atualizaçãoIMOVEIS!T497)</f>
        <v>45488</v>
      </c>
      <c r="I498" s="57">
        <f ca="1">+TODAY()-atualizaçãoIMOVEIS!U497</f>
        <v>45488</v>
      </c>
      <c r="J498" s="54">
        <f>+atualizaçãoIMOVEIS!K497</f>
        <v>0</v>
      </c>
      <c r="K498" s="54"/>
      <c r="L498" s="54" t="e">
        <f t="shared" si="15"/>
        <v>#DIV/0!</v>
      </c>
      <c r="M498" s="54"/>
      <c r="N498" s="54">
        <f>+atualizaçãoIMOVEIS!L497</f>
        <v>0</v>
      </c>
      <c r="O498" s="54"/>
      <c r="P498" s="54">
        <f>+atualizaçãoIMOVEIS!N497</f>
        <v>0</v>
      </c>
      <c r="Q498" s="62">
        <f>SUM(W$3:W498)</f>
        <v>496</v>
      </c>
      <c r="R498">
        <f>+atualizaçãoIMOVEIS!Q497</f>
        <v>0</v>
      </c>
      <c r="S498">
        <f>+atualizaçãoIMOVEIS!S497</f>
        <v>0</v>
      </c>
      <c r="T498">
        <f>+atualizaçãoIMOVEIS!V497</f>
        <v>0</v>
      </c>
      <c r="U498" s="56">
        <f>IFERROR(VLOOKUP(G498,'Tabela de Peso'!B$36:E$53,4,0),1)</f>
        <v>1</v>
      </c>
      <c r="V498">
        <f>IF(J498=0,'Tabela de Peso'!E$11,'Tabela de Peso'!E$10)</f>
        <v>8</v>
      </c>
      <c r="W498" s="1">
        <f>IF(atualizaçãoIMOVEIS!AB497="Especial",'Tabela de Peso'!$E$4,1)</f>
        <v>1</v>
      </c>
      <c r="X498" s="1">
        <f>IFERROR(VLOOKUP(D498,'Tabela de Peso'!B:E,4,0),'Tabela de Peso'!E$32)</f>
        <v>-100</v>
      </c>
      <c r="Y498" s="70">
        <f>COUNTIF(Clientes!B:B,B498)</f>
        <v>1048347</v>
      </c>
      <c r="Z498" s="69">
        <f>+COUNTIF(Visitas!B:B,B498)</f>
        <v>1048172</v>
      </c>
      <c r="AA498" s="94">
        <f>IFERROR(VLOOKUP(B498,ZAP!A$2:AC$793,28,0),1)</f>
        <v>1</v>
      </c>
      <c r="AB498" s="65">
        <f>IFERROR(VLOOKUP(B498,ZAP!A$2:AC$793,26,0),1)</f>
        <v>1</v>
      </c>
      <c r="AC498" s="55">
        <f>IF(B498="",-9999999999,((AA498*'Tabela de Peso'!$E$7/H498)+(Z498*'Tabela de Peso'!$E$6/H498)+(Y498*'Tabela de Peso'!$E$5/H498)+(AB498*'Tabela de Peso'!$E$9+T498/1000)+W498+V498+X498+U498++AF498+S498+atualizaçãoIMOVEIS!R497)-I498-P498/1000)</f>
        <v>-9999999999</v>
      </c>
      <c r="AD498" s="66" t="str">
        <f>IFERROR(+VLOOKUP(B498,ZAP!A:D,3,0),"não")</f>
        <v>não</v>
      </c>
      <c r="AE498" s="55" t="str">
        <f>IF(B498="","",IF(A498&lt;81,IF(AD498="ativo","manter","inserir"),IF(AD498="ativo",IF(H498&lt;'Tabela de Peso'!D$8,"manter","retirar"),"Não anunciar")))</f>
        <v/>
      </c>
    </row>
    <row r="499" spans="1:31" s="11" customFormat="1" x14ac:dyDescent="0.25">
      <c r="A499" s="56">
        <f t="shared" ca="1" si="14"/>
        <v>85</v>
      </c>
      <c r="B499" t="str">
        <f>IF(atualizaçãoIMOVEIS!Y498="",IF(atualizaçãoIMOVEIS!Z498="","",atualizaçãoIMOVEIS!B498),atualizaçãoIMOVEIS!B498)</f>
        <v/>
      </c>
      <c r="C499" t="e">
        <f>+LEFT(atualizaçãoIMOVEIS!F498,SEARCH(",",atualizaçãoIMOVEIS!F498))</f>
        <v>#VALUE!</v>
      </c>
      <c r="D499">
        <f>+atualizaçãoIMOVEIS!H498</f>
        <v>0</v>
      </c>
      <c r="E499">
        <f>+atualizaçãoIMOVEIS!J498</f>
        <v>0</v>
      </c>
      <c r="F499">
        <f>IFERROR(LEFT(atualizaçãoIMOVEIS!Y498,SEARCH(",",atualizaçãoIMOVEIS!Y498)-1),atualizaçãoIMOVEIS!Y498)</f>
        <v>0</v>
      </c>
      <c r="G499">
        <f>+atualizaçãoIMOVEIS!D498</f>
        <v>0</v>
      </c>
      <c r="H499" s="67">
        <f ca="1">IF('Tabela de Peso'!$E$8-atualizaçãoIMOVEIS!T498=0,1,'Tabela de Peso'!$E$8-atualizaçãoIMOVEIS!T498)</f>
        <v>45488</v>
      </c>
      <c r="I499" s="57">
        <f ca="1">+TODAY()-atualizaçãoIMOVEIS!U498</f>
        <v>45488</v>
      </c>
      <c r="J499" s="54">
        <f>+atualizaçãoIMOVEIS!K498</f>
        <v>0</v>
      </c>
      <c r="K499" s="54"/>
      <c r="L499" s="54" t="e">
        <f t="shared" si="15"/>
        <v>#DIV/0!</v>
      </c>
      <c r="M499" s="54"/>
      <c r="N499" s="54">
        <f>+atualizaçãoIMOVEIS!L498</f>
        <v>0</v>
      </c>
      <c r="O499" s="54"/>
      <c r="P499" s="54">
        <f>+atualizaçãoIMOVEIS!N498</f>
        <v>0</v>
      </c>
      <c r="Q499" s="62">
        <f>SUM(W$3:W499)</f>
        <v>497</v>
      </c>
      <c r="R499">
        <f>+atualizaçãoIMOVEIS!Q498</f>
        <v>0</v>
      </c>
      <c r="S499">
        <f>+atualizaçãoIMOVEIS!S498</f>
        <v>0</v>
      </c>
      <c r="T499">
        <f>+atualizaçãoIMOVEIS!V498</f>
        <v>0</v>
      </c>
      <c r="U499" s="56">
        <f>IFERROR(VLOOKUP(G499,'Tabela de Peso'!B$36:E$53,4,0),1)</f>
        <v>1</v>
      </c>
      <c r="V499">
        <f>IF(J499=0,'Tabela de Peso'!E$11,'Tabela de Peso'!E$10)</f>
        <v>8</v>
      </c>
      <c r="W499" s="1">
        <f>IF(atualizaçãoIMOVEIS!AB498="Especial",'Tabela de Peso'!$E$4,1)</f>
        <v>1</v>
      </c>
      <c r="X499" s="1">
        <f>IFERROR(VLOOKUP(D499,'Tabela de Peso'!B:E,4,0),'Tabela de Peso'!E$32)</f>
        <v>-100</v>
      </c>
      <c r="Y499" s="70">
        <f>COUNTIF(Clientes!B:B,B499)</f>
        <v>1048347</v>
      </c>
      <c r="Z499" s="69">
        <f>+COUNTIF(Visitas!B:B,B499)</f>
        <v>1048172</v>
      </c>
      <c r="AA499" s="94">
        <f>IFERROR(VLOOKUP(B499,ZAP!A$2:AC$793,28,0),1)</f>
        <v>1</v>
      </c>
      <c r="AB499" s="65">
        <f>IFERROR(VLOOKUP(B499,ZAP!A$2:AC$793,26,0),1)</f>
        <v>1</v>
      </c>
      <c r="AC499" s="55">
        <f>IF(B499="",-9999999999,((AA499*'Tabela de Peso'!$E$7/H499)+(Z499*'Tabela de Peso'!$E$6/H499)+(Y499*'Tabela de Peso'!$E$5/H499)+(AB499*'Tabela de Peso'!$E$9+T499/1000)+W499+V499+X499+U499++AF499+S499+atualizaçãoIMOVEIS!R498)-I499-P499/1000)</f>
        <v>-9999999999</v>
      </c>
      <c r="AD499" s="66" t="str">
        <f>IFERROR(+VLOOKUP(B499,ZAP!A:D,3,0),"não")</f>
        <v>não</v>
      </c>
      <c r="AE499" s="55" t="str">
        <f>IF(B499="","",IF(A499&lt;81,IF(AD499="ativo","manter","inserir"),IF(AD499="ativo",IF(H499&lt;'Tabela de Peso'!D$8,"manter","retirar"),"Não anunciar")))</f>
        <v/>
      </c>
    </row>
    <row r="500" spans="1:31" s="11" customFormat="1" x14ac:dyDescent="0.25">
      <c r="A500" s="56">
        <f t="shared" ca="1" si="14"/>
        <v>85</v>
      </c>
      <c r="B500" t="str">
        <f>IF(atualizaçãoIMOVEIS!Y499="",IF(atualizaçãoIMOVEIS!Z499="","",atualizaçãoIMOVEIS!B499),atualizaçãoIMOVEIS!B499)</f>
        <v/>
      </c>
      <c r="C500" t="e">
        <f>+LEFT(atualizaçãoIMOVEIS!F499,SEARCH(",",atualizaçãoIMOVEIS!F499))</f>
        <v>#VALUE!</v>
      </c>
      <c r="D500">
        <f>+atualizaçãoIMOVEIS!H499</f>
        <v>0</v>
      </c>
      <c r="E500">
        <f>+atualizaçãoIMOVEIS!J499</f>
        <v>0</v>
      </c>
      <c r="F500">
        <f>IFERROR(LEFT(atualizaçãoIMOVEIS!Y499,SEARCH(",",atualizaçãoIMOVEIS!Y499)-1),atualizaçãoIMOVEIS!Y499)</f>
        <v>0</v>
      </c>
      <c r="G500">
        <f>+atualizaçãoIMOVEIS!D499</f>
        <v>0</v>
      </c>
      <c r="H500" s="67">
        <f ca="1">IF('Tabela de Peso'!$E$8-atualizaçãoIMOVEIS!T499=0,1,'Tabela de Peso'!$E$8-atualizaçãoIMOVEIS!T499)</f>
        <v>45488</v>
      </c>
      <c r="I500" s="57">
        <f ca="1">+TODAY()-atualizaçãoIMOVEIS!U499</f>
        <v>45488</v>
      </c>
      <c r="J500" s="54">
        <f>+atualizaçãoIMOVEIS!K499</f>
        <v>0</v>
      </c>
      <c r="K500" s="54"/>
      <c r="L500" s="54" t="e">
        <f t="shared" si="15"/>
        <v>#DIV/0!</v>
      </c>
      <c r="M500" s="54"/>
      <c r="N500" s="54">
        <f>+atualizaçãoIMOVEIS!L499</f>
        <v>0</v>
      </c>
      <c r="O500" s="54"/>
      <c r="P500" s="54">
        <f>+atualizaçãoIMOVEIS!N499</f>
        <v>0</v>
      </c>
      <c r="Q500" s="62">
        <f>SUM(W$3:W500)</f>
        <v>498</v>
      </c>
      <c r="R500">
        <f>+atualizaçãoIMOVEIS!Q499</f>
        <v>0</v>
      </c>
      <c r="S500">
        <f>+atualizaçãoIMOVEIS!S499</f>
        <v>0</v>
      </c>
      <c r="T500">
        <f>+atualizaçãoIMOVEIS!V499</f>
        <v>0</v>
      </c>
      <c r="U500" s="56">
        <f>IFERROR(VLOOKUP(G500,'Tabela de Peso'!B$36:E$53,4,0),1)</f>
        <v>1</v>
      </c>
      <c r="V500">
        <f>IF(J500=0,'Tabela de Peso'!E$11,'Tabela de Peso'!E$10)</f>
        <v>8</v>
      </c>
      <c r="W500" s="1">
        <f>IF(atualizaçãoIMOVEIS!AB499="Especial",'Tabela de Peso'!$E$4,1)</f>
        <v>1</v>
      </c>
      <c r="X500" s="1">
        <f>IFERROR(VLOOKUP(D500,'Tabela de Peso'!B:E,4,0),'Tabela de Peso'!E$32)</f>
        <v>-100</v>
      </c>
      <c r="Y500" s="70">
        <f>COUNTIF(Clientes!B:B,B500)</f>
        <v>1048347</v>
      </c>
      <c r="Z500" s="69">
        <f>+COUNTIF(Visitas!B:B,B500)</f>
        <v>1048172</v>
      </c>
      <c r="AA500" s="94">
        <f>IFERROR(VLOOKUP(B500,ZAP!A$2:AC$793,28,0),1)</f>
        <v>1</v>
      </c>
      <c r="AB500" s="65">
        <f>IFERROR(VLOOKUP(B500,ZAP!A$2:AC$793,26,0),1)</f>
        <v>1</v>
      </c>
      <c r="AC500" s="55">
        <f>IF(B500="",-9999999999,((AA500*'Tabela de Peso'!$E$7/H500)+(Z500*'Tabela de Peso'!$E$6/H500)+(Y500*'Tabela de Peso'!$E$5/H500)+(AB500*'Tabela de Peso'!$E$9+T500/1000)+W500+V500+X500+U500++AF500+S500+atualizaçãoIMOVEIS!R499)-I500-P500/1000)</f>
        <v>-9999999999</v>
      </c>
      <c r="AD500" s="66" t="str">
        <f>IFERROR(+VLOOKUP(B500,ZAP!A:D,3,0),"não")</f>
        <v>não</v>
      </c>
      <c r="AE500" s="55" t="str">
        <f>IF(B500="","",IF(A500&lt;81,IF(AD500="ativo","manter","inserir"),IF(AD500="ativo",IF(H500&lt;'Tabela de Peso'!D$8,"manter","retirar"),"Não anunciar")))</f>
        <v/>
      </c>
    </row>
    <row r="501" spans="1:31" s="11" customFormat="1" x14ac:dyDescent="0.25">
      <c r="A501" s="56">
        <f t="shared" ca="1" si="14"/>
        <v>85</v>
      </c>
      <c r="B501" t="str">
        <f>IF(atualizaçãoIMOVEIS!Y500="",IF(atualizaçãoIMOVEIS!Z500="","",atualizaçãoIMOVEIS!B500),atualizaçãoIMOVEIS!B500)</f>
        <v/>
      </c>
      <c r="C501" t="e">
        <f>+LEFT(atualizaçãoIMOVEIS!F500,SEARCH(",",atualizaçãoIMOVEIS!F500))</f>
        <v>#VALUE!</v>
      </c>
      <c r="D501">
        <f>+atualizaçãoIMOVEIS!H500</f>
        <v>0</v>
      </c>
      <c r="E501">
        <f>+atualizaçãoIMOVEIS!J500</f>
        <v>0</v>
      </c>
      <c r="F501">
        <f>IFERROR(LEFT(atualizaçãoIMOVEIS!Y500,SEARCH(",",atualizaçãoIMOVEIS!Y500)-1),atualizaçãoIMOVEIS!Y500)</f>
        <v>0</v>
      </c>
      <c r="G501">
        <f>+atualizaçãoIMOVEIS!D500</f>
        <v>0</v>
      </c>
      <c r="H501" s="67">
        <f ca="1">IF('Tabela de Peso'!$E$8-atualizaçãoIMOVEIS!T500=0,1,'Tabela de Peso'!$E$8-atualizaçãoIMOVEIS!T500)</f>
        <v>45488</v>
      </c>
      <c r="I501" s="57">
        <f ca="1">+TODAY()-atualizaçãoIMOVEIS!U500</f>
        <v>45488</v>
      </c>
      <c r="J501" s="54">
        <f>+atualizaçãoIMOVEIS!K500</f>
        <v>0</v>
      </c>
      <c r="K501" s="54"/>
      <c r="L501" s="54" t="e">
        <f t="shared" si="15"/>
        <v>#DIV/0!</v>
      </c>
      <c r="M501" s="54"/>
      <c r="N501" s="54">
        <f>+atualizaçãoIMOVEIS!L500</f>
        <v>0</v>
      </c>
      <c r="O501" s="54"/>
      <c r="P501" s="54">
        <f>+atualizaçãoIMOVEIS!N500</f>
        <v>0</v>
      </c>
      <c r="Q501" s="62">
        <f>SUM(W$3:W501)</f>
        <v>499</v>
      </c>
      <c r="R501">
        <f>+atualizaçãoIMOVEIS!Q500</f>
        <v>0</v>
      </c>
      <c r="S501">
        <f>+atualizaçãoIMOVEIS!S500</f>
        <v>0</v>
      </c>
      <c r="T501">
        <f>+atualizaçãoIMOVEIS!V500</f>
        <v>0</v>
      </c>
      <c r="U501" s="56">
        <f>IFERROR(VLOOKUP(G501,'Tabela de Peso'!B$36:E$53,4,0),1)</f>
        <v>1</v>
      </c>
      <c r="V501">
        <f>IF(J501=0,'Tabela de Peso'!E$11,'Tabela de Peso'!E$10)</f>
        <v>8</v>
      </c>
      <c r="W501" s="1">
        <f>IF(atualizaçãoIMOVEIS!AB500="Especial",'Tabela de Peso'!$E$4,1)</f>
        <v>1</v>
      </c>
      <c r="X501" s="1">
        <f>IFERROR(VLOOKUP(D501,'Tabela de Peso'!B:E,4,0),'Tabela de Peso'!E$32)</f>
        <v>-100</v>
      </c>
      <c r="Y501" s="70">
        <f>COUNTIF(Clientes!B:B,B501)</f>
        <v>1048347</v>
      </c>
      <c r="Z501" s="69">
        <f>+COUNTIF(Visitas!B:B,B501)</f>
        <v>1048172</v>
      </c>
      <c r="AA501" s="94">
        <f>IFERROR(VLOOKUP(B501,ZAP!A$2:AC$793,28,0),1)</f>
        <v>1</v>
      </c>
      <c r="AB501" s="65">
        <f>IFERROR(VLOOKUP(B501,ZAP!A$2:AC$793,26,0),1)</f>
        <v>1</v>
      </c>
      <c r="AC501" s="55">
        <f>IF(B501="",-9999999999,((AA501*'Tabela de Peso'!$E$7/H501)+(Z501*'Tabela de Peso'!$E$6/H501)+(Y501*'Tabela de Peso'!$E$5/H501)+(AB501*'Tabela de Peso'!$E$9+T501/1000)+W501+V501+X501+U501++AF501+S501+atualizaçãoIMOVEIS!R500)-I501-P501/1000)</f>
        <v>-9999999999</v>
      </c>
      <c r="AD501" s="66" t="str">
        <f>IFERROR(+VLOOKUP(B501,ZAP!A:D,3,0),"não")</f>
        <v>não</v>
      </c>
      <c r="AE501" s="55" t="str">
        <f>IF(B501="","",IF(A501&lt;81,IF(AD501="ativo","manter","inserir"),IF(AD501="ativo",IF(H501&lt;'Tabela de Peso'!D$8,"manter","retirar"),"Não anunciar")))</f>
        <v/>
      </c>
    </row>
    <row r="502" spans="1:31" s="11" customFormat="1" x14ac:dyDescent="0.25">
      <c r="A502" s="56">
        <f t="shared" ca="1" si="14"/>
        <v>85</v>
      </c>
      <c r="B502" t="str">
        <f>IF(atualizaçãoIMOVEIS!Y501="",IF(atualizaçãoIMOVEIS!Z501="","",atualizaçãoIMOVEIS!B501),atualizaçãoIMOVEIS!B501)</f>
        <v/>
      </c>
      <c r="C502" t="e">
        <f>+LEFT(atualizaçãoIMOVEIS!F501,SEARCH(",",atualizaçãoIMOVEIS!F501))</f>
        <v>#VALUE!</v>
      </c>
      <c r="D502">
        <f>+atualizaçãoIMOVEIS!H501</f>
        <v>0</v>
      </c>
      <c r="E502">
        <f>+atualizaçãoIMOVEIS!J501</f>
        <v>0</v>
      </c>
      <c r="F502">
        <f>IFERROR(LEFT(atualizaçãoIMOVEIS!Y501,SEARCH(",",atualizaçãoIMOVEIS!Y501)-1),atualizaçãoIMOVEIS!Y501)</f>
        <v>0</v>
      </c>
      <c r="G502">
        <f>+atualizaçãoIMOVEIS!D501</f>
        <v>0</v>
      </c>
      <c r="H502" s="67">
        <f ca="1">IF('Tabela de Peso'!$E$8-atualizaçãoIMOVEIS!T501=0,1,'Tabela de Peso'!$E$8-atualizaçãoIMOVEIS!T501)</f>
        <v>45488</v>
      </c>
      <c r="I502" s="57">
        <f ca="1">+TODAY()-atualizaçãoIMOVEIS!U501</f>
        <v>45488</v>
      </c>
      <c r="J502" s="54">
        <f>+atualizaçãoIMOVEIS!K501</f>
        <v>0</v>
      </c>
      <c r="K502" s="54"/>
      <c r="L502" s="54" t="e">
        <f t="shared" si="15"/>
        <v>#DIV/0!</v>
      </c>
      <c r="M502" s="54"/>
      <c r="N502" s="54">
        <f>+atualizaçãoIMOVEIS!L501</f>
        <v>0</v>
      </c>
      <c r="O502" s="54"/>
      <c r="P502" s="54">
        <f>+atualizaçãoIMOVEIS!N501</f>
        <v>0</v>
      </c>
      <c r="Q502" s="62">
        <f>SUM(W$3:W502)</f>
        <v>500</v>
      </c>
      <c r="R502">
        <f>+atualizaçãoIMOVEIS!Q501</f>
        <v>0</v>
      </c>
      <c r="S502">
        <f>+atualizaçãoIMOVEIS!S501</f>
        <v>0</v>
      </c>
      <c r="T502">
        <f>+atualizaçãoIMOVEIS!V501</f>
        <v>0</v>
      </c>
      <c r="U502" s="56">
        <f>IFERROR(VLOOKUP(G502,'Tabela de Peso'!B$36:E$53,4,0),1)</f>
        <v>1</v>
      </c>
      <c r="V502">
        <f>IF(J502=0,'Tabela de Peso'!E$11,'Tabela de Peso'!E$10)</f>
        <v>8</v>
      </c>
      <c r="W502" s="1">
        <f>IF(atualizaçãoIMOVEIS!AB501="Especial",'Tabela de Peso'!$E$4,1)</f>
        <v>1</v>
      </c>
      <c r="X502" s="1">
        <f>IFERROR(VLOOKUP(D502,'Tabela de Peso'!B:E,4,0),'Tabela de Peso'!E$32)</f>
        <v>-100</v>
      </c>
      <c r="Y502" s="70">
        <f>COUNTIF(Clientes!B:B,B502)</f>
        <v>1048347</v>
      </c>
      <c r="Z502" s="69">
        <f>+COUNTIF(Visitas!B:B,B502)</f>
        <v>1048172</v>
      </c>
      <c r="AA502" s="94">
        <f>IFERROR(VLOOKUP(B502,ZAP!A$2:AC$793,28,0),1)</f>
        <v>1</v>
      </c>
      <c r="AB502" s="65">
        <f>IFERROR(VLOOKUP(B502,ZAP!A$2:AC$793,26,0),1)</f>
        <v>1</v>
      </c>
      <c r="AC502" s="55">
        <f>IF(B502="",-9999999999,((AA502*'Tabela de Peso'!$E$7/H502)+(Z502*'Tabela de Peso'!$E$6/H502)+(Y502*'Tabela de Peso'!$E$5/H502)+(AB502*'Tabela de Peso'!$E$9+T502/1000)+W502+V502+X502+U502++AF502+S502+atualizaçãoIMOVEIS!R501)-I502-P502/1000)</f>
        <v>-9999999999</v>
      </c>
      <c r="AD502" s="66" t="str">
        <f>IFERROR(+VLOOKUP(B502,ZAP!A:D,3,0),"não")</f>
        <v>não</v>
      </c>
      <c r="AE502" s="55" t="str">
        <f>IF(B502="","",IF(A502&lt;81,IF(AD502="ativo","manter","inserir"),IF(AD502="ativo",IF(H502&lt;'Tabela de Peso'!D$8,"manter","retirar"),"Não anunciar")))</f>
        <v/>
      </c>
    </row>
    <row r="503" spans="1:31" s="11" customFormat="1" x14ac:dyDescent="0.25">
      <c r="A503" s="56">
        <f t="shared" ca="1" si="14"/>
        <v>85</v>
      </c>
      <c r="B503" t="str">
        <f>IF(atualizaçãoIMOVEIS!Y502="",IF(atualizaçãoIMOVEIS!Z502="","",atualizaçãoIMOVEIS!B502),atualizaçãoIMOVEIS!B502)</f>
        <v/>
      </c>
      <c r="C503" t="e">
        <f>+LEFT(atualizaçãoIMOVEIS!F502,SEARCH(",",atualizaçãoIMOVEIS!F502))</f>
        <v>#VALUE!</v>
      </c>
      <c r="D503">
        <f>+atualizaçãoIMOVEIS!H502</f>
        <v>0</v>
      </c>
      <c r="E503">
        <f>+atualizaçãoIMOVEIS!J502</f>
        <v>0</v>
      </c>
      <c r="F503">
        <f>IFERROR(LEFT(atualizaçãoIMOVEIS!Y502,SEARCH(",",atualizaçãoIMOVEIS!Y502)-1),atualizaçãoIMOVEIS!Y502)</f>
        <v>0</v>
      </c>
      <c r="G503">
        <f>+atualizaçãoIMOVEIS!D502</f>
        <v>0</v>
      </c>
      <c r="H503" s="67">
        <f ca="1">IF('Tabela de Peso'!$E$8-atualizaçãoIMOVEIS!T502=0,1,'Tabela de Peso'!$E$8-atualizaçãoIMOVEIS!T502)</f>
        <v>45488</v>
      </c>
      <c r="I503" s="57">
        <f ca="1">+TODAY()-atualizaçãoIMOVEIS!U502</f>
        <v>45488</v>
      </c>
      <c r="J503" s="54">
        <f>+atualizaçãoIMOVEIS!K502</f>
        <v>0</v>
      </c>
      <c r="K503" s="54"/>
      <c r="L503" s="54" t="e">
        <f t="shared" si="15"/>
        <v>#DIV/0!</v>
      </c>
      <c r="M503" s="54"/>
      <c r="N503" s="54">
        <f>+atualizaçãoIMOVEIS!L502</f>
        <v>0</v>
      </c>
      <c r="O503" s="54"/>
      <c r="P503" s="54">
        <f>+atualizaçãoIMOVEIS!N502</f>
        <v>0</v>
      </c>
      <c r="Q503" s="62">
        <f>SUM(W$3:W503)</f>
        <v>501</v>
      </c>
      <c r="R503">
        <f>+atualizaçãoIMOVEIS!Q502</f>
        <v>0</v>
      </c>
      <c r="S503">
        <f>+atualizaçãoIMOVEIS!S502</f>
        <v>0</v>
      </c>
      <c r="T503">
        <f>+atualizaçãoIMOVEIS!V502</f>
        <v>0</v>
      </c>
      <c r="U503" s="56">
        <f>IFERROR(VLOOKUP(G503,'Tabela de Peso'!B$36:E$53,4,0),1)</f>
        <v>1</v>
      </c>
      <c r="V503">
        <f>IF(J503=0,'Tabela de Peso'!E$11,'Tabela de Peso'!E$10)</f>
        <v>8</v>
      </c>
      <c r="W503" s="1">
        <f>IF(atualizaçãoIMOVEIS!AB502="Especial",'Tabela de Peso'!$E$4,1)</f>
        <v>1</v>
      </c>
      <c r="X503" s="1">
        <f>IFERROR(VLOOKUP(D503,'Tabela de Peso'!B:E,4,0),'Tabela de Peso'!E$32)</f>
        <v>-100</v>
      </c>
      <c r="Y503" s="70">
        <f>COUNTIF(Clientes!B:B,B503)</f>
        <v>1048347</v>
      </c>
      <c r="Z503" s="69">
        <f>+COUNTIF(Visitas!B:B,B503)</f>
        <v>1048172</v>
      </c>
      <c r="AA503" s="94">
        <f>IFERROR(VLOOKUP(B503,ZAP!A$2:AC$793,28,0),1)</f>
        <v>1</v>
      </c>
      <c r="AB503" s="65">
        <f>IFERROR(VLOOKUP(B503,ZAP!A$2:AC$793,26,0),1)</f>
        <v>1</v>
      </c>
      <c r="AC503" s="55">
        <f>IF(B503="",-9999999999,((AA503*'Tabela de Peso'!$E$7/H503)+(Z503*'Tabela de Peso'!$E$6/H503)+(Y503*'Tabela de Peso'!$E$5/H503)+(AB503*'Tabela de Peso'!$E$9+T503/1000)+W503+V503+X503+U503++AF503+S503+atualizaçãoIMOVEIS!R502)-I503-P503/1000)</f>
        <v>-9999999999</v>
      </c>
      <c r="AD503" s="66" t="str">
        <f>IFERROR(+VLOOKUP(B503,ZAP!A:D,3,0),"não")</f>
        <v>não</v>
      </c>
      <c r="AE503" s="55" t="str">
        <f>IF(B503="","",IF(A503&lt;81,IF(AD503="ativo","manter","inserir"),IF(AD503="ativo",IF(H503&lt;'Tabela de Peso'!D$8,"manter","retirar"),"Não anunciar")))</f>
        <v/>
      </c>
    </row>
    <row r="504" spans="1:31" s="11" customFormat="1" x14ac:dyDescent="0.25">
      <c r="A504" s="56">
        <f t="shared" ca="1" si="14"/>
        <v>85</v>
      </c>
      <c r="B504" t="str">
        <f>IF(atualizaçãoIMOVEIS!Y503="",IF(atualizaçãoIMOVEIS!Z503="","",atualizaçãoIMOVEIS!B503),atualizaçãoIMOVEIS!B503)</f>
        <v/>
      </c>
      <c r="C504" t="e">
        <f>+LEFT(atualizaçãoIMOVEIS!F503,SEARCH(",",atualizaçãoIMOVEIS!F503))</f>
        <v>#VALUE!</v>
      </c>
      <c r="D504">
        <f>+atualizaçãoIMOVEIS!H503</f>
        <v>0</v>
      </c>
      <c r="E504">
        <f>+atualizaçãoIMOVEIS!J503</f>
        <v>0</v>
      </c>
      <c r="F504">
        <f>IFERROR(LEFT(atualizaçãoIMOVEIS!Y503,SEARCH(",",atualizaçãoIMOVEIS!Y503)-1),atualizaçãoIMOVEIS!Y503)</f>
        <v>0</v>
      </c>
      <c r="G504">
        <f>+atualizaçãoIMOVEIS!D503</f>
        <v>0</v>
      </c>
      <c r="H504" s="67">
        <f ca="1">IF('Tabela de Peso'!$E$8-atualizaçãoIMOVEIS!T503=0,1,'Tabela de Peso'!$E$8-atualizaçãoIMOVEIS!T503)</f>
        <v>45488</v>
      </c>
      <c r="I504" s="57">
        <f ca="1">+TODAY()-atualizaçãoIMOVEIS!U503</f>
        <v>45488</v>
      </c>
      <c r="J504" s="54">
        <f>+atualizaçãoIMOVEIS!K503</f>
        <v>0</v>
      </c>
      <c r="K504" s="54"/>
      <c r="L504" s="54" t="e">
        <f t="shared" si="15"/>
        <v>#DIV/0!</v>
      </c>
      <c r="M504" s="54"/>
      <c r="N504" s="54">
        <f>+atualizaçãoIMOVEIS!L503</f>
        <v>0</v>
      </c>
      <c r="O504" s="54"/>
      <c r="P504" s="54">
        <f>+atualizaçãoIMOVEIS!N503</f>
        <v>0</v>
      </c>
      <c r="Q504" s="62">
        <f>SUM(W$3:W504)</f>
        <v>502</v>
      </c>
      <c r="R504">
        <f>+atualizaçãoIMOVEIS!Q503</f>
        <v>0</v>
      </c>
      <c r="S504">
        <f>+atualizaçãoIMOVEIS!S503</f>
        <v>0</v>
      </c>
      <c r="T504">
        <f>+atualizaçãoIMOVEIS!V503</f>
        <v>0</v>
      </c>
      <c r="U504" s="56">
        <f>IFERROR(VLOOKUP(G504,'Tabela de Peso'!B$36:E$53,4,0),1)</f>
        <v>1</v>
      </c>
      <c r="V504">
        <f>IF(J504=0,'Tabela de Peso'!E$11,'Tabela de Peso'!E$10)</f>
        <v>8</v>
      </c>
      <c r="W504" s="1">
        <f>IF(atualizaçãoIMOVEIS!AB503="Especial",'Tabela de Peso'!$E$4,1)</f>
        <v>1</v>
      </c>
      <c r="X504" s="1">
        <f>IFERROR(VLOOKUP(D504,'Tabela de Peso'!B:E,4,0),'Tabela de Peso'!E$32)</f>
        <v>-100</v>
      </c>
      <c r="Y504" s="70">
        <f>COUNTIF(Clientes!B:B,B504)</f>
        <v>1048347</v>
      </c>
      <c r="Z504" s="69">
        <f>+COUNTIF(Visitas!B:B,B504)</f>
        <v>1048172</v>
      </c>
      <c r="AA504" s="94">
        <f>IFERROR(VLOOKUP(B504,ZAP!A$2:AC$793,28,0),1)</f>
        <v>1</v>
      </c>
      <c r="AB504" s="65">
        <f>IFERROR(VLOOKUP(B504,ZAP!A$2:AC$793,26,0),1)</f>
        <v>1</v>
      </c>
      <c r="AC504" s="55">
        <f>IF(B504="",-9999999999,((AA504*'Tabela de Peso'!$E$7/H504)+(Z504*'Tabela de Peso'!$E$6/H504)+(Y504*'Tabela de Peso'!$E$5/H504)+(AB504*'Tabela de Peso'!$E$9+T504/1000)+W504+V504+X504+U504++AF504+S504+atualizaçãoIMOVEIS!R503)-I504-P504/1000)</f>
        <v>-9999999999</v>
      </c>
      <c r="AD504" s="66" t="str">
        <f>IFERROR(+VLOOKUP(B504,ZAP!A:D,3,0),"não")</f>
        <v>não</v>
      </c>
      <c r="AE504" s="55" t="str">
        <f>IF(B504="","",IF(A504&lt;81,IF(AD504="ativo","manter","inserir"),IF(AD504="ativo",IF(H504&lt;'Tabela de Peso'!D$8,"manter","retirar"),"Não anunciar")))</f>
        <v/>
      </c>
    </row>
    <row r="505" spans="1:31" s="11" customFormat="1" x14ac:dyDescent="0.25">
      <c r="A505" s="56">
        <f t="shared" ca="1" si="14"/>
        <v>85</v>
      </c>
      <c r="B505" t="str">
        <f>IF(atualizaçãoIMOVEIS!Y504="",IF(atualizaçãoIMOVEIS!Z504="","",atualizaçãoIMOVEIS!B504),atualizaçãoIMOVEIS!B504)</f>
        <v/>
      </c>
      <c r="C505" t="e">
        <f>+LEFT(atualizaçãoIMOVEIS!F504,SEARCH(",",atualizaçãoIMOVEIS!F504))</f>
        <v>#VALUE!</v>
      </c>
      <c r="D505">
        <f>+atualizaçãoIMOVEIS!H504</f>
        <v>0</v>
      </c>
      <c r="E505">
        <f>+atualizaçãoIMOVEIS!J504</f>
        <v>0</v>
      </c>
      <c r="F505">
        <f>IFERROR(LEFT(atualizaçãoIMOVEIS!Y504,SEARCH(",",atualizaçãoIMOVEIS!Y504)-1),atualizaçãoIMOVEIS!Y504)</f>
        <v>0</v>
      </c>
      <c r="G505">
        <f>+atualizaçãoIMOVEIS!D504</f>
        <v>0</v>
      </c>
      <c r="H505" s="67">
        <f ca="1">IF('Tabela de Peso'!$E$8-atualizaçãoIMOVEIS!T504=0,1,'Tabela de Peso'!$E$8-atualizaçãoIMOVEIS!T504)</f>
        <v>45488</v>
      </c>
      <c r="I505" s="57">
        <f ca="1">+TODAY()-atualizaçãoIMOVEIS!U504</f>
        <v>45488</v>
      </c>
      <c r="J505" s="54">
        <f>+atualizaçãoIMOVEIS!K504</f>
        <v>0</v>
      </c>
      <c r="K505" s="54"/>
      <c r="L505" s="54" t="e">
        <f t="shared" si="15"/>
        <v>#DIV/0!</v>
      </c>
      <c r="M505" s="54"/>
      <c r="N505" s="54">
        <f>+atualizaçãoIMOVEIS!L504</f>
        <v>0</v>
      </c>
      <c r="O505" s="54"/>
      <c r="P505" s="54">
        <f>+atualizaçãoIMOVEIS!N504</f>
        <v>0</v>
      </c>
      <c r="Q505" s="62">
        <f>SUM(W$3:W505)</f>
        <v>503</v>
      </c>
      <c r="R505">
        <f>+atualizaçãoIMOVEIS!Q504</f>
        <v>0</v>
      </c>
      <c r="S505">
        <f>+atualizaçãoIMOVEIS!S504</f>
        <v>0</v>
      </c>
      <c r="T505">
        <f>+atualizaçãoIMOVEIS!V504</f>
        <v>0</v>
      </c>
      <c r="U505" s="56">
        <f>IFERROR(VLOOKUP(G505,'Tabela de Peso'!B$36:E$53,4,0),1)</f>
        <v>1</v>
      </c>
      <c r="V505">
        <f>IF(J505=0,'Tabela de Peso'!E$11,'Tabela de Peso'!E$10)</f>
        <v>8</v>
      </c>
      <c r="W505" s="1">
        <f>IF(atualizaçãoIMOVEIS!AB504="Especial",'Tabela de Peso'!$E$4,1)</f>
        <v>1</v>
      </c>
      <c r="X505" s="1">
        <f>IFERROR(VLOOKUP(D505,'Tabela de Peso'!B:E,4,0),'Tabela de Peso'!E$32)</f>
        <v>-100</v>
      </c>
      <c r="Y505" s="70">
        <f>COUNTIF(Clientes!B:B,B505)</f>
        <v>1048347</v>
      </c>
      <c r="Z505" s="69">
        <f>+COUNTIF(Visitas!B:B,B505)</f>
        <v>1048172</v>
      </c>
      <c r="AA505" s="94">
        <f>IFERROR(VLOOKUP(B505,ZAP!A$2:AC$793,28,0),1)</f>
        <v>1</v>
      </c>
      <c r="AB505" s="65">
        <f>IFERROR(VLOOKUP(B505,ZAP!A$2:AC$793,26,0),1)</f>
        <v>1</v>
      </c>
      <c r="AC505" s="55">
        <f>IF(B505="",-9999999999,((AA505*'Tabela de Peso'!$E$7/H505)+(Z505*'Tabela de Peso'!$E$6/H505)+(Y505*'Tabela de Peso'!$E$5/H505)+(AB505*'Tabela de Peso'!$E$9+T505/1000)+W505+V505+X505+U505++AF505+S505+atualizaçãoIMOVEIS!R504)-I505-P505/1000)</f>
        <v>-9999999999</v>
      </c>
      <c r="AD505" s="66" t="str">
        <f>IFERROR(+VLOOKUP(B505,ZAP!A:D,3,0),"não")</f>
        <v>não</v>
      </c>
      <c r="AE505" s="55" t="str">
        <f>IF(B505="","",IF(A505&lt;81,IF(AD505="ativo","manter","inserir"),IF(AD505="ativo",IF(H505&lt;'Tabela de Peso'!D$8,"manter","retirar"),"Não anunciar")))</f>
        <v/>
      </c>
    </row>
    <row r="506" spans="1:31" s="11" customFormat="1" x14ac:dyDescent="0.25">
      <c r="A506" s="56">
        <f t="shared" ca="1" si="14"/>
        <v>85</v>
      </c>
      <c r="B506" t="str">
        <f>IF(atualizaçãoIMOVEIS!Y505="",IF(atualizaçãoIMOVEIS!Z505="","",atualizaçãoIMOVEIS!B505),atualizaçãoIMOVEIS!B505)</f>
        <v/>
      </c>
      <c r="C506" t="e">
        <f>+LEFT(atualizaçãoIMOVEIS!F505,SEARCH(",",atualizaçãoIMOVEIS!F505))</f>
        <v>#VALUE!</v>
      </c>
      <c r="D506">
        <f>+atualizaçãoIMOVEIS!H505</f>
        <v>0</v>
      </c>
      <c r="E506">
        <f>+atualizaçãoIMOVEIS!J505</f>
        <v>0</v>
      </c>
      <c r="F506">
        <f>IFERROR(LEFT(atualizaçãoIMOVEIS!Y505,SEARCH(",",atualizaçãoIMOVEIS!Y505)-1),atualizaçãoIMOVEIS!Y505)</f>
        <v>0</v>
      </c>
      <c r="G506">
        <f>+atualizaçãoIMOVEIS!D505</f>
        <v>0</v>
      </c>
      <c r="H506" s="67">
        <f ca="1">IF('Tabela de Peso'!$E$8-atualizaçãoIMOVEIS!T505=0,1,'Tabela de Peso'!$E$8-atualizaçãoIMOVEIS!T505)</f>
        <v>45488</v>
      </c>
      <c r="I506" s="57">
        <f ca="1">+TODAY()-atualizaçãoIMOVEIS!U505</f>
        <v>45488</v>
      </c>
      <c r="J506" s="54">
        <f>+atualizaçãoIMOVEIS!K505</f>
        <v>0</v>
      </c>
      <c r="K506" s="54"/>
      <c r="L506" s="54" t="e">
        <f t="shared" si="15"/>
        <v>#DIV/0!</v>
      </c>
      <c r="M506" s="54"/>
      <c r="N506" s="54">
        <f>+atualizaçãoIMOVEIS!L505</f>
        <v>0</v>
      </c>
      <c r="O506" s="54"/>
      <c r="P506" s="54">
        <f>+atualizaçãoIMOVEIS!N505</f>
        <v>0</v>
      </c>
      <c r="Q506" s="62">
        <f>SUM(W$3:W506)</f>
        <v>504</v>
      </c>
      <c r="R506">
        <f>+atualizaçãoIMOVEIS!Q505</f>
        <v>0</v>
      </c>
      <c r="S506">
        <f>+atualizaçãoIMOVEIS!S505</f>
        <v>0</v>
      </c>
      <c r="T506">
        <f>+atualizaçãoIMOVEIS!V505</f>
        <v>0</v>
      </c>
      <c r="U506" s="56">
        <f>IFERROR(VLOOKUP(G506,'Tabela de Peso'!B$36:E$53,4,0),1)</f>
        <v>1</v>
      </c>
      <c r="V506">
        <f>IF(J506=0,'Tabela de Peso'!E$11,'Tabela de Peso'!E$10)</f>
        <v>8</v>
      </c>
      <c r="W506" s="1">
        <f>IF(atualizaçãoIMOVEIS!AB505="Especial",'Tabela de Peso'!$E$4,1)</f>
        <v>1</v>
      </c>
      <c r="X506" s="1">
        <f>IFERROR(VLOOKUP(D506,'Tabela de Peso'!B:E,4,0),'Tabela de Peso'!E$32)</f>
        <v>-100</v>
      </c>
      <c r="Y506" s="70">
        <f>COUNTIF(Clientes!B:B,B506)</f>
        <v>1048347</v>
      </c>
      <c r="Z506" s="69">
        <f>+COUNTIF(Visitas!B:B,B506)</f>
        <v>1048172</v>
      </c>
      <c r="AA506" s="94">
        <f>IFERROR(VLOOKUP(B506,ZAP!A$2:AC$793,28,0),1)</f>
        <v>1</v>
      </c>
      <c r="AB506" s="65">
        <f>IFERROR(VLOOKUP(B506,ZAP!A$2:AC$793,26,0),1)</f>
        <v>1</v>
      </c>
      <c r="AC506" s="55">
        <f>IF(B506="",-9999999999,((AA506*'Tabela de Peso'!$E$7/H506)+(Z506*'Tabela de Peso'!$E$6/H506)+(Y506*'Tabela de Peso'!$E$5/H506)+(AB506*'Tabela de Peso'!$E$9+T506/1000)+W506+V506+X506+U506++AF506+S506+atualizaçãoIMOVEIS!R505)-I506-P506/1000)</f>
        <v>-9999999999</v>
      </c>
      <c r="AD506" s="66" t="str">
        <f>IFERROR(+VLOOKUP(B506,ZAP!A:D,3,0),"não")</f>
        <v>não</v>
      </c>
      <c r="AE506" s="55" t="str">
        <f>IF(B506="","",IF(A506&lt;81,IF(AD506="ativo","manter","inserir"),IF(AD506="ativo",IF(H506&lt;'Tabela de Peso'!D$8,"manter","retirar"),"Não anunciar")))</f>
        <v/>
      </c>
    </row>
    <row r="507" spans="1:31" s="11" customFormat="1" x14ac:dyDescent="0.25">
      <c r="A507" s="56">
        <f t="shared" ca="1" si="14"/>
        <v>85</v>
      </c>
      <c r="B507" t="str">
        <f>IF(atualizaçãoIMOVEIS!Y506="",IF(atualizaçãoIMOVEIS!Z506="","",atualizaçãoIMOVEIS!B506),atualizaçãoIMOVEIS!B506)</f>
        <v/>
      </c>
      <c r="C507" t="e">
        <f>+LEFT(atualizaçãoIMOVEIS!F506,SEARCH(",",atualizaçãoIMOVEIS!F506))</f>
        <v>#VALUE!</v>
      </c>
      <c r="D507">
        <f>+atualizaçãoIMOVEIS!H506</f>
        <v>0</v>
      </c>
      <c r="E507">
        <f>+atualizaçãoIMOVEIS!J506</f>
        <v>0</v>
      </c>
      <c r="F507">
        <f>IFERROR(LEFT(atualizaçãoIMOVEIS!Y506,SEARCH(",",atualizaçãoIMOVEIS!Y506)-1),atualizaçãoIMOVEIS!Y506)</f>
        <v>0</v>
      </c>
      <c r="G507">
        <f>+atualizaçãoIMOVEIS!D506</f>
        <v>0</v>
      </c>
      <c r="H507" s="67">
        <f ca="1">IF('Tabela de Peso'!$E$8-atualizaçãoIMOVEIS!T506=0,1,'Tabela de Peso'!$E$8-atualizaçãoIMOVEIS!T506)</f>
        <v>45488</v>
      </c>
      <c r="I507" s="57">
        <f ca="1">+TODAY()-atualizaçãoIMOVEIS!U506</f>
        <v>45488</v>
      </c>
      <c r="J507" s="54">
        <f>+atualizaçãoIMOVEIS!K506</f>
        <v>0</v>
      </c>
      <c r="K507" s="54"/>
      <c r="L507" s="54" t="e">
        <f t="shared" si="15"/>
        <v>#DIV/0!</v>
      </c>
      <c r="M507" s="54"/>
      <c r="N507" s="54">
        <f>+atualizaçãoIMOVEIS!L506</f>
        <v>0</v>
      </c>
      <c r="O507" s="54"/>
      <c r="P507" s="54">
        <f>+atualizaçãoIMOVEIS!N506</f>
        <v>0</v>
      </c>
      <c r="Q507" s="62">
        <f>SUM(W$3:W507)</f>
        <v>505</v>
      </c>
      <c r="R507">
        <f>+atualizaçãoIMOVEIS!Q506</f>
        <v>0</v>
      </c>
      <c r="S507">
        <f>+atualizaçãoIMOVEIS!S506</f>
        <v>0</v>
      </c>
      <c r="T507">
        <f>+atualizaçãoIMOVEIS!V506</f>
        <v>0</v>
      </c>
      <c r="U507" s="56">
        <f>IFERROR(VLOOKUP(G507,'Tabela de Peso'!B$36:E$53,4,0),1)</f>
        <v>1</v>
      </c>
      <c r="V507">
        <f>IF(J507=0,'Tabela de Peso'!E$11,'Tabela de Peso'!E$10)</f>
        <v>8</v>
      </c>
      <c r="W507" s="1">
        <f>IF(atualizaçãoIMOVEIS!AB506="Especial",'Tabela de Peso'!$E$4,1)</f>
        <v>1</v>
      </c>
      <c r="X507" s="1">
        <f>IFERROR(VLOOKUP(D507,'Tabela de Peso'!B:E,4,0),'Tabela de Peso'!E$32)</f>
        <v>-100</v>
      </c>
      <c r="Y507" s="70">
        <f>COUNTIF(Clientes!B:B,B507)</f>
        <v>1048347</v>
      </c>
      <c r="Z507" s="69">
        <f>+COUNTIF(Visitas!B:B,B507)</f>
        <v>1048172</v>
      </c>
      <c r="AA507" s="94">
        <f>IFERROR(VLOOKUP(B507,ZAP!A$2:AC$793,28,0),1)</f>
        <v>1</v>
      </c>
      <c r="AB507" s="65">
        <f>IFERROR(VLOOKUP(B507,ZAP!A$2:AC$793,26,0),1)</f>
        <v>1</v>
      </c>
      <c r="AC507" s="55">
        <f>IF(B507="",-9999999999,((AA507*'Tabela de Peso'!$E$7/H507)+(Z507*'Tabela de Peso'!$E$6/H507)+(Y507*'Tabela de Peso'!$E$5/H507)+(AB507*'Tabela de Peso'!$E$9+T507/1000)+W507+V507+X507+U507++AF507+S507+atualizaçãoIMOVEIS!R506)-I507-P507/1000)</f>
        <v>-9999999999</v>
      </c>
      <c r="AD507" s="66" t="str">
        <f>IFERROR(+VLOOKUP(B507,ZAP!A:D,3,0),"não")</f>
        <v>não</v>
      </c>
      <c r="AE507" s="55" t="str">
        <f>IF(B507="","",IF(A507&lt;81,IF(AD507="ativo","manter","inserir"),IF(AD507="ativo",IF(H507&lt;'Tabela de Peso'!D$8,"manter","retirar"),"Não anunciar")))</f>
        <v/>
      </c>
    </row>
    <row r="508" spans="1:31" s="11" customFormat="1" x14ac:dyDescent="0.25">
      <c r="A508" s="56">
        <f t="shared" ca="1" si="14"/>
        <v>85</v>
      </c>
      <c r="B508" t="str">
        <f>IF(atualizaçãoIMOVEIS!Y507="",IF(atualizaçãoIMOVEIS!Z507="","",atualizaçãoIMOVEIS!B507),atualizaçãoIMOVEIS!B507)</f>
        <v/>
      </c>
      <c r="C508" t="e">
        <f>+LEFT(atualizaçãoIMOVEIS!F507,SEARCH(",",atualizaçãoIMOVEIS!F507))</f>
        <v>#VALUE!</v>
      </c>
      <c r="D508">
        <f>+atualizaçãoIMOVEIS!H507</f>
        <v>0</v>
      </c>
      <c r="E508">
        <f>+atualizaçãoIMOVEIS!J507</f>
        <v>0</v>
      </c>
      <c r="F508">
        <f>IFERROR(LEFT(atualizaçãoIMOVEIS!Y507,SEARCH(",",atualizaçãoIMOVEIS!Y507)-1),atualizaçãoIMOVEIS!Y507)</f>
        <v>0</v>
      </c>
      <c r="G508">
        <f>+atualizaçãoIMOVEIS!D507</f>
        <v>0</v>
      </c>
      <c r="H508" s="67">
        <f ca="1">IF('Tabela de Peso'!$E$8-atualizaçãoIMOVEIS!T507=0,1,'Tabela de Peso'!$E$8-atualizaçãoIMOVEIS!T507)</f>
        <v>45488</v>
      </c>
      <c r="I508" s="57">
        <f ca="1">+TODAY()-atualizaçãoIMOVEIS!U507</f>
        <v>45488</v>
      </c>
      <c r="J508" s="54">
        <f>+atualizaçãoIMOVEIS!K507</f>
        <v>0</v>
      </c>
      <c r="K508" s="54"/>
      <c r="L508" s="54" t="e">
        <f t="shared" si="15"/>
        <v>#DIV/0!</v>
      </c>
      <c r="M508" s="54"/>
      <c r="N508" s="54">
        <f>+atualizaçãoIMOVEIS!L507</f>
        <v>0</v>
      </c>
      <c r="O508" s="54"/>
      <c r="P508" s="54">
        <f>+atualizaçãoIMOVEIS!N507</f>
        <v>0</v>
      </c>
      <c r="Q508" s="62">
        <f>SUM(W$3:W508)</f>
        <v>506</v>
      </c>
      <c r="R508">
        <f>+atualizaçãoIMOVEIS!Q507</f>
        <v>0</v>
      </c>
      <c r="S508">
        <f>+atualizaçãoIMOVEIS!S507</f>
        <v>0</v>
      </c>
      <c r="T508">
        <f>+atualizaçãoIMOVEIS!V507</f>
        <v>0</v>
      </c>
      <c r="U508" s="56">
        <f>IFERROR(VLOOKUP(G508,'Tabela de Peso'!B$36:E$53,4,0),1)</f>
        <v>1</v>
      </c>
      <c r="V508">
        <f>IF(J508=0,'Tabela de Peso'!E$11,'Tabela de Peso'!E$10)</f>
        <v>8</v>
      </c>
      <c r="W508" s="1">
        <f>IF(atualizaçãoIMOVEIS!AB507="Especial",'Tabela de Peso'!$E$4,1)</f>
        <v>1</v>
      </c>
      <c r="X508" s="1">
        <f>IFERROR(VLOOKUP(D508,'Tabela de Peso'!B:E,4,0),'Tabela de Peso'!E$32)</f>
        <v>-100</v>
      </c>
      <c r="Y508" s="70">
        <f>COUNTIF(Clientes!B:B,B508)</f>
        <v>1048347</v>
      </c>
      <c r="Z508" s="69">
        <f>+COUNTIF(Visitas!B:B,B508)</f>
        <v>1048172</v>
      </c>
      <c r="AA508" s="94">
        <f>IFERROR(VLOOKUP(B508,ZAP!A$2:AC$793,28,0),1)</f>
        <v>1</v>
      </c>
      <c r="AB508" s="65">
        <f>IFERROR(VLOOKUP(B508,ZAP!A$2:AC$793,26,0),1)</f>
        <v>1</v>
      </c>
      <c r="AC508" s="55">
        <f>IF(B508="",-9999999999,((AA508*'Tabela de Peso'!$E$7/H508)+(Z508*'Tabela de Peso'!$E$6/H508)+(Y508*'Tabela de Peso'!$E$5/H508)+(AB508*'Tabela de Peso'!$E$9+T508/1000)+W508+V508+X508+U508++AF508+S508+atualizaçãoIMOVEIS!R507)-I508-P508/1000)</f>
        <v>-9999999999</v>
      </c>
      <c r="AD508" s="66" t="str">
        <f>IFERROR(+VLOOKUP(B508,ZAP!A:D,3,0),"não")</f>
        <v>não</v>
      </c>
      <c r="AE508" s="55" t="str">
        <f>IF(B508="","",IF(A508&lt;81,IF(AD508="ativo","manter","inserir"),IF(AD508="ativo",IF(H508&lt;'Tabela de Peso'!D$8,"manter","retirar"),"Não anunciar")))</f>
        <v/>
      </c>
    </row>
    <row r="509" spans="1:31" s="11" customFormat="1" x14ac:dyDescent="0.25">
      <c r="A509" s="19"/>
      <c r="G509">
        <f>+atualizaçãoIMOVEIS!D508</f>
        <v>0</v>
      </c>
      <c r="H509" s="67">
        <f ca="1">IF('Tabela de Peso'!$E$8-atualizaçãoIMOVEIS!T508=0,1,'Tabela de Peso'!$E$8-atualizaçãoIMOVEIS!T508)</f>
        <v>45488</v>
      </c>
      <c r="Q509" s="62">
        <f>SUM(W$3:W509)</f>
        <v>507</v>
      </c>
      <c r="T509">
        <f>+atualizaçãoIMOVEIS!V508</f>
        <v>0</v>
      </c>
      <c r="U509" s="56">
        <f>IFERROR(VLOOKUP(G509,'Tabela de Peso'!B$36:E$53,4,0),1)</f>
        <v>1</v>
      </c>
      <c r="V509">
        <f>IF(J509=0,'Tabela de Peso'!E$11,'Tabela de Peso'!E$10)</f>
        <v>8</v>
      </c>
      <c r="W509" s="1">
        <f>IF(atualizaçãoIMOVEIS!AB508="Especial",'Tabela de Peso'!$E$4,1)</f>
        <v>1</v>
      </c>
      <c r="X509" s="1">
        <f>IFERROR(VLOOKUP(D509,'Tabela de Peso'!B:E,4,0),'Tabela de Peso'!E$32)</f>
        <v>-100</v>
      </c>
      <c r="Y509" s="70">
        <f>COUNTIF(Clientes!B:B,B509)</f>
        <v>11</v>
      </c>
      <c r="Z509" s="69">
        <f>+COUNTIF(Visitas!B:B,B509)</f>
        <v>0</v>
      </c>
      <c r="AA509" s="94">
        <f>IFERROR(VLOOKUP(B509,ZAP!A$2:AC$793,28,0),1)</f>
        <v>1</v>
      </c>
      <c r="AB509" s="65">
        <f>IFERROR(VLOOKUP(B509,ZAP!A$2:AC$793,26,0),1)</f>
        <v>1</v>
      </c>
      <c r="AC509" s="55">
        <f>IF(B509="",-9999999999,((AA509*'Tabela de Peso'!$E$7/H509)+(Z509*'Tabela de Peso'!$E$6/H509)+(Y509*'Tabela de Peso'!$E$5/H509)+(AB509*'Tabela de Peso'!$E$9+T509/1000)+W509+V509+X509+U509++AF509+S509+atualizaçãoIMOVEIS!R508)-I509-P509/1000)</f>
        <v>-9999999999</v>
      </c>
      <c r="AD509" s="66" t="str">
        <f>IFERROR(+VLOOKUP(B509,ZAP!A:D,3,0),"não")</f>
        <v>não</v>
      </c>
      <c r="AE509" s="55" t="str">
        <f>IF(B509="","",IF(A509&lt;81,IF(AD509="ativo","manter","inserir"),IF(AD509="ativo",IF(H509&lt;'Tabela de Peso'!D$8,"manter","retirar"),"Não anunciar")))</f>
        <v/>
      </c>
    </row>
    <row r="510" spans="1:31" s="11" customFormat="1" x14ac:dyDescent="0.25">
      <c r="A510" s="19"/>
      <c r="G510">
        <f>+atualizaçãoIMOVEIS!D509</f>
        <v>0</v>
      </c>
      <c r="H510" s="67">
        <f ca="1">IF('Tabela de Peso'!$E$8-atualizaçãoIMOVEIS!T509=0,1,'Tabela de Peso'!$E$8-atualizaçãoIMOVEIS!T509)</f>
        <v>45488</v>
      </c>
      <c r="Q510" s="62">
        <f>SUM(W$3:W510)</f>
        <v>508</v>
      </c>
      <c r="T510">
        <f>+atualizaçãoIMOVEIS!V509</f>
        <v>0</v>
      </c>
      <c r="U510" s="56">
        <f>IFERROR(VLOOKUP(G510,'Tabela de Peso'!B$36:E$53,4,0),1)</f>
        <v>1</v>
      </c>
      <c r="V510">
        <f>IF(J510=0,'Tabela de Peso'!E$11,'Tabela de Peso'!E$10)</f>
        <v>8</v>
      </c>
      <c r="W510" s="1">
        <f>IF(atualizaçãoIMOVEIS!AB509="Especial",'Tabela de Peso'!$E$4,1)</f>
        <v>1</v>
      </c>
      <c r="X510" s="1">
        <f>IFERROR(VLOOKUP(D510,'Tabela de Peso'!B:E,4,0),'Tabela de Peso'!E$32)</f>
        <v>-100</v>
      </c>
      <c r="Y510" s="70">
        <f>COUNTIF(Clientes!B:B,B510)</f>
        <v>11</v>
      </c>
      <c r="Z510" s="69">
        <f>+COUNTIF(Visitas!B:B,B510)</f>
        <v>0</v>
      </c>
      <c r="AA510" s="94">
        <f>IFERROR(VLOOKUP(B510,ZAP!A$2:AC$793,28,0),1)</f>
        <v>1</v>
      </c>
      <c r="AB510" s="65">
        <f>IFERROR(VLOOKUP(B510,ZAP!A$2:AC$793,26,0),1)</f>
        <v>1</v>
      </c>
      <c r="AC510" s="55">
        <f>IF(B510="",-9999999999,((AA510*'Tabela de Peso'!$E$7/H510)+(Z510*'Tabela de Peso'!$E$6/H510)+(Y510*'Tabela de Peso'!$E$5/H510)+(AB510*'Tabela de Peso'!$E$9+T510/1000)+W510+V510+X510+U510++AF510+S510+atualizaçãoIMOVEIS!R509)-I510-P510/1000)</f>
        <v>-9999999999</v>
      </c>
      <c r="AD510" s="66" t="str">
        <f>IFERROR(+VLOOKUP(B510,ZAP!A:D,3,0),"não")</f>
        <v>não</v>
      </c>
      <c r="AE510" s="55" t="str">
        <f>IF(B510="","",IF(A510&lt;81,IF(AD510="ativo","manter","inserir"),IF(AD510="ativo",IF(H510&lt;'Tabela de Peso'!D$8,"manter","retirar"),"Não anunciar")))</f>
        <v/>
      </c>
    </row>
    <row r="511" spans="1:31" s="11" customFormat="1" x14ac:dyDescent="0.25">
      <c r="A511" s="19"/>
      <c r="G511">
        <f>+atualizaçãoIMOVEIS!D510</f>
        <v>0</v>
      </c>
      <c r="H511" s="67">
        <f ca="1">IF('Tabela de Peso'!$E$8-atualizaçãoIMOVEIS!T510=0,1,'Tabela de Peso'!$E$8-atualizaçãoIMOVEIS!T510)</f>
        <v>45488</v>
      </c>
      <c r="Q511" s="62">
        <f>SUM(W$3:W511)</f>
        <v>509</v>
      </c>
      <c r="T511">
        <f>+atualizaçãoIMOVEIS!V510</f>
        <v>0</v>
      </c>
      <c r="U511" s="56">
        <f>IFERROR(VLOOKUP(G511,'Tabela de Peso'!B$36:E$53,4,0),1)</f>
        <v>1</v>
      </c>
      <c r="V511">
        <f>IF(J511=0,'Tabela de Peso'!E$11,'Tabela de Peso'!E$10)</f>
        <v>8</v>
      </c>
      <c r="W511" s="1">
        <f>IF(atualizaçãoIMOVEIS!AB510="Especial",'Tabela de Peso'!$E$4,1)</f>
        <v>1</v>
      </c>
      <c r="X511" s="1">
        <f>IFERROR(VLOOKUP(D511,'Tabela de Peso'!B:E,4,0),'Tabela de Peso'!E$32)</f>
        <v>-100</v>
      </c>
      <c r="Y511" s="70">
        <f>COUNTIF(Clientes!B:B,B511)</f>
        <v>11</v>
      </c>
      <c r="Z511" s="69">
        <f>+COUNTIF(Visitas!B:B,B511)</f>
        <v>0</v>
      </c>
      <c r="AA511" s="94">
        <f>IFERROR(VLOOKUP(B511,ZAP!A$2:AC$793,28,0),1)</f>
        <v>1</v>
      </c>
      <c r="AB511" s="65">
        <f>IFERROR(VLOOKUP(B511,ZAP!A$2:AC$793,26,0),1)</f>
        <v>1</v>
      </c>
      <c r="AC511" s="55">
        <f>IF(B511="",-9999999999,((AA511*'Tabela de Peso'!$E$7/H511)+(Z511*'Tabela de Peso'!$E$6/H511)+(Y511*'Tabela de Peso'!$E$5/H511)+(AB511*'Tabela de Peso'!$E$9+T511/1000)+W511+V511+X511+U511++AF511+S511+atualizaçãoIMOVEIS!R510)-I511-P511/1000)</f>
        <v>-9999999999</v>
      </c>
      <c r="AD511" s="66" t="str">
        <f>IFERROR(+VLOOKUP(B511,ZAP!A:D,3,0),"não")</f>
        <v>não</v>
      </c>
      <c r="AE511" s="55" t="str">
        <f>IF(B511="","",IF(A511&lt;81,IF(AD511="ativo","manter","inserir"),IF(AD511="ativo",IF(H511&lt;'Tabela de Peso'!D$8,"manter","retirar"),"Não anunciar")))</f>
        <v/>
      </c>
    </row>
    <row r="512" spans="1:31" s="11" customFormat="1" x14ac:dyDescent="0.25">
      <c r="A512" s="19"/>
      <c r="G512">
        <f>+atualizaçãoIMOVEIS!D511</f>
        <v>0</v>
      </c>
      <c r="H512" s="67">
        <f ca="1">IF('Tabela de Peso'!$E$8-atualizaçãoIMOVEIS!T511=0,1,'Tabela de Peso'!$E$8-atualizaçãoIMOVEIS!T511)</f>
        <v>45488</v>
      </c>
      <c r="Q512" s="62">
        <f>SUM(W$3:W512)</f>
        <v>510</v>
      </c>
      <c r="T512">
        <f>+atualizaçãoIMOVEIS!V511</f>
        <v>0</v>
      </c>
      <c r="U512" s="56">
        <f>IFERROR(VLOOKUP(G512,'Tabela de Peso'!B$36:E$53,4,0),1)</f>
        <v>1</v>
      </c>
      <c r="V512">
        <f>IF(J512=0,'Tabela de Peso'!E$11,'Tabela de Peso'!E$10)</f>
        <v>8</v>
      </c>
      <c r="W512" s="1">
        <f>IF(atualizaçãoIMOVEIS!AB511="Especial",'Tabela de Peso'!$E$4,1)</f>
        <v>1</v>
      </c>
      <c r="X512" s="1">
        <f>IFERROR(VLOOKUP(D512,'Tabela de Peso'!B:E,4,0),'Tabela de Peso'!E$32)</f>
        <v>-100</v>
      </c>
      <c r="Y512" s="70">
        <f>COUNTIF(Clientes!B:B,B512)</f>
        <v>11</v>
      </c>
      <c r="Z512" s="69">
        <f>+COUNTIF(Visitas!B:B,B512)</f>
        <v>0</v>
      </c>
      <c r="AA512" s="94">
        <f>IFERROR(VLOOKUP(B512,ZAP!A$2:AC$793,28,0),1)</f>
        <v>1</v>
      </c>
      <c r="AB512" s="65">
        <f>IFERROR(VLOOKUP(B512,ZAP!A$2:AC$793,26,0),1)</f>
        <v>1</v>
      </c>
      <c r="AC512" s="55">
        <f>IF(B512="",-9999999999,((AA512*'Tabela de Peso'!$E$7/H512)+(Z512*'Tabela de Peso'!$E$6/H512)+(Y512*'Tabela de Peso'!$E$5/H512)+(AB512*'Tabela de Peso'!$E$9+T512/1000)+W512+V512+X512+U512++AF512+S512+atualizaçãoIMOVEIS!R511)-I512-P512/1000)</f>
        <v>-9999999999</v>
      </c>
      <c r="AD512" s="66" t="str">
        <f>IFERROR(+VLOOKUP(B512,ZAP!A:D,3,0),"não")</f>
        <v>não</v>
      </c>
      <c r="AE512" s="55" t="str">
        <f>IF(B512="","",IF(A512&lt;81,IF(AD512="ativo","manter","inserir"),IF(AD512="ativo",IF(H512&lt;'Tabela de Peso'!D$8,"manter","retirar"),"Não anunciar")))</f>
        <v/>
      </c>
    </row>
    <row r="513" spans="1:31" s="11" customFormat="1" x14ac:dyDescent="0.25">
      <c r="A513" s="19"/>
      <c r="G513">
        <f>+atualizaçãoIMOVEIS!D512</f>
        <v>0</v>
      </c>
      <c r="H513" s="67">
        <f ca="1">IF('Tabela de Peso'!$E$8-atualizaçãoIMOVEIS!T512=0,1,'Tabela de Peso'!$E$8-atualizaçãoIMOVEIS!T512)</f>
        <v>45488</v>
      </c>
      <c r="Q513" s="62">
        <f>SUM(W$3:W513)</f>
        <v>511</v>
      </c>
      <c r="T513">
        <f>+atualizaçãoIMOVEIS!V512</f>
        <v>0</v>
      </c>
      <c r="U513" s="56">
        <f>IFERROR(VLOOKUP(G513,'Tabela de Peso'!B$36:E$53,4,0),1)</f>
        <v>1</v>
      </c>
      <c r="V513">
        <f>IF(J513=0,'Tabela de Peso'!E$11,'Tabela de Peso'!E$10)</f>
        <v>8</v>
      </c>
      <c r="W513" s="1">
        <f>IF(atualizaçãoIMOVEIS!AB512="Especial",'Tabela de Peso'!$E$4,1)</f>
        <v>1</v>
      </c>
      <c r="X513" s="1">
        <f>IFERROR(VLOOKUP(D513,'Tabela de Peso'!B:E,4,0),'Tabela de Peso'!E$32)</f>
        <v>-100</v>
      </c>
      <c r="Y513" s="70">
        <f>COUNTIF(Clientes!B:B,B513)</f>
        <v>11</v>
      </c>
      <c r="Z513" s="69">
        <f>+COUNTIF(Visitas!B:B,B513)</f>
        <v>0</v>
      </c>
      <c r="AA513" s="94">
        <f>IFERROR(VLOOKUP(B513,ZAP!A$2:AC$793,28,0),1)</f>
        <v>1</v>
      </c>
      <c r="AB513" s="65">
        <f>IFERROR(VLOOKUP(B513,ZAP!A$2:AC$793,26,0),1)</f>
        <v>1</v>
      </c>
      <c r="AC513" s="55">
        <f>IF(B513="",-9999999999,((AA513*'Tabela de Peso'!$E$7/H513)+(Z513*'Tabela de Peso'!$E$6/H513)+(Y513*'Tabela de Peso'!$E$5/H513)+(AB513*'Tabela de Peso'!$E$9+T513/1000)+W513+V513+X513+U513++AF513+S513+atualizaçãoIMOVEIS!R512)-I513-P513/1000)</f>
        <v>-9999999999</v>
      </c>
      <c r="AD513" s="66" t="str">
        <f>IFERROR(+VLOOKUP(B513,ZAP!A:D,3,0),"não")</f>
        <v>não</v>
      </c>
      <c r="AE513" s="55" t="str">
        <f>IF(B513="","",IF(A513&lt;81,IF(AD513="ativo","manter","inserir"),IF(AD513="ativo",IF(H513&lt;'Tabela de Peso'!D$8,"manter","retirar"),"Não anunciar")))</f>
        <v/>
      </c>
    </row>
    <row r="514" spans="1:31" s="11" customFormat="1" x14ac:dyDescent="0.25">
      <c r="A514" s="19"/>
      <c r="G514">
        <f>+atualizaçãoIMOVEIS!D513</f>
        <v>0</v>
      </c>
      <c r="H514" s="67">
        <f ca="1">IF('Tabela de Peso'!$E$8-atualizaçãoIMOVEIS!T513=0,1,'Tabela de Peso'!$E$8-atualizaçãoIMOVEIS!T513)</f>
        <v>45488</v>
      </c>
      <c r="Q514" s="62">
        <f>SUM(W$3:W514)</f>
        <v>512</v>
      </c>
      <c r="T514">
        <f>+atualizaçãoIMOVEIS!V513</f>
        <v>0</v>
      </c>
      <c r="U514" s="56">
        <f>IFERROR(VLOOKUP(G514,'Tabela de Peso'!B$36:E$53,4,0),1)</f>
        <v>1</v>
      </c>
      <c r="V514">
        <f>IF(J514=0,'Tabela de Peso'!E$11,'Tabela de Peso'!E$10)</f>
        <v>8</v>
      </c>
      <c r="W514" s="1">
        <f>IF(atualizaçãoIMOVEIS!AB513="Especial",'Tabela de Peso'!$E$4,1)</f>
        <v>1</v>
      </c>
      <c r="X514" s="1">
        <f>IFERROR(VLOOKUP(D514,'Tabela de Peso'!B:E,4,0),'Tabela de Peso'!E$32)</f>
        <v>-100</v>
      </c>
      <c r="Y514" s="70">
        <f>COUNTIF(Clientes!B:B,B514)</f>
        <v>11</v>
      </c>
      <c r="Z514" s="69">
        <f>+COUNTIF(Visitas!B:B,B514)</f>
        <v>0</v>
      </c>
      <c r="AA514" s="94">
        <f>IFERROR(VLOOKUP(B514,ZAP!A$2:AC$793,28,0),1)</f>
        <v>1</v>
      </c>
      <c r="AB514" s="65">
        <f>IFERROR(VLOOKUP(B514,ZAP!A$2:AC$793,26,0),1)</f>
        <v>1</v>
      </c>
      <c r="AC514" s="55">
        <f>IF(B514="",-9999999999,((AA514*'Tabela de Peso'!$E$7/H514)+(Z514*'Tabela de Peso'!$E$6/H514)+(Y514*'Tabela de Peso'!$E$5/H514)+(AB514*'Tabela de Peso'!$E$9+T514/1000)+W514+V514+X514+U514++AF514+S514+atualizaçãoIMOVEIS!R513)-I514-P514/1000)</f>
        <v>-9999999999</v>
      </c>
      <c r="AD514" s="66" t="str">
        <f>IFERROR(+VLOOKUP(B514,ZAP!A:D,3,0),"não")</f>
        <v>não</v>
      </c>
      <c r="AE514" s="55" t="str">
        <f>IF(B514="","",IF(A514&lt;81,IF(AD514="ativo","manter","inserir"),IF(AD514="ativo",IF(H514&lt;'Tabela de Peso'!D$8,"manter","retirar"),"Não anunciar")))</f>
        <v/>
      </c>
    </row>
    <row r="515" spans="1:31" s="11" customFormat="1" x14ac:dyDescent="0.25">
      <c r="A515" s="19"/>
      <c r="G515">
        <f>+atualizaçãoIMOVEIS!D514</f>
        <v>0</v>
      </c>
      <c r="H515" s="67">
        <f ca="1">IF('Tabela de Peso'!$E$8-atualizaçãoIMOVEIS!T514=0,1,'Tabela de Peso'!$E$8-atualizaçãoIMOVEIS!T514)</f>
        <v>45488</v>
      </c>
      <c r="Q515" s="62">
        <f>SUM(W$3:W515)</f>
        <v>513</v>
      </c>
      <c r="T515">
        <f>+atualizaçãoIMOVEIS!V514</f>
        <v>0</v>
      </c>
      <c r="U515" s="56">
        <f>IFERROR(VLOOKUP(G515,'Tabela de Peso'!B$36:E$53,4,0),1)</f>
        <v>1</v>
      </c>
      <c r="V515">
        <f>IF(J515=0,'Tabela de Peso'!E$11,'Tabela de Peso'!E$10)</f>
        <v>8</v>
      </c>
      <c r="W515" s="1">
        <f>IF(atualizaçãoIMOVEIS!AB514="Especial",'Tabela de Peso'!$E$4,1)</f>
        <v>1</v>
      </c>
      <c r="X515" s="1">
        <f>IFERROR(VLOOKUP(D515,'Tabela de Peso'!B:E,4,0),'Tabela de Peso'!E$32)</f>
        <v>-100</v>
      </c>
      <c r="Y515" s="70">
        <f>COUNTIF(Clientes!B:B,B515)</f>
        <v>11</v>
      </c>
      <c r="Z515" s="69">
        <f>+COUNTIF(Visitas!B:B,B515)</f>
        <v>0</v>
      </c>
      <c r="AA515" s="94">
        <f>IFERROR(VLOOKUP(B515,ZAP!A$2:AC$793,28,0),1)</f>
        <v>1</v>
      </c>
      <c r="AB515" s="65">
        <f>IFERROR(VLOOKUP(B515,ZAP!A$2:AC$793,26,0),1)</f>
        <v>1</v>
      </c>
      <c r="AC515" s="55">
        <f>IF(B515="",-9999999999,((AA515*'Tabela de Peso'!$E$7/H515)+(Z515*'Tabela de Peso'!$E$6/H515)+(Y515*'Tabela de Peso'!$E$5/H515)+(AB515*'Tabela de Peso'!$E$9+T515/1000)+W515+V515+X515+U515++AF515+S515+atualizaçãoIMOVEIS!R514)-I515-P515/1000)</f>
        <v>-9999999999</v>
      </c>
      <c r="AD515" s="66" t="str">
        <f>IFERROR(+VLOOKUP(B515,ZAP!A:D,3,0),"não")</f>
        <v>não</v>
      </c>
      <c r="AE515" s="55" t="str">
        <f>IF(B515="","",IF(A515&lt;81,IF(AD515="ativo","manter","inserir"),IF(AD515="ativo",IF(H515&lt;'Tabela de Peso'!D$8,"manter","retirar"),"Não anunciar")))</f>
        <v/>
      </c>
    </row>
    <row r="516" spans="1:31" s="11" customFormat="1" x14ac:dyDescent="0.25">
      <c r="A516" s="19"/>
      <c r="G516">
        <f>+atualizaçãoIMOVEIS!D515</f>
        <v>0</v>
      </c>
      <c r="H516" s="67">
        <f ca="1">IF('Tabela de Peso'!$E$8-atualizaçãoIMOVEIS!T515=0,1,'Tabela de Peso'!$E$8-atualizaçãoIMOVEIS!T515)</f>
        <v>45488</v>
      </c>
      <c r="Q516" s="62">
        <f>SUM(W$3:W516)</f>
        <v>514</v>
      </c>
      <c r="T516">
        <f>+atualizaçãoIMOVEIS!V515</f>
        <v>0</v>
      </c>
      <c r="U516" s="56">
        <f>IFERROR(VLOOKUP(G516,'Tabela de Peso'!B$36:E$53,4,0),1)</f>
        <v>1</v>
      </c>
      <c r="V516">
        <f>IF(J516=0,'Tabela de Peso'!E$11,'Tabela de Peso'!E$10)</f>
        <v>8</v>
      </c>
      <c r="W516" s="1">
        <f>IF(atualizaçãoIMOVEIS!AB515="Especial",'Tabela de Peso'!$E$4,1)</f>
        <v>1</v>
      </c>
      <c r="X516" s="1">
        <f>IFERROR(VLOOKUP(D516,'Tabela de Peso'!B:E,4,0),'Tabela de Peso'!E$32)</f>
        <v>-100</v>
      </c>
      <c r="Y516" s="70">
        <f>COUNTIF(Clientes!B:B,B516)</f>
        <v>11</v>
      </c>
      <c r="Z516" s="69">
        <f>+COUNTIF(Visitas!B:B,B516)</f>
        <v>0</v>
      </c>
      <c r="AA516" s="94">
        <f>IFERROR(VLOOKUP(B516,ZAP!A$2:AC$793,28,0),1)</f>
        <v>1</v>
      </c>
      <c r="AB516" s="65">
        <f>IFERROR(VLOOKUP(B516,ZAP!A$2:AC$793,26,0),1)</f>
        <v>1</v>
      </c>
      <c r="AC516" s="55">
        <f>IF(B516="",-9999999999,((AA516*'Tabela de Peso'!$E$7/H516)+(Z516*'Tabela de Peso'!$E$6/H516)+(Y516*'Tabela de Peso'!$E$5/H516)+(AB516*'Tabela de Peso'!$E$9+T516/1000)+W516+V516+X516+U516++AF516+S516+atualizaçãoIMOVEIS!R515)-I516-P516/1000)</f>
        <v>-9999999999</v>
      </c>
      <c r="AD516" s="66" t="str">
        <f>IFERROR(+VLOOKUP(B516,ZAP!A:D,3,0),"não")</f>
        <v>não</v>
      </c>
      <c r="AE516" s="55" t="str">
        <f>IF(B516="","",IF(A516&lt;81,IF(AD516="ativo","manter","inserir"),IF(AD516="ativo",IF(H516&lt;'Tabela de Peso'!D$8,"manter","retirar"),"Não anunciar")))</f>
        <v/>
      </c>
    </row>
    <row r="517" spans="1:31" s="11" customFormat="1" x14ac:dyDescent="0.25">
      <c r="A517" s="19"/>
      <c r="G517">
        <f>+atualizaçãoIMOVEIS!D516</f>
        <v>0</v>
      </c>
      <c r="H517" s="67">
        <f ca="1">IF('Tabela de Peso'!$E$8-atualizaçãoIMOVEIS!T516=0,1,'Tabela de Peso'!$E$8-atualizaçãoIMOVEIS!T516)</f>
        <v>45488</v>
      </c>
      <c r="Q517" s="62">
        <f>SUM(W$3:W517)</f>
        <v>515</v>
      </c>
      <c r="T517">
        <f>+atualizaçãoIMOVEIS!V516</f>
        <v>0</v>
      </c>
      <c r="U517" s="56">
        <f>IFERROR(VLOOKUP(G517,'Tabela de Peso'!B$36:E$53,4,0),1)</f>
        <v>1</v>
      </c>
      <c r="V517">
        <f>IF(J517=0,'Tabela de Peso'!E$11,'Tabela de Peso'!E$10)</f>
        <v>8</v>
      </c>
      <c r="W517" s="1">
        <f>IF(atualizaçãoIMOVEIS!AB516="Especial",'Tabela de Peso'!$E$4,1)</f>
        <v>1</v>
      </c>
      <c r="X517" s="1">
        <f>IFERROR(VLOOKUP(D517,'Tabela de Peso'!B:E,4,0),'Tabela de Peso'!E$32)</f>
        <v>-100</v>
      </c>
      <c r="Y517" s="70">
        <f>COUNTIF(Clientes!B:B,B517)</f>
        <v>11</v>
      </c>
      <c r="Z517" s="69">
        <f>+COUNTIF(Visitas!B:B,B517)</f>
        <v>0</v>
      </c>
      <c r="AA517" s="94">
        <f>IFERROR(VLOOKUP(B517,ZAP!A$2:AC$793,28,0),1)</f>
        <v>1</v>
      </c>
      <c r="AB517" s="65">
        <f>IFERROR(VLOOKUP(B517,ZAP!A$2:AC$793,26,0),1)</f>
        <v>1</v>
      </c>
      <c r="AC517" s="55">
        <f>IF(B517="",-9999999999,((AA517*'Tabela de Peso'!$E$7/H517)+(Z517*'Tabela de Peso'!$E$6/H517)+(Y517*'Tabela de Peso'!$E$5/H517)+(AB517*'Tabela de Peso'!$E$9+T517/1000)+W517+V517+X517+U517++AF517+S517+atualizaçãoIMOVEIS!R516)-I517-P517/1000)</f>
        <v>-9999999999</v>
      </c>
      <c r="AD517" s="66" t="str">
        <f>IFERROR(+VLOOKUP(B517,ZAP!A:D,3,0),"não")</f>
        <v>não</v>
      </c>
      <c r="AE517" s="55" t="str">
        <f>IF(B517="","",IF(A517&lt;81,IF(AD517="ativo","manter","inserir"),IF(AD517="ativo",IF(H517&lt;'Tabela de Peso'!D$8,"manter","retirar"),"Não anunciar")))</f>
        <v/>
      </c>
    </row>
    <row r="518" spans="1:31" s="11" customFormat="1" x14ac:dyDescent="0.25">
      <c r="A518" s="19"/>
      <c r="G518">
        <f>+atualizaçãoIMOVEIS!D517</f>
        <v>0</v>
      </c>
      <c r="H518" s="67">
        <f ca="1">IF('Tabela de Peso'!$E$8-atualizaçãoIMOVEIS!T517=0,1,'Tabela de Peso'!$E$8-atualizaçãoIMOVEIS!T517)</f>
        <v>45488</v>
      </c>
      <c r="Q518" s="62">
        <f>SUM(W$3:W518)</f>
        <v>516</v>
      </c>
      <c r="T518">
        <f>+atualizaçãoIMOVEIS!V517</f>
        <v>0</v>
      </c>
      <c r="U518" s="56">
        <f>IFERROR(VLOOKUP(G518,'Tabela de Peso'!B$36:E$53,4,0),1)</f>
        <v>1</v>
      </c>
      <c r="V518">
        <f>IF(J518=0,'Tabela de Peso'!E$11,'Tabela de Peso'!E$10)</f>
        <v>8</v>
      </c>
      <c r="W518" s="1">
        <f>IF(atualizaçãoIMOVEIS!AB517="Especial",'Tabela de Peso'!$E$4,1)</f>
        <v>1</v>
      </c>
      <c r="X518" s="1">
        <f>IFERROR(VLOOKUP(D518,'Tabela de Peso'!B:E,4,0),'Tabela de Peso'!E$32)</f>
        <v>-100</v>
      </c>
      <c r="Y518" s="70">
        <f>COUNTIF(Clientes!B:B,B518)</f>
        <v>11</v>
      </c>
      <c r="Z518" s="69">
        <f>+COUNTIF(Visitas!B:B,B518)</f>
        <v>0</v>
      </c>
      <c r="AA518" s="94">
        <f>IFERROR(VLOOKUP(B518,ZAP!A$2:AC$793,28,0),1)</f>
        <v>1</v>
      </c>
      <c r="AB518" s="65">
        <f>IFERROR(VLOOKUP(B518,ZAP!A$2:AC$793,26,0),1)</f>
        <v>1</v>
      </c>
      <c r="AC518" s="55">
        <f>IF(B518="",-9999999999,((AA518*'Tabela de Peso'!$E$7/H518)+(Z518*'Tabela de Peso'!$E$6/H518)+(Y518*'Tabela de Peso'!$E$5/H518)+(AB518*'Tabela de Peso'!$E$9+T518/1000)+W518+V518+X518+U518++AF518+S518+atualizaçãoIMOVEIS!R517)-I518-P518/1000)</f>
        <v>-9999999999</v>
      </c>
      <c r="AD518" s="66" t="str">
        <f>IFERROR(+VLOOKUP(B518,ZAP!A:D,3,0),"não")</f>
        <v>não</v>
      </c>
      <c r="AE518" s="55" t="str">
        <f>IF(B518="","",IF(A518&lt;81,IF(AD518="ativo","manter","inserir"),IF(AD518="ativo",IF(H518&lt;'Tabela de Peso'!D$8,"manter","retirar"),"Não anunciar")))</f>
        <v/>
      </c>
    </row>
    <row r="519" spans="1:31" s="11" customFormat="1" x14ac:dyDescent="0.25">
      <c r="A519" s="19"/>
      <c r="G519">
        <f>+atualizaçãoIMOVEIS!D518</f>
        <v>0</v>
      </c>
      <c r="H519" s="67">
        <f ca="1">IF('Tabela de Peso'!$E$8-atualizaçãoIMOVEIS!T518=0,1,'Tabela de Peso'!$E$8-atualizaçãoIMOVEIS!T518)</f>
        <v>45488</v>
      </c>
      <c r="Q519" s="62">
        <f>SUM(W$3:W519)</f>
        <v>517</v>
      </c>
      <c r="T519">
        <f>+atualizaçãoIMOVEIS!V518</f>
        <v>0</v>
      </c>
      <c r="U519" s="56">
        <f>IFERROR(VLOOKUP(G519,'Tabela de Peso'!B$36:E$53,4,0),1)</f>
        <v>1</v>
      </c>
      <c r="V519">
        <f>IF(J519=0,'Tabela de Peso'!E$11,'Tabela de Peso'!E$10)</f>
        <v>8</v>
      </c>
      <c r="W519" s="1">
        <f>IF(atualizaçãoIMOVEIS!AB518="Especial",'Tabela de Peso'!$E$4,1)</f>
        <v>1</v>
      </c>
      <c r="X519" s="1">
        <f>IFERROR(VLOOKUP(D519,'Tabela de Peso'!B:E,4,0),'Tabela de Peso'!E$32)</f>
        <v>-100</v>
      </c>
      <c r="Y519" s="70">
        <f>COUNTIF(Clientes!B:B,B519)</f>
        <v>11</v>
      </c>
      <c r="Z519" s="69">
        <f>+COUNTIF(Visitas!B:B,B519)</f>
        <v>0</v>
      </c>
      <c r="AA519" s="94">
        <f>IFERROR(VLOOKUP(B519,ZAP!A$2:AC$793,28,0),1)</f>
        <v>1</v>
      </c>
      <c r="AB519" s="65">
        <f>IFERROR(VLOOKUP(B519,ZAP!A$2:AC$793,26,0),1)</f>
        <v>1</v>
      </c>
      <c r="AC519" s="55">
        <f>IF(B519="",-9999999999,((AA519*'Tabela de Peso'!$E$7/H519)+(Z519*'Tabela de Peso'!$E$6/H519)+(Y519*'Tabela de Peso'!$E$5/H519)+(AB519*'Tabela de Peso'!$E$9+T519/1000)+W519+V519+X519+U519++AF519+S519+atualizaçãoIMOVEIS!R518)-I519-P519/1000)</f>
        <v>-9999999999</v>
      </c>
      <c r="AD519" s="66" t="str">
        <f>IFERROR(+VLOOKUP(B519,ZAP!A:D,3,0),"não")</f>
        <v>não</v>
      </c>
      <c r="AE519" s="55" t="str">
        <f>IF(B519="","",IF(A519&lt;81,IF(AD519="ativo","manter","inserir"),IF(AD519="ativo",IF(H519&lt;'Tabela de Peso'!D$8,"manter","retirar"),"Não anunciar")))</f>
        <v/>
      </c>
    </row>
    <row r="520" spans="1:31" s="11" customFormat="1" x14ac:dyDescent="0.25">
      <c r="A520" s="19"/>
      <c r="G520">
        <f>+atualizaçãoIMOVEIS!D519</f>
        <v>0</v>
      </c>
      <c r="H520" s="67">
        <f ca="1">IF('Tabela de Peso'!$E$8-atualizaçãoIMOVEIS!T519=0,1,'Tabela de Peso'!$E$8-atualizaçãoIMOVEIS!T519)</f>
        <v>45488</v>
      </c>
      <c r="Q520" s="62">
        <f>SUM(W$3:W520)</f>
        <v>518</v>
      </c>
      <c r="T520">
        <f>+atualizaçãoIMOVEIS!V519</f>
        <v>0</v>
      </c>
      <c r="U520" s="56">
        <f>IFERROR(VLOOKUP(G520,'Tabela de Peso'!B$36:E$53,4,0),1)</f>
        <v>1</v>
      </c>
      <c r="V520">
        <f>IF(J520=0,'Tabela de Peso'!E$11,'Tabela de Peso'!E$10)</f>
        <v>8</v>
      </c>
      <c r="W520" s="1">
        <f>IF(atualizaçãoIMOVEIS!AB519="Especial",'Tabela de Peso'!$E$4,1)</f>
        <v>1</v>
      </c>
      <c r="X520" s="1">
        <f>IFERROR(VLOOKUP(D520,'Tabela de Peso'!B:E,4,0),'Tabela de Peso'!E$32)</f>
        <v>-100</v>
      </c>
      <c r="Y520" s="70">
        <f>COUNTIF(Clientes!B:B,B520)</f>
        <v>11</v>
      </c>
      <c r="Z520" s="69">
        <f>+COUNTIF(Visitas!B:B,B520)</f>
        <v>0</v>
      </c>
      <c r="AA520" s="94">
        <f>IFERROR(VLOOKUP(B520,ZAP!A$2:AC$793,28,0),1)</f>
        <v>1</v>
      </c>
      <c r="AB520" s="65">
        <f>IFERROR(VLOOKUP(B520,ZAP!A$2:AC$793,26,0),1)</f>
        <v>1</v>
      </c>
      <c r="AC520" s="55">
        <f>IF(B520="",-9999999999,((AA520*'Tabela de Peso'!$E$7/H520)+(Z520*'Tabela de Peso'!$E$6/H520)+(Y520*'Tabela de Peso'!$E$5/H520)+(AB520*'Tabela de Peso'!$E$9+T520/1000)+W520+V520+X520+U520++AF520+S520+atualizaçãoIMOVEIS!R519)-I520-P520/1000)</f>
        <v>-9999999999</v>
      </c>
      <c r="AD520" s="66" t="str">
        <f>IFERROR(+VLOOKUP(B520,ZAP!A:D,3,0),"não")</f>
        <v>não</v>
      </c>
      <c r="AE520" s="55" t="str">
        <f>IF(B520="","",IF(A520&lt;81,IF(AD520="ativo","manter","inserir"),IF(AD520="ativo",IF(H520&lt;'Tabela de Peso'!D$8,"manter","retirar"),"Não anunciar")))</f>
        <v/>
      </c>
    </row>
    <row r="521" spans="1:31" s="11" customFormat="1" x14ac:dyDescent="0.25">
      <c r="A521" s="19"/>
      <c r="G521">
        <f>+atualizaçãoIMOVEIS!D520</f>
        <v>0</v>
      </c>
      <c r="H521" s="67">
        <f ca="1">IF('Tabela de Peso'!$E$8-atualizaçãoIMOVEIS!T520=0,1,'Tabela de Peso'!$E$8-atualizaçãoIMOVEIS!T520)</f>
        <v>45488</v>
      </c>
      <c r="Q521" s="62">
        <f>SUM(W$3:W521)</f>
        <v>519</v>
      </c>
      <c r="T521">
        <f>+atualizaçãoIMOVEIS!V520</f>
        <v>0</v>
      </c>
      <c r="U521" s="56">
        <f>IFERROR(VLOOKUP(G521,'Tabela de Peso'!B$36:E$53,4,0),1)</f>
        <v>1</v>
      </c>
      <c r="V521">
        <f>IF(J521=0,'Tabela de Peso'!E$11,'Tabela de Peso'!E$10)</f>
        <v>8</v>
      </c>
      <c r="W521" s="1">
        <f>IF(atualizaçãoIMOVEIS!AB520="Especial",'Tabela de Peso'!$E$4,1)</f>
        <v>1</v>
      </c>
      <c r="X521" s="1">
        <f>IFERROR(VLOOKUP(D521,'Tabela de Peso'!B:E,4,0),'Tabela de Peso'!E$32)</f>
        <v>-100</v>
      </c>
      <c r="Y521" s="70">
        <f>COUNTIF(Clientes!B:B,B521)</f>
        <v>11</v>
      </c>
      <c r="Z521" s="69">
        <f>+COUNTIF(Visitas!B:B,B521)</f>
        <v>0</v>
      </c>
      <c r="AA521" s="94">
        <f>IFERROR(VLOOKUP(B521,ZAP!A$2:AC$793,28,0),1)</f>
        <v>1</v>
      </c>
      <c r="AB521" s="65">
        <f>IFERROR(VLOOKUP(B521,ZAP!A$2:AC$793,26,0),1)</f>
        <v>1</v>
      </c>
      <c r="AC521" s="55">
        <f>IF(B521="",-9999999999,((AA521*'Tabela de Peso'!$E$7/H521)+(Z521*'Tabela de Peso'!$E$6/H521)+(Y521*'Tabela de Peso'!$E$5/H521)+(AB521*'Tabela de Peso'!$E$9+T521/1000)+W521+V521+X521+U521++AF521+S521+atualizaçãoIMOVEIS!R520)-I521-P521/1000)</f>
        <v>-9999999999</v>
      </c>
      <c r="AD521" s="66" t="str">
        <f>IFERROR(+VLOOKUP(B521,ZAP!A:D,3,0),"não")</f>
        <v>não</v>
      </c>
      <c r="AE521" s="55" t="str">
        <f>IF(B521="","",IF(A521&lt;81,IF(AD521="ativo","manter","inserir"),IF(AD521="ativo",IF(H521&lt;'Tabela de Peso'!D$8,"manter","retirar"),"Não anunciar")))</f>
        <v/>
      </c>
    </row>
    <row r="522" spans="1:31" s="11" customFormat="1" x14ac:dyDescent="0.25">
      <c r="A522" s="19"/>
      <c r="G522">
        <f>+atualizaçãoIMOVEIS!D521</f>
        <v>0</v>
      </c>
      <c r="H522" s="67">
        <f ca="1">IF('Tabela de Peso'!$E$8-atualizaçãoIMOVEIS!T521=0,1,'Tabela de Peso'!$E$8-atualizaçãoIMOVEIS!T521)</f>
        <v>45488</v>
      </c>
      <c r="Q522" s="62">
        <f>SUM(W$3:W522)</f>
        <v>520</v>
      </c>
      <c r="T522">
        <f>+atualizaçãoIMOVEIS!V521</f>
        <v>0</v>
      </c>
      <c r="U522" s="56">
        <f>IFERROR(VLOOKUP(G522,'Tabela de Peso'!B$36:E$53,4,0),1)</f>
        <v>1</v>
      </c>
      <c r="V522">
        <f>IF(J522=0,'Tabela de Peso'!E$11,'Tabela de Peso'!E$10)</f>
        <v>8</v>
      </c>
      <c r="W522" s="1">
        <f>IF(atualizaçãoIMOVEIS!AB521="Especial",'Tabela de Peso'!$E$4,1)</f>
        <v>1</v>
      </c>
      <c r="X522" s="1">
        <f>IFERROR(VLOOKUP(D522,'Tabela de Peso'!B:E,4,0),'Tabela de Peso'!E$32)</f>
        <v>-100</v>
      </c>
      <c r="Y522" s="70">
        <f>COUNTIF(Clientes!B:B,B522)</f>
        <v>11</v>
      </c>
      <c r="Z522" s="69">
        <f>+COUNTIF(Visitas!B:B,B522)</f>
        <v>0</v>
      </c>
      <c r="AA522" s="94">
        <f>IFERROR(VLOOKUP(B522,ZAP!A$2:AC$793,28,0),1)</f>
        <v>1</v>
      </c>
      <c r="AB522" s="65">
        <f>IFERROR(VLOOKUP(B522,ZAP!A$2:AC$793,26,0),1)</f>
        <v>1</v>
      </c>
      <c r="AC522" s="55">
        <f>IF(B522="",-9999999999,((AA522*'Tabela de Peso'!$E$7/H522)+(Z522*'Tabela de Peso'!$E$6/H522)+(Y522*'Tabela de Peso'!$E$5/H522)+(AB522*'Tabela de Peso'!$E$9+T522/1000)+W522+V522+X522+U522++AF522+S522+atualizaçãoIMOVEIS!R521)-I522-P522/1000)</f>
        <v>-9999999999</v>
      </c>
      <c r="AD522" s="66" t="str">
        <f>IFERROR(+VLOOKUP(B522,ZAP!A:D,3,0),"não")</f>
        <v>não</v>
      </c>
      <c r="AE522" s="55" t="str">
        <f>IF(B522="","",IF(A522&lt;81,IF(AD522="ativo","manter","inserir"),IF(AD522="ativo",IF(H522&lt;'Tabela de Peso'!D$8,"manter","retirar"),"Não anunciar")))</f>
        <v/>
      </c>
    </row>
    <row r="523" spans="1:31" s="11" customFormat="1" x14ac:dyDescent="0.25">
      <c r="A523" s="19"/>
      <c r="G523">
        <f>+atualizaçãoIMOVEIS!D522</f>
        <v>0</v>
      </c>
      <c r="H523" s="67">
        <f ca="1">IF('Tabela de Peso'!$E$8-atualizaçãoIMOVEIS!T522=0,1,'Tabela de Peso'!$E$8-atualizaçãoIMOVEIS!T522)</f>
        <v>45488</v>
      </c>
      <c r="Q523" s="62">
        <f>SUM(W$3:W523)</f>
        <v>521</v>
      </c>
      <c r="T523">
        <f>+atualizaçãoIMOVEIS!V522</f>
        <v>0</v>
      </c>
      <c r="U523" s="56">
        <f>IFERROR(VLOOKUP(G523,'Tabela de Peso'!B$36:E$53,4,0),1)</f>
        <v>1</v>
      </c>
      <c r="V523">
        <f>IF(J523=0,'Tabela de Peso'!E$11,'Tabela de Peso'!E$10)</f>
        <v>8</v>
      </c>
      <c r="W523" s="1">
        <f>IF(atualizaçãoIMOVEIS!AB522="Especial",'Tabela de Peso'!$E$4,1)</f>
        <v>1</v>
      </c>
      <c r="X523" s="1">
        <f>IFERROR(VLOOKUP(D523,'Tabela de Peso'!B:E,4,0),'Tabela de Peso'!E$32)</f>
        <v>-100</v>
      </c>
      <c r="Y523" s="70">
        <f>COUNTIF(Clientes!B:B,B523)</f>
        <v>11</v>
      </c>
      <c r="Z523" s="69">
        <f>+COUNTIF(Visitas!B:B,B523)</f>
        <v>0</v>
      </c>
      <c r="AA523" s="94">
        <f>IFERROR(VLOOKUP(B523,ZAP!A$2:AC$793,28,0),1)</f>
        <v>1</v>
      </c>
      <c r="AB523" s="65">
        <f>IFERROR(VLOOKUP(B523,ZAP!A$2:AC$793,26,0),1)</f>
        <v>1</v>
      </c>
      <c r="AC523" s="55">
        <f>IF(B523="",-9999999999,((AA523*'Tabela de Peso'!$E$7/H523)+(Z523*'Tabela de Peso'!$E$6/H523)+(Y523*'Tabela de Peso'!$E$5/H523)+(AB523*'Tabela de Peso'!$E$9+T523/1000)+W523+V523+X523+U523++AF523+S523+atualizaçãoIMOVEIS!R522)-I523-P523/1000)</f>
        <v>-9999999999</v>
      </c>
      <c r="AD523" s="66" t="str">
        <f>IFERROR(+VLOOKUP(B523,ZAP!A:D,3,0),"não")</f>
        <v>não</v>
      </c>
      <c r="AE523" s="55" t="str">
        <f>IF(B523="","",IF(A523&lt;81,IF(AD523="ativo","manter","inserir"),IF(AD523="ativo",IF(H523&lt;'Tabela de Peso'!D$8,"manter","retirar"),"Não anunciar")))</f>
        <v/>
      </c>
    </row>
    <row r="524" spans="1:31" s="11" customFormat="1" x14ac:dyDescent="0.25">
      <c r="A524" s="19"/>
      <c r="G524">
        <f>+atualizaçãoIMOVEIS!D523</f>
        <v>0</v>
      </c>
      <c r="H524" s="67">
        <f ca="1">IF('Tabela de Peso'!$E$8-atualizaçãoIMOVEIS!T523=0,1,'Tabela de Peso'!$E$8-atualizaçãoIMOVEIS!T523)</f>
        <v>45488</v>
      </c>
      <c r="Q524" s="62">
        <f>SUM(W$3:W524)</f>
        <v>522</v>
      </c>
      <c r="T524">
        <f>+atualizaçãoIMOVEIS!V523</f>
        <v>0</v>
      </c>
      <c r="U524" s="56">
        <f>IFERROR(VLOOKUP(G524,'Tabela de Peso'!B$36:E$53,4,0),1)</f>
        <v>1</v>
      </c>
      <c r="V524">
        <f>IF(J524=0,'Tabela de Peso'!E$11,'Tabela de Peso'!E$10)</f>
        <v>8</v>
      </c>
      <c r="W524" s="1">
        <f>IF(atualizaçãoIMOVEIS!AB523="Especial",'Tabela de Peso'!$E$4,1)</f>
        <v>1</v>
      </c>
      <c r="X524" s="1">
        <f>IFERROR(VLOOKUP(D524,'Tabela de Peso'!B:E,4,0),'Tabela de Peso'!E$32)</f>
        <v>-100</v>
      </c>
      <c r="Y524" s="70">
        <f>COUNTIF(Clientes!B:B,B524)</f>
        <v>11</v>
      </c>
      <c r="Z524" s="69">
        <f>+COUNTIF(Visitas!B:B,B524)</f>
        <v>0</v>
      </c>
      <c r="AA524" s="94">
        <f>IFERROR(VLOOKUP(B524,ZAP!A$2:AC$793,28,0),1)</f>
        <v>1</v>
      </c>
      <c r="AB524" s="65">
        <f>IFERROR(VLOOKUP(B524,ZAP!A$2:AC$793,26,0),1)</f>
        <v>1</v>
      </c>
      <c r="AC524" s="55">
        <f>IF(B524="",-9999999999,((AA524*'Tabela de Peso'!$E$7/H524)+(Z524*'Tabela de Peso'!$E$6/H524)+(Y524*'Tabela de Peso'!$E$5/H524)+(AB524*'Tabela de Peso'!$E$9+T524/1000)+W524+V524+X524+U524++AF524+S524+atualizaçãoIMOVEIS!R523)-I524-P524/1000)</f>
        <v>-9999999999</v>
      </c>
      <c r="AD524" s="66" t="str">
        <f>IFERROR(+VLOOKUP(B524,ZAP!A:D,3,0),"não")</f>
        <v>não</v>
      </c>
      <c r="AE524" s="55" t="str">
        <f>IF(B524="","",IF(A524&lt;81,IF(AD524="ativo","manter","inserir"),IF(AD524="ativo",IF(H524&lt;'Tabela de Peso'!D$8,"manter","retirar"),"Não anunciar")))</f>
        <v/>
      </c>
    </row>
    <row r="525" spans="1:31" s="11" customFormat="1" x14ac:dyDescent="0.25">
      <c r="A525" s="19"/>
      <c r="G525">
        <f>+atualizaçãoIMOVEIS!D524</f>
        <v>0</v>
      </c>
      <c r="H525" s="67">
        <f ca="1">IF('Tabela de Peso'!$E$8-atualizaçãoIMOVEIS!T524=0,1,'Tabela de Peso'!$E$8-atualizaçãoIMOVEIS!T524)</f>
        <v>45488</v>
      </c>
      <c r="Q525" s="62">
        <f>SUM(W$3:W525)</f>
        <v>523</v>
      </c>
      <c r="T525">
        <f>+atualizaçãoIMOVEIS!V524</f>
        <v>0</v>
      </c>
      <c r="U525" s="56">
        <f>IFERROR(VLOOKUP(G525,'Tabela de Peso'!B$36:E$53,4,0),1)</f>
        <v>1</v>
      </c>
      <c r="V525">
        <f>IF(J525=0,'Tabela de Peso'!E$11,'Tabela de Peso'!E$10)</f>
        <v>8</v>
      </c>
      <c r="W525" s="1">
        <f>IF(atualizaçãoIMOVEIS!AB524="Especial",'Tabela de Peso'!$E$4,1)</f>
        <v>1</v>
      </c>
      <c r="X525" s="1">
        <f>IFERROR(VLOOKUP(D525,'Tabela de Peso'!B:E,4,0),'Tabela de Peso'!E$32)</f>
        <v>-100</v>
      </c>
      <c r="Y525" s="70">
        <f>COUNTIF(Clientes!B:B,B525)</f>
        <v>11</v>
      </c>
      <c r="Z525" s="69">
        <f>+COUNTIF(Visitas!B:B,B525)</f>
        <v>0</v>
      </c>
      <c r="AA525" s="94">
        <f>IFERROR(VLOOKUP(B525,ZAP!A$2:AC$793,28,0),1)</f>
        <v>1</v>
      </c>
      <c r="AB525" s="65">
        <f>IFERROR(VLOOKUP(B525,ZAP!A$2:AC$793,26,0),1)</f>
        <v>1</v>
      </c>
      <c r="AC525" s="55">
        <f>IF(B525="",-9999999999,((AA525*'Tabela de Peso'!$E$7/H525)+(Z525*'Tabela de Peso'!$E$6/H525)+(Y525*'Tabela de Peso'!$E$5/H525)+(AB525*'Tabela de Peso'!$E$9+T525/1000)+W525+V525+X525+U525++AF525+S525+atualizaçãoIMOVEIS!R524)-I525-P525/1000)</f>
        <v>-9999999999</v>
      </c>
      <c r="AD525" s="66" t="str">
        <f>IFERROR(+VLOOKUP(B525,ZAP!A:D,3,0),"não")</f>
        <v>não</v>
      </c>
      <c r="AE525" s="55" t="str">
        <f>IF(B525="","",IF(A525&lt;81,IF(AD525="ativo","manter","inserir"),IF(AD525="ativo",IF(H525&lt;'Tabela de Peso'!D$8,"manter","retirar"),"Não anunciar")))</f>
        <v/>
      </c>
    </row>
    <row r="526" spans="1:31" s="11" customFormat="1" x14ac:dyDescent="0.25">
      <c r="A526" s="19"/>
      <c r="G526">
        <f>+atualizaçãoIMOVEIS!D525</f>
        <v>0</v>
      </c>
      <c r="H526" s="67">
        <f ca="1">IF('Tabela de Peso'!$E$8-atualizaçãoIMOVEIS!T525=0,1,'Tabela de Peso'!$E$8-atualizaçãoIMOVEIS!T525)</f>
        <v>45488</v>
      </c>
      <c r="Q526" s="62">
        <f>SUM(W$3:W526)</f>
        <v>524</v>
      </c>
      <c r="T526">
        <f>+atualizaçãoIMOVEIS!V525</f>
        <v>0</v>
      </c>
      <c r="U526" s="56">
        <f>IFERROR(VLOOKUP(G526,'Tabela de Peso'!B$36:E$53,4,0),1)</f>
        <v>1</v>
      </c>
      <c r="V526">
        <f>IF(J526=0,'Tabela de Peso'!E$11,'Tabela de Peso'!E$10)</f>
        <v>8</v>
      </c>
      <c r="W526" s="1">
        <f>IF(atualizaçãoIMOVEIS!AB525="Especial",'Tabela de Peso'!$E$4,1)</f>
        <v>1</v>
      </c>
      <c r="X526" s="1">
        <f>IFERROR(VLOOKUP(D526,'Tabela de Peso'!B:E,4,0),'Tabela de Peso'!E$32)</f>
        <v>-100</v>
      </c>
      <c r="Y526" s="70">
        <f>COUNTIF(Clientes!B:B,B526)</f>
        <v>11</v>
      </c>
      <c r="Z526" s="69">
        <f>+COUNTIF(Visitas!B:B,B526)</f>
        <v>0</v>
      </c>
      <c r="AA526" s="94">
        <f>IFERROR(VLOOKUP(B526,ZAP!A$2:AC$793,28,0),1)</f>
        <v>1</v>
      </c>
      <c r="AB526" s="65">
        <f>IFERROR(VLOOKUP(B526,ZAP!A$2:AC$793,26,0),1)</f>
        <v>1</v>
      </c>
      <c r="AC526" s="55">
        <f>IF(B526="",-9999999999,((AA526*'Tabela de Peso'!$E$7/H526)+(Z526*'Tabela de Peso'!$E$6/H526)+(Y526*'Tabela de Peso'!$E$5/H526)+(AB526*'Tabela de Peso'!$E$9+T526/1000)+W526+V526+X526+U526++AF526+S526+atualizaçãoIMOVEIS!R525)-I526-P526/1000)</f>
        <v>-9999999999</v>
      </c>
      <c r="AD526" s="66" t="str">
        <f>IFERROR(+VLOOKUP(B526,ZAP!A:D,3,0),"não")</f>
        <v>não</v>
      </c>
      <c r="AE526" s="55" t="str">
        <f>IF(B526="","",IF(A526&lt;81,IF(AD526="ativo","manter","inserir"),IF(AD526="ativo",IF(H526&lt;'Tabela de Peso'!D$8,"manter","retirar"),"Não anunciar")))</f>
        <v/>
      </c>
    </row>
    <row r="527" spans="1:31" s="11" customFormat="1" x14ac:dyDescent="0.25">
      <c r="A527" s="19"/>
      <c r="G527">
        <f>+atualizaçãoIMOVEIS!D526</f>
        <v>0</v>
      </c>
      <c r="H527" s="67">
        <f ca="1">IF('Tabela de Peso'!$E$8-atualizaçãoIMOVEIS!T526=0,1,'Tabela de Peso'!$E$8-atualizaçãoIMOVEIS!T526)</f>
        <v>45488</v>
      </c>
      <c r="Q527" s="62">
        <f>SUM(W$3:W527)</f>
        <v>525</v>
      </c>
      <c r="T527">
        <f>+atualizaçãoIMOVEIS!V526</f>
        <v>0</v>
      </c>
      <c r="U527" s="56">
        <f>IFERROR(VLOOKUP(G527,'Tabela de Peso'!B$36:E$53,4,0),1)</f>
        <v>1</v>
      </c>
      <c r="V527">
        <f>IF(J527=0,'Tabela de Peso'!E$11,'Tabela de Peso'!E$10)</f>
        <v>8</v>
      </c>
      <c r="W527" s="1">
        <f>IF(atualizaçãoIMOVEIS!AB526="Especial",'Tabela de Peso'!$E$4,1)</f>
        <v>1</v>
      </c>
      <c r="X527" s="1">
        <f>IFERROR(VLOOKUP(D527,'Tabela de Peso'!B:E,4,0),'Tabela de Peso'!E$32)</f>
        <v>-100</v>
      </c>
      <c r="Y527" s="70">
        <f>COUNTIF(Clientes!B:B,B527)</f>
        <v>11</v>
      </c>
      <c r="Z527" s="69">
        <f>+COUNTIF(Visitas!B:B,B527)</f>
        <v>0</v>
      </c>
      <c r="AA527" s="94">
        <f>IFERROR(VLOOKUP(B527,ZAP!A$2:AC$793,28,0),1)</f>
        <v>1</v>
      </c>
      <c r="AB527" s="65">
        <f>IFERROR(VLOOKUP(B527,ZAP!A$2:AC$793,26,0),1)</f>
        <v>1</v>
      </c>
      <c r="AC527" s="55">
        <f>IF(B527="",-9999999999,((AA527*'Tabela de Peso'!$E$7/H527)+(Z527*'Tabela de Peso'!$E$6/H527)+(Y527*'Tabela de Peso'!$E$5/H527)+(AB527*'Tabela de Peso'!$E$9+T527/1000)+W527+V527+X527+U527++AF527+S527+atualizaçãoIMOVEIS!R526)-I527-P527/1000)</f>
        <v>-9999999999</v>
      </c>
      <c r="AD527" s="66" t="str">
        <f>IFERROR(+VLOOKUP(B527,ZAP!A:D,3,0),"não")</f>
        <v>não</v>
      </c>
      <c r="AE527" s="55" t="str">
        <f>IF(B527="","",IF(A527&lt;81,IF(AD527="ativo","manter","inserir"),IF(AD527="ativo",IF(H527&lt;'Tabela de Peso'!D$8,"manter","retirar"),"Não anunciar")))</f>
        <v/>
      </c>
    </row>
    <row r="528" spans="1:31" s="11" customFormat="1" x14ac:dyDescent="0.25">
      <c r="A528" s="19"/>
      <c r="G528">
        <f>+atualizaçãoIMOVEIS!D527</f>
        <v>0</v>
      </c>
      <c r="H528" s="67">
        <f ca="1">IF('Tabela de Peso'!$E$8-atualizaçãoIMOVEIS!T527=0,1,'Tabela de Peso'!$E$8-atualizaçãoIMOVEIS!T527)</f>
        <v>45488</v>
      </c>
      <c r="Q528" s="62">
        <f>SUM(W$3:W528)</f>
        <v>526</v>
      </c>
      <c r="T528">
        <f>+atualizaçãoIMOVEIS!V527</f>
        <v>0</v>
      </c>
      <c r="U528" s="56">
        <f>IFERROR(VLOOKUP(G528,'Tabela de Peso'!B$36:E$53,4,0),1)</f>
        <v>1</v>
      </c>
      <c r="V528">
        <f>IF(J528=0,'Tabela de Peso'!E$11,'Tabela de Peso'!E$10)</f>
        <v>8</v>
      </c>
      <c r="W528" s="1">
        <f>IF(atualizaçãoIMOVEIS!AB527="Especial",'Tabela de Peso'!$E$4,1)</f>
        <v>1</v>
      </c>
      <c r="X528" s="1">
        <f>IFERROR(VLOOKUP(D528,'Tabela de Peso'!B:E,4,0),'Tabela de Peso'!E$32)</f>
        <v>-100</v>
      </c>
      <c r="Y528" s="70">
        <f>COUNTIF(Clientes!B:B,B528)</f>
        <v>11</v>
      </c>
      <c r="Z528" s="69">
        <f>+COUNTIF(Visitas!B:B,B528)</f>
        <v>0</v>
      </c>
      <c r="AA528" s="94">
        <f>IFERROR(VLOOKUP(B528,ZAP!A$2:AC$793,28,0),1)</f>
        <v>1</v>
      </c>
      <c r="AB528" s="65">
        <f>IFERROR(VLOOKUP(B528,ZAP!A$2:AC$793,26,0),1)</f>
        <v>1</v>
      </c>
      <c r="AC528" s="55">
        <f>IF(B528="",-9999999999,((AA528*'Tabela de Peso'!$E$7/H528)+(Z528*'Tabela de Peso'!$E$6/H528)+(Y528*'Tabela de Peso'!$E$5/H528)+(AB528*'Tabela de Peso'!$E$9+T528/1000)+W528+V528+X528+U528++AF528+S528+atualizaçãoIMOVEIS!R527)-I528-P528/1000)</f>
        <v>-9999999999</v>
      </c>
      <c r="AD528" s="66" t="str">
        <f>IFERROR(+VLOOKUP(B528,ZAP!A:D,3,0),"não")</f>
        <v>não</v>
      </c>
      <c r="AE528" s="55" t="str">
        <f>IF(B528="","",IF(A528&lt;81,IF(AD528="ativo","manter","inserir"),IF(AD528="ativo",IF(H528&lt;'Tabela de Peso'!D$8,"manter","retirar"),"Não anunciar")))</f>
        <v/>
      </c>
    </row>
    <row r="529" spans="1:31" s="11" customFormat="1" x14ac:dyDescent="0.25">
      <c r="A529" s="19"/>
      <c r="G529">
        <f>+atualizaçãoIMOVEIS!D528</f>
        <v>0</v>
      </c>
      <c r="H529" s="67">
        <f ca="1">IF('Tabela de Peso'!$E$8-atualizaçãoIMOVEIS!T528=0,1,'Tabela de Peso'!$E$8-atualizaçãoIMOVEIS!T528)</f>
        <v>45488</v>
      </c>
      <c r="Q529" s="62">
        <f>SUM(W$3:W529)</f>
        <v>527</v>
      </c>
      <c r="T529">
        <f>+atualizaçãoIMOVEIS!V528</f>
        <v>0</v>
      </c>
      <c r="U529" s="56">
        <f>IFERROR(VLOOKUP(G529,'Tabela de Peso'!B$36:E$53,4,0),1)</f>
        <v>1</v>
      </c>
      <c r="V529">
        <f>IF(J529=0,'Tabela de Peso'!E$11,'Tabela de Peso'!E$10)</f>
        <v>8</v>
      </c>
      <c r="W529" s="1">
        <f>IF(atualizaçãoIMOVEIS!AB528="Especial",'Tabela de Peso'!$E$4,1)</f>
        <v>1</v>
      </c>
      <c r="X529" s="1">
        <f>IFERROR(VLOOKUP(D529,'Tabela de Peso'!B:E,4,0),'Tabela de Peso'!E$32)</f>
        <v>-100</v>
      </c>
      <c r="Y529" s="70">
        <f>COUNTIF(Clientes!B:B,B529)</f>
        <v>11</v>
      </c>
      <c r="Z529" s="69">
        <f>+COUNTIF(Visitas!B:B,B529)</f>
        <v>0</v>
      </c>
      <c r="AA529" s="94">
        <f>IFERROR(VLOOKUP(B529,ZAP!A$2:AC$793,28,0),1)</f>
        <v>1</v>
      </c>
      <c r="AB529" s="65">
        <f>IFERROR(VLOOKUP(B529,ZAP!A$2:AC$793,26,0),1)</f>
        <v>1</v>
      </c>
      <c r="AC529" s="55">
        <f>IF(B529="",-9999999999,((AA529*'Tabela de Peso'!$E$7/H529)+(Z529*'Tabela de Peso'!$E$6/H529)+(Y529*'Tabela de Peso'!$E$5/H529)+(AB529*'Tabela de Peso'!$E$9+T529/1000)+W529+V529+X529+U529++AF529+S529+atualizaçãoIMOVEIS!R528)-I529-P529/1000)</f>
        <v>-9999999999</v>
      </c>
      <c r="AD529" s="66" t="str">
        <f>IFERROR(+VLOOKUP(B529,ZAP!A:D,3,0),"não")</f>
        <v>não</v>
      </c>
      <c r="AE529" s="55" t="str">
        <f>IF(B529="","",IF(A529&lt;81,IF(AD529="ativo","manter","inserir"),IF(AD529="ativo",IF(H529&lt;'Tabela de Peso'!D$8,"manter","retirar"),"Não anunciar")))</f>
        <v/>
      </c>
    </row>
    <row r="530" spans="1:31" s="11" customFormat="1" x14ac:dyDescent="0.25">
      <c r="A530" s="19"/>
      <c r="G530">
        <f>+atualizaçãoIMOVEIS!D529</f>
        <v>0</v>
      </c>
      <c r="H530" s="67">
        <f ca="1">IF('Tabela de Peso'!$E$8-atualizaçãoIMOVEIS!T529=0,1,'Tabela de Peso'!$E$8-atualizaçãoIMOVEIS!T529)</f>
        <v>45488</v>
      </c>
      <c r="Q530" s="62">
        <f>SUM(W$3:W530)</f>
        <v>528</v>
      </c>
      <c r="T530">
        <f>+atualizaçãoIMOVEIS!V529</f>
        <v>0</v>
      </c>
      <c r="U530" s="56">
        <f>IFERROR(VLOOKUP(G530,'Tabela de Peso'!B$36:E$53,4,0),1)</f>
        <v>1</v>
      </c>
      <c r="V530">
        <f>IF(J530=0,'Tabela de Peso'!E$11,'Tabela de Peso'!E$10)</f>
        <v>8</v>
      </c>
      <c r="W530" s="1">
        <f>IF(atualizaçãoIMOVEIS!AB529="Especial",'Tabela de Peso'!$E$4,1)</f>
        <v>1</v>
      </c>
      <c r="X530" s="1">
        <f>IFERROR(VLOOKUP(D530,'Tabela de Peso'!B:E,4,0),'Tabela de Peso'!E$32)</f>
        <v>-100</v>
      </c>
      <c r="Y530" s="70">
        <f>COUNTIF(Clientes!B:B,B530)</f>
        <v>11</v>
      </c>
      <c r="Z530" s="69">
        <f>+COUNTIF(Visitas!B:B,B530)</f>
        <v>0</v>
      </c>
      <c r="AA530" s="94">
        <f>IFERROR(VLOOKUP(B530,ZAP!A$2:AC$793,28,0),1)</f>
        <v>1</v>
      </c>
      <c r="AB530" s="65">
        <f>IFERROR(VLOOKUP(B530,ZAP!A$2:AC$793,26,0),1)</f>
        <v>1</v>
      </c>
      <c r="AC530" s="55">
        <f>IF(B530="",-9999999999,((AA530*'Tabela de Peso'!$E$7/H530)+(Z530*'Tabela de Peso'!$E$6/H530)+(Y530*'Tabela de Peso'!$E$5/H530)+(AB530*'Tabela de Peso'!$E$9+T530/1000)+W530+V530+X530+U530++AF530+S530+atualizaçãoIMOVEIS!R529)-I530-P530/1000)</f>
        <v>-9999999999</v>
      </c>
      <c r="AD530" s="66" t="str">
        <f>IFERROR(+VLOOKUP(B530,ZAP!A:D,3,0),"não")</f>
        <v>não</v>
      </c>
      <c r="AE530" s="55" t="str">
        <f>IF(B530="","",IF(A530&lt;81,IF(AD530="ativo","manter","inserir"),IF(AD530="ativo",IF(H530&lt;'Tabela de Peso'!D$8,"manter","retirar"),"Não anunciar")))</f>
        <v/>
      </c>
    </row>
    <row r="531" spans="1:31" s="11" customFormat="1" x14ac:dyDescent="0.25">
      <c r="A531" s="19"/>
      <c r="G531">
        <f>+atualizaçãoIMOVEIS!D530</f>
        <v>0</v>
      </c>
      <c r="H531" s="67">
        <f ca="1">IF('Tabela de Peso'!$E$8-atualizaçãoIMOVEIS!T530=0,1,'Tabela de Peso'!$E$8-atualizaçãoIMOVEIS!T530)</f>
        <v>45488</v>
      </c>
      <c r="Q531" s="62">
        <f>SUM(W$3:W531)</f>
        <v>529</v>
      </c>
      <c r="T531">
        <f>+atualizaçãoIMOVEIS!V530</f>
        <v>0</v>
      </c>
      <c r="U531" s="56">
        <f>IFERROR(VLOOKUP(G531,'Tabela de Peso'!B$36:E$53,4,0),1)</f>
        <v>1</v>
      </c>
      <c r="V531">
        <f>IF(J531=0,'Tabela de Peso'!E$11,'Tabela de Peso'!E$10)</f>
        <v>8</v>
      </c>
      <c r="W531" s="1">
        <f>IF(atualizaçãoIMOVEIS!AB530="Especial",'Tabela de Peso'!$E$4,1)</f>
        <v>1</v>
      </c>
      <c r="X531" s="1">
        <f>IFERROR(VLOOKUP(D531,'Tabela de Peso'!B:E,4,0),'Tabela de Peso'!E$32)</f>
        <v>-100</v>
      </c>
      <c r="Y531" s="70">
        <f>COUNTIF(Clientes!B:B,B531)</f>
        <v>11</v>
      </c>
      <c r="Z531" s="69">
        <f>+COUNTIF(Visitas!B:B,B531)</f>
        <v>0</v>
      </c>
      <c r="AA531" s="94">
        <f>IFERROR(VLOOKUP(B531,ZAP!A$2:AC$793,28,0),1)</f>
        <v>1</v>
      </c>
      <c r="AB531" s="65">
        <f>IFERROR(VLOOKUP(B531,ZAP!A$2:AC$793,26,0),1)</f>
        <v>1</v>
      </c>
      <c r="AC531" s="55">
        <f>IF(B531="",-9999999999,((AA531*'Tabela de Peso'!$E$7/H531)+(Z531*'Tabela de Peso'!$E$6/H531)+(Y531*'Tabela de Peso'!$E$5/H531)+(AB531*'Tabela de Peso'!$E$9+T531/1000)+W531+V531+X531+U531++AF531+S531+atualizaçãoIMOVEIS!R530)-I531-P531/1000)</f>
        <v>-9999999999</v>
      </c>
      <c r="AD531" s="66" t="str">
        <f>IFERROR(+VLOOKUP(B531,ZAP!A:D,3,0),"não")</f>
        <v>não</v>
      </c>
      <c r="AE531" s="55" t="str">
        <f>IF(B531="","",IF(A531&lt;81,IF(AD531="ativo","manter","inserir"),IF(AD531="ativo",IF(H531&lt;'Tabela de Peso'!D$8,"manter","retirar"),"Não anunciar")))</f>
        <v/>
      </c>
    </row>
    <row r="532" spans="1:31" s="11" customFormat="1" x14ac:dyDescent="0.25">
      <c r="A532" s="19"/>
      <c r="G532">
        <f>+atualizaçãoIMOVEIS!D531</f>
        <v>0</v>
      </c>
      <c r="H532" s="67">
        <f ca="1">IF('Tabela de Peso'!$E$8-atualizaçãoIMOVEIS!T531=0,1,'Tabela de Peso'!$E$8-atualizaçãoIMOVEIS!T531)</f>
        <v>45488</v>
      </c>
      <c r="Q532" s="62">
        <f>SUM(W$3:W532)</f>
        <v>530</v>
      </c>
      <c r="T532">
        <f>+atualizaçãoIMOVEIS!V531</f>
        <v>0</v>
      </c>
      <c r="U532" s="56">
        <f>IFERROR(VLOOKUP(G532,'Tabela de Peso'!B$36:E$53,4,0),1)</f>
        <v>1</v>
      </c>
      <c r="V532">
        <f>IF(J532=0,'Tabela de Peso'!E$11,'Tabela de Peso'!E$10)</f>
        <v>8</v>
      </c>
      <c r="W532" s="1">
        <f>IF(atualizaçãoIMOVEIS!AB531="Especial",'Tabela de Peso'!$E$4,1)</f>
        <v>1</v>
      </c>
      <c r="X532" s="1">
        <f>IFERROR(VLOOKUP(D532,'Tabela de Peso'!B:E,4,0),'Tabela de Peso'!E$32)</f>
        <v>-100</v>
      </c>
      <c r="Y532" s="70">
        <f>COUNTIF(Clientes!B:B,B532)</f>
        <v>11</v>
      </c>
      <c r="Z532" s="69">
        <f>+COUNTIF(Visitas!B:B,B532)</f>
        <v>0</v>
      </c>
      <c r="AA532" s="94">
        <f>IFERROR(VLOOKUP(B532,ZAP!A$2:AC$793,28,0),1)</f>
        <v>1</v>
      </c>
      <c r="AB532" s="65">
        <f>IFERROR(VLOOKUP(B532,ZAP!A$2:AC$793,26,0),1)</f>
        <v>1</v>
      </c>
      <c r="AC532" s="55">
        <f>IF(B532="",-9999999999,((AA532*'Tabela de Peso'!$E$7/H532)+(Z532*'Tabela de Peso'!$E$6/H532)+(Y532*'Tabela de Peso'!$E$5/H532)+(AB532*'Tabela de Peso'!$E$9+T532/1000)+W532+V532+X532+U532++AF532+S532+atualizaçãoIMOVEIS!R531)-I532-P532/1000)</f>
        <v>-9999999999</v>
      </c>
      <c r="AD532" s="66" t="str">
        <f>IFERROR(+VLOOKUP(B532,ZAP!A:D,3,0),"não")</f>
        <v>não</v>
      </c>
      <c r="AE532" s="55" t="str">
        <f>IF(B532="","",IF(A532&lt;81,IF(AD532="ativo","manter","inserir"),IF(AD532="ativo",IF(H532&lt;'Tabela de Peso'!D$8,"manter","retirar"),"Não anunciar")))</f>
        <v/>
      </c>
    </row>
    <row r="533" spans="1:31" s="11" customFormat="1" x14ac:dyDescent="0.25">
      <c r="A533" s="19"/>
      <c r="G533">
        <f>+atualizaçãoIMOVEIS!D532</f>
        <v>0</v>
      </c>
      <c r="H533" s="67">
        <f ca="1">IF('Tabela de Peso'!$E$8-atualizaçãoIMOVEIS!T532=0,1,'Tabela de Peso'!$E$8-atualizaçãoIMOVEIS!T532)</f>
        <v>45488</v>
      </c>
      <c r="Q533" s="62">
        <f>SUM(W$3:W533)</f>
        <v>531</v>
      </c>
      <c r="T533">
        <f>+atualizaçãoIMOVEIS!V532</f>
        <v>0</v>
      </c>
      <c r="U533" s="56">
        <f>IFERROR(VLOOKUP(G533,'Tabela de Peso'!B$36:E$53,4,0),1)</f>
        <v>1</v>
      </c>
      <c r="V533">
        <f>IF(J533=0,'Tabela de Peso'!E$11,'Tabela de Peso'!E$10)</f>
        <v>8</v>
      </c>
      <c r="W533" s="1">
        <f>IF(atualizaçãoIMOVEIS!AB532="Especial",'Tabela de Peso'!$E$4,1)</f>
        <v>1</v>
      </c>
      <c r="X533" s="1">
        <f>IFERROR(VLOOKUP(D533,'Tabela de Peso'!B:E,4,0),'Tabela de Peso'!E$32)</f>
        <v>-100</v>
      </c>
      <c r="Y533" s="70">
        <f>COUNTIF(Clientes!B:B,B533)</f>
        <v>11</v>
      </c>
      <c r="Z533" s="69">
        <f>+COUNTIF(Visitas!B:B,B533)</f>
        <v>0</v>
      </c>
      <c r="AA533" s="94">
        <f>IFERROR(VLOOKUP(B533,ZAP!A$2:AC$793,28,0),1)</f>
        <v>1</v>
      </c>
      <c r="AB533" s="65">
        <f>IFERROR(VLOOKUP(B533,ZAP!A$2:AC$793,26,0),1)</f>
        <v>1</v>
      </c>
      <c r="AC533" s="55">
        <f>IF(B533="",-9999999999,((AA533*'Tabela de Peso'!$E$7/H533)+(Z533*'Tabela de Peso'!$E$6/H533)+(Y533*'Tabela de Peso'!$E$5/H533)+(AB533*'Tabela de Peso'!$E$9+T533/1000)+W533+V533+X533+U533++AF533+S533+atualizaçãoIMOVEIS!R532)-I533-P533/1000)</f>
        <v>-9999999999</v>
      </c>
      <c r="AD533" s="66" t="str">
        <f>IFERROR(+VLOOKUP(B533,ZAP!A:D,3,0),"não")</f>
        <v>não</v>
      </c>
      <c r="AE533" s="55" t="str">
        <f>IF(B533="","",IF(A533&lt;81,IF(AD533="ativo","manter","inserir"),IF(AD533="ativo",IF(H533&lt;'Tabela de Peso'!D$8,"manter","retirar"),"Não anunciar")))</f>
        <v/>
      </c>
    </row>
    <row r="534" spans="1:31" s="11" customFormat="1" x14ac:dyDescent="0.25">
      <c r="A534" s="19"/>
      <c r="G534">
        <f>+atualizaçãoIMOVEIS!D533</f>
        <v>0</v>
      </c>
      <c r="H534" s="67">
        <f ca="1">IF('Tabela de Peso'!$E$8-atualizaçãoIMOVEIS!T533=0,1,'Tabela de Peso'!$E$8-atualizaçãoIMOVEIS!T533)</f>
        <v>45488</v>
      </c>
      <c r="Q534" s="62">
        <f>SUM(W$3:W534)</f>
        <v>532</v>
      </c>
      <c r="T534">
        <f>+atualizaçãoIMOVEIS!V533</f>
        <v>0</v>
      </c>
      <c r="U534" s="56">
        <f>IFERROR(VLOOKUP(G534,'Tabela de Peso'!B$36:E$53,4,0),1)</f>
        <v>1</v>
      </c>
      <c r="V534">
        <f>IF(J534=0,'Tabela de Peso'!E$11,'Tabela de Peso'!E$10)</f>
        <v>8</v>
      </c>
      <c r="W534" s="1">
        <f>IF(atualizaçãoIMOVEIS!AB533="Especial",'Tabela de Peso'!$E$4,1)</f>
        <v>1</v>
      </c>
      <c r="X534" s="1">
        <f>IFERROR(VLOOKUP(D534,'Tabela de Peso'!B:E,4,0),'Tabela de Peso'!E$32)</f>
        <v>-100</v>
      </c>
      <c r="Y534" s="70">
        <f>COUNTIF(Clientes!B:B,B534)</f>
        <v>11</v>
      </c>
      <c r="Z534" s="69">
        <f>+COUNTIF(Visitas!B:B,B534)</f>
        <v>0</v>
      </c>
      <c r="AA534" s="94">
        <f>IFERROR(VLOOKUP(B534,ZAP!A$2:AC$793,28,0),1)</f>
        <v>1</v>
      </c>
      <c r="AB534" s="65">
        <f>IFERROR(VLOOKUP(B534,ZAP!A$2:AC$793,26,0),1)</f>
        <v>1</v>
      </c>
      <c r="AC534" s="55">
        <f>IF(B534="",-9999999999,((AA534*'Tabela de Peso'!$E$7/H534)+(Z534*'Tabela de Peso'!$E$6/H534)+(Y534*'Tabela de Peso'!$E$5/H534)+(AB534*'Tabela de Peso'!$E$9+T534/1000)+W534+V534+X534+U534++AF534+S534+atualizaçãoIMOVEIS!R533)-I534-P534/1000)</f>
        <v>-9999999999</v>
      </c>
      <c r="AD534" s="66" t="str">
        <f>IFERROR(+VLOOKUP(B534,ZAP!A:D,3,0),"não")</f>
        <v>não</v>
      </c>
      <c r="AE534" s="55" t="str">
        <f>IF(B534="","",IF(A534&lt;81,IF(AD534="ativo","manter","inserir"),IF(AD534="ativo",IF(H534&lt;'Tabela de Peso'!D$8,"manter","retirar"),"Não anunciar")))</f>
        <v/>
      </c>
    </row>
    <row r="535" spans="1:31" s="11" customFormat="1" x14ac:dyDescent="0.25">
      <c r="A535" s="19"/>
      <c r="G535">
        <f>+atualizaçãoIMOVEIS!D534</f>
        <v>0</v>
      </c>
      <c r="H535" s="67">
        <f ca="1">IF('Tabela de Peso'!$E$8-atualizaçãoIMOVEIS!T534=0,1,'Tabela de Peso'!$E$8-atualizaçãoIMOVEIS!T534)</f>
        <v>45488</v>
      </c>
      <c r="Q535" s="62">
        <f>SUM(W$3:W535)</f>
        <v>533</v>
      </c>
      <c r="T535">
        <f>+atualizaçãoIMOVEIS!V534</f>
        <v>0</v>
      </c>
      <c r="U535" s="56">
        <f>IFERROR(VLOOKUP(G535,'Tabela de Peso'!B$36:E$53,4,0),1)</f>
        <v>1</v>
      </c>
      <c r="V535">
        <f>IF(J535=0,'Tabela de Peso'!E$11,'Tabela de Peso'!E$10)</f>
        <v>8</v>
      </c>
      <c r="W535" s="1">
        <f>IF(atualizaçãoIMOVEIS!AB534="Especial",'Tabela de Peso'!$E$4,1)</f>
        <v>1</v>
      </c>
      <c r="X535" s="1">
        <f>IFERROR(VLOOKUP(D535,'Tabela de Peso'!B:E,4,0),'Tabela de Peso'!E$32)</f>
        <v>-100</v>
      </c>
      <c r="Y535" s="70">
        <f>COUNTIF(Clientes!B:B,B535)</f>
        <v>11</v>
      </c>
      <c r="Z535" s="69">
        <f>+COUNTIF(Visitas!B:B,B535)</f>
        <v>0</v>
      </c>
      <c r="AA535" s="94">
        <f>IFERROR(VLOOKUP(B535,ZAP!A$2:AC$793,28,0),1)</f>
        <v>1</v>
      </c>
      <c r="AB535" s="65">
        <f>IFERROR(VLOOKUP(B535,ZAP!A$2:AC$793,26,0),1)</f>
        <v>1</v>
      </c>
      <c r="AC535" s="55">
        <f>IF(B535="",-9999999999,((AA535*'Tabela de Peso'!$E$7/H535)+(Z535*'Tabela de Peso'!$E$6/H535)+(Y535*'Tabela de Peso'!$E$5/H535)+(AB535*'Tabela de Peso'!$E$9+T535/1000)+W535+V535+X535+U535++AF535+S535+atualizaçãoIMOVEIS!R534)-I535-P535/1000)</f>
        <v>-9999999999</v>
      </c>
      <c r="AD535" s="66" t="str">
        <f>IFERROR(+VLOOKUP(B535,ZAP!A:D,3,0),"não")</f>
        <v>não</v>
      </c>
      <c r="AE535" s="55" t="str">
        <f>IF(B535="","",IF(A535&lt;81,IF(AD535="ativo","manter","inserir"),IF(AD535="ativo",IF(H535&lt;'Tabela de Peso'!D$8,"manter","retirar"),"Não anunciar")))</f>
        <v/>
      </c>
    </row>
    <row r="536" spans="1:31" s="11" customFormat="1" x14ac:dyDescent="0.25">
      <c r="A536" s="19"/>
      <c r="G536">
        <f>+atualizaçãoIMOVEIS!D535</f>
        <v>0</v>
      </c>
      <c r="H536" s="67">
        <f ca="1">IF('Tabela de Peso'!$E$8-atualizaçãoIMOVEIS!T535=0,1,'Tabela de Peso'!$E$8-atualizaçãoIMOVEIS!T535)</f>
        <v>45488</v>
      </c>
      <c r="Q536" s="62">
        <f>SUM(W$3:W536)</f>
        <v>534</v>
      </c>
      <c r="T536">
        <f>+atualizaçãoIMOVEIS!V535</f>
        <v>0</v>
      </c>
      <c r="U536" s="56">
        <f>IFERROR(VLOOKUP(G536,'Tabela de Peso'!B$36:E$53,4,0),1)</f>
        <v>1</v>
      </c>
      <c r="V536">
        <f>IF(J536=0,'Tabela de Peso'!E$11,'Tabela de Peso'!E$10)</f>
        <v>8</v>
      </c>
      <c r="W536" s="1">
        <f>IF(atualizaçãoIMOVEIS!AB535="Especial",'Tabela de Peso'!$E$4,1)</f>
        <v>1</v>
      </c>
      <c r="X536" s="1">
        <f>IFERROR(VLOOKUP(D536,'Tabela de Peso'!B:E,4,0),'Tabela de Peso'!E$32)</f>
        <v>-100</v>
      </c>
      <c r="Y536" s="70">
        <f>COUNTIF(Clientes!B:B,B536)</f>
        <v>11</v>
      </c>
      <c r="Z536" s="69">
        <f>+COUNTIF(Visitas!B:B,B536)</f>
        <v>0</v>
      </c>
      <c r="AA536" s="94">
        <f>IFERROR(VLOOKUP(B536,ZAP!A$2:AC$793,28,0),1)</f>
        <v>1</v>
      </c>
      <c r="AB536" s="65">
        <f>IFERROR(VLOOKUP(B536,ZAP!A$2:AC$793,26,0),1)</f>
        <v>1</v>
      </c>
      <c r="AC536" s="55">
        <f>IF(B536="",-9999999999,((AA536*'Tabela de Peso'!$E$7/H536)+(Z536*'Tabela de Peso'!$E$6/H536)+(Y536*'Tabela de Peso'!$E$5/H536)+(AB536*'Tabela de Peso'!$E$9+T536/1000)+W536+V536+X536+U536++AF536+S536+atualizaçãoIMOVEIS!R535)-I536-P536/1000)</f>
        <v>-9999999999</v>
      </c>
      <c r="AD536" s="66" t="str">
        <f>IFERROR(+VLOOKUP(B536,ZAP!A:D,3,0),"não")</f>
        <v>não</v>
      </c>
      <c r="AE536" s="55" t="str">
        <f>IF(B536="","",IF(A536&lt;81,IF(AD536="ativo","manter","inserir"),IF(AD536="ativo",IF(H536&lt;'Tabela de Peso'!D$8,"manter","retirar"),"Não anunciar")))</f>
        <v/>
      </c>
    </row>
    <row r="537" spans="1:31" s="11" customFormat="1" x14ac:dyDescent="0.25">
      <c r="A537" s="19"/>
      <c r="G537">
        <f>+atualizaçãoIMOVEIS!D536</f>
        <v>0</v>
      </c>
      <c r="H537" s="67">
        <f ca="1">IF('Tabela de Peso'!$E$8-atualizaçãoIMOVEIS!T536=0,1,'Tabela de Peso'!$E$8-atualizaçãoIMOVEIS!T536)</f>
        <v>45488</v>
      </c>
      <c r="Q537" s="62">
        <f>SUM(W$3:W537)</f>
        <v>535</v>
      </c>
      <c r="T537">
        <f>+atualizaçãoIMOVEIS!V536</f>
        <v>0</v>
      </c>
      <c r="U537" s="56">
        <f>IFERROR(VLOOKUP(G537,'Tabela de Peso'!B$36:E$53,4,0),1)</f>
        <v>1</v>
      </c>
      <c r="V537">
        <f>IF(J537=0,'Tabela de Peso'!E$11,'Tabela de Peso'!E$10)</f>
        <v>8</v>
      </c>
      <c r="W537" s="1">
        <f>IF(atualizaçãoIMOVEIS!AB536="Especial",'Tabela de Peso'!$E$4,1)</f>
        <v>1</v>
      </c>
      <c r="X537" s="1">
        <f>IFERROR(VLOOKUP(D537,'Tabela de Peso'!B:E,4,0),'Tabela de Peso'!E$32)</f>
        <v>-100</v>
      </c>
      <c r="Y537" s="70">
        <f>COUNTIF(Clientes!B:B,B537)</f>
        <v>11</v>
      </c>
      <c r="Z537" s="69">
        <f>+COUNTIF(Visitas!B:B,B537)</f>
        <v>0</v>
      </c>
      <c r="AA537" s="94">
        <f>IFERROR(VLOOKUP(B537,ZAP!A$2:AC$793,28,0),1)</f>
        <v>1</v>
      </c>
      <c r="AB537" s="65">
        <f>IFERROR(VLOOKUP(B537,ZAP!A$2:AC$793,26,0),1)</f>
        <v>1</v>
      </c>
      <c r="AC537" s="55">
        <f>IF(B537="",-9999999999,((AA537*'Tabela de Peso'!$E$7/H537)+(Z537*'Tabela de Peso'!$E$6/H537)+(Y537*'Tabela de Peso'!$E$5/H537)+(AB537*'Tabela de Peso'!$E$9+T537/1000)+W537+V537+X537+U537++AF537+S537+atualizaçãoIMOVEIS!R536)-I537-P537/1000)</f>
        <v>-9999999999</v>
      </c>
      <c r="AD537" s="66" t="str">
        <f>IFERROR(+VLOOKUP(B537,ZAP!A:D,3,0),"não")</f>
        <v>não</v>
      </c>
      <c r="AE537" s="55" t="str">
        <f>IF(B537="","",IF(A537&lt;81,IF(AD537="ativo","manter","inserir"),IF(AD537="ativo",IF(H537&lt;'Tabela de Peso'!D$8,"manter","retirar"),"Não anunciar")))</f>
        <v/>
      </c>
    </row>
    <row r="538" spans="1:31" s="11" customFormat="1" x14ac:dyDescent="0.25">
      <c r="A538" s="19"/>
      <c r="G538">
        <f>+atualizaçãoIMOVEIS!D537</f>
        <v>0</v>
      </c>
      <c r="H538" s="67">
        <f ca="1">IF('Tabela de Peso'!$E$8-atualizaçãoIMOVEIS!T537=0,1,'Tabela de Peso'!$E$8-atualizaçãoIMOVEIS!T537)</f>
        <v>45488</v>
      </c>
      <c r="Q538" s="62">
        <f>SUM(W$3:W538)</f>
        <v>536</v>
      </c>
      <c r="T538">
        <f>+atualizaçãoIMOVEIS!V537</f>
        <v>0</v>
      </c>
      <c r="U538" s="56">
        <f>IFERROR(VLOOKUP(G538,'Tabela de Peso'!B$36:E$53,4,0),1)</f>
        <v>1</v>
      </c>
      <c r="V538">
        <f>IF(J538=0,'Tabela de Peso'!E$11,'Tabela de Peso'!E$10)</f>
        <v>8</v>
      </c>
      <c r="W538" s="1">
        <f>IF(atualizaçãoIMOVEIS!AB537="Especial",'Tabela de Peso'!$E$4,1)</f>
        <v>1</v>
      </c>
      <c r="X538" s="1">
        <f>IFERROR(VLOOKUP(D538,'Tabela de Peso'!B:E,4,0),'Tabela de Peso'!E$32)</f>
        <v>-100</v>
      </c>
      <c r="Y538" s="70">
        <f>COUNTIF(Clientes!B:B,B538)</f>
        <v>11</v>
      </c>
      <c r="Z538" s="69">
        <f>+COUNTIF(Visitas!B:B,B538)</f>
        <v>0</v>
      </c>
      <c r="AA538" s="94">
        <f>IFERROR(VLOOKUP(B538,ZAP!A$2:AC$793,28,0),1)</f>
        <v>1</v>
      </c>
      <c r="AB538" s="65">
        <f>IFERROR(VLOOKUP(B538,ZAP!A$2:AC$793,26,0),1)</f>
        <v>1</v>
      </c>
      <c r="AC538" s="55">
        <f>IF(B538="",-9999999999,((AA538*'Tabela de Peso'!$E$7/H538)+(Z538*'Tabela de Peso'!$E$6/H538)+(Y538*'Tabela de Peso'!$E$5/H538)+(AB538*'Tabela de Peso'!$E$9+T538/1000)+W538+V538+X538+U538++AF538+S538+atualizaçãoIMOVEIS!R537)-I538-P538/1000)</f>
        <v>-9999999999</v>
      </c>
      <c r="AD538" s="66" t="str">
        <f>IFERROR(+VLOOKUP(B538,ZAP!A:D,3,0),"não")</f>
        <v>não</v>
      </c>
      <c r="AE538" s="55" t="str">
        <f>IF(B538="","",IF(A538&lt;81,IF(AD538="ativo","manter","inserir"),IF(AD538="ativo",IF(H538&lt;'Tabela de Peso'!D$8,"manter","retirar"),"Não anunciar")))</f>
        <v/>
      </c>
    </row>
    <row r="539" spans="1:31" s="11" customFormat="1" x14ac:dyDescent="0.25">
      <c r="A539" s="19"/>
      <c r="G539">
        <f>+atualizaçãoIMOVEIS!D538</f>
        <v>0</v>
      </c>
      <c r="H539" s="67">
        <f ca="1">IF('Tabela de Peso'!$E$8-atualizaçãoIMOVEIS!T538=0,1,'Tabela de Peso'!$E$8-atualizaçãoIMOVEIS!T538)</f>
        <v>45488</v>
      </c>
      <c r="Q539" s="62">
        <f>SUM(W$3:W539)</f>
        <v>537</v>
      </c>
      <c r="T539">
        <f>+atualizaçãoIMOVEIS!V538</f>
        <v>0</v>
      </c>
      <c r="U539" s="56">
        <f>IFERROR(VLOOKUP(G539,'Tabela de Peso'!B$36:E$53,4,0),1)</f>
        <v>1</v>
      </c>
      <c r="V539">
        <f>IF(J539=0,'Tabela de Peso'!E$11,'Tabela de Peso'!E$10)</f>
        <v>8</v>
      </c>
      <c r="W539" s="1">
        <f>IF(atualizaçãoIMOVEIS!AB538="Especial",'Tabela de Peso'!$E$4,1)</f>
        <v>1</v>
      </c>
      <c r="X539" s="1">
        <f>IFERROR(VLOOKUP(D539,'Tabela de Peso'!B:E,4,0),'Tabela de Peso'!E$32)</f>
        <v>-100</v>
      </c>
      <c r="Y539" s="70">
        <f>COUNTIF(Clientes!B:B,B539)</f>
        <v>11</v>
      </c>
      <c r="Z539" s="69">
        <f>+COUNTIF(Visitas!B:B,B539)</f>
        <v>0</v>
      </c>
      <c r="AA539" s="94">
        <f>IFERROR(VLOOKUP(B539,ZAP!A$2:AC$793,28,0),1)</f>
        <v>1</v>
      </c>
      <c r="AB539" s="65">
        <f>IFERROR(VLOOKUP(B539,ZAP!A$2:AC$793,26,0),1)</f>
        <v>1</v>
      </c>
      <c r="AC539" s="55">
        <f>IF(B539="",-9999999999,((AA539*'Tabela de Peso'!$E$7/H539)+(Z539*'Tabela de Peso'!$E$6/H539)+(Y539*'Tabela de Peso'!$E$5/H539)+(AB539*'Tabela de Peso'!$E$9+T539/1000)+W539+V539+X539+U539++AF539+S539+atualizaçãoIMOVEIS!R538)-I539-P539/1000)</f>
        <v>-9999999999</v>
      </c>
      <c r="AD539" s="66" t="str">
        <f>IFERROR(+VLOOKUP(B539,ZAP!A:D,3,0),"não")</f>
        <v>não</v>
      </c>
      <c r="AE539" s="55" t="str">
        <f>IF(B539="","",IF(A539&lt;81,IF(AD539="ativo","manter","inserir"),IF(AD539="ativo",IF(H539&lt;'Tabela de Peso'!D$8,"manter","retirar"),"Não anunciar")))</f>
        <v/>
      </c>
    </row>
    <row r="540" spans="1:31" s="11" customFormat="1" x14ac:dyDescent="0.25">
      <c r="A540" s="19"/>
      <c r="G540">
        <f>+atualizaçãoIMOVEIS!D539</f>
        <v>0</v>
      </c>
      <c r="H540" s="67">
        <f ca="1">IF('Tabela de Peso'!$E$8-atualizaçãoIMOVEIS!T539=0,1,'Tabela de Peso'!$E$8-atualizaçãoIMOVEIS!T539)</f>
        <v>45488</v>
      </c>
      <c r="Q540" s="62">
        <f>SUM(W$3:W540)</f>
        <v>538</v>
      </c>
      <c r="T540">
        <f>+atualizaçãoIMOVEIS!V539</f>
        <v>0</v>
      </c>
      <c r="U540" s="56">
        <f>IFERROR(VLOOKUP(G540,'Tabela de Peso'!B$36:E$53,4,0),1)</f>
        <v>1</v>
      </c>
      <c r="V540">
        <f>IF(J540=0,'Tabela de Peso'!E$11,'Tabela de Peso'!E$10)</f>
        <v>8</v>
      </c>
      <c r="W540" s="1">
        <f>IF(atualizaçãoIMOVEIS!AB539="Especial",'Tabela de Peso'!$E$4,1)</f>
        <v>1</v>
      </c>
      <c r="X540" s="1">
        <f>IFERROR(VLOOKUP(D540,'Tabela de Peso'!B:E,4,0),'Tabela de Peso'!E$32)</f>
        <v>-100</v>
      </c>
      <c r="Y540" s="70">
        <f>COUNTIF(Clientes!B:B,B540)</f>
        <v>11</v>
      </c>
      <c r="Z540" s="69">
        <f>+COUNTIF(Visitas!B:B,B540)</f>
        <v>0</v>
      </c>
      <c r="AA540" s="94">
        <f>IFERROR(VLOOKUP(B540,ZAP!A$2:AC$793,28,0),1)</f>
        <v>1</v>
      </c>
      <c r="AB540" s="65">
        <f>IFERROR(VLOOKUP(B540,ZAP!A$2:AC$793,26,0),1)</f>
        <v>1</v>
      </c>
      <c r="AC540" s="55">
        <f>IF(B540="",-9999999999,((AA540*'Tabela de Peso'!$E$7/H540)+(Z540*'Tabela de Peso'!$E$6/H540)+(Y540*'Tabela de Peso'!$E$5/H540)+(AB540*'Tabela de Peso'!$E$9+T540/1000)+W540+V540+X540+U540++AF540+S540+atualizaçãoIMOVEIS!R539)-I540-P540/1000)</f>
        <v>-9999999999</v>
      </c>
      <c r="AD540" s="66" t="str">
        <f>IFERROR(+VLOOKUP(B540,ZAP!A:D,3,0),"não")</f>
        <v>não</v>
      </c>
      <c r="AE540" s="55" t="str">
        <f>IF(B540="","",IF(A540&lt;81,IF(AD540="ativo","manter","inserir"),IF(AD540="ativo",IF(H540&lt;'Tabela de Peso'!D$8,"manter","retirar"),"Não anunciar")))</f>
        <v/>
      </c>
    </row>
    <row r="541" spans="1:31" s="11" customFormat="1" x14ac:dyDescent="0.25">
      <c r="A541" s="19"/>
      <c r="G541">
        <f>+atualizaçãoIMOVEIS!D540</f>
        <v>0</v>
      </c>
      <c r="H541" s="67">
        <f ca="1">IF('Tabela de Peso'!$E$8-atualizaçãoIMOVEIS!T540=0,1,'Tabela de Peso'!$E$8-atualizaçãoIMOVEIS!T540)</f>
        <v>45488</v>
      </c>
      <c r="Q541" s="62">
        <f>SUM(W$3:W541)</f>
        <v>539</v>
      </c>
      <c r="T541">
        <f>+atualizaçãoIMOVEIS!V540</f>
        <v>0</v>
      </c>
      <c r="U541" s="56">
        <f>IFERROR(VLOOKUP(G541,'Tabela de Peso'!B$36:E$53,4,0),1)</f>
        <v>1</v>
      </c>
      <c r="V541">
        <f>IF(J541=0,'Tabela de Peso'!E$11,'Tabela de Peso'!E$10)</f>
        <v>8</v>
      </c>
      <c r="W541" s="1">
        <f>IF(atualizaçãoIMOVEIS!AB540="Especial",'Tabela de Peso'!$E$4,1)</f>
        <v>1</v>
      </c>
      <c r="X541" s="1">
        <f>IFERROR(VLOOKUP(D541,'Tabela de Peso'!B:E,4,0),'Tabela de Peso'!E$32)</f>
        <v>-100</v>
      </c>
      <c r="Y541" s="70">
        <f>COUNTIF(Clientes!B:B,B541)</f>
        <v>11</v>
      </c>
      <c r="Z541" s="69">
        <f>+COUNTIF(Visitas!B:B,B541)</f>
        <v>0</v>
      </c>
      <c r="AA541" s="94">
        <f>IFERROR(VLOOKUP(B541,ZAP!A$2:AC$793,28,0),1)</f>
        <v>1</v>
      </c>
      <c r="AB541" s="65">
        <f>IFERROR(VLOOKUP(B541,ZAP!A$2:AC$793,26,0),1)</f>
        <v>1</v>
      </c>
      <c r="AC541" s="55">
        <f>IF(B541="",-9999999999,((AA541*'Tabela de Peso'!$E$7/H541)+(Z541*'Tabela de Peso'!$E$6/H541)+(Y541*'Tabela de Peso'!$E$5/H541)+(AB541*'Tabela de Peso'!$E$9+T541/1000)+W541+V541+X541+U541++AF541+S541+atualizaçãoIMOVEIS!R540)-I541-P541/1000)</f>
        <v>-9999999999</v>
      </c>
      <c r="AD541" s="66" t="str">
        <f>IFERROR(+VLOOKUP(B541,ZAP!A:D,3,0),"não")</f>
        <v>não</v>
      </c>
      <c r="AE541" s="55" t="str">
        <f>IF(B541="","",IF(A541&lt;81,IF(AD541="ativo","manter","inserir"),IF(AD541="ativo",IF(H541&lt;'Tabela de Peso'!D$8,"manter","retirar"),"Não anunciar")))</f>
        <v/>
      </c>
    </row>
    <row r="542" spans="1:31" s="11" customFormat="1" x14ac:dyDescent="0.25">
      <c r="A542" s="19"/>
      <c r="G542">
        <f>+atualizaçãoIMOVEIS!D541</f>
        <v>0</v>
      </c>
      <c r="H542" s="67">
        <f ca="1">IF('Tabela de Peso'!$E$8-atualizaçãoIMOVEIS!T541=0,1,'Tabela de Peso'!$E$8-atualizaçãoIMOVEIS!T541)</f>
        <v>45488</v>
      </c>
      <c r="Q542" s="62">
        <f>SUM(W$3:W542)</f>
        <v>540</v>
      </c>
      <c r="T542">
        <f>+atualizaçãoIMOVEIS!V541</f>
        <v>0</v>
      </c>
      <c r="U542" s="56">
        <f>IFERROR(VLOOKUP(G542,'Tabela de Peso'!B$36:E$53,4,0),1)</f>
        <v>1</v>
      </c>
      <c r="V542">
        <f>IF(J542=0,'Tabela de Peso'!E$11,'Tabela de Peso'!E$10)</f>
        <v>8</v>
      </c>
      <c r="W542" s="1">
        <f>IF(atualizaçãoIMOVEIS!AB541="Especial",'Tabela de Peso'!$E$4,1)</f>
        <v>1</v>
      </c>
      <c r="X542" s="1">
        <f>IFERROR(VLOOKUP(D542,'Tabela de Peso'!B:E,4,0),'Tabela de Peso'!E$32)</f>
        <v>-100</v>
      </c>
      <c r="Y542" s="70">
        <f>COUNTIF(Clientes!B:B,B542)</f>
        <v>11</v>
      </c>
      <c r="Z542" s="69">
        <f>+COUNTIF(Visitas!B:B,B542)</f>
        <v>0</v>
      </c>
      <c r="AA542" s="94">
        <f>IFERROR(VLOOKUP(B542,ZAP!A$2:AC$793,28,0),1)</f>
        <v>1</v>
      </c>
      <c r="AB542" s="65">
        <f>IFERROR(VLOOKUP(B542,ZAP!A$2:AC$793,26,0),1)</f>
        <v>1</v>
      </c>
      <c r="AC542" s="55">
        <f>IF(B542="",-9999999999,((AA542*'Tabela de Peso'!$E$7/H542)+(Z542*'Tabela de Peso'!$E$6/H542)+(Y542*'Tabela de Peso'!$E$5/H542)+(AB542*'Tabela de Peso'!$E$9+T542/1000)+W542+V542+X542+U542++AF542+S542+atualizaçãoIMOVEIS!R541)-I542-P542/1000)</f>
        <v>-9999999999</v>
      </c>
      <c r="AD542" s="66" t="str">
        <f>IFERROR(+VLOOKUP(B542,ZAP!A:D,3,0),"não")</f>
        <v>não</v>
      </c>
      <c r="AE542" s="55" t="str">
        <f>IF(B542="","",IF(A542&lt;81,IF(AD542="ativo","manter","inserir"),IF(AD542="ativo",IF(H542&lt;'Tabela de Peso'!D$8,"manter","retirar"),"Não anunciar")))</f>
        <v/>
      </c>
    </row>
    <row r="543" spans="1:31" s="11" customFormat="1" x14ac:dyDescent="0.25">
      <c r="A543" s="19"/>
      <c r="G543">
        <f>+atualizaçãoIMOVEIS!D542</f>
        <v>0</v>
      </c>
      <c r="H543" s="67">
        <f ca="1">IF('Tabela de Peso'!$E$8-atualizaçãoIMOVEIS!T542=0,1,'Tabela de Peso'!$E$8-atualizaçãoIMOVEIS!T542)</f>
        <v>45488</v>
      </c>
      <c r="Q543" s="62">
        <f>SUM(W$3:W543)</f>
        <v>541</v>
      </c>
      <c r="T543">
        <f>+atualizaçãoIMOVEIS!V542</f>
        <v>0</v>
      </c>
      <c r="U543" s="56">
        <f>IFERROR(VLOOKUP(G543,'Tabela de Peso'!B$36:E$53,4,0),1)</f>
        <v>1</v>
      </c>
      <c r="V543">
        <f>IF(J543=0,'Tabela de Peso'!E$11,'Tabela de Peso'!E$10)</f>
        <v>8</v>
      </c>
      <c r="W543" s="1">
        <f>IF(atualizaçãoIMOVEIS!AB542="Especial",'Tabela de Peso'!$E$4,1)</f>
        <v>1</v>
      </c>
      <c r="X543" s="1">
        <f>IFERROR(VLOOKUP(D543,'Tabela de Peso'!B:E,4,0),'Tabela de Peso'!E$32)</f>
        <v>-100</v>
      </c>
      <c r="Y543" s="70">
        <f>COUNTIF(Clientes!B:B,B543)</f>
        <v>11</v>
      </c>
      <c r="Z543" s="69">
        <f>+COUNTIF(Visitas!B:B,B543)</f>
        <v>0</v>
      </c>
      <c r="AA543" s="94">
        <f>IFERROR(VLOOKUP(B543,ZAP!A$2:AC$793,28,0),1)</f>
        <v>1</v>
      </c>
      <c r="AB543" s="65">
        <f>IFERROR(VLOOKUP(B543,ZAP!A$2:AC$793,26,0),1)</f>
        <v>1</v>
      </c>
      <c r="AC543" s="55">
        <f>IF(B543="",-9999999999,((AA543*'Tabela de Peso'!$E$7/H543)+(Z543*'Tabela de Peso'!$E$6/H543)+(Y543*'Tabela de Peso'!$E$5/H543)+(AB543*'Tabela de Peso'!$E$9+T543/1000)+W543+V543+X543+U543++AF543+S543+atualizaçãoIMOVEIS!R542)-I543-P543/1000)</f>
        <v>-9999999999</v>
      </c>
      <c r="AD543" s="66" t="str">
        <f>IFERROR(+VLOOKUP(B543,ZAP!A:D,3,0),"não")</f>
        <v>não</v>
      </c>
      <c r="AE543" s="55" t="str">
        <f>IF(B543="","",IF(A543&lt;81,IF(AD543="ativo","manter","inserir"),IF(AD543="ativo",IF(H543&lt;'Tabela de Peso'!D$8,"manter","retirar"),"Não anunciar")))</f>
        <v/>
      </c>
    </row>
    <row r="544" spans="1:31" s="11" customFormat="1" x14ac:dyDescent="0.25">
      <c r="A544" s="19"/>
      <c r="G544">
        <f>+atualizaçãoIMOVEIS!D543</f>
        <v>0</v>
      </c>
      <c r="H544" s="67">
        <f ca="1">IF('Tabela de Peso'!$E$8-atualizaçãoIMOVEIS!T543=0,1,'Tabela de Peso'!$E$8-atualizaçãoIMOVEIS!T543)</f>
        <v>45488</v>
      </c>
      <c r="Q544" s="62">
        <f>SUM(W$3:W544)</f>
        <v>542</v>
      </c>
      <c r="T544">
        <f>+atualizaçãoIMOVEIS!V543</f>
        <v>0</v>
      </c>
      <c r="U544" s="56">
        <f>IFERROR(VLOOKUP(G544,'Tabela de Peso'!B$36:E$53,4,0),1)</f>
        <v>1</v>
      </c>
      <c r="V544">
        <f>IF(J544=0,'Tabela de Peso'!E$11,'Tabela de Peso'!E$10)</f>
        <v>8</v>
      </c>
      <c r="W544" s="1">
        <f>IF(atualizaçãoIMOVEIS!AB543="Especial",'Tabela de Peso'!$E$4,1)</f>
        <v>1</v>
      </c>
      <c r="X544" s="1">
        <f>IFERROR(VLOOKUP(D544,'Tabela de Peso'!B:E,4,0),'Tabela de Peso'!E$32)</f>
        <v>-100</v>
      </c>
      <c r="Y544" s="70">
        <f>COUNTIF(Clientes!B:B,B544)</f>
        <v>11</v>
      </c>
      <c r="Z544" s="69">
        <f>+COUNTIF(Visitas!B:B,B544)</f>
        <v>0</v>
      </c>
      <c r="AA544" s="94">
        <f>IFERROR(VLOOKUP(B544,ZAP!A$2:AC$793,28,0),1)</f>
        <v>1</v>
      </c>
      <c r="AB544" s="65">
        <f>IFERROR(VLOOKUP(B544,ZAP!A$2:AC$793,26,0),1)</f>
        <v>1</v>
      </c>
      <c r="AC544" s="55">
        <f>IF(B544="",-9999999999,((AA544*'Tabela de Peso'!$E$7/H544)+(Z544*'Tabela de Peso'!$E$6/H544)+(Y544*'Tabela de Peso'!$E$5/H544)+(AB544*'Tabela de Peso'!$E$9+T544/1000)+W544+V544+X544+U544++AF544+S544+atualizaçãoIMOVEIS!R543)-I544-P544/1000)</f>
        <v>-9999999999</v>
      </c>
      <c r="AD544" s="66" t="str">
        <f>IFERROR(+VLOOKUP(B544,ZAP!A:D,3,0),"não")</f>
        <v>não</v>
      </c>
      <c r="AE544" s="55" t="str">
        <f>IF(B544="","",IF(A544&lt;81,IF(AD544="ativo","manter","inserir"),IF(AD544="ativo",IF(H544&lt;'Tabela de Peso'!D$8,"manter","retirar"),"Não anunciar")))</f>
        <v/>
      </c>
    </row>
    <row r="545" spans="1:31" s="11" customFormat="1" x14ac:dyDescent="0.25">
      <c r="A545" s="19"/>
      <c r="G545">
        <f>+atualizaçãoIMOVEIS!D544</f>
        <v>0</v>
      </c>
      <c r="H545" s="67">
        <f ca="1">IF('Tabela de Peso'!$E$8-atualizaçãoIMOVEIS!T544=0,1,'Tabela de Peso'!$E$8-atualizaçãoIMOVEIS!T544)</f>
        <v>45488</v>
      </c>
      <c r="Q545" s="62">
        <f>SUM(W$3:W545)</f>
        <v>543</v>
      </c>
      <c r="T545">
        <f>+atualizaçãoIMOVEIS!V544</f>
        <v>0</v>
      </c>
      <c r="U545" s="56">
        <f>IFERROR(VLOOKUP(G545,'Tabela de Peso'!B$36:E$53,4,0),1)</f>
        <v>1</v>
      </c>
      <c r="V545">
        <f>IF(J545=0,'Tabela de Peso'!E$11,'Tabela de Peso'!E$10)</f>
        <v>8</v>
      </c>
      <c r="W545" s="1">
        <f>IF(atualizaçãoIMOVEIS!AB544="Especial",'Tabela de Peso'!$E$4,1)</f>
        <v>1</v>
      </c>
      <c r="X545" s="1">
        <f>IFERROR(VLOOKUP(D545,'Tabela de Peso'!B:E,4,0),'Tabela de Peso'!E$32)</f>
        <v>-100</v>
      </c>
      <c r="Y545" s="70">
        <f>COUNTIF(Clientes!B:B,B545)</f>
        <v>11</v>
      </c>
      <c r="Z545" s="69">
        <f>+COUNTIF(Visitas!B:B,B545)</f>
        <v>0</v>
      </c>
      <c r="AA545" s="94">
        <f>IFERROR(VLOOKUP(B545,ZAP!A$2:AC$793,28,0),1)</f>
        <v>1</v>
      </c>
      <c r="AB545" s="65">
        <f>IFERROR(VLOOKUP(B545,ZAP!A$2:AC$793,26,0),1)</f>
        <v>1</v>
      </c>
      <c r="AC545" s="55">
        <f>IF(B545="",-9999999999,((AA545*'Tabela de Peso'!$E$7/H545)+(Z545*'Tabela de Peso'!$E$6/H545)+(Y545*'Tabela de Peso'!$E$5/H545)+(AB545*'Tabela de Peso'!$E$9+T545/1000)+W545+V545+X545+U545++AF545+S545+atualizaçãoIMOVEIS!R544)-I545-P545/1000)</f>
        <v>-9999999999</v>
      </c>
      <c r="AD545" s="66" t="str">
        <f>IFERROR(+VLOOKUP(B545,ZAP!A:D,3,0),"não")</f>
        <v>não</v>
      </c>
      <c r="AE545" s="55" t="str">
        <f>IF(B545="","",IF(A545&lt;81,IF(AD545="ativo","manter","inserir"),IF(AD545="ativo",IF(H545&lt;'Tabela de Peso'!D$8,"manter","retirar"),"Não anunciar")))</f>
        <v/>
      </c>
    </row>
    <row r="546" spans="1:31" s="11" customFormat="1" x14ac:dyDescent="0.25">
      <c r="A546" s="19"/>
      <c r="G546">
        <f>+atualizaçãoIMOVEIS!D545</f>
        <v>0</v>
      </c>
      <c r="H546" s="67">
        <f ca="1">IF('Tabela de Peso'!$E$8-atualizaçãoIMOVEIS!T545=0,1,'Tabela de Peso'!$E$8-atualizaçãoIMOVEIS!T545)</f>
        <v>45488</v>
      </c>
      <c r="Q546" s="62">
        <f>SUM(W$3:W546)</f>
        <v>544</v>
      </c>
      <c r="T546">
        <f>+atualizaçãoIMOVEIS!V545</f>
        <v>0</v>
      </c>
      <c r="U546" s="56">
        <f>IFERROR(VLOOKUP(G546,'Tabela de Peso'!B$36:E$53,4,0),1)</f>
        <v>1</v>
      </c>
      <c r="V546">
        <f>IF(J546=0,'Tabela de Peso'!E$11,'Tabela de Peso'!E$10)</f>
        <v>8</v>
      </c>
      <c r="W546" s="1">
        <f>IF(atualizaçãoIMOVEIS!AB545="Especial",'Tabela de Peso'!$E$4,1)</f>
        <v>1</v>
      </c>
      <c r="X546" s="1">
        <f>IFERROR(VLOOKUP(D546,'Tabela de Peso'!B:E,4,0),'Tabela de Peso'!E$32)</f>
        <v>-100</v>
      </c>
      <c r="Y546" s="70">
        <f>COUNTIF(Clientes!B:B,B546)</f>
        <v>11</v>
      </c>
      <c r="Z546" s="69">
        <f>+COUNTIF(Visitas!B:B,B546)</f>
        <v>0</v>
      </c>
      <c r="AA546" s="94">
        <f>IFERROR(VLOOKUP(B546,ZAP!A$2:AC$793,28,0),1)</f>
        <v>1</v>
      </c>
      <c r="AB546" s="65">
        <f>IFERROR(VLOOKUP(B546,ZAP!A$2:AC$793,26,0),1)</f>
        <v>1</v>
      </c>
      <c r="AC546" s="55">
        <f>IF(B546="",-9999999999,((AA546*'Tabela de Peso'!$E$7/H546)+(Z546*'Tabela de Peso'!$E$6/H546)+(Y546*'Tabela de Peso'!$E$5/H546)+(AB546*'Tabela de Peso'!$E$9+T546/1000)+W546+V546+X546+U546++AF546+S546+atualizaçãoIMOVEIS!R545)-I546-P546/1000)</f>
        <v>-9999999999</v>
      </c>
      <c r="AD546" s="66" t="str">
        <f>IFERROR(+VLOOKUP(B546,ZAP!A:D,3,0),"não")</f>
        <v>não</v>
      </c>
      <c r="AE546" s="55" t="str">
        <f>IF(B546="","",IF(A546&lt;81,IF(AD546="ativo","manter","inserir"),IF(AD546="ativo",IF(H546&lt;'Tabela de Peso'!D$8,"manter","retirar"),"Não anunciar")))</f>
        <v/>
      </c>
    </row>
    <row r="547" spans="1:31" s="11" customFormat="1" x14ac:dyDescent="0.25">
      <c r="A547" s="19"/>
      <c r="G547">
        <f>+atualizaçãoIMOVEIS!D546</f>
        <v>0</v>
      </c>
      <c r="H547" s="67">
        <f ca="1">IF('Tabela de Peso'!$E$8-atualizaçãoIMOVEIS!T546=0,1,'Tabela de Peso'!$E$8-atualizaçãoIMOVEIS!T546)</f>
        <v>45488</v>
      </c>
      <c r="Q547" s="62">
        <f>SUM(W$3:W547)</f>
        <v>545</v>
      </c>
      <c r="T547">
        <f>+atualizaçãoIMOVEIS!V546</f>
        <v>0</v>
      </c>
      <c r="U547" s="56">
        <f>IFERROR(VLOOKUP(G547,'Tabela de Peso'!B$36:E$53,4,0),1)</f>
        <v>1</v>
      </c>
      <c r="V547">
        <f>IF(J547=0,'Tabela de Peso'!E$11,'Tabela de Peso'!E$10)</f>
        <v>8</v>
      </c>
      <c r="W547" s="1">
        <f>IF(atualizaçãoIMOVEIS!AB546="Especial",'Tabela de Peso'!$E$4,1)</f>
        <v>1</v>
      </c>
      <c r="X547" s="1">
        <f>IFERROR(VLOOKUP(D547,'Tabela de Peso'!B:E,4,0),'Tabela de Peso'!E$32)</f>
        <v>-100</v>
      </c>
      <c r="Y547" s="70">
        <f>COUNTIF(Clientes!B:B,B547)</f>
        <v>11</v>
      </c>
      <c r="Z547" s="69">
        <f>+COUNTIF(Visitas!B:B,B547)</f>
        <v>0</v>
      </c>
      <c r="AA547" s="94">
        <f>IFERROR(VLOOKUP(B547,ZAP!A$2:AC$793,28,0),1)</f>
        <v>1</v>
      </c>
      <c r="AB547" s="65">
        <f>IFERROR(VLOOKUP(B547,ZAP!A$2:AC$793,26,0),1)</f>
        <v>1</v>
      </c>
      <c r="AC547" s="55">
        <f>IF(B547="",-9999999999,((AA547*'Tabela de Peso'!$E$7/H547)+(Z547*'Tabela de Peso'!$E$6/H547)+(Y547*'Tabela de Peso'!$E$5/H547)+(AB547*'Tabela de Peso'!$E$9+T547/1000)+W547+V547+X547+U547++AF547+S547+atualizaçãoIMOVEIS!R546)-I547-P547/1000)</f>
        <v>-9999999999</v>
      </c>
      <c r="AD547" s="66" t="str">
        <f>IFERROR(+VLOOKUP(B547,ZAP!A:D,3,0),"não")</f>
        <v>não</v>
      </c>
      <c r="AE547" s="55" t="str">
        <f>IF(B547="","",IF(A547&lt;81,IF(AD547="ativo","manter","inserir"),IF(AD547="ativo",IF(H547&lt;'Tabela de Peso'!D$8,"manter","retirar"),"Não anunciar")))</f>
        <v/>
      </c>
    </row>
    <row r="548" spans="1:31" s="11" customFormat="1" x14ac:dyDescent="0.25">
      <c r="A548" s="19"/>
      <c r="G548">
        <f>+atualizaçãoIMOVEIS!D547</f>
        <v>0</v>
      </c>
      <c r="H548" s="67">
        <f ca="1">IF('Tabela de Peso'!$E$8-atualizaçãoIMOVEIS!T547=0,1,'Tabela de Peso'!$E$8-atualizaçãoIMOVEIS!T547)</f>
        <v>45488</v>
      </c>
      <c r="Q548" s="62">
        <f>SUM(W$3:W548)</f>
        <v>546</v>
      </c>
      <c r="T548">
        <f>+atualizaçãoIMOVEIS!V547</f>
        <v>0</v>
      </c>
      <c r="U548" s="56">
        <f>IFERROR(VLOOKUP(G548,'Tabela de Peso'!B$36:E$53,4,0),1)</f>
        <v>1</v>
      </c>
      <c r="V548">
        <f>IF(J548=0,'Tabela de Peso'!E$11,'Tabela de Peso'!E$10)</f>
        <v>8</v>
      </c>
      <c r="W548" s="1">
        <f>IF(atualizaçãoIMOVEIS!AB547="Especial",'Tabela de Peso'!$E$4,1)</f>
        <v>1</v>
      </c>
      <c r="X548" s="1">
        <f>IFERROR(VLOOKUP(D548,'Tabela de Peso'!B:E,4,0),'Tabela de Peso'!E$32)</f>
        <v>-100</v>
      </c>
      <c r="Y548" s="70">
        <f>COUNTIF(Clientes!B:B,B548)</f>
        <v>11</v>
      </c>
      <c r="Z548" s="69">
        <f>+COUNTIF(Visitas!B:B,B548)</f>
        <v>0</v>
      </c>
      <c r="AA548" s="94">
        <f>IFERROR(VLOOKUP(B548,ZAP!A$2:AC$793,28,0),1)</f>
        <v>1</v>
      </c>
      <c r="AB548" s="65">
        <f>IFERROR(VLOOKUP(B548,ZAP!A$2:AC$793,26,0),1)</f>
        <v>1</v>
      </c>
      <c r="AC548" s="55">
        <f>IF(B548="",-9999999999,((AA548*'Tabela de Peso'!$E$7/H548)+(Z548*'Tabela de Peso'!$E$6/H548)+(Y548*'Tabela de Peso'!$E$5/H548)+(AB548*'Tabela de Peso'!$E$9+T548/1000)+W548+V548+X548+U548++AF548+S548+atualizaçãoIMOVEIS!R547)-I548-P548/1000)</f>
        <v>-9999999999</v>
      </c>
      <c r="AD548" s="66" t="str">
        <f>IFERROR(+VLOOKUP(B548,ZAP!A:D,3,0),"não")</f>
        <v>não</v>
      </c>
      <c r="AE548" s="55" t="str">
        <f>IF(B548="","",IF(A548&lt;81,IF(AD548="ativo","manter","inserir"),IF(AD548="ativo",IF(H548&lt;'Tabela de Peso'!D$8,"manter","retirar"),"Não anunciar")))</f>
        <v/>
      </c>
    </row>
    <row r="549" spans="1:31" s="11" customFormat="1" x14ac:dyDescent="0.25">
      <c r="A549" s="19"/>
      <c r="G549">
        <f>+atualizaçãoIMOVEIS!D548</f>
        <v>0</v>
      </c>
      <c r="H549" s="67">
        <f ca="1">IF('Tabela de Peso'!$E$8-atualizaçãoIMOVEIS!T548=0,1,'Tabela de Peso'!$E$8-atualizaçãoIMOVEIS!T548)</f>
        <v>45488</v>
      </c>
      <c r="Q549" s="62">
        <f>SUM(W$3:W549)</f>
        <v>547</v>
      </c>
      <c r="T549">
        <f>+atualizaçãoIMOVEIS!V548</f>
        <v>0</v>
      </c>
      <c r="U549" s="56">
        <f>IFERROR(VLOOKUP(G549,'Tabela de Peso'!B$36:E$53,4,0),1)</f>
        <v>1</v>
      </c>
      <c r="V549">
        <f>IF(J549=0,'Tabela de Peso'!E$11,'Tabela de Peso'!E$10)</f>
        <v>8</v>
      </c>
      <c r="W549" s="1">
        <f>IF(atualizaçãoIMOVEIS!AB548="Especial",'Tabela de Peso'!$E$4,1)</f>
        <v>1</v>
      </c>
      <c r="X549" s="1">
        <f>IFERROR(VLOOKUP(D549,'Tabela de Peso'!B:E,4,0),'Tabela de Peso'!E$32)</f>
        <v>-100</v>
      </c>
      <c r="Y549" s="70">
        <f>COUNTIF(Clientes!B:B,B549)</f>
        <v>11</v>
      </c>
      <c r="Z549" s="69">
        <f>+COUNTIF(Visitas!B:B,B549)</f>
        <v>0</v>
      </c>
      <c r="AA549" s="94">
        <f>IFERROR(VLOOKUP(B549,ZAP!A$2:AC$793,28,0),1)</f>
        <v>1</v>
      </c>
      <c r="AB549" s="65">
        <f>IFERROR(VLOOKUP(B549,ZAP!A$2:AC$793,26,0),1)</f>
        <v>1</v>
      </c>
      <c r="AC549" s="55">
        <f>IF(B549="",-9999999999,((AA549*'Tabela de Peso'!$E$7/H549)+(Z549*'Tabela de Peso'!$E$6/H549)+(Y549*'Tabela de Peso'!$E$5/H549)+(AB549*'Tabela de Peso'!$E$9+T549/1000)+W549+V549+X549+U549++AF549+S549+atualizaçãoIMOVEIS!R548)-I549-P549/1000)</f>
        <v>-9999999999</v>
      </c>
      <c r="AD549" s="66" t="str">
        <f>IFERROR(+VLOOKUP(B549,ZAP!A:D,3,0),"não")</f>
        <v>não</v>
      </c>
      <c r="AE549" s="55" t="str">
        <f>IF(B549="","",IF(A549&lt;81,IF(AD549="ativo","manter","inserir"),IF(AD549="ativo",IF(H549&lt;'Tabela de Peso'!D$8,"manter","retirar"),"Não anunciar")))</f>
        <v/>
      </c>
    </row>
    <row r="550" spans="1:31" s="11" customFormat="1" x14ac:dyDescent="0.25">
      <c r="A550" s="19"/>
      <c r="G550">
        <f>+atualizaçãoIMOVEIS!D549</f>
        <v>0</v>
      </c>
      <c r="H550" s="67">
        <f ca="1">IF('Tabela de Peso'!$E$8-atualizaçãoIMOVEIS!T549=0,1,'Tabela de Peso'!$E$8-atualizaçãoIMOVEIS!T549)</f>
        <v>45488</v>
      </c>
      <c r="Q550" s="62">
        <f>SUM(W$3:W550)</f>
        <v>548</v>
      </c>
      <c r="T550">
        <f>+atualizaçãoIMOVEIS!V549</f>
        <v>0</v>
      </c>
      <c r="U550" s="56">
        <f>IFERROR(VLOOKUP(G550,'Tabela de Peso'!B$36:E$53,4,0),1)</f>
        <v>1</v>
      </c>
      <c r="V550">
        <f>IF(J550=0,'Tabela de Peso'!E$11,'Tabela de Peso'!E$10)</f>
        <v>8</v>
      </c>
      <c r="W550" s="1">
        <f>IF(atualizaçãoIMOVEIS!AB549="Especial",'Tabela de Peso'!$E$4,1)</f>
        <v>1</v>
      </c>
      <c r="X550" s="1">
        <f>IFERROR(VLOOKUP(D550,'Tabela de Peso'!B:E,4,0),'Tabela de Peso'!E$32)</f>
        <v>-100</v>
      </c>
      <c r="Y550" s="70">
        <f>COUNTIF(Clientes!B:B,B550)</f>
        <v>11</v>
      </c>
      <c r="Z550" s="69">
        <f>+COUNTIF(Visitas!B:B,B550)</f>
        <v>0</v>
      </c>
      <c r="AA550" s="94">
        <f>IFERROR(VLOOKUP(B550,ZAP!A$2:AC$793,28,0),1)</f>
        <v>1</v>
      </c>
      <c r="AB550" s="65">
        <f>IFERROR(VLOOKUP(B550,ZAP!A$2:AC$793,26,0),1)</f>
        <v>1</v>
      </c>
      <c r="AC550" s="55">
        <f>IF(B550="",-9999999999,((AA550*'Tabela de Peso'!$E$7/H550)+(Z550*'Tabela de Peso'!$E$6/H550)+(Y550*'Tabela de Peso'!$E$5/H550)+(AB550*'Tabela de Peso'!$E$9+T550/1000)+W550+V550+X550+U550++AF550+S550+atualizaçãoIMOVEIS!R549)-I550-P550/1000)</f>
        <v>-9999999999</v>
      </c>
      <c r="AD550" s="66" t="str">
        <f>IFERROR(+VLOOKUP(B550,ZAP!A:D,3,0),"não")</f>
        <v>não</v>
      </c>
      <c r="AE550" s="55" t="str">
        <f>IF(B550="","",IF(A550&lt;81,IF(AD550="ativo","manter","inserir"),IF(AD550="ativo",IF(H550&lt;'Tabela de Peso'!D$8,"manter","retirar"),"Não anunciar")))</f>
        <v/>
      </c>
    </row>
    <row r="551" spans="1:31" s="11" customFormat="1" x14ac:dyDescent="0.25">
      <c r="A551" s="19"/>
      <c r="G551">
        <f>+atualizaçãoIMOVEIS!D550</f>
        <v>0</v>
      </c>
      <c r="H551" s="67">
        <f ca="1">IF('Tabela de Peso'!$E$8-atualizaçãoIMOVEIS!T550=0,1,'Tabela de Peso'!$E$8-atualizaçãoIMOVEIS!T550)</f>
        <v>45488</v>
      </c>
      <c r="Q551" s="62">
        <f>SUM(W$3:W551)</f>
        <v>549</v>
      </c>
      <c r="T551">
        <f>+atualizaçãoIMOVEIS!V550</f>
        <v>0</v>
      </c>
      <c r="U551" s="56">
        <f>IFERROR(VLOOKUP(G551,'Tabela de Peso'!B$36:E$53,4,0),1)</f>
        <v>1</v>
      </c>
      <c r="V551">
        <f>IF(J551=0,'Tabela de Peso'!E$11,'Tabela de Peso'!E$10)</f>
        <v>8</v>
      </c>
      <c r="W551" s="1">
        <f>IF(atualizaçãoIMOVEIS!AB550="Especial",'Tabela de Peso'!$E$4,1)</f>
        <v>1</v>
      </c>
      <c r="X551" s="1">
        <f>IFERROR(VLOOKUP(D551,'Tabela de Peso'!B:E,4,0),'Tabela de Peso'!E$32)</f>
        <v>-100</v>
      </c>
      <c r="Y551" s="70">
        <f>COUNTIF(Clientes!B:B,B551)</f>
        <v>11</v>
      </c>
      <c r="Z551" s="69">
        <f>+COUNTIF(Visitas!B:B,B551)</f>
        <v>0</v>
      </c>
      <c r="AA551" s="94">
        <f>IFERROR(VLOOKUP(B551,ZAP!A$2:AC$793,28,0),1)</f>
        <v>1</v>
      </c>
      <c r="AB551" s="65">
        <f>IFERROR(VLOOKUP(B551,ZAP!A$2:AC$793,26,0),1)</f>
        <v>1</v>
      </c>
      <c r="AC551" s="55">
        <f>IF(B551="",-9999999999,((AA551*'Tabela de Peso'!$E$7/H551)+(Z551*'Tabela de Peso'!$E$6/H551)+(Y551*'Tabela de Peso'!$E$5/H551)+(AB551*'Tabela de Peso'!$E$9+T551/1000)+W551+V551+X551+U551++AF551+S551+atualizaçãoIMOVEIS!R550)-I551-P551/1000)</f>
        <v>-9999999999</v>
      </c>
      <c r="AD551" s="66" t="str">
        <f>IFERROR(+VLOOKUP(B551,ZAP!A:D,3,0),"não")</f>
        <v>não</v>
      </c>
      <c r="AE551" s="55" t="str">
        <f>IF(B551="","",IF(A551&lt;81,IF(AD551="ativo","manter","inserir"),IF(AD551="ativo",IF(H551&lt;'Tabela de Peso'!D$8,"manter","retirar"),"Não anunciar")))</f>
        <v/>
      </c>
    </row>
    <row r="552" spans="1:31" s="11" customFormat="1" x14ac:dyDescent="0.25">
      <c r="A552" s="19"/>
      <c r="G552">
        <f>+atualizaçãoIMOVEIS!D551</f>
        <v>0</v>
      </c>
      <c r="H552" s="67">
        <f ca="1">IF('Tabela de Peso'!$E$8-atualizaçãoIMOVEIS!T551=0,1,'Tabela de Peso'!$E$8-atualizaçãoIMOVEIS!T551)</f>
        <v>45488</v>
      </c>
      <c r="Q552" s="62">
        <f>SUM(W$3:W552)</f>
        <v>550</v>
      </c>
      <c r="T552">
        <f>+atualizaçãoIMOVEIS!V551</f>
        <v>0</v>
      </c>
      <c r="U552" s="56">
        <f>IFERROR(VLOOKUP(G552,'Tabela de Peso'!B$36:E$53,4,0),1)</f>
        <v>1</v>
      </c>
      <c r="V552">
        <f>IF(J552=0,'Tabela de Peso'!E$11,'Tabela de Peso'!E$10)</f>
        <v>8</v>
      </c>
      <c r="W552" s="1">
        <f>IF(atualizaçãoIMOVEIS!AB551="Especial",'Tabela de Peso'!$E$4,1)</f>
        <v>1</v>
      </c>
      <c r="X552" s="1">
        <f>IFERROR(VLOOKUP(D552,'Tabela de Peso'!B:E,4,0),'Tabela de Peso'!E$32)</f>
        <v>-100</v>
      </c>
      <c r="Y552" s="70">
        <f>COUNTIF(Clientes!B:B,B552)</f>
        <v>11</v>
      </c>
      <c r="Z552" s="69">
        <f>+COUNTIF(Visitas!B:B,B552)</f>
        <v>0</v>
      </c>
      <c r="AA552" s="94">
        <f>IFERROR(VLOOKUP(B552,ZAP!A$2:AC$793,28,0),1)</f>
        <v>1</v>
      </c>
      <c r="AB552" s="65">
        <f>IFERROR(VLOOKUP(B552,ZAP!A$2:AC$793,26,0),1)</f>
        <v>1</v>
      </c>
      <c r="AC552" s="55">
        <f>IF(B552="",-9999999999,((AA552*'Tabela de Peso'!$E$7/H552)+(Z552*'Tabela de Peso'!$E$6/H552)+(Y552*'Tabela de Peso'!$E$5/H552)+(AB552*'Tabela de Peso'!$E$9+T552/1000)+W552+V552+X552+U552++AF552+S552+atualizaçãoIMOVEIS!R551)-I552-P552/1000)</f>
        <v>-9999999999</v>
      </c>
      <c r="AD552" s="66" t="str">
        <f>IFERROR(+VLOOKUP(B552,ZAP!A:D,3,0),"não")</f>
        <v>não</v>
      </c>
      <c r="AE552" s="55" t="str">
        <f>IF(B552="","",IF(A552&lt;81,IF(AD552="ativo","manter","inserir"),IF(AD552="ativo",IF(H552&lt;'Tabela de Peso'!D$8,"manter","retirar"),"Não anunciar")))</f>
        <v/>
      </c>
    </row>
    <row r="553" spans="1:31" s="11" customFormat="1" x14ac:dyDescent="0.25">
      <c r="A553" s="19"/>
      <c r="G553">
        <f>+atualizaçãoIMOVEIS!D552</f>
        <v>0</v>
      </c>
      <c r="H553" s="67">
        <f ca="1">IF('Tabela de Peso'!$E$8-atualizaçãoIMOVEIS!T552=0,1,'Tabela de Peso'!$E$8-atualizaçãoIMOVEIS!T552)</f>
        <v>45488</v>
      </c>
      <c r="Q553" s="62">
        <f>SUM(W$3:W553)</f>
        <v>551</v>
      </c>
      <c r="T553">
        <f>+atualizaçãoIMOVEIS!V552</f>
        <v>0</v>
      </c>
      <c r="U553" s="56">
        <f>IFERROR(VLOOKUP(G553,'Tabela de Peso'!B$36:E$53,4,0),1)</f>
        <v>1</v>
      </c>
      <c r="V553">
        <f>IF(J553=0,'Tabela de Peso'!E$11,'Tabela de Peso'!E$10)</f>
        <v>8</v>
      </c>
      <c r="W553" s="1">
        <f>IF(atualizaçãoIMOVEIS!AB552="Especial",'Tabela de Peso'!$E$4,1)</f>
        <v>1</v>
      </c>
      <c r="X553" s="1">
        <f>IFERROR(VLOOKUP(D553,'Tabela de Peso'!B:E,4,0),'Tabela de Peso'!E$32)</f>
        <v>-100</v>
      </c>
      <c r="Y553" s="70">
        <f>COUNTIF(Clientes!B:B,B553)</f>
        <v>11</v>
      </c>
      <c r="Z553" s="69">
        <f>+COUNTIF(Visitas!B:B,B553)</f>
        <v>0</v>
      </c>
      <c r="AA553" s="94">
        <f>IFERROR(VLOOKUP(B553,ZAP!A$2:AC$793,28,0),1)</f>
        <v>1</v>
      </c>
      <c r="AB553" s="65">
        <f>IFERROR(VLOOKUP(B553,ZAP!A$2:AC$793,26,0),1)</f>
        <v>1</v>
      </c>
      <c r="AC553" s="55">
        <f>IF(B553="",-9999999999,((AA553*'Tabela de Peso'!$E$7/H553)+(Z553*'Tabela de Peso'!$E$6/H553)+(Y553*'Tabela de Peso'!$E$5/H553)+(AB553*'Tabela de Peso'!$E$9+T553/1000)+W553+V553+X553+U553++AF553+S553+atualizaçãoIMOVEIS!R552)-I553-P553/1000)</f>
        <v>-9999999999</v>
      </c>
      <c r="AD553" s="66" t="str">
        <f>IFERROR(+VLOOKUP(B553,ZAP!A:D,3,0),"não")</f>
        <v>não</v>
      </c>
      <c r="AE553" s="55" t="str">
        <f>IF(B553="","",IF(A553&lt;81,IF(AD553="ativo","manter","inserir"),IF(AD553="ativo",IF(H553&lt;'Tabela de Peso'!D$8,"manter","retirar"),"Não anunciar")))</f>
        <v/>
      </c>
    </row>
    <row r="554" spans="1:31" s="11" customFormat="1" x14ac:dyDescent="0.25">
      <c r="A554" s="19"/>
      <c r="G554">
        <f>+atualizaçãoIMOVEIS!D553</f>
        <v>0</v>
      </c>
      <c r="H554" s="67">
        <f ca="1">IF('Tabela de Peso'!$E$8-atualizaçãoIMOVEIS!T553=0,1,'Tabela de Peso'!$E$8-atualizaçãoIMOVEIS!T553)</f>
        <v>45488</v>
      </c>
      <c r="Q554" s="62">
        <f>SUM(W$3:W554)</f>
        <v>552</v>
      </c>
      <c r="T554">
        <f>+atualizaçãoIMOVEIS!V553</f>
        <v>0</v>
      </c>
      <c r="U554" s="56">
        <f>IFERROR(VLOOKUP(G554,'Tabela de Peso'!B$36:E$53,4,0),1)</f>
        <v>1</v>
      </c>
      <c r="V554">
        <f>IF(J554=0,'Tabela de Peso'!E$11,'Tabela de Peso'!E$10)</f>
        <v>8</v>
      </c>
      <c r="W554" s="1">
        <f>IF(atualizaçãoIMOVEIS!AB553="Especial",'Tabela de Peso'!$E$4,1)</f>
        <v>1</v>
      </c>
      <c r="X554" s="1">
        <f>IFERROR(VLOOKUP(D554,'Tabela de Peso'!B:E,4,0),'Tabela de Peso'!E$32)</f>
        <v>-100</v>
      </c>
      <c r="Y554" s="70">
        <f>COUNTIF(Clientes!B:B,B554)</f>
        <v>11</v>
      </c>
      <c r="Z554" s="69">
        <f>+COUNTIF(Visitas!B:B,B554)</f>
        <v>0</v>
      </c>
      <c r="AA554" s="94">
        <f>IFERROR(VLOOKUP(B554,ZAP!A$2:AC$793,28,0),1)</f>
        <v>1</v>
      </c>
      <c r="AB554" s="65">
        <f>IFERROR(VLOOKUP(B554,ZAP!A$2:AC$793,26,0),1)</f>
        <v>1</v>
      </c>
      <c r="AC554" s="55">
        <f>IF(B554="",-9999999999,((AA554*'Tabela de Peso'!$E$7/H554)+(Z554*'Tabela de Peso'!$E$6/H554)+(Y554*'Tabela de Peso'!$E$5/H554)+(AB554*'Tabela de Peso'!$E$9+T554/1000)+W554+V554+X554+U554++AF554+S554+atualizaçãoIMOVEIS!R553)-I554-P554/1000)</f>
        <v>-9999999999</v>
      </c>
      <c r="AD554" s="66" t="str">
        <f>IFERROR(+VLOOKUP(B554,ZAP!A:D,3,0),"não")</f>
        <v>não</v>
      </c>
      <c r="AE554" s="55" t="str">
        <f>IF(B554="","",IF(A554&lt;81,IF(AD554="ativo","manter","inserir"),IF(AD554="ativo",IF(H554&lt;'Tabela de Peso'!D$8,"manter","retirar"),"Não anunciar")))</f>
        <v/>
      </c>
    </row>
    <row r="555" spans="1:31" s="11" customFormat="1" x14ac:dyDescent="0.25">
      <c r="A555" s="19"/>
      <c r="G555">
        <f>+atualizaçãoIMOVEIS!D554</f>
        <v>0</v>
      </c>
      <c r="H555" s="67">
        <f ca="1">IF('Tabela de Peso'!$E$8-atualizaçãoIMOVEIS!T554=0,1,'Tabela de Peso'!$E$8-atualizaçãoIMOVEIS!T554)</f>
        <v>45488</v>
      </c>
      <c r="Q555" s="62">
        <f>SUM(W$3:W555)</f>
        <v>553</v>
      </c>
      <c r="T555">
        <f>+atualizaçãoIMOVEIS!V554</f>
        <v>0</v>
      </c>
      <c r="U555" s="56">
        <f>IFERROR(VLOOKUP(G555,'Tabela de Peso'!B$36:E$53,4,0),1)</f>
        <v>1</v>
      </c>
      <c r="V555">
        <f>IF(J555=0,'Tabela de Peso'!E$11,'Tabela de Peso'!E$10)</f>
        <v>8</v>
      </c>
      <c r="W555" s="1">
        <f>IF(atualizaçãoIMOVEIS!AB554="Especial",'Tabela de Peso'!$E$4,1)</f>
        <v>1</v>
      </c>
      <c r="X555" s="1">
        <f>IFERROR(VLOOKUP(D555,'Tabela de Peso'!B:E,4,0),'Tabela de Peso'!E$32)</f>
        <v>-100</v>
      </c>
      <c r="Y555" s="70">
        <f>COUNTIF(Clientes!B:B,B555)</f>
        <v>11</v>
      </c>
      <c r="Z555" s="69">
        <f>+COUNTIF(Visitas!B:B,B555)</f>
        <v>0</v>
      </c>
      <c r="AA555" s="94">
        <f>IFERROR(VLOOKUP(B555,ZAP!A$2:AC$793,28,0),1)</f>
        <v>1</v>
      </c>
      <c r="AB555" s="65">
        <f>IFERROR(VLOOKUP(B555,ZAP!A$2:AC$793,26,0),1)</f>
        <v>1</v>
      </c>
      <c r="AC555" s="55">
        <f>IF(B555="",-9999999999,((AA555*'Tabela de Peso'!$E$7/H555)+(Z555*'Tabela de Peso'!$E$6/H555)+(Y555*'Tabela de Peso'!$E$5/H555)+(AB555*'Tabela de Peso'!$E$9+T555/1000)+W555+V555+X555+U555++AF555+S555+atualizaçãoIMOVEIS!R554)-I555-P555/1000)</f>
        <v>-9999999999</v>
      </c>
      <c r="AD555" s="66" t="str">
        <f>IFERROR(+VLOOKUP(B555,ZAP!A:D,3,0),"não")</f>
        <v>não</v>
      </c>
      <c r="AE555" s="55" t="str">
        <f>IF(B555="","",IF(A555&lt;81,IF(AD555="ativo","manter","inserir"),IF(AD555="ativo",IF(H555&lt;'Tabela de Peso'!D$8,"manter","retirar"),"Não anunciar")))</f>
        <v/>
      </c>
    </row>
    <row r="556" spans="1:31" s="11" customFormat="1" x14ac:dyDescent="0.25">
      <c r="A556" s="19"/>
      <c r="G556">
        <f>+atualizaçãoIMOVEIS!D555</f>
        <v>0</v>
      </c>
      <c r="H556" s="67">
        <f ca="1">IF('Tabela de Peso'!$E$8-atualizaçãoIMOVEIS!T555=0,1,'Tabela de Peso'!$E$8-atualizaçãoIMOVEIS!T555)</f>
        <v>45488</v>
      </c>
      <c r="Q556" s="62">
        <f>SUM(W$3:W556)</f>
        <v>554</v>
      </c>
      <c r="T556">
        <f>+atualizaçãoIMOVEIS!V555</f>
        <v>0</v>
      </c>
      <c r="U556" s="56">
        <f>IFERROR(VLOOKUP(G556,'Tabela de Peso'!B$36:E$53,4,0),1)</f>
        <v>1</v>
      </c>
      <c r="V556">
        <f>IF(J556=0,'Tabela de Peso'!E$11,'Tabela de Peso'!E$10)</f>
        <v>8</v>
      </c>
      <c r="W556" s="1">
        <f>IF(atualizaçãoIMOVEIS!AB555="Especial",'Tabela de Peso'!$E$4,1)</f>
        <v>1</v>
      </c>
      <c r="X556" s="1">
        <f>IFERROR(VLOOKUP(D556,'Tabela de Peso'!B:E,4,0),'Tabela de Peso'!E$32)</f>
        <v>-100</v>
      </c>
      <c r="Y556" s="70">
        <f>COUNTIF(Clientes!B:B,B556)</f>
        <v>11</v>
      </c>
      <c r="Z556" s="69">
        <f>+COUNTIF(Visitas!B:B,B556)</f>
        <v>0</v>
      </c>
      <c r="AA556" s="94">
        <f>IFERROR(VLOOKUP(B556,ZAP!A$2:AC$793,28,0),1)</f>
        <v>1</v>
      </c>
      <c r="AB556" s="65">
        <f>IFERROR(VLOOKUP(B556,ZAP!A$2:AC$793,26,0),1)</f>
        <v>1</v>
      </c>
      <c r="AC556" s="55">
        <f>IF(B556="",-9999999999,((AA556*'Tabela de Peso'!$E$7/H556)+(Z556*'Tabela de Peso'!$E$6/H556)+(Y556*'Tabela de Peso'!$E$5/H556)+(AB556*'Tabela de Peso'!$E$9+T556/1000)+W556+V556+X556+U556++AF556+S556+atualizaçãoIMOVEIS!R555)-I556-P556/1000)</f>
        <v>-9999999999</v>
      </c>
      <c r="AD556" s="66" t="str">
        <f>IFERROR(+VLOOKUP(B556,ZAP!A:D,3,0),"não")</f>
        <v>não</v>
      </c>
      <c r="AE556" s="55" t="str">
        <f>IF(B556="","",IF(A556&lt;81,IF(AD556="ativo","manter","inserir"),IF(AD556="ativo",IF(H556&lt;'Tabela de Peso'!D$8,"manter","retirar"),"Não anunciar")))</f>
        <v/>
      </c>
    </row>
    <row r="557" spans="1:31" s="11" customFormat="1" x14ac:dyDescent="0.25">
      <c r="A557" s="19"/>
      <c r="G557">
        <f>+atualizaçãoIMOVEIS!D556</f>
        <v>0</v>
      </c>
      <c r="H557" s="67">
        <f ca="1">IF('Tabela de Peso'!$E$8-atualizaçãoIMOVEIS!T556=0,1,'Tabela de Peso'!$E$8-atualizaçãoIMOVEIS!T556)</f>
        <v>45488</v>
      </c>
      <c r="Q557" s="62">
        <f>SUM(W$3:W557)</f>
        <v>555</v>
      </c>
      <c r="T557">
        <f>+atualizaçãoIMOVEIS!V556</f>
        <v>0</v>
      </c>
      <c r="U557" s="56">
        <f>IFERROR(VLOOKUP(G557,'Tabela de Peso'!B$36:E$53,4,0),1)</f>
        <v>1</v>
      </c>
      <c r="V557">
        <f>IF(J557=0,'Tabela de Peso'!E$11,'Tabela de Peso'!E$10)</f>
        <v>8</v>
      </c>
      <c r="W557" s="1">
        <f>IF(atualizaçãoIMOVEIS!AB556="Especial",'Tabela de Peso'!$E$4,1)</f>
        <v>1</v>
      </c>
      <c r="X557" s="1">
        <f>IFERROR(VLOOKUP(D557,'Tabela de Peso'!B:E,4,0),'Tabela de Peso'!E$32)</f>
        <v>-100</v>
      </c>
      <c r="Y557" s="70">
        <f>COUNTIF(Clientes!B:B,B557)</f>
        <v>11</v>
      </c>
      <c r="Z557" s="69">
        <f>+COUNTIF(Visitas!B:B,B557)</f>
        <v>0</v>
      </c>
      <c r="AA557" s="94">
        <f>IFERROR(VLOOKUP(B557,ZAP!A$2:AC$793,28,0),1)</f>
        <v>1</v>
      </c>
      <c r="AB557" s="65">
        <f>IFERROR(VLOOKUP(B557,ZAP!A$2:AC$793,26,0),1)</f>
        <v>1</v>
      </c>
      <c r="AC557" s="55">
        <f>IF(B557="",-9999999999,((AA557*'Tabela de Peso'!$E$7/H557)+(Z557*'Tabela de Peso'!$E$6/H557)+(Y557*'Tabela de Peso'!$E$5/H557)+(AB557*'Tabela de Peso'!$E$9+T557/1000)+W557+V557+X557+U557++AF557+S557+atualizaçãoIMOVEIS!R556)-I557-P557/1000)</f>
        <v>-9999999999</v>
      </c>
      <c r="AD557" s="66" t="str">
        <f>IFERROR(+VLOOKUP(B557,ZAP!A:D,3,0),"não")</f>
        <v>não</v>
      </c>
      <c r="AE557" s="55" t="str">
        <f>IF(B557="","",IF(A557&lt;81,IF(AD557="ativo","manter","inserir"),IF(AD557="ativo",IF(H557&lt;'Tabela de Peso'!D$8,"manter","retirar"),"Não anunciar")))</f>
        <v/>
      </c>
    </row>
    <row r="558" spans="1:31" s="11" customFormat="1" x14ac:dyDescent="0.25">
      <c r="A558" s="19"/>
      <c r="G558">
        <f>+atualizaçãoIMOVEIS!D557</f>
        <v>0</v>
      </c>
      <c r="H558" s="67">
        <f ca="1">IF('Tabela de Peso'!$E$8-atualizaçãoIMOVEIS!T557=0,1,'Tabela de Peso'!$E$8-atualizaçãoIMOVEIS!T557)</f>
        <v>45488</v>
      </c>
      <c r="Q558" s="62">
        <f>SUM(W$3:W558)</f>
        <v>556</v>
      </c>
      <c r="T558">
        <f>+atualizaçãoIMOVEIS!V557</f>
        <v>0</v>
      </c>
      <c r="U558" s="56">
        <f>IFERROR(VLOOKUP(G558,'Tabela de Peso'!B$36:E$53,4,0),1)</f>
        <v>1</v>
      </c>
      <c r="V558">
        <f>IF(J558=0,'Tabela de Peso'!E$11,'Tabela de Peso'!E$10)</f>
        <v>8</v>
      </c>
      <c r="W558" s="1">
        <f>IF(atualizaçãoIMOVEIS!AB557="Especial",'Tabela de Peso'!$E$4,1)</f>
        <v>1</v>
      </c>
      <c r="X558" s="1">
        <f>IFERROR(VLOOKUP(D558,'Tabela de Peso'!B:E,4,0),'Tabela de Peso'!E$32)</f>
        <v>-100</v>
      </c>
      <c r="Y558" s="70">
        <f>COUNTIF(Clientes!B:B,B558)</f>
        <v>11</v>
      </c>
      <c r="Z558" s="69">
        <f>+COUNTIF(Visitas!B:B,B558)</f>
        <v>0</v>
      </c>
      <c r="AA558" s="94">
        <f>IFERROR(VLOOKUP(B558,ZAP!A$2:AC$793,28,0),1)</f>
        <v>1</v>
      </c>
      <c r="AB558" s="65">
        <f>IFERROR(VLOOKUP(B558,ZAP!A$2:AC$793,26,0),1)</f>
        <v>1</v>
      </c>
      <c r="AC558" s="55">
        <f>IF(B558="",-9999999999,((AA558*'Tabela de Peso'!$E$7/H558)+(Z558*'Tabela de Peso'!$E$6/H558)+(Y558*'Tabela de Peso'!$E$5/H558)+(AB558*'Tabela de Peso'!$E$9+T558/1000)+W558+V558+X558+U558++AF558+S558+atualizaçãoIMOVEIS!R557)-I558-P558/1000)</f>
        <v>-9999999999</v>
      </c>
      <c r="AD558" s="66" t="str">
        <f>IFERROR(+VLOOKUP(B558,ZAP!A:D,3,0),"não")</f>
        <v>não</v>
      </c>
      <c r="AE558" s="55" t="str">
        <f>IF(B558="","",IF(A558&lt;81,IF(AD558="ativo","manter","inserir"),IF(AD558="ativo",IF(H558&lt;'Tabela de Peso'!D$8,"manter","retirar"),"Não anunciar")))</f>
        <v/>
      </c>
    </row>
    <row r="559" spans="1:31" s="11" customFormat="1" x14ac:dyDescent="0.25">
      <c r="A559" s="19"/>
      <c r="G559">
        <f>+atualizaçãoIMOVEIS!D558</f>
        <v>0</v>
      </c>
      <c r="H559" s="67">
        <f ca="1">IF('Tabela de Peso'!$E$8-atualizaçãoIMOVEIS!T558=0,1,'Tabela de Peso'!$E$8-atualizaçãoIMOVEIS!T558)</f>
        <v>45488</v>
      </c>
      <c r="Q559" s="62">
        <f>SUM(W$3:W559)</f>
        <v>557</v>
      </c>
      <c r="T559">
        <f>+atualizaçãoIMOVEIS!V558</f>
        <v>0</v>
      </c>
      <c r="U559" s="56">
        <f>IFERROR(VLOOKUP(G559,'Tabela de Peso'!B$36:E$53,4,0),1)</f>
        <v>1</v>
      </c>
      <c r="V559">
        <f>IF(J559=0,'Tabela de Peso'!E$11,'Tabela de Peso'!E$10)</f>
        <v>8</v>
      </c>
      <c r="W559" s="1">
        <f>IF(atualizaçãoIMOVEIS!AB558="Especial",'Tabela de Peso'!$E$4,1)</f>
        <v>1</v>
      </c>
      <c r="X559" s="1">
        <f>IFERROR(VLOOKUP(D559,'Tabela de Peso'!B:E,4,0),'Tabela de Peso'!E$32)</f>
        <v>-100</v>
      </c>
      <c r="Y559" s="70">
        <f>COUNTIF(Clientes!B:B,B559)</f>
        <v>11</v>
      </c>
      <c r="Z559" s="69">
        <f>+COUNTIF(Visitas!B:B,B559)</f>
        <v>0</v>
      </c>
      <c r="AA559" s="94">
        <f>IFERROR(VLOOKUP(B559,ZAP!A$2:AC$793,28,0),1)</f>
        <v>1</v>
      </c>
      <c r="AB559" s="65">
        <f>IFERROR(VLOOKUP(B559,ZAP!A$2:AC$793,26,0),1)</f>
        <v>1</v>
      </c>
      <c r="AC559" s="55">
        <f>IF(B559="",-9999999999,((AA559*'Tabela de Peso'!$E$7/H559)+(Z559*'Tabela de Peso'!$E$6/H559)+(Y559*'Tabela de Peso'!$E$5/H559)+(AB559*'Tabela de Peso'!$E$9+T559/1000)+W559+V559+X559+U559++AF559+S559+atualizaçãoIMOVEIS!R558)-I559-P559/1000)</f>
        <v>-9999999999</v>
      </c>
      <c r="AD559" s="66" t="str">
        <f>IFERROR(+VLOOKUP(B559,ZAP!A:D,3,0),"não")</f>
        <v>não</v>
      </c>
      <c r="AE559" s="55" t="str">
        <f>IF(B559="","",IF(A559&lt;81,IF(AD559="ativo","manter","inserir"),IF(AD559="ativo",IF(H559&lt;'Tabela de Peso'!D$8,"manter","retirar"),"Não anunciar")))</f>
        <v/>
      </c>
    </row>
    <row r="560" spans="1:31" s="11" customFormat="1" x14ac:dyDescent="0.25">
      <c r="A560" s="19"/>
      <c r="G560">
        <f>+atualizaçãoIMOVEIS!D559</f>
        <v>0</v>
      </c>
      <c r="H560" s="67">
        <f ca="1">IF('Tabela de Peso'!$E$8-atualizaçãoIMOVEIS!T559=0,1,'Tabela de Peso'!$E$8-atualizaçãoIMOVEIS!T559)</f>
        <v>45488</v>
      </c>
      <c r="Q560" s="62">
        <f>SUM(W$3:W560)</f>
        <v>558</v>
      </c>
      <c r="T560">
        <f>+atualizaçãoIMOVEIS!V559</f>
        <v>0</v>
      </c>
      <c r="U560" s="56">
        <f>IFERROR(VLOOKUP(G560,'Tabela de Peso'!B$36:E$53,4,0),1)</f>
        <v>1</v>
      </c>
      <c r="V560">
        <f>IF(J560=0,'Tabela de Peso'!E$11,'Tabela de Peso'!E$10)</f>
        <v>8</v>
      </c>
      <c r="W560" s="1">
        <f>IF(atualizaçãoIMOVEIS!AB559="Especial",'Tabela de Peso'!$E$4,1)</f>
        <v>1</v>
      </c>
      <c r="X560" s="1">
        <f>IFERROR(VLOOKUP(D560,'Tabela de Peso'!B:E,4,0),'Tabela de Peso'!E$32)</f>
        <v>-100</v>
      </c>
      <c r="Y560" s="70">
        <f>COUNTIF(Clientes!B:B,B560)</f>
        <v>11</v>
      </c>
      <c r="Z560" s="69">
        <f>+COUNTIF(Visitas!B:B,B560)</f>
        <v>0</v>
      </c>
      <c r="AA560" s="94">
        <f>IFERROR(VLOOKUP(B560,ZAP!A$2:AC$793,28,0),1)</f>
        <v>1</v>
      </c>
      <c r="AB560" s="65">
        <f>IFERROR(VLOOKUP(B560,ZAP!A$2:AC$793,26,0),1)</f>
        <v>1</v>
      </c>
      <c r="AC560" s="55">
        <f>IF(B560="",-9999999999,((AA560*'Tabela de Peso'!$E$7/H560)+(Z560*'Tabela de Peso'!$E$6/H560)+(Y560*'Tabela de Peso'!$E$5/H560)+(AB560*'Tabela de Peso'!$E$9+T560/1000)+W560+V560+X560+U560++AF560+S560+atualizaçãoIMOVEIS!R559)-I560-P560/1000)</f>
        <v>-9999999999</v>
      </c>
      <c r="AD560" s="66" t="str">
        <f>IFERROR(+VLOOKUP(B560,ZAP!A:D,3,0),"não")</f>
        <v>não</v>
      </c>
      <c r="AE560" s="55" t="str">
        <f>IF(B560="","",IF(A560&lt;81,IF(AD560="ativo","manter","inserir"),IF(AD560="ativo",IF(H560&lt;'Tabela de Peso'!D$8,"manter","retirar"),"Não anunciar")))</f>
        <v/>
      </c>
    </row>
    <row r="561" spans="1:31" s="11" customFormat="1" x14ac:dyDescent="0.25">
      <c r="A561" s="19"/>
      <c r="G561">
        <f>+atualizaçãoIMOVEIS!D560</f>
        <v>0</v>
      </c>
      <c r="H561" s="67">
        <f ca="1">IF('Tabela de Peso'!$E$8-atualizaçãoIMOVEIS!T560=0,1,'Tabela de Peso'!$E$8-atualizaçãoIMOVEIS!T560)</f>
        <v>45488</v>
      </c>
      <c r="Q561" s="62">
        <f>SUM(W$3:W561)</f>
        <v>559</v>
      </c>
      <c r="T561">
        <f>+atualizaçãoIMOVEIS!V560</f>
        <v>0</v>
      </c>
      <c r="U561" s="56">
        <f>IFERROR(VLOOKUP(G561,'Tabela de Peso'!B$36:E$53,4,0),1)</f>
        <v>1</v>
      </c>
      <c r="V561">
        <f>IF(J561=0,'Tabela de Peso'!E$11,'Tabela de Peso'!E$10)</f>
        <v>8</v>
      </c>
      <c r="W561" s="1">
        <f>IF(atualizaçãoIMOVEIS!AB560="Especial",'Tabela de Peso'!$E$4,1)</f>
        <v>1</v>
      </c>
      <c r="X561" s="1">
        <f>IFERROR(VLOOKUP(D561,'Tabela de Peso'!B:E,4,0),'Tabela de Peso'!E$32)</f>
        <v>-100</v>
      </c>
      <c r="Y561" s="70">
        <f>COUNTIF(Clientes!B:B,B561)</f>
        <v>11</v>
      </c>
      <c r="Z561" s="69">
        <f>+COUNTIF(Visitas!B:B,B561)</f>
        <v>0</v>
      </c>
      <c r="AA561" s="94">
        <f>IFERROR(VLOOKUP(B561,ZAP!A$2:AC$793,28,0),1)</f>
        <v>1</v>
      </c>
      <c r="AB561" s="65">
        <f>IFERROR(VLOOKUP(B561,ZAP!A$2:AC$793,26,0),1)</f>
        <v>1</v>
      </c>
      <c r="AC561" s="55">
        <f>IF(B561="",-9999999999,((AA561*'Tabela de Peso'!$E$7/H561)+(Z561*'Tabela de Peso'!$E$6/H561)+(Y561*'Tabela de Peso'!$E$5/H561)+(AB561*'Tabela de Peso'!$E$9+T561/1000)+W561+V561+X561+U561++AF561+S561+atualizaçãoIMOVEIS!R560)-I561-P561/1000)</f>
        <v>-9999999999</v>
      </c>
      <c r="AD561" s="66" t="str">
        <f>IFERROR(+VLOOKUP(B561,ZAP!A:D,3,0),"não")</f>
        <v>não</v>
      </c>
      <c r="AE561" s="55" t="str">
        <f>IF(B561="","",IF(A561&lt;81,IF(AD561="ativo","manter","inserir"),IF(AD561="ativo",IF(H561&lt;'Tabela de Peso'!D$8,"manter","retirar"),"Não anunciar")))</f>
        <v/>
      </c>
    </row>
    <row r="562" spans="1:31" s="11" customFormat="1" x14ac:dyDescent="0.25">
      <c r="A562" s="19"/>
      <c r="G562">
        <f>+atualizaçãoIMOVEIS!D561</f>
        <v>0</v>
      </c>
      <c r="H562" s="67">
        <f ca="1">IF('Tabela de Peso'!$E$8-atualizaçãoIMOVEIS!T561=0,1,'Tabela de Peso'!$E$8-atualizaçãoIMOVEIS!T561)</f>
        <v>45488</v>
      </c>
      <c r="Q562" s="62">
        <f>SUM(W$3:W562)</f>
        <v>560</v>
      </c>
      <c r="T562">
        <f>+atualizaçãoIMOVEIS!V561</f>
        <v>0</v>
      </c>
      <c r="U562" s="56">
        <f>IFERROR(VLOOKUP(G562,'Tabela de Peso'!B$36:E$53,4,0),1)</f>
        <v>1</v>
      </c>
      <c r="V562">
        <f>IF(J562=0,'Tabela de Peso'!E$11,'Tabela de Peso'!E$10)</f>
        <v>8</v>
      </c>
      <c r="W562" s="1">
        <f>IF(atualizaçãoIMOVEIS!AB561="Especial",'Tabela de Peso'!$E$4,1)</f>
        <v>1</v>
      </c>
      <c r="X562" s="1">
        <f>IFERROR(VLOOKUP(D562,'Tabela de Peso'!B:E,4,0),'Tabela de Peso'!E$32)</f>
        <v>-100</v>
      </c>
      <c r="Y562" s="70">
        <f>COUNTIF(Clientes!B:B,B562)</f>
        <v>11</v>
      </c>
      <c r="Z562" s="69">
        <f>+COUNTIF(Visitas!B:B,B562)</f>
        <v>0</v>
      </c>
      <c r="AA562" s="94">
        <f>IFERROR(VLOOKUP(B562,ZAP!A$2:AC$793,28,0),1)</f>
        <v>1</v>
      </c>
      <c r="AB562" s="65">
        <f>IFERROR(VLOOKUP(B562,ZAP!A$2:AC$793,26,0),1)</f>
        <v>1</v>
      </c>
      <c r="AC562" s="55">
        <f>IF(B562="",-9999999999,((AA562*'Tabela de Peso'!$E$7/H562)+(Z562*'Tabela de Peso'!$E$6/H562)+(Y562*'Tabela de Peso'!$E$5/H562)+(AB562*'Tabela de Peso'!$E$9+T562/1000)+W562+V562+X562+U562++AF562+S562+atualizaçãoIMOVEIS!R561)-I562-P562/1000)</f>
        <v>-9999999999</v>
      </c>
      <c r="AD562" s="66" t="str">
        <f>IFERROR(+VLOOKUP(B562,ZAP!A:D,3,0),"não")</f>
        <v>não</v>
      </c>
      <c r="AE562" s="55" t="str">
        <f>IF(B562="","",IF(A562&lt;81,IF(AD562="ativo","manter","inserir"),IF(AD562="ativo",IF(H562&lt;'Tabela de Peso'!D$8,"manter","retirar"),"Não anunciar")))</f>
        <v/>
      </c>
    </row>
    <row r="563" spans="1:31" s="11" customFormat="1" x14ac:dyDescent="0.25">
      <c r="A563" s="19"/>
      <c r="G563">
        <f>+atualizaçãoIMOVEIS!D562</f>
        <v>0</v>
      </c>
      <c r="H563" s="67">
        <f ca="1">IF('Tabela de Peso'!$E$8-atualizaçãoIMOVEIS!T562=0,1,'Tabela de Peso'!$E$8-atualizaçãoIMOVEIS!T562)</f>
        <v>45488</v>
      </c>
      <c r="Q563" s="62">
        <f>SUM(W$3:W563)</f>
        <v>561</v>
      </c>
      <c r="T563">
        <f>+atualizaçãoIMOVEIS!V562</f>
        <v>0</v>
      </c>
      <c r="U563" s="56">
        <f>IFERROR(VLOOKUP(G563,'Tabela de Peso'!B$36:E$53,4,0),1)</f>
        <v>1</v>
      </c>
      <c r="V563">
        <f>IF(J563=0,'Tabela de Peso'!E$11,'Tabela de Peso'!E$10)</f>
        <v>8</v>
      </c>
      <c r="W563" s="1">
        <f>IF(atualizaçãoIMOVEIS!AB562="Especial",'Tabela de Peso'!$E$4,1)</f>
        <v>1</v>
      </c>
      <c r="X563" s="1">
        <f>IFERROR(VLOOKUP(D563,'Tabela de Peso'!B:E,4,0),'Tabela de Peso'!E$32)</f>
        <v>-100</v>
      </c>
      <c r="Y563" s="70">
        <f>COUNTIF(Clientes!B:B,B563)</f>
        <v>11</v>
      </c>
      <c r="Z563" s="69">
        <f>+COUNTIF(Visitas!B:B,B563)</f>
        <v>0</v>
      </c>
      <c r="AA563" s="94">
        <f>IFERROR(VLOOKUP(B563,ZAP!A$2:AC$793,28,0),1)</f>
        <v>1</v>
      </c>
      <c r="AB563" s="65">
        <f>IFERROR(VLOOKUP(B563,ZAP!A$2:AC$793,26,0),1)</f>
        <v>1</v>
      </c>
      <c r="AC563" s="55">
        <f>IF(B563="",-9999999999,((AA563*'Tabela de Peso'!$E$7/H563)+(Z563*'Tabela de Peso'!$E$6/H563)+(Y563*'Tabela de Peso'!$E$5/H563)+(AB563*'Tabela de Peso'!$E$9+T563/1000)+W563+V563+X563+U563++AF563+S563+atualizaçãoIMOVEIS!R562)-I563-P563/1000)</f>
        <v>-9999999999</v>
      </c>
      <c r="AD563" s="66" t="str">
        <f>IFERROR(+VLOOKUP(B563,ZAP!A:D,3,0),"não")</f>
        <v>não</v>
      </c>
      <c r="AE563" s="55" t="str">
        <f>IF(B563="","",IF(A563&lt;81,IF(AD563="ativo","manter","inserir"),IF(AD563="ativo",IF(H563&lt;'Tabela de Peso'!D$8,"manter","retirar"),"Não anunciar")))</f>
        <v/>
      </c>
    </row>
    <row r="564" spans="1:31" s="11" customFormat="1" x14ac:dyDescent="0.25">
      <c r="A564" s="19"/>
      <c r="G564">
        <f>+atualizaçãoIMOVEIS!D563</f>
        <v>0</v>
      </c>
      <c r="H564" s="67">
        <f ca="1">IF('Tabela de Peso'!$E$8-atualizaçãoIMOVEIS!T563=0,1,'Tabela de Peso'!$E$8-atualizaçãoIMOVEIS!T563)</f>
        <v>45488</v>
      </c>
      <c r="Q564" s="62">
        <f>SUM(W$3:W564)</f>
        <v>562</v>
      </c>
      <c r="T564">
        <f>+atualizaçãoIMOVEIS!V563</f>
        <v>0</v>
      </c>
      <c r="U564" s="56">
        <f>IFERROR(VLOOKUP(G564,'Tabela de Peso'!B$36:E$53,4,0),1)</f>
        <v>1</v>
      </c>
      <c r="V564">
        <f>IF(J564=0,'Tabela de Peso'!E$11,'Tabela de Peso'!E$10)</f>
        <v>8</v>
      </c>
      <c r="W564" s="1">
        <f>IF(atualizaçãoIMOVEIS!AB563="Especial",'Tabela de Peso'!$E$4,1)</f>
        <v>1</v>
      </c>
      <c r="X564" s="1">
        <f>IFERROR(VLOOKUP(D564,'Tabela de Peso'!B:E,4,0),'Tabela de Peso'!E$32)</f>
        <v>-100</v>
      </c>
      <c r="Y564" s="70">
        <f>COUNTIF(Clientes!B:B,B564)</f>
        <v>11</v>
      </c>
      <c r="Z564" s="69">
        <f>+COUNTIF(Visitas!B:B,B564)</f>
        <v>0</v>
      </c>
      <c r="AA564" s="94">
        <f>IFERROR(VLOOKUP(B564,ZAP!A$2:AC$793,28,0),1)</f>
        <v>1</v>
      </c>
      <c r="AB564" s="65">
        <f>IFERROR(VLOOKUP(B564,ZAP!A$2:AC$793,26,0),1)</f>
        <v>1</v>
      </c>
      <c r="AC564" s="55">
        <f>IF(B564="",-9999999999,((AA564*'Tabela de Peso'!$E$7/H564)+(Z564*'Tabela de Peso'!$E$6/H564)+(Y564*'Tabela de Peso'!$E$5/H564)+(AB564*'Tabela de Peso'!$E$9+T564/1000)+W564+V564+X564+U564++AF564+S564+atualizaçãoIMOVEIS!R563)-I564-P564/1000)</f>
        <v>-9999999999</v>
      </c>
      <c r="AD564" s="66" t="str">
        <f>IFERROR(+VLOOKUP(B564,ZAP!A:D,3,0),"não")</f>
        <v>não</v>
      </c>
      <c r="AE564" s="55" t="str">
        <f>IF(B564="","",IF(A564&lt;81,IF(AD564="ativo","manter","inserir"),IF(AD564="ativo",IF(H564&lt;'Tabela de Peso'!D$8,"manter","retirar"),"Não anunciar")))</f>
        <v/>
      </c>
    </row>
    <row r="565" spans="1:31" s="11" customFormat="1" x14ac:dyDescent="0.25">
      <c r="A565" s="19"/>
      <c r="G565">
        <f>+atualizaçãoIMOVEIS!D564</f>
        <v>0</v>
      </c>
      <c r="H565" s="67">
        <f ca="1">IF('Tabela de Peso'!$E$8-atualizaçãoIMOVEIS!T564=0,1,'Tabela de Peso'!$E$8-atualizaçãoIMOVEIS!T564)</f>
        <v>45488</v>
      </c>
      <c r="Q565" s="62">
        <f>SUM(W$3:W565)</f>
        <v>563</v>
      </c>
      <c r="T565">
        <f>+atualizaçãoIMOVEIS!V564</f>
        <v>0</v>
      </c>
      <c r="U565" s="56">
        <f>IFERROR(VLOOKUP(G565,'Tabela de Peso'!B$36:E$53,4,0),1)</f>
        <v>1</v>
      </c>
      <c r="V565">
        <f>IF(J565=0,'Tabela de Peso'!E$11,'Tabela de Peso'!E$10)</f>
        <v>8</v>
      </c>
      <c r="W565" s="1">
        <f>IF(atualizaçãoIMOVEIS!AB564="Especial",'Tabela de Peso'!$E$4,1)</f>
        <v>1</v>
      </c>
      <c r="X565" s="1">
        <f>IFERROR(VLOOKUP(D565,'Tabela de Peso'!B:E,4,0),'Tabela de Peso'!E$32)</f>
        <v>-100</v>
      </c>
      <c r="Y565" s="70">
        <f>COUNTIF(Clientes!B:B,B565)</f>
        <v>11</v>
      </c>
      <c r="Z565" s="69">
        <f>+COUNTIF(Visitas!B:B,B565)</f>
        <v>0</v>
      </c>
      <c r="AA565" s="94">
        <f>IFERROR(VLOOKUP(B565,ZAP!A$2:AC$793,28,0),1)</f>
        <v>1</v>
      </c>
      <c r="AB565" s="65">
        <f>IFERROR(VLOOKUP(B565,ZAP!A$2:AC$793,26,0),1)</f>
        <v>1</v>
      </c>
      <c r="AC565" s="55">
        <f>IF(B565="",-9999999999,((AA565*'Tabela de Peso'!$E$7/H565)+(Z565*'Tabela de Peso'!$E$6/H565)+(Y565*'Tabela de Peso'!$E$5/H565)+(AB565*'Tabela de Peso'!$E$9+T565/1000)+W565+V565+X565+U565++AF565+S565+atualizaçãoIMOVEIS!R564)-I565-P565/1000)</f>
        <v>-9999999999</v>
      </c>
      <c r="AD565" s="66" t="str">
        <f>IFERROR(+VLOOKUP(B565,ZAP!A:D,3,0),"não")</f>
        <v>não</v>
      </c>
      <c r="AE565" s="55" t="str">
        <f>IF(B565="","",IF(A565&lt;81,IF(AD565="ativo","manter","inserir"),IF(AD565="ativo",IF(H565&lt;'Tabela de Peso'!D$8,"manter","retirar"),"Não anunciar")))</f>
        <v/>
      </c>
    </row>
    <row r="566" spans="1:31" s="11" customFormat="1" x14ac:dyDescent="0.25">
      <c r="A566" s="19"/>
      <c r="G566">
        <f>+atualizaçãoIMOVEIS!D565</f>
        <v>0</v>
      </c>
      <c r="H566" s="67">
        <f ca="1">IF('Tabela de Peso'!$E$8-atualizaçãoIMOVEIS!T565=0,1,'Tabela de Peso'!$E$8-atualizaçãoIMOVEIS!T565)</f>
        <v>45488</v>
      </c>
      <c r="Q566" s="62">
        <f>SUM(W$3:W566)</f>
        <v>564</v>
      </c>
      <c r="T566">
        <f>+atualizaçãoIMOVEIS!V565</f>
        <v>0</v>
      </c>
      <c r="U566" s="56">
        <f>IFERROR(VLOOKUP(G566,'Tabela de Peso'!B$36:E$53,4,0),1)</f>
        <v>1</v>
      </c>
      <c r="V566">
        <f>IF(J566=0,'Tabela de Peso'!E$11,'Tabela de Peso'!E$10)</f>
        <v>8</v>
      </c>
      <c r="W566" s="1">
        <f>IF(atualizaçãoIMOVEIS!AB565="Especial",'Tabela de Peso'!$E$4,1)</f>
        <v>1</v>
      </c>
      <c r="X566" s="1">
        <f>IFERROR(VLOOKUP(D566,'Tabela de Peso'!B:E,4,0),'Tabela de Peso'!E$32)</f>
        <v>-100</v>
      </c>
      <c r="Y566" s="70">
        <f>COUNTIF(Clientes!B:B,B566)</f>
        <v>11</v>
      </c>
      <c r="Z566" s="69">
        <f>+COUNTIF(Visitas!B:B,B566)</f>
        <v>0</v>
      </c>
      <c r="AA566" s="94">
        <f>IFERROR(VLOOKUP(B566,ZAP!A$2:AC$793,28,0),1)</f>
        <v>1</v>
      </c>
      <c r="AB566" s="65">
        <f>IFERROR(VLOOKUP(B566,ZAP!A$2:AC$793,26,0),1)</f>
        <v>1</v>
      </c>
      <c r="AC566" s="55">
        <f>IF(B566="",-9999999999,((AA566*'Tabela de Peso'!$E$7/H566)+(Z566*'Tabela de Peso'!$E$6/H566)+(Y566*'Tabela de Peso'!$E$5/H566)+(AB566*'Tabela de Peso'!$E$9+T566/1000)+W566+V566+X566+U566++AF566+S566+atualizaçãoIMOVEIS!R565)-I566-P566/1000)</f>
        <v>-9999999999</v>
      </c>
      <c r="AD566" s="66" t="str">
        <f>IFERROR(+VLOOKUP(B566,ZAP!A:D,3,0),"não")</f>
        <v>não</v>
      </c>
      <c r="AE566" s="55" t="str">
        <f>IF(B566="","",IF(A566&lt;81,IF(AD566="ativo","manter","inserir"),IF(AD566="ativo",IF(H566&lt;'Tabela de Peso'!D$8,"manter","retirar"),"Não anunciar")))</f>
        <v/>
      </c>
    </row>
    <row r="567" spans="1:31" s="11" customFormat="1" x14ac:dyDescent="0.25">
      <c r="A567" s="19"/>
      <c r="G567">
        <f>+atualizaçãoIMOVEIS!D566</f>
        <v>0</v>
      </c>
      <c r="H567" s="67">
        <f ca="1">IF('Tabela de Peso'!$E$8-atualizaçãoIMOVEIS!T566=0,1,'Tabela de Peso'!$E$8-atualizaçãoIMOVEIS!T566)</f>
        <v>45488</v>
      </c>
      <c r="Q567" s="62">
        <f>SUM(W$3:W567)</f>
        <v>565</v>
      </c>
      <c r="T567">
        <f>+atualizaçãoIMOVEIS!V566</f>
        <v>0</v>
      </c>
      <c r="U567" s="56">
        <f>IFERROR(VLOOKUP(G567,'Tabela de Peso'!B$36:E$53,4,0),1)</f>
        <v>1</v>
      </c>
      <c r="V567">
        <f>IF(J567=0,'Tabela de Peso'!E$11,'Tabela de Peso'!E$10)</f>
        <v>8</v>
      </c>
      <c r="W567" s="1">
        <f>IF(atualizaçãoIMOVEIS!AB566="Especial",'Tabela de Peso'!$E$4,1)</f>
        <v>1</v>
      </c>
      <c r="X567" s="1">
        <f>IFERROR(VLOOKUP(D567,'Tabela de Peso'!B:E,4,0),'Tabela de Peso'!E$32)</f>
        <v>-100</v>
      </c>
      <c r="Y567" s="70">
        <f>COUNTIF(Clientes!B:B,B567)</f>
        <v>11</v>
      </c>
      <c r="Z567" s="69">
        <f>+COUNTIF(Visitas!B:B,B567)</f>
        <v>0</v>
      </c>
      <c r="AA567" s="94">
        <f>IFERROR(VLOOKUP(B567,ZAP!A$2:AC$793,28,0),1)</f>
        <v>1</v>
      </c>
      <c r="AB567" s="65">
        <f>IFERROR(VLOOKUP(B567,ZAP!A$2:AC$793,26,0),1)</f>
        <v>1</v>
      </c>
      <c r="AC567" s="55">
        <f>IF(B567="",-9999999999,((AA567*'Tabela de Peso'!$E$7/H567)+(Z567*'Tabela de Peso'!$E$6/H567)+(Y567*'Tabela de Peso'!$E$5/H567)+(AB567*'Tabela de Peso'!$E$9+T567/1000)+W567+V567+X567+U567++AF567+S567+atualizaçãoIMOVEIS!R566)-I567-P567/1000)</f>
        <v>-9999999999</v>
      </c>
      <c r="AD567" s="66" t="str">
        <f>IFERROR(+VLOOKUP(B567,ZAP!A:D,3,0),"não")</f>
        <v>não</v>
      </c>
      <c r="AE567" s="55" t="str">
        <f>IF(B567="","",IF(A567&lt;81,IF(AD567="ativo","manter","inserir"),IF(AD567="ativo",IF(H567&lt;'Tabela de Peso'!D$8,"manter","retirar"),"Não anunciar")))</f>
        <v/>
      </c>
    </row>
    <row r="568" spans="1:31" s="11" customFormat="1" x14ac:dyDescent="0.25">
      <c r="A568" s="19"/>
      <c r="G568">
        <f>+atualizaçãoIMOVEIS!D567</f>
        <v>0</v>
      </c>
      <c r="H568" s="67">
        <f ca="1">IF('Tabela de Peso'!$E$8-atualizaçãoIMOVEIS!T567=0,1,'Tabela de Peso'!$E$8-atualizaçãoIMOVEIS!T567)</f>
        <v>45488</v>
      </c>
      <c r="Q568" s="62">
        <f>SUM(W$3:W568)</f>
        <v>566</v>
      </c>
      <c r="T568">
        <f>+atualizaçãoIMOVEIS!V567</f>
        <v>0</v>
      </c>
      <c r="U568" s="56">
        <f>IFERROR(VLOOKUP(G568,'Tabela de Peso'!B$36:E$53,4,0),1)</f>
        <v>1</v>
      </c>
      <c r="V568">
        <f>IF(J568=0,'Tabela de Peso'!E$11,'Tabela de Peso'!E$10)</f>
        <v>8</v>
      </c>
      <c r="W568" s="1">
        <f>IF(atualizaçãoIMOVEIS!AB567="Especial",'Tabela de Peso'!$E$4,1)</f>
        <v>1</v>
      </c>
      <c r="X568" s="1">
        <f>IFERROR(VLOOKUP(D568,'Tabela de Peso'!B:E,4,0),'Tabela de Peso'!E$32)</f>
        <v>-100</v>
      </c>
      <c r="Y568" s="70">
        <f>COUNTIF(Clientes!B:B,B568)</f>
        <v>11</v>
      </c>
      <c r="Z568" s="69">
        <f>+COUNTIF(Visitas!B:B,B568)</f>
        <v>0</v>
      </c>
      <c r="AA568" s="94">
        <f>IFERROR(VLOOKUP(B568,ZAP!A$2:AC$793,28,0),1)</f>
        <v>1</v>
      </c>
      <c r="AB568" s="65">
        <f>IFERROR(VLOOKUP(B568,ZAP!A$2:AC$793,26,0),1)</f>
        <v>1</v>
      </c>
      <c r="AC568" s="55">
        <f>IF(B568="",-9999999999,((AA568*'Tabela de Peso'!$E$7/H568)+(Z568*'Tabela de Peso'!$E$6/H568)+(Y568*'Tabela de Peso'!$E$5/H568)+(AB568*'Tabela de Peso'!$E$9+T568/1000)+W568+V568+X568+U568++AF568+S568+atualizaçãoIMOVEIS!R567)-I568-P568/1000)</f>
        <v>-9999999999</v>
      </c>
      <c r="AD568" s="66" t="str">
        <f>IFERROR(+VLOOKUP(B568,ZAP!A:D,3,0),"não")</f>
        <v>não</v>
      </c>
      <c r="AE568" s="55" t="str">
        <f>IF(B568="","",IF(A568&lt;81,IF(AD568="ativo","manter","inserir"),IF(AD568="ativo",IF(H568&lt;'Tabela de Peso'!D$8,"manter","retirar"),"Não anunciar")))</f>
        <v/>
      </c>
    </row>
    <row r="569" spans="1:31" s="11" customFormat="1" x14ac:dyDescent="0.25">
      <c r="A569" s="19"/>
      <c r="G569">
        <f>+atualizaçãoIMOVEIS!D568</f>
        <v>0</v>
      </c>
      <c r="H569" s="67">
        <f ca="1">IF('Tabela de Peso'!$E$8-atualizaçãoIMOVEIS!T568=0,1,'Tabela de Peso'!$E$8-atualizaçãoIMOVEIS!T568)</f>
        <v>45488</v>
      </c>
      <c r="Q569" s="62">
        <f>SUM(W$3:W569)</f>
        <v>567</v>
      </c>
      <c r="T569">
        <f>+atualizaçãoIMOVEIS!V568</f>
        <v>0</v>
      </c>
      <c r="U569" s="56">
        <f>IFERROR(VLOOKUP(G569,'Tabela de Peso'!B$36:E$53,4,0),1)</f>
        <v>1</v>
      </c>
      <c r="V569">
        <f>IF(J569=0,'Tabela de Peso'!E$11,'Tabela de Peso'!E$10)</f>
        <v>8</v>
      </c>
      <c r="W569" s="1">
        <f>IF(atualizaçãoIMOVEIS!AB568="Especial",'Tabela de Peso'!$E$4,1)</f>
        <v>1</v>
      </c>
      <c r="X569" s="1">
        <f>IFERROR(VLOOKUP(D569,'Tabela de Peso'!B:E,4,0),'Tabela de Peso'!E$32)</f>
        <v>-100</v>
      </c>
      <c r="Y569" s="70">
        <f>COUNTIF(Clientes!B:B,B569)</f>
        <v>11</v>
      </c>
      <c r="Z569" s="69">
        <f>+COUNTIF(Visitas!B:B,B569)</f>
        <v>0</v>
      </c>
      <c r="AA569" s="94">
        <f>IFERROR(VLOOKUP(B569,ZAP!A$2:AC$793,28,0),1)</f>
        <v>1</v>
      </c>
      <c r="AB569" s="65">
        <f>IFERROR(VLOOKUP(B569,ZAP!A$2:AC$793,26,0),1)</f>
        <v>1</v>
      </c>
      <c r="AC569" s="55">
        <f>IF(B569="",-9999999999,((AA569*'Tabela de Peso'!$E$7/H569)+(Z569*'Tabela de Peso'!$E$6/H569)+(Y569*'Tabela de Peso'!$E$5/H569)+(AB569*'Tabela de Peso'!$E$9+T569/1000)+W569+V569+X569+U569++AF569+S569+atualizaçãoIMOVEIS!R568)-I569-P569/1000)</f>
        <v>-9999999999</v>
      </c>
      <c r="AD569" s="66" t="str">
        <f>IFERROR(+VLOOKUP(B569,ZAP!A:D,3,0),"não")</f>
        <v>não</v>
      </c>
      <c r="AE569" s="55" t="str">
        <f>IF(B569="","",IF(A569&lt;81,IF(AD569="ativo","manter","inserir"),IF(AD569="ativo",IF(H569&lt;'Tabela de Peso'!D$8,"manter","retirar"),"Não anunciar")))</f>
        <v/>
      </c>
    </row>
    <row r="570" spans="1:31" s="11" customFormat="1" x14ac:dyDescent="0.25">
      <c r="A570" s="19"/>
      <c r="G570">
        <f>+atualizaçãoIMOVEIS!D569</f>
        <v>0</v>
      </c>
      <c r="H570" s="67">
        <f ca="1">IF('Tabela de Peso'!$E$8-atualizaçãoIMOVEIS!T569=0,1,'Tabela de Peso'!$E$8-atualizaçãoIMOVEIS!T569)</f>
        <v>45488</v>
      </c>
      <c r="Q570" s="62">
        <f>SUM(W$3:W570)</f>
        <v>568</v>
      </c>
      <c r="T570">
        <f>+atualizaçãoIMOVEIS!V569</f>
        <v>0</v>
      </c>
      <c r="U570" s="56">
        <f>IFERROR(VLOOKUP(G570,'Tabela de Peso'!B$36:E$53,4,0),1)</f>
        <v>1</v>
      </c>
      <c r="V570">
        <f>IF(J570=0,'Tabela de Peso'!E$11,'Tabela de Peso'!E$10)</f>
        <v>8</v>
      </c>
      <c r="W570" s="1">
        <f>IF(atualizaçãoIMOVEIS!AB569="Especial",'Tabela de Peso'!$E$4,1)</f>
        <v>1</v>
      </c>
      <c r="X570" s="1">
        <f>IFERROR(VLOOKUP(D570,'Tabela de Peso'!B:E,4,0),'Tabela de Peso'!E$32)</f>
        <v>-100</v>
      </c>
      <c r="Y570" s="70">
        <f>COUNTIF(Clientes!B:B,B570)</f>
        <v>11</v>
      </c>
      <c r="Z570" s="69">
        <f>+COUNTIF(Visitas!B:B,B570)</f>
        <v>0</v>
      </c>
      <c r="AA570" s="94">
        <f>IFERROR(VLOOKUP(B570,ZAP!A$2:AC$793,28,0),1)</f>
        <v>1</v>
      </c>
      <c r="AB570" s="65">
        <f>IFERROR(VLOOKUP(B570,ZAP!A$2:AC$793,26,0),1)</f>
        <v>1</v>
      </c>
      <c r="AC570" s="55">
        <f>IF(B570="",-9999999999,((AA570*'Tabela de Peso'!$E$7/H570)+(Z570*'Tabela de Peso'!$E$6/H570)+(Y570*'Tabela de Peso'!$E$5/H570)+(AB570*'Tabela de Peso'!$E$9+T570/1000)+W570+V570+X570+U570++AF570+S570+atualizaçãoIMOVEIS!R569)-I570-P570/1000)</f>
        <v>-9999999999</v>
      </c>
      <c r="AD570" s="66" t="str">
        <f>IFERROR(+VLOOKUP(B570,ZAP!A:D,3,0),"não")</f>
        <v>não</v>
      </c>
      <c r="AE570" s="55" t="str">
        <f>IF(B570="","",IF(A570&lt;81,IF(AD570="ativo","manter","inserir"),IF(AD570="ativo",IF(H570&lt;'Tabela de Peso'!D$8,"manter","retirar"),"Não anunciar")))</f>
        <v/>
      </c>
    </row>
    <row r="571" spans="1:31" s="11" customFormat="1" x14ac:dyDescent="0.25">
      <c r="A571" s="19"/>
      <c r="G571">
        <f>+atualizaçãoIMOVEIS!D570</f>
        <v>0</v>
      </c>
      <c r="H571" s="67">
        <f ca="1">IF('Tabela de Peso'!$E$8-atualizaçãoIMOVEIS!T570=0,1,'Tabela de Peso'!$E$8-atualizaçãoIMOVEIS!T570)</f>
        <v>45488</v>
      </c>
      <c r="Q571" s="62">
        <f>SUM(W$3:W571)</f>
        <v>569</v>
      </c>
      <c r="T571">
        <f>+atualizaçãoIMOVEIS!V570</f>
        <v>0</v>
      </c>
      <c r="U571" s="56">
        <f>IFERROR(VLOOKUP(G571,'Tabela de Peso'!B$36:E$53,4,0),1)</f>
        <v>1</v>
      </c>
      <c r="V571">
        <f>IF(J571=0,'Tabela de Peso'!E$11,'Tabela de Peso'!E$10)</f>
        <v>8</v>
      </c>
      <c r="W571" s="1">
        <f>IF(atualizaçãoIMOVEIS!AB570="Especial",'Tabela de Peso'!$E$4,1)</f>
        <v>1</v>
      </c>
      <c r="X571" s="1">
        <f>IFERROR(VLOOKUP(D571,'Tabela de Peso'!B:E,4,0),'Tabela de Peso'!E$32)</f>
        <v>-100</v>
      </c>
      <c r="Y571" s="70">
        <f>COUNTIF(Clientes!B:B,B571)</f>
        <v>11</v>
      </c>
      <c r="Z571" s="69">
        <f>+COUNTIF(Visitas!B:B,B571)</f>
        <v>0</v>
      </c>
      <c r="AA571" s="94">
        <f>IFERROR(VLOOKUP(B571,ZAP!A$2:AC$793,28,0),1)</f>
        <v>1</v>
      </c>
      <c r="AB571" s="65">
        <f>IFERROR(VLOOKUP(B571,ZAP!A$2:AC$793,26,0),1)</f>
        <v>1</v>
      </c>
      <c r="AC571" s="55">
        <f>IF(B571="",-9999999999,((AA571*'Tabela de Peso'!$E$7/H571)+(Z571*'Tabela de Peso'!$E$6/H571)+(Y571*'Tabela de Peso'!$E$5/H571)+(AB571*'Tabela de Peso'!$E$9+T571/1000)+W571+V571+X571+U571++AF571+S571+atualizaçãoIMOVEIS!R570)-I571-P571/1000)</f>
        <v>-9999999999</v>
      </c>
      <c r="AD571" s="66" t="str">
        <f>IFERROR(+VLOOKUP(B571,ZAP!A:D,3,0),"não")</f>
        <v>não</v>
      </c>
      <c r="AE571" s="55" t="str">
        <f>IF(B571="","",IF(A571&lt;81,IF(AD571="ativo","manter","inserir"),IF(AD571="ativo",IF(H571&lt;'Tabela de Peso'!D$8,"manter","retirar"),"Não anunciar")))</f>
        <v/>
      </c>
    </row>
    <row r="572" spans="1:31" s="11" customFormat="1" x14ac:dyDescent="0.25">
      <c r="A572" s="19"/>
      <c r="G572">
        <f>+atualizaçãoIMOVEIS!D571</f>
        <v>0</v>
      </c>
      <c r="H572" s="67">
        <f ca="1">IF('Tabela de Peso'!$E$8-atualizaçãoIMOVEIS!T571=0,1,'Tabela de Peso'!$E$8-atualizaçãoIMOVEIS!T571)</f>
        <v>45488</v>
      </c>
      <c r="Q572" s="62">
        <f>SUM(W$3:W572)</f>
        <v>570</v>
      </c>
      <c r="T572">
        <f>+atualizaçãoIMOVEIS!V571</f>
        <v>0</v>
      </c>
      <c r="U572" s="56">
        <f>IFERROR(VLOOKUP(G572,'Tabela de Peso'!B$36:E$53,4,0),1)</f>
        <v>1</v>
      </c>
      <c r="V572">
        <f>IF(J572=0,'Tabela de Peso'!E$11,'Tabela de Peso'!E$10)</f>
        <v>8</v>
      </c>
      <c r="W572" s="1">
        <f>IF(atualizaçãoIMOVEIS!AB571="Especial",'Tabela de Peso'!$E$4,1)</f>
        <v>1</v>
      </c>
      <c r="X572" s="1">
        <f>IFERROR(VLOOKUP(D572,'Tabela de Peso'!B:E,4,0),'Tabela de Peso'!E$32)</f>
        <v>-100</v>
      </c>
      <c r="Y572" s="70">
        <f>COUNTIF(Clientes!B:B,B572)</f>
        <v>11</v>
      </c>
      <c r="Z572" s="69">
        <f>+COUNTIF(Visitas!B:B,B572)</f>
        <v>0</v>
      </c>
      <c r="AA572" s="94">
        <f>IFERROR(VLOOKUP(B572,ZAP!A$2:AC$793,28,0),1)</f>
        <v>1</v>
      </c>
      <c r="AB572" s="65">
        <f>IFERROR(VLOOKUP(B572,ZAP!A$2:AC$793,26,0),1)</f>
        <v>1</v>
      </c>
      <c r="AC572" s="55">
        <f>IF(B572="",-9999999999,((AA572*'Tabela de Peso'!$E$7/H572)+(Z572*'Tabela de Peso'!$E$6/H572)+(Y572*'Tabela de Peso'!$E$5/H572)+(AB572*'Tabela de Peso'!$E$9+T572/1000)+W572+V572+X572+U572++AF572+S572+atualizaçãoIMOVEIS!R571)-I572-P572/1000)</f>
        <v>-9999999999</v>
      </c>
      <c r="AD572" s="66" t="str">
        <f>IFERROR(+VLOOKUP(B572,ZAP!A:D,3,0),"não")</f>
        <v>não</v>
      </c>
      <c r="AE572" s="55" t="str">
        <f>IF(B572="","",IF(A572&lt;81,IF(AD572="ativo","manter","inserir"),IF(AD572="ativo",IF(H572&lt;'Tabela de Peso'!D$8,"manter","retirar"),"Não anunciar")))</f>
        <v/>
      </c>
    </row>
    <row r="573" spans="1:31" s="11" customFormat="1" x14ac:dyDescent="0.25">
      <c r="A573" s="19"/>
      <c r="G573">
        <f>+atualizaçãoIMOVEIS!D572</f>
        <v>0</v>
      </c>
      <c r="H573" s="67">
        <f ca="1">IF('Tabela de Peso'!$E$8-atualizaçãoIMOVEIS!T572=0,1,'Tabela de Peso'!$E$8-atualizaçãoIMOVEIS!T572)</f>
        <v>45488</v>
      </c>
      <c r="Q573" s="62">
        <f>SUM(W$3:W573)</f>
        <v>571</v>
      </c>
      <c r="T573">
        <f>+atualizaçãoIMOVEIS!V572</f>
        <v>0</v>
      </c>
      <c r="U573" s="56">
        <f>IFERROR(VLOOKUP(G573,'Tabela de Peso'!B$36:E$53,4,0),1)</f>
        <v>1</v>
      </c>
      <c r="V573">
        <f>IF(J573=0,'Tabela de Peso'!E$11,'Tabela de Peso'!E$10)</f>
        <v>8</v>
      </c>
      <c r="W573" s="1">
        <f>IF(atualizaçãoIMOVEIS!AB572="Especial",'Tabela de Peso'!$E$4,1)</f>
        <v>1</v>
      </c>
      <c r="X573" s="1">
        <f>IFERROR(VLOOKUP(D573,'Tabela de Peso'!B:E,4,0),'Tabela de Peso'!E$32)</f>
        <v>-100</v>
      </c>
      <c r="Y573" s="70">
        <f>COUNTIF(Clientes!B:B,B573)</f>
        <v>11</v>
      </c>
      <c r="Z573" s="69">
        <f>+COUNTIF(Visitas!B:B,B573)</f>
        <v>0</v>
      </c>
      <c r="AA573" s="94">
        <f>IFERROR(VLOOKUP(B573,ZAP!A$2:AC$793,28,0),1)</f>
        <v>1</v>
      </c>
      <c r="AB573" s="65">
        <f>IFERROR(VLOOKUP(B573,ZAP!A$2:AC$793,26,0),1)</f>
        <v>1</v>
      </c>
      <c r="AC573" s="55">
        <f>IF(B573="",-9999999999,((AA573*'Tabela de Peso'!$E$7/H573)+(Z573*'Tabela de Peso'!$E$6/H573)+(Y573*'Tabela de Peso'!$E$5/H573)+(AB573*'Tabela de Peso'!$E$9+T573/1000)+W573+V573+X573+U573++AF573+S573+atualizaçãoIMOVEIS!R572)-I573-P573/1000)</f>
        <v>-9999999999</v>
      </c>
      <c r="AD573" s="66" t="str">
        <f>IFERROR(+VLOOKUP(B573,ZAP!A:D,3,0),"não")</f>
        <v>não</v>
      </c>
      <c r="AE573" s="55" t="str">
        <f>IF(B573="","",IF(A573&lt;81,IF(AD573="ativo","manter","inserir"),IF(AD573="ativo",IF(H573&lt;'Tabela de Peso'!D$8,"manter","retirar"),"Não anunciar")))</f>
        <v/>
      </c>
    </row>
    <row r="574" spans="1:31" s="11" customFormat="1" x14ac:dyDescent="0.25">
      <c r="A574" s="19"/>
      <c r="G574">
        <f>+atualizaçãoIMOVEIS!D573</f>
        <v>0</v>
      </c>
      <c r="H574" s="67">
        <f ca="1">IF('Tabela de Peso'!$E$8-atualizaçãoIMOVEIS!T573=0,1,'Tabela de Peso'!$E$8-atualizaçãoIMOVEIS!T573)</f>
        <v>45488</v>
      </c>
      <c r="Q574" s="62">
        <f>SUM(W$3:W574)</f>
        <v>572</v>
      </c>
      <c r="T574">
        <f>+atualizaçãoIMOVEIS!V573</f>
        <v>0</v>
      </c>
      <c r="U574" s="56">
        <f>IFERROR(VLOOKUP(G574,'Tabela de Peso'!B$36:E$53,4,0),1)</f>
        <v>1</v>
      </c>
      <c r="V574">
        <f>IF(J574=0,'Tabela de Peso'!E$11,'Tabela de Peso'!E$10)</f>
        <v>8</v>
      </c>
      <c r="W574" s="1">
        <f>IF(atualizaçãoIMOVEIS!AB573="Especial",'Tabela de Peso'!$E$4,1)</f>
        <v>1</v>
      </c>
      <c r="X574" s="1">
        <f>IFERROR(VLOOKUP(D574,'Tabela de Peso'!B:E,4,0),'Tabela de Peso'!E$32)</f>
        <v>-100</v>
      </c>
      <c r="Y574" s="70">
        <f>COUNTIF(Clientes!B:B,B574)</f>
        <v>11</v>
      </c>
      <c r="Z574" s="69">
        <f>+COUNTIF(Visitas!B:B,B574)</f>
        <v>0</v>
      </c>
      <c r="AA574" s="94">
        <f>IFERROR(VLOOKUP(B574,ZAP!A$2:AC$793,28,0),1)</f>
        <v>1</v>
      </c>
      <c r="AB574" s="65">
        <f>IFERROR(VLOOKUP(B574,ZAP!A$2:AC$793,26,0),1)</f>
        <v>1</v>
      </c>
      <c r="AC574" s="55">
        <f>IF(B574="",-9999999999,((AA574*'Tabela de Peso'!$E$7/H574)+(Z574*'Tabela de Peso'!$E$6/H574)+(Y574*'Tabela de Peso'!$E$5/H574)+(AB574*'Tabela de Peso'!$E$9+T574/1000)+W574+V574+X574+U574++AF574+S574+atualizaçãoIMOVEIS!R573)-I574-P574/1000)</f>
        <v>-9999999999</v>
      </c>
      <c r="AD574" s="66" t="str">
        <f>IFERROR(+VLOOKUP(B574,ZAP!A:D,3,0),"não")</f>
        <v>não</v>
      </c>
      <c r="AE574" s="55" t="str">
        <f>IF(B574="","",IF(A574&lt;81,IF(AD574="ativo","manter","inserir"),IF(AD574="ativo",IF(H574&lt;'Tabela de Peso'!D$8,"manter","retirar"),"Não anunciar")))</f>
        <v/>
      </c>
    </row>
    <row r="575" spans="1:31" s="11" customFormat="1" x14ac:dyDescent="0.25">
      <c r="A575" s="19"/>
      <c r="G575">
        <f>+atualizaçãoIMOVEIS!D574</f>
        <v>0</v>
      </c>
      <c r="H575" s="67">
        <f ca="1">IF('Tabela de Peso'!$E$8-atualizaçãoIMOVEIS!T574=0,1,'Tabela de Peso'!$E$8-atualizaçãoIMOVEIS!T574)</f>
        <v>45488</v>
      </c>
      <c r="Q575" s="62">
        <f>SUM(W$3:W575)</f>
        <v>573</v>
      </c>
      <c r="T575">
        <f>+atualizaçãoIMOVEIS!V574</f>
        <v>0</v>
      </c>
      <c r="U575" s="56">
        <f>IFERROR(VLOOKUP(G575,'Tabela de Peso'!B$36:E$53,4,0),1)</f>
        <v>1</v>
      </c>
      <c r="V575">
        <f>IF(J575=0,'Tabela de Peso'!E$11,'Tabela de Peso'!E$10)</f>
        <v>8</v>
      </c>
      <c r="W575" s="1">
        <f>IF(atualizaçãoIMOVEIS!AB574="Especial",'Tabela de Peso'!$E$4,1)</f>
        <v>1</v>
      </c>
      <c r="X575" s="1">
        <f>IFERROR(VLOOKUP(D575,'Tabela de Peso'!B:E,4,0),'Tabela de Peso'!E$32)</f>
        <v>-100</v>
      </c>
      <c r="Y575" s="70">
        <f>COUNTIF(Clientes!B:B,B575)</f>
        <v>11</v>
      </c>
      <c r="Z575" s="69">
        <f>+COUNTIF(Visitas!B:B,B575)</f>
        <v>0</v>
      </c>
      <c r="AA575" s="94">
        <f>IFERROR(VLOOKUP(B575,ZAP!A$2:AC$793,28,0),1)</f>
        <v>1</v>
      </c>
      <c r="AB575" s="65">
        <f>IFERROR(VLOOKUP(B575,ZAP!A$2:AC$793,26,0),1)</f>
        <v>1</v>
      </c>
      <c r="AC575" s="55">
        <f>IF(B575="",-9999999999,((AA575*'Tabela de Peso'!$E$7/H575)+(Z575*'Tabela de Peso'!$E$6/H575)+(Y575*'Tabela de Peso'!$E$5/H575)+(AB575*'Tabela de Peso'!$E$9+T575/1000)+W575+V575+X575+U575++AF575+S575+atualizaçãoIMOVEIS!R574)-I575-P575/1000)</f>
        <v>-9999999999</v>
      </c>
      <c r="AD575" s="66" t="str">
        <f>IFERROR(+VLOOKUP(B575,ZAP!A:D,3,0),"não")</f>
        <v>não</v>
      </c>
      <c r="AE575" s="55" t="str">
        <f>IF(B575="","",IF(A575&lt;81,IF(AD575="ativo","manter","inserir"),IF(AD575="ativo",IF(H575&lt;'Tabela de Peso'!D$8,"manter","retirar"),"Não anunciar")))</f>
        <v/>
      </c>
    </row>
    <row r="576" spans="1:31" s="11" customFormat="1" x14ac:dyDescent="0.25">
      <c r="A576" s="19"/>
      <c r="G576">
        <f>+atualizaçãoIMOVEIS!D575</f>
        <v>0</v>
      </c>
      <c r="H576" s="67">
        <f ca="1">IF('Tabela de Peso'!$E$8-atualizaçãoIMOVEIS!T575=0,1,'Tabela de Peso'!$E$8-atualizaçãoIMOVEIS!T575)</f>
        <v>45488</v>
      </c>
      <c r="Q576" s="62">
        <f>SUM(W$3:W576)</f>
        <v>574</v>
      </c>
      <c r="T576">
        <f>+atualizaçãoIMOVEIS!V575</f>
        <v>0</v>
      </c>
      <c r="U576" s="56">
        <f>IFERROR(VLOOKUP(G576,'Tabela de Peso'!B$36:E$53,4,0),1)</f>
        <v>1</v>
      </c>
      <c r="V576">
        <f>IF(J576=0,'Tabela de Peso'!E$11,'Tabela de Peso'!E$10)</f>
        <v>8</v>
      </c>
      <c r="W576" s="1">
        <f>IF(atualizaçãoIMOVEIS!AB575="Especial",'Tabela de Peso'!$E$4,1)</f>
        <v>1</v>
      </c>
      <c r="X576" s="1">
        <f>IFERROR(VLOOKUP(D576,'Tabela de Peso'!B:E,4,0),'Tabela de Peso'!E$32)</f>
        <v>-100</v>
      </c>
      <c r="Y576" s="70">
        <f>COUNTIF(Clientes!B:B,B576)</f>
        <v>11</v>
      </c>
      <c r="Z576" s="69">
        <f>+COUNTIF(Visitas!B:B,B576)</f>
        <v>0</v>
      </c>
      <c r="AA576" s="94">
        <f>IFERROR(VLOOKUP(B576,ZAP!A$2:AC$793,28,0),1)</f>
        <v>1</v>
      </c>
      <c r="AB576" s="65">
        <f>IFERROR(VLOOKUP(B576,ZAP!A$2:AC$793,26,0),1)</f>
        <v>1</v>
      </c>
      <c r="AC576" s="55">
        <f>IF(B576="",-9999999999,((AA576*'Tabela de Peso'!$E$7/H576)+(Z576*'Tabela de Peso'!$E$6/H576)+(Y576*'Tabela de Peso'!$E$5/H576)+(AB576*'Tabela de Peso'!$E$9+T576/1000)+W576+V576+X576+U576++AF576+S576+atualizaçãoIMOVEIS!R575)-I576-P576/1000)</f>
        <v>-9999999999</v>
      </c>
      <c r="AD576" s="66" t="str">
        <f>IFERROR(+VLOOKUP(B576,ZAP!A:D,3,0),"não")</f>
        <v>não</v>
      </c>
      <c r="AE576" s="55" t="str">
        <f>IF(B576="","",IF(A576&lt;81,IF(AD576="ativo","manter","inserir"),IF(AD576="ativo",IF(H576&lt;'Tabela de Peso'!D$8,"manter","retirar"),"Não anunciar")))</f>
        <v/>
      </c>
    </row>
    <row r="577" spans="1:31" s="11" customFormat="1" x14ac:dyDescent="0.25">
      <c r="A577" s="19"/>
      <c r="G577">
        <f>+atualizaçãoIMOVEIS!D576</f>
        <v>0</v>
      </c>
      <c r="H577" s="67">
        <f ca="1">IF('Tabela de Peso'!$E$8-atualizaçãoIMOVEIS!T576=0,1,'Tabela de Peso'!$E$8-atualizaçãoIMOVEIS!T576)</f>
        <v>45488</v>
      </c>
      <c r="Q577" s="62">
        <f>SUM(W$3:W577)</f>
        <v>575</v>
      </c>
      <c r="T577">
        <f>+atualizaçãoIMOVEIS!V576</f>
        <v>0</v>
      </c>
      <c r="U577" s="56">
        <f>IFERROR(VLOOKUP(G577,'Tabela de Peso'!B$36:E$53,4,0),1)</f>
        <v>1</v>
      </c>
      <c r="V577">
        <f>IF(J577=0,'Tabela de Peso'!E$11,'Tabela de Peso'!E$10)</f>
        <v>8</v>
      </c>
      <c r="W577" s="1">
        <f>IF(atualizaçãoIMOVEIS!AB576="Especial",'Tabela de Peso'!$E$4,1)</f>
        <v>1</v>
      </c>
      <c r="X577" s="1">
        <f>IFERROR(VLOOKUP(D577,'Tabela de Peso'!B:E,4,0),'Tabela de Peso'!E$32)</f>
        <v>-100</v>
      </c>
      <c r="Y577" s="70">
        <f>COUNTIF(Clientes!B:B,B577)</f>
        <v>11</v>
      </c>
      <c r="Z577" s="69">
        <f>+COUNTIF(Visitas!B:B,B577)</f>
        <v>0</v>
      </c>
      <c r="AA577" s="94">
        <f>IFERROR(VLOOKUP(B577,ZAP!A$2:AC$793,28,0),1)</f>
        <v>1</v>
      </c>
      <c r="AB577" s="65">
        <f>IFERROR(VLOOKUP(B577,ZAP!A$2:AC$793,26,0),1)</f>
        <v>1</v>
      </c>
      <c r="AC577" s="55">
        <f>IF(B577="",-9999999999,((AA577*'Tabela de Peso'!$E$7/H577)+(Z577*'Tabela de Peso'!$E$6/H577)+(Y577*'Tabela de Peso'!$E$5/H577)+(AB577*'Tabela de Peso'!$E$9+T577/1000)+W577+V577+X577+U577++AF577+S577+atualizaçãoIMOVEIS!R576)-I577-P577/1000)</f>
        <v>-9999999999</v>
      </c>
      <c r="AD577" s="66" t="str">
        <f>IFERROR(+VLOOKUP(B577,ZAP!A:D,3,0),"não")</f>
        <v>não</v>
      </c>
      <c r="AE577" s="55" t="str">
        <f>IF(B577="","",IF(A577&lt;81,IF(AD577="ativo","manter","inserir"),IF(AD577="ativo",IF(H577&lt;'Tabela de Peso'!D$8,"manter","retirar"),"Não anunciar")))</f>
        <v/>
      </c>
    </row>
    <row r="578" spans="1:31" s="11" customFormat="1" x14ac:dyDescent="0.25">
      <c r="A578" s="19"/>
      <c r="G578">
        <f>+atualizaçãoIMOVEIS!D577</f>
        <v>0</v>
      </c>
      <c r="H578" s="67">
        <f ca="1">IF('Tabela de Peso'!$E$8-atualizaçãoIMOVEIS!T577=0,1,'Tabela de Peso'!$E$8-atualizaçãoIMOVEIS!T577)</f>
        <v>45488</v>
      </c>
      <c r="Q578" s="62">
        <f>SUM(W$3:W578)</f>
        <v>576</v>
      </c>
      <c r="T578">
        <f>+atualizaçãoIMOVEIS!V577</f>
        <v>0</v>
      </c>
      <c r="U578" s="56">
        <f>IFERROR(VLOOKUP(G578,'Tabela de Peso'!B$36:E$53,4,0),1)</f>
        <v>1</v>
      </c>
      <c r="V578">
        <f>IF(J578=0,'Tabela de Peso'!E$11,'Tabela de Peso'!E$10)</f>
        <v>8</v>
      </c>
      <c r="W578" s="1">
        <f>IF(atualizaçãoIMOVEIS!AB577="Especial",'Tabela de Peso'!$E$4,1)</f>
        <v>1</v>
      </c>
      <c r="X578" s="1">
        <f>IFERROR(VLOOKUP(D578,'Tabela de Peso'!B:E,4,0),'Tabela de Peso'!E$32)</f>
        <v>-100</v>
      </c>
      <c r="Y578" s="70">
        <f>COUNTIF(Clientes!B:B,B578)</f>
        <v>11</v>
      </c>
      <c r="Z578" s="69">
        <f>+COUNTIF(Visitas!B:B,B578)</f>
        <v>0</v>
      </c>
      <c r="AA578" s="94">
        <f>IFERROR(VLOOKUP(B578,ZAP!A$2:AC$793,28,0),1)</f>
        <v>1</v>
      </c>
      <c r="AB578" s="65">
        <f>IFERROR(VLOOKUP(B578,ZAP!A$2:AC$793,26,0),1)</f>
        <v>1</v>
      </c>
      <c r="AC578" s="55">
        <f>IF(B578="",-9999999999,((AA578*'Tabela de Peso'!$E$7/H578)+(Z578*'Tabela de Peso'!$E$6/H578)+(Y578*'Tabela de Peso'!$E$5/H578)+(AB578*'Tabela de Peso'!$E$9+T578/1000)+W578+V578+X578+U578++AF578+S578+atualizaçãoIMOVEIS!R577)-I578-P578/1000)</f>
        <v>-9999999999</v>
      </c>
      <c r="AD578" s="66" t="str">
        <f>IFERROR(+VLOOKUP(B578,ZAP!A:D,3,0),"não")</f>
        <v>não</v>
      </c>
      <c r="AE578" s="55" t="str">
        <f>IF(B578="","",IF(A578&lt;81,IF(AD578="ativo","manter","inserir"),IF(AD578="ativo",IF(H578&lt;'Tabela de Peso'!D$8,"manter","retirar"),"Não anunciar")))</f>
        <v/>
      </c>
    </row>
    <row r="579" spans="1:31" s="11" customFormat="1" x14ac:dyDescent="0.25">
      <c r="A579" s="19"/>
      <c r="G579">
        <f>+atualizaçãoIMOVEIS!D578</f>
        <v>0</v>
      </c>
      <c r="H579" s="67">
        <f ca="1">IF('Tabela de Peso'!$E$8-atualizaçãoIMOVEIS!T578=0,1,'Tabela de Peso'!$E$8-atualizaçãoIMOVEIS!T578)</f>
        <v>45488</v>
      </c>
      <c r="Q579" s="62">
        <f>SUM(W$3:W579)</f>
        <v>577</v>
      </c>
      <c r="T579">
        <f>+atualizaçãoIMOVEIS!V578</f>
        <v>0</v>
      </c>
      <c r="U579" s="56">
        <f>IFERROR(VLOOKUP(G579,'Tabela de Peso'!B$36:E$53,4,0),1)</f>
        <v>1</v>
      </c>
      <c r="V579">
        <f>IF(J579=0,'Tabela de Peso'!E$11,'Tabela de Peso'!E$10)</f>
        <v>8</v>
      </c>
      <c r="W579" s="1">
        <f>IF(atualizaçãoIMOVEIS!AB578="Especial",'Tabela de Peso'!$E$4,1)</f>
        <v>1</v>
      </c>
      <c r="X579" s="1">
        <f>IFERROR(VLOOKUP(D579,'Tabela de Peso'!B:E,4,0),'Tabela de Peso'!E$32)</f>
        <v>-100</v>
      </c>
      <c r="Y579" s="70">
        <f>COUNTIF(Clientes!B:B,B579)</f>
        <v>11</v>
      </c>
      <c r="Z579" s="69">
        <f>+COUNTIF(Visitas!B:B,B579)</f>
        <v>0</v>
      </c>
      <c r="AA579" s="94">
        <f>IFERROR(VLOOKUP(B579,ZAP!A$2:AC$793,28,0),1)</f>
        <v>1</v>
      </c>
      <c r="AB579" s="65">
        <f>IFERROR(VLOOKUP(B579,ZAP!A$2:AC$793,26,0),1)</f>
        <v>1</v>
      </c>
      <c r="AC579" s="55">
        <f>IF(B579="",-9999999999,((AA579*'Tabela de Peso'!$E$7/H579)+(Z579*'Tabela de Peso'!$E$6/H579)+(Y579*'Tabela de Peso'!$E$5/H579)+(AB579*'Tabela de Peso'!$E$9+T579/1000)+W579+V579+X579+U579++AF579+S579+atualizaçãoIMOVEIS!R578)-I579-P579/1000)</f>
        <v>-9999999999</v>
      </c>
      <c r="AD579" s="66" t="str">
        <f>IFERROR(+VLOOKUP(B579,ZAP!A:D,3,0),"não")</f>
        <v>não</v>
      </c>
      <c r="AE579" s="55" t="str">
        <f>IF(B579="","",IF(A579&lt;81,IF(AD579="ativo","manter","inserir"),IF(AD579="ativo",IF(H579&lt;'Tabela de Peso'!D$8,"manter","retirar"),"Não anunciar")))</f>
        <v/>
      </c>
    </row>
    <row r="580" spans="1:31" s="11" customFormat="1" x14ac:dyDescent="0.25">
      <c r="A580" s="19"/>
      <c r="G580">
        <f>+atualizaçãoIMOVEIS!D579</f>
        <v>0</v>
      </c>
      <c r="H580" s="67">
        <f ca="1">IF('Tabela de Peso'!$E$8-atualizaçãoIMOVEIS!T579=0,1,'Tabela de Peso'!$E$8-atualizaçãoIMOVEIS!T579)</f>
        <v>45488</v>
      </c>
      <c r="Q580" s="62">
        <f>SUM(W$3:W580)</f>
        <v>578</v>
      </c>
      <c r="T580">
        <f>+atualizaçãoIMOVEIS!V579</f>
        <v>0</v>
      </c>
      <c r="U580" s="56">
        <f>IFERROR(VLOOKUP(G580,'Tabela de Peso'!B$36:E$53,4,0),1)</f>
        <v>1</v>
      </c>
      <c r="V580">
        <f>IF(J580=0,'Tabela de Peso'!E$11,'Tabela de Peso'!E$10)</f>
        <v>8</v>
      </c>
      <c r="W580" s="1">
        <f>IF(atualizaçãoIMOVEIS!AB579="Especial",'Tabela de Peso'!$E$4,1)</f>
        <v>1</v>
      </c>
      <c r="X580" s="1">
        <f>IFERROR(VLOOKUP(D580,'Tabela de Peso'!B:E,4,0),'Tabela de Peso'!E$32)</f>
        <v>-100</v>
      </c>
      <c r="Y580" s="70">
        <f>COUNTIF(Clientes!B:B,B580)</f>
        <v>11</v>
      </c>
      <c r="Z580" s="69">
        <f>+COUNTIF(Visitas!B:B,B580)</f>
        <v>0</v>
      </c>
      <c r="AA580" s="94">
        <f>IFERROR(VLOOKUP(B580,ZAP!A$2:AC$793,28,0),1)</f>
        <v>1</v>
      </c>
      <c r="AB580" s="65">
        <f>IFERROR(VLOOKUP(B580,ZAP!A$2:AC$793,26,0),1)</f>
        <v>1</v>
      </c>
      <c r="AC580" s="55">
        <f>IF(B580="",-9999999999,((AA580*'Tabela de Peso'!$E$7/H580)+(Z580*'Tabela de Peso'!$E$6/H580)+(Y580*'Tabela de Peso'!$E$5/H580)+(AB580*'Tabela de Peso'!$E$9+T580/1000)+W580+V580+X580+U580++AF580+S580+atualizaçãoIMOVEIS!R579)-I580-P580/1000)</f>
        <v>-9999999999</v>
      </c>
      <c r="AD580" s="66" t="str">
        <f>IFERROR(+VLOOKUP(B580,ZAP!A:D,3,0),"não")</f>
        <v>não</v>
      </c>
      <c r="AE580" s="55" t="str">
        <f>IF(B580="","",IF(A580&lt;81,IF(AD580="ativo","manter","inserir"),IF(AD580="ativo",IF(H580&lt;'Tabela de Peso'!D$8,"manter","retirar"),"Não anunciar")))</f>
        <v/>
      </c>
    </row>
    <row r="581" spans="1:31" s="11" customFormat="1" x14ac:dyDescent="0.25">
      <c r="A581" s="19"/>
      <c r="G581">
        <f>+atualizaçãoIMOVEIS!D580</f>
        <v>0</v>
      </c>
      <c r="H581" s="67">
        <f ca="1">IF('Tabela de Peso'!$E$8-atualizaçãoIMOVEIS!T580=0,1,'Tabela de Peso'!$E$8-atualizaçãoIMOVEIS!T580)</f>
        <v>45488</v>
      </c>
      <c r="Q581" s="62">
        <f>SUM(W$3:W581)</f>
        <v>579</v>
      </c>
      <c r="T581">
        <f>+atualizaçãoIMOVEIS!V580</f>
        <v>0</v>
      </c>
      <c r="U581" s="56">
        <f>IFERROR(VLOOKUP(G581,'Tabela de Peso'!B$36:E$53,4,0),1)</f>
        <v>1</v>
      </c>
      <c r="V581">
        <f>IF(J581=0,'Tabela de Peso'!E$11,'Tabela de Peso'!E$10)</f>
        <v>8</v>
      </c>
      <c r="W581" s="1">
        <f>IF(atualizaçãoIMOVEIS!AB580="Especial",'Tabela de Peso'!$E$4,1)</f>
        <v>1</v>
      </c>
      <c r="X581" s="1">
        <f>IFERROR(VLOOKUP(D581,'Tabela de Peso'!B:E,4,0),'Tabela de Peso'!E$32)</f>
        <v>-100</v>
      </c>
      <c r="Y581" s="70">
        <f>COUNTIF(Clientes!B:B,B581)</f>
        <v>11</v>
      </c>
      <c r="Z581" s="69">
        <f>+COUNTIF(Visitas!B:B,B581)</f>
        <v>0</v>
      </c>
      <c r="AA581" s="94">
        <f>IFERROR(VLOOKUP(B581,ZAP!A$2:AC$793,28,0),1)</f>
        <v>1</v>
      </c>
      <c r="AB581" s="65">
        <f>IFERROR(VLOOKUP(B581,ZAP!A$2:AC$793,26,0),1)</f>
        <v>1</v>
      </c>
      <c r="AC581" s="55">
        <f>IF(B581="",-9999999999,((AA581*'Tabela de Peso'!$E$7/H581)+(Z581*'Tabela de Peso'!$E$6/H581)+(Y581*'Tabela de Peso'!$E$5/H581)+(AB581*'Tabela de Peso'!$E$9+T581/1000)+W581+V581+X581+U581++AF581+S581+atualizaçãoIMOVEIS!R580)-I581-P581/1000)</f>
        <v>-9999999999</v>
      </c>
      <c r="AD581" s="66" t="str">
        <f>IFERROR(+VLOOKUP(B581,ZAP!A:D,3,0),"não")</f>
        <v>não</v>
      </c>
      <c r="AE581" s="55" t="str">
        <f>IF(B581="","",IF(A581&lt;81,IF(AD581="ativo","manter","inserir"),IF(AD581="ativo",IF(H581&lt;'Tabela de Peso'!D$8,"manter","retirar"),"Não anunciar")))</f>
        <v/>
      </c>
    </row>
    <row r="582" spans="1:31" s="11" customFormat="1" x14ac:dyDescent="0.25">
      <c r="A582" s="19"/>
      <c r="G582">
        <f>+atualizaçãoIMOVEIS!D581</f>
        <v>0</v>
      </c>
      <c r="H582" s="67">
        <f ca="1">IF('Tabela de Peso'!$E$8-atualizaçãoIMOVEIS!T581=0,1,'Tabela de Peso'!$E$8-atualizaçãoIMOVEIS!T581)</f>
        <v>45488</v>
      </c>
      <c r="Q582" s="62">
        <f>SUM(W$3:W582)</f>
        <v>580</v>
      </c>
      <c r="T582">
        <f>+atualizaçãoIMOVEIS!V581</f>
        <v>0</v>
      </c>
      <c r="U582" s="56">
        <f>IFERROR(VLOOKUP(G582,'Tabela de Peso'!B$36:E$53,4,0),1)</f>
        <v>1</v>
      </c>
      <c r="V582">
        <f>IF(J582=0,'Tabela de Peso'!E$11,'Tabela de Peso'!E$10)</f>
        <v>8</v>
      </c>
      <c r="W582" s="1">
        <f>IF(atualizaçãoIMOVEIS!AB581="Especial",'Tabela de Peso'!$E$4,1)</f>
        <v>1</v>
      </c>
      <c r="X582" s="1">
        <f>IFERROR(VLOOKUP(D582,'Tabela de Peso'!B:E,4,0),'Tabela de Peso'!E$32)</f>
        <v>-100</v>
      </c>
      <c r="Y582" s="70">
        <f>COUNTIF(Clientes!B:B,B582)</f>
        <v>11</v>
      </c>
      <c r="Z582" s="69">
        <f>+COUNTIF(Visitas!B:B,B582)</f>
        <v>0</v>
      </c>
      <c r="AA582" s="94">
        <f>IFERROR(VLOOKUP(B582,ZAP!A$2:AC$793,28,0),1)</f>
        <v>1</v>
      </c>
      <c r="AB582" s="65">
        <f>IFERROR(VLOOKUP(B582,ZAP!A$2:AC$793,26,0),1)</f>
        <v>1</v>
      </c>
      <c r="AC582" s="55">
        <f>IF(B582="",-9999999999,((AA582*'Tabela de Peso'!$E$7/H582)+(Z582*'Tabela de Peso'!$E$6/H582)+(Y582*'Tabela de Peso'!$E$5/H582)+(AB582*'Tabela de Peso'!$E$9+T582/1000)+W582+V582+X582+U582++AF582+S582+atualizaçãoIMOVEIS!R581)-I582-P582/1000)</f>
        <v>-9999999999</v>
      </c>
      <c r="AD582" s="66" t="str">
        <f>IFERROR(+VLOOKUP(B582,ZAP!A:D,3,0),"não")</f>
        <v>não</v>
      </c>
      <c r="AE582" s="55" t="str">
        <f>IF(B582="","",IF(A582&lt;81,IF(AD582="ativo","manter","inserir"),IF(AD582="ativo",IF(H582&lt;'Tabela de Peso'!D$8,"manter","retirar"),"Não anunciar")))</f>
        <v/>
      </c>
    </row>
    <row r="583" spans="1:31" s="11" customFormat="1" x14ac:dyDescent="0.25">
      <c r="A583" s="19"/>
      <c r="G583">
        <f>+atualizaçãoIMOVEIS!D582</f>
        <v>0</v>
      </c>
      <c r="H583" s="67">
        <f ca="1">IF('Tabela de Peso'!$E$8-atualizaçãoIMOVEIS!T582=0,1,'Tabela de Peso'!$E$8-atualizaçãoIMOVEIS!T582)</f>
        <v>45488</v>
      </c>
      <c r="Q583" s="62">
        <f>SUM(W$3:W583)</f>
        <v>581</v>
      </c>
      <c r="T583">
        <f>+atualizaçãoIMOVEIS!V582</f>
        <v>0</v>
      </c>
      <c r="U583" s="56">
        <f>IFERROR(VLOOKUP(G583,'Tabela de Peso'!B$36:E$53,4,0),1)</f>
        <v>1</v>
      </c>
      <c r="V583">
        <f>IF(J583=0,'Tabela de Peso'!E$11,'Tabela de Peso'!E$10)</f>
        <v>8</v>
      </c>
      <c r="W583" s="1">
        <f>IF(atualizaçãoIMOVEIS!AB582="Especial",'Tabela de Peso'!$E$4,1)</f>
        <v>1</v>
      </c>
      <c r="X583" s="1">
        <f>IFERROR(VLOOKUP(D583,'Tabela de Peso'!B:E,4,0),'Tabela de Peso'!E$32)</f>
        <v>-100</v>
      </c>
      <c r="Y583" s="70">
        <f>COUNTIF(Clientes!B:B,B583)</f>
        <v>11</v>
      </c>
      <c r="Z583" s="69">
        <f>+COUNTIF(Visitas!B:B,B583)</f>
        <v>0</v>
      </c>
      <c r="AA583" s="94">
        <f>IFERROR(VLOOKUP(B583,ZAP!A$2:AC$793,28,0),1)</f>
        <v>1</v>
      </c>
      <c r="AB583" s="65">
        <f>IFERROR(VLOOKUP(B583,ZAP!A$2:AC$793,26,0),1)</f>
        <v>1</v>
      </c>
      <c r="AC583" s="55">
        <f>IF(B583="",-9999999999,((AA583*'Tabela de Peso'!$E$7/H583)+(Z583*'Tabela de Peso'!$E$6/H583)+(Y583*'Tabela de Peso'!$E$5/H583)+(AB583*'Tabela de Peso'!$E$9+T583/1000)+W583+V583+X583+U583++AF583+S583+atualizaçãoIMOVEIS!R582)-I583-P583/1000)</f>
        <v>-9999999999</v>
      </c>
      <c r="AD583" s="66" t="str">
        <f>IFERROR(+VLOOKUP(B583,ZAP!A:D,3,0),"não")</f>
        <v>não</v>
      </c>
      <c r="AE583" s="55" t="str">
        <f>IF(B583="","",IF(A583&lt;81,IF(AD583="ativo","manter","inserir"),IF(AD583="ativo",IF(H583&lt;'Tabela de Peso'!D$8,"manter","retirar"),"Não anunciar")))</f>
        <v/>
      </c>
    </row>
    <row r="584" spans="1:31" s="11" customFormat="1" x14ac:dyDescent="0.25">
      <c r="A584" s="19"/>
      <c r="G584">
        <f>+atualizaçãoIMOVEIS!D583</f>
        <v>0</v>
      </c>
      <c r="H584" s="67">
        <f ca="1">IF('Tabela de Peso'!$E$8-atualizaçãoIMOVEIS!T583=0,1,'Tabela de Peso'!$E$8-atualizaçãoIMOVEIS!T583)</f>
        <v>45488</v>
      </c>
      <c r="Q584" s="62">
        <f>SUM(W$3:W584)</f>
        <v>582</v>
      </c>
      <c r="T584">
        <f>+atualizaçãoIMOVEIS!V583</f>
        <v>0</v>
      </c>
      <c r="U584" s="56">
        <f>IFERROR(VLOOKUP(G584,'Tabela de Peso'!B$36:E$53,4,0),1)</f>
        <v>1</v>
      </c>
      <c r="V584">
        <f>IF(J584=0,'Tabela de Peso'!E$11,'Tabela de Peso'!E$10)</f>
        <v>8</v>
      </c>
      <c r="W584" s="1">
        <f>IF(atualizaçãoIMOVEIS!AB583="Especial",'Tabela de Peso'!$E$4,1)</f>
        <v>1</v>
      </c>
      <c r="X584" s="1">
        <f>IFERROR(VLOOKUP(D584,'Tabela de Peso'!B:E,4,0),'Tabela de Peso'!E$32)</f>
        <v>-100</v>
      </c>
      <c r="Y584" s="70">
        <f>COUNTIF(Clientes!B:B,B584)</f>
        <v>11</v>
      </c>
      <c r="Z584" s="69">
        <f>+COUNTIF(Visitas!B:B,B584)</f>
        <v>0</v>
      </c>
      <c r="AA584" s="94">
        <f>IFERROR(VLOOKUP(B584,ZAP!A$2:AC$793,28,0),1)</f>
        <v>1</v>
      </c>
      <c r="AB584" s="65">
        <f>IFERROR(VLOOKUP(B584,ZAP!A$2:AC$793,26,0),1)</f>
        <v>1</v>
      </c>
      <c r="AC584" s="55">
        <f>IF(B584="",-9999999999,((AA584*'Tabela de Peso'!$E$7/H584)+(Z584*'Tabela de Peso'!$E$6/H584)+(Y584*'Tabela de Peso'!$E$5/H584)+(AB584*'Tabela de Peso'!$E$9+T584/1000)+W584+V584+X584+U584++AF584+S584+atualizaçãoIMOVEIS!R583)-I584-P584/1000)</f>
        <v>-9999999999</v>
      </c>
      <c r="AD584" s="66" t="str">
        <f>IFERROR(+VLOOKUP(B584,ZAP!A:D,3,0),"não")</f>
        <v>não</v>
      </c>
      <c r="AE584" s="55" t="str">
        <f>IF(B584="","",IF(A584&lt;81,IF(AD584="ativo","manter","inserir"),IF(AD584="ativo",IF(H584&lt;'Tabela de Peso'!D$8,"manter","retirar"),"Não anunciar")))</f>
        <v/>
      </c>
    </row>
    <row r="585" spans="1:31" s="11" customFormat="1" x14ac:dyDescent="0.25">
      <c r="A585" s="19"/>
      <c r="G585">
        <f>+atualizaçãoIMOVEIS!D584</f>
        <v>0</v>
      </c>
      <c r="H585" s="67">
        <f ca="1">IF('Tabela de Peso'!$E$8-atualizaçãoIMOVEIS!T584=0,1,'Tabela de Peso'!$E$8-atualizaçãoIMOVEIS!T584)</f>
        <v>45488</v>
      </c>
      <c r="Q585" s="62">
        <f>SUM(W$3:W585)</f>
        <v>583</v>
      </c>
      <c r="T585">
        <f>+atualizaçãoIMOVEIS!V584</f>
        <v>0</v>
      </c>
      <c r="U585" s="56">
        <f>IFERROR(VLOOKUP(G585,'Tabela de Peso'!B$36:E$53,4,0),1)</f>
        <v>1</v>
      </c>
      <c r="V585">
        <f>IF(J585=0,'Tabela de Peso'!E$11,'Tabela de Peso'!E$10)</f>
        <v>8</v>
      </c>
      <c r="W585" s="1">
        <f>IF(atualizaçãoIMOVEIS!AB584="Especial",'Tabela de Peso'!$E$4,1)</f>
        <v>1</v>
      </c>
      <c r="X585" s="1">
        <f>IFERROR(VLOOKUP(D585,'Tabela de Peso'!B:E,4,0),'Tabela de Peso'!E$32)</f>
        <v>-100</v>
      </c>
      <c r="Y585" s="70">
        <f>COUNTIF(Clientes!B:B,B585)</f>
        <v>11</v>
      </c>
      <c r="Z585" s="69">
        <f>+COUNTIF(Visitas!B:B,B585)</f>
        <v>0</v>
      </c>
      <c r="AA585" s="94">
        <f>IFERROR(VLOOKUP(B585,ZAP!A$2:AC$793,28,0),1)</f>
        <v>1</v>
      </c>
      <c r="AB585" s="65">
        <f>IFERROR(VLOOKUP(B585,ZAP!A$2:AC$793,26,0),1)</f>
        <v>1</v>
      </c>
      <c r="AC585" s="55">
        <f>IF(B585="",-9999999999,((AA585*'Tabela de Peso'!$E$7/H585)+(Z585*'Tabela de Peso'!$E$6/H585)+(Y585*'Tabela de Peso'!$E$5/H585)+(AB585*'Tabela de Peso'!$E$9+T585/1000)+W585+V585+X585+U585++AF585+S585+atualizaçãoIMOVEIS!R584)-I585-P585/1000)</f>
        <v>-9999999999</v>
      </c>
      <c r="AD585" s="66" t="str">
        <f>IFERROR(+VLOOKUP(B585,ZAP!A:D,3,0),"não")</f>
        <v>não</v>
      </c>
      <c r="AE585" s="55" t="str">
        <f>IF(B585="","",IF(A585&lt;81,IF(AD585="ativo","manter","inserir"),IF(AD585="ativo",IF(H585&lt;'Tabela de Peso'!D$8,"manter","retirar"),"Não anunciar")))</f>
        <v/>
      </c>
    </row>
    <row r="586" spans="1:31" s="11" customFormat="1" x14ac:dyDescent="0.25">
      <c r="A586" s="19"/>
      <c r="G586">
        <f>+atualizaçãoIMOVEIS!D585</f>
        <v>0</v>
      </c>
      <c r="H586" s="67">
        <f ca="1">IF('Tabela de Peso'!$E$8-atualizaçãoIMOVEIS!T585=0,1,'Tabela de Peso'!$E$8-atualizaçãoIMOVEIS!T585)</f>
        <v>45488</v>
      </c>
      <c r="Q586" s="62">
        <f>SUM(W$3:W586)</f>
        <v>584</v>
      </c>
      <c r="T586">
        <f>+atualizaçãoIMOVEIS!V585</f>
        <v>0</v>
      </c>
      <c r="U586" s="56">
        <f>IFERROR(VLOOKUP(G586,'Tabela de Peso'!B$36:E$53,4,0),1)</f>
        <v>1</v>
      </c>
      <c r="V586">
        <f>IF(J586=0,'Tabela de Peso'!E$11,'Tabela de Peso'!E$10)</f>
        <v>8</v>
      </c>
      <c r="W586" s="1">
        <f>IF(atualizaçãoIMOVEIS!AB585="Especial",'Tabela de Peso'!$E$4,1)</f>
        <v>1</v>
      </c>
      <c r="X586" s="1">
        <f>IFERROR(VLOOKUP(D586,'Tabela de Peso'!B:E,4,0),'Tabela de Peso'!E$32)</f>
        <v>-100</v>
      </c>
      <c r="Y586" s="70">
        <f>COUNTIF(Clientes!B:B,B586)</f>
        <v>11</v>
      </c>
      <c r="Z586" s="69">
        <f>+COUNTIF(Visitas!B:B,B586)</f>
        <v>0</v>
      </c>
      <c r="AA586" s="94">
        <f>IFERROR(VLOOKUP(B586,ZAP!A$2:AC$793,28,0),1)</f>
        <v>1</v>
      </c>
      <c r="AB586" s="65">
        <f>IFERROR(VLOOKUP(B586,ZAP!A$2:AC$793,26,0),1)</f>
        <v>1</v>
      </c>
      <c r="AC586" s="55">
        <f>IF(B586="",-9999999999,((AA586*'Tabela de Peso'!$E$7/H586)+(Z586*'Tabela de Peso'!$E$6/H586)+(Y586*'Tabela de Peso'!$E$5/H586)+(AB586*'Tabela de Peso'!$E$9+T586/1000)+W586+V586+X586+U586++AF586+S586+atualizaçãoIMOVEIS!R585)-I586-P586/1000)</f>
        <v>-9999999999</v>
      </c>
      <c r="AD586" s="66" t="str">
        <f>IFERROR(+VLOOKUP(B586,ZAP!A:D,3,0),"não")</f>
        <v>não</v>
      </c>
      <c r="AE586" s="55" t="str">
        <f>IF(B586="","",IF(A586&lt;81,IF(AD586="ativo","manter","inserir"),IF(AD586="ativo",IF(H586&lt;'Tabela de Peso'!D$8,"manter","retirar"),"Não anunciar")))</f>
        <v/>
      </c>
    </row>
    <row r="587" spans="1:31" s="11" customFormat="1" x14ac:dyDescent="0.25">
      <c r="A587" s="19"/>
      <c r="G587">
        <f>+atualizaçãoIMOVEIS!D586</f>
        <v>0</v>
      </c>
      <c r="H587" s="67">
        <f ca="1">IF('Tabela de Peso'!$E$8-atualizaçãoIMOVEIS!T586=0,1,'Tabela de Peso'!$E$8-atualizaçãoIMOVEIS!T586)</f>
        <v>45488</v>
      </c>
      <c r="Q587" s="62">
        <f>SUM(W$3:W587)</f>
        <v>585</v>
      </c>
      <c r="T587">
        <f>+atualizaçãoIMOVEIS!V586</f>
        <v>0</v>
      </c>
      <c r="U587" s="56">
        <f>IFERROR(VLOOKUP(G587,'Tabela de Peso'!B$36:E$53,4,0),1)</f>
        <v>1</v>
      </c>
      <c r="V587">
        <f>IF(J587=0,'Tabela de Peso'!E$11,'Tabela de Peso'!E$10)</f>
        <v>8</v>
      </c>
      <c r="W587" s="1">
        <f>IF(atualizaçãoIMOVEIS!AB586="Especial",'Tabela de Peso'!$E$4,1)</f>
        <v>1</v>
      </c>
      <c r="X587" s="1">
        <f>IFERROR(VLOOKUP(D587,'Tabela de Peso'!B:E,4,0),'Tabela de Peso'!E$32)</f>
        <v>-100</v>
      </c>
      <c r="Y587" s="70">
        <f>COUNTIF(Clientes!B:B,B587)</f>
        <v>11</v>
      </c>
      <c r="Z587" s="69">
        <f>+COUNTIF(Visitas!B:B,B587)</f>
        <v>0</v>
      </c>
      <c r="AA587" s="94">
        <f>IFERROR(VLOOKUP(B587,ZAP!A$2:AC$793,28,0),1)</f>
        <v>1</v>
      </c>
      <c r="AB587" s="65">
        <f>IFERROR(VLOOKUP(B587,ZAP!A$2:AC$793,26,0),1)</f>
        <v>1</v>
      </c>
      <c r="AC587" s="55">
        <f>IF(B587="",-9999999999,((AA587*'Tabela de Peso'!$E$7/H587)+(Z587*'Tabela de Peso'!$E$6/H587)+(Y587*'Tabela de Peso'!$E$5/H587)+(AB587*'Tabela de Peso'!$E$9+T587/1000)+W587+V587+X587+U587++AF587+S587+atualizaçãoIMOVEIS!R586)-I587-P587/1000)</f>
        <v>-9999999999</v>
      </c>
      <c r="AD587" s="66" t="str">
        <f>IFERROR(+VLOOKUP(B587,ZAP!A:D,3,0),"não")</f>
        <v>não</v>
      </c>
      <c r="AE587" s="55" t="str">
        <f>IF(B587="","",IF(A587&lt;81,IF(AD587="ativo","manter","inserir"),IF(AD587="ativo",IF(H587&lt;'Tabela de Peso'!D$8,"manter","retirar"),"Não anunciar")))</f>
        <v/>
      </c>
    </row>
    <row r="588" spans="1:31" s="11" customFormat="1" x14ac:dyDescent="0.25">
      <c r="A588" s="19"/>
      <c r="G588">
        <f>+atualizaçãoIMOVEIS!D587</f>
        <v>0</v>
      </c>
      <c r="H588" s="67">
        <f ca="1">IF('Tabela de Peso'!$E$8-atualizaçãoIMOVEIS!T587=0,1,'Tabela de Peso'!$E$8-atualizaçãoIMOVEIS!T587)</f>
        <v>45488</v>
      </c>
      <c r="Q588" s="62">
        <f>SUM(W$3:W588)</f>
        <v>586</v>
      </c>
      <c r="T588">
        <f>+atualizaçãoIMOVEIS!V587</f>
        <v>0</v>
      </c>
      <c r="U588" s="56">
        <f>IFERROR(VLOOKUP(G588,'Tabela de Peso'!B$36:E$53,4,0),1)</f>
        <v>1</v>
      </c>
      <c r="V588">
        <f>IF(J588=0,'Tabela de Peso'!E$11,'Tabela de Peso'!E$10)</f>
        <v>8</v>
      </c>
      <c r="W588" s="1">
        <f>IF(atualizaçãoIMOVEIS!AB587="Especial",'Tabela de Peso'!$E$4,1)</f>
        <v>1</v>
      </c>
      <c r="X588" s="1">
        <f>IFERROR(VLOOKUP(D588,'Tabela de Peso'!B:E,4,0),'Tabela de Peso'!E$32)</f>
        <v>-100</v>
      </c>
      <c r="Y588" s="70">
        <f>COUNTIF(Clientes!B:B,B588)</f>
        <v>11</v>
      </c>
      <c r="Z588" s="69">
        <f>+COUNTIF(Visitas!B:B,B588)</f>
        <v>0</v>
      </c>
      <c r="AA588" s="94">
        <f>IFERROR(VLOOKUP(B588,ZAP!A$2:AC$793,28,0),1)</f>
        <v>1</v>
      </c>
      <c r="AB588" s="65">
        <f>IFERROR(VLOOKUP(B588,ZAP!A$2:AC$793,26,0),1)</f>
        <v>1</v>
      </c>
      <c r="AC588" s="55">
        <f>IF(B588="",-9999999999,((AA588*'Tabela de Peso'!$E$7/H588)+(Z588*'Tabela de Peso'!$E$6/H588)+(Y588*'Tabela de Peso'!$E$5/H588)+(AB588*'Tabela de Peso'!$E$9+T588/1000)+W588+V588+X588+U588++AF588+S588+atualizaçãoIMOVEIS!R587)-I588-P588/1000)</f>
        <v>-9999999999</v>
      </c>
      <c r="AD588" s="66" t="str">
        <f>IFERROR(+VLOOKUP(B588,ZAP!A:D,3,0),"não")</f>
        <v>não</v>
      </c>
      <c r="AE588" s="55" t="str">
        <f>IF(B588="","",IF(A588&lt;81,IF(AD588="ativo","manter","inserir"),IF(AD588="ativo",IF(H588&lt;'Tabela de Peso'!D$8,"manter","retirar"),"Não anunciar")))</f>
        <v/>
      </c>
    </row>
    <row r="589" spans="1:31" s="11" customFormat="1" x14ac:dyDescent="0.25">
      <c r="A589" s="19"/>
      <c r="G589">
        <f>+atualizaçãoIMOVEIS!D588</f>
        <v>0</v>
      </c>
      <c r="H589" s="67">
        <f ca="1">IF('Tabela de Peso'!$E$8-atualizaçãoIMOVEIS!T588=0,1,'Tabela de Peso'!$E$8-atualizaçãoIMOVEIS!T588)</f>
        <v>45488</v>
      </c>
      <c r="Q589" s="62">
        <f>SUM(W$3:W589)</f>
        <v>587</v>
      </c>
      <c r="T589">
        <f>+atualizaçãoIMOVEIS!V588</f>
        <v>0</v>
      </c>
      <c r="U589" s="56">
        <f>IFERROR(VLOOKUP(G589,'Tabela de Peso'!B$36:E$53,4,0),1)</f>
        <v>1</v>
      </c>
      <c r="V589">
        <f>IF(J589=0,'Tabela de Peso'!E$11,'Tabela de Peso'!E$10)</f>
        <v>8</v>
      </c>
      <c r="W589" s="1">
        <f>IF(atualizaçãoIMOVEIS!AB588="Especial",'Tabela de Peso'!$E$4,1)</f>
        <v>1</v>
      </c>
      <c r="X589" s="1">
        <f>IFERROR(VLOOKUP(D589,'Tabela de Peso'!B:E,4,0),'Tabela de Peso'!E$32)</f>
        <v>-100</v>
      </c>
      <c r="Y589" s="70">
        <f>COUNTIF(Clientes!B:B,B589)</f>
        <v>11</v>
      </c>
      <c r="Z589" s="69">
        <f>+COUNTIF(Visitas!B:B,B589)</f>
        <v>0</v>
      </c>
      <c r="AA589" s="94">
        <f>IFERROR(VLOOKUP(B589,ZAP!A$2:AC$793,28,0),1)</f>
        <v>1</v>
      </c>
      <c r="AB589" s="65">
        <f>IFERROR(VLOOKUP(B589,ZAP!A$2:AC$793,26,0),1)</f>
        <v>1</v>
      </c>
      <c r="AC589" s="55">
        <f>IF(B589="",-9999999999,((AA589*'Tabela de Peso'!$E$7/H589)+(Z589*'Tabela de Peso'!$E$6/H589)+(Y589*'Tabela de Peso'!$E$5/H589)+(AB589*'Tabela de Peso'!$E$9+T589/1000)+W589+V589+X589+U589++AF589+S589+atualizaçãoIMOVEIS!R588)-I589-P589/1000)</f>
        <v>-9999999999</v>
      </c>
      <c r="AD589" s="66" t="str">
        <f>IFERROR(+VLOOKUP(B589,ZAP!A:D,3,0),"não")</f>
        <v>não</v>
      </c>
      <c r="AE589" s="55" t="str">
        <f>IF(B589="","",IF(A589&lt;81,IF(AD589="ativo","manter","inserir"),IF(AD589="ativo",IF(H589&lt;'Tabela de Peso'!D$8,"manter","retirar"),"Não anunciar")))</f>
        <v/>
      </c>
    </row>
    <row r="590" spans="1:31" s="11" customFormat="1" x14ac:dyDescent="0.25">
      <c r="A590" s="19"/>
      <c r="G590">
        <f>+atualizaçãoIMOVEIS!D589</f>
        <v>0</v>
      </c>
      <c r="H590" s="67">
        <f ca="1">IF('Tabela de Peso'!$E$8-atualizaçãoIMOVEIS!T589=0,1,'Tabela de Peso'!$E$8-atualizaçãoIMOVEIS!T589)</f>
        <v>45488</v>
      </c>
      <c r="Q590" s="62">
        <f>SUM(W$3:W590)</f>
        <v>588</v>
      </c>
      <c r="T590">
        <f>+atualizaçãoIMOVEIS!V589</f>
        <v>0</v>
      </c>
      <c r="U590" s="56">
        <f>IFERROR(VLOOKUP(G590,'Tabela de Peso'!B$36:E$53,4,0),1)</f>
        <v>1</v>
      </c>
      <c r="V590">
        <f>IF(J590=0,'Tabela de Peso'!E$11,'Tabela de Peso'!E$10)</f>
        <v>8</v>
      </c>
      <c r="W590" s="1">
        <f>IF(atualizaçãoIMOVEIS!AB589="Especial",'Tabela de Peso'!$E$4,1)</f>
        <v>1</v>
      </c>
      <c r="X590" s="1">
        <f>IFERROR(VLOOKUP(D590,'Tabela de Peso'!B:E,4,0),'Tabela de Peso'!E$32)</f>
        <v>-100</v>
      </c>
      <c r="Y590" s="70">
        <f>COUNTIF(Clientes!B:B,B590)</f>
        <v>11</v>
      </c>
      <c r="Z590" s="69">
        <f>+COUNTIF(Visitas!B:B,B590)</f>
        <v>0</v>
      </c>
      <c r="AA590" s="94">
        <f>IFERROR(VLOOKUP(B590,ZAP!A$2:AC$793,28,0),1)</f>
        <v>1</v>
      </c>
      <c r="AB590" s="65">
        <f>IFERROR(VLOOKUP(B590,ZAP!A$2:AC$793,26,0),1)</f>
        <v>1</v>
      </c>
      <c r="AC590" s="55">
        <f>IF(B590="",-9999999999,((AA590*'Tabela de Peso'!$E$7/H590)+(Z590*'Tabela de Peso'!$E$6/H590)+(Y590*'Tabela de Peso'!$E$5/H590)+(AB590*'Tabela de Peso'!$E$9+T590/1000)+W590+V590+X590+U590++AF590+S590+atualizaçãoIMOVEIS!R589)-I590-P590/1000)</f>
        <v>-9999999999</v>
      </c>
      <c r="AD590" s="66" t="str">
        <f>IFERROR(+VLOOKUP(B590,ZAP!A:D,3,0),"não")</f>
        <v>não</v>
      </c>
      <c r="AE590" s="55" t="str">
        <f>IF(B590="","",IF(A590&lt;81,IF(AD590="ativo","manter","inserir"),IF(AD590="ativo",IF(H590&lt;'Tabela de Peso'!D$8,"manter","retirar"),"Não anunciar")))</f>
        <v/>
      </c>
    </row>
    <row r="591" spans="1:31" s="11" customFormat="1" x14ac:dyDescent="0.25">
      <c r="A591" s="19"/>
      <c r="G591">
        <f>+atualizaçãoIMOVEIS!D590</f>
        <v>0</v>
      </c>
      <c r="H591" s="67">
        <f ca="1">IF('Tabela de Peso'!$E$8-atualizaçãoIMOVEIS!T590=0,1,'Tabela de Peso'!$E$8-atualizaçãoIMOVEIS!T590)</f>
        <v>45488</v>
      </c>
      <c r="Q591" s="62">
        <f>SUM(W$3:W591)</f>
        <v>589</v>
      </c>
      <c r="T591">
        <f>+atualizaçãoIMOVEIS!V590</f>
        <v>0</v>
      </c>
      <c r="U591" s="56">
        <f>IFERROR(VLOOKUP(G591,'Tabela de Peso'!B$36:E$53,4,0),1)</f>
        <v>1</v>
      </c>
      <c r="V591">
        <f>IF(J591=0,'Tabela de Peso'!E$11,'Tabela de Peso'!E$10)</f>
        <v>8</v>
      </c>
      <c r="W591" s="1">
        <f>IF(atualizaçãoIMOVEIS!AB590="Especial",'Tabela de Peso'!$E$4,1)</f>
        <v>1</v>
      </c>
      <c r="X591" s="1">
        <f>IFERROR(VLOOKUP(D591,'Tabela de Peso'!B:E,4,0),'Tabela de Peso'!E$32)</f>
        <v>-100</v>
      </c>
      <c r="Y591" s="70">
        <f>COUNTIF(Clientes!B:B,B591)</f>
        <v>11</v>
      </c>
      <c r="Z591" s="69">
        <f>+COUNTIF(Visitas!B:B,B591)</f>
        <v>0</v>
      </c>
      <c r="AA591" s="94">
        <f>IFERROR(VLOOKUP(B591,ZAP!A$2:AC$793,28,0),1)</f>
        <v>1</v>
      </c>
      <c r="AB591" s="65">
        <f>IFERROR(VLOOKUP(B591,ZAP!A$2:AC$793,26,0),1)</f>
        <v>1</v>
      </c>
      <c r="AC591" s="55">
        <f>IF(B591="",-9999999999,((AA591*'Tabela de Peso'!$E$7/H591)+(Z591*'Tabela de Peso'!$E$6/H591)+(Y591*'Tabela de Peso'!$E$5/H591)+(AB591*'Tabela de Peso'!$E$9+T591/1000)+W591+V591+X591+U591++AF591+S591+atualizaçãoIMOVEIS!R590)-I591-P591/1000)</f>
        <v>-9999999999</v>
      </c>
      <c r="AD591" s="66" t="str">
        <f>IFERROR(+VLOOKUP(B591,ZAP!A:D,3,0),"não")</f>
        <v>não</v>
      </c>
      <c r="AE591" s="55" t="str">
        <f>IF(B591="","",IF(A591&lt;81,IF(AD591="ativo","manter","inserir"),IF(AD591="ativo",IF(H591&lt;'Tabela de Peso'!D$8,"manter","retirar"),"Não anunciar")))</f>
        <v/>
      </c>
    </row>
    <row r="592" spans="1:31" x14ac:dyDescent="0.25">
      <c r="G592">
        <f>+atualizaçãoIMOVEIS!D591</f>
        <v>0</v>
      </c>
      <c r="H592" s="67">
        <f ca="1">IF('Tabela de Peso'!$E$8-atualizaçãoIMOVEIS!T591=0,1,'Tabela de Peso'!$E$8-atualizaçãoIMOVEIS!T591)</f>
        <v>45488</v>
      </c>
      <c r="Q592" s="62">
        <f>SUM(W$3:W592)</f>
        <v>590</v>
      </c>
      <c r="T592">
        <f>+atualizaçãoIMOVEIS!V591</f>
        <v>0</v>
      </c>
      <c r="U592" s="56">
        <f>IFERROR(VLOOKUP(G592,'Tabela de Peso'!B$36:E$53,4,0),1)</f>
        <v>1</v>
      </c>
      <c r="V592">
        <f>IF(J592=0,'Tabela de Peso'!E$11,'Tabela de Peso'!E$10)</f>
        <v>8</v>
      </c>
      <c r="W592" s="1">
        <f>IF(atualizaçãoIMOVEIS!AB591="Especial",'Tabela de Peso'!$E$4,1)</f>
        <v>1</v>
      </c>
      <c r="X592" s="1">
        <f>IFERROR(VLOOKUP(D592,'Tabela de Peso'!B:E,4,0),'Tabela de Peso'!E$32)</f>
        <v>-100</v>
      </c>
      <c r="Y592" s="70">
        <f>COUNTIF(Clientes!B:B,B592)</f>
        <v>11</v>
      </c>
      <c r="Z592" s="69">
        <f>+COUNTIF(Visitas!B:B,B592)</f>
        <v>0</v>
      </c>
      <c r="AA592" s="94">
        <f>IFERROR(VLOOKUP(B592,ZAP!A$2:AC$793,28,0),1)</f>
        <v>1</v>
      </c>
      <c r="AB592" s="65">
        <f>IFERROR(VLOOKUP(B592,ZAP!A$2:AC$793,26,0),1)</f>
        <v>1</v>
      </c>
      <c r="AC592" s="55">
        <f>IF(B592="",-9999999999,((AA592*'Tabela de Peso'!$E$7/H592)+(Z592*'Tabela de Peso'!$E$6/H592)+(Y592*'Tabela de Peso'!$E$5/H592)+(AB592*'Tabela de Peso'!$E$9+T592/1000)+W592+V592+X592+U592++AF592+S592+atualizaçãoIMOVEIS!R591)-I592-P592/1000)</f>
        <v>-9999999999</v>
      </c>
      <c r="AD592" s="66" t="str">
        <f>IFERROR(+VLOOKUP(B592,ZAP!A:D,3,0),"não")</f>
        <v>não</v>
      </c>
      <c r="AE592" s="55" t="str">
        <f>IF(B592="","",IF(A592&lt;81,IF(AD592="ativo","manter","inserir"),IF(AD592="ativo",IF(H592&lt;'Tabela de Peso'!D$8,"manter","retirar"),"Não anunciar")))</f>
        <v/>
      </c>
    </row>
    <row r="593" spans="7:31" x14ac:dyDescent="0.25">
      <c r="G593">
        <f>+atualizaçãoIMOVEIS!D592</f>
        <v>0</v>
      </c>
      <c r="H593" s="67">
        <f ca="1">IF('Tabela de Peso'!$E$8-atualizaçãoIMOVEIS!T592=0,1,'Tabela de Peso'!$E$8-atualizaçãoIMOVEIS!T592)</f>
        <v>45488</v>
      </c>
      <c r="Q593" s="62">
        <f>SUM(W$3:W593)</f>
        <v>591</v>
      </c>
      <c r="T593">
        <f>+atualizaçãoIMOVEIS!V592</f>
        <v>0</v>
      </c>
      <c r="U593" s="56">
        <f>IFERROR(VLOOKUP(G593,'Tabela de Peso'!B$36:E$53,4,0),1)</f>
        <v>1</v>
      </c>
      <c r="V593">
        <f>IF(J593=0,'Tabela de Peso'!E$11,'Tabela de Peso'!E$10)</f>
        <v>8</v>
      </c>
      <c r="W593" s="1">
        <f>IF(atualizaçãoIMOVEIS!AB592="Especial",'Tabela de Peso'!$E$4,1)</f>
        <v>1</v>
      </c>
      <c r="X593" s="1">
        <f>IFERROR(VLOOKUP(D593,'Tabela de Peso'!B:E,4,0),'Tabela de Peso'!E$32)</f>
        <v>-100</v>
      </c>
      <c r="Y593" s="70">
        <f>COUNTIF(Clientes!B:B,B593)</f>
        <v>11</v>
      </c>
      <c r="Z593" s="69">
        <f>+COUNTIF(Visitas!B:B,B593)</f>
        <v>0</v>
      </c>
      <c r="AA593" s="94">
        <f>IFERROR(VLOOKUP(B593,ZAP!A$2:AC$793,28,0),1)</f>
        <v>1</v>
      </c>
      <c r="AB593" s="65">
        <f>IFERROR(VLOOKUP(B593,ZAP!A$2:AC$793,26,0),1)</f>
        <v>1</v>
      </c>
      <c r="AC593" s="55">
        <f>IF(B593="",-9999999999,((AA593*'Tabela de Peso'!$E$7/H593)+(Z593*'Tabela de Peso'!$E$6/H593)+(Y593*'Tabela de Peso'!$E$5/H593)+(AB593*'Tabela de Peso'!$E$9+T593/1000)+W593+V593+X593+U593++AF593+S593+atualizaçãoIMOVEIS!R592)-I593-P593/1000)</f>
        <v>-9999999999</v>
      </c>
      <c r="AD593" s="66" t="str">
        <f>IFERROR(+VLOOKUP(B593,ZAP!A:D,3,0),"não")</f>
        <v>não</v>
      </c>
      <c r="AE593" s="55" t="str">
        <f>IF(B593="","",IF(A593&lt;81,IF(AD593="ativo","manter","inserir"),IF(AD593="ativo",IF(H593&lt;'Tabela de Peso'!D$8,"manter","retirar"),"Não anunciar")))</f>
        <v/>
      </c>
    </row>
    <row r="594" spans="7:31" x14ac:dyDescent="0.25">
      <c r="G594">
        <f>+atualizaçãoIMOVEIS!D593</f>
        <v>0</v>
      </c>
      <c r="H594" s="67">
        <f ca="1">IF('Tabela de Peso'!$E$8-atualizaçãoIMOVEIS!T593=0,1,'Tabela de Peso'!$E$8-atualizaçãoIMOVEIS!T593)</f>
        <v>45488</v>
      </c>
      <c r="Q594" s="62">
        <f>SUM(W$3:W594)</f>
        <v>592</v>
      </c>
      <c r="T594">
        <f>+atualizaçãoIMOVEIS!V593</f>
        <v>0</v>
      </c>
      <c r="U594" s="56">
        <f>IFERROR(VLOOKUP(G594,'Tabela de Peso'!B$36:E$53,4,0),1)</f>
        <v>1</v>
      </c>
      <c r="V594">
        <f>IF(J594=0,'Tabela de Peso'!E$11,'Tabela de Peso'!E$10)</f>
        <v>8</v>
      </c>
      <c r="W594" s="1">
        <f>IF(atualizaçãoIMOVEIS!AB593="Especial",'Tabela de Peso'!$E$4,1)</f>
        <v>1</v>
      </c>
      <c r="X594" s="1">
        <f>IFERROR(VLOOKUP(D594,'Tabela de Peso'!B:E,4,0),'Tabela de Peso'!E$32)</f>
        <v>-100</v>
      </c>
      <c r="Y594" s="70">
        <f>COUNTIF(Clientes!B:B,B594)</f>
        <v>11</v>
      </c>
      <c r="Z594" s="69">
        <f>+COUNTIF(Visitas!B:B,B594)</f>
        <v>0</v>
      </c>
      <c r="AA594" s="94">
        <f>IFERROR(VLOOKUP(B594,ZAP!A$2:AC$793,28,0),1)</f>
        <v>1</v>
      </c>
      <c r="AB594" s="65">
        <f>IFERROR(VLOOKUP(B594,ZAP!A$2:AC$793,26,0),1)</f>
        <v>1</v>
      </c>
      <c r="AC594" s="55">
        <f>IF(B594="",-9999999999,((AA594*'Tabela de Peso'!$E$7/H594)+(Z594*'Tabela de Peso'!$E$6/H594)+(Y594*'Tabela de Peso'!$E$5/H594)+(AB594*'Tabela de Peso'!$E$9+T594/1000)+W594+V594+X594+U594++AF594+S594+atualizaçãoIMOVEIS!R593)-I594-P594/1000)</f>
        <v>-9999999999</v>
      </c>
      <c r="AD594" s="66" t="str">
        <f>IFERROR(+VLOOKUP(B594,ZAP!A:D,3,0),"não")</f>
        <v>não</v>
      </c>
      <c r="AE594" s="55" t="str">
        <f>IF(B594="","",IF(A594&lt;81,IF(AD594="ativo","manter","inserir"),IF(AD594="ativo",IF(H594&lt;'Tabela de Peso'!D$8,"manter","retirar"),"Não anunciar")))</f>
        <v/>
      </c>
    </row>
    <row r="595" spans="7:31" x14ac:dyDescent="0.25">
      <c r="G595">
        <f>+atualizaçãoIMOVEIS!D594</f>
        <v>0</v>
      </c>
      <c r="H595" s="67">
        <f ca="1">IF('Tabela de Peso'!$E$8-atualizaçãoIMOVEIS!T594=0,1,'Tabela de Peso'!$E$8-atualizaçãoIMOVEIS!T594)</f>
        <v>45488</v>
      </c>
      <c r="Q595" s="62">
        <f>SUM(W$3:W595)</f>
        <v>593</v>
      </c>
      <c r="T595">
        <f>+atualizaçãoIMOVEIS!V594</f>
        <v>0</v>
      </c>
      <c r="U595" s="56">
        <f>IFERROR(VLOOKUP(G595,'Tabela de Peso'!B$36:E$53,4,0),1)</f>
        <v>1</v>
      </c>
      <c r="V595">
        <f>IF(J595=0,'Tabela de Peso'!E$11,'Tabela de Peso'!E$10)</f>
        <v>8</v>
      </c>
      <c r="W595" s="1">
        <f>IF(atualizaçãoIMOVEIS!AB594="Especial",'Tabela de Peso'!$E$4,1)</f>
        <v>1</v>
      </c>
      <c r="X595" s="1">
        <f>IFERROR(VLOOKUP(D595,'Tabela de Peso'!B:E,4,0),'Tabela de Peso'!E$32)</f>
        <v>-100</v>
      </c>
      <c r="Y595" s="70">
        <f>COUNTIF(Clientes!B:B,B595)</f>
        <v>11</v>
      </c>
      <c r="Z595" s="69">
        <f>+COUNTIF(Visitas!B:B,B595)</f>
        <v>0</v>
      </c>
      <c r="AA595" s="94">
        <f>IFERROR(VLOOKUP(B595,ZAP!A$2:AC$793,28,0),1)</f>
        <v>1</v>
      </c>
      <c r="AB595" s="65">
        <f>IFERROR(VLOOKUP(B595,ZAP!A$2:AC$793,26,0),1)</f>
        <v>1</v>
      </c>
      <c r="AC595" s="55">
        <f>IF(B595="",-9999999999,((AA595*'Tabela de Peso'!$E$7/H595)+(Z595*'Tabela de Peso'!$E$6/H595)+(Y595*'Tabela de Peso'!$E$5/H595)+(AB595*'Tabela de Peso'!$E$9+T595/1000)+W595+V595+X595+U595++AF595+S595+atualizaçãoIMOVEIS!R594)-I595-P595/1000)</f>
        <v>-9999999999</v>
      </c>
      <c r="AD595" s="66" t="str">
        <f>IFERROR(+VLOOKUP(B595,ZAP!A:D,3,0),"não")</f>
        <v>não</v>
      </c>
      <c r="AE595" s="55" t="str">
        <f>IF(B595="","",IF(A595&lt;81,IF(AD595="ativo","manter","inserir"),IF(AD595="ativo",IF(H595&lt;'Tabela de Peso'!D$8,"manter","retirar"),"Não anunciar")))</f>
        <v/>
      </c>
    </row>
    <row r="596" spans="7:31" x14ac:dyDescent="0.25">
      <c r="G596">
        <f>+atualizaçãoIMOVEIS!D595</f>
        <v>0</v>
      </c>
      <c r="H596" s="67">
        <f ca="1">IF('Tabela de Peso'!$E$8-atualizaçãoIMOVEIS!T595=0,1,'Tabela de Peso'!$E$8-atualizaçãoIMOVEIS!T595)</f>
        <v>45488</v>
      </c>
      <c r="Q596" s="62">
        <f>SUM(W$3:W596)</f>
        <v>594</v>
      </c>
      <c r="T596">
        <f>+atualizaçãoIMOVEIS!V595</f>
        <v>0</v>
      </c>
      <c r="U596" s="56">
        <f>IFERROR(VLOOKUP(G596,'Tabela de Peso'!B$36:E$53,4,0),1)</f>
        <v>1</v>
      </c>
      <c r="V596">
        <f>IF(J596=0,'Tabela de Peso'!E$11,'Tabela de Peso'!E$10)</f>
        <v>8</v>
      </c>
      <c r="W596" s="1">
        <f>IF(atualizaçãoIMOVEIS!AB595="Especial",'Tabela de Peso'!$E$4,1)</f>
        <v>1</v>
      </c>
      <c r="X596" s="1">
        <f>IFERROR(VLOOKUP(D596,'Tabela de Peso'!B:E,4,0),'Tabela de Peso'!E$32)</f>
        <v>-100</v>
      </c>
      <c r="Y596" s="70">
        <f>COUNTIF(Clientes!B:B,B596)</f>
        <v>11</v>
      </c>
      <c r="Z596" s="69">
        <f>+COUNTIF(Visitas!B:B,B596)</f>
        <v>0</v>
      </c>
      <c r="AA596" s="94">
        <f>IFERROR(VLOOKUP(B596,ZAP!A$2:AC$793,28,0),1)</f>
        <v>1</v>
      </c>
      <c r="AB596" s="65">
        <f>IFERROR(VLOOKUP(B596,ZAP!A$2:AC$793,26,0),1)</f>
        <v>1</v>
      </c>
      <c r="AC596" s="55">
        <f>IF(B596="",-9999999999,((AA596*'Tabela de Peso'!$E$7/H596)+(Z596*'Tabela de Peso'!$E$6/H596)+(Y596*'Tabela de Peso'!$E$5/H596)+(AB596*'Tabela de Peso'!$E$9+T596/1000)+W596+V596+X596+U596++AF596+S596+atualizaçãoIMOVEIS!R595)-I596-P596/1000)</f>
        <v>-9999999999</v>
      </c>
      <c r="AD596" s="66" t="str">
        <f>IFERROR(+VLOOKUP(B596,ZAP!A:D,3,0),"não")</f>
        <v>não</v>
      </c>
      <c r="AE596" s="55" t="str">
        <f>IF(B596="","",IF(A596&lt;81,IF(AD596="ativo","manter","inserir"),IF(AD596="ativo",IF(H596&lt;'Tabela de Peso'!D$8,"manter","retirar"),"Não anunciar")))</f>
        <v/>
      </c>
    </row>
    <row r="597" spans="7:31" x14ac:dyDescent="0.25">
      <c r="G597">
        <f>+atualizaçãoIMOVEIS!D596</f>
        <v>0</v>
      </c>
      <c r="H597" s="67">
        <f ca="1">IF('Tabela de Peso'!$E$8-atualizaçãoIMOVEIS!T596=0,1,'Tabela de Peso'!$E$8-atualizaçãoIMOVEIS!T596)</f>
        <v>45488</v>
      </c>
      <c r="Q597" s="62">
        <f>SUM(W$3:W597)</f>
        <v>595</v>
      </c>
      <c r="T597">
        <f>+atualizaçãoIMOVEIS!V596</f>
        <v>0</v>
      </c>
      <c r="U597" s="56">
        <f>IFERROR(VLOOKUP(G597,'Tabela de Peso'!B$36:E$53,4,0),1)</f>
        <v>1</v>
      </c>
      <c r="V597">
        <f>IF(J597=0,'Tabela de Peso'!E$11,'Tabela de Peso'!E$10)</f>
        <v>8</v>
      </c>
      <c r="W597" s="1">
        <f>IF(atualizaçãoIMOVEIS!AB596="Especial",'Tabela de Peso'!$E$4,1)</f>
        <v>1</v>
      </c>
      <c r="X597" s="1">
        <f>IFERROR(VLOOKUP(D597,'Tabela de Peso'!B:E,4,0),'Tabela de Peso'!E$32)</f>
        <v>-100</v>
      </c>
      <c r="Y597" s="70">
        <f>COUNTIF(Clientes!B:B,B597)</f>
        <v>11</v>
      </c>
      <c r="Z597" s="69">
        <f>+COUNTIF(Visitas!B:B,B597)</f>
        <v>0</v>
      </c>
      <c r="AA597" s="94">
        <f>IFERROR(VLOOKUP(B597,ZAP!A$2:AC$793,28,0),1)</f>
        <v>1</v>
      </c>
      <c r="AB597" s="65">
        <f>IFERROR(VLOOKUP(B597,ZAP!A$2:AC$793,26,0),1)</f>
        <v>1</v>
      </c>
      <c r="AC597" s="55">
        <f>IF(B597="",-9999999999,((AA597*'Tabela de Peso'!$E$7/H597)+(Z597*'Tabela de Peso'!$E$6/H597)+(Y597*'Tabela de Peso'!$E$5/H597)+(AB597*'Tabela de Peso'!$E$9+T597/1000)+W597+V597+X597+U597++AF597+S597+atualizaçãoIMOVEIS!R596)-I597-P597/1000)</f>
        <v>-9999999999</v>
      </c>
      <c r="AD597" s="66" t="str">
        <f>IFERROR(+VLOOKUP(B597,ZAP!A:D,3,0),"não")</f>
        <v>não</v>
      </c>
      <c r="AE597" s="55" t="str">
        <f>IF(B597="","",IF(A597&lt;81,IF(AD597="ativo","manter","inserir"),IF(AD597="ativo",IF(H597&lt;'Tabela de Peso'!D$8,"manter","retirar"),"Não anunciar")))</f>
        <v/>
      </c>
    </row>
    <row r="598" spans="7:31" x14ac:dyDescent="0.25">
      <c r="G598">
        <f>+atualizaçãoIMOVEIS!D597</f>
        <v>0</v>
      </c>
      <c r="H598" s="67">
        <f ca="1">IF('Tabela de Peso'!$E$8-atualizaçãoIMOVEIS!T597=0,1,'Tabela de Peso'!$E$8-atualizaçãoIMOVEIS!T597)</f>
        <v>45488</v>
      </c>
      <c r="Q598" s="62">
        <f>SUM(W$3:W598)</f>
        <v>596</v>
      </c>
      <c r="T598">
        <f>+atualizaçãoIMOVEIS!V597</f>
        <v>0</v>
      </c>
      <c r="U598" s="56">
        <f>IFERROR(VLOOKUP(G598,'Tabela de Peso'!B$36:E$53,4,0),1)</f>
        <v>1</v>
      </c>
      <c r="V598">
        <f>IF(J598=0,'Tabela de Peso'!E$11,'Tabela de Peso'!E$10)</f>
        <v>8</v>
      </c>
      <c r="W598" s="1">
        <f>IF(atualizaçãoIMOVEIS!AB597="Especial",'Tabela de Peso'!$E$4,1)</f>
        <v>1</v>
      </c>
      <c r="X598" s="1">
        <f>IFERROR(VLOOKUP(D598,'Tabela de Peso'!B:E,4,0),'Tabela de Peso'!E$32)</f>
        <v>-100</v>
      </c>
      <c r="Y598" s="70">
        <f>COUNTIF(Clientes!B:B,B598)</f>
        <v>11</v>
      </c>
      <c r="Z598" s="69">
        <f>+COUNTIF(Visitas!B:B,B598)</f>
        <v>0</v>
      </c>
      <c r="AA598" s="94">
        <f>IFERROR(VLOOKUP(B598,ZAP!A$2:AC$793,28,0),1)</f>
        <v>1</v>
      </c>
      <c r="AB598" s="65">
        <f>IFERROR(VLOOKUP(B598,ZAP!A$2:AC$793,26,0),1)</f>
        <v>1</v>
      </c>
      <c r="AC598" s="55">
        <f>IF(B598="",-9999999999,((AA598*'Tabela de Peso'!$E$7/H598)+(Z598*'Tabela de Peso'!$E$6/H598)+(Y598*'Tabela de Peso'!$E$5/H598)+(AB598*'Tabela de Peso'!$E$9+T598/1000)+W598+V598+X598+U598++AF598+S598+atualizaçãoIMOVEIS!R597)-I598-P598/1000)</f>
        <v>-9999999999</v>
      </c>
      <c r="AD598" s="66" t="str">
        <f>IFERROR(+VLOOKUP(B598,ZAP!A:D,3,0),"não")</f>
        <v>não</v>
      </c>
      <c r="AE598" s="55" t="str">
        <f>IF(B598="","",IF(A598&lt;81,IF(AD598="ativo","manter","inserir"),IF(AD598="ativo",IF(H598&lt;'Tabela de Peso'!D$8,"manter","retirar"),"Não anunciar")))</f>
        <v/>
      </c>
    </row>
    <row r="599" spans="7:31" x14ac:dyDescent="0.25">
      <c r="G599">
        <f>+atualizaçãoIMOVEIS!D598</f>
        <v>0</v>
      </c>
      <c r="H599" s="67">
        <f ca="1">IF('Tabela de Peso'!$E$8-atualizaçãoIMOVEIS!T598=0,1,'Tabela de Peso'!$E$8-atualizaçãoIMOVEIS!T598)</f>
        <v>45488</v>
      </c>
      <c r="Q599" s="62">
        <f>SUM(W$3:W599)</f>
        <v>597</v>
      </c>
      <c r="T599">
        <f>+atualizaçãoIMOVEIS!V598</f>
        <v>0</v>
      </c>
      <c r="U599" s="56">
        <f>IFERROR(VLOOKUP(G599,'Tabela de Peso'!B$36:E$53,4,0),1)</f>
        <v>1</v>
      </c>
      <c r="V599">
        <f>IF(J599=0,'Tabela de Peso'!E$11,'Tabela de Peso'!E$10)</f>
        <v>8</v>
      </c>
      <c r="W599" s="1">
        <f>IF(atualizaçãoIMOVEIS!AB598="Especial",'Tabela de Peso'!$E$4,1)</f>
        <v>1</v>
      </c>
      <c r="X599" s="1">
        <f>IFERROR(VLOOKUP(D599,'Tabela de Peso'!B:E,4,0),'Tabela de Peso'!E$32)</f>
        <v>-100</v>
      </c>
      <c r="Y599" s="70">
        <f>COUNTIF(Clientes!B:B,B599)</f>
        <v>11</v>
      </c>
      <c r="Z599" s="69">
        <f>+COUNTIF(Visitas!B:B,B599)</f>
        <v>0</v>
      </c>
      <c r="AA599" s="94">
        <f>IFERROR(VLOOKUP(B599,ZAP!A$2:AC$793,28,0),1)</f>
        <v>1</v>
      </c>
      <c r="AB599" s="65">
        <f>IFERROR(VLOOKUP(B599,ZAP!A$2:AC$793,26,0),1)</f>
        <v>1</v>
      </c>
      <c r="AC599" s="55">
        <f>IF(B599="",-9999999999,((AA599*'Tabela de Peso'!$E$7/H599)+(Z599*'Tabela de Peso'!$E$6/H599)+(Y599*'Tabela de Peso'!$E$5/H599)+(AB599*'Tabela de Peso'!$E$9+T599/1000)+W599+V599+X599+U599++AF599+S599+atualizaçãoIMOVEIS!R598)-I599-P599/1000)</f>
        <v>-9999999999</v>
      </c>
      <c r="AD599" s="66" t="str">
        <f>IFERROR(+VLOOKUP(B599,ZAP!A:D,3,0),"não")</f>
        <v>não</v>
      </c>
      <c r="AE599" s="55" t="str">
        <f>IF(B599="","",IF(A599&lt;81,IF(AD599="ativo","manter","inserir"),IF(AD599="ativo",IF(H599&lt;'Tabela de Peso'!D$8,"manter","retirar"),"Não anunciar")))</f>
        <v/>
      </c>
    </row>
    <row r="600" spans="7:31" x14ac:dyDescent="0.25">
      <c r="G600">
        <f>+atualizaçãoIMOVEIS!D599</f>
        <v>0</v>
      </c>
      <c r="H600" s="67">
        <f ca="1">IF('Tabela de Peso'!$E$8-atualizaçãoIMOVEIS!T599=0,1,'Tabela de Peso'!$E$8-atualizaçãoIMOVEIS!T599)</f>
        <v>45488</v>
      </c>
      <c r="Q600" s="62">
        <f>SUM(W$3:W600)</f>
        <v>598</v>
      </c>
      <c r="T600">
        <f>+atualizaçãoIMOVEIS!V599</f>
        <v>0</v>
      </c>
      <c r="U600" s="56">
        <f>IFERROR(VLOOKUP(G600,'Tabela de Peso'!B$36:E$53,4,0),1)</f>
        <v>1</v>
      </c>
      <c r="V600">
        <f>IF(J600=0,'Tabela de Peso'!E$11,'Tabela de Peso'!E$10)</f>
        <v>8</v>
      </c>
      <c r="W600" s="1">
        <f>IF(atualizaçãoIMOVEIS!AB599="Especial",'Tabela de Peso'!$E$4,1)</f>
        <v>1</v>
      </c>
      <c r="X600" s="1">
        <f>IFERROR(VLOOKUP(D600,'Tabela de Peso'!B:E,4,0),'Tabela de Peso'!E$32)</f>
        <v>-100</v>
      </c>
      <c r="Y600" s="70">
        <f>COUNTIF(Clientes!B:B,B600)</f>
        <v>11</v>
      </c>
      <c r="Z600" s="69">
        <f>+COUNTIF(Visitas!B:B,B600)</f>
        <v>0</v>
      </c>
      <c r="AA600" s="94">
        <f>IFERROR(VLOOKUP(B600,ZAP!A$2:AC$793,28,0),1)</f>
        <v>1</v>
      </c>
      <c r="AB600" s="65">
        <f>IFERROR(VLOOKUP(B600,ZAP!A$2:AC$793,26,0),1)</f>
        <v>1</v>
      </c>
      <c r="AC600" s="55">
        <f>IF(B600="",-9999999999,((AA600*'Tabela de Peso'!$E$7/H600)+(Z600*'Tabela de Peso'!$E$6/H600)+(Y600*'Tabela de Peso'!$E$5/H600)+(AB600*'Tabela de Peso'!$E$9+T600/1000)+W600+V600+X600+U600++AF600+S600+atualizaçãoIMOVEIS!R599)-I600-P600/1000)</f>
        <v>-9999999999</v>
      </c>
      <c r="AD600" s="66" t="str">
        <f>IFERROR(+VLOOKUP(B600,ZAP!A:D,3,0),"não")</f>
        <v>não</v>
      </c>
      <c r="AE600" s="55" t="str">
        <f>IF(B600="","",IF(A600&lt;81,IF(AD600="ativo","manter","inserir"),IF(AD600="ativo",IF(H600&lt;'Tabela de Peso'!D$8,"manter","retirar"),"Não anunciar")))</f>
        <v/>
      </c>
    </row>
    <row r="601" spans="7:31" x14ac:dyDescent="0.25">
      <c r="G601">
        <f>+atualizaçãoIMOVEIS!D600</f>
        <v>0</v>
      </c>
      <c r="H601" s="67">
        <f ca="1">IF('Tabela de Peso'!$E$8-atualizaçãoIMOVEIS!T600=0,1,'Tabela de Peso'!$E$8-atualizaçãoIMOVEIS!T600)</f>
        <v>45488</v>
      </c>
      <c r="Q601" s="62">
        <f>SUM(W$3:W601)</f>
        <v>599</v>
      </c>
      <c r="T601">
        <f>+atualizaçãoIMOVEIS!V600</f>
        <v>0</v>
      </c>
      <c r="U601" s="56">
        <f>IFERROR(VLOOKUP(G601,'Tabela de Peso'!B$36:E$53,4,0),1)</f>
        <v>1</v>
      </c>
      <c r="V601">
        <f>IF(J601=0,'Tabela de Peso'!E$11,'Tabela de Peso'!E$10)</f>
        <v>8</v>
      </c>
      <c r="W601" s="1">
        <f>IF(atualizaçãoIMOVEIS!AB600="Especial",'Tabela de Peso'!$E$4,1)</f>
        <v>1</v>
      </c>
      <c r="X601" s="1">
        <f>IFERROR(VLOOKUP(D601,'Tabela de Peso'!B:E,4,0),'Tabela de Peso'!E$32)</f>
        <v>-100</v>
      </c>
      <c r="Y601" s="70">
        <f>COUNTIF(Clientes!B:B,B601)</f>
        <v>11</v>
      </c>
      <c r="Z601" s="69">
        <f>+COUNTIF(Visitas!B:B,B601)</f>
        <v>0</v>
      </c>
      <c r="AA601" s="94">
        <f>IFERROR(VLOOKUP(B601,ZAP!A$2:AC$793,28,0),1)</f>
        <v>1</v>
      </c>
      <c r="AB601" s="65">
        <f>IFERROR(VLOOKUP(B601,ZAP!A$2:AC$793,26,0),1)</f>
        <v>1</v>
      </c>
      <c r="AC601" s="55">
        <f>IF(B601="",-9999999999,((AA601*'Tabela de Peso'!$E$7/H601)+(Z601*'Tabela de Peso'!$E$6/H601)+(Y601*'Tabela de Peso'!$E$5/H601)+(AB601*'Tabela de Peso'!$E$9+T601/1000)+W601+V601+X601+U601++AF601+S601+atualizaçãoIMOVEIS!R600)-I601-P601/1000)</f>
        <v>-9999999999</v>
      </c>
      <c r="AD601" s="66" t="str">
        <f>IFERROR(+VLOOKUP(B601,ZAP!A:D,3,0),"não")</f>
        <v>não</v>
      </c>
      <c r="AE601" s="55" t="str">
        <f>IF(B601="","",IF(A601&lt;81,IF(AD601="ativo","manter","inserir"),IF(AD601="ativo",IF(H601&lt;'Tabela de Peso'!D$8,"manter","retirar"),"Não anunciar")))</f>
        <v/>
      </c>
    </row>
    <row r="602" spans="7:31" x14ac:dyDescent="0.25">
      <c r="G602">
        <f>+atualizaçãoIMOVEIS!D601</f>
        <v>0</v>
      </c>
      <c r="H602" s="67">
        <f ca="1">IF('Tabela de Peso'!$E$8-atualizaçãoIMOVEIS!T601=0,1,'Tabela de Peso'!$E$8-atualizaçãoIMOVEIS!T601)</f>
        <v>45488</v>
      </c>
      <c r="Q602" s="62">
        <f>SUM(W$3:W602)</f>
        <v>600</v>
      </c>
      <c r="T602">
        <f>+atualizaçãoIMOVEIS!V601</f>
        <v>0</v>
      </c>
      <c r="U602" s="56">
        <f>IFERROR(VLOOKUP(G602,'Tabela de Peso'!B$36:E$53,4,0),1)</f>
        <v>1</v>
      </c>
      <c r="V602">
        <f>IF(J602=0,'Tabela de Peso'!E$11,'Tabela de Peso'!E$10)</f>
        <v>8</v>
      </c>
      <c r="W602" s="1">
        <f>IF(atualizaçãoIMOVEIS!AB601="Especial",'Tabela de Peso'!$E$4,1)</f>
        <v>1</v>
      </c>
      <c r="X602" s="1">
        <f>IFERROR(VLOOKUP(D602,'Tabela de Peso'!B:E,4,0),'Tabela de Peso'!E$32)</f>
        <v>-100</v>
      </c>
      <c r="Y602" s="70">
        <f>COUNTIF(Clientes!B:B,B602)</f>
        <v>11</v>
      </c>
      <c r="Z602" s="69">
        <f>+COUNTIF(Visitas!B:B,B602)</f>
        <v>0</v>
      </c>
      <c r="AA602" s="94">
        <f>IFERROR(VLOOKUP(B602,ZAP!A$2:AC$793,28,0),1)</f>
        <v>1</v>
      </c>
      <c r="AB602" s="65">
        <f>IFERROR(VLOOKUP(B602,ZAP!A$2:AC$793,26,0),1)</f>
        <v>1</v>
      </c>
      <c r="AC602" s="55">
        <f>IF(B602="",-9999999999,((AA602*'Tabela de Peso'!$E$7/H602)+(Z602*'Tabela de Peso'!$E$6/H602)+(Y602*'Tabela de Peso'!$E$5/H602)+(AB602*'Tabela de Peso'!$E$9+T602/1000)+W602+V602+X602+U602++AF602+S602+atualizaçãoIMOVEIS!R601)-I602-P602/1000)</f>
        <v>-9999999999</v>
      </c>
      <c r="AD602" s="66" t="str">
        <f>IFERROR(+VLOOKUP(B602,ZAP!A:D,3,0),"não")</f>
        <v>não</v>
      </c>
      <c r="AE602" s="55" t="str">
        <f>IF(B602="","",IF(A602&lt;81,IF(AD602="ativo","manter","inserir"),IF(AD602="ativo",IF(H602&lt;'Tabela de Peso'!D$8,"manter","retirar"),"Não anunciar")))</f>
        <v/>
      </c>
    </row>
    <row r="603" spans="7:31" x14ac:dyDescent="0.25">
      <c r="G603">
        <f>+atualizaçãoIMOVEIS!D602</f>
        <v>0</v>
      </c>
      <c r="H603" s="67">
        <f ca="1">IF('Tabela de Peso'!$E$8-atualizaçãoIMOVEIS!T602=0,1,'Tabela de Peso'!$E$8-atualizaçãoIMOVEIS!T602)</f>
        <v>45488</v>
      </c>
      <c r="Q603" s="62">
        <f>SUM(W$3:W603)</f>
        <v>601</v>
      </c>
      <c r="T603">
        <f>+atualizaçãoIMOVEIS!V602</f>
        <v>0</v>
      </c>
      <c r="U603" s="56">
        <f>IFERROR(VLOOKUP(G603,'Tabela de Peso'!B$36:E$53,4,0),1)</f>
        <v>1</v>
      </c>
      <c r="V603">
        <f>IF(J603=0,'Tabela de Peso'!E$11,'Tabela de Peso'!E$10)</f>
        <v>8</v>
      </c>
      <c r="W603" s="1">
        <f>IF(atualizaçãoIMOVEIS!AB602="Especial",'Tabela de Peso'!$E$4,1)</f>
        <v>1</v>
      </c>
      <c r="X603" s="1">
        <f>IFERROR(VLOOKUP(D603,'Tabela de Peso'!B:E,4,0),'Tabela de Peso'!E$32)</f>
        <v>-100</v>
      </c>
      <c r="Y603" s="70">
        <f>COUNTIF(Clientes!B:B,B603)</f>
        <v>11</v>
      </c>
      <c r="Z603" s="69">
        <f>+COUNTIF(Visitas!B:B,B603)</f>
        <v>0</v>
      </c>
      <c r="AA603" s="94">
        <f>IFERROR(VLOOKUP(B603,ZAP!A$2:AC$793,28,0),1)</f>
        <v>1</v>
      </c>
      <c r="AB603" s="65">
        <f>IFERROR(VLOOKUP(B603,ZAP!A$2:AC$793,26,0),1)</f>
        <v>1</v>
      </c>
      <c r="AC603" s="55">
        <f>IF(B603="",-9999999999,((AA603*'Tabela de Peso'!$E$7/H603)+(Z603*'Tabela de Peso'!$E$6/H603)+(Y603*'Tabela de Peso'!$E$5/H603)+(AB603*'Tabela de Peso'!$E$9+T603/1000)+W603+V603+X603+U603++AF603+S603+atualizaçãoIMOVEIS!R602)-I603-P603/1000)</f>
        <v>-9999999999</v>
      </c>
      <c r="AD603" s="66" t="str">
        <f>IFERROR(+VLOOKUP(B603,ZAP!A:D,3,0),"não")</f>
        <v>não</v>
      </c>
      <c r="AE603" s="55" t="str">
        <f>IF(B603="","",IF(A603&lt;81,IF(AD603="ativo","manter","inserir"),IF(AD603="ativo",IF(H603&lt;'Tabela de Peso'!D$8,"manter","retirar"),"Não anunciar")))</f>
        <v/>
      </c>
    </row>
    <row r="604" spans="7:31" x14ac:dyDescent="0.25">
      <c r="G604">
        <f>+atualizaçãoIMOVEIS!D603</f>
        <v>0</v>
      </c>
      <c r="H604" s="67">
        <f ca="1">IF('Tabela de Peso'!$E$8-atualizaçãoIMOVEIS!T603=0,1,'Tabela de Peso'!$E$8-atualizaçãoIMOVEIS!T603)</f>
        <v>45488</v>
      </c>
      <c r="Q604" s="62">
        <f>SUM(W$3:W604)</f>
        <v>602</v>
      </c>
      <c r="T604">
        <f>+atualizaçãoIMOVEIS!V603</f>
        <v>0</v>
      </c>
      <c r="U604" s="56">
        <f>IFERROR(VLOOKUP(G604,'Tabela de Peso'!B$36:E$53,4,0),1)</f>
        <v>1</v>
      </c>
      <c r="V604">
        <f>IF(J604=0,'Tabela de Peso'!E$11,'Tabela de Peso'!E$10)</f>
        <v>8</v>
      </c>
      <c r="W604" s="1">
        <f>IF(atualizaçãoIMOVEIS!AB603="Especial",'Tabela de Peso'!$E$4,1)</f>
        <v>1</v>
      </c>
      <c r="X604" s="1">
        <f>IFERROR(VLOOKUP(D604,'Tabela de Peso'!B:E,4,0),'Tabela de Peso'!E$32)</f>
        <v>-100</v>
      </c>
      <c r="Y604" s="70">
        <f>COUNTIF(Clientes!B:B,B604)</f>
        <v>11</v>
      </c>
      <c r="Z604" s="69">
        <f>+COUNTIF(Visitas!B:B,B604)</f>
        <v>0</v>
      </c>
      <c r="AA604" s="94">
        <f>IFERROR(VLOOKUP(B604,ZAP!A$2:AC$793,28,0),1)</f>
        <v>1</v>
      </c>
      <c r="AB604" s="65">
        <f>IFERROR(VLOOKUP(B604,ZAP!A$2:AC$793,26,0),1)</f>
        <v>1</v>
      </c>
      <c r="AC604" s="55">
        <f>IF(B604="",-9999999999,((AA604*'Tabela de Peso'!$E$7/H604)+(Z604*'Tabela de Peso'!$E$6/H604)+(Y604*'Tabela de Peso'!$E$5/H604)+(AB604*'Tabela de Peso'!$E$9+T604/1000)+W604+V604+X604+U604++AF604+S604+atualizaçãoIMOVEIS!R603)-I604-P604/1000)</f>
        <v>-9999999999</v>
      </c>
      <c r="AD604" s="66" t="str">
        <f>IFERROR(+VLOOKUP(B604,ZAP!A:D,3,0),"não")</f>
        <v>não</v>
      </c>
      <c r="AE604" s="55" t="str">
        <f>IF(B604="","",IF(A604&lt;81,IF(AD604="ativo","manter","inserir"),IF(AD604="ativo",IF(H604&lt;'Tabela de Peso'!D$8,"manter","retirar"),"Não anunciar")))</f>
        <v/>
      </c>
    </row>
    <row r="605" spans="7:31" x14ac:dyDescent="0.25">
      <c r="G605">
        <f>+atualizaçãoIMOVEIS!D604</f>
        <v>0</v>
      </c>
      <c r="H605" s="67">
        <f ca="1">IF('Tabela de Peso'!$E$8-atualizaçãoIMOVEIS!T604=0,1,'Tabela de Peso'!$E$8-atualizaçãoIMOVEIS!T604)</f>
        <v>45488</v>
      </c>
      <c r="Q605" s="62">
        <f>SUM(W$3:W605)</f>
        <v>603</v>
      </c>
      <c r="T605">
        <f>+atualizaçãoIMOVEIS!V604</f>
        <v>0</v>
      </c>
      <c r="U605" s="56">
        <f>IFERROR(VLOOKUP(G605,'Tabela de Peso'!B$36:E$53,4,0),1)</f>
        <v>1</v>
      </c>
      <c r="V605">
        <f>IF(J605=0,'Tabela de Peso'!E$11,'Tabela de Peso'!E$10)</f>
        <v>8</v>
      </c>
      <c r="W605" s="1">
        <f>IF(atualizaçãoIMOVEIS!AB604="Especial",'Tabela de Peso'!$E$4,1)</f>
        <v>1</v>
      </c>
      <c r="X605" s="1">
        <f>IFERROR(VLOOKUP(D605,'Tabela de Peso'!B:E,4,0),'Tabela de Peso'!E$32)</f>
        <v>-100</v>
      </c>
      <c r="Y605" s="70">
        <f>COUNTIF(Clientes!B:B,B605)</f>
        <v>11</v>
      </c>
      <c r="Z605" s="69">
        <f>+COUNTIF(Visitas!B:B,B605)</f>
        <v>0</v>
      </c>
      <c r="AA605" s="94">
        <f>IFERROR(VLOOKUP(B605,ZAP!A$2:AC$793,28,0),1)</f>
        <v>1</v>
      </c>
      <c r="AB605" s="65">
        <f>IFERROR(VLOOKUP(B605,ZAP!A$2:AC$793,26,0),1)</f>
        <v>1</v>
      </c>
      <c r="AC605" s="55">
        <f>IF(B605="",-9999999999,((AA605*'Tabela de Peso'!$E$7/H605)+(Z605*'Tabela de Peso'!$E$6/H605)+(Y605*'Tabela de Peso'!$E$5/H605)+(AB605*'Tabela de Peso'!$E$9+T605/1000)+W605+V605+X605+U605++AF605+S605+atualizaçãoIMOVEIS!R604)-I605-P605/1000)</f>
        <v>-9999999999</v>
      </c>
      <c r="AD605" s="66" t="str">
        <f>IFERROR(+VLOOKUP(B605,ZAP!A:D,3,0),"não")</f>
        <v>não</v>
      </c>
      <c r="AE605" s="55" t="str">
        <f>IF(B605="","",IF(A605&lt;81,IF(AD605="ativo","manter","inserir"),IF(AD605="ativo",IF(H605&lt;'Tabela de Peso'!D$8,"manter","retirar"),"Não anunciar")))</f>
        <v/>
      </c>
    </row>
    <row r="606" spans="7:31" x14ac:dyDescent="0.25">
      <c r="G606">
        <f>+atualizaçãoIMOVEIS!D605</f>
        <v>0</v>
      </c>
      <c r="H606" s="67">
        <f ca="1">IF('Tabela de Peso'!$E$8-atualizaçãoIMOVEIS!T605=0,1,'Tabela de Peso'!$E$8-atualizaçãoIMOVEIS!T605)</f>
        <v>45488</v>
      </c>
      <c r="Q606" s="62">
        <f>SUM(W$3:W606)</f>
        <v>604</v>
      </c>
      <c r="T606">
        <f>+atualizaçãoIMOVEIS!V605</f>
        <v>0</v>
      </c>
      <c r="U606" s="56">
        <f>IFERROR(VLOOKUP(G606,'Tabela de Peso'!B$36:E$53,4,0),1)</f>
        <v>1</v>
      </c>
      <c r="V606">
        <f>IF(J606=0,'Tabela de Peso'!E$11,'Tabela de Peso'!E$10)</f>
        <v>8</v>
      </c>
      <c r="W606" s="1">
        <f>IF(atualizaçãoIMOVEIS!AB605="Especial",'Tabela de Peso'!$E$4,1)</f>
        <v>1</v>
      </c>
      <c r="X606" s="1">
        <f>IFERROR(VLOOKUP(D606,'Tabela de Peso'!B:E,4,0),'Tabela de Peso'!E$32)</f>
        <v>-100</v>
      </c>
      <c r="Y606" s="70">
        <f>COUNTIF(Clientes!B:B,B606)</f>
        <v>11</v>
      </c>
      <c r="Z606" s="69">
        <f>+COUNTIF(Visitas!B:B,B606)</f>
        <v>0</v>
      </c>
      <c r="AA606" s="94">
        <f>IFERROR(VLOOKUP(B606,ZAP!A$2:AC$793,28,0),1)</f>
        <v>1</v>
      </c>
      <c r="AB606" s="65">
        <f>IFERROR(VLOOKUP(B606,ZAP!A$2:AC$793,26,0),1)</f>
        <v>1</v>
      </c>
      <c r="AC606" s="55">
        <f>IF(B606="",-9999999999,((AA606*'Tabela de Peso'!$E$7/H606)+(Z606*'Tabela de Peso'!$E$6/H606)+(Y606*'Tabela de Peso'!$E$5/H606)+(AB606*'Tabela de Peso'!$E$9+T606/1000)+W606+V606+X606+U606++AF606+S606+atualizaçãoIMOVEIS!R605)-I606-P606/1000)</f>
        <v>-9999999999</v>
      </c>
      <c r="AD606" s="66" t="str">
        <f>IFERROR(+VLOOKUP(B606,ZAP!A:D,3,0),"não")</f>
        <v>não</v>
      </c>
      <c r="AE606" s="55" t="str">
        <f>IF(B606="","",IF(A606&lt;81,IF(AD606="ativo","manter","inserir"),IF(AD606="ativo",IF(H606&lt;'Tabela de Peso'!D$8,"manter","retirar"),"Não anunciar")))</f>
        <v/>
      </c>
    </row>
    <row r="607" spans="7:31" x14ac:dyDescent="0.25">
      <c r="G607">
        <f>+atualizaçãoIMOVEIS!D606</f>
        <v>0</v>
      </c>
      <c r="H607" s="67">
        <f ca="1">IF('Tabela de Peso'!$E$8-atualizaçãoIMOVEIS!T606=0,1,'Tabela de Peso'!$E$8-atualizaçãoIMOVEIS!T606)</f>
        <v>45488</v>
      </c>
      <c r="Q607" s="62">
        <f>SUM(W$3:W607)</f>
        <v>605</v>
      </c>
      <c r="T607">
        <f>+atualizaçãoIMOVEIS!V606</f>
        <v>0</v>
      </c>
      <c r="U607" s="56">
        <f>IFERROR(VLOOKUP(G607,'Tabela de Peso'!B$36:E$53,4,0),1)</f>
        <v>1</v>
      </c>
      <c r="V607">
        <f>IF(J607=0,'Tabela de Peso'!E$11,'Tabela de Peso'!E$10)</f>
        <v>8</v>
      </c>
      <c r="W607" s="1">
        <f>IF(atualizaçãoIMOVEIS!AB606="Especial",'Tabela de Peso'!$E$4,1)</f>
        <v>1</v>
      </c>
      <c r="X607" s="1">
        <f>IFERROR(VLOOKUP(D607,'Tabela de Peso'!B:E,4,0),'Tabela de Peso'!E$32)</f>
        <v>-100</v>
      </c>
      <c r="Y607" s="70">
        <f>COUNTIF(Clientes!B:B,B607)</f>
        <v>11</v>
      </c>
      <c r="Z607" s="69">
        <f>+COUNTIF(Visitas!B:B,B607)</f>
        <v>0</v>
      </c>
      <c r="AA607" s="94">
        <f>IFERROR(VLOOKUP(B607,ZAP!A$2:AC$793,28,0),1)</f>
        <v>1</v>
      </c>
      <c r="AB607" s="65">
        <f>IFERROR(VLOOKUP(B607,ZAP!A$2:AC$793,26,0),1)</f>
        <v>1</v>
      </c>
      <c r="AC607" s="55">
        <f>IF(B607="",-9999999999,((AA607*'Tabela de Peso'!$E$7/H607)+(Z607*'Tabela de Peso'!$E$6/H607)+(Y607*'Tabela de Peso'!$E$5/H607)+(AB607*'Tabela de Peso'!$E$9+T607/1000)+W607+V607+X607+U607++AF607+S607+atualizaçãoIMOVEIS!R606)-I607-P607/1000)</f>
        <v>-9999999999</v>
      </c>
      <c r="AD607" s="66" t="str">
        <f>IFERROR(+VLOOKUP(B607,ZAP!A:D,3,0),"não")</f>
        <v>não</v>
      </c>
      <c r="AE607" s="55" t="str">
        <f>IF(B607="","",IF(A607&lt;81,IF(AD607="ativo","manter","inserir"),IF(AD607="ativo",IF(H607&lt;'Tabela de Peso'!D$8,"manter","retirar"),"Não anunciar")))</f>
        <v/>
      </c>
    </row>
    <row r="608" spans="7:31" x14ac:dyDescent="0.25">
      <c r="G608">
        <f>+atualizaçãoIMOVEIS!D607</f>
        <v>0</v>
      </c>
      <c r="H608" s="67">
        <f ca="1">IF('Tabela de Peso'!$E$8-atualizaçãoIMOVEIS!T607=0,1,'Tabela de Peso'!$E$8-atualizaçãoIMOVEIS!T607)</f>
        <v>45488</v>
      </c>
      <c r="Q608" s="62">
        <f>SUM(W$3:W608)</f>
        <v>606</v>
      </c>
      <c r="T608">
        <f>+atualizaçãoIMOVEIS!V607</f>
        <v>0</v>
      </c>
      <c r="U608" s="56">
        <f>IFERROR(VLOOKUP(G608,'Tabela de Peso'!B$36:E$53,4,0),1)</f>
        <v>1</v>
      </c>
      <c r="V608">
        <f>IF(J608=0,'Tabela de Peso'!E$11,'Tabela de Peso'!E$10)</f>
        <v>8</v>
      </c>
      <c r="W608" s="1">
        <f>IF(atualizaçãoIMOVEIS!AB607="Especial",'Tabela de Peso'!$E$4,1)</f>
        <v>1</v>
      </c>
      <c r="X608" s="1">
        <f>IFERROR(VLOOKUP(D608,'Tabela de Peso'!B:E,4,0),'Tabela de Peso'!E$32)</f>
        <v>-100</v>
      </c>
      <c r="Y608" s="70">
        <f>COUNTIF(Clientes!B:B,B608)</f>
        <v>11</v>
      </c>
      <c r="Z608" s="69">
        <f>+COUNTIF(Visitas!B:B,B608)</f>
        <v>0</v>
      </c>
      <c r="AA608" s="94">
        <f>IFERROR(VLOOKUP(B608,ZAP!A$2:AC$793,28,0),1)</f>
        <v>1</v>
      </c>
      <c r="AB608" s="65">
        <f>IFERROR(VLOOKUP(B608,ZAP!A$2:AC$793,26,0),1)</f>
        <v>1</v>
      </c>
      <c r="AC608" s="55">
        <f>IF(B608="",-9999999999,((AA608*'Tabela de Peso'!$E$7/H608)+(Z608*'Tabela de Peso'!$E$6/H608)+(Y608*'Tabela de Peso'!$E$5/H608)+(AB608*'Tabela de Peso'!$E$9+T608/1000)+W608+V608+X608+U608++AF608+S608+atualizaçãoIMOVEIS!R607)-I608-P608/1000)</f>
        <v>-9999999999</v>
      </c>
      <c r="AD608" s="66" t="str">
        <f>IFERROR(+VLOOKUP(B608,ZAP!A:D,3,0),"não")</f>
        <v>não</v>
      </c>
      <c r="AE608" s="55" t="str">
        <f>IF(B608="","",IF(A608&lt;81,IF(AD608="ativo","manter","inserir"),IF(AD608="ativo",IF(H608&lt;'Tabela de Peso'!D$8,"manter","retirar"),"Não anunciar")))</f>
        <v/>
      </c>
    </row>
    <row r="609" spans="7:31" x14ac:dyDescent="0.25">
      <c r="G609">
        <f>+atualizaçãoIMOVEIS!D608</f>
        <v>0</v>
      </c>
      <c r="H609" s="67">
        <f ca="1">IF('Tabela de Peso'!$E$8-atualizaçãoIMOVEIS!T608=0,1,'Tabela de Peso'!$E$8-atualizaçãoIMOVEIS!T608)</f>
        <v>45488</v>
      </c>
      <c r="Q609" s="62">
        <f>SUM(W$3:W609)</f>
        <v>607</v>
      </c>
      <c r="T609">
        <f>+atualizaçãoIMOVEIS!V608</f>
        <v>0</v>
      </c>
      <c r="U609" s="56">
        <f>IFERROR(VLOOKUP(G609,'Tabela de Peso'!B$36:E$53,4,0),1)</f>
        <v>1</v>
      </c>
      <c r="V609">
        <f>IF(J609=0,'Tabela de Peso'!E$11,'Tabela de Peso'!E$10)</f>
        <v>8</v>
      </c>
      <c r="W609" s="1">
        <f>IF(atualizaçãoIMOVEIS!AB608="Especial",'Tabela de Peso'!$E$4,1)</f>
        <v>1</v>
      </c>
      <c r="X609" s="1">
        <f>IFERROR(VLOOKUP(D609,'Tabela de Peso'!B:E,4,0),'Tabela de Peso'!E$32)</f>
        <v>-100</v>
      </c>
      <c r="Y609" s="70">
        <f>COUNTIF(Clientes!B:B,B609)</f>
        <v>11</v>
      </c>
      <c r="Z609" s="69">
        <f>+COUNTIF(Visitas!B:B,B609)</f>
        <v>0</v>
      </c>
      <c r="AA609" s="94">
        <f>IFERROR(VLOOKUP(B609,ZAP!A$2:AC$793,28,0),1)</f>
        <v>1</v>
      </c>
      <c r="AB609" s="65">
        <f>IFERROR(VLOOKUP(B609,ZAP!A$2:AC$793,26,0),1)</f>
        <v>1</v>
      </c>
      <c r="AC609" s="55">
        <f>IF(B609="",-9999999999,((AA609*'Tabela de Peso'!$E$7/H609)+(Z609*'Tabela de Peso'!$E$6/H609)+(Y609*'Tabela de Peso'!$E$5/H609)+(AB609*'Tabela de Peso'!$E$9+T609/1000)+W609+V609+X609+U609++AF609+S609+atualizaçãoIMOVEIS!R608)-I609-P609/1000)</f>
        <v>-9999999999</v>
      </c>
      <c r="AD609" s="66" t="str">
        <f>IFERROR(+VLOOKUP(B609,ZAP!A:D,3,0),"não")</f>
        <v>não</v>
      </c>
      <c r="AE609" s="55" t="str">
        <f>IF(B609="","",IF(A609&lt;81,IF(AD609="ativo","manter","inserir"),IF(AD609="ativo",IF(H609&lt;'Tabela de Peso'!D$8,"manter","retirar"),"Não anunciar")))</f>
        <v/>
      </c>
    </row>
    <row r="610" spans="7:31" x14ac:dyDescent="0.25">
      <c r="G610">
        <f>+atualizaçãoIMOVEIS!D609</f>
        <v>0</v>
      </c>
      <c r="H610" s="67">
        <f ca="1">IF('Tabela de Peso'!$E$8-atualizaçãoIMOVEIS!T609=0,1,'Tabela de Peso'!$E$8-atualizaçãoIMOVEIS!T609)</f>
        <v>45488</v>
      </c>
      <c r="Q610" s="62">
        <f>SUM(W$3:W610)</f>
        <v>608</v>
      </c>
      <c r="T610">
        <f>+atualizaçãoIMOVEIS!V609</f>
        <v>0</v>
      </c>
      <c r="U610" s="56">
        <f>IFERROR(VLOOKUP(G610,'Tabela de Peso'!B$36:E$53,4,0),1)</f>
        <v>1</v>
      </c>
      <c r="V610">
        <f>IF(J610=0,'Tabela de Peso'!E$11,'Tabela de Peso'!E$10)</f>
        <v>8</v>
      </c>
      <c r="W610" s="1">
        <f>IF(atualizaçãoIMOVEIS!AB609="Especial",'Tabela de Peso'!$E$4,1)</f>
        <v>1</v>
      </c>
      <c r="X610" s="1">
        <f>IFERROR(VLOOKUP(D610,'Tabela de Peso'!B:E,4,0),'Tabela de Peso'!E$32)</f>
        <v>-100</v>
      </c>
      <c r="Y610" s="70">
        <f>COUNTIF(Clientes!B:B,B610)</f>
        <v>11</v>
      </c>
      <c r="Z610" s="69">
        <f>+COUNTIF(Visitas!B:B,B610)</f>
        <v>0</v>
      </c>
      <c r="AA610" s="94">
        <f>IFERROR(VLOOKUP(B610,ZAP!A$2:AC$793,28,0),1)</f>
        <v>1</v>
      </c>
      <c r="AB610" s="65">
        <f>IFERROR(VLOOKUP(B610,ZAP!A$2:AC$793,26,0),1)</f>
        <v>1</v>
      </c>
      <c r="AC610" s="55">
        <f>IF(B610="",-9999999999,((AA610*'Tabela de Peso'!$E$7/H610)+(Z610*'Tabela de Peso'!$E$6/H610)+(Y610*'Tabela de Peso'!$E$5/H610)+(AB610*'Tabela de Peso'!$E$9+T610/1000)+W610+V610+X610+U610++AF610+S610+atualizaçãoIMOVEIS!R609)-I610-P610/1000)</f>
        <v>-9999999999</v>
      </c>
      <c r="AD610" s="66" t="str">
        <f>IFERROR(+VLOOKUP(B610,ZAP!A:D,3,0),"não")</f>
        <v>não</v>
      </c>
      <c r="AE610" s="55" t="str">
        <f>IF(B610="","",IF(A610&lt;81,IF(AD610="ativo","manter","inserir"),IF(AD610="ativo",IF(H610&lt;'Tabela de Peso'!D$8,"manter","retirar"),"Não anunciar")))</f>
        <v/>
      </c>
    </row>
    <row r="611" spans="7:31" x14ac:dyDescent="0.25">
      <c r="G611">
        <f>+atualizaçãoIMOVEIS!D610</f>
        <v>0</v>
      </c>
      <c r="H611" s="67">
        <f ca="1">IF('Tabela de Peso'!$E$8-atualizaçãoIMOVEIS!T610=0,1,'Tabela de Peso'!$E$8-atualizaçãoIMOVEIS!T610)</f>
        <v>45488</v>
      </c>
      <c r="Q611" s="62">
        <f>SUM(W$3:W611)</f>
        <v>609</v>
      </c>
      <c r="T611">
        <f>+atualizaçãoIMOVEIS!V610</f>
        <v>0</v>
      </c>
      <c r="U611" s="56">
        <f>IFERROR(VLOOKUP(G611,'Tabela de Peso'!B$36:E$53,4,0),1)</f>
        <v>1</v>
      </c>
      <c r="V611">
        <f>IF(J611=0,'Tabela de Peso'!E$11,'Tabela de Peso'!E$10)</f>
        <v>8</v>
      </c>
      <c r="W611" s="1">
        <f>IF(atualizaçãoIMOVEIS!AB610="Especial",'Tabela de Peso'!$E$4,1)</f>
        <v>1</v>
      </c>
      <c r="X611" s="1">
        <f>IFERROR(VLOOKUP(D611,'Tabela de Peso'!B:E,4,0),'Tabela de Peso'!E$32)</f>
        <v>-100</v>
      </c>
      <c r="Y611" s="70">
        <f>COUNTIF(Clientes!B:B,B611)</f>
        <v>11</v>
      </c>
      <c r="Z611" s="69">
        <f>+COUNTIF(Visitas!B:B,B611)</f>
        <v>0</v>
      </c>
      <c r="AA611" s="94">
        <f>IFERROR(VLOOKUP(B611,ZAP!A$2:AC$793,28,0),1)</f>
        <v>1</v>
      </c>
      <c r="AB611" s="65">
        <f>IFERROR(VLOOKUP(B611,ZAP!A$2:AC$793,26,0),1)</f>
        <v>1</v>
      </c>
      <c r="AC611" s="55">
        <f>IF(B611="",-9999999999,((AA611*'Tabela de Peso'!$E$7/H611)+(Z611*'Tabela de Peso'!$E$6/H611)+(Y611*'Tabela de Peso'!$E$5/H611)+(AB611*'Tabela de Peso'!$E$9+T611/1000)+W611+V611+X611+U611++AF611+S611+atualizaçãoIMOVEIS!R610)-I611-P611/1000)</f>
        <v>-9999999999</v>
      </c>
      <c r="AD611" s="66" t="str">
        <f>IFERROR(+VLOOKUP(B611,ZAP!A:D,3,0),"não")</f>
        <v>não</v>
      </c>
      <c r="AE611" s="55" t="str">
        <f>IF(B611="","",IF(A611&lt;81,IF(AD611="ativo","manter","inserir"),IF(AD611="ativo",IF(H611&lt;'Tabela de Peso'!D$8,"manter","retirar"),"Não anunciar")))</f>
        <v/>
      </c>
    </row>
    <row r="612" spans="7:31" x14ac:dyDescent="0.25">
      <c r="G612">
        <f>+atualizaçãoIMOVEIS!D611</f>
        <v>0</v>
      </c>
      <c r="H612" s="67">
        <f ca="1">IF('Tabela de Peso'!$E$8-atualizaçãoIMOVEIS!T611=0,1,'Tabela de Peso'!$E$8-atualizaçãoIMOVEIS!T611)</f>
        <v>45488</v>
      </c>
      <c r="Q612" s="62">
        <f>SUM(W$3:W612)</f>
        <v>610</v>
      </c>
      <c r="T612">
        <f>+atualizaçãoIMOVEIS!V611</f>
        <v>0</v>
      </c>
      <c r="U612" s="56">
        <f>IFERROR(VLOOKUP(G612,'Tabela de Peso'!B$36:E$53,4,0),1)</f>
        <v>1</v>
      </c>
      <c r="V612">
        <f>IF(J612=0,'Tabela de Peso'!E$11,'Tabela de Peso'!E$10)</f>
        <v>8</v>
      </c>
      <c r="W612" s="1">
        <f>IF(atualizaçãoIMOVEIS!AB611="Especial",'Tabela de Peso'!$E$4,1)</f>
        <v>1</v>
      </c>
      <c r="X612" s="1">
        <f>IFERROR(VLOOKUP(D612,'Tabela de Peso'!B:E,4,0),'Tabela de Peso'!E$32)</f>
        <v>-100</v>
      </c>
      <c r="Y612" s="70">
        <f>COUNTIF(Clientes!B:B,B612)</f>
        <v>11</v>
      </c>
      <c r="Z612" s="69">
        <f>+COUNTIF(Visitas!B:B,B612)</f>
        <v>0</v>
      </c>
      <c r="AA612" s="94">
        <f>IFERROR(VLOOKUP(B612,ZAP!A$2:AC$793,28,0),1)</f>
        <v>1</v>
      </c>
      <c r="AB612" s="65">
        <f>IFERROR(VLOOKUP(B612,ZAP!A$2:AC$793,26,0),1)</f>
        <v>1</v>
      </c>
      <c r="AC612" s="55">
        <f>IF(B612="",-9999999999,((AA612*'Tabela de Peso'!$E$7/H612)+(Z612*'Tabela de Peso'!$E$6/H612)+(Y612*'Tabela de Peso'!$E$5/H612)+(AB612*'Tabela de Peso'!$E$9+T612/1000)+W612+V612+X612+U612++AF612+S612+atualizaçãoIMOVEIS!R611)-I612-P612/1000)</f>
        <v>-9999999999</v>
      </c>
      <c r="AD612" s="66" t="str">
        <f>IFERROR(+VLOOKUP(B612,ZAP!A:D,3,0),"não")</f>
        <v>não</v>
      </c>
      <c r="AE612" s="55" t="str">
        <f>IF(B612="","",IF(A612&lt;81,IF(AD612="ativo","manter","inserir"),IF(AD612="ativo",IF(H612&lt;'Tabela de Peso'!D$8,"manter","retirar"),"Não anunciar")))</f>
        <v/>
      </c>
    </row>
    <row r="613" spans="7:31" x14ac:dyDescent="0.25">
      <c r="G613">
        <f>+atualizaçãoIMOVEIS!D612</f>
        <v>0</v>
      </c>
      <c r="H613" s="67">
        <f ca="1">IF('Tabela de Peso'!$E$8-atualizaçãoIMOVEIS!T612=0,1,'Tabela de Peso'!$E$8-atualizaçãoIMOVEIS!T612)</f>
        <v>45488</v>
      </c>
      <c r="Q613" s="62">
        <f>SUM(W$3:W613)</f>
        <v>611</v>
      </c>
      <c r="T613">
        <f>+atualizaçãoIMOVEIS!V612</f>
        <v>0</v>
      </c>
      <c r="U613" s="56">
        <f>IFERROR(VLOOKUP(G613,'Tabela de Peso'!B$36:E$53,4,0),1)</f>
        <v>1</v>
      </c>
      <c r="V613">
        <f>IF(J613=0,'Tabela de Peso'!E$11,'Tabela de Peso'!E$10)</f>
        <v>8</v>
      </c>
      <c r="W613" s="1">
        <f>IF(atualizaçãoIMOVEIS!AB612="Especial",'Tabela de Peso'!$E$4,1)</f>
        <v>1</v>
      </c>
      <c r="X613" s="1">
        <f>IFERROR(VLOOKUP(D613,'Tabela de Peso'!B:E,4,0),'Tabela de Peso'!E$32)</f>
        <v>-100</v>
      </c>
      <c r="Y613" s="70">
        <f>COUNTIF(Clientes!B:B,B613)</f>
        <v>11</v>
      </c>
      <c r="Z613" s="69">
        <f>+COUNTIF(Visitas!B:B,B613)</f>
        <v>0</v>
      </c>
      <c r="AA613" s="94">
        <f>IFERROR(VLOOKUP(B613,ZAP!A$2:AC$793,28,0),1)</f>
        <v>1</v>
      </c>
      <c r="AB613" s="65">
        <f>IFERROR(VLOOKUP(B613,ZAP!A$2:AC$793,26,0),1)</f>
        <v>1</v>
      </c>
      <c r="AC613" s="55">
        <f>IF(B613="",-9999999999,((AA613*'Tabela de Peso'!$E$7/H613)+(Z613*'Tabela de Peso'!$E$6/H613)+(Y613*'Tabela de Peso'!$E$5/H613)+(AB613*'Tabela de Peso'!$E$9+T613/1000)+W613+V613+X613+U613++AF613+S613+atualizaçãoIMOVEIS!R612)-I613-P613/1000)</f>
        <v>-9999999999</v>
      </c>
      <c r="AD613" s="66" t="str">
        <f>IFERROR(+VLOOKUP(B613,ZAP!A:D,3,0),"não")</f>
        <v>não</v>
      </c>
      <c r="AE613" s="55" t="str">
        <f>IF(B613="","",IF(A613&lt;81,IF(AD613="ativo","manter","inserir"),IF(AD613="ativo",IF(H613&lt;'Tabela de Peso'!D$8,"manter","retirar"),"Não anunciar")))</f>
        <v/>
      </c>
    </row>
    <row r="614" spans="7:31" x14ac:dyDescent="0.25">
      <c r="G614">
        <f>+atualizaçãoIMOVEIS!D613</f>
        <v>0</v>
      </c>
      <c r="H614" s="67">
        <f ca="1">IF('Tabela de Peso'!$E$8-atualizaçãoIMOVEIS!T613=0,1,'Tabela de Peso'!$E$8-atualizaçãoIMOVEIS!T613)</f>
        <v>45488</v>
      </c>
      <c r="Q614" s="62">
        <f>SUM(W$3:W614)</f>
        <v>612</v>
      </c>
      <c r="T614">
        <f>+atualizaçãoIMOVEIS!V613</f>
        <v>0</v>
      </c>
      <c r="U614" s="56">
        <f>IFERROR(VLOOKUP(G614,'Tabela de Peso'!B$36:E$53,4,0),1)</f>
        <v>1</v>
      </c>
      <c r="V614">
        <f>IF(J614=0,'Tabela de Peso'!E$11,'Tabela de Peso'!E$10)</f>
        <v>8</v>
      </c>
      <c r="W614" s="1">
        <f>IF(atualizaçãoIMOVEIS!AB613="Especial",'Tabela de Peso'!$E$4,1)</f>
        <v>1</v>
      </c>
      <c r="X614" s="1">
        <f>IFERROR(VLOOKUP(D614,'Tabela de Peso'!B:E,4,0),'Tabela de Peso'!E$32)</f>
        <v>-100</v>
      </c>
      <c r="Y614" s="70">
        <f>COUNTIF(Clientes!B:B,B614)</f>
        <v>11</v>
      </c>
      <c r="Z614" s="69">
        <f>+COUNTIF(Visitas!B:B,B614)</f>
        <v>0</v>
      </c>
      <c r="AA614" s="94">
        <f>IFERROR(VLOOKUP(B614,ZAP!A$2:AC$793,28,0),1)</f>
        <v>1</v>
      </c>
      <c r="AB614" s="65">
        <f>IFERROR(VLOOKUP(B614,ZAP!A$2:AC$793,26,0),1)</f>
        <v>1</v>
      </c>
      <c r="AC614" s="55">
        <f>IF(B614="",-9999999999,((AA614*'Tabela de Peso'!$E$7/H614)+(Z614*'Tabela de Peso'!$E$6/H614)+(Y614*'Tabela de Peso'!$E$5/H614)+(AB614*'Tabela de Peso'!$E$9+T614/1000)+W614+V614+X614+U614++AF614+S614+atualizaçãoIMOVEIS!R613)-I614-P614/1000)</f>
        <v>-9999999999</v>
      </c>
      <c r="AD614" s="66" t="str">
        <f>IFERROR(+VLOOKUP(B614,ZAP!A:D,3,0),"não")</f>
        <v>não</v>
      </c>
      <c r="AE614" s="55" t="str">
        <f>IF(B614="","",IF(A614&lt;81,IF(AD614="ativo","manter","inserir"),IF(AD614="ativo",IF(H614&lt;'Tabela de Peso'!D$8,"manter","retirar"),"Não anunciar")))</f>
        <v/>
      </c>
    </row>
    <row r="615" spans="7:31" x14ac:dyDescent="0.25">
      <c r="G615">
        <f>+atualizaçãoIMOVEIS!D614</f>
        <v>0</v>
      </c>
      <c r="H615" s="67">
        <f ca="1">IF('Tabela de Peso'!$E$8-atualizaçãoIMOVEIS!T614=0,1,'Tabela de Peso'!$E$8-atualizaçãoIMOVEIS!T614)</f>
        <v>45488</v>
      </c>
      <c r="Q615" s="62">
        <f>SUM(W$3:W615)</f>
        <v>613</v>
      </c>
      <c r="T615">
        <f>+atualizaçãoIMOVEIS!V614</f>
        <v>0</v>
      </c>
      <c r="U615" s="56">
        <f>IFERROR(VLOOKUP(G615,'Tabela de Peso'!B$36:E$53,4,0),1)</f>
        <v>1</v>
      </c>
      <c r="V615">
        <f>IF(J615=0,'Tabela de Peso'!E$11,'Tabela de Peso'!E$10)</f>
        <v>8</v>
      </c>
      <c r="W615" s="1">
        <f>IF(atualizaçãoIMOVEIS!AB614="Especial",'Tabela de Peso'!$E$4,1)</f>
        <v>1</v>
      </c>
      <c r="X615" s="1">
        <f>IFERROR(VLOOKUP(D615,'Tabela de Peso'!B:E,4,0),'Tabela de Peso'!E$32)</f>
        <v>-100</v>
      </c>
      <c r="Y615" s="70">
        <f>COUNTIF(Clientes!B:B,B615)</f>
        <v>11</v>
      </c>
      <c r="Z615" s="69">
        <f>+COUNTIF(Visitas!B:B,B615)</f>
        <v>0</v>
      </c>
      <c r="AA615" s="94">
        <f>IFERROR(VLOOKUP(B615,ZAP!A$2:AC$793,28,0),1)</f>
        <v>1</v>
      </c>
      <c r="AB615" s="65">
        <f>IFERROR(VLOOKUP(B615,ZAP!A$2:AC$793,26,0),1)</f>
        <v>1</v>
      </c>
      <c r="AC615" s="55">
        <f>IF(B615="",-9999999999,((AA615*'Tabela de Peso'!$E$7/H615)+(Z615*'Tabela de Peso'!$E$6/H615)+(Y615*'Tabela de Peso'!$E$5/H615)+(AB615*'Tabela de Peso'!$E$9+T615/1000)+W615+V615+X615+U615++AF615+S615+atualizaçãoIMOVEIS!R614)-I615-P615/1000)</f>
        <v>-9999999999</v>
      </c>
      <c r="AD615" s="66" t="str">
        <f>IFERROR(+VLOOKUP(B615,ZAP!A:D,3,0),"não")</f>
        <v>não</v>
      </c>
      <c r="AE615" s="55" t="str">
        <f>IF(B615="","",IF(A615&lt;81,IF(AD615="ativo","manter","inserir"),IF(AD615="ativo",IF(H615&lt;'Tabela de Peso'!D$8,"manter","retirar"),"Não anunciar")))</f>
        <v/>
      </c>
    </row>
    <row r="616" spans="7:31" x14ac:dyDescent="0.25">
      <c r="G616">
        <f>+atualizaçãoIMOVEIS!D615</f>
        <v>0</v>
      </c>
      <c r="H616" s="67">
        <f ca="1">IF('Tabela de Peso'!$E$8-atualizaçãoIMOVEIS!T615=0,1,'Tabela de Peso'!$E$8-atualizaçãoIMOVEIS!T615)</f>
        <v>45488</v>
      </c>
      <c r="Q616" s="62">
        <f>SUM(W$3:W616)</f>
        <v>614</v>
      </c>
      <c r="T616">
        <f>+atualizaçãoIMOVEIS!V615</f>
        <v>0</v>
      </c>
      <c r="U616" s="56">
        <f>IFERROR(VLOOKUP(G616,'Tabela de Peso'!B$36:E$53,4,0),1)</f>
        <v>1</v>
      </c>
      <c r="V616">
        <f>IF(J616=0,'Tabela de Peso'!E$11,'Tabela de Peso'!E$10)</f>
        <v>8</v>
      </c>
      <c r="W616" s="1">
        <f>IF(atualizaçãoIMOVEIS!AB615="Especial",'Tabela de Peso'!$E$4,1)</f>
        <v>1</v>
      </c>
      <c r="X616" s="1">
        <f>IFERROR(VLOOKUP(D616,'Tabela de Peso'!B:E,4,0),'Tabela de Peso'!E$32)</f>
        <v>-100</v>
      </c>
      <c r="Y616" s="70">
        <f>COUNTIF(Clientes!B:B,B616)</f>
        <v>11</v>
      </c>
      <c r="Z616" s="69">
        <f>+COUNTIF(Visitas!B:B,B616)</f>
        <v>0</v>
      </c>
      <c r="AA616" s="94">
        <f>IFERROR(VLOOKUP(B616,ZAP!A$2:AC$793,28,0),1)</f>
        <v>1</v>
      </c>
      <c r="AB616" s="65">
        <f>IFERROR(VLOOKUP(B616,ZAP!A$2:AC$793,26,0),1)</f>
        <v>1</v>
      </c>
      <c r="AC616" s="55">
        <f>IF(B616="",-9999999999,((AA616*'Tabela de Peso'!$E$7/H616)+(Z616*'Tabela de Peso'!$E$6/H616)+(Y616*'Tabela de Peso'!$E$5/H616)+(AB616*'Tabela de Peso'!$E$9+T616/1000)+W616+V616+X616+U616++AF616+S616+atualizaçãoIMOVEIS!R615)-I616-P616/1000)</f>
        <v>-9999999999</v>
      </c>
      <c r="AD616" s="66" t="str">
        <f>IFERROR(+VLOOKUP(B616,ZAP!A:D,3,0),"não")</f>
        <v>não</v>
      </c>
      <c r="AE616" s="55" t="str">
        <f>IF(B616="","",IF(A616&lt;81,IF(AD616="ativo","manter","inserir"),IF(AD616="ativo",IF(H616&lt;'Tabela de Peso'!D$8,"manter","retirar"),"Não anunciar")))</f>
        <v/>
      </c>
    </row>
    <row r="617" spans="7:31" x14ac:dyDescent="0.25">
      <c r="G617">
        <f>+atualizaçãoIMOVEIS!D616</f>
        <v>0</v>
      </c>
      <c r="H617" s="67">
        <f ca="1">IF('Tabela de Peso'!$E$8-atualizaçãoIMOVEIS!T616=0,1,'Tabela de Peso'!$E$8-atualizaçãoIMOVEIS!T616)</f>
        <v>45488</v>
      </c>
      <c r="Q617" s="62">
        <f>SUM(W$3:W617)</f>
        <v>615</v>
      </c>
      <c r="T617">
        <f>+atualizaçãoIMOVEIS!V616</f>
        <v>0</v>
      </c>
      <c r="U617" s="56">
        <f>IFERROR(VLOOKUP(G617,'Tabela de Peso'!B$36:E$53,4,0),1)</f>
        <v>1</v>
      </c>
      <c r="V617">
        <f>IF(J617=0,'Tabela de Peso'!E$11,'Tabela de Peso'!E$10)</f>
        <v>8</v>
      </c>
      <c r="W617" s="1">
        <f>IF(atualizaçãoIMOVEIS!AB616="Especial",'Tabela de Peso'!$E$4,1)</f>
        <v>1</v>
      </c>
      <c r="X617" s="1">
        <f>IFERROR(VLOOKUP(D617,'Tabela de Peso'!B:E,4,0),'Tabela de Peso'!E$32)</f>
        <v>-100</v>
      </c>
      <c r="Y617" s="70">
        <f>COUNTIF(Clientes!B:B,B617)</f>
        <v>11</v>
      </c>
      <c r="Z617" s="69">
        <f>+COUNTIF(Visitas!B:B,B617)</f>
        <v>0</v>
      </c>
      <c r="AA617" s="94">
        <f>IFERROR(VLOOKUP(B617,ZAP!A$2:AC$793,28,0),1)</f>
        <v>1</v>
      </c>
      <c r="AB617" s="65">
        <f>IFERROR(VLOOKUP(B617,ZAP!A$2:AC$793,26,0),1)</f>
        <v>1</v>
      </c>
      <c r="AC617" s="55">
        <f>IF(B617="",-9999999999,((AA617*'Tabela de Peso'!$E$7/H617)+(Z617*'Tabela de Peso'!$E$6/H617)+(Y617*'Tabela de Peso'!$E$5/H617)+(AB617*'Tabela de Peso'!$E$9+T617/1000)+W617+V617+X617+U617++AF617+S617+atualizaçãoIMOVEIS!R616)-I617-P617/1000)</f>
        <v>-9999999999</v>
      </c>
      <c r="AD617" s="66" t="str">
        <f>IFERROR(+VLOOKUP(B617,ZAP!A:D,3,0),"não")</f>
        <v>não</v>
      </c>
      <c r="AE617" s="55" t="str">
        <f>IF(B617="","",IF(A617&lt;81,IF(AD617="ativo","manter","inserir"),IF(AD617="ativo",IF(H617&lt;'Tabela de Peso'!D$8,"manter","retirar"),"Não anunciar")))</f>
        <v/>
      </c>
    </row>
    <row r="618" spans="7:31" x14ac:dyDescent="0.25">
      <c r="G618">
        <f>+atualizaçãoIMOVEIS!D617</f>
        <v>0</v>
      </c>
      <c r="H618" s="67">
        <f ca="1">IF('Tabela de Peso'!$E$8-atualizaçãoIMOVEIS!T617=0,1,'Tabela de Peso'!$E$8-atualizaçãoIMOVEIS!T617)</f>
        <v>45488</v>
      </c>
      <c r="Q618" s="62">
        <f>SUM(W$3:W618)</f>
        <v>616</v>
      </c>
      <c r="T618">
        <f>+atualizaçãoIMOVEIS!V617</f>
        <v>0</v>
      </c>
      <c r="U618" s="56">
        <f>IFERROR(VLOOKUP(G618,'Tabela de Peso'!B$36:E$53,4,0),1)</f>
        <v>1</v>
      </c>
      <c r="V618">
        <f>IF(J618=0,'Tabela de Peso'!E$11,'Tabela de Peso'!E$10)</f>
        <v>8</v>
      </c>
      <c r="W618" s="1">
        <f>IF(atualizaçãoIMOVEIS!AB617="Especial",'Tabela de Peso'!$E$4,1)</f>
        <v>1</v>
      </c>
      <c r="X618" s="1">
        <f>IFERROR(VLOOKUP(D618,'Tabela de Peso'!B:E,4,0),'Tabela de Peso'!E$32)</f>
        <v>-100</v>
      </c>
      <c r="Y618" s="70">
        <f>COUNTIF(Clientes!B:B,B618)</f>
        <v>11</v>
      </c>
      <c r="Z618" s="69">
        <f>+COUNTIF(Visitas!B:B,B618)</f>
        <v>0</v>
      </c>
      <c r="AA618" s="94">
        <f>IFERROR(VLOOKUP(B618,ZAP!A$2:AC$793,28,0),1)</f>
        <v>1</v>
      </c>
      <c r="AB618" s="65">
        <f>IFERROR(VLOOKUP(B618,ZAP!A$2:AC$793,26,0),1)</f>
        <v>1</v>
      </c>
      <c r="AC618" s="55">
        <f>IF(B618="",-9999999999,((AA618*'Tabela de Peso'!$E$7/H618)+(Z618*'Tabela de Peso'!$E$6/H618)+(Y618*'Tabela de Peso'!$E$5/H618)+(AB618*'Tabela de Peso'!$E$9+T618/1000)+W618+V618+X618+U618++AF618+S618+atualizaçãoIMOVEIS!R617)-I618-P618/1000)</f>
        <v>-9999999999</v>
      </c>
      <c r="AD618" s="66" t="str">
        <f>IFERROR(+VLOOKUP(B618,ZAP!A:D,3,0),"não")</f>
        <v>não</v>
      </c>
      <c r="AE618" s="55" t="str">
        <f>IF(B618="","",IF(A618&lt;81,IF(AD618="ativo","manter","inserir"),IF(AD618="ativo",IF(H618&lt;'Tabela de Peso'!D$8,"manter","retirar"),"Não anunciar")))</f>
        <v/>
      </c>
    </row>
    <row r="619" spans="7:31" x14ac:dyDescent="0.25">
      <c r="G619">
        <f>+atualizaçãoIMOVEIS!D618</f>
        <v>0</v>
      </c>
      <c r="H619" s="67">
        <f ca="1">IF('Tabela de Peso'!$E$8-atualizaçãoIMOVEIS!T618=0,1,'Tabela de Peso'!$E$8-atualizaçãoIMOVEIS!T618)</f>
        <v>45488</v>
      </c>
      <c r="Q619" s="62">
        <f>SUM(W$3:W619)</f>
        <v>617</v>
      </c>
      <c r="T619">
        <f>+atualizaçãoIMOVEIS!V618</f>
        <v>0</v>
      </c>
      <c r="U619" s="56">
        <f>IFERROR(VLOOKUP(G619,'Tabela de Peso'!B$36:E$53,4,0),1)</f>
        <v>1</v>
      </c>
      <c r="V619">
        <f>IF(J619=0,'Tabela de Peso'!E$11,'Tabela de Peso'!E$10)</f>
        <v>8</v>
      </c>
      <c r="W619" s="1">
        <f>IF(atualizaçãoIMOVEIS!AB618="Especial",'Tabela de Peso'!$E$4,1)</f>
        <v>1</v>
      </c>
      <c r="X619" s="1">
        <f>IFERROR(VLOOKUP(D619,'Tabela de Peso'!B:E,4,0),'Tabela de Peso'!E$32)</f>
        <v>-100</v>
      </c>
      <c r="Y619" s="70">
        <f>COUNTIF(Clientes!B:B,B619)</f>
        <v>11</v>
      </c>
      <c r="Z619" s="69">
        <f>+COUNTIF(Visitas!B:B,B619)</f>
        <v>0</v>
      </c>
      <c r="AA619" s="94">
        <f>IFERROR(VLOOKUP(B619,ZAP!A$2:AC$793,28,0),1)</f>
        <v>1</v>
      </c>
      <c r="AB619" s="65">
        <f>IFERROR(VLOOKUP(B619,ZAP!A$2:AC$793,26,0),1)</f>
        <v>1</v>
      </c>
      <c r="AC619" s="55">
        <f>IF(B619="",-9999999999,((AA619*'Tabela de Peso'!$E$7/H619)+(Z619*'Tabela de Peso'!$E$6/H619)+(Y619*'Tabela de Peso'!$E$5/H619)+(AB619*'Tabela de Peso'!$E$9+T619/1000)+W619+V619+X619+U619++AF619+S619+atualizaçãoIMOVEIS!R618)-I619-P619/1000)</f>
        <v>-9999999999</v>
      </c>
      <c r="AD619" s="66" t="str">
        <f>IFERROR(+VLOOKUP(B619,ZAP!A:D,3,0),"não")</f>
        <v>não</v>
      </c>
      <c r="AE619" s="55" t="str">
        <f>IF(B619="","",IF(A619&lt;81,IF(AD619="ativo","manter","inserir"),IF(AD619="ativo",IF(H619&lt;'Tabela de Peso'!D$8,"manter","retirar"),"Não anunciar")))</f>
        <v/>
      </c>
    </row>
    <row r="620" spans="7:31" x14ac:dyDescent="0.25">
      <c r="G620">
        <f>+atualizaçãoIMOVEIS!D619</f>
        <v>0</v>
      </c>
      <c r="H620" s="67">
        <f ca="1">IF('Tabela de Peso'!$E$8-atualizaçãoIMOVEIS!T619=0,1,'Tabela de Peso'!$E$8-atualizaçãoIMOVEIS!T619)</f>
        <v>45488</v>
      </c>
      <c r="Q620" s="62">
        <f>SUM(W$3:W620)</f>
        <v>618</v>
      </c>
      <c r="T620">
        <f>+atualizaçãoIMOVEIS!V619</f>
        <v>0</v>
      </c>
      <c r="U620" s="56">
        <f>IFERROR(VLOOKUP(G620,'Tabela de Peso'!B$36:E$53,4,0),1)</f>
        <v>1</v>
      </c>
      <c r="V620">
        <f>IF(J620=0,'Tabela de Peso'!E$11,'Tabela de Peso'!E$10)</f>
        <v>8</v>
      </c>
      <c r="W620" s="1">
        <f>IF(atualizaçãoIMOVEIS!AB619="Especial",'Tabela de Peso'!$E$4,1)</f>
        <v>1</v>
      </c>
      <c r="X620" s="1">
        <f>IFERROR(VLOOKUP(D620,'Tabela de Peso'!B:E,4,0),'Tabela de Peso'!E$32)</f>
        <v>-100</v>
      </c>
      <c r="Y620" s="70">
        <f>COUNTIF(Clientes!B:B,B620)</f>
        <v>11</v>
      </c>
      <c r="Z620" s="69">
        <f>+COUNTIF(Visitas!B:B,B620)</f>
        <v>0</v>
      </c>
      <c r="AA620" s="94">
        <f>IFERROR(VLOOKUP(B620,ZAP!A$2:AC$793,28,0),1)</f>
        <v>1</v>
      </c>
      <c r="AB620" s="65">
        <f>IFERROR(VLOOKUP(B620,ZAP!A$2:AC$793,26,0),1)</f>
        <v>1</v>
      </c>
      <c r="AC620" s="55">
        <f>IF(B620="",-9999999999,((AA620*'Tabela de Peso'!$E$7/H620)+(Z620*'Tabela de Peso'!$E$6/H620)+(Y620*'Tabela de Peso'!$E$5/H620)+(AB620*'Tabela de Peso'!$E$9+T620/1000)+W620+V620+X620+U620++AF620+S620+atualizaçãoIMOVEIS!R619)-I620-P620/1000)</f>
        <v>-9999999999</v>
      </c>
      <c r="AD620" s="66" t="str">
        <f>IFERROR(+VLOOKUP(B620,ZAP!A:D,3,0),"não")</f>
        <v>não</v>
      </c>
      <c r="AE620" s="55" t="str">
        <f>IF(B620="","",IF(A620&lt;81,IF(AD620="ativo","manter","inserir"),IF(AD620="ativo",IF(H620&lt;'Tabela de Peso'!D$8,"manter","retirar"),"Não anunciar")))</f>
        <v/>
      </c>
    </row>
    <row r="621" spans="7:31" x14ac:dyDescent="0.25">
      <c r="G621">
        <f>+atualizaçãoIMOVEIS!D620</f>
        <v>0</v>
      </c>
      <c r="H621" s="67">
        <f ca="1">IF('Tabela de Peso'!$E$8-atualizaçãoIMOVEIS!T620=0,1,'Tabela de Peso'!$E$8-atualizaçãoIMOVEIS!T620)</f>
        <v>45488</v>
      </c>
      <c r="Q621" s="62">
        <f>SUM(W$3:W621)</f>
        <v>619</v>
      </c>
      <c r="T621">
        <f>+atualizaçãoIMOVEIS!V620</f>
        <v>0</v>
      </c>
      <c r="U621" s="56">
        <f>IFERROR(VLOOKUP(G621,'Tabela de Peso'!B$36:E$53,4,0),1)</f>
        <v>1</v>
      </c>
      <c r="V621">
        <f>IF(J621=0,'Tabela de Peso'!E$11,'Tabela de Peso'!E$10)</f>
        <v>8</v>
      </c>
      <c r="W621" s="1">
        <f>IF(atualizaçãoIMOVEIS!AB620="Especial",'Tabela de Peso'!$E$4,1)</f>
        <v>1</v>
      </c>
      <c r="X621" s="1">
        <f>IFERROR(VLOOKUP(D621,'Tabela de Peso'!B:E,4,0),'Tabela de Peso'!E$32)</f>
        <v>-100</v>
      </c>
      <c r="Y621" s="70">
        <f>COUNTIF(Clientes!B:B,B621)</f>
        <v>11</v>
      </c>
      <c r="Z621" s="69">
        <f>+COUNTIF(Visitas!B:B,B621)</f>
        <v>0</v>
      </c>
      <c r="AA621" s="94">
        <f>IFERROR(VLOOKUP(B621,ZAP!A$2:AC$793,28,0),1)</f>
        <v>1</v>
      </c>
      <c r="AB621" s="65">
        <f>IFERROR(VLOOKUP(B621,ZAP!A$2:AC$793,26,0),1)</f>
        <v>1</v>
      </c>
      <c r="AC621" s="55">
        <f>IF(B621="",-9999999999,((AA621*'Tabela de Peso'!$E$7/H621)+(Z621*'Tabela de Peso'!$E$6/H621)+(Y621*'Tabela de Peso'!$E$5/H621)+(AB621*'Tabela de Peso'!$E$9+T621/1000)+W621+V621+X621+U621++AF621+S621+atualizaçãoIMOVEIS!R620)-I621-P621/1000)</f>
        <v>-9999999999</v>
      </c>
      <c r="AD621" s="66" t="str">
        <f>IFERROR(+VLOOKUP(B621,ZAP!A:D,3,0),"não")</f>
        <v>não</v>
      </c>
      <c r="AE621" s="55" t="str">
        <f>IF(B621="","",IF(A621&lt;81,IF(AD621="ativo","manter","inserir"),IF(AD621="ativo",IF(H621&lt;'Tabela de Peso'!D$8,"manter","retirar"),"Não anunciar")))</f>
        <v/>
      </c>
    </row>
    <row r="629" spans="26:26" x14ac:dyDescent="0.25">
      <c r="Z629">
        <f>111/100</f>
        <v>1.1100000000000001</v>
      </c>
    </row>
  </sheetData>
  <autoFilter ref="A2:AF621" xr:uid="{00000000-0009-0000-0000-000000000000}">
    <sortState xmlns:xlrd2="http://schemas.microsoft.com/office/spreadsheetml/2017/richdata2" ref="A3:AF621">
      <sortCondition descending="1" ref="AB2:AB621"/>
    </sortState>
  </autoFilter>
  <dataConsolidate/>
  <phoneticPr fontId="29" type="noConversion"/>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6">
    <tabColor theme="3" tint="0.39997558519241921"/>
  </sheetPr>
  <dimension ref="A1:X230"/>
  <sheetViews>
    <sheetView showGridLines="0" zoomScaleNormal="100" workbookViewId="0"/>
  </sheetViews>
  <sheetFormatPr defaultColWidth="9.140625" defaultRowHeight="15" x14ac:dyDescent="0.25"/>
  <cols>
    <col min="1" max="1" width="6" style="11" bestFit="1" customWidth="1"/>
    <col min="2" max="2" width="11.7109375" style="11" customWidth="1"/>
    <col min="3" max="3" width="41.85546875" style="11" customWidth="1"/>
    <col min="4" max="4" width="20.5703125" style="11" customWidth="1"/>
    <col min="5" max="5" width="11" style="11" bestFit="1" customWidth="1"/>
    <col min="6" max="6" width="10.85546875" style="11" customWidth="1"/>
    <col min="7" max="7" width="15.7109375" style="11" bestFit="1" customWidth="1"/>
    <col min="8" max="8" width="12.5703125" style="11" bestFit="1" customWidth="1"/>
    <col min="9" max="9" width="9.28515625" style="11" bestFit="1" customWidth="1"/>
    <col min="10" max="10" width="16" style="12" bestFit="1" customWidth="1"/>
    <col min="11" max="11" width="15.28515625" style="11" customWidth="1"/>
    <col min="12" max="12" width="15.140625" style="11" bestFit="1" customWidth="1"/>
    <col min="13" max="13" width="15.140625" style="13" bestFit="1" customWidth="1"/>
    <col min="14" max="14" width="9.28515625" style="11" bestFit="1" customWidth="1"/>
    <col min="15" max="15" width="11.140625" style="13" bestFit="1" customWidth="1"/>
    <col min="16" max="16" width="11.5703125" style="13" customWidth="1"/>
    <col min="17" max="17" width="10.7109375" style="11" customWidth="1"/>
    <col min="18" max="18" width="17.28515625" style="11" bestFit="1" customWidth="1"/>
    <col min="19" max="19" width="27.28515625" style="11" customWidth="1"/>
    <col min="20" max="22" width="9.28515625" style="11" bestFit="1" customWidth="1"/>
    <col min="23" max="16384" width="9.140625" style="11"/>
  </cols>
  <sheetData>
    <row r="1" spans="1:24" x14ac:dyDescent="0.25">
      <c r="A1" s="18" t="s">
        <v>129</v>
      </c>
      <c r="B1" s="19" t="s">
        <v>24</v>
      </c>
      <c r="C1" s="18" t="s">
        <v>26</v>
      </c>
      <c r="D1" s="18" t="s">
        <v>5</v>
      </c>
      <c r="E1" s="19" t="s">
        <v>1</v>
      </c>
      <c r="F1" s="19" t="s">
        <v>2</v>
      </c>
      <c r="G1" s="19" t="s">
        <v>166</v>
      </c>
      <c r="H1" s="19" t="s">
        <v>171</v>
      </c>
      <c r="I1" s="19" t="s">
        <v>172</v>
      </c>
      <c r="J1" s="20" t="s">
        <v>4</v>
      </c>
      <c r="K1" s="18" t="s">
        <v>170</v>
      </c>
      <c r="L1" s="18" t="s">
        <v>167</v>
      </c>
      <c r="M1" s="21" t="s">
        <v>173</v>
      </c>
      <c r="N1" s="18" t="s">
        <v>168</v>
      </c>
      <c r="O1" s="22" t="s">
        <v>175</v>
      </c>
      <c r="P1" s="22" t="s">
        <v>4236</v>
      </c>
      <c r="Q1" s="18" t="s">
        <v>80</v>
      </c>
      <c r="R1" s="18" t="s">
        <v>81</v>
      </c>
      <c r="S1" s="18" t="s">
        <v>176</v>
      </c>
      <c r="T1" s="18" t="s">
        <v>25</v>
      </c>
      <c r="U1" s="18" t="s">
        <v>1573</v>
      </c>
      <c r="V1" s="11" t="s">
        <v>177</v>
      </c>
      <c r="W1" s="29" t="s">
        <v>4235</v>
      </c>
      <c r="X1" s="29" t="s">
        <v>4237</v>
      </c>
    </row>
    <row r="2" spans="1:24" x14ac:dyDescent="0.25">
      <c r="A2" s="18"/>
      <c r="B2" s="19" t="str">
        <f>LEFT(C2,9)</f>
        <v/>
      </c>
      <c r="C2" s="18"/>
      <c r="D2" s="18"/>
      <c r="E2" s="19"/>
      <c r="F2" s="19"/>
      <c r="G2" s="19"/>
      <c r="H2" s="19"/>
      <c r="I2" s="19"/>
      <c r="J2" s="20"/>
      <c r="K2" s="18"/>
      <c r="L2" s="18"/>
      <c r="M2" s="21"/>
      <c r="N2" s="18"/>
      <c r="O2" s="22"/>
      <c r="P2" s="22"/>
      <c r="Q2" s="18"/>
      <c r="R2" s="18"/>
      <c r="S2" s="18"/>
      <c r="T2" s="18"/>
      <c r="U2" s="18"/>
      <c r="V2" s="11">
        <f t="shared" ref="V2:V65" si="0">A2</f>
        <v>0</v>
      </c>
      <c r="W2" s="18"/>
      <c r="X2" s="18">
        <f>Tabela253[[#This Row],[Ordem]]</f>
        <v>0</v>
      </c>
    </row>
    <row r="3" spans="1:24" ht="22.5" x14ac:dyDescent="0.25">
      <c r="A3" s="18">
        <v>4217</v>
      </c>
      <c r="B3" s="19" t="s">
        <v>5474</v>
      </c>
      <c r="C3" s="18" t="s">
        <v>4783</v>
      </c>
      <c r="D3" s="18" t="s">
        <v>36</v>
      </c>
      <c r="E3" s="19" t="s">
        <v>54</v>
      </c>
      <c r="F3" s="19">
        <v>229</v>
      </c>
      <c r="G3" s="19">
        <v>2</v>
      </c>
      <c r="H3" s="19">
        <v>0</v>
      </c>
      <c r="I3" s="19">
        <v>60</v>
      </c>
      <c r="J3" s="20">
        <v>1250</v>
      </c>
      <c r="K3" s="18" t="s">
        <v>3161</v>
      </c>
      <c r="L3" s="18" t="s">
        <v>3161</v>
      </c>
      <c r="M3" s="21" t="s">
        <v>174</v>
      </c>
      <c r="N3" s="18">
        <v>229</v>
      </c>
      <c r="O3" s="22">
        <v>44713.449798842594</v>
      </c>
      <c r="P3" s="22">
        <v>44713.449798842594</v>
      </c>
      <c r="Q3" s="18" t="s">
        <v>6589</v>
      </c>
      <c r="R3" s="18" t="s">
        <v>6590</v>
      </c>
      <c r="S3" s="18" t="s">
        <v>6591</v>
      </c>
      <c r="T3" s="18">
        <v>1</v>
      </c>
      <c r="U3" s="18">
        <v>2997</v>
      </c>
      <c r="V3" s="11">
        <f t="shared" si="0"/>
        <v>4217</v>
      </c>
      <c r="W3" s="18"/>
      <c r="X3" s="18">
        <f>Tabela253[[#This Row],[Ordem]]</f>
        <v>2997</v>
      </c>
    </row>
    <row r="4" spans="1:24" ht="22.5" x14ac:dyDescent="0.25">
      <c r="A4" s="18">
        <v>4216</v>
      </c>
      <c r="B4" s="19" t="s">
        <v>6592</v>
      </c>
      <c r="C4" s="18" t="s">
        <v>6593</v>
      </c>
      <c r="D4" s="18" t="s">
        <v>36</v>
      </c>
      <c r="E4" s="19" t="s">
        <v>11</v>
      </c>
      <c r="F4" s="19">
        <v>33</v>
      </c>
      <c r="G4" s="19">
        <v>2</v>
      </c>
      <c r="H4" s="19">
        <v>2</v>
      </c>
      <c r="I4" s="19">
        <v>90</v>
      </c>
      <c r="J4" s="20">
        <v>3500</v>
      </c>
      <c r="K4" s="18" t="s">
        <v>5438</v>
      </c>
      <c r="L4" s="18" t="s">
        <v>3161</v>
      </c>
      <c r="M4" s="21" t="s">
        <v>174</v>
      </c>
      <c r="N4" s="18">
        <v>33</v>
      </c>
      <c r="O4" s="22">
        <v>44713.419426388886</v>
      </c>
      <c r="P4" s="22">
        <v>44713.419426388886</v>
      </c>
      <c r="Q4" s="18" t="s">
        <v>6594</v>
      </c>
      <c r="R4" s="18" t="s">
        <v>6595</v>
      </c>
      <c r="S4" s="18" t="s">
        <v>6596</v>
      </c>
      <c r="T4" s="18">
        <v>1</v>
      </c>
      <c r="U4" s="18">
        <v>2996</v>
      </c>
      <c r="V4" s="11">
        <f t="shared" si="0"/>
        <v>4216</v>
      </c>
      <c r="W4" s="18"/>
      <c r="X4" s="18">
        <f>Tabela253[[#This Row],[Ordem]]</f>
        <v>2996</v>
      </c>
    </row>
    <row r="5" spans="1:24" x14ac:dyDescent="0.25">
      <c r="A5" s="18">
        <v>4215</v>
      </c>
      <c r="B5" s="19" t="s">
        <v>6592</v>
      </c>
      <c r="C5" s="18" t="s">
        <v>6593</v>
      </c>
      <c r="D5" s="18" t="s">
        <v>36</v>
      </c>
      <c r="E5" s="19" t="s">
        <v>11</v>
      </c>
      <c r="F5" s="19">
        <v>33</v>
      </c>
      <c r="G5" s="19">
        <v>2</v>
      </c>
      <c r="H5" s="19">
        <v>2</v>
      </c>
      <c r="I5" s="19">
        <v>90</v>
      </c>
      <c r="J5" s="20">
        <v>3500</v>
      </c>
      <c r="K5" s="18" t="s">
        <v>5438</v>
      </c>
      <c r="L5" s="18" t="s">
        <v>3161</v>
      </c>
      <c r="M5" s="21" t="s">
        <v>174</v>
      </c>
      <c r="N5" s="18">
        <v>33</v>
      </c>
      <c r="O5" s="22">
        <v>44713.382701388888</v>
      </c>
      <c r="P5" s="22">
        <v>44713.382701388888</v>
      </c>
      <c r="Q5" s="18" t="s">
        <v>6597</v>
      </c>
      <c r="R5" s="18" t="s">
        <v>6598</v>
      </c>
      <c r="S5" s="18" t="s">
        <v>6599</v>
      </c>
      <c r="T5" s="18">
        <v>1</v>
      </c>
      <c r="U5" s="18">
        <v>2995</v>
      </c>
      <c r="V5" s="11">
        <f t="shared" si="0"/>
        <v>4215</v>
      </c>
      <c r="W5" s="18"/>
      <c r="X5" s="18">
        <f>Tabela253[[#This Row],[Ordem]]</f>
        <v>2995</v>
      </c>
    </row>
    <row r="6" spans="1:24" x14ac:dyDescent="0.25">
      <c r="A6" s="18">
        <v>4214</v>
      </c>
      <c r="B6" s="19" t="s">
        <v>4988</v>
      </c>
      <c r="C6" s="18" t="s">
        <v>4788</v>
      </c>
      <c r="D6" s="18" t="s">
        <v>36</v>
      </c>
      <c r="E6" s="19" t="s">
        <v>57</v>
      </c>
      <c r="F6" s="19">
        <v>310</v>
      </c>
      <c r="G6" s="19">
        <v>3</v>
      </c>
      <c r="H6" s="19">
        <v>0</v>
      </c>
      <c r="I6" s="19">
        <v>64</v>
      </c>
      <c r="J6" s="20">
        <v>4200</v>
      </c>
      <c r="K6" s="18" t="s">
        <v>5438</v>
      </c>
      <c r="L6" s="18" t="s">
        <v>4976</v>
      </c>
      <c r="M6" s="21" t="s">
        <v>174</v>
      </c>
      <c r="N6" s="18">
        <v>310</v>
      </c>
      <c r="O6" s="22">
        <v>44713.379364699074</v>
      </c>
      <c r="P6" s="22">
        <v>44713.379364699074</v>
      </c>
      <c r="Q6" s="18" t="s">
        <v>6600</v>
      </c>
      <c r="R6" s="18" t="s">
        <v>6601</v>
      </c>
      <c r="S6" s="18" t="s">
        <v>6602</v>
      </c>
      <c r="T6" s="18">
        <v>1</v>
      </c>
      <c r="U6" s="18">
        <v>2994</v>
      </c>
      <c r="V6" s="11">
        <f t="shared" si="0"/>
        <v>4214</v>
      </c>
      <c r="W6" s="18"/>
      <c r="X6" s="18">
        <f>Tabela253[[#This Row],[Ordem]]</f>
        <v>2994</v>
      </c>
    </row>
    <row r="7" spans="1:24" x14ac:dyDescent="0.25">
      <c r="A7" s="18">
        <v>4213</v>
      </c>
      <c r="B7" s="19" t="s">
        <v>6489</v>
      </c>
      <c r="C7" s="18" t="s">
        <v>6490</v>
      </c>
      <c r="D7" s="18" t="s">
        <v>36</v>
      </c>
      <c r="E7" s="19" t="s">
        <v>48</v>
      </c>
      <c r="F7" s="19">
        <v>72</v>
      </c>
      <c r="G7" s="19">
        <v>2</v>
      </c>
      <c r="H7" s="19">
        <v>0</v>
      </c>
      <c r="I7" s="19">
        <v>70</v>
      </c>
      <c r="J7" s="20">
        <v>2200</v>
      </c>
      <c r="K7" s="18" t="s">
        <v>5438</v>
      </c>
      <c r="L7" s="18" t="s">
        <v>6491</v>
      </c>
      <c r="M7" s="21" t="s">
        <v>174</v>
      </c>
      <c r="N7" s="18">
        <v>72</v>
      </c>
      <c r="O7" s="22">
        <v>44712.690275578701</v>
      </c>
      <c r="P7" s="22">
        <v>44712.690275578701</v>
      </c>
      <c r="Q7" s="18" t="s">
        <v>5604</v>
      </c>
      <c r="R7" s="18" t="s">
        <v>6603</v>
      </c>
      <c r="S7" s="18" t="s">
        <v>6489</v>
      </c>
      <c r="T7" s="18">
        <v>1</v>
      </c>
      <c r="U7" s="18">
        <v>2993</v>
      </c>
      <c r="V7" s="11">
        <f t="shared" si="0"/>
        <v>4213</v>
      </c>
      <c r="W7" s="18"/>
      <c r="X7" s="18">
        <f>Tabela253[[#This Row],[Ordem]]</f>
        <v>2993</v>
      </c>
    </row>
    <row r="8" spans="1:24" x14ac:dyDescent="0.25">
      <c r="A8" s="18">
        <v>4212</v>
      </c>
      <c r="B8" s="19" t="s">
        <v>6489</v>
      </c>
      <c r="C8" s="18" t="s">
        <v>6490</v>
      </c>
      <c r="D8" s="18" t="s">
        <v>36</v>
      </c>
      <c r="E8" s="19" t="s">
        <v>48</v>
      </c>
      <c r="F8" s="19">
        <v>72</v>
      </c>
      <c r="G8" s="19">
        <v>2</v>
      </c>
      <c r="H8" s="19">
        <v>0</v>
      </c>
      <c r="I8" s="19">
        <v>70</v>
      </c>
      <c r="J8" s="20">
        <v>2200</v>
      </c>
      <c r="K8" s="18" t="s">
        <v>5438</v>
      </c>
      <c r="L8" s="18" t="s">
        <v>6491</v>
      </c>
      <c r="M8" s="21" t="s">
        <v>174</v>
      </c>
      <c r="N8" s="18">
        <v>72</v>
      </c>
      <c r="O8" s="22">
        <v>44712.394578935186</v>
      </c>
      <c r="P8" s="22">
        <v>44712.394578703701</v>
      </c>
      <c r="Q8" s="18" t="s">
        <v>6604</v>
      </c>
      <c r="R8" s="18" t="s">
        <v>6605</v>
      </c>
      <c r="S8" s="18" t="s">
        <v>6606</v>
      </c>
      <c r="T8" s="18">
        <v>1</v>
      </c>
      <c r="U8" s="18">
        <v>2992</v>
      </c>
      <c r="V8" s="11">
        <f t="shared" si="0"/>
        <v>4212</v>
      </c>
      <c r="W8" s="18"/>
      <c r="X8" s="18">
        <f>Tabela253[[#This Row],[Ordem]]</f>
        <v>2992</v>
      </c>
    </row>
    <row r="9" spans="1:24" x14ac:dyDescent="0.25">
      <c r="A9" s="18">
        <v>4211</v>
      </c>
      <c r="B9" s="19" t="s">
        <v>4812</v>
      </c>
      <c r="C9" s="18" t="s">
        <v>4783</v>
      </c>
      <c r="D9" s="18" t="s">
        <v>36</v>
      </c>
      <c r="E9" s="19" t="s">
        <v>54</v>
      </c>
      <c r="F9" s="19">
        <v>620</v>
      </c>
      <c r="G9" s="19">
        <v>2</v>
      </c>
      <c r="H9" s="19">
        <v>0</v>
      </c>
      <c r="I9" s="19">
        <v>77</v>
      </c>
      <c r="J9" s="20">
        <v>1350</v>
      </c>
      <c r="K9" s="18" t="s">
        <v>3161</v>
      </c>
      <c r="L9" s="18" t="s">
        <v>3161</v>
      </c>
      <c r="M9" s="21" t="s">
        <v>174</v>
      </c>
      <c r="N9" s="18">
        <v>620</v>
      </c>
      <c r="O9" s="22">
        <v>44711.742301273145</v>
      </c>
      <c r="P9" s="22">
        <v>44711.742301157406</v>
      </c>
      <c r="Q9" s="18" t="s">
        <v>6607</v>
      </c>
      <c r="R9" s="18" t="s">
        <v>6608</v>
      </c>
      <c r="S9" s="18" t="s">
        <v>6609</v>
      </c>
      <c r="T9" s="18">
        <v>1</v>
      </c>
      <c r="U9" s="18">
        <v>2991</v>
      </c>
      <c r="V9" s="11">
        <f t="shared" si="0"/>
        <v>4211</v>
      </c>
      <c r="W9" s="18"/>
      <c r="X9" s="18">
        <f>Tabela253[[#This Row],[Ordem]]</f>
        <v>2991</v>
      </c>
    </row>
    <row r="10" spans="1:24" x14ac:dyDescent="0.25">
      <c r="A10" s="18">
        <v>4210</v>
      </c>
      <c r="B10" s="19" t="s">
        <v>6297</v>
      </c>
      <c r="C10" s="18" t="s">
        <v>4878</v>
      </c>
      <c r="D10" s="18" t="s">
        <v>36</v>
      </c>
      <c r="E10" s="19" t="s">
        <v>2707</v>
      </c>
      <c r="F10" s="19">
        <v>132</v>
      </c>
      <c r="G10" s="19">
        <v>2</v>
      </c>
      <c r="H10" s="19">
        <v>0</v>
      </c>
      <c r="I10" s="19">
        <v>85</v>
      </c>
      <c r="J10" s="20">
        <v>1200</v>
      </c>
      <c r="K10" s="18" t="s">
        <v>2708</v>
      </c>
      <c r="L10" s="18" t="s">
        <v>2708</v>
      </c>
      <c r="M10" s="21" t="s">
        <v>174</v>
      </c>
      <c r="N10" s="18">
        <v>132</v>
      </c>
      <c r="O10" s="22">
        <v>44711.642115625</v>
      </c>
      <c r="P10" s="22">
        <v>44711.642115625</v>
      </c>
      <c r="Q10" s="18" t="s">
        <v>6431</v>
      </c>
      <c r="R10" s="18" t="s">
        <v>6610</v>
      </c>
      <c r="S10" s="18" t="s">
        <v>6611</v>
      </c>
      <c r="T10" s="18">
        <v>1</v>
      </c>
      <c r="U10" s="18">
        <v>2990</v>
      </c>
      <c r="V10" s="11">
        <f t="shared" si="0"/>
        <v>4210</v>
      </c>
      <c r="W10" s="18"/>
      <c r="X10" s="18">
        <f>Tabela253[[#This Row],[Ordem]]</f>
        <v>2990</v>
      </c>
    </row>
    <row r="11" spans="1:24" ht="22.5" x14ac:dyDescent="0.25">
      <c r="A11" s="18">
        <v>4209</v>
      </c>
      <c r="B11" s="19" t="s">
        <v>5017</v>
      </c>
      <c r="C11" s="18" t="s">
        <v>4850</v>
      </c>
      <c r="D11" s="18" t="s">
        <v>7</v>
      </c>
      <c r="E11" s="19" t="s">
        <v>53</v>
      </c>
      <c r="F11" s="19">
        <v>285</v>
      </c>
      <c r="G11" s="19">
        <v>3</v>
      </c>
      <c r="H11" s="19">
        <v>1</v>
      </c>
      <c r="I11" s="19">
        <v>103</v>
      </c>
      <c r="J11" s="20">
        <v>1350000</v>
      </c>
      <c r="K11" s="18" t="s">
        <v>5438</v>
      </c>
      <c r="L11" s="18" t="s">
        <v>4976</v>
      </c>
      <c r="M11" s="21" t="s">
        <v>174</v>
      </c>
      <c r="N11" s="18">
        <v>285</v>
      </c>
      <c r="O11" s="22">
        <v>44711.60225300926</v>
      </c>
      <c r="P11" s="22">
        <v>44711.60225300926</v>
      </c>
      <c r="Q11" s="18" t="s">
        <v>6612</v>
      </c>
      <c r="R11" s="18" t="s">
        <v>6613</v>
      </c>
      <c r="S11" s="18" t="s">
        <v>6614</v>
      </c>
      <c r="T11" s="18">
        <v>1</v>
      </c>
      <c r="U11" s="18">
        <v>2989</v>
      </c>
      <c r="V11" s="11">
        <f t="shared" si="0"/>
        <v>4209</v>
      </c>
      <c r="W11" s="18"/>
      <c r="X11" s="18">
        <f>Tabela253[[#This Row],[Ordem]]</f>
        <v>2989</v>
      </c>
    </row>
    <row r="12" spans="1:24" x14ac:dyDescent="0.25">
      <c r="A12" s="18">
        <v>4208</v>
      </c>
      <c r="B12" s="19" t="s">
        <v>6592</v>
      </c>
      <c r="C12" s="18" t="s">
        <v>6593</v>
      </c>
      <c r="D12" s="18" t="s">
        <v>36</v>
      </c>
      <c r="E12" s="19" t="s">
        <v>11</v>
      </c>
      <c r="F12" s="19">
        <v>31</v>
      </c>
      <c r="G12" s="19">
        <v>2</v>
      </c>
      <c r="H12" s="19">
        <v>2</v>
      </c>
      <c r="I12" s="19">
        <v>90</v>
      </c>
      <c r="J12" s="20">
        <v>3500</v>
      </c>
      <c r="K12" s="18" t="s">
        <v>5438</v>
      </c>
      <c r="L12" s="18" t="s">
        <v>3161</v>
      </c>
      <c r="M12" s="21" t="s">
        <v>174</v>
      </c>
      <c r="N12" s="18">
        <v>31</v>
      </c>
      <c r="O12" s="22">
        <v>44711.518041087962</v>
      </c>
      <c r="P12" s="22">
        <v>44711.518041087962</v>
      </c>
      <c r="Q12" s="18" t="s">
        <v>6615</v>
      </c>
      <c r="R12" s="18" t="s">
        <v>6616</v>
      </c>
      <c r="S12" s="18" t="s">
        <v>6617</v>
      </c>
      <c r="T12" s="18">
        <v>1</v>
      </c>
      <c r="U12" s="18">
        <v>2988</v>
      </c>
      <c r="V12" s="11">
        <f t="shared" si="0"/>
        <v>4208</v>
      </c>
      <c r="W12" s="18"/>
      <c r="X12" s="18">
        <f>Tabela253[[#This Row],[Ordem]]</f>
        <v>2988</v>
      </c>
    </row>
    <row r="13" spans="1:24" x14ac:dyDescent="0.25">
      <c r="A13" s="18">
        <v>4089</v>
      </c>
      <c r="B13" s="19" t="s">
        <v>6242</v>
      </c>
      <c r="C13" s="18" t="s">
        <v>6257</v>
      </c>
      <c r="D13" s="18" t="s">
        <v>7</v>
      </c>
      <c r="E13" s="19" t="s">
        <v>54</v>
      </c>
      <c r="F13" s="19">
        <v>167</v>
      </c>
      <c r="G13" s="19">
        <v>1</v>
      </c>
      <c r="H13" s="19">
        <v>0</v>
      </c>
      <c r="I13" s="19">
        <v>35</v>
      </c>
      <c r="J13" s="20">
        <v>110000</v>
      </c>
      <c r="K13" s="18" t="s">
        <v>5438</v>
      </c>
      <c r="L13" s="18" t="s">
        <v>5438</v>
      </c>
      <c r="M13" s="21" t="s">
        <v>174</v>
      </c>
      <c r="N13" s="18">
        <v>167</v>
      </c>
      <c r="O13" s="22">
        <v>44711.512573958331</v>
      </c>
      <c r="P13" s="22">
        <v>44711.512573958331</v>
      </c>
      <c r="Q13" s="18" t="s">
        <v>6618</v>
      </c>
      <c r="R13" s="18" t="s">
        <v>6619</v>
      </c>
      <c r="S13" s="18" t="s">
        <v>6620</v>
      </c>
      <c r="T13" s="18">
        <v>1</v>
      </c>
      <c r="U13" s="18">
        <v>2987</v>
      </c>
      <c r="V13" s="11">
        <f t="shared" si="0"/>
        <v>4089</v>
      </c>
      <c r="W13" s="18"/>
      <c r="X13" s="18">
        <f>Tabela253[[#This Row],[Ordem]]</f>
        <v>2987</v>
      </c>
    </row>
    <row r="14" spans="1:24" x14ac:dyDescent="0.25">
      <c r="A14" s="18">
        <v>4207</v>
      </c>
      <c r="B14" s="19">
        <v>0</v>
      </c>
      <c r="C14" s="18" t="s">
        <v>174</v>
      </c>
      <c r="D14" s="18" t="s">
        <v>36</v>
      </c>
      <c r="E14" s="19" t="s">
        <v>174</v>
      </c>
      <c r="F14" s="19">
        <v>44711</v>
      </c>
      <c r="G14" s="19">
        <v>0</v>
      </c>
      <c r="H14" s="19">
        <v>0</v>
      </c>
      <c r="I14" s="19">
        <v>0</v>
      </c>
      <c r="J14" s="20">
        <v>0</v>
      </c>
      <c r="K14" s="18" t="s">
        <v>3161</v>
      </c>
      <c r="L14" s="18">
        <v>0</v>
      </c>
      <c r="M14" s="21" t="s">
        <v>174</v>
      </c>
      <c r="N14" s="18">
        <v>44711</v>
      </c>
      <c r="O14" s="22">
        <v>44711.466775115739</v>
      </c>
      <c r="P14" s="22">
        <v>44711.466774884262</v>
      </c>
      <c r="Q14" s="18" t="s">
        <v>6621</v>
      </c>
      <c r="R14" s="18" t="s">
        <v>6622</v>
      </c>
      <c r="S14" s="18" t="s">
        <v>6623</v>
      </c>
      <c r="T14" s="18">
        <v>1</v>
      </c>
      <c r="U14" s="18">
        <v>2986</v>
      </c>
      <c r="V14" s="11">
        <f t="shared" si="0"/>
        <v>4207</v>
      </c>
      <c r="W14" s="18"/>
      <c r="X14" s="18">
        <f>Tabela253[[#This Row],[Ordem]]</f>
        <v>2986</v>
      </c>
    </row>
    <row r="15" spans="1:24" ht="45" x14ac:dyDescent="0.25">
      <c r="A15" s="18">
        <v>4206</v>
      </c>
      <c r="B15" s="19" t="s">
        <v>6624</v>
      </c>
      <c r="C15" s="18" t="s">
        <v>4783</v>
      </c>
      <c r="D15" s="18" t="s">
        <v>7</v>
      </c>
      <c r="E15" s="19" t="s">
        <v>54</v>
      </c>
      <c r="F15" s="19">
        <v>33</v>
      </c>
      <c r="G15" s="19">
        <v>2</v>
      </c>
      <c r="H15" s="19">
        <v>0</v>
      </c>
      <c r="I15" s="19">
        <v>104</v>
      </c>
      <c r="J15" s="20">
        <v>850000</v>
      </c>
      <c r="K15" s="18" t="s">
        <v>5438</v>
      </c>
      <c r="L15" s="18" t="s">
        <v>5438</v>
      </c>
      <c r="M15" s="21" t="s">
        <v>174</v>
      </c>
      <c r="N15" s="18">
        <v>33</v>
      </c>
      <c r="O15" s="22">
        <v>44711.455518055554</v>
      </c>
      <c r="P15" s="22">
        <v>44711.455518055554</v>
      </c>
      <c r="Q15" s="18" t="s">
        <v>6625</v>
      </c>
      <c r="R15" s="18" t="s">
        <v>6626</v>
      </c>
      <c r="S15" s="18" t="s">
        <v>6627</v>
      </c>
      <c r="T15" s="18">
        <v>1</v>
      </c>
      <c r="U15" s="18">
        <v>2985</v>
      </c>
      <c r="V15" s="11">
        <f t="shared" si="0"/>
        <v>4206</v>
      </c>
      <c r="W15" s="18"/>
      <c r="X15" s="18">
        <f>Tabela253[[#This Row],[Ordem]]</f>
        <v>2985</v>
      </c>
    </row>
    <row r="16" spans="1:24" x14ac:dyDescent="0.25">
      <c r="A16" s="18">
        <v>4205</v>
      </c>
      <c r="B16" s="19" t="s">
        <v>5759</v>
      </c>
      <c r="C16" s="18" t="s">
        <v>6253</v>
      </c>
      <c r="D16" s="18" t="s">
        <v>36</v>
      </c>
      <c r="E16" s="19" t="s">
        <v>54</v>
      </c>
      <c r="F16" s="19">
        <v>182</v>
      </c>
      <c r="G16" s="19">
        <v>0</v>
      </c>
      <c r="H16" s="19">
        <v>0</v>
      </c>
      <c r="I16" s="19">
        <v>73</v>
      </c>
      <c r="J16" s="20">
        <v>1500</v>
      </c>
      <c r="K16" s="18" t="s">
        <v>3161</v>
      </c>
      <c r="L16" s="18" t="s">
        <v>182</v>
      </c>
      <c r="M16" s="21" t="s">
        <v>174</v>
      </c>
      <c r="N16" s="18">
        <v>182</v>
      </c>
      <c r="O16" s="22">
        <v>44711.442862615739</v>
      </c>
      <c r="P16" s="22">
        <v>44711.442862615739</v>
      </c>
      <c r="Q16" s="18" t="s">
        <v>6628</v>
      </c>
      <c r="R16" s="18" t="s">
        <v>6629</v>
      </c>
      <c r="S16" s="18" t="s">
        <v>6630</v>
      </c>
      <c r="T16" s="18">
        <v>1</v>
      </c>
      <c r="U16" s="18">
        <v>2984</v>
      </c>
      <c r="V16" s="11">
        <f t="shared" si="0"/>
        <v>4205</v>
      </c>
      <c r="W16" s="18"/>
      <c r="X16" s="18">
        <f>Tabela253[[#This Row],[Ordem]]</f>
        <v>2984</v>
      </c>
    </row>
    <row r="17" spans="1:24" x14ac:dyDescent="0.25">
      <c r="A17" s="18">
        <v>4202</v>
      </c>
      <c r="B17" s="19" t="s">
        <v>6592</v>
      </c>
      <c r="C17" s="18" t="s">
        <v>6593</v>
      </c>
      <c r="D17" s="18" t="s">
        <v>36</v>
      </c>
      <c r="E17" s="19" t="s">
        <v>11</v>
      </c>
      <c r="F17" s="19">
        <v>31</v>
      </c>
      <c r="G17" s="19">
        <v>2</v>
      </c>
      <c r="H17" s="19">
        <v>2</v>
      </c>
      <c r="I17" s="19">
        <v>90</v>
      </c>
      <c r="J17" s="20">
        <v>3500</v>
      </c>
      <c r="K17" s="18" t="s">
        <v>5438</v>
      </c>
      <c r="L17" s="18" t="s">
        <v>3161</v>
      </c>
      <c r="M17" s="21" t="s">
        <v>174</v>
      </c>
      <c r="N17" s="18">
        <v>31</v>
      </c>
      <c r="O17" s="22">
        <v>44711.436558564812</v>
      </c>
      <c r="P17" s="22">
        <v>44711.436558564812</v>
      </c>
      <c r="Q17" s="18" t="s">
        <v>6256</v>
      </c>
      <c r="R17" s="18" t="s">
        <v>6631</v>
      </c>
      <c r="S17" s="18" t="s">
        <v>6632</v>
      </c>
      <c r="T17" s="18">
        <v>1</v>
      </c>
      <c r="U17" s="18">
        <v>2983</v>
      </c>
      <c r="V17" s="11">
        <f t="shared" si="0"/>
        <v>4202</v>
      </c>
      <c r="W17" s="18"/>
      <c r="X17" s="18">
        <f>Tabela253[[#This Row],[Ordem]]</f>
        <v>2983</v>
      </c>
    </row>
    <row r="18" spans="1:24" x14ac:dyDescent="0.25">
      <c r="A18" s="18">
        <v>4203</v>
      </c>
      <c r="B18" s="19" t="s">
        <v>6489</v>
      </c>
      <c r="C18" s="18" t="s">
        <v>6490</v>
      </c>
      <c r="D18" s="18" t="s">
        <v>36</v>
      </c>
      <c r="E18" s="19" t="s">
        <v>48</v>
      </c>
      <c r="F18" s="19">
        <v>71</v>
      </c>
      <c r="G18" s="19">
        <v>2</v>
      </c>
      <c r="H18" s="19">
        <v>0</v>
      </c>
      <c r="I18" s="19">
        <v>70</v>
      </c>
      <c r="J18" s="20">
        <v>2200</v>
      </c>
      <c r="K18" s="18" t="s">
        <v>5438</v>
      </c>
      <c r="L18" s="18" t="s">
        <v>6491</v>
      </c>
      <c r="M18" s="21" t="s">
        <v>174</v>
      </c>
      <c r="N18" s="18">
        <v>71</v>
      </c>
      <c r="O18" s="22">
        <v>44711.431934143518</v>
      </c>
      <c r="P18" s="22">
        <v>44711.43193402778</v>
      </c>
      <c r="Q18" s="18" t="s">
        <v>6633</v>
      </c>
      <c r="R18" s="18" t="s">
        <v>6634</v>
      </c>
      <c r="S18" s="18" t="s">
        <v>6635</v>
      </c>
      <c r="T18" s="18">
        <v>1</v>
      </c>
      <c r="U18" s="18">
        <v>2982</v>
      </c>
      <c r="V18" s="11">
        <f t="shared" si="0"/>
        <v>4203</v>
      </c>
      <c r="W18" s="18"/>
      <c r="X18" s="18">
        <f>Tabela253[[#This Row],[Ordem]]</f>
        <v>2982</v>
      </c>
    </row>
    <row r="19" spans="1:24" ht="45" x14ac:dyDescent="0.25">
      <c r="A19" s="18">
        <v>4202</v>
      </c>
      <c r="B19" s="19" t="s">
        <v>6489</v>
      </c>
      <c r="C19" s="18" t="s">
        <v>6490</v>
      </c>
      <c r="D19" s="18" t="s">
        <v>36</v>
      </c>
      <c r="E19" s="19" t="s">
        <v>48</v>
      </c>
      <c r="F19" s="19">
        <v>71</v>
      </c>
      <c r="G19" s="19">
        <v>2</v>
      </c>
      <c r="H19" s="19">
        <v>0</v>
      </c>
      <c r="I19" s="19">
        <v>70</v>
      </c>
      <c r="J19" s="20">
        <v>2200</v>
      </c>
      <c r="K19" s="18" t="s">
        <v>5438</v>
      </c>
      <c r="L19" s="18" t="s">
        <v>6491</v>
      </c>
      <c r="M19" s="21" t="s">
        <v>174</v>
      </c>
      <c r="N19" s="18">
        <v>71</v>
      </c>
      <c r="O19" s="22">
        <v>44711.427292824075</v>
      </c>
      <c r="P19" s="22">
        <v>44711.427292824075</v>
      </c>
      <c r="Q19" s="18" t="s">
        <v>6636</v>
      </c>
      <c r="R19" s="18" t="s">
        <v>6637</v>
      </c>
      <c r="S19" s="18" t="s">
        <v>6638</v>
      </c>
      <c r="T19" s="18">
        <v>1</v>
      </c>
      <c r="U19" s="18">
        <v>2981</v>
      </c>
      <c r="V19" s="11">
        <f t="shared" si="0"/>
        <v>4202</v>
      </c>
      <c r="W19" s="18"/>
      <c r="X19" s="18">
        <f>Tabela253[[#This Row],[Ordem]]</f>
        <v>2981</v>
      </c>
    </row>
    <row r="20" spans="1:24" x14ac:dyDescent="0.25">
      <c r="A20" s="18">
        <v>4201</v>
      </c>
      <c r="B20" s="19" t="s">
        <v>4812</v>
      </c>
      <c r="C20" s="18" t="s">
        <v>4783</v>
      </c>
      <c r="D20" s="18" t="s">
        <v>36</v>
      </c>
      <c r="E20" s="19" t="s">
        <v>54</v>
      </c>
      <c r="F20" s="19">
        <v>620</v>
      </c>
      <c r="G20" s="19">
        <v>2</v>
      </c>
      <c r="H20" s="19">
        <v>0</v>
      </c>
      <c r="I20" s="19">
        <v>77</v>
      </c>
      <c r="J20" s="20">
        <v>1350</v>
      </c>
      <c r="K20" s="18" t="s">
        <v>3161</v>
      </c>
      <c r="L20" s="18" t="s">
        <v>3161</v>
      </c>
      <c r="M20" s="21" t="s">
        <v>174</v>
      </c>
      <c r="N20" s="18">
        <v>620</v>
      </c>
      <c r="O20" s="22">
        <v>44711.422444675925</v>
      </c>
      <c r="P20" s="22">
        <v>44711.422444560187</v>
      </c>
      <c r="Q20" s="18" t="s">
        <v>6427</v>
      </c>
      <c r="R20" s="18" t="s">
        <v>6639</v>
      </c>
      <c r="S20" s="18" t="s">
        <v>6640</v>
      </c>
      <c r="T20" s="18">
        <v>1</v>
      </c>
      <c r="U20" s="18">
        <v>2980</v>
      </c>
      <c r="V20" s="11">
        <f t="shared" si="0"/>
        <v>4201</v>
      </c>
      <c r="W20" s="18"/>
      <c r="X20" s="18">
        <f>Tabela253[[#This Row],[Ordem]]</f>
        <v>2980</v>
      </c>
    </row>
    <row r="21" spans="1:24" ht="22.5" x14ac:dyDescent="0.25">
      <c r="A21" s="18">
        <v>4200</v>
      </c>
      <c r="B21" s="19" t="s">
        <v>6489</v>
      </c>
      <c r="C21" s="18" t="s">
        <v>6490</v>
      </c>
      <c r="D21" s="18" t="s">
        <v>36</v>
      </c>
      <c r="E21" s="19" t="s">
        <v>48</v>
      </c>
      <c r="F21" s="19">
        <v>71</v>
      </c>
      <c r="G21" s="19">
        <v>2</v>
      </c>
      <c r="H21" s="19">
        <v>0</v>
      </c>
      <c r="I21" s="19">
        <v>70</v>
      </c>
      <c r="J21" s="20">
        <v>2200</v>
      </c>
      <c r="K21" s="18" t="s">
        <v>5438</v>
      </c>
      <c r="L21" s="18" t="s">
        <v>6491</v>
      </c>
      <c r="M21" s="21" t="s">
        <v>174</v>
      </c>
      <c r="N21" s="18">
        <v>71</v>
      </c>
      <c r="O21" s="22">
        <v>44711.407052662034</v>
      </c>
      <c r="P21" s="22">
        <v>44711.407052662034</v>
      </c>
      <c r="Q21" s="18" t="s">
        <v>6641</v>
      </c>
      <c r="R21" s="18" t="s">
        <v>6642</v>
      </c>
      <c r="S21" s="18" t="s">
        <v>6643</v>
      </c>
      <c r="T21" s="18">
        <v>1</v>
      </c>
      <c r="U21" s="18">
        <v>2979</v>
      </c>
      <c r="V21" s="11">
        <f t="shared" si="0"/>
        <v>4200</v>
      </c>
      <c r="W21" s="18"/>
      <c r="X21" s="18">
        <f>Tabela253[[#This Row],[Ordem]]</f>
        <v>2979</v>
      </c>
    </row>
    <row r="22" spans="1:24" x14ac:dyDescent="0.25">
      <c r="A22" s="18">
        <v>4199</v>
      </c>
      <c r="B22" s="19" t="s">
        <v>5012</v>
      </c>
      <c r="C22" s="18" t="s">
        <v>4783</v>
      </c>
      <c r="D22" s="18" t="s">
        <v>36</v>
      </c>
      <c r="E22" s="19" t="s">
        <v>54</v>
      </c>
      <c r="F22" s="19">
        <v>713</v>
      </c>
      <c r="G22" s="19">
        <v>3</v>
      </c>
      <c r="H22" s="19">
        <v>0</v>
      </c>
      <c r="I22" s="19">
        <v>116</v>
      </c>
      <c r="J22" s="20">
        <v>1800</v>
      </c>
      <c r="K22" s="18" t="s">
        <v>3161</v>
      </c>
      <c r="L22" s="18" t="s">
        <v>182</v>
      </c>
      <c r="M22" s="21" t="s">
        <v>174</v>
      </c>
      <c r="N22" s="18">
        <v>713</v>
      </c>
      <c r="O22" s="22">
        <v>44711.39496597222</v>
      </c>
      <c r="P22" s="22">
        <v>44711.39496597222</v>
      </c>
      <c r="Q22" s="18" t="s">
        <v>161</v>
      </c>
      <c r="R22" s="18" t="s">
        <v>6644</v>
      </c>
      <c r="S22" s="18" t="s">
        <v>6645</v>
      </c>
      <c r="T22" s="18">
        <v>1</v>
      </c>
      <c r="U22" s="18">
        <v>2978</v>
      </c>
      <c r="V22" s="11">
        <f t="shared" si="0"/>
        <v>4199</v>
      </c>
      <c r="W22" s="18"/>
      <c r="X22" s="18">
        <f>Tabela253[[#This Row],[Ordem]]</f>
        <v>2978</v>
      </c>
    </row>
    <row r="23" spans="1:24" x14ac:dyDescent="0.25">
      <c r="A23" s="18">
        <v>3896</v>
      </c>
      <c r="B23" s="19" t="s">
        <v>6500</v>
      </c>
      <c r="C23" s="18" t="s">
        <v>6646</v>
      </c>
      <c r="D23" s="18" t="s">
        <v>36</v>
      </c>
      <c r="E23" s="19" t="s">
        <v>53</v>
      </c>
      <c r="F23" s="19">
        <v>57</v>
      </c>
      <c r="G23" s="19">
        <v>4</v>
      </c>
      <c r="H23" s="19">
        <v>3</v>
      </c>
      <c r="I23" s="19">
        <v>246</v>
      </c>
      <c r="J23" s="20">
        <v>16000</v>
      </c>
      <c r="K23" s="18" t="s">
        <v>5438</v>
      </c>
      <c r="L23" s="18" t="s">
        <v>182</v>
      </c>
      <c r="M23" s="21" t="s">
        <v>174</v>
      </c>
      <c r="N23" s="18">
        <v>57</v>
      </c>
      <c r="O23" s="22">
        <v>44708.611143634262</v>
      </c>
      <c r="P23" s="22">
        <v>44708.611143634262</v>
      </c>
      <c r="Q23" s="18" t="s">
        <v>4857</v>
      </c>
      <c r="R23" s="18" t="s">
        <v>6647</v>
      </c>
      <c r="S23" s="18" t="s">
        <v>6648</v>
      </c>
      <c r="T23" s="18">
        <v>1</v>
      </c>
      <c r="U23" s="18">
        <v>2977</v>
      </c>
      <c r="V23" s="11">
        <f t="shared" si="0"/>
        <v>3896</v>
      </c>
      <c r="W23" s="18"/>
      <c r="X23" s="18">
        <f>Tabela253[[#This Row],[Ordem]]</f>
        <v>2977</v>
      </c>
    </row>
    <row r="24" spans="1:24" x14ac:dyDescent="0.25">
      <c r="A24" s="18">
        <v>4198</v>
      </c>
      <c r="B24" s="19" t="s">
        <v>6489</v>
      </c>
      <c r="C24" s="18" t="s">
        <v>6490</v>
      </c>
      <c r="D24" s="18" t="s">
        <v>36</v>
      </c>
      <c r="E24" s="19" t="s">
        <v>48</v>
      </c>
      <c r="F24" s="19">
        <v>68</v>
      </c>
      <c r="G24" s="19">
        <v>2</v>
      </c>
      <c r="H24" s="19">
        <v>0</v>
      </c>
      <c r="I24" s="19">
        <v>70</v>
      </c>
      <c r="J24" s="20">
        <v>2200</v>
      </c>
      <c r="K24" s="18" t="s">
        <v>5438</v>
      </c>
      <c r="L24" s="18" t="s">
        <v>6491</v>
      </c>
      <c r="M24" s="21" t="s">
        <v>174</v>
      </c>
      <c r="N24" s="18">
        <v>68</v>
      </c>
      <c r="O24" s="22">
        <v>44708.60842222222</v>
      </c>
      <c r="P24" s="22">
        <v>44708.60842222222</v>
      </c>
      <c r="Q24" s="18" t="s">
        <v>1109</v>
      </c>
      <c r="R24" s="18" t="s">
        <v>6649</v>
      </c>
      <c r="S24" s="18" t="s">
        <v>6650</v>
      </c>
      <c r="T24" s="18">
        <v>1</v>
      </c>
      <c r="U24" s="18">
        <v>2976</v>
      </c>
      <c r="V24" s="11">
        <f t="shared" si="0"/>
        <v>4198</v>
      </c>
      <c r="W24" s="18"/>
      <c r="X24" s="18">
        <f>Tabela253[[#This Row],[Ordem]]</f>
        <v>2976</v>
      </c>
    </row>
    <row r="25" spans="1:24" ht="33.75" x14ac:dyDescent="0.25">
      <c r="A25" s="18">
        <v>4197</v>
      </c>
      <c r="B25" s="19" t="s">
        <v>6489</v>
      </c>
      <c r="C25" s="18" t="s">
        <v>6490</v>
      </c>
      <c r="D25" s="18" t="s">
        <v>36</v>
      </c>
      <c r="E25" s="19" t="s">
        <v>48</v>
      </c>
      <c r="F25" s="19">
        <v>68</v>
      </c>
      <c r="G25" s="19">
        <v>2</v>
      </c>
      <c r="H25" s="19">
        <v>0</v>
      </c>
      <c r="I25" s="19">
        <v>70</v>
      </c>
      <c r="J25" s="20">
        <v>2200</v>
      </c>
      <c r="K25" s="18" t="s">
        <v>5438</v>
      </c>
      <c r="L25" s="18" t="s">
        <v>6491</v>
      </c>
      <c r="M25" s="21" t="s">
        <v>174</v>
      </c>
      <c r="N25" s="18">
        <v>68</v>
      </c>
      <c r="O25" s="22">
        <v>44708.53101111111</v>
      </c>
      <c r="P25" s="22">
        <v>44708.531010879633</v>
      </c>
      <c r="Q25" s="18" t="s">
        <v>6651</v>
      </c>
      <c r="R25" s="18" t="s">
        <v>6652</v>
      </c>
      <c r="S25" s="18" t="s">
        <v>6653</v>
      </c>
      <c r="T25" s="18">
        <v>1</v>
      </c>
      <c r="U25" s="18">
        <v>2975</v>
      </c>
      <c r="V25" s="11">
        <f t="shared" si="0"/>
        <v>4197</v>
      </c>
      <c r="W25" s="18"/>
      <c r="X25" s="18">
        <f>Tabela253[[#This Row],[Ordem]]</f>
        <v>2975</v>
      </c>
    </row>
    <row r="26" spans="1:24" x14ac:dyDescent="0.25">
      <c r="A26" s="18">
        <v>4196</v>
      </c>
      <c r="B26" s="19" t="s">
        <v>6654</v>
      </c>
      <c r="C26" s="18" t="s">
        <v>6655</v>
      </c>
      <c r="D26" s="18" t="s">
        <v>7</v>
      </c>
      <c r="E26" s="19" t="s">
        <v>66</v>
      </c>
      <c r="F26" s="19">
        <v>8</v>
      </c>
      <c r="G26" s="19">
        <v>2</v>
      </c>
      <c r="H26" s="19">
        <v>1</v>
      </c>
      <c r="I26" s="19">
        <v>90</v>
      </c>
      <c r="J26" s="20">
        <v>795000</v>
      </c>
      <c r="K26" s="18" t="s">
        <v>5438</v>
      </c>
      <c r="L26" s="18" t="s">
        <v>5438</v>
      </c>
      <c r="M26" s="21" t="s">
        <v>174</v>
      </c>
      <c r="N26" s="18">
        <v>8</v>
      </c>
      <c r="O26" s="22">
        <v>44708.506390972223</v>
      </c>
      <c r="P26" s="22">
        <v>44708.506390972223</v>
      </c>
      <c r="Q26" s="18" t="s">
        <v>6656</v>
      </c>
      <c r="R26" s="18" t="s">
        <v>6657</v>
      </c>
      <c r="S26" s="18" t="s">
        <v>6658</v>
      </c>
      <c r="T26" s="18">
        <v>1</v>
      </c>
      <c r="U26" s="18">
        <v>2974</v>
      </c>
      <c r="V26" s="11">
        <f t="shared" si="0"/>
        <v>4196</v>
      </c>
      <c r="W26" s="18"/>
      <c r="X26" s="18">
        <f>Tabela253[[#This Row],[Ordem]]</f>
        <v>2974</v>
      </c>
    </row>
    <row r="27" spans="1:24" ht="22.5" x14ac:dyDescent="0.25">
      <c r="A27" s="18">
        <v>4195</v>
      </c>
      <c r="B27" s="19" t="s">
        <v>6469</v>
      </c>
      <c r="C27" s="18" t="s">
        <v>6496</v>
      </c>
      <c r="D27" s="18" t="s">
        <v>36</v>
      </c>
      <c r="E27" s="19" t="s">
        <v>6471</v>
      </c>
      <c r="F27" s="19">
        <v>80</v>
      </c>
      <c r="G27" s="19">
        <v>0</v>
      </c>
      <c r="H27" s="19">
        <v>2</v>
      </c>
      <c r="I27" s="19">
        <v>34</v>
      </c>
      <c r="J27" s="20">
        <v>450</v>
      </c>
      <c r="K27" s="18" t="s">
        <v>3161</v>
      </c>
      <c r="L27" s="18" t="s">
        <v>3161</v>
      </c>
      <c r="M27" s="21" t="s">
        <v>174</v>
      </c>
      <c r="N27" s="18">
        <v>80</v>
      </c>
      <c r="O27" s="22">
        <v>44708.4010380787</v>
      </c>
      <c r="P27" s="22">
        <v>44708.4010380787</v>
      </c>
      <c r="Q27" s="18" t="s">
        <v>6659</v>
      </c>
      <c r="R27" s="18" t="s">
        <v>6660</v>
      </c>
      <c r="S27" s="18" t="s">
        <v>6661</v>
      </c>
      <c r="T27" s="18">
        <v>1</v>
      </c>
      <c r="U27" s="18">
        <v>2973</v>
      </c>
      <c r="V27" s="11">
        <f t="shared" si="0"/>
        <v>4195</v>
      </c>
      <c r="W27" s="18"/>
      <c r="X27" s="18">
        <f>Tabela253[[#This Row],[Ordem]]</f>
        <v>2973</v>
      </c>
    </row>
    <row r="28" spans="1:24" x14ac:dyDescent="0.25">
      <c r="A28" s="18">
        <v>4194</v>
      </c>
      <c r="B28" s="19" t="s">
        <v>6469</v>
      </c>
      <c r="C28" s="18" t="s">
        <v>6496</v>
      </c>
      <c r="D28" s="18" t="s">
        <v>36</v>
      </c>
      <c r="E28" s="19" t="s">
        <v>6471</v>
      </c>
      <c r="F28" s="19">
        <v>80</v>
      </c>
      <c r="G28" s="19">
        <v>0</v>
      </c>
      <c r="H28" s="19">
        <v>2</v>
      </c>
      <c r="I28" s="19">
        <v>34</v>
      </c>
      <c r="J28" s="20">
        <v>450</v>
      </c>
      <c r="K28" s="18" t="s">
        <v>3161</v>
      </c>
      <c r="L28" s="18" t="s">
        <v>3161</v>
      </c>
      <c r="M28" s="21" t="s">
        <v>174</v>
      </c>
      <c r="N28" s="18">
        <v>80</v>
      </c>
      <c r="O28" s="22">
        <v>44708.381544097225</v>
      </c>
      <c r="P28" s="22">
        <v>44708.381544097225</v>
      </c>
      <c r="Q28" s="18" t="s">
        <v>99</v>
      </c>
      <c r="R28" s="18" t="s">
        <v>6662</v>
      </c>
      <c r="S28" s="18" t="s">
        <v>6663</v>
      </c>
      <c r="T28" s="18">
        <v>1</v>
      </c>
      <c r="U28" s="18">
        <v>2972</v>
      </c>
      <c r="V28" s="11">
        <f t="shared" si="0"/>
        <v>4194</v>
      </c>
      <c r="W28" s="18"/>
      <c r="X28" s="18">
        <f>Tabela253[[#This Row],[Ordem]]</f>
        <v>2972</v>
      </c>
    </row>
    <row r="29" spans="1:24" x14ac:dyDescent="0.25">
      <c r="A29" s="18">
        <v>4193</v>
      </c>
      <c r="B29" s="19" t="s">
        <v>5759</v>
      </c>
      <c r="C29" s="18" t="s">
        <v>6253</v>
      </c>
      <c r="D29" s="18" t="s">
        <v>36</v>
      </c>
      <c r="E29" s="19" t="s">
        <v>54</v>
      </c>
      <c r="F29" s="19">
        <v>178</v>
      </c>
      <c r="G29" s="19">
        <v>0</v>
      </c>
      <c r="H29" s="19">
        <v>0</v>
      </c>
      <c r="I29" s="19">
        <v>73</v>
      </c>
      <c r="J29" s="20">
        <v>1500</v>
      </c>
      <c r="K29" s="18" t="s">
        <v>3161</v>
      </c>
      <c r="L29" s="18" t="s">
        <v>182</v>
      </c>
      <c r="M29" s="21" t="s">
        <v>174</v>
      </c>
      <c r="N29" s="18">
        <v>178</v>
      </c>
      <c r="O29" s="22">
        <v>44707.684514814813</v>
      </c>
      <c r="P29" s="22">
        <v>44707.684514814813</v>
      </c>
      <c r="Q29" s="18" t="s">
        <v>6664</v>
      </c>
      <c r="R29" s="18" t="s">
        <v>6665</v>
      </c>
      <c r="S29" s="18" t="s">
        <v>6666</v>
      </c>
      <c r="T29" s="18">
        <v>1</v>
      </c>
      <c r="U29" s="18">
        <v>2971</v>
      </c>
      <c r="V29" s="11">
        <f t="shared" si="0"/>
        <v>4193</v>
      </c>
      <c r="W29" s="18"/>
      <c r="X29" s="18">
        <f>Tabela253[[#This Row],[Ordem]]</f>
        <v>2971</v>
      </c>
    </row>
    <row r="30" spans="1:24" x14ac:dyDescent="0.25">
      <c r="A30" s="18">
        <v>4192</v>
      </c>
      <c r="B30" s="19" t="s">
        <v>6592</v>
      </c>
      <c r="C30" s="18" t="s">
        <v>6593</v>
      </c>
      <c r="D30" s="18" t="s">
        <v>36</v>
      </c>
      <c r="E30" s="19" t="s">
        <v>11</v>
      </c>
      <c r="F30" s="19">
        <v>27</v>
      </c>
      <c r="G30" s="19">
        <v>2</v>
      </c>
      <c r="H30" s="19">
        <v>2</v>
      </c>
      <c r="I30" s="19">
        <v>90</v>
      </c>
      <c r="J30" s="20">
        <v>3500</v>
      </c>
      <c r="K30" s="18" t="s">
        <v>5438</v>
      </c>
      <c r="L30" s="18" t="s">
        <v>3161</v>
      </c>
      <c r="M30" s="21" t="s">
        <v>174</v>
      </c>
      <c r="N30" s="18">
        <v>27</v>
      </c>
      <c r="O30" s="22">
        <v>44707.514998726852</v>
      </c>
      <c r="P30" s="22">
        <v>44707.514998726852</v>
      </c>
      <c r="Q30" s="18" t="s">
        <v>6667</v>
      </c>
      <c r="R30" s="18" t="s">
        <v>6668</v>
      </c>
      <c r="S30" s="18" t="s">
        <v>6669</v>
      </c>
      <c r="T30" s="18">
        <v>1</v>
      </c>
      <c r="U30" s="18">
        <v>2970</v>
      </c>
      <c r="V30" s="11">
        <f t="shared" si="0"/>
        <v>4192</v>
      </c>
      <c r="W30" s="18"/>
      <c r="X30" s="18">
        <f>Tabela253[[#This Row],[Ordem]]</f>
        <v>2970</v>
      </c>
    </row>
    <row r="31" spans="1:24" ht="22.5" x14ac:dyDescent="0.25">
      <c r="A31" s="18">
        <v>4191</v>
      </c>
      <c r="B31" s="19" t="s">
        <v>6592</v>
      </c>
      <c r="C31" s="18" t="s">
        <v>6593</v>
      </c>
      <c r="D31" s="18" t="s">
        <v>36</v>
      </c>
      <c r="E31" s="19" t="s">
        <v>11</v>
      </c>
      <c r="F31" s="19">
        <v>27</v>
      </c>
      <c r="G31" s="19">
        <v>2</v>
      </c>
      <c r="H31" s="19">
        <v>2</v>
      </c>
      <c r="I31" s="19">
        <v>90</v>
      </c>
      <c r="J31" s="20">
        <v>3500</v>
      </c>
      <c r="K31" s="18" t="s">
        <v>5438</v>
      </c>
      <c r="L31" s="18" t="s">
        <v>3161</v>
      </c>
      <c r="M31" s="21" t="s">
        <v>174</v>
      </c>
      <c r="N31" s="18">
        <v>27</v>
      </c>
      <c r="O31" s="22">
        <v>44707.45127326389</v>
      </c>
      <c r="P31" s="22">
        <v>44707.45127326389</v>
      </c>
      <c r="Q31" s="18" t="s">
        <v>6670</v>
      </c>
      <c r="R31" s="18" t="s">
        <v>6671</v>
      </c>
      <c r="S31" s="18" t="s">
        <v>6672</v>
      </c>
      <c r="T31" s="18">
        <v>1</v>
      </c>
      <c r="U31" s="18">
        <v>2969</v>
      </c>
      <c r="V31" s="11">
        <f t="shared" si="0"/>
        <v>4191</v>
      </c>
      <c r="W31" s="18"/>
      <c r="X31" s="18">
        <f>Tabela253[[#This Row],[Ordem]]</f>
        <v>2969</v>
      </c>
    </row>
    <row r="32" spans="1:24" x14ac:dyDescent="0.25">
      <c r="A32" s="18">
        <v>4190</v>
      </c>
      <c r="B32" s="19" t="s">
        <v>6312</v>
      </c>
      <c r="C32" s="18" t="s">
        <v>4909</v>
      </c>
      <c r="D32" s="18" t="s">
        <v>36</v>
      </c>
      <c r="E32" s="19" t="s">
        <v>48</v>
      </c>
      <c r="F32" s="19">
        <v>134</v>
      </c>
      <c r="G32" s="19">
        <v>2</v>
      </c>
      <c r="H32" s="19">
        <v>1</v>
      </c>
      <c r="I32" s="19">
        <v>105</v>
      </c>
      <c r="J32" s="20">
        <v>5000</v>
      </c>
      <c r="K32" s="18" t="s">
        <v>5438</v>
      </c>
      <c r="L32" s="18" t="s">
        <v>4976</v>
      </c>
      <c r="M32" s="21" t="s">
        <v>174</v>
      </c>
      <c r="N32" s="18">
        <v>134</v>
      </c>
      <c r="O32" s="22">
        <v>44707.379072916665</v>
      </c>
      <c r="P32" s="22">
        <v>44707.379072916665</v>
      </c>
      <c r="Q32" s="18" t="s">
        <v>4861</v>
      </c>
      <c r="R32" s="18" t="s">
        <v>6673</v>
      </c>
      <c r="S32" s="18" t="s">
        <v>6674</v>
      </c>
      <c r="T32" s="18">
        <v>1</v>
      </c>
      <c r="U32" s="18">
        <v>2968</v>
      </c>
      <c r="V32" s="11">
        <f t="shared" si="0"/>
        <v>4190</v>
      </c>
      <c r="W32" s="18"/>
      <c r="X32" s="18">
        <f>Tabela253[[#This Row],[Ordem]]</f>
        <v>2968</v>
      </c>
    </row>
    <row r="33" spans="1:24" x14ac:dyDescent="0.25">
      <c r="A33" s="18">
        <v>4189</v>
      </c>
      <c r="B33" s="19" t="s">
        <v>6675</v>
      </c>
      <c r="C33" s="18" t="s">
        <v>4945</v>
      </c>
      <c r="D33" s="18" t="s">
        <v>36</v>
      </c>
      <c r="E33" s="19" t="s">
        <v>48</v>
      </c>
      <c r="F33" s="19">
        <v>23</v>
      </c>
      <c r="G33" s="19">
        <v>2</v>
      </c>
      <c r="H33" s="19">
        <v>1</v>
      </c>
      <c r="I33" s="19">
        <v>71</v>
      </c>
      <c r="J33" s="20">
        <v>3100</v>
      </c>
      <c r="K33" s="18" t="s">
        <v>5438</v>
      </c>
      <c r="L33" s="18" t="s">
        <v>182</v>
      </c>
      <c r="M33" s="21" t="s">
        <v>174</v>
      </c>
      <c r="N33" s="18">
        <v>23</v>
      </c>
      <c r="O33" s="22">
        <v>44706.601078935186</v>
      </c>
      <c r="P33" s="22">
        <v>44706.601078935186</v>
      </c>
      <c r="Q33" s="18" t="s">
        <v>6676</v>
      </c>
      <c r="R33" s="18" t="s">
        <v>6677</v>
      </c>
      <c r="S33" s="18" t="s">
        <v>6678</v>
      </c>
      <c r="T33" s="18">
        <v>1</v>
      </c>
      <c r="U33" s="18">
        <v>2967</v>
      </c>
      <c r="V33" s="11">
        <f t="shared" si="0"/>
        <v>4189</v>
      </c>
      <c r="W33" s="18"/>
      <c r="X33" s="18">
        <f>Tabela253[[#This Row],[Ordem]]</f>
        <v>2967</v>
      </c>
    </row>
    <row r="34" spans="1:24" ht="22.5" x14ac:dyDescent="0.25">
      <c r="A34" s="18">
        <v>4188</v>
      </c>
      <c r="B34" s="19" t="s">
        <v>6297</v>
      </c>
      <c r="C34" s="18" t="s">
        <v>4878</v>
      </c>
      <c r="D34" s="18" t="s">
        <v>36</v>
      </c>
      <c r="E34" s="19" t="s">
        <v>2707</v>
      </c>
      <c r="F34" s="19">
        <v>127</v>
      </c>
      <c r="G34" s="19">
        <v>2</v>
      </c>
      <c r="H34" s="19">
        <v>0</v>
      </c>
      <c r="I34" s="19">
        <v>85</v>
      </c>
      <c r="J34" s="20">
        <v>1200</v>
      </c>
      <c r="K34" s="18" t="s">
        <v>2708</v>
      </c>
      <c r="L34" s="18" t="s">
        <v>2708</v>
      </c>
      <c r="M34" s="21" t="s">
        <v>174</v>
      </c>
      <c r="N34" s="18">
        <v>127</v>
      </c>
      <c r="O34" s="22">
        <v>44706.458244791669</v>
      </c>
      <c r="P34" s="22">
        <v>44706.458244675923</v>
      </c>
      <c r="Q34" s="18" t="s">
        <v>6679</v>
      </c>
      <c r="R34" s="18" t="s">
        <v>6680</v>
      </c>
      <c r="S34" s="18" t="s">
        <v>6297</v>
      </c>
      <c r="T34" s="18">
        <v>1</v>
      </c>
      <c r="U34" s="18">
        <v>2966</v>
      </c>
      <c r="V34" s="11">
        <f t="shared" si="0"/>
        <v>4188</v>
      </c>
      <c r="W34" s="18"/>
      <c r="X34" s="18">
        <f>Tabela253[[#This Row],[Ordem]]</f>
        <v>2966</v>
      </c>
    </row>
    <row r="35" spans="1:24" ht="22.5" x14ac:dyDescent="0.25">
      <c r="A35" s="18">
        <v>4187</v>
      </c>
      <c r="B35" s="19" t="s">
        <v>6592</v>
      </c>
      <c r="C35" s="18" t="s">
        <v>6593</v>
      </c>
      <c r="D35" s="18" t="s">
        <v>36</v>
      </c>
      <c r="E35" s="19" t="s">
        <v>11</v>
      </c>
      <c r="F35" s="19">
        <v>25</v>
      </c>
      <c r="G35" s="19">
        <v>2</v>
      </c>
      <c r="H35" s="19">
        <v>2</v>
      </c>
      <c r="I35" s="19">
        <v>90</v>
      </c>
      <c r="J35" s="20">
        <v>3500</v>
      </c>
      <c r="K35" s="18" t="s">
        <v>5438</v>
      </c>
      <c r="L35" s="18" t="s">
        <v>3161</v>
      </c>
      <c r="M35" s="21" t="s">
        <v>174</v>
      </c>
      <c r="N35" s="18">
        <v>25</v>
      </c>
      <c r="O35" s="22">
        <v>44705.710906250002</v>
      </c>
      <c r="P35" s="22">
        <v>44705.710906134256</v>
      </c>
      <c r="Q35" s="18" t="s">
        <v>6681</v>
      </c>
      <c r="R35" s="18" t="s">
        <v>6682</v>
      </c>
      <c r="S35" s="18" t="s">
        <v>6683</v>
      </c>
      <c r="T35" s="18">
        <v>1</v>
      </c>
      <c r="U35" s="18">
        <v>2965</v>
      </c>
      <c r="V35" s="11">
        <f t="shared" si="0"/>
        <v>4187</v>
      </c>
      <c r="W35" s="18"/>
      <c r="X35" s="18">
        <f>Tabela253[[#This Row],[Ordem]]</f>
        <v>2965</v>
      </c>
    </row>
    <row r="36" spans="1:24" x14ac:dyDescent="0.25">
      <c r="A36" s="18">
        <v>4186</v>
      </c>
      <c r="B36" s="19" t="s">
        <v>6241</v>
      </c>
      <c r="C36" s="18" t="s">
        <v>6684</v>
      </c>
      <c r="D36" s="18" t="s">
        <v>7</v>
      </c>
      <c r="E36" s="19" t="s">
        <v>54</v>
      </c>
      <c r="F36" s="19">
        <v>161</v>
      </c>
      <c r="G36" s="19">
        <v>2</v>
      </c>
      <c r="H36" s="19">
        <v>0</v>
      </c>
      <c r="I36" s="19">
        <v>50</v>
      </c>
      <c r="J36" s="20">
        <v>360000</v>
      </c>
      <c r="K36" s="18" t="s">
        <v>5438</v>
      </c>
      <c r="L36" s="18" t="s">
        <v>5438</v>
      </c>
      <c r="M36" s="21" t="s">
        <v>174</v>
      </c>
      <c r="N36" s="18">
        <v>161</v>
      </c>
      <c r="O36" s="22">
        <v>44705.705864583331</v>
      </c>
      <c r="P36" s="22">
        <v>44705.705864583331</v>
      </c>
      <c r="Q36" s="18" t="s">
        <v>6685</v>
      </c>
      <c r="R36" s="18" t="s">
        <v>6686</v>
      </c>
      <c r="S36" s="18" t="s">
        <v>6687</v>
      </c>
      <c r="T36" s="18">
        <v>1</v>
      </c>
      <c r="U36" s="18">
        <v>2964</v>
      </c>
      <c r="V36" s="11">
        <f t="shared" si="0"/>
        <v>4186</v>
      </c>
      <c r="W36" s="18"/>
      <c r="X36" s="18">
        <f>Tabela253[[#This Row],[Ordem]]</f>
        <v>2964</v>
      </c>
    </row>
    <row r="37" spans="1:24" x14ac:dyDescent="0.25">
      <c r="A37" s="18">
        <v>4185</v>
      </c>
      <c r="B37" s="19" t="s">
        <v>6675</v>
      </c>
      <c r="C37" s="18" t="s">
        <v>4945</v>
      </c>
      <c r="D37" s="18" t="s">
        <v>36</v>
      </c>
      <c r="E37" s="19" t="s">
        <v>48</v>
      </c>
      <c r="F37" s="19">
        <v>22</v>
      </c>
      <c r="G37" s="19">
        <v>2</v>
      </c>
      <c r="H37" s="19">
        <v>1</v>
      </c>
      <c r="I37" s="19">
        <v>71</v>
      </c>
      <c r="J37" s="20">
        <v>3100</v>
      </c>
      <c r="K37" s="18" t="s">
        <v>5438</v>
      </c>
      <c r="L37" s="18" t="s">
        <v>182</v>
      </c>
      <c r="M37" s="21" t="s">
        <v>174</v>
      </c>
      <c r="N37" s="18">
        <v>22</v>
      </c>
      <c r="O37" s="22">
        <v>44705.653230902775</v>
      </c>
      <c r="P37" s="22">
        <v>44705.653230787037</v>
      </c>
      <c r="Q37" s="18" t="s">
        <v>6688</v>
      </c>
      <c r="R37" s="18" t="s">
        <v>6689</v>
      </c>
      <c r="S37" s="18" t="s">
        <v>6690</v>
      </c>
      <c r="T37" s="18">
        <v>1</v>
      </c>
      <c r="U37" s="18">
        <v>2963</v>
      </c>
      <c r="V37" s="11">
        <f t="shared" si="0"/>
        <v>4185</v>
      </c>
      <c r="W37" s="18"/>
      <c r="X37" s="18">
        <f>Tabela253[[#This Row],[Ordem]]</f>
        <v>2963</v>
      </c>
    </row>
    <row r="38" spans="1:24" ht="33.75" x14ac:dyDescent="0.25">
      <c r="A38" s="18">
        <v>4184</v>
      </c>
      <c r="B38" s="19">
        <v>0</v>
      </c>
      <c r="C38" s="18" t="s">
        <v>174</v>
      </c>
      <c r="D38" s="18" t="s">
        <v>36</v>
      </c>
      <c r="E38" s="19" t="s">
        <v>174</v>
      </c>
      <c r="F38" s="19">
        <v>44705</v>
      </c>
      <c r="G38" s="19">
        <v>0</v>
      </c>
      <c r="H38" s="19">
        <v>0</v>
      </c>
      <c r="I38" s="19">
        <v>0</v>
      </c>
      <c r="J38" s="20">
        <v>0</v>
      </c>
      <c r="K38" s="18" t="s">
        <v>3161</v>
      </c>
      <c r="L38" s="18">
        <v>0</v>
      </c>
      <c r="M38" s="21" t="s">
        <v>174</v>
      </c>
      <c r="N38" s="18">
        <v>44705</v>
      </c>
      <c r="O38" s="22">
        <v>44705.64859675926</v>
      </c>
      <c r="P38" s="22">
        <v>44705.64859675926</v>
      </c>
      <c r="Q38" s="18" t="s">
        <v>6691</v>
      </c>
      <c r="R38" s="18" t="s">
        <v>6692</v>
      </c>
      <c r="S38" s="18">
        <v>0</v>
      </c>
      <c r="T38" s="18">
        <v>1</v>
      </c>
      <c r="U38" s="18">
        <v>2962</v>
      </c>
      <c r="V38" s="11">
        <f t="shared" si="0"/>
        <v>4184</v>
      </c>
      <c r="W38" s="18"/>
      <c r="X38" s="18">
        <f>Tabela253[[#This Row],[Ordem]]</f>
        <v>2962</v>
      </c>
    </row>
    <row r="39" spans="1:24" ht="22.5" x14ac:dyDescent="0.25">
      <c r="A39" s="18">
        <v>4183</v>
      </c>
      <c r="B39" s="19" t="s">
        <v>6693</v>
      </c>
      <c r="C39" s="18" t="s">
        <v>4784</v>
      </c>
      <c r="D39" s="18" t="s">
        <v>7</v>
      </c>
      <c r="E39" s="19" t="s">
        <v>53</v>
      </c>
      <c r="F39" s="19">
        <v>15</v>
      </c>
      <c r="G39" s="19">
        <v>3</v>
      </c>
      <c r="H39" s="19">
        <v>1</v>
      </c>
      <c r="I39" s="19">
        <v>94</v>
      </c>
      <c r="J39" s="20">
        <v>875000</v>
      </c>
      <c r="K39" s="18" t="s">
        <v>5438</v>
      </c>
      <c r="L39" s="18" t="s">
        <v>182</v>
      </c>
      <c r="M39" s="21" t="s">
        <v>174</v>
      </c>
      <c r="N39" s="18">
        <v>15</v>
      </c>
      <c r="O39" s="22">
        <v>44705.5055587963</v>
      </c>
      <c r="P39" s="22">
        <v>44705.505558564815</v>
      </c>
      <c r="Q39" s="18" t="s">
        <v>6694</v>
      </c>
      <c r="R39" s="18" t="s">
        <v>6695</v>
      </c>
      <c r="S39" s="18" t="s">
        <v>6696</v>
      </c>
      <c r="T39" s="18">
        <v>1</v>
      </c>
      <c r="U39" s="18">
        <v>2961</v>
      </c>
      <c r="V39" s="11">
        <f t="shared" si="0"/>
        <v>4183</v>
      </c>
      <c r="W39" s="18"/>
      <c r="X39" s="18">
        <f>Tabela253[[#This Row],[Ordem]]</f>
        <v>2961</v>
      </c>
    </row>
    <row r="40" spans="1:24" x14ac:dyDescent="0.25">
      <c r="A40" s="18">
        <v>4182</v>
      </c>
      <c r="B40" s="19" t="s">
        <v>4932</v>
      </c>
      <c r="C40" s="18" t="s">
        <v>4783</v>
      </c>
      <c r="D40" s="18" t="s">
        <v>36</v>
      </c>
      <c r="E40" s="19" t="s">
        <v>54</v>
      </c>
      <c r="F40" s="19">
        <v>566</v>
      </c>
      <c r="G40" s="19">
        <v>0</v>
      </c>
      <c r="H40" s="19">
        <v>0</v>
      </c>
      <c r="I40" s="19">
        <v>85</v>
      </c>
      <c r="J40" s="20">
        <v>1600</v>
      </c>
      <c r="K40" s="18" t="s">
        <v>3161</v>
      </c>
      <c r="L40" s="18" t="s">
        <v>182</v>
      </c>
      <c r="M40" s="21" t="s">
        <v>174</v>
      </c>
      <c r="N40" s="18">
        <v>566</v>
      </c>
      <c r="O40" s="22">
        <v>44705.381313425925</v>
      </c>
      <c r="P40" s="22">
        <v>44705.381313425925</v>
      </c>
      <c r="Q40" s="18" t="s">
        <v>122</v>
      </c>
      <c r="R40" s="18" t="s">
        <v>6697</v>
      </c>
      <c r="S40" s="18" t="s">
        <v>6698</v>
      </c>
      <c r="T40" s="18">
        <v>1</v>
      </c>
      <c r="U40" s="18">
        <v>2960</v>
      </c>
      <c r="V40" s="11">
        <f t="shared" si="0"/>
        <v>4182</v>
      </c>
      <c r="W40" s="18"/>
      <c r="X40" s="18">
        <f>Tabela253[[#This Row],[Ordem]]</f>
        <v>2960</v>
      </c>
    </row>
    <row r="41" spans="1:24" x14ac:dyDescent="0.25">
      <c r="A41" s="18">
        <v>4181</v>
      </c>
      <c r="B41" s="19" t="s">
        <v>5012</v>
      </c>
      <c r="C41" s="18" t="s">
        <v>4783</v>
      </c>
      <c r="D41" s="18" t="s">
        <v>36</v>
      </c>
      <c r="E41" s="19" t="s">
        <v>54</v>
      </c>
      <c r="F41" s="19">
        <v>706</v>
      </c>
      <c r="G41" s="19">
        <v>3</v>
      </c>
      <c r="H41" s="19">
        <v>0</v>
      </c>
      <c r="I41" s="19">
        <v>116</v>
      </c>
      <c r="J41" s="20">
        <v>1800</v>
      </c>
      <c r="K41" s="18" t="s">
        <v>3161</v>
      </c>
      <c r="L41" s="18" t="s">
        <v>182</v>
      </c>
      <c r="M41" s="21" t="s">
        <v>174</v>
      </c>
      <c r="N41" s="18">
        <v>706</v>
      </c>
      <c r="O41" s="22">
        <v>44704.70104965278</v>
      </c>
      <c r="P41" s="22">
        <v>44704.70104965278</v>
      </c>
      <c r="Q41" s="18" t="s">
        <v>4913</v>
      </c>
      <c r="R41" s="18" t="s">
        <v>6699</v>
      </c>
      <c r="S41" s="18" t="s">
        <v>6700</v>
      </c>
      <c r="T41" s="18">
        <v>1</v>
      </c>
      <c r="U41" s="18">
        <v>2959</v>
      </c>
      <c r="V41" s="11">
        <f t="shared" si="0"/>
        <v>4181</v>
      </c>
      <c r="W41" s="18"/>
      <c r="X41" s="18">
        <f>Tabela253[[#This Row],[Ordem]]</f>
        <v>2959</v>
      </c>
    </row>
    <row r="42" spans="1:24" x14ac:dyDescent="0.25">
      <c r="A42" s="18">
        <v>4180</v>
      </c>
      <c r="B42" s="19" t="s">
        <v>6592</v>
      </c>
      <c r="C42" s="18" t="s">
        <v>6593</v>
      </c>
      <c r="D42" s="18" t="s">
        <v>36</v>
      </c>
      <c r="E42" s="19" t="s">
        <v>11</v>
      </c>
      <c r="F42" s="19">
        <v>24</v>
      </c>
      <c r="G42" s="19">
        <v>2</v>
      </c>
      <c r="H42" s="19">
        <v>2</v>
      </c>
      <c r="I42" s="19">
        <v>90</v>
      </c>
      <c r="J42" s="20">
        <v>3500</v>
      </c>
      <c r="K42" s="18" t="s">
        <v>5438</v>
      </c>
      <c r="L42" s="18" t="s">
        <v>3161</v>
      </c>
      <c r="M42" s="21" t="s">
        <v>174</v>
      </c>
      <c r="N42" s="18">
        <v>24</v>
      </c>
      <c r="O42" s="22">
        <v>44704.640954050927</v>
      </c>
      <c r="P42" s="22">
        <v>44704.640954050927</v>
      </c>
      <c r="Q42" s="18" t="s">
        <v>6701</v>
      </c>
      <c r="R42" s="18" t="s">
        <v>6702</v>
      </c>
      <c r="S42" s="18" t="s">
        <v>6703</v>
      </c>
      <c r="T42" s="18">
        <v>1</v>
      </c>
      <c r="U42" s="18">
        <v>2958</v>
      </c>
      <c r="V42" s="11">
        <f t="shared" si="0"/>
        <v>4180</v>
      </c>
      <c r="W42" s="18"/>
      <c r="X42" s="18">
        <f>Tabela253[[#This Row],[Ordem]]</f>
        <v>2958</v>
      </c>
    </row>
    <row r="43" spans="1:24" ht="22.5" x14ac:dyDescent="0.25">
      <c r="A43" s="18">
        <v>4179</v>
      </c>
      <c r="B43" s="19" t="s">
        <v>6592</v>
      </c>
      <c r="C43" s="18" t="s">
        <v>6593</v>
      </c>
      <c r="D43" s="18" t="s">
        <v>36</v>
      </c>
      <c r="E43" s="19" t="s">
        <v>11</v>
      </c>
      <c r="F43" s="19">
        <v>24</v>
      </c>
      <c r="G43" s="19">
        <v>2</v>
      </c>
      <c r="H43" s="19">
        <v>2</v>
      </c>
      <c r="I43" s="19">
        <v>90</v>
      </c>
      <c r="J43" s="20">
        <v>3500</v>
      </c>
      <c r="K43" s="18" t="s">
        <v>5438</v>
      </c>
      <c r="L43" s="18" t="s">
        <v>3161</v>
      </c>
      <c r="M43" s="21" t="s">
        <v>174</v>
      </c>
      <c r="N43" s="18">
        <v>24</v>
      </c>
      <c r="O43" s="22">
        <v>44704.611355092595</v>
      </c>
      <c r="P43" s="22">
        <v>44704.611355092595</v>
      </c>
      <c r="Q43" s="18" t="s">
        <v>6704</v>
      </c>
      <c r="R43" s="18" t="s">
        <v>6705</v>
      </c>
      <c r="S43" s="18" t="s">
        <v>6706</v>
      </c>
      <c r="T43" s="18">
        <v>1</v>
      </c>
      <c r="U43" s="18">
        <v>2957</v>
      </c>
      <c r="V43" s="11">
        <f t="shared" si="0"/>
        <v>4179</v>
      </c>
      <c r="W43" s="18"/>
      <c r="X43" s="18">
        <f>Tabela253[[#This Row],[Ordem]]</f>
        <v>2957</v>
      </c>
    </row>
    <row r="44" spans="1:24" ht="22.5" x14ac:dyDescent="0.25">
      <c r="A44" s="18">
        <v>4178</v>
      </c>
      <c r="B44" s="19" t="s">
        <v>4676</v>
      </c>
      <c r="C44" s="18" t="s">
        <v>6707</v>
      </c>
      <c r="D44" s="18" t="s">
        <v>7</v>
      </c>
      <c r="E44" s="19" t="s">
        <v>53</v>
      </c>
      <c r="F44" s="19">
        <v>685</v>
      </c>
      <c r="G44" s="19">
        <v>3</v>
      </c>
      <c r="H44" s="19">
        <v>2</v>
      </c>
      <c r="I44" s="19">
        <v>169</v>
      </c>
      <c r="J44" s="20">
        <v>2100000</v>
      </c>
      <c r="K44" s="18" t="s">
        <v>5438</v>
      </c>
      <c r="L44" s="18" t="s">
        <v>182</v>
      </c>
      <c r="M44" s="21" t="s">
        <v>174</v>
      </c>
      <c r="N44" s="18">
        <v>685</v>
      </c>
      <c r="O44" s="22">
        <v>44704.467208217589</v>
      </c>
      <c r="P44" s="22">
        <v>44704.467207986112</v>
      </c>
      <c r="Q44" s="18" t="s">
        <v>6708</v>
      </c>
      <c r="R44" s="18" t="s">
        <v>6709</v>
      </c>
      <c r="S44" s="18" t="s">
        <v>6710</v>
      </c>
      <c r="T44" s="18">
        <v>1</v>
      </c>
      <c r="U44" s="18">
        <v>2956</v>
      </c>
      <c r="V44" s="11">
        <f t="shared" si="0"/>
        <v>4178</v>
      </c>
      <c r="W44" s="18"/>
      <c r="X44" s="18">
        <f>Tabela253[[#This Row],[Ordem]]</f>
        <v>2956</v>
      </c>
    </row>
    <row r="45" spans="1:24" x14ac:dyDescent="0.25">
      <c r="A45" s="18">
        <v>4177</v>
      </c>
      <c r="B45" s="19" t="s">
        <v>4812</v>
      </c>
      <c r="C45" s="18" t="s">
        <v>4783</v>
      </c>
      <c r="D45" s="18" t="s">
        <v>36</v>
      </c>
      <c r="E45" s="19" t="s">
        <v>54</v>
      </c>
      <c r="F45" s="19">
        <v>613</v>
      </c>
      <c r="G45" s="19">
        <v>2</v>
      </c>
      <c r="H45" s="19">
        <v>0</v>
      </c>
      <c r="I45" s="19">
        <v>77</v>
      </c>
      <c r="J45" s="20">
        <v>1350</v>
      </c>
      <c r="K45" s="18" t="s">
        <v>3161</v>
      </c>
      <c r="L45" s="18" t="s">
        <v>3161</v>
      </c>
      <c r="M45" s="21" t="s">
        <v>174</v>
      </c>
      <c r="N45" s="18">
        <v>613</v>
      </c>
      <c r="O45" s="22">
        <v>44704.429118055552</v>
      </c>
      <c r="P45" s="22">
        <v>44704.429118055552</v>
      </c>
      <c r="Q45" s="18" t="s">
        <v>6711</v>
      </c>
      <c r="R45" s="18" t="s">
        <v>6712</v>
      </c>
      <c r="S45" s="18" t="s">
        <v>6713</v>
      </c>
      <c r="T45" s="18">
        <v>1</v>
      </c>
      <c r="U45" s="18">
        <v>2955</v>
      </c>
      <c r="V45" s="11">
        <f t="shared" si="0"/>
        <v>4177</v>
      </c>
      <c r="W45" s="18"/>
      <c r="X45" s="18">
        <f>Tabela253[[#This Row],[Ordem]]</f>
        <v>2955</v>
      </c>
    </row>
    <row r="46" spans="1:24" x14ac:dyDescent="0.25">
      <c r="A46" s="18">
        <v>4176</v>
      </c>
      <c r="B46" s="19" t="s">
        <v>4920</v>
      </c>
      <c r="C46" s="18" t="s">
        <v>4783</v>
      </c>
      <c r="D46" s="18" t="s">
        <v>36</v>
      </c>
      <c r="E46" s="19" t="s">
        <v>54</v>
      </c>
      <c r="F46" s="19">
        <v>676</v>
      </c>
      <c r="G46" s="19">
        <v>1</v>
      </c>
      <c r="H46" s="19">
        <v>0</v>
      </c>
      <c r="I46" s="19">
        <v>60</v>
      </c>
      <c r="J46" s="20">
        <v>1150</v>
      </c>
      <c r="K46" s="18" t="s">
        <v>3161</v>
      </c>
      <c r="L46" s="18" t="s">
        <v>182</v>
      </c>
      <c r="M46" s="21" t="s">
        <v>174</v>
      </c>
      <c r="N46" s="18">
        <v>676</v>
      </c>
      <c r="O46" s="22">
        <v>44704.425577314818</v>
      </c>
      <c r="P46" s="22">
        <v>44704.425577199072</v>
      </c>
      <c r="Q46" s="18" t="s">
        <v>6714</v>
      </c>
      <c r="R46" s="18" t="s">
        <v>6715</v>
      </c>
      <c r="S46" s="18" t="s">
        <v>6716</v>
      </c>
      <c r="T46" s="18">
        <v>1</v>
      </c>
      <c r="U46" s="18">
        <v>2954</v>
      </c>
      <c r="V46" s="11">
        <f t="shared" si="0"/>
        <v>4176</v>
      </c>
      <c r="W46" s="18"/>
      <c r="X46" s="18">
        <f>Tabela253[[#This Row],[Ordem]]</f>
        <v>2954</v>
      </c>
    </row>
    <row r="47" spans="1:24" ht="33.75" x14ac:dyDescent="0.25">
      <c r="A47" s="18">
        <v>4175</v>
      </c>
      <c r="B47" s="19" t="s">
        <v>4812</v>
      </c>
      <c r="C47" s="18" t="s">
        <v>4783</v>
      </c>
      <c r="D47" s="18" t="s">
        <v>36</v>
      </c>
      <c r="E47" s="19" t="s">
        <v>54</v>
      </c>
      <c r="F47" s="19">
        <v>613</v>
      </c>
      <c r="G47" s="19">
        <v>2</v>
      </c>
      <c r="H47" s="19">
        <v>0</v>
      </c>
      <c r="I47" s="19">
        <v>77</v>
      </c>
      <c r="J47" s="20">
        <v>1350</v>
      </c>
      <c r="K47" s="18" t="s">
        <v>3161</v>
      </c>
      <c r="L47" s="18" t="s">
        <v>3161</v>
      </c>
      <c r="M47" s="21" t="s">
        <v>174</v>
      </c>
      <c r="N47" s="18">
        <v>613</v>
      </c>
      <c r="O47" s="22">
        <v>44704.410644791664</v>
      </c>
      <c r="P47" s="22">
        <v>44704.410644560186</v>
      </c>
      <c r="Q47" s="18" t="s">
        <v>6717</v>
      </c>
      <c r="R47" s="18" t="s">
        <v>6718</v>
      </c>
      <c r="S47" s="18" t="s">
        <v>6719</v>
      </c>
      <c r="T47" s="18">
        <v>1</v>
      </c>
      <c r="U47" s="18">
        <v>2953</v>
      </c>
      <c r="V47" s="11">
        <f t="shared" si="0"/>
        <v>4175</v>
      </c>
      <c r="W47" s="18"/>
      <c r="X47" s="18">
        <f>Tabela253[[#This Row],[Ordem]]</f>
        <v>2953</v>
      </c>
    </row>
    <row r="48" spans="1:24" ht="22.5" x14ac:dyDescent="0.25">
      <c r="A48" s="18">
        <v>4174</v>
      </c>
      <c r="B48" s="19" t="s">
        <v>4931</v>
      </c>
      <c r="C48" s="18" t="s">
        <v>4943</v>
      </c>
      <c r="D48" s="18" t="s">
        <v>7</v>
      </c>
      <c r="E48" s="19" t="s">
        <v>196</v>
      </c>
      <c r="F48" s="19">
        <v>412</v>
      </c>
      <c r="G48" s="19">
        <v>3</v>
      </c>
      <c r="H48" s="19">
        <v>1</v>
      </c>
      <c r="I48" s="19">
        <v>145</v>
      </c>
      <c r="J48" s="20">
        <v>1290000</v>
      </c>
      <c r="K48" s="18" t="s">
        <v>5438</v>
      </c>
      <c r="L48" s="18" t="s">
        <v>3161</v>
      </c>
      <c r="M48" s="21" t="s">
        <v>174</v>
      </c>
      <c r="N48" s="18">
        <v>412</v>
      </c>
      <c r="O48" s="22">
        <v>44704.407564814814</v>
      </c>
      <c r="P48" s="22">
        <v>44704.407564814814</v>
      </c>
      <c r="Q48" s="18" t="s">
        <v>6720</v>
      </c>
      <c r="R48" s="18" t="s">
        <v>6721</v>
      </c>
      <c r="S48" s="18" t="s">
        <v>6722</v>
      </c>
      <c r="T48" s="18">
        <v>1</v>
      </c>
      <c r="U48" s="18">
        <v>2952</v>
      </c>
      <c r="V48" s="11">
        <f t="shared" si="0"/>
        <v>4174</v>
      </c>
      <c r="W48" s="18"/>
      <c r="X48" s="18">
        <f>Tabela253[[#This Row],[Ordem]]</f>
        <v>2952</v>
      </c>
    </row>
    <row r="49" spans="1:24" x14ac:dyDescent="0.25">
      <c r="A49" s="18">
        <v>4173</v>
      </c>
      <c r="B49" s="19" t="s">
        <v>5759</v>
      </c>
      <c r="C49" s="18" t="s">
        <v>6253</v>
      </c>
      <c r="D49" s="18" t="s">
        <v>36</v>
      </c>
      <c r="E49" s="19" t="s">
        <v>54</v>
      </c>
      <c r="F49" s="19">
        <v>175</v>
      </c>
      <c r="G49" s="19">
        <v>0</v>
      </c>
      <c r="H49" s="19">
        <v>0</v>
      </c>
      <c r="I49" s="19">
        <v>73</v>
      </c>
      <c r="J49" s="20">
        <v>1500</v>
      </c>
      <c r="K49" s="18" t="s">
        <v>182</v>
      </c>
      <c r="L49" s="18" t="s">
        <v>182</v>
      </c>
      <c r="M49" s="21" t="s">
        <v>174</v>
      </c>
      <c r="N49" s="18">
        <v>175</v>
      </c>
      <c r="O49" s="22">
        <v>44704.398273611114</v>
      </c>
      <c r="P49" s="22">
        <v>44704.398273495368</v>
      </c>
      <c r="Q49" s="18" t="s">
        <v>6505</v>
      </c>
      <c r="R49" s="18" t="s">
        <v>6723</v>
      </c>
      <c r="S49" s="18" t="s">
        <v>6724</v>
      </c>
      <c r="T49" s="18">
        <v>1</v>
      </c>
      <c r="U49" s="18">
        <v>2951</v>
      </c>
      <c r="V49" s="11">
        <f t="shared" si="0"/>
        <v>4173</v>
      </c>
      <c r="W49" s="18"/>
      <c r="X49" s="18">
        <f>Tabela253[[#This Row],[Ordem]]</f>
        <v>2951</v>
      </c>
    </row>
    <row r="50" spans="1:24" ht="33.75" x14ac:dyDescent="0.25">
      <c r="A50" s="18">
        <v>1831</v>
      </c>
      <c r="B50" s="19" t="s">
        <v>4812</v>
      </c>
      <c r="C50" s="18" t="s">
        <v>4783</v>
      </c>
      <c r="D50" s="18" t="s">
        <v>36</v>
      </c>
      <c r="E50" s="19" t="s">
        <v>54</v>
      </c>
      <c r="F50" s="19">
        <v>613</v>
      </c>
      <c r="G50" s="19">
        <v>2</v>
      </c>
      <c r="H50" s="19">
        <v>0</v>
      </c>
      <c r="I50" s="19">
        <v>77</v>
      </c>
      <c r="J50" s="20">
        <v>1350</v>
      </c>
      <c r="K50" s="18" t="s">
        <v>3161</v>
      </c>
      <c r="L50" s="18" t="s">
        <v>3161</v>
      </c>
      <c r="M50" s="21" t="s">
        <v>174</v>
      </c>
      <c r="N50" s="18">
        <v>613</v>
      </c>
      <c r="O50" s="22">
        <v>44704.392013773147</v>
      </c>
      <c r="P50" s="22">
        <v>44704.392013773147</v>
      </c>
      <c r="Q50" s="18" t="s">
        <v>6725</v>
      </c>
      <c r="R50" s="18" t="s">
        <v>6726</v>
      </c>
      <c r="S50" s="18" t="s">
        <v>6727</v>
      </c>
      <c r="T50" s="18">
        <v>1</v>
      </c>
      <c r="U50" s="18">
        <v>2950</v>
      </c>
      <c r="V50" s="11">
        <f t="shared" si="0"/>
        <v>1831</v>
      </c>
      <c r="W50" s="18"/>
      <c r="X50" s="18">
        <f>Tabela253[[#This Row],[Ordem]]</f>
        <v>2950</v>
      </c>
    </row>
    <row r="51" spans="1:24" ht="33.75" x14ac:dyDescent="0.25">
      <c r="A51" s="18">
        <v>4172</v>
      </c>
      <c r="B51" s="19" t="s">
        <v>4812</v>
      </c>
      <c r="C51" s="18" t="s">
        <v>4783</v>
      </c>
      <c r="D51" s="18" t="s">
        <v>36</v>
      </c>
      <c r="E51" s="19" t="s">
        <v>54</v>
      </c>
      <c r="F51" s="19">
        <v>613</v>
      </c>
      <c r="G51" s="19">
        <v>2</v>
      </c>
      <c r="H51" s="19">
        <v>0</v>
      </c>
      <c r="I51" s="19">
        <v>77</v>
      </c>
      <c r="J51" s="20">
        <v>1350</v>
      </c>
      <c r="K51" s="18" t="s">
        <v>3161</v>
      </c>
      <c r="L51" s="18" t="s">
        <v>3161</v>
      </c>
      <c r="M51" s="21" t="s">
        <v>174</v>
      </c>
      <c r="N51" s="18">
        <v>613</v>
      </c>
      <c r="O51" s="22">
        <v>44704.386569560185</v>
      </c>
      <c r="P51" s="22">
        <v>44704.386569328701</v>
      </c>
      <c r="Q51" s="18" t="s">
        <v>6728</v>
      </c>
      <c r="R51" s="18" t="s">
        <v>6729</v>
      </c>
      <c r="S51" s="18" t="s">
        <v>6730</v>
      </c>
      <c r="T51" s="18">
        <v>1</v>
      </c>
      <c r="U51" s="18">
        <v>2949</v>
      </c>
      <c r="V51" s="11">
        <f t="shared" si="0"/>
        <v>4172</v>
      </c>
      <c r="W51" s="18"/>
      <c r="X51" s="18">
        <f>Tabela253[[#This Row],[Ordem]]</f>
        <v>2949</v>
      </c>
    </row>
    <row r="52" spans="1:24" ht="33.75" x14ac:dyDescent="0.25">
      <c r="A52" s="18">
        <v>4171</v>
      </c>
      <c r="B52" s="19" t="s">
        <v>6592</v>
      </c>
      <c r="C52" s="18" t="s">
        <v>6593</v>
      </c>
      <c r="D52" s="18" t="s">
        <v>36</v>
      </c>
      <c r="E52" s="19" t="s">
        <v>11</v>
      </c>
      <c r="F52" s="19">
        <v>24</v>
      </c>
      <c r="G52" s="19">
        <v>2</v>
      </c>
      <c r="H52" s="19">
        <v>2</v>
      </c>
      <c r="I52" s="19">
        <v>90</v>
      </c>
      <c r="J52" s="20">
        <v>3500</v>
      </c>
      <c r="K52" s="18" t="s">
        <v>5438</v>
      </c>
      <c r="L52" s="18" t="s">
        <v>3161</v>
      </c>
      <c r="M52" s="21" t="s">
        <v>174</v>
      </c>
      <c r="N52" s="18">
        <v>24</v>
      </c>
      <c r="O52" s="22">
        <v>44704.380432638885</v>
      </c>
      <c r="P52" s="22">
        <v>44704.380432638885</v>
      </c>
      <c r="Q52" s="18" t="s">
        <v>6731</v>
      </c>
      <c r="R52" s="18" t="s">
        <v>6732</v>
      </c>
      <c r="S52" s="18" t="s">
        <v>6733</v>
      </c>
      <c r="T52" s="18">
        <v>1</v>
      </c>
      <c r="U52" s="18">
        <v>2948</v>
      </c>
      <c r="V52" s="11">
        <f t="shared" si="0"/>
        <v>4171</v>
      </c>
      <c r="W52" s="18"/>
      <c r="X52" s="18">
        <f>Tabela253[[#This Row],[Ordem]]</f>
        <v>2948</v>
      </c>
    </row>
    <row r="53" spans="1:24" ht="22.5" x14ac:dyDescent="0.25">
      <c r="A53" s="18">
        <v>1410</v>
      </c>
      <c r="B53" s="19" t="s">
        <v>6734</v>
      </c>
      <c r="C53" s="18" t="s">
        <v>6735</v>
      </c>
      <c r="D53" s="18" t="s">
        <v>36</v>
      </c>
      <c r="E53" s="19" t="s">
        <v>53</v>
      </c>
      <c r="F53" s="19">
        <v>11</v>
      </c>
      <c r="G53" s="19">
        <v>2</v>
      </c>
      <c r="H53" s="19">
        <v>1</v>
      </c>
      <c r="I53" s="19">
        <v>96</v>
      </c>
      <c r="J53" s="20">
        <v>3500</v>
      </c>
      <c r="K53" s="18" t="s">
        <v>5438</v>
      </c>
      <c r="L53" s="18" t="s">
        <v>182</v>
      </c>
      <c r="M53" s="21" t="s">
        <v>174</v>
      </c>
      <c r="N53" s="18">
        <v>11</v>
      </c>
      <c r="O53" s="22">
        <v>44701.596432986109</v>
      </c>
      <c r="P53" s="22">
        <v>44701.596432986109</v>
      </c>
      <c r="Q53" s="18" t="s">
        <v>4905</v>
      </c>
      <c r="R53" s="18" t="s">
        <v>6736</v>
      </c>
      <c r="S53" s="18" t="s">
        <v>4906</v>
      </c>
      <c r="T53" s="18">
        <v>1</v>
      </c>
      <c r="U53" s="18">
        <v>2947</v>
      </c>
      <c r="V53" s="11">
        <f t="shared" si="0"/>
        <v>1410</v>
      </c>
      <c r="W53" s="18"/>
      <c r="X53" s="18">
        <f>Tabela253[[#This Row],[Ordem]]</f>
        <v>2947</v>
      </c>
    </row>
    <row r="54" spans="1:24" ht="22.5" x14ac:dyDescent="0.25">
      <c r="A54" s="18">
        <v>4170</v>
      </c>
      <c r="B54" s="19" t="s">
        <v>4988</v>
      </c>
      <c r="C54" s="18" t="s">
        <v>4788</v>
      </c>
      <c r="D54" s="18" t="s">
        <v>36</v>
      </c>
      <c r="E54" s="19" t="s">
        <v>57</v>
      </c>
      <c r="F54" s="19">
        <v>298</v>
      </c>
      <c r="G54" s="19">
        <v>3</v>
      </c>
      <c r="H54" s="19">
        <v>0</v>
      </c>
      <c r="I54" s="19">
        <v>64</v>
      </c>
      <c r="J54" s="20">
        <v>4200</v>
      </c>
      <c r="K54" s="18" t="s">
        <v>6419</v>
      </c>
      <c r="L54" s="18" t="s">
        <v>4976</v>
      </c>
      <c r="M54" s="21" t="s">
        <v>174</v>
      </c>
      <c r="N54" s="18">
        <v>298</v>
      </c>
      <c r="O54" s="22">
        <v>44701.403449884259</v>
      </c>
      <c r="P54" s="22">
        <v>44701.403449884259</v>
      </c>
      <c r="Q54" s="18" t="s">
        <v>4856</v>
      </c>
      <c r="R54" s="18" t="s">
        <v>6737</v>
      </c>
      <c r="S54" s="18" t="s">
        <v>6738</v>
      </c>
      <c r="T54" s="18">
        <v>1</v>
      </c>
      <c r="U54" s="18">
        <v>2946</v>
      </c>
      <c r="V54" s="11">
        <f t="shared" si="0"/>
        <v>4170</v>
      </c>
      <c r="W54" s="18"/>
      <c r="X54" s="18">
        <f>Tabela253[[#This Row],[Ordem]]</f>
        <v>2946</v>
      </c>
    </row>
    <row r="55" spans="1:24" x14ac:dyDescent="0.25">
      <c r="A55" s="18">
        <v>4169</v>
      </c>
      <c r="B55" s="19" t="s">
        <v>4988</v>
      </c>
      <c r="C55" s="18" t="s">
        <v>4788</v>
      </c>
      <c r="D55" s="18" t="s">
        <v>36</v>
      </c>
      <c r="E55" s="19" t="s">
        <v>57</v>
      </c>
      <c r="F55" s="19">
        <v>298</v>
      </c>
      <c r="G55" s="19">
        <v>3</v>
      </c>
      <c r="H55" s="19">
        <v>0</v>
      </c>
      <c r="I55" s="19">
        <v>64</v>
      </c>
      <c r="J55" s="20">
        <v>4200</v>
      </c>
      <c r="K55" s="18" t="s">
        <v>5438</v>
      </c>
      <c r="L55" s="18" t="s">
        <v>4976</v>
      </c>
      <c r="M55" s="21" t="s">
        <v>174</v>
      </c>
      <c r="N55" s="18">
        <v>298</v>
      </c>
      <c r="O55" s="22">
        <v>44701.399796759259</v>
      </c>
      <c r="P55" s="22">
        <v>44701.39979664352</v>
      </c>
      <c r="Q55" s="18" t="s">
        <v>4911</v>
      </c>
      <c r="R55" s="18" t="s">
        <v>6739</v>
      </c>
      <c r="S55" s="18" t="s">
        <v>6740</v>
      </c>
      <c r="T55" s="18">
        <v>1</v>
      </c>
      <c r="U55" s="18">
        <v>2945</v>
      </c>
      <c r="V55" s="11">
        <f t="shared" si="0"/>
        <v>4169</v>
      </c>
      <c r="W55" s="18"/>
      <c r="X55" s="18">
        <f>Tabela253[[#This Row],[Ordem]]</f>
        <v>2945</v>
      </c>
    </row>
    <row r="56" spans="1:24" ht="22.5" x14ac:dyDescent="0.25">
      <c r="A56" s="18">
        <v>4167</v>
      </c>
      <c r="B56" s="19" t="s">
        <v>4676</v>
      </c>
      <c r="C56" s="18" t="s">
        <v>6707</v>
      </c>
      <c r="D56" s="18" t="s">
        <v>36</v>
      </c>
      <c r="E56" s="19" t="s">
        <v>53</v>
      </c>
      <c r="F56" s="19">
        <v>681</v>
      </c>
      <c r="G56" s="19">
        <v>3</v>
      </c>
      <c r="H56" s="19">
        <v>2</v>
      </c>
      <c r="I56" s="19">
        <v>169</v>
      </c>
      <c r="J56" s="20">
        <v>7000</v>
      </c>
      <c r="K56" s="18" t="s">
        <v>5438</v>
      </c>
      <c r="L56" s="18" t="s">
        <v>182</v>
      </c>
      <c r="M56" s="21" t="s">
        <v>174</v>
      </c>
      <c r="N56" s="18">
        <v>681</v>
      </c>
      <c r="O56" s="22">
        <v>44700.652812384258</v>
      </c>
      <c r="P56" s="22">
        <v>44700.652812384258</v>
      </c>
      <c r="Q56" s="18" t="s">
        <v>6741</v>
      </c>
      <c r="R56" s="18" t="s">
        <v>6742</v>
      </c>
      <c r="S56" s="18" t="s">
        <v>6743</v>
      </c>
      <c r="T56" s="18">
        <v>1</v>
      </c>
      <c r="U56" s="18">
        <v>2944</v>
      </c>
      <c r="V56" s="11">
        <f t="shared" si="0"/>
        <v>4167</v>
      </c>
      <c r="W56" s="18"/>
      <c r="X56" s="18">
        <f>Tabela253[[#This Row],[Ordem]]</f>
        <v>2944</v>
      </c>
    </row>
    <row r="57" spans="1:24" ht="22.5" x14ac:dyDescent="0.25">
      <c r="A57" s="18">
        <v>3119</v>
      </c>
      <c r="B57" s="19" t="s">
        <v>4676</v>
      </c>
      <c r="C57" s="18" t="s">
        <v>6707</v>
      </c>
      <c r="D57" s="18" t="s">
        <v>36</v>
      </c>
      <c r="E57" s="19" t="s">
        <v>53</v>
      </c>
      <c r="F57" s="19">
        <v>681</v>
      </c>
      <c r="G57" s="19">
        <v>3</v>
      </c>
      <c r="H57" s="19">
        <v>2</v>
      </c>
      <c r="I57" s="19">
        <v>169</v>
      </c>
      <c r="J57" s="20">
        <v>7000</v>
      </c>
      <c r="K57" s="18" t="s">
        <v>6419</v>
      </c>
      <c r="L57" s="18" t="s">
        <v>182</v>
      </c>
      <c r="M57" s="21" t="s">
        <v>174</v>
      </c>
      <c r="N57" s="18">
        <v>681</v>
      </c>
      <c r="O57" s="22">
        <v>44700.387515393515</v>
      </c>
      <c r="P57" s="22">
        <v>44700.387515162038</v>
      </c>
      <c r="Q57" s="18" t="s">
        <v>6744</v>
      </c>
      <c r="R57" s="18" t="s">
        <v>6254</v>
      </c>
      <c r="S57" s="18" t="s">
        <v>6745</v>
      </c>
      <c r="T57" s="18">
        <v>1</v>
      </c>
      <c r="U57" s="18">
        <v>2943</v>
      </c>
      <c r="V57" s="11">
        <f t="shared" si="0"/>
        <v>3119</v>
      </c>
      <c r="W57" s="18"/>
      <c r="X57" s="18">
        <f>Tabela253[[#This Row],[Ordem]]</f>
        <v>2943</v>
      </c>
    </row>
    <row r="58" spans="1:24" x14ac:dyDescent="0.25">
      <c r="A58" s="18">
        <v>4166</v>
      </c>
      <c r="B58" s="19" t="s">
        <v>6592</v>
      </c>
      <c r="C58" s="18" t="s">
        <v>6593</v>
      </c>
      <c r="D58" s="18" t="s">
        <v>36</v>
      </c>
      <c r="E58" s="19" t="s">
        <v>11</v>
      </c>
      <c r="F58" s="19">
        <v>19</v>
      </c>
      <c r="G58" s="19">
        <v>2</v>
      </c>
      <c r="H58" s="19">
        <v>2</v>
      </c>
      <c r="I58" s="19">
        <v>90</v>
      </c>
      <c r="J58" s="20">
        <v>3500</v>
      </c>
      <c r="K58" s="18" t="s">
        <v>5438</v>
      </c>
      <c r="L58" s="18" t="s">
        <v>3161</v>
      </c>
      <c r="M58" s="21" t="s">
        <v>174</v>
      </c>
      <c r="N58" s="18">
        <v>19</v>
      </c>
      <c r="O58" s="22">
        <v>44699.648003009257</v>
      </c>
      <c r="P58" s="22">
        <v>44699.648002893518</v>
      </c>
      <c r="Q58" s="18" t="s">
        <v>6746</v>
      </c>
      <c r="R58" s="18" t="s">
        <v>6747</v>
      </c>
      <c r="S58" s="18" t="s">
        <v>6748</v>
      </c>
      <c r="T58" s="18">
        <v>1</v>
      </c>
      <c r="U58" s="18">
        <v>2942</v>
      </c>
      <c r="V58" s="11">
        <f t="shared" si="0"/>
        <v>4166</v>
      </c>
      <c r="W58" s="18"/>
      <c r="X58" s="18">
        <f>Tabela253[[#This Row],[Ordem]]</f>
        <v>2942</v>
      </c>
    </row>
    <row r="59" spans="1:24" ht="33.75" x14ac:dyDescent="0.25">
      <c r="A59" s="18">
        <v>4165</v>
      </c>
      <c r="B59" s="19" t="s">
        <v>6592</v>
      </c>
      <c r="C59" s="18" t="s">
        <v>6593</v>
      </c>
      <c r="D59" s="18" t="s">
        <v>36</v>
      </c>
      <c r="E59" s="19" t="s">
        <v>11</v>
      </c>
      <c r="F59" s="19">
        <v>19</v>
      </c>
      <c r="G59" s="19">
        <v>2</v>
      </c>
      <c r="H59" s="19">
        <v>2</v>
      </c>
      <c r="I59" s="19">
        <v>90</v>
      </c>
      <c r="J59" s="20">
        <v>3500</v>
      </c>
      <c r="K59" s="18" t="s">
        <v>5438</v>
      </c>
      <c r="L59" s="18" t="s">
        <v>3161</v>
      </c>
      <c r="M59" s="21" t="s">
        <v>174</v>
      </c>
      <c r="N59" s="18">
        <v>19</v>
      </c>
      <c r="O59" s="22">
        <v>44699.607328587961</v>
      </c>
      <c r="P59" s="22">
        <v>44699.607328472222</v>
      </c>
      <c r="Q59" s="18" t="s">
        <v>6749</v>
      </c>
      <c r="R59" s="18" t="s">
        <v>6750</v>
      </c>
      <c r="S59" s="18" t="s">
        <v>6751</v>
      </c>
      <c r="T59" s="18">
        <v>1</v>
      </c>
      <c r="U59" s="18">
        <v>2941</v>
      </c>
      <c r="V59" s="11">
        <f t="shared" si="0"/>
        <v>4165</v>
      </c>
      <c r="W59" s="18"/>
      <c r="X59" s="18">
        <f>Tabela253[[#This Row],[Ordem]]</f>
        <v>2941</v>
      </c>
    </row>
    <row r="60" spans="1:24" x14ac:dyDescent="0.25">
      <c r="A60" s="18">
        <v>4164</v>
      </c>
      <c r="B60" s="19" t="s">
        <v>6592</v>
      </c>
      <c r="C60" s="18" t="s">
        <v>6593</v>
      </c>
      <c r="D60" s="18" t="s">
        <v>36</v>
      </c>
      <c r="E60" s="19" t="s">
        <v>11</v>
      </c>
      <c r="F60" s="19">
        <v>19</v>
      </c>
      <c r="G60" s="19">
        <v>2</v>
      </c>
      <c r="H60" s="19">
        <v>2</v>
      </c>
      <c r="I60" s="19">
        <v>90</v>
      </c>
      <c r="J60" s="20">
        <v>3500</v>
      </c>
      <c r="K60" s="18" t="s">
        <v>5438</v>
      </c>
      <c r="L60" s="18" t="s">
        <v>3161</v>
      </c>
      <c r="M60" s="21" t="s">
        <v>174</v>
      </c>
      <c r="N60" s="18">
        <v>19</v>
      </c>
      <c r="O60" s="22">
        <v>44699.530145254626</v>
      </c>
      <c r="P60" s="22">
        <v>44699.530145138888</v>
      </c>
      <c r="Q60" s="18" t="s">
        <v>4851</v>
      </c>
      <c r="R60" s="18" t="s">
        <v>6752</v>
      </c>
      <c r="S60" s="18" t="s">
        <v>6592</v>
      </c>
      <c r="T60" s="18">
        <v>1</v>
      </c>
      <c r="U60" s="18">
        <v>2940</v>
      </c>
      <c r="V60" s="11">
        <f t="shared" si="0"/>
        <v>4164</v>
      </c>
      <c r="W60" s="18"/>
      <c r="X60" s="18">
        <f>Tabela253[[#This Row],[Ordem]]</f>
        <v>2940</v>
      </c>
    </row>
    <row r="61" spans="1:24" ht="45" x14ac:dyDescent="0.25">
      <c r="A61" s="18">
        <v>4163</v>
      </c>
      <c r="B61" s="19" t="s">
        <v>6675</v>
      </c>
      <c r="C61" s="18" t="s">
        <v>4945</v>
      </c>
      <c r="D61" s="18" t="s">
        <v>36</v>
      </c>
      <c r="E61" s="19" t="s">
        <v>48</v>
      </c>
      <c r="F61" s="19">
        <v>16</v>
      </c>
      <c r="G61" s="19">
        <v>2</v>
      </c>
      <c r="H61" s="19">
        <v>1</v>
      </c>
      <c r="I61" s="19">
        <v>71</v>
      </c>
      <c r="J61" s="20">
        <v>3100</v>
      </c>
      <c r="K61" s="18" t="s">
        <v>6419</v>
      </c>
      <c r="L61" s="18" t="s">
        <v>182</v>
      </c>
      <c r="M61" s="21" t="s">
        <v>174</v>
      </c>
      <c r="N61" s="18">
        <v>16</v>
      </c>
      <c r="O61" s="22">
        <v>44699.494241550929</v>
      </c>
      <c r="P61" s="22">
        <v>44699.494241435183</v>
      </c>
      <c r="Q61" s="18" t="s">
        <v>6753</v>
      </c>
      <c r="R61" s="18" t="s">
        <v>6754</v>
      </c>
      <c r="S61" s="18" t="s">
        <v>6755</v>
      </c>
      <c r="T61" s="18">
        <v>1</v>
      </c>
      <c r="U61" s="18">
        <v>2939</v>
      </c>
      <c r="V61" s="11">
        <f t="shared" si="0"/>
        <v>4163</v>
      </c>
      <c r="W61" s="18"/>
      <c r="X61" s="18">
        <f>Tabela253[[#This Row],[Ordem]]</f>
        <v>2939</v>
      </c>
    </row>
    <row r="62" spans="1:24" ht="22.5" x14ac:dyDescent="0.25">
      <c r="A62" s="18">
        <v>4162</v>
      </c>
      <c r="B62" s="19">
        <v>0</v>
      </c>
      <c r="C62" s="18" t="s">
        <v>174</v>
      </c>
      <c r="D62" s="18" t="s">
        <v>36</v>
      </c>
      <c r="E62" s="19" t="s">
        <v>174</v>
      </c>
      <c r="F62" s="19">
        <v>44699</v>
      </c>
      <c r="G62" s="19">
        <v>0</v>
      </c>
      <c r="H62" s="19">
        <v>0</v>
      </c>
      <c r="I62" s="19">
        <v>0</v>
      </c>
      <c r="J62" s="20">
        <v>0</v>
      </c>
      <c r="K62" s="18" t="s">
        <v>3161</v>
      </c>
      <c r="L62" s="18">
        <v>0</v>
      </c>
      <c r="M62" s="21" t="s">
        <v>174</v>
      </c>
      <c r="N62" s="18">
        <v>44699</v>
      </c>
      <c r="O62" s="22">
        <v>44699.479168287035</v>
      </c>
      <c r="P62" s="22">
        <v>44699.479168287035</v>
      </c>
      <c r="Q62" s="18" t="s">
        <v>6756</v>
      </c>
      <c r="R62" s="18" t="s">
        <v>6757</v>
      </c>
      <c r="S62" s="18" t="s">
        <v>6758</v>
      </c>
      <c r="T62" s="18">
        <v>1</v>
      </c>
      <c r="U62" s="18">
        <v>2938</v>
      </c>
      <c r="V62" s="11">
        <f t="shared" si="0"/>
        <v>4162</v>
      </c>
      <c r="W62" s="18"/>
      <c r="X62" s="18">
        <f>Tabela253[[#This Row],[Ordem]]</f>
        <v>2938</v>
      </c>
    </row>
    <row r="63" spans="1:24" ht="33.75" x14ac:dyDescent="0.25">
      <c r="A63" s="18">
        <v>4161</v>
      </c>
      <c r="B63" s="19" t="s">
        <v>4920</v>
      </c>
      <c r="C63" s="18" t="s">
        <v>4783</v>
      </c>
      <c r="D63" s="18" t="s">
        <v>36</v>
      </c>
      <c r="E63" s="19" t="s">
        <v>54</v>
      </c>
      <c r="F63" s="19">
        <v>671</v>
      </c>
      <c r="G63" s="19">
        <v>1</v>
      </c>
      <c r="H63" s="19">
        <v>0</v>
      </c>
      <c r="I63" s="19">
        <v>60</v>
      </c>
      <c r="J63" s="20">
        <v>1150</v>
      </c>
      <c r="K63" s="18" t="s">
        <v>3161</v>
      </c>
      <c r="L63" s="18" t="s">
        <v>182</v>
      </c>
      <c r="M63" s="21" t="s">
        <v>174</v>
      </c>
      <c r="N63" s="18">
        <v>671</v>
      </c>
      <c r="O63" s="22">
        <v>44699.473475925923</v>
      </c>
      <c r="P63" s="22">
        <v>44699.473475925923</v>
      </c>
      <c r="Q63" s="18" t="s">
        <v>6759</v>
      </c>
      <c r="R63" s="18" t="s">
        <v>6760</v>
      </c>
      <c r="S63" s="18" t="s">
        <v>6761</v>
      </c>
      <c r="T63" s="18">
        <v>1</v>
      </c>
      <c r="U63" s="18">
        <v>2937</v>
      </c>
      <c r="V63" s="11">
        <f t="shared" si="0"/>
        <v>4161</v>
      </c>
      <c r="W63" s="18"/>
      <c r="X63" s="18">
        <f>Tabela253[[#This Row],[Ordem]]</f>
        <v>2937</v>
      </c>
    </row>
    <row r="64" spans="1:24" x14ac:dyDescent="0.25">
      <c r="A64" s="18">
        <v>4160</v>
      </c>
      <c r="B64" s="19" t="s">
        <v>6592</v>
      </c>
      <c r="C64" s="18" t="s">
        <v>6593</v>
      </c>
      <c r="D64" s="18" t="s">
        <v>36</v>
      </c>
      <c r="E64" s="19" t="s">
        <v>11</v>
      </c>
      <c r="F64" s="19">
        <v>19</v>
      </c>
      <c r="G64" s="19">
        <v>2</v>
      </c>
      <c r="H64" s="19">
        <v>2</v>
      </c>
      <c r="I64" s="19">
        <v>90</v>
      </c>
      <c r="J64" s="20">
        <v>3500</v>
      </c>
      <c r="K64" s="18" t="s">
        <v>5438</v>
      </c>
      <c r="L64" s="18" t="s">
        <v>3161</v>
      </c>
      <c r="M64" s="21" t="s">
        <v>174</v>
      </c>
      <c r="N64" s="18">
        <v>19</v>
      </c>
      <c r="O64" s="22">
        <v>44699.459541319447</v>
      </c>
      <c r="P64" s="22">
        <v>44699.459541319447</v>
      </c>
      <c r="Q64" s="18" t="s">
        <v>1032</v>
      </c>
      <c r="R64" s="18" t="s">
        <v>6762</v>
      </c>
      <c r="S64" s="18" t="s">
        <v>6763</v>
      </c>
      <c r="T64" s="18">
        <v>1</v>
      </c>
      <c r="U64" s="18">
        <v>2936</v>
      </c>
      <c r="V64" s="11">
        <f t="shared" si="0"/>
        <v>4160</v>
      </c>
      <c r="W64" s="18"/>
      <c r="X64" s="18">
        <f>Tabela253[[#This Row],[Ordem]]</f>
        <v>2936</v>
      </c>
    </row>
    <row r="65" spans="1:24" ht="22.5" x14ac:dyDescent="0.25">
      <c r="A65" s="18">
        <v>4159</v>
      </c>
      <c r="B65" s="19" t="s">
        <v>6489</v>
      </c>
      <c r="C65" s="18" t="s">
        <v>6490</v>
      </c>
      <c r="D65" s="18" t="s">
        <v>7</v>
      </c>
      <c r="E65" s="19" t="s">
        <v>48</v>
      </c>
      <c r="F65" s="19">
        <v>59</v>
      </c>
      <c r="G65" s="19">
        <v>2</v>
      </c>
      <c r="H65" s="19">
        <v>0</v>
      </c>
      <c r="I65" s="19">
        <v>70</v>
      </c>
      <c r="J65" s="20">
        <v>449000</v>
      </c>
      <c r="K65" s="18" t="s">
        <v>6419</v>
      </c>
      <c r="L65" s="18" t="s">
        <v>6491</v>
      </c>
      <c r="M65" s="21" t="s">
        <v>174</v>
      </c>
      <c r="N65" s="18">
        <v>59</v>
      </c>
      <c r="O65" s="22">
        <v>44699.431678935187</v>
      </c>
      <c r="P65" s="22">
        <v>44699.431678935187</v>
      </c>
      <c r="Q65" s="18" t="s">
        <v>6764</v>
      </c>
      <c r="R65" s="18" t="s">
        <v>6765</v>
      </c>
      <c r="S65" s="18" t="s">
        <v>6766</v>
      </c>
      <c r="T65" s="18">
        <v>1</v>
      </c>
      <c r="U65" s="18">
        <v>2935</v>
      </c>
      <c r="V65" s="11">
        <f t="shared" si="0"/>
        <v>4159</v>
      </c>
      <c r="W65" s="18"/>
      <c r="X65" s="18">
        <f>Tabela253[[#This Row],[Ordem]]</f>
        <v>2935</v>
      </c>
    </row>
    <row r="66" spans="1:24" x14ac:dyDescent="0.25">
      <c r="A66" s="18">
        <v>4158</v>
      </c>
      <c r="B66" s="19">
        <v>0</v>
      </c>
      <c r="C66" s="18" t="s">
        <v>174</v>
      </c>
      <c r="D66" s="18" t="s">
        <v>36</v>
      </c>
      <c r="E66" s="19" t="s">
        <v>174</v>
      </c>
      <c r="F66" s="19">
        <v>44699</v>
      </c>
      <c r="G66" s="19">
        <v>0</v>
      </c>
      <c r="H66" s="19">
        <v>0</v>
      </c>
      <c r="I66" s="19">
        <v>0</v>
      </c>
      <c r="J66" s="20">
        <v>0</v>
      </c>
      <c r="K66" s="18" t="s">
        <v>3161</v>
      </c>
      <c r="L66" s="18">
        <v>0</v>
      </c>
      <c r="M66" s="21" t="s">
        <v>174</v>
      </c>
      <c r="N66" s="18">
        <v>44699</v>
      </c>
      <c r="O66" s="22">
        <v>44699.424279513885</v>
      </c>
      <c r="P66" s="22">
        <v>44699.424279513885</v>
      </c>
      <c r="Q66" s="18" t="s">
        <v>6767</v>
      </c>
      <c r="R66" s="18" t="s">
        <v>6768</v>
      </c>
      <c r="S66" s="18" t="s">
        <v>6769</v>
      </c>
      <c r="T66" s="18">
        <v>1</v>
      </c>
      <c r="U66" s="18">
        <v>2934</v>
      </c>
      <c r="V66" s="11">
        <f t="shared" ref="V66:V129" si="1">A66</f>
        <v>4158</v>
      </c>
      <c r="W66" s="18"/>
      <c r="X66" s="18">
        <f>Tabela253[[#This Row],[Ordem]]</f>
        <v>2934</v>
      </c>
    </row>
    <row r="67" spans="1:24" x14ac:dyDescent="0.25">
      <c r="A67" s="18">
        <v>4157</v>
      </c>
      <c r="B67" s="19" t="s">
        <v>5759</v>
      </c>
      <c r="C67" s="18" t="s">
        <v>6253</v>
      </c>
      <c r="D67" s="18" t="s">
        <v>36</v>
      </c>
      <c r="E67" s="19" t="s">
        <v>54</v>
      </c>
      <c r="F67" s="19">
        <v>169</v>
      </c>
      <c r="G67" s="19">
        <v>0</v>
      </c>
      <c r="H67" s="19">
        <v>0</v>
      </c>
      <c r="I67" s="19">
        <v>73</v>
      </c>
      <c r="J67" s="20">
        <v>1500</v>
      </c>
      <c r="K67" s="18" t="s">
        <v>182</v>
      </c>
      <c r="L67" s="18" t="s">
        <v>182</v>
      </c>
      <c r="M67" s="21" t="s">
        <v>174</v>
      </c>
      <c r="N67" s="18">
        <v>169</v>
      </c>
      <c r="O67" s="22">
        <v>44698.611837962962</v>
      </c>
      <c r="P67" s="22">
        <v>44698.611837962962</v>
      </c>
      <c r="Q67" s="18" t="s">
        <v>1151</v>
      </c>
      <c r="R67" s="18" t="s">
        <v>6770</v>
      </c>
      <c r="S67" s="18" t="s">
        <v>5759</v>
      </c>
      <c r="T67" s="18">
        <v>1</v>
      </c>
      <c r="U67" s="18">
        <v>2933</v>
      </c>
      <c r="V67" s="11">
        <f t="shared" si="1"/>
        <v>4157</v>
      </c>
      <c r="W67" s="18"/>
      <c r="X67" s="18">
        <f>Tabela253[[#This Row],[Ordem]]</f>
        <v>2933</v>
      </c>
    </row>
    <row r="68" spans="1:24" x14ac:dyDescent="0.25">
      <c r="A68" s="18">
        <v>4156</v>
      </c>
      <c r="B68" s="19" t="s">
        <v>6592</v>
      </c>
      <c r="C68" s="18" t="s">
        <v>6593</v>
      </c>
      <c r="D68" s="18" t="s">
        <v>36</v>
      </c>
      <c r="E68" s="19" t="s">
        <v>11</v>
      </c>
      <c r="F68" s="19">
        <v>18</v>
      </c>
      <c r="G68" s="19">
        <v>2</v>
      </c>
      <c r="H68" s="19">
        <v>2</v>
      </c>
      <c r="I68" s="19">
        <v>90</v>
      </c>
      <c r="J68" s="20">
        <v>3500</v>
      </c>
      <c r="K68" s="18" t="s">
        <v>5438</v>
      </c>
      <c r="L68" s="18" t="s">
        <v>3161</v>
      </c>
      <c r="M68" s="21" t="s">
        <v>174</v>
      </c>
      <c r="N68" s="18">
        <v>18</v>
      </c>
      <c r="O68" s="22">
        <v>44698.472935879632</v>
      </c>
      <c r="P68" s="22">
        <v>44698.472935648148</v>
      </c>
      <c r="Q68" s="18" t="s">
        <v>6771</v>
      </c>
      <c r="R68" s="18" t="s">
        <v>6772</v>
      </c>
      <c r="S68" s="18" t="s">
        <v>6592</v>
      </c>
      <c r="T68" s="18">
        <v>1</v>
      </c>
      <c r="U68" s="18">
        <v>2932</v>
      </c>
      <c r="V68" s="11">
        <f t="shared" si="1"/>
        <v>4156</v>
      </c>
      <c r="W68" s="18"/>
      <c r="X68" s="18">
        <f>Tabela253[[#This Row],[Ordem]]</f>
        <v>2932</v>
      </c>
    </row>
    <row r="69" spans="1:24" ht="22.5" x14ac:dyDescent="0.25">
      <c r="A69" s="18">
        <v>4155</v>
      </c>
      <c r="B69" s="19" t="s">
        <v>6675</v>
      </c>
      <c r="C69" s="18" t="s">
        <v>4945</v>
      </c>
      <c r="D69" s="18" t="s">
        <v>36</v>
      </c>
      <c r="E69" s="19" t="s">
        <v>48</v>
      </c>
      <c r="F69" s="19">
        <v>15</v>
      </c>
      <c r="G69" s="19">
        <v>2</v>
      </c>
      <c r="H69" s="19">
        <v>1</v>
      </c>
      <c r="I69" s="19">
        <v>71</v>
      </c>
      <c r="J69" s="20">
        <v>3100</v>
      </c>
      <c r="K69" s="18" t="s">
        <v>6419</v>
      </c>
      <c r="L69" s="18" t="s">
        <v>182</v>
      </c>
      <c r="M69" s="21" t="s">
        <v>174</v>
      </c>
      <c r="N69" s="18">
        <v>15</v>
      </c>
      <c r="O69" s="22">
        <v>44698.381034375001</v>
      </c>
      <c r="P69" s="22">
        <v>44698.381034375001</v>
      </c>
      <c r="Q69" s="18" t="s">
        <v>214</v>
      </c>
      <c r="R69" s="18" t="s">
        <v>6773</v>
      </c>
      <c r="S69" s="18" t="s">
        <v>6774</v>
      </c>
      <c r="T69" s="18">
        <v>1</v>
      </c>
      <c r="U69" s="18">
        <v>2931</v>
      </c>
      <c r="V69" s="11">
        <f t="shared" si="1"/>
        <v>4155</v>
      </c>
      <c r="W69" s="18"/>
      <c r="X69" s="18">
        <f>Tabela253[[#This Row],[Ordem]]</f>
        <v>2931</v>
      </c>
    </row>
    <row r="70" spans="1:24" x14ac:dyDescent="0.25">
      <c r="A70" s="18">
        <v>4154</v>
      </c>
      <c r="B70" s="19" t="s">
        <v>6592</v>
      </c>
      <c r="C70" s="18" t="s">
        <v>6593</v>
      </c>
      <c r="D70" s="18" t="s">
        <v>36</v>
      </c>
      <c r="E70" s="19" t="s">
        <v>11</v>
      </c>
      <c r="F70" s="19">
        <v>18</v>
      </c>
      <c r="G70" s="19">
        <v>2</v>
      </c>
      <c r="H70" s="19">
        <v>2</v>
      </c>
      <c r="I70" s="19">
        <v>90</v>
      </c>
      <c r="J70" s="20">
        <v>3500</v>
      </c>
      <c r="K70" s="18" t="s">
        <v>5438</v>
      </c>
      <c r="L70" s="18" t="s">
        <v>3161</v>
      </c>
      <c r="M70" s="21" t="s">
        <v>174</v>
      </c>
      <c r="N70" s="18">
        <v>18</v>
      </c>
      <c r="O70" s="22">
        <v>44698.377732754627</v>
      </c>
      <c r="P70" s="22">
        <v>44698.377732754627</v>
      </c>
      <c r="Q70" s="18" t="s">
        <v>6775</v>
      </c>
      <c r="R70" s="18" t="s">
        <v>6776</v>
      </c>
      <c r="S70" s="18" t="s">
        <v>6777</v>
      </c>
      <c r="T70" s="18">
        <v>1</v>
      </c>
      <c r="U70" s="18">
        <v>2930</v>
      </c>
      <c r="V70" s="11">
        <f t="shared" si="1"/>
        <v>4154</v>
      </c>
      <c r="W70" s="18"/>
      <c r="X70" s="18">
        <f>Tabela253[[#This Row],[Ordem]]</f>
        <v>2930</v>
      </c>
    </row>
    <row r="71" spans="1:24" ht="22.5" x14ac:dyDescent="0.25">
      <c r="A71" s="18">
        <v>4153</v>
      </c>
      <c r="B71" s="19" t="s">
        <v>6500</v>
      </c>
      <c r="C71" s="18" t="s">
        <v>6646</v>
      </c>
      <c r="D71" s="18" t="s">
        <v>36</v>
      </c>
      <c r="E71" s="19" t="s">
        <v>53</v>
      </c>
      <c r="F71" s="19">
        <v>46</v>
      </c>
      <c r="G71" s="19">
        <v>4</v>
      </c>
      <c r="H71" s="19">
        <v>3</v>
      </c>
      <c r="I71" s="19">
        <v>246</v>
      </c>
      <c r="J71" s="20">
        <v>16000</v>
      </c>
      <c r="K71" s="18" t="s">
        <v>6419</v>
      </c>
      <c r="L71" s="18" t="s">
        <v>182</v>
      </c>
      <c r="M71" s="21" t="s">
        <v>174</v>
      </c>
      <c r="N71" s="18">
        <v>46</v>
      </c>
      <c r="O71" s="22">
        <v>44697.73830960648</v>
      </c>
      <c r="P71" s="22">
        <v>44697.738309490742</v>
      </c>
      <c r="Q71" s="18" t="s">
        <v>6422</v>
      </c>
      <c r="R71" s="18" t="s">
        <v>6778</v>
      </c>
      <c r="S71" s="18" t="s">
        <v>6779</v>
      </c>
      <c r="T71" s="18">
        <v>1</v>
      </c>
      <c r="U71" s="18">
        <v>2929</v>
      </c>
      <c r="V71" s="11">
        <f t="shared" si="1"/>
        <v>4153</v>
      </c>
      <c r="W71" s="18"/>
      <c r="X71" s="18">
        <f>Tabela253[[#This Row],[Ordem]]</f>
        <v>2929</v>
      </c>
    </row>
    <row r="72" spans="1:24" x14ac:dyDescent="0.25">
      <c r="A72" s="18">
        <v>4152</v>
      </c>
      <c r="B72" s="19" t="s">
        <v>6693</v>
      </c>
      <c r="C72" s="18" t="s">
        <v>4784</v>
      </c>
      <c r="D72" s="18" t="s">
        <v>7</v>
      </c>
      <c r="E72" s="19" t="s">
        <v>53</v>
      </c>
      <c r="F72" s="19">
        <v>7</v>
      </c>
      <c r="G72" s="19">
        <v>3</v>
      </c>
      <c r="H72" s="19">
        <v>1</v>
      </c>
      <c r="I72" s="19">
        <v>94</v>
      </c>
      <c r="J72" s="20">
        <v>875000</v>
      </c>
      <c r="K72" s="18" t="s">
        <v>5438</v>
      </c>
      <c r="L72" s="18" t="s">
        <v>182</v>
      </c>
      <c r="M72" s="21" t="s">
        <v>174</v>
      </c>
      <c r="N72" s="18">
        <v>7</v>
      </c>
      <c r="O72" s="22">
        <v>44697.716506481484</v>
      </c>
      <c r="P72" s="22">
        <v>44697.716506249999</v>
      </c>
      <c r="Q72" s="18" t="s">
        <v>4928</v>
      </c>
      <c r="R72" s="18" t="s">
        <v>6780</v>
      </c>
      <c r="S72" s="18" t="s">
        <v>6693</v>
      </c>
      <c r="T72" s="18">
        <v>1</v>
      </c>
      <c r="U72" s="18">
        <v>2928</v>
      </c>
      <c r="V72" s="11">
        <f t="shared" si="1"/>
        <v>4152</v>
      </c>
      <c r="W72" s="18"/>
      <c r="X72" s="18">
        <f>Tabela253[[#This Row],[Ordem]]</f>
        <v>2928</v>
      </c>
    </row>
    <row r="73" spans="1:24" ht="22.5" x14ac:dyDescent="0.25">
      <c r="A73" s="18">
        <v>4151</v>
      </c>
      <c r="B73" s="19" t="s">
        <v>4676</v>
      </c>
      <c r="C73" s="18" t="s">
        <v>6707</v>
      </c>
      <c r="D73" s="18" t="s">
        <v>36</v>
      </c>
      <c r="E73" s="19" t="s">
        <v>53</v>
      </c>
      <c r="F73" s="19">
        <v>678</v>
      </c>
      <c r="G73" s="19">
        <v>3</v>
      </c>
      <c r="H73" s="19">
        <v>2</v>
      </c>
      <c r="I73" s="19">
        <v>169</v>
      </c>
      <c r="J73" s="20">
        <v>7000</v>
      </c>
      <c r="K73" s="18" t="s">
        <v>6419</v>
      </c>
      <c r="L73" s="18" t="s">
        <v>182</v>
      </c>
      <c r="M73" s="21" t="s">
        <v>174</v>
      </c>
      <c r="N73" s="18">
        <v>678</v>
      </c>
      <c r="O73" s="22">
        <v>44697.641498495374</v>
      </c>
      <c r="P73" s="22">
        <v>44697.641498263889</v>
      </c>
      <c r="Q73" s="18" t="s">
        <v>6781</v>
      </c>
      <c r="R73" s="18" t="s">
        <v>6782</v>
      </c>
      <c r="S73" s="18" t="s">
        <v>6783</v>
      </c>
      <c r="T73" s="18">
        <v>1</v>
      </c>
      <c r="U73" s="18">
        <v>2927</v>
      </c>
      <c r="V73" s="11">
        <f t="shared" si="1"/>
        <v>4151</v>
      </c>
      <c r="W73" s="18"/>
      <c r="X73" s="18">
        <f>Tabela253[[#This Row],[Ordem]]</f>
        <v>2927</v>
      </c>
    </row>
    <row r="74" spans="1:24" x14ac:dyDescent="0.25">
      <c r="A74" s="18">
        <v>4150</v>
      </c>
      <c r="B74" s="19" t="s">
        <v>6675</v>
      </c>
      <c r="C74" s="18" t="s">
        <v>4945</v>
      </c>
      <c r="D74" s="18" t="s">
        <v>36</v>
      </c>
      <c r="E74" s="19" t="s">
        <v>48</v>
      </c>
      <c r="F74" s="19">
        <v>14</v>
      </c>
      <c r="G74" s="19">
        <v>2</v>
      </c>
      <c r="H74" s="19">
        <v>1</v>
      </c>
      <c r="I74" s="19">
        <v>71</v>
      </c>
      <c r="J74" s="20">
        <v>3100</v>
      </c>
      <c r="K74" s="18" t="s">
        <v>5438</v>
      </c>
      <c r="L74" s="18" t="s">
        <v>182</v>
      </c>
      <c r="M74" s="21" t="s">
        <v>174</v>
      </c>
      <c r="N74" s="18">
        <v>14</v>
      </c>
      <c r="O74" s="22">
        <v>44697.638759837966</v>
      </c>
      <c r="P74" s="22">
        <v>44697.638759837966</v>
      </c>
      <c r="Q74" s="18" t="s">
        <v>6784</v>
      </c>
      <c r="R74" s="18" t="s">
        <v>6785</v>
      </c>
      <c r="S74" s="18" t="s">
        <v>6675</v>
      </c>
      <c r="T74" s="18">
        <v>1</v>
      </c>
      <c r="U74" s="18">
        <v>2926</v>
      </c>
      <c r="V74" s="11">
        <f t="shared" si="1"/>
        <v>4150</v>
      </c>
      <c r="W74" s="18"/>
      <c r="X74" s="18">
        <f>Tabela253[[#This Row],[Ordem]]</f>
        <v>2926</v>
      </c>
    </row>
    <row r="75" spans="1:24" ht="22.5" x14ac:dyDescent="0.25">
      <c r="A75" s="18">
        <v>4149</v>
      </c>
      <c r="B75" s="19" t="s">
        <v>6500</v>
      </c>
      <c r="C75" s="18" t="s">
        <v>6646</v>
      </c>
      <c r="D75" s="18" t="s">
        <v>36</v>
      </c>
      <c r="E75" s="19" t="s">
        <v>53</v>
      </c>
      <c r="F75" s="19">
        <v>46</v>
      </c>
      <c r="G75" s="19">
        <v>4</v>
      </c>
      <c r="H75" s="19">
        <v>3</v>
      </c>
      <c r="I75" s="19">
        <v>246</v>
      </c>
      <c r="J75" s="20">
        <v>16000</v>
      </c>
      <c r="K75" s="18" t="s">
        <v>6419</v>
      </c>
      <c r="L75" s="18" t="s">
        <v>182</v>
      </c>
      <c r="M75" s="21" t="s">
        <v>174</v>
      </c>
      <c r="N75" s="18">
        <v>46</v>
      </c>
      <c r="O75" s="22">
        <v>44697.625876620368</v>
      </c>
      <c r="P75" s="22">
        <v>44697.62587650463</v>
      </c>
      <c r="Q75" s="18" t="s">
        <v>6786</v>
      </c>
      <c r="R75" s="18" t="s">
        <v>6787</v>
      </c>
      <c r="S75" s="18" t="s">
        <v>6788</v>
      </c>
      <c r="T75" s="18">
        <v>1</v>
      </c>
      <c r="U75" s="18">
        <v>2925</v>
      </c>
      <c r="V75" s="11">
        <f t="shared" si="1"/>
        <v>4149</v>
      </c>
      <c r="W75" s="18"/>
      <c r="X75" s="18">
        <f>Tabela253[[#This Row],[Ordem]]</f>
        <v>2925</v>
      </c>
    </row>
    <row r="76" spans="1:24" x14ac:dyDescent="0.25">
      <c r="A76" s="18">
        <v>4148</v>
      </c>
      <c r="B76" s="19" t="s">
        <v>6592</v>
      </c>
      <c r="C76" s="18" t="s">
        <v>6593</v>
      </c>
      <c r="D76" s="18" t="s">
        <v>36</v>
      </c>
      <c r="E76" s="19" t="s">
        <v>11</v>
      </c>
      <c r="F76" s="19">
        <v>17</v>
      </c>
      <c r="G76" s="19">
        <v>2</v>
      </c>
      <c r="H76" s="19">
        <v>2</v>
      </c>
      <c r="I76" s="19">
        <v>90</v>
      </c>
      <c r="J76" s="20">
        <v>3500</v>
      </c>
      <c r="K76" s="18" t="s">
        <v>5438</v>
      </c>
      <c r="L76" s="18" t="s">
        <v>3161</v>
      </c>
      <c r="M76" s="21" t="s">
        <v>174</v>
      </c>
      <c r="N76" s="18">
        <v>17</v>
      </c>
      <c r="O76" s="22">
        <v>44697.616739814817</v>
      </c>
      <c r="P76" s="22">
        <v>44697.616739814817</v>
      </c>
      <c r="Q76" s="18" t="s">
        <v>199</v>
      </c>
      <c r="R76" s="18" t="s">
        <v>4915</v>
      </c>
      <c r="S76" s="18" t="s">
        <v>6592</v>
      </c>
      <c r="T76" s="18">
        <v>1</v>
      </c>
      <c r="U76" s="18">
        <v>2924</v>
      </c>
      <c r="V76" s="11">
        <f t="shared" si="1"/>
        <v>4148</v>
      </c>
      <c r="W76" s="18"/>
      <c r="X76" s="18">
        <f>Tabela253[[#This Row],[Ordem]]</f>
        <v>2924</v>
      </c>
    </row>
    <row r="77" spans="1:24" x14ac:dyDescent="0.25">
      <c r="A77" s="18">
        <v>4147</v>
      </c>
      <c r="B77" s="19" t="s">
        <v>6297</v>
      </c>
      <c r="C77" s="18" t="s">
        <v>4878</v>
      </c>
      <c r="D77" s="18" t="s">
        <v>36</v>
      </c>
      <c r="E77" s="19" t="s">
        <v>2707</v>
      </c>
      <c r="F77" s="19">
        <v>118</v>
      </c>
      <c r="G77" s="19">
        <v>2</v>
      </c>
      <c r="H77" s="19">
        <v>0</v>
      </c>
      <c r="I77" s="19">
        <v>85</v>
      </c>
      <c r="J77" s="20">
        <v>1100</v>
      </c>
      <c r="K77" s="18" t="s">
        <v>2708</v>
      </c>
      <c r="L77" s="18" t="s">
        <v>2708</v>
      </c>
      <c r="M77" s="21" t="s">
        <v>174</v>
      </c>
      <c r="N77" s="18">
        <v>118</v>
      </c>
      <c r="O77" s="22">
        <v>44697.608276620369</v>
      </c>
      <c r="P77" s="22">
        <v>44697.608276620369</v>
      </c>
      <c r="Q77" s="18" t="s">
        <v>6789</v>
      </c>
      <c r="R77" s="18" t="s">
        <v>6790</v>
      </c>
      <c r="S77" s="18" t="s">
        <v>6791</v>
      </c>
      <c r="T77" s="18">
        <v>1</v>
      </c>
      <c r="U77" s="18">
        <v>2923</v>
      </c>
      <c r="V77" s="11">
        <f t="shared" si="1"/>
        <v>4147</v>
      </c>
      <c r="W77" s="18"/>
      <c r="X77" s="18">
        <f>Tabela253[[#This Row],[Ordem]]</f>
        <v>2923</v>
      </c>
    </row>
    <row r="78" spans="1:24" ht="22.5" x14ac:dyDescent="0.25">
      <c r="A78" s="18">
        <v>4146</v>
      </c>
      <c r="B78" s="19" t="s">
        <v>6675</v>
      </c>
      <c r="C78" s="18" t="s">
        <v>4945</v>
      </c>
      <c r="D78" s="18" t="s">
        <v>36</v>
      </c>
      <c r="E78" s="19" t="s">
        <v>48</v>
      </c>
      <c r="F78" s="19">
        <v>14</v>
      </c>
      <c r="G78" s="19">
        <v>2</v>
      </c>
      <c r="H78" s="19">
        <v>1</v>
      </c>
      <c r="I78" s="19">
        <v>71</v>
      </c>
      <c r="J78" s="20">
        <v>3100</v>
      </c>
      <c r="K78" s="18" t="s">
        <v>6419</v>
      </c>
      <c r="L78" s="18" t="s">
        <v>182</v>
      </c>
      <c r="M78" s="21" t="s">
        <v>174</v>
      </c>
      <c r="N78" s="18">
        <v>14</v>
      </c>
      <c r="O78" s="22">
        <v>44697.601629976853</v>
      </c>
      <c r="P78" s="22">
        <v>44697.601629861114</v>
      </c>
      <c r="Q78" s="18" t="s">
        <v>6792</v>
      </c>
      <c r="R78" s="18" t="s">
        <v>6793</v>
      </c>
      <c r="S78" s="18" t="s">
        <v>6794</v>
      </c>
      <c r="T78" s="18">
        <v>1</v>
      </c>
      <c r="U78" s="18">
        <v>2922</v>
      </c>
      <c r="V78" s="11">
        <f t="shared" si="1"/>
        <v>4146</v>
      </c>
      <c r="W78" s="18"/>
      <c r="X78" s="18">
        <f>Tabela253[[#This Row],[Ordem]]</f>
        <v>2922</v>
      </c>
    </row>
    <row r="79" spans="1:24" x14ac:dyDescent="0.25">
      <c r="A79" s="18">
        <v>4145</v>
      </c>
      <c r="B79" s="19" t="s">
        <v>6592</v>
      </c>
      <c r="C79" s="18" t="s">
        <v>6593</v>
      </c>
      <c r="D79" s="18" t="s">
        <v>36</v>
      </c>
      <c r="E79" s="19" t="s">
        <v>11</v>
      </c>
      <c r="F79" s="19">
        <v>17</v>
      </c>
      <c r="G79" s="19">
        <v>2</v>
      </c>
      <c r="H79" s="19">
        <v>2</v>
      </c>
      <c r="I79" s="19">
        <v>90</v>
      </c>
      <c r="J79" s="20">
        <v>3500</v>
      </c>
      <c r="K79" s="18" t="s">
        <v>5438</v>
      </c>
      <c r="L79" s="18" t="s">
        <v>3161</v>
      </c>
      <c r="M79" s="21" t="s">
        <v>174</v>
      </c>
      <c r="N79" s="18">
        <v>17</v>
      </c>
      <c r="O79" s="22">
        <v>44697.597171759262</v>
      </c>
      <c r="P79" s="22">
        <v>44697.597171643516</v>
      </c>
      <c r="Q79" s="18" t="s">
        <v>6795</v>
      </c>
      <c r="R79" s="18" t="s">
        <v>6796</v>
      </c>
      <c r="S79" s="18" t="s">
        <v>6797</v>
      </c>
      <c r="T79" s="18">
        <v>1</v>
      </c>
      <c r="U79" s="18">
        <v>2921</v>
      </c>
      <c r="V79" s="11">
        <f t="shared" si="1"/>
        <v>4145</v>
      </c>
      <c r="W79" s="18"/>
      <c r="X79" s="18">
        <f>Tabela253[[#This Row],[Ordem]]</f>
        <v>2921</v>
      </c>
    </row>
    <row r="80" spans="1:24" x14ac:dyDescent="0.25">
      <c r="A80" s="18">
        <v>4144</v>
      </c>
      <c r="B80" s="19" t="s">
        <v>5765</v>
      </c>
      <c r="C80" s="18" t="s">
        <v>5733</v>
      </c>
      <c r="D80" s="18" t="s">
        <v>7</v>
      </c>
      <c r="E80" s="19" t="s">
        <v>48</v>
      </c>
      <c r="F80" s="19">
        <v>174</v>
      </c>
      <c r="G80" s="19">
        <v>3</v>
      </c>
      <c r="H80" s="19">
        <v>1</v>
      </c>
      <c r="I80" s="19">
        <v>196</v>
      </c>
      <c r="J80" s="20">
        <v>1750000</v>
      </c>
      <c r="K80" s="18" t="s">
        <v>5438</v>
      </c>
      <c r="L80" s="18" t="s">
        <v>182</v>
      </c>
      <c r="M80" s="21" t="s">
        <v>174</v>
      </c>
      <c r="N80" s="18">
        <v>174</v>
      </c>
      <c r="O80" s="22">
        <v>44697.471686689816</v>
      </c>
      <c r="P80" s="22">
        <v>44697.471686689816</v>
      </c>
      <c r="Q80" s="18" t="s">
        <v>6798</v>
      </c>
      <c r="R80" s="18" t="s">
        <v>6799</v>
      </c>
      <c r="S80" s="18" t="s">
        <v>6800</v>
      </c>
      <c r="T80" s="18">
        <v>1</v>
      </c>
      <c r="U80" s="18">
        <v>2920</v>
      </c>
      <c r="V80" s="11">
        <f t="shared" si="1"/>
        <v>4144</v>
      </c>
      <c r="W80" s="18"/>
      <c r="X80" s="18">
        <f>Tabela253[[#This Row],[Ordem]]</f>
        <v>2920</v>
      </c>
    </row>
    <row r="81" spans="1:24" ht="22.5" x14ac:dyDescent="0.25">
      <c r="A81" s="18">
        <v>4143</v>
      </c>
      <c r="B81" s="19" t="s">
        <v>6408</v>
      </c>
      <c r="C81" s="18" t="s">
        <v>6801</v>
      </c>
      <c r="D81" s="18" t="s">
        <v>36</v>
      </c>
      <c r="E81" s="19" t="s">
        <v>48</v>
      </c>
      <c r="F81" s="19">
        <v>89</v>
      </c>
      <c r="G81" s="19">
        <v>3</v>
      </c>
      <c r="H81" s="19">
        <v>0</v>
      </c>
      <c r="I81" s="19">
        <v>160</v>
      </c>
      <c r="J81" s="20">
        <v>8700</v>
      </c>
      <c r="K81" s="18" t="s">
        <v>6419</v>
      </c>
      <c r="L81" s="18" t="s">
        <v>182</v>
      </c>
      <c r="M81" s="21" t="s">
        <v>174</v>
      </c>
      <c r="N81" s="18">
        <v>89</v>
      </c>
      <c r="O81" s="22">
        <v>44697.459785069441</v>
      </c>
      <c r="P81" s="22">
        <v>44697.459785069441</v>
      </c>
      <c r="Q81" s="18" t="s">
        <v>6802</v>
      </c>
      <c r="R81" s="18" t="s">
        <v>6803</v>
      </c>
      <c r="S81" s="18" t="s">
        <v>6804</v>
      </c>
      <c r="T81" s="18">
        <v>1</v>
      </c>
      <c r="U81" s="18">
        <v>2919</v>
      </c>
      <c r="V81" s="11">
        <f t="shared" si="1"/>
        <v>4143</v>
      </c>
      <c r="W81" s="18"/>
      <c r="X81" s="18">
        <f>Tabela253[[#This Row],[Ordem]]</f>
        <v>2919</v>
      </c>
    </row>
    <row r="82" spans="1:24" ht="33.75" x14ac:dyDescent="0.25">
      <c r="A82" s="18">
        <v>3819</v>
      </c>
      <c r="B82" s="19" t="s">
        <v>6592</v>
      </c>
      <c r="C82" s="18" t="s">
        <v>6593</v>
      </c>
      <c r="D82" s="18" t="s">
        <v>36</v>
      </c>
      <c r="E82" s="19" t="s">
        <v>11</v>
      </c>
      <c r="F82" s="19">
        <v>17</v>
      </c>
      <c r="G82" s="19">
        <v>2</v>
      </c>
      <c r="H82" s="19">
        <v>2</v>
      </c>
      <c r="I82" s="19">
        <v>90</v>
      </c>
      <c r="J82" s="20">
        <v>3500</v>
      </c>
      <c r="K82" s="18" t="s">
        <v>5438</v>
      </c>
      <c r="L82" s="18" t="s">
        <v>3161</v>
      </c>
      <c r="M82" s="21" t="s">
        <v>174</v>
      </c>
      <c r="N82" s="18">
        <v>17</v>
      </c>
      <c r="O82" s="22">
        <v>44697.433715856481</v>
      </c>
      <c r="P82" s="22">
        <v>44697.433715856481</v>
      </c>
      <c r="Q82" s="18" t="s">
        <v>6805</v>
      </c>
      <c r="R82" s="18" t="s">
        <v>6503</v>
      </c>
      <c r="S82" s="18" t="s">
        <v>6504</v>
      </c>
      <c r="T82" s="18">
        <v>1</v>
      </c>
      <c r="U82" s="18">
        <v>2918</v>
      </c>
      <c r="V82" s="11">
        <f t="shared" si="1"/>
        <v>3819</v>
      </c>
      <c r="W82" s="18"/>
      <c r="X82" s="18">
        <f>Tabela253[[#This Row],[Ordem]]</f>
        <v>2918</v>
      </c>
    </row>
    <row r="83" spans="1:24" x14ac:dyDescent="0.25">
      <c r="A83" s="18">
        <v>4142</v>
      </c>
      <c r="B83" s="19" t="s">
        <v>6675</v>
      </c>
      <c r="C83" s="18" t="s">
        <v>4945</v>
      </c>
      <c r="D83" s="18" t="s">
        <v>36</v>
      </c>
      <c r="E83" s="19" t="s">
        <v>48</v>
      </c>
      <c r="F83" s="19">
        <v>14</v>
      </c>
      <c r="G83" s="19">
        <v>2</v>
      </c>
      <c r="H83" s="19">
        <v>1</v>
      </c>
      <c r="I83" s="19">
        <v>71</v>
      </c>
      <c r="J83" s="20">
        <v>3100</v>
      </c>
      <c r="K83" s="18" t="s">
        <v>5438</v>
      </c>
      <c r="L83" s="18" t="s">
        <v>182</v>
      </c>
      <c r="M83" s="21" t="s">
        <v>174</v>
      </c>
      <c r="N83" s="18">
        <v>14</v>
      </c>
      <c r="O83" s="22">
        <v>44697.421070601849</v>
      </c>
      <c r="P83" s="22">
        <v>44697.421070486111</v>
      </c>
      <c r="Q83" s="18" t="s">
        <v>6806</v>
      </c>
      <c r="R83" s="18" t="s">
        <v>6807</v>
      </c>
      <c r="S83" s="18" t="s">
        <v>6808</v>
      </c>
      <c r="T83" s="18">
        <v>1</v>
      </c>
      <c r="U83" s="18">
        <v>2917</v>
      </c>
      <c r="V83" s="11">
        <f t="shared" si="1"/>
        <v>4142</v>
      </c>
      <c r="W83" s="18"/>
      <c r="X83" s="18">
        <f>Tabela253[[#This Row],[Ordem]]</f>
        <v>2917</v>
      </c>
    </row>
    <row r="84" spans="1:24" ht="22.5" x14ac:dyDescent="0.25">
      <c r="A84" s="18">
        <v>4141</v>
      </c>
      <c r="B84" s="19" t="s">
        <v>4676</v>
      </c>
      <c r="C84" s="18" t="s">
        <v>6707</v>
      </c>
      <c r="D84" s="18" t="s">
        <v>36</v>
      </c>
      <c r="E84" s="19" t="s">
        <v>53</v>
      </c>
      <c r="F84" s="19">
        <v>678</v>
      </c>
      <c r="G84" s="19">
        <v>3</v>
      </c>
      <c r="H84" s="19">
        <v>2</v>
      </c>
      <c r="I84" s="19">
        <v>169</v>
      </c>
      <c r="J84" s="20">
        <v>7000</v>
      </c>
      <c r="K84" s="18" t="s">
        <v>6419</v>
      </c>
      <c r="L84" s="18" t="s">
        <v>182</v>
      </c>
      <c r="M84" s="21" t="s">
        <v>174</v>
      </c>
      <c r="N84" s="18">
        <v>678</v>
      </c>
      <c r="O84" s="22">
        <v>44697.40883414352</v>
      </c>
      <c r="P84" s="22">
        <v>44697.40883414352</v>
      </c>
      <c r="Q84" s="18" t="s">
        <v>4913</v>
      </c>
      <c r="R84" s="18" t="s">
        <v>6809</v>
      </c>
      <c r="S84" s="18" t="s">
        <v>6810</v>
      </c>
      <c r="T84" s="18">
        <v>1</v>
      </c>
      <c r="U84" s="18">
        <v>2916</v>
      </c>
      <c r="V84" s="11">
        <f t="shared" si="1"/>
        <v>4141</v>
      </c>
      <c r="W84" s="18"/>
      <c r="X84" s="18">
        <f>Tabela253[[#This Row],[Ordem]]</f>
        <v>2916</v>
      </c>
    </row>
    <row r="85" spans="1:24" x14ac:dyDescent="0.25">
      <c r="A85" s="18">
        <v>4140</v>
      </c>
      <c r="B85" s="19" t="s">
        <v>6675</v>
      </c>
      <c r="C85" s="18" t="s">
        <v>4945</v>
      </c>
      <c r="D85" s="18" t="s">
        <v>36</v>
      </c>
      <c r="E85" s="19" t="s">
        <v>48</v>
      </c>
      <c r="F85" s="19">
        <v>14</v>
      </c>
      <c r="G85" s="19">
        <v>2</v>
      </c>
      <c r="H85" s="19">
        <v>1</v>
      </c>
      <c r="I85" s="19">
        <v>71</v>
      </c>
      <c r="J85" s="20">
        <v>3100</v>
      </c>
      <c r="K85" s="18" t="s">
        <v>5438</v>
      </c>
      <c r="L85" s="18" t="s">
        <v>182</v>
      </c>
      <c r="M85" s="21" t="s">
        <v>174</v>
      </c>
      <c r="N85" s="18">
        <v>14</v>
      </c>
      <c r="O85" s="22">
        <v>44697.403717013891</v>
      </c>
      <c r="P85" s="22">
        <v>44697.403717013891</v>
      </c>
      <c r="Q85" s="18" t="s">
        <v>6811</v>
      </c>
      <c r="R85" s="18" t="s">
        <v>6812</v>
      </c>
      <c r="S85" s="18" t="s">
        <v>6813</v>
      </c>
      <c r="T85" s="18">
        <v>1</v>
      </c>
      <c r="U85" s="18">
        <v>2915</v>
      </c>
      <c r="V85" s="11">
        <f t="shared" si="1"/>
        <v>4140</v>
      </c>
      <c r="W85" s="18"/>
      <c r="X85" s="18">
        <f>Tabela253[[#This Row],[Ordem]]</f>
        <v>2915</v>
      </c>
    </row>
    <row r="86" spans="1:24" ht="22.5" x14ac:dyDescent="0.25">
      <c r="A86" s="18">
        <v>4139</v>
      </c>
      <c r="B86" s="19" t="s">
        <v>6675</v>
      </c>
      <c r="C86" s="18" t="s">
        <v>4945</v>
      </c>
      <c r="D86" s="18" t="s">
        <v>36</v>
      </c>
      <c r="E86" s="19" t="s">
        <v>48</v>
      </c>
      <c r="F86" s="19">
        <v>14</v>
      </c>
      <c r="G86" s="19">
        <v>2</v>
      </c>
      <c r="H86" s="19">
        <v>1</v>
      </c>
      <c r="I86" s="19">
        <v>71</v>
      </c>
      <c r="J86" s="20">
        <v>3100</v>
      </c>
      <c r="K86" s="18" t="s">
        <v>6419</v>
      </c>
      <c r="L86" s="18" t="s">
        <v>182</v>
      </c>
      <c r="M86" s="21" t="s">
        <v>174</v>
      </c>
      <c r="N86" s="18">
        <v>14</v>
      </c>
      <c r="O86" s="22">
        <v>44697.399905555554</v>
      </c>
      <c r="P86" s="22">
        <v>44697.399905555554</v>
      </c>
      <c r="Q86" s="18" t="s">
        <v>6814</v>
      </c>
      <c r="R86" s="18" t="s">
        <v>6815</v>
      </c>
      <c r="S86" s="18" t="s">
        <v>6816</v>
      </c>
      <c r="T86" s="18">
        <v>1</v>
      </c>
      <c r="U86" s="18">
        <v>2914</v>
      </c>
      <c r="V86" s="11">
        <f t="shared" si="1"/>
        <v>4139</v>
      </c>
      <c r="W86" s="18"/>
      <c r="X86" s="18">
        <f>Tabela253[[#This Row],[Ordem]]</f>
        <v>2914</v>
      </c>
    </row>
    <row r="87" spans="1:24" x14ac:dyDescent="0.25">
      <c r="A87" s="18">
        <v>4138</v>
      </c>
      <c r="B87" s="19" t="s">
        <v>6592</v>
      </c>
      <c r="C87" s="18" t="s">
        <v>6593</v>
      </c>
      <c r="D87" s="18" t="s">
        <v>36</v>
      </c>
      <c r="E87" s="19" t="s">
        <v>11</v>
      </c>
      <c r="F87" s="19">
        <v>17</v>
      </c>
      <c r="G87" s="19">
        <v>2</v>
      </c>
      <c r="H87" s="19">
        <v>2</v>
      </c>
      <c r="I87" s="19">
        <v>90</v>
      </c>
      <c r="J87" s="20">
        <v>3500</v>
      </c>
      <c r="K87" s="18" t="s">
        <v>5438</v>
      </c>
      <c r="L87" s="18" t="s">
        <v>3161</v>
      </c>
      <c r="M87" s="21" t="s">
        <v>174</v>
      </c>
      <c r="N87" s="18">
        <v>17</v>
      </c>
      <c r="O87" s="22">
        <v>44697.396336226855</v>
      </c>
      <c r="P87" s="22">
        <v>44697.396336111109</v>
      </c>
      <c r="Q87" s="18" t="s">
        <v>184</v>
      </c>
      <c r="R87" s="18" t="s">
        <v>6817</v>
      </c>
      <c r="S87" s="18" t="s">
        <v>6818</v>
      </c>
      <c r="T87" s="18">
        <v>1</v>
      </c>
      <c r="U87" s="18">
        <v>2913</v>
      </c>
      <c r="V87" s="11">
        <f t="shared" si="1"/>
        <v>4138</v>
      </c>
      <c r="W87" s="18"/>
      <c r="X87" s="18">
        <f>Tabela253[[#This Row],[Ordem]]</f>
        <v>2913</v>
      </c>
    </row>
    <row r="88" spans="1:24" ht="22.5" x14ac:dyDescent="0.25">
      <c r="A88" s="18">
        <v>4137</v>
      </c>
      <c r="B88" s="19" t="s">
        <v>6592</v>
      </c>
      <c r="C88" s="18" t="s">
        <v>6593</v>
      </c>
      <c r="D88" s="18" t="s">
        <v>36</v>
      </c>
      <c r="E88" s="19" t="s">
        <v>11</v>
      </c>
      <c r="F88" s="19">
        <v>17</v>
      </c>
      <c r="G88" s="19">
        <v>2</v>
      </c>
      <c r="H88" s="19">
        <v>2</v>
      </c>
      <c r="I88" s="19">
        <v>90</v>
      </c>
      <c r="J88" s="20">
        <v>3500</v>
      </c>
      <c r="K88" s="18" t="s">
        <v>5438</v>
      </c>
      <c r="L88" s="18" t="s">
        <v>3161</v>
      </c>
      <c r="M88" s="21" t="s">
        <v>174</v>
      </c>
      <c r="N88" s="18">
        <v>17</v>
      </c>
      <c r="O88" s="22">
        <v>44697.387551736108</v>
      </c>
      <c r="P88" s="22">
        <v>44697.387551736108</v>
      </c>
      <c r="Q88" s="18" t="s">
        <v>6819</v>
      </c>
      <c r="R88" s="18" t="s">
        <v>6820</v>
      </c>
      <c r="S88" s="18" t="s">
        <v>6821</v>
      </c>
      <c r="T88" s="18">
        <v>1</v>
      </c>
      <c r="U88" s="18">
        <v>2912</v>
      </c>
      <c r="V88" s="11">
        <f t="shared" si="1"/>
        <v>4137</v>
      </c>
      <c r="W88" s="18"/>
      <c r="X88" s="18">
        <f>Tabela253[[#This Row],[Ordem]]</f>
        <v>2912</v>
      </c>
    </row>
    <row r="89" spans="1:24" x14ac:dyDescent="0.25">
      <c r="A89" s="18">
        <v>4136</v>
      </c>
      <c r="B89" s="19" t="s">
        <v>4676</v>
      </c>
      <c r="C89" s="18" t="s">
        <v>6707</v>
      </c>
      <c r="D89" s="18" t="s">
        <v>36</v>
      </c>
      <c r="E89" s="19" t="s">
        <v>53</v>
      </c>
      <c r="F89" s="19">
        <v>678</v>
      </c>
      <c r="G89" s="19">
        <v>3</v>
      </c>
      <c r="H89" s="19">
        <v>2</v>
      </c>
      <c r="I89" s="19">
        <v>169</v>
      </c>
      <c r="J89" s="20">
        <v>7000</v>
      </c>
      <c r="K89" s="18" t="s">
        <v>5438</v>
      </c>
      <c r="L89" s="18" t="s">
        <v>182</v>
      </c>
      <c r="M89" s="21" t="s">
        <v>174</v>
      </c>
      <c r="N89" s="18">
        <v>678</v>
      </c>
      <c r="O89" s="22">
        <v>44697.382334837966</v>
      </c>
      <c r="P89" s="22">
        <v>44697.382334837966</v>
      </c>
      <c r="Q89" s="18" t="s">
        <v>6822</v>
      </c>
      <c r="R89" s="18" t="s">
        <v>6823</v>
      </c>
      <c r="S89" s="18" t="s">
        <v>6824</v>
      </c>
      <c r="T89" s="18">
        <v>1</v>
      </c>
      <c r="U89" s="18">
        <v>2911</v>
      </c>
      <c r="V89" s="11">
        <f t="shared" si="1"/>
        <v>4136</v>
      </c>
      <c r="W89" s="18"/>
      <c r="X89" s="18">
        <f>Tabela253[[#This Row],[Ordem]]</f>
        <v>2911</v>
      </c>
    </row>
    <row r="90" spans="1:24" ht="22.5" x14ac:dyDescent="0.25">
      <c r="A90" s="18">
        <v>4135</v>
      </c>
      <c r="B90" s="19" t="s">
        <v>6489</v>
      </c>
      <c r="C90" s="18" t="s">
        <v>6490</v>
      </c>
      <c r="D90" s="18" t="s">
        <v>7</v>
      </c>
      <c r="E90" s="19" t="s">
        <v>48</v>
      </c>
      <c r="F90" s="19">
        <v>57</v>
      </c>
      <c r="G90" s="19">
        <v>2</v>
      </c>
      <c r="H90" s="19">
        <v>0</v>
      </c>
      <c r="I90" s="19">
        <v>70</v>
      </c>
      <c r="J90" s="20">
        <v>449000</v>
      </c>
      <c r="K90" s="18" t="s">
        <v>6419</v>
      </c>
      <c r="L90" s="18" t="s">
        <v>6491</v>
      </c>
      <c r="M90" s="21" t="s">
        <v>174</v>
      </c>
      <c r="N90" s="18">
        <v>57</v>
      </c>
      <c r="O90" s="22">
        <v>44697.37721608796</v>
      </c>
      <c r="P90" s="22">
        <v>44697.37721608796</v>
      </c>
      <c r="Q90" s="18" t="s">
        <v>117</v>
      </c>
      <c r="R90" s="18" t="s">
        <v>6825</v>
      </c>
      <c r="S90" s="18" t="s">
        <v>6826</v>
      </c>
      <c r="T90" s="18">
        <v>1</v>
      </c>
      <c r="U90" s="18">
        <v>2910</v>
      </c>
      <c r="V90" s="11">
        <f t="shared" si="1"/>
        <v>4135</v>
      </c>
      <c r="W90" s="18"/>
      <c r="X90" s="18">
        <f>Tabela253[[#This Row],[Ordem]]</f>
        <v>2910</v>
      </c>
    </row>
    <row r="91" spans="1:24" x14ac:dyDescent="0.25">
      <c r="A91" s="18">
        <v>4134</v>
      </c>
      <c r="B91" s="19" t="s">
        <v>6297</v>
      </c>
      <c r="C91" s="18" t="s">
        <v>4878</v>
      </c>
      <c r="D91" s="18" t="s">
        <v>36</v>
      </c>
      <c r="E91" s="19" t="s">
        <v>2707</v>
      </c>
      <c r="F91" s="19">
        <v>115</v>
      </c>
      <c r="G91" s="19">
        <v>2</v>
      </c>
      <c r="H91" s="19">
        <v>0</v>
      </c>
      <c r="I91" s="19">
        <v>85</v>
      </c>
      <c r="J91" s="20">
        <v>1100</v>
      </c>
      <c r="K91" s="18" t="s">
        <v>2708</v>
      </c>
      <c r="L91" s="18" t="s">
        <v>2708</v>
      </c>
      <c r="M91" s="21" t="s">
        <v>174</v>
      </c>
      <c r="N91" s="18">
        <v>115</v>
      </c>
      <c r="O91" s="22">
        <v>44694.692406712966</v>
      </c>
      <c r="P91" s="22">
        <v>44694.692406712966</v>
      </c>
      <c r="Q91" s="18" t="s">
        <v>6827</v>
      </c>
      <c r="R91" s="18" t="s">
        <v>6828</v>
      </c>
      <c r="S91" s="18" t="s">
        <v>6297</v>
      </c>
      <c r="T91" s="18">
        <v>1</v>
      </c>
      <c r="U91" s="18">
        <v>2909</v>
      </c>
      <c r="V91" s="11">
        <f t="shared" si="1"/>
        <v>4134</v>
      </c>
      <c r="W91" s="18"/>
      <c r="X91" s="18">
        <f>Tabela253[[#This Row],[Ordem]]</f>
        <v>2909</v>
      </c>
    </row>
    <row r="92" spans="1:24" ht="22.5" x14ac:dyDescent="0.25">
      <c r="A92" s="18">
        <v>4133</v>
      </c>
      <c r="B92" s="19" t="s">
        <v>6829</v>
      </c>
      <c r="C92" s="18" t="s">
        <v>6830</v>
      </c>
      <c r="D92" s="18" t="s">
        <v>7</v>
      </c>
      <c r="E92" s="19" t="s">
        <v>62</v>
      </c>
      <c r="F92" s="19">
        <v>24</v>
      </c>
      <c r="G92" s="19">
        <v>3</v>
      </c>
      <c r="H92" s="19">
        <v>1</v>
      </c>
      <c r="I92" s="19">
        <v>198</v>
      </c>
      <c r="J92" s="20">
        <v>1660000</v>
      </c>
      <c r="K92" s="18" t="s">
        <v>6419</v>
      </c>
      <c r="L92" s="18" t="s">
        <v>182</v>
      </c>
      <c r="M92" s="21" t="s">
        <v>174</v>
      </c>
      <c r="N92" s="18">
        <v>24</v>
      </c>
      <c r="O92" s="22">
        <v>44694.679123495371</v>
      </c>
      <c r="P92" s="22">
        <v>44694.679123495371</v>
      </c>
      <c r="Q92" s="18" t="s">
        <v>121</v>
      </c>
      <c r="R92" s="18" t="s">
        <v>6831</v>
      </c>
      <c r="S92" s="18" t="s">
        <v>6832</v>
      </c>
      <c r="T92" s="18">
        <v>1</v>
      </c>
      <c r="U92" s="18">
        <v>2908</v>
      </c>
      <c r="V92" s="11">
        <f t="shared" si="1"/>
        <v>4133</v>
      </c>
      <c r="W92" s="18"/>
      <c r="X92" s="18">
        <f>Tabela253[[#This Row],[Ordem]]</f>
        <v>2908</v>
      </c>
    </row>
    <row r="93" spans="1:24" ht="22.5" x14ac:dyDescent="0.25">
      <c r="A93" s="18">
        <v>4132</v>
      </c>
      <c r="B93" s="19" t="s">
        <v>6489</v>
      </c>
      <c r="C93" s="18" t="s">
        <v>6490</v>
      </c>
      <c r="D93" s="18" t="s">
        <v>7</v>
      </c>
      <c r="E93" s="19" t="s">
        <v>48</v>
      </c>
      <c r="F93" s="19">
        <v>54</v>
      </c>
      <c r="G93" s="19">
        <v>2</v>
      </c>
      <c r="H93" s="19">
        <v>0</v>
      </c>
      <c r="I93" s="19">
        <v>70</v>
      </c>
      <c r="J93" s="20">
        <v>449000</v>
      </c>
      <c r="K93" s="18" t="s">
        <v>6419</v>
      </c>
      <c r="L93" s="18" t="s">
        <v>6491</v>
      </c>
      <c r="M93" s="21" t="s">
        <v>174</v>
      </c>
      <c r="N93" s="18">
        <v>54</v>
      </c>
      <c r="O93" s="22">
        <v>44694.49266423611</v>
      </c>
      <c r="P93" s="22">
        <v>44694.492664120371</v>
      </c>
      <c r="Q93" s="18" t="s">
        <v>4796</v>
      </c>
      <c r="R93" s="18" t="s">
        <v>6833</v>
      </c>
      <c r="S93" s="18" t="s">
        <v>6834</v>
      </c>
      <c r="T93" s="18">
        <v>1</v>
      </c>
      <c r="U93" s="18">
        <v>2907</v>
      </c>
      <c r="V93" s="11">
        <f t="shared" si="1"/>
        <v>4132</v>
      </c>
      <c r="W93" s="18"/>
      <c r="X93" s="18">
        <f>Tabela253[[#This Row],[Ordem]]</f>
        <v>2907</v>
      </c>
    </row>
    <row r="94" spans="1:24" ht="45" x14ac:dyDescent="0.25">
      <c r="A94" s="18">
        <v>3638</v>
      </c>
      <c r="B94" s="19" t="s">
        <v>6489</v>
      </c>
      <c r="C94" s="18" t="s">
        <v>6490</v>
      </c>
      <c r="D94" s="18" t="s">
        <v>7</v>
      </c>
      <c r="E94" s="19" t="s">
        <v>48</v>
      </c>
      <c r="F94" s="19">
        <v>54</v>
      </c>
      <c r="G94" s="19">
        <v>2</v>
      </c>
      <c r="H94" s="19">
        <v>0</v>
      </c>
      <c r="I94" s="19">
        <v>70</v>
      </c>
      <c r="J94" s="20">
        <v>449000</v>
      </c>
      <c r="K94" s="18" t="s">
        <v>6419</v>
      </c>
      <c r="L94" s="18" t="s">
        <v>6491</v>
      </c>
      <c r="M94" s="21" t="s">
        <v>174</v>
      </c>
      <c r="N94" s="18">
        <v>54</v>
      </c>
      <c r="O94" s="22">
        <v>44694.389547800929</v>
      </c>
      <c r="P94" s="22">
        <v>44694.389547800929</v>
      </c>
      <c r="Q94" s="18" t="s">
        <v>6835</v>
      </c>
      <c r="R94" s="18" t="s">
        <v>6430</v>
      </c>
      <c r="S94" s="18" t="s">
        <v>6836</v>
      </c>
      <c r="T94" s="18">
        <v>1</v>
      </c>
      <c r="U94" s="18">
        <v>2906</v>
      </c>
      <c r="V94" s="11">
        <f t="shared" si="1"/>
        <v>3638</v>
      </c>
      <c r="W94" s="18"/>
      <c r="X94" s="18">
        <f>Tabela253[[#This Row],[Ordem]]</f>
        <v>2906</v>
      </c>
    </row>
    <row r="95" spans="1:24" ht="22.5" x14ac:dyDescent="0.25">
      <c r="A95" s="18">
        <v>3824</v>
      </c>
      <c r="B95" s="19" t="s">
        <v>5478</v>
      </c>
      <c r="C95" s="18" t="s">
        <v>4901</v>
      </c>
      <c r="D95" s="18" t="s">
        <v>36</v>
      </c>
      <c r="E95" s="19" t="s">
        <v>57</v>
      </c>
      <c r="F95" s="19">
        <v>311</v>
      </c>
      <c r="G95" s="19">
        <v>2</v>
      </c>
      <c r="H95" s="19">
        <v>1</v>
      </c>
      <c r="I95" s="19">
        <v>111</v>
      </c>
      <c r="J95" s="20">
        <v>9600</v>
      </c>
      <c r="K95" s="18" t="s">
        <v>6419</v>
      </c>
      <c r="L95" s="18" t="s">
        <v>182</v>
      </c>
      <c r="M95" s="21" t="s">
        <v>174</v>
      </c>
      <c r="N95" s="18">
        <v>311</v>
      </c>
      <c r="O95" s="22">
        <v>44694.385693055556</v>
      </c>
      <c r="P95" s="22">
        <v>44694.385692824071</v>
      </c>
      <c r="Q95" s="18" t="s">
        <v>6501</v>
      </c>
      <c r="R95" s="18" t="s">
        <v>6837</v>
      </c>
      <c r="S95" s="18" t="s">
        <v>6838</v>
      </c>
      <c r="T95" s="18">
        <v>1</v>
      </c>
      <c r="U95" s="18">
        <v>2905</v>
      </c>
      <c r="V95" s="11">
        <f t="shared" si="1"/>
        <v>3824</v>
      </c>
      <c r="W95" s="18"/>
      <c r="X95" s="18">
        <f>Tabela253[[#This Row],[Ordem]]</f>
        <v>2905</v>
      </c>
    </row>
    <row r="96" spans="1:24" ht="22.5" x14ac:dyDescent="0.25">
      <c r="A96" s="18">
        <v>3452</v>
      </c>
      <c r="B96" s="19" t="s">
        <v>4920</v>
      </c>
      <c r="C96" s="18" t="s">
        <v>4783</v>
      </c>
      <c r="D96" s="18" t="s">
        <v>36</v>
      </c>
      <c r="E96" s="19" t="s">
        <v>54</v>
      </c>
      <c r="F96" s="19">
        <v>664</v>
      </c>
      <c r="G96" s="19">
        <v>1</v>
      </c>
      <c r="H96" s="19">
        <v>0</v>
      </c>
      <c r="I96" s="19">
        <v>60</v>
      </c>
      <c r="J96" s="20">
        <v>1150</v>
      </c>
      <c r="K96" s="18" t="s">
        <v>3161</v>
      </c>
      <c r="L96" s="18" t="s">
        <v>182</v>
      </c>
      <c r="M96" s="21" t="s">
        <v>174</v>
      </c>
      <c r="N96" s="18">
        <v>664</v>
      </c>
      <c r="O96" s="22">
        <v>44692.709497222226</v>
      </c>
      <c r="P96" s="22">
        <v>44692.709497222226</v>
      </c>
      <c r="Q96" s="18" t="s">
        <v>6839</v>
      </c>
      <c r="R96" s="18" t="s">
        <v>6334</v>
      </c>
      <c r="S96" s="18" t="s">
        <v>6335</v>
      </c>
      <c r="T96" s="18">
        <v>1</v>
      </c>
      <c r="U96" s="18">
        <v>2904</v>
      </c>
      <c r="V96" s="11">
        <f t="shared" si="1"/>
        <v>3452</v>
      </c>
      <c r="W96" s="18"/>
      <c r="X96" s="18">
        <f>Tabela253[[#This Row],[Ordem]]</f>
        <v>2904</v>
      </c>
    </row>
    <row r="97" spans="1:24" ht="22.5" x14ac:dyDescent="0.25">
      <c r="A97" s="18">
        <v>4126</v>
      </c>
      <c r="B97" s="19" t="s">
        <v>6734</v>
      </c>
      <c r="C97" s="18" t="s">
        <v>6735</v>
      </c>
      <c r="D97" s="18" t="s">
        <v>36</v>
      </c>
      <c r="E97" s="19" t="s">
        <v>53</v>
      </c>
      <c r="F97" s="19">
        <v>2</v>
      </c>
      <c r="G97" s="19">
        <v>2</v>
      </c>
      <c r="H97" s="19">
        <v>1</v>
      </c>
      <c r="I97" s="19">
        <v>96</v>
      </c>
      <c r="J97" s="20">
        <v>3500</v>
      </c>
      <c r="K97" s="18" t="s">
        <v>6419</v>
      </c>
      <c r="L97" s="18" t="s">
        <v>182</v>
      </c>
      <c r="M97" s="21" t="s">
        <v>174</v>
      </c>
      <c r="N97" s="18">
        <v>2</v>
      </c>
      <c r="O97" s="22">
        <v>44692.616597569446</v>
      </c>
      <c r="P97" s="22">
        <v>44692.616597453707</v>
      </c>
      <c r="Q97" s="18" t="s">
        <v>6840</v>
      </c>
      <c r="R97" s="18" t="s">
        <v>6841</v>
      </c>
      <c r="S97" s="18" t="s">
        <v>6842</v>
      </c>
      <c r="T97" s="18">
        <v>1</v>
      </c>
      <c r="U97" s="18">
        <v>2903</v>
      </c>
      <c r="V97" s="11">
        <f t="shared" si="1"/>
        <v>4126</v>
      </c>
      <c r="W97" s="18"/>
      <c r="X97" s="18">
        <f>Tabela253[[#This Row],[Ordem]]</f>
        <v>2903</v>
      </c>
    </row>
    <row r="98" spans="1:24" ht="22.5" x14ac:dyDescent="0.25">
      <c r="A98" s="18">
        <v>1410</v>
      </c>
      <c r="B98" s="19" t="s">
        <v>6843</v>
      </c>
      <c r="C98" s="18" t="s">
        <v>6735</v>
      </c>
      <c r="D98" s="18" t="s">
        <v>36</v>
      </c>
      <c r="E98" s="19" t="s">
        <v>53</v>
      </c>
      <c r="F98" s="19">
        <v>2</v>
      </c>
      <c r="G98" s="19">
        <v>2</v>
      </c>
      <c r="H98" s="19">
        <v>1</v>
      </c>
      <c r="I98" s="19">
        <v>96</v>
      </c>
      <c r="J98" s="20">
        <v>3500</v>
      </c>
      <c r="K98" s="18" t="s">
        <v>5438</v>
      </c>
      <c r="L98" s="18" t="s">
        <v>182</v>
      </c>
      <c r="M98" s="21" t="s">
        <v>174</v>
      </c>
      <c r="N98" s="18">
        <v>2</v>
      </c>
      <c r="O98" s="22">
        <v>44692.613764930553</v>
      </c>
      <c r="P98" s="22">
        <v>44692.613764930553</v>
      </c>
      <c r="Q98" s="18" t="s">
        <v>4905</v>
      </c>
      <c r="R98" s="18" t="s">
        <v>6736</v>
      </c>
      <c r="S98" s="18" t="s">
        <v>4906</v>
      </c>
      <c r="T98" s="18">
        <v>1</v>
      </c>
      <c r="U98" s="18">
        <v>2902</v>
      </c>
      <c r="V98" s="11">
        <f t="shared" si="1"/>
        <v>1410</v>
      </c>
      <c r="W98" s="18"/>
      <c r="X98" s="18">
        <f>Tabela253[[#This Row],[Ordem]]</f>
        <v>2902</v>
      </c>
    </row>
    <row r="99" spans="1:24" ht="22.5" x14ac:dyDescent="0.25">
      <c r="A99" s="18">
        <v>4125</v>
      </c>
      <c r="B99" s="19" t="s">
        <v>4676</v>
      </c>
      <c r="C99" s="18" t="s">
        <v>6707</v>
      </c>
      <c r="D99" s="18" t="s">
        <v>36</v>
      </c>
      <c r="E99" s="19" t="s">
        <v>53</v>
      </c>
      <c r="F99" s="19">
        <v>673</v>
      </c>
      <c r="G99" s="19">
        <v>3</v>
      </c>
      <c r="H99" s="19">
        <v>2</v>
      </c>
      <c r="I99" s="19">
        <v>169</v>
      </c>
      <c r="J99" s="20">
        <v>7000</v>
      </c>
      <c r="K99" s="18" t="s">
        <v>6419</v>
      </c>
      <c r="L99" s="18" t="s">
        <v>182</v>
      </c>
      <c r="M99" s="21" t="s">
        <v>174</v>
      </c>
      <c r="N99" s="18">
        <v>673</v>
      </c>
      <c r="O99" s="22">
        <v>44692.604826736111</v>
      </c>
      <c r="P99" s="22">
        <v>44692.604826736111</v>
      </c>
      <c r="Q99" s="18" t="s">
        <v>6844</v>
      </c>
      <c r="R99" s="18" t="s">
        <v>6845</v>
      </c>
      <c r="S99" s="18" t="s">
        <v>6846</v>
      </c>
      <c r="T99" s="18">
        <v>1</v>
      </c>
      <c r="U99" s="18">
        <v>2901</v>
      </c>
      <c r="V99" s="11">
        <f t="shared" si="1"/>
        <v>4125</v>
      </c>
      <c r="W99" s="18"/>
      <c r="X99" s="18">
        <f>Tabela253[[#This Row],[Ordem]]</f>
        <v>2901</v>
      </c>
    </row>
    <row r="100" spans="1:24" ht="22.5" x14ac:dyDescent="0.25">
      <c r="A100" s="18">
        <v>4124</v>
      </c>
      <c r="B100" s="19" t="s">
        <v>6500</v>
      </c>
      <c r="C100" s="18" t="s">
        <v>6646</v>
      </c>
      <c r="D100" s="18" t="s">
        <v>36</v>
      </c>
      <c r="E100" s="19" t="s">
        <v>53</v>
      </c>
      <c r="F100" s="19">
        <v>41</v>
      </c>
      <c r="G100" s="19">
        <v>4</v>
      </c>
      <c r="H100" s="19">
        <v>3</v>
      </c>
      <c r="I100" s="19">
        <v>246</v>
      </c>
      <c r="J100" s="20">
        <v>16000</v>
      </c>
      <c r="K100" s="18" t="s">
        <v>6419</v>
      </c>
      <c r="L100" s="18" t="s">
        <v>182</v>
      </c>
      <c r="M100" s="21" t="s">
        <v>174</v>
      </c>
      <c r="N100" s="18">
        <v>41</v>
      </c>
      <c r="O100" s="22">
        <v>44692.539442939815</v>
      </c>
      <c r="P100" s="22">
        <v>44692.539442939815</v>
      </c>
      <c r="Q100" s="18" t="s">
        <v>4801</v>
      </c>
      <c r="R100" s="18" t="s">
        <v>6847</v>
      </c>
      <c r="S100" s="18" t="s">
        <v>6500</v>
      </c>
      <c r="T100" s="18">
        <v>1</v>
      </c>
      <c r="U100" s="18">
        <v>2900</v>
      </c>
      <c r="V100" s="11">
        <f t="shared" si="1"/>
        <v>4124</v>
      </c>
      <c r="W100" s="18"/>
      <c r="X100" s="18">
        <f>Tabela253[[#This Row],[Ordem]]</f>
        <v>2900</v>
      </c>
    </row>
    <row r="101" spans="1:24" ht="22.5" x14ac:dyDescent="0.25">
      <c r="A101" s="18">
        <v>4123</v>
      </c>
      <c r="B101" s="19" t="s">
        <v>6592</v>
      </c>
      <c r="C101" s="18" t="s">
        <v>6593</v>
      </c>
      <c r="D101" s="18" t="s">
        <v>36</v>
      </c>
      <c r="E101" s="19" t="s">
        <v>11</v>
      </c>
      <c r="F101" s="19">
        <v>12</v>
      </c>
      <c r="G101" s="19">
        <v>2</v>
      </c>
      <c r="H101" s="19">
        <v>2</v>
      </c>
      <c r="I101" s="19">
        <v>90</v>
      </c>
      <c r="J101" s="20">
        <v>3500</v>
      </c>
      <c r="K101" s="18" t="s">
        <v>5438</v>
      </c>
      <c r="L101" s="18" t="s">
        <v>3161</v>
      </c>
      <c r="M101" s="21" t="s">
        <v>174</v>
      </c>
      <c r="N101" s="18">
        <v>12</v>
      </c>
      <c r="O101" s="22">
        <v>44692.455136111108</v>
      </c>
      <c r="P101" s="22">
        <v>44692.455136111108</v>
      </c>
      <c r="Q101" s="18" t="s">
        <v>6848</v>
      </c>
      <c r="R101" s="18" t="s">
        <v>6849</v>
      </c>
      <c r="S101" s="18" t="s">
        <v>6850</v>
      </c>
      <c r="T101" s="18">
        <v>1</v>
      </c>
      <c r="U101" s="18">
        <v>2899</v>
      </c>
      <c r="V101" s="11">
        <f t="shared" si="1"/>
        <v>4123</v>
      </c>
      <c r="W101" s="18"/>
      <c r="X101" s="18">
        <f>Tabela253[[#This Row],[Ordem]]</f>
        <v>2899</v>
      </c>
    </row>
    <row r="102" spans="1:24" ht="22.5" x14ac:dyDescent="0.25">
      <c r="A102" s="18">
        <v>4122</v>
      </c>
      <c r="B102" s="19" t="s">
        <v>6675</v>
      </c>
      <c r="C102" s="18" t="s">
        <v>4945</v>
      </c>
      <c r="D102" s="18" t="s">
        <v>36</v>
      </c>
      <c r="E102" s="19" t="s">
        <v>48</v>
      </c>
      <c r="F102" s="19">
        <v>9</v>
      </c>
      <c r="G102" s="19">
        <v>2</v>
      </c>
      <c r="H102" s="19">
        <v>1</v>
      </c>
      <c r="I102" s="19">
        <v>71</v>
      </c>
      <c r="J102" s="20">
        <v>3100</v>
      </c>
      <c r="K102" s="18" t="s">
        <v>5438</v>
      </c>
      <c r="L102" s="18" t="s">
        <v>182</v>
      </c>
      <c r="M102" s="21" t="s">
        <v>174</v>
      </c>
      <c r="N102" s="18">
        <v>9</v>
      </c>
      <c r="O102" s="22">
        <v>44692.436601388887</v>
      </c>
      <c r="P102" s="22">
        <v>44692.436601388887</v>
      </c>
      <c r="Q102" s="18" t="s">
        <v>6851</v>
      </c>
      <c r="R102" s="18" t="s">
        <v>6852</v>
      </c>
      <c r="S102" s="18" t="s">
        <v>6853</v>
      </c>
      <c r="T102" s="18">
        <v>1</v>
      </c>
      <c r="U102" s="18">
        <v>2898</v>
      </c>
      <c r="V102" s="11">
        <f t="shared" si="1"/>
        <v>4122</v>
      </c>
      <c r="W102" s="18"/>
      <c r="X102" s="18">
        <f>Tabela253[[#This Row],[Ordem]]</f>
        <v>2898</v>
      </c>
    </row>
    <row r="103" spans="1:24" x14ac:dyDescent="0.25">
      <c r="A103" s="18">
        <v>4075</v>
      </c>
      <c r="B103" s="19" t="s">
        <v>6242</v>
      </c>
      <c r="C103" s="18" t="s">
        <v>6257</v>
      </c>
      <c r="D103" s="18" t="s">
        <v>7</v>
      </c>
      <c r="E103" s="19" t="s">
        <v>54</v>
      </c>
      <c r="F103" s="19">
        <v>148</v>
      </c>
      <c r="G103" s="19">
        <v>1</v>
      </c>
      <c r="H103" s="19">
        <v>0</v>
      </c>
      <c r="I103" s="19">
        <v>35</v>
      </c>
      <c r="J103" s="20">
        <v>110000</v>
      </c>
      <c r="K103" s="18" t="s">
        <v>5438</v>
      </c>
      <c r="L103" s="18" t="s">
        <v>5438</v>
      </c>
      <c r="M103" s="21" t="s">
        <v>174</v>
      </c>
      <c r="N103" s="18">
        <v>148</v>
      </c>
      <c r="O103" s="22">
        <v>44692.419462268517</v>
      </c>
      <c r="P103" s="22">
        <v>44692.419462268517</v>
      </c>
      <c r="Q103" s="18" t="s">
        <v>6854</v>
      </c>
      <c r="R103" s="18" t="s">
        <v>6855</v>
      </c>
      <c r="S103" s="18" t="s">
        <v>6856</v>
      </c>
      <c r="T103" s="18">
        <v>1</v>
      </c>
      <c r="U103" s="18">
        <v>2897</v>
      </c>
      <c r="V103" s="11">
        <f t="shared" si="1"/>
        <v>4075</v>
      </c>
      <c r="W103" s="18"/>
      <c r="X103" s="18">
        <f>Tabela253[[#This Row],[Ordem]]</f>
        <v>2897</v>
      </c>
    </row>
    <row r="104" spans="1:24" ht="22.5" x14ac:dyDescent="0.25">
      <c r="A104" s="18">
        <v>4121</v>
      </c>
      <c r="B104" s="19" t="s">
        <v>6489</v>
      </c>
      <c r="C104" s="18" t="s">
        <v>6490</v>
      </c>
      <c r="D104" s="18" t="s">
        <v>36</v>
      </c>
      <c r="E104" s="19" t="s">
        <v>48</v>
      </c>
      <c r="F104" s="19">
        <v>52</v>
      </c>
      <c r="G104" s="19">
        <v>2</v>
      </c>
      <c r="H104" s="19">
        <v>0</v>
      </c>
      <c r="I104" s="19">
        <v>70</v>
      </c>
      <c r="J104" s="20">
        <v>2190</v>
      </c>
      <c r="K104" s="18" t="s">
        <v>6419</v>
      </c>
      <c r="L104" s="18" t="s">
        <v>6491</v>
      </c>
      <c r="M104" s="21" t="s">
        <v>174</v>
      </c>
      <c r="N104" s="18">
        <v>52</v>
      </c>
      <c r="O104" s="22">
        <v>44692.401220254629</v>
      </c>
      <c r="P104" s="22">
        <v>44692.401220023145</v>
      </c>
      <c r="Q104" s="18" t="s">
        <v>162</v>
      </c>
      <c r="R104" s="18" t="s">
        <v>6857</v>
      </c>
      <c r="S104" s="18" t="s">
        <v>6858</v>
      </c>
      <c r="T104" s="18">
        <v>1</v>
      </c>
      <c r="U104" s="18">
        <v>2896</v>
      </c>
      <c r="V104" s="11">
        <f t="shared" si="1"/>
        <v>4121</v>
      </c>
      <c r="W104" s="18"/>
      <c r="X104" s="18">
        <f>Tabela253[[#This Row],[Ordem]]</f>
        <v>2896</v>
      </c>
    </row>
    <row r="105" spans="1:24" ht="22.5" x14ac:dyDescent="0.25">
      <c r="A105" s="18">
        <v>4120</v>
      </c>
      <c r="B105" s="19" t="s">
        <v>6489</v>
      </c>
      <c r="C105" s="18" t="s">
        <v>6490</v>
      </c>
      <c r="D105" s="18" t="s">
        <v>36</v>
      </c>
      <c r="E105" s="19" t="s">
        <v>48</v>
      </c>
      <c r="F105" s="19">
        <v>51</v>
      </c>
      <c r="G105" s="19">
        <v>2</v>
      </c>
      <c r="H105" s="19">
        <v>0</v>
      </c>
      <c r="I105" s="19">
        <v>70</v>
      </c>
      <c r="J105" s="20">
        <v>2190</v>
      </c>
      <c r="K105" s="18" t="s">
        <v>6419</v>
      </c>
      <c r="L105" s="18" t="s">
        <v>6491</v>
      </c>
      <c r="M105" s="21" t="s">
        <v>174</v>
      </c>
      <c r="N105" s="18">
        <v>51</v>
      </c>
      <c r="O105" s="22">
        <v>44691.708842476852</v>
      </c>
      <c r="P105" s="22">
        <v>44691.708842245367</v>
      </c>
      <c r="Q105" s="18" t="s">
        <v>114</v>
      </c>
      <c r="R105" s="18" t="s">
        <v>6859</v>
      </c>
      <c r="S105" s="18" t="s">
        <v>6860</v>
      </c>
      <c r="T105" s="18">
        <v>1</v>
      </c>
      <c r="U105" s="18">
        <v>2895</v>
      </c>
      <c r="V105" s="11">
        <f t="shared" si="1"/>
        <v>4120</v>
      </c>
      <c r="W105" s="18"/>
      <c r="X105" s="18">
        <f>Tabela253[[#This Row],[Ordem]]</f>
        <v>2895</v>
      </c>
    </row>
    <row r="106" spans="1:24" ht="22.5" x14ac:dyDescent="0.25">
      <c r="A106" s="18">
        <v>2252</v>
      </c>
      <c r="B106" s="19" t="s">
        <v>4676</v>
      </c>
      <c r="C106" s="18" t="s">
        <v>6707</v>
      </c>
      <c r="D106" s="18" t="s">
        <v>36</v>
      </c>
      <c r="E106" s="19" t="s">
        <v>53</v>
      </c>
      <c r="F106" s="19">
        <v>672</v>
      </c>
      <c r="G106" s="19">
        <v>3</v>
      </c>
      <c r="H106" s="19">
        <v>2</v>
      </c>
      <c r="I106" s="19">
        <v>169</v>
      </c>
      <c r="J106" s="20">
        <v>7000</v>
      </c>
      <c r="K106" s="18" t="s">
        <v>5438</v>
      </c>
      <c r="L106" s="18" t="s">
        <v>182</v>
      </c>
      <c r="M106" s="21" t="s">
        <v>174</v>
      </c>
      <c r="N106" s="18">
        <v>672</v>
      </c>
      <c r="O106" s="22">
        <v>44691.621464236108</v>
      </c>
      <c r="P106" s="22">
        <v>44691.62146412037</v>
      </c>
      <c r="Q106" s="18" t="s">
        <v>6861</v>
      </c>
      <c r="R106" s="18" t="s">
        <v>6474</v>
      </c>
      <c r="S106" s="18" t="s">
        <v>5004</v>
      </c>
      <c r="T106" s="18">
        <v>1</v>
      </c>
      <c r="U106" s="18">
        <v>2894</v>
      </c>
      <c r="V106" s="11">
        <f t="shared" si="1"/>
        <v>2252</v>
      </c>
      <c r="W106" s="18"/>
      <c r="X106" s="18">
        <f>Tabela253[[#This Row],[Ordem]]</f>
        <v>2894</v>
      </c>
    </row>
    <row r="107" spans="1:24" ht="22.5" x14ac:dyDescent="0.25">
      <c r="A107" s="18">
        <v>4119</v>
      </c>
      <c r="B107" s="19" t="s">
        <v>6489</v>
      </c>
      <c r="C107" s="18" t="s">
        <v>6490</v>
      </c>
      <c r="D107" s="18" t="s">
        <v>36</v>
      </c>
      <c r="E107" s="19" t="s">
        <v>48</v>
      </c>
      <c r="F107" s="19">
        <v>51</v>
      </c>
      <c r="G107" s="19">
        <v>2</v>
      </c>
      <c r="H107" s="19">
        <v>0</v>
      </c>
      <c r="I107" s="19">
        <v>70</v>
      </c>
      <c r="J107" s="20">
        <v>2190</v>
      </c>
      <c r="K107" s="18" t="s">
        <v>6419</v>
      </c>
      <c r="L107" s="18" t="s">
        <v>6491</v>
      </c>
      <c r="M107" s="21" t="s">
        <v>174</v>
      </c>
      <c r="N107" s="18">
        <v>51</v>
      </c>
      <c r="O107" s="22">
        <v>44691.484907523147</v>
      </c>
      <c r="P107" s="22">
        <v>44691.484907523147</v>
      </c>
      <c r="Q107" s="18" t="s">
        <v>6862</v>
      </c>
      <c r="R107" s="18" t="s">
        <v>6863</v>
      </c>
      <c r="S107" s="18" t="s">
        <v>6864</v>
      </c>
      <c r="T107" s="18">
        <v>1</v>
      </c>
      <c r="U107" s="18">
        <v>2893</v>
      </c>
      <c r="V107" s="11">
        <f t="shared" si="1"/>
        <v>4119</v>
      </c>
      <c r="W107" s="18"/>
      <c r="X107" s="18">
        <f>Tabela253[[#This Row],[Ordem]]</f>
        <v>2893</v>
      </c>
    </row>
    <row r="108" spans="1:24" ht="22.5" x14ac:dyDescent="0.25">
      <c r="A108" s="18">
        <v>4118</v>
      </c>
      <c r="B108" s="19" t="s">
        <v>6489</v>
      </c>
      <c r="C108" s="18" t="s">
        <v>6490</v>
      </c>
      <c r="D108" s="18" t="s">
        <v>36</v>
      </c>
      <c r="E108" s="19" t="s">
        <v>48</v>
      </c>
      <c r="F108" s="19">
        <v>51</v>
      </c>
      <c r="G108" s="19">
        <v>2</v>
      </c>
      <c r="H108" s="19">
        <v>0</v>
      </c>
      <c r="I108" s="19">
        <v>70</v>
      </c>
      <c r="J108" s="20">
        <v>2190</v>
      </c>
      <c r="K108" s="18" t="s">
        <v>6419</v>
      </c>
      <c r="L108" s="18" t="s">
        <v>6491</v>
      </c>
      <c r="M108" s="21" t="s">
        <v>174</v>
      </c>
      <c r="N108" s="18">
        <v>51</v>
      </c>
      <c r="O108" s="22">
        <v>44691.432175000002</v>
      </c>
      <c r="P108" s="22">
        <v>44691.432175000002</v>
      </c>
      <c r="Q108" s="18" t="s">
        <v>256</v>
      </c>
      <c r="R108" s="18" t="s">
        <v>6865</v>
      </c>
      <c r="S108" s="18" t="s">
        <v>6866</v>
      </c>
      <c r="T108" s="18">
        <v>1</v>
      </c>
      <c r="U108" s="18">
        <v>2892</v>
      </c>
      <c r="V108" s="11">
        <f t="shared" si="1"/>
        <v>4118</v>
      </c>
      <c r="W108" s="18"/>
      <c r="X108" s="18">
        <f>Tabela253[[#This Row],[Ordem]]</f>
        <v>2892</v>
      </c>
    </row>
    <row r="109" spans="1:24" x14ac:dyDescent="0.25">
      <c r="A109" s="18">
        <v>4117</v>
      </c>
      <c r="B109" s="19" t="s">
        <v>6592</v>
      </c>
      <c r="C109" s="18" t="s">
        <v>6593</v>
      </c>
      <c r="D109" s="18" t="s">
        <v>36</v>
      </c>
      <c r="E109" s="19" t="s">
        <v>11</v>
      </c>
      <c r="F109" s="19">
        <v>11</v>
      </c>
      <c r="G109" s="19">
        <v>2</v>
      </c>
      <c r="H109" s="19">
        <v>2</v>
      </c>
      <c r="I109" s="19">
        <v>90</v>
      </c>
      <c r="J109" s="20">
        <v>3500</v>
      </c>
      <c r="K109" s="18" t="s">
        <v>5438</v>
      </c>
      <c r="L109" s="18" t="s">
        <v>3161</v>
      </c>
      <c r="M109" s="21" t="s">
        <v>174</v>
      </c>
      <c r="N109" s="18">
        <v>11</v>
      </c>
      <c r="O109" s="22">
        <v>44691.429039930554</v>
      </c>
      <c r="P109" s="22">
        <v>44691.429039814815</v>
      </c>
      <c r="Q109" s="18" t="s">
        <v>6867</v>
      </c>
      <c r="R109" s="18" t="s">
        <v>6868</v>
      </c>
      <c r="S109" s="18" t="s">
        <v>6869</v>
      </c>
      <c r="T109" s="18">
        <v>1</v>
      </c>
      <c r="U109" s="18">
        <v>2891</v>
      </c>
      <c r="V109" s="11">
        <f t="shared" si="1"/>
        <v>4117</v>
      </c>
      <c r="W109" s="18"/>
      <c r="X109" s="18">
        <f>Tabela253[[#This Row],[Ordem]]</f>
        <v>2891</v>
      </c>
    </row>
    <row r="110" spans="1:24" ht="22.5" x14ac:dyDescent="0.25">
      <c r="A110" s="18">
        <v>4115</v>
      </c>
      <c r="B110" s="19" t="s">
        <v>6489</v>
      </c>
      <c r="C110" s="18" t="s">
        <v>6490</v>
      </c>
      <c r="D110" s="18" t="s">
        <v>36</v>
      </c>
      <c r="E110" s="19" t="s">
        <v>48</v>
      </c>
      <c r="F110" s="19">
        <v>50</v>
      </c>
      <c r="G110" s="19">
        <v>2</v>
      </c>
      <c r="H110" s="19">
        <v>0</v>
      </c>
      <c r="I110" s="19">
        <v>70</v>
      </c>
      <c r="J110" s="20">
        <v>2190</v>
      </c>
      <c r="K110" s="18" t="s">
        <v>6419</v>
      </c>
      <c r="L110" s="18" t="s">
        <v>6491</v>
      </c>
      <c r="M110" s="21" t="s">
        <v>174</v>
      </c>
      <c r="N110" s="18">
        <v>50</v>
      </c>
      <c r="O110" s="22">
        <v>44690.694110879631</v>
      </c>
      <c r="P110" s="22">
        <v>44690.694110648146</v>
      </c>
      <c r="Q110" s="18" t="s">
        <v>6870</v>
      </c>
      <c r="R110" s="18" t="s">
        <v>6871</v>
      </c>
      <c r="S110" s="18" t="s">
        <v>6872</v>
      </c>
      <c r="T110" s="18">
        <v>1</v>
      </c>
      <c r="U110" s="18">
        <v>2890</v>
      </c>
      <c r="V110" s="11">
        <f t="shared" si="1"/>
        <v>4115</v>
      </c>
      <c r="W110" s="18"/>
      <c r="X110" s="18">
        <f>Tabela253[[#This Row],[Ordem]]</f>
        <v>2890</v>
      </c>
    </row>
    <row r="111" spans="1:24" x14ac:dyDescent="0.25">
      <c r="A111" s="18">
        <v>4114</v>
      </c>
      <c r="B111" s="19">
        <v>0</v>
      </c>
      <c r="C111" s="18" t="s">
        <v>174</v>
      </c>
      <c r="D111" s="18" t="s">
        <v>36</v>
      </c>
      <c r="E111" s="19" t="s">
        <v>174</v>
      </c>
      <c r="F111" s="19">
        <v>44690</v>
      </c>
      <c r="G111" s="19">
        <v>0</v>
      </c>
      <c r="H111" s="19">
        <v>0</v>
      </c>
      <c r="I111" s="19">
        <v>0</v>
      </c>
      <c r="J111" s="20">
        <v>0</v>
      </c>
      <c r="K111" s="18" t="s">
        <v>3161</v>
      </c>
      <c r="L111" s="18">
        <v>0</v>
      </c>
      <c r="M111" s="21" t="s">
        <v>174</v>
      </c>
      <c r="N111" s="18">
        <v>44690</v>
      </c>
      <c r="O111" s="22">
        <v>44690.675839004631</v>
      </c>
      <c r="P111" s="22">
        <v>44690.675838773146</v>
      </c>
      <c r="Q111" s="18" t="s">
        <v>4892</v>
      </c>
      <c r="R111" s="18" t="s">
        <v>6873</v>
      </c>
      <c r="S111" s="18" t="s">
        <v>6874</v>
      </c>
      <c r="T111" s="18">
        <v>1</v>
      </c>
      <c r="U111" s="18">
        <v>2889</v>
      </c>
      <c r="V111" s="11">
        <f t="shared" si="1"/>
        <v>4114</v>
      </c>
      <c r="W111" s="18"/>
      <c r="X111" s="18">
        <f>Tabela253[[#This Row],[Ordem]]</f>
        <v>2889</v>
      </c>
    </row>
    <row r="112" spans="1:24" x14ac:dyDescent="0.25">
      <c r="A112" s="18">
        <v>4111</v>
      </c>
      <c r="B112" s="19" t="s">
        <v>6592</v>
      </c>
      <c r="C112" s="18" t="s">
        <v>6593</v>
      </c>
      <c r="D112" s="18" t="s">
        <v>36</v>
      </c>
      <c r="E112" s="19" t="s">
        <v>11</v>
      </c>
      <c r="F112" s="19">
        <v>10</v>
      </c>
      <c r="G112" s="19">
        <v>2</v>
      </c>
      <c r="H112" s="19">
        <v>2</v>
      </c>
      <c r="I112" s="19">
        <v>90</v>
      </c>
      <c r="J112" s="20">
        <v>3500</v>
      </c>
      <c r="K112" s="18" t="s">
        <v>5438</v>
      </c>
      <c r="L112" s="18" t="s">
        <v>3161</v>
      </c>
      <c r="M112" s="21" t="s">
        <v>174</v>
      </c>
      <c r="N112" s="18">
        <v>10</v>
      </c>
      <c r="O112" s="22">
        <v>44690.490706365737</v>
      </c>
      <c r="P112" s="22">
        <v>44690.490706365737</v>
      </c>
      <c r="Q112" s="18" t="s">
        <v>6875</v>
      </c>
      <c r="R112" s="18" t="s">
        <v>6876</v>
      </c>
      <c r="S112" s="18" t="s">
        <v>6877</v>
      </c>
      <c r="T112" s="18">
        <v>1</v>
      </c>
      <c r="U112" s="18">
        <v>2888</v>
      </c>
      <c r="V112" s="11">
        <f t="shared" si="1"/>
        <v>4111</v>
      </c>
      <c r="W112" s="18"/>
      <c r="X112" s="18">
        <f>Tabela253[[#This Row],[Ordem]]</f>
        <v>2888</v>
      </c>
    </row>
    <row r="113" spans="1:24" ht="22.5" x14ac:dyDescent="0.25">
      <c r="A113" s="18">
        <v>1615</v>
      </c>
      <c r="B113" s="19" t="s">
        <v>6592</v>
      </c>
      <c r="C113" s="18" t="s">
        <v>6593</v>
      </c>
      <c r="D113" s="18" t="s">
        <v>36</v>
      </c>
      <c r="E113" s="19" t="s">
        <v>11</v>
      </c>
      <c r="F113" s="19">
        <v>10</v>
      </c>
      <c r="G113" s="19">
        <v>2</v>
      </c>
      <c r="H113" s="19">
        <v>2</v>
      </c>
      <c r="I113" s="19">
        <v>90</v>
      </c>
      <c r="J113" s="20">
        <v>3500</v>
      </c>
      <c r="K113" s="18" t="s">
        <v>6419</v>
      </c>
      <c r="L113" s="18" t="s">
        <v>3161</v>
      </c>
      <c r="M113" s="21" t="s">
        <v>174</v>
      </c>
      <c r="N113" s="18">
        <v>10</v>
      </c>
      <c r="O113" s="22">
        <v>44690.461378935186</v>
      </c>
      <c r="P113" s="22">
        <v>44690.461378935186</v>
      </c>
      <c r="Q113" s="18" t="s">
        <v>4924</v>
      </c>
      <c r="R113" s="18" t="s">
        <v>6878</v>
      </c>
      <c r="S113" s="18" t="s">
        <v>4925</v>
      </c>
      <c r="T113" s="18">
        <v>1</v>
      </c>
      <c r="U113" s="18">
        <v>2887</v>
      </c>
      <c r="V113" s="11">
        <f t="shared" si="1"/>
        <v>1615</v>
      </c>
      <c r="W113" s="18"/>
      <c r="X113" s="18">
        <f>Tabela253[[#This Row],[Ordem]]</f>
        <v>2887</v>
      </c>
    </row>
    <row r="114" spans="1:24" ht="22.5" x14ac:dyDescent="0.25">
      <c r="A114" s="18">
        <v>4110</v>
      </c>
      <c r="B114" s="19" t="s">
        <v>6489</v>
      </c>
      <c r="C114" s="18" t="s">
        <v>6490</v>
      </c>
      <c r="D114" s="18" t="s">
        <v>36</v>
      </c>
      <c r="E114" s="19" t="s">
        <v>48</v>
      </c>
      <c r="F114" s="19">
        <v>50</v>
      </c>
      <c r="G114" s="19">
        <v>2</v>
      </c>
      <c r="H114" s="19">
        <v>0</v>
      </c>
      <c r="I114" s="19">
        <v>70</v>
      </c>
      <c r="J114" s="20">
        <v>2190</v>
      </c>
      <c r="K114" s="18" t="s">
        <v>6419</v>
      </c>
      <c r="L114" s="18" t="s">
        <v>6491</v>
      </c>
      <c r="M114" s="21" t="s">
        <v>174</v>
      </c>
      <c r="N114" s="18">
        <v>50</v>
      </c>
      <c r="O114" s="22">
        <v>44690.43998171296</v>
      </c>
      <c r="P114" s="22">
        <v>44690.439981481482</v>
      </c>
      <c r="Q114" s="18" t="s">
        <v>6879</v>
      </c>
      <c r="R114" s="18" t="s">
        <v>6880</v>
      </c>
      <c r="S114" s="18" t="s">
        <v>6881</v>
      </c>
      <c r="T114" s="18">
        <v>1</v>
      </c>
      <c r="U114" s="18">
        <v>2886</v>
      </c>
      <c r="V114" s="11">
        <f t="shared" si="1"/>
        <v>4110</v>
      </c>
      <c r="W114" s="18"/>
      <c r="X114" s="18">
        <f>Tabela253[[#This Row],[Ordem]]</f>
        <v>2886</v>
      </c>
    </row>
    <row r="115" spans="1:24" x14ac:dyDescent="0.25">
      <c r="A115" s="18">
        <v>4109</v>
      </c>
      <c r="B115" s="19" t="s">
        <v>4676</v>
      </c>
      <c r="C115" s="18" t="s">
        <v>6707</v>
      </c>
      <c r="D115" s="18" t="s">
        <v>36</v>
      </c>
      <c r="E115" s="19" t="s">
        <v>53</v>
      </c>
      <c r="F115" s="19">
        <v>671</v>
      </c>
      <c r="G115" s="19">
        <v>3</v>
      </c>
      <c r="H115" s="19">
        <v>2</v>
      </c>
      <c r="I115" s="19">
        <v>169</v>
      </c>
      <c r="J115" s="20">
        <v>7000</v>
      </c>
      <c r="K115" s="18" t="s">
        <v>5438</v>
      </c>
      <c r="L115" s="18" t="s">
        <v>182</v>
      </c>
      <c r="M115" s="21" t="s">
        <v>174</v>
      </c>
      <c r="N115" s="18">
        <v>671</v>
      </c>
      <c r="O115" s="22">
        <v>44690.424217939813</v>
      </c>
      <c r="P115" s="22">
        <v>44690.424217939813</v>
      </c>
      <c r="Q115" s="18" t="s">
        <v>4804</v>
      </c>
      <c r="R115" s="18" t="s">
        <v>6882</v>
      </c>
      <c r="S115" s="18" t="s">
        <v>6883</v>
      </c>
      <c r="T115" s="18">
        <v>1</v>
      </c>
      <c r="U115" s="18">
        <v>2885</v>
      </c>
      <c r="V115" s="11">
        <f t="shared" si="1"/>
        <v>4109</v>
      </c>
      <c r="W115" s="18"/>
      <c r="X115" s="18">
        <f>Tabela253[[#This Row],[Ordem]]</f>
        <v>2885</v>
      </c>
    </row>
    <row r="116" spans="1:24" ht="33.75" x14ac:dyDescent="0.25">
      <c r="A116" s="18">
        <v>4108</v>
      </c>
      <c r="B116" s="19" t="s">
        <v>4676</v>
      </c>
      <c r="C116" s="18" t="s">
        <v>6707</v>
      </c>
      <c r="D116" s="18" t="s">
        <v>36</v>
      </c>
      <c r="E116" s="19" t="s">
        <v>53</v>
      </c>
      <c r="F116" s="19">
        <v>671</v>
      </c>
      <c r="G116" s="19">
        <v>3</v>
      </c>
      <c r="H116" s="19">
        <v>2</v>
      </c>
      <c r="I116" s="19">
        <v>169</v>
      </c>
      <c r="J116" s="20">
        <v>7000</v>
      </c>
      <c r="K116" s="18" t="s">
        <v>6419</v>
      </c>
      <c r="L116" s="18" t="s">
        <v>182</v>
      </c>
      <c r="M116" s="21" t="s">
        <v>174</v>
      </c>
      <c r="N116" s="18">
        <v>671</v>
      </c>
      <c r="O116" s="22">
        <v>44690.417144212966</v>
      </c>
      <c r="P116" s="22">
        <v>44690.41714409722</v>
      </c>
      <c r="Q116" s="18" t="s">
        <v>6884</v>
      </c>
      <c r="R116" s="18" t="s">
        <v>6885</v>
      </c>
      <c r="S116" s="18" t="s">
        <v>6886</v>
      </c>
      <c r="T116" s="18">
        <v>1</v>
      </c>
      <c r="U116" s="18">
        <v>2884</v>
      </c>
      <c r="V116" s="11">
        <f t="shared" si="1"/>
        <v>4108</v>
      </c>
      <c r="W116" s="18"/>
      <c r="X116" s="18">
        <f>Tabela253[[#This Row],[Ordem]]</f>
        <v>2884</v>
      </c>
    </row>
    <row r="117" spans="1:24" x14ac:dyDescent="0.25">
      <c r="A117" s="18">
        <v>4107</v>
      </c>
      <c r="B117" s="19" t="s">
        <v>6675</v>
      </c>
      <c r="C117" s="18" t="s">
        <v>4945</v>
      </c>
      <c r="D117" s="18" t="s">
        <v>36</v>
      </c>
      <c r="E117" s="19" t="s">
        <v>48</v>
      </c>
      <c r="F117" s="19">
        <v>7</v>
      </c>
      <c r="G117" s="19">
        <v>2</v>
      </c>
      <c r="H117" s="19">
        <v>1</v>
      </c>
      <c r="I117" s="19">
        <v>71</v>
      </c>
      <c r="J117" s="20">
        <v>3100</v>
      </c>
      <c r="K117" s="18" t="s">
        <v>5438</v>
      </c>
      <c r="L117" s="18" t="s">
        <v>182</v>
      </c>
      <c r="M117" s="21" t="s">
        <v>174</v>
      </c>
      <c r="N117" s="18">
        <v>7</v>
      </c>
      <c r="O117" s="22">
        <v>44690.394236805558</v>
      </c>
      <c r="P117" s="22">
        <v>44690.394236574073</v>
      </c>
      <c r="Q117" s="18" t="s">
        <v>6887</v>
      </c>
      <c r="R117" s="18" t="s">
        <v>6888</v>
      </c>
      <c r="S117" s="18" t="s">
        <v>6889</v>
      </c>
      <c r="T117" s="18">
        <v>1</v>
      </c>
      <c r="U117" s="18">
        <v>2883</v>
      </c>
      <c r="V117" s="11">
        <f t="shared" si="1"/>
        <v>4107</v>
      </c>
      <c r="W117" s="18"/>
      <c r="X117" s="18">
        <f>Tabela253[[#This Row],[Ordem]]</f>
        <v>2883</v>
      </c>
    </row>
    <row r="118" spans="1:24" ht="22.5" x14ac:dyDescent="0.25">
      <c r="A118" s="18">
        <v>4106</v>
      </c>
      <c r="B118" s="19" t="s">
        <v>6675</v>
      </c>
      <c r="C118" s="18" t="s">
        <v>4945</v>
      </c>
      <c r="D118" s="18" t="s">
        <v>36</v>
      </c>
      <c r="E118" s="19" t="s">
        <v>48</v>
      </c>
      <c r="F118" s="19">
        <v>7</v>
      </c>
      <c r="G118" s="19">
        <v>2</v>
      </c>
      <c r="H118" s="19">
        <v>1</v>
      </c>
      <c r="I118" s="19">
        <v>71</v>
      </c>
      <c r="J118" s="20">
        <v>3100</v>
      </c>
      <c r="K118" s="18" t="s">
        <v>6419</v>
      </c>
      <c r="L118" s="18" t="s">
        <v>182</v>
      </c>
      <c r="M118" s="21" t="s">
        <v>174</v>
      </c>
      <c r="N118" s="18">
        <v>7</v>
      </c>
      <c r="O118" s="22">
        <v>44690.390757986112</v>
      </c>
      <c r="P118" s="22">
        <v>44690.390757986112</v>
      </c>
      <c r="Q118" s="18" t="s">
        <v>6502</v>
      </c>
      <c r="R118" s="18" t="s">
        <v>6890</v>
      </c>
      <c r="S118" s="18" t="s">
        <v>6891</v>
      </c>
      <c r="T118" s="18">
        <v>1</v>
      </c>
      <c r="U118" s="18">
        <v>2882</v>
      </c>
      <c r="V118" s="11">
        <f t="shared" si="1"/>
        <v>4106</v>
      </c>
      <c r="W118" s="18"/>
      <c r="X118" s="18">
        <f>Tabela253[[#This Row],[Ordem]]</f>
        <v>2882</v>
      </c>
    </row>
    <row r="119" spans="1:24" ht="22.5" x14ac:dyDescent="0.25">
      <c r="A119" s="18">
        <v>4105</v>
      </c>
      <c r="B119" s="19" t="s">
        <v>6675</v>
      </c>
      <c r="C119" s="18" t="s">
        <v>4945</v>
      </c>
      <c r="D119" s="18" t="s">
        <v>36</v>
      </c>
      <c r="E119" s="19" t="s">
        <v>48</v>
      </c>
      <c r="F119" s="19">
        <v>7</v>
      </c>
      <c r="G119" s="19">
        <v>2</v>
      </c>
      <c r="H119" s="19">
        <v>1</v>
      </c>
      <c r="I119" s="19">
        <v>71</v>
      </c>
      <c r="J119" s="20">
        <v>3100</v>
      </c>
      <c r="K119" s="18" t="s">
        <v>5438</v>
      </c>
      <c r="L119" s="18" t="s">
        <v>182</v>
      </c>
      <c r="M119" s="21" t="s">
        <v>174</v>
      </c>
      <c r="N119" s="18">
        <v>7</v>
      </c>
      <c r="O119" s="22">
        <v>44690.387165856482</v>
      </c>
      <c r="P119" s="22">
        <v>44690.387165856482</v>
      </c>
      <c r="Q119" s="18" t="s">
        <v>199</v>
      </c>
      <c r="R119" s="18" t="s">
        <v>6892</v>
      </c>
      <c r="S119" s="18" t="s">
        <v>6893</v>
      </c>
      <c r="T119" s="18">
        <v>1</v>
      </c>
      <c r="U119" s="18">
        <v>2881</v>
      </c>
      <c r="V119" s="11">
        <f t="shared" si="1"/>
        <v>4105</v>
      </c>
      <c r="W119" s="18"/>
      <c r="X119" s="18">
        <f>Tabela253[[#This Row],[Ordem]]</f>
        <v>2881</v>
      </c>
    </row>
    <row r="120" spans="1:24" ht="22.5" x14ac:dyDescent="0.25">
      <c r="A120" s="18">
        <v>4104</v>
      </c>
      <c r="B120" s="19" t="s">
        <v>6592</v>
      </c>
      <c r="C120" s="18" t="s">
        <v>6593</v>
      </c>
      <c r="D120" s="18" t="s">
        <v>36</v>
      </c>
      <c r="E120" s="19" t="s">
        <v>11</v>
      </c>
      <c r="F120" s="19">
        <v>10</v>
      </c>
      <c r="G120" s="19">
        <v>2</v>
      </c>
      <c r="H120" s="19">
        <v>2</v>
      </c>
      <c r="I120" s="19">
        <v>90</v>
      </c>
      <c r="J120" s="20">
        <v>3800</v>
      </c>
      <c r="K120" s="18" t="s">
        <v>6419</v>
      </c>
      <c r="L120" s="18" t="s">
        <v>3161</v>
      </c>
      <c r="M120" s="21" t="s">
        <v>174</v>
      </c>
      <c r="N120" s="18">
        <v>10</v>
      </c>
      <c r="O120" s="22">
        <v>44690.380625810183</v>
      </c>
      <c r="P120" s="22">
        <v>44690.380625694444</v>
      </c>
      <c r="Q120" s="18" t="s">
        <v>6894</v>
      </c>
      <c r="R120" s="18" t="s">
        <v>6895</v>
      </c>
      <c r="S120" s="18" t="s">
        <v>6896</v>
      </c>
      <c r="T120" s="18">
        <v>1</v>
      </c>
      <c r="U120" s="18">
        <v>2880</v>
      </c>
      <c r="V120" s="11">
        <f t="shared" si="1"/>
        <v>4104</v>
      </c>
      <c r="W120" s="18"/>
      <c r="X120" s="18">
        <f>Tabela253[[#This Row],[Ordem]]</f>
        <v>2880</v>
      </c>
    </row>
    <row r="121" spans="1:24" ht="22.5" x14ac:dyDescent="0.25">
      <c r="A121" s="18">
        <v>4103</v>
      </c>
      <c r="B121" s="19" t="s">
        <v>5017</v>
      </c>
      <c r="C121" s="18" t="s">
        <v>4850</v>
      </c>
      <c r="D121" s="18" t="s">
        <v>7</v>
      </c>
      <c r="E121" s="19" t="s">
        <v>53</v>
      </c>
      <c r="F121" s="19">
        <v>261</v>
      </c>
      <c r="G121" s="19">
        <v>3</v>
      </c>
      <c r="H121" s="19">
        <v>1</v>
      </c>
      <c r="I121" s="19">
        <v>103</v>
      </c>
      <c r="J121" s="20">
        <v>1350000</v>
      </c>
      <c r="K121" s="18" t="s">
        <v>6419</v>
      </c>
      <c r="L121" s="18" t="s">
        <v>4976</v>
      </c>
      <c r="M121" s="21" t="s">
        <v>174</v>
      </c>
      <c r="N121" s="18">
        <v>261</v>
      </c>
      <c r="O121" s="22">
        <v>44687.713929513891</v>
      </c>
      <c r="P121" s="22">
        <v>44687.713929513891</v>
      </c>
      <c r="Q121" s="18" t="s">
        <v>6897</v>
      </c>
      <c r="R121" s="18" t="s">
        <v>6898</v>
      </c>
      <c r="S121" s="18" t="s">
        <v>6899</v>
      </c>
      <c r="T121" s="18">
        <v>1</v>
      </c>
      <c r="U121" s="18">
        <v>2879</v>
      </c>
      <c r="V121" s="11">
        <f t="shared" si="1"/>
        <v>4103</v>
      </c>
      <c r="W121" s="18"/>
      <c r="X121" s="18">
        <f>Tabela253[[#This Row],[Ordem]]</f>
        <v>2879</v>
      </c>
    </row>
    <row r="122" spans="1:24" x14ac:dyDescent="0.25">
      <c r="A122" s="18">
        <v>4102</v>
      </c>
      <c r="B122" s="19" t="s">
        <v>6592</v>
      </c>
      <c r="C122" s="18" t="s">
        <v>6593</v>
      </c>
      <c r="D122" s="18" t="s">
        <v>36</v>
      </c>
      <c r="E122" s="19" t="s">
        <v>11</v>
      </c>
      <c r="F122" s="19">
        <v>7</v>
      </c>
      <c r="G122" s="19">
        <v>2</v>
      </c>
      <c r="H122" s="19">
        <v>2</v>
      </c>
      <c r="I122" s="19">
        <v>90</v>
      </c>
      <c r="J122" s="20">
        <v>3800</v>
      </c>
      <c r="K122" s="18" t="s">
        <v>5438</v>
      </c>
      <c r="L122" s="18" t="s">
        <v>3161</v>
      </c>
      <c r="M122" s="21" t="s">
        <v>174</v>
      </c>
      <c r="N122" s="18">
        <v>7</v>
      </c>
      <c r="O122" s="22">
        <v>44687.659602893516</v>
      </c>
      <c r="P122" s="22">
        <v>44687.659602893516</v>
      </c>
      <c r="Q122" s="18" t="s">
        <v>1513</v>
      </c>
      <c r="R122" s="18" t="s">
        <v>6900</v>
      </c>
      <c r="S122" s="18" t="s">
        <v>6901</v>
      </c>
      <c r="T122" s="18">
        <v>1</v>
      </c>
      <c r="U122" s="18">
        <v>2878</v>
      </c>
      <c r="V122" s="11">
        <f t="shared" si="1"/>
        <v>4102</v>
      </c>
      <c r="W122" s="18"/>
      <c r="X122" s="18">
        <f>Tabela253[[#This Row],[Ordem]]</f>
        <v>2878</v>
      </c>
    </row>
    <row r="123" spans="1:24" x14ac:dyDescent="0.25">
      <c r="A123" s="18">
        <v>4063</v>
      </c>
      <c r="B123" s="19" t="s">
        <v>5012</v>
      </c>
      <c r="C123" s="18" t="s">
        <v>4783</v>
      </c>
      <c r="D123" s="18" t="s">
        <v>36</v>
      </c>
      <c r="E123" s="19" t="s">
        <v>54</v>
      </c>
      <c r="F123" s="19">
        <v>689</v>
      </c>
      <c r="G123" s="19">
        <v>3</v>
      </c>
      <c r="H123" s="19">
        <v>0</v>
      </c>
      <c r="I123" s="19">
        <v>116</v>
      </c>
      <c r="J123" s="20">
        <v>1800</v>
      </c>
      <c r="K123" s="18" t="s">
        <v>3161</v>
      </c>
      <c r="L123" s="18" t="s">
        <v>182</v>
      </c>
      <c r="M123" s="21" t="s">
        <v>174</v>
      </c>
      <c r="N123" s="18">
        <v>689</v>
      </c>
      <c r="O123" s="22">
        <v>44687.635178009259</v>
      </c>
      <c r="P123" s="22">
        <v>44687.635178009259</v>
      </c>
      <c r="Q123" s="18" t="s">
        <v>6255</v>
      </c>
      <c r="R123" s="18" t="s">
        <v>6902</v>
      </c>
      <c r="S123" s="18" t="s">
        <v>6903</v>
      </c>
      <c r="T123" s="18">
        <v>1</v>
      </c>
      <c r="U123" s="18">
        <v>2877</v>
      </c>
      <c r="V123" s="11">
        <f t="shared" si="1"/>
        <v>4063</v>
      </c>
      <c r="W123" s="18"/>
      <c r="X123" s="18">
        <f>Tabela253[[#This Row],[Ordem]]</f>
        <v>2877</v>
      </c>
    </row>
    <row r="124" spans="1:24" ht="22.5" x14ac:dyDescent="0.25">
      <c r="A124" s="18">
        <v>4101</v>
      </c>
      <c r="B124" s="19" t="s">
        <v>4736</v>
      </c>
      <c r="C124" s="18" t="s">
        <v>4783</v>
      </c>
      <c r="D124" s="18" t="s">
        <v>36</v>
      </c>
      <c r="E124" s="19" t="s">
        <v>54</v>
      </c>
      <c r="F124" s="19">
        <v>688</v>
      </c>
      <c r="G124" s="19">
        <v>0</v>
      </c>
      <c r="H124" s="19">
        <v>0</v>
      </c>
      <c r="I124" s="19">
        <v>60</v>
      </c>
      <c r="J124" s="20">
        <v>1150</v>
      </c>
      <c r="K124" s="18" t="s">
        <v>3161</v>
      </c>
      <c r="L124" s="18" t="s">
        <v>182</v>
      </c>
      <c r="M124" s="21" t="s">
        <v>174</v>
      </c>
      <c r="N124" s="18">
        <v>688</v>
      </c>
      <c r="O124" s="22">
        <v>44687.631692824078</v>
      </c>
      <c r="P124" s="22">
        <v>44687.631692824078</v>
      </c>
      <c r="Q124" s="18" t="s">
        <v>6904</v>
      </c>
      <c r="R124" s="18" t="s">
        <v>6905</v>
      </c>
      <c r="S124" s="18" t="s">
        <v>6906</v>
      </c>
      <c r="T124" s="18">
        <v>1</v>
      </c>
      <c r="U124" s="18">
        <v>2876</v>
      </c>
      <c r="V124" s="11">
        <f t="shared" si="1"/>
        <v>4101</v>
      </c>
      <c r="W124" s="18"/>
      <c r="X124" s="18">
        <f>Tabela253[[#This Row],[Ordem]]</f>
        <v>2876</v>
      </c>
    </row>
    <row r="125" spans="1:24" ht="22.5" x14ac:dyDescent="0.25">
      <c r="A125" s="18">
        <v>4100</v>
      </c>
      <c r="B125" s="19" t="s">
        <v>6592</v>
      </c>
      <c r="C125" s="18" t="s">
        <v>6593</v>
      </c>
      <c r="D125" s="18" t="s">
        <v>36</v>
      </c>
      <c r="E125" s="19" t="s">
        <v>11</v>
      </c>
      <c r="F125" s="19">
        <v>7</v>
      </c>
      <c r="G125" s="19">
        <v>2</v>
      </c>
      <c r="H125" s="19">
        <v>2</v>
      </c>
      <c r="I125" s="19">
        <v>90</v>
      </c>
      <c r="J125" s="20">
        <v>3800</v>
      </c>
      <c r="K125" s="18" t="s">
        <v>6419</v>
      </c>
      <c r="L125" s="18" t="s">
        <v>3161</v>
      </c>
      <c r="M125" s="21" t="s">
        <v>174</v>
      </c>
      <c r="N125" s="18">
        <v>7</v>
      </c>
      <c r="O125" s="22">
        <v>44687.605636689812</v>
      </c>
      <c r="P125" s="22">
        <v>44687.605636574073</v>
      </c>
      <c r="Q125" s="18" t="s">
        <v>6907</v>
      </c>
      <c r="R125" s="18" t="s">
        <v>6908</v>
      </c>
      <c r="S125" s="18" t="s">
        <v>6909</v>
      </c>
      <c r="T125" s="18">
        <v>1</v>
      </c>
      <c r="U125" s="18">
        <v>2875</v>
      </c>
      <c r="V125" s="11">
        <f t="shared" si="1"/>
        <v>4100</v>
      </c>
      <c r="W125" s="18"/>
      <c r="X125" s="18">
        <f>Tabela253[[#This Row],[Ordem]]</f>
        <v>2875</v>
      </c>
    </row>
    <row r="126" spans="1:24" x14ac:dyDescent="0.25">
      <c r="A126" s="18">
        <v>4099</v>
      </c>
      <c r="B126" s="19" t="s">
        <v>6297</v>
      </c>
      <c r="C126" s="18" t="s">
        <v>174</v>
      </c>
      <c r="D126" s="18" t="e">
        <v>#N/A</v>
      </c>
      <c r="E126" s="19" t="e">
        <v>#N/A</v>
      </c>
      <c r="F126" s="19" t="e">
        <v>#N/A</v>
      </c>
      <c r="G126" s="19" t="e">
        <v>#N/A</v>
      </c>
      <c r="H126" s="19" t="e">
        <v>#N/A</v>
      </c>
      <c r="I126" s="19" t="e">
        <v>#N/A</v>
      </c>
      <c r="J126" s="20" t="e">
        <v>#N/A</v>
      </c>
      <c r="K126" s="18" t="s">
        <v>2708</v>
      </c>
      <c r="L126" s="18" t="e">
        <v>#N/A</v>
      </c>
      <c r="M126" s="21" t="s">
        <v>174</v>
      </c>
      <c r="N126" s="18" t="e">
        <v>#N/A</v>
      </c>
      <c r="O126" s="22">
        <v>44687.60151064815</v>
      </c>
      <c r="P126" s="22">
        <v>44687.60151064815</v>
      </c>
      <c r="Q126" s="18" t="s">
        <v>1032</v>
      </c>
      <c r="R126" s="18" t="s">
        <v>6910</v>
      </c>
      <c r="S126" s="18" t="s">
        <v>6911</v>
      </c>
      <c r="T126" s="18">
        <v>1</v>
      </c>
      <c r="U126" s="18">
        <v>2874</v>
      </c>
      <c r="V126" s="11">
        <f t="shared" si="1"/>
        <v>4099</v>
      </c>
      <c r="W126" s="18"/>
      <c r="X126" s="18">
        <f>Tabela253[[#This Row],[Ordem]]</f>
        <v>2874</v>
      </c>
    </row>
    <row r="127" spans="1:24" ht="33.75" x14ac:dyDescent="0.25">
      <c r="A127" s="18">
        <v>4091</v>
      </c>
      <c r="B127" s="19">
        <v>0</v>
      </c>
      <c r="C127" s="18" t="s">
        <v>174</v>
      </c>
      <c r="D127" s="18" t="s">
        <v>36</v>
      </c>
      <c r="E127" s="19" t="s">
        <v>174</v>
      </c>
      <c r="F127" s="19">
        <v>44686</v>
      </c>
      <c r="G127" s="19">
        <v>0</v>
      </c>
      <c r="H127" s="19">
        <v>0</v>
      </c>
      <c r="I127" s="19">
        <v>0</v>
      </c>
      <c r="J127" s="20">
        <v>0</v>
      </c>
      <c r="K127" s="18" t="s">
        <v>3161</v>
      </c>
      <c r="L127" s="18">
        <v>0</v>
      </c>
      <c r="M127" s="21" t="s">
        <v>174</v>
      </c>
      <c r="N127" s="18">
        <v>44686</v>
      </c>
      <c r="O127" s="22">
        <v>44686.727155671295</v>
      </c>
      <c r="P127" s="22">
        <v>44686.727155671295</v>
      </c>
      <c r="Q127" s="18" t="s">
        <v>6912</v>
      </c>
      <c r="R127" s="18" t="s">
        <v>6913</v>
      </c>
      <c r="S127" s="18">
        <v>0</v>
      </c>
      <c r="T127" s="18">
        <v>1</v>
      </c>
      <c r="U127" s="18">
        <v>2873</v>
      </c>
      <c r="V127" s="11">
        <f t="shared" si="1"/>
        <v>4091</v>
      </c>
      <c r="W127" s="18"/>
      <c r="X127" s="18">
        <f>Tabela253[[#This Row],[Ordem]]</f>
        <v>2873</v>
      </c>
    </row>
    <row r="128" spans="1:24" ht="22.5" x14ac:dyDescent="0.25">
      <c r="A128" s="18">
        <v>4092</v>
      </c>
      <c r="B128" s="19" t="s">
        <v>4899</v>
      </c>
      <c r="C128" s="18" t="s">
        <v>4878</v>
      </c>
      <c r="D128" s="18" t="s">
        <v>36</v>
      </c>
      <c r="E128" s="19" t="s">
        <v>2707</v>
      </c>
      <c r="F128" s="19">
        <v>464</v>
      </c>
      <c r="G128" s="19">
        <v>2</v>
      </c>
      <c r="H128" s="19">
        <v>1</v>
      </c>
      <c r="I128" s="19">
        <v>75</v>
      </c>
      <c r="J128" s="20">
        <v>940</v>
      </c>
      <c r="K128" s="18" t="s">
        <v>2708</v>
      </c>
      <c r="L128" s="18" t="s">
        <v>2708</v>
      </c>
      <c r="M128" s="21" t="s">
        <v>174</v>
      </c>
      <c r="N128" s="18">
        <v>464</v>
      </c>
      <c r="O128" s="22">
        <v>44686.718026620372</v>
      </c>
      <c r="P128" s="22">
        <v>44686.718026620372</v>
      </c>
      <c r="Q128" s="18" t="s">
        <v>6914</v>
      </c>
      <c r="R128" s="18" t="s">
        <v>6915</v>
      </c>
      <c r="S128" s="18" t="s">
        <v>4899</v>
      </c>
      <c r="T128" s="18">
        <v>1</v>
      </c>
      <c r="U128" s="18">
        <v>2872</v>
      </c>
      <c r="V128" s="11">
        <f t="shared" si="1"/>
        <v>4092</v>
      </c>
      <c r="W128" s="18"/>
      <c r="X128" s="18">
        <f>Tabela253[[#This Row],[Ordem]]</f>
        <v>2872</v>
      </c>
    </row>
    <row r="129" spans="1:24" ht="22.5" x14ac:dyDescent="0.25">
      <c r="A129" s="18">
        <v>4090</v>
      </c>
      <c r="B129" s="19" t="s">
        <v>6592</v>
      </c>
      <c r="C129" s="18" t="s">
        <v>6593</v>
      </c>
      <c r="D129" s="18" t="s">
        <v>36</v>
      </c>
      <c r="E129" s="19" t="s">
        <v>11</v>
      </c>
      <c r="F129" s="19">
        <v>6</v>
      </c>
      <c r="G129" s="19">
        <v>2</v>
      </c>
      <c r="H129" s="19">
        <v>2</v>
      </c>
      <c r="I129" s="19">
        <v>90</v>
      </c>
      <c r="J129" s="20">
        <v>3800</v>
      </c>
      <c r="K129" s="18" t="s">
        <v>6419</v>
      </c>
      <c r="L129" s="18" t="s">
        <v>3161</v>
      </c>
      <c r="M129" s="21" t="s">
        <v>174</v>
      </c>
      <c r="N129" s="18">
        <v>6</v>
      </c>
      <c r="O129" s="22">
        <v>44686.439283449072</v>
      </c>
      <c r="P129" s="22">
        <v>44686.439283217594</v>
      </c>
      <c r="Q129" s="18" t="s">
        <v>6916</v>
      </c>
      <c r="R129" s="18" t="s">
        <v>6917</v>
      </c>
      <c r="S129" s="18" t="s">
        <v>6918</v>
      </c>
      <c r="T129" s="18">
        <v>1</v>
      </c>
      <c r="U129" s="18">
        <v>2871</v>
      </c>
      <c r="V129" s="11">
        <f t="shared" si="1"/>
        <v>4090</v>
      </c>
      <c r="W129" s="18"/>
      <c r="X129" s="18">
        <f>Tabela253[[#This Row],[Ordem]]</f>
        <v>2871</v>
      </c>
    </row>
    <row r="130" spans="1:24" x14ac:dyDescent="0.25">
      <c r="A130" s="18">
        <v>4049</v>
      </c>
      <c r="B130" s="19" t="s">
        <v>5432</v>
      </c>
      <c r="C130" s="18" t="s">
        <v>4901</v>
      </c>
      <c r="D130" s="18" t="s">
        <v>36</v>
      </c>
      <c r="E130" s="19" t="s">
        <v>57</v>
      </c>
      <c r="F130" s="19">
        <v>303</v>
      </c>
      <c r="G130" s="19">
        <v>3</v>
      </c>
      <c r="H130" s="19">
        <v>1</v>
      </c>
      <c r="I130" s="19">
        <v>140</v>
      </c>
      <c r="J130" s="20">
        <v>10500</v>
      </c>
      <c r="K130" s="18" t="s">
        <v>5438</v>
      </c>
      <c r="L130" s="18" t="s">
        <v>182</v>
      </c>
      <c r="M130" s="21" t="s">
        <v>174</v>
      </c>
      <c r="N130" s="18">
        <v>303</v>
      </c>
      <c r="O130" s="22">
        <v>44686.411786574077</v>
      </c>
      <c r="P130" s="22">
        <v>44686.411786574077</v>
      </c>
      <c r="Q130" s="18" t="s">
        <v>6919</v>
      </c>
      <c r="R130" s="18" t="s">
        <v>6920</v>
      </c>
      <c r="S130" s="18" t="s">
        <v>6921</v>
      </c>
      <c r="T130" s="18">
        <v>1</v>
      </c>
      <c r="U130" s="18">
        <v>2870</v>
      </c>
      <c r="V130" s="11">
        <f t="shared" ref="V130:V193" si="2">A130</f>
        <v>4049</v>
      </c>
      <c r="W130" s="18"/>
      <c r="X130" s="18">
        <f>Tabela253[[#This Row],[Ordem]]</f>
        <v>2870</v>
      </c>
    </row>
    <row r="131" spans="1:24" x14ac:dyDescent="0.25">
      <c r="A131" s="18">
        <v>4089</v>
      </c>
      <c r="B131" s="19" t="s">
        <v>6242</v>
      </c>
      <c r="C131" s="18" t="s">
        <v>6257</v>
      </c>
      <c r="D131" s="18" t="s">
        <v>7</v>
      </c>
      <c r="E131" s="19" t="s">
        <v>54</v>
      </c>
      <c r="F131" s="19">
        <v>142</v>
      </c>
      <c r="G131" s="19">
        <v>1</v>
      </c>
      <c r="H131" s="19">
        <v>0</v>
      </c>
      <c r="I131" s="19">
        <v>35</v>
      </c>
      <c r="J131" s="20">
        <v>110000</v>
      </c>
      <c r="K131" s="18" t="s">
        <v>5438</v>
      </c>
      <c r="L131" s="18" t="s">
        <v>5438</v>
      </c>
      <c r="M131" s="21" t="s">
        <v>174</v>
      </c>
      <c r="N131" s="18">
        <v>142</v>
      </c>
      <c r="O131" s="22">
        <v>44686.406921296293</v>
      </c>
      <c r="P131" s="22">
        <v>44686.406921296293</v>
      </c>
      <c r="Q131" s="18" t="s">
        <v>6618</v>
      </c>
      <c r="R131" s="18" t="s">
        <v>6619</v>
      </c>
      <c r="S131" s="18" t="s">
        <v>6620</v>
      </c>
      <c r="T131" s="18">
        <v>1</v>
      </c>
      <c r="U131" s="18">
        <v>2869</v>
      </c>
      <c r="V131" s="11">
        <f t="shared" si="2"/>
        <v>4089</v>
      </c>
      <c r="W131" s="18"/>
      <c r="X131" s="18">
        <f>Tabela253[[#This Row],[Ordem]]</f>
        <v>2869</v>
      </c>
    </row>
    <row r="132" spans="1:24" ht="22.5" x14ac:dyDescent="0.25">
      <c r="A132" s="18">
        <v>4088</v>
      </c>
      <c r="B132" s="19" t="s">
        <v>6592</v>
      </c>
      <c r="C132" s="18" t="s">
        <v>6593</v>
      </c>
      <c r="D132" s="18" t="s">
        <v>36</v>
      </c>
      <c r="E132" s="19" t="s">
        <v>11</v>
      </c>
      <c r="F132" s="19">
        <v>6</v>
      </c>
      <c r="G132" s="19">
        <v>2</v>
      </c>
      <c r="H132" s="19">
        <v>2</v>
      </c>
      <c r="I132" s="19">
        <v>90</v>
      </c>
      <c r="J132" s="20">
        <v>3800</v>
      </c>
      <c r="K132" s="18" t="s">
        <v>6419</v>
      </c>
      <c r="L132" s="18" t="s">
        <v>3161</v>
      </c>
      <c r="M132" s="21" t="s">
        <v>174</v>
      </c>
      <c r="N132" s="18">
        <v>6</v>
      </c>
      <c r="O132" s="22">
        <v>44686.404672569442</v>
      </c>
      <c r="P132" s="22">
        <v>44686.404672337965</v>
      </c>
      <c r="Q132" s="18" t="s">
        <v>4951</v>
      </c>
      <c r="R132" s="18" t="s">
        <v>6922</v>
      </c>
      <c r="S132" s="18" t="s">
        <v>6923</v>
      </c>
      <c r="T132" s="18">
        <v>1</v>
      </c>
      <c r="U132" s="18">
        <v>2868</v>
      </c>
      <c r="V132" s="11">
        <f t="shared" si="2"/>
        <v>4088</v>
      </c>
      <c r="W132" s="18"/>
      <c r="X132" s="18">
        <f>Tabela253[[#This Row],[Ordem]]</f>
        <v>2868</v>
      </c>
    </row>
    <row r="133" spans="1:24" x14ac:dyDescent="0.25">
      <c r="A133" s="18">
        <v>4087</v>
      </c>
      <c r="B133" s="19" t="s">
        <v>5019</v>
      </c>
      <c r="C133" s="18" t="s">
        <v>4783</v>
      </c>
      <c r="D133" s="18" t="s">
        <v>36</v>
      </c>
      <c r="E133" s="19" t="s">
        <v>54</v>
      </c>
      <c r="F133" s="19">
        <v>254</v>
      </c>
      <c r="G133" s="19">
        <v>0</v>
      </c>
      <c r="H133" s="19">
        <v>0</v>
      </c>
      <c r="I133" s="19">
        <v>81</v>
      </c>
      <c r="J133" s="20">
        <v>1400</v>
      </c>
      <c r="K133" s="18" t="s">
        <v>3161</v>
      </c>
      <c r="L133" s="18" t="s">
        <v>3161</v>
      </c>
      <c r="M133" s="21" t="s">
        <v>174</v>
      </c>
      <c r="N133" s="18">
        <v>254</v>
      </c>
      <c r="O133" s="22">
        <v>44685.604571759257</v>
      </c>
      <c r="P133" s="22">
        <v>44685.604571759257</v>
      </c>
      <c r="Q133" s="18" t="s">
        <v>6924</v>
      </c>
      <c r="R133" s="18" t="s">
        <v>6925</v>
      </c>
      <c r="S133" s="18" t="s">
        <v>6926</v>
      </c>
      <c r="T133" s="18">
        <v>1</v>
      </c>
      <c r="U133" s="18">
        <v>2867</v>
      </c>
      <c r="V133" s="11">
        <f t="shared" si="2"/>
        <v>4087</v>
      </c>
      <c r="W133" s="18"/>
      <c r="X133" s="18">
        <f>Tabela253[[#This Row],[Ordem]]</f>
        <v>2867</v>
      </c>
    </row>
    <row r="134" spans="1:24" x14ac:dyDescent="0.25">
      <c r="A134" s="18">
        <v>3896</v>
      </c>
      <c r="B134" s="19" t="s">
        <v>6500</v>
      </c>
      <c r="C134" s="18" t="s">
        <v>6646</v>
      </c>
      <c r="D134" s="18" t="s">
        <v>36</v>
      </c>
      <c r="E134" s="19" t="s">
        <v>53</v>
      </c>
      <c r="F134" s="19">
        <v>34</v>
      </c>
      <c r="G134" s="19">
        <v>4</v>
      </c>
      <c r="H134" s="19">
        <v>3</v>
      </c>
      <c r="I134" s="19">
        <v>246</v>
      </c>
      <c r="J134" s="20">
        <v>16000</v>
      </c>
      <c r="K134" s="18" t="s">
        <v>5438</v>
      </c>
      <c r="L134" s="18" t="s">
        <v>182</v>
      </c>
      <c r="M134" s="21" t="s">
        <v>174</v>
      </c>
      <c r="N134" s="18">
        <v>34</v>
      </c>
      <c r="O134" s="22">
        <v>44685.53737071759</v>
      </c>
      <c r="P134" s="22">
        <v>44685.53737071759</v>
      </c>
      <c r="Q134" s="18" t="s">
        <v>6927</v>
      </c>
      <c r="R134" s="18" t="s">
        <v>6647</v>
      </c>
      <c r="S134" s="18" t="s">
        <v>6648</v>
      </c>
      <c r="T134" s="18">
        <v>1</v>
      </c>
      <c r="U134" s="18">
        <v>2866</v>
      </c>
      <c r="V134" s="11">
        <f t="shared" si="2"/>
        <v>3896</v>
      </c>
      <c r="W134" s="18"/>
      <c r="X134" s="18">
        <f>Tabela253[[#This Row],[Ordem]]</f>
        <v>2866</v>
      </c>
    </row>
    <row r="135" spans="1:24" x14ac:dyDescent="0.25">
      <c r="A135" s="18">
        <v>4085</v>
      </c>
      <c r="B135" s="19" t="s">
        <v>4676</v>
      </c>
      <c r="C135" s="18" t="s">
        <v>6707</v>
      </c>
      <c r="D135" s="18" t="s">
        <v>36</v>
      </c>
      <c r="E135" s="19" t="s">
        <v>53</v>
      </c>
      <c r="F135" s="19">
        <v>666</v>
      </c>
      <c r="G135" s="19">
        <v>3</v>
      </c>
      <c r="H135" s="19">
        <v>2</v>
      </c>
      <c r="I135" s="19">
        <v>169</v>
      </c>
      <c r="J135" s="20">
        <v>7000</v>
      </c>
      <c r="K135" s="18" t="s">
        <v>5438</v>
      </c>
      <c r="L135" s="18" t="s">
        <v>182</v>
      </c>
      <c r="M135" s="21" t="s">
        <v>174</v>
      </c>
      <c r="N135" s="18">
        <v>666</v>
      </c>
      <c r="O135" s="22">
        <v>44685.418359606483</v>
      </c>
      <c r="P135" s="22">
        <v>44685.418359374999</v>
      </c>
      <c r="Q135" s="18" t="s">
        <v>5233</v>
      </c>
      <c r="R135" s="18" t="s">
        <v>6928</v>
      </c>
      <c r="S135" s="18" t="s">
        <v>6929</v>
      </c>
      <c r="T135" s="18">
        <v>1</v>
      </c>
      <c r="U135" s="18">
        <v>2865</v>
      </c>
      <c r="V135" s="11">
        <f t="shared" si="2"/>
        <v>4085</v>
      </c>
      <c r="W135" s="18"/>
      <c r="X135" s="18">
        <f>Tabela253[[#This Row],[Ordem]]</f>
        <v>2865</v>
      </c>
    </row>
    <row r="136" spans="1:24" ht="22.5" x14ac:dyDescent="0.25">
      <c r="A136" s="18">
        <v>4084</v>
      </c>
      <c r="B136" s="19" t="s">
        <v>4920</v>
      </c>
      <c r="C136" s="18" t="s">
        <v>4783</v>
      </c>
      <c r="D136" s="18" t="s">
        <v>36</v>
      </c>
      <c r="E136" s="19" t="s">
        <v>54</v>
      </c>
      <c r="F136" s="19">
        <v>657</v>
      </c>
      <c r="G136" s="19">
        <v>1</v>
      </c>
      <c r="H136" s="19">
        <v>0</v>
      </c>
      <c r="I136" s="19">
        <v>60</v>
      </c>
      <c r="J136" s="20">
        <v>1150</v>
      </c>
      <c r="K136" s="18" t="s">
        <v>3161</v>
      </c>
      <c r="L136" s="18" t="s">
        <v>182</v>
      </c>
      <c r="M136" s="21" t="s">
        <v>174</v>
      </c>
      <c r="N136" s="18">
        <v>657</v>
      </c>
      <c r="O136" s="22">
        <v>44685.396589351854</v>
      </c>
      <c r="P136" s="22">
        <v>44685.396589236108</v>
      </c>
      <c r="Q136" s="18" t="s">
        <v>6930</v>
      </c>
      <c r="R136" s="18" t="s">
        <v>6931</v>
      </c>
      <c r="S136" s="18" t="s">
        <v>6932</v>
      </c>
      <c r="T136" s="18">
        <v>1</v>
      </c>
      <c r="U136" s="18">
        <v>2864</v>
      </c>
      <c r="V136" s="11">
        <f t="shared" si="2"/>
        <v>4084</v>
      </c>
      <c r="W136" s="18"/>
      <c r="X136" s="18">
        <f>Tabela253[[#This Row],[Ordem]]</f>
        <v>2864</v>
      </c>
    </row>
    <row r="137" spans="1:24" ht="22.5" x14ac:dyDescent="0.25">
      <c r="A137" s="18">
        <v>3848</v>
      </c>
      <c r="B137" s="19" t="s">
        <v>6489</v>
      </c>
      <c r="C137" s="18" t="s">
        <v>6490</v>
      </c>
      <c r="D137" s="18" t="s">
        <v>36</v>
      </c>
      <c r="E137" s="19" t="s">
        <v>48</v>
      </c>
      <c r="F137" s="19">
        <v>44</v>
      </c>
      <c r="G137" s="19">
        <v>2</v>
      </c>
      <c r="H137" s="19">
        <v>0</v>
      </c>
      <c r="I137" s="19">
        <v>70</v>
      </c>
      <c r="J137" s="20">
        <v>2190</v>
      </c>
      <c r="K137" s="18" t="s">
        <v>6419</v>
      </c>
      <c r="L137" s="18" t="s">
        <v>6491</v>
      </c>
      <c r="M137" s="21" t="s">
        <v>174</v>
      </c>
      <c r="N137" s="18">
        <v>44</v>
      </c>
      <c r="O137" s="22">
        <v>44684.684574074075</v>
      </c>
      <c r="P137" s="22">
        <v>44684.684574074075</v>
      </c>
      <c r="Q137" s="18" t="s">
        <v>6492</v>
      </c>
      <c r="R137" s="18" t="s">
        <v>6493</v>
      </c>
      <c r="S137" s="18" t="s">
        <v>6494</v>
      </c>
      <c r="T137" s="18">
        <v>1</v>
      </c>
      <c r="U137" s="18">
        <v>2863</v>
      </c>
      <c r="V137" s="11">
        <f t="shared" si="2"/>
        <v>3848</v>
      </c>
      <c r="W137" s="18"/>
      <c r="X137" s="18">
        <f>Tabela253[[#This Row],[Ordem]]</f>
        <v>2863</v>
      </c>
    </row>
    <row r="138" spans="1:24" x14ac:dyDescent="0.25">
      <c r="A138" s="18">
        <v>4083</v>
      </c>
      <c r="B138" s="19" t="s">
        <v>6327</v>
      </c>
      <c r="C138" s="18" t="s">
        <v>4780</v>
      </c>
      <c r="D138" s="18" t="s">
        <v>7</v>
      </c>
      <c r="E138" s="19" t="s">
        <v>48</v>
      </c>
      <c r="F138" s="19">
        <v>97</v>
      </c>
      <c r="G138" s="19">
        <v>1</v>
      </c>
      <c r="H138" s="19">
        <v>0</v>
      </c>
      <c r="I138" s="19">
        <v>15</v>
      </c>
      <c r="J138" s="20">
        <v>200000</v>
      </c>
      <c r="K138" s="18" t="s">
        <v>5438</v>
      </c>
      <c r="L138" s="18" t="s">
        <v>182</v>
      </c>
      <c r="M138" s="21" t="s">
        <v>174</v>
      </c>
      <c r="N138" s="18">
        <v>97</v>
      </c>
      <c r="O138" s="22">
        <v>44684.518755787038</v>
      </c>
      <c r="P138" s="22">
        <v>44684.518755787038</v>
      </c>
      <c r="Q138" s="18" t="s">
        <v>6933</v>
      </c>
      <c r="R138" s="18" t="s">
        <v>6934</v>
      </c>
      <c r="S138" s="18" t="s">
        <v>6935</v>
      </c>
      <c r="T138" s="18">
        <v>1</v>
      </c>
      <c r="U138" s="18">
        <v>2862</v>
      </c>
      <c r="V138" s="11">
        <f t="shared" si="2"/>
        <v>4083</v>
      </c>
      <c r="W138" s="18"/>
      <c r="X138" s="18">
        <f>Tabela253[[#This Row],[Ordem]]</f>
        <v>2862</v>
      </c>
    </row>
    <row r="139" spans="1:24" x14ac:dyDescent="0.25">
      <c r="A139" s="18">
        <v>4082</v>
      </c>
      <c r="B139" s="19">
        <v>0</v>
      </c>
      <c r="C139" s="18" t="s">
        <v>174</v>
      </c>
      <c r="D139" s="18" t="s">
        <v>36</v>
      </c>
      <c r="E139" s="19" t="s">
        <v>174</v>
      </c>
      <c r="F139" s="19">
        <v>44684</v>
      </c>
      <c r="G139" s="19">
        <v>0</v>
      </c>
      <c r="H139" s="19">
        <v>0</v>
      </c>
      <c r="I139" s="19">
        <v>0</v>
      </c>
      <c r="J139" s="20">
        <v>0</v>
      </c>
      <c r="K139" s="18" t="s">
        <v>3161</v>
      </c>
      <c r="L139" s="18">
        <v>0</v>
      </c>
      <c r="M139" s="21" t="s">
        <v>174</v>
      </c>
      <c r="N139" s="18">
        <v>44684</v>
      </c>
      <c r="O139" s="22">
        <v>44684.465819560188</v>
      </c>
      <c r="P139" s="22">
        <v>44684.465819560188</v>
      </c>
      <c r="Q139" s="18" t="s">
        <v>5610</v>
      </c>
      <c r="R139" s="18" t="s">
        <v>6936</v>
      </c>
      <c r="S139" s="18" t="s">
        <v>6937</v>
      </c>
      <c r="T139" s="18">
        <v>1</v>
      </c>
      <c r="U139" s="18">
        <v>2861</v>
      </c>
      <c r="V139" s="11">
        <f t="shared" si="2"/>
        <v>4082</v>
      </c>
      <c r="W139" s="18"/>
      <c r="X139" s="18">
        <f>Tabela253[[#This Row],[Ordem]]</f>
        <v>2861</v>
      </c>
    </row>
    <row r="140" spans="1:24" x14ac:dyDescent="0.25">
      <c r="A140" s="18">
        <v>3354</v>
      </c>
      <c r="B140" s="19" t="s">
        <v>4676</v>
      </c>
      <c r="C140" s="18" t="s">
        <v>6707</v>
      </c>
      <c r="D140" s="18" t="s">
        <v>36</v>
      </c>
      <c r="E140" s="19" t="s">
        <v>53</v>
      </c>
      <c r="F140" s="19">
        <v>665</v>
      </c>
      <c r="G140" s="19">
        <v>3</v>
      </c>
      <c r="H140" s="19">
        <v>2</v>
      </c>
      <c r="I140" s="19">
        <v>169</v>
      </c>
      <c r="J140" s="20">
        <v>7000</v>
      </c>
      <c r="K140" s="18" t="s">
        <v>5438</v>
      </c>
      <c r="L140" s="18" t="s">
        <v>182</v>
      </c>
      <c r="M140" s="21" t="s">
        <v>174</v>
      </c>
      <c r="N140" s="18">
        <v>665</v>
      </c>
      <c r="O140" s="22">
        <v>44684.454091435182</v>
      </c>
      <c r="P140" s="22">
        <v>44684.454091435182</v>
      </c>
      <c r="Q140" s="18" t="s">
        <v>5734</v>
      </c>
      <c r="R140" s="18" t="s">
        <v>6938</v>
      </c>
      <c r="S140" s="18" t="s">
        <v>6939</v>
      </c>
      <c r="T140" s="18">
        <v>1</v>
      </c>
      <c r="U140" s="18">
        <v>2860</v>
      </c>
      <c r="V140" s="11">
        <f t="shared" si="2"/>
        <v>3354</v>
      </c>
      <c r="W140" s="18"/>
      <c r="X140" s="18">
        <f>Tabela253[[#This Row],[Ordem]]</f>
        <v>2860</v>
      </c>
    </row>
    <row r="141" spans="1:24" ht="22.5" x14ac:dyDescent="0.25">
      <c r="A141" s="18">
        <v>4078</v>
      </c>
      <c r="B141" s="19" t="s">
        <v>6489</v>
      </c>
      <c r="C141" s="18" t="s">
        <v>6490</v>
      </c>
      <c r="D141" s="18" t="s">
        <v>36</v>
      </c>
      <c r="E141" s="19" t="s">
        <v>48</v>
      </c>
      <c r="F141" s="19">
        <v>44</v>
      </c>
      <c r="G141" s="19">
        <v>2</v>
      </c>
      <c r="H141" s="19">
        <v>0</v>
      </c>
      <c r="I141" s="19">
        <v>70</v>
      </c>
      <c r="J141" s="20">
        <v>2190</v>
      </c>
      <c r="K141" s="18" t="s">
        <v>6419</v>
      </c>
      <c r="L141" s="18" t="s">
        <v>6491</v>
      </c>
      <c r="M141" s="21" t="s">
        <v>174</v>
      </c>
      <c r="N141" s="18">
        <v>44</v>
      </c>
      <c r="O141" s="22">
        <v>44684.449063773151</v>
      </c>
      <c r="P141" s="22">
        <v>44684.449063773151</v>
      </c>
      <c r="Q141" s="18" t="s">
        <v>6940</v>
      </c>
      <c r="R141" s="18" t="s">
        <v>6941</v>
      </c>
      <c r="S141" s="18" t="s">
        <v>6942</v>
      </c>
      <c r="T141" s="18">
        <v>1</v>
      </c>
      <c r="U141" s="18">
        <v>2859</v>
      </c>
      <c r="V141" s="11">
        <f t="shared" si="2"/>
        <v>4078</v>
      </c>
      <c r="W141" s="18"/>
      <c r="X141" s="18">
        <f>Tabela253[[#This Row],[Ordem]]</f>
        <v>2859</v>
      </c>
    </row>
    <row r="142" spans="1:24" ht="33.75" x14ac:dyDescent="0.25">
      <c r="A142" s="18">
        <v>4080</v>
      </c>
      <c r="B142" s="19" t="s">
        <v>6489</v>
      </c>
      <c r="C142" s="18" t="s">
        <v>6490</v>
      </c>
      <c r="D142" s="18" t="s">
        <v>36</v>
      </c>
      <c r="E142" s="19" t="s">
        <v>48</v>
      </c>
      <c r="F142" s="19">
        <v>44</v>
      </c>
      <c r="G142" s="19">
        <v>2</v>
      </c>
      <c r="H142" s="19">
        <v>0</v>
      </c>
      <c r="I142" s="19">
        <v>70</v>
      </c>
      <c r="J142" s="20">
        <v>2190</v>
      </c>
      <c r="K142" s="18" t="s">
        <v>6419</v>
      </c>
      <c r="L142" s="18" t="s">
        <v>6491</v>
      </c>
      <c r="M142" s="21" t="s">
        <v>174</v>
      </c>
      <c r="N142" s="18">
        <v>44</v>
      </c>
      <c r="O142" s="22">
        <v>44684.395907523147</v>
      </c>
      <c r="P142" s="22">
        <v>44684.395907523147</v>
      </c>
      <c r="Q142" s="18" t="s">
        <v>6943</v>
      </c>
      <c r="R142" s="18" t="s">
        <v>6944</v>
      </c>
      <c r="S142" s="18" t="s">
        <v>6945</v>
      </c>
      <c r="T142" s="18">
        <v>1</v>
      </c>
      <c r="U142" s="18">
        <v>2858</v>
      </c>
      <c r="V142" s="11">
        <f t="shared" si="2"/>
        <v>4080</v>
      </c>
      <c r="W142" s="18"/>
      <c r="X142" s="18">
        <f>Tabela253[[#This Row],[Ordem]]</f>
        <v>2858</v>
      </c>
    </row>
    <row r="143" spans="1:24" ht="22.5" x14ac:dyDescent="0.25">
      <c r="A143" s="18">
        <v>4079</v>
      </c>
      <c r="B143" s="19" t="s">
        <v>5017</v>
      </c>
      <c r="C143" s="18" t="s">
        <v>4850</v>
      </c>
      <c r="D143" s="18" t="s">
        <v>7</v>
      </c>
      <c r="E143" s="19" t="s">
        <v>53</v>
      </c>
      <c r="F143" s="19">
        <v>258</v>
      </c>
      <c r="G143" s="19">
        <v>3</v>
      </c>
      <c r="H143" s="19">
        <v>1</v>
      </c>
      <c r="I143" s="19">
        <v>103</v>
      </c>
      <c r="J143" s="20">
        <v>1350000</v>
      </c>
      <c r="K143" s="18" t="s">
        <v>6419</v>
      </c>
      <c r="L143" s="18" t="s">
        <v>4976</v>
      </c>
      <c r="M143" s="21" t="s">
        <v>174</v>
      </c>
      <c r="N143" s="18">
        <v>258</v>
      </c>
      <c r="O143" s="22">
        <v>44684.390240393521</v>
      </c>
      <c r="P143" s="22">
        <v>44684.390240277775</v>
      </c>
      <c r="Q143" s="18" t="s">
        <v>4872</v>
      </c>
      <c r="R143" s="18" t="s">
        <v>6946</v>
      </c>
      <c r="S143" s="18" t="s">
        <v>6947</v>
      </c>
      <c r="T143" s="18">
        <v>1</v>
      </c>
      <c r="U143" s="18">
        <v>2857</v>
      </c>
      <c r="V143" s="11">
        <f t="shared" si="2"/>
        <v>4079</v>
      </c>
      <c r="W143" s="18"/>
      <c r="X143" s="18">
        <f>Tabela253[[#This Row],[Ordem]]</f>
        <v>2857</v>
      </c>
    </row>
    <row r="144" spans="1:24" x14ac:dyDescent="0.25">
      <c r="A144" s="18">
        <v>4076</v>
      </c>
      <c r="B144" s="19" t="s">
        <v>6327</v>
      </c>
      <c r="C144" s="18" t="s">
        <v>4780</v>
      </c>
      <c r="D144" s="18" t="s">
        <v>7</v>
      </c>
      <c r="E144" s="19" t="s">
        <v>48</v>
      </c>
      <c r="F144" s="19">
        <v>96</v>
      </c>
      <c r="G144" s="19">
        <v>1</v>
      </c>
      <c r="H144" s="19">
        <v>0</v>
      </c>
      <c r="I144" s="19">
        <v>15</v>
      </c>
      <c r="J144" s="20">
        <v>200000</v>
      </c>
      <c r="K144" s="18" t="s">
        <v>5438</v>
      </c>
      <c r="L144" s="18" t="s">
        <v>182</v>
      </c>
      <c r="M144" s="21" t="s">
        <v>174</v>
      </c>
      <c r="N144" s="18">
        <v>96</v>
      </c>
      <c r="O144" s="22">
        <v>44683.623001157408</v>
      </c>
      <c r="P144" s="22">
        <v>44683.623001157408</v>
      </c>
      <c r="Q144" s="18" t="s">
        <v>5728</v>
      </c>
      <c r="R144" s="18" t="s">
        <v>6948</v>
      </c>
      <c r="S144" s="18" t="s">
        <v>6949</v>
      </c>
      <c r="T144" s="18">
        <v>1</v>
      </c>
      <c r="U144" s="18">
        <v>2856</v>
      </c>
      <c r="V144" s="11">
        <f t="shared" si="2"/>
        <v>4076</v>
      </c>
      <c r="W144" s="18"/>
      <c r="X144" s="18">
        <f>Tabela253[[#This Row],[Ordem]]</f>
        <v>2856</v>
      </c>
    </row>
    <row r="145" spans="1:24" x14ac:dyDescent="0.25">
      <c r="A145" s="18">
        <v>4075</v>
      </c>
      <c r="B145" s="19" t="s">
        <v>6327</v>
      </c>
      <c r="C145" s="18" t="s">
        <v>4780</v>
      </c>
      <c r="D145" s="18" t="s">
        <v>7</v>
      </c>
      <c r="E145" s="19" t="s">
        <v>48</v>
      </c>
      <c r="F145" s="19">
        <v>96</v>
      </c>
      <c r="G145" s="19">
        <v>1</v>
      </c>
      <c r="H145" s="19">
        <v>0</v>
      </c>
      <c r="I145" s="19">
        <v>15</v>
      </c>
      <c r="J145" s="20">
        <v>200000</v>
      </c>
      <c r="K145" s="18" t="s">
        <v>5438</v>
      </c>
      <c r="L145" s="18" t="s">
        <v>182</v>
      </c>
      <c r="M145" s="21" t="s">
        <v>174</v>
      </c>
      <c r="N145" s="18">
        <v>96</v>
      </c>
      <c r="O145" s="22">
        <v>44683.612239699076</v>
      </c>
      <c r="P145" s="22">
        <v>44683.612239699076</v>
      </c>
      <c r="Q145" s="18" t="s">
        <v>6854</v>
      </c>
      <c r="R145" s="18" t="s">
        <v>6855</v>
      </c>
      <c r="S145" s="18" t="s">
        <v>6856</v>
      </c>
      <c r="T145" s="18">
        <v>1</v>
      </c>
      <c r="U145" s="18">
        <v>2855</v>
      </c>
      <c r="V145" s="11">
        <f t="shared" si="2"/>
        <v>4075</v>
      </c>
      <c r="W145" s="18"/>
      <c r="X145" s="18">
        <f>Tabela253[[#This Row],[Ordem]]</f>
        <v>2855</v>
      </c>
    </row>
    <row r="146" spans="1:24" ht="22.5" x14ac:dyDescent="0.25">
      <c r="A146" s="18">
        <v>4074</v>
      </c>
      <c r="B146" s="19" t="s">
        <v>5485</v>
      </c>
      <c r="C146" s="18" t="s">
        <v>4901</v>
      </c>
      <c r="D146" s="18" t="s">
        <v>36</v>
      </c>
      <c r="E146" s="19" t="s">
        <v>57</v>
      </c>
      <c r="F146" s="19">
        <v>300</v>
      </c>
      <c r="G146" s="19">
        <v>2</v>
      </c>
      <c r="H146" s="19">
        <v>1</v>
      </c>
      <c r="I146" s="19">
        <v>111</v>
      </c>
      <c r="J146" s="20">
        <v>10500</v>
      </c>
      <c r="K146" s="18" t="s">
        <v>6419</v>
      </c>
      <c r="L146" s="18" t="s">
        <v>182</v>
      </c>
      <c r="M146" s="21" t="s">
        <v>174</v>
      </c>
      <c r="N146" s="18">
        <v>300</v>
      </c>
      <c r="O146" s="22">
        <v>44683.510340856483</v>
      </c>
      <c r="P146" s="22">
        <v>44683.510340856483</v>
      </c>
      <c r="Q146" s="18" t="s">
        <v>6950</v>
      </c>
      <c r="R146" s="18" t="s">
        <v>6951</v>
      </c>
      <c r="S146" s="18" t="s">
        <v>6952</v>
      </c>
      <c r="T146" s="18">
        <v>1</v>
      </c>
      <c r="U146" s="18">
        <v>2854</v>
      </c>
      <c r="V146" s="11">
        <f t="shared" si="2"/>
        <v>4074</v>
      </c>
      <c r="W146" s="18"/>
      <c r="X146" s="18">
        <f>Tabela253[[#This Row],[Ordem]]</f>
        <v>2854</v>
      </c>
    </row>
    <row r="147" spans="1:24" x14ac:dyDescent="0.25">
      <c r="A147" s="18">
        <v>4073</v>
      </c>
      <c r="B147" s="19">
        <v>0</v>
      </c>
      <c r="C147" s="18" t="s">
        <v>174</v>
      </c>
      <c r="D147" s="18" t="s">
        <v>36</v>
      </c>
      <c r="E147" s="19" t="s">
        <v>174</v>
      </c>
      <c r="F147" s="19">
        <v>44683</v>
      </c>
      <c r="G147" s="19">
        <v>0</v>
      </c>
      <c r="H147" s="19">
        <v>0</v>
      </c>
      <c r="I147" s="19">
        <v>0</v>
      </c>
      <c r="J147" s="20">
        <v>0</v>
      </c>
      <c r="K147" s="18" t="s">
        <v>5438</v>
      </c>
      <c r="L147" s="18">
        <v>0</v>
      </c>
      <c r="M147" s="21" t="s">
        <v>174</v>
      </c>
      <c r="N147" s="18">
        <v>44683</v>
      </c>
      <c r="O147" s="22">
        <v>44683.471141319445</v>
      </c>
      <c r="P147" s="22">
        <v>44683.471141203707</v>
      </c>
      <c r="Q147" s="18" t="s">
        <v>6953</v>
      </c>
      <c r="R147" s="18" t="s">
        <v>6954</v>
      </c>
      <c r="S147" s="18" t="s">
        <v>6955</v>
      </c>
      <c r="T147" s="18">
        <v>1</v>
      </c>
      <c r="U147" s="18">
        <v>2853</v>
      </c>
      <c r="V147" s="11">
        <f t="shared" si="2"/>
        <v>4073</v>
      </c>
      <c r="W147" s="18"/>
      <c r="X147" s="18">
        <f>Tabela253[[#This Row],[Ordem]]</f>
        <v>2853</v>
      </c>
    </row>
    <row r="148" spans="1:24" ht="22.5" x14ac:dyDescent="0.25">
      <c r="A148" s="18">
        <v>4072</v>
      </c>
      <c r="B148" s="19" t="s">
        <v>4676</v>
      </c>
      <c r="C148" s="18" t="s">
        <v>6707</v>
      </c>
      <c r="D148" s="18" t="s">
        <v>36</v>
      </c>
      <c r="E148" s="19" t="s">
        <v>53</v>
      </c>
      <c r="F148" s="19">
        <v>664</v>
      </c>
      <c r="G148" s="19">
        <v>3</v>
      </c>
      <c r="H148" s="19">
        <v>2</v>
      </c>
      <c r="I148" s="19">
        <v>169</v>
      </c>
      <c r="J148" s="20">
        <v>7000</v>
      </c>
      <c r="K148" s="18" t="s">
        <v>6419</v>
      </c>
      <c r="L148" s="18" t="s">
        <v>182</v>
      </c>
      <c r="M148" s="21" t="s">
        <v>174</v>
      </c>
      <c r="N148" s="18">
        <v>664</v>
      </c>
      <c r="O148" s="22">
        <v>44683.418399189817</v>
      </c>
      <c r="P148" s="22">
        <v>44683.418399074071</v>
      </c>
      <c r="Q148" s="18" t="s">
        <v>6956</v>
      </c>
      <c r="R148" s="18" t="s">
        <v>6957</v>
      </c>
      <c r="S148" s="18" t="s">
        <v>6958</v>
      </c>
      <c r="T148" s="18">
        <v>1</v>
      </c>
      <c r="U148" s="18">
        <v>2852</v>
      </c>
      <c r="V148" s="11">
        <f t="shared" si="2"/>
        <v>4072</v>
      </c>
      <c r="W148" s="18"/>
      <c r="X148" s="18">
        <f>Tabela253[[#This Row],[Ordem]]</f>
        <v>2852</v>
      </c>
    </row>
    <row r="149" spans="1:24" ht="22.5" x14ac:dyDescent="0.25">
      <c r="A149" s="18">
        <v>4071</v>
      </c>
      <c r="B149" s="19" t="s">
        <v>6489</v>
      </c>
      <c r="C149" s="18" t="s">
        <v>6490</v>
      </c>
      <c r="D149" s="18" t="s">
        <v>36</v>
      </c>
      <c r="E149" s="19" t="s">
        <v>48</v>
      </c>
      <c r="F149" s="19">
        <v>43</v>
      </c>
      <c r="G149" s="19">
        <v>2</v>
      </c>
      <c r="H149" s="19">
        <v>0</v>
      </c>
      <c r="I149" s="19">
        <v>70</v>
      </c>
      <c r="J149" s="20">
        <v>2190</v>
      </c>
      <c r="K149" s="18" t="s">
        <v>6419</v>
      </c>
      <c r="L149" s="18" t="s">
        <v>6491</v>
      </c>
      <c r="M149" s="21" t="s">
        <v>174</v>
      </c>
      <c r="N149" s="18">
        <v>43</v>
      </c>
      <c r="O149" s="22">
        <v>44683.401471990743</v>
      </c>
      <c r="P149" s="22">
        <v>44683.401471990743</v>
      </c>
      <c r="Q149" s="18" t="s">
        <v>5006</v>
      </c>
      <c r="R149" s="18" t="s">
        <v>6959</v>
      </c>
      <c r="S149" s="18" t="s">
        <v>6960</v>
      </c>
      <c r="T149" s="18">
        <v>1</v>
      </c>
      <c r="U149" s="18">
        <v>2851</v>
      </c>
      <c r="V149" s="11">
        <f t="shared" si="2"/>
        <v>4071</v>
      </c>
      <c r="W149" s="18"/>
      <c r="X149" s="18">
        <f>Tabela253[[#This Row],[Ordem]]</f>
        <v>2851</v>
      </c>
    </row>
    <row r="150" spans="1:24" x14ac:dyDescent="0.25">
      <c r="A150" s="18">
        <v>4070</v>
      </c>
      <c r="B150" s="19" t="s">
        <v>4812</v>
      </c>
      <c r="C150" s="18" t="s">
        <v>4783</v>
      </c>
      <c r="D150" s="18" t="s">
        <v>36</v>
      </c>
      <c r="E150" s="19" t="s">
        <v>54</v>
      </c>
      <c r="F150" s="19">
        <v>592</v>
      </c>
      <c r="G150" s="19">
        <v>2</v>
      </c>
      <c r="H150" s="19">
        <v>0</v>
      </c>
      <c r="I150" s="19">
        <v>77</v>
      </c>
      <c r="J150" s="20">
        <v>1350</v>
      </c>
      <c r="K150" s="18" t="s">
        <v>3161</v>
      </c>
      <c r="L150" s="18" t="s">
        <v>3161</v>
      </c>
      <c r="M150" s="21" t="s">
        <v>174</v>
      </c>
      <c r="N150" s="18">
        <v>592</v>
      </c>
      <c r="O150" s="22">
        <v>44683.398407986111</v>
      </c>
      <c r="P150" s="22">
        <v>44683.398407870372</v>
      </c>
      <c r="Q150" s="18" t="s">
        <v>5610</v>
      </c>
      <c r="R150" s="18" t="s">
        <v>6961</v>
      </c>
      <c r="S150" s="18" t="s">
        <v>6962</v>
      </c>
      <c r="T150" s="18">
        <v>1</v>
      </c>
      <c r="U150" s="18">
        <v>2850</v>
      </c>
      <c r="V150" s="11">
        <f t="shared" si="2"/>
        <v>4070</v>
      </c>
      <c r="W150" s="18"/>
      <c r="X150" s="18">
        <f>Tabela253[[#This Row],[Ordem]]</f>
        <v>2850</v>
      </c>
    </row>
    <row r="151" spans="1:24" ht="22.5" x14ac:dyDescent="0.25">
      <c r="A151" s="18">
        <v>4069</v>
      </c>
      <c r="B151" s="19" t="s">
        <v>6489</v>
      </c>
      <c r="C151" s="18" t="s">
        <v>6490</v>
      </c>
      <c r="D151" s="18" t="s">
        <v>36</v>
      </c>
      <c r="E151" s="19" t="s">
        <v>48</v>
      </c>
      <c r="F151" s="19">
        <v>43</v>
      </c>
      <c r="G151" s="19">
        <v>2</v>
      </c>
      <c r="H151" s="19">
        <v>0</v>
      </c>
      <c r="I151" s="19">
        <v>70</v>
      </c>
      <c r="J151" s="20">
        <v>2190</v>
      </c>
      <c r="K151" s="18" t="s">
        <v>6419</v>
      </c>
      <c r="L151" s="18" t="s">
        <v>6491</v>
      </c>
      <c r="M151" s="21" t="s">
        <v>174</v>
      </c>
      <c r="N151" s="18">
        <v>43</v>
      </c>
      <c r="O151" s="22">
        <v>44683.395378009256</v>
      </c>
      <c r="P151" s="22">
        <v>44683.395377777779</v>
      </c>
      <c r="Q151" s="18" t="s">
        <v>6963</v>
      </c>
      <c r="R151" s="18" t="s">
        <v>6964</v>
      </c>
      <c r="S151" s="18" t="s">
        <v>6965</v>
      </c>
      <c r="T151" s="18">
        <v>1</v>
      </c>
      <c r="U151" s="18">
        <v>2849</v>
      </c>
      <c r="V151" s="11">
        <f t="shared" si="2"/>
        <v>4069</v>
      </c>
      <c r="W151" s="18"/>
      <c r="X151" s="18">
        <f>Tabela253[[#This Row],[Ordem]]</f>
        <v>2849</v>
      </c>
    </row>
    <row r="152" spans="1:24" ht="45" x14ac:dyDescent="0.25">
      <c r="A152" s="18">
        <v>4067</v>
      </c>
      <c r="B152" s="19" t="s">
        <v>4812</v>
      </c>
      <c r="C152" s="18" t="s">
        <v>4783</v>
      </c>
      <c r="D152" s="18" t="s">
        <v>36</v>
      </c>
      <c r="E152" s="19" t="s">
        <v>54</v>
      </c>
      <c r="F152" s="19">
        <v>592</v>
      </c>
      <c r="G152" s="19">
        <v>2</v>
      </c>
      <c r="H152" s="19">
        <v>0</v>
      </c>
      <c r="I152" s="19">
        <v>77</v>
      </c>
      <c r="J152" s="20">
        <v>1350</v>
      </c>
      <c r="K152" s="18" t="s">
        <v>3161</v>
      </c>
      <c r="L152" s="18" t="s">
        <v>3161</v>
      </c>
      <c r="M152" s="21" t="s">
        <v>174</v>
      </c>
      <c r="N152" s="18">
        <v>592</v>
      </c>
      <c r="O152" s="22">
        <v>44683.384829050927</v>
      </c>
      <c r="P152" s="22">
        <v>44683.384828819442</v>
      </c>
      <c r="Q152" s="18" t="s">
        <v>6966</v>
      </c>
      <c r="R152" s="18" t="s">
        <v>6967</v>
      </c>
      <c r="S152" s="18" t="s">
        <v>6968</v>
      </c>
      <c r="T152" s="18">
        <v>1</v>
      </c>
      <c r="U152" s="18">
        <v>2848</v>
      </c>
      <c r="V152" s="11">
        <f t="shared" si="2"/>
        <v>4067</v>
      </c>
      <c r="W152" s="18"/>
      <c r="X152" s="18">
        <f>Tabela253[[#This Row],[Ordem]]</f>
        <v>2848</v>
      </c>
    </row>
    <row r="153" spans="1:24" ht="33.75" x14ac:dyDescent="0.25">
      <c r="A153" s="18">
        <v>4066</v>
      </c>
      <c r="B153" s="19" t="s">
        <v>6327</v>
      </c>
      <c r="C153" s="18" t="s">
        <v>174</v>
      </c>
      <c r="D153" s="18" t="e">
        <v>#N/A</v>
      </c>
      <c r="E153" s="19" t="e">
        <v>#N/A</v>
      </c>
      <c r="F153" s="19" t="e">
        <v>#N/A</v>
      </c>
      <c r="G153" s="19" t="e">
        <v>#N/A</v>
      </c>
      <c r="H153" s="19" t="e">
        <v>#N/A</v>
      </c>
      <c r="I153" s="19" t="e">
        <v>#N/A</v>
      </c>
      <c r="J153" s="20" t="e">
        <v>#N/A</v>
      </c>
      <c r="K153" s="18" t="s">
        <v>5438</v>
      </c>
      <c r="L153" s="18" t="e">
        <v>#N/A</v>
      </c>
      <c r="M153" s="21" t="s">
        <v>174</v>
      </c>
      <c r="N153" s="18" t="e">
        <v>#N/A</v>
      </c>
      <c r="O153" s="22">
        <v>44680.633926504626</v>
      </c>
      <c r="P153" s="22">
        <v>44680.633926388888</v>
      </c>
      <c r="Q153" s="18" t="s">
        <v>6969</v>
      </c>
      <c r="R153" s="18" t="s">
        <v>6970</v>
      </c>
      <c r="S153" s="18" t="s">
        <v>6971</v>
      </c>
      <c r="T153" s="18">
        <v>1</v>
      </c>
      <c r="U153" s="18">
        <v>2847</v>
      </c>
      <c r="V153" s="11">
        <f t="shared" si="2"/>
        <v>4066</v>
      </c>
      <c r="W153" s="18"/>
      <c r="X153" s="18">
        <f>Tabela253[[#This Row],[Ordem]]</f>
        <v>2847</v>
      </c>
    </row>
    <row r="154" spans="1:24" ht="22.5" x14ac:dyDescent="0.25">
      <c r="A154" s="18">
        <v>4065</v>
      </c>
      <c r="B154" s="19" t="s">
        <v>6489</v>
      </c>
      <c r="C154" s="18" t="s">
        <v>6490</v>
      </c>
      <c r="D154" s="18" t="s">
        <v>36</v>
      </c>
      <c r="E154" s="19" t="s">
        <v>48</v>
      </c>
      <c r="F154" s="19">
        <v>40</v>
      </c>
      <c r="G154" s="19">
        <v>2</v>
      </c>
      <c r="H154" s="19">
        <v>0</v>
      </c>
      <c r="I154" s="19">
        <v>70</v>
      </c>
      <c r="J154" s="20">
        <v>2190</v>
      </c>
      <c r="K154" s="18" t="s">
        <v>6419</v>
      </c>
      <c r="L154" s="18" t="s">
        <v>6491</v>
      </c>
      <c r="M154" s="21" t="s">
        <v>174</v>
      </c>
      <c r="N154" s="18">
        <v>40</v>
      </c>
      <c r="O154" s="22">
        <v>44680.39232337963</v>
      </c>
      <c r="P154" s="22">
        <v>44680.392323148146</v>
      </c>
      <c r="Q154" s="18" t="s">
        <v>6972</v>
      </c>
      <c r="R154" s="18" t="s">
        <v>6973</v>
      </c>
      <c r="S154" s="18" t="s">
        <v>6974</v>
      </c>
      <c r="T154" s="18">
        <v>1</v>
      </c>
      <c r="U154" s="18">
        <v>2846</v>
      </c>
      <c r="V154" s="11">
        <f t="shared" si="2"/>
        <v>4065</v>
      </c>
      <c r="W154" s="18"/>
      <c r="X154" s="18">
        <f>Tabela253[[#This Row],[Ordem]]</f>
        <v>2846</v>
      </c>
    </row>
    <row r="155" spans="1:24" ht="22.5" x14ac:dyDescent="0.25">
      <c r="A155" s="18">
        <v>4064</v>
      </c>
      <c r="B155" s="19" t="s">
        <v>6489</v>
      </c>
      <c r="C155" s="18" t="s">
        <v>6490</v>
      </c>
      <c r="D155" s="18" t="s">
        <v>36</v>
      </c>
      <c r="E155" s="19" t="s">
        <v>48</v>
      </c>
      <c r="F155" s="19">
        <v>40</v>
      </c>
      <c r="G155" s="19">
        <v>2</v>
      </c>
      <c r="H155" s="19">
        <v>0</v>
      </c>
      <c r="I155" s="19">
        <v>70</v>
      </c>
      <c r="J155" s="20">
        <v>2190</v>
      </c>
      <c r="K155" s="18" t="s">
        <v>6419</v>
      </c>
      <c r="L155" s="18" t="s">
        <v>6491</v>
      </c>
      <c r="M155" s="21" t="s">
        <v>174</v>
      </c>
      <c r="N155" s="18">
        <v>40</v>
      </c>
      <c r="O155" s="22">
        <v>44680.389150347219</v>
      </c>
      <c r="P155" s="22">
        <v>44680.38915023148</v>
      </c>
      <c r="Q155" s="18" t="s">
        <v>6975</v>
      </c>
      <c r="R155" s="18" t="s">
        <v>6976</v>
      </c>
      <c r="S155" s="18" t="s">
        <v>6977</v>
      </c>
      <c r="T155" s="18">
        <v>1</v>
      </c>
      <c r="U155" s="18">
        <v>2845</v>
      </c>
      <c r="V155" s="11">
        <f t="shared" si="2"/>
        <v>4064</v>
      </c>
      <c r="W155" s="18"/>
      <c r="X155" s="18">
        <f>Tabela253[[#This Row],[Ordem]]</f>
        <v>2845</v>
      </c>
    </row>
    <row r="156" spans="1:24" x14ac:dyDescent="0.25">
      <c r="A156" s="18">
        <v>4063</v>
      </c>
      <c r="B156" s="19" t="s">
        <v>4920</v>
      </c>
      <c r="C156" s="18" t="s">
        <v>4783</v>
      </c>
      <c r="D156" s="18" t="s">
        <v>36</v>
      </c>
      <c r="E156" s="19" t="s">
        <v>54</v>
      </c>
      <c r="F156" s="19">
        <v>651</v>
      </c>
      <c r="G156" s="19">
        <v>1</v>
      </c>
      <c r="H156" s="19">
        <v>0</v>
      </c>
      <c r="I156" s="19">
        <v>60</v>
      </c>
      <c r="J156" s="20">
        <v>1150</v>
      </c>
      <c r="K156" s="18" t="s">
        <v>3161</v>
      </c>
      <c r="L156" s="18" t="s">
        <v>182</v>
      </c>
      <c r="M156" s="21" t="s">
        <v>174</v>
      </c>
      <c r="N156" s="18">
        <v>651</v>
      </c>
      <c r="O156" s="22">
        <v>44679.66540740741</v>
      </c>
      <c r="P156" s="22">
        <v>44679.66540740741</v>
      </c>
      <c r="Q156" s="18" t="s">
        <v>6978</v>
      </c>
      <c r="R156" s="18" t="s">
        <v>6902</v>
      </c>
      <c r="S156" s="18" t="s">
        <v>6903</v>
      </c>
      <c r="T156" s="18">
        <v>1</v>
      </c>
      <c r="U156" s="18">
        <v>2844</v>
      </c>
      <c r="V156" s="11">
        <f t="shared" si="2"/>
        <v>4063</v>
      </c>
      <c r="W156" s="18"/>
      <c r="X156" s="18">
        <f>Tabela253[[#This Row],[Ordem]]</f>
        <v>2844</v>
      </c>
    </row>
    <row r="157" spans="1:24" x14ac:dyDescent="0.25">
      <c r="A157" s="18">
        <v>4062</v>
      </c>
      <c r="B157" s="19" t="s">
        <v>4899</v>
      </c>
      <c r="C157" s="18" t="s">
        <v>4878</v>
      </c>
      <c r="D157" s="18" t="s">
        <v>36</v>
      </c>
      <c r="E157" s="19" t="s">
        <v>2707</v>
      </c>
      <c r="F157" s="19">
        <v>457</v>
      </c>
      <c r="G157" s="19">
        <v>2</v>
      </c>
      <c r="H157" s="19">
        <v>1</v>
      </c>
      <c r="I157" s="19">
        <v>75</v>
      </c>
      <c r="J157" s="20">
        <v>940</v>
      </c>
      <c r="K157" s="18" t="s">
        <v>2708</v>
      </c>
      <c r="L157" s="18" t="s">
        <v>2708</v>
      </c>
      <c r="M157" s="21" t="s">
        <v>174</v>
      </c>
      <c r="N157" s="18">
        <v>457</v>
      </c>
      <c r="O157" s="22">
        <v>44679.656440046296</v>
      </c>
      <c r="P157" s="22">
        <v>44679.656439930557</v>
      </c>
      <c r="Q157" s="18" t="s">
        <v>317</v>
      </c>
      <c r="R157" s="18" t="s">
        <v>6979</v>
      </c>
      <c r="S157" s="18" t="s">
        <v>4899</v>
      </c>
      <c r="T157" s="18">
        <v>1</v>
      </c>
      <c r="U157" s="18">
        <v>2843</v>
      </c>
      <c r="V157" s="11">
        <f t="shared" si="2"/>
        <v>4062</v>
      </c>
      <c r="W157" s="18"/>
      <c r="X157" s="18">
        <f>Tabela253[[#This Row],[Ordem]]</f>
        <v>2843</v>
      </c>
    </row>
    <row r="158" spans="1:24" ht="22.5" x14ac:dyDescent="0.25">
      <c r="A158" s="18">
        <v>4060</v>
      </c>
      <c r="B158" s="19" t="s">
        <v>4812</v>
      </c>
      <c r="C158" s="18" t="s">
        <v>4783</v>
      </c>
      <c r="D158" s="18" t="s">
        <v>36</v>
      </c>
      <c r="E158" s="19" t="s">
        <v>54</v>
      </c>
      <c r="F158" s="19">
        <v>587</v>
      </c>
      <c r="G158" s="19">
        <v>2</v>
      </c>
      <c r="H158" s="19">
        <v>0</v>
      </c>
      <c r="I158" s="19">
        <v>77</v>
      </c>
      <c r="J158" s="20">
        <v>1350</v>
      </c>
      <c r="K158" s="18" t="s">
        <v>3161</v>
      </c>
      <c r="L158" s="18" t="s">
        <v>3161</v>
      </c>
      <c r="M158" s="21" t="s">
        <v>174</v>
      </c>
      <c r="N158" s="18">
        <v>587</v>
      </c>
      <c r="O158" s="22">
        <v>44678.541896180555</v>
      </c>
      <c r="P158" s="22">
        <v>44678.541896180555</v>
      </c>
      <c r="Q158" s="18" t="s">
        <v>6980</v>
      </c>
      <c r="R158" s="18" t="s">
        <v>6981</v>
      </c>
      <c r="S158" s="18" t="s">
        <v>6982</v>
      </c>
      <c r="T158" s="18">
        <v>1</v>
      </c>
      <c r="U158" s="18">
        <v>2842</v>
      </c>
      <c r="V158" s="11">
        <f t="shared" si="2"/>
        <v>4060</v>
      </c>
      <c r="W158" s="18"/>
      <c r="X158" s="18">
        <f>Tabela253[[#This Row],[Ordem]]</f>
        <v>2842</v>
      </c>
    </row>
    <row r="159" spans="1:24" x14ac:dyDescent="0.25">
      <c r="A159" s="18">
        <v>4059</v>
      </c>
      <c r="B159" s="19" t="s">
        <v>4932</v>
      </c>
      <c r="C159" s="18" t="s">
        <v>4783</v>
      </c>
      <c r="D159" s="18" t="s">
        <v>36</v>
      </c>
      <c r="E159" s="19" t="s">
        <v>54</v>
      </c>
      <c r="F159" s="19">
        <v>539</v>
      </c>
      <c r="G159" s="19">
        <v>0</v>
      </c>
      <c r="H159" s="19">
        <v>0</v>
      </c>
      <c r="I159" s="19">
        <v>85</v>
      </c>
      <c r="J159" s="20">
        <v>1600</v>
      </c>
      <c r="K159" s="18" t="s">
        <v>3161</v>
      </c>
      <c r="L159" s="18" t="s">
        <v>182</v>
      </c>
      <c r="M159" s="21" t="s">
        <v>174</v>
      </c>
      <c r="N159" s="18">
        <v>539</v>
      </c>
      <c r="O159" s="22">
        <v>44678.521041319444</v>
      </c>
      <c r="P159" s="22">
        <v>44678.521041203705</v>
      </c>
      <c r="Q159" s="18" t="s">
        <v>6983</v>
      </c>
      <c r="R159" s="18" t="s">
        <v>6984</v>
      </c>
      <c r="S159" s="18" t="s">
        <v>6985</v>
      </c>
      <c r="T159" s="18">
        <v>1</v>
      </c>
      <c r="U159" s="18">
        <v>2841</v>
      </c>
      <c r="V159" s="11">
        <f t="shared" si="2"/>
        <v>4059</v>
      </c>
      <c r="W159" s="18"/>
      <c r="X159" s="18">
        <f>Tabela253[[#This Row],[Ordem]]</f>
        <v>2841</v>
      </c>
    </row>
    <row r="160" spans="1:24" ht="22.5" x14ac:dyDescent="0.25">
      <c r="A160" s="18">
        <v>3667</v>
      </c>
      <c r="B160" s="19" t="s">
        <v>6489</v>
      </c>
      <c r="C160" s="18" t="s">
        <v>6490</v>
      </c>
      <c r="D160" s="18" t="s">
        <v>36</v>
      </c>
      <c r="E160" s="19" t="s">
        <v>48</v>
      </c>
      <c r="F160" s="19">
        <v>38</v>
      </c>
      <c r="G160" s="19">
        <v>2</v>
      </c>
      <c r="H160" s="19">
        <v>0</v>
      </c>
      <c r="I160" s="19">
        <v>70</v>
      </c>
      <c r="J160" s="20">
        <v>2190</v>
      </c>
      <c r="K160" s="18" t="s">
        <v>6419</v>
      </c>
      <c r="L160" s="18" t="s">
        <v>6491</v>
      </c>
      <c r="M160" s="21" t="s">
        <v>174</v>
      </c>
      <c r="N160" s="18">
        <v>38</v>
      </c>
      <c r="O160" s="22">
        <v>44678.501353587963</v>
      </c>
      <c r="P160" s="22">
        <v>44678.501353472224</v>
      </c>
      <c r="Q160" s="18" t="s">
        <v>6428</v>
      </c>
      <c r="R160" s="18" t="s">
        <v>6429</v>
      </c>
      <c r="S160" s="18" t="s">
        <v>6986</v>
      </c>
      <c r="T160" s="18">
        <v>1</v>
      </c>
      <c r="U160" s="18">
        <v>2840</v>
      </c>
      <c r="V160" s="11">
        <f t="shared" si="2"/>
        <v>3667</v>
      </c>
      <c r="W160" s="18"/>
      <c r="X160" s="18">
        <f>Tabela253[[#This Row],[Ordem]]</f>
        <v>2840</v>
      </c>
    </row>
    <row r="161" spans="1:24" ht="22.5" x14ac:dyDescent="0.25">
      <c r="A161" s="18">
        <v>4058</v>
      </c>
      <c r="B161" s="19" t="s">
        <v>4899</v>
      </c>
      <c r="C161" s="18" t="s">
        <v>4878</v>
      </c>
      <c r="D161" s="18" t="s">
        <v>36</v>
      </c>
      <c r="E161" s="19" t="s">
        <v>2707</v>
      </c>
      <c r="F161" s="19">
        <v>456</v>
      </c>
      <c r="G161" s="19">
        <v>2</v>
      </c>
      <c r="H161" s="19">
        <v>1</v>
      </c>
      <c r="I161" s="19">
        <v>75</v>
      </c>
      <c r="J161" s="20">
        <v>940</v>
      </c>
      <c r="K161" s="18" t="s">
        <v>2708</v>
      </c>
      <c r="L161" s="18" t="s">
        <v>2708</v>
      </c>
      <c r="M161" s="21" t="s">
        <v>174</v>
      </c>
      <c r="N161" s="18">
        <v>456</v>
      </c>
      <c r="O161" s="22">
        <v>44678.487853935185</v>
      </c>
      <c r="P161" s="22">
        <v>44678.487853935185</v>
      </c>
      <c r="Q161" s="18" t="s">
        <v>6987</v>
      </c>
      <c r="R161" s="18" t="s">
        <v>6988</v>
      </c>
      <c r="S161" s="18" t="s">
        <v>4899</v>
      </c>
      <c r="T161" s="18">
        <v>1</v>
      </c>
      <c r="U161" s="18">
        <v>2839</v>
      </c>
      <c r="V161" s="11">
        <f t="shared" si="2"/>
        <v>4058</v>
      </c>
      <c r="W161" s="18"/>
      <c r="X161" s="18">
        <f>Tabela253[[#This Row],[Ordem]]</f>
        <v>2839</v>
      </c>
    </row>
    <row r="162" spans="1:24" ht="22.5" x14ac:dyDescent="0.25">
      <c r="A162" s="18">
        <v>2458</v>
      </c>
      <c r="B162" s="19" t="s">
        <v>4920</v>
      </c>
      <c r="C162" s="18" t="s">
        <v>4783</v>
      </c>
      <c r="D162" s="18" t="s">
        <v>36</v>
      </c>
      <c r="E162" s="19" t="s">
        <v>54</v>
      </c>
      <c r="F162" s="19">
        <v>650</v>
      </c>
      <c r="G162" s="19">
        <v>1</v>
      </c>
      <c r="H162" s="19">
        <v>0</v>
      </c>
      <c r="I162" s="19">
        <v>60</v>
      </c>
      <c r="J162" s="20">
        <v>1150</v>
      </c>
      <c r="K162" s="18" t="s">
        <v>3161</v>
      </c>
      <c r="L162" s="18" t="s">
        <v>182</v>
      </c>
      <c r="M162" s="21" t="s">
        <v>174</v>
      </c>
      <c r="N162" s="18">
        <v>650</v>
      </c>
      <c r="O162" s="22">
        <v>44678.398911921293</v>
      </c>
      <c r="P162" s="22">
        <v>44678.398911921293</v>
      </c>
      <c r="Q162" s="18" t="s">
        <v>5737</v>
      </c>
      <c r="R162" s="18" t="s">
        <v>6989</v>
      </c>
      <c r="S162" s="18" t="s">
        <v>5738</v>
      </c>
      <c r="T162" s="18">
        <v>1</v>
      </c>
      <c r="U162" s="18">
        <v>2838</v>
      </c>
      <c r="V162" s="11">
        <f t="shared" si="2"/>
        <v>2458</v>
      </c>
      <c r="W162" s="18"/>
      <c r="X162" s="18">
        <f>Tabela253[[#This Row],[Ordem]]</f>
        <v>2838</v>
      </c>
    </row>
    <row r="163" spans="1:24" ht="22.5" x14ac:dyDescent="0.25">
      <c r="A163" s="18">
        <v>4057</v>
      </c>
      <c r="B163" s="19" t="s">
        <v>6489</v>
      </c>
      <c r="C163" s="18" t="s">
        <v>6490</v>
      </c>
      <c r="D163" s="18" t="s">
        <v>36</v>
      </c>
      <c r="E163" s="19" t="s">
        <v>48</v>
      </c>
      <c r="F163" s="19">
        <v>38</v>
      </c>
      <c r="G163" s="19">
        <v>2</v>
      </c>
      <c r="H163" s="19">
        <v>0</v>
      </c>
      <c r="I163" s="19">
        <v>70</v>
      </c>
      <c r="J163" s="20">
        <v>2190</v>
      </c>
      <c r="K163" s="18" t="s">
        <v>6419</v>
      </c>
      <c r="L163" s="18" t="s">
        <v>6491</v>
      </c>
      <c r="M163" s="21" t="s">
        <v>174</v>
      </c>
      <c r="N163" s="18">
        <v>38</v>
      </c>
      <c r="O163" s="22">
        <v>44678.375981828707</v>
      </c>
      <c r="P163" s="22">
        <v>44678.375981828707</v>
      </c>
      <c r="Q163" s="18" t="s">
        <v>4872</v>
      </c>
      <c r="R163" s="18" t="s">
        <v>6990</v>
      </c>
      <c r="S163" s="18" t="s">
        <v>6991</v>
      </c>
      <c r="T163" s="18">
        <v>1</v>
      </c>
      <c r="U163" s="18">
        <v>2837</v>
      </c>
      <c r="V163" s="11">
        <f t="shared" si="2"/>
        <v>4057</v>
      </c>
      <c r="W163" s="18"/>
      <c r="X163" s="18">
        <f>Tabela253[[#This Row],[Ordem]]</f>
        <v>2837</v>
      </c>
    </row>
    <row r="164" spans="1:24" ht="22.5" x14ac:dyDescent="0.25">
      <c r="A164" s="18">
        <v>2621</v>
      </c>
      <c r="B164" s="19" t="s">
        <v>4899</v>
      </c>
      <c r="C164" s="18" t="s">
        <v>4878</v>
      </c>
      <c r="D164" s="18" t="s">
        <v>36</v>
      </c>
      <c r="E164" s="19" t="s">
        <v>2707</v>
      </c>
      <c r="F164" s="19">
        <v>455</v>
      </c>
      <c r="G164" s="19">
        <v>2</v>
      </c>
      <c r="H164" s="19">
        <v>1</v>
      </c>
      <c r="I164" s="19">
        <v>75</v>
      </c>
      <c r="J164" s="20">
        <v>940</v>
      </c>
      <c r="K164" s="18" t="s">
        <v>2708</v>
      </c>
      <c r="L164" s="18" t="s">
        <v>2708</v>
      </c>
      <c r="M164" s="21" t="s">
        <v>174</v>
      </c>
      <c r="N164" s="18">
        <v>455</v>
      </c>
      <c r="O164" s="22">
        <v>44677.644730439817</v>
      </c>
      <c r="P164" s="22">
        <v>44677.644730439817</v>
      </c>
      <c r="Q164" s="18" t="s">
        <v>6992</v>
      </c>
      <c r="R164" s="18" t="s">
        <v>5735</v>
      </c>
      <c r="S164" s="18" t="s">
        <v>6993</v>
      </c>
      <c r="T164" s="18">
        <v>1</v>
      </c>
      <c r="U164" s="18">
        <v>2836</v>
      </c>
      <c r="V164" s="11">
        <f t="shared" si="2"/>
        <v>2621</v>
      </c>
      <c r="W164" s="18"/>
      <c r="X164" s="18">
        <f>Tabela253[[#This Row],[Ordem]]</f>
        <v>2836</v>
      </c>
    </row>
    <row r="165" spans="1:24" x14ac:dyDescent="0.25">
      <c r="A165" s="18">
        <v>4055</v>
      </c>
      <c r="B165" s="19" t="s">
        <v>5019</v>
      </c>
      <c r="C165" s="18" t="s">
        <v>4783</v>
      </c>
      <c r="D165" s="18" t="s">
        <v>36</v>
      </c>
      <c r="E165" s="19" t="s">
        <v>54</v>
      </c>
      <c r="F165" s="19">
        <v>246</v>
      </c>
      <c r="G165" s="19">
        <v>0</v>
      </c>
      <c r="H165" s="19">
        <v>0</v>
      </c>
      <c r="I165" s="19">
        <v>81</v>
      </c>
      <c r="J165" s="20">
        <v>1400</v>
      </c>
      <c r="K165" s="18" t="s">
        <v>3161</v>
      </c>
      <c r="L165" s="18" t="s">
        <v>3161</v>
      </c>
      <c r="M165" s="21" t="s">
        <v>174</v>
      </c>
      <c r="N165" s="18">
        <v>246</v>
      </c>
      <c r="O165" s="22">
        <v>44677.50090648148</v>
      </c>
      <c r="P165" s="22">
        <v>44677.500906250003</v>
      </c>
      <c r="Q165" s="18" t="s">
        <v>6994</v>
      </c>
      <c r="R165" s="18" t="s">
        <v>6995</v>
      </c>
      <c r="S165" s="18" t="s">
        <v>6996</v>
      </c>
      <c r="T165" s="18">
        <v>1</v>
      </c>
      <c r="U165" s="18">
        <v>2835</v>
      </c>
      <c r="V165" s="11">
        <f t="shared" si="2"/>
        <v>4055</v>
      </c>
      <c r="W165" s="18"/>
      <c r="X165" s="18">
        <f>Tabela253[[#This Row],[Ordem]]</f>
        <v>2835</v>
      </c>
    </row>
    <row r="166" spans="1:24" ht="22.5" x14ac:dyDescent="0.25">
      <c r="A166" s="18">
        <v>4054</v>
      </c>
      <c r="B166" s="19" t="s">
        <v>6499</v>
      </c>
      <c r="C166" s="18" t="s">
        <v>5730</v>
      </c>
      <c r="D166" s="18" t="s">
        <v>36</v>
      </c>
      <c r="E166" s="19" t="s">
        <v>165</v>
      </c>
      <c r="F166" s="19">
        <v>48</v>
      </c>
      <c r="G166" s="19">
        <v>3</v>
      </c>
      <c r="H166" s="19">
        <v>0</v>
      </c>
      <c r="I166" s="19">
        <v>166</v>
      </c>
      <c r="J166" s="20">
        <v>3790</v>
      </c>
      <c r="K166" s="18" t="s">
        <v>6419</v>
      </c>
      <c r="L166" s="18" t="s">
        <v>6491</v>
      </c>
      <c r="M166" s="21" t="s">
        <v>174</v>
      </c>
      <c r="N166" s="18">
        <v>48</v>
      </c>
      <c r="O166" s="22">
        <v>44677.497840277778</v>
      </c>
      <c r="P166" s="22">
        <v>44677.497840277778</v>
      </c>
      <c r="Q166" s="18" t="s">
        <v>6997</v>
      </c>
      <c r="R166" s="18" t="s">
        <v>6998</v>
      </c>
      <c r="S166" s="18" t="s">
        <v>6999</v>
      </c>
      <c r="T166" s="18">
        <v>1</v>
      </c>
      <c r="U166" s="18">
        <v>2834</v>
      </c>
      <c r="V166" s="11">
        <f t="shared" si="2"/>
        <v>4054</v>
      </c>
      <c r="W166" s="18"/>
      <c r="X166" s="18">
        <f>Tabela253[[#This Row],[Ordem]]</f>
        <v>2834</v>
      </c>
    </row>
    <row r="167" spans="1:24" x14ac:dyDescent="0.25">
      <c r="A167" s="18">
        <v>4053</v>
      </c>
      <c r="B167" s="19" t="s">
        <v>7000</v>
      </c>
      <c r="C167" s="18" t="s">
        <v>7001</v>
      </c>
      <c r="D167" s="18" t="s">
        <v>36</v>
      </c>
      <c r="E167" s="19" t="s">
        <v>67</v>
      </c>
      <c r="F167" s="19">
        <v>22</v>
      </c>
      <c r="G167" s="19">
        <v>1</v>
      </c>
      <c r="H167" s="19">
        <v>0</v>
      </c>
      <c r="I167" s="19">
        <v>41</v>
      </c>
      <c r="J167" s="20">
        <v>1450</v>
      </c>
      <c r="K167" s="18" t="s">
        <v>3161</v>
      </c>
      <c r="L167" s="18" t="s">
        <v>3161</v>
      </c>
      <c r="M167" s="21" t="s">
        <v>174</v>
      </c>
      <c r="N167" s="18">
        <v>22</v>
      </c>
      <c r="O167" s="22">
        <v>44677.410950115744</v>
      </c>
      <c r="P167" s="22">
        <v>44677.410950115744</v>
      </c>
      <c r="Q167" s="18" t="s">
        <v>7002</v>
      </c>
      <c r="R167" s="18" t="s">
        <v>7003</v>
      </c>
      <c r="S167" s="18" t="s">
        <v>7004</v>
      </c>
      <c r="T167" s="18">
        <v>1</v>
      </c>
      <c r="U167" s="18">
        <v>2833</v>
      </c>
      <c r="V167" s="11">
        <f t="shared" si="2"/>
        <v>4053</v>
      </c>
      <c r="W167" s="18"/>
      <c r="X167" s="18">
        <f>Tabela253[[#This Row],[Ordem]]</f>
        <v>2833</v>
      </c>
    </row>
    <row r="168" spans="1:24" ht="22.5" x14ac:dyDescent="0.25">
      <c r="A168" s="18">
        <v>4052</v>
      </c>
      <c r="B168" s="19" t="s">
        <v>6499</v>
      </c>
      <c r="C168" s="18" t="s">
        <v>5730</v>
      </c>
      <c r="D168" s="18" t="s">
        <v>36</v>
      </c>
      <c r="E168" s="19" t="s">
        <v>165</v>
      </c>
      <c r="F168" s="19">
        <v>48</v>
      </c>
      <c r="G168" s="19">
        <v>3</v>
      </c>
      <c r="H168" s="19">
        <v>0</v>
      </c>
      <c r="I168" s="19">
        <v>166</v>
      </c>
      <c r="J168" s="20">
        <v>3790</v>
      </c>
      <c r="K168" s="18" t="s">
        <v>6419</v>
      </c>
      <c r="L168" s="18" t="s">
        <v>6491</v>
      </c>
      <c r="M168" s="21" t="s">
        <v>174</v>
      </c>
      <c r="N168" s="18">
        <v>48</v>
      </c>
      <c r="O168" s="22">
        <v>44677.403622569444</v>
      </c>
      <c r="P168" s="22">
        <v>44677.403622569444</v>
      </c>
      <c r="Q168" s="18" t="s">
        <v>5732</v>
      </c>
      <c r="R168" s="18" t="s">
        <v>7005</v>
      </c>
      <c r="S168" s="18" t="s">
        <v>6499</v>
      </c>
      <c r="T168" s="18">
        <v>1</v>
      </c>
      <c r="U168" s="18">
        <v>2832</v>
      </c>
      <c r="V168" s="11">
        <f t="shared" si="2"/>
        <v>4052</v>
      </c>
      <c r="W168" s="18"/>
      <c r="X168" s="18">
        <f>Tabela253[[#This Row],[Ordem]]</f>
        <v>2832</v>
      </c>
    </row>
    <row r="169" spans="1:24" ht="22.5" x14ac:dyDescent="0.25">
      <c r="A169" s="18">
        <v>4051</v>
      </c>
      <c r="B169" s="19" t="s">
        <v>6500</v>
      </c>
      <c r="C169" s="18" t="s">
        <v>6646</v>
      </c>
      <c r="D169" s="18" t="s">
        <v>36</v>
      </c>
      <c r="E169" s="19" t="s">
        <v>53</v>
      </c>
      <c r="F169" s="19">
        <v>26</v>
      </c>
      <c r="G169" s="19">
        <v>4</v>
      </c>
      <c r="H169" s="19">
        <v>3</v>
      </c>
      <c r="I169" s="19">
        <v>246</v>
      </c>
      <c r="J169" s="20">
        <v>16000</v>
      </c>
      <c r="K169" s="18" t="s">
        <v>6419</v>
      </c>
      <c r="L169" s="18" t="s">
        <v>182</v>
      </c>
      <c r="M169" s="21" t="s">
        <v>174</v>
      </c>
      <c r="N169" s="18">
        <v>26</v>
      </c>
      <c r="O169" s="22">
        <v>44677.388581250001</v>
      </c>
      <c r="P169" s="22">
        <v>44677.388581250001</v>
      </c>
      <c r="Q169" s="18" t="s">
        <v>7006</v>
      </c>
      <c r="R169" s="18" t="s">
        <v>7007</v>
      </c>
      <c r="S169" s="18" t="s">
        <v>7008</v>
      </c>
      <c r="T169" s="18">
        <v>1</v>
      </c>
      <c r="U169" s="18">
        <v>2831</v>
      </c>
      <c r="V169" s="11">
        <f t="shared" si="2"/>
        <v>4051</v>
      </c>
      <c r="W169" s="18"/>
      <c r="X169" s="18">
        <f>Tabela253[[#This Row],[Ordem]]</f>
        <v>2831</v>
      </c>
    </row>
    <row r="170" spans="1:24" ht="22.5" x14ac:dyDescent="0.25">
      <c r="A170" s="18">
        <v>4050</v>
      </c>
      <c r="B170" s="19" t="s">
        <v>4676</v>
      </c>
      <c r="C170" s="18" t="s">
        <v>6707</v>
      </c>
      <c r="D170" s="18" t="s">
        <v>36</v>
      </c>
      <c r="E170" s="19" t="s">
        <v>53</v>
      </c>
      <c r="F170" s="19">
        <v>657</v>
      </c>
      <c r="G170" s="19">
        <v>3</v>
      </c>
      <c r="H170" s="19">
        <v>2</v>
      </c>
      <c r="I170" s="19">
        <v>169</v>
      </c>
      <c r="J170" s="20">
        <v>7000</v>
      </c>
      <c r="K170" s="18" t="s">
        <v>5438</v>
      </c>
      <c r="L170" s="18" t="s">
        <v>182</v>
      </c>
      <c r="M170" s="21" t="s">
        <v>174</v>
      </c>
      <c r="N170" s="18">
        <v>657</v>
      </c>
      <c r="O170" s="22">
        <v>44676.729249768519</v>
      </c>
      <c r="P170" s="22">
        <v>44676.729249768519</v>
      </c>
      <c r="Q170" s="18" t="s">
        <v>7009</v>
      </c>
      <c r="R170" s="18" t="s">
        <v>7010</v>
      </c>
      <c r="S170" s="18" t="s">
        <v>7011</v>
      </c>
      <c r="T170" s="18">
        <v>1</v>
      </c>
      <c r="U170" s="18">
        <v>2830</v>
      </c>
      <c r="V170" s="11">
        <f t="shared" si="2"/>
        <v>4050</v>
      </c>
      <c r="W170" s="18"/>
      <c r="X170" s="18">
        <f>Tabela253[[#This Row],[Ordem]]</f>
        <v>2830</v>
      </c>
    </row>
    <row r="171" spans="1:24" x14ac:dyDescent="0.25">
      <c r="A171" s="18">
        <v>4049</v>
      </c>
      <c r="B171" s="19" t="s">
        <v>4991</v>
      </c>
      <c r="C171" s="18" t="s">
        <v>174</v>
      </c>
      <c r="D171" s="18" t="e">
        <v>#N/A</v>
      </c>
      <c r="E171" s="19" t="e">
        <v>#N/A</v>
      </c>
      <c r="F171" s="19" t="e">
        <v>#N/A</v>
      </c>
      <c r="G171" s="19" t="e">
        <v>#N/A</v>
      </c>
      <c r="H171" s="19" t="e">
        <v>#N/A</v>
      </c>
      <c r="I171" s="19" t="e">
        <v>#N/A</v>
      </c>
      <c r="J171" s="20" t="e">
        <v>#N/A</v>
      </c>
      <c r="K171" s="18" t="s">
        <v>5438</v>
      </c>
      <c r="L171" s="18" t="e">
        <v>#N/A</v>
      </c>
      <c r="M171" s="21" t="s">
        <v>174</v>
      </c>
      <c r="N171" s="18" t="e">
        <v>#N/A</v>
      </c>
      <c r="O171" s="22">
        <v>44676.53851111111</v>
      </c>
      <c r="P171" s="22">
        <v>44676.538510879633</v>
      </c>
      <c r="Q171" s="18" t="s">
        <v>120</v>
      </c>
      <c r="R171" s="18" t="s">
        <v>6920</v>
      </c>
      <c r="S171" s="18" t="s">
        <v>6921</v>
      </c>
      <c r="T171" s="18">
        <v>1</v>
      </c>
      <c r="U171" s="18">
        <v>2829</v>
      </c>
      <c r="V171" s="11">
        <f t="shared" si="2"/>
        <v>4049</v>
      </c>
      <c r="W171" s="18"/>
      <c r="X171" s="18">
        <f>Tabela253[[#This Row],[Ordem]]</f>
        <v>2829</v>
      </c>
    </row>
    <row r="172" spans="1:24" ht="22.5" x14ac:dyDescent="0.25">
      <c r="A172" s="18">
        <v>3986</v>
      </c>
      <c r="B172" s="19" t="s">
        <v>7000</v>
      </c>
      <c r="C172" s="18" t="s">
        <v>7001</v>
      </c>
      <c r="D172" s="18" t="s">
        <v>36</v>
      </c>
      <c r="E172" s="19" t="s">
        <v>67</v>
      </c>
      <c r="F172" s="19">
        <v>21</v>
      </c>
      <c r="G172" s="19">
        <v>1</v>
      </c>
      <c r="H172" s="19">
        <v>0</v>
      </c>
      <c r="I172" s="19">
        <v>41</v>
      </c>
      <c r="J172" s="20">
        <v>1450</v>
      </c>
      <c r="K172" s="18" t="s">
        <v>3161</v>
      </c>
      <c r="L172" s="18" t="s">
        <v>3161</v>
      </c>
      <c r="M172" s="21" t="s">
        <v>174</v>
      </c>
      <c r="N172" s="18">
        <v>21</v>
      </c>
      <c r="O172" s="22">
        <v>44676.413374421296</v>
      </c>
      <c r="P172" s="22">
        <v>44676.413374305557</v>
      </c>
      <c r="Q172" s="18" t="s">
        <v>7012</v>
      </c>
      <c r="R172" s="18" t="s">
        <v>7013</v>
      </c>
      <c r="S172" s="18" t="s">
        <v>7014</v>
      </c>
      <c r="T172" s="18">
        <v>1</v>
      </c>
      <c r="U172" s="18">
        <v>2828</v>
      </c>
      <c r="V172" s="11">
        <f t="shared" si="2"/>
        <v>3986</v>
      </c>
      <c r="W172" s="18"/>
      <c r="X172" s="18">
        <f>Tabela253[[#This Row],[Ordem]]</f>
        <v>2828</v>
      </c>
    </row>
    <row r="173" spans="1:24" ht="22.5" x14ac:dyDescent="0.25">
      <c r="A173" s="18">
        <v>4048</v>
      </c>
      <c r="B173" s="19" t="s">
        <v>4676</v>
      </c>
      <c r="C173" s="18" t="s">
        <v>6707</v>
      </c>
      <c r="D173" s="18" t="s">
        <v>36</v>
      </c>
      <c r="E173" s="19" t="s">
        <v>53</v>
      </c>
      <c r="F173" s="19">
        <v>657</v>
      </c>
      <c r="G173" s="19">
        <v>3</v>
      </c>
      <c r="H173" s="19">
        <v>2</v>
      </c>
      <c r="I173" s="19">
        <v>169</v>
      </c>
      <c r="J173" s="20">
        <v>7000</v>
      </c>
      <c r="K173" s="18" t="s">
        <v>6419</v>
      </c>
      <c r="L173" s="18" t="s">
        <v>182</v>
      </c>
      <c r="M173" s="21" t="s">
        <v>174</v>
      </c>
      <c r="N173" s="18">
        <v>657</v>
      </c>
      <c r="O173" s="22">
        <v>44676.40973738426</v>
      </c>
      <c r="P173" s="22">
        <v>44676.409737268521</v>
      </c>
      <c r="Q173" s="18" t="s">
        <v>1513</v>
      </c>
      <c r="R173" s="18" t="s">
        <v>7015</v>
      </c>
      <c r="S173" s="18" t="s">
        <v>4676</v>
      </c>
      <c r="T173" s="18">
        <v>1</v>
      </c>
      <c r="U173" s="18">
        <v>2827</v>
      </c>
      <c r="V173" s="11">
        <f t="shared" si="2"/>
        <v>4048</v>
      </c>
      <c r="W173" s="18"/>
      <c r="X173" s="18">
        <f>Tabela253[[#This Row],[Ordem]]</f>
        <v>2827</v>
      </c>
    </row>
    <row r="174" spans="1:24" x14ac:dyDescent="0.25">
      <c r="A174" s="18">
        <v>4047</v>
      </c>
      <c r="B174" s="19" t="s">
        <v>4899</v>
      </c>
      <c r="C174" s="18" t="s">
        <v>4878</v>
      </c>
      <c r="D174" s="18" t="s">
        <v>36</v>
      </c>
      <c r="E174" s="19" t="s">
        <v>2707</v>
      </c>
      <c r="F174" s="19">
        <v>454</v>
      </c>
      <c r="G174" s="19">
        <v>2</v>
      </c>
      <c r="H174" s="19">
        <v>1</v>
      </c>
      <c r="I174" s="19">
        <v>75</v>
      </c>
      <c r="J174" s="20">
        <v>940</v>
      </c>
      <c r="K174" s="18" t="s">
        <v>2708</v>
      </c>
      <c r="L174" s="18" t="s">
        <v>2708</v>
      </c>
      <c r="M174" s="21" t="s">
        <v>174</v>
      </c>
      <c r="N174" s="18">
        <v>454</v>
      </c>
      <c r="O174" s="22">
        <v>44676.405290509261</v>
      </c>
      <c r="P174" s="22">
        <v>44676.405290509261</v>
      </c>
      <c r="Q174" s="18" t="s">
        <v>7016</v>
      </c>
      <c r="R174" s="18" t="s">
        <v>7017</v>
      </c>
      <c r="S174" s="18" t="s">
        <v>4899</v>
      </c>
      <c r="T174" s="18">
        <v>1</v>
      </c>
      <c r="U174" s="18">
        <v>2826</v>
      </c>
      <c r="V174" s="11">
        <f t="shared" si="2"/>
        <v>4047</v>
      </c>
      <c r="W174" s="18"/>
      <c r="X174" s="18">
        <f>Tabela253[[#This Row],[Ordem]]</f>
        <v>2826</v>
      </c>
    </row>
    <row r="175" spans="1:24" x14ac:dyDescent="0.25">
      <c r="A175" s="18">
        <v>4046</v>
      </c>
      <c r="B175" s="19" t="s">
        <v>4920</v>
      </c>
      <c r="C175" s="18" t="s">
        <v>4783</v>
      </c>
      <c r="D175" s="18" t="s">
        <v>36</v>
      </c>
      <c r="E175" s="19" t="s">
        <v>54</v>
      </c>
      <c r="F175" s="19">
        <v>648</v>
      </c>
      <c r="G175" s="19">
        <v>1</v>
      </c>
      <c r="H175" s="19">
        <v>0</v>
      </c>
      <c r="I175" s="19">
        <v>60</v>
      </c>
      <c r="J175" s="20">
        <v>1150</v>
      </c>
      <c r="K175" s="18" t="s">
        <v>3161</v>
      </c>
      <c r="L175" s="18" t="s">
        <v>182</v>
      </c>
      <c r="M175" s="21" t="s">
        <v>174</v>
      </c>
      <c r="N175" s="18">
        <v>648</v>
      </c>
      <c r="O175" s="22">
        <v>44676.388327199071</v>
      </c>
      <c r="P175" s="22">
        <v>44676.388327199071</v>
      </c>
      <c r="Q175" s="18" t="s">
        <v>7018</v>
      </c>
      <c r="R175" s="18" t="s">
        <v>7019</v>
      </c>
      <c r="S175" s="18" t="s">
        <v>7020</v>
      </c>
      <c r="T175" s="18">
        <v>1</v>
      </c>
      <c r="U175" s="18">
        <v>2825</v>
      </c>
      <c r="V175" s="11">
        <f t="shared" si="2"/>
        <v>4046</v>
      </c>
      <c r="W175" s="18"/>
      <c r="X175" s="18">
        <f>Tabela253[[#This Row],[Ordem]]</f>
        <v>2825</v>
      </c>
    </row>
    <row r="176" spans="1:24" ht="22.5" x14ac:dyDescent="0.25">
      <c r="A176" s="18">
        <v>2206</v>
      </c>
      <c r="B176" s="19" t="s">
        <v>6489</v>
      </c>
      <c r="C176" s="18" t="s">
        <v>6490</v>
      </c>
      <c r="D176" s="18" t="s">
        <v>36</v>
      </c>
      <c r="E176" s="19" t="s">
        <v>48</v>
      </c>
      <c r="F176" s="19">
        <v>36</v>
      </c>
      <c r="G176" s="19">
        <v>2</v>
      </c>
      <c r="H176" s="19">
        <v>0</v>
      </c>
      <c r="I176" s="19">
        <v>70</v>
      </c>
      <c r="J176" s="20">
        <v>2190</v>
      </c>
      <c r="K176" s="18" t="s">
        <v>6419</v>
      </c>
      <c r="L176" s="18" t="s">
        <v>6491</v>
      </c>
      <c r="M176" s="21" t="s">
        <v>174</v>
      </c>
      <c r="N176" s="18">
        <v>36</v>
      </c>
      <c r="O176" s="22">
        <v>44676.384051504632</v>
      </c>
      <c r="P176" s="22">
        <v>44676.384051504632</v>
      </c>
      <c r="Q176" s="18" t="s">
        <v>7021</v>
      </c>
      <c r="R176" s="18" t="s">
        <v>7022</v>
      </c>
      <c r="S176" s="18" t="s">
        <v>7023</v>
      </c>
      <c r="T176" s="18">
        <v>1</v>
      </c>
      <c r="U176" s="18">
        <v>2824</v>
      </c>
      <c r="V176" s="11">
        <f t="shared" si="2"/>
        <v>2206</v>
      </c>
      <c r="W176" s="18"/>
      <c r="X176" s="18">
        <f>Tabela253[[#This Row],[Ordem]]</f>
        <v>2824</v>
      </c>
    </row>
    <row r="177" spans="1:24" x14ac:dyDescent="0.25">
      <c r="A177" s="18">
        <v>4045</v>
      </c>
      <c r="B177" s="19" t="s">
        <v>4920</v>
      </c>
      <c r="C177" s="18" t="s">
        <v>4783</v>
      </c>
      <c r="D177" s="18" t="s">
        <v>36</v>
      </c>
      <c r="E177" s="19" t="s">
        <v>54</v>
      </c>
      <c r="F177" s="19">
        <v>648</v>
      </c>
      <c r="G177" s="19">
        <v>1</v>
      </c>
      <c r="H177" s="19">
        <v>0</v>
      </c>
      <c r="I177" s="19">
        <v>60</v>
      </c>
      <c r="J177" s="20">
        <v>1150</v>
      </c>
      <c r="K177" s="18" t="s">
        <v>3161</v>
      </c>
      <c r="L177" s="18" t="s">
        <v>182</v>
      </c>
      <c r="M177" s="21" t="s">
        <v>174</v>
      </c>
      <c r="N177" s="18">
        <v>648</v>
      </c>
      <c r="O177" s="22">
        <v>44676.379266666663</v>
      </c>
      <c r="P177" s="22">
        <v>44676.379266550925</v>
      </c>
      <c r="Q177" s="18" t="s">
        <v>7024</v>
      </c>
      <c r="R177" s="18" t="s">
        <v>7025</v>
      </c>
      <c r="S177" s="18" t="s">
        <v>7026</v>
      </c>
      <c r="T177" s="18">
        <v>1</v>
      </c>
      <c r="U177" s="18">
        <v>2823</v>
      </c>
      <c r="V177" s="11">
        <f t="shared" si="2"/>
        <v>4045</v>
      </c>
      <c r="W177" s="18"/>
      <c r="X177" s="18">
        <f>Tabela253[[#This Row],[Ordem]]</f>
        <v>2823</v>
      </c>
    </row>
    <row r="178" spans="1:24" ht="22.5" x14ac:dyDescent="0.25">
      <c r="A178" s="18">
        <v>4044</v>
      </c>
      <c r="B178" s="19" t="s">
        <v>4765</v>
      </c>
      <c r="C178" s="18" t="s">
        <v>4793</v>
      </c>
      <c r="D178" s="18" t="s">
        <v>7</v>
      </c>
      <c r="E178" s="19" t="s">
        <v>50</v>
      </c>
      <c r="F178" s="19">
        <v>692</v>
      </c>
      <c r="G178" s="19">
        <v>4</v>
      </c>
      <c r="H178" s="19">
        <v>2</v>
      </c>
      <c r="I178" s="19">
        <v>220</v>
      </c>
      <c r="J178" s="20">
        <v>6100000</v>
      </c>
      <c r="K178" s="18" t="s">
        <v>6419</v>
      </c>
      <c r="L178" s="18" t="s">
        <v>180</v>
      </c>
      <c r="M178" s="21" t="s">
        <v>174</v>
      </c>
      <c r="N178" s="18">
        <v>692</v>
      </c>
      <c r="O178" s="22">
        <v>44671.407993981484</v>
      </c>
      <c r="P178" s="22">
        <v>44671.407993981484</v>
      </c>
      <c r="Q178" s="18" t="s">
        <v>7027</v>
      </c>
      <c r="R178" s="18" t="s">
        <v>7028</v>
      </c>
      <c r="S178" s="18" t="s">
        <v>7029</v>
      </c>
      <c r="T178" s="18">
        <v>1</v>
      </c>
      <c r="U178" s="18">
        <v>2822</v>
      </c>
      <c r="V178" s="11">
        <f t="shared" si="2"/>
        <v>4044</v>
      </c>
      <c r="W178" s="18"/>
      <c r="X178" s="18">
        <f>Tabela253[[#This Row],[Ordem]]</f>
        <v>2822</v>
      </c>
    </row>
    <row r="179" spans="1:24" x14ac:dyDescent="0.25">
      <c r="A179" s="18">
        <v>4043</v>
      </c>
      <c r="B179" s="19" t="s">
        <v>7000</v>
      </c>
      <c r="C179" s="18" t="s">
        <v>7001</v>
      </c>
      <c r="D179" s="18" t="s">
        <v>36</v>
      </c>
      <c r="E179" s="19" t="s">
        <v>67</v>
      </c>
      <c r="F179" s="19">
        <v>16</v>
      </c>
      <c r="G179" s="19">
        <v>1</v>
      </c>
      <c r="H179" s="19">
        <v>0</v>
      </c>
      <c r="I179" s="19">
        <v>41</v>
      </c>
      <c r="J179" s="20">
        <v>1450</v>
      </c>
      <c r="K179" s="18" t="s">
        <v>3161</v>
      </c>
      <c r="L179" s="18" t="s">
        <v>3161</v>
      </c>
      <c r="M179" s="21" t="s">
        <v>174</v>
      </c>
      <c r="N179" s="18">
        <v>16</v>
      </c>
      <c r="O179" s="22">
        <v>44671.385930902776</v>
      </c>
      <c r="P179" s="22">
        <v>44671.385930671298</v>
      </c>
      <c r="Q179" s="18" t="s">
        <v>7030</v>
      </c>
      <c r="R179" s="18" t="s">
        <v>7031</v>
      </c>
      <c r="S179" s="18" t="s">
        <v>7032</v>
      </c>
      <c r="T179" s="18">
        <v>1</v>
      </c>
      <c r="U179" s="18">
        <v>2821</v>
      </c>
      <c r="V179" s="11">
        <f t="shared" si="2"/>
        <v>4043</v>
      </c>
      <c r="W179" s="18"/>
      <c r="X179" s="18">
        <f>Tabela253[[#This Row],[Ordem]]</f>
        <v>2821</v>
      </c>
    </row>
    <row r="180" spans="1:24" ht="22.5" x14ac:dyDescent="0.25">
      <c r="A180" s="18">
        <v>4042</v>
      </c>
      <c r="B180" s="19" t="s">
        <v>6489</v>
      </c>
      <c r="C180" s="18" t="s">
        <v>6490</v>
      </c>
      <c r="D180" s="18" t="s">
        <v>36</v>
      </c>
      <c r="E180" s="19" t="s">
        <v>48</v>
      </c>
      <c r="F180" s="19">
        <v>31</v>
      </c>
      <c r="G180" s="19">
        <v>2</v>
      </c>
      <c r="H180" s="19">
        <v>0</v>
      </c>
      <c r="I180" s="19">
        <v>70</v>
      </c>
      <c r="J180" s="20">
        <v>2190</v>
      </c>
      <c r="K180" s="18" t="s">
        <v>6419</v>
      </c>
      <c r="L180" s="18" t="s">
        <v>6491</v>
      </c>
      <c r="M180" s="21" t="s">
        <v>174</v>
      </c>
      <c r="N180" s="18">
        <v>31</v>
      </c>
      <c r="O180" s="22">
        <v>44671.383691898147</v>
      </c>
      <c r="P180" s="22">
        <v>44671.383691898147</v>
      </c>
      <c r="Q180" s="18" t="s">
        <v>7033</v>
      </c>
      <c r="R180" s="18" t="s">
        <v>7034</v>
      </c>
      <c r="S180" s="18" t="s">
        <v>7035</v>
      </c>
      <c r="T180" s="18">
        <v>1</v>
      </c>
      <c r="U180" s="18">
        <v>2820</v>
      </c>
      <c r="V180" s="11">
        <f t="shared" si="2"/>
        <v>4042</v>
      </c>
      <c r="W180" s="18"/>
      <c r="X180" s="18">
        <f>Tabela253[[#This Row],[Ordem]]</f>
        <v>2820</v>
      </c>
    </row>
    <row r="181" spans="1:24" x14ac:dyDescent="0.25">
      <c r="A181" s="18">
        <v>4041</v>
      </c>
      <c r="B181" s="19" t="s">
        <v>6500</v>
      </c>
      <c r="C181" s="18" t="s">
        <v>6646</v>
      </c>
      <c r="D181" s="18" t="s">
        <v>36</v>
      </c>
      <c r="E181" s="19" t="s">
        <v>53</v>
      </c>
      <c r="F181" s="19">
        <v>20</v>
      </c>
      <c r="G181" s="19">
        <v>4</v>
      </c>
      <c r="H181" s="19">
        <v>3</v>
      </c>
      <c r="I181" s="19">
        <v>246</v>
      </c>
      <c r="J181" s="20">
        <v>16000</v>
      </c>
      <c r="K181" s="18" t="s">
        <v>5438</v>
      </c>
      <c r="L181" s="18" t="s">
        <v>182</v>
      </c>
      <c r="M181" s="21" t="s">
        <v>174</v>
      </c>
      <c r="N181" s="18">
        <v>20</v>
      </c>
      <c r="O181" s="22">
        <v>44671.380398726855</v>
      </c>
      <c r="P181" s="22">
        <v>44671.380398611109</v>
      </c>
      <c r="Q181" s="18" t="s">
        <v>1513</v>
      </c>
      <c r="R181" s="18" t="s">
        <v>7036</v>
      </c>
      <c r="S181" s="18" t="s">
        <v>7037</v>
      </c>
      <c r="T181" s="18">
        <v>1</v>
      </c>
      <c r="U181" s="18">
        <v>2819</v>
      </c>
      <c r="V181" s="11">
        <f t="shared" si="2"/>
        <v>4041</v>
      </c>
      <c r="W181" s="18"/>
      <c r="X181" s="18">
        <f>Tabela253[[#This Row],[Ordem]]</f>
        <v>2819</v>
      </c>
    </row>
    <row r="182" spans="1:24" ht="22.5" x14ac:dyDescent="0.25">
      <c r="A182" s="18">
        <v>4039</v>
      </c>
      <c r="B182" s="19" t="s">
        <v>7000</v>
      </c>
      <c r="C182" s="18" t="s">
        <v>7001</v>
      </c>
      <c r="D182" s="18" t="s">
        <v>36</v>
      </c>
      <c r="E182" s="19" t="s">
        <v>67</v>
      </c>
      <c r="F182" s="19">
        <v>15</v>
      </c>
      <c r="G182" s="19">
        <v>1</v>
      </c>
      <c r="H182" s="19">
        <v>0</v>
      </c>
      <c r="I182" s="19">
        <v>41</v>
      </c>
      <c r="J182" s="20">
        <v>1450</v>
      </c>
      <c r="K182" s="18" t="s">
        <v>3161</v>
      </c>
      <c r="L182" s="18" t="s">
        <v>3161</v>
      </c>
      <c r="M182" s="21" t="s">
        <v>174</v>
      </c>
      <c r="N182" s="18">
        <v>15</v>
      </c>
      <c r="O182" s="22">
        <v>44670.633315162035</v>
      </c>
      <c r="P182" s="22">
        <v>44670.633315046296</v>
      </c>
      <c r="Q182" s="18" t="s">
        <v>7038</v>
      </c>
      <c r="R182" s="18" t="s">
        <v>7039</v>
      </c>
      <c r="S182" s="18" t="s">
        <v>7040</v>
      </c>
      <c r="T182" s="18">
        <v>1</v>
      </c>
      <c r="U182" s="18">
        <v>2818</v>
      </c>
      <c r="V182" s="11">
        <f t="shared" si="2"/>
        <v>4039</v>
      </c>
      <c r="W182" s="18"/>
      <c r="X182" s="18">
        <f>Tabela253[[#This Row],[Ordem]]</f>
        <v>2818</v>
      </c>
    </row>
    <row r="183" spans="1:24" ht="22.5" x14ac:dyDescent="0.25">
      <c r="A183" s="18">
        <v>4038</v>
      </c>
      <c r="B183" s="19" t="s">
        <v>4676</v>
      </c>
      <c r="C183" s="18" t="s">
        <v>6707</v>
      </c>
      <c r="D183" s="18" t="s">
        <v>36</v>
      </c>
      <c r="E183" s="19" t="s">
        <v>53</v>
      </c>
      <c r="F183" s="19">
        <v>651</v>
      </c>
      <c r="G183" s="19">
        <v>3</v>
      </c>
      <c r="H183" s="19">
        <v>2</v>
      </c>
      <c r="I183" s="19">
        <v>169</v>
      </c>
      <c r="J183" s="20">
        <v>7000</v>
      </c>
      <c r="K183" s="18" t="s">
        <v>6419</v>
      </c>
      <c r="L183" s="18" t="s">
        <v>182</v>
      </c>
      <c r="M183" s="21" t="s">
        <v>174</v>
      </c>
      <c r="N183" s="18">
        <v>651</v>
      </c>
      <c r="O183" s="22">
        <v>44670.598105671299</v>
      </c>
      <c r="P183" s="22">
        <v>44670.598105439814</v>
      </c>
      <c r="Q183" s="18" t="s">
        <v>7041</v>
      </c>
      <c r="R183" s="18" t="s">
        <v>7042</v>
      </c>
      <c r="S183" s="18" t="s">
        <v>7043</v>
      </c>
      <c r="T183" s="18">
        <v>1</v>
      </c>
      <c r="U183" s="18">
        <v>2817</v>
      </c>
      <c r="V183" s="11">
        <f t="shared" si="2"/>
        <v>4038</v>
      </c>
      <c r="W183" s="18"/>
      <c r="X183" s="18">
        <f>Tabela253[[#This Row],[Ordem]]</f>
        <v>2817</v>
      </c>
    </row>
    <row r="184" spans="1:24" x14ac:dyDescent="0.25">
      <c r="A184" s="18">
        <v>4037</v>
      </c>
      <c r="B184" s="19">
        <v>0</v>
      </c>
      <c r="C184" s="18" t="s">
        <v>174</v>
      </c>
      <c r="D184" s="18" t="s">
        <v>36</v>
      </c>
      <c r="E184" s="19" t="s">
        <v>174</v>
      </c>
      <c r="F184" s="19">
        <v>44670</v>
      </c>
      <c r="G184" s="19">
        <v>0</v>
      </c>
      <c r="H184" s="19">
        <v>0</v>
      </c>
      <c r="I184" s="19">
        <v>0</v>
      </c>
      <c r="J184" s="20">
        <v>0</v>
      </c>
      <c r="K184" s="18" t="s">
        <v>3161</v>
      </c>
      <c r="L184" s="18">
        <v>0</v>
      </c>
      <c r="M184" s="21" t="s">
        <v>174</v>
      </c>
      <c r="N184" s="18">
        <v>44670</v>
      </c>
      <c r="O184" s="22">
        <v>44670.523439699071</v>
      </c>
      <c r="P184" s="22">
        <v>44670.523439699071</v>
      </c>
      <c r="Q184" s="18" t="s">
        <v>7044</v>
      </c>
      <c r="R184" s="18" t="s">
        <v>4915</v>
      </c>
      <c r="S184" s="18">
        <v>0</v>
      </c>
      <c r="T184" s="18">
        <v>1</v>
      </c>
      <c r="U184" s="18">
        <v>2816</v>
      </c>
      <c r="V184" s="11">
        <f t="shared" si="2"/>
        <v>4037</v>
      </c>
      <c r="W184" s="18"/>
      <c r="X184" s="18">
        <f>Tabela253[[#This Row],[Ordem]]</f>
        <v>2816</v>
      </c>
    </row>
    <row r="185" spans="1:24" ht="22.5" x14ac:dyDescent="0.25">
      <c r="A185" s="18">
        <v>4036</v>
      </c>
      <c r="B185" s="19" t="s">
        <v>7000</v>
      </c>
      <c r="C185" s="18" t="s">
        <v>7001</v>
      </c>
      <c r="D185" s="18" t="s">
        <v>36</v>
      </c>
      <c r="E185" s="19" t="s">
        <v>67</v>
      </c>
      <c r="F185" s="19">
        <v>15</v>
      </c>
      <c r="G185" s="19">
        <v>1</v>
      </c>
      <c r="H185" s="19">
        <v>0</v>
      </c>
      <c r="I185" s="19">
        <v>41</v>
      </c>
      <c r="J185" s="20">
        <v>1450</v>
      </c>
      <c r="K185" s="18" t="s">
        <v>3161</v>
      </c>
      <c r="L185" s="18" t="s">
        <v>3161</v>
      </c>
      <c r="M185" s="21" t="s">
        <v>174</v>
      </c>
      <c r="N185" s="18">
        <v>15</v>
      </c>
      <c r="O185" s="22">
        <v>44670.488960300929</v>
      </c>
      <c r="P185" s="22">
        <v>44670.488960300929</v>
      </c>
      <c r="Q185" s="18" t="s">
        <v>7045</v>
      </c>
      <c r="R185" s="18" t="s">
        <v>7046</v>
      </c>
      <c r="S185" s="18" t="s">
        <v>7047</v>
      </c>
      <c r="T185" s="18">
        <v>1</v>
      </c>
      <c r="U185" s="18">
        <v>2815</v>
      </c>
      <c r="V185" s="11">
        <f t="shared" si="2"/>
        <v>4036</v>
      </c>
      <c r="W185" s="18"/>
      <c r="X185" s="18">
        <f>Tabela253[[#This Row],[Ordem]]</f>
        <v>2815</v>
      </c>
    </row>
    <row r="186" spans="1:24" ht="22.5" x14ac:dyDescent="0.25">
      <c r="A186" s="18">
        <v>4035</v>
      </c>
      <c r="B186" s="19" t="s">
        <v>7000</v>
      </c>
      <c r="C186" s="18" t="s">
        <v>7001</v>
      </c>
      <c r="D186" s="18" t="s">
        <v>36</v>
      </c>
      <c r="E186" s="19" t="s">
        <v>67</v>
      </c>
      <c r="F186" s="19">
        <v>15</v>
      </c>
      <c r="G186" s="19">
        <v>1</v>
      </c>
      <c r="H186" s="19">
        <v>0</v>
      </c>
      <c r="I186" s="19">
        <v>41</v>
      </c>
      <c r="J186" s="20">
        <v>1450</v>
      </c>
      <c r="K186" s="18" t="s">
        <v>3161</v>
      </c>
      <c r="L186" s="18" t="s">
        <v>3161</v>
      </c>
      <c r="M186" s="21" t="s">
        <v>174</v>
      </c>
      <c r="N186" s="18">
        <v>15</v>
      </c>
      <c r="O186" s="22">
        <v>44670.430626851849</v>
      </c>
      <c r="P186" s="22">
        <v>44670.430626851849</v>
      </c>
      <c r="Q186" s="18" t="s">
        <v>7048</v>
      </c>
      <c r="R186" s="18" t="s">
        <v>7049</v>
      </c>
      <c r="S186" s="18" t="s">
        <v>7050</v>
      </c>
      <c r="T186" s="18">
        <v>1</v>
      </c>
      <c r="U186" s="18">
        <v>2814</v>
      </c>
      <c r="V186" s="11">
        <f t="shared" si="2"/>
        <v>4035</v>
      </c>
      <c r="W186" s="18"/>
      <c r="X186" s="18">
        <f>Tabela253[[#This Row],[Ordem]]</f>
        <v>2814</v>
      </c>
    </row>
    <row r="187" spans="1:24" x14ac:dyDescent="0.25">
      <c r="A187" s="18">
        <v>4034</v>
      </c>
      <c r="B187" s="19" t="s">
        <v>7000</v>
      </c>
      <c r="C187" s="18" t="s">
        <v>7001</v>
      </c>
      <c r="D187" s="18" t="s">
        <v>36</v>
      </c>
      <c r="E187" s="19" t="s">
        <v>67</v>
      </c>
      <c r="F187" s="19">
        <v>15</v>
      </c>
      <c r="G187" s="19">
        <v>1</v>
      </c>
      <c r="H187" s="19">
        <v>0</v>
      </c>
      <c r="I187" s="19">
        <v>41</v>
      </c>
      <c r="J187" s="20">
        <v>1450</v>
      </c>
      <c r="K187" s="18" t="s">
        <v>3161</v>
      </c>
      <c r="L187" s="18" t="s">
        <v>3161</v>
      </c>
      <c r="M187" s="21" t="s">
        <v>174</v>
      </c>
      <c r="N187" s="18">
        <v>15</v>
      </c>
      <c r="O187" s="22">
        <v>44670.428956134259</v>
      </c>
      <c r="P187" s="22">
        <v>44670.428956134259</v>
      </c>
      <c r="Q187" s="18" t="s">
        <v>7051</v>
      </c>
      <c r="R187" s="18" t="s">
        <v>7052</v>
      </c>
      <c r="S187" s="18" t="s">
        <v>7000</v>
      </c>
      <c r="T187" s="18">
        <v>1</v>
      </c>
      <c r="U187" s="18">
        <v>2813</v>
      </c>
      <c r="V187" s="11">
        <f t="shared" si="2"/>
        <v>4034</v>
      </c>
      <c r="W187" s="18"/>
      <c r="X187" s="18">
        <f>Tabela253[[#This Row],[Ordem]]</f>
        <v>2813</v>
      </c>
    </row>
    <row r="188" spans="1:24" x14ac:dyDescent="0.25">
      <c r="A188" s="18">
        <v>4033</v>
      </c>
      <c r="B188" s="19" t="s">
        <v>7000</v>
      </c>
      <c r="C188" s="18" t="s">
        <v>7001</v>
      </c>
      <c r="D188" s="18" t="s">
        <v>36</v>
      </c>
      <c r="E188" s="19" t="s">
        <v>67</v>
      </c>
      <c r="F188" s="19">
        <v>15</v>
      </c>
      <c r="G188" s="19">
        <v>1</v>
      </c>
      <c r="H188" s="19">
        <v>0</v>
      </c>
      <c r="I188" s="19">
        <v>41</v>
      </c>
      <c r="J188" s="20">
        <v>1450</v>
      </c>
      <c r="K188" s="18" t="s">
        <v>3161</v>
      </c>
      <c r="L188" s="18" t="s">
        <v>3161</v>
      </c>
      <c r="M188" s="21" t="s">
        <v>174</v>
      </c>
      <c r="N188" s="18">
        <v>15</v>
      </c>
      <c r="O188" s="22">
        <v>44670.395385300922</v>
      </c>
      <c r="P188" s="22">
        <v>44670.395385300922</v>
      </c>
      <c r="Q188" s="18" t="s">
        <v>4959</v>
      </c>
      <c r="R188" s="18" t="s">
        <v>7053</v>
      </c>
      <c r="S188" s="18" t="s">
        <v>7054</v>
      </c>
      <c r="T188" s="18">
        <v>1</v>
      </c>
      <c r="U188" s="18">
        <v>2812</v>
      </c>
      <c r="V188" s="11">
        <f t="shared" si="2"/>
        <v>4033</v>
      </c>
      <c r="W188" s="18"/>
      <c r="X188" s="18">
        <f>Tabela253[[#This Row],[Ordem]]</f>
        <v>2812</v>
      </c>
    </row>
    <row r="189" spans="1:24" x14ac:dyDescent="0.25">
      <c r="A189" s="18">
        <v>4032</v>
      </c>
      <c r="B189" s="19" t="s">
        <v>4899</v>
      </c>
      <c r="C189" s="18" t="s">
        <v>4878</v>
      </c>
      <c r="D189" s="18" t="s">
        <v>36</v>
      </c>
      <c r="E189" s="19" t="s">
        <v>2707</v>
      </c>
      <c r="F189" s="19">
        <v>448</v>
      </c>
      <c r="G189" s="19">
        <v>2</v>
      </c>
      <c r="H189" s="19">
        <v>1</v>
      </c>
      <c r="I189" s="19">
        <v>75</v>
      </c>
      <c r="J189" s="20">
        <v>940</v>
      </c>
      <c r="K189" s="18" t="s">
        <v>2708</v>
      </c>
      <c r="L189" s="18" t="s">
        <v>2708</v>
      </c>
      <c r="M189" s="21" t="s">
        <v>174</v>
      </c>
      <c r="N189" s="18">
        <v>448</v>
      </c>
      <c r="O189" s="22">
        <v>44670.382121875002</v>
      </c>
      <c r="P189" s="22">
        <v>44670.382121875002</v>
      </c>
      <c r="Q189" s="18" t="s">
        <v>7055</v>
      </c>
      <c r="R189" s="18" t="s">
        <v>7056</v>
      </c>
      <c r="S189" s="18" t="s">
        <v>7057</v>
      </c>
      <c r="T189" s="18">
        <v>1</v>
      </c>
      <c r="U189" s="18">
        <v>2811</v>
      </c>
      <c r="V189" s="11">
        <f t="shared" si="2"/>
        <v>4032</v>
      </c>
      <c r="W189" s="18"/>
      <c r="X189" s="18">
        <f>Tabela253[[#This Row],[Ordem]]</f>
        <v>2811</v>
      </c>
    </row>
    <row r="190" spans="1:24" x14ac:dyDescent="0.25">
      <c r="A190" s="18">
        <v>4031</v>
      </c>
      <c r="B190" s="19" t="s">
        <v>4812</v>
      </c>
      <c r="C190" s="18" t="s">
        <v>4783</v>
      </c>
      <c r="D190" s="18" t="s">
        <v>36</v>
      </c>
      <c r="E190" s="19" t="s">
        <v>54</v>
      </c>
      <c r="F190" s="19">
        <v>578</v>
      </c>
      <c r="G190" s="19">
        <v>2</v>
      </c>
      <c r="H190" s="19">
        <v>0</v>
      </c>
      <c r="I190" s="19">
        <v>77</v>
      </c>
      <c r="J190" s="20">
        <v>1350</v>
      </c>
      <c r="K190" s="18" t="s">
        <v>3161</v>
      </c>
      <c r="L190" s="18" t="s">
        <v>3161</v>
      </c>
      <c r="M190" s="21" t="s">
        <v>174</v>
      </c>
      <c r="N190" s="18">
        <v>578</v>
      </c>
      <c r="O190" s="22">
        <v>44669.602123842589</v>
      </c>
      <c r="P190" s="22">
        <v>44669.602123611112</v>
      </c>
      <c r="Q190" s="18" t="s">
        <v>7058</v>
      </c>
      <c r="R190" s="18" t="s">
        <v>7059</v>
      </c>
      <c r="S190" s="18" t="s">
        <v>7060</v>
      </c>
      <c r="T190" s="18">
        <v>1</v>
      </c>
      <c r="U190" s="18">
        <v>2810</v>
      </c>
      <c r="V190" s="11">
        <f t="shared" si="2"/>
        <v>4031</v>
      </c>
      <c r="W190" s="18"/>
      <c r="X190" s="18">
        <f>Tabela253[[#This Row],[Ordem]]</f>
        <v>2810</v>
      </c>
    </row>
    <row r="191" spans="1:24" x14ac:dyDescent="0.25">
      <c r="A191" s="18">
        <v>4030</v>
      </c>
      <c r="B191" s="19">
        <v>0</v>
      </c>
      <c r="C191" s="18" t="s">
        <v>174</v>
      </c>
      <c r="D191" s="18" t="s">
        <v>36</v>
      </c>
      <c r="E191" s="19" t="s">
        <v>174</v>
      </c>
      <c r="F191" s="19">
        <v>44669</v>
      </c>
      <c r="G191" s="19">
        <v>0</v>
      </c>
      <c r="H191" s="19">
        <v>0</v>
      </c>
      <c r="I191" s="19">
        <v>0</v>
      </c>
      <c r="J191" s="20">
        <v>0</v>
      </c>
      <c r="K191" s="18" t="s">
        <v>3161</v>
      </c>
      <c r="L191" s="18">
        <v>0</v>
      </c>
      <c r="M191" s="21" t="s">
        <v>174</v>
      </c>
      <c r="N191" s="18">
        <v>44669</v>
      </c>
      <c r="O191" s="22">
        <v>44669.525353124998</v>
      </c>
      <c r="P191" s="22">
        <v>44669.52535300926</v>
      </c>
      <c r="Q191" s="18" t="s">
        <v>7061</v>
      </c>
      <c r="R191" s="18" t="s">
        <v>7062</v>
      </c>
      <c r="S191" s="18">
        <v>0</v>
      </c>
      <c r="T191" s="18">
        <v>1</v>
      </c>
      <c r="U191" s="18">
        <v>2809</v>
      </c>
      <c r="V191" s="11">
        <f t="shared" si="2"/>
        <v>4030</v>
      </c>
      <c r="W191" s="18"/>
      <c r="X191" s="18">
        <f>Tabela253[[#This Row],[Ordem]]</f>
        <v>2809</v>
      </c>
    </row>
    <row r="192" spans="1:24" ht="22.5" x14ac:dyDescent="0.25">
      <c r="A192" s="18">
        <v>4029</v>
      </c>
      <c r="B192" s="19" t="s">
        <v>4991</v>
      </c>
      <c r="C192" s="18" t="s">
        <v>4896</v>
      </c>
      <c r="D192" s="18" t="s">
        <v>36</v>
      </c>
      <c r="E192" s="19" t="s">
        <v>57</v>
      </c>
      <c r="F192" s="19">
        <v>248</v>
      </c>
      <c r="G192" s="19">
        <v>4</v>
      </c>
      <c r="H192" s="19">
        <v>3</v>
      </c>
      <c r="I192" s="19">
        <v>187</v>
      </c>
      <c r="J192" s="20">
        <v>12000</v>
      </c>
      <c r="K192" s="18" t="s">
        <v>6419</v>
      </c>
      <c r="L192" s="18" t="s">
        <v>3615</v>
      </c>
      <c r="M192" s="21" t="s">
        <v>174</v>
      </c>
      <c r="N192" s="18">
        <v>248</v>
      </c>
      <c r="O192" s="22">
        <v>44669.506358217594</v>
      </c>
      <c r="P192" s="22">
        <v>44669.506358217594</v>
      </c>
      <c r="Q192" s="18" t="s">
        <v>7063</v>
      </c>
      <c r="R192" s="18" t="s">
        <v>7064</v>
      </c>
      <c r="S192" s="18" t="s">
        <v>7065</v>
      </c>
      <c r="T192" s="18">
        <v>1</v>
      </c>
      <c r="U192" s="18">
        <v>2808</v>
      </c>
      <c r="V192" s="11">
        <f t="shared" si="2"/>
        <v>4029</v>
      </c>
      <c r="W192" s="18"/>
      <c r="X192" s="18">
        <f>Tabela253[[#This Row],[Ordem]]</f>
        <v>2808</v>
      </c>
    </row>
    <row r="193" spans="1:24" x14ac:dyDescent="0.25">
      <c r="A193" s="18">
        <v>4028</v>
      </c>
      <c r="B193" s="19" t="s">
        <v>5437</v>
      </c>
      <c r="C193" s="18" t="s">
        <v>4789</v>
      </c>
      <c r="D193" s="18" t="s">
        <v>36</v>
      </c>
      <c r="E193" s="19" t="s">
        <v>48</v>
      </c>
      <c r="F193" s="19">
        <v>172</v>
      </c>
      <c r="G193" s="19">
        <v>3</v>
      </c>
      <c r="H193" s="19">
        <v>0</v>
      </c>
      <c r="I193" s="19">
        <v>260</v>
      </c>
      <c r="J193" s="20">
        <v>4500</v>
      </c>
      <c r="K193" s="18" t="s">
        <v>5438</v>
      </c>
      <c r="L193" s="18" t="s">
        <v>3161</v>
      </c>
      <c r="M193" s="21" t="s">
        <v>174</v>
      </c>
      <c r="N193" s="18">
        <v>172</v>
      </c>
      <c r="O193" s="22">
        <v>44669.461718287035</v>
      </c>
      <c r="P193" s="22">
        <v>44669.461718055558</v>
      </c>
      <c r="Q193" s="18" t="s">
        <v>7066</v>
      </c>
      <c r="R193" s="18" t="s">
        <v>7067</v>
      </c>
      <c r="S193" s="18" t="s">
        <v>7068</v>
      </c>
      <c r="T193" s="18">
        <v>1</v>
      </c>
      <c r="U193" s="18">
        <v>2807</v>
      </c>
      <c r="V193" s="11">
        <f t="shared" si="2"/>
        <v>4028</v>
      </c>
      <c r="W193" s="18"/>
      <c r="X193" s="18">
        <f>Tabela253[[#This Row],[Ordem]]</f>
        <v>2807</v>
      </c>
    </row>
    <row r="194" spans="1:24" ht="22.5" x14ac:dyDescent="0.25">
      <c r="A194" s="18">
        <v>4027</v>
      </c>
      <c r="B194" s="19" t="s">
        <v>4941</v>
      </c>
      <c r="C194" s="18" t="s">
        <v>174</v>
      </c>
      <c r="D194" s="18" t="e">
        <v>#N/A</v>
      </c>
      <c r="E194" s="19" t="e">
        <v>#N/A</v>
      </c>
      <c r="F194" s="19" t="e">
        <v>#N/A</v>
      </c>
      <c r="G194" s="19" t="e">
        <v>#N/A</v>
      </c>
      <c r="H194" s="19" t="e">
        <v>#N/A</v>
      </c>
      <c r="I194" s="19" t="e">
        <v>#N/A</v>
      </c>
      <c r="J194" s="20" t="e">
        <v>#N/A</v>
      </c>
      <c r="K194" s="18" t="s">
        <v>5438</v>
      </c>
      <c r="L194" s="18" t="e">
        <v>#N/A</v>
      </c>
      <c r="M194" s="21" t="s">
        <v>174</v>
      </c>
      <c r="N194" s="18" t="e">
        <v>#N/A</v>
      </c>
      <c r="O194" s="22">
        <v>44669.454995023145</v>
      </c>
      <c r="P194" s="22">
        <v>44669.454995023145</v>
      </c>
      <c r="Q194" s="18" t="s">
        <v>7069</v>
      </c>
      <c r="R194" s="18" t="s">
        <v>7070</v>
      </c>
      <c r="S194" s="18" t="s">
        <v>4941</v>
      </c>
      <c r="T194" s="18">
        <v>1</v>
      </c>
      <c r="U194" s="18">
        <v>2806</v>
      </c>
      <c r="V194" s="11">
        <f t="shared" ref="V194:V230" si="3">A194</f>
        <v>4027</v>
      </c>
      <c r="W194" s="18"/>
      <c r="X194" s="18">
        <f>Tabela253[[#This Row],[Ordem]]</f>
        <v>2806</v>
      </c>
    </row>
    <row r="195" spans="1:24" x14ac:dyDescent="0.25">
      <c r="A195" s="18">
        <v>3984</v>
      </c>
      <c r="B195" s="19" t="s">
        <v>6327</v>
      </c>
      <c r="C195" s="18" t="s">
        <v>4780</v>
      </c>
      <c r="D195" s="18" t="s">
        <v>7</v>
      </c>
      <c r="E195" s="19" t="s">
        <v>48</v>
      </c>
      <c r="F195" s="19">
        <v>82</v>
      </c>
      <c r="G195" s="19">
        <v>1</v>
      </c>
      <c r="H195" s="19">
        <v>0</v>
      </c>
      <c r="I195" s="19">
        <v>15</v>
      </c>
      <c r="J195" s="20">
        <v>200000</v>
      </c>
      <c r="K195" s="18" t="s">
        <v>5438</v>
      </c>
      <c r="L195" s="18" t="s">
        <v>182</v>
      </c>
      <c r="M195" s="21" t="s">
        <v>174</v>
      </c>
      <c r="N195" s="18">
        <v>82</v>
      </c>
      <c r="O195" s="22">
        <v>44669.442560648145</v>
      </c>
      <c r="P195" s="22">
        <v>44669.442560532407</v>
      </c>
      <c r="Q195" s="18" t="s">
        <v>7071</v>
      </c>
      <c r="R195" s="18" t="s">
        <v>7072</v>
      </c>
      <c r="S195" s="18" t="s">
        <v>6327</v>
      </c>
      <c r="T195" s="18">
        <v>1</v>
      </c>
      <c r="U195" s="18">
        <v>2805</v>
      </c>
      <c r="V195" s="11">
        <f t="shared" si="3"/>
        <v>3984</v>
      </c>
      <c r="W195" s="18"/>
      <c r="X195" s="18">
        <f>Tabela253[[#This Row],[Ordem]]</f>
        <v>2805</v>
      </c>
    </row>
    <row r="196" spans="1:24" x14ac:dyDescent="0.25">
      <c r="A196" s="18">
        <v>4026</v>
      </c>
      <c r="B196" s="19" t="s">
        <v>6327</v>
      </c>
      <c r="C196" s="18" t="s">
        <v>4780</v>
      </c>
      <c r="D196" s="18" t="s">
        <v>7</v>
      </c>
      <c r="E196" s="19" t="s">
        <v>48</v>
      </c>
      <c r="F196" s="19">
        <v>82</v>
      </c>
      <c r="G196" s="19">
        <v>1</v>
      </c>
      <c r="H196" s="19">
        <v>0</v>
      </c>
      <c r="I196" s="19">
        <v>15</v>
      </c>
      <c r="J196" s="20">
        <v>200000</v>
      </c>
      <c r="K196" s="18" t="s">
        <v>5438</v>
      </c>
      <c r="L196" s="18" t="s">
        <v>182</v>
      </c>
      <c r="M196" s="21" t="s">
        <v>174</v>
      </c>
      <c r="N196" s="18">
        <v>82</v>
      </c>
      <c r="O196" s="22">
        <v>44669.433836689816</v>
      </c>
      <c r="P196" s="22">
        <v>44669.433836689816</v>
      </c>
      <c r="Q196" s="18" t="s">
        <v>4794</v>
      </c>
      <c r="R196" s="18" t="s">
        <v>7073</v>
      </c>
      <c r="S196" s="18" t="s">
        <v>6327</v>
      </c>
      <c r="T196" s="18">
        <v>1</v>
      </c>
      <c r="U196" s="18">
        <v>2804</v>
      </c>
      <c r="V196" s="11">
        <f t="shared" si="3"/>
        <v>4026</v>
      </c>
      <c r="W196" s="18"/>
      <c r="X196" s="18">
        <f>Tabela253[[#This Row],[Ordem]]</f>
        <v>2804</v>
      </c>
    </row>
    <row r="197" spans="1:24" x14ac:dyDescent="0.25">
      <c r="A197" s="18">
        <v>4025</v>
      </c>
      <c r="B197" s="19" t="s">
        <v>6407</v>
      </c>
      <c r="C197" s="18" t="s">
        <v>5005</v>
      </c>
      <c r="D197" s="18" t="s">
        <v>36</v>
      </c>
      <c r="E197" s="19" t="s">
        <v>62</v>
      </c>
      <c r="F197" s="19">
        <v>63</v>
      </c>
      <c r="G197" s="19">
        <v>3</v>
      </c>
      <c r="H197" s="19">
        <v>0</v>
      </c>
      <c r="I197" s="19">
        <v>126</v>
      </c>
      <c r="J197" s="20">
        <v>3500</v>
      </c>
      <c r="K197" s="18" t="s">
        <v>5438</v>
      </c>
      <c r="L197" s="18" t="s">
        <v>182</v>
      </c>
      <c r="M197" s="21" t="s">
        <v>174</v>
      </c>
      <c r="N197" s="18">
        <v>63</v>
      </c>
      <c r="O197" s="22">
        <v>44669.428593287033</v>
      </c>
      <c r="P197" s="22">
        <v>44669.428593055556</v>
      </c>
      <c r="Q197" s="18" t="s">
        <v>214</v>
      </c>
      <c r="R197" s="18" t="s">
        <v>7074</v>
      </c>
      <c r="S197" s="18" t="s">
        <v>7075</v>
      </c>
      <c r="T197" s="18">
        <v>1</v>
      </c>
      <c r="U197" s="18">
        <v>2803</v>
      </c>
      <c r="V197" s="11">
        <f t="shared" si="3"/>
        <v>4025</v>
      </c>
      <c r="W197" s="18"/>
      <c r="X197" s="18">
        <f>Tabela253[[#This Row],[Ordem]]</f>
        <v>2803</v>
      </c>
    </row>
    <row r="198" spans="1:24" ht="33.75" x14ac:dyDescent="0.25">
      <c r="A198" s="18">
        <v>4024</v>
      </c>
      <c r="B198" s="19" t="s">
        <v>6242</v>
      </c>
      <c r="C198" s="18" t="s">
        <v>6257</v>
      </c>
      <c r="D198" s="18" t="s">
        <v>7</v>
      </c>
      <c r="E198" s="19" t="s">
        <v>54</v>
      </c>
      <c r="F198" s="19">
        <v>125</v>
      </c>
      <c r="G198" s="19">
        <v>1</v>
      </c>
      <c r="H198" s="19">
        <v>0</v>
      </c>
      <c r="I198" s="19">
        <v>35</v>
      </c>
      <c r="J198" s="20">
        <v>110000</v>
      </c>
      <c r="K198" s="18" t="s">
        <v>5438</v>
      </c>
      <c r="L198" s="18" t="s">
        <v>5438</v>
      </c>
      <c r="M198" s="21" t="s">
        <v>174</v>
      </c>
      <c r="N198" s="18">
        <v>125</v>
      </c>
      <c r="O198" s="22">
        <v>44669.416943518518</v>
      </c>
      <c r="P198" s="22">
        <v>44669.416943518518</v>
      </c>
      <c r="Q198" s="18" t="s">
        <v>7076</v>
      </c>
      <c r="R198" s="18" t="s">
        <v>7077</v>
      </c>
      <c r="S198" s="18" t="s">
        <v>7078</v>
      </c>
      <c r="T198" s="18">
        <v>1</v>
      </c>
      <c r="U198" s="18">
        <v>2802</v>
      </c>
      <c r="V198" s="11">
        <f t="shared" si="3"/>
        <v>4024</v>
      </c>
      <c r="W198" s="18"/>
      <c r="X198" s="18">
        <f>Tabela253[[#This Row],[Ordem]]</f>
        <v>2802</v>
      </c>
    </row>
    <row r="199" spans="1:24" ht="22.5" x14ac:dyDescent="0.25">
      <c r="A199" s="18">
        <v>4023</v>
      </c>
      <c r="B199" s="19" t="s">
        <v>7079</v>
      </c>
      <c r="C199" s="18" t="s">
        <v>4792</v>
      </c>
      <c r="D199" s="18" t="s">
        <v>7</v>
      </c>
      <c r="E199" s="19" t="s">
        <v>14</v>
      </c>
      <c r="F199" s="19">
        <v>24</v>
      </c>
      <c r="G199" s="19">
        <v>2</v>
      </c>
      <c r="H199" s="19">
        <v>1</v>
      </c>
      <c r="I199" s="19">
        <v>77</v>
      </c>
      <c r="J199" s="20">
        <v>1280000</v>
      </c>
      <c r="K199" s="18" t="s">
        <v>6419</v>
      </c>
      <c r="L199" s="18" t="s">
        <v>10</v>
      </c>
      <c r="M199" s="21" t="s">
        <v>174</v>
      </c>
      <c r="N199" s="18">
        <v>24</v>
      </c>
      <c r="O199" s="22">
        <v>44669.408148148148</v>
      </c>
      <c r="P199" s="22">
        <v>44669.408148148148</v>
      </c>
      <c r="Q199" s="18" t="s">
        <v>7080</v>
      </c>
      <c r="R199" s="18" t="s">
        <v>7081</v>
      </c>
      <c r="S199" s="18" t="s">
        <v>7082</v>
      </c>
      <c r="T199" s="18">
        <v>1</v>
      </c>
      <c r="U199" s="18">
        <v>2801</v>
      </c>
      <c r="V199" s="11">
        <f t="shared" si="3"/>
        <v>4023</v>
      </c>
      <c r="W199" s="18"/>
      <c r="X199" s="18">
        <f>Tabela253[[#This Row],[Ordem]]</f>
        <v>2801</v>
      </c>
    </row>
    <row r="200" spans="1:24" ht="22.5" x14ac:dyDescent="0.25">
      <c r="A200" s="18">
        <v>4022</v>
      </c>
      <c r="B200" s="19" t="s">
        <v>6499</v>
      </c>
      <c r="C200" s="18" t="s">
        <v>5730</v>
      </c>
      <c r="D200" s="18" t="s">
        <v>36</v>
      </c>
      <c r="E200" s="19" t="s">
        <v>165</v>
      </c>
      <c r="F200" s="19">
        <v>40</v>
      </c>
      <c r="G200" s="19">
        <v>3</v>
      </c>
      <c r="H200" s="19">
        <v>0</v>
      </c>
      <c r="I200" s="19">
        <v>166</v>
      </c>
      <c r="J200" s="20">
        <v>3790</v>
      </c>
      <c r="K200" s="18" t="s">
        <v>6419</v>
      </c>
      <c r="L200" s="18" t="s">
        <v>6491</v>
      </c>
      <c r="M200" s="21" t="s">
        <v>174</v>
      </c>
      <c r="N200" s="18">
        <v>40</v>
      </c>
      <c r="O200" s="22">
        <v>44669.404085995367</v>
      </c>
      <c r="P200" s="22">
        <v>44669.404085995367</v>
      </c>
      <c r="Q200" s="18" t="s">
        <v>7083</v>
      </c>
      <c r="R200" s="18" t="s">
        <v>7084</v>
      </c>
      <c r="S200" s="18" t="s">
        <v>7085</v>
      </c>
      <c r="T200" s="18">
        <v>1</v>
      </c>
      <c r="U200" s="18">
        <v>2800</v>
      </c>
      <c r="V200" s="11">
        <f t="shared" si="3"/>
        <v>4022</v>
      </c>
      <c r="W200" s="18"/>
      <c r="X200" s="18">
        <f>Tabela253[[#This Row],[Ordem]]</f>
        <v>2800</v>
      </c>
    </row>
    <row r="201" spans="1:24" ht="22.5" x14ac:dyDescent="0.25">
      <c r="A201" s="18">
        <v>4021</v>
      </c>
      <c r="B201" s="19" t="s">
        <v>5430</v>
      </c>
      <c r="C201" s="18" t="s">
        <v>4881</v>
      </c>
      <c r="D201" s="18" t="s">
        <v>7</v>
      </c>
      <c r="E201" s="19" t="s">
        <v>48</v>
      </c>
      <c r="F201" s="19">
        <v>229</v>
      </c>
      <c r="G201" s="19">
        <v>3</v>
      </c>
      <c r="H201" s="19">
        <v>1</v>
      </c>
      <c r="I201" s="19">
        <v>142</v>
      </c>
      <c r="J201" s="20">
        <v>849500</v>
      </c>
      <c r="K201" s="18" t="s">
        <v>5438</v>
      </c>
      <c r="L201" s="18" t="s">
        <v>4976</v>
      </c>
      <c r="M201" s="21" t="s">
        <v>174</v>
      </c>
      <c r="N201" s="18">
        <v>229</v>
      </c>
      <c r="O201" s="22">
        <v>44669.39889837963</v>
      </c>
      <c r="P201" s="22">
        <v>44669.39889837963</v>
      </c>
      <c r="Q201" s="18" t="s">
        <v>7086</v>
      </c>
      <c r="R201" s="18" t="s">
        <v>7087</v>
      </c>
      <c r="S201" s="18" t="s">
        <v>7088</v>
      </c>
      <c r="T201" s="18">
        <v>1</v>
      </c>
      <c r="U201" s="18">
        <v>2799</v>
      </c>
      <c r="V201" s="11">
        <f t="shared" si="3"/>
        <v>4021</v>
      </c>
      <c r="W201" s="18"/>
      <c r="X201" s="18">
        <f>Tabela253[[#This Row],[Ordem]]</f>
        <v>2799</v>
      </c>
    </row>
    <row r="202" spans="1:24" ht="22.5" x14ac:dyDescent="0.25">
      <c r="A202" s="18">
        <v>4020</v>
      </c>
      <c r="B202" s="19" t="s">
        <v>6327</v>
      </c>
      <c r="C202" s="18" t="s">
        <v>4780</v>
      </c>
      <c r="D202" s="18" t="s">
        <v>7</v>
      </c>
      <c r="E202" s="19" t="s">
        <v>48</v>
      </c>
      <c r="F202" s="19">
        <v>82</v>
      </c>
      <c r="G202" s="19">
        <v>1</v>
      </c>
      <c r="H202" s="19">
        <v>0</v>
      </c>
      <c r="I202" s="19">
        <v>15</v>
      </c>
      <c r="J202" s="20">
        <v>200000</v>
      </c>
      <c r="K202" s="18" t="s">
        <v>5438</v>
      </c>
      <c r="L202" s="18" t="s">
        <v>182</v>
      </c>
      <c r="M202" s="21" t="s">
        <v>174</v>
      </c>
      <c r="N202" s="18">
        <v>82</v>
      </c>
      <c r="O202" s="22">
        <v>44669.392596180558</v>
      </c>
      <c r="P202" s="22">
        <v>44669.392596180558</v>
      </c>
      <c r="Q202" s="18" t="s">
        <v>7089</v>
      </c>
      <c r="R202" s="18" t="s">
        <v>7090</v>
      </c>
      <c r="S202" s="18" t="s">
        <v>7091</v>
      </c>
      <c r="T202" s="18">
        <v>1</v>
      </c>
      <c r="U202" s="18">
        <v>2798</v>
      </c>
      <c r="V202" s="11">
        <f t="shared" si="3"/>
        <v>4020</v>
      </c>
      <c r="W202" s="18"/>
      <c r="X202" s="18">
        <f>Tabela253[[#This Row],[Ordem]]</f>
        <v>2798</v>
      </c>
    </row>
    <row r="203" spans="1:24" ht="22.5" x14ac:dyDescent="0.25">
      <c r="A203" s="18">
        <v>4019</v>
      </c>
      <c r="B203" s="19" t="s">
        <v>6489</v>
      </c>
      <c r="C203" s="18" t="s">
        <v>6490</v>
      </c>
      <c r="D203" s="18" t="s">
        <v>36</v>
      </c>
      <c r="E203" s="19" t="s">
        <v>48</v>
      </c>
      <c r="F203" s="19">
        <v>29</v>
      </c>
      <c r="G203" s="19">
        <v>2</v>
      </c>
      <c r="H203" s="19">
        <v>0</v>
      </c>
      <c r="I203" s="19">
        <v>70</v>
      </c>
      <c r="J203" s="20">
        <v>2190</v>
      </c>
      <c r="K203" s="18" t="s">
        <v>6419</v>
      </c>
      <c r="L203" s="18" t="s">
        <v>6491</v>
      </c>
      <c r="M203" s="21" t="s">
        <v>174</v>
      </c>
      <c r="N203" s="18">
        <v>29</v>
      </c>
      <c r="O203" s="22">
        <v>44669.389197685188</v>
      </c>
      <c r="P203" s="22">
        <v>44669.389197685188</v>
      </c>
      <c r="Q203" s="18" t="s">
        <v>7092</v>
      </c>
      <c r="R203" s="18" t="s">
        <v>7093</v>
      </c>
      <c r="S203" s="18" t="s">
        <v>7094</v>
      </c>
      <c r="T203" s="18">
        <v>1</v>
      </c>
      <c r="U203" s="18">
        <v>2797</v>
      </c>
      <c r="V203" s="11">
        <f t="shared" si="3"/>
        <v>4019</v>
      </c>
      <c r="W203" s="18"/>
      <c r="X203" s="18">
        <f>Tabela253[[#This Row],[Ordem]]</f>
        <v>2797</v>
      </c>
    </row>
    <row r="204" spans="1:24" ht="22.5" x14ac:dyDescent="0.25">
      <c r="A204" s="18">
        <v>848</v>
      </c>
      <c r="B204" s="19" t="s">
        <v>6489</v>
      </c>
      <c r="C204" s="18" t="s">
        <v>6490</v>
      </c>
      <c r="D204" s="18" t="s">
        <v>36</v>
      </c>
      <c r="E204" s="19" t="s">
        <v>48</v>
      </c>
      <c r="F204" s="19">
        <v>29</v>
      </c>
      <c r="G204" s="19">
        <v>2</v>
      </c>
      <c r="H204" s="19">
        <v>0</v>
      </c>
      <c r="I204" s="19">
        <v>70</v>
      </c>
      <c r="J204" s="20">
        <v>2190</v>
      </c>
      <c r="K204" s="18" t="s">
        <v>6419</v>
      </c>
      <c r="L204" s="18" t="s">
        <v>6491</v>
      </c>
      <c r="M204" s="21" t="s">
        <v>174</v>
      </c>
      <c r="N204" s="18">
        <v>29</v>
      </c>
      <c r="O204" s="22">
        <v>44669.386479398148</v>
      </c>
      <c r="P204" s="22">
        <v>44669.386479398148</v>
      </c>
      <c r="Q204" s="18" t="s">
        <v>7095</v>
      </c>
      <c r="R204" s="18" t="s">
        <v>7096</v>
      </c>
      <c r="S204" s="18" t="s">
        <v>4852</v>
      </c>
      <c r="T204" s="18">
        <v>1</v>
      </c>
      <c r="U204" s="18">
        <v>2796</v>
      </c>
      <c r="V204" s="11">
        <f t="shared" si="3"/>
        <v>848</v>
      </c>
      <c r="W204" s="18"/>
      <c r="X204" s="18">
        <f>Tabela253[[#This Row],[Ordem]]</f>
        <v>2796</v>
      </c>
    </row>
    <row r="205" spans="1:24" ht="22.5" x14ac:dyDescent="0.25">
      <c r="A205" s="18">
        <v>4018</v>
      </c>
      <c r="B205" s="19" t="s">
        <v>6489</v>
      </c>
      <c r="C205" s="18" t="s">
        <v>6490</v>
      </c>
      <c r="D205" s="18" t="s">
        <v>36</v>
      </c>
      <c r="E205" s="19" t="s">
        <v>48</v>
      </c>
      <c r="F205" s="19">
        <v>29</v>
      </c>
      <c r="G205" s="19">
        <v>2</v>
      </c>
      <c r="H205" s="19">
        <v>0</v>
      </c>
      <c r="I205" s="19">
        <v>70</v>
      </c>
      <c r="J205" s="20">
        <v>2190</v>
      </c>
      <c r="K205" s="18" t="s">
        <v>6419</v>
      </c>
      <c r="L205" s="18" t="s">
        <v>6491</v>
      </c>
      <c r="M205" s="21" t="s">
        <v>174</v>
      </c>
      <c r="N205" s="18">
        <v>29</v>
      </c>
      <c r="O205" s="22">
        <v>44669.381883796297</v>
      </c>
      <c r="P205" s="22">
        <v>44669.381883796297</v>
      </c>
      <c r="Q205" s="18" t="s">
        <v>7097</v>
      </c>
      <c r="R205" s="18" t="s">
        <v>7098</v>
      </c>
      <c r="S205" s="18" t="s">
        <v>7099</v>
      </c>
      <c r="T205" s="18">
        <v>1</v>
      </c>
      <c r="U205" s="18">
        <v>2795</v>
      </c>
      <c r="V205" s="11">
        <f t="shared" si="3"/>
        <v>4018</v>
      </c>
      <c r="W205" s="18"/>
      <c r="X205" s="18">
        <f>Tabela253[[#This Row],[Ordem]]</f>
        <v>2795</v>
      </c>
    </row>
    <row r="206" spans="1:24" ht="33.75" x14ac:dyDescent="0.25">
      <c r="A206" s="18">
        <v>4017</v>
      </c>
      <c r="B206" s="19" t="s">
        <v>6489</v>
      </c>
      <c r="C206" s="18" t="s">
        <v>6490</v>
      </c>
      <c r="D206" s="18" t="s">
        <v>36</v>
      </c>
      <c r="E206" s="19" t="s">
        <v>48</v>
      </c>
      <c r="F206" s="19">
        <v>29</v>
      </c>
      <c r="G206" s="19">
        <v>2</v>
      </c>
      <c r="H206" s="19">
        <v>0</v>
      </c>
      <c r="I206" s="19">
        <v>70</v>
      </c>
      <c r="J206" s="20">
        <v>2190</v>
      </c>
      <c r="K206" s="18" t="s">
        <v>6419</v>
      </c>
      <c r="L206" s="18" t="s">
        <v>6491</v>
      </c>
      <c r="M206" s="21" t="s">
        <v>174</v>
      </c>
      <c r="N206" s="18">
        <v>29</v>
      </c>
      <c r="O206" s="22">
        <v>44669.379712152775</v>
      </c>
      <c r="P206" s="22">
        <v>44669.379712152775</v>
      </c>
      <c r="Q206" s="18" t="s">
        <v>7100</v>
      </c>
      <c r="R206" s="18" t="s">
        <v>7101</v>
      </c>
      <c r="S206" s="18" t="s">
        <v>7102</v>
      </c>
      <c r="T206" s="18">
        <v>1</v>
      </c>
      <c r="U206" s="18">
        <v>2794</v>
      </c>
      <c r="V206" s="11">
        <f t="shared" si="3"/>
        <v>4017</v>
      </c>
      <c r="W206" s="18"/>
      <c r="X206" s="18">
        <f>Tabela253[[#This Row],[Ordem]]</f>
        <v>2794</v>
      </c>
    </row>
    <row r="207" spans="1:24" x14ac:dyDescent="0.25">
      <c r="A207" s="18">
        <v>4009</v>
      </c>
      <c r="B207" s="19" t="s">
        <v>7000</v>
      </c>
      <c r="C207" s="18" t="s">
        <v>7001</v>
      </c>
      <c r="D207" s="18" t="s">
        <v>36</v>
      </c>
      <c r="E207" s="19" t="s">
        <v>67</v>
      </c>
      <c r="F207" s="19">
        <v>8</v>
      </c>
      <c r="G207" s="19">
        <v>1</v>
      </c>
      <c r="H207" s="19">
        <v>1</v>
      </c>
      <c r="I207" s="19">
        <v>41</v>
      </c>
      <c r="J207" s="20">
        <v>1450</v>
      </c>
      <c r="K207" s="18" t="s">
        <v>3161</v>
      </c>
      <c r="L207" s="18" t="s">
        <v>3161</v>
      </c>
      <c r="M207" s="21" t="s">
        <v>174</v>
      </c>
      <c r="N207" s="18">
        <v>8</v>
      </c>
      <c r="O207" s="22">
        <v>44663.704061458331</v>
      </c>
      <c r="P207" s="22">
        <v>44663.704061458331</v>
      </c>
      <c r="Q207" s="18" t="s">
        <v>7103</v>
      </c>
      <c r="R207" s="18" t="s">
        <v>7104</v>
      </c>
      <c r="S207" s="18" t="s">
        <v>7000</v>
      </c>
      <c r="T207" s="18">
        <v>1</v>
      </c>
      <c r="U207" s="18">
        <v>2793</v>
      </c>
      <c r="V207" s="11">
        <f t="shared" si="3"/>
        <v>4009</v>
      </c>
      <c r="W207" s="18"/>
      <c r="X207" s="18">
        <f>Tabela253[[#This Row],[Ordem]]</f>
        <v>2793</v>
      </c>
    </row>
    <row r="208" spans="1:24" x14ac:dyDescent="0.25">
      <c r="A208" s="18">
        <v>4008</v>
      </c>
      <c r="B208" s="19">
        <v>0</v>
      </c>
      <c r="C208" s="18" t="s">
        <v>174</v>
      </c>
      <c r="D208" s="18" t="s">
        <v>36</v>
      </c>
      <c r="E208" s="19" t="s">
        <v>174</v>
      </c>
      <c r="F208" s="19">
        <v>44663</v>
      </c>
      <c r="G208" s="19">
        <v>0</v>
      </c>
      <c r="H208" s="19">
        <v>0</v>
      </c>
      <c r="I208" s="19">
        <v>0</v>
      </c>
      <c r="J208" s="20">
        <v>0</v>
      </c>
      <c r="K208" s="18" t="s">
        <v>3161</v>
      </c>
      <c r="L208" s="18">
        <v>0</v>
      </c>
      <c r="M208" s="21" t="s">
        <v>174</v>
      </c>
      <c r="N208" s="18">
        <v>44663</v>
      </c>
      <c r="O208" s="22">
        <v>44663.47035196759</v>
      </c>
      <c r="P208" s="22">
        <v>44663.47035196759</v>
      </c>
      <c r="Q208" s="18" t="s">
        <v>7105</v>
      </c>
      <c r="R208" s="18" t="s">
        <v>7106</v>
      </c>
      <c r="S208" s="18">
        <v>0</v>
      </c>
      <c r="T208" s="18">
        <v>1</v>
      </c>
      <c r="U208" s="18">
        <v>2792</v>
      </c>
      <c r="V208" s="11">
        <f t="shared" si="3"/>
        <v>4008</v>
      </c>
      <c r="W208" s="18"/>
      <c r="X208" s="18">
        <f>Tabela253[[#This Row],[Ordem]]</f>
        <v>2792</v>
      </c>
    </row>
    <row r="209" spans="1:24" ht="22.5" x14ac:dyDescent="0.25">
      <c r="A209" s="18">
        <v>4006</v>
      </c>
      <c r="B209" s="19" t="s">
        <v>7000</v>
      </c>
      <c r="C209" s="18" t="s">
        <v>7001</v>
      </c>
      <c r="D209" s="18" t="s">
        <v>36</v>
      </c>
      <c r="E209" s="19" t="s">
        <v>67</v>
      </c>
      <c r="F209" s="19">
        <v>8</v>
      </c>
      <c r="G209" s="19">
        <v>1</v>
      </c>
      <c r="H209" s="19">
        <v>1</v>
      </c>
      <c r="I209" s="19">
        <v>41</v>
      </c>
      <c r="J209" s="20">
        <v>1450</v>
      </c>
      <c r="K209" s="18" t="s">
        <v>3161</v>
      </c>
      <c r="L209" s="18" t="s">
        <v>3161</v>
      </c>
      <c r="M209" s="21" t="s">
        <v>174</v>
      </c>
      <c r="N209" s="18">
        <v>8</v>
      </c>
      <c r="O209" s="22">
        <v>44663.416897800926</v>
      </c>
      <c r="P209" s="22">
        <v>44663.416897685187</v>
      </c>
      <c r="Q209" s="18" t="s">
        <v>7107</v>
      </c>
      <c r="R209" s="18" t="s">
        <v>7108</v>
      </c>
      <c r="S209" s="18" t="s">
        <v>7000</v>
      </c>
      <c r="T209" s="18">
        <v>1</v>
      </c>
      <c r="U209" s="18">
        <v>2791</v>
      </c>
      <c r="V209" s="11">
        <f t="shared" si="3"/>
        <v>4006</v>
      </c>
      <c r="W209" s="18"/>
      <c r="X209" s="18">
        <f>Tabela253[[#This Row],[Ordem]]</f>
        <v>2791</v>
      </c>
    </row>
    <row r="210" spans="1:24" x14ac:dyDescent="0.25">
      <c r="A210" s="18">
        <v>4005</v>
      </c>
      <c r="B210" s="19" t="s">
        <v>7000</v>
      </c>
      <c r="C210" s="18" t="s">
        <v>7001</v>
      </c>
      <c r="D210" s="18" t="s">
        <v>36</v>
      </c>
      <c r="E210" s="19" t="s">
        <v>67</v>
      </c>
      <c r="F210" s="19">
        <v>8</v>
      </c>
      <c r="G210" s="19">
        <v>1</v>
      </c>
      <c r="H210" s="19">
        <v>1</v>
      </c>
      <c r="I210" s="19">
        <v>41</v>
      </c>
      <c r="J210" s="20">
        <v>1450</v>
      </c>
      <c r="K210" s="18" t="s">
        <v>3161</v>
      </c>
      <c r="L210" s="18" t="s">
        <v>3161</v>
      </c>
      <c r="M210" s="21" t="s">
        <v>174</v>
      </c>
      <c r="N210" s="18">
        <v>8</v>
      </c>
      <c r="O210" s="22">
        <v>44663.414359259259</v>
      </c>
      <c r="P210" s="22">
        <v>44663.41435914352</v>
      </c>
      <c r="Q210" s="18" t="s">
        <v>115</v>
      </c>
      <c r="R210" s="18" t="s">
        <v>7109</v>
      </c>
      <c r="S210" s="18" t="s">
        <v>7000</v>
      </c>
      <c r="T210" s="18">
        <v>1</v>
      </c>
      <c r="U210" s="18">
        <v>2790</v>
      </c>
      <c r="V210" s="11">
        <f t="shared" si="3"/>
        <v>4005</v>
      </c>
      <c r="W210" s="18"/>
      <c r="X210" s="18">
        <f>Tabela253[[#This Row],[Ordem]]</f>
        <v>2790</v>
      </c>
    </row>
    <row r="211" spans="1:24" ht="22.5" x14ac:dyDescent="0.25">
      <c r="A211" s="18">
        <v>4004</v>
      </c>
      <c r="B211" s="19" t="s">
        <v>4822</v>
      </c>
      <c r="C211" s="18" t="s">
        <v>4823</v>
      </c>
      <c r="D211" s="18" t="s">
        <v>36</v>
      </c>
      <c r="E211" s="19" t="s">
        <v>56</v>
      </c>
      <c r="F211" s="19">
        <v>568</v>
      </c>
      <c r="G211" s="19">
        <v>2</v>
      </c>
      <c r="H211" s="19">
        <v>0</v>
      </c>
      <c r="I211" s="19">
        <v>80</v>
      </c>
      <c r="J211" s="20">
        <v>1450</v>
      </c>
      <c r="K211" s="18" t="s">
        <v>3161</v>
      </c>
      <c r="L211" s="18" t="s">
        <v>3161</v>
      </c>
      <c r="M211" s="21" t="s">
        <v>174</v>
      </c>
      <c r="N211" s="18">
        <v>568</v>
      </c>
      <c r="O211" s="22">
        <v>44663.407395833332</v>
      </c>
      <c r="P211" s="22">
        <v>44663.407395833332</v>
      </c>
      <c r="Q211" s="18" t="s">
        <v>7110</v>
      </c>
      <c r="R211" s="18" t="s">
        <v>7111</v>
      </c>
      <c r="S211" s="18" t="s">
        <v>7112</v>
      </c>
      <c r="T211" s="18">
        <v>1</v>
      </c>
      <c r="U211" s="18">
        <v>2789</v>
      </c>
      <c r="V211" s="11">
        <f t="shared" si="3"/>
        <v>4004</v>
      </c>
      <c r="W211" s="18"/>
      <c r="X211" s="18">
        <f>Tabela253[[#This Row],[Ordem]]</f>
        <v>2789</v>
      </c>
    </row>
    <row r="212" spans="1:24" ht="22.5" x14ac:dyDescent="0.25">
      <c r="A212" s="18">
        <v>4003</v>
      </c>
      <c r="B212" s="19" t="s">
        <v>4676</v>
      </c>
      <c r="C212" s="18" t="s">
        <v>6707</v>
      </c>
      <c r="D212" s="18" t="s">
        <v>36</v>
      </c>
      <c r="E212" s="19" t="s">
        <v>53</v>
      </c>
      <c r="F212" s="19">
        <v>644</v>
      </c>
      <c r="G212" s="19">
        <v>3</v>
      </c>
      <c r="H212" s="19">
        <v>2</v>
      </c>
      <c r="I212" s="19">
        <v>169</v>
      </c>
      <c r="J212" s="20">
        <v>7000</v>
      </c>
      <c r="K212" s="18" t="s">
        <v>6419</v>
      </c>
      <c r="L212" s="18" t="s">
        <v>182</v>
      </c>
      <c r="M212" s="21" t="s">
        <v>174</v>
      </c>
      <c r="N212" s="18">
        <v>644</v>
      </c>
      <c r="O212" s="22">
        <v>44663.404102430555</v>
      </c>
      <c r="P212" s="22">
        <v>44663.404102314817</v>
      </c>
      <c r="Q212" s="18" t="s">
        <v>7113</v>
      </c>
      <c r="R212" s="18" t="s">
        <v>7114</v>
      </c>
      <c r="S212" s="18" t="s">
        <v>7115</v>
      </c>
      <c r="T212" s="18">
        <v>1</v>
      </c>
      <c r="U212" s="18">
        <v>2788</v>
      </c>
      <c r="V212" s="11">
        <f t="shared" si="3"/>
        <v>4003</v>
      </c>
      <c r="W212" s="18"/>
      <c r="X212" s="18">
        <f>Tabela253[[#This Row],[Ordem]]</f>
        <v>2788</v>
      </c>
    </row>
    <row r="213" spans="1:24" x14ac:dyDescent="0.25">
      <c r="A213" s="18">
        <v>4002</v>
      </c>
      <c r="B213" s="19" t="s">
        <v>7000</v>
      </c>
      <c r="C213" s="18" t="s">
        <v>7001</v>
      </c>
      <c r="D213" s="18" t="s">
        <v>36</v>
      </c>
      <c r="E213" s="19" t="s">
        <v>67</v>
      </c>
      <c r="F213" s="19">
        <v>8</v>
      </c>
      <c r="G213" s="19">
        <v>1</v>
      </c>
      <c r="H213" s="19">
        <v>1</v>
      </c>
      <c r="I213" s="19">
        <v>41</v>
      </c>
      <c r="J213" s="20">
        <v>1450</v>
      </c>
      <c r="K213" s="18" t="s">
        <v>3161</v>
      </c>
      <c r="L213" s="18" t="s">
        <v>3161</v>
      </c>
      <c r="M213" s="21" t="s">
        <v>174</v>
      </c>
      <c r="N213" s="18">
        <v>8</v>
      </c>
      <c r="O213" s="22">
        <v>44663.399923842589</v>
      </c>
      <c r="P213" s="22">
        <v>44663.399923611112</v>
      </c>
      <c r="Q213" s="18" t="s">
        <v>100</v>
      </c>
      <c r="R213" s="18" t="s">
        <v>7116</v>
      </c>
      <c r="S213" s="18" t="s">
        <v>7117</v>
      </c>
      <c r="T213" s="18">
        <v>1</v>
      </c>
      <c r="U213" s="18">
        <v>2787</v>
      </c>
      <c r="V213" s="11">
        <f t="shared" si="3"/>
        <v>4002</v>
      </c>
      <c r="W213" s="18"/>
      <c r="X213" s="18">
        <f>Tabela253[[#This Row],[Ordem]]</f>
        <v>2787</v>
      </c>
    </row>
    <row r="214" spans="1:24" x14ac:dyDescent="0.25">
      <c r="A214" s="18">
        <v>4001</v>
      </c>
      <c r="B214" s="19" t="s">
        <v>4822</v>
      </c>
      <c r="C214" s="18" t="s">
        <v>4823</v>
      </c>
      <c r="D214" s="18" t="s">
        <v>36</v>
      </c>
      <c r="E214" s="19" t="s">
        <v>56</v>
      </c>
      <c r="F214" s="19">
        <v>568</v>
      </c>
      <c r="G214" s="19">
        <v>2</v>
      </c>
      <c r="H214" s="19">
        <v>0</v>
      </c>
      <c r="I214" s="19">
        <v>80</v>
      </c>
      <c r="J214" s="20">
        <v>1450</v>
      </c>
      <c r="K214" s="18" t="s">
        <v>3161</v>
      </c>
      <c r="L214" s="18" t="s">
        <v>3161</v>
      </c>
      <c r="M214" s="21" t="s">
        <v>174</v>
      </c>
      <c r="N214" s="18">
        <v>568</v>
      </c>
      <c r="O214" s="22">
        <v>44663.3936525463</v>
      </c>
      <c r="P214" s="22">
        <v>44663.3936525463</v>
      </c>
      <c r="Q214" s="18" t="s">
        <v>7118</v>
      </c>
      <c r="R214" s="18" t="s">
        <v>7119</v>
      </c>
      <c r="S214" s="18" t="s">
        <v>7120</v>
      </c>
      <c r="T214" s="18">
        <v>1</v>
      </c>
      <c r="U214" s="18">
        <v>2786</v>
      </c>
      <c r="V214" s="11">
        <f t="shared" si="3"/>
        <v>4001</v>
      </c>
      <c r="W214" s="18"/>
      <c r="X214" s="18">
        <f>Tabela253[[#This Row],[Ordem]]</f>
        <v>2786</v>
      </c>
    </row>
    <row r="215" spans="1:24" ht="22.5" x14ac:dyDescent="0.25">
      <c r="A215" s="18">
        <v>4000</v>
      </c>
      <c r="B215" s="19" t="s">
        <v>6499</v>
      </c>
      <c r="C215" s="18" t="s">
        <v>5730</v>
      </c>
      <c r="D215" s="18" t="s">
        <v>36</v>
      </c>
      <c r="E215" s="19" t="s">
        <v>165</v>
      </c>
      <c r="F215" s="19">
        <v>34</v>
      </c>
      <c r="G215" s="19">
        <v>3</v>
      </c>
      <c r="H215" s="19">
        <v>0</v>
      </c>
      <c r="I215" s="19">
        <v>166</v>
      </c>
      <c r="J215" s="20">
        <v>3790</v>
      </c>
      <c r="K215" s="18" t="s">
        <v>6419</v>
      </c>
      <c r="L215" s="18" t="s">
        <v>6491</v>
      </c>
      <c r="M215" s="21" t="s">
        <v>174</v>
      </c>
      <c r="N215" s="18">
        <v>34</v>
      </c>
      <c r="O215" s="22">
        <v>44663.387271064814</v>
      </c>
      <c r="P215" s="22">
        <v>44663.387270949075</v>
      </c>
      <c r="Q215" s="18" t="s">
        <v>7121</v>
      </c>
      <c r="R215" s="18" t="s">
        <v>7122</v>
      </c>
      <c r="S215" s="18" t="s">
        <v>7123</v>
      </c>
      <c r="T215" s="18">
        <v>1</v>
      </c>
      <c r="U215" s="18">
        <v>2785</v>
      </c>
      <c r="V215" s="11">
        <f t="shared" si="3"/>
        <v>4000</v>
      </c>
      <c r="W215" s="18"/>
      <c r="X215" s="18">
        <f>Tabela253[[#This Row],[Ordem]]</f>
        <v>2785</v>
      </c>
    </row>
    <row r="216" spans="1:24" ht="22.5" x14ac:dyDescent="0.25">
      <c r="A216" s="18">
        <v>3999</v>
      </c>
      <c r="B216" s="19" t="s">
        <v>6489</v>
      </c>
      <c r="C216" s="18" t="s">
        <v>6490</v>
      </c>
      <c r="D216" s="18" t="s">
        <v>36</v>
      </c>
      <c r="E216" s="19" t="s">
        <v>48</v>
      </c>
      <c r="F216" s="19">
        <v>23</v>
      </c>
      <c r="G216" s="19">
        <v>2</v>
      </c>
      <c r="H216" s="19">
        <v>0</v>
      </c>
      <c r="I216" s="19">
        <v>70</v>
      </c>
      <c r="J216" s="20">
        <v>2190</v>
      </c>
      <c r="K216" s="18" t="s">
        <v>6419</v>
      </c>
      <c r="L216" s="18" t="s">
        <v>6491</v>
      </c>
      <c r="M216" s="21" t="s">
        <v>174</v>
      </c>
      <c r="N216" s="18">
        <v>23</v>
      </c>
      <c r="O216" s="22">
        <v>44663.383932175922</v>
      </c>
      <c r="P216" s="22">
        <v>44663.383932175922</v>
      </c>
      <c r="Q216" s="18" t="s">
        <v>5731</v>
      </c>
      <c r="R216" s="18" t="s">
        <v>7124</v>
      </c>
      <c r="S216" s="18" t="s">
        <v>7125</v>
      </c>
      <c r="T216" s="18">
        <v>1</v>
      </c>
      <c r="U216" s="18">
        <v>2784</v>
      </c>
      <c r="V216" s="11">
        <f t="shared" si="3"/>
        <v>3999</v>
      </c>
      <c r="W216" s="18"/>
      <c r="X216" s="18">
        <f>Tabela253[[#This Row],[Ordem]]</f>
        <v>2784</v>
      </c>
    </row>
    <row r="217" spans="1:24" ht="22.5" x14ac:dyDescent="0.25">
      <c r="A217" s="18">
        <v>3998</v>
      </c>
      <c r="B217" s="19" t="s">
        <v>6243</v>
      </c>
      <c r="C217" s="18" t="s">
        <v>6252</v>
      </c>
      <c r="D217" s="18" t="s">
        <v>36</v>
      </c>
      <c r="E217" s="19" t="s">
        <v>48</v>
      </c>
      <c r="F217" s="19">
        <v>116</v>
      </c>
      <c r="G217" s="19">
        <v>2</v>
      </c>
      <c r="H217" s="19">
        <v>0</v>
      </c>
      <c r="I217" s="19">
        <v>77</v>
      </c>
      <c r="J217" s="20">
        <v>2500</v>
      </c>
      <c r="K217" s="18" t="s">
        <v>6419</v>
      </c>
      <c r="L217" s="18" t="s">
        <v>182</v>
      </c>
      <c r="M217" s="21" t="s">
        <v>174</v>
      </c>
      <c r="N217" s="18">
        <v>116</v>
      </c>
      <c r="O217" s="22">
        <v>44662.618957060185</v>
      </c>
      <c r="P217" s="22">
        <v>44662.618957060185</v>
      </c>
      <c r="Q217" s="18" t="s">
        <v>256</v>
      </c>
      <c r="R217" s="18" t="s">
        <v>7126</v>
      </c>
      <c r="S217" s="18" t="s">
        <v>6243</v>
      </c>
      <c r="T217" s="18">
        <v>1</v>
      </c>
      <c r="U217" s="18">
        <v>2783</v>
      </c>
      <c r="V217" s="11">
        <f t="shared" si="3"/>
        <v>3998</v>
      </c>
      <c r="W217" s="18"/>
      <c r="X217" s="18">
        <f>Tabela253[[#This Row],[Ordem]]</f>
        <v>2783</v>
      </c>
    </row>
    <row r="218" spans="1:24" x14ac:dyDescent="0.25">
      <c r="A218" s="18">
        <v>3997</v>
      </c>
      <c r="B218" s="19" t="s">
        <v>7000</v>
      </c>
      <c r="C218" s="18" t="s">
        <v>7001</v>
      </c>
      <c r="D218" s="18" t="s">
        <v>36</v>
      </c>
      <c r="E218" s="19" t="s">
        <v>67</v>
      </c>
      <c r="F218" s="19">
        <v>7</v>
      </c>
      <c r="G218" s="19">
        <v>1</v>
      </c>
      <c r="H218" s="19">
        <v>1</v>
      </c>
      <c r="I218" s="19">
        <v>41</v>
      </c>
      <c r="J218" s="20">
        <v>1450</v>
      </c>
      <c r="K218" s="18" t="s">
        <v>3161</v>
      </c>
      <c r="L218" s="18" t="s">
        <v>3161</v>
      </c>
      <c r="M218" s="21" t="s">
        <v>174</v>
      </c>
      <c r="N218" s="18">
        <v>7</v>
      </c>
      <c r="O218" s="22">
        <v>44662.59801076389</v>
      </c>
      <c r="P218" s="22">
        <v>44662.59801076389</v>
      </c>
      <c r="Q218" s="18" t="s">
        <v>7127</v>
      </c>
      <c r="R218" s="18" t="s">
        <v>7128</v>
      </c>
      <c r="S218" s="18" t="s">
        <v>7129</v>
      </c>
      <c r="T218" s="18">
        <v>1</v>
      </c>
      <c r="U218" s="18">
        <v>2782</v>
      </c>
      <c r="V218" s="11">
        <f t="shared" si="3"/>
        <v>3997</v>
      </c>
      <c r="W218" s="18"/>
      <c r="X218" s="18">
        <f>Tabela253[[#This Row],[Ordem]]</f>
        <v>2782</v>
      </c>
    </row>
    <row r="219" spans="1:24" ht="45" x14ac:dyDescent="0.25">
      <c r="A219" s="18">
        <v>3996</v>
      </c>
      <c r="B219" s="19" t="s">
        <v>6499</v>
      </c>
      <c r="C219" s="18" t="s">
        <v>5730</v>
      </c>
      <c r="D219" s="18" t="s">
        <v>36</v>
      </c>
      <c r="E219" s="19" t="s">
        <v>165</v>
      </c>
      <c r="F219" s="19">
        <v>33</v>
      </c>
      <c r="G219" s="19">
        <v>3</v>
      </c>
      <c r="H219" s="19">
        <v>0</v>
      </c>
      <c r="I219" s="19">
        <v>166</v>
      </c>
      <c r="J219" s="20">
        <v>3790</v>
      </c>
      <c r="K219" s="18" t="s">
        <v>6419</v>
      </c>
      <c r="L219" s="18" t="s">
        <v>6491</v>
      </c>
      <c r="M219" s="21" t="s">
        <v>174</v>
      </c>
      <c r="N219" s="18">
        <v>33</v>
      </c>
      <c r="O219" s="22">
        <v>44662.505795370373</v>
      </c>
      <c r="P219" s="22">
        <v>44662.505795254627</v>
      </c>
      <c r="Q219" s="18" t="s">
        <v>7130</v>
      </c>
      <c r="R219" s="18" t="s">
        <v>7131</v>
      </c>
      <c r="S219" s="18" t="s">
        <v>7132</v>
      </c>
      <c r="T219" s="18">
        <v>1</v>
      </c>
      <c r="U219" s="18">
        <v>2781</v>
      </c>
      <c r="V219" s="11">
        <f t="shared" si="3"/>
        <v>3996</v>
      </c>
      <c r="W219" s="18"/>
      <c r="X219" s="18">
        <f>Tabela253[[#This Row],[Ordem]]</f>
        <v>2781</v>
      </c>
    </row>
    <row r="220" spans="1:24" x14ac:dyDescent="0.25">
      <c r="A220" s="18">
        <v>3995</v>
      </c>
      <c r="B220" s="19" t="s">
        <v>6327</v>
      </c>
      <c r="C220" s="18" t="s">
        <v>4780</v>
      </c>
      <c r="D220" s="18" t="s">
        <v>7</v>
      </c>
      <c r="E220" s="19" t="s">
        <v>48</v>
      </c>
      <c r="F220" s="19">
        <v>75</v>
      </c>
      <c r="G220" s="19">
        <v>1</v>
      </c>
      <c r="H220" s="19">
        <v>0</v>
      </c>
      <c r="I220" s="19">
        <v>15</v>
      </c>
      <c r="J220" s="20">
        <v>200000</v>
      </c>
      <c r="K220" s="18" t="s">
        <v>5438</v>
      </c>
      <c r="L220" s="18" t="s">
        <v>182</v>
      </c>
      <c r="M220" s="21" t="s">
        <v>174</v>
      </c>
      <c r="N220" s="18">
        <v>75</v>
      </c>
      <c r="O220" s="22">
        <v>44662.502195138892</v>
      </c>
      <c r="P220" s="22">
        <v>44662.502194907407</v>
      </c>
      <c r="Q220" s="18" t="s">
        <v>1057</v>
      </c>
      <c r="R220" s="18" t="s">
        <v>7133</v>
      </c>
      <c r="S220" s="18" t="s">
        <v>7134</v>
      </c>
      <c r="T220" s="18">
        <v>1</v>
      </c>
      <c r="U220" s="18">
        <v>2780</v>
      </c>
      <c r="V220" s="11">
        <f t="shared" si="3"/>
        <v>3995</v>
      </c>
      <c r="W220" s="18"/>
      <c r="X220" s="18">
        <f>Tabela253[[#This Row],[Ordem]]</f>
        <v>2780</v>
      </c>
    </row>
    <row r="221" spans="1:24" x14ac:dyDescent="0.25">
      <c r="A221" s="18">
        <v>3994</v>
      </c>
      <c r="B221" s="19" t="s">
        <v>6327</v>
      </c>
      <c r="C221" s="18" t="s">
        <v>4780</v>
      </c>
      <c r="D221" s="18" t="s">
        <v>7</v>
      </c>
      <c r="E221" s="19" t="s">
        <v>48</v>
      </c>
      <c r="F221" s="19">
        <v>75</v>
      </c>
      <c r="G221" s="19">
        <v>1</v>
      </c>
      <c r="H221" s="19">
        <v>0</v>
      </c>
      <c r="I221" s="19">
        <v>15</v>
      </c>
      <c r="J221" s="20">
        <v>200000</v>
      </c>
      <c r="K221" s="18" t="s">
        <v>182</v>
      </c>
      <c r="L221" s="18" t="s">
        <v>182</v>
      </c>
      <c r="M221" s="21" t="s">
        <v>174</v>
      </c>
      <c r="N221" s="18">
        <v>75</v>
      </c>
      <c r="O221" s="22">
        <v>44662.483697569442</v>
      </c>
      <c r="P221" s="22">
        <v>44662.483697453703</v>
      </c>
      <c r="Q221" s="18" t="s">
        <v>7135</v>
      </c>
      <c r="R221" s="18" t="s">
        <v>7136</v>
      </c>
      <c r="S221" s="18" t="s">
        <v>7137</v>
      </c>
      <c r="T221" s="18">
        <v>1</v>
      </c>
      <c r="U221" s="18">
        <v>2779</v>
      </c>
      <c r="V221" s="11">
        <f t="shared" si="3"/>
        <v>3994</v>
      </c>
      <c r="W221" s="18"/>
      <c r="X221" s="18">
        <f>Tabela253[[#This Row],[Ordem]]</f>
        <v>2779</v>
      </c>
    </row>
    <row r="222" spans="1:24" ht="22.5" x14ac:dyDescent="0.25">
      <c r="A222" s="18">
        <v>3986</v>
      </c>
      <c r="B222" s="19" t="s">
        <v>7000</v>
      </c>
      <c r="C222" s="18" t="s">
        <v>7001</v>
      </c>
      <c r="D222" s="18" t="s">
        <v>36</v>
      </c>
      <c r="E222" s="19" t="s">
        <v>67</v>
      </c>
      <c r="F222" s="19">
        <v>7</v>
      </c>
      <c r="G222" s="19">
        <v>1</v>
      </c>
      <c r="H222" s="19">
        <v>1</v>
      </c>
      <c r="I222" s="19">
        <v>41</v>
      </c>
      <c r="J222" s="20">
        <v>1450</v>
      </c>
      <c r="K222" s="18" t="s">
        <v>3161</v>
      </c>
      <c r="L222" s="18" t="s">
        <v>3161</v>
      </c>
      <c r="M222" s="21" t="s">
        <v>174</v>
      </c>
      <c r="N222" s="18">
        <v>7</v>
      </c>
      <c r="O222" s="22">
        <v>44662.465212847223</v>
      </c>
      <c r="P222" s="22">
        <v>44662.465212847223</v>
      </c>
      <c r="Q222" s="18" t="s">
        <v>7138</v>
      </c>
      <c r="R222" s="18" t="s">
        <v>7013</v>
      </c>
      <c r="S222" s="18" t="s">
        <v>7014</v>
      </c>
      <c r="T222" s="18">
        <v>1</v>
      </c>
      <c r="U222" s="18">
        <v>2778</v>
      </c>
      <c r="V222" s="11">
        <f t="shared" si="3"/>
        <v>3986</v>
      </c>
      <c r="W222" s="18"/>
      <c r="X222" s="18">
        <f>Tabela253[[#This Row],[Ordem]]</f>
        <v>2778</v>
      </c>
    </row>
    <row r="223" spans="1:24" ht="22.5" x14ac:dyDescent="0.25">
      <c r="A223" s="18">
        <v>3993</v>
      </c>
      <c r="B223" s="19" t="s">
        <v>7000</v>
      </c>
      <c r="C223" s="18" t="s">
        <v>7001</v>
      </c>
      <c r="D223" s="18" t="s">
        <v>36</v>
      </c>
      <c r="E223" s="19" t="s">
        <v>67</v>
      </c>
      <c r="F223" s="19">
        <v>7</v>
      </c>
      <c r="G223" s="19">
        <v>1</v>
      </c>
      <c r="H223" s="19">
        <v>1</v>
      </c>
      <c r="I223" s="19">
        <v>41</v>
      </c>
      <c r="J223" s="20">
        <v>1450</v>
      </c>
      <c r="K223" s="18" t="s">
        <v>3161</v>
      </c>
      <c r="L223" s="18" t="s">
        <v>3161</v>
      </c>
      <c r="M223" s="21" t="s">
        <v>174</v>
      </c>
      <c r="N223" s="18">
        <v>7</v>
      </c>
      <c r="O223" s="22">
        <v>44662.434080787039</v>
      </c>
      <c r="P223" s="22">
        <v>44662.434080555555</v>
      </c>
      <c r="Q223" s="18" t="s">
        <v>7139</v>
      </c>
      <c r="R223" s="18" t="s">
        <v>7140</v>
      </c>
      <c r="S223" s="18" t="s">
        <v>7141</v>
      </c>
      <c r="T223" s="18">
        <v>1</v>
      </c>
      <c r="U223" s="18">
        <v>2777</v>
      </c>
      <c r="V223" s="11">
        <f t="shared" si="3"/>
        <v>3993</v>
      </c>
      <c r="W223" s="18"/>
      <c r="X223" s="18">
        <f>Tabela253[[#This Row],[Ordem]]</f>
        <v>2777</v>
      </c>
    </row>
    <row r="224" spans="1:24" ht="22.5" x14ac:dyDescent="0.25">
      <c r="A224" s="18">
        <v>3992</v>
      </c>
      <c r="B224" s="19" t="s">
        <v>6499</v>
      </c>
      <c r="C224" s="18" t="s">
        <v>5730</v>
      </c>
      <c r="D224" s="18" t="s">
        <v>36</v>
      </c>
      <c r="E224" s="19" t="s">
        <v>165</v>
      </c>
      <c r="F224" s="19">
        <v>33</v>
      </c>
      <c r="G224" s="19">
        <v>3</v>
      </c>
      <c r="H224" s="19">
        <v>0</v>
      </c>
      <c r="I224" s="19">
        <v>166</v>
      </c>
      <c r="J224" s="20">
        <v>3790</v>
      </c>
      <c r="K224" s="18" t="s">
        <v>6419</v>
      </c>
      <c r="L224" s="18" t="s">
        <v>6491</v>
      </c>
      <c r="M224" s="21" t="s">
        <v>174</v>
      </c>
      <c r="N224" s="18">
        <v>33</v>
      </c>
      <c r="O224" s="22">
        <v>44662.425773726849</v>
      </c>
      <c r="P224" s="22">
        <v>44662.425773726849</v>
      </c>
      <c r="Q224" s="18" t="s">
        <v>7142</v>
      </c>
      <c r="R224" s="18" t="s">
        <v>7143</v>
      </c>
      <c r="S224" s="18" t="s">
        <v>6499</v>
      </c>
      <c r="T224" s="18">
        <v>1</v>
      </c>
      <c r="U224" s="18">
        <v>2776</v>
      </c>
      <c r="V224" s="11">
        <f t="shared" si="3"/>
        <v>3992</v>
      </c>
      <c r="W224" s="18"/>
      <c r="X224" s="18">
        <f>Tabela253[[#This Row],[Ordem]]</f>
        <v>2776</v>
      </c>
    </row>
    <row r="225" spans="1:24" x14ac:dyDescent="0.25">
      <c r="A225" s="18">
        <v>3991</v>
      </c>
      <c r="B225" s="19" t="s">
        <v>6258</v>
      </c>
      <c r="C225" s="18" t="s">
        <v>4881</v>
      </c>
      <c r="D225" s="18" t="s">
        <v>7</v>
      </c>
      <c r="E225" s="19" t="s">
        <v>48</v>
      </c>
      <c r="F225" s="19">
        <v>91</v>
      </c>
      <c r="G225" s="19">
        <v>1</v>
      </c>
      <c r="H225" s="19">
        <v>0</v>
      </c>
      <c r="I225" s="19">
        <v>39</v>
      </c>
      <c r="J225" s="20">
        <v>430000</v>
      </c>
      <c r="K225" s="18" t="s">
        <v>5438</v>
      </c>
      <c r="L225" s="18" t="s">
        <v>182</v>
      </c>
      <c r="M225" s="21" t="s">
        <v>174</v>
      </c>
      <c r="N225" s="18">
        <v>91</v>
      </c>
      <c r="O225" s="22">
        <v>44662.420053935188</v>
      </c>
      <c r="P225" s="22">
        <v>44662.420053819442</v>
      </c>
      <c r="Q225" s="18" t="s">
        <v>7144</v>
      </c>
      <c r="R225" s="18" t="s">
        <v>7145</v>
      </c>
      <c r="S225" s="18" t="s">
        <v>6258</v>
      </c>
      <c r="T225" s="18">
        <v>1</v>
      </c>
      <c r="U225" s="18">
        <v>2775</v>
      </c>
      <c r="V225" s="11">
        <f t="shared" si="3"/>
        <v>3991</v>
      </c>
      <c r="W225" s="18"/>
      <c r="X225" s="18">
        <f>Tabela253[[#This Row],[Ordem]]</f>
        <v>2775</v>
      </c>
    </row>
    <row r="226" spans="1:24" ht="22.5" x14ac:dyDescent="0.25">
      <c r="A226" s="18">
        <v>3990</v>
      </c>
      <c r="B226" s="19" t="s">
        <v>6500</v>
      </c>
      <c r="C226" s="18" t="s">
        <v>6646</v>
      </c>
      <c r="D226" s="18" t="s">
        <v>36</v>
      </c>
      <c r="E226" s="19" t="s">
        <v>53</v>
      </c>
      <c r="F226" s="19">
        <v>11</v>
      </c>
      <c r="G226" s="19">
        <v>4</v>
      </c>
      <c r="H226" s="19">
        <v>3</v>
      </c>
      <c r="I226" s="19">
        <v>246</v>
      </c>
      <c r="J226" s="20">
        <v>16000</v>
      </c>
      <c r="K226" s="18" t="s">
        <v>6419</v>
      </c>
      <c r="L226" s="18" t="s">
        <v>182</v>
      </c>
      <c r="M226" s="21" t="s">
        <v>174</v>
      </c>
      <c r="N226" s="18">
        <v>11</v>
      </c>
      <c r="O226" s="22">
        <v>44662.415141666665</v>
      </c>
      <c r="P226" s="22">
        <v>44662.415141666665</v>
      </c>
      <c r="Q226" s="18" t="s">
        <v>7146</v>
      </c>
      <c r="R226" s="18" t="s">
        <v>7147</v>
      </c>
      <c r="S226" s="18" t="s">
        <v>6500</v>
      </c>
      <c r="T226" s="18">
        <v>1</v>
      </c>
      <c r="U226" s="18">
        <v>2774</v>
      </c>
      <c r="V226" s="11">
        <f t="shared" si="3"/>
        <v>3990</v>
      </c>
      <c r="W226" s="18"/>
      <c r="X226" s="18">
        <f>Tabela253[[#This Row],[Ordem]]</f>
        <v>2774</v>
      </c>
    </row>
    <row r="227" spans="1:24" x14ac:dyDescent="0.25">
      <c r="A227" s="18">
        <v>3551</v>
      </c>
      <c r="B227" s="19" t="s">
        <v>6500</v>
      </c>
      <c r="C227" s="18" t="s">
        <v>6646</v>
      </c>
      <c r="D227" s="18" t="s">
        <v>36</v>
      </c>
      <c r="E227" s="19" t="s">
        <v>53</v>
      </c>
      <c r="F227" s="19">
        <v>11</v>
      </c>
      <c r="G227" s="19">
        <v>4</v>
      </c>
      <c r="H227" s="19">
        <v>3</v>
      </c>
      <c r="I227" s="19">
        <v>246</v>
      </c>
      <c r="J227" s="20">
        <v>16000</v>
      </c>
      <c r="K227" s="18" t="s">
        <v>5438</v>
      </c>
      <c r="L227" s="18" t="s">
        <v>182</v>
      </c>
      <c r="M227" s="21" t="s">
        <v>174</v>
      </c>
      <c r="N227" s="18">
        <v>11</v>
      </c>
      <c r="O227" s="22">
        <v>44662.40816053241</v>
      </c>
      <c r="P227" s="22">
        <v>44662.408160416664</v>
      </c>
      <c r="Q227" s="18" t="s">
        <v>4929</v>
      </c>
      <c r="R227" s="18" t="s">
        <v>6420</v>
      </c>
      <c r="S227" s="18" t="s">
        <v>6421</v>
      </c>
      <c r="T227" s="18">
        <v>1</v>
      </c>
      <c r="U227" s="18">
        <v>2773</v>
      </c>
      <c r="V227" s="11">
        <f t="shared" si="3"/>
        <v>3551</v>
      </c>
      <c r="W227" s="18"/>
      <c r="X227" s="18">
        <f>Tabela253[[#This Row],[Ordem]]</f>
        <v>2773</v>
      </c>
    </row>
    <row r="228" spans="1:24" ht="22.5" x14ac:dyDescent="0.25">
      <c r="A228" s="18">
        <v>3989</v>
      </c>
      <c r="B228" s="19" t="s">
        <v>6516</v>
      </c>
      <c r="C228" s="18" t="s">
        <v>7148</v>
      </c>
      <c r="D228" s="18" t="s">
        <v>7</v>
      </c>
      <c r="E228" s="19" t="s">
        <v>66</v>
      </c>
      <c r="F228" s="19">
        <v>26</v>
      </c>
      <c r="G228" s="19">
        <v>2</v>
      </c>
      <c r="H228" s="19">
        <v>1</v>
      </c>
      <c r="I228" s="19">
        <v>80</v>
      </c>
      <c r="J228" s="20">
        <v>899000</v>
      </c>
      <c r="K228" s="18" t="s">
        <v>6419</v>
      </c>
      <c r="L228" s="18" t="s">
        <v>6491</v>
      </c>
      <c r="M228" s="21" t="s">
        <v>174</v>
      </c>
      <c r="N228" s="18">
        <v>26</v>
      </c>
      <c r="O228" s="22">
        <v>44662.404926967596</v>
      </c>
      <c r="P228" s="22">
        <v>44662.404926967596</v>
      </c>
      <c r="Q228" s="18" t="s">
        <v>7149</v>
      </c>
      <c r="R228" s="18" t="s">
        <v>7150</v>
      </c>
      <c r="S228" s="18" t="s">
        <v>7151</v>
      </c>
      <c r="T228" s="18">
        <v>1</v>
      </c>
      <c r="U228" s="18">
        <v>2772</v>
      </c>
      <c r="V228" s="11">
        <f t="shared" si="3"/>
        <v>3989</v>
      </c>
      <c r="W228" s="18"/>
      <c r="X228" s="18">
        <f>Tabela253[[#This Row],[Ordem]]</f>
        <v>2772</v>
      </c>
    </row>
    <row r="229" spans="1:24" ht="22.5" x14ac:dyDescent="0.25">
      <c r="A229" s="18">
        <v>3988</v>
      </c>
      <c r="B229" s="19" t="s">
        <v>6499</v>
      </c>
      <c r="C229" s="18" t="s">
        <v>5730</v>
      </c>
      <c r="D229" s="18" t="s">
        <v>36</v>
      </c>
      <c r="E229" s="19" t="s">
        <v>165</v>
      </c>
      <c r="F229" s="19">
        <v>33</v>
      </c>
      <c r="G229" s="19">
        <v>3</v>
      </c>
      <c r="H229" s="19">
        <v>0</v>
      </c>
      <c r="I229" s="19">
        <v>166</v>
      </c>
      <c r="J229" s="20">
        <v>3790</v>
      </c>
      <c r="K229" s="18" t="s">
        <v>6419</v>
      </c>
      <c r="L229" s="18" t="s">
        <v>6491</v>
      </c>
      <c r="M229" s="21" t="s">
        <v>174</v>
      </c>
      <c r="N229" s="18">
        <v>33</v>
      </c>
      <c r="O229" s="22">
        <v>44662.394739467592</v>
      </c>
      <c r="P229" s="22">
        <v>44662.394739351854</v>
      </c>
      <c r="Q229" s="18" t="s">
        <v>7152</v>
      </c>
      <c r="R229" s="18" t="s">
        <v>7153</v>
      </c>
      <c r="S229" s="18" t="s">
        <v>7154</v>
      </c>
      <c r="T229" s="18">
        <v>1</v>
      </c>
      <c r="U229" s="18">
        <v>2771</v>
      </c>
      <c r="V229" s="11">
        <f t="shared" si="3"/>
        <v>3988</v>
      </c>
      <c r="W229" s="18"/>
      <c r="X229" s="18">
        <f>Tabela253[[#This Row],[Ordem]]</f>
        <v>2771</v>
      </c>
    </row>
    <row r="230" spans="1:24" ht="22.5" x14ac:dyDescent="0.25">
      <c r="A230" s="18">
        <v>3987</v>
      </c>
      <c r="B230" s="19" t="s">
        <v>6497</v>
      </c>
      <c r="C230" s="18" t="s">
        <v>6498</v>
      </c>
      <c r="D230" s="18" t="s">
        <v>36</v>
      </c>
      <c r="E230" s="19" t="s">
        <v>48</v>
      </c>
      <c r="F230" s="19">
        <v>25</v>
      </c>
      <c r="G230" s="19">
        <v>1</v>
      </c>
      <c r="H230" s="19">
        <v>0</v>
      </c>
      <c r="I230" s="19">
        <v>20</v>
      </c>
      <c r="J230" s="20">
        <v>1650</v>
      </c>
      <c r="K230" s="18" t="s">
        <v>182</v>
      </c>
      <c r="L230" s="18" t="s">
        <v>182</v>
      </c>
      <c r="M230" s="21" t="s">
        <v>174</v>
      </c>
      <c r="N230" s="18">
        <v>25</v>
      </c>
      <c r="O230" s="22">
        <v>44662.389852314816</v>
      </c>
      <c r="P230" s="22">
        <v>44662.389852083332</v>
      </c>
      <c r="Q230" s="18" t="s">
        <v>7155</v>
      </c>
      <c r="R230" s="18" t="s">
        <v>7156</v>
      </c>
      <c r="S230" s="18" t="s">
        <v>7157</v>
      </c>
      <c r="T230" s="18">
        <v>1</v>
      </c>
      <c r="U230" s="18">
        <v>2770</v>
      </c>
      <c r="V230" s="11">
        <f t="shared" si="3"/>
        <v>3987</v>
      </c>
      <c r="W230" s="18"/>
      <c r="X230" s="18">
        <f>Tabela253[[#This Row],[Ordem]]</f>
        <v>2770</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3"/>
  <dimension ref="A1:BJ69"/>
  <sheetViews>
    <sheetView workbookViewId="0">
      <pane xSplit="3" ySplit="2" topLeftCell="D3" activePane="bottomRight" state="frozen"/>
      <selection pane="topRight" activeCell="D1" sqref="D1"/>
      <selection pane="bottomLeft" activeCell="A2" sqref="A2"/>
      <selection pane="bottomRight" activeCell="E4" sqref="E4"/>
    </sheetView>
  </sheetViews>
  <sheetFormatPr defaultColWidth="9.140625" defaultRowHeight="15" x14ac:dyDescent="0.25"/>
  <cols>
    <col min="3" max="3" width="19.140625" customWidth="1"/>
    <col min="4" max="4" width="15.140625" bestFit="1" customWidth="1"/>
    <col min="5" max="5" width="37.42578125" bestFit="1" customWidth="1"/>
    <col min="6" max="6" width="2.140625" bestFit="1" customWidth="1"/>
    <col min="7" max="7" width="4.5703125" bestFit="1" customWidth="1"/>
    <col min="8" max="8" width="3" bestFit="1" customWidth="1"/>
    <col min="9" max="9" width="8.140625" bestFit="1" customWidth="1"/>
    <col min="10" max="10" width="3.5703125" bestFit="1" customWidth="1"/>
    <col min="11" max="11" width="4.42578125" bestFit="1" customWidth="1"/>
    <col min="13" max="13" width="11.140625" style="1" bestFit="1" customWidth="1"/>
    <col min="14" max="14" width="12.140625" style="1" bestFit="1" customWidth="1"/>
    <col min="15" max="15" width="12.7109375" style="1" bestFit="1" customWidth="1"/>
    <col min="16" max="23" width="12.7109375" customWidth="1"/>
    <col min="24" max="24" width="10.7109375" bestFit="1" customWidth="1"/>
    <col min="25" max="25" width="12.7109375" bestFit="1" customWidth="1"/>
    <col min="26" max="26" width="9" bestFit="1" customWidth="1"/>
    <col min="27" max="27" width="12.7109375" bestFit="1" customWidth="1"/>
    <col min="28" max="28" width="9" bestFit="1" customWidth="1"/>
    <col min="29" max="29" width="12.7109375" bestFit="1" customWidth="1"/>
    <col min="30" max="30" width="9" bestFit="1" customWidth="1"/>
    <col min="31" max="31" width="12.7109375" bestFit="1" customWidth="1"/>
    <col min="32" max="32" width="20.140625" bestFit="1" customWidth="1"/>
    <col min="34" max="34" width="11" bestFit="1" customWidth="1"/>
    <col min="35" max="35" width="12.85546875" customWidth="1"/>
    <col min="36" max="36" width="25.85546875" customWidth="1"/>
    <col min="37" max="37" width="11.85546875" customWidth="1"/>
    <col min="38" max="38" width="16.85546875" customWidth="1"/>
    <col min="43" max="43" width="28.7109375" bestFit="1" customWidth="1"/>
    <col min="57" max="57" width="15.5703125" bestFit="1" customWidth="1"/>
  </cols>
  <sheetData>
    <row r="1" spans="1:62" ht="15.75" thickBot="1" x14ac:dyDescent="0.3">
      <c r="M1" s="1">
        <v>2019</v>
      </c>
      <c r="N1" s="125">
        <v>4</v>
      </c>
      <c r="O1" s="126"/>
      <c r="P1" s="125">
        <v>5</v>
      </c>
      <c r="Q1" s="126"/>
      <c r="R1" s="127">
        <v>6</v>
      </c>
      <c r="S1" s="128"/>
      <c r="T1" s="125">
        <v>7</v>
      </c>
      <c r="U1" s="126"/>
      <c r="V1" s="125">
        <v>8</v>
      </c>
      <c r="W1" s="126"/>
      <c r="X1" s="125">
        <v>9</v>
      </c>
      <c r="Y1" s="126"/>
      <c r="Z1" s="125">
        <v>10</v>
      </c>
      <c r="AA1" s="126"/>
      <c r="AB1" s="125">
        <v>11</v>
      </c>
      <c r="AC1" s="126"/>
      <c r="AD1" s="125">
        <v>12</v>
      </c>
      <c r="AE1" s="126"/>
    </row>
    <row r="2" spans="1:62" ht="15.75" thickBot="1" x14ac:dyDescent="0.3">
      <c r="M2" s="1" t="s">
        <v>4272</v>
      </c>
      <c r="N2" s="30" t="s">
        <v>7</v>
      </c>
      <c r="O2" s="31" t="s">
        <v>36</v>
      </c>
      <c r="P2" s="52" t="s">
        <v>7</v>
      </c>
      <c r="Q2" s="53" t="s">
        <v>36</v>
      </c>
      <c r="R2" s="41" t="s">
        <v>7</v>
      </c>
      <c r="S2" s="42" t="s">
        <v>36</v>
      </c>
      <c r="T2" s="41" t="s">
        <v>7</v>
      </c>
      <c r="U2" s="42" t="s">
        <v>36</v>
      </c>
      <c r="V2" s="41" t="s">
        <v>7</v>
      </c>
      <c r="W2" s="42" t="s">
        <v>36</v>
      </c>
      <c r="X2" s="41" t="s">
        <v>7</v>
      </c>
      <c r="Y2" s="42" t="s">
        <v>36</v>
      </c>
      <c r="Z2" s="41" t="s">
        <v>7</v>
      </c>
      <c r="AA2" s="42" t="s">
        <v>36</v>
      </c>
      <c r="AB2" s="49" t="s">
        <v>7</v>
      </c>
      <c r="AC2" s="50" t="s">
        <v>36</v>
      </c>
      <c r="AD2" s="51" t="s">
        <v>7</v>
      </c>
      <c r="AE2" s="50" t="s">
        <v>36</v>
      </c>
    </row>
    <row r="3" spans="1:62" x14ac:dyDescent="0.25">
      <c r="A3" t="s">
        <v>164</v>
      </c>
      <c r="B3" t="s">
        <v>192</v>
      </c>
      <c r="C3" s="6" t="s">
        <v>45</v>
      </c>
      <c r="D3" s="5" t="s">
        <v>153</v>
      </c>
      <c r="E3" s="4" t="s">
        <v>178</v>
      </c>
      <c r="F3" s="7" t="str">
        <f t="shared" ref="F3:F35" si="0">IF(B3="H","O","A")</f>
        <v>O</v>
      </c>
      <c r="G3" s="7" t="str">
        <f t="shared" ref="G3:G25" si="1">IF(B3="H","pelo","pela")</f>
        <v>pelo</v>
      </c>
      <c r="H3" s="7" t="str">
        <f t="shared" ref="H3:H25" si="2">IF(B3="H","do","da")</f>
        <v>do</v>
      </c>
      <c r="I3" s="7" t="str">
        <f t="shared" ref="I3:I25" si="3">IF(B3="H","Corretor","Corretora")</f>
        <v>Corretor</v>
      </c>
      <c r="J3" s="7" t="str">
        <f t="shared" ref="J3:J25" si="4">IF(B3="H","ele","ela")</f>
        <v>ele</v>
      </c>
      <c r="K3" s="7" t="str">
        <f t="shared" ref="K3:K25" si="5">IF(B3="H","um","uma")</f>
        <v>um</v>
      </c>
      <c r="L3" t="str">
        <f>A3</f>
        <v>Ativo</v>
      </c>
      <c r="M3" s="1">
        <v>80</v>
      </c>
      <c r="N3" s="32">
        <f ca="1">SUMIFS(Casalta!$AT:$AT,Casalta!$BC:$BC,Corretores!$N$2,Casalta!$S:$S,Corretores!$C3,Casalta!$BD:$BD,Corretores!$M$1,Casalta!$AP:$AP,Corretores!$N$1)</f>
        <v>0</v>
      </c>
      <c r="O3" s="38">
        <f ca="1">SUMIFS(Casalta!$AT:$AT,Casalta!$P:$P,Corretores!$O$2,Casalta!$S:$S,Corretores!$C3,Casalta!$BD:$BD,Corretores!$M$1,Casalta!$AP:$AP,Corretores!$N$1)</f>
        <v>0</v>
      </c>
      <c r="P3" s="32">
        <f ca="1">SUMIFS(Casalta!$AT:$AT,Casalta!$BC:$BC,Corretores!$P$2,Casalta!$S:$S,Corretores!$C3,Casalta!$BD:$BD,Corretores!$M$1,Casalta!$AP:$AP,Corretores!$P$1)</f>
        <v>0</v>
      </c>
      <c r="Q3" s="33">
        <f ca="1">SUMIFS(Casalta!$AT:$AT,Casalta!$P:$P,Corretores!$O$2,Casalta!$S:$S,Corretores!$C3,Casalta!$BD:$BD,Corretores!$M$1,Casalta!$AP:$AP,Corretores!$P$1)</f>
        <v>0</v>
      </c>
      <c r="R3" s="32">
        <f ca="1">SUMIFS(Casalta!$AT:$AT,Casalta!$BC:$BC,Corretores!$N$2,Casalta!$S:$S,Corretores!$C3,Casalta!$BD:$BD,Corretores!$M$1,Casalta!$AP:$AP,Corretores!$R$1)</f>
        <v>0</v>
      </c>
      <c r="S3" s="33">
        <f ca="1">SUMIFS(Casalta!$AT:$AT,Casalta!$P:$P,Corretores!$O$2,Casalta!$S:$S,Corretores!$C3,Casalta!$BD:$BD,Corretores!$M$1,Casalta!$AP:$AP,Corretores!$R$1)</f>
        <v>0</v>
      </c>
      <c r="T3" s="43">
        <f ca="1">SUMIFS(Casalta!$AT:$AT,Casalta!$BC:$BC,Corretores!$N$2,Casalta!$S:$S,Corretores!$C3,Casalta!$BD:$BD,Corretores!$M$1,Casalta!$AP:$AP,Corretores!$T$1)</f>
        <v>0</v>
      </c>
      <c r="U3" s="44">
        <f ca="1">SUMIFS(Casalta!$AT:$AT,Casalta!$P:$P,Corretores!$O$2,Casalta!$S:$S,Corretores!$C3,Casalta!$BD:$BD,Corretores!$M$1,Casalta!$AP:$AP,Corretores!$T$1)</f>
        <v>0</v>
      </c>
      <c r="V3" s="32">
        <f ca="1">SUMIFS(Casalta!$AT:$AT,Casalta!$BC:$BC,Corretores!$N$2,Casalta!$S:$S,Corretores!$C3,Casalta!$BD:$BD,Corretores!$M$1,Casalta!$AP:$AP,Corretores!$V$1)</f>
        <v>0</v>
      </c>
      <c r="W3" s="38">
        <f ca="1">SUMIFS(Casalta!$AT:$AT,Casalta!$P:$P,Corretores!$O$2,Casalta!$S:$S,Corretores!$C3,Casalta!$BD:$BD,Corretores!$M$1,Casalta!$AP:$AP,Corretores!$V$1)</f>
        <v>0</v>
      </c>
      <c r="X3" s="32">
        <f ca="1">SUMIFS(Casalta!$AT:$AT,Casalta!$BC:$BC,Corretores!$N$2,Casalta!$S:$S,Corretores!$C3,Casalta!$BD:$BD,Corretores!$M$1,Casalta!$AP:$AP,Corretores!$X$1)</f>
        <v>0</v>
      </c>
      <c r="Y3" s="38">
        <f ca="1">SUMIFS(Casalta!$AT:$AT,Casalta!$P:$P,Corretores!$O$2,Casalta!$S:$S,Corretores!$C3,Casalta!$BD:$BD,Corretores!$M$1,Casalta!$AP:$AP,Corretores!$X$1)</f>
        <v>0</v>
      </c>
      <c r="Z3" s="32">
        <f ca="1">SUMIFS(Casalta!$AT:$AT,Casalta!$BC:$BC,Corretores!$N$2,Casalta!$S:$S,Corretores!$C3,Casalta!$BD:$BD,Corretores!$M$1,Casalta!$AP:$AP,Corretores!$Z$1)</f>
        <v>0</v>
      </c>
      <c r="AA3" s="38">
        <f ca="1">SUMIFS(Casalta!$AT:$AT,Casalta!$P:$P,Corretores!$O$2,Casalta!$S:$S,Corretores!$C3,Casalta!$BD:$BD,Corretores!$M$1,Casalta!$AP:$AP,Corretores!$Z$1)</f>
        <v>0</v>
      </c>
      <c r="AB3" s="32">
        <f ca="1">SUMIFS(Casalta!$AT:$AT,Casalta!$BC:$BC,Corretores!$N$2,Casalta!$S:$S,Corretores!$C3,Casalta!$BD:$BD,Corretores!$M$1,Casalta!$AP:$AP,Corretores!$AB$1)</f>
        <v>0</v>
      </c>
      <c r="AC3" s="33">
        <f ca="1">SUMIFS(Casalta!$AT:$AT,Casalta!$P:$P,Corretores!$O$2,Casalta!$S:$S,Corretores!$C3,Casalta!$BD:$BD,Corretores!$M$1,Casalta!$AP:$AP,Corretores!$AB$1)</f>
        <v>0</v>
      </c>
      <c r="AD3" s="38">
        <f ca="1">SUMIFS(Casalta!$AT:$AT,Casalta!$BC:$BC,Corretores!$N$2,Casalta!$S:$S,Corretores!$C3,Casalta!$BD:$BD,Corretores!$M$1,Casalta!$AP:$AP,Corretores!$AD$1)</f>
        <v>0</v>
      </c>
      <c r="AE3" s="33">
        <f ca="1">SUMIFS(Casalta!$AT:$AT,Casalta!$P:$P,Corretores!$O$2,Casalta!$S:$S,Corretores!$C3,Casalta!$BD:$BD,Corretores!$M$1,Casalta!$AP:$AP,Corretores!$AD$1)</f>
        <v>0</v>
      </c>
      <c r="AH3" s="11" t="s">
        <v>1506</v>
      </c>
      <c r="AI3" s="11" t="s">
        <v>1506</v>
      </c>
      <c r="AJ3" s="10" t="s">
        <v>1</v>
      </c>
      <c r="AK3" s="11" t="s">
        <v>1506</v>
      </c>
      <c r="AL3" s="10" t="s">
        <v>2</v>
      </c>
      <c r="AQ3" t="s">
        <v>1564</v>
      </c>
      <c r="AU3" t="s">
        <v>2850</v>
      </c>
    </row>
    <row r="4" spans="1:62" x14ac:dyDescent="0.25">
      <c r="A4" t="s">
        <v>164</v>
      </c>
      <c r="B4" t="s">
        <v>191</v>
      </c>
      <c r="C4" s="6" t="s">
        <v>32</v>
      </c>
      <c r="D4" s="5" t="s">
        <v>154</v>
      </c>
      <c r="E4" s="5" t="s">
        <v>141</v>
      </c>
      <c r="F4" s="7" t="str">
        <f t="shared" si="0"/>
        <v>A</v>
      </c>
      <c r="G4" s="7" t="str">
        <f t="shared" si="1"/>
        <v>pela</v>
      </c>
      <c r="H4" s="7" t="str">
        <f t="shared" si="2"/>
        <v>da</v>
      </c>
      <c r="I4" s="7" t="str">
        <f t="shared" si="3"/>
        <v>Corretora</v>
      </c>
      <c r="J4" s="7" t="str">
        <f t="shared" si="4"/>
        <v>ela</v>
      </c>
      <c r="K4" s="7" t="str">
        <f t="shared" si="5"/>
        <v>uma</v>
      </c>
      <c r="L4" t="str">
        <f t="shared" ref="L4:L35" si="6">A4</f>
        <v>Ativo</v>
      </c>
      <c r="M4" s="1">
        <v>90</v>
      </c>
      <c r="N4" s="34">
        <f ca="1">SUMIFS(Casalta!$AT:$AT,Casalta!$BC:$BC,Corretores!$N$2,Casalta!$S:$S,Corretores!$C4,Casalta!$BD:$BD,Corretores!$M$1,Casalta!$AP:$AP,Corretores!$N$1)</f>
        <v>0</v>
      </c>
      <c r="O4" s="39">
        <f ca="1">SUMIFS(Casalta!$AT:$AT,Casalta!$P:$P,Corretores!$O$2,Casalta!$S:$S,Corretores!$C4,Casalta!$BD:$BD,Corretores!$M$1,Casalta!$AP:$AP,Corretores!$N$1)</f>
        <v>0</v>
      </c>
      <c r="P4" s="34">
        <f ca="1">SUMIFS(Casalta!$AT:$AT,Casalta!$BC:$BC,Corretores!$P$2,Casalta!$S:$S,Corretores!$C4,Casalta!$BD:$BD,Corretores!$M$1,Casalta!$AP:$AP,Corretores!$P$1)</f>
        <v>0</v>
      </c>
      <c r="Q4" s="35">
        <f ca="1">SUMIFS(Casalta!$AT:$AT,Casalta!$P:$P,Corretores!$O$2,Casalta!$S:$S,Corretores!$C4,Casalta!$BD:$BD,Corretores!$M$1,Casalta!$AP:$AP,Corretores!$P$1)</f>
        <v>0</v>
      </c>
      <c r="R4" s="34">
        <f ca="1">SUMIFS(Casalta!$AT:$AT,Casalta!$BC:$BC,Corretores!$N$2,Casalta!$S:$S,Corretores!$C4,Casalta!$BD:$BD,Corretores!$M$1,Casalta!$AP:$AP,Corretores!$R$1)</f>
        <v>0</v>
      </c>
      <c r="S4" s="35">
        <f ca="1">SUMIFS(Casalta!$AT:$AT,Casalta!$P:$P,Corretores!$O$2,Casalta!$S:$S,Corretores!$C4,Casalta!$BD:$BD,Corretores!$M$1,Casalta!$AP:$AP,Corretores!$R$1)</f>
        <v>0</v>
      </c>
      <c r="T4" s="45">
        <f ca="1">SUMIFS(Casalta!$AT:$AT,Casalta!$BC:$BC,Corretores!$N$2,Casalta!$S:$S,Corretores!$C4,Casalta!$BD:$BD,Corretores!$M$1,Casalta!$AP:$AP,Corretores!$T$1)</f>
        <v>0</v>
      </c>
      <c r="U4" s="46">
        <f ca="1">SUMIFS(Casalta!$AT:$AT,Casalta!$P:$P,Corretores!$O$2,Casalta!$S:$S,Corretores!$C4,Casalta!$BD:$BD,Corretores!$M$1,Casalta!$AP:$AP,Corretores!$T$1)</f>
        <v>0</v>
      </c>
      <c r="V4" s="34">
        <f ca="1">SUMIFS(Casalta!$AT:$AT,Casalta!$BC:$BC,Corretores!$N$2,Casalta!$S:$S,Corretores!$C4,Casalta!$BD:$BD,Corretores!$M$1,Casalta!$AP:$AP,Corretores!$V$1)</f>
        <v>0</v>
      </c>
      <c r="W4" s="39">
        <f ca="1">SUMIFS(Casalta!$AT:$AT,Casalta!$P:$P,Corretores!$O$2,Casalta!$S:$S,Corretores!$C4,Casalta!$BD:$BD,Corretores!$M$1,Casalta!$AP:$AP,Corretores!$V$1)</f>
        <v>0</v>
      </c>
      <c r="X4" s="34">
        <f ca="1">SUMIFS(Casalta!$AT:$AT,Casalta!$BC:$BC,Corretores!$N$2,Casalta!$S:$S,Corretores!$C4,Casalta!$BD:$BD,Corretores!$M$1,Casalta!$AP:$AP,Corretores!$X$1)</f>
        <v>0</v>
      </c>
      <c r="Y4" s="39">
        <f ca="1">SUMIFS(Casalta!$AT:$AT,Casalta!$P:$P,Corretores!$O$2,Casalta!$S:$S,Corretores!$C4,Casalta!$BD:$BD,Corretores!$M$1,Casalta!$AP:$AP,Corretores!$X$1)</f>
        <v>0</v>
      </c>
      <c r="Z4" s="34">
        <f ca="1">SUMIFS(Casalta!$AT:$AT,Casalta!$BC:$BC,Corretores!$N$2,Casalta!$S:$S,Corretores!$C4,Casalta!$BD:$BD,Corretores!$M$1,Casalta!$AP:$AP,Corretores!$Z$1)</f>
        <v>0</v>
      </c>
      <c r="AA4" s="39">
        <f ca="1">SUMIFS(Casalta!$AT:$AT,Casalta!$P:$P,Corretores!$O$2,Casalta!$S:$S,Corretores!$C4,Casalta!$BD:$BD,Corretores!$M$1,Casalta!$AP:$AP,Corretores!$Z$1)</f>
        <v>0</v>
      </c>
      <c r="AB4" s="34">
        <f ca="1">SUMIFS(Casalta!$AT:$AT,Casalta!$BC:$BC,Corretores!$N$2,Casalta!$S:$S,Corretores!$C4,Casalta!$BD:$BD,Corretores!$M$1,Casalta!$AP:$AP,Corretores!$AB$1)</f>
        <v>0</v>
      </c>
      <c r="AC4" s="35">
        <f ca="1">SUMIFS(Casalta!$AT:$AT,Casalta!$P:$P,Corretores!$O$2,Casalta!$S:$S,Corretores!$C4,Casalta!$BD:$BD,Corretores!$M$1,Casalta!$AP:$AP,Corretores!$AB$1)</f>
        <v>0</v>
      </c>
      <c r="AD4" s="39">
        <f ca="1">SUMIFS(Casalta!$AT:$AT,Casalta!$BC:$BC,Corretores!$N$2,Casalta!$S:$S,Corretores!$C4,Casalta!$BD:$BD,Corretores!$M$1,Casalta!$AP:$AP,Corretores!$AD$1)</f>
        <v>0</v>
      </c>
      <c r="AE4" s="35">
        <f ca="1">SUMIFS(Casalta!$AT:$AT,Casalta!$P:$P,Corretores!$O$2,Casalta!$S:$S,Corretores!$C4,Casalta!$BD:$BD,Corretores!$M$1,Casalta!$AP:$AP,Corretores!$AD$1)</f>
        <v>0</v>
      </c>
      <c r="AF4" t="s">
        <v>208</v>
      </c>
      <c r="AH4" t="s">
        <v>1502</v>
      </c>
      <c r="AI4" t="s">
        <v>1502</v>
      </c>
      <c r="AJ4" s="2" t="s">
        <v>9</v>
      </c>
      <c r="AK4" t="s">
        <v>1504</v>
      </c>
      <c r="AL4" s="2" t="s">
        <v>135</v>
      </c>
      <c r="AP4">
        <v>1</v>
      </c>
      <c r="AQ4" t="s">
        <v>1565</v>
      </c>
      <c r="AR4">
        <v>1</v>
      </c>
      <c r="AU4" t="s">
        <v>2471</v>
      </c>
      <c r="BD4" t="s">
        <v>94</v>
      </c>
      <c r="BE4" t="s">
        <v>1860</v>
      </c>
    </row>
    <row r="5" spans="1:62" x14ac:dyDescent="0.25">
      <c r="A5" t="s">
        <v>164</v>
      </c>
      <c r="B5" t="s">
        <v>192</v>
      </c>
      <c r="C5" s="5" t="s">
        <v>182</v>
      </c>
      <c r="D5" s="5" t="s">
        <v>1528</v>
      </c>
      <c r="E5" s="4" t="s">
        <v>1578</v>
      </c>
      <c r="F5" s="7" t="str">
        <f t="shared" si="0"/>
        <v>O</v>
      </c>
      <c r="G5" s="7" t="str">
        <f t="shared" si="1"/>
        <v>pelo</v>
      </c>
      <c r="H5" s="7" t="str">
        <f t="shared" si="2"/>
        <v>do</v>
      </c>
      <c r="I5" s="7" t="str">
        <f t="shared" si="3"/>
        <v>Corretor</v>
      </c>
      <c r="J5" s="7" t="str">
        <f t="shared" si="4"/>
        <v>ele</v>
      </c>
      <c r="K5" s="7" t="str">
        <f t="shared" si="5"/>
        <v>um</v>
      </c>
      <c r="L5" t="str">
        <f t="shared" si="6"/>
        <v>Ativo</v>
      </c>
      <c r="M5" s="1">
        <v>60</v>
      </c>
      <c r="N5" s="34">
        <f ca="1">SUMIFS(Casalta!$AT:$AT,Casalta!$BC:$BC,Corretores!$N$2,Casalta!$S:$S,Corretores!$C5,Casalta!$BD:$BD,Corretores!$M$1,Casalta!$AP:$AP,Corretores!$N$1)</f>
        <v>0</v>
      </c>
      <c r="O5" s="39">
        <f ca="1">SUMIFS(Casalta!$AT:$AT,Casalta!$P:$P,Corretores!$O$2,Casalta!$S:$S,Corretores!$C5,Casalta!$BD:$BD,Corretores!$M$1,Casalta!$AP:$AP,Corretores!$N$1)</f>
        <v>0</v>
      </c>
      <c r="P5" s="34">
        <f ca="1">SUMIFS(Casalta!$AT:$AT,Casalta!$BC:$BC,Corretores!$P$2,Casalta!$S:$S,Corretores!$C5,Casalta!$BD:$BD,Corretores!$M$1,Casalta!$AP:$AP,Corretores!$P$1)</f>
        <v>0</v>
      </c>
      <c r="Q5" s="35">
        <f ca="1">SUMIFS(Casalta!$AT:$AT,Casalta!$P:$P,Corretores!$O$2,Casalta!$S:$S,Corretores!$C5,Casalta!$BD:$BD,Corretores!$M$1,Casalta!$AP:$AP,Corretores!$P$1)</f>
        <v>0</v>
      </c>
      <c r="R5" s="34">
        <f ca="1">SUMIFS(Casalta!$AT:$AT,Casalta!$BC:$BC,Corretores!$N$2,Casalta!$S:$S,Corretores!$C5,Casalta!$BD:$BD,Corretores!$M$1,Casalta!$AP:$AP,Corretores!$R$1)</f>
        <v>0</v>
      </c>
      <c r="S5" s="35">
        <f ca="1">SUMIFS(Casalta!$AT:$AT,Casalta!$P:$P,Corretores!$O$2,Casalta!$S:$S,Corretores!$C5,Casalta!$BD:$BD,Corretores!$M$1,Casalta!$AP:$AP,Corretores!$R$1)</f>
        <v>0</v>
      </c>
      <c r="T5" s="45">
        <f ca="1">SUMIFS(Casalta!$AT:$AT,Casalta!$BC:$BC,Corretores!$N$2,Casalta!$S:$S,Corretores!$C5,Casalta!$BD:$BD,Corretores!$M$1,Casalta!$AP:$AP,Corretores!$T$1)</f>
        <v>0</v>
      </c>
      <c r="U5" s="46">
        <f ca="1">SUMIFS(Casalta!$AT:$AT,Casalta!$P:$P,Corretores!$O$2,Casalta!$S:$S,Corretores!$C5,Casalta!$BD:$BD,Corretores!$M$1,Casalta!$AP:$AP,Corretores!$T$1)</f>
        <v>0</v>
      </c>
      <c r="V5" s="34">
        <f ca="1">SUMIFS(Casalta!$AT:$AT,Casalta!$BC:$BC,Corretores!$N$2,Casalta!$S:$S,Corretores!$C5,Casalta!$BD:$BD,Corretores!$M$1,Casalta!$AP:$AP,Corretores!$V$1)</f>
        <v>0</v>
      </c>
      <c r="W5" s="39">
        <f ca="1">SUMIFS(Casalta!$AT:$AT,Casalta!$P:$P,Corretores!$O$2,Casalta!$S:$S,Corretores!$C5,Casalta!$BD:$BD,Corretores!$M$1,Casalta!$AP:$AP,Corretores!$V$1)</f>
        <v>0</v>
      </c>
      <c r="X5" s="34">
        <f ca="1">SUMIFS(Casalta!$AT:$AT,Casalta!$BC:$BC,Corretores!$N$2,Casalta!$S:$S,Corretores!$C5,Casalta!$BD:$BD,Corretores!$M$1,Casalta!$AP:$AP,Corretores!$X$1)</f>
        <v>0</v>
      </c>
      <c r="Y5" s="39">
        <f ca="1">SUMIFS(Casalta!$AT:$AT,Casalta!$P:$P,Corretores!$O$2,Casalta!$S:$S,Corretores!$C5,Casalta!$BD:$BD,Corretores!$M$1,Casalta!$AP:$AP,Corretores!$X$1)</f>
        <v>0</v>
      </c>
      <c r="Z5" s="34">
        <f ca="1">SUMIFS(Casalta!$AT:$AT,Casalta!$BC:$BC,Corretores!$N$2,Casalta!$S:$S,Corretores!$C5,Casalta!$BD:$BD,Corretores!$M$1,Casalta!$AP:$AP,Corretores!$Z$1)</f>
        <v>0</v>
      </c>
      <c r="AA5" s="39">
        <f ca="1">SUMIFS(Casalta!$AT:$AT,Casalta!$P:$P,Corretores!$O$2,Casalta!$S:$S,Corretores!$C5,Casalta!$BD:$BD,Corretores!$M$1,Casalta!$AP:$AP,Corretores!$Z$1)</f>
        <v>0</v>
      </c>
      <c r="AB5" s="34">
        <f ca="1">SUMIFS(Casalta!$AT:$AT,Casalta!$BC:$BC,Corretores!$N$2,Casalta!$S:$S,Corretores!$C5,Casalta!$BD:$BD,Corretores!$M$1,Casalta!$AP:$AP,Corretores!$AB$1)</f>
        <v>0</v>
      </c>
      <c r="AC5" s="35">
        <f ca="1">SUMIFS(Casalta!$AT:$AT,Casalta!$P:$P,Corretores!$O$2,Casalta!$S:$S,Corretores!$C5,Casalta!$BD:$BD,Corretores!$M$1,Casalta!$AP:$AP,Corretores!$AB$1)</f>
        <v>0</v>
      </c>
      <c r="AD5" s="39">
        <f ca="1">SUMIFS(Casalta!$AT:$AT,Casalta!$BC:$BC,Corretores!$N$2,Casalta!$S:$S,Corretores!$C5,Casalta!$BD:$BD,Corretores!$M$1,Casalta!$AP:$AP,Corretores!$AD$1)</f>
        <v>0</v>
      </c>
      <c r="AE5" s="35">
        <f ca="1">SUMIFS(Casalta!$AT:$AT,Casalta!$P:$P,Corretores!$O$2,Casalta!$S:$S,Corretores!$C5,Casalta!$BD:$BD,Corretores!$M$1,Casalta!$AP:$AP,Corretores!$AD$1)</f>
        <v>0</v>
      </c>
      <c r="AF5" t="s">
        <v>209</v>
      </c>
      <c r="AH5" t="s">
        <v>1503</v>
      </c>
      <c r="AI5" t="s">
        <v>1502</v>
      </c>
      <c r="AJ5" t="s">
        <v>53</v>
      </c>
      <c r="AK5" t="s">
        <v>1502</v>
      </c>
      <c r="AL5" t="s">
        <v>8</v>
      </c>
      <c r="AP5">
        <v>2</v>
      </c>
      <c r="AQ5" t="s">
        <v>1566</v>
      </c>
      <c r="AR5">
        <v>2</v>
      </c>
      <c r="AU5" t="s">
        <v>2472</v>
      </c>
      <c r="BA5" t="s">
        <v>164</v>
      </c>
      <c r="BB5" t="s">
        <v>192</v>
      </c>
      <c r="BC5" s="6" t="s">
        <v>45</v>
      </c>
      <c r="BE5" t="s">
        <v>41</v>
      </c>
    </row>
    <row r="6" spans="1:62" x14ac:dyDescent="0.25">
      <c r="A6" t="s">
        <v>164</v>
      </c>
      <c r="B6" t="s">
        <v>191</v>
      </c>
      <c r="C6" s="5" t="s">
        <v>180</v>
      </c>
      <c r="D6" t="s">
        <v>1527</v>
      </c>
      <c r="E6" s="4" t="s">
        <v>169</v>
      </c>
      <c r="F6" s="7" t="str">
        <f t="shared" si="0"/>
        <v>A</v>
      </c>
      <c r="G6" s="7" t="str">
        <f t="shared" si="1"/>
        <v>pela</v>
      </c>
      <c r="H6" s="7" t="str">
        <f t="shared" si="2"/>
        <v>da</v>
      </c>
      <c r="I6" s="7" t="str">
        <f t="shared" si="3"/>
        <v>Corretora</v>
      </c>
      <c r="J6" s="7" t="str">
        <f t="shared" si="4"/>
        <v>ela</v>
      </c>
      <c r="K6" s="7" t="str">
        <f t="shared" si="5"/>
        <v>uma</v>
      </c>
      <c r="L6" t="str">
        <f t="shared" si="6"/>
        <v>Ativo</v>
      </c>
      <c r="M6" s="1">
        <v>90</v>
      </c>
      <c r="N6" s="34">
        <f ca="1">SUMIFS(Casalta!$AT:$AT,Casalta!$BC:$BC,Corretores!$N$2,Casalta!$S:$S,Corretores!$C6,Casalta!$BD:$BD,Corretores!$M$1,Casalta!$AP:$AP,Corretores!$N$1)</f>
        <v>0</v>
      </c>
      <c r="O6" s="39">
        <f ca="1">SUMIFS(Casalta!$AT:$AT,Casalta!$P:$P,Corretores!$O$2,Casalta!$S:$S,Corretores!$C6,Casalta!$BD:$BD,Corretores!$M$1,Casalta!$AP:$AP,Corretores!$N$1)</f>
        <v>0</v>
      </c>
      <c r="P6" s="34">
        <f ca="1">SUMIFS(Casalta!$AT:$AT,Casalta!$BC:$BC,Corretores!$P$2,Casalta!$S:$S,Corretores!$C6,Casalta!$BD:$BD,Corretores!$M$1,Casalta!$AP:$AP,Corretores!$P$1)</f>
        <v>0</v>
      </c>
      <c r="Q6" s="35">
        <f ca="1">SUMIFS(Casalta!$AT:$AT,Casalta!$P:$P,Corretores!$O$2,Casalta!$S:$S,Corretores!$C6,Casalta!$BD:$BD,Corretores!$M$1,Casalta!$AP:$AP,Corretores!$P$1)</f>
        <v>0</v>
      </c>
      <c r="R6" s="34">
        <f ca="1">SUMIFS(Casalta!$AT:$AT,Casalta!$BC:$BC,Corretores!$N$2,Casalta!$S:$S,Corretores!$C6,Casalta!$BD:$BD,Corretores!$M$1,Casalta!$AP:$AP,Corretores!$R$1)</f>
        <v>0</v>
      </c>
      <c r="S6" s="35">
        <f ca="1">SUMIFS(Casalta!$AT:$AT,Casalta!$P:$P,Corretores!$O$2,Casalta!$S:$S,Corretores!$C6,Casalta!$BD:$BD,Corretores!$M$1,Casalta!$AP:$AP,Corretores!$R$1)</f>
        <v>0</v>
      </c>
      <c r="T6" s="45">
        <f ca="1">SUMIFS(Casalta!$AT:$AT,Casalta!$BC:$BC,Corretores!$N$2,Casalta!$S:$S,Corretores!$C6,Casalta!$BD:$BD,Corretores!$M$1,Casalta!$AP:$AP,Corretores!$T$1)</f>
        <v>0</v>
      </c>
      <c r="U6" s="46">
        <f ca="1">SUMIFS(Casalta!$AT:$AT,Casalta!$P:$P,Corretores!$O$2,Casalta!$S:$S,Corretores!$C6,Casalta!$BD:$BD,Corretores!$M$1,Casalta!$AP:$AP,Corretores!$T$1)</f>
        <v>0</v>
      </c>
      <c r="V6" s="34">
        <f ca="1">SUMIFS(Casalta!$AT:$AT,Casalta!$BC:$BC,Corretores!$N$2,Casalta!$S:$S,Corretores!$C6,Casalta!$BD:$BD,Corretores!$M$1,Casalta!$AP:$AP,Corretores!$V$1)</f>
        <v>0</v>
      </c>
      <c r="W6" s="39">
        <f ca="1">SUMIFS(Casalta!$AT:$AT,Casalta!$P:$P,Corretores!$O$2,Casalta!$S:$S,Corretores!$C6,Casalta!$BD:$BD,Corretores!$M$1,Casalta!$AP:$AP,Corretores!$V$1)</f>
        <v>0</v>
      </c>
      <c r="X6" s="34">
        <f ca="1">SUMIFS(Casalta!$AT:$AT,Casalta!$BC:$BC,Corretores!$N$2,Casalta!$S:$S,Corretores!$C6,Casalta!$BD:$BD,Corretores!$M$1,Casalta!$AP:$AP,Corretores!$X$1)</f>
        <v>0</v>
      </c>
      <c r="Y6" s="39">
        <f ca="1">SUMIFS(Casalta!$AT:$AT,Casalta!$P:$P,Corretores!$O$2,Casalta!$S:$S,Corretores!$C6,Casalta!$BD:$BD,Corretores!$M$1,Casalta!$AP:$AP,Corretores!$X$1)</f>
        <v>0</v>
      </c>
      <c r="Z6" s="34">
        <f ca="1">SUMIFS(Casalta!$AT:$AT,Casalta!$BC:$BC,Corretores!$N$2,Casalta!$S:$S,Corretores!$C6,Casalta!$BD:$BD,Corretores!$M$1,Casalta!$AP:$AP,Corretores!$Z$1)</f>
        <v>0</v>
      </c>
      <c r="AA6" s="39">
        <f ca="1">SUMIFS(Casalta!$AT:$AT,Casalta!$P:$P,Corretores!$O$2,Casalta!$S:$S,Corretores!$C6,Casalta!$BD:$BD,Corretores!$M$1,Casalta!$AP:$AP,Corretores!$Z$1)</f>
        <v>0</v>
      </c>
      <c r="AB6" s="34">
        <f ca="1">SUMIFS(Casalta!$AT:$AT,Casalta!$BC:$BC,Corretores!$N$2,Casalta!$S:$S,Corretores!$C6,Casalta!$BD:$BD,Corretores!$M$1,Casalta!$AP:$AP,Corretores!$AB$1)</f>
        <v>0</v>
      </c>
      <c r="AC6" s="35">
        <f ca="1">SUMIFS(Casalta!$AT:$AT,Casalta!$P:$P,Corretores!$O$2,Casalta!$S:$S,Corretores!$C6,Casalta!$BD:$BD,Corretores!$M$1,Casalta!$AP:$AP,Corretores!$AB$1)</f>
        <v>0</v>
      </c>
      <c r="AD6" s="39">
        <f ca="1">SUMIFS(Casalta!$AT:$AT,Casalta!$BC:$BC,Corretores!$N$2,Casalta!$S:$S,Corretores!$C6,Casalta!$BD:$BD,Corretores!$M$1,Casalta!$AP:$AP,Corretores!$AD$1)</f>
        <v>0</v>
      </c>
      <c r="AE6" s="35">
        <f ca="1">SUMIFS(Casalta!$AT:$AT,Casalta!$P:$P,Corretores!$O$2,Casalta!$S:$S,Corretores!$C6,Casalta!$BD:$BD,Corretores!$M$1,Casalta!$AP:$AP,Corretores!$AD$1)</f>
        <v>0</v>
      </c>
      <c r="AF6" t="s">
        <v>210</v>
      </c>
      <c r="AH6" t="s">
        <v>1505</v>
      </c>
      <c r="AI6" t="s">
        <v>1503</v>
      </c>
      <c r="AJ6" s="2" t="s">
        <v>58</v>
      </c>
      <c r="AK6" t="s">
        <v>1505</v>
      </c>
      <c r="AL6" s="2" t="s">
        <v>12</v>
      </c>
      <c r="AP6">
        <v>3</v>
      </c>
      <c r="AQ6" t="s">
        <v>1567</v>
      </c>
      <c r="AR6">
        <v>3</v>
      </c>
      <c r="BA6" t="s">
        <v>164</v>
      </c>
      <c r="BB6" t="s">
        <v>191</v>
      </c>
      <c r="BC6" s="6" t="s">
        <v>32</v>
      </c>
      <c r="BE6" t="s">
        <v>41</v>
      </c>
    </row>
    <row r="7" spans="1:62" x14ac:dyDescent="0.25">
      <c r="A7" t="s">
        <v>164</v>
      </c>
      <c r="B7" t="s">
        <v>1786</v>
      </c>
      <c r="C7" s="5" t="s">
        <v>2032</v>
      </c>
      <c r="D7" s="5" t="s">
        <v>4496</v>
      </c>
      <c r="E7" s="4" t="s">
        <v>2033</v>
      </c>
      <c r="F7" s="7" t="str">
        <f t="shared" si="0"/>
        <v>A</v>
      </c>
      <c r="G7" s="7" t="str">
        <f t="shared" si="1"/>
        <v>pela</v>
      </c>
      <c r="H7" s="7" t="str">
        <f t="shared" si="2"/>
        <v>da</v>
      </c>
      <c r="I7" s="7" t="str">
        <f t="shared" si="3"/>
        <v>Corretora</v>
      </c>
      <c r="J7" s="7" t="str">
        <f t="shared" si="4"/>
        <v>ela</v>
      </c>
      <c r="K7" s="7" t="str">
        <f t="shared" si="5"/>
        <v>uma</v>
      </c>
      <c r="L7" t="str">
        <f t="shared" si="6"/>
        <v>Ativo</v>
      </c>
      <c r="M7" s="1">
        <v>60</v>
      </c>
      <c r="N7" s="34">
        <f ca="1">SUMIFS(Casalta!$AT:$AT,Casalta!$BC:$BC,Corretores!$N$2,Casalta!$S:$S,Corretores!$C7,Casalta!$BD:$BD,Corretores!$M$1,Casalta!$AP:$AP,Corretores!$N$1)</f>
        <v>0</v>
      </c>
      <c r="O7" s="39">
        <f ca="1">SUMIFS(Casalta!$AT:$AT,Casalta!$P:$P,Corretores!$O$2,Casalta!$S:$S,Corretores!$C7,Casalta!$BD:$BD,Corretores!$M$1,Casalta!$AP:$AP,Corretores!$N$1)</f>
        <v>0</v>
      </c>
      <c r="P7" s="34">
        <f ca="1">SUMIFS(Casalta!$AT:$AT,Casalta!$BC:$BC,Corretores!$P$2,Casalta!$S:$S,Corretores!$C7,Casalta!$BD:$BD,Corretores!$M$1,Casalta!$AP:$AP,Corretores!$P$1)</f>
        <v>0</v>
      </c>
      <c r="Q7" s="35">
        <f ca="1">SUMIFS(Casalta!$AT:$AT,Casalta!$P:$P,Corretores!$O$2,Casalta!$S:$S,Corretores!$C7,Casalta!$BD:$BD,Corretores!$M$1,Casalta!$AP:$AP,Corretores!$P$1)</f>
        <v>0</v>
      </c>
      <c r="R7" s="34">
        <f ca="1">SUMIFS(Casalta!$AT:$AT,Casalta!$BC:$BC,Corretores!$N$2,Casalta!$S:$S,Corretores!$C7,Casalta!$BD:$BD,Corretores!$M$1,Casalta!$AP:$AP,Corretores!$R$1)</f>
        <v>0</v>
      </c>
      <c r="S7" s="35">
        <f ca="1">SUMIFS(Casalta!$AT:$AT,Casalta!$P:$P,Corretores!$O$2,Casalta!$S:$S,Corretores!$C7,Casalta!$BD:$BD,Corretores!$M$1,Casalta!$AP:$AP,Corretores!$R$1)</f>
        <v>0</v>
      </c>
      <c r="T7" s="45">
        <f ca="1">SUMIFS(Casalta!$AT:$AT,Casalta!$BC:$BC,Corretores!$N$2,Casalta!$S:$S,Corretores!$C7,Casalta!$BD:$BD,Corretores!$M$1,Casalta!$AP:$AP,Corretores!$T$1)</f>
        <v>0</v>
      </c>
      <c r="U7" s="46">
        <f ca="1">SUMIFS(Casalta!$AT:$AT,Casalta!$P:$P,Corretores!$O$2,Casalta!$S:$S,Corretores!$C7,Casalta!$BD:$BD,Corretores!$M$1,Casalta!$AP:$AP,Corretores!$T$1)</f>
        <v>0</v>
      </c>
      <c r="V7" s="34">
        <f ca="1">SUMIFS(Casalta!$AT:$AT,Casalta!$BC:$BC,Corretores!$N$2,Casalta!$S:$S,Corretores!$C7,Casalta!$BD:$BD,Corretores!$M$1,Casalta!$AP:$AP,Corretores!$V$1)</f>
        <v>0</v>
      </c>
      <c r="W7" s="39">
        <f ca="1">SUMIFS(Casalta!$AT:$AT,Casalta!$P:$P,Corretores!$O$2,Casalta!$S:$S,Corretores!$C7,Casalta!$BD:$BD,Corretores!$M$1,Casalta!$AP:$AP,Corretores!$V$1)</f>
        <v>0</v>
      </c>
      <c r="X7" s="34">
        <f ca="1">SUMIFS(Casalta!$AT:$AT,Casalta!$BC:$BC,Corretores!$N$2,Casalta!$S:$S,Corretores!$C7,Casalta!$BD:$BD,Corretores!$M$1,Casalta!$AP:$AP,Corretores!$X$1)</f>
        <v>0</v>
      </c>
      <c r="Y7" s="39">
        <f ca="1">SUMIFS(Casalta!$AT:$AT,Casalta!$P:$P,Corretores!$O$2,Casalta!$S:$S,Corretores!$C7,Casalta!$BD:$BD,Corretores!$M$1,Casalta!$AP:$AP,Corretores!$X$1)</f>
        <v>0</v>
      </c>
      <c r="Z7" s="34">
        <f ca="1">SUMIFS(Casalta!$AT:$AT,Casalta!$BC:$BC,Corretores!$N$2,Casalta!$S:$S,Corretores!$C7,Casalta!$BD:$BD,Corretores!$M$1,Casalta!$AP:$AP,Corretores!$Z$1)</f>
        <v>0</v>
      </c>
      <c r="AA7" s="39">
        <f ca="1">SUMIFS(Casalta!$AT:$AT,Casalta!$P:$P,Corretores!$O$2,Casalta!$S:$S,Corretores!$C7,Casalta!$BD:$BD,Corretores!$M$1,Casalta!$AP:$AP,Corretores!$Z$1)</f>
        <v>0</v>
      </c>
      <c r="AB7" s="34">
        <f ca="1">SUMIFS(Casalta!$AT:$AT,Casalta!$BC:$BC,Corretores!$N$2,Casalta!$S:$S,Corretores!$C7,Casalta!$BD:$BD,Corretores!$M$1,Casalta!$AP:$AP,Corretores!$AB$1)</f>
        <v>0</v>
      </c>
      <c r="AC7" s="35">
        <f ca="1">SUMIFS(Casalta!$AT:$AT,Casalta!$P:$P,Corretores!$O$2,Casalta!$S:$S,Corretores!$C7,Casalta!$BD:$BD,Corretores!$M$1,Casalta!$AP:$AP,Corretores!$AB$1)</f>
        <v>0</v>
      </c>
      <c r="AD7" s="39">
        <f ca="1">SUMIFS(Casalta!$AT:$AT,Casalta!$BC:$BC,Corretores!$N$2,Casalta!$S:$S,Corretores!$C7,Casalta!$BD:$BD,Corretores!$M$1,Casalta!$AP:$AP,Corretores!$AD$1)</f>
        <v>0</v>
      </c>
      <c r="AE7" s="35">
        <f ca="1">SUMIFS(Casalta!$AT:$AT,Casalta!$P:$P,Corretores!$O$2,Casalta!$S:$S,Corretores!$C7,Casalta!$BD:$BD,Corretores!$M$1,Casalta!$AP:$AP,Corretores!$AD$1)</f>
        <v>0</v>
      </c>
      <c r="AF7" t="s">
        <v>211</v>
      </c>
      <c r="AH7" t="s">
        <v>1504</v>
      </c>
      <c r="AI7" t="s">
        <v>1503</v>
      </c>
      <c r="AJ7" t="s">
        <v>68</v>
      </c>
      <c r="AK7" t="s">
        <v>1502</v>
      </c>
      <c r="AL7" s="2" t="s">
        <v>30</v>
      </c>
      <c r="AP7">
        <v>4</v>
      </c>
      <c r="AQ7" t="s">
        <v>1568</v>
      </c>
      <c r="AR7">
        <v>4</v>
      </c>
      <c r="AZ7" t="str">
        <f>IF(BE7=1,"proximo","")</f>
        <v>proximo</v>
      </c>
      <c r="BA7" t="s">
        <v>164</v>
      </c>
      <c r="BB7" t="s">
        <v>192</v>
      </c>
      <c r="BC7" s="5" t="s">
        <v>182</v>
      </c>
      <c r="BE7">
        <v>1</v>
      </c>
    </row>
    <row r="8" spans="1:62" x14ac:dyDescent="0.25">
      <c r="A8" t="s">
        <v>201</v>
      </c>
      <c r="B8" t="s">
        <v>192</v>
      </c>
      <c r="C8" s="5" t="s">
        <v>194</v>
      </c>
      <c r="D8" s="5" t="s">
        <v>1526</v>
      </c>
      <c r="E8" s="4" t="s">
        <v>204</v>
      </c>
      <c r="F8" s="7" t="str">
        <f t="shared" si="0"/>
        <v>O</v>
      </c>
      <c r="G8" s="7" t="str">
        <f t="shared" si="1"/>
        <v>pelo</v>
      </c>
      <c r="H8" s="7" t="str">
        <f t="shared" si="2"/>
        <v>do</v>
      </c>
      <c r="I8" s="7" t="str">
        <f t="shared" si="3"/>
        <v>Corretor</v>
      </c>
      <c r="J8" s="7" t="str">
        <f t="shared" si="4"/>
        <v>ele</v>
      </c>
      <c r="K8" s="7" t="str">
        <f t="shared" si="5"/>
        <v>um</v>
      </c>
      <c r="L8" t="str">
        <f t="shared" si="6"/>
        <v>Inativo</v>
      </c>
      <c r="M8" s="1">
        <v>1</v>
      </c>
      <c r="N8" s="34">
        <f ca="1">SUMIFS(Casalta!$AT:$AT,Casalta!$BC:$BC,Corretores!$N$2,Casalta!$S:$S,Corretores!$C8,Casalta!$BD:$BD,Corretores!$M$1,Casalta!$AP:$AP,Corretores!$N$1)</f>
        <v>0</v>
      </c>
      <c r="O8" s="39">
        <f ca="1">SUMIFS(Casalta!$AT:$AT,Casalta!$P:$P,Corretores!$O$2,Casalta!$S:$S,Corretores!$C8,Casalta!$BD:$BD,Corretores!$M$1,Casalta!$AP:$AP,Corretores!$N$1)</f>
        <v>0</v>
      </c>
      <c r="P8" s="34">
        <f ca="1">SUMIFS(Casalta!$AT:$AT,Casalta!$BC:$BC,Corretores!$P$2,Casalta!$S:$S,Corretores!$C8,Casalta!$BD:$BD,Corretores!$M$1,Casalta!$AP:$AP,Corretores!$P$1)</f>
        <v>0</v>
      </c>
      <c r="Q8" s="35">
        <f ca="1">SUMIFS(Casalta!$AT:$AT,Casalta!$P:$P,Corretores!$O$2,Casalta!$S:$S,Corretores!$C8,Casalta!$BD:$BD,Corretores!$M$1,Casalta!$AP:$AP,Corretores!$P$1)</f>
        <v>0</v>
      </c>
      <c r="R8" s="34">
        <f ca="1">SUMIFS(Casalta!$AT:$AT,Casalta!$BC:$BC,Corretores!$N$2,Casalta!$S:$S,Corretores!$C8,Casalta!$BD:$BD,Corretores!$M$1,Casalta!$AP:$AP,Corretores!$R$1)</f>
        <v>0</v>
      </c>
      <c r="S8" s="35">
        <f ca="1">SUMIFS(Casalta!$AT:$AT,Casalta!$P:$P,Corretores!$O$2,Casalta!$S:$S,Corretores!$C8,Casalta!$BD:$BD,Corretores!$M$1,Casalta!$AP:$AP,Corretores!$R$1)</f>
        <v>0</v>
      </c>
      <c r="T8" s="45">
        <f ca="1">SUMIFS(Casalta!$AT:$AT,Casalta!$BC:$BC,Corretores!$N$2,Casalta!$S:$S,Corretores!$C8,Casalta!$BD:$BD,Corretores!$M$1,Casalta!$AP:$AP,Corretores!$T$1)</f>
        <v>0</v>
      </c>
      <c r="U8" s="46">
        <f ca="1">SUMIFS(Casalta!$AT:$AT,Casalta!$P:$P,Corretores!$O$2,Casalta!$S:$S,Corretores!$C8,Casalta!$BD:$BD,Corretores!$M$1,Casalta!$AP:$AP,Corretores!$T$1)</f>
        <v>0</v>
      </c>
      <c r="V8" s="34">
        <f ca="1">SUMIFS(Casalta!$AT:$AT,Casalta!$BC:$BC,Corretores!$N$2,Casalta!$S:$S,Corretores!$C8,Casalta!$BD:$BD,Corretores!$M$1,Casalta!$AP:$AP,Corretores!$V$1)</f>
        <v>0</v>
      </c>
      <c r="W8" s="39">
        <f ca="1">SUMIFS(Casalta!$AT:$AT,Casalta!$P:$P,Corretores!$O$2,Casalta!$S:$S,Corretores!$C8,Casalta!$BD:$BD,Corretores!$M$1,Casalta!$AP:$AP,Corretores!$V$1)</f>
        <v>0</v>
      </c>
      <c r="X8" s="34">
        <f ca="1">SUMIFS(Casalta!$AT:$AT,Casalta!$BC:$BC,Corretores!$N$2,Casalta!$S:$S,Corretores!$C8,Casalta!$BD:$BD,Corretores!$M$1,Casalta!$AP:$AP,Corretores!$X$1)</f>
        <v>0</v>
      </c>
      <c r="Y8" s="39">
        <f ca="1">SUMIFS(Casalta!$AT:$AT,Casalta!$P:$P,Corretores!$O$2,Casalta!$S:$S,Corretores!$C8,Casalta!$BD:$BD,Corretores!$M$1,Casalta!$AP:$AP,Corretores!$X$1)</f>
        <v>0</v>
      </c>
      <c r="Z8" s="34">
        <f ca="1">SUMIFS(Casalta!$AT:$AT,Casalta!$BC:$BC,Corretores!$N$2,Casalta!$S:$S,Corretores!$C8,Casalta!$BD:$BD,Corretores!$M$1,Casalta!$AP:$AP,Corretores!$Z$1)</f>
        <v>0</v>
      </c>
      <c r="AA8" s="39">
        <f ca="1">SUMIFS(Casalta!$AT:$AT,Casalta!$P:$P,Corretores!$O$2,Casalta!$S:$S,Corretores!$C8,Casalta!$BD:$BD,Corretores!$M$1,Casalta!$AP:$AP,Corretores!$Z$1)</f>
        <v>0</v>
      </c>
      <c r="AB8" s="34">
        <f ca="1">SUMIFS(Casalta!$AT:$AT,Casalta!$BC:$BC,Corretores!$N$2,Casalta!$S:$S,Corretores!$C8,Casalta!$BD:$BD,Corretores!$M$1,Casalta!$AP:$AP,Corretores!$AB$1)</f>
        <v>0</v>
      </c>
      <c r="AC8" s="35">
        <f ca="1">SUMIFS(Casalta!$AT:$AT,Casalta!$P:$P,Corretores!$O$2,Casalta!$S:$S,Corretores!$C8,Casalta!$BD:$BD,Corretores!$M$1,Casalta!$AP:$AP,Corretores!$AB$1)</f>
        <v>0</v>
      </c>
      <c r="AD8" s="39">
        <f ca="1">SUMIFS(Casalta!$AT:$AT,Casalta!$BC:$BC,Corretores!$N$2,Casalta!$S:$S,Corretores!$C8,Casalta!$BD:$BD,Corretores!$M$1,Casalta!$AP:$AP,Corretores!$AD$1)</f>
        <v>0</v>
      </c>
      <c r="AE8" s="35">
        <f ca="1">SUMIFS(Casalta!$AT:$AT,Casalta!$P:$P,Corretores!$O$2,Casalta!$S:$S,Corretores!$C8,Casalta!$BD:$BD,Corretores!$M$1,Casalta!$AP:$AP,Corretores!$AD$1)</f>
        <v>0</v>
      </c>
      <c r="AF8" t="s">
        <v>212</v>
      </c>
      <c r="AH8" t="s">
        <v>54</v>
      </c>
      <c r="AI8" t="s">
        <v>1502</v>
      </c>
      <c r="AJ8" s="2" t="s">
        <v>54</v>
      </c>
      <c r="AK8" t="s">
        <v>54</v>
      </c>
      <c r="AL8" s="2" t="s">
        <v>82</v>
      </c>
      <c r="AP8">
        <v>5</v>
      </c>
      <c r="AQ8" t="s">
        <v>1668</v>
      </c>
      <c r="AR8">
        <v>5</v>
      </c>
      <c r="BA8" t="s">
        <v>164</v>
      </c>
      <c r="BB8" t="s">
        <v>191</v>
      </c>
      <c r="BC8" s="5" t="s">
        <v>180</v>
      </c>
      <c r="BE8" t="str">
        <f>VLOOKUP(BC8,BJ8:BJ17,1,0)</f>
        <v>Claudia Almeida</v>
      </c>
      <c r="BJ8" s="5" t="s">
        <v>10</v>
      </c>
    </row>
    <row r="9" spans="1:62" x14ac:dyDescent="0.25">
      <c r="A9" t="s">
        <v>164</v>
      </c>
      <c r="B9" t="s">
        <v>192</v>
      </c>
      <c r="C9" s="5" t="s">
        <v>10</v>
      </c>
      <c r="D9" s="5" t="s">
        <v>1525</v>
      </c>
      <c r="E9" s="5" t="s">
        <v>143</v>
      </c>
      <c r="F9" s="7" t="str">
        <f t="shared" si="0"/>
        <v>O</v>
      </c>
      <c r="G9" s="7" t="str">
        <f t="shared" si="1"/>
        <v>pelo</v>
      </c>
      <c r="H9" s="7" t="str">
        <f t="shared" si="2"/>
        <v>do</v>
      </c>
      <c r="I9" s="7" t="str">
        <f t="shared" si="3"/>
        <v>Corretor</v>
      </c>
      <c r="J9" s="7" t="str">
        <f t="shared" si="4"/>
        <v>ele</v>
      </c>
      <c r="K9" s="7" t="str">
        <f t="shared" si="5"/>
        <v>um</v>
      </c>
      <c r="L9" t="str">
        <f t="shared" si="6"/>
        <v>Ativo</v>
      </c>
      <c r="M9" s="1">
        <v>100</v>
      </c>
      <c r="N9" s="34">
        <f ca="1">SUMIFS(Casalta!$AT:$AT,Casalta!$BC:$BC,Corretores!$N$2,Casalta!$S:$S,Corretores!$C9,Casalta!$BD:$BD,Corretores!$M$1,Casalta!$AP:$AP,Corretores!$N$1)</f>
        <v>0</v>
      </c>
      <c r="O9" s="39">
        <f ca="1">SUMIFS(Casalta!$AT:$AT,Casalta!$P:$P,Corretores!$O$2,Casalta!$S:$S,Corretores!$C9,Casalta!$BD:$BD,Corretores!$M$1,Casalta!$AP:$AP,Corretores!$N$1)</f>
        <v>0</v>
      </c>
      <c r="P9" s="34">
        <f ca="1">SUMIFS(Casalta!$AT:$AT,Casalta!$BC:$BC,Corretores!$P$2,Casalta!$S:$S,Corretores!$C9,Casalta!$BD:$BD,Corretores!$M$1,Casalta!$AP:$AP,Corretores!$P$1)</f>
        <v>0</v>
      </c>
      <c r="Q9" s="35">
        <f ca="1">SUMIFS(Casalta!$AT:$AT,Casalta!$P:$P,Corretores!$O$2,Casalta!$S:$S,Corretores!$C9,Casalta!$BD:$BD,Corretores!$M$1,Casalta!$AP:$AP,Corretores!$P$1)</f>
        <v>0</v>
      </c>
      <c r="R9" s="34">
        <f ca="1">SUMIFS(Casalta!$AT:$AT,Casalta!$BC:$BC,Corretores!$N$2,Casalta!$S:$S,Corretores!$C9,Casalta!$BD:$BD,Corretores!$M$1,Casalta!$AP:$AP,Corretores!$R$1)</f>
        <v>0</v>
      </c>
      <c r="S9" s="35">
        <f ca="1">SUMIFS(Casalta!$AT:$AT,Casalta!$P:$P,Corretores!$O$2,Casalta!$S:$S,Corretores!$C9,Casalta!$BD:$BD,Corretores!$M$1,Casalta!$AP:$AP,Corretores!$R$1)</f>
        <v>0</v>
      </c>
      <c r="T9" s="45">
        <f ca="1">SUMIFS(Casalta!$AT:$AT,Casalta!$BC:$BC,Corretores!$N$2,Casalta!$S:$S,Corretores!$C9,Casalta!$BD:$BD,Corretores!$M$1,Casalta!$AP:$AP,Corretores!$T$1)</f>
        <v>0</v>
      </c>
      <c r="U9" s="46">
        <f ca="1">SUMIFS(Casalta!$AT:$AT,Casalta!$P:$P,Corretores!$O$2,Casalta!$S:$S,Corretores!$C9,Casalta!$BD:$BD,Corretores!$M$1,Casalta!$AP:$AP,Corretores!$T$1)</f>
        <v>0</v>
      </c>
      <c r="V9" s="34">
        <f ca="1">SUMIFS(Casalta!$AT:$AT,Casalta!$BC:$BC,Corretores!$N$2,Casalta!$S:$S,Corretores!$C9,Casalta!$BD:$BD,Corretores!$M$1,Casalta!$AP:$AP,Corretores!$V$1)</f>
        <v>0</v>
      </c>
      <c r="W9" s="39">
        <f ca="1">SUMIFS(Casalta!$AT:$AT,Casalta!$P:$P,Corretores!$O$2,Casalta!$S:$S,Corretores!$C9,Casalta!$BD:$BD,Corretores!$M$1,Casalta!$AP:$AP,Corretores!$V$1)</f>
        <v>0</v>
      </c>
      <c r="X9" s="34">
        <f ca="1">SUMIFS(Casalta!$AT:$AT,Casalta!$BC:$BC,Corretores!$N$2,Casalta!$S:$S,Corretores!$C9,Casalta!$BD:$BD,Corretores!$M$1,Casalta!$AP:$AP,Corretores!$X$1)</f>
        <v>0</v>
      </c>
      <c r="Y9" s="39">
        <f ca="1">SUMIFS(Casalta!$AT:$AT,Casalta!$P:$P,Corretores!$O$2,Casalta!$S:$S,Corretores!$C9,Casalta!$BD:$BD,Corretores!$M$1,Casalta!$AP:$AP,Corretores!$X$1)</f>
        <v>0</v>
      </c>
      <c r="Z9" s="34">
        <f ca="1">SUMIFS(Casalta!$AT:$AT,Casalta!$BC:$BC,Corretores!$N$2,Casalta!$S:$S,Corretores!$C9,Casalta!$BD:$BD,Corretores!$M$1,Casalta!$AP:$AP,Corretores!$Z$1)</f>
        <v>0</v>
      </c>
      <c r="AA9" s="39">
        <f ca="1">SUMIFS(Casalta!$AT:$AT,Casalta!$P:$P,Corretores!$O$2,Casalta!$S:$S,Corretores!$C9,Casalta!$BD:$BD,Corretores!$M$1,Casalta!$AP:$AP,Corretores!$Z$1)</f>
        <v>0</v>
      </c>
      <c r="AB9" s="34">
        <f ca="1">SUMIFS(Casalta!$AT:$AT,Casalta!$BC:$BC,Corretores!$N$2,Casalta!$S:$S,Corretores!$C9,Casalta!$BD:$BD,Corretores!$M$1,Casalta!$AP:$AP,Corretores!$AB$1)</f>
        <v>0</v>
      </c>
      <c r="AC9" s="35">
        <f ca="1">SUMIFS(Casalta!$AT:$AT,Casalta!$P:$P,Corretores!$O$2,Casalta!$S:$S,Corretores!$C9,Casalta!$BD:$BD,Corretores!$M$1,Casalta!$AP:$AP,Corretores!$AB$1)</f>
        <v>0</v>
      </c>
      <c r="AD9" s="39">
        <f ca="1">SUMIFS(Casalta!$AT:$AT,Casalta!$BC:$BC,Corretores!$N$2,Casalta!$S:$S,Corretores!$C9,Casalta!$BD:$BD,Corretores!$M$1,Casalta!$AP:$AP,Corretores!$AD$1)</f>
        <v>0</v>
      </c>
      <c r="AE9" s="35">
        <f ca="1">SUMIFS(Casalta!$AT:$AT,Casalta!$P:$P,Corretores!$O$2,Casalta!$S:$S,Corretores!$C9,Casalta!$BD:$BD,Corretores!$M$1,Casalta!$AP:$AP,Corretores!$AD$1)</f>
        <v>0</v>
      </c>
      <c r="AF9" t="s">
        <v>213</v>
      </c>
      <c r="AI9" t="s">
        <v>1503</v>
      </c>
      <c r="AJ9" t="s">
        <v>48</v>
      </c>
      <c r="AK9" t="s">
        <v>1502</v>
      </c>
      <c r="AL9" s="2" t="s">
        <v>29</v>
      </c>
      <c r="AP9">
        <v>6</v>
      </c>
      <c r="AQ9" t="s">
        <v>1667</v>
      </c>
      <c r="AR9">
        <v>6</v>
      </c>
      <c r="BA9" t="s">
        <v>201</v>
      </c>
      <c r="BB9" t="s">
        <v>191</v>
      </c>
      <c r="BC9" s="5" t="s">
        <v>65</v>
      </c>
      <c r="BJ9" s="5" t="s">
        <v>105</v>
      </c>
    </row>
    <row r="10" spans="1:62" x14ac:dyDescent="0.25">
      <c r="A10" t="s">
        <v>164</v>
      </c>
      <c r="B10" t="s">
        <v>1786</v>
      </c>
      <c r="C10" s="5" t="s">
        <v>1946</v>
      </c>
      <c r="D10" s="5" t="s">
        <v>2037</v>
      </c>
      <c r="E10" s="4" t="s">
        <v>2038</v>
      </c>
      <c r="F10" s="7" t="str">
        <f t="shared" si="0"/>
        <v>A</v>
      </c>
      <c r="G10" s="7" t="str">
        <f t="shared" si="1"/>
        <v>pela</v>
      </c>
      <c r="H10" s="7" t="str">
        <f t="shared" si="2"/>
        <v>da</v>
      </c>
      <c r="I10" s="7" t="str">
        <f t="shared" si="3"/>
        <v>Corretora</v>
      </c>
      <c r="J10" s="7" t="str">
        <f t="shared" si="4"/>
        <v>ela</v>
      </c>
      <c r="K10" s="7" t="str">
        <f t="shared" si="5"/>
        <v>uma</v>
      </c>
      <c r="L10" t="str">
        <f t="shared" si="6"/>
        <v>Ativo</v>
      </c>
      <c r="M10" s="1">
        <v>70</v>
      </c>
      <c r="N10" s="34">
        <f ca="1">SUMIFS(Casalta!$AT:$AT,Casalta!$BC:$BC,Corretores!$N$2,Casalta!$S:$S,Corretores!$C10,Casalta!$BD:$BD,Corretores!$M$1,Casalta!$AP:$AP,Corretores!$N$1)</f>
        <v>0</v>
      </c>
      <c r="O10" s="39">
        <f ca="1">SUMIFS(Casalta!$AT:$AT,Casalta!$P:$P,Corretores!$O$2,Casalta!$S:$S,Corretores!$C10,Casalta!$BD:$BD,Corretores!$M$1,Casalta!$AP:$AP,Corretores!$N$1)</f>
        <v>0</v>
      </c>
      <c r="P10" s="34">
        <f ca="1">SUMIFS(Casalta!$AT:$AT,Casalta!$BC:$BC,Corretores!$P$2,Casalta!$S:$S,Corretores!$C10,Casalta!$BD:$BD,Corretores!$M$1,Casalta!$AP:$AP,Corretores!$P$1)</f>
        <v>0</v>
      </c>
      <c r="Q10" s="35">
        <f ca="1">SUMIFS(Casalta!$AT:$AT,Casalta!$P:$P,Corretores!$O$2,Casalta!$S:$S,Corretores!$C10,Casalta!$BD:$BD,Corretores!$M$1,Casalta!$AP:$AP,Corretores!$P$1)</f>
        <v>0</v>
      </c>
      <c r="R10" s="34">
        <f ca="1">SUMIFS(Casalta!$AT:$AT,Casalta!$BC:$BC,Corretores!$N$2,Casalta!$S:$S,Corretores!$C10,Casalta!$BD:$BD,Corretores!$M$1,Casalta!$AP:$AP,Corretores!$R$1)</f>
        <v>0</v>
      </c>
      <c r="S10" s="35">
        <f ca="1">SUMIFS(Casalta!$AT:$AT,Casalta!$P:$P,Corretores!$O$2,Casalta!$S:$S,Corretores!$C10,Casalta!$BD:$BD,Corretores!$M$1,Casalta!$AP:$AP,Corretores!$R$1)</f>
        <v>0</v>
      </c>
      <c r="T10" s="45">
        <f ca="1">SUMIFS(Casalta!$AT:$AT,Casalta!$BC:$BC,Corretores!$N$2,Casalta!$S:$S,Corretores!$C10,Casalta!$BD:$BD,Corretores!$M$1,Casalta!$AP:$AP,Corretores!$T$1)</f>
        <v>0</v>
      </c>
      <c r="U10" s="46">
        <f ca="1">SUMIFS(Casalta!$AT:$AT,Casalta!$P:$P,Corretores!$O$2,Casalta!$S:$S,Corretores!$C10,Casalta!$BD:$BD,Corretores!$M$1,Casalta!$AP:$AP,Corretores!$T$1)</f>
        <v>0</v>
      </c>
      <c r="V10" s="34">
        <f ca="1">SUMIFS(Casalta!$AT:$AT,Casalta!$BC:$BC,Corretores!$N$2,Casalta!$S:$S,Corretores!$C10,Casalta!$BD:$BD,Corretores!$M$1,Casalta!$AP:$AP,Corretores!$V$1)</f>
        <v>0</v>
      </c>
      <c r="W10" s="39">
        <f ca="1">SUMIFS(Casalta!$AT:$AT,Casalta!$P:$P,Corretores!$O$2,Casalta!$S:$S,Corretores!$C10,Casalta!$BD:$BD,Corretores!$M$1,Casalta!$AP:$AP,Corretores!$V$1)</f>
        <v>0</v>
      </c>
      <c r="X10" s="34">
        <f ca="1">SUMIFS(Casalta!$AT:$AT,Casalta!$BC:$BC,Corretores!$N$2,Casalta!$S:$S,Corretores!$C10,Casalta!$BD:$BD,Corretores!$M$1,Casalta!$AP:$AP,Corretores!$X$1)</f>
        <v>0</v>
      </c>
      <c r="Y10" s="39">
        <f ca="1">SUMIFS(Casalta!$AT:$AT,Casalta!$P:$P,Corretores!$O$2,Casalta!$S:$S,Corretores!$C10,Casalta!$BD:$BD,Corretores!$M$1,Casalta!$AP:$AP,Corretores!$X$1)</f>
        <v>0</v>
      </c>
      <c r="Z10" s="34">
        <f ca="1">SUMIFS(Casalta!$AT:$AT,Casalta!$BC:$BC,Corretores!$N$2,Casalta!$S:$S,Corretores!$C10,Casalta!$BD:$BD,Corretores!$M$1,Casalta!$AP:$AP,Corretores!$Z$1)</f>
        <v>0</v>
      </c>
      <c r="AA10" s="39">
        <f ca="1">SUMIFS(Casalta!$AT:$AT,Casalta!$P:$P,Corretores!$O$2,Casalta!$S:$S,Corretores!$C10,Casalta!$BD:$BD,Corretores!$M$1,Casalta!$AP:$AP,Corretores!$Z$1)</f>
        <v>0</v>
      </c>
      <c r="AB10" s="34">
        <f ca="1">SUMIFS(Casalta!$AT:$AT,Casalta!$BC:$BC,Corretores!$N$2,Casalta!$S:$S,Corretores!$C10,Casalta!$BD:$BD,Corretores!$M$1,Casalta!$AP:$AP,Corretores!$AB$1)</f>
        <v>0</v>
      </c>
      <c r="AC10" s="35">
        <f ca="1">SUMIFS(Casalta!$AT:$AT,Casalta!$P:$P,Corretores!$O$2,Casalta!$S:$S,Corretores!$C10,Casalta!$BD:$BD,Corretores!$M$1,Casalta!$AP:$AP,Corretores!$AB$1)</f>
        <v>0</v>
      </c>
      <c r="AD10" s="39">
        <f ca="1">SUMIFS(Casalta!$AT:$AT,Casalta!$BC:$BC,Corretores!$N$2,Casalta!$S:$S,Corretores!$C10,Casalta!$BD:$BD,Corretores!$M$1,Casalta!$AP:$AP,Corretores!$AD$1)</f>
        <v>0</v>
      </c>
      <c r="AE10" s="35">
        <f ca="1">SUMIFS(Casalta!$AT:$AT,Casalta!$P:$P,Corretores!$O$2,Casalta!$S:$S,Corretores!$C10,Casalta!$BD:$BD,Corretores!$M$1,Casalta!$AP:$AP,Corretores!$AD$1)</f>
        <v>0</v>
      </c>
      <c r="AI10" t="s">
        <v>1502</v>
      </c>
      <c r="AJ10" s="2" t="s">
        <v>16</v>
      </c>
      <c r="AK10" t="s">
        <v>1502</v>
      </c>
      <c r="AL10" s="2" t="s">
        <v>51</v>
      </c>
      <c r="AP10">
        <v>7</v>
      </c>
      <c r="AQ10" t="s">
        <v>1714</v>
      </c>
      <c r="AR10">
        <v>7</v>
      </c>
      <c r="BA10" t="s">
        <v>164</v>
      </c>
      <c r="BB10" t="s">
        <v>192</v>
      </c>
      <c r="BC10" s="5" t="s">
        <v>1737</v>
      </c>
      <c r="BJ10" s="5" t="s">
        <v>180</v>
      </c>
    </row>
    <row r="11" spans="1:62" x14ac:dyDescent="0.25">
      <c r="A11" t="s">
        <v>201</v>
      </c>
      <c r="B11" t="s">
        <v>191</v>
      </c>
      <c r="C11" s="5" t="s">
        <v>105</v>
      </c>
      <c r="D11" s="5" t="s">
        <v>155</v>
      </c>
      <c r="E11" s="5" t="s">
        <v>144</v>
      </c>
      <c r="F11" s="7" t="str">
        <f t="shared" si="0"/>
        <v>A</v>
      </c>
      <c r="G11" s="7" t="str">
        <f t="shared" si="1"/>
        <v>pela</v>
      </c>
      <c r="H11" s="7" t="str">
        <f t="shared" si="2"/>
        <v>da</v>
      </c>
      <c r="I11" s="7" t="str">
        <f t="shared" si="3"/>
        <v>Corretora</v>
      </c>
      <c r="J11" s="7" t="str">
        <f t="shared" si="4"/>
        <v>ela</v>
      </c>
      <c r="K11" s="7" t="str">
        <f t="shared" si="5"/>
        <v>uma</v>
      </c>
      <c r="L11" t="s">
        <v>164</v>
      </c>
      <c r="M11" s="1">
        <v>1</v>
      </c>
      <c r="N11" s="34">
        <f ca="1">SUMIFS(Casalta!$AT:$AT,Casalta!$BC:$BC,Corretores!$N$2,Casalta!$S:$S,Corretores!$C11,Casalta!$BD:$BD,Corretores!$M$1,Casalta!$AP:$AP,Corretores!$N$1)</f>
        <v>0</v>
      </c>
      <c r="O11" s="39">
        <f ca="1">SUMIFS(Casalta!$AT:$AT,Casalta!$P:$P,Corretores!$O$2,Casalta!$S:$S,Corretores!$C11,Casalta!$BD:$BD,Corretores!$M$1,Casalta!$AP:$AP,Corretores!$N$1)</f>
        <v>0</v>
      </c>
      <c r="P11" s="34">
        <f ca="1">SUMIFS(Casalta!$AT:$AT,Casalta!$BC:$BC,Corretores!$P$2,Casalta!$S:$S,Corretores!$C11,Casalta!$BD:$BD,Corretores!$M$1,Casalta!$AP:$AP,Corretores!$P$1)</f>
        <v>0</v>
      </c>
      <c r="Q11" s="35">
        <f ca="1">SUMIFS(Casalta!$AT:$AT,Casalta!$P:$P,Corretores!$O$2,Casalta!$S:$S,Corretores!$C11,Casalta!$BD:$BD,Corretores!$M$1,Casalta!$AP:$AP,Corretores!$P$1)</f>
        <v>0</v>
      </c>
      <c r="R11" s="34">
        <f ca="1">SUMIFS(Casalta!$AT:$AT,Casalta!$BC:$BC,Corretores!$N$2,Casalta!$S:$S,Corretores!$C11,Casalta!$BD:$BD,Corretores!$M$1,Casalta!$AP:$AP,Corretores!$R$1)</f>
        <v>0</v>
      </c>
      <c r="S11" s="35">
        <f ca="1">SUMIFS(Casalta!$AT:$AT,Casalta!$P:$P,Corretores!$O$2,Casalta!$S:$S,Corretores!$C11,Casalta!$BD:$BD,Corretores!$M$1,Casalta!$AP:$AP,Corretores!$R$1)</f>
        <v>0</v>
      </c>
      <c r="T11" s="45">
        <f ca="1">SUMIFS(Casalta!$AT:$AT,Casalta!$BC:$BC,Corretores!$N$2,Casalta!$S:$S,Corretores!$C11,Casalta!$BD:$BD,Corretores!$M$1,Casalta!$AP:$AP,Corretores!$T$1)</f>
        <v>0</v>
      </c>
      <c r="U11" s="46">
        <f ca="1">SUMIFS(Casalta!$AT:$AT,Casalta!$P:$P,Corretores!$O$2,Casalta!$S:$S,Corretores!$C11,Casalta!$BD:$BD,Corretores!$M$1,Casalta!$AP:$AP,Corretores!$T$1)</f>
        <v>0</v>
      </c>
      <c r="V11" s="34">
        <f ca="1">SUMIFS(Casalta!$AT:$AT,Casalta!$BC:$BC,Corretores!$N$2,Casalta!$S:$S,Corretores!$C11,Casalta!$BD:$BD,Corretores!$M$1,Casalta!$AP:$AP,Corretores!$V$1)</f>
        <v>0</v>
      </c>
      <c r="W11" s="39">
        <f ca="1">SUMIFS(Casalta!$AT:$AT,Casalta!$P:$P,Corretores!$O$2,Casalta!$S:$S,Corretores!$C11,Casalta!$BD:$BD,Corretores!$M$1,Casalta!$AP:$AP,Corretores!$V$1)</f>
        <v>0</v>
      </c>
      <c r="X11" s="34">
        <f ca="1">SUMIFS(Casalta!$AT:$AT,Casalta!$BC:$BC,Corretores!$N$2,Casalta!$S:$S,Corretores!$C11,Casalta!$BD:$BD,Corretores!$M$1,Casalta!$AP:$AP,Corretores!$X$1)</f>
        <v>0</v>
      </c>
      <c r="Y11" s="39">
        <f ca="1">SUMIFS(Casalta!$AT:$AT,Casalta!$P:$P,Corretores!$O$2,Casalta!$S:$S,Corretores!$C11,Casalta!$BD:$BD,Corretores!$M$1,Casalta!$AP:$AP,Corretores!$X$1)</f>
        <v>0</v>
      </c>
      <c r="Z11" s="34">
        <f ca="1">SUMIFS(Casalta!$AT:$AT,Casalta!$BC:$BC,Corretores!$N$2,Casalta!$S:$S,Corretores!$C11,Casalta!$BD:$BD,Corretores!$M$1,Casalta!$AP:$AP,Corretores!$Z$1)</f>
        <v>0</v>
      </c>
      <c r="AA11" s="39">
        <f ca="1">SUMIFS(Casalta!$AT:$AT,Casalta!$P:$P,Corretores!$O$2,Casalta!$S:$S,Corretores!$C11,Casalta!$BD:$BD,Corretores!$M$1,Casalta!$AP:$AP,Corretores!$Z$1)</f>
        <v>0</v>
      </c>
      <c r="AB11" s="34">
        <f ca="1">SUMIFS(Casalta!$AT:$AT,Casalta!$BC:$BC,Corretores!$N$2,Casalta!$S:$S,Corretores!$C11,Casalta!$BD:$BD,Corretores!$M$1,Casalta!$AP:$AP,Corretores!$AB$1)</f>
        <v>0</v>
      </c>
      <c r="AC11" s="35">
        <f ca="1">SUMIFS(Casalta!$AT:$AT,Casalta!$P:$P,Corretores!$O$2,Casalta!$S:$S,Corretores!$C11,Casalta!$BD:$BD,Corretores!$M$1,Casalta!$AP:$AP,Corretores!$AB$1)</f>
        <v>0</v>
      </c>
      <c r="AD11" s="39">
        <f ca="1">SUMIFS(Casalta!$AT:$AT,Casalta!$BC:$BC,Corretores!$N$2,Casalta!$S:$S,Corretores!$C11,Casalta!$BD:$BD,Corretores!$M$1,Casalta!$AP:$AP,Corretores!$AD$1)</f>
        <v>0</v>
      </c>
      <c r="AE11" s="35">
        <f ca="1">SUMIFS(Casalta!$AT:$AT,Casalta!$P:$P,Corretores!$O$2,Casalta!$S:$S,Corretores!$C11,Casalta!$BD:$BD,Corretores!$M$1,Casalta!$AP:$AP,Corretores!$AD$1)</f>
        <v>0</v>
      </c>
      <c r="AF11" t="s">
        <v>1495</v>
      </c>
      <c r="AI11" t="s">
        <v>1502</v>
      </c>
      <c r="AJ11" s="2" t="s">
        <v>104</v>
      </c>
      <c r="AK11" t="s">
        <v>1505</v>
      </c>
      <c r="AL11" t="s">
        <v>47</v>
      </c>
      <c r="AP11">
        <v>8</v>
      </c>
      <c r="AQ11" t="s">
        <v>1718</v>
      </c>
      <c r="AR11">
        <v>8</v>
      </c>
      <c r="BA11" t="s">
        <v>164</v>
      </c>
      <c r="BB11" t="s">
        <v>192</v>
      </c>
      <c r="BC11" s="5" t="s">
        <v>194</v>
      </c>
      <c r="BJ11" s="5" t="s">
        <v>65</v>
      </c>
    </row>
    <row r="12" spans="1:62" x14ac:dyDescent="0.25">
      <c r="A12" t="s">
        <v>201</v>
      </c>
      <c r="B12" t="s">
        <v>1786</v>
      </c>
      <c r="C12" s="5" t="s">
        <v>1787</v>
      </c>
      <c r="D12" s="5" t="s">
        <v>1788</v>
      </c>
      <c r="E12" s="4" t="s">
        <v>1789</v>
      </c>
      <c r="F12" s="7" t="str">
        <f t="shared" si="0"/>
        <v>A</v>
      </c>
      <c r="G12" s="7" t="str">
        <f t="shared" si="1"/>
        <v>pela</v>
      </c>
      <c r="H12" s="7" t="str">
        <f t="shared" si="2"/>
        <v>da</v>
      </c>
      <c r="I12" s="7" t="str">
        <f t="shared" si="3"/>
        <v>Corretora</v>
      </c>
      <c r="J12" s="7" t="str">
        <f t="shared" si="4"/>
        <v>ela</v>
      </c>
      <c r="K12" s="7" t="str">
        <f t="shared" si="5"/>
        <v>uma</v>
      </c>
      <c r="L12" t="str">
        <f t="shared" si="6"/>
        <v>Inativo</v>
      </c>
      <c r="M12" s="1">
        <v>1</v>
      </c>
      <c r="N12" s="34">
        <f ca="1">SUMIFS(Casalta!$AT:$AT,Casalta!$BC:$BC,Corretores!$N$2,Casalta!$S:$S,Corretores!$C12,Casalta!$BD:$BD,Corretores!$M$1,Casalta!$AP:$AP,Corretores!$N$1)</f>
        <v>0</v>
      </c>
      <c r="O12" s="39">
        <f ca="1">SUMIFS(Casalta!$AT:$AT,Casalta!$P:$P,Corretores!$O$2,Casalta!$S:$S,Corretores!$C12,Casalta!$BD:$BD,Corretores!$M$1,Casalta!$AP:$AP,Corretores!$N$1)</f>
        <v>0</v>
      </c>
      <c r="P12" s="34">
        <f ca="1">SUMIFS(Casalta!$AT:$AT,Casalta!$BC:$BC,Corretores!$P$2,Casalta!$S:$S,Corretores!$C12,Casalta!$BD:$BD,Corretores!$M$1,Casalta!$AP:$AP,Corretores!$P$1)</f>
        <v>0</v>
      </c>
      <c r="Q12" s="35">
        <f ca="1">SUMIFS(Casalta!$AT:$AT,Casalta!$P:$P,Corretores!$O$2,Casalta!$S:$S,Corretores!$C12,Casalta!$BD:$BD,Corretores!$M$1,Casalta!$AP:$AP,Corretores!$P$1)</f>
        <v>0</v>
      </c>
      <c r="R12" s="34">
        <f ca="1">SUMIFS(Casalta!$AT:$AT,Casalta!$BC:$BC,Corretores!$N$2,Casalta!$S:$S,Corretores!$C12,Casalta!$BD:$BD,Corretores!$M$1,Casalta!$AP:$AP,Corretores!$R$1)</f>
        <v>0</v>
      </c>
      <c r="S12" s="35">
        <f ca="1">SUMIFS(Casalta!$AT:$AT,Casalta!$P:$P,Corretores!$O$2,Casalta!$S:$S,Corretores!$C12,Casalta!$BD:$BD,Corretores!$M$1,Casalta!$AP:$AP,Corretores!$R$1)</f>
        <v>0</v>
      </c>
      <c r="T12" s="45">
        <f ca="1">SUMIFS(Casalta!$AT:$AT,Casalta!$BC:$BC,Corretores!$N$2,Casalta!$S:$S,Corretores!$C12,Casalta!$BD:$BD,Corretores!$M$1,Casalta!$AP:$AP,Corretores!$T$1)</f>
        <v>0</v>
      </c>
      <c r="U12" s="46">
        <f ca="1">SUMIFS(Casalta!$AT:$AT,Casalta!$P:$P,Corretores!$O$2,Casalta!$S:$S,Corretores!$C12,Casalta!$BD:$BD,Corretores!$M$1,Casalta!$AP:$AP,Corretores!$T$1)</f>
        <v>0</v>
      </c>
      <c r="V12" s="34">
        <f ca="1">SUMIFS(Casalta!$AT:$AT,Casalta!$BC:$BC,Corretores!$N$2,Casalta!$S:$S,Corretores!$C12,Casalta!$BD:$BD,Corretores!$M$1,Casalta!$AP:$AP,Corretores!$V$1)</f>
        <v>0</v>
      </c>
      <c r="W12" s="39">
        <f ca="1">SUMIFS(Casalta!$AT:$AT,Casalta!$P:$P,Corretores!$O$2,Casalta!$S:$S,Corretores!$C12,Casalta!$BD:$BD,Corretores!$M$1,Casalta!$AP:$AP,Corretores!$V$1)</f>
        <v>0</v>
      </c>
      <c r="X12" s="34">
        <f ca="1">SUMIFS(Casalta!$AT:$AT,Casalta!$BC:$BC,Corretores!$N$2,Casalta!$S:$S,Corretores!$C12,Casalta!$BD:$BD,Corretores!$M$1,Casalta!$AP:$AP,Corretores!$X$1)</f>
        <v>0</v>
      </c>
      <c r="Y12" s="39">
        <f ca="1">SUMIFS(Casalta!$AT:$AT,Casalta!$P:$P,Corretores!$O$2,Casalta!$S:$S,Corretores!$C12,Casalta!$BD:$BD,Corretores!$M$1,Casalta!$AP:$AP,Corretores!$X$1)</f>
        <v>0</v>
      </c>
      <c r="Z12" s="34">
        <f ca="1">SUMIFS(Casalta!$AT:$AT,Casalta!$BC:$BC,Corretores!$N$2,Casalta!$S:$S,Corretores!$C12,Casalta!$BD:$BD,Corretores!$M$1,Casalta!$AP:$AP,Corretores!$Z$1)</f>
        <v>0</v>
      </c>
      <c r="AA12" s="39">
        <f ca="1">SUMIFS(Casalta!$AT:$AT,Casalta!$P:$P,Corretores!$O$2,Casalta!$S:$S,Corretores!$C12,Casalta!$BD:$BD,Corretores!$M$1,Casalta!$AP:$AP,Corretores!$Z$1)</f>
        <v>0</v>
      </c>
      <c r="AB12" s="34">
        <f ca="1">SUMIFS(Casalta!$AT:$AT,Casalta!$BC:$BC,Corretores!$N$2,Casalta!$S:$S,Corretores!$C12,Casalta!$BD:$BD,Corretores!$M$1,Casalta!$AP:$AP,Corretores!$AB$1)</f>
        <v>0</v>
      </c>
      <c r="AC12" s="35">
        <f ca="1">SUMIFS(Casalta!$AT:$AT,Casalta!$P:$P,Corretores!$O$2,Casalta!$S:$S,Corretores!$C12,Casalta!$BD:$BD,Corretores!$M$1,Casalta!$AP:$AP,Corretores!$AB$1)</f>
        <v>0</v>
      </c>
      <c r="AD12" s="39">
        <f ca="1">SUMIFS(Casalta!$AT:$AT,Casalta!$BC:$BC,Corretores!$N$2,Casalta!$S:$S,Corretores!$C12,Casalta!$BD:$BD,Corretores!$M$1,Casalta!$AP:$AP,Corretores!$AD$1)</f>
        <v>0</v>
      </c>
      <c r="AE12" s="35">
        <f ca="1">SUMIFS(Casalta!$AT:$AT,Casalta!$P:$P,Corretores!$O$2,Casalta!$S:$S,Corretores!$C12,Casalta!$BD:$BD,Corretores!$M$1,Casalta!$AP:$AP,Corretores!$AD$1)</f>
        <v>0</v>
      </c>
      <c r="AF12" t="s">
        <v>1496</v>
      </c>
      <c r="AI12" t="s">
        <v>1503</v>
      </c>
      <c r="AJ12" s="2" t="s">
        <v>92</v>
      </c>
      <c r="AK12" t="s">
        <v>1505</v>
      </c>
      <c r="AL12" s="2" t="s">
        <v>139</v>
      </c>
      <c r="AP12">
        <v>9</v>
      </c>
      <c r="AQ12" t="s">
        <v>1916</v>
      </c>
      <c r="AR12">
        <v>9</v>
      </c>
      <c r="BA12" t="s">
        <v>164</v>
      </c>
      <c r="BB12" t="s">
        <v>192</v>
      </c>
      <c r="BC12" s="5" t="s">
        <v>10</v>
      </c>
      <c r="BJ12" s="5" t="s">
        <v>1737</v>
      </c>
    </row>
    <row r="13" spans="1:62" x14ac:dyDescent="0.25">
      <c r="A13" t="s">
        <v>164</v>
      </c>
      <c r="B13" t="s">
        <v>192</v>
      </c>
      <c r="C13" s="5" t="s">
        <v>130</v>
      </c>
      <c r="D13" s="5" t="s">
        <v>156</v>
      </c>
      <c r="E13" s="5" t="s">
        <v>145</v>
      </c>
      <c r="F13" s="7" t="str">
        <f t="shared" si="0"/>
        <v>O</v>
      </c>
      <c r="G13" s="7" t="str">
        <f t="shared" si="1"/>
        <v>pelo</v>
      </c>
      <c r="H13" s="7" t="str">
        <f t="shared" si="2"/>
        <v>do</v>
      </c>
      <c r="I13" s="7" t="str">
        <f t="shared" si="3"/>
        <v>Corretor</v>
      </c>
      <c r="J13" s="7" t="str">
        <f t="shared" si="4"/>
        <v>ele</v>
      </c>
      <c r="K13" s="7" t="str">
        <f t="shared" si="5"/>
        <v>um</v>
      </c>
      <c r="L13" t="str">
        <f t="shared" si="6"/>
        <v>Ativo</v>
      </c>
      <c r="M13" s="1">
        <v>1</v>
      </c>
      <c r="N13" s="34">
        <f ca="1">SUMIFS(Casalta!$AT:$AT,Casalta!$BC:$BC,Corretores!$N$2,Casalta!$S:$S,Corretores!$C13,Casalta!$BD:$BD,Corretores!$M$1,Casalta!$AP:$AP,Corretores!$N$1)</f>
        <v>0</v>
      </c>
      <c r="O13" s="39">
        <f ca="1">SUMIFS(Casalta!$AT:$AT,Casalta!$P:$P,Corretores!$O$2,Casalta!$S:$S,Corretores!$C13,Casalta!$BD:$BD,Corretores!$M$1,Casalta!$AP:$AP,Corretores!$N$1)</f>
        <v>0</v>
      </c>
      <c r="P13" s="34">
        <f ca="1">SUMIFS(Casalta!$AT:$AT,Casalta!$BC:$BC,Corretores!$P$2,Casalta!$S:$S,Corretores!$C13,Casalta!$BD:$BD,Corretores!$M$1,Casalta!$AP:$AP,Corretores!$P$1)</f>
        <v>0</v>
      </c>
      <c r="Q13" s="35">
        <f ca="1">SUMIFS(Casalta!$AT:$AT,Casalta!$P:$P,Corretores!$O$2,Casalta!$S:$S,Corretores!$C13,Casalta!$BD:$BD,Corretores!$M$1,Casalta!$AP:$AP,Corretores!$P$1)</f>
        <v>0</v>
      </c>
      <c r="R13" s="34">
        <f ca="1">SUMIFS(Casalta!$AT:$AT,Casalta!$BC:$BC,Corretores!$N$2,Casalta!$S:$S,Corretores!$C13,Casalta!$BD:$BD,Corretores!$M$1,Casalta!$AP:$AP,Corretores!$R$1)</f>
        <v>0</v>
      </c>
      <c r="S13" s="35">
        <f ca="1">SUMIFS(Casalta!$AT:$AT,Casalta!$P:$P,Corretores!$O$2,Casalta!$S:$S,Corretores!$C13,Casalta!$BD:$BD,Corretores!$M$1,Casalta!$AP:$AP,Corretores!$R$1)</f>
        <v>0</v>
      </c>
      <c r="T13" s="45">
        <f ca="1">SUMIFS(Casalta!$AT:$AT,Casalta!$BC:$BC,Corretores!$N$2,Casalta!$S:$S,Corretores!$C13,Casalta!$BD:$BD,Corretores!$M$1,Casalta!$AP:$AP,Corretores!$T$1)</f>
        <v>0</v>
      </c>
      <c r="U13" s="46">
        <f ca="1">SUMIFS(Casalta!$AT:$AT,Casalta!$P:$P,Corretores!$O$2,Casalta!$S:$S,Corretores!$C13,Casalta!$BD:$BD,Corretores!$M$1,Casalta!$AP:$AP,Corretores!$T$1)</f>
        <v>0</v>
      </c>
      <c r="V13" s="34">
        <f ca="1">SUMIFS(Casalta!$AT:$AT,Casalta!$BC:$BC,Corretores!$N$2,Casalta!$S:$S,Corretores!$C13,Casalta!$BD:$BD,Corretores!$M$1,Casalta!$AP:$AP,Corretores!$V$1)</f>
        <v>0</v>
      </c>
      <c r="W13" s="39">
        <f ca="1">SUMIFS(Casalta!$AT:$AT,Casalta!$P:$P,Corretores!$O$2,Casalta!$S:$S,Corretores!$C13,Casalta!$BD:$BD,Corretores!$M$1,Casalta!$AP:$AP,Corretores!$V$1)</f>
        <v>0</v>
      </c>
      <c r="X13" s="34">
        <f ca="1">SUMIFS(Casalta!$AT:$AT,Casalta!$BC:$BC,Corretores!$N$2,Casalta!$S:$S,Corretores!$C13,Casalta!$BD:$BD,Corretores!$M$1,Casalta!$AP:$AP,Corretores!$X$1)</f>
        <v>0</v>
      </c>
      <c r="Y13" s="39">
        <f ca="1">SUMIFS(Casalta!$AT:$AT,Casalta!$P:$P,Corretores!$O$2,Casalta!$S:$S,Corretores!$C13,Casalta!$BD:$BD,Corretores!$M$1,Casalta!$AP:$AP,Corretores!$X$1)</f>
        <v>0</v>
      </c>
      <c r="Z13" s="34">
        <f ca="1">SUMIFS(Casalta!$AT:$AT,Casalta!$BC:$BC,Corretores!$N$2,Casalta!$S:$S,Corretores!$C13,Casalta!$BD:$BD,Corretores!$M$1,Casalta!$AP:$AP,Corretores!$Z$1)</f>
        <v>0</v>
      </c>
      <c r="AA13" s="39">
        <f ca="1">SUMIFS(Casalta!$AT:$AT,Casalta!$P:$P,Corretores!$O$2,Casalta!$S:$S,Corretores!$C13,Casalta!$BD:$BD,Corretores!$M$1,Casalta!$AP:$AP,Corretores!$Z$1)</f>
        <v>0</v>
      </c>
      <c r="AB13" s="34">
        <f ca="1">SUMIFS(Casalta!$AT:$AT,Casalta!$BC:$BC,Corretores!$N$2,Casalta!$S:$S,Corretores!$C13,Casalta!$BD:$BD,Corretores!$M$1,Casalta!$AP:$AP,Corretores!$AB$1)</f>
        <v>0</v>
      </c>
      <c r="AC13" s="35">
        <f ca="1">SUMIFS(Casalta!$AT:$AT,Casalta!$P:$P,Corretores!$O$2,Casalta!$S:$S,Corretores!$C13,Casalta!$BD:$BD,Corretores!$M$1,Casalta!$AP:$AP,Corretores!$AB$1)</f>
        <v>0</v>
      </c>
      <c r="AD13" s="39">
        <f ca="1">SUMIFS(Casalta!$AT:$AT,Casalta!$BC:$BC,Corretores!$N$2,Casalta!$S:$S,Corretores!$C13,Casalta!$BD:$BD,Corretores!$M$1,Casalta!$AP:$AP,Corretores!$AD$1)</f>
        <v>0</v>
      </c>
      <c r="AE13" s="35">
        <f ca="1">SUMIFS(Casalta!$AT:$AT,Casalta!$P:$P,Corretores!$O$2,Casalta!$S:$S,Corretores!$C13,Casalta!$BD:$BD,Corretores!$M$1,Casalta!$AP:$AP,Corretores!$AD$1)</f>
        <v>0</v>
      </c>
      <c r="AI13" t="s">
        <v>1503</v>
      </c>
      <c r="AJ13" s="2" t="s">
        <v>55</v>
      </c>
      <c r="AK13" t="s">
        <v>1505</v>
      </c>
      <c r="AL13" s="2" t="s">
        <v>137</v>
      </c>
      <c r="BA13" t="s">
        <v>164</v>
      </c>
      <c r="BB13" t="s">
        <v>191</v>
      </c>
      <c r="BC13" s="5" t="s">
        <v>105</v>
      </c>
      <c r="BJ13" s="5" t="s">
        <v>194</v>
      </c>
    </row>
    <row r="14" spans="1:62" x14ac:dyDescent="0.25">
      <c r="A14" t="s">
        <v>201</v>
      </c>
      <c r="B14" t="s">
        <v>191</v>
      </c>
      <c r="C14" s="5" t="s">
        <v>40</v>
      </c>
      <c r="D14" s="5" t="s">
        <v>157</v>
      </c>
      <c r="E14" s="5" t="s">
        <v>146</v>
      </c>
      <c r="F14" s="7" t="str">
        <f t="shared" si="0"/>
        <v>A</v>
      </c>
      <c r="G14" s="7" t="str">
        <f t="shared" si="1"/>
        <v>pela</v>
      </c>
      <c r="H14" s="7" t="str">
        <f t="shared" si="2"/>
        <v>da</v>
      </c>
      <c r="I14" s="7" t="str">
        <f t="shared" si="3"/>
        <v>Corretora</v>
      </c>
      <c r="J14" s="7" t="str">
        <f t="shared" si="4"/>
        <v>ela</v>
      </c>
      <c r="K14" s="7" t="str">
        <f t="shared" si="5"/>
        <v>uma</v>
      </c>
      <c r="L14" t="s">
        <v>164</v>
      </c>
      <c r="M14" s="1">
        <v>85</v>
      </c>
      <c r="N14" s="34">
        <f ca="1">SUMIFS(Casalta!$AT:$AT,Casalta!$BC:$BC,Corretores!$N$2,Casalta!$S:$S,Corretores!$C14,Casalta!$BD:$BD,Corretores!$M$1,Casalta!$AP:$AP,Corretores!$N$1)</f>
        <v>0</v>
      </c>
      <c r="O14" s="39">
        <f ca="1">SUMIFS(Casalta!$AT:$AT,Casalta!$P:$P,Corretores!$O$2,Casalta!$S:$S,Corretores!$C14,Casalta!$BD:$BD,Corretores!$M$1,Casalta!$AP:$AP,Corretores!$N$1)</f>
        <v>0</v>
      </c>
      <c r="P14" s="34">
        <f ca="1">SUMIFS(Casalta!$AT:$AT,Casalta!$BC:$BC,Corretores!$P$2,Casalta!$S:$S,Corretores!$C14,Casalta!$BD:$BD,Corretores!$M$1,Casalta!$AP:$AP,Corretores!$P$1)</f>
        <v>0</v>
      </c>
      <c r="Q14" s="35">
        <f ca="1">SUMIFS(Casalta!$AT:$AT,Casalta!$P:$P,Corretores!$O$2,Casalta!$S:$S,Corretores!$C14,Casalta!$BD:$BD,Corretores!$M$1,Casalta!$AP:$AP,Corretores!$P$1)</f>
        <v>0</v>
      </c>
      <c r="R14" s="34">
        <f ca="1">SUMIFS(Casalta!$AT:$AT,Casalta!$BC:$BC,Corretores!$N$2,Casalta!$S:$S,Corretores!$C14,Casalta!$BD:$BD,Corretores!$M$1,Casalta!$AP:$AP,Corretores!$R$1)</f>
        <v>0</v>
      </c>
      <c r="S14" s="35">
        <f ca="1">SUMIFS(Casalta!$AT:$AT,Casalta!$P:$P,Corretores!$O$2,Casalta!$S:$S,Corretores!$C14,Casalta!$BD:$BD,Corretores!$M$1,Casalta!$AP:$AP,Corretores!$R$1)</f>
        <v>0</v>
      </c>
      <c r="T14" s="45">
        <f ca="1">SUMIFS(Casalta!$AT:$AT,Casalta!$BC:$BC,Corretores!$N$2,Casalta!$S:$S,Corretores!$C14,Casalta!$BD:$BD,Corretores!$M$1,Casalta!$AP:$AP,Corretores!$T$1)</f>
        <v>0</v>
      </c>
      <c r="U14" s="46">
        <f ca="1">SUMIFS(Casalta!$AT:$AT,Casalta!$P:$P,Corretores!$O$2,Casalta!$S:$S,Corretores!$C14,Casalta!$BD:$BD,Corretores!$M$1,Casalta!$AP:$AP,Corretores!$T$1)</f>
        <v>0</v>
      </c>
      <c r="V14" s="34">
        <f ca="1">SUMIFS(Casalta!$AT:$AT,Casalta!$BC:$BC,Corretores!$N$2,Casalta!$S:$S,Corretores!$C14,Casalta!$BD:$BD,Corretores!$M$1,Casalta!$AP:$AP,Corretores!$V$1)</f>
        <v>0</v>
      </c>
      <c r="W14" s="39">
        <f ca="1">SUMIFS(Casalta!$AT:$AT,Casalta!$P:$P,Corretores!$O$2,Casalta!$S:$S,Corretores!$C14,Casalta!$BD:$BD,Corretores!$M$1,Casalta!$AP:$AP,Corretores!$V$1)</f>
        <v>0</v>
      </c>
      <c r="X14" s="34">
        <f ca="1">SUMIFS(Casalta!$AT:$AT,Casalta!$BC:$BC,Corretores!$N$2,Casalta!$S:$S,Corretores!$C14,Casalta!$BD:$BD,Corretores!$M$1,Casalta!$AP:$AP,Corretores!$X$1)</f>
        <v>0</v>
      </c>
      <c r="Y14" s="39">
        <f ca="1">SUMIFS(Casalta!$AT:$AT,Casalta!$P:$P,Corretores!$O$2,Casalta!$S:$S,Corretores!$C14,Casalta!$BD:$BD,Corretores!$M$1,Casalta!$AP:$AP,Corretores!$X$1)</f>
        <v>0</v>
      </c>
      <c r="Z14" s="34">
        <f ca="1">SUMIFS(Casalta!$AT:$AT,Casalta!$BC:$BC,Corretores!$N$2,Casalta!$S:$S,Corretores!$C14,Casalta!$BD:$BD,Corretores!$M$1,Casalta!$AP:$AP,Corretores!$Z$1)</f>
        <v>0</v>
      </c>
      <c r="AA14" s="39">
        <f ca="1">SUMIFS(Casalta!$AT:$AT,Casalta!$P:$P,Corretores!$O$2,Casalta!$S:$S,Corretores!$C14,Casalta!$BD:$BD,Corretores!$M$1,Casalta!$AP:$AP,Corretores!$Z$1)</f>
        <v>0</v>
      </c>
      <c r="AB14" s="34">
        <f ca="1">SUMIFS(Casalta!$AT:$AT,Casalta!$BC:$BC,Corretores!$N$2,Casalta!$S:$S,Corretores!$C14,Casalta!$BD:$BD,Corretores!$M$1,Casalta!$AP:$AP,Corretores!$AB$1)</f>
        <v>0</v>
      </c>
      <c r="AC14" s="35">
        <f ca="1">SUMIFS(Casalta!$AT:$AT,Casalta!$P:$P,Corretores!$O$2,Casalta!$S:$S,Corretores!$C14,Casalta!$BD:$BD,Corretores!$M$1,Casalta!$AP:$AP,Corretores!$AB$1)</f>
        <v>0</v>
      </c>
      <c r="AD14" s="39">
        <f ca="1">SUMIFS(Casalta!$AT:$AT,Casalta!$BC:$BC,Corretores!$N$2,Casalta!$S:$S,Corretores!$C14,Casalta!$BD:$BD,Corretores!$M$1,Casalta!$AP:$AP,Corretores!$AD$1)</f>
        <v>0</v>
      </c>
      <c r="AE14" s="35">
        <f ca="1">SUMIFS(Casalta!$AT:$AT,Casalta!$P:$P,Corretores!$O$2,Casalta!$S:$S,Corretores!$C14,Casalta!$BD:$BD,Corretores!$M$1,Casalta!$AP:$AP,Corretores!$AD$1)</f>
        <v>0</v>
      </c>
      <c r="AF14" t="s">
        <v>1499</v>
      </c>
      <c r="AI14" t="s">
        <v>1502</v>
      </c>
      <c r="AJ14" s="2" t="s">
        <v>83</v>
      </c>
      <c r="AK14" t="s">
        <v>1505</v>
      </c>
      <c r="AL14" s="2" t="s">
        <v>183</v>
      </c>
      <c r="BA14" t="s">
        <v>164</v>
      </c>
      <c r="BB14" t="s">
        <v>192</v>
      </c>
      <c r="BC14" s="5" t="s">
        <v>130</v>
      </c>
      <c r="BJ14" s="6" t="s">
        <v>32</v>
      </c>
    </row>
    <row r="15" spans="1:62" x14ac:dyDescent="0.25">
      <c r="A15" t="s">
        <v>201</v>
      </c>
      <c r="B15" t="s">
        <v>192</v>
      </c>
      <c r="C15" s="5" t="s">
        <v>1547</v>
      </c>
      <c r="D15" t="s">
        <v>1549</v>
      </c>
      <c r="E15" s="4" t="s">
        <v>1548</v>
      </c>
      <c r="F15" s="7" t="str">
        <f t="shared" si="0"/>
        <v>O</v>
      </c>
      <c r="G15" s="7" t="str">
        <f t="shared" si="1"/>
        <v>pelo</v>
      </c>
      <c r="H15" s="7" t="str">
        <f t="shared" si="2"/>
        <v>do</v>
      </c>
      <c r="I15" s="7" t="str">
        <f t="shared" si="3"/>
        <v>Corretor</v>
      </c>
      <c r="J15" s="7" t="str">
        <f t="shared" si="4"/>
        <v>ele</v>
      </c>
      <c r="K15" s="7" t="str">
        <f t="shared" si="5"/>
        <v>um</v>
      </c>
      <c r="L15" t="str">
        <f t="shared" si="6"/>
        <v>Inativo</v>
      </c>
      <c r="M15" s="1">
        <v>1</v>
      </c>
      <c r="N15" s="34">
        <f ca="1">SUMIFS(Casalta!$AT:$AT,Casalta!$BC:$BC,Corretores!$N$2,Casalta!$S:$S,Corretores!$C15,Casalta!$BD:$BD,Corretores!$M$1,Casalta!$AP:$AP,Corretores!$N$1)</f>
        <v>0</v>
      </c>
      <c r="O15" s="39">
        <f ca="1">SUMIFS(Casalta!$AT:$AT,Casalta!$P:$P,Corretores!$O$2,Casalta!$S:$S,Corretores!$C15,Casalta!$BD:$BD,Corretores!$M$1,Casalta!$AP:$AP,Corretores!$N$1)</f>
        <v>0</v>
      </c>
      <c r="P15" s="34">
        <f ca="1">SUMIFS(Casalta!$AT:$AT,Casalta!$BC:$BC,Corretores!$P$2,Casalta!$S:$S,Corretores!$C15,Casalta!$BD:$BD,Corretores!$M$1,Casalta!$AP:$AP,Corretores!$P$1)</f>
        <v>0</v>
      </c>
      <c r="Q15" s="35">
        <f ca="1">SUMIFS(Casalta!$AT:$AT,Casalta!$P:$P,Corretores!$O$2,Casalta!$S:$S,Corretores!$C15,Casalta!$BD:$BD,Corretores!$M$1,Casalta!$AP:$AP,Corretores!$P$1)</f>
        <v>0</v>
      </c>
      <c r="R15" s="34">
        <f ca="1">SUMIFS(Casalta!$AT:$AT,Casalta!$BC:$BC,Corretores!$N$2,Casalta!$S:$S,Corretores!$C15,Casalta!$BD:$BD,Corretores!$M$1,Casalta!$AP:$AP,Corretores!$R$1)</f>
        <v>0</v>
      </c>
      <c r="S15" s="35">
        <f ca="1">SUMIFS(Casalta!$AT:$AT,Casalta!$P:$P,Corretores!$O$2,Casalta!$S:$S,Corretores!$C15,Casalta!$BD:$BD,Corretores!$M$1,Casalta!$AP:$AP,Corretores!$R$1)</f>
        <v>0</v>
      </c>
      <c r="T15" s="45">
        <f ca="1">SUMIFS(Casalta!$AT:$AT,Casalta!$BC:$BC,Corretores!$N$2,Casalta!$S:$S,Corretores!$C15,Casalta!$BD:$BD,Corretores!$M$1,Casalta!$AP:$AP,Corretores!$T$1)</f>
        <v>0</v>
      </c>
      <c r="U15" s="46">
        <f ca="1">SUMIFS(Casalta!$AT:$AT,Casalta!$P:$P,Corretores!$O$2,Casalta!$S:$S,Corretores!$C15,Casalta!$BD:$BD,Corretores!$M$1,Casalta!$AP:$AP,Corretores!$T$1)</f>
        <v>0</v>
      </c>
      <c r="V15" s="34">
        <f ca="1">SUMIFS(Casalta!$AT:$AT,Casalta!$BC:$BC,Corretores!$N$2,Casalta!$S:$S,Corretores!$C15,Casalta!$BD:$BD,Corretores!$M$1,Casalta!$AP:$AP,Corretores!$V$1)</f>
        <v>0</v>
      </c>
      <c r="W15" s="39">
        <f ca="1">SUMIFS(Casalta!$AT:$AT,Casalta!$P:$P,Corretores!$O$2,Casalta!$S:$S,Corretores!$C15,Casalta!$BD:$BD,Corretores!$M$1,Casalta!$AP:$AP,Corretores!$V$1)</f>
        <v>0</v>
      </c>
      <c r="X15" s="34">
        <f ca="1">SUMIFS(Casalta!$AT:$AT,Casalta!$BC:$BC,Corretores!$N$2,Casalta!$S:$S,Corretores!$C15,Casalta!$BD:$BD,Corretores!$M$1,Casalta!$AP:$AP,Corretores!$X$1)</f>
        <v>0</v>
      </c>
      <c r="Y15" s="39">
        <f ca="1">SUMIFS(Casalta!$AT:$AT,Casalta!$P:$P,Corretores!$O$2,Casalta!$S:$S,Corretores!$C15,Casalta!$BD:$BD,Corretores!$M$1,Casalta!$AP:$AP,Corretores!$X$1)</f>
        <v>0</v>
      </c>
      <c r="Z15" s="34">
        <f ca="1">SUMIFS(Casalta!$AT:$AT,Casalta!$BC:$BC,Corretores!$N$2,Casalta!$S:$S,Corretores!$C15,Casalta!$BD:$BD,Corretores!$M$1,Casalta!$AP:$AP,Corretores!$Z$1)</f>
        <v>0</v>
      </c>
      <c r="AA15" s="39">
        <f ca="1">SUMIFS(Casalta!$AT:$AT,Casalta!$P:$P,Corretores!$O$2,Casalta!$S:$S,Corretores!$C15,Casalta!$BD:$BD,Corretores!$M$1,Casalta!$AP:$AP,Corretores!$Z$1)</f>
        <v>0</v>
      </c>
      <c r="AB15" s="34">
        <f ca="1">SUMIFS(Casalta!$AT:$AT,Casalta!$BC:$BC,Corretores!$N$2,Casalta!$S:$S,Corretores!$C15,Casalta!$BD:$BD,Corretores!$M$1,Casalta!$AP:$AP,Corretores!$AB$1)</f>
        <v>0</v>
      </c>
      <c r="AC15" s="35">
        <f ca="1">SUMIFS(Casalta!$AT:$AT,Casalta!$P:$P,Corretores!$O$2,Casalta!$S:$S,Corretores!$C15,Casalta!$BD:$BD,Corretores!$M$1,Casalta!$AP:$AP,Corretores!$AB$1)</f>
        <v>0</v>
      </c>
      <c r="AD15" s="39">
        <f ca="1">SUMIFS(Casalta!$AT:$AT,Casalta!$BC:$BC,Corretores!$N$2,Casalta!$S:$S,Corretores!$C15,Casalta!$BD:$BD,Corretores!$M$1,Casalta!$AP:$AP,Corretores!$AD$1)</f>
        <v>0</v>
      </c>
      <c r="AE15" s="35">
        <f ca="1">SUMIFS(Casalta!$AT:$AT,Casalta!$P:$P,Corretores!$O$2,Casalta!$S:$S,Corretores!$C15,Casalta!$BD:$BD,Corretores!$M$1,Casalta!$AP:$AP,Corretores!$AD$1)</f>
        <v>0</v>
      </c>
      <c r="AF15" t="s">
        <v>1511</v>
      </c>
      <c r="AI15" t="s">
        <v>1503</v>
      </c>
      <c r="AJ15" s="2" t="s">
        <v>62</v>
      </c>
      <c r="AK15" t="s">
        <v>1502</v>
      </c>
      <c r="AL15" s="2" t="s">
        <v>59</v>
      </c>
      <c r="BA15" t="s">
        <v>164</v>
      </c>
      <c r="BB15" t="s">
        <v>191</v>
      </c>
      <c r="BC15" s="5" t="s">
        <v>40</v>
      </c>
      <c r="BJ15" s="5" t="s">
        <v>182</v>
      </c>
    </row>
    <row r="16" spans="1:62" x14ac:dyDescent="0.25">
      <c r="A16" t="s">
        <v>164</v>
      </c>
      <c r="B16" t="s">
        <v>203</v>
      </c>
      <c r="C16" s="5" t="s">
        <v>197</v>
      </c>
      <c r="D16" s="5" t="s">
        <v>1524</v>
      </c>
      <c r="E16" s="4" t="s">
        <v>205</v>
      </c>
      <c r="F16" s="7" t="str">
        <f t="shared" si="0"/>
        <v>O</v>
      </c>
      <c r="G16" s="7" t="str">
        <f t="shared" si="1"/>
        <v>pelo</v>
      </c>
      <c r="H16" s="7" t="str">
        <f t="shared" si="2"/>
        <v>do</v>
      </c>
      <c r="I16" s="7" t="str">
        <f t="shared" si="3"/>
        <v>Corretor</v>
      </c>
      <c r="J16" s="7" t="str">
        <f t="shared" si="4"/>
        <v>ele</v>
      </c>
      <c r="K16" s="7" t="str">
        <f t="shared" si="5"/>
        <v>um</v>
      </c>
      <c r="L16" t="str">
        <f t="shared" si="6"/>
        <v>Ativo</v>
      </c>
      <c r="M16" s="1">
        <v>75</v>
      </c>
      <c r="N16" s="34">
        <f ca="1">SUMIFS(Casalta!$AT:$AT,Casalta!$BC:$BC,Corretores!$N$2,Casalta!$S:$S,Corretores!$C16,Casalta!$BD:$BD,Corretores!$M$1,Casalta!$AP:$AP,Corretores!$N$1)</f>
        <v>0</v>
      </c>
      <c r="O16" s="39">
        <f ca="1">SUMIFS(Casalta!$AT:$AT,Casalta!$P:$P,Corretores!$O$2,Casalta!$S:$S,Corretores!$C16,Casalta!$BD:$BD,Corretores!$M$1,Casalta!$AP:$AP,Corretores!$N$1)</f>
        <v>0</v>
      </c>
      <c r="P16" s="34">
        <f ca="1">SUMIFS(Casalta!$AT:$AT,Casalta!$BC:$BC,Corretores!$P$2,Casalta!$S:$S,Corretores!$C16,Casalta!$BD:$BD,Corretores!$M$1,Casalta!$AP:$AP,Corretores!$P$1)</f>
        <v>0</v>
      </c>
      <c r="Q16" s="35">
        <f ca="1">SUMIFS(Casalta!$AT:$AT,Casalta!$P:$P,Corretores!$O$2,Casalta!$S:$S,Corretores!$C16,Casalta!$BD:$BD,Corretores!$M$1,Casalta!$AP:$AP,Corretores!$P$1)</f>
        <v>0</v>
      </c>
      <c r="R16" s="34">
        <f ca="1">SUMIFS(Casalta!$AT:$AT,Casalta!$BC:$BC,Corretores!$N$2,Casalta!$S:$S,Corretores!$C16,Casalta!$BD:$BD,Corretores!$M$1,Casalta!$AP:$AP,Corretores!$R$1)</f>
        <v>0</v>
      </c>
      <c r="S16" s="35">
        <f ca="1">SUMIFS(Casalta!$AT:$AT,Casalta!$P:$P,Corretores!$O$2,Casalta!$S:$S,Corretores!$C16,Casalta!$BD:$BD,Corretores!$M$1,Casalta!$AP:$AP,Corretores!$R$1)</f>
        <v>0</v>
      </c>
      <c r="T16" s="45">
        <f ca="1">SUMIFS(Casalta!$AT:$AT,Casalta!$BC:$BC,Corretores!$N$2,Casalta!$S:$S,Corretores!$C16,Casalta!$BD:$BD,Corretores!$M$1,Casalta!$AP:$AP,Corretores!$T$1)</f>
        <v>0</v>
      </c>
      <c r="U16" s="46">
        <f ca="1">SUMIFS(Casalta!$AT:$AT,Casalta!$P:$P,Corretores!$O$2,Casalta!$S:$S,Corretores!$C16,Casalta!$BD:$BD,Corretores!$M$1,Casalta!$AP:$AP,Corretores!$T$1)</f>
        <v>0</v>
      </c>
      <c r="V16" s="34">
        <f ca="1">SUMIFS(Casalta!$AT:$AT,Casalta!$BC:$BC,Corretores!$N$2,Casalta!$S:$S,Corretores!$C16,Casalta!$BD:$BD,Corretores!$M$1,Casalta!$AP:$AP,Corretores!$V$1)</f>
        <v>0</v>
      </c>
      <c r="W16" s="39">
        <f ca="1">SUMIFS(Casalta!$AT:$AT,Casalta!$P:$P,Corretores!$O$2,Casalta!$S:$S,Corretores!$C16,Casalta!$BD:$BD,Corretores!$M$1,Casalta!$AP:$AP,Corretores!$V$1)</f>
        <v>0</v>
      </c>
      <c r="X16" s="34">
        <f ca="1">SUMIFS(Casalta!$AT:$AT,Casalta!$BC:$BC,Corretores!$N$2,Casalta!$S:$S,Corretores!$C16,Casalta!$BD:$BD,Corretores!$M$1,Casalta!$AP:$AP,Corretores!$X$1)</f>
        <v>0</v>
      </c>
      <c r="Y16" s="39">
        <f ca="1">SUMIFS(Casalta!$AT:$AT,Casalta!$P:$P,Corretores!$O$2,Casalta!$S:$S,Corretores!$C16,Casalta!$BD:$BD,Corretores!$M$1,Casalta!$AP:$AP,Corretores!$X$1)</f>
        <v>0</v>
      </c>
      <c r="Z16" s="34">
        <f ca="1">SUMIFS(Casalta!$AT:$AT,Casalta!$BC:$BC,Corretores!$N$2,Casalta!$S:$S,Corretores!$C16,Casalta!$BD:$BD,Corretores!$M$1,Casalta!$AP:$AP,Corretores!$Z$1)</f>
        <v>0</v>
      </c>
      <c r="AA16" s="39">
        <f ca="1">SUMIFS(Casalta!$AT:$AT,Casalta!$P:$P,Corretores!$O$2,Casalta!$S:$S,Corretores!$C16,Casalta!$BD:$BD,Corretores!$M$1,Casalta!$AP:$AP,Corretores!$Z$1)</f>
        <v>0</v>
      </c>
      <c r="AB16" s="34">
        <f ca="1">SUMIFS(Casalta!$AT:$AT,Casalta!$BC:$BC,Corretores!$N$2,Casalta!$S:$S,Corretores!$C16,Casalta!$BD:$BD,Corretores!$M$1,Casalta!$AP:$AP,Corretores!$AB$1)</f>
        <v>0</v>
      </c>
      <c r="AC16" s="35">
        <f ca="1">SUMIFS(Casalta!$AT:$AT,Casalta!$P:$P,Corretores!$O$2,Casalta!$S:$S,Corretores!$C16,Casalta!$BD:$BD,Corretores!$M$1,Casalta!$AP:$AP,Corretores!$AB$1)</f>
        <v>0</v>
      </c>
      <c r="AD16" s="39">
        <f ca="1">SUMIFS(Casalta!$AT:$AT,Casalta!$BC:$BC,Corretores!$N$2,Casalta!$S:$S,Corretores!$C16,Casalta!$BD:$BD,Corretores!$M$1,Casalta!$AP:$AP,Corretores!$AD$1)</f>
        <v>0</v>
      </c>
      <c r="AE16" s="35">
        <f ca="1">SUMIFS(Casalta!$AT:$AT,Casalta!$P:$P,Corretores!$O$2,Casalta!$S:$S,Corretores!$C16,Casalta!$BD:$BD,Corretores!$M$1,Casalta!$AP:$AP,Corretores!$AD$1)</f>
        <v>0</v>
      </c>
      <c r="AI16" t="s">
        <v>1502</v>
      </c>
      <c r="AJ16" t="s">
        <v>52</v>
      </c>
      <c r="AK16" t="s">
        <v>1503</v>
      </c>
      <c r="AL16" s="2" t="s">
        <v>133</v>
      </c>
      <c r="BA16" t="s">
        <v>201</v>
      </c>
      <c r="BB16" t="s">
        <v>192</v>
      </c>
      <c r="BC16" s="5" t="s">
        <v>70</v>
      </c>
      <c r="BJ16" s="5" t="s">
        <v>130</v>
      </c>
    </row>
    <row r="17" spans="1:62" x14ac:dyDescent="0.25">
      <c r="A17" t="s">
        <v>164</v>
      </c>
      <c r="B17" t="s">
        <v>191</v>
      </c>
      <c r="C17" s="5" t="s">
        <v>75</v>
      </c>
      <c r="D17" s="5" t="s">
        <v>1521</v>
      </c>
      <c r="E17" s="5" t="s">
        <v>148</v>
      </c>
      <c r="F17" s="7" t="str">
        <f t="shared" si="0"/>
        <v>A</v>
      </c>
      <c r="G17" s="7" t="str">
        <f t="shared" si="1"/>
        <v>pela</v>
      </c>
      <c r="H17" s="7" t="str">
        <f t="shared" si="2"/>
        <v>da</v>
      </c>
      <c r="I17" s="7" t="str">
        <f t="shared" si="3"/>
        <v>Corretora</v>
      </c>
      <c r="J17" s="7" t="str">
        <f t="shared" si="4"/>
        <v>ela</v>
      </c>
      <c r="K17" s="7" t="str">
        <f t="shared" si="5"/>
        <v>uma</v>
      </c>
      <c r="L17" t="str">
        <f t="shared" si="6"/>
        <v>Ativo</v>
      </c>
      <c r="M17" s="1">
        <v>1</v>
      </c>
      <c r="N17" s="34">
        <f ca="1">SUMIFS(Casalta!$AT:$AT,Casalta!$BC:$BC,Corretores!$N$2,Casalta!$S:$S,Corretores!$C17,Casalta!$BD:$BD,Corretores!$M$1,Casalta!$AP:$AP,Corretores!$N$1)</f>
        <v>0</v>
      </c>
      <c r="O17" s="39">
        <f ca="1">SUMIFS(Casalta!$AT:$AT,Casalta!$P:$P,Corretores!$O$2,Casalta!$S:$S,Corretores!$C17,Casalta!$BD:$BD,Corretores!$M$1,Casalta!$AP:$AP,Corretores!$N$1)</f>
        <v>0</v>
      </c>
      <c r="P17" s="34">
        <f ca="1">SUMIFS(Casalta!$AT:$AT,Casalta!$BC:$BC,Corretores!$P$2,Casalta!$S:$S,Corretores!$C17,Casalta!$BD:$BD,Corretores!$M$1,Casalta!$AP:$AP,Corretores!$P$1)</f>
        <v>0</v>
      </c>
      <c r="Q17" s="35">
        <f ca="1">SUMIFS(Casalta!$AT:$AT,Casalta!$P:$P,Corretores!$O$2,Casalta!$S:$S,Corretores!$C17,Casalta!$BD:$BD,Corretores!$M$1,Casalta!$AP:$AP,Corretores!$P$1)</f>
        <v>0</v>
      </c>
      <c r="R17" s="34">
        <f ca="1">SUMIFS(Casalta!$AT:$AT,Casalta!$BC:$BC,Corretores!$N$2,Casalta!$S:$S,Corretores!$C17,Casalta!$BD:$BD,Corretores!$M$1,Casalta!$AP:$AP,Corretores!$R$1)</f>
        <v>0</v>
      </c>
      <c r="S17" s="35">
        <f ca="1">SUMIFS(Casalta!$AT:$AT,Casalta!$P:$P,Corretores!$O$2,Casalta!$S:$S,Corretores!$C17,Casalta!$BD:$BD,Corretores!$M$1,Casalta!$AP:$AP,Corretores!$R$1)</f>
        <v>0</v>
      </c>
      <c r="T17" s="45">
        <f ca="1">SUMIFS(Casalta!$AT:$AT,Casalta!$BC:$BC,Corretores!$N$2,Casalta!$S:$S,Corretores!$C17,Casalta!$BD:$BD,Corretores!$M$1,Casalta!$AP:$AP,Corretores!$T$1)</f>
        <v>0</v>
      </c>
      <c r="U17" s="46">
        <f ca="1">SUMIFS(Casalta!$AT:$AT,Casalta!$P:$P,Corretores!$O$2,Casalta!$S:$S,Corretores!$C17,Casalta!$BD:$BD,Corretores!$M$1,Casalta!$AP:$AP,Corretores!$T$1)</f>
        <v>0</v>
      </c>
      <c r="V17" s="34">
        <f ca="1">SUMIFS(Casalta!$AT:$AT,Casalta!$BC:$BC,Corretores!$N$2,Casalta!$S:$S,Corretores!$C17,Casalta!$BD:$BD,Corretores!$M$1,Casalta!$AP:$AP,Corretores!$V$1)</f>
        <v>0</v>
      </c>
      <c r="W17" s="39">
        <f ca="1">SUMIFS(Casalta!$AT:$AT,Casalta!$P:$P,Corretores!$O$2,Casalta!$S:$S,Corretores!$C17,Casalta!$BD:$BD,Corretores!$M$1,Casalta!$AP:$AP,Corretores!$V$1)</f>
        <v>0</v>
      </c>
      <c r="X17" s="34">
        <f ca="1">SUMIFS(Casalta!$AT:$AT,Casalta!$BC:$BC,Corretores!$N$2,Casalta!$S:$S,Corretores!$C17,Casalta!$BD:$BD,Corretores!$M$1,Casalta!$AP:$AP,Corretores!$X$1)</f>
        <v>0</v>
      </c>
      <c r="Y17" s="39">
        <f ca="1">SUMIFS(Casalta!$AT:$AT,Casalta!$P:$P,Corretores!$O$2,Casalta!$S:$S,Corretores!$C17,Casalta!$BD:$BD,Corretores!$M$1,Casalta!$AP:$AP,Corretores!$X$1)</f>
        <v>0</v>
      </c>
      <c r="Z17" s="34">
        <f ca="1">SUMIFS(Casalta!$AT:$AT,Casalta!$BC:$BC,Corretores!$N$2,Casalta!$S:$S,Corretores!$C17,Casalta!$BD:$BD,Corretores!$M$1,Casalta!$AP:$AP,Corretores!$Z$1)</f>
        <v>0</v>
      </c>
      <c r="AA17" s="39">
        <f ca="1">SUMIFS(Casalta!$AT:$AT,Casalta!$P:$P,Corretores!$O$2,Casalta!$S:$S,Corretores!$C17,Casalta!$BD:$BD,Corretores!$M$1,Casalta!$AP:$AP,Corretores!$Z$1)</f>
        <v>0</v>
      </c>
      <c r="AB17" s="34">
        <f ca="1">SUMIFS(Casalta!$AT:$AT,Casalta!$BC:$BC,Corretores!$N$2,Casalta!$S:$S,Corretores!$C17,Casalta!$BD:$BD,Corretores!$M$1,Casalta!$AP:$AP,Corretores!$AB$1)</f>
        <v>0</v>
      </c>
      <c r="AC17" s="35">
        <f ca="1">SUMIFS(Casalta!$AT:$AT,Casalta!$P:$P,Corretores!$O$2,Casalta!$S:$S,Corretores!$C17,Casalta!$BD:$BD,Corretores!$M$1,Casalta!$AP:$AP,Corretores!$AB$1)</f>
        <v>0</v>
      </c>
      <c r="AD17" s="39">
        <f ca="1">SUMIFS(Casalta!$AT:$AT,Casalta!$BC:$BC,Corretores!$N$2,Casalta!$S:$S,Corretores!$C17,Casalta!$BD:$BD,Corretores!$M$1,Casalta!$AP:$AP,Corretores!$AD$1)</f>
        <v>0</v>
      </c>
      <c r="AE17" s="35">
        <f ca="1">SUMIFS(Casalta!$AT:$AT,Casalta!$P:$P,Corretores!$O$2,Casalta!$S:$S,Corretores!$C17,Casalta!$BD:$BD,Corretores!$M$1,Casalta!$AP:$AP,Corretores!$AD$1)</f>
        <v>0</v>
      </c>
      <c r="AI17" t="s">
        <v>1505</v>
      </c>
      <c r="AJ17" t="s">
        <v>165</v>
      </c>
      <c r="AK17" t="s">
        <v>1502</v>
      </c>
      <c r="AL17" s="2" t="s">
        <v>140</v>
      </c>
      <c r="BA17" t="s">
        <v>164</v>
      </c>
      <c r="BB17" t="s">
        <v>191</v>
      </c>
      <c r="BC17" s="5" t="s">
        <v>75</v>
      </c>
      <c r="BJ17" s="5" t="s">
        <v>40</v>
      </c>
    </row>
    <row r="18" spans="1:62" x14ac:dyDescent="0.25">
      <c r="A18" t="s">
        <v>164</v>
      </c>
      <c r="B18" t="s">
        <v>192</v>
      </c>
      <c r="C18" s="5" t="s">
        <v>1737</v>
      </c>
      <c r="D18" s="5" t="s">
        <v>2808</v>
      </c>
      <c r="E18" s="4" t="s">
        <v>1738</v>
      </c>
      <c r="F18" s="7" t="str">
        <f t="shared" si="0"/>
        <v>O</v>
      </c>
      <c r="G18" s="7" t="str">
        <f t="shared" si="1"/>
        <v>pelo</v>
      </c>
      <c r="H18" s="7" t="str">
        <f t="shared" si="2"/>
        <v>do</v>
      </c>
      <c r="I18" s="7" t="str">
        <f t="shared" si="3"/>
        <v>Corretor</v>
      </c>
      <c r="J18" s="7" t="str">
        <f t="shared" si="4"/>
        <v>ele</v>
      </c>
      <c r="K18" s="7" t="str">
        <f t="shared" si="5"/>
        <v>um</v>
      </c>
      <c r="L18" t="str">
        <f t="shared" si="6"/>
        <v>Ativo</v>
      </c>
      <c r="M18" s="1">
        <v>1</v>
      </c>
      <c r="N18" s="34">
        <f ca="1">SUMIFS(Casalta!$AT:$AT,Casalta!$BC:$BC,Corretores!$N$2,Casalta!$S:$S,Corretores!$C18,Casalta!$BD:$BD,Corretores!$M$1,Casalta!$AP:$AP,Corretores!$N$1)</f>
        <v>0</v>
      </c>
      <c r="O18" s="39">
        <f ca="1">SUMIFS(Casalta!$AT:$AT,Casalta!$P:$P,Corretores!$O$2,Casalta!$S:$S,Corretores!$C18,Casalta!$BD:$BD,Corretores!$M$1,Casalta!$AP:$AP,Corretores!$N$1)</f>
        <v>0</v>
      </c>
      <c r="P18" s="34">
        <f ca="1">SUMIFS(Casalta!$AT:$AT,Casalta!$BC:$BC,Corretores!$P$2,Casalta!$S:$S,Corretores!$C18,Casalta!$BD:$BD,Corretores!$M$1,Casalta!$AP:$AP,Corretores!$P$1)</f>
        <v>0</v>
      </c>
      <c r="Q18" s="35">
        <f ca="1">SUMIFS(Casalta!$AT:$AT,Casalta!$P:$P,Corretores!$O$2,Casalta!$S:$S,Corretores!$C18,Casalta!$BD:$BD,Corretores!$M$1,Casalta!$AP:$AP,Corretores!$P$1)</f>
        <v>0</v>
      </c>
      <c r="R18" s="34">
        <f ca="1">SUMIFS(Casalta!$AT:$AT,Casalta!$BC:$BC,Corretores!$N$2,Casalta!$S:$S,Corretores!$C18,Casalta!$BD:$BD,Corretores!$M$1,Casalta!$AP:$AP,Corretores!$R$1)</f>
        <v>0</v>
      </c>
      <c r="S18" s="35">
        <f ca="1">SUMIFS(Casalta!$AT:$AT,Casalta!$P:$P,Corretores!$O$2,Casalta!$S:$S,Corretores!$C18,Casalta!$BD:$BD,Corretores!$M$1,Casalta!$AP:$AP,Corretores!$R$1)</f>
        <v>0</v>
      </c>
      <c r="T18" s="45">
        <f ca="1">SUMIFS(Casalta!$AT:$AT,Casalta!$BC:$BC,Corretores!$N$2,Casalta!$S:$S,Corretores!$C18,Casalta!$BD:$BD,Corretores!$M$1,Casalta!$AP:$AP,Corretores!$T$1)</f>
        <v>0</v>
      </c>
      <c r="U18" s="46">
        <f ca="1">SUMIFS(Casalta!$AT:$AT,Casalta!$P:$P,Corretores!$O$2,Casalta!$S:$S,Corretores!$C18,Casalta!$BD:$BD,Corretores!$M$1,Casalta!$AP:$AP,Corretores!$T$1)</f>
        <v>0</v>
      </c>
      <c r="V18" s="34">
        <f ca="1">SUMIFS(Casalta!$AT:$AT,Casalta!$BC:$BC,Corretores!$N$2,Casalta!$S:$S,Corretores!$C18,Casalta!$BD:$BD,Corretores!$M$1,Casalta!$AP:$AP,Corretores!$V$1)</f>
        <v>0</v>
      </c>
      <c r="W18" s="39">
        <f ca="1">SUMIFS(Casalta!$AT:$AT,Casalta!$P:$P,Corretores!$O$2,Casalta!$S:$S,Corretores!$C18,Casalta!$BD:$BD,Corretores!$M$1,Casalta!$AP:$AP,Corretores!$V$1)</f>
        <v>0</v>
      </c>
      <c r="X18" s="34">
        <f ca="1">SUMIFS(Casalta!$AT:$AT,Casalta!$BC:$BC,Corretores!$N$2,Casalta!$S:$S,Corretores!$C18,Casalta!$BD:$BD,Corretores!$M$1,Casalta!$AP:$AP,Corretores!$X$1)</f>
        <v>0</v>
      </c>
      <c r="Y18" s="39">
        <f ca="1">SUMIFS(Casalta!$AT:$AT,Casalta!$P:$P,Corretores!$O$2,Casalta!$S:$S,Corretores!$C18,Casalta!$BD:$BD,Corretores!$M$1,Casalta!$AP:$AP,Corretores!$X$1)</f>
        <v>0</v>
      </c>
      <c r="Z18" s="34">
        <f ca="1">SUMIFS(Casalta!$AT:$AT,Casalta!$BC:$BC,Corretores!$N$2,Casalta!$S:$S,Corretores!$C18,Casalta!$BD:$BD,Corretores!$M$1,Casalta!$AP:$AP,Corretores!$Z$1)</f>
        <v>0</v>
      </c>
      <c r="AA18" s="39">
        <f ca="1">SUMIFS(Casalta!$AT:$AT,Casalta!$P:$P,Corretores!$O$2,Casalta!$S:$S,Corretores!$C18,Casalta!$BD:$BD,Corretores!$M$1,Casalta!$AP:$AP,Corretores!$Z$1)</f>
        <v>0</v>
      </c>
      <c r="AB18" s="34">
        <f ca="1">SUMIFS(Casalta!$AT:$AT,Casalta!$BC:$BC,Corretores!$N$2,Casalta!$S:$S,Corretores!$C18,Casalta!$BD:$BD,Corretores!$M$1,Casalta!$AP:$AP,Corretores!$AB$1)</f>
        <v>0</v>
      </c>
      <c r="AC18" s="35">
        <f ca="1">SUMIFS(Casalta!$AT:$AT,Casalta!$P:$P,Corretores!$O$2,Casalta!$S:$S,Corretores!$C18,Casalta!$BD:$BD,Corretores!$M$1,Casalta!$AP:$AP,Corretores!$AB$1)</f>
        <v>0</v>
      </c>
      <c r="AD18" s="39">
        <f ca="1">SUMIFS(Casalta!$AT:$AT,Casalta!$BC:$BC,Corretores!$N$2,Casalta!$S:$S,Corretores!$C18,Casalta!$BD:$BD,Corretores!$M$1,Casalta!$AP:$AP,Corretores!$AD$1)</f>
        <v>0</v>
      </c>
      <c r="AE18" s="35">
        <f ca="1">SUMIFS(Casalta!$AT:$AT,Casalta!$P:$P,Corretores!$O$2,Casalta!$S:$S,Corretores!$C18,Casalta!$BD:$BD,Corretores!$M$1,Casalta!$AP:$AP,Corretores!$AD$1)</f>
        <v>0</v>
      </c>
      <c r="AI18" t="s">
        <v>1504</v>
      </c>
      <c r="AJ18" s="2" t="s">
        <v>50</v>
      </c>
      <c r="AK18" t="s">
        <v>1502</v>
      </c>
      <c r="BA18" t="s">
        <v>201</v>
      </c>
      <c r="BB18" t="s">
        <v>192</v>
      </c>
      <c r="BC18" s="5" t="s">
        <v>79</v>
      </c>
    </row>
    <row r="19" spans="1:62" x14ac:dyDescent="0.25">
      <c r="A19" t="s">
        <v>164</v>
      </c>
      <c r="B19" t="s">
        <v>192</v>
      </c>
      <c r="C19" s="5" t="s">
        <v>3161</v>
      </c>
      <c r="D19" s="5" t="s">
        <v>1522</v>
      </c>
      <c r="E19" s="5" t="s">
        <v>150</v>
      </c>
      <c r="F19" s="7" t="str">
        <f t="shared" si="0"/>
        <v>O</v>
      </c>
      <c r="G19" s="7" t="str">
        <f t="shared" si="1"/>
        <v>pelo</v>
      </c>
      <c r="H19" s="7" t="str">
        <f t="shared" si="2"/>
        <v>do</v>
      </c>
      <c r="I19" s="7" t="str">
        <f t="shared" si="3"/>
        <v>Corretor</v>
      </c>
      <c r="J19" s="7" t="str">
        <f t="shared" si="4"/>
        <v>ele</v>
      </c>
      <c r="K19" s="7" t="str">
        <f t="shared" si="5"/>
        <v>um</v>
      </c>
      <c r="L19" t="s">
        <v>164</v>
      </c>
      <c r="M19" s="1">
        <v>95</v>
      </c>
      <c r="N19" s="34">
        <f ca="1">SUMIFS(Casalta!$AT:$AT,Casalta!$BC:$BC,Corretores!$N$2,Casalta!$S:$S,Corretores!$C19,Casalta!$BD:$BD,Corretores!$M$1,Casalta!$AP:$AP,Corretores!$N$1)</f>
        <v>0</v>
      </c>
      <c r="O19" s="39">
        <f ca="1">SUMIFS(Casalta!$AT:$AT,Casalta!$P:$P,Corretores!$O$2,Casalta!$S:$S,Corretores!$C19,Casalta!$BD:$BD,Corretores!$M$1,Casalta!$AP:$AP,Corretores!$N$1)</f>
        <v>0</v>
      </c>
      <c r="P19" s="34">
        <f ca="1">SUMIFS(Casalta!$AT:$AT,Casalta!$BC:$BC,Corretores!$P$2,Casalta!$S:$S,Corretores!$C19,Casalta!$BD:$BD,Corretores!$M$1,Casalta!$AP:$AP,Corretores!$P$1)</f>
        <v>0</v>
      </c>
      <c r="Q19" s="35">
        <f ca="1">SUMIFS(Casalta!$AT:$AT,Casalta!$P:$P,Corretores!$O$2,Casalta!$S:$S,Corretores!$C19,Casalta!$BD:$BD,Corretores!$M$1,Casalta!$AP:$AP,Corretores!$P$1)</f>
        <v>0</v>
      </c>
      <c r="R19" s="34">
        <f ca="1">SUMIFS(Casalta!$AT:$AT,Casalta!$BC:$BC,Corretores!$N$2,Casalta!$S:$S,Corretores!$C19,Casalta!$BD:$BD,Corretores!$M$1,Casalta!$AP:$AP,Corretores!$R$1)</f>
        <v>0</v>
      </c>
      <c r="S19" s="35">
        <f ca="1">SUMIFS(Casalta!$AT:$AT,Casalta!$P:$P,Corretores!$O$2,Casalta!$S:$S,Corretores!$C19,Casalta!$BD:$BD,Corretores!$M$1,Casalta!$AP:$AP,Corretores!$R$1)</f>
        <v>0</v>
      </c>
      <c r="T19" s="45">
        <f ca="1">SUMIFS(Casalta!$AT:$AT,Casalta!$BC:$BC,Corretores!$N$2,Casalta!$S:$S,Corretores!$C19,Casalta!$BD:$BD,Corretores!$M$1,Casalta!$AP:$AP,Corretores!$T$1)</f>
        <v>0</v>
      </c>
      <c r="U19" s="46">
        <f ca="1">SUMIFS(Casalta!$AT:$AT,Casalta!$P:$P,Corretores!$O$2,Casalta!$S:$S,Corretores!$C19,Casalta!$BD:$BD,Corretores!$M$1,Casalta!$AP:$AP,Corretores!$T$1)</f>
        <v>0</v>
      </c>
      <c r="V19" s="34">
        <f ca="1">SUMIFS(Casalta!$AT:$AT,Casalta!$BC:$BC,Corretores!$N$2,Casalta!$S:$S,Corretores!$C19,Casalta!$BD:$BD,Corretores!$M$1,Casalta!$AP:$AP,Corretores!$V$1)</f>
        <v>0</v>
      </c>
      <c r="W19" s="39">
        <f ca="1">SUMIFS(Casalta!$AT:$AT,Casalta!$P:$P,Corretores!$O$2,Casalta!$S:$S,Corretores!$C19,Casalta!$BD:$BD,Corretores!$M$1,Casalta!$AP:$AP,Corretores!$V$1)</f>
        <v>0</v>
      </c>
      <c r="X19" s="34">
        <f ca="1">SUMIFS(Casalta!$AT:$AT,Casalta!$BC:$BC,Corretores!$N$2,Casalta!$S:$S,Corretores!$C19,Casalta!$BD:$BD,Corretores!$M$1,Casalta!$AP:$AP,Corretores!$X$1)</f>
        <v>0</v>
      </c>
      <c r="Y19" s="39">
        <f ca="1">SUMIFS(Casalta!$AT:$AT,Casalta!$P:$P,Corretores!$O$2,Casalta!$S:$S,Corretores!$C19,Casalta!$BD:$BD,Corretores!$M$1,Casalta!$AP:$AP,Corretores!$X$1)</f>
        <v>0</v>
      </c>
      <c r="Z19" s="34">
        <f ca="1">SUMIFS(Casalta!$AT:$AT,Casalta!$BC:$BC,Corretores!$N$2,Casalta!$S:$S,Corretores!$C19,Casalta!$BD:$BD,Corretores!$M$1,Casalta!$AP:$AP,Corretores!$Z$1)</f>
        <v>0</v>
      </c>
      <c r="AA19" s="39">
        <f ca="1">SUMIFS(Casalta!$AT:$AT,Casalta!$P:$P,Corretores!$O$2,Casalta!$S:$S,Corretores!$C19,Casalta!$BD:$BD,Corretores!$M$1,Casalta!$AP:$AP,Corretores!$Z$1)</f>
        <v>0</v>
      </c>
      <c r="AB19" s="34">
        <f ca="1">SUMIFS(Casalta!$AT:$AT,Casalta!$BC:$BC,Corretores!$N$2,Casalta!$S:$S,Corretores!$C19,Casalta!$BD:$BD,Corretores!$M$1,Casalta!$AP:$AP,Corretores!$AB$1)</f>
        <v>0</v>
      </c>
      <c r="AC19" s="35">
        <f ca="1">SUMIFS(Casalta!$AT:$AT,Casalta!$P:$P,Corretores!$O$2,Casalta!$S:$S,Corretores!$C19,Casalta!$BD:$BD,Corretores!$M$1,Casalta!$AP:$AP,Corretores!$AB$1)</f>
        <v>0</v>
      </c>
      <c r="AD19" s="39">
        <f ca="1">SUMIFS(Casalta!$AT:$AT,Casalta!$BC:$BC,Corretores!$N$2,Casalta!$S:$S,Corretores!$C19,Casalta!$BD:$BD,Corretores!$M$1,Casalta!$AP:$AP,Corretores!$AD$1)</f>
        <v>0</v>
      </c>
      <c r="AE19" s="35">
        <f ca="1">SUMIFS(Casalta!$AT:$AT,Casalta!$P:$P,Corretores!$O$2,Casalta!$S:$S,Corretores!$C19,Casalta!$BD:$BD,Corretores!$M$1,Casalta!$AP:$AP,Corretores!$AD$1)</f>
        <v>0</v>
      </c>
      <c r="AI19" t="s">
        <v>1502</v>
      </c>
      <c r="AJ19" t="s">
        <v>11</v>
      </c>
      <c r="AK19" t="s">
        <v>1503</v>
      </c>
      <c r="BA19" t="s">
        <v>164</v>
      </c>
      <c r="BB19" t="s">
        <v>192</v>
      </c>
      <c r="BC19" s="5" t="s">
        <v>15</v>
      </c>
    </row>
    <row r="20" spans="1:62" x14ac:dyDescent="0.25">
      <c r="A20" t="s">
        <v>164</v>
      </c>
      <c r="B20" t="s">
        <v>191</v>
      </c>
      <c r="C20" s="5" t="s">
        <v>113</v>
      </c>
      <c r="D20" s="5" t="s">
        <v>1523</v>
      </c>
      <c r="E20" s="5" t="s">
        <v>151</v>
      </c>
      <c r="F20" s="7" t="str">
        <f t="shared" si="0"/>
        <v>A</v>
      </c>
      <c r="G20" s="7" t="str">
        <f t="shared" si="1"/>
        <v>pela</v>
      </c>
      <c r="H20" s="7" t="str">
        <f t="shared" si="2"/>
        <v>da</v>
      </c>
      <c r="I20" s="7" t="str">
        <f t="shared" si="3"/>
        <v>Corretora</v>
      </c>
      <c r="J20" s="7" t="str">
        <f t="shared" si="4"/>
        <v>ela</v>
      </c>
      <c r="K20" s="7" t="str">
        <f t="shared" si="5"/>
        <v>uma</v>
      </c>
      <c r="L20" t="str">
        <f t="shared" si="6"/>
        <v>Ativo</v>
      </c>
      <c r="M20" s="1">
        <v>1</v>
      </c>
      <c r="N20" s="34">
        <f ca="1">SUMIFS(Casalta!$AT:$AT,Casalta!$BC:$BC,Corretores!$N$2,Casalta!$S:$S,Corretores!$C20,Casalta!$BD:$BD,Corretores!$M$1,Casalta!$AP:$AP,Corretores!$N$1)</f>
        <v>0</v>
      </c>
      <c r="O20" s="39">
        <f ca="1">SUMIFS(Casalta!$AT:$AT,Casalta!$P:$P,Corretores!$O$2,Casalta!$S:$S,Corretores!$C20,Casalta!$BD:$BD,Corretores!$M$1,Casalta!$AP:$AP,Corretores!$N$1)</f>
        <v>0</v>
      </c>
      <c r="P20" s="34">
        <f ca="1">SUMIFS(Casalta!$AT:$AT,Casalta!$BC:$BC,Corretores!$P$2,Casalta!$S:$S,Corretores!$C20,Casalta!$BD:$BD,Corretores!$M$1,Casalta!$AP:$AP,Corretores!$P$1)</f>
        <v>0</v>
      </c>
      <c r="Q20" s="35">
        <f ca="1">SUMIFS(Casalta!$AT:$AT,Casalta!$P:$P,Corretores!$O$2,Casalta!$S:$S,Corretores!$C20,Casalta!$BD:$BD,Corretores!$M$1,Casalta!$AP:$AP,Corretores!$P$1)</f>
        <v>0</v>
      </c>
      <c r="R20" s="34">
        <f ca="1">SUMIFS(Casalta!$AT:$AT,Casalta!$BC:$BC,Corretores!$N$2,Casalta!$S:$S,Corretores!$C20,Casalta!$BD:$BD,Corretores!$M$1,Casalta!$AP:$AP,Corretores!$R$1)</f>
        <v>0</v>
      </c>
      <c r="S20" s="35">
        <f ca="1">SUMIFS(Casalta!$AT:$AT,Casalta!$P:$P,Corretores!$O$2,Casalta!$S:$S,Corretores!$C20,Casalta!$BD:$BD,Corretores!$M$1,Casalta!$AP:$AP,Corretores!$R$1)</f>
        <v>0</v>
      </c>
      <c r="T20" s="45">
        <f ca="1">SUMIFS(Casalta!$AT:$AT,Casalta!$BC:$BC,Corretores!$N$2,Casalta!$S:$S,Corretores!$C20,Casalta!$BD:$BD,Corretores!$M$1,Casalta!$AP:$AP,Corretores!$T$1)</f>
        <v>0</v>
      </c>
      <c r="U20" s="46">
        <f ca="1">SUMIFS(Casalta!$AT:$AT,Casalta!$P:$P,Corretores!$O$2,Casalta!$S:$S,Corretores!$C20,Casalta!$BD:$BD,Corretores!$M$1,Casalta!$AP:$AP,Corretores!$T$1)</f>
        <v>0</v>
      </c>
      <c r="V20" s="34">
        <f ca="1">SUMIFS(Casalta!$AT:$AT,Casalta!$BC:$BC,Corretores!$N$2,Casalta!$S:$S,Corretores!$C20,Casalta!$BD:$BD,Corretores!$M$1,Casalta!$AP:$AP,Corretores!$V$1)</f>
        <v>0</v>
      </c>
      <c r="W20" s="39">
        <f ca="1">SUMIFS(Casalta!$AT:$AT,Casalta!$P:$P,Corretores!$O$2,Casalta!$S:$S,Corretores!$C20,Casalta!$BD:$BD,Corretores!$M$1,Casalta!$AP:$AP,Corretores!$V$1)</f>
        <v>0</v>
      </c>
      <c r="X20" s="34">
        <f ca="1">SUMIFS(Casalta!$AT:$AT,Casalta!$BC:$BC,Corretores!$N$2,Casalta!$S:$S,Corretores!$C20,Casalta!$BD:$BD,Corretores!$M$1,Casalta!$AP:$AP,Corretores!$X$1)</f>
        <v>0</v>
      </c>
      <c r="Y20" s="39">
        <f ca="1">SUMIFS(Casalta!$AT:$AT,Casalta!$P:$P,Corretores!$O$2,Casalta!$S:$S,Corretores!$C20,Casalta!$BD:$BD,Corretores!$M$1,Casalta!$AP:$AP,Corretores!$X$1)</f>
        <v>0</v>
      </c>
      <c r="Z20" s="34">
        <f ca="1">SUMIFS(Casalta!$AT:$AT,Casalta!$BC:$BC,Corretores!$N$2,Casalta!$S:$S,Corretores!$C20,Casalta!$BD:$BD,Corretores!$M$1,Casalta!$AP:$AP,Corretores!$Z$1)</f>
        <v>0</v>
      </c>
      <c r="AA20" s="39">
        <f ca="1">SUMIFS(Casalta!$AT:$AT,Casalta!$P:$P,Corretores!$O$2,Casalta!$S:$S,Corretores!$C20,Casalta!$BD:$BD,Corretores!$M$1,Casalta!$AP:$AP,Corretores!$Z$1)</f>
        <v>0</v>
      </c>
      <c r="AB20" s="34">
        <f ca="1">SUMIFS(Casalta!$AT:$AT,Casalta!$BC:$BC,Corretores!$N$2,Casalta!$S:$S,Corretores!$C20,Casalta!$BD:$BD,Corretores!$M$1,Casalta!$AP:$AP,Corretores!$AB$1)</f>
        <v>0</v>
      </c>
      <c r="AC20" s="35">
        <f ca="1">SUMIFS(Casalta!$AT:$AT,Casalta!$P:$P,Corretores!$O$2,Casalta!$S:$S,Corretores!$C20,Casalta!$BD:$BD,Corretores!$M$1,Casalta!$AP:$AP,Corretores!$AB$1)</f>
        <v>0</v>
      </c>
      <c r="AD20" s="39">
        <f ca="1">SUMIFS(Casalta!$AT:$AT,Casalta!$BC:$BC,Corretores!$N$2,Casalta!$S:$S,Corretores!$C20,Casalta!$BD:$BD,Corretores!$M$1,Casalta!$AP:$AP,Corretores!$AD$1)</f>
        <v>0</v>
      </c>
      <c r="AE20" s="35">
        <f ca="1">SUMIFS(Casalta!$AT:$AT,Casalta!$P:$P,Corretores!$O$2,Casalta!$S:$S,Corretores!$C20,Casalta!$BD:$BD,Corretores!$M$1,Casalta!$AP:$AP,Corretores!$AD$1)</f>
        <v>0</v>
      </c>
      <c r="AI20" t="s">
        <v>1502</v>
      </c>
      <c r="AJ20" s="2" t="s">
        <v>88</v>
      </c>
      <c r="AK20" t="s">
        <v>1505</v>
      </c>
      <c r="BA20" t="s">
        <v>164</v>
      </c>
      <c r="BB20" t="s">
        <v>191</v>
      </c>
      <c r="BC20" s="5" t="s">
        <v>113</v>
      </c>
    </row>
    <row r="21" spans="1:62" x14ac:dyDescent="0.25">
      <c r="A21" t="s">
        <v>164</v>
      </c>
      <c r="B21" t="s">
        <v>191</v>
      </c>
      <c r="C21" s="5" t="s">
        <v>72</v>
      </c>
      <c r="D21" s="5" t="s">
        <v>159</v>
      </c>
      <c r="E21" s="5" t="s">
        <v>152</v>
      </c>
      <c r="F21" s="7" t="str">
        <f t="shared" si="0"/>
        <v>A</v>
      </c>
      <c r="G21" s="7" t="str">
        <f t="shared" si="1"/>
        <v>pela</v>
      </c>
      <c r="H21" s="7" t="str">
        <f t="shared" si="2"/>
        <v>da</v>
      </c>
      <c r="I21" s="7" t="str">
        <f t="shared" si="3"/>
        <v>Corretora</v>
      </c>
      <c r="J21" s="7" t="str">
        <f t="shared" si="4"/>
        <v>ela</v>
      </c>
      <c r="K21" s="7" t="str">
        <f t="shared" si="5"/>
        <v>uma</v>
      </c>
      <c r="L21" t="str">
        <f t="shared" si="6"/>
        <v>Ativo</v>
      </c>
      <c r="M21" s="1">
        <v>70</v>
      </c>
      <c r="N21" s="34">
        <f ca="1">SUMIFS(Casalta!$AT:$AT,Casalta!$BC:$BC,Corretores!$N$2,Casalta!$S:$S,Corretores!$C21,Casalta!$BD:$BD,Corretores!$M$1,Casalta!$AP:$AP,Corretores!$N$1)</f>
        <v>0</v>
      </c>
      <c r="O21" s="39">
        <f ca="1">SUMIFS(Casalta!$AT:$AT,Casalta!$P:$P,Corretores!$O$2,Casalta!$S:$S,Corretores!$C21,Casalta!$BD:$BD,Corretores!$M$1,Casalta!$AP:$AP,Corretores!$N$1)</f>
        <v>0</v>
      </c>
      <c r="P21" s="34">
        <f ca="1">SUMIFS(Casalta!$AT:$AT,Casalta!$BC:$BC,Corretores!$P$2,Casalta!$S:$S,Corretores!$C21,Casalta!$BD:$BD,Corretores!$M$1,Casalta!$AP:$AP,Corretores!$P$1)</f>
        <v>0</v>
      </c>
      <c r="Q21" s="35">
        <f ca="1">SUMIFS(Casalta!$AT:$AT,Casalta!$P:$P,Corretores!$O$2,Casalta!$S:$S,Corretores!$C21,Casalta!$BD:$BD,Corretores!$M$1,Casalta!$AP:$AP,Corretores!$P$1)</f>
        <v>0</v>
      </c>
      <c r="R21" s="34">
        <f ca="1">SUMIFS(Casalta!$AT:$AT,Casalta!$BC:$BC,Corretores!$N$2,Casalta!$S:$S,Corretores!$C21,Casalta!$BD:$BD,Corretores!$M$1,Casalta!$AP:$AP,Corretores!$R$1)</f>
        <v>0</v>
      </c>
      <c r="S21" s="35">
        <f ca="1">SUMIFS(Casalta!$AT:$AT,Casalta!$P:$P,Corretores!$O$2,Casalta!$S:$S,Corretores!$C21,Casalta!$BD:$BD,Corretores!$M$1,Casalta!$AP:$AP,Corretores!$R$1)</f>
        <v>0</v>
      </c>
      <c r="T21" s="45">
        <f ca="1">SUMIFS(Casalta!$AT:$AT,Casalta!$BC:$BC,Corretores!$N$2,Casalta!$S:$S,Corretores!$C21,Casalta!$BD:$BD,Corretores!$M$1,Casalta!$AP:$AP,Corretores!$T$1)</f>
        <v>0</v>
      </c>
      <c r="U21" s="46">
        <f ca="1">SUMIFS(Casalta!$AT:$AT,Casalta!$P:$P,Corretores!$O$2,Casalta!$S:$S,Corretores!$C21,Casalta!$BD:$BD,Corretores!$M$1,Casalta!$AP:$AP,Corretores!$T$1)</f>
        <v>0</v>
      </c>
      <c r="V21" s="34">
        <f ca="1">SUMIFS(Casalta!$AT:$AT,Casalta!$BC:$BC,Corretores!$N$2,Casalta!$S:$S,Corretores!$C21,Casalta!$BD:$BD,Corretores!$M$1,Casalta!$AP:$AP,Corretores!$V$1)</f>
        <v>0</v>
      </c>
      <c r="W21" s="39">
        <f ca="1">SUMIFS(Casalta!$AT:$AT,Casalta!$P:$P,Corretores!$O$2,Casalta!$S:$S,Corretores!$C21,Casalta!$BD:$BD,Corretores!$M$1,Casalta!$AP:$AP,Corretores!$V$1)</f>
        <v>0</v>
      </c>
      <c r="X21" s="34">
        <f ca="1">SUMIFS(Casalta!$AT:$AT,Casalta!$BC:$BC,Corretores!$N$2,Casalta!$S:$S,Corretores!$C21,Casalta!$BD:$BD,Corretores!$M$1,Casalta!$AP:$AP,Corretores!$X$1)</f>
        <v>0</v>
      </c>
      <c r="Y21" s="39">
        <f ca="1">SUMIFS(Casalta!$AT:$AT,Casalta!$P:$P,Corretores!$O$2,Casalta!$S:$S,Corretores!$C21,Casalta!$BD:$BD,Corretores!$M$1,Casalta!$AP:$AP,Corretores!$X$1)</f>
        <v>0</v>
      </c>
      <c r="Z21" s="34">
        <f ca="1">SUMIFS(Casalta!$AT:$AT,Casalta!$BC:$BC,Corretores!$N$2,Casalta!$S:$S,Corretores!$C21,Casalta!$BD:$BD,Corretores!$M$1,Casalta!$AP:$AP,Corretores!$Z$1)</f>
        <v>0</v>
      </c>
      <c r="AA21" s="39">
        <f ca="1">SUMIFS(Casalta!$AT:$AT,Casalta!$P:$P,Corretores!$O$2,Casalta!$S:$S,Corretores!$C21,Casalta!$BD:$BD,Corretores!$M$1,Casalta!$AP:$AP,Corretores!$Z$1)</f>
        <v>0</v>
      </c>
      <c r="AB21" s="34">
        <f ca="1">SUMIFS(Casalta!$AT:$AT,Casalta!$BC:$BC,Corretores!$N$2,Casalta!$S:$S,Corretores!$C21,Casalta!$BD:$BD,Corretores!$M$1,Casalta!$AP:$AP,Corretores!$AB$1)</f>
        <v>0</v>
      </c>
      <c r="AC21" s="35">
        <f ca="1">SUMIFS(Casalta!$AT:$AT,Casalta!$P:$P,Corretores!$O$2,Casalta!$S:$S,Corretores!$C21,Casalta!$BD:$BD,Corretores!$M$1,Casalta!$AP:$AP,Corretores!$AB$1)</f>
        <v>0</v>
      </c>
      <c r="AD21" s="39">
        <f ca="1">SUMIFS(Casalta!$AT:$AT,Casalta!$BC:$BC,Corretores!$N$2,Casalta!$S:$S,Corretores!$C21,Casalta!$BD:$BD,Corretores!$M$1,Casalta!$AP:$AP,Corretores!$AD$1)</f>
        <v>0</v>
      </c>
      <c r="AE21" s="35">
        <f ca="1">SUMIFS(Casalta!$AT:$AT,Casalta!$P:$P,Corretores!$O$2,Casalta!$S:$S,Corretores!$C21,Casalta!$BD:$BD,Corretores!$M$1,Casalta!$AP:$AP,Corretores!$AD$1)</f>
        <v>0</v>
      </c>
      <c r="AI21" t="s">
        <v>1502</v>
      </c>
      <c r="AJ21" s="2" t="s">
        <v>28</v>
      </c>
      <c r="AK21" t="s">
        <v>1504</v>
      </c>
      <c r="BA21" t="s">
        <v>164</v>
      </c>
      <c r="BB21" t="s">
        <v>191</v>
      </c>
      <c r="BC21" s="5" t="s">
        <v>72</v>
      </c>
    </row>
    <row r="22" spans="1:62" x14ac:dyDescent="0.25">
      <c r="A22" t="s">
        <v>164</v>
      </c>
      <c r="B22" t="s">
        <v>1786</v>
      </c>
      <c r="C22" s="5" t="s">
        <v>2158</v>
      </c>
      <c r="D22" s="5" t="s">
        <v>2167</v>
      </c>
      <c r="E22" s="4" t="s">
        <v>2166</v>
      </c>
      <c r="F22" s="7" t="str">
        <f t="shared" si="0"/>
        <v>A</v>
      </c>
      <c r="G22" s="7" t="str">
        <f t="shared" si="1"/>
        <v>pela</v>
      </c>
      <c r="H22" s="7" t="str">
        <f t="shared" si="2"/>
        <v>da</v>
      </c>
      <c r="I22" s="7" t="str">
        <f t="shared" si="3"/>
        <v>Corretora</v>
      </c>
      <c r="J22" s="7" t="str">
        <f t="shared" si="4"/>
        <v>ela</v>
      </c>
      <c r="K22" s="7" t="str">
        <f t="shared" si="5"/>
        <v>uma</v>
      </c>
      <c r="L22" t="str">
        <f t="shared" si="6"/>
        <v>Ativo</v>
      </c>
      <c r="M22" s="1">
        <v>70</v>
      </c>
      <c r="N22" s="34">
        <f ca="1">SUMIFS(Casalta!$AT:$AT,Casalta!$BC:$BC,Corretores!$N$2,Casalta!$S:$S,Corretores!$C22,Casalta!$BD:$BD,Corretores!$M$1,Casalta!$AP:$AP,Corretores!$N$1)</f>
        <v>0</v>
      </c>
      <c r="O22" s="39">
        <f ca="1">SUMIFS(Casalta!$AT:$AT,Casalta!$P:$P,Corretores!$O$2,Casalta!$S:$S,Corretores!$C22,Casalta!$BD:$BD,Corretores!$M$1,Casalta!$AP:$AP,Corretores!$N$1)</f>
        <v>0</v>
      </c>
      <c r="P22" s="34">
        <f ca="1">SUMIFS(Casalta!$AT:$AT,Casalta!$BC:$BC,Corretores!$P$2,Casalta!$S:$S,Corretores!$C22,Casalta!$BD:$BD,Corretores!$M$1,Casalta!$AP:$AP,Corretores!$P$1)</f>
        <v>0</v>
      </c>
      <c r="Q22" s="35">
        <f ca="1">SUMIFS(Casalta!$AT:$AT,Casalta!$P:$P,Corretores!$O$2,Casalta!$S:$S,Corretores!$C22,Casalta!$BD:$BD,Corretores!$M$1,Casalta!$AP:$AP,Corretores!$P$1)</f>
        <v>0</v>
      </c>
      <c r="R22" s="34">
        <f ca="1">SUMIFS(Casalta!$AT:$AT,Casalta!$BC:$BC,Corretores!$N$2,Casalta!$S:$S,Corretores!$C22,Casalta!$BD:$BD,Corretores!$M$1,Casalta!$AP:$AP,Corretores!$R$1)</f>
        <v>0</v>
      </c>
      <c r="S22" s="35">
        <f ca="1">SUMIFS(Casalta!$AT:$AT,Casalta!$P:$P,Corretores!$O$2,Casalta!$S:$S,Corretores!$C22,Casalta!$BD:$BD,Corretores!$M$1,Casalta!$AP:$AP,Corretores!$R$1)</f>
        <v>0</v>
      </c>
      <c r="T22" s="45">
        <f ca="1">SUMIFS(Casalta!$AT:$AT,Casalta!$BC:$BC,Corretores!$N$2,Casalta!$S:$S,Corretores!$C22,Casalta!$BD:$BD,Corretores!$M$1,Casalta!$AP:$AP,Corretores!$T$1)</f>
        <v>0</v>
      </c>
      <c r="U22" s="46">
        <f ca="1">SUMIFS(Casalta!$AT:$AT,Casalta!$P:$P,Corretores!$O$2,Casalta!$S:$S,Corretores!$C22,Casalta!$BD:$BD,Corretores!$M$1,Casalta!$AP:$AP,Corretores!$T$1)</f>
        <v>0</v>
      </c>
      <c r="V22" s="34">
        <f ca="1">SUMIFS(Casalta!$AT:$AT,Casalta!$BC:$BC,Corretores!$N$2,Casalta!$S:$S,Corretores!$C22,Casalta!$BD:$BD,Corretores!$M$1,Casalta!$AP:$AP,Corretores!$V$1)</f>
        <v>0</v>
      </c>
      <c r="W22" s="39">
        <f ca="1">SUMIFS(Casalta!$AT:$AT,Casalta!$P:$P,Corretores!$O$2,Casalta!$S:$S,Corretores!$C22,Casalta!$BD:$BD,Corretores!$M$1,Casalta!$AP:$AP,Corretores!$V$1)</f>
        <v>0</v>
      </c>
      <c r="X22" s="34">
        <f ca="1">SUMIFS(Casalta!$AT:$AT,Casalta!$BC:$BC,Corretores!$N$2,Casalta!$S:$S,Corretores!$C22,Casalta!$BD:$BD,Corretores!$M$1,Casalta!$AP:$AP,Corretores!$X$1)</f>
        <v>0</v>
      </c>
      <c r="Y22" s="39">
        <f ca="1">SUMIFS(Casalta!$AT:$AT,Casalta!$P:$P,Corretores!$O$2,Casalta!$S:$S,Corretores!$C22,Casalta!$BD:$BD,Corretores!$M$1,Casalta!$AP:$AP,Corretores!$X$1)</f>
        <v>0</v>
      </c>
      <c r="Z22" s="34">
        <f ca="1">SUMIFS(Casalta!$AT:$AT,Casalta!$BC:$BC,Corretores!$N$2,Casalta!$S:$S,Corretores!$C22,Casalta!$BD:$BD,Corretores!$M$1,Casalta!$AP:$AP,Corretores!$Z$1)</f>
        <v>0</v>
      </c>
      <c r="AA22" s="39">
        <f ca="1">SUMIFS(Casalta!$AT:$AT,Casalta!$P:$P,Corretores!$O$2,Casalta!$S:$S,Corretores!$C22,Casalta!$BD:$BD,Corretores!$M$1,Casalta!$AP:$AP,Corretores!$Z$1)</f>
        <v>0</v>
      </c>
      <c r="AB22" s="34">
        <f ca="1">SUMIFS(Casalta!$AT:$AT,Casalta!$BC:$BC,Corretores!$N$2,Casalta!$S:$S,Corretores!$C22,Casalta!$BD:$BD,Corretores!$M$1,Casalta!$AP:$AP,Corretores!$AB$1)</f>
        <v>0</v>
      </c>
      <c r="AC22" s="35">
        <f ca="1">SUMIFS(Casalta!$AT:$AT,Casalta!$P:$P,Corretores!$O$2,Casalta!$S:$S,Corretores!$C22,Casalta!$BD:$BD,Corretores!$M$1,Casalta!$AP:$AP,Corretores!$AB$1)</f>
        <v>0</v>
      </c>
      <c r="AD22" s="39">
        <f ca="1">SUMIFS(Casalta!$AT:$AT,Casalta!$BC:$BC,Corretores!$N$2,Casalta!$S:$S,Corretores!$C22,Casalta!$BD:$BD,Corretores!$M$1,Casalta!$AP:$AP,Corretores!$AD$1)</f>
        <v>0</v>
      </c>
      <c r="AE22" s="35">
        <f ca="1">SUMIFS(Casalta!$AT:$AT,Casalta!$P:$P,Corretores!$O$2,Casalta!$S:$S,Corretores!$C22,Casalta!$BD:$BD,Corretores!$M$1,Casalta!$AP:$AP,Corretores!$AD$1)</f>
        <v>0</v>
      </c>
      <c r="AI22" t="s">
        <v>1504</v>
      </c>
      <c r="AJ22" s="2" t="s">
        <v>106</v>
      </c>
      <c r="AK22" t="s">
        <v>1504</v>
      </c>
      <c r="BA22" t="s">
        <v>164</v>
      </c>
      <c r="BB22" t="s">
        <v>192</v>
      </c>
      <c r="BC22" s="5" t="s">
        <v>1547</v>
      </c>
    </row>
    <row r="23" spans="1:62" x14ac:dyDescent="0.25">
      <c r="A23" t="s">
        <v>201</v>
      </c>
      <c r="B23" t="s">
        <v>191</v>
      </c>
      <c r="C23" s="5" t="s">
        <v>65</v>
      </c>
      <c r="D23" s="5"/>
      <c r="E23" s="5" t="s">
        <v>142</v>
      </c>
      <c r="F23" s="7" t="str">
        <f t="shared" si="0"/>
        <v>A</v>
      </c>
      <c r="G23" s="7" t="str">
        <f t="shared" si="1"/>
        <v>pela</v>
      </c>
      <c r="H23" s="7" t="str">
        <f t="shared" si="2"/>
        <v>da</v>
      </c>
      <c r="I23" s="7" t="str">
        <f t="shared" si="3"/>
        <v>Corretora</v>
      </c>
      <c r="J23" s="7" t="str">
        <f t="shared" si="4"/>
        <v>ela</v>
      </c>
      <c r="K23" s="7" t="str">
        <f t="shared" si="5"/>
        <v>uma</v>
      </c>
      <c r="L23" t="str">
        <f t="shared" si="6"/>
        <v>Inativo</v>
      </c>
      <c r="M23" s="1">
        <v>50</v>
      </c>
      <c r="N23" s="34">
        <f ca="1">SUMIFS(Casalta!$AT:$AT,Casalta!$BC:$BC,Corretores!$N$2,Casalta!$S:$S,Corretores!$C23,Casalta!$BD:$BD,Corretores!$M$1,Casalta!$AP:$AP,Corretores!$N$1)</f>
        <v>0</v>
      </c>
      <c r="O23" s="39">
        <f ca="1">SUMIFS(Casalta!$AT:$AT,Casalta!$P:$P,Corretores!$O$2,Casalta!$S:$S,Corretores!$C23,Casalta!$BD:$BD,Corretores!$M$1,Casalta!$AP:$AP,Corretores!$N$1)</f>
        <v>0</v>
      </c>
      <c r="P23" s="34">
        <f ca="1">SUMIFS(Casalta!$AT:$AT,Casalta!$BC:$BC,Corretores!$P$2,Casalta!$S:$S,Corretores!$C23,Casalta!$BD:$BD,Corretores!$M$1,Casalta!$AP:$AP,Corretores!$P$1)</f>
        <v>0</v>
      </c>
      <c r="Q23" s="35">
        <f ca="1">SUMIFS(Casalta!$AT:$AT,Casalta!$P:$P,Corretores!$O$2,Casalta!$S:$S,Corretores!$C23,Casalta!$BD:$BD,Corretores!$M$1,Casalta!$AP:$AP,Corretores!$P$1)</f>
        <v>0</v>
      </c>
      <c r="R23" s="34">
        <f ca="1">SUMIFS(Casalta!$AT:$AT,Casalta!$BC:$BC,Corretores!$N$2,Casalta!$S:$S,Corretores!$C23,Casalta!$BD:$BD,Corretores!$M$1,Casalta!$AP:$AP,Corretores!$R$1)</f>
        <v>0</v>
      </c>
      <c r="S23" s="35">
        <f ca="1">SUMIFS(Casalta!$AT:$AT,Casalta!$P:$P,Corretores!$O$2,Casalta!$S:$S,Corretores!$C23,Casalta!$BD:$BD,Corretores!$M$1,Casalta!$AP:$AP,Corretores!$R$1)</f>
        <v>0</v>
      </c>
      <c r="T23" s="45">
        <f ca="1">SUMIFS(Casalta!$AT:$AT,Casalta!$BC:$BC,Corretores!$N$2,Casalta!$S:$S,Corretores!$C23,Casalta!$BD:$BD,Corretores!$M$1,Casalta!$AP:$AP,Corretores!$T$1)</f>
        <v>0</v>
      </c>
      <c r="U23" s="46">
        <f ca="1">SUMIFS(Casalta!$AT:$AT,Casalta!$P:$P,Corretores!$O$2,Casalta!$S:$S,Corretores!$C23,Casalta!$BD:$BD,Corretores!$M$1,Casalta!$AP:$AP,Corretores!$T$1)</f>
        <v>0</v>
      </c>
      <c r="V23" s="34">
        <f ca="1">SUMIFS(Casalta!$AT:$AT,Casalta!$BC:$BC,Corretores!$N$2,Casalta!$S:$S,Corretores!$C23,Casalta!$BD:$BD,Corretores!$M$1,Casalta!$AP:$AP,Corretores!$V$1)</f>
        <v>0</v>
      </c>
      <c r="W23" s="39">
        <f ca="1">SUMIFS(Casalta!$AT:$AT,Casalta!$P:$P,Corretores!$O$2,Casalta!$S:$S,Corretores!$C23,Casalta!$BD:$BD,Corretores!$M$1,Casalta!$AP:$AP,Corretores!$V$1)</f>
        <v>0</v>
      </c>
      <c r="X23" s="34">
        <f ca="1">SUMIFS(Casalta!$AT:$AT,Casalta!$BC:$BC,Corretores!$N$2,Casalta!$S:$S,Corretores!$C23,Casalta!$BD:$BD,Corretores!$M$1,Casalta!$AP:$AP,Corretores!$X$1)</f>
        <v>0</v>
      </c>
      <c r="Y23" s="39">
        <f ca="1">SUMIFS(Casalta!$AT:$AT,Casalta!$P:$P,Corretores!$O$2,Casalta!$S:$S,Corretores!$C23,Casalta!$BD:$BD,Corretores!$M$1,Casalta!$AP:$AP,Corretores!$X$1)</f>
        <v>0</v>
      </c>
      <c r="Z23" s="34">
        <f ca="1">SUMIFS(Casalta!$AT:$AT,Casalta!$BC:$BC,Corretores!$N$2,Casalta!$S:$S,Corretores!$C23,Casalta!$BD:$BD,Corretores!$M$1,Casalta!$AP:$AP,Corretores!$Z$1)</f>
        <v>0</v>
      </c>
      <c r="AA23" s="39">
        <f ca="1">SUMIFS(Casalta!$AT:$AT,Casalta!$P:$P,Corretores!$O$2,Casalta!$S:$S,Corretores!$C23,Casalta!$BD:$BD,Corretores!$M$1,Casalta!$AP:$AP,Corretores!$Z$1)</f>
        <v>0</v>
      </c>
      <c r="AB23" s="34">
        <f ca="1">SUMIFS(Casalta!$AT:$AT,Casalta!$BC:$BC,Corretores!$N$2,Casalta!$S:$S,Corretores!$C23,Casalta!$BD:$BD,Corretores!$M$1,Casalta!$AP:$AP,Corretores!$AB$1)</f>
        <v>0</v>
      </c>
      <c r="AC23" s="35">
        <f ca="1">SUMIFS(Casalta!$AT:$AT,Casalta!$P:$P,Corretores!$O$2,Casalta!$S:$S,Corretores!$C23,Casalta!$BD:$BD,Corretores!$M$1,Casalta!$AP:$AP,Corretores!$AB$1)</f>
        <v>0</v>
      </c>
      <c r="AD23" s="39">
        <f ca="1">SUMIFS(Casalta!$AT:$AT,Casalta!$BC:$BC,Corretores!$N$2,Casalta!$S:$S,Corretores!$C23,Casalta!$BD:$BD,Corretores!$M$1,Casalta!$AP:$AP,Corretores!$AD$1)</f>
        <v>0</v>
      </c>
      <c r="AE23" s="35">
        <f ca="1">SUMIFS(Casalta!$AT:$AT,Casalta!$P:$P,Corretores!$O$2,Casalta!$S:$S,Corretores!$C23,Casalta!$BD:$BD,Corretores!$M$1,Casalta!$AP:$AP,Corretores!$AD$1)</f>
        <v>0</v>
      </c>
      <c r="AI23" t="s">
        <v>1505</v>
      </c>
      <c r="AJ23" s="2" t="s">
        <v>63</v>
      </c>
      <c r="AK23" t="s">
        <v>1503</v>
      </c>
      <c r="BA23" t="s">
        <v>164</v>
      </c>
      <c r="BB23" t="s">
        <v>1786</v>
      </c>
      <c r="BC23" s="5" t="s">
        <v>1787</v>
      </c>
    </row>
    <row r="24" spans="1:62" x14ac:dyDescent="0.25">
      <c r="A24" t="s">
        <v>201</v>
      </c>
      <c r="B24" t="s">
        <v>192</v>
      </c>
      <c r="C24" s="5" t="s">
        <v>70</v>
      </c>
      <c r="D24" s="5"/>
      <c r="E24" s="5" t="s">
        <v>147</v>
      </c>
      <c r="F24" s="7" t="str">
        <f t="shared" si="0"/>
        <v>O</v>
      </c>
      <c r="G24" s="7" t="str">
        <f t="shared" si="1"/>
        <v>pelo</v>
      </c>
      <c r="H24" s="7" t="str">
        <f t="shared" si="2"/>
        <v>do</v>
      </c>
      <c r="I24" s="7" t="str">
        <f t="shared" si="3"/>
        <v>Corretor</v>
      </c>
      <c r="J24" s="7" t="str">
        <f t="shared" si="4"/>
        <v>ele</v>
      </c>
      <c r="K24" s="7" t="str">
        <f t="shared" si="5"/>
        <v>um</v>
      </c>
      <c r="L24" t="str">
        <f t="shared" si="6"/>
        <v>Inativo</v>
      </c>
      <c r="M24" s="1">
        <v>80</v>
      </c>
      <c r="N24" s="34">
        <f ca="1">SUMIFS(Casalta!$AT:$AT,Casalta!$BC:$BC,Corretores!$N$2,Casalta!$S:$S,Corretores!$C24,Casalta!$BD:$BD,Corretores!$M$1,Casalta!$AP:$AP,Corretores!$N$1)</f>
        <v>0</v>
      </c>
      <c r="O24" s="39">
        <f ca="1">SUMIFS(Casalta!$AT:$AT,Casalta!$P:$P,Corretores!$O$2,Casalta!$S:$S,Corretores!$C24,Casalta!$BD:$BD,Corretores!$M$1,Casalta!$AP:$AP,Corretores!$N$1)</f>
        <v>0</v>
      </c>
      <c r="P24" s="34">
        <f ca="1">SUMIFS(Casalta!$AT:$AT,Casalta!$BC:$BC,Corretores!$P$2,Casalta!$S:$S,Corretores!$C24,Casalta!$BD:$BD,Corretores!$M$1,Casalta!$AP:$AP,Corretores!$P$1)</f>
        <v>0</v>
      </c>
      <c r="Q24" s="35">
        <f ca="1">SUMIFS(Casalta!$AT:$AT,Casalta!$P:$P,Corretores!$O$2,Casalta!$S:$S,Corretores!$C24,Casalta!$BD:$BD,Corretores!$M$1,Casalta!$AP:$AP,Corretores!$P$1)</f>
        <v>0</v>
      </c>
      <c r="R24" s="34">
        <f ca="1">SUMIFS(Casalta!$AT:$AT,Casalta!$BC:$BC,Corretores!$N$2,Casalta!$S:$S,Corretores!$C24,Casalta!$BD:$BD,Corretores!$M$1,Casalta!$AP:$AP,Corretores!$R$1)</f>
        <v>0</v>
      </c>
      <c r="S24" s="35">
        <f ca="1">SUMIFS(Casalta!$AT:$AT,Casalta!$P:$P,Corretores!$O$2,Casalta!$S:$S,Corretores!$C24,Casalta!$BD:$BD,Corretores!$M$1,Casalta!$AP:$AP,Corretores!$R$1)</f>
        <v>0</v>
      </c>
      <c r="T24" s="45">
        <f ca="1">SUMIFS(Casalta!$AT:$AT,Casalta!$BC:$BC,Corretores!$N$2,Casalta!$S:$S,Corretores!$C24,Casalta!$BD:$BD,Corretores!$M$1,Casalta!$AP:$AP,Corretores!$T$1)</f>
        <v>0</v>
      </c>
      <c r="U24" s="46">
        <f ca="1">SUMIFS(Casalta!$AT:$AT,Casalta!$P:$P,Corretores!$O$2,Casalta!$S:$S,Corretores!$C24,Casalta!$BD:$BD,Corretores!$M$1,Casalta!$AP:$AP,Corretores!$T$1)</f>
        <v>0</v>
      </c>
      <c r="V24" s="34">
        <f ca="1">SUMIFS(Casalta!$AT:$AT,Casalta!$BC:$BC,Corretores!$N$2,Casalta!$S:$S,Corretores!$C24,Casalta!$BD:$BD,Corretores!$M$1,Casalta!$AP:$AP,Corretores!$V$1)</f>
        <v>0</v>
      </c>
      <c r="W24" s="39">
        <f ca="1">SUMIFS(Casalta!$AT:$AT,Casalta!$P:$P,Corretores!$O$2,Casalta!$S:$S,Corretores!$C24,Casalta!$BD:$BD,Corretores!$M$1,Casalta!$AP:$AP,Corretores!$V$1)</f>
        <v>0</v>
      </c>
      <c r="X24" s="34">
        <f ca="1">SUMIFS(Casalta!$AT:$AT,Casalta!$BC:$BC,Corretores!$N$2,Casalta!$S:$S,Corretores!$C24,Casalta!$BD:$BD,Corretores!$M$1,Casalta!$AP:$AP,Corretores!$X$1)</f>
        <v>0</v>
      </c>
      <c r="Y24" s="39">
        <f ca="1">SUMIFS(Casalta!$AT:$AT,Casalta!$P:$P,Corretores!$O$2,Casalta!$S:$S,Corretores!$C24,Casalta!$BD:$BD,Corretores!$M$1,Casalta!$AP:$AP,Corretores!$X$1)</f>
        <v>0</v>
      </c>
      <c r="Z24" s="34">
        <f ca="1">SUMIFS(Casalta!$AT:$AT,Casalta!$BC:$BC,Corretores!$N$2,Casalta!$S:$S,Corretores!$C24,Casalta!$BD:$BD,Corretores!$M$1,Casalta!$AP:$AP,Corretores!$Z$1)</f>
        <v>0</v>
      </c>
      <c r="AA24" s="39">
        <f ca="1">SUMIFS(Casalta!$AT:$AT,Casalta!$P:$P,Corretores!$O$2,Casalta!$S:$S,Corretores!$C24,Casalta!$BD:$BD,Corretores!$M$1,Casalta!$AP:$AP,Corretores!$Z$1)</f>
        <v>0</v>
      </c>
      <c r="AB24" s="34">
        <f ca="1">SUMIFS(Casalta!$AT:$AT,Casalta!$BC:$BC,Corretores!$N$2,Casalta!$S:$S,Corretores!$C24,Casalta!$BD:$BD,Corretores!$M$1,Casalta!$AP:$AP,Corretores!$AB$1)</f>
        <v>0</v>
      </c>
      <c r="AC24" s="35">
        <f ca="1">SUMIFS(Casalta!$AT:$AT,Casalta!$P:$P,Corretores!$O$2,Casalta!$S:$S,Corretores!$C24,Casalta!$BD:$BD,Corretores!$M$1,Casalta!$AP:$AP,Corretores!$AB$1)</f>
        <v>0</v>
      </c>
      <c r="AD24" s="39">
        <f ca="1">SUMIFS(Casalta!$AT:$AT,Casalta!$BC:$BC,Corretores!$N$2,Casalta!$S:$S,Corretores!$C24,Casalta!$BD:$BD,Corretores!$M$1,Casalta!$AP:$AP,Corretores!$AD$1)</f>
        <v>0</v>
      </c>
      <c r="AE24" s="35">
        <f ca="1">SUMIFS(Casalta!$AT:$AT,Casalta!$P:$P,Corretores!$O$2,Casalta!$S:$S,Corretores!$C24,Casalta!$BD:$BD,Corretores!$M$1,Casalta!$AP:$AP,Corretores!$AD$1)</f>
        <v>0</v>
      </c>
      <c r="AI24" t="s">
        <v>1504</v>
      </c>
      <c r="AJ24" s="2" t="s">
        <v>134</v>
      </c>
      <c r="AK24" t="s">
        <v>1504</v>
      </c>
    </row>
    <row r="25" spans="1:62" x14ac:dyDescent="0.25">
      <c r="A25" t="s">
        <v>201</v>
      </c>
      <c r="B25" t="s">
        <v>192</v>
      </c>
      <c r="C25" s="5" t="s">
        <v>79</v>
      </c>
      <c r="D25" s="5" t="s">
        <v>158</v>
      </c>
      <c r="E25" s="5" t="s">
        <v>149</v>
      </c>
      <c r="F25" s="7" t="str">
        <f t="shared" si="0"/>
        <v>O</v>
      </c>
      <c r="G25" s="7" t="str">
        <f t="shared" si="1"/>
        <v>pelo</v>
      </c>
      <c r="H25" s="7" t="str">
        <f t="shared" si="2"/>
        <v>do</v>
      </c>
      <c r="I25" s="7" t="str">
        <f t="shared" si="3"/>
        <v>Corretor</v>
      </c>
      <c r="J25" s="7" t="str">
        <f t="shared" si="4"/>
        <v>ele</v>
      </c>
      <c r="K25" s="7" t="str">
        <f t="shared" si="5"/>
        <v>um</v>
      </c>
      <c r="L25" t="str">
        <f t="shared" si="6"/>
        <v>Inativo</v>
      </c>
      <c r="M25" s="1">
        <v>1</v>
      </c>
      <c r="N25" s="34">
        <f ca="1">SUMIFS(Casalta!$AT:$AT,Casalta!$BC:$BC,Corretores!$N$2,Casalta!$S:$S,Corretores!$C25,Casalta!$BD:$BD,Corretores!$M$1,Casalta!$AP:$AP,Corretores!$N$1)</f>
        <v>0</v>
      </c>
      <c r="O25" s="39">
        <f ca="1">SUMIFS(Casalta!$AT:$AT,Casalta!$P:$P,Corretores!$O$2,Casalta!$S:$S,Corretores!$C25,Casalta!$BD:$BD,Corretores!$M$1,Casalta!$AP:$AP,Corretores!$N$1)</f>
        <v>0</v>
      </c>
      <c r="P25" s="34">
        <f ca="1">SUMIFS(Casalta!$AT:$AT,Casalta!$BC:$BC,Corretores!$P$2,Casalta!$S:$S,Corretores!$C25,Casalta!$BD:$BD,Corretores!$M$1,Casalta!$AP:$AP,Corretores!$P$1)</f>
        <v>0</v>
      </c>
      <c r="Q25" s="35">
        <f ca="1">SUMIFS(Casalta!$AT:$AT,Casalta!$P:$P,Corretores!$O$2,Casalta!$S:$S,Corretores!$C25,Casalta!$BD:$BD,Corretores!$M$1,Casalta!$AP:$AP,Corretores!$P$1)</f>
        <v>0</v>
      </c>
      <c r="R25" s="34">
        <f ca="1">SUMIFS(Casalta!$AT:$AT,Casalta!$BC:$BC,Corretores!$N$2,Casalta!$S:$S,Corretores!$C25,Casalta!$BD:$BD,Corretores!$M$1,Casalta!$AP:$AP,Corretores!$R$1)</f>
        <v>0</v>
      </c>
      <c r="S25" s="35">
        <f ca="1">SUMIFS(Casalta!$AT:$AT,Casalta!$P:$P,Corretores!$O$2,Casalta!$S:$S,Corretores!$C25,Casalta!$BD:$BD,Corretores!$M$1,Casalta!$AP:$AP,Corretores!$R$1)</f>
        <v>0</v>
      </c>
      <c r="T25" s="45">
        <f ca="1">SUMIFS(Casalta!$AT:$AT,Casalta!$BC:$BC,Corretores!$N$2,Casalta!$S:$S,Corretores!$C25,Casalta!$BD:$BD,Corretores!$M$1,Casalta!$AP:$AP,Corretores!$T$1)</f>
        <v>0</v>
      </c>
      <c r="U25" s="46">
        <f ca="1">SUMIFS(Casalta!$AT:$AT,Casalta!$P:$P,Corretores!$O$2,Casalta!$S:$S,Corretores!$C25,Casalta!$BD:$BD,Corretores!$M$1,Casalta!$AP:$AP,Corretores!$T$1)</f>
        <v>0</v>
      </c>
      <c r="V25" s="34">
        <f ca="1">SUMIFS(Casalta!$AT:$AT,Casalta!$BC:$BC,Corretores!$N$2,Casalta!$S:$S,Corretores!$C25,Casalta!$BD:$BD,Corretores!$M$1,Casalta!$AP:$AP,Corretores!$V$1)</f>
        <v>0</v>
      </c>
      <c r="W25" s="39">
        <f ca="1">SUMIFS(Casalta!$AT:$AT,Casalta!$P:$P,Corretores!$O$2,Casalta!$S:$S,Corretores!$C25,Casalta!$BD:$BD,Corretores!$M$1,Casalta!$AP:$AP,Corretores!$V$1)</f>
        <v>0</v>
      </c>
      <c r="X25" s="34">
        <f ca="1">SUMIFS(Casalta!$AT:$AT,Casalta!$BC:$BC,Corretores!$N$2,Casalta!$S:$S,Corretores!$C25,Casalta!$BD:$BD,Corretores!$M$1,Casalta!$AP:$AP,Corretores!$X$1)</f>
        <v>0</v>
      </c>
      <c r="Y25" s="39">
        <f ca="1">SUMIFS(Casalta!$AT:$AT,Casalta!$P:$P,Corretores!$O$2,Casalta!$S:$S,Corretores!$C25,Casalta!$BD:$BD,Corretores!$M$1,Casalta!$AP:$AP,Corretores!$X$1)</f>
        <v>0</v>
      </c>
      <c r="Z25" s="34">
        <f ca="1">SUMIFS(Casalta!$AT:$AT,Casalta!$BC:$BC,Corretores!$N$2,Casalta!$S:$S,Corretores!$C25,Casalta!$BD:$BD,Corretores!$M$1,Casalta!$AP:$AP,Corretores!$Z$1)</f>
        <v>0</v>
      </c>
      <c r="AA25" s="39">
        <f ca="1">SUMIFS(Casalta!$AT:$AT,Casalta!$P:$P,Corretores!$O$2,Casalta!$S:$S,Corretores!$C25,Casalta!$BD:$BD,Corretores!$M$1,Casalta!$AP:$AP,Corretores!$Z$1)</f>
        <v>0</v>
      </c>
      <c r="AB25" s="34">
        <f ca="1">SUMIFS(Casalta!$AT:$AT,Casalta!$BC:$BC,Corretores!$N$2,Casalta!$S:$S,Corretores!$C25,Casalta!$BD:$BD,Corretores!$M$1,Casalta!$AP:$AP,Corretores!$AB$1)</f>
        <v>0</v>
      </c>
      <c r="AC25" s="35">
        <f ca="1">SUMIFS(Casalta!$AT:$AT,Casalta!$P:$P,Corretores!$O$2,Casalta!$S:$S,Corretores!$C25,Casalta!$BD:$BD,Corretores!$M$1,Casalta!$AP:$AP,Corretores!$AB$1)</f>
        <v>0</v>
      </c>
      <c r="AD25" s="39">
        <f ca="1">SUMIFS(Casalta!$AT:$AT,Casalta!$BC:$BC,Corretores!$N$2,Casalta!$S:$S,Corretores!$C25,Casalta!$BD:$BD,Corretores!$M$1,Casalta!$AP:$AP,Corretores!$AD$1)</f>
        <v>0</v>
      </c>
      <c r="AE25" s="35">
        <f ca="1">SUMIFS(Casalta!$AT:$AT,Casalta!$P:$P,Corretores!$O$2,Casalta!$S:$S,Corretores!$C25,Casalta!$BD:$BD,Corretores!$M$1,Casalta!$AP:$AP,Corretores!$AD$1)</f>
        <v>0</v>
      </c>
      <c r="AI25" t="s">
        <v>1504</v>
      </c>
      <c r="AJ25" t="s">
        <v>64</v>
      </c>
      <c r="AK25" t="s">
        <v>1503</v>
      </c>
    </row>
    <row r="26" spans="1:62" x14ac:dyDescent="0.25">
      <c r="A26" t="s">
        <v>164</v>
      </c>
      <c r="B26" t="s">
        <v>191</v>
      </c>
      <c r="C26" s="5" t="s">
        <v>1815</v>
      </c>
      <c r="D26" s="5" t="s">
        <v>2643</v>
      </c>
      <c r="E26" t="s">
        <v>2634</v>
      </c>
      <c r="F26" s="7" t="str">
        <f t="shared" si="0"/>
        <v>A</v>
      </c>
      <c r="G26" s="7" t="str">
        <f t="shared" ref="G26:G35" si="7">IF(B26="H","pelo","pela")</f>
        <v>pela</v>
      </c>
      <c r="H26" s="7" t="str">
        <f t="shared" ref="H26:H35" si="8">IF(B26="H","do","da")</f>
        <v>da</v>
      </c>
      <c r="I26" s="7" t="str">
        <f t="shared" ref="I26:I35" si="9">IF(B26="H","Corretor","Corretora")</f>
        <v>Corretora</v>
      </c>
      <c r="J26" s="7" t="str">
        <f t="shared" ref="J26:J35" si="10">IF(B26="H","ele","ela")</f>
        <v>ela</v>
      </c>
      <c r="K26" s="7" t="str">
        <f t="shared" ref="K26:K35" si="11">IF(B26="H","um","uma")</f>
        <v>uma</v>
      </c>
      <c r="L26" t="str">
        <f t="shared" si="6"/>
        <v>Ativo</v>
      </c>
      <c r="M26" s="1">
        <v>85</v>
      </c>
      <c r="N26" s="34">
        <f ca="1">SUMIFS(Casalta!$AT:$AT,Casalta!$BC:$BC,Corretores!$N$2,Casalta!$S:$S,Corretores!$C26,Casalta!$BD:$BD,Corretores!$M$1,Casalta!$AP:$AP,Corretores!$N$1)</f>
        <v>0</v>
      </c>
      <c r="O26" s="39">
        <f ca="1">SUMIFS(Casalta!$AT:$AT,Casalta!$P:$P,Corretores!$O$2,Casalta!$S:$S,Corretores!$C26,Casalta!$BD:$BD,Corretores!$M$1,Casalta!$AP:$AP,Corretores!$N$1)</f>
        <v>0</v>
      </c>
      <c r="P26" s="34">
        <f ca="1">SUMIFS(Casalta!$AT:$AT,Casalta!$BC:$BC,Corretores!$P$2,Casalta!$S:$S,Corretores!$C26,Casalta!$BD:$BD,Corretores!$M$1,Casalta!$AP:$AP,Corretores!$P$1)</f>
        <v>0</v>
      </c>
      <c r="Q26" s="35">
        <f ca="1">SUMIFS(Casalta!$AT:$AT,Casalta!$P:$P,Corretores!$O$2,Casalta!$S:$S,Corretores!$C26,Casalta!$BD:$BD,Corretores!$M$1,Casalta!$AP:$AP,Corretores!$P$1)</f>
        <v>0</v>
      </c>
      <c r="R26" s="34">
        <f ca="1">SUMIFS(Casalta!$AT:$AT,Casalta!$BC:$BC,Corretores!$N$2,Casalta!$S:$S,Corretores!$C26,Casalta!$BD:$BD,Corretores!$M$1,Casalta!$AP:$AP,Corretores!$R$1)</f>
        <v>0</v>
      </c>
      <c r="S26" s="35">
        <f ca="1">SUMIFS(Casalta!$AT:$AT,Casalta!$P:$P,Corretores!$O$2,Casalta!$S:$S,Corretores!$C26,Casalta!$BD:$BD,Corretores!$M$1,Casalta!$AP:$AP,Corretores!$R$1)</f>
        <v>0</v>
      </c>
      <c r="T26" s="45">
        <f ca="1">SUMIFS(Casalta!$AT:$AT,Casalta!$BC:$BC,Corretores!$N$2,Casalta!$S:$S,Corretores!$C26,Casalta!$BD:$BD,Corretores!$M$1,Casalta!$AP:$AP,Corretores!$T$1)</f>
        <v>0</v>
      </c>
      <c r="U26" s="46">
        <f ca="1">SUMIFS(Casalta!$AT:$AT,Casalta!$P:$P,Corretores!$O$2,Casalta!$S:$S,Corretores!$C26,Casalta!$BD:$BD,Corretores!$M$1,Casalta!$AP:$AP,Corretores!$T$1)</f>
        <v>0</v>
      </c>
      <c r="V26" s="34">
        <f ca="1">SUMIFS(Casalta!$AT:$AT,Casalta!$BC:$BC,Corretores!$N$2,Casalta!$S:$S,Corretores!$C26,Casalta!$BD:$BD,Corretores!$M$1,Casalta!$AP:$AP,Corretores!$V$1)</f>
        <v>0</v>
      </c>
      <c r="W26" s="39">
        <f ca="1">SUMIFS(Casalta!$AT:$AT,Casalta!$P:$P,Corretores!$O$2,Casalta!$S:$S,Corretores!$C26,Casalta!$BD:$BD,Corretores!$M$1,Casalta!$AP:$AP,Corretores!$V$1)</f>
        <v>0</v>
      </c>
      <c r="X26" s="34">
        <f ca="1">SUMIFS(Casalta!$AT:$AT,Casalta!$BC:$BC,Corretores!$N$2,Casalta!$S:$S,Corretores!$C26,Casalta!$BD:$BD,Corretores!$M$1,Casalta!$AP:$AP,Corretores!$X$1)</f>
        <v>0</v>
      </c>
      <c r="Y26" s="39">
        <f ca="1">SUMIFS(Casalta!$AT:$AT,Casalta!$P:$P,Corretores!$O$2,Casalta!$S:$S,Corretores!$C26,Casalta!$BD:$BD,Corretores!$M$1,Casalta!$AP:$AP,Corretores!$X$1)</f>
        <v>0</v>
      </c>
      <c r="Z26" s="34">
        <f ca="1">SUMIFS(Casalta!$AT:$AT,Casalta!$BC:$BC,Corretores!$N$2,Casalta!$S:$S,Corretores!$C26,Casalta!$BD:$BD,Corretores!$M$1,Casalta!$AP:$AP,Corretores!$Z$1)</f>
        <v>0</v>
      </c>
      <c r="AA26" s="39">
        <f ca="1">SUMIFS(Casalta!$AT:$AT,Casalta!$P:$P,Corretores!$O$2,Casalta!$S:$S,Corretores!$C26,Casalta!$BD:$BD,Corretores!$M$1,Casalta!$AP:$AP,Corretores!$Z$1)</f>
        <v>0</v>
      </c>
      <c r="AB26" s="34">
        <f ca="1">SUMIFS(Casalta!$AT:$AT,Casalta!$BC:$BC,Corretores!$N$2,Casalta!$S:$S,Corretores!$C26,Casalta!$BD:$BD,Corretores!$M$1,Casalta!$AP:$AP,Corretores!$AB$1)</f>
        <v>0</v>
      </c>
      <c r="AC26" s="35">
        <f ca="1">SUMIFS(Casalta!$AT:$AT,Casalta!$P:$P,Corretores!$O$2,Casalta!$S:$S,Corretores!$C26,Casalta!$BD:$BD,Corretores!$M$1,Casalta!$AP:$AP,Corretores!$AB$1)</f>
        <v>0</v>
      </c>
      <c r="AD26" s="39">
        <f ca="1">SUMIFS(Casalta!$AT:$AT,Casalta!$BC:$BC,Corretores!$N$2,Casalta!$S:$S,Corretores!$C26,Casalta!$BD:$BD,Corretores!$M$1,Casalta!$AP:$AP,Corretores!$AD$1)</f>
        <v>0</v>
      </c>
      <c r="AE26" s="35">
        <f ca="1">SUMIFS(Casalta!$AT:$AT,Casalta!$P:$P,Corretores!$O$2,Casalta!$S:$S,Corretores!$C26,Casalta!$BD:$BD,Corretores!$M$1,Casalta!$AP:$AP,Corretores!$AD$1)</f>
        <v>0</v>
      </c>
      <c r="AI26" t="s">
        <v>1504</v>
      </c>
      <c r="AJ26" t="s">
        <v>14</v>
      </c>
      <c r="AK26" t="s">
        <v>1502</v>
      </c>
      <c r="BJ26" s="5" t="s">
        <v>197</v>
      </c>
    </row>
    <row r="27" spans="1:62" x14ac:dyDescent="0.25">
      <c r="A27" t="s">
        <v>164</v>
      </c>
      <c r="B27" t="s">
        <v>1786</v>
      </c>
      <c r="C27" s="5" t="s">
        <v>2644</v>
      </c>
      <c r="D27" s="5" t="s">
        <v>2646</v>
      </c>
      <c r="E27" s="4" t="s">
        <v>2645</v>
      </c>
      <c r="F27" s="7" t="str">
        <f t="shared" si="0"/>
        <v>A</v>
      </c>
      <c r="G27" s="7" t="str">
        <f t="shared" si="7"/>
        <v>pela</v>
      </c>
      <c r="H27" s="7" t="str">
        <f t="shared" si="8"/>
        <v>da</v>
      </c>
      <c r="I27" s="7" t="str">
        <f t="shared" si="9"/>
        <v>Corretora</v>
      </c>
      <c r="J27" s="7" t="str">
        <f t="shared" si="10"/>
        <v>ela</v>
      </c>
      <c r="K27" s="7" t="str">
        <f t="shared" si="11"/>
        <v>uma</v>
      </c>
      <c r="L27" t="str">
        <f t="shared" si="6"/>
        <v>Ativo</v>
      </c>
      <c r="M27" s="1">
        <v>1</v>
      </c>
      <c r="N27" s="34">
        <f ca="1">SUMIFS(Casalta!$AT:$AT,Casalta!$BC:$BC,Corretores!$N$2,Casalta!$S:$S,Corretores!$C27,Casalta!$BD:$BD,Corretores!$M$1,Casalta!$AP:$AP,Corretores!$N$1)</f>
        <v>0</v>
      </c>
      <c r="O27" s="39">
        <f ca="1">SUMIFS(Casalta!$AT:$AT,Casalta!$P:$P,Corretores!$O$2,Casalta!$S:$S,Corretores!$C27,Casalta!$BD:$BD,Corretores!$M$1,Casalta!$AP:$AP,Corretores!$N$1)</f>
        <v>0</v>
      </c>
      <c r="P27" s="34">
        <f ca="1">SUMIFS(Casalta!$AT:$AT,Casalta!$BC:$BC,Corretores!$P$2,Casalta!$S:$S,Corretores!$C27,Casalta!$BD:$BD,Corretores!$M$1,Casalta!$AP:$AP,Corretores!$P$1)</f>
        <v>0</v>
      </c>
      <c r="Q27" s="35">
        <f ca="1">SUMIFS(Casalta!$AT:$AT,Casalta!$P:$P,Corretores!$O$2,Casalta!$S:$S,Corretores!$C27,Casalta!$BD:$BD,Corretores!$M$1,Casalta!$AP:$AP,Corretores!$P$1)</f>
        <v>0</v>
      </c>
      <c r="R27" s="34">
        <f ca="1">SUMIFS(Casalta!$AT:$AT,Casalta!$BC:$BC,Corretores!$N$2,Casalta!$S:$S,Corretores!$C27,Casalta!$BD:$BD,Corretores!$M$1,Casalta!$AP:$AP,Corretores!$R$1)</f>
        <v>0</v>
      </c>
      <c r="S27" s="35">
        <f ca="1">SUMIFS(Casalta!$AT:$AT,Casalta!$P:$P,Corretores!$O$2,Casalta!$S:$S,Corretores!$C27,Casalta!$BD:$BD,Corretores!$M$1,Casalta!$AP:$AP,Corretores!$R$1)</f>
        <v>0</v>
      </c>
      <c r="T27" s="45">
        <f ca="1">SUMIFS(Casalta!$AT:$AT,Casalta!$BC:$BC,Corretores!$N$2,Casalta!$S:$S,Corretores!$C27,Casalta!$BD:$BD,Corretores!$M$1,Casalta!$AP:$AP,Corretores!$T$1)</f>
        <v>0</v>
      </c>
      <c r="U27" s="46">
        <f ca="1">SUMIFS(Casalta!$AT:$AT,Casalta!$P:$P,Corretores!$O$2,Casalta!$S:$S,Corretores!$C27,Casalta!$BD:$BD,Corretores!$M$1,Casalta!$AP:$AP,Corretores!$T$1)</f>
        <v>0</v>
      </c>
      <c r="V27" s="34">
        <f ca="1">SUMIFS(Casalta!$AT:$AT,Casalta!$BC:$BC,Corretores!$N$2,Casalta!$S:$S,Corretores!$C27,Casalta!$BD:$BD,Corretores!$M$1,Casalta!$AP:$AP,Corretores!$V$1)</f>
        <v>0</v>
      </c>
      <c r="W27" s="39">
        <f ca="1">SUMIFS(Casalta!$AT:$AT,Casalta!$P:$P,Corretores!$O$2,Casalta!$S:$S,Corretores!$C27,Casalta!$BD:$BD,Corretores!$M$1,Casalta!$AP:$AP,Corretores!$V$1)</f>
        <v>0</v>
      </c>
      <c r="X27" s="34">
        <f ca="1">SUMIFS(Casalta!$AT:$AT,Casalta!$BC:$BC,Corretores!$N$2,Casalta!$S:$S,Corretores!$C27,Casalta!$BD:$BD,Corretores!$M$1,Casalta!$AP:$AP,Corretores!$X$1)</f>
        <v>0</v>
      </c>
      <c r="Y27" s="39">
        <f ca="1">SUMIFS(Casalta!$AT:$AT,Casalta!$P:$P,Corretores!$O$2,Casalta!$S:$S,Corretores!$C27,Casalta!$BD:$BD,Corretores!$M$1,Casalta!$AP:$AP,Corretores!$X$1)</f>
        <v>0</v>
      </c>
      <c r="Z27" s="34">
        <f ca="1">SUMIFS(Casalta!$AT:$AT,Casalta!$BC:$BC,Corretores!$N$2,Casalta!$S:$S,Corretores!$C27,Casalta!$BD:$BD,Corretores!$M$1,Casalta!$AP:$AP,Corretores!$Z$1)</f>
        <v>0</v>
      </c>
      <c r="AA27" s="39">
        <f ca="1">SUMIFS(Casalta!$AT:$AT,Casalta!$P:$P,Corretores!$O$2,Casalta!$S:$S,Corretores!$C27,Casalta!$BD:$BD,Corretores!$M$1,Casalta!$AP:$AP,Corretores!$Z$1)</f>
        <v>0</v>
      </c>
      <c r="AB27" s="34">
        <f ca="1">SUMIFS(Casalta!$AT:$AT,Casalta!$BC:$BC,Corretores!$N$2,Casalta!$S:$S,Corretores!$C27,Casalta!$BD:$BD,Corretores!$M$1,Casalta!$AP:$AP,Corretores!$AB$1)</f>
        <v>0</v>
      </c>
      <c r="AC27" s="35">
        <f ca="1">SUMIFS(Casalta!$AT:$AT,Casalta!$P:$P,Corretores!$O$2,Casalta!$S:$S,Corretores!$C27,Casalta!$BD:$BD,Corretores!$M$1,Casalta!$AP:$AP,Corretores!$AB$1)</f>
        <v>0</v>
      </c>
      <c r="AD27" s="39">
        <f ca="1">SUMIFS(Casalta!$AT:$AT,Casalta!$BC:$BC,Corretores!$N$2,Casalta!$S:$S,Corretores!$C27,Casalta!$BD:$BD,Corretores!$M$1,Casalta!$AP:$AP,Corretores!$AD$1)</f>
        <v>0</v>
      </c>
      <c r="AE27" s="35">
        <f ca="1">SUMIFS(Casalta!$AT:$AT,Casalta!$P:$P,Corretores!$O$2,Casalta!$S:$S,Corretores!$C27,Casalta!$BD:$BD,Corretores!$M$1,Casalta!$AP:$AP,Corretores!$AD$1)</f>
        <v>0</v>
      </c>
      <c r="AI27" t="s">
        <v>1505</v>
      </c>
      <c r="AJ27" t="s">
        <v>57</v>
      </c>
      <c r="AK27" t="s">
        <v>1503</v>
      </c>
      <c r="BJ27" s="5" t="s">
        <v>70</v>
      </c>
    </row>
    <row r="28" spans="1:62" x14ac:dyDescent="0.25">
      <c r="A28" t="s">
        <v>164</v>
      </c>
      <c r="B28" t="s">
        <v>192</v>
      </c>
      <c r="C28" s="5" t="s">
        <v>2708</v>
      </c>
      <c r="D28" s="5" t="s">
        <v>2810</v>
      </c>
      <c r="E28" s="4" t="s">
        <v>2811</v>
      </c>
      <c r="F28" s="7" t="str">
        <f t="shared" si="0"/>
        <v>O</v>
      </c>
      <c r="G28" s="7" t="str">
        <f t="shared" si="7"/>
        <v>pelo</v>
      </c>
      <c r="H28" s="7" t="str">
        <f t="shared" si="8"/>
        <v>do</v>
      </c>
      <c r="I28" s="7" t="str">
        <f t="shared" si="9"/>
        <v>Corretor</v>
      </c>
      <c r="J28" s="7" t="str">
        <f t="shared" si="10"/>
        <v>ele</v>
      </c>
      <c r="K28" s="7" t="str">
        <f t="shared" si="11"/>
        <v>um</v>
      </c>
      <c r="L28" t="str">
        <f>A28</f>
        <v>Ativo</v>
      </c>
      <c r="M28" s="1">
        <v>95</v>
      </c>
      <c r="N28" s="34">
        <f ca="1">SUMIFS(Casalta!$AT:$AT,Casalta!$BC:$BC,Corretores!$N$2,Casalta!$S:$S,Corretores!$C28,Casalta!$BD:$BD,Corretores!$M$1,Casalta!$AP:$AP,Corretores!$N$1)</f>
        <v>0</v>
      </c>
      <c r="O28" s="39">
        <f ca="1">SUMIFS(Casalta!$AT:$AT,Casalta!$P:$P,Corretores!$O$2,Casalta!$S:$S,Corretores!$C28,Casalta!$BD:$BD,Corretores!$M$1,Casalta!$AP:$AP,Corretores!$N$1)</f>
        <v>0</v>
      </c>
      <c r="P28" s="34">
        <f ca="1">SUMIFS(Casalta!$AT:$AT,Casalta!$BC:$BC,Corretores!$P$2,Casalta!$S:$S,Corretores!$C28,Casalta!$BD:$BD,Corretores!$M$1,Casalta!$AP:$AP,Corretores!$P$1)</f>
        <v>0</v>
      </c>
      <c r="Q28" s="35">
        <f ca="1">SUMIFS(Casalta!$AT:$AT,Casalta!$P:$P,Corretores!$O$2,Casalta!$S:$S,Corretores!$C28,Casalta!$BD:$BD,Corretores!$M$1,Casalta!$AP:$AP,Corretores!$P$1)</f>
        <v>0</v>
      </c>
      <c r="R28" s="34">
        <f ca="1">SUMIFS(Casalta!$AT:$AT,Casalta!$BC:$BC,Corretores!$N$2,Casalta!$S:$S,Corretores!$C28,Casalta!$BD:$BD,Corretores!$M$1,Casalta!$AP:$AP,Corretores!$R$1)</f>
        <v>0</v>
      </c>
      <c r="S28" s="35">
        <f ca="1">SUMIFS(Casalta!$AT:$AT,Casalta!$P:$P,Corretores!$O$2,Casalta!$S:$S,Corretores!$C28,Casalta!$BD:$BD,Corretores!$M$1,Casalta!$AP:$AP,Corretores!$R$1)</f>
        <v>0</v>
      </c>
      <c r="T28" s="45">
        <f ca="1">SUMIFS(Casalta!$AT:$AT,Casalta!$BC:$BC,Corretores!$N$2,Casalta!$S:$S,Corretores!$C28,Casalta!$BD:$BD,Corretores!$M$1,Casalta!$AP:$AP,Corretores!$T$1)</f>
        <v>0</v>
      </c>
      <c r="U28" s="46">
        <f ca="1">SUMIFS(Casalta!$AT:$AT,Casalta!$P:$P,Corretores!$O$2,Casalta!$S:$S,Corretores!$C28,Casalta!$BD:$BD,Corretores!$M$1,Casalta!$AP:$AP,Corretores!$T$1)</f>
        <v>0</v>
      </c>
      <c r="V28" s="34">
        <f ca="1">SUMIFS(Casalta!$AT:$AT,Casalta!$BC:$BC,Corretores!$N$2,Casalta!$S:$S,Corretores!$C28,Casalta!$BD:$BD,Corretores!$M$1,Casalta!$AP:$AP,Corretores!$V$1)</f>
        <v>0</v>
      </c>
      <c r="W28" s="39">
        <f ca="1">SUMIFS(Casalta!$AT:$AT,Casalta!$P:$P,Corretores!$O$2,Casalta!$S:$S,Corretores!$C28,Casalta!$BD:$BD,Corretores!$M$1,Casalta!$AP:$AP,Corretores!$V$1)</f>
        <v>0</v>
      </c>
      <c r="X28" s="34">
        <f ca="1">SUMIFS(Casalta!$AT:$AT,Casalta!$BC:$BC,Corretores!$N$2,Casalta!$S:$S,Corretores!$C28,Casalta!$BD:$BD,Corretores!$M$1,Casalta!$AP:$AP,Corretores!$X$1)</f>
        <v>0</v>
      </c>
      <c r="Y28" s="39">
        <f ca="1">SUMIFS(Casalta!$AT:$AT,Casalta!$P:$P,Corretores!$O$2,Casalta!$S:$S,Corretores!$C28,Casalta!$BD:$BD,Corretores!$M$1,Casalta!$AP:$AP,Corretores!$X$1)</f>
        <v>0</v>
      </c>
      <c r="Z28" s="34">
        <f ca="1">SUMIFS(Casalta!$AT:$AT,Casalta!$BC:$BC,Corretores!$N$2,Casalta!$S:$S,Corretores!$C28,Casalta!$BD:$BD,Corretores!$M$1,Casalta!$AP:$AP,Corretores!$Z$1)</f>
        <v>0</v>
      </c>
      <c r="AA28" s="39">
        <f ca="1">SUMIFS(Casalta!$AT:$AT,Casalta!$P:$P,Corretores!$O$2,Casalta!$S:$S,Corretores!$C28,Casalta!$BD:$BD,Corretores!$M$1,Casalta!$AP:$AP,Corretores!$Z$1)</f>
        <v>0</v>
      </c>
      <c r="AB28" s="34">
        <f ca="1">SUMIFS(Casalta!$AT:$AT,Casalta!$BC:$BC,Corretores!$N$2,Casalta!$S:$S,Corretores!$C28,Casalta!$BD:$BD,Corretores!$M$1,Casalta!$AP:$AP,Corretores!$AB$1)</f>
        <v>0</v>
      </c>
      <c r="AC28" s="35">
        <f ca="1">SUMIFS(Casalta!$AT:$AT,Casalta!$P:$P,Corretores!$O$2,Casalta!$S:$S,Corretores!$C28,Casalta!$BD:$BD,Corretores!$M$1,Casalta!$AP:$AP,Corretores!$AB$1)</f>
        <v>0</v>
      </c>
      <c r="AD28" s="39">
        <f ca="1">SUMIFS(Casalta!$AT:$AT,Casalta!$BC:$BC,Corretores!$N$2,Casalta!$S:$S,Corretores!$C28,Casalta!$BD:$BD,Corretores!$M$1,Casalta!$AP:$AP,Corretores!$AD$1)</f>
        <v>0</v>
      </c>
      <c r="AE28" s="35">
        <f ca="1">SUMIFS(Casalta!$AT:$AT,Casalta!$P:$P,Corretores!$O$2,Casalta!$S:$S,Corretores!$C28,Casalta!$BD:$BD,Corretores!$M$1,Casalta!$AP:$AP,Corretores!$AD$1)</f>
        <v>0</v>
      </c>
      <c r="AI28" t="s">
        <v>1505</v>
      </c>
      <c r="AJ28" s="2" t="s">
        <v>111</v>
      </c>
      <c r="AK28" t="s">
        <v>1502</v>
      </c>
      <c r="BJ28" s="5" t="s">
        <v>75</v>
      </c>
    </row>
    <row r="29" spans="1:62" x14ac:dyDescent="0.25">
      <c r="A29" t="s">
        <v>164</v>
      </c>
      <c r="B29" t="s">
        <v>1786</v>
      </c>
      <c r="C29" s="5" t="s">
        <v>3069</v>
      </c>
      <c r="D29" s="5" t="s">
        <v>3070</v>
      </c>
      <c r="E29" s="4" t="s">
        <v>3071</v>
      </c>
      <c r="F29" s="7" t="str">
        <f t="shared" si="0"/>
        <v>A</v>
      </c>
      <c r="G29" s="7" t="str">
        <f t="shared" si="7"/>
        <v>pela</v>
      </c>
      <c r="H29" s="7" t="str">
        <f t="shared" si="8"/>
        <v>da</v>
      </c>
      <c r="I29" s="7" t="str">
        <f t="shared" si="9"/>
        <v>Corretora</v>
      </c>
      <c r="J29" s="7" t="str">
        <f t="shared" si="10"/>
        <v>ela</v>
      </c>
      <c r="K29" s="7" t="str">
        <f t="shared" si="11"/>
        <v>uma</v>
      </c>
      <c r="L29" t="str">
        <f t="shared" si="6"/>
        <v>Ativo</v>
      </c>
      <c r="M29" s="1">
        <v>1</v>
      </c>
      <c r="N29" s="34">
        <f ca="1">SUMIFS(Casalta!$AT:$AT,Casalta!$BC:$BC,Corretores!$N$2,Casalta!$S:$S,Corretores!$C29,Casalta!$BD:$BD,Corretores!$M$1,Casalta!$AP:$AP,Corretores!$N$1)</f>
        <v>0</v>
      </c>
      <c r="O29" s="39">
        <f ca="1">SUMIFS(Casalta!$AT:$AT,Casalta!$P:$P,Corretores!$O$2,Casalta!$S:$S,Corretores!$C29,Casalta!$BD:$BD,Corretores!$M$1,Casalta!$AP:$AP,Corretores!$N$1)</f>
        <v>0</v>
      </c>
      <c r="P29" s="34">
        <f ca="1">SUMIFS(Casalta!$AT:$AT,Casalta!$BC:$BC,Corretores!$P$2,Casalta!$S:$S,Corretores!$C29,Casalta!$BD:$BD,Corretores!$M$1,Casalta!$AP:$AP,Corretores!$P$1)</f>
        <v>0</v>
      </c>
      <c r="Q29" s="35">
        <f ca="1">SUMIFS(Casalta!$AT:$AT,Casalta!$P:$P,Corretores!$O$2,Casalta!$S:$S,Corretores!$C29,Casalta!$BD:$BD,Corretores!$M$1,Casalta!$AP:$AP,Corretores!$P$1)</f>
        <v>0</v>
      </c>
      <c r="R29" s="34">
        <f ca="1">SUMIFS(Casalta!$AT:$AT,Casalta!$BC:$BC,Corretores!$N$2,Casalta!$S:$S,Corretores!$C29,Casalta!$BD:$BD,Corretores!$M$1,Casalta!$AP:$AP,Corretores!$R$1)</f>
        <v>0</v>
      </c>
      <c r="S29" s="35">
        <f ca="1">SUMIFS(Casalta!$AT:$AT,Casalta!$P:$P,Corretores!$O$2,Casalta!$S:$S,Corretores!$C29,Casalta!$BD:$BD,Corretores!$M$1,Casalta!$AP:$AP,Corretores!$R$1)</f>
        <v>0</v>
      </c>
      <c r="T29" s="45">
        <f ca="1">SUMIFS(Casalta!$AT:$AT,Casalta!$BC:$BC,Corretores!$N$2,Casalta!$S:$S,Corretores!$C29,Casalta!$BD:$BD,Corretores!$M$1,Casalta!$AP:$AP,Corretores!$T$1)</f>
        <v>0</v>
      </c>
      <c r="U29" s="46">
        <f ca="1">SUMIFS(Casalta!$AT:$AT,Casalta!$P:$P,Corretores!$O$2,Casalta!$S:$S,Corretores!$C29,Casalta!$BD:$BD,Corretores!$M$1,Casalta!$AP:$AP,Corretores!$T$1)</f>
        <v>0</v>
      </c>
      <c r="V29" s="34">
        <f ca="1">SUMIFS(Casalta!$AT:$AT,Casalta!$BC:$BC,Corretores!$N$2,Casalta!$S:$S,Corretores!$C29,Casalta!$BD:$BD,Corretores!$M$1,Casalta!$AP:$AP,Corretores!$V$1)</f>
        <v>0</v>
      </c>
      <c r="W29" s="39">
        <f ca="1">SUMIFS(Casalta!$AT:$AT,Casalta!$P:$P,Corretores!$O$2,Casalta!$S:$S,Corretores!$C29,Casalta!$BD:$BD,Corretores!$M$1,Casalta!$AP:$AP,Corretores!$V$1)</f>
        <v>0</v>
      </c>
      <c r="X29" s="34">
        <f ca="1">SUMIFS(Casalta!$AT:$AT,Casalta!$BC:$BC,Corretores!$N$2,Casalta!$S:$S,Corretores!$C29,Casalta!$BD:$BD,Corretores!$M$1,Casalta!$AP:$AP,Corretores!$X$1)</f>
        <v>0</v>
      </c>
      <c r="Y29" s="39">
        <f ca="1">SUMIFS(Casalta!$AT:$AT,Casalta!$P:$P,Corretores!$O$2,Casalta!$S:$S,Corretores!$C29,Casalta!$BD:$BD,Corretores!$M$1,Casalta!$AP:$AP,Corretores!$X$1)</f>
        <v>0</v>
      </c>
      <c r="Z29" s="34">
        <f ca="1">SUMIFS(Casalta!$AT:$AT,Casalta!$BC:$BC,Corretores!$N$2,Casalta!$S:$S,Corretores!$C29,Casalta!$BD:$BD,Corretores!$M$1,Casalta!$AP:$AP,Corretores!$Z$1)</f>
        <v>0</v>
      </c>
      <c r="AA29" s="39">
        <f ca="1">SUMIFS(Casalta!$AT:$AT,Casalta!$P:$P,Corretores!$O$2,Casalta!$S:$S,Corretores!$C29,Casalta!$BD:$BD,Corretores!$M$1,Casalta!$AP:$AP,Corretores!$Z$1)</f>
        <v>0</v>
      </c>
      <c r="AB29" s="34">
        <f ca="1">SUMIFS(Casalta!$AT:$AT,Casalta!$BC:$BC,Corretores!$N$2,Casalta!$S:$S,Corretores!$C29,Casalta!$BD:$BD,Corretores!$M$1,Casalta!$AP:$AP,Corretores!$AB$1)</f>
        <v>0</v>
      </c>
      <c r="AC29" s="35">
        <f ca="1">SUMIFS(Casalta!$AT:$AT,Casalta!$P:$P,Corretores!$O$2,Casalta!$S:$S,Corretores!$C29,Casalta!$BD:$BD,Corretores!$M$1,Casalta!$AP:$AP,Corretores!$AB$1)</f>
        <v>0</v>
      </c>
      <c r="AD29" s="39">
        <f ca="1">SUMIFS(Casalta!$AT:$AT,Casalta!$BC:$BC,Corretores!$N$2,Casalta!$S:$S,Corretores!$C29,Casalta!$BD:$BD,Corretores!$M$1,Casalta!$AP:$AP,Corretores!$AD$1)</f>
        <v>0</v>
      </c>
      <c r="AE29" s="35">
        <f ca="1">SUMIFS(Casalta!$AT:$AT,Casalta!$P:$P,Corretores!$O$2,Casalta!$S:$S,Corretores!$C29,Casalta!$BD:$BD,Corretores!$M$1,Casalta!$AP:$AP,Corretores!$AD$1)</f>
        <v>0</v>
      </c>
      <c r="AI29" t="s">
        <v>1505</v>
      </c>
      <c r="AJ29" s="2" t="s">
        <v>56</v>
      </c>
      <c r="AK29" t="s">
        <v>1505</v>
      </c>
    </row>
    <row r="30" spans="1:62" x14ac:dyDescent="0.25">
      <c r="A30" t="s">
        <v>164</v>
      </c>
      <c r="B30" t="s">
        <v>191</v>
      </c>
      <c r="C30" s="5" t="s">
        <v>3193</v>
      </c>
      <c r="D30" s="5" t="s">
        <v>3194</v>
      </c>
      <c r="E30" s="4" t="s">
        <v>3195</v>
      </c>
      <c r="F30" s="7" t="str">
        <f t="shared" si="0"/>
        <v>A</v>
      </c>
      <c r="G30" s="7" t="str">
        <f t="shared" si="7"/>
        <v>pela</v>
      </c>
      <c r="H30" s="7" t="str">
        <f t="shared" si="8"/>
        <v>da</v>
      </c>
      <c r="I30" s="7" t="str">
        <f t="shared" si="9"/>
        <v>Corretora</v>
      </c>
      <c r="J30" s="7" t="str">
        <f t="shared" si="10"/>
        <v>ela</v>
      </c>
      <c r="K30" s="7" t="str">
        <f t="shared" si="11"/>
        <v>uma</v>
      </c>
      <c r="L30" t="str">
        <f t="shared" si="6"/>
        <v>Ativo</v>
      </c>
      <c r="M30" s="1">
        <v>1</v>
      </c>
      <c r="N30" s="34">
        <f ca="1">SUMIFS(Casalta!$AT:$AT,Casalta!$BC:$BC,Corretores!$N$2,Casalta!$S:$S,Corretores!$C30,Casalta!$BD:$BD,Corretores!$M$1,Casalta!$AP:$AP,Corretores!$N$1)</f>
        <v>0</v>
      </c>
      <c r="O30" s="39">
        <f ca="1">SUMIFS(Casalta!$AT:$AT,Casalta!$P:$P,Corretores!$O$2,Casalta!$S:$S,Corretores!$C30,Casalta!$BD:$BD,Corretores!$M$1,Casalta!$AP:$AP,Corretores!$N$1)</f>
        <v>0</v>
      </c>
      <c r="P30" s="34">
        <f ca="1">SUMIFS(Casalta!$AT:$AT,Casalta!$BC:$BC,Corretores!$P$2,Casalta!$S:$S,Corretores!$C30,Casalta!$BD:$BD,Corretores!$M$1,Casalta!$AP:$AP,Corretores!$P$1)</f>
        <v>0</v>
      </c>
      <c r="Q30" s="35">
        <f ca="1">SUMIFS(Casalta!$AT:$AT,Casalta!$P:$P,Corretores!$O$2,Casalta!$S:$S,Corretores!$C30,Casalta!$BD:$BD,Corretores!$M$1,Casalta!$AP:$AP,Corretores!$P$1)</f>
        <v>0</v>
      </c>
      <c r="R30" s="34">
        <f ca="1">SUMIFS(Casalta!$AT:$AT,Casalta!$BC:$BC,Corretores!$N$2,Casalta!$S:$S,Corretores!$C30,Casalta!$BD:$BD,Corretores!$M$1,Casalta!$AP:$AP,Corretores!$R$1)</f>
        <v>0</v>
      </c>
      <c r="S30" s="35">
        <f ca="1">SUMIFS(Casalta!$AT:$AT,Casalta!$P:$P,Corretores!$O$2,Casalta!$S:$S,Corretores!$C30,Casalta!$BD:$BD,Corretores!$M$1,Casalta!$AP:$AP,Corretores!$R$1)</f>
        <v>0</v>
      </c>
      <c r="T30" s="45">
        <f ca="1">SUMIFS(Casalta!$AT:$AT,Casalta!$BC:$BC,Corretores!$N$2,Casalta!$S:$S,Corretores!$C30,Casalta!$BD:$BD,Corretores!$M$1,Casalta!$AP:$AP,Corretores!$T$1)</f>
        <v>0</v>
      </c>
      <c r="U30" s="46">
        <f ca="1">SUMIFS(Casalta!$AT:$AT,Casalta!$P:$P,Corretores!$O$2,Casalta!$S:$S,Corretores!$C30,Casalta!$BD:$BD,Corretores!$M$1,Casalta!$AP:$AP,Corretores!$T$1)</f>
        <v>0</v>
      </c>
      <c r="V30" s="34">
        <f ca="1">SUMIFS(Casalta!$AT:$AT,Casalta!$BC:$BC,Corretores!$N$2,Casalta!$S:$S,Corretores!$C30,Casalta!$BD:$BD,Corretores!$M$1,Casalta!$AP:$AP,Corretores!$V$1)</f>
        <v>0</v>
      </c>
      <c r="W30" s="39">
        <f ca="1">SUMIFS(Casalta!$AT:$AT,Casalta!$P:$P,Corretores!$O$2,Casalta!$S:$S,Corretores!$C30,Casalta!$BD:$BD,Corretores!$M$1,Casalta!$AP:$AP,Corretores!$V$1)</f>
        <v>0</v>
      </c>
      <c r="X30" s="34">
        <f ca="1">SUMIFS(Casalta!$AT:$AT,Casalta!$BC:$BC,Corretores!$N$2,Casalta!$S:$S,Corretores!$C30,Casalta!$BD:$BD,Corretores!$M$1,Casalta!$AP:$AP,Corretores!$X$1)</f>
        <v>0</v>
      </c>
      <c r="Y30" s="39">
        <f ca="1">SUMIFS(Casalta!$AT:$AT,Casalta!$P:$P,Corretores!$O$2,Casalta!$S:$S,Corretores!$C30,Casalta!$BD:$BD,Corretores!$M$1,Casalta!$AP:$AP,Corretores!$X$1)</f>
        <v>0</v>
      </c>
      <c r="Z30" s="34">
        <f ca="1">SUMIFS(Casalta!$AT:$AT,Casalta!$BC:$BC,Corretores!$N$2,Casalta!$S:$S,Corretores!$C30,Casalta!$BD:$BD,Corretores!$M$1,Casalta!$AP:$AP,Corretores!$Z$1)</f>
        <v>0</v>
      </c>
      <c r="AA30" s="39">
        <f ca="1">SUMIFS(Casalta!$AT:$AT,Casalta!$P:$P,Corretores!$O$2,Casalta!$S:$S,Corretores!$C30,Casalta!$BD:$BD,Corretores!$M$1,Casalta!$AP:$AP,Corretores!$Z$1)</f>
        <v>0</v>
      </c>
      <c r="AB30" s="34">
        <f ca="1">SUMIFS(Casalta!$AT:$AT,Casalta!$BC:$BC,Corretores!$N$2,Casalta!$S:$S,Corretores!$C30,Casalta!$BD:$BD,Corretores!$M$1,Casalta!$AP:$AP,Corretores!$AB$1)</f>
        <v>0</v>
      </c>
      <c r="AC30" s="35">
        <f ca="1">SUMIFS(Casalta!$AT:$AT,Casalta!$P:$P,Corretores!$O$2,Casalta!$S:$S,Corretores!$C30,Casalta!$BD:$BD,Corretores!$M$1,Casalta!$AP:$AP,Corretores!$AB$1)</f>
        <v>0</v>
      </c>
      <c r="AD30" s="39">
        <f ca="1">SUMIFS(Casalta!$AT:$AT,Casalta!$BC:$BC,Corretores!$N$2,Casalta!$S:$S,Corretores!$C30,Casalta!$BD:$BD,Corretores!$M$1,Casalta!$AP:$AP,Corretores!$AD$1)</f>
        <v>0</v>
      </c>
      <c r="AE30" s="35">
        <f ca="1">SUMIFS(Casalta!$AT:$AT,Casalta!$P:$P,Corretores!$O$2,Casalta!$S:$S,Corretores!$C30,Casalta!$BD:$BD,Corretores!$M$1,Casalta!$AP:$AP,Corretores!$AD$1)</f>
        <v>0</v>
      </c>
      <c r="AI30" t="s">
        <v>1505</v>
      </c>
      <c r="AJ30" s="2" t="s">
        <v>60</v>
      </c>
      <c r="AK30" t="s">
        <v>1505</v>
      </c>
    </row>
    <row r="31" spans="1:62" x14ac:dyDescent="0.25">
      <c r="A31" t="s">
        <v>164</v>
      </c>
      <c r="B31" t="s">
        <v>203</v>
      </c>
      <c r="C31" s="5" t="s">
        <v>3615</v>
      </c>
      <c r="D31" s="5" t="s">
        <v>3616</v>
      </c>
      <c r="E31" s="4" t="s">
        <v>3617</v>
      </c>
      <c r="F31" s="7" t="str">
        <f t="shared" si="0"/>
        <v>O</v>
      </c>
      <c r="G31" s="7" t="str">
        <f t="shared" si="7"/>
        <v>pelo</v>
      </c>
      <c r="H31" s="7" t="str">
        <f t="shared" si="8"/>
        <v>do</v>
      </c>
      <c r="I31" s="7" t="str">
        <f t="shared" si="9"/>
        <v>Corretor</v>
      </c>
      <c r="J31" s="7" t="str">
        <f t="shared" si="10"/>
        <v>ele</v>
      </c>
      <c r="K31" s="7" t="str">
        <f t="shared" si="11"/>
        <v>um</v>
      </c>
      <c r="L31" t="str">
        <f t="shared" si="6"/>
        <v>Ativo</v>
      </c>
      <c r="M31" s="1">
        <v>85</v>
      </c>
      <c r="N31" s="34">
        <f ca="1">SUMIFS(Casalta!$AT:$AT,Casalta!$BC:$BC,Corretores!$N$2,Casalta!$S:$S,Corretores!$C31,Casalta!$BD:$BD,Corretores!$M$1,Casalta!$AP:$AP,Corretores!$N$1)</f>
        <v>0</v>
      </c>
      <c r="O31" s="39">
        <f ca="1">SUMIFS(Casalta!$AT:$AT,Casalta!$P:$P,Corretores!$O$2,Casalta!$S:$S,Corretores!$C31,Casalta!$BD:$BD,Corretores!$M$1,Casalta!$AP:$AP,Corretores!$N$1)</f>
        <v>0</v>
      </c>
      <c r="P31" s="34">
        <f ca="1">SUMIFS(Casalta!$AT:$AT,Casalta!$BC:$BC,Corretores!$P$2,Casalta!$S:$S,Corretores!$C31,Casalta!$BD:$BD,Corretores!$M$1,Casalta!$AP:$AP,Corretores!$P$1)</f>
        <v>0</v>
      </c>
      <c r="Q31" s="35">
        <f ca="1">SUMIFS(Casalta!$AT:$AT,Casalta!$P:$P,Corretores!$O$2,Casalta!$S:$S,Corretores!$C31,Casalta!$BD:$BD,Corretores!$M$1,Casalta!$AP:$AP,Corretores!$P$1)</f>
        <v>0</v>
      </c>
      <c r="R31" s="34">
        <f ca="1">SUMIFS(Casalta!$AT:$AT,Casalta!$BC:$BC,Corretores!$N$2,Casalta!$S:$S,Corretores!$C31,Casalta!$BD:$BD,Corretores!$M$1,Casalta!$AP:$AP,Corretores!$R$1)</f>
        <v>0</v>
      </c>
      <c r="S31" s="35">
        <f ca="1">SUMIFS(Casalta!$AT:$AT,Casalta!$P:$P,Corretores!$O$2,Casalta!$S:$S,Corretores!$C31,Casalta!$BD:$BD,Corretores!$M$1,Casalta!$AP:$AP,Corretores!$R$1)</f>
        <v>0</v>
      </c>
      <c r="T31" s="45">
        <f ca="1">SUMIFS(Casalta!$AT:$AT,Casalta!$BC:$BC,Corretores!$N$2,Casalta!$S:$S,Corretores!$C31,Casalta!$BD:$BD,Corretores!$M$1,Casalta!$AP:$AP,Corretores!$T$1)</f>
        <v>0</v>
      </c>
      <c r="U31" s="46">
        <f ca="1">SUMIFS(Casalta!$AT:$AT,Casalta!$P:$P,Corretores!$O$2,Casalta!$S:$S,Corretores!$C31,Casalta!$BD:$BD,Corretores!$M$1,Casalta!$AP:$AP,Corretores!$T$1)</f>
        <v>0</v>
      </c>
      <c r="V31" s="34">
        <f ca="1">SUMIFS(Casalta!$AT:$AT,Casalta!$BC:$BC,Corretores!$N$2,Casalta!$S:$S,Corretores!$C31,Casalta!$BD:$BD,Corretores!$M$1,Casalta!$AP:$AP,Corretores!$V$1)</f>
        <v>0</v>
      </c>
      <c r="W31" s="39">
        <f ca="1">SUMIFS(Casalta!$AT:$AT,Casalta!$P:$P,Corretores!$O$2,Casalta!$S:$S,Corretores!$C31,Casalta!$BD:$BD,Corretores!$M$1,Casalta!$AP:$AP,Corretores!$V$1)</f>
        <v>0</v>
      </c>
      <c r="X31" s="34">
        <f ca="1">SUMIFS(Casalta!$AT:$AT,Casalta!$BC:$BC,Corretores!$N$2,Casalta!$S:$S,Corretores!$C31,Casalta!$BD:$BD,Corretores!$M$1,Casalta!$AP:$AP,Corretores!$X$1)</f>
        <v>0</v>
      </c>
      <c r="Y31" s="39">
        <f ca="1">SUMIFS(Casalta!$AT:$AT,Casalta!$P:$P,Corretores!$O$2,Casalta!$S:$S,Corretores!$C31,Casalta!$BD:$BD,Corretores!$M$1,Casalta!$AP:$AP,Corretores!$X$1)</f>
        <v>0</v>
      </c>
      <c r="Z31" s="34">
        <f ca="1">SUMIFS(Casalta!$AT:$AT,Casalta!$BC:$BC,Corretores!$N$2,Casalta!$S:$S,Corretores!$C31,Casalta!$BD:$BD,Corretores!$M$1,Casalta!$AP:$AP,Corretores!$Z$1)</f>
        <v>0</v>
      </c>
      <c r="AA31" s="39">
        <f ca="1">SUMIFS(Casalta!$AT:$AT,Casalta!$P:$P,Corretores!$O$2,Casalta!$S:$S,Corretores!$C31,Casalta!$BD:$BD,Corretores!$M$1,Casalta!$AP:$AP,Corretores!$Z$1)</f>
        <v>0</v>
      </c>
      <c r="AB31" s="34">
        <f ca="1">SUMIFS(Casalta!$AT:$AT,Casalta!$BC:$BC,Corretores!$N$2,Casalta!$S:$S,Corretores!$C31,Casalta!$BD:$BD,Corretores!$M$1,Casalta!$AP:$AP,Corretores!$AB$1)</f>
        <v>0</v>
      </c>
      <c r="AC31" s="35">
        <f ca="1">SUMIFS(Casalta!$AT:$AT,Casalta!$P:$P,Corretores!$O$2,Casalta!$S:$S,Corretores!$C31,Casalta!$BD:$BD,Corretores!$M$1,Casalta!$AP:$AP,Corretores!$AB$1)</f>
        <v>0</v>
      </c>
      <c r="AD31" s="39">
        <f ca="1">SUMIFS(Casalta!$AT:$AT,Casalta!$BC:$BC,Corretores!$N$2,Casalta!$S:$S,Corretores!$C31,Casalta!$BD:$BD,Corretores!$M$1,Casalta!$AP:$AP,Corretores!$AD$1)</f>
        <v>0</v>
      </c>
      <c r="AE31" s="35">
        <f ca="1">SUMIFS(Casalta!$AT:$AT,Casalta!$P:$P,Corretores!$O$2,Casalta!$S:$S,Corretores!$C31,Casalta!$BD:$BD,Corretores!$M$1,Casalta!$AP:$AP,Corretores!$AD$1)</f>
        <v>0</v>
      </c>
      <c r="AI31" t="s">
        <v>1505</v>
      </c>
      <c r="AJ31" s="2" t="s">
        <v>138</v>
      </c>
      <c r="AK31" t="s">
        <v>1505</v>
      </c>
    </row>
    <row r="32" spans="1:62" x14ac:dyDescent="0.25">
      <c r="A32" t="s">
        <v>164</v>
      </c>
      <c r="B32" t="s">
        <v>203</v>
      </c>
      <c r="C32" s="28" t="s">
        <v>4716</v>
      </c>
      <c r="D32" s="5" t="s">
        <v>4176</v>
      </c>
      <c r="E32" s="4" t="s">
        <v>4177</v>
      </c>
      <c r="F32" s="7" t="str">
        <f t="shared" si="0"/>
        <v>O</v>
      </c>
      <c r="G32" s="7" t="str">
        <f t="shared" si="7"/>
        <v>pelo</v>
      </c>
      <c r="H32" s="7" t="str">
        <f t="shared" si="8"/>
        <v>do</v>
      </c>
      <c r="I32" s="7" t="str">
        <f t="shared" si="9"/>
        <v>Corretor</v>
      </c>
      <c r="J32" s="7" t="str">
        <f t="shared" si="10"/>
        <v>ele</v>
      </c>
      <c r="K32" s="7" t="str">
        <f t="shared" si="11"/>
        <v>um</v>
      </c>
      <c r="L32" t="str">
        <f t="shared" si="6"/>
        <v>Ativo</v>
      </c>
      <c r="M32" s="1">
        <v>75</v>
      </c>
      <c r="N32" s="34">
        <f ca="1">SUMIFS(Casalta!$AT:$AT,Casalta!$BC:$BC,Corretores!$N$2,Casalta!$S:$S,Corretores!$C32,Casalta!$BD:$BD,Corretores!$M$1,Casalta!$AP:$AP,Corretores!$N$1)</f>
        <v>0</v>
      </c>
      <c r="O32" s="39">
        <f ca="1">SUMIFS(Casalta!$AT:$AT,Casalta!$P:$P,Corretores!$O$2,Casalta!$S:$S,Corretores!$C32,Casalta!$BD:$BD,Corretores!$M$1,Casalta!$AP:$AP,Corretores!$N$1)</f>
        <v>0</v>
      </c>
      <c r="P32" s="34">
        <f ca="1">SUMIFS(Casalta!$AT:$AT,Casalta!$BC:$BC,Corretores!$P$2,Casalta!$S:$S,Corretores!$C32,Casalta!$BD:$BD,Corretores!$M$1,Casalta!$AP:$AP,Corretores!$P$1)</f>
        <v>0</v>
      </c>
      <c r="Q32" s="35">
        <f ca="1">SUMIFS(Casalta!$AT:$AT,Casalta!$P:$P,Corretores!$O$2,Casalta!$S:$S,Corretores!$C32,Casalta!$BD:$BD,Corretores!$M$1,Casalta!$AP:$AP,Corretores!$P$1)</f>
        <v>0</v>
      </c>
      <c r="R32" s="34">
        <f ca="1">SUMIFS(Casalta!$AT:$AT,Casalta!$BC:$BC,Corretores!$N$2,Casalta!$S:$S,Corretores!$C32,Casalta!$BD:$BD,Corretores!$M$1,Casalta!$AP:$AP,Corretores!$R$1)</f>
        <v>0</v>
      </c>
      <c r="S32" s="35">
        <f ca="1">SUMIFS(Casalta!$AT:$AT,Casalta!$P:$P,Corretores!$O$2,Casalta!$S:$S,Corretores!$C32,Casalta!$BD:$BD,Corretores!$M$1,Casalta!$AP:$AP,Corretores!$R$1)</f>
        <v>0</v>
      </c>
      <c r="T32" s="45">
        <f ca="1">SUMIFS(Casalta!$AT:$AT,Casalta!$BC:$BC,Corretores!$N$2,Casalta!$S:$S,Corretores!$C32,Casalta!$BD:$BD,Corretores!$M$1,Casalta!$AP:$AP,Corretores!$T$1)</f>
        <v>0</v>
      </c>
      <c r="U32" s="46">
        <f ca="1">SUMIFS(Casalta!$AT:$AT,Casalta!$P:$P,Corretores!$O$2,Casalta!$S:$S,Corretores!$C32,Casalta!$BD:$BD,Corretores!$M$1,Casalta!$AP:$AP,Corretores!$T$1)</f>
        <v>0</v>
      </c>
      <c r="V32" s="34">
        <f ca="1">SUMIFS(Casalta!$AT:$AT,Casalta!$BC:$BC,Corretores!$N$2,Casalta!$S:$S,Corretores!$C32,Casalta!$BD:$BD,Corretores!$M$1,Casalta!$AP:$AP,Corretores!$V$1)</f>
        <v>0</v>
      </c>
      <c r="W32" s="39">
        <f ca="1">SUMIFS(Casalta!$AT:$AT,Casalta!$P:$P,Corretores!$O$2,Casalta!$S:$S,Corretores!$C32,Casalta!$BD:$BD,Corretores!$M$1,Casalta!$AP:$AP,Corretores!$V$1)</f>
        <v>0</v>
      </c>
      <c r="X32" s="34">
        <f ca="1">SUMIFS(Casalta!$AT:$AT,Casalta!$BC:$BC,Corretores!$N$2,Casalta!$S:$S,Corretores!$C32,Casalta!$BD:$BD,Corretores!$M$1,Casalta!$AP:$AP,Corretores!$X$1)</f>
        <v>0</v>
      </c>
      <c r="Y32" s="39">
        <f ca="1">SUMIFS(Casalta!$AT:$AT,Casalta!$P:$P,Corretores!$O$2,Casalta!$S:$S,Corretores!$C32,Casalta!$BD:$BD,Corretores!$M$1,Casalta!$AP:$AP,Corretores!$X$1)</f>
        <v>0</v>
      </c>
      <c r="Z32" s="34">
        <f ca="1">SUMIFS(Casalta!$AT:$AT,Casalta!$BC:$BC,Corretores!$N$2,Casalta!$S:$S,Corretores!$C32,Casalta!$BD:$BD,Corretores!$M$1,Casalta!$AP:$AP,Corretores!$Z$1)</f>
        <v>0</v>
      </c>
      <c r="AA32" s="39">
        <f ca="1">SUMIFS(Casalta!$AT:$AT,Casalta!$P:$P,Corretores!$O$2,Casalta!$S:$S,Corretores!$C32,Casalta!$BD:$BD,Corretores!$M$1,Casalta!$AP:$AP,Corretores!$Z$1)</f>
        <v>0</v>
      </c>
      <c r="AB32" s="34">
        <f ca="1">SUMIFS(Casalta!$AT:$AT,Casalta!$BC:$BC,Corretores!$N$2,Casalta!$S:$S,Corretores!$C32,Casalta!$BD:$BD,Corretores!$M$1,Casalta!$AP:$AP,Corretores!$AB$1)</f>
        <v>0</v>
      </c>
      <c r="AC32" s="35">
        <f ca="1">SUMIFS(Casalta!$AT:$AT,Casalta!$P:$P,Corretores!$O$2,Casalta!$S:$S,Corretores!$C32,Casalta!$BD:$BD,Corretores!$M$1,Casalta!$AP:$AP,Corretores!$AB$1)</f>
        <v>0</v>
      </c>
      <c r="AD32" s="39">
        <f ca="1">SUMIFS(Casalta!$AT:$AT,Casalta!$BC:$BC,Corretores!$N$2,Casalta!$S:$S,Corretores!$C32,Casalta!$BD:$BD,Corretores!$M$1,Casalta!$AP:$AP,Corretores!$AD$1)</f>
        <v>0</v>
      </c>
      <c r="AE32" s="35">
        <f ca="1">SUMIFS(Casalta!$AT:$AT,Casalta!$P:$P,Corretores!$O$2,Casalta!$S:$S,Corretores!$C32,Casalta!$BD:$BD,Corretores!$M$1,Casalta!$AP:$AP,Corretores!$AD$1)</f>
        <v>0</v>
      </c>
      <c r="AI32" t="s">
        <v>54</v>
      </c>
      <c r="AJ32" s="2" t="s">
        <v>87</v>
      </c>
      <c r="AK32" t="s">
        <v>1505</v>
      </c>
    </row>
    <row r="33" spans="1:37" x14ac:dyDescent="0.25">
      <c r="A33" t="s">
        <v>164</v>
      </c>
      <c r="B33" t="s">
        <v>203</v>
      </c>
      <c r="C33" s="26" t="s">
        <v>2357</v>
      </c>
      <c r="D33" s="5"/>
      <c r="E33" s="4"/>
      <c r="F33" s="7" t="str">
        <f t="shared" si="0"/>
        <v>O</v>
      </c>
      <c r="G33" s="7" t="str">
        <f t="shared" si="7"/>
        <v>pelo</v>
      </c>
      <c r="H33" s="7" t="str">
        <f t="shared" si="8"/>
        <v>do</v>
      </c>
      <c r="I33" s="7" t="str">
        <f t="shared" si="9"/>
        <v>Corretor</v>
      </c>
      <c r="J33" s="7" t="str">
        <f t="shared" si="10"/>
        <v>ele</v>
      </c>
      <c r="K33" s="7" t="str">
        <f t="shared" si="11"/>
        <v>um</v>
      </c>
      <c r="L33" t="str">
        <f t="shared" si="6"/>
        <v>Ativo</v>
      </c>
      <c r="M33" s="1">
        <v>40</v>
      </c>
      <c r="N33" s="34">
        <f ca="1">SUMIFS(Casalta!$AT:$AT,Casalta!$BC:$BC,Corretores!$N$2,Casalta!$S:$S,Corretores!$C33,Casalta!$BD:$BD,Corretores!$M$1,Casalta!$AP:$AP,Corretores!$N$1)</f>
        <v>0</v>
      </c>
      <c r="O33" s="39">
        <f ca="1">SUMIFS(Casalta!$AT:$AT,Casalta!$P:$P,Corretores!$O$2,Casalta!$S:$S,Corretores!$C33,Casalta!$BD:$BD,Corretores!$M$1,Casalta!$AP:$AP,Corretores!$N$1)</f>
        <v>0</v>
      </c>
      <c r="P33" s="34">
        <f ca="1">SUMIFS(Casalta!$AT:$AT,Casalta!$BC:$BC,Corretores!$P$2,Casalta!$S:$S,Corretores!$C33,Casalta!$BD:$BD,Corretores!$M$1,Casalta!$AP:$AP,Corretores!$P$1)</f>
        <v>0</v>
      </c>
      <c r="Q33" s="35">
        <f ca="1">SUMIFS(Casalta!$AT:$AT,Casalta!$P:$P,Corretores!$O$2,Casalta!$S:$S,Corretores!$C33,Casalta!$BD:$BD,Corretores!$M$1,Casalta!$AP:$AP,Corretores!$P$1)</f>
        <v>0</v>
      </c>
      <c r="R33" s="34">
        <f ca="1">SUMIFS(Casalta!$AT:$AT,Casalta!$BC:$BC,Corretores!$N$2,Casalta!$S:$S,Corretores!$C33,Casalta!$BD:$BD,Corretores!$M$1,Casalta!$AP:$AP,Corretores!$R$1)</f>
        <v>0</v>
      </c>
      <c r="S33" s="35">
        <f ca="1">SUMIFS(Casalta!$AT:$AT,Casalta!$P:$P,Corretores!$O$2,Casalta!$S:$S,Corretores!$C33,Casalta!$BD:$BD,Corretores!$M$1,Casalta!$AP:$AP,Corretores!$R$1)</f>
        <v>0</v>
      </c>
      <c r="T33" s="45">
        <f ca="1">SUMIFS(Casalta!$AT:$AT,Casalta!$BC:$BC,Corretores!$N$2,Casalta!$S:$S,Corretores!$C33,Casalta!$BD:$BD,Corretores!$M$1,Casalta!$AP:$AP,Corretores!$T$1)</f>
        <v>0</v>
      </c>
      <c r="U33" s="46">
        <f ca="1">SUMIFS(Casalta!$AT:$AT,Casalta!$P:$P,Corretores!$O$2,Casalta!$S:$S,Corretores!$C33,Casalta!$BD:$BD,Corretores!$M$1,Casalta!$AP:$AP,Corretores!$T$1)</f>
        <v>0</v>
      </c>
      <c r="V33" s="34">
        <f ca="1">SUMIFS(Casalta!$AT:$AT,Casalta!$BC:$BC,Corretores!$N$2,Casalta!$S:$S,Corretores!$C33,Casalta!$BD:$BD,Corretores!$M$1,Casalta!$AP:$AP,Corretores!$V$1)</f>
        <v>0</v>
      </c>
      <c r="W33" s="39">
        <f ca="1">SUMIFS(Casalta!$AT:$AT,Casalta!$P:$P,Corretores!$O$2,Casalta!$S:$S,Corretores!$C33,Casalta!$BD:$BD,Corretores!$M$1,Casalta!$AP:$AP,Corretores!$V$1)</f>
        <v>0</v>
      </c>
      <c r="X33" s="34">
        <f ca="1">SUMIFS(Casalta!$AT:$AT,Casalta!$BC:$BC,Corretores!$N$2,Casalta!$S:$S,Corretores!$C33,Casalta!$BD:$BD,Corretores!$M$1,Casalta!$AP:$AP,Corretores!$X$1)</f>
        <v>0</v>
      </c>
      <c r="Y33" s="39">
        <f ca="1">SUMIFS(Casalta!$AT:$AT,Casalta!$P:$P,Corretores!$O$2,Casalta!$S:$S,Corretores!$C33,Casalta!$BD:$BD,Corretores!$M$1,Casalta!$AP:$AP,Corretores!$X$1)</f>
        <v>0</v>
      </c>
      <c r="Z33" s="34">
        <f ca="1">SUMIFS(Casalta!$AT:$AT,Casalta!$BC:$BC,Corretores!$N$2,Casalta!$S:$S,Corretores!$C33,Casalta!$BD:$BD,Corretores!$M$1,Casalta!$AP:$AP,Corretores!$Z$1)</f>
        <v>0</v>
      </c>
      <c r="AA33" s="39">
        <f ca="1">SUMIFS(Casalta!$AT:$AT,Casalta!$P:$P,Corretores!$O$2,Casalta!$S:$S,Corretores!$C33,Casalta!$BD:$BD,Corretores!$M$1,Casalta!$AP:$AP,Corretores!$Z$1)</f>
        <v>0</v>
      </c>
      <c r="AB33" s="34">
        <f ca="1">SUMIFS(Casalta!$AT:$AT,Casalta!$BC:$BC,Corretores!$N$2,Casalta!$S:$S,Corretores!$C33,Casalta!$BD:$BD,Corretores!$M$1,Casalta!$AP:$AP,Corretores!$AB$1)</f>
        <v>0</v>
      </c>
      <c r="AC33" s="35">
        <f ca="1">SUMIFS(Casalta!$AT:$AT,Casalta!$P:$P,Corretores!$O$2,Casalta!$S:$S,Corretores!$C33,Casalta!$BD:$BD,Corretores!$M$1,Casalta!$AP:$AP,Corretores!$AB$1)</f>
        <v>0</v>
      </c>
      <c r="AD33" s="39">
        <f ca="1">SUMIFS(Casalta!$AT:$AT,Casalta!$BC:$BC,Corretores!$N$2,Casalta!$S:$S,Corretores!$C33,Casalta!$BD:$BD,Corretores!$M$1,Casalta!$AP:$AP,Corretores!$AD$1)</f>
        <v>0</v>
      </c>
      <c r="AE33" s="35">
        <f ca="1">SUMIFS(Casalta!$AT:$AT,Casalta!$P:$P,Corretores!$O$2,Casalta!$S:$S,Corretores!$C33,Casalta!$BD:$BD,Corretores!$M$1,Casalta!$AP:$AP,Corretores!$AD$1)</f>
        <v>0</v>
      </c>
      <c r="AI33" t="s">
        <v>1505</v>
      </c>
      <c r="AJ33" s="2" t="s">
        <v>77</v>
      </c>
      <c r="AK33" t="s">
        <v>1504</v>
      </c>
    </row>
    <row r="34" spans="1:37" x14ac:dyDescent="0.25">
      <c r="A34" t="s">
        <v>164</v>
      </c>
      <c r="B34" t="s">
        <v>203</v>
      </c>
      <c r="C34" s="5" t="s">
        <v>4488</v>
      </c>
      <c r="D34" s="5" t="s">
        <v>4489</v>
      </c>
      <c r="E34" s="4" t="s">
        <v>4490</v>
      </c>
      <c r="F34" s="7" t="str">
        <f t="shared" si="0"/>
        <v>O</v>
      </c>
      <c r="G34" s="7" t="str">
        <f t="shared" si="7"/>
        <v>pelo</v>
      </c>
      <c r="H34" s="7" t="str">
        <f t="shared" si="8"/>
        <v>do</v>
      </c>
      <c r="I34" s="7" t="str">
        <f t="shared" si="9"/>
        <v>Corretor</v>
      </c>
      <c r="J34" s="7" t="str">
        <f t="shared" si="10"/>
        <v>ele</v>
      </c>
      <c r="K34" s="7" t="str">
        <f t="shared" si="11"/>
        <v>um</v>
      </c>
      <c r="L34" t="str">
        <f t="shared" si="6"/>
        <v>Ativo</v>
      </c>
      <c r="N34" s="34">
        <f ca="1">SUMIFS(Casalta!$AT:$AT,Casalta!$BC:$BC,Corretores!$N$2,Casalta!$S:$S,Corretores!$C34,Casalta!$BD:$BD,Corretores!$M$1,Casalta!$AP:$AP,Corretores!$N$1)</f>
        <v>0</v>
      </c>
      <c r="O34" s="39">
        <f ca="1">SUMIFS(Casalta!$AT:$AT,Casalta!$P:$P,Corretores!$O$2,Casalta!$S:$S,Corretores!$C34,Casalta!$BD:$BD,Corretores!$M$1,Casalta!$AP:$AP,Corretores!$N$1)</f>
        <v>0</v>
      </c>
      <c r="P34" s="34">
        <f ca="1">SUMIFS(Casalta!$AT:$AT,Casalta!$BC:$BC,Corretores!$P$2,Casalta!$S:$S,Corretores!$C34,Casalta!$BD:$BD,Corretores!$M$1,Casalta!$AP:$AP,Corretores!$P$1)</f>
        <v>0</v>
      </c>
      <c r="Q34" s="35">
        <f ca="1">SUMIFS(Casalta!$AT:$AT,Casalta!$P:$P,Corretores!$O$2,Casalta!$S:$S,Corretores!$C34,Casalta!$BD:$BD,Corretores!$M$1,Casalta!$AP:$AP,Corretores!$P$1)</f>
        <v>0</v>
      </c>
      <c r="R34" s="34">
        <f ca="1">SUMIFS(Casalta!$AT:$AT,Casalta!$BC:$BC,Corretores!$N$2,Casalta!$S:$S,Corretores!$C34,Casalta!$BD:$BD,Corretores!$M$1,Casalta!$AP:$AP,Corretores!$R$1)</f>
        <v>0</v>
      </c>
      <c r="S34" s="35">
        <f ca="1">SUMIFS(Casalta!$AT:$AT,Casalta!$P:$P,Corretores!$O$2,Casalta!$S:$S,Corretores!$C34,Casalta!$BD:$BD,Corretores!$M$1,Casalta!$AP:$AP,Corretores!$R$1)</f>
        <v>0</v>
      </c>
      <c r="T34" s="45">
        <f ca="1">SUMIFS(Casalta!$AT:$AT,Casalta!$BC:$BC,Corretores!$N$2,Casalta!$S:$S,Corretores!$C34,Casalta!$BD:$BD,Corretores!$M$1,Casalta!$AP:$AP,Corretores!$T$1)</f>
        <v>0</v>
      </c>
      <c r="U34" s="46">
        <f ca="1">SUMIFS(Casalta!$AT:$AT,Casalta!$P:$P,Corretores!$O$2,Casalta!$S:$S,Corretores!$C34,Casalta!$BD:$BD,Corretores!$M$1,Casalta!$AP:$AP,Corretores!$T$1)</f>
        <v>0</v>
      </c>
      <c r="V34" s="34">
        <f ca="1">SUMIFS(Casalta!$AT:$AT,Casalta!$BC:$BC,Corretores!$N$2,Casalta!$S:$S,Corretores!$C34,Casalta!$BD:$BD,Corretores!$M$1,Casalta!$AP:$AP,Corretores!$V$1)</f>
        <v>0</v>
      </c>
      <c r="W34" s="39">
        <f ca="1">SUMIFS(Casalta!$AT:$AT,Casalta!$P:$P,Corretores!$O$2,Casalta!$S:$S,Corretores!$C34,Casalta!$BD:$BD,Corretores!$M$1,Casalta!$AP:$AP,Corretores!$V$1)</f>
        <v>0</v>
      </c>
      <c r="X34" s="34">
        <f ca="1">SUMIFS(Casalta!$AT:$AT,Casalta!$BC:$BC,Corretores!$N$2,Casalta!$S:$S,Corretores!$C34,Casalta!$BD:$BD,Corretores!$M$1,Casalta!$AP:$AP,Corretores!$X$1)</f>
        <v>0</v>
      </c>
      <c r="Y34" s="39">
        <f ca="1">SUMIFS(Casalta!$AT:$AT,Casalta!$P:$P,Corretores!$O$2,Casalta!$S:$S,Corretores!$C34,Casalta!$BD:$BD,Corretores!$M$1,Casalta!$AP:$AP,Corretores!$X$1)</f>
        <v>0</v>
      </c>
      <c r="Z34" s="34">
        <f ca="1">SUMIFS(Casalta!$AT:$AT,Casalta!$BC:$BC,Corretores!$N$2,Casalta!$S:$S,Corretores!$C34,Casalta!$BD:$BD,Corretores!$M$1,Casalta!$AP:$AP,Corretores!$Z$1)</f>
        <v>0</v>
      </c>
      <c r="AA34" s="39">
        <f ca="1">SUMIFS(Casalta!$AT:$AT,Casalta!$P:$P,Corretores!$O$2,Casalta!$S:$S,Corretores!$C34,Casalta!$BD:$BD,Corretores!$M$1,Casalta!$AP:$AP,Corretores!$Z$1)</f>
        <v>0</v>
      </c>
      <c r="AB34" s="34">
        <f ca="1">SUMIFS(Casalta!$AT:$AT,Casalta!$BC:$BC,Corretores!$N$2,Casalta!$S:$S,Corretores!$C34,Casalta!$BD:$BD,Corretores!$M$1,Casalta!$AP:$AP,Corretores!$AB$1)</f>
        <v>0</v>
      </c>
      <c r="AC34" s="35">
        <f ca="1">SUMIFS(Casalta!$AT:$AT,Casalta!$P:$P,Corretores!$O$2,Casalta!$S:$S,Corretores!$C34,Casalta!$BD:$BD,Corretores!$M$1,Casalta!$AP:$AP,Corretores!$AB$1)</f>
        <v>0</v>
      </c>
      <c r="AD34" s="39">
        <f ca="1">SUMIFS(Casalta!$AT:$AT,Casalta!$BC:$BC,Corretores!$N$2,Casalta!$S:$S,Corretores!$C34,Casalta!$BD:$BD,Corretores!$M$1,Casalta!$AP:$AP,Corretores!$AD$1)</f>
        <v>0</v>
      </c>
      <c r="AE34" s="35">
        <f ca="1">SUMIFS(Casalta!$AT:$AT,Casalta!$P:$P,Corretores!$O$2,Casalta!$S:$S,Corretores!$C34,Casalta!$BD:$BD,Corretores!$M$1,Casalta!$AP:$AP,Corretores!$AD$1)</f>
        <v>0</v>
      </c>
      <c r="AI34" t="s">
        <v>1505</v>
      </c>
      <c r="AJ34" t="s">
        <v>71</v>
      </c>
      <c r="AK34" t="s">
        <v>1505</v>
      </c>
    </row>
    <row r="35" spans="1:37" x14ac:dyDescent="0.25">
      <c r="A35" t="s">
        <v>164</v>
      </c>
      <c r="B35" t="s">
        <v>191</v>
      </c>
      <c r="C35" s="5" t="s">
        <v>4529</v>
      </c>
      <c r="D35" s="5" t="s">
        <v>4530</v>
      </c>
      <c r="E35" s="4" t="s">
        <v>4531</v>
      </c>
      <c r="F35" s="7" t="str">
        <f t="shared" si="0"/>
        <v>A</v>
      </c>
      <c r="G35" s="7" t="str">
        <f t="shared" si="7"/>
        <v>pela</v>
      </c>
      <c r="H35" s="7" t="str">
        <f t="shared" si="8"/>
        <v>da</v>
      </c>
      <c r="I35" s="7" t="str">
        <f t="shared" si="9"/>
        <v>Corretora</v>
      </c>
      <c r="J35" s="7" t="str">
        <f t="shared" si="10"/>
        <v>ela</v>
      </c>
      <c r="K35" s="7" t="str">
        <f t="shared" si="11"/>
        <v>uma</v>
      </c>
      <c r="L35" t="str">
        <f t="shared" si="6"/>
        <v>Ativo</v>
      </c>
      <c r="N35" s="34">
        <f ca="1">SUMIFS(Casalta!$AT:$AT,Casalta!$BC:$BC,Corretores!$N$2,Casalta!$S:$S,Corretores!$C35,Casalta!$BD:$BD,Corretores!$M$1,Casalta!$AP:$AP,Corretores!$N$1)</f>
        <v>0</v>
      </c>
      <c r="O35" s="39">
        <f ca="1">SUMIFS(Casalta!$AT:$AT,Casalta!$P:$P,Corretores!$O$2,Casalta!$S:$S,Corretores!$C35,Casalta!$BD:$BD,Corretores!$M$1,Casalta!$AP:$AP,Corretores!$N$1)</f>
        <v>0</v>
      </c>
      <c r="P35" s="34">
        <f ca="1">SUMIFS(Casalta!$AT:$AT,Casalta!$BC:$BC,Corretores!$P$2,Casalta!$S:$S,Corretores!$C35,Casalta!$BD:$BD,Corretores!$M$1,Casalta!$AP:$AP,Corretores!$P$1)</f>
        <v>0</v>
      </c>
      <c r="Q35" s="35">
        <f ca="1">SUMIFS(Casalta!$AT:$AT,Casalta!$P:$P,Corretores!$O$2,Casalta!$S:$S,Corretores!$C35,Casalta!$BD:$BD,Corretores!$M$1,Casalta!$AP:$AP,Corretores!$P$1)</f>
        <v>0</v>
      </c>
      <c r="R35" s="34">
        <f ca="1">SUMIFS(Casalta!$AT:$AT,Casalta!$BC:$BC,Corretores!$N$2,Casalta!$S:$S,Corretores!$C35,Casalta!$BD:$BD,Corretores!$M$1,Casalta!$AP:$AP,Corretores!$R$1)</f>
        <v>0</v>
      </c>
      <c r="S35" s="35">
        <f ca="1">SUMIFS(Casalta!$AT:$AT,Casalta!$P:$P,Corretores!$O$2,Casalta!$S:$S,Corretores!$C35,Casalta!$BD:$BD,Corretores!$M$1,Casalta!$AP:$AP,Corretores!$R$1)</f>
        <v>0</v>
      </c>
      <c r="T35" s="45">
        <f ca="1">SUMIFS(Casalta!$AT:$AT,Casalta!$BC:$BC,Corretores!$N$2,Casalta!$S:$S,Corretores!$C35,Casalta!$BD:$BD,Corretores!$M$1,Casalta!$AP:$AP,Corretores!$T$1)</f>
        <v>0</v>
      </c>
      <c r="U35" s="46">
        <f ca="1">SUMIFS(Casalta!$AT:$AT,Casalta!$P:$P,Corretores!$O$2,Casalta!$S:$S,Corretores!$C35,Casalta!$BD:$BD,Corretores!$M$1,Casalta!$AP:$AP,Corretores!$T$1)</f>
        <v>0</v>
      </c>
      <c r="V35" s="34">
        <f ca="1">SUMIFS(Casalta!$AT:$AT,Casalta!$BC:$BC,Corretores!$N$2,Casalta!$S:$S,Corretores!$C35,Casalta!$BD:$BD,Corretores!$M$1,Casalta!$AP:$AP,Corretores!$V$1)</f>
        <v>0</v>
      </c>
      <c r="W35" s="39">
        <f ca="1">SUMIFS(Casalta!$AT:$AT,Casalta!$P:$P,Corretores!$O$2,Casalta!$S:$S,Corretores!$C35,Casalta!$BD:$BD,Corretores!$M$1,Casalta!$AP:$AP,Corretores!$V$1)</f>
        <v>0</v>
      </c>
      <c r="X35" s="34">
        <f ca="1">SUMIFS(Casalta!$AT:$AT,Casalta!$BC:$BC,Corretores!$N$2,Casalta!$S:$S,Corretores!$C35,Casalta!$BD:$BD,Corretores!$M$1,Casalta!$AP:$AP,Corretores!$X$1)</f>
        <v>0</v>
      </c>
      <c r="Y35" s="39">
        <f ca="1">SUMIFS(Casalta!$AT:$AT,Casalta!$P:$P,Corretores!$O$2,Casalta!$S:$S,Corretores!$C35,Casalta!$BD:$BD,Corretores!$M$1,Casalta!$AP:$AP,Corretores!$X$1)</f>
        <v>0</v>
      </c>
      <c r="Z35" s="34">
        <f ca="1">SUMIFS(Casalta!$AT:$AT,Casalta!$BC:$BC,Corretores!$N$2,Casalta!$S:$S,Corretores!$C35,Casalta!$BD:$BD,Corretores!$M$1,Casalta!$AP:$AP,Corretores!$Z$1)</f>
        <v>0</v>
      </c>
      <c r="AA35" s="39">
        <f ca="1">SUMIFS(Casalta!$AT:$AT,Casalta!$P:$P,Corretores!$O$2,Casalta!$S:$S,Corretores!$C35,Casalta!$BD:$BD,Corretores!$M$1,Casalta!$AP:$AP,Corretores!$Z$1)</f>
        <v>0</v>
      </c>
      <c r="AB35" s="34">
        <f ca="1">SUMIFS(Casalta!$AT:$AT,Casalta!$BC:$BC,Corretores!$N$2,Casalta!$S:$S,Corretores!$C35,Casalta!$BD:$BD,Corretores!$M$1,Casalta!$AP:$AP,Corretores!$AB$1)</f>
        <v>0</v>
      </c>
      <c r="AC35" s="35">
        <f ca="1">SUMIFS(Casalta!$AT:$AT,Casalta!$P:$P,Corretores!$O$2,Casalta!$S:$S,Corretores!$C35,Casalta!$BD:$BD,Corretores!$M$1,Casalta!$AP:$AP,Corretores!$AB$1)</f>
        <v>0</v>
      </c>
      <c r="AD35" s="39">
        <f ca="1">SUMIFS(Casalta!$AT:$AT,Casalta!$BC:$BC,Corretores!$N$2,Casalta!$S:$S,Corretores!$C35,Casalta!$BD:$BD,Corretores!$M$1,Casalta!$AP:$AP,Corretores!$AD$1)</f>
        <v>0</v>
      </c>
      <c r="AE35" s="35">
        <f ca="1">SUMIFS(Casalta!$AT:$AT,Casalta!$P:$P,Corretores!$O$2,Casalta!$S:$S,Corretores!$C35,Casalta!$BD:$BD,Corretores!$M$1,Casalta!$AP:$AP,Corretores!$AD$1)</f>
        <v>0</v>
      </c>
      <c r="AI35" t="s">
        <v>1502</v>
      </c>
      <c r="AJ35" s="2" t="s">
        <v>136</v>
      </c>
      <c r="AK35" t="s">
        <v>1502</v>
      </c>
    </row>
    <row r="36" spans="1:37" x14ac:dyDescent="0.25">
      <c r="A36" t="s">
        <v>164</v>
      </c>
      <c r="B36" t="s">
        <v>191</v>
      </c>
      <c r="C36" s="5" t="s">
        <v>4657</v>
      </c>
      <c r="D36" s="5" t="s">
        <v>4658</v>
      </c>
      <c r="E36" s="4" t="s">
        <v>4659</v>
      </c>
      <c r="F36" s="7" t="str">
        <f>IF(B36="H","O","A")</f>
        <v>A</v>
      </c>
      <c r="G36" s="7" t="str">
        <f>IF(B36="H","pelo","pela")</f>
        <v>pela</v>
      </c>
      <c r="H36" s="7" t="str">
        <f>IF(B36="H","do","da")</f>
        <v>da</v>
      </c>
      <c r="I36" s="7" t="str">
        <f>IF(B36="H","Corretor","Corretora")</f>
        <v>Corretora</v>
      </c>
      <c r="J36" s="7" t="str">
        <f>IF(B36="H","ele","ela")</f>
        <v>ela</v>
      </c>
      <c r="K36" s="7" t="str">
        <f>IF(B36="H","um","uma")</f>
        <v>uma</v>
      </c>
      <c r="L36" t="str">
        <f>A36</f>
        <v>Ativo</v>
      </c>
      <c r="N36" s="34">
        <f ca="1">SUMIFS(Casalta!$AT:$AT,Casalta!$BC:$BC,Corretores!$N$2,Casalta!$S:$S,Corretores!$C36,Casalta!$BD:$BD,Corretores!$M$1,Casalta!$AP:$AP,Corretores!$N$1)</f>
        <v>0</v>
      </c>
      <c r="O36" s="39">
        <f ca="1">SUMIFS(Casalta!$AT:$AT,Casalta!$P:$P,Corretores!$O$2,Casalta!$S:$S,Corretores!$C36,Casalta!$BD:$BD,Corretores!$M$1,Casalta!$AP:$AP,Corretores!$N$1)</f>
        <v>0</v>
      </c>
      <c r="P36" s="34">
        <f ca="1">SUMIFS(Casalta!$AT:$AT,Casalta!$BC:$BC,Corretores!$P$2,Casalta!$S:$S,Corretores!$C36,Casalta!$BD:$BD,Corretores!$M$1,Casalta!$AP:$AP,Corretores!$P$1)</f>
        <v>0</v>
      </c>
      <c r="Q36" s="35">
        <f ca="1">SUMIFS(Casalta!$AT:$AT,Casalta!$P:$P,Corretores!$O$2,Casalta!$S:$S,Corretores!$C36,Casalta!$BD:$BD,Corretores!$M$1,Casalta!$AP:$AP,Corretores!$P$1)</f>
        <v>0</v>
      </c>
      <c r="R36" s="34">
        <f ca="1">SUMIFS(Casalta!$AT:$AT,Casalta!$BC:$BC,Corretores!$N$2,Casalta!$S:$S,Corretores!$C36,Casalta!$BD:$BD,Corretores!$M$1,Casalta!$AP:$AP,Corretores!$R$1)</f>
        <v>0</v>
      </c>
      <c r="S36" s="35">
        <f ca="1">SUMIFS(Casalta!$AT:$AT,Casalta!$P:$P,Corretores!$O$2,Casalta!$S:$S,Corretores!$C36,Casalta!$BD:$BD,Corretores!$M$1,Casalta!$AP:$AP,Corretores!$R$1)</f>
        <v>0</v>
      </c>
      <c r="T36" s="45">
        <f ca="1">SUMIFS(Casalta!$AT:$AT,Casalta!$BC:$BC,Corretores!$N$2,Casalta!$S:$S,Corretores!$C36,Casalta!$BD:$BD,Corretores!$M$1,Casalta!$AP:$AP,Corretores!$T$1)</f>
        <v>0</v>
      </c>
      <c r="U36" s="46">
        <f ca="1">SUMIFS(Casalta!$AT:$AT,Casalta!$P:$P,Corretores!$O$2,Casalta!$S:$S,Corretores!$C36,Casalta!$BD:$BD,Corretores!$M$1,Casalta!$AP:$AP,Corretores!$T$1)</f>
        <v>0</v>
      </c>
      <c r="V36" s="34">
        <f ca="1">SUMIFS(Casalta!$AT:$AT,Casalta!$BC:$BC,Corretores!$N$2,Casalta!$S:$S,Corretores!$C36,Casalta!$BD:$BD,Corretores!$M$1,Casalta!$AP:$AP,Corretores!$V$1)</f>
        <v>0</v>
      </c>
      <c r="W36" s="39">
        <f ca="1">SUMIFS(Casalta!$AT:$AT,Casalta!$P:$P,Corretores!$O$2,Casalta!$S:$S,Corretores!$C36,Casalta!$BD:$BD,Corretores!$M$1,Casalta!$AP:$AP,Corretores!$V$1)</f>
        <v>0</v>
      </c>
      <c r="X36" s="34">
        <f ca="1">SUMIFS(Casalta!$AT:$AT,Casalta!$BC:$BC,Corretores!$N$2,Casalta!$S:$S,Corretores!$C36,Casalta!$BD:$BD,Corretores!$M$1,Casalta!$AP:$AP,Corretores!$X$1)</f>
        <v>0</v>
      </c>
      <c r="Y36" s="39">
        <f ca="1">SUMIFS(Casalta!$AT:$AT,Casalta!$P:$P,Corretores!$O$2,Casalta!$S:$S,Corretores!$C36,Casalta!$BD:$BD,Corretores!$M$1,Casalta!$AP:$AP,Corretores!$X$1)</f>
        <v>0</v>
      </c>
      <c r="Z36" s="34">
        <f ca="1">SUMIFS(Casalta!$AT:$AT,Casalta!$BC:$BC,Corretores!$N$2,Casalta!$S:$S,Corretores!$C36,Casalta!$BD:$BD,Corretores!$M$1,Casalta!$AP:$AP,Corretores!$Z$1)</f>
        <v>0</v>
      </c>
      <c r="AA36" s="39">
        <f ca="1">SUMIFS(Casalta!$AT:$AT,Casalta!$P:$P,Corretores!$O$2,Casalta!$S:$S,Corretores!$C36,Casalta!$BD:$BD,Corretores!$M$1,Casalta!$AP:$AP,Corretores!$Z$1)</f>
        <v>0</v>
      </c>
      <c r="AB36" s="34">
        <f ca="1">SUMIFS(Casalta!$AT:$AT,Casalta!$BC:$BC,Corretores!$N$2,Casalta!$S:$S,Corretores!$C36,Casalta!$BD:$BD,Corretores!$M$1,Casalta!$AP:$AP,Corretores!$AB$1)</f>
        <v>0</v>
      </c>
      <c r="AC36" s="35">
        <f ca="1">SUMIFS(Casalta!$AT:$AT,Casalta!$P:$P,Corretores!$O$2,Casalta!$S:$S,Corretores!$C36,Casalta!$BD:$BD,Corretores!$M$1,Casalta!$AP:$AP,Corretores!$AB$1)</f>
        <v>0</v>
      </c>
      <c r="AD36" s="39">
        <f ca="1">SUMIFS(Casalta!$AT:$AT,Casalta!$BC:$BC,Corretores!$N$2,Casalta!$S:$S,Corretores!$C36,Casalta!$BD:$BD,Corretores!$M$1,Casalta!$AP:$AP,Corretores!$AD$1)</f>
        <v>0</v>
      </c>
      <c r="AE36" s="35">
        <f ca="1">SUMIFS(Casalta!$AT:$AT,Casalta!$P:$P,Corretores!$O$2,Casalta!$S:$S,Corretores!$C36,Casalta!$BD:$BD,Corretores!$M$1,Casalta!$AP:$AP,Corretores!$AD$1)</f>
        <v>0</v>
      </c>
      <c r="AI36" t="s">
        <v>1505</v>
      </c>
      <c r="AJ36" s="2" t="s">
        <v>66</v>
      </c>
      <c r="AK36" t="s">
        <v>1503</v>
      </c>
    </row>
    <row r="37" spans="1:37" x14ac:dyDescent="0.25">
      <c r="A37" t="s">
        <v>164</v>
      </c>
      <c r="B37" t="s">
        <v>191</v>
      </c>
      <c r="C37" s="5" t="s">
        <v>4660</v>
      </c>
      <c r="D37" s="5" t="s">
        <v>4661</v>
      </c>
      <c r="E37" s="4" t="s">
        <v>4662</v>
      </c>
      <c r="F37" s="7" t="str">
        <f>IF(B37="H","O","A")</f>
        <v>A</v>
      </c>
      <c r="G37" s="7" t="str">
        <f>IF(B37="H","pelo","pela")</f>
        <v>pela</v>
      </c>
      <c r="H37" s="7" t="str">
        <f>IF(B37="H","do","da")</f>
        <v>da</v>
      </c>
      <c r="I37" s="7" t="str">
        <f>IF(B37="H","Corretor","Corretora")</f>
        <v>Corretora</v>
      </c>
      <c r="J37" s="7" t="str">
        <f>IF(B37="H","ele","ela")</f>
        <v>ela</v>
      </c>
      <c r="K37" s="7" t="str">
        <f>IF(B37="H","um","uma")</f>
        <v>uma</v>
      </c>
      <c r="L37" t="str">
        <f>A37</f>
        <v>Ativo</v>
      </c>
      <c r="N37" s="34">
        <f ca="1">SUMIFS(Casalta!$AT:$AT,Casalta!$BC:$BC,Corretores!$N$2,Casalta!$S:$S,Corretores!$C37,Casalta!$BD:$BD,Corretores!$M$1,Casalta!$AP:$AP,Corretores!$N$1)</f>
        <v>0</v>
      </c>
      <c r="O37" s="39">
        <f ca="1">SUMIFS(Casalta!$AT:$AT,Casalta!$P:$P,Corretores!$O$2,Casalta!$S:$S,Corretores!$C37,Casalta!$BD:$BD,Corretores!$M$1,Casalta!$AP:$AP,Corretores!$N$1)</f>
        <v>0</v>
      </c>
      <c r="P37" s="34">
        <f ca="1">SUMIFS(Casalta!$AT:$AT,Casalta!$BC:$BC,Corretores!$P$2,Casalta!$S:$S,Corretores!$C37,Casalta!$BD:$BD,Corretores!$M$1,Casalta!$AP:$AP,Corretores!$P$1)</f>
        <v>0</v>
      </c>
      <c r="Q37" s="35">
        <f ca="1">SUMIFS(Casalta!$AT:$AT,Casalta!$P:$P,Corretores!$O$2,Casalta!$S:$S,Corretores!$C37,Casalta!$BD:$BD,Corretores!$M$1,Casalta!$AP:$AP,Corretores!$P$1)</f>
        <v>0</v>
      </c>
      <c r="R37" s="34">
        <f ca="1">SUMIFS(Casalta!$AT:$AT,Casalta!$BC:$BC,Corretores!$N$2,Casalta!$S:$S,Corretores!$C37,Casalta!$BD:$BD,Corretores!$M$1,Casalta!$AP:$AP,Corretores!$R$1)</f>
        <v>0</v>
      </c>
      <c r="S37" s="35">
        <f ca="1">SUMIFS(Casalta!$AT:$AT,Casalta!$P:$P,Corretores!$O$2,Casalta!$S:$S,Corretores!$C37,Casalta!$BD:$BD,Corretores!$M$1,Casalta!$AP:$AP,Corretores!$R$1)</f>
        <v>0</v>
      </c>
      <c r="T37" s="45">
        <f ca="1">SUMIFS(Casalta!$AT:$AT,Casalta!$BC:$BC,Corretores!$N$2,Casalta!$S:$S,Corretores!$C37,Casalta!$BD:$BD,Corretores!$M$1,Casalta!$AP:$AP,Corretores!$T$1)</f>
        <v>0</v>
      </c>
      <c r="U37" s="46">
        <f ca="1">SUMIFS(Casalta!$AT:$AT,Casalta!$P:$P,Corretores!$O$2,Casalta!$S:$S,Corretores!$C37,Casalta!$BD:$BD,Corretores!$M$1,Casalta!$AP:$AP,Corretores!$T$1)</f>
        <v>0</v>
      </c>
      <c r="V37" s="34">
        <f ca="1">SUMIFS(Casalta!$AT:$AT,Casalta!$BC:$BC,Corretores!$N$2,Casalta!$S:$S,Corretores!$C37,Casalta!$BD:$BD,Corretores!$M$1,Casalta!$AP:$AP,Corretores!$V$1)</f>
        <v>0</v>
      </c>
      <c r="W37" s="39">
        <f ca="1">SUMIFS(Casalta!$AT:$AT,Casalta!$P:$P,Corretores!$O$2,Casalta!$S:$S,Corretores!$C37,Casalta!$BD:$BD,Corretores!$M$1,Casalta!$AP:$AP,Corretores!$V$1)</f>
        <v>0</v>
      </c>
      <c r="X37" s="34">
        <f ca="1">SUMIFS(Casalta!$AT:$AT,Casalta!$BC:$BC,Corretores!$N$2,Casalta!$S:$S,Corretores!$C37,Casalta!$BD:$BD,Corretores!$M$1,Casalta!$AP:$AP,Corretores!$X$1)</f>
        <v>0</v>
      </c>
      <c r="Y37" s="39">
        <f ca="1">SUMIFS(Casalta!$AT:$AT,Casalta!$P:$P,Corretores!$O$2,Casalta!$S:$S,Corretores!$C37,Casalta!$BD:$BD,Corretores!$M$1,Casalta!$AP:$AP,Corretores!$X$1)</f>
        <v>0</v>
      </c>
      <c r="Z37" s="34">
        <f ca="1">SUMIFS(Casalta!$AT:$AT,Casalta!$BC:$BC,Corretores!$N$2,Casalta!$S:$S,Corretores!$C37,Casalta!$BD:$BD,Corretores!$M$1,Casalta!$AP:$AP,Corretores!$Z$1)</f>
        <v>0</v>
      </c>
      <c r="AA37" s="39">
        <f ca="1">SUMIFS(Casalta!$AT:$AT,Casalta!$P:$P,Corretores!$O$2,Casalta!$S:$S,Corretores!$C37,Casalta!$BD:$BD,Corretores!$M$1,Casalta!$AP:$AP,Corretores!$Z$1)</f>
        <v>0</v>
      </c>
      <c r="AB37" s="34">
        <f ca="1">SUMIFS(Casalta!$AT:$AT,Casalta!$BC:$BC,Corretores!$N$2,Casalta!$S:$S,Corretores!$C37,Casalta!$BD:$BD,Corretores!$M$1,Casalta!$AP:$AP,Corretores!$AB$1)</f>
        <v>0</v>
      </c>
      <c r="AC37" s="35">
        <f ca="1">SUMIFS(Casalta!$AT:$AT,Casalta!$P:$P,Corretores!$O$2,Casalta!$S:$S,Corretores!$C37,Casalta!$BD:$BD,Corretores!$M$1,Casalta!$AP:$AP,Corretores!$AB$1)</f>
        <v>0</v>
      </c>
      <c r="AD37" s="39">
        <f ca="1">SUMIFS(Casalta!$AT:$AT,Casalta!$BC:$BC,Corretores!$N$2,Casalta!$S:$S,Corretores!$C37,Casalta!$BD:$BD,Corretores!$M$1,Casalta!$AP:$AP,Corretores!$AD$1)</f>
        <v>0</v>
      </c>
      <c r="AE37" s="35">
        <f ca="1">SUMIFS(Casalta!$AT:$AT,Casalta!$P:$P,Corretores!$O$2,Casalta!$S:$S,Corretores!$C37,Casalta!$BD:$BD,Corretores!$M$1,Casalta!$AP:$AP,Corretores!$AD$1)</f>
        <v>0</v>
      </c>
      <c r="AI37" t="s">
        <v>1505</v>
      </c>
      <c r="AJ37" s="2" t="s">
        <v>110</v>
      </c>
      <c r="AK37" t="s">
        <v>1505</v>
      </c>
    </row>
    <row r="38" spans="1:37" ht="15.75" thickBot="1" x14ac:dyDescent="0.3">
      <c r="A38" t="s">
        <v>164</v>
      </c>
      <c r="B38" t="s">
        <v>191</v>
      </c>
      <c r="C38" s="5" t="s">
        <v>4663</v>
      </c>
      <c r="D38" s="5" t="s">
        <v>4664</v>
      </c>
      <c r="E38" s="4" t="s">
        <v>4665</v>
      </c>
      <c r="F38" s="7" t="str">
        <f>IF(B38="H","O","A")</f>
        <v>A</v>
      </c>
      <c r="G38" s="7" t="str">
        <f>IF(B38="H","pelo","pela")</f>
        <v>pela</v>
      </c>
      <c r="H38" s="7" t="str">
        <f>IF(B38="H","do","da")</f>
        <v>da</v>
      </c>
      <c r="I38" s="7" t="str">
        <f>IF(B38="H","Corretor","Corretora")</f>
        <v>Corretora</v>
      </c>
      <c r="J38" s="7" t="str">
        <f>IF(B38="H","ele","ela")</f>
        <v>ela</v>
      </c>
      <c r="K38" s="7" t="str">
        <f>IF(B38="H","um","uma")</f>
        <v>uma</v>
      </c>
      <c r="L38" t="str">
        <f>A38</f>
        <v>Ativo</v>
      </c>
      <c r="N38" s="36">
        <f ca="1">SUMIFS(Casalta!$AT:$AT,Casalta!$BC:$BC,Corretores!$N$2,Casalta!$S:$S,Corretores!$C38,Casalta!$BD:$BD,Corretores!$M$1,Casalta!$AP:$AP,Corretores!$N$1)</f>
        <v>0</v>
      </c>
      <c r="O38" s="40">
        <f ca="1">SUMIFS(Casalta!$AT:$AT,Casalta!$P:$P,Corretores!$O$2,Casalta!$S:$S,Corretores!$C38,Casalta!$BD:$BD,Corretores!$M$1,Casalta!$AP:$AP,Corretores!$N$1)</f>
        <v>0</v>
      </c>
      <c r="P38" s="36">
        <f ca="1">SUMIFS(Casalta!$AT:$AT,Casalta!$BC:$BC,Corretores!$P$2,Casalta!$S:$S,Corretores!$C38,Casalta!$BD:$BD,Corretores!$M$1,Casalta!$AP:$AP,Corretores!$P$1)</f>
        <v>0</v>
      </c>
      <c r="Q38" s="37">
        <f ca="1">SUMIFS(Casalta!$AT:$AT,Casalta!$P:$P,Corretores!$O$2,Casalta!$S:$S,Corretores!$C38,Casalta!$BD:$BD,Corretores!$M$1,Casalta!$AP:$AP,Corretores!$P$1)</f>
        <v>0</v>
      </c>
      <c r="R38" s="36">
        <f ca="1">SUMIFS(Casalta!$AT:$AT,Casalta!$BC:$BC,Corretores!$N$2,Casalta!$S:$S,Corretores!$C38,Casalta!$BD:$BD,Corretores!$M$1,Casalta!$AP:$AP,Corretores!$R$1)</f>
        <v>0</v>
      </c>
      <c r="S38" s="37">
        <f ca="1">SUMIFS(Casalta!$AT:$AT,Casalta!$P:$P,Corretores!$O$2,Casalta!$S:$S,Corretores!$C38,Casalta!$BD:$BD,Corretores!$M$1,Casalta!$AP:$AP,Corretores!$R$1)</f>
        <v>0</v>
      </c>
      <c r="T38" s="47">
        <f ca="1">SUMIFS(Casalta!$AT:$AT,Casalta!$BC:$BC,Corretores!$N$2,Casalta!$S:$S,Corretores!$C38,Casalta!$BD:$BD,Corretores!$M$1,Casalta!$AP:$AP,Corretores!$T$1)</f>
        <v>0</v>
      </c>
      <c r="U38" s="48">
        <f ca="1">SUMIFS(Casalta!$AT:$AT,Casalta!$P:$P,Corretores!$O$2,Casalta!$S:$S,Corretores!$C38,Casalta!$BD:$BD,Corretores!$M$1,Casalta!$AP:$AP,Corretores!$T$1)</f>
        <v>0</v>
      </c>
      <c r="V38" s="36">
        <f ca="1">SUMIFS(Casalta!$AT:$AT,Casalta!$BC:$BC,Corretores!$N$2,Casalta!$S:$S,Corretores!$C38,Casalta!$BD:$BD,Corretores!$M$1,Casalta!$AP:$AP,Corretores!$V$1)</f>
        <v>0</v>
      </c>
      <c r="W38" s="40">
        <f ca="1">SUMIFS(Casalta!$AT:$AT,Casalta!$P:$P,Corretores!$O$2,Casalta!$S:$S,Corretores!$C38,Casalta!$BD:$BD,Corretores!$M$1,Casalta!$AP:$AP,Corretores!$V$1)</f>
        <v>0</v>
      </c>
      <c r="X38" s="36">
        <f ca="1">SUMIFS(Casalta!$AT:$AT,Casalta!$BC:$BC,Corretores!$N$2,Casalta!$S:$S,Corretores!$C38,Casalta!$BD:$BD,Corretores!$M$1,Casalta!$AP:$AP,Corretores!$X$1)</f>
        <v>0</v>
      </c>
      <c r="Y38" s="40">
        <f ca="1">SUMIFS(Casalta!$AT:$AT,Casalta!$P:$P,Corretores!$O$2,Casalta!$S:$S,Corretores!$C38,Casalta!$BD:$BD,Corretores!$M$1,Casalta!$AP:$AP,Corretores!$X$1)</f>
        <v>0</v>
      </c>
      <c r="Z38" s="36">
        <f ca="1">SUMIFS(Casalta!$AT:$AT,Casalta!$BC:$BC,Corretores!$N$2,Casalta!$S:$S,Corretores!$C38,Casalta!$BD:$BD,Corretores!$M$1,Casalta!$AP:$AP,Corretores!$Z$1)</f>
        <v>0</v>
      </c>
      <c r="AA38" s="40">
        <f ca="1">SUMIFS(Casalta!$AT:$AT,Casalta!$P:$P,Corretores!$O$2,Casalta!$S:$S,Corretores!$C38,Casalta!$BD:$BD,Corretores!$M$1,Casalta!$AP:$AP,Corretores!$Z$1)</f>
        <v>0</v>
      </c>
      <c r="AB38" s="36">
        <f ca="1">SUMIFS(Casalta!$AT:$AT,Casalta!$BC:$BC,Corretores!$N$2,Casalta!$S:$S,Corretores!$C38,Casalta!$BD:$BD,Corretores!$M$1,Casalta!$AP:$AP,Corretores!$AB$1)</f>
        <v>0</v>
      </c>
      <c r="AC38" s="37">
        <f ca="1">SUMIFS(Casalta!$AT:$AT,Casalta!$P:$P,Corretores!$O$2,Casalta!$S:$S,Corretores!$C38,Casalta!$BD:$BD,Corretores!$M$1,Casalta!$AP:$AP,Corretores!$AB$1)</f>
        <v>0</v>
      </c>
      <c r="AD38" s="40">
        <f ca="1">SUMIFS(Casalta!$AT:$AT,Casalta!$BC:$BC,Corretores!$N$2,Casalta!$S:$S,Corretores!$C38,Casalta!$BD:$BD,Corretores!$M$1,Casalta!$AP:$AP,Corretores!$AD$1)</f>
        <v>0</v>
      </c>
      <c r="AE38" s="37">
        <f ca="1">SUMIFS(Casalta!$AT:$AT,Casalta!$P:$P,Corretores!$O$2,Casalta!$S:$S,Corretores!$C38,Casalta!$BD:$BD,Corretores!$M$1,Casalta!$AP:$AP,Corretores!$AD$1)</f>
        <v>0</v>
      </c>
      <c r="AI38" t="s">
        <v>1505</v>
      </c>
      <c r="AJ38" s="2" t="s">
        <v>73</v>
      </c>
      <c r="AK38" t="s">
        <v>1504</v>
      </c>
    </row>
    <row r="39" spans="1:37" x14ac:dyDescent="0.25">
      <c r="AI39" t="s">
        <v>1505</v>
      </c>
      <c r="AJ39" s="2" t="s">
        <v>67</v>
      </c>
      <c r="AK39" t="s">
        <v>1505</v>
      </c>
    </row>
    <row r="40" spans="1:37" x14ac:dyDescent="0.25">
      <c r="AI40" t="s">
        <v>1505</v>
      </c>
      <c r="AJ40" s="2" t="s">
        <v>61</v>
      </c>
      <c r="AK40" t="s">
        <v>1505</v>
      </c>
    </row>
    <row r="41" spans="1:37" x14ac:dyDescent="0.25">
      <c r="AI41" t="s">
        <v>1504</v>
      </c>
      <c r="AJ41" s="2" t="s">
        <v>91</v>
      </c>
      <c r="AK41" t="s">
        <v>1505</v>
      </c>
    </row>
    <row r="42" spans="1:37" x14ac:dyDescent="0.25">
      <c r="AI42" t="s">
        <v>1502</v>
      </c>
      <c r="AJ42" s="2" t="s">
        <v>196</v>
      </c>
      <c r="AK42" t="s">
        <v>1502</v>
      </c>
    </row>
    <row r="43" spans="1:37" x14ac:dyDescent="0.25">
      <c r="AI43" t="s">
        <v>1505</v>
      </c>
      <c r="AJ43" s="2" t="s">
        <v>90</v>
      </c>
      <c r="AK43" t="s">
        <v>1505</v>
      </c>
    </row>
    <row r="44" spans="1:37" x14ac:dyDescent="0.25">
      <c r="AI44" t="s">
        <v>1505</v>
      </c>
      <c r="AJ44" t="s">
        <v>198</v>
      </c>
      <c r="AK44" t="s">
        <v>1505</v>
      </c>
    </row>
    <row r="45" spans="1:37" x14ac:dyDescent="0.25">
      <c r="AI45" t="s">
        <v>1505</v>
      </c>
      <c r="AJ45" s="2" t="s">
        <v>89</v>
      </c>
      <c r="AK45" t="s">
        <v>1505</v>
      </c>
    </row>
    <row r="46" spans="1:37" x14ac:dyDescent="0.25">
      <c r="AI46" t="s">
        <v>1505</v>
      </c>
      <c r="AJ46" s="16" t="s">
        <v>1727</v>
      </c>
      <c r="AK46" t="s">
        <v>1505</v>
      </c>
    </row>
    <row r="47" spans="1:37" x14ac:dyDescent="0.25">
      <c r="AI47" t="s">
        <v>1505</v>
      </c>
      <c r="AJ47" s="17" t="s">
        <v>1730</v>
      </c>
      <c r="AK47" t="s">
        <v>1505</v>
      </c>
    </row>
    <row r="48" spans="1:37" x14ac:dyDescent="0.25">
      <c r="AI48" t="s">
        <v>1741</v>
      </c>
      <c r="AJ48" s="17" t="s">
        <v>1623</v>
      </c>
      <c r="AK48" t="s">
        <v>1741</v>
      </c>
    </row>
    <row r="49" spans="35:37" x14ac:dyDescent="0.25">
      <c r="AI49" t="s">
        <v>1504</v>
      </c>
      <c r="AJ49" s="16" t="s">
        <v>1516</v>
      </c>
      <c r="AK49" t="s">
        <v>1504</v>
      </c>
    </row>
    <row r="50" spans="35:37" x14ac:dyDescent="0.25">
      <c r="AI50" t="s">
        <v>1505</v>
      </c>
      <c r="AJ50" s="16" t="s">
        <v>56</v>
      </c>
      <c r="AK50" t="s">
        <v>1505</v>
      </c>
    </row>
    <row r="51" spans="35:37" x14ac:dyDescent="0.25">
      <c r="AI51" t="s">
        <v>1742</v>
      </c>
      <c r="AJ51" s="17" t="s">
        <v>1562</v>
      </c>
      <c r="AK51" t="s">
        <v>1742</v>
      </c>
    </row>
    <row r="52" spans="35:37" x14ac:dyDescent="0.25">
      <c r="AI52" t="s">
        <v>1505</v>
      </c>
      <c r="AJ52" s="17" t="s">
        <v>2039</v>
      </c>
      <c r="AK52" t="s">
        <v>1505</v>
      </c>
    </row>
    <row r="53" spans="35:37" x14ac:dyDescent="0.25">
      <c r="AI53" t="s">
        <v>1505</v>
      </c>
      <c r="AJ53" s="26" t="s">
        <v>2707</v>
      </c>
      <c r="AK53" t="s">
        <v>1505</v>
      </c>
    </row>
    <row r="54" spans="35:37" x14ac:dyDescent="0.25">
      <c r="AI54" t="s">
        <v>1505</v>
      </c>
      <c r="AJ54" s="26" t="s">
        <v>1858</v>
      </c>
      <c r="AK54" t="s">
        <v>1505</v>
      </c>
    </row>
    <row r="55" spans="35:37" x14ac:dyDescent="0.25">
      <c r="AI55" t="s">
        <v>54</v>
      </c>
      <c r="AJ55" s="26" t="s">
        <v>2578</v>
      </c>
      <c r="AK55" t="s">
        <v>54</v>
      </c>
    </row>
    <row r="56" spans="35:37" x14ac:dyDescent="0.25">
      <c r="AI56" t="s">
        <v>54</v>
      </c>
      <c r="AJ56" s="26" t="s">
        <v>2350</v>
      </c>
      <c r="AK56" t="s">
        <v>54</v>
      </c>
    </row>
    <row r="57" spans="35:37" x14ac:dyDescent="0.25">
      <c r="AI57" t="s">
        <v>1505</v>
      </c>
      <c r="AJ57" s="27" t="s">
        <v>1859</v>
      </c>
      <c r="AK57" t="s">
        <v>1505</v>
      </c>
    </row>
    <row r="58" spans="35:37" x14ac:dyDescent="0.25">
      <c r="AI58" t="s">
        <v>54</v>
      </c>
      <c r="AJ58" s="26" t="s">
        <v>2358</v>
      </c>
      <c r="AK58" t="s">
        <v>54</v>
      </c>
    </row>
    <row r="59" spans="35:37" x14ac:dyDescent="0.25">
      <c r="AI59" t="s">
        <v>1504</v>
      </c>
      <c r="AJ59" s="27" t="s">
        <v>112</v>
      </c>
      <c r="AK59" t="s">
        <v>1504</v>
      </c>
    </row>
    <row r="60" spans="35:37" x14ac:dyDescent="0.25">
      <c r="AI60" t="s">
        <v>1505</v>
      </c>
      <c r="AJ60" s="2" t="s">
        <v>2632</v>
      </c>
      <c r="AK60" t="s">
        <v>1505</v>
      </c>
    </row>
    <row r="61" spans="35:37" x14ac:dyDescent="0.25">
      <c r="AI61" t="s">
        <v>1505</v>
      </c>
      <c r="AJ61" s="2" t="s">
        <v>2849</v>
      </c>
      <c r="AK61" t="s">
        <v>1505</v>
      </c>
    </row>
    <row r="62" spans="35:37" x14ac:dyDescent="0.25">
      <c r="AI62" t="s">
        <v>1505</v>
      </c>
      <c r="AJ62" t="s">
        <v>2991</v>
      </c>
      <c r="AK62" t="s">
        <v>1505</v>
      </c>
    </row>
    <row r="63" spans="35:37" x14ac:dyDescent="0.25">
      <c r="AI63" t="s">
        <v>1505</v>
      </c>
      <c r="AJ63" s="2" t="s">
        <v>2903</v>
      </c>
      <c r="AK63" t="s">
        <v>1505</v>
      </c>
    </row>
    <row r="64" spans="35:37" x14ac:dyDescent="0.25">
      <c r="AI64" t="s">
        <v>1505</v>
      </c>
      <c r="AJ64" s="26" t="s">
        <v>3008</v>
      </c>
      <c r="AK64" t="s">
        <v>1505</v>
      </c>
    </row>
    <row r="65" spans="35:37" x14ac:dyDescent="0.25">
      <c r="AI65" t="s">
        <v>1504</v>
      </c>
      <c r="AJ65" s="2" t="s">
        <v>4119</v>
      </c>
      <c r="AK65" t="s">
        <v>1504</v>
      </c>
    </row>
    <row r="66" spans="35:37" x14ac:dyDescent="0.25">
      <c r="AI66" t="s">
        <v>1505</v>
      </c>
      <c r="AJ66" s="2" t="s">
        <v>4141</v>
      </c>
      <c r="AK66" t="s">
        <v>1505</v>
      </c>
    </row>
    <row r="67" spans="35:37" x14ac:dyDescent="0.25">
      <c r="AI67" t="s">
        <v>1504</v>
      </c>
      <c r="AJ67" s="2" t="s">
        <v>4211</v>
      </c>
      <c r="AK67" t="s">
        <v>1504</v>
      </c>
    </row>
    <row r="68" spans="35:37" x14ac:dyDescent="0.25">
      <c r="AI68" t="s">
        <v>1505</v>
      </c>
      <c r="AJ68" s="2" t="s">
        <v>4148</v>
      </c>
      <c r="AK68" t="s">
        <v>1505</v>
      </c>
    </row>
    <row r="69" spans="35:37" x14ac:dyDescent="0.25">
      <c r="AI69" t="s">
        <v>1741</v>
      </c>
      <c r="AJ69" s="2" t="s">
        <v>4405</v>
      </c>
      <c r="AK69" t="s">
        <v>1741</v>
      </c>
    </row>
  </sheetData>
  <sortState xmlns:xlrd2="http://schemas.microsoft.com/office/spreadsheetml/2017/richdata2" ref="A3:K25">
    <sortCondition ref="A3"/>
  </sortState>
  <mergeCells count="9">
    <mergeCell ref="Z1:AA1"/>
    <mergeCell ref="AB1:AC1"/>
    <mergeCell ref="AD1:AE1"/>
    <mergeCell ref="N1:O1"/>
    <mergeCell ref="P1:Q1"/>
    <mergeCell ref="R1:S1"/>
    <mergeCell ref="T1:U1"/>
    <mergeCell ref="V1:W1"/>
    <mergeCell ref="X1:Y1"/>
  </mergeCells>
  <phoneticPr fontId="29" type="noConversion"/>
  <conditionalFormatting sqref="N3:O38">
    <cfRule type="cellIs" dxfId="22" priority="13" operator="greaterThan">
      <formula>0</formula>
    </cfRule>
  </conditionalFormatting>
  <conditionalFormatting sqref="Q3:Q38">
    <cfRule type="cellIs" dxfId="21" priority="9" operator="greaterThan">
      <formula>0</formula>
    </cfRule>
  </conditionalFormatting>
  <conditionalFormatting sqref="R3:S38">
    <cfRule type="cellIs" dxfId="20" priority="8" operator="greaterThan">
      <formula>0</formula>
    </cfRule>
  </conditionalFormatting>
  <conditionalFormatting sqref="T3:U38">
    <cfRule type="cellIs" dxfId="19" priority="7" operator="greaterThan">
      <formula>0</formula>
    </cfRule>
  </conditionalFormatting>
  <conditionalFormatting sqref="V3:W38">
    <cfRule type="cellIs" dxfId="18" priority="6" operator="greaterThan">
      <formula>0</formula>
    </cfRule>
  </conditionalFormatting>
  <conditionalFormatting sqref="X3:Y38">
    <cfRule type="cellIs" dxfId="17" priority="5" operator="greaterThan">
      <formula>0</formula>
    </cfRule>
  </conditionalFormatting>
  <conditionalFormatting sqref="Z3:AA38">
    <cfRule type="cellIs" dxfId="16" priority="4" operator="greaterThan">
      <formula>0</formula>
    </cfRule>
  </conditionalFormatting>
  <conditionalFormatting sqref="P3:P38">
    <cfRule type="cellIs" dxfId="15" priority="3" operator="greaterThan">
      <formula>0</formula>
    </cfRule>
  </conditionalFormatting>
  <conditionalFormatting sqref="AB3:AC38">
    <cfRule type="cellIs" dxfId="14" priority="2" operator="greaterThan">
      <formula>0</formula>
    </cfRule>
  </conditionalFormatting>
  <conditionalFormatting sqref="AD3:AE38">
    <cfRule type="cellIs" dxfId="13" priority="1" operator="greaterThan">
      <formula>0</formula>
    </cfRule>
  </conditionalFormatting>
  <hyperlinks>
    <hyperlink ref="E6" r:id="rId1" xr:uid="{00000000-0004-0000-0200-000000000000}"/>
    <hyperlink ref="E3" r:id="rId2" xr:uid="{00000000-0004-0000-0200-000001000000}"/>
    <hyperlink ref="E8" r:id="rId3" xr:uid="{00000000-0004-0000-0200-000002000000}"/>
    <hyperlink ref="E16" r:id="rId4" xr:uid="{00000000-0004-0000-0200-000003000000}"/>
    <hyperlink ref="E15" r:id="rId5" xr:uid="{00000000-0004-0000-0200-000004000000}"/>
    <hyperlink ref="E5" r:id="rId6" xr:uid="{00000000-0004-0000-0200-000005000000}"/>
    <hyperlink ref="E18" r:id="rId7" xr:uid="{00000000-0004-0000-0200-000006000000}"/>
    <hyperlink ref="E12" r:id="rId8" xr:uid="{00000000-0004-0000-0200-000007000000}"/>
    <hyperlink ref="E7" r:id="rId9" xr:uid="{00000000-0004-0000-0200-000008000000}"/>
    <hyperlink ref="E10" r:id="rId10" xr:uid="{00000000-0004-0000-0200-000009000000}"/>
    <hyperlink ref="E22" r:id="rId11" xr:uid="{00000000-0004-0000-0200-00000A000000}"/>
    <hyperlink ref="E27" r:id="rId12" xr:uid="{00000000-0004-0000-0200-00000B000000}"/>
    <hyperlink ref="E28" r:id="rId13" xr:uid="{00000000-0004-0000-0200-00000C000000}"/>
    <hyperlink ref="E29" r:id="rId14" xr:uid="{00000000-0004-0000-0200-00000D000000}"/>
    <hyperlink ref="E30" r:id="rId15" xr:uid="{00000000-0004-0000-0200-00000E000000}"/>
    <hyperlink ref="E31" r:id="rId16" xr:uid="{00000000-0004-0000-0200-00000F000000}"/>
    <hyperlink ref="E32" r:id="rId17" xr:uid="{00000000-0004-0000-0200-000010000000}"/>
    <hyperlink ref="E34" r:id="rId18" xr:uid="{00000000-0004-0000-0200-000011000000}"/>
    <hyperlink ref="E35" r:id="rId19" xr:uid="{00000000-0004-0000-0200-000012000000}"/>
    <hyperlink ref="E37" r:id="rId20" xr:uid="{00000000-0004-0000-0200-000013000000}"/>
    <hyperlink ref="E38" r:id="rId21" xr:uid="{00000000-0004-0000-0200-000014000000}"/>
    <hyperlink ref="E36" r:id="rId22" xr:uid="{00000000-0004-0000-0200-000015000000}"/>
  </hyperlinks>
  <pageMargins left="0.511811024" right="0.511811024" top="0.78740157499999996" bottom="0.78740157499999996" header="0.31496062000000002" footer="0.31496062000000002"/>
  <pageSetup paperSize="9" orientation="portrait" horizontalDpi="4294967293" verticalDpi="4294967293" r:id="rId23"/>
  <ignoredErrors>
    <ignoredError sqref="O3 O4:O9 P3:P38 AA3:AA38"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509"/>
  <sheetViews>
    <sheetView topLeftCell="A2" zoomScaleNormal="100" workbookViewId="0">
      <pane xSplit="5" ySplit="4" topLeftCell="F6" activePane="bottomRight" state="frozen"/>
      <selection activeCell="A2" sqref="A2"/>
      <selection pane="topRight" activeCell="F2" sqref="F2"/>
      <selection pane="bottomLeft" activeCell="A3" sqref="A3"/>
      <selection pane="bottomRight" activeCell="D4" sqref="D4"/>
    </sheetView>
  </sheetViews>
  <sheetFormatPr defaultColWidth="9.140625" defaultRowHeight="15" x14ac:dyDescent="0.25"/>
  <cols>
    <col min="1" max="1" width="8.85546875" style="98" customWidth="1"/>
    <col min="2" max="2" width="2.28515625" style="124" customWidth="1"/>
    <col min="3" max="3" width="7.42578125" style="3" bestFit="1" customWidth="1"/>
    <col min="4" max="4" width="28.7109375" style="115" customWidth="1"/>
    <col min="5" max="5" width="17.42578125" style="115" customWidth="1"/>
    <col min="6" max="6" width="18" style="115" bestFit="1" customWidth="1"/>
    <col min="7" max="7" width="14.7109375" style="115" bestFit="1" customWidth="1"/>
    <col min="8" max="10" width="11.7109375" style="3" customWidth="1"/>
    <col min="11" max="11" width="16" style="116" bestFit="1" customWidth="1"/>
    <col min="12" max="12" width="12.42578125" style="116" bestFit="1" customWidth="1"/>
    <col min="13" max="14" width="9.85546875" style="3" bestFit="1" customWidth="1"/>
    <col min="15" max="15" width="9.140625" style="3"/>
    <col min="16" max="16" width="12.7109375" style="117" bestFit="1" customWidth="1"/>
    <col min="17" max="17" width="16.28515625" style="119" bestFit="1" customWidth="1"/>
    <col min="18" max="18" width="9.140625" style="3"/>
    <col min="19" max="19" width="14.28515625" style="118" bestFit="1" customWidth="1"/>
    <col min="20" max="20" width="9.140625" style="3"/>
    <col min="21" max="22" width="13.7109375" style="3" bestFit="1" customWidth="1"/>
    <col min="23" max="23" width="13.7109375" style="3" customWidth="1"/>
    <col min="24" max="24" width="9.140625" style="3"/>
    <col min="25" max="25" width="46.85546875" style="3" customWidth="1"/>
    <col min="26" max="16384" width="9.140625" style="3"/>
  </cols>
  <sheetData>
    <row r="1" spans="1:34" s="105" customFormat="1" x14ac:dyDescent="0.25">
      <c r="A1" s="104">
        <v>0</v>
      </c>
      <c r="B1" s="121">
        <v>2</v>
      </c>
      <c r="D1" s="106">
        <v>3</v>
      </c>
      <c r="E1" s="106">
        <v>4</v>
      </c>
      <c r="F1" s="106"/>
      <c r="G1" s="106">
        <v>6</v>
      </c>
      <c r="H1" s="105">
        <v>17</v>
      </c>
      <c r="I1" s="105">
        <v>18</v>
      </c>
      <c r="J1" s="105">
        <v>19</v>
      </c>
      <c r="K1" s="107">
        <v>9</v>
      </c>
      <c r="L1" s="107">
        <v>13</v>
      </c>
      <c r="M1" s="105">
        <v>8</v>
      </c>
      <c r="N1" s="105">
        <v>22</v>
      </c>
      <c r="O1" s="105">
        <v>24</v>
      </c>
      <c r="P1" s="108">
        <v>25</v>
      </c>
      <c r="Q1" s="109">
        <v>26</v>
      </c>
      <c r="R1" s="105">
        <v>27</v>
      </c>
      <c r="S1" s="110">
        <v>28</v>
      </c>
      <c r="T1" s="105">
        <v>30</v>
      </c>
      <c r="Y1" s="105">
        <v>20</v>
      </c>
      <c r="Z1" s="105">
        <v>21</v>
      </c>
      <c r="AB1" s="105">
        <v>23</v>
      </c>
      <c r="AH1" s="105">
        <v>29</v>
      </c>
    </row>
    <row r="2" spans="1:34" s="105" customFormat="1" x14ac:dyDescent="0.25">
      <c r="A2" s="106" t="s">
        <v>5389</v>
      </c>
      <c r="B2" s="121"/>
      <c r="C2" s="105">
        <f ca="1">+COUNTIF(T:T,A2)</f>
        <v>72</v>
      </c>
      <c r="D2" s="106" t="s">
        <v>5391</v>
      </c>
      <c r="E2" s="106">
        <f ca="1">+COUNTIF(T:T,D2)</f>
        <v>1</v>
      </c>
      <c r="F2" s="105" t="s">
        <v>5419</v>
      </c>
      <c r="G2" s="106">
        <v>1</v>
      </c>
      <c r="K2" s="107"/>
      <c r="L2" s="107"/>
      <c r="P2" s="108"/>
      <c r="Q2" s="109"/>
      <c r="S2" s="110"/>
      <c r="T2" s="105" t="s">
        <v>5743</v>
      </c>
      <c r="V2" s="105">
        <f>2450+150</f>
        <v>2600</v>
      </c>
    </row>
    <row r="3" spans="1:34" s="105" customFormat="1" x14ac:dyDescent="0.25">
      <c r="A3" s="106" t="s">
        <v>5392</v>
      </c>
      <c r="B3" s="121"/>
      <c r="C3" s="105">
        <f ca="1">+COUNTIF(T:T,A3)</f>
        <v>8</v>
      </c>
      <c r="D3" s="106" t="s">
        <v>5393</v>
      </c>
      <c r="E3" s="106">
        <f ca="1">+COUNTIF(T:T,D3)</f>
        <v>3</v>
      </c>
      <c r="F3" s="105" t="s">
        <v>5420</v>
      </c>
      <c r="G3" s="106">
        <v>10</v>
      </c>
      <c r="K3" s="107"/>
      <c r="L3" s="107"/>
      <c r="P3" s="108"/>
      <c r="Q3" s="109"/>
      <c r="S3" s="110"/>
      <c r="V3" s="111">
        <f ca="1">30/(V2/(E4+C4))</f>
        <v>0.96923076923076923</v>
      </c>
      <c r="W3" s="111"/>
    </row>
    <row r="4" spans="1:34" s="105" customFormat="1" x14ac:dyDescent="0.25">
      <c r="A4" s="106" t="s">
        <v>5390</v>
      </c>
      <c r="B4" s="121"/>
      <c r="C4" s="105">
        <f ca="1">+C3+C2</f>
        <v>80</v>
      </c>
      <c r="D4" s="106" t="s">
        <v>25</v>
      </c>
      <c r="E4" s="106">
        <f ca="1">+E3+E2</f>
        <v>4</v>
      </c>
      <c r="F4" s="105" t="s">
        <v>5421</v>
      </c>
      <c r="G4" s="106">
        <v>69</v>
      </c>
      <c r="K4" s="107"/>
      <c r="L4" s="107"/>
      <c r="P4" s="108"/>
      <c r="Q4" s="109"/>
      <c r="S4" s="110"/>
      <c r="X4" s="97" t="s">
        <v>160</v>
      </c>
    </row>
    <row r="5" spans="1:34" s="112" customFormat="1" x14ac:dyDescent="0.25">
      <c r="A5" s="98" t="s">
        <v>93</v>
      </c>
      <c r="B5" s="122" t="str">
        <f>+atualizaçãoIMOVEIS!B1</f>
        <v>Referência</v>
      </c>
      <c r="D5" s="112" t="s">
        <v>4666</v>
      </c>
      <c r="E5" s="112" t="s">
        <v>1</v>
      </c>
      <c r="G5" s="112" t="s">
        <v>6</v>
      </c>
      <c r="H5" s="112" t="s">
        <v>4672</v>
      </c>
      <c r="I5" s="112" t="s">
        <v>4673</v>
      </c>
      <c r="J5" s="112" t="s">
        <v>4674</v>
      </c>
      <c r="K5" s="113" t="s">
        <v>4668</v>
      </c>
      <c r="L5" s="113" t="s">
        <v>4670</v>
      </c>
      <c r="M5" s="112" t="s">
        <v>4238</v>
      </c>
      <c r="N5" s="112" t="s">
        <v>5210</v>
      </c>
      <c r="O5" s="112" t="s">
        <v>1492</v>
      </c>
      <c r="P5" s="108" t="s">
        <v>5024</v>
      </c>
      <c r="Q5" s="109" t="s">
        <v>5113</v>
      </c>
      <c r="R5" s="112" t="s">
        <v>4706</v>
      </c>
      <c r="S5" s="110" t="s">
        <v>5203</v>
      </c>
      <c r="T5" s="112" t="s">
        <v>1490</v>
      </c>
      <c r="U5" s="112" t="s">
        <v>5420</v>
      </c>
      <c r="V5" s="112" t="s">
        <v>5742</v>
      </c>
      <c r="W5" s="112" t="s">
        <v>1512</v>
      </c>
      <c r="X5" s="112" t="s">
        <v>5744</v>
      </c>
      <c r="Y5" s="98" t="s">
        <v>5745</v>
      </c>
      <c r="Z5" s="112" t="s">
        <v>5214</v>
      </c>
      <c r="AB5" s="112" t="s">
        <v>1</v>
      </c>
      <c r="AH5" s="112" t="s">
        <v>1491</v>
      </c>
    </row>
    <row r="6" spans="1:34" s="98" customFormat="1" x14ac:dyDescent="0.25">
      <c r="A6" s="98">
        <v>1</v>
      </c>
      <c r="B6" s="123">
        <f ca="1">COUNTIF(Casalta!A:A,Rank!A6)</f>
        <v>1</v>
      </c>
      <c r="C6" s="98" t="str">
        <f ca="1">+VLOOKUP($A6,Casalta!A:C,2,0)</f>
        <v>CO0012</v>
      </c>
      <c r="D6" s="99" t="str">
        <f ca="1">+VLOOKUP($A6,Casalta!$A:$AE,3,0)</f>
        <v>Rua da Passagem,</v>
      </c>
      <c r="E6" s="99" t="str">
        <f ca="1">+VLOOKUP($A6,Casalta!$A:$AE,4,0)</f>
        <v>Botafogo</v>
      </c>
      <c r="F6" s="99" t="str">
        <f ca="1">+VLOOKUP($A6,Casalta!$A:$AE,7,0)</f>
        <v>Cobertura</v>
      </c>
      <c r="G6" s="99" t="str">
        <f ca="1">+VLOOKUP($A6,Casalta!$A:$AE,6,0)</f>
        <v>Christian Bettoni</v>
      </c>
      <c r="H6" s="98">
        <f ca="1">+VLOOKUP($A6,Casalta!$A:$AE,18,0)</f>
        <v>3</v>
      </c>
      <c r="I6" s="98">
        <f ca="1">+VLOOKUP($A6,Casalta!$A:$AE,19,0)</f>
        <v>2</v>
      </c>
      <c r="J6" s="98">
        <f ca="1">+VLOOKUP($A6,Casalta!$A:$AE,20,0)</f>
        <v>169</v>
      </c>
      <c r="K6" s="100">
        <f ca="1">+VLOOKUP($A6,Casalta!$A:$AE,10,0)</f>
        <v>2100000</v>
      </c>
      <c r="L6" s="100">
        <f ca="1">+VLOOKUP($A6,Casalta!$A:$AE,14,0)</f>
        <v>0</v>
      </c>
      <c r="M6" s="98">
        <f ca="1">+VLOOKUP($A6,Casalta!$A:$AE,9,0)</f>
        <v>788</v>
      </c>
      <c r="N6" s="98">
        <f ca="1">+VLOOKUP($A6,Casalta!$A:$AE,23,0)</f>
        <v>1</v>
      </c>
      <c r="O6" s="98">
        <f ca="1">+VLOOKUP($A6,Casalta!$A:$AE,25,0)</f>
        <v>17</v>
      </c>
      <c r="P6" s="101">
        <f ca="1">+VLOOKUP($A6,Casalta!$A:$AE,26,0)</f>
        <v>0</v>
      </c>
      <c r="Q6" s="102" t="str">
        <f ca="1">+VLOOKUP($A6,Casalta!$A:$AE,27,0)</f>
        <v>849</v>
      </c>
      <c r="R6" s="98" t="str">
        <f ca="1">+VLOOKUP($A6,Casalta!$A:$AE,28,0)</f>
        <v>25</v>
      </c>
      <c r="S6" s="103">
        <f ca="1">+VLOOKUP($A6,Casalta!$A:$AE,29,0)</f>
        <v>-615.11486657590194</v>
      </c>
      <c r="T6" s="98" t="str">
        <f ca="1">IFERROR(VLOOKUP($A6,Casalta!$A:$AE,31,0),"")</f>
        <v>manter</v>
      </c>
      <c r="U6" s="98" t="str">
        <f ca="1">+VLOOKUP(C6,ZAP!A$2:D99,4,0)</f>
        <v>Super Destaque</v>
      </c>
      <c r="V6" s="103">
        <f ca="1">+M6*$V$3</f>
        <v>763.7538461538461</v>
      </c>
      <c r="W6" s="103">
        <f ca="1">+(L6*70%)-(L6*45%)-V6-120</f>
        <v>-883.7538461538461</v>
      </c>
      <c r="X6" s="97" t="str">
        <f ca="1">+$X$4&amp;C6</f>
        <v>http://www.casaltaimoveis.com.br/imovel/ap/CO0012</v>
      </c>
      <c r="Y6" s="114"/>
    </row>
    <row r="7" spans="1:34" x14ac:dyDescent="0.25">
      <c r="A7" s="98">
        <v>2</v>
      </c>
      <c r="B7" s="124">
        <f ca="1">COUNTIF(Casalta!A:A,Rank!A7)</f>
        <v>1</v>
      </c>
      <c r="C7" s="56" t="str">
        <f ca="1">+VLOOKUP($A7,Casalta!A:C,2,0)</f>
        <v>AP0133</v>
      </c>
      <c r="D7" s="99" t="str">
        <f ca="1">+VLOOKUP($A7,Casalta!$A:$AE,3,0)</f>
        <v>Rua General Goes Monteiro,</v>
      </c>
      <c r="E7" s="99" t="str">
        <f ca="1">+VLOOKUP($A7,Casalta!$A:$AE,4,0)</f>
        <v>Botafogo</v>
      </c>
      <c r="F7" s="99" t="str">
        <f ca="1">+VLOOKUP($A7,Casalta!$A:$AE,7,0)</f>
        <v>Apartamento</v>
      </c>
      <c r="G7" s="99" t="str">
        <f ca="1">+VLOOKUP($A7,Casalta!$A:$AE,6,0)</f>
        <v>Christian Bettoni</v>
      </c>
      <c r="H7" s="98">
        <f ca="1">+VLOOKUP($A7,Casalta!$A:$AE,18,0)</f>
        <v>3</v>
      </c>
      <c r="I7" s="98">
        <f ca="1">+VLOOKUP($A7,Casalta!$A:$AE,19,0)</f>
        <v>1</v>
      </c>
      <c r="J7" s="98">
        <f ca="1">+VLOOKUP($A7,Casalta!$A:$AE,20,0)</f>
        <v>94</v>
      </c>
      <c r="K7" s="100">
        <f ca="1">+VLOOKUP($A7,Casalta!$A:$AE,10,0)</f>
        <v>930000</v>
      </c>
      <c r="L7" s="100">
        <f ca="1">+VLOOKUP($A7,Casalta!$A:$AE,14,0)</f>
        <v>0</v>
      </c>
      <c r="M7" s="98">
        <f ca="1">+VLOOKUP($A7,Casalta!$A:$AE,9,0)</f>
        <v>788</v>
      </c>
      <c r="N7" s="98">
        <f ca="1">+VLOOKUP($A7,Casalta!$A:$AE,23,0)</f>
        <v>1</v>
      </c>
      <c r="O7" s="98">
        <f ca="1">+VLOOKUP($A7,Casalta!$A:$AE,25,0)</f>
        <v>0</v>
      </c>
      <c r="P7" s="101">
        <f ca="1">+VLOOKUP($A7,Casalta!$A:$AE,26,0)</f>
        <v>1</v>
      </c>
      <c r="Q7" s="102" t="str">
        <f ca="1">+VLOOKUP($A7,Casalta!$A:$AE,27,0)</f>
        <v>12</v>
      </c>
      <c r="R7" s="98" t="str">
        <f ca="1">+VLOOKUP($A7,Casalta!$A:$AE,28,0)</f>
        <v>27</v>
      </c>
      <c r="S7" s="103">
        <f ca="1">+VLOOKUP($A7,Casalta!$A:$AE,29,0)</f>
        <v>-628.07042048517519</v>
      </c>
      <c r="T7" s="98" t="str">
        <f ca="1">IFERROR(VLOOKUP($A7,Casalta!$A:$AE,31,0),"")</f>
        <v>manter</v>
      </c>
      <c r="U7" s="98" t="str">
        <f ca="1">+VLOOKUP(C7,ZAP!A$2:D100,4,0)</f>
        <v>Destaque</v>
      </c>
      <c r="V7" s="103">
        <f t="shared" ref="V7:V70" ca="1" si="0">+M7*$V$3</f>
        <v>763.7538461538461</v>
      </c>
      <c r="W7" s="103"/>
      <c r="X7" s="97" t="str">
        <f t="shared" ref="X7:X70" ca="1" si="1">+$X$4&amp;C7</f>
        <v>http://www.casaltaimoveis.com.br/imovel/ap/AP0133</v>
      </c>
    </row>
    <row r="8" spans="1:34" x14ac:dyDescent="0.25">
      <c r="A8" s="98">
        <v>3</v>
      </c>
      <c r="B8" s="124">
        <f ca="1">COUNTIF(Casalta!A:A,Rank!A8)</f>
        <v>1</v>
      </c>
      <c r="C8" s="98" t="str">
        <f ca="1">+VLOOKUP($A8,Casalta!A:C,2,0)</f>
        <v>AP0547</v>
      </c>
      <c r="D8" s="99" t="str">
        <f ca="1">+VLOOKUP($A8,Casalta!$A:$AE,3,0)</f>
        <v>Avenida Prado Júnior,</v>
      </c>
      <c r="E8" s="99" t="str">
        <f ca="1">+VLOOKUP($A8,Casalta!$A:$AE,4,0)</f>
        <v>Copacabana</v>
      </c>
      <c r="F8" s="99" t="str">
        <f ca="1">+VLOOKUP($A8,Casalta!$A:$AE,7,0)</f>
        <v>Apartamento</v>
      </c>
      <c r="G8" s="99" t="str">
        <f ca="1">+VLOOKUP($A8,Casalta!$A:$AE,6,0)</f>
        <v>Diego Paiva</v>
      </c>
      <c r="H8" s="98">
        <f ca="1">+VLOOKUP($A8,Casalta!$A:$AE,18,0)</f>
        <v>2</v>
      </c>
      <c r="I8" s="98">
        <f ca="1">+VLOOKUP($A8,Casalta!$A:$AE,19,0)</f>
        <v>0</v>
      </c>
      <c r="J8" s="98">
        <f ca="1">+VLOOKUP($A8,Casalta!$A:$AE,20,0)</f>
        <v>70</v>
      </c>
      <c r="K8" s="100">
        <f ca="1">+VLOOKUP($A8,Casalta!$A:$AE,10,0)</f>
        <v>449000</v>
      </c>
      <c r="L8" s="100">
        <f ca="1">+VLOOKUP($A8,Casalta!$A:$AE,14,0)</f>
        <v>2200</v>
      </c>
      <c r="M8" s="98">
        <f ca="1">+VLOOKUP($A8,Casalta!$A:$AE,9,0)</f>
        <v>782</v>
      </c>
      <c r="N8" s="98">
        <f ca="1">+VLOOKUP($A8,Casalta!$A:$AE,23,0)</f>
        <v>1</v>
      </c>
      <c r="O8" s="98">
        <f ca="1">+VLOOKUP($A8,Casalta!$A:$AE,25,0)</f>
        <v>33</v>
      </c>
      <c r="P8" s="101">
        <f ca="1">+VLOOKUP($A8,Casalta!$A:$AE,26,0)</f>
        <v>0</v>
      </c>
      <c r="Q8" s="102" t="str">
        <f ca="1">+VLOOKUP($A8,Casalta!$A:$AE,27,0)</f>
        <v>1255</v>
      </c>
      <c r="R8" s="98" t="str">
        <f ca="1">+VLOOKUP($A8,Casalta!$A:$AE,28,0)</f>
        <v>8</v>
      </c>
      <c r="S8" s="103">
        <f ca="1">+VLOOKUP($A8,Casalta!$A:$AE,29,0)</f>
        <v>-638.47086396226416</v>
      </c>
      <c r="T8" s="98" t="str">
        <f ca="1">IFERROR(VLOOKUP($A8,Casalta!$A:$AE,31,0),"")</f>
        <v>manter</v>
      </c>
      <c r="U8" s="98" t="str">
        <f ca="1">+VLOOKUP(C8,ZAP!A$2:D101,4,0)</f>
        <v>Destaque</v>
      </c>
      <c r="V8" s="103">
        <f t="shared" ca="1" si="0"/>
        <v>757.93846153846152</v>
      </c>
      <c r="W8" s="103"/>
      <c r="X8" s="97" t="str">
        <f t="shared" ca="1" si="1"/>
        <v>http://www.casaltaimoveis.com.br/imovel/ap/AP0547</v>
      </c>
    </row>
    <row r="9" spans="1:34" x14ac:dyDescent="0.25">
      <c r="A9" s="98">
        <v>4</v>
      </c>
      <c r="B9" s="124">
        <f ca="1">COUNTIF(Casalta!A:A,Rank!A9)</f>
        <v>1</v>
      </c>
      <c r="C9" s="98" t="str">
        <f ca="1">+VLOOKUP($A9,Casalta!A:C,2,0)</f>
        <v>AP0580</v>
      </c>
      <c r="D9" s="99" t="str">
        <f ca="1">+VLOOKUP($A9,Casalta!$A:$AE,3,0)</f>
        <v>Rua General Goes Monteiro,</v>
      </c>
      <c r="E9" s="99" t="str">
        <f ca="1">+VLOOKUP($A9,Casalta!$A:$AE,4,0)</f>
        <v>Botafogo</v>
      </c>
      <c r="F9" s="99" t="str">
        <f ca="1">+VLOOKUP($A9,Casalta!$A:$AE,7,0)</f>
        <v>Apartamento</v>
      </c>
      <c r="G9" s="99" t="str">
        <f ca="1">+VLOOKUP($A9,Casalta!$A:$AE,6,0)</f>
        <v>Christian Bettoni</v>
      </c>
      <c r="H9" s="98">
        <f ca="1">+VLOOKUP($A9,Casalta!$A:$AE,18,0)</f>
        <v>3</v>
      </c>
      <c r="I9" s="98">
        <f ca="1">+VLOOKUP($A9,Casalta!$A:$AE,19,0)</f>
        <v>1</v>
      </c>
      <c r="J9" s="98">
        <f ca="1">+VLOOKUP($A9,Casalta!$A:$AE,20,0)</f>
        <v>94</v>
      </c>
      <c r="K9" s="100">
        <f ca="1">+VLOOKUP($A9,Casalta!$A:$AE,10,0)</f>
        <v>875000</v>
      </c>
      <c r="L9" s="100">
        <f ca="1">+VLOOKUP($A9,Casalta!$A:$AE,14,0)</f>
        <v>0</v>
      </c>
      <c r="M9" s="98">
        <f ca="1">+VLOOKUP($A9,Casalta!$A:$AE,9,0)</f>
        <v>798</v>
      </c>
      <c r="N9" s="98">
        <f ca="1">+VLOOKUP($A9,Casalta!$A:$AE,23,0)</f>
        <v>1</v>
      </c>
      <c r="O9" s="98">
        <f ca="1">+VLOOKUP($A9,Casalta!$A:$AE,25,0)</f>
        <v>2</v>
      </c>
      <c r="P9" s="101">
        <f ca="1">+VLOOKUP($A9,Casalta!$A:$AE,26,0)</f>
        <v>0</v>
      </c>
      <c r="Q9" s="102" t="str">
        <f ca="1">+VLOOKUP($A9,Casalta!$A:$AE,27,0)</f>
        <v>75</v>
      </c>
      <c r="R9" s="98" t="str">
        <f ca="1">+VLOOKUP($A9,Casalta!$A:$AE,28,0)</f>
        <v>19</v>
      </c>
      <c r="S9" s="103">
        <f ca="1">+VLOOKUP($A9,Casalta!$A:$AE,29,0)</f>
        <v>-643.77567418546369</v>
      </c>
      <c r="T9" s="98" t="str">
        <f ca="1">IFERROR(VLOOKUP($A9,Casalta!$A:$AE,31,0),"")</f>
        <v>manter</v>
      </c>
      <c r="U9" s="98" t="str">
        <f ca="1">+VLOOKUP(C9,ZAP!A$2:D102,4,0)</f>
        <v>Padrão</v>
      </c>
      <c r="V9" s="103">
        <f t="shared" ca="1" si="0"/>
        <v>773.44615384615383</v>
      </c>
      <c r="W9" s="103"/>
      <c r="X9" s="97" t="str">
        <f t="shared" ca="1" si="1"/>
        <v>http://www.casaltaimoveis.com.br/imovel/ap/AP0580</v>
      </c>
    </row>
    <row r="10" spans="1:34" x14ac:dyDescent="0.25">
      <c r="A10" s="98">
        <v>5</v>
      </c>
      <c r="B10" s="124">
        <f ca="1">COUNTIF(Casalta!A:A,Rank!A10)</f>
        <v>1</v>
      </c>
      <c r="C10" s="98" t="str">
        <f ca="1">+VLOOKUP($A10,Casalta!A:C,2,0)</f>
        <v>AP0543</v>
      </c>
      <c r="D10" s="99" t="str">
        <f ca="1">+VLOOKUP($A10,Casalta!$A:$AE,3,0)</f>
        <v>Rua São Clemente,</v>
      </c>
      <c r="E10" s="99" t="str">
        <f ca="1">+VLOOKUP($A10,Casalta!$A:$AE,4,0)</f>
        <v>Botafogo</v>
      </c>
      <c r="F10" s="99" t="str">
        <f ca="1">+VLOOKUP($A10,Casalta!$A:$AE,7,0)</f>
        <v>Apartamento</v>
      </c>
      <c r="G10" s="99" t="str">
        <f ca="1">+VLOOKUP($A10,Casalta!$A:$AE,6,0)</f>
        <v>Eduardo Balbi</v>
      </c>
      <c r="H10" s="98">
        <f ca="1">+VLOOKUP($A10,Casalta!$A:$AE,18,0)</f>
        <v>2</v>
      </c>
      <c r="I10" s="98">
        <f ca="1">+VLOOKUP($A10,Casalta!$A:$AE,19,0)</f>
        <v>0</v>
      </c>
      <c r="J10" s="98">
        <f ca="1">+VLOOKUP($A10,Casalta!$A:$AE,20,0)</f>
        <v>70</v>
      </c>
      <c r="K10" s="100">
        <f ca="1">+VLOOKUP($A10,Casalta!$A:$AE,10,0)</f>
        <v>680000</v>
      </c>
      <c r="L10" s="100">
        <f ca="1">+VLOOKUP($A10,Casalta!$A:$AE,14,0)</f>
        <v>0</v>
      </c>
      <c r="M10" s="98">
        <f ca="1">+VLOOKUP($A10,Casalta!$A:$AE,9,0)</f>
        <v>804</v>
      </c>
      <c r="N10" s="98">
        <f ca="1">+VLOOKUP($A10,Casalta!$A:$AE,23,0)</f>
        <v>1</v>
      </c>
      <c r="O10" s="98">
        <f ca="1">+VLOOKUP($A10,Casalta!$A:$AE,25,0)</f>
        <v>0</v>
      </c>
      <c r="P10" s="101">
        <f ca="1">+VLOOKUP($A10,Casalta!$A:$AE,26,0)</f>
        <v>0</v>
      </c>
      <c r="Q10" s="102" t="str">
        <f ca="1">+VLOOKUP($A10,Casalta!$A:$AE,27,0)</f>
        <v>14</v>
      </c>
      <c r="R10" s="98" t="str">
        <f ca="1">+VLOOKUP($A10,Casalta!$A:$AE,28,0)</f>
        <v>27</v>
      </c>
      <c r="S10" s="103">
        <f ca="1">+VLOOKUP($A10,Casalta!$A:$AE,29,0)</f>
        <v>-645.60630057803473</v>
      </c>
      <c r="T10" s="98" t="str">
        <f ca="1">IFERROR(VLOOKUP($A10,Casalta!$A:$AE,31,0),"")</f>
        <v>manter</v>
      </c>
      <c r="U10" s="98" t="str">
        <f ca="1">+VLOOKUP(C10,ZAP!A$2:D103,4,0)</f>
        <v>Padrão</v>
      </c>
      <c r="V10" s="103">
        <f t="shared" ca="1" si="0"/>
        <v>779.26153846153841</v>
      </c>
      <c r="W10" s="103"/>
      <c r="X10" s="97" t="str">
        <f t="shared" ca="1" si="1"/>
        <v>http://www.casaltaimoveis.com.br/imovel/ap/AP0543</v>
      </c>
    </row>
    <row r="11" spans="1:34" x14ac:dyDescent="0.25">
      <c r="A11" s="98">
        <v>6</v>
      </c>
      <c r="B11" s="124">
        <f ca="1">COUNTIF(Casalta!A:A,Rank!A11)</f>
        <v>1</v>
      </c>
      <c r="C11" s="98" t="str">
        <f ca="1">+VLOOKUP($A11,Casalta!A:C,2,0)</f>
        <v>AP0419</v>
      </c>
      <c r="D11" s="99" t="str">
        <f ca="1">+VLOOKUP($A11,Casalta!$A:$AE,3,0)</f>
        <v>Rua da Matriz,</v>
      </c>
      <c r="E11" s="99" t="str">
        <f ca="1">+VLOOKUP($A11,Casalta!$A:$AE,4,0)</f>
        <v>Botafogo</v>
      </c>
      <c r="F11" s="99" t="str">
        <f ca="1">+VLOOKUP($A11,Casalta!$A:$AE,7,0)</f>
        <v>Apartamento</v>
      </c>
      <c r="G11" s="99" t="str">
        <f ca="1">+VLOOKUP($A11,Casalta!$A:$AE,6,0)</f>
        <v>Regina Sant Anna</v>
      </c>
      <c r="H11" s="98">
        <f ca="1">+VLOOKUP($A11,Casalta!$A:$AE,18,0)</f>
        <v>3</v>
      </c>
      <c r="I11" s="98">
        <f ca="1">+VLOOKUP($A11,Casalta!$A:$AE,19,0)</f>
        <v>1</v>
      </c>
      <c r="J11" s="98">
        <f ca="1">+VLOOKUP($A11,Casalta!$A:$AE,20,0)</f>
        <v>103</v>
      </c>
      <c r="K11" s="100">
        <f ca="1">+VLOOKUP($A11,Casalta!$A:$AE,10,0)</f>
        <v>1350000</v>
      </c>
      <c r="L11" s="100">
        <f ca="1">+VLOOKUP($A11,Casalta!$A:$AE,14,0)</f>
        <v>0</v>
      </c>
      <c r="M11" s="98">
        <f ca="1">+VLOOKUP($A11,Casalta!$A:$AE,9,0)</f>
        <v>804</v>
      </c>
      <c r="N11" s="98">
        <f ca="1">+VLOOKUP($A11,Casalta!$A:$AE,23,0)</f>
        <v>1</v>
      </c>
      <c r="O11" s="98">
        <f ca="1">+VLOOKUP($A11,Casalta!$A:$AE,25,0)</f>
        <v>3</v>
      </c>
      <c r="P11" s="101">
        <f ca="1">+VLOOKUP($A11,Casalta!$A:$AE,26,0)</f>
        <v>0</v>
      </c>
      <c r="Q11" s="102" t="str">
        <f ca="1">+VLOOKUP($A11,Casalta!$A:$AE,27,0)</f>
        <v>159</v>
      </c>
      <c r="R11" s="98" t="str">
        <f ca="1">+VLOOKUP($A11,Casalta!$A:$AE,28,0)</f>
        <v>20</v>
      </c>
      <c r="S11" s="103">
        <f ca="1">+VLOOKUP($A11,Casalta!$A:$AE,29,0)</f>
        <v>-647.62016384180788</v>
      </c>
      <c r="T11" s="98" t="str">
        <f ca="1">IFERROR(VLOOKUP($A11,Casalta!$A:$AE,31,0),"")</f>
        <v>manter</v>
      </c>
      <c r="U11" s="98" t="str">
        <f ca="1">+VLOOKUP(C11,ZAP!A$2:D104,4,0)</f>
        <v>Destaque</v>
      </c>
      <c r="V11" s="103">
        <f t="shared" ca="1" si="0"/>
        <v>779.26153846153841</v>
      </c>
      <c r="W11" s="103"/>
      <c r="X11" s="97" t="str">
        <f t="shared" ca="1" si="1"/>
        <v>http://www.casaltaimoveis.com.br/imovel/ap/AP0419</v>
      </c>
    </row>
    <row r="12" spans="1:34" x14ac:dyDescent="0.25">
      <c r="A12" s="98">
        <v>7</v>
      </c>
      <c r="B12" s="124">
        <f ca="1">COUNTIF(Casalta!A:A,Rank!A12)</f>
        <v>1</v>
      </c>
      <c r="C12" s="98" t="str">
        <f ca="1">+VLOOKUP($A12,Casalta!A:C,2,0)</f>
        <v>AP0546</v>
      </c>
      <c r="D12" s="99" t="str">
        <f ca="1">+VLOOKUP($A12,Casalta!$A:$AE,3,0)</f>
        <v>Praia de Botafogo,</v>
      </c>
      <c r="E12" s="99" t="str">
        <f ca="1">+VLOOKUP($A12,Casalta!$A:$AE,4,0)</f>
        <v>Botafogo</v>
      </c>
      <c r="F12" s="99" t="str">
        <f ca="1">+VLOOKUP($A12,Casalta!$A:$AE,7,0)</f>
        <v>Apartamento</v>
      </c>
      <c r="G12" s="99" t="str">
        <f ca="1">+VLOOKUP($A12,Casalta!$A:$AE,6,0)</f>
        <v>Diego Paiva</v>
      </c>
      <c r="H12" s="98">
        <f ca="1">+VLOOKUP($A12,Casalta!$A:$AE,18,0)</f>
        <v>3</v>
      </c>
      <c r="I12" s="98">
        <f ca="1">+VLOOKUP($A12,Casalta!$A:$AE,19,0)</f>
        <v>0</v>
      </c>
      <c r="J12" s="98">
        <f ca="1">+VLOOKUP($A12,Casalta!$A:$AE,20,0)</f>
        <v>143</v>
      </c>
      <c r="K12" s="100">
        <f ca="1">+VLOOKUP($A12,Casalta!$A:$AE,10,0)</f>
        <v>0</v>
      </c>
      <c r="L12" s="100">
        <f ca="1">+VLOOKUP($A12,Casalta!$A:$AE,14,0)</f>
        <v>3690</v>
      </c>
      <c r="M12" s="98">
        <f ca="1">+VLOOKUP($A12,Casalta!$A:$AE,9,0)</f>
        <v>782</v>
      </c>
      <c r="N12" s="98">
        <f ca="1">+VLOOKUP($A12,Casalta!$A:$AE,23,0)</f>
        <v>1</v>
      </c>
      <c r="O12" s="98">
        <f ca="1">+VLOOKUP($A12,Casalta!$A:$AE,25,0)</f>
        <v>0</v>
      </c>
      <c r="P12" s="101">
        <f ca="1">+VLOOKUP($A12,Casalta!$A:$AE,26,0)</f>
        <v>0</v>
      </c>
      <c r="Q12" s="102" t="str">
        <f ca="1">+VLOOKUP($A12,Casalta!$A:$AE,27,0)</f>
        <v>198</v>
      </c>
      <c r="R12" s="98" t="str">
        <f ca="1">+VLOOKUP($A12,Casalta!$A:$AE,28,0)</f>
        <v>35</v>
      </c>
      <c r="S12" s="103">
        <f ca="1">+VLOOKUP($A12,Casalta!$A:$AE,29,0)</f>
        <v>-653.22397647058824</v>
      </c>
      <c r="T12" s="98" t="str">
        <f ca="1">IFERROR(VLOOKUP($A12,Casalta!$A:$AE,31,0),"")</f>
        <v>manter</v>
      </c>
      <c r="U12" s="98" t="str">
        <f ca="1">+VLOOKUP(C12,ZAP!A$2:D105,4,0)</f>
        <v>Destaque</v>
      </c>
      <c r="V12" s="103">
        <f t="shared" ca="1" si="0"/>
        <v>757.93846153846152</v>
      </c>
      <c r="W12" s="103"/>
      <c r="X12" s="97" t="str">
        <f t="shared" ca="1" si="1"/>
        <v>http://www.casaltaimoveis.com.br/imovel/ap/AP0546</v>
      </c>
    </row>
    <row r="13" spans="1:34" x14ac:dyDescent="0.25">
      <c r="A13" s="98">
        <v>8</v>
      </c>
      <c r="B13" s="124">
        <f ca="1">COUNTIF(Casalta!A:A,Rank!A13)</f>
        <v>1</v>
      </c>
      <c r="C13" s="98" t="str">
        <f ca="1">+VLOOKUP($A13,Casalta!A:C,2,0)</f>
        <v>CA0022</v>
      </c>
      <c r="D13" s="99" t="str">
        <f ca="1">+VLOOKUP($A13,Casalta!$A:$AE,3,0)</f>
        <v>Rua São João Batista,</v>
      </c>
      <c r="E13" s="99" t="str">
        <f ca="1">+VLOOKUP($A13,Casalta!$A:$AE,4,0)</f>
        <v>Botafogo</v>
      </c>
      <c r="F13" s="99" t="str">
        <f ca="1">+VLOOKUP($A13,Casalta!$A:$AE,7,0)</f>
        <v>Casa</v>
      </c>
      <c r="G13" s="99" t="str">
        <f ca="1">+VLOOKUP($A13,Casalta!$A:$AE,6,0)</f>
        <v>Christian Bettoni</v>
      </c>
      <c r="H13" s="98">
        <f ca="1">+VLOOKUP($A13,Casalta!$A:$AE,18,0)</f>
        <v>2</v>
      </c>
      <c r="I13" s="98">
        <f ca="1">+VLOOKUP($A13,Casalta!$A:$AE,19,0)</f>
        <v>0</v>
      </c>
      <c r="J13" s="98">
        <f ca="1">+VLOOKUP($A13,Casalta!$A:$AE,20,0)</f>
        <v>71</v>
      </c>
      <c r="K13" s="100">
        <f ca="1">+VLOOKUP($A13,Casalta!$A:$AE,10,0)</f>
        <v>850000</v>
      </c>
      <c r="L13" s="100">
        <f ca="1">+VLOOKUP($A13,Casalta!$A:$AE,14,0)</f>
        <v>0</v>
      </c>
      <c r="M13" s="98">
        <f ca="1">+VLOOKUP($A13,Casalta!$A:$AE,9,0)</f>
        <v>788</v>
      </c>
      <c r="N13" s="98">
        <f ca="1">+VLOOKUP($A13,Casalta!$A:$AE,23,0)</f>
        <v>1</v>
      </c>
      <c r="O13" s="98">
        <f ca="1">+VLOOKUP($A13,Casalta!$A:$AE,25,0)</f>
        <v>0</v>
      </c>
      <c r="P13" s="101">
        <f ca="1">+VLOOKUP($A13,Casalta!$A:$AE,26,0)</f>
        <v>0</v>
      </c>
      <c r="Q13" s="102" t="str">
        <f ca="1">+VLOOKUP($A13,Casalta!$A:$AE,27,0)</f>
        <v>250</v>
      </c>
      <c r="R13" s="98" t="str">
        <f ca="1">+VLOOKUP($A13,Casalta!$A:$AE,28,0)</f>
        <v>16</v>
      </c>
      <c r="S13" s="103">
        <f ca="1">+VLOOKUP($A13,Casalta!$A:$AE,29,0)</f>
        <v>-655.01663693270734</v>
      </c>
      <c r="T13" s="98" t="str">
        <f ca="1">IFERROR(VLOOKUP($A13,Casalta!$A:$AE,31,0),"")</f>
        <v>manter</v>
      </c>
      <c r="U13" s="98" t="str">
        <f ca="1">+VLOOKUP(C13,ZAP!A$2:D106,4,0)</f>
        <v>Padrão</v>
      </c>
      <c r="V13" s="103">
        <f t="shared" ca="1" si="0"/>
        <v>763.7538461538461</v>
      </c>
      <c r="W13" s="103"/>
      <c r="X13" s="97" t="str">
        <f t="shared" ca="1" si="1"/>
        <v>http://www.casaltaimoveis.com.br/imovel/ap/CA0022</v>
      </c>
    </row>
    <row r="14" spans="1:34" x14ac:dyDescent="0.25">
      <c r="A14" s="98">
        <v>9</v>
      </c>
      <c r="B14" s="124">
        <f ca="1">COUNTIF(Casalta!A:A,Rank!A14)</f>
        <v>1</v>
      </c>
      <c r="C14" s="98" t="str">
        <f ca="1">+VLOOKUP($A14,Casalta!A:C,2,0)</f>
        <v>CO0019</v>
      </c>
      <c r="D14" s="99" t="str">
        <f ca="1">+VLOOKUP($A14,Casalta!$A:$AE,3,0)</f>
        <v>Avenida Atlântica,</v>
      </c>
      <c r="E14" s="99" t="str">
        <f ca="1">+VLOOKUP($A14,Casalta!$A:$AE,4,0)</f>
        <v>Copacabana</v>
      </c>
      <c r="F14" s="99" t="str">
        <f ca="1">+VLOOKUP($A14,Casalta!$A:$AE,7,0)</f>
        <v>Cobertura</v>
      </c>
      <c r="G14" s="99" t="str">
        <f ca="1">+VLOOKUP($A14,Casalta!$A:$AE,6,0)</f>
        <v>Regina Sant Anna</v>
      </c>
      <c r="H14" s="98">
        <f ca="1">+VLOOKUP($A14,Casalta!$A:$AE,18,0)</f>
        <v>7</v>
      </c>
      <c r="I14" s="98">
        <f ca="1">+VLOOKUP($A14,Casalta!$A:$AE,19,0)</f>
        <v>4</v>
      </c>
      <c r="J14" s="98">
        <f ca="1">+VLOOKUP($A14,Casalta!$A:$AE,20,0)</f>
        <v>286</v>
      </c>
      <c r="K14" s="100">
        <f ca="1">+VLOOKUP($A14,Casalta!$A:$AE,10,0)</f>
        <v>4500000</v>
      </c>
      <c r="L14" s="100">
        <f ca="1">+VLOOKUP($A14,Casalta!$A:$AE,14,0)</f>
        <v>0</v>
      </c>
      <c r="M14" s="98">
        <f ca="1">+VLOOKUP($A14,Casalta!$A:$AE,9,0)</f>
        <v>812</v>
      </c>
      <c r="N14" s="98">
        <f ca="1">+VLOOKUP($A14,Casalta!$A:$AE,23,0)</f>
        <v>1</v>
      </c>
      <c r="O14" s="98">
        <f ca="1">+VLOOKUP($A14,Casalta!$A:$AE,25,0)</f>
        <v>0</v>
      </c>
      <c r="P14" s="101">
        <f ca="1">+VLOOKUP($A14,Casalta!$A:$AE,26,0)</f>
        <v>0</v>
      </c>
      <c r="Q14" s="102" t="str">
        <f ca="1">+VLOOKUP($A14,Casalta!$A:$AE,27,0)</f>
        <v>11</v>
      </c>
      <c r="R14" s="98" t="str">
        <f ca="1">+VLOOKUP($A14,Casalta!$A:$AE,28,0)</f>
        <v>36</v>
      </c>
      <c r="S14" s="103">
        <f ca="1">+VLOOKUP($A14,Casalta!$A:$AE,29,0)</f>
        <v>-667.51327007299267</v>
      </c>
      <c r="T14" s="98" t="str">
        <f ca="1">IFERROR(VLOOKUP($A14,Casalta!$A:$AE,31,0),"")</f>
        <v>manter</v>
      </c>
      <c r="U14" s="98" t="str">
        <f ca="1">+VLOOKUP(C14,ZAP!A$2:D107,4,0)</f>
        <v>Padrão</v>
      </c>
      <c r="V14" s="103">
        <f t="shared" ca="1" si="0"/>
        <v>787.01538461538462</v>
      </c>
      <c r="W14" s="103"/>
      <c r="X14" s="97" t="str">
        <f t="shared" ca="1" si="1"/>
        <v>http://www.casaltaimoveis.com.br/imovel/ap/CO0019</v>
      </c>
    </row>
    <row r="15" spans="1:34" x14ac:dyDescent="0.25">
      <c r="A15" s="98">
        <v>10</v>
      </c>
      <c r="B15" s="124">
        <f ca="1">COUNTIF(Casalta!A:A,Rank!A15)</f>
        <v>1</v>
      </c>
      <c r="C15" s="98" t="str">
        <f ca="1">+VLOOKUP($A15,Casalta!A:C,2,0)</f>
        <v>CO0026</v>
      </c>
      <c r="D15" s="99" t="str">
        <f ca="1">+VLOOKUP($A15,Casalta!$A:$AE,3,0)</f>
        <v>Rua Bulhões de Carvalho,</v>
      </c>
      <c r="E15" s="99" t="str">
        <f ca="1">+VLOOKUP($A15,Casalta!$A:$AE,4,0)</f>
        <v>Copacabana</v>
      </c>
      <c r="F15" s="99" t="str">
        <f ca="1">+VLOOKUP($A15,Casalta!$A:$AE,7,0)</f>
        <v>Cobertura</v>
      </c>
      <c r="G15" s="99" t="str">
        <f ca="1">+VLOOKUP($A15,Casalta!$A:$AE,6,0)</f>
        <v>Christian Bettoni</v>
      </c>
      <c r="H15" s="98">
        <f ca="1">+VLOOKUP($A15,Casalta!$A:$AE,18,0)</f>
        <v>3</v>
      </c>
      <c r="I15" s="98">
        <f ca="1">+VLOOKUP($A15,Casalta!$A:$AE,19,0)</f>
        <v>1</v>
      </c>
      <c r="J15" s="98">
        <f ca="1">+VLOOKUP($A15,Casalta!$A:$AE,20,0)</f>
        <v>196</v>
      </c>
      <c r="K15" s="100">
        <f ca="1">+VLOOKUP($A15,Casalta!$A:$AE,10,0)</f>
        <v>1750000</v>
      </c>
      <c r="L15" s="100">
        <f ca="1">+VLOOKUP($A15,Casalta!$A:$AE,14,0)</f>
        <v>0</v>
      </c>
      <c r="M15" s="98">
        <f ca="1">+VLOOKUP($A15,Casalta!$A:$AE,9,0)</f>
        <v>829</v>
      </c>
      <c r="N15" s="98">
        <f ca="1">+VLOOKUP($A15,Casalta!$A:$AE,23,0)</f>
        <v>1</v>
      </c>
      <c r="O15" s="98">
        <f ca="1">+VLOOKUP($A15,Casalta!$A:$AE,25,0)</f>
        <v>1</v>
      </c>
      <c r="P15" s="101">
        <f ca="1">+VLOOKUP($A15,Casalta!$A:$AE,26,0)</f>
        <v>0</v>
      </c>
      <c r="Q15" s="102" t="str">
        <f ca="1">+VLOOKUP($A15,Casalta!$A:$AE,27,0)</f>
        <v>54</v>
      </c>
      <c r="R15" s="98" t="str">
        <f ca="1">+VLOOKUP($A15,Casalta!$A:$AE,28,0)</f>
        <v>56</v>
      </c>
      <c r="S15" s="103">
        <f ca="1">+VLOOKUP($A15,Casalta!$A:$AE,29,0)</f>
        <v>-667.58120207253887</v>
      </c>
      <c r="T15" s="98" t="str">
        <f ca="1">IFERROR(VLOOKUP($A15,Casalta!$A:$AE,31,0),"")</f>
        <v>manter</v>
      </c>
      <c r="U15" s="98" t="str">
        <f ca="1">+VLOOKUP(C15,ZAP!A$2:D108,4,0)</f>
        <v>Destaque</v>
      </c>
      <c r="V15" s="103">
        <f t="shared" ca="1" si="0"/>
        <v>803.49230769230769</v>
      </c>
      <c r="W15" s="103"/>
      <c r="X15" s="97" t="str">
        <f t="shared" ca="1" si="1"/>
        <v>http://www.casaltaimoveis.com.br/imovel/ap/CO0026</v>
      </c>
    </row>
    <row r="16" spans="1:34" x14ac:dyDescent="0.25">
      <c r="A16" s="98">
        <v>11</v>
      </c>
      <c r="B16" s="124">
        <f ca="1">COUNTIF(Casalta!A:A,Rank!A16)</f>
        <v>1</v>
      </c>
      <c r="C16" s="98" t="str">
        <f ca="1">+VLOOKUP($A16,Casalta!A:C,2,0)</f>
        <v>AP0553</v>
      </c>
      <c r="D16" s="99" t="str">
        <f ca="1">+VLOOKUP($A16,Casalta!$A:$AE,3,0)</f>
        <v>Rua Oliveira Fausto,</v>
      </c>
      <c r="E16" s="99" t="str">
        <f ca="1">+VLOOKUP($A16,Casalta!$A:$AE,4,0)</f>
        <v>Botafogo</v>
      </c>
      <c r="F16" s="99" t="str">
        <f ca="1">+VLOOKUP($A16,Casalta!$A:$AE,7,0)</f>
        <v>Apartamento</v>
      </c>
      <c r="G16" s="99" t="str">
        <f ca="1">+VLOOKUP($A16,Casalta!$A:$AE,6,0)</f>
        <v>Christian Bettoni</v>
      </c>
      <c r="H16" s="98">
        <f ca="1">+VLOOKUP($A16,Casalta!$A:$AE,18,0)</f>
        <v>3</v>
      </c>
      <c r="I16" s="98">
        <f ca="1">+VLOOKUP($A16,Casalta!$A:$AE,19,0)</f>
        <v>0</v>
      </c>
      <c r="J16" s="98">
        <f ca="1">+VLOOKUP($A16,Casalta!$A:$AE,20,0)</f>
        <v>89</v>
      </c>
      <c r="K16" s="100">
        <f ca="1">+VLOOKUP($A16,Casalta!$A:$AE,10,0)</f>
        <v>850000</v>
      </c>
      <c r="L16" s="100">
        <f ca="1">+VLOOKUP($A16,Casalta!$A:$AE,14,0)</f>
        <v>0</v>
      </c>
      <c r="M16" s="98">
        <f ca="1">+VLOOKUP($A16,Casalta!$A:$AE,9,0)</f>
        <v>829</v>
      </c>
      <c r="N16" s="98">
        <f ca="1">+VLOOKUP($A16,Casalta!$A:$AE,23,0)</f>
        <v>1</v>
      </c>
      <c r="O16" s="98">
        <f ca="1">+VLOOKUP($A16,Casalta!$A:$AE,25,0)</f>
        <v>0</v>
      </c>
      <c r="P16" s="101">
        <f ca="1">+VLOOKUP($A16,Casalta!$A:$AE,26,0)</f>
        <v>0</v>
      </c>
      <c r="Q16" s="102" t="str">
        <f ca="1">+VLOOKUP($A16,Casalta!$A:$AE,27,0)</f>
        <v>11</v>
      </c>
      <c r="R16" s="98" t="str">
        <f ca="1">+VLOOKUP($A16,Casalta!$A:$AE,28,0)</f>
        <v>28</v>
      </c>
      <c r="S16" s="103">
        <f ca="1">+VLOOKUP($A16,Casalta!$A:$AE,29,0)</f>
        <v>-669.64562002412549</v>
      </c>
      <c r="T16" s="98" t="str">
        <f ca="1">IFERROR(VLOOKUP($A16,Casalta!$A:$AE,31,0),"")</f>
        <v>manter</v>
      </c>
      <c r="U16" s="98" t="str">
        <f ca="1">+VLOOKUP(C16,ZAP!A$2:D109,4,0)</f>
        <v>Padrão</v>
      </c>
      <c r="V16" s="103">
        <f t="shared" ca="1" si="0"/>
        <v>803.49230769230769</v>
      </c>
      <c r="W16" s="103"/>
      <c r="X16" s="97" t="str">
        <f t="shared" ca="1" si="1"/>
        <v>http://www.casaltaimoveis.com.br/imovel/ap/AP0553</v>
      </c>
    </row>
    <row r="17" spans="1:24" x14ac:dyDescent="0.25">
      <c r="A17" s="98">
        <v>12</v>
      </c>
      <c r="B17" s="124">
        <f ca="1">COUNTIF(Casalta!A:A,Rank!A17)</f>
        <v>1</v>
      </c>
      <c r="C17" s="98" t="str">
        <f ca="1">+VLOOKUP($A17,Casalta!A:C,2,0)</f>
        <v>AP0493</v>
      </c>
      <c r="D17" s="99" t="str">
        <f ca="1">+VLOOKUP($A17,Casalta!$A:$AE,3,0)</f>
        <v>Rua Barata Ribeiro,</v>
      </c>
      <c r="E17" s="99" t="str">
        <f ca="1">+VLOOKUP($A17,Casalta!$A:$AE,4,0)</f>
        <v>Copacabana</v>
      </c>
      <c r="F17" s="99" t="str">
        <f ca="1">+VLOOKUP($A17,Casalta!$A:$AE,7,0)</f>
        <v>Apartamento</v>
      </c>
      <c r="G17" s="99" t="str">
        <f ca="1">+VLOOKUP($A17,Casalta!$A:$AE,6,0)</f>
        <v>Adjarnes Roque</v>
      </c>
      <c r="H17" s="98">
        <f ca="1">+VLOOKUP($A17,Casalta!$A:$AE,18,0)</f>
        <v>3</v>
      </c>
      <c r="I17" s="98">
        <f ca="1">+VLOOKUP($A17,Casalta!$A:$AE,19,0)</f>
        <v>0</v>
      </c>
      <c r="J17" s="98">
        <f ca="1">+VLOOKUP($A17,Casalta!$A:$AE,20,0)</f>
        <v>260</v>
      </c>
      <c r="K17" s="100">
        <f ca="1">+VLOOKUP($A17,Casalta!$A:$AE,10,0)</f>
        <v>1500000</v>
      </c>
      <c r="L17" s="100">
        <f ca="1">+VLOOKUP($A17,Casalta!$A:$AE,14,0)</f>
        <v>0</v>
      </c>
      <c r="M17" s="98">
        <f ca="1">+VLOOKUP($A17,Casalta!$A:$AE,9,0)</f>
        <v>787</v>
      </c>
      <c r="N17" s="98">
        <f ca="1">+VLOOKUP($A17,Casalta!$A:$AE,23,0)</f>
        <v>1</v>
      </c>
      <c r="O17" s="98">
        <f ca="1">+VLOOKUP($A17,Casalta!$A:$AE,25,0)</f>
        <v>1</v>
      </c>
      <c r="P17" s="101">
        <f ca="1">+VLOOKUP($A17,Casalta!$A:$AE,26,0)</f>
        <v>0</v>
      </c>
      <c r="Q17" s="102" t="str">
        <f ca="1">+VLOOKUP($A17,Casalta!$A:$AE,27,0)</f>
        <v>26</v>
      </c>
      <c r="R17" s="98" t="str">
        <f ca="1">+VLOOKUP($A17,Casalta!$A:$AE,28,0)</f>
        <v>15</v>
      </c>
      <c r="S17" s="103">
        <f ca="1">+VLOOKUP($A17,Casalta!$A:$AE,29,0)</f>
        <v>-670.1143693239153</v>
      </c>
      <c r="T17" s="98" t="str">
        <f ca="1">IFERROR(VLOOKUP($A17,Casalta!$A:$AE,31,0),"")</f>
        <v>manter</v>
      </c>
      <c r="U17" s="98" t="str">
        <f ca="1">+VLOOKUP(C17,ZAP!A$2:D110,4,0)</f>
        <v>Padrão</v>
      </c>
      <c r="V17" s="103">
        <f t="shared" ca="1" si="0"/>
        <v>762.78461538461534</v>
      </c>
      <c r="W17" s="103"/>
      <c r="X17" s="97" t="str">
        <f t="shared" ca="1" si="1"/>
        <v>http://www.casaltaimoveis.com.br/imovel/ap/AP0493</v>
      </c>
    </row>
    <row r="18" spans="1:24" x14ac:dyDescent="0.25">
      <c r="A18" s="98">
        <v>13</v>
      </c>
      <c r="B18" s="124">
        <f ca="1">COUNTIF(Casalta!A:A,Rank!A18)</f>
        <v>1</v>
      </c>
      <c r="C18" s="98" t="str">
        <f ca="1">+VLOOKUP($A18,Casalta!A:C,2,0)</f>
        <v>AP0480</v>
      </c>
      <c r="D18" s="99" t="str">
        <f ca="1">+VLOOKUP($A18,Casalta!$A:$AE,3,0)</f>
        <v>Rua Francisco Otaviano,</v>
      </c>
      <c r="E18" s="99" t="str">
        <f ca="1">+VLOOKUP($A18,Casalta!$A:$AE,4,0)</f>
        <v>Copacabana</v>
      </c>
      <c r="F18" s="99" t="str">
        <f ca="1">+VLOOKUP($A18,Casalta!$A:$AE,7,0)</f>
        <v>Apartamento</v>
      </c>
      <c r="G18" s="99" t="str">
        <f ca="1">+VLOOKUP($A18,Casalta!$A:$AE,6,0)</f>
        <v>Regina Sant Anna</v>
      </c>
      <c r="H18" s="98">
        <f ca="1">+VLOOKUP($A18,Casalta!$A:$AE,18,0)</f>
        <v>4</v>
      </c>
      <c r="I18" s="98">
        <f ca="1">+VLOOKUP($A18,Casalta!$A:$AE,19,0)</f>
        <v>4</v>
      </c>
      <c r="J18" s="98">
        <f ca="1">+VLOOKUP($A18,Casalta!$A:$AE,20,0)</f>
        <v>185</v>
      </c>
      <c r="K18" s="100">
        <f ca="1">+VLOOKUP($A18,Casalta!$A:$AE,10,0)</f>
        <v>4000000</v>
      </c>
      <c r="L18" s="100">
        <f ca="1">+VLOOKUP($A18,Casalta!$A:$AE,14,0)</f>
        <v>0</v>
      </c>
      <c r="M18" s="98">
        <f ca="1">+VLOOKUP($A18,Casalta!$A:$AE,9,0)</f>
        <v>812</v>
      </c>
      <c r="N18" s="98">
        <f ca="1">+VLOOKUP($A18,Casalta!$A:$AE,23,0)</f>
        <v>1</v>
      </c>
      <c r="O18" s="98">
        <f ca="1">+VLOOKUP($A18,Casalta!$A:$AE,25,0)</f>
        <v>0</v>
      </c>
      <c r="P18" s="101">
        <f ca="1">+VLOOKUP($A18,Casalta!$A:$AE,26,0)</f>
        <v>0</v>
      </c>
      <c r="Q18" s="102" t="str">
        <f ca="1">+VLOOKUP($A18,Casalta!$A:$AE,27,0)</f>
        <v>0</v>
      </c>
      <c r="R18" s="98" t="str">
        <f ca="1">+VLOOKUP($A18,Casalta!$A:$AE,28,0)</f>
        <v>34</v>
      </c>
      <c r="S18" s="103">
        <f ca="1">+VLOOKUP($A18,Casalta!$A:$AE,29,0)</f>
        <v>-670.81500000000005</v>
      </c>
      <c r="T18" s="98" t="str">
        <f ca="1">IFERROR(VLOOKUP($A18,Casalta!$A:$AE,31,0),"")</f>
        <v>manter</v>
      </c>
      <c r="U18" s="98" t="str">
        <f ca="1">+VLOOKUP(C18,ZAP!A$2:D111,4,0)</f>
        <v>Padrão</v>
      </c>
      <c r="V18" s="103">
        <f t="shared" ca="1" si="0"/>
        <v>787.01538461538462</v>
      </c>
      <c r="W18" s="103"/>
      <c r="X18" s="97" t="str">
        <f t="shared" ca="1" si="1"/>
        <v>http://www.casaltaimoveis.com.br/imovel/ap/AP0480</v>
      </c>
    </row>
    <row r="19" spans="1:24" x14ac:dyDescent="0.25">
      <c r="A19" s="98">
        <v>14</v>
      </c>
      <c r="B19" s="124">
        <f ca="1">COUNTIF(Casalta!A:A,Rank!A19)</f>
        <v>1</v>
      </c>
      <c r="C19" s="98" t="str">
        <f ca="1">+VLOOKUP($A19,Casalta!A:C,2,0)</f>
        <v>AP0468</v>
      </c>
      <c r="D19" s="99" t="str">
        <f ca="1">+VLOOKUP($A19,Casalta!$A:$AE,3,0)</f>
        <v>Rua das Laranjeiras,</v>
      </c>
      <c r="E19" s="99" t="str">
        <f ca="1">+VLOOKUP($A19,Casalta!$A:$AE,4,0)</f>
        <v>Laranjeiras</v>
      </c>
      <c r="F19" s="99" t="str">
        <f ca="1">+VLOOKUP($A19,Casalta!$A:$AE,7,0)</f>
        <v>Apartamento</v>
      </c>
      <c r="G19" s="99" t="str">
        <f ca="1">+VLOOKUP($A19,Casalta!$A:$AE,6,0)</f>
        <v>Regina Sant Anna</v>
      </c>
      <c r="H19" s="98">
        <f ca="1">+VLOOKUP($A19,Casalta!$A:$AE,18,0)</f>
        <v>2</v>
      </c>
      <c r="I19" s="98">
        <f ca="1">+VLOOKUP($A19,Casalta!$A:$AE,19,0)</f>
        <v>1</v>
      </c>
      <c r="J19" s="98">
        <f ca="1">+VLOOKUP($A19,Casalta!$A:$AE,20,0)</f>
        <v>64</v>
      </c>
      <c r="K19" s="100">
        <f ca="1">+VLOOKUP($A19,Casalta!$A:$AE,10,0)</f>
        <v>590000</v>
      </c>
      <c r="L19" s="100">
        <f ca="1">+VLOOKUP($A19,Casalta!$A:$AE,14,0)</f>
        <v>0</v>
      </c>
      <c r="M19" s="98">
        <f ca="1">+VLOOKUP($A19,Casalta!$A:$AE,9,0)</f>
        <v>812</v>
      </c>
      <c r="N19" s="98">
        <f ca="1">+VLOOKUP($A19,Casalta!$A:$AE,23,0)</f>
        <v>1</v>
      </c>
      <c r="O19" s="98">
        <f ca="1">+VLOOKUP($A19,Casalta!$A:$AE,25,0)</f>
        <v>0</v>
      </c>
      <c r="P19" s="101">
        <f ca="1">+VLOOKUP($A19,Casalta!$A:$AE,26,0)</f>
        <v>0</v>
      </c>
      <c r="Q19" s="102" t="str">
        <f ca="1">+VLOOKUP($A19,Casalta!$A:$AE,27,0)</f>
        <v>20</v>
      </c>
      <c r="R19" s="98" t="str">
        <f ca="1">+VLOOKUP($A19,Casalta!$A:$AE,28,0)</f>
        <v>37</v>
      </c>
      <c r="S19" s="103">
        <f ca="1">+VLOOKUP($A19,Casalta!$A:$AE,29,0)</f>
        <v>-671.54074308300392</v>
      </c>
      <c r="T19" s="98" t="str">
        <f ca="1">IFERROR(VLOOKUP($A19,Casalta!$A:$AE,31,0),"")</f>
        <v>manter</v>
      </c>
      <c r="U19" s="98" t="str">
        <f ca="1">+VLOOKUP(C19,ZAP!A$2:D112,4,0)</f>
        <v>Padrão</v>
      </c>
      <c r="V19" s="103">
        <f t="shared" ca="1" si="0"/>
        <v>787.01538461538462</v>
      </c>
      <c r="W19" s="103"/>
      <c r="X19" s="97" t="str">
        <f t="shared" ca="1" si="1"/>
        <v>http://www.casaltaimoveis.com.br/imovel/ap/AP0468</v>
      </c>
    </row>
    <row r="20" spans="1:24" x14ac:dyDescent="0.25">
      <c r="A20" s="98">
        <v>15</v>
      </c>
      <c r="B20" s="124">
        <f ca="1">COUNTIF(Casalta!A:A,Rank!A20)</f>
        <v>1</v>
      </c>
      <c r="C20" s="98" t="str">
        <f ca="1">+VLOOKUP($A20,Casalta!A:C,2,0)</f>
        <v>AP0579</v>
      </c>
      <c r="D20" s="99" t="str">
        <f ca="1">+VLOOKUP($A20,Casalta!$A:$AE,3,0)</f>
        <v>Rua General Venâncio Flores,</v>
      </c>
      <c r="E20" s="99" t="str">
        <f ca="1">+VLOOKUP($A20,Casalta!$A:$AE,4,0)</f>
        <v>Leblon</v>
      </c>
      <c r="F20" s="99" t="str">
        <f ca="1">+VLOOKUP($A20,Casalta!$A:$AE,7,0)</f>
        <v>Apartamento</v>
      </c>
      <c r="G20" s="99" t="str">
        <f ca="1">+VLOOKUP($A20,Casalta!$A:$AE,6,0)</f>
        <v>Christian Bettoni</v>
      </c>
      <c r="H20" s="98">
        <f ca="1">+VLOOKUP($A20,Casalta!$A:$AE,18,0)</f>
        <v>4</v>
      </c>
      <c r="I20" s="98">
        <f ca="1">+VLOOKUP($A20,Casalta!$A:$AE,19,0)</f>
        <v>1</v>
      </c>
      <c r="J20" s="98">
        <f ca="1">+VLOOKUP($A20,Casalta!$A:$AE,20,0)</f>
        <v>132</v>
      </c>
      <c r="K20" s="100">
        <f ca="1">+VLOOKUP($A20,Casalta!$A:$AE,10,0)</f>
        <v>2350000</v>
      </c>
      <c r="L20" s="100">
        <f ca="1">+VLOOKUP($A20,Casalta!$A:$AE,14,0)</f>
        <v>0</v>
      </c>
      <c r="M20" s="98">
        <f ca="1">+VLOOKUP($A20,Casalta!$A:$AE,9,0)</f>
        <v>798</v>
      </c>
      <c r="N20" s="98">
        <f ca="1">+VLOOKUP($A20,Casalta!$A:$AE,23,0)</f>
        <v>1</v>
      </c>
      <c r="O20" s="98">
        <f ca="1">+VLOOKUP($A20,Casalta!$A:$AE,25,0)</f>
        <v>0</v>
      </c>
      <c r="P20" s="101">
        <f ca="1">+VLOOKUP($A20,Casalta!$A:$AE,26,0)</f>
        <v>0</v>
      </c>
      <c r="Q20" s="102" t="str">
        <f ca="1">+VLOOKUP($A20,Casalta!$A:$AE,27,0)</f>
        <v>11</v>
      </c>
      <c r="R20" s="98" t="str">
        <f ca="1">+VLOOKUP($A20,Casalta!$A:$AE,28,0)</f>
        <v>24</v>
      </c>
      <c r="S20" s="103">
        <f ca="1">+VLOOKUP($A20,Casalta!$A:$AE,29,0)</f>
        <v>-671.59368578553619</v>
      </c>
      <c r="T20" s="98" t="str">
        <f ca="1">IFERROR(VLOOKUP($A20,Casalta!$A:$AE,31,0),"")</f>
        <v>manter</v>
      </c>
      <c r="U20" s="98" t="str">
        <f ca="1">+VLOOKUP(C20,ZAP!A$2:D113,4,0)</f>
        <v>Padrão</v>
      </c>
      <c r="V20" s="103">
        <f t="shared" ca="1" si="0"/>
        <v>773.44615384615383</v>
      </c>
      <c r="W20" s="103"/>
      <c r="X20" s="97" t="str">
        <f t="shared" ca="1" si="1"/>
        <v>http://www.casaltaimoveis.com.br/imovel/ap/AP0579</v>
      </c>
    </row>
    <row r="21" spans="1:24" x14ac:dyDescent="0.25">
      <c r="A21" s="98">
        <v>16</v>
      </c>
      <c r="B21" s="124">
        <f ca="1">COUNTIF(Casalta!A:A,Rank!A21)</f>
        <v>1</v>
      </c>
      <c r="C21" s="98" t="str">
        <f ca="1">+VLOOKUP($A21,Casalta!A:C,2,0)</f>
        <v>AP0554</v>
      </c>
      <c r="D21" s="99" t="str">
        <f ca="1">+VLOOKUP($A21,Casalta!$A:$AE,3,0)</f>
        <v>Rua Paissandu,</v>
      </c>
      <c r="E21" s="99" t="str">
        <f ca="1">+VLOOKUP($A21,Casalta!$A:$AE,4,0)</f>
        <v>Flamengo</v>
      </c>
      <c r="F21" s="99" t="str">
        <f ca="1">+VLOOKUP($A21,Casalta!$A:$AE,7,0)</f>
        <v>Apartamento</v>
      </c>
      <c r="G21" s="99" t="str">
        <f ca="1">+VLOOKUP($A21,Casalta!$A:$AE,6,0)</f>
        <v>Christian Bettoni</v>
      </c>
      <c r="H21" s="98">
        <f ca="1">+VLOOKUP($A21,Casalta!$A:$AE,18,0)</f>
        <v>3</v>
      </c>
      <c r="I21" s="98">
        <f ca="1">+VLOOKUP($A21,Casalta!$A:$AE,19,0)</f>
        <v>1</v>
      </c>
      <c r="J21" s="98">
        <f ca="1">+VLOOKUP($A21,Casalta!$A:$AE,20,0)</f>
        <v>198</v>
      </c>
      <c r="K21" s="100">
        <f ca="1">+VLOOKUP($A21,Casalta!$A:$AE,10,0)</f>
        <v>1660000</v>
      </c>
      <c r="L21" s="100">
        <f ca="1">+VLOOKUP($A21,Casalta!$A:$AE,14,0)</f>
        <v>0</v>
      </c>
      <c r="M21" s="98">
        <f ca="1">+VLOOKUP($A21,Casalta!$A:$AE,9,0)</f>
        <v>791</v>
      </c>
      <c r="N21" s="98">
        <f ca="1">+VLOOKUP($A21,Casalta!$A:$AE,23,0)</f>
        <v>1</v>
      </c>
      <c r="O21" s="98">
        <f ca="1">+VLOOKUP($A21,Casalta!$A:$AE,25,0)</f>
        <v>1</v>
      </c>
      <c r="P21" s="101">
        <f ca="1">+VLOOKUP($A21,Casalta!$A:$AE,26,0)</f>
        <v>0</v>
      </c>
      <c r="Q21" s="102" t="str">
        <f ca="1">+VLOOKUP($A21,Casalta!$A:$AE,27,0)</f>
        <v>23</v>
      </c>
      <c r="R21" s="98" t="str">
        <f ca="1">+VLOOKUP($A21,Casalta!$A:$AE,28,0)</f>
        <v>15</v>
      </c>
      <c r="S21" s="103">
        <f ca="1">+VLOOKUP($A21,Casalta!$A:$AE,29,0)</f>
        <v>-672.11740342298287</v>
      </c>
      <c r="T21" s="98" t="str">
        <f ca="1">IFERROR(VLOOKUP($A21,Casalta!$A:$AE,31,0),"")</f>
        <v>manter</v>
      </c>
      <c r="U21" s="98" t="str">
        <f ca="1">+VLOOKUP(C21,ZAP!A$2:D114,4,0)</f>
        <v>Padrão</v>
      </c>
      <c r="V21" s="103">
        <f t="shared" ca="1" si="0"/>
        <v>766.6615384615385</v>
      </c>
      <c r="W21" s="103"/>
      <c r="X21" s="97" t="str">
        <f t="shared" ca="1" si="1"/>
        <v>http://www.casaltaimoveis.com.br/imovel/ap/AP0554</v>
      </c>
    </row>
    <row r="22" spans="1:24" x14ac:dyDescent="0.25">
      <c r="A22" s="98">
        <v>17</v>
      </c>
      <c r="B22" s="124">
        <f ca="1">COUNTIF(Casalta!A:A,Rank!A22)</f>
        <v>1</v>
      </c>
      <c r="C22" s="98" t="str">
        <f ca="1">+VLOOKUP($A22,Casalta!A:C,2,0)</f>
        <v>AP0581</v>
      </c>
      <c r="D22" s="99" t="str">
        <f ca="1">+VLOOKUP($A22,Casalta!$A:$AE,3,0)</f>
        <v>Rua Dona Mariana,</v>
      </c>
      <c r="E22" s="99" t="str">
        <f ca="1">+VLOOKUP($A22,Casalta!$A:$AE,4,0)</f>
        <v>Botafogo</v>
      </c>
      <c r="F22" s="99" t="str">
        <f ca="1">+VLOOKUP($A22,Casalta!$A:$AE,7,0)</f>
        <v>Apartamento</v>
      </c>
      <c r="G22" s="99" t="str">
        <f ca="1">+VLOOKUP($A22,Casalta!$A:$AE,6,0)</f>
        <v>Christian Bettoni</v>
      </c>
      <c r="H22" s="98">
        <f ca="1">+VLOOKUP($A22,Casalta!$A:$AE,18,0)</f>
        <v>2</v>
      </c>
      <c r="I22" s="98">
        <f ca="1">+VLOOKUP($A22,Casalta!$A:$AE,19,0)</f>
        <v>1</v>
      </c>
      <c r="J22" s="98">
        <f ca="1">+VLOOKUP($A22,Casalta!$A:$AE,20,0)</f>
        <v>96</v>
      </c>
      <c r="K22" s="100">
        <f ca="1">+VLOOKUP($A22,Casalta!$A:$AE,10,0)</f>
        <v>0</v>
      </c>
      <c r="L22" s="100">
        <f ca="1">+VLOOKUP($A22,Casalta!$A:$AE,14,0)</f>
        <v>3500</v>
      </c>
      <c r="M22" s="98">
        <f ca="1">+VLOOKUP($A22,Casalta!$A:$AE,9,0)</f>
        <v>798</v>
      </c>
      <c r="N22" s="98">
        <f ca="1">+VLOOKUP($A22,Casalta!$A:$AE,23,0)</f>
        <v>1</v>
      </c>
      <c r="O22" s="98">
        <f ca="1">+VLOOKUP($A22,Casalta!$A:$AE,25,0)</f>
        <v>3</v>
      </c>
      <c r="P22" s="101">
        <f ca="1">+VLOOKUP($A22,Casalta!$A:$AE,26,0)</f>
        <v>0</v>
      </c>
      <c r="Q22" s="102" t="str">
        <f ca="1">+VLOOKUP($A22,Casalta!$A:$AE,27,0)</f>
        <v>324</v>
      </c>
      <c r="R22" s="98" t="str">
        <f ca="1">+VLOOKUP($A22,Casalta!$A:$AE,28,0)</f>
        <v>24</v>
      </c>
      <c r="S22" s="103">
        <f ca="1">+VLOOKUP($A22,Casalta!$A:$AE,29,0)</f>
        <v>-674.44421939849622</v>
      </c>
      <c r="T22" s="98" t="str">
        <f ca="1">IFERROR(VLOOKUP($A22,Casalta!$A:$AE,31,0),"")</f>
        <v>manter</v>
      </c>
      <c r="U22" s="98" t="str">
        <f ca="1">+VLOOKUP(C22,ZAP!A$2:D115,4,0)</f>
        <v>Destaque</v>
      </c>
      <c r="V22" s="103">
        <f t="shared" ca="1" si="0"/>
        <v>773.44615384615383</v>
      </c>
      <c r="W22" s="103"/>
      <c r="X22" s="97" t="str">
        <f t="shared" ca="1" si="1"/>
        <v>http://www.casaltaimoveis.com.br/imovel/ap/AP0581</v>
      </c>
    </row>
    <row r="23" spans="1:24" x14ac:dyDescent="0.25">
      <c r="A23" s="98">
        <v>18</v>
      </c>
      <c r="B23" s="124">
        <f ca="1">COUNTIF(Casalta!A:A,Rank!A23)</f>
        <v>1</v>
      </c>
      <c r="C23" s="98" t="str">
        <f ca="1">+VLOOKUP($A23,Casalta!A:C,2,0)</f>
        <v>SA0027</v>
      </c>
      <c r="D23" s="99" t="str">
        <f ca="1">+VLOOKUP($A23,Casalta!$A:$AE,3,0)</f>
        <v>Rua Barão de Lucena,</v>
      </c>
      <c r="E23" s="99" t="str">
        <f ca="1">+VLOOKUP($A23,Casalta!$A:$AE,4,0)</f>
        <v>Botafogo</v>
      </c>
      <c r="F23" s="99" t="str">
        <f ca="1">+VLOOKUP($A23,Casalta!$A:$AE,7,0)</f>
        <v>Sala</v>
      </c>
      <c r="G23" s="99" t="str">
        <f ca="1">+VLOOKUP($A23,Casalta!$A:$AE,6,0)</f>
        <v>Christian Bettoni</v>
      </c>
      <c r="H23" s="98">
        <f ca="1">+VLOOKUP($A23,Casalta!$A:$AE,18,0)</f>
        <v>0</v>
      </c>
      <c r="I23" s="98">
        <f ca="1">+VLOOKUP($A23,Casalta!$A:$AE,19,0)</f>
        <v>0</v>
      </c>
      <c r="J23" s="98">
        <f ca="1">+VLOOKUP($A23,Casalta!$A:$AE,20,0)</f>
        <v>70</v>
      </c>
      <c r="K23" s="100">
        <f ca="1">+VLOOKUP($A23,Casalta!$A:$AE,10,0)</f>
        <v>800000</v>
      </c>
      <c r="L23" s="100">
        <f ca="1">+VLOOKUP($A23,Casalta!$A:$AE,14,0)</f>
        <v>0</v>
      </c>
      <c r="M23" s="98">
        <f ca="1">+VLOOKUP($A23,Casalta!$A:$AE,9,0)</f>
        <v>788</v>
      </c>
      <c r="N23" s="98">
        <f ca="1">+VLOOKUP($A23,Casalta!$A:$AE,23,0)</f>
        <v>1</v>
      </c>
      <c r="O23" s="98">
        <f ca="1">+VLOOKUP($A23,Casalta!$A:$AE,25,0)</f>
        <v>0</v>
      </c>
      <c r="P23" s="101">
        <f ca="1">+VLOOKUP($A23,Casalta!$A:$AE,26,0)</f>
        <v>0</v>
      </c>
      <c r="Q23" s="102" t="str">
        <f ca="1">+VLOOKUP($A23,Casalta!$A:$AE,27,0)</f>
        <v>0</v>
      </c>
      <c r="R23" s="98" t="str">
        <f ca="1">+VLOOKUP($A23,Casalta!$A:$AE,28,0)</f>
        <v>20</v>
      </c>
      <c r="S23" s="103">
        <f ca="1">+VLOOKUP($A23,Casalta!$A:$AE,29,0)</f>
        <v>-674.93000000000006</v>
      </c>
      <c r="T23" s="98" t="str">
        <f ca="1">IFERROR(VLOOKUP($A23,Casalta!$A:$AE,31,0),"")</f>
        <v>manter</v>
      </c>
      <c r="U23" s="98" t="str">
        <f ca="1">+VLOOKUP(C23,ZAP!A$2:D116,4,0)</f>
        <v>Padrão</v>
      </c>
      <c r="V23" s="103">
        <f t="shared" ca="1" si="0"/>
        <v>763.7538461538461</v>
      </c>
      <c r="W23" s="103"/>
      <c r="X23" s="97" t="str">
        <f t="shared" ca="1" si="1"/>
        <v>http://www.casaltaimoveis.com.br/imovel/ap/SA0027</v>
      </c>
    </row>
    <row r="24" spans="1:24" x14ac:dyDescent="0.25">
      <c r="A24" s="98">
        <v>19</v>
      </c>
      <c r="B24" s="124">
        <f ca="1">COUNTIF(Casalta!A:A,Rank!A24)</f>
        <v>1</v>
      </c>
      <c r="C24" s="98" t="str">
        <f ca="1">+VLOOKUP($A24,Casalta!A:C,2,0)</f>
        <v>AP0535</v>
      </c>
      <c r="D24" s="99" t="str">
        <f ca="1">+VLOOKUP($A24,Casalta!$A:$AE,3,0)</f>
        <v>Rua Raul Pompeia,</v>
      </c>
      <c r="E24" s="99" t="str">
        <f ca="1">+VLOOKUP($A24,Casalta!$A:$AE,4,0)</f>
        <v>Copacabana</v>
      </c>
      <c r="F24" s="99" t="str">
        <f ca="1">+VLOOKUP($A24,Casalta!$A:$AE,7,0)</f>
        <v>Apartamento</v>
      </c>
      <c r="G24" s="99" t="str">
        <f ca="1">+VLOOKUP($A24,Casalta!$A:$AE,6,0)</f>
        <v>Regina Sant Anna</v>
      </c>
      <c r="H24" s="98">
        <f ca="1">+VLOOKUP($A24,Casalta!$A:$AE,18,0)</f>
        <v>1</v>
      </c>
      <c r="I24" s="98">
        <f ca="1">+VLOOKUP($A24,Casalta!$A:$AE,19,0)</f>
        <v>1</v>
      </c>
      <c r="J24" s="98">
        <f ca="1">+VLOOKUP($A24,Casalta!$A:$AE,20,0)</f>
        <v>60</v>
      </c>
      <c r="K24" s="100">
        <f ca="1">+VLOOKUP($A24,Casalta!$A:$AE,10,0)</f>
        <v>690000</v>
      </c>
      <c r="L24" s="100">
        <f ca="1">+VLOOKUP($A24,Casalta!$A:$AE,14,0)</f>
        <v>0</v>
      </c>
      <c r="M24" s="98">
        <f ca="1">+VLOOKUP($A24,Casalta!$A:$AE,9,0)</f>
        <v>812</v>
      </c>
      <c r="N24" s="98">
        <f ca="1">+VLOOKUP($A24,Casalta!$A:$AE,23,0)</f>
        <v>1</v>
      </c>
      <c r="O24" s="98">
        <f ca="1">+VLOOKUP($A24,Casalta!$A:$AE,25,0)</f>
        <v>0</v>
      </c>
      <c r="P24" s="101">
        <f ca="1">+VLOOKUP($A24,Casalta!$A:$AE,26,0)</f>
        <v>0</v>
      </c>
      <c r="Q24" s="102" t="str">
        <f ca="1">+VLOOKUP($A24,Casalta!$A:$AE,27,0)</f>
        <v>17</v>
      </c>
      <c r="R24" s="98" t="str">
        <f ca="1">+VLOOKUP($A24,Casalta!$A:$AE,28,0)</f>
        <v>33</v>
      </c>
      <c r="S24" s="103">
        <f ca="1">+VLOOKUP($A24,Casalta!$A:$AE,29,0)</f>
        <v>-676.55754780652421</v>
      </c>
      <c r="T24" s="98" t="str">
        <f ca="1">IFERROR(VLOOKUP($A24,Casalta!$A:$AE,31,0),"")</f>
        <v>manter</v>
      </c>
      <c r="U24" s="98" t="str">
        <f ca="1">+VLOOKUP(C24,ZAP!A$2:D117,4,0)</f>
        <v>Padrão</v>
      </c>
      <c r="V24" s="103">
        <f t="shared" ca="1" si="0"/>
        <v>787.01538461538462</v>
      </c>
      <c r="W24" s="103"/>
      <c r="X24" s="97" t="str">
        <f t="shared" ca="1" si="1"/>
        <v>http://www.casaltaimoveis.com.br/imovel/ap/AP0535</v>
      </c>
    </row>
    <row r="25" spans="1:24" x14ac:dyDescent="0.25">
      <c r="A25" s="98">
        <v>20</v>
      </c>
      <c r="B25" s="124">
        <f ca="1">COUNTIF(Casalta!A:A,Rank!A25)</f>
        <v>1</v>
      </c>
      <c r="C25" s="98" t="str">
        <f ca="1">+VLOOKUP($A25,Casalta!A:C,2,0)</f>
        <v>AP0456</v>
      </c>
      <c r="D25" s="99" t="str">
        <f ca="1">+VLOOKUP($A25,Casalta!$A:$AE,3,0)</f>
        <v>Rua Farme de Amoedo,</v>
      </c>
      <c r="E25" s="99" t="str">
        <f ca="1">+VLOOKUP($A25,Casalta!$A:$AE,4,0)</f>
        <v>Ipanema</v>
      </c>
      <c r="F25" s="99" t="str">
        <f ca="1">+VLOOKUP($A25,Casalta!$A:$AE,7,0)</f>
        <v>Apartamento</v>
      </c>
      <c r="G25" s="99" t="str">
        <f ca="1">+VLOOKUP($A25,Casalta!$A:$AE,6,0)</f>
        <v>Ricardo Coutada</v>
      </c>
      <c r="H25" s="98">
        <f ca="1">+VLOOKUP($A25,Casalta!$A:$AE,18,0)</f>
        <v>3</v>
      </c>
      <c r="I25" s="98">
        <f ca="1">+VLOOKUP($A25,Casalta!$A:$AE,19,0)</f>
        <v>1</v>
      </c>
      <c r="J25" s="98">
        <f ca="1">+VLOOKUP($A25,Casalta!$A:$AE,20,0)</f>
        <v>90</v>
      </c>
      <c r="K25" s="100">
        <f ca="1">+VLOOKUP($A25,Casalta!$A:$AE,10,0)</f>
        <v>1690000</v>
      </c>
      <c r="L25" s="100">
        <f ca="1">+VLOOKUP($A25,Casalta!$A:$AE,14,0)</f>
        <v>0</v>
      </c>
      <c r="M25" s="98">
        <f ca="1">+VLOOKUP($A25,Casalta!$A:$AE,9,0)</f>
        <v>804</v>
      </c>
      <c r="N25" s="98">
        <f ca="1">+VLOOKUP($A25,Casalta!$A:$AE,23,0)</f>
        <v>1</v>
      </c>
      <c r="O25" s="98">
        <f ca="1">+VLOOKUP($A25,Casalta!$A:$AE,25,0)</f>
        <v>0</v>
      </c>
      <c r="P25" s="101">
        <f ca="1">+VLOOKUP($A25,Casalta!$A:$AE,26,0)</f>
        <v>0</v>
      </c>
      <c r="Q25" s="102" t="str">
        <f ca="1">+VLOOKUP($A25,Casalta!$A:$AE,27,0)</f>
        <v>39</v>
      </c>
      <c r="R25" s="98" t="str">
        <f ca="1">+VLOOKUP($A25,Casalta!$A:$AE,28,0)</f>
        <v>23</v>
      </c>
      <c r="S25" s="103">
        <f ca="1">+VLOOKUP($A25,Casalta!$A:$AE,29,0)</f>
        <v>-677.14529411764704</v>
      </c>
      <c r="T25" s="98" t="str">
        <f ca="1">IFERROR(VLOOKUP($A25,Casalta!$A:$AE,31,0),"")</f>
        <v>manter</v>
      </c>
      <c r="U25" s="98" t="str">
        <f ca="1">+VLOOKUP(C25,ZAP!A$2:D118,4,0)</f>
        <v>Padrão</v>
      </c>
      <c r="V25" s="103">
        <f t="shared" ca="1" si="0"/>
        <v>779.26153846153841</v>
      </c>
      <c r="W25" s="103"/>
      <c r="X25" s="97" t="str">
        <f t="shared" ca="1" si="1"/>
        <v>http://www.casaltaimoveis.com.br/imovel/ap/AP0456</v>
      </c>
    </row>
    <row r="26" spans="1:24" x14ac:dyDescent="0.25">
      <c r="A26" s="98">
        <v>21</v>
      </c>
      <c r="B26" s="124">
        <f ca="1">COUNTIF(Casalta!A:A,Rank!A26)</f>
        <v>1</v>
      </c>
      <c r="C26" s="98" t="str">
        <f ca="1">+VLOOKUP($A26,Casalta!A:C,2,0)</f>
        <v>AP0238</v>
      </c>
      <c r="D26" s="99" t="str">
        <f ca="1">+VLOOKUP($A26,Casalta!$A:$AE,3,0)</f>
        <v>Rua Domingos Ferreira,</v>
      </c>
      <c r="E26" s="99" t="str">
        <f ca="1">+VLOOKUP($A26,Casalta!$A:$AE,4,0)</f>
        <v>Copacabana</v>
      </c>
      <c r="F26" s="99" t="str">
        <f ca="1">+VLOOKUP($A26,Casalta!$A:$AE,7,0)</f>
        <v>Apartamento</v>
      </c>
      <c r="G26" s="99" t="str">
        <f ca="1">+VLOOKUP($A26,Casalta!$A:$AE,6,0)</f>
        <v>Regina Sant Anna</v>
      </c>
      <c r="H26" s="98">
        <f ca="1">+VLOOKUP($A26,Casalta!$A:$AE,18,0)</f>
        <v>3</v>
      </c>
      <c r="I26" s="98">
        <f ca="1">+VLOOKUP($A26,Casalta!$A:$AE,19,0)</f>
        <v>1</v>
      </c>
      <c r="J26" s="98">
        <f ca="1">+VLOOKUP($A26,Casalta!$A:$AE,20,0)</f>
        <v>130</v>
      </c>
      <c r="K26" s="100">
        <f ca="1">+VLOOKUP($A26,Casalta!$A:$AE,10,0)</f>
        <v>1600000</v>
      </c>
      <c r="L26" s="100">
        <f ca="1">+VLOOKUP($A26,Casalta!$A:$AE,14,0)</f>
        <v>0</v>
      </c>
      <c r="M26" s="98">
        <f ca="1">+VLOOKUP($A26,Casalta!$A:$AE,9,0)</f>
        <v>812</v>
      </c>
      <c r="N26" s="98">
        <f ca="1">+VLOOKUP($A26,Casalta!$A:$AE,23,0)</f>
        <v>1</v>
      </c>
      <c r="O26" s="98">
        <f ca="1">+VLOOKUP($A26,Casalta!$A:$AE,25,0)</f>
        <v>0</v>
      </c>
      <c r="P26" s="101">
        <f ca="1">+VLOOKUP($A26,Casalta!$A:$AE,26,0)</f>
        <v>1</v>
      </c>
      <c r="Q26" s="102" t="str">
        <f ca="1">+VLOOKUP($A26,Casalta!$A:$AE,27,0)</f>
        <v>3</v>
      </c>
      <c r="R26" s="98" t="str">
        <f ca="1">+VLOOKUP($A26,Casalta!$A:$AE,28,0)</f>
        <v>30</v>
      </c>
      <c r="S26" s="103">
        <f ca="1">+VLOOKUP($A26,Casalta!$A:$AE,29,0)</f>
        <v>-678.10299565846594</v>
      </c>
      <c r="T26" s="98" t="str">
        <f ca="1">IFERROR(VLOOKUP($A26,Casalta!$A:$AE,31,0),"")</f>
        <v>manter</v>
      </c>
      <c r="U26" s="98" t="str">
        <f ca="1">+VLOOKUP(C26,ZAP!A$2:D119,4,0)</f>
        <v>Padrão</v>
      </c>
      <c r="V26" s="103">
        <f t="shared" ca="1" si="0"/>
        <v>787.01538461538462</v>
      </c>
      <c r="W26" s="103"/>
      <c r="X26" s="97" t="str">
        <f t="shared" ca="1" si="1"/>
        <v>http://www.casaltaimoveis.com.br/imovel/ap/AP0238</v>
      </c>
    </row>
    <row r="27" spans="1:24" x14ac:dyDescent="0.25">
      <c r="A27" s="98">
        <v>22</v>
      </c>
      <c r="B27" s="124">
        <f ca="1">COUNTIF(Casalta!A:A,Rank!A27)</f>
        <v>1</v>
      </c>
      <c r="C27" s="98" t="str">
        <f ca="1">+VLOOKUP($A27,Casalta!A:C,2,0)</f>
        <v>AP0578</v>
      </c>
      <c r="D27" s="99" t="str">
        <f ca="1">+VLOOKUP($A27,Casalta!$A:$AE,3,0)</f>
        <v>Rua Santa Clara,</v>
      </c>
      <c r="E27" s="99" t="str">
        <f ca="1">+VLOOKUP($A27,Casalta!$A:$AE,4,0)</f>
        <v>Copacabana</v>
      </c>
      <c r="F27" s="99" t="str">
        <f ca="1">+VLOOKUP($A27,Casalta!$A:$AE,7,0)</f>
        <v>Apartamento</v>
      </c>
      <c r="G27" s="99" t="str">
        <f ca="1">+VLOOKUP($A27,Casalta!$A:$AE,6,0)</f>
        <v>Henrique Mota</v>
      </c>
      <c r="H27" s="98">
        <f ca="1">+VLOOKUP($A27,Casalta!$A:$AE,18,0)</f>
        <v>1</v>
      </c>
      <c r="I27" s="98">
        <f ca="1">+VLOOKUP($A27,Casalta!$A:$AE,19,0)</f>
        <v>0</v>
      </c>
      <c r="J27" s="98">
        <f ca="1">+VLOOKUP($A27,Casalta!$A:$AE,20,0)</f>
        <v>35</v>
      </c>
      <c r="K27" s="100">
        <f ca="1">+VLOOKUP($A27,Casalta!$A:$AE,10,0)</f>
        <v>390000</v>
      </c>
      <c r="L27" s="100">
        <f ca="1">+VLOOKUP($A27,Casalta!$A:$AE,14,0)</f>
        <v>0</v>
      </c>
      <c r="M27" s="98">
        <f ca="1">+VLOOKUP($A27,Casalta!$A:$AE,9,0)</f>
        <v>795</v>
      </c>
      <c r="N27" s="98">
        <f ca="1">+VLOOKUP($A27,Casalta!$A:$AE,23,0)</f>
        <v>1</v>
      </c>
      <c r="O27" s="98">
        <f ca="1">+VLOOKUP($A27,Casalta!$A:$AE,25,0)</f>
        <v>0</v>
      </c>
      <c r="P27" s="101">
        <f ca="1">+VLOOKUP($A27,Casalta!$A:$AE,26,0)</f>
        <v>0</v>
      </c>
      <c r="Q27" s="102" t="str">
        <f ca="1">+VLOOKUP($A27,Casalta!$A:$AE,27,0)</f>
        <v>16</v>
      </c>
      <c r="R27" s="98" t="str">
        <f ca="1">+VLOOKUP($A27,Casalta!$A:$AE,28,0)</f>
        <v>15</v>
      </c>
      <c r="S27" s="103">
        <f ca="1">+VLOOKUP($A27,Casalta!$A:$AE,29,0)</f>
        <v>-678.56649439601495</v>
      </c>
      <c r="T27" s="98" t="str">
        <f ca="1">IFERROR(VLOOKUP($A27,Casalta!$A:$AE,31,0),"")</f>
        <v>manter</v>
      </c>
      <c r="U27" s="98" t="str">
        <f ca="1">+VLOOKUP(C27,ZAP!A$2:D120,4,0)</f>
        <v>Padrão</v>
      </c>
      <c r="V27" s="103">
        <f t="shared" ca="1" si="0"/>
        <v>770.53846153846155</v>
      </c>
      <c r="W27" s="103"/>
      <c r="X27" s="97" t="str">
        <f t="shared" ca="1" si="1"/>
        <v>http://www.casaltaimoveis.com.br/imovel/ap/AP0578</v>
      </c>
    </row>
    <row r="28" spans="1:24" x14ac:dyDescent="0.25">
      <c r="A28" s="98">
        <v>23</v>
      </c>
      <c r="B28" s="124">
        <f ca="1">COUNTIF(Casalta!A:A,Rank!A28)</f>
        <v>1</v>
      </c>
      <c r="C28" s="98" t="str">
        <f ca="1">+VLOOKUP($A28,Casalta!A:C,2,0)</f>
        <v>AP0550</v>
      </c>
      <c r="D28" s="99" t="str">
        <f ca="1">+VLOOKUP($A28,Casalta!$A:$AE,3,0)</f>
        <v>Rua Pinheiro Machado,</v>
      </c>
      <c r="E28" s="99" t="str">
        <f ca="1">+VLOOKUP($A28,Casalta!$A:$AE,4,0)</f>
        <v>Laranjeiras</v>
      </c>
      <c r="F28" s="99" t="str">
        <f ca="1">+VLOOKUP($A28,Casalta!$A:$AE,7,0)</f>
        <v>Apartamento</v>
      </c>
      <c r="G28" s="99" t="str">
        <f ca="1">+VLOOKUP($A28,Casalta!$A:$AE,6,0)</f>
        <v>Eduardo Balbi</v>
      </c>
      <c r="H28" s="98">
        <f ca="1">+VLOOKUP($A28,Casalta!$A:$AE,18,0)</f>
        <v>2</v>
      </c>
      <c r="I28" s="98">
        <f ca="1">+VLOOKUP($A28,Casalta!$A:$AE,19,0)</f>
        <v>1</v>
      </c>
      <c r="J28" s="98">
        <f ca="1">+VLOOKUP($A28,Casalta!$A:$AE,20,0)</f>
        <v>77</v>
      </c>
      <c r="K28" s="100">
        <f ca="1">+VLOOKUP($A28,Casalta!$A:$AE,10,0)</f>
        <v>1240000</v>
      </c>
      <c r="L28" s="100">
        <f ca="1">+VLOOKUP($A28,Casalta!$A:$AE,14,0)</f>
        <v>0</v>
      </c>
      <c r="M28" s="98">
        <f ca="1">+VLOOKUP($A28,Casalta!$A:$AE,9,0)</f>
        <v>804</v>
      </c>
      <c r="N28" s="98">
        <f ca="1">+VLOOKUP($A28,Casalta!$A:$AE,23,0)</f>
        <v>1</v>
      </c>
      <c r="O28" s="98">
        <f ca="1">+VLOOKUP($A28,Casalta!$A:$AE,25,0)</f>
        <v>1</v>
      </c>
      <c r="P28" s="101">
        <f ca="1">+VLOOKUP($A28,Casalta!$A:$AE,26,0)</f>
        <v>0</v>
      </c>
      <c r="Q28" s="102" t="str">
        <f ca="1">+VLOOKUP($A28,Casalta!$A:$AE,27,0)</f>
        <v>45</v>
      </c>
      <c r="R28" s="98" t="str">
        <f ca="1">+VLOOKUP($A28,Casalta!$A:$AE,28,0)</f>
        <v>21</v>
      </c>
      <c r="S28" s="103">
        <f ca="1">+VLOOKUP($A28,Casalta!$A:$AE,29,0)</f>
        <v>-678.73676037959672</v>
      </c>
      <c r="T28" s="98" t="str">
        <f ca="1">IFERROR(VLOOKUP($A28,Casalta!$A:$AE,31,0),"")</f>
        <v>manter</v>
      </c>
      <c r="U28" s="98" t="str">
        <f ca="1">+VLOOKUP(C28,ZAP!A$2:D121,4,0)</f>
        <v>Padrão</v>
      </c>
      <c r="V28" s="103">
        <f t="shared" ca="1" si="0"/>
        <v>779.26153846153841</v>
      </c>
      <c r="W28" s="103"/>
      <c r="X28" s="97" t="str">
        <f t="shared" ca="1" si="1"/>
        <v>http://www.casaltaimoveis.com.br/imovel/ap/AP0550</v>
      </c>
    </row>
    <row r="29" spans="1:24" x14ac:dyDescent="0.25">
      <c r="A29" s="98">
        <v>24</v>
      </c>
      <c r="B29" s="124">
        <f ca="1">COUNTIF(Casalta!A:A,Rank!A29)</f>
        <v>1</v>
      </c>
      <c r="C29" s="98" t="str">
        <f ca="1">+VLOOKUP($A29,Casalta!A:C,2,0)</f>
        <v>AP0577</v>
      </c>
      <c r="D29" s="99" t="str">
        <f ca="1">+VLOOKUP($A29,Casalta!$A:$AE,3,0)</f>
        <v>Rua Pompeu Loureiro,</v>
      </c>
      <c r="E29" s="99" t="str">
        <f ca="1">+VLOOKUP($A29,Casalta!$A:$AE,4,0)</f>
        <v>Copacabana</v>
      </c>
      <c r="F29" s="99" t="str">
        <f ca="1">+VLOOKUP($A29,Casalta!$A:$AE,7,0)</f>
        <v>Apartamento</v>
      </c>
      <c r="G29" s="99" t="str">
        <f ca="1">+VLOOKUP($A29,Casalta!$A:$AE,6,0)</f>
        <v>Diego Paiva</v>
      </c>
      <c r="H29" s="98">
        <f ca="1">+VLOOKUP($A29,Casalta!$A:$AE,18,0)</f>
        <v>2</v>
      </c>
      <c r="I29" s="98">
        <f ca="1">+VLOOKUP($A29,Casalta!$A:$AE,19,0)</f>
        <v>0</v>
      </c>
      <c r="J29" s="98">
        <f ca="1">+VLOOKUP($A29,Casalta!$A:$AE,20,0)</f>
        <v>79</v>
      </c>
      <c r="K29" s="100">
        <f ca="1">+VLOOKUP($A29,Casalta!$A:$AE,10,0)</f>
        <v>780000</v>
      </c>
      <c r="L29" s="100">
        <f ca="1">+VLOOKUP($A29,Casalta!$A:$AE,14,0)</f>
        <v>0</v>
      </c>
      <c r="M29" s="98">
        <f ca="1">+VLOOKUP($A29,Casalta!$A:$AE,9,0)</f>
        <v>803</v>
      </c>
      <c r="N29" s="98">
        <f ca="1">+VLOOKUP($A29,Casalta!$A:$AE,23,0)</f>
        <v>1</v>
      </c>
      <c r="O29" s="98">
        <f ca="1">+VLOOKUP($A29,Casalta!$A:$AE,25,0)</f>
        <v>0</v>
      </c>
      <c r="P29" s="101">
        <f ca="1">+VLOOKUP($A29,Casalta!$A:$AE,26,0)</f>
        <v>0</v>
      </c>
      <c r="Q29" s="102" t="str">
        <f ca="1">+VLOOKUP($A29,Casalta!$A:$AE,27,0)</f>
        <v>12</v>
      </c>
      <c r="R29" s="98" t="str">
        <f ca="1">+VLOOKUP($A29,Casalta!$A:$AE,28,0)</f>
        <v>21</v>
      </c>
      <c r="S29" s="103">
        <f ca="1">+VLOOKUP($A29,Casalta!$A:$AE,29,0)</f>
        <v>-679.62249253731341</v>
      </c>
      <c r="T29" s="98" t="str">
        <f ca="1">IFERROR(VLOOKUP($A29,Casalta!$A:$AE,31,0),"")</f>
        <v>manter</v>
      </c>
      <c r="U29" s="98" t="str">
        <f ca="1">+VLOOKUP(C29,ZAP!A$2:D122,4,0)</f>
        <v>Padrão</v>
      </c>
      <c r="V29" s="103">
        <f t="shared" ca="1" si="0"/>
        <v>778.29230769230765</v>
      </c>
      <c r="W29" s="103"/>
      <c r="X29" s="97" t="str">
        <f t="shared" ca="1" si="1"/>
        <v>http://www.casaltaimoveis.com.br/imovel/ap/AP0577</v>
      </c>
    </row>
    <row r="30" spans="1:24" x14ac:dyDescent="0.25">
      <c r="A30" s="98">
        <v>25</v>
      </c>
      <c r="B30" s="124">
        <f ca="1">COUNTIF(Casalta!A:A,Rank!A30)</f>
        <v>1</v>
      </c>
      <c r="C30" s="98" t="str">
        <f ca="1">+VLOOKUP($A30,Casalta!A:C,2,0)</f>
        <v>AP0469</v>
      </c>
      <c r="D30" s="99" t="str">
        <f ca="1">+VLOOKUP($A30,Casalta!$A:$AE,3,0)</f>
        <v>Rua Marechal Mascarenhas de Morais,</v>
      </c>
      <c r="E30" s="99" t="str">
        <f ca="1">+VLOOKUP($A30,Casalta!$A:$AE,4,0)</f>
        <v>Copacabana</v>
      </c>
      <c r="F30" s="99" t="str">
        <f ca="1">+VLOOKUP($A30,Casalta!$A:$AE,7,0)</f>
        <v>Apartamento</v>
      </c>
      <c r="G30" s="99" t="str">
        <f ca="1">+VLOOKUP($A30,Casalta!$A:$AE,6,0)</f>
        <v>Regina Sant Anna</v>
      </c>
      <c r="H30" s="98">
        <f ca="1">+VLOOKUP($A30,Casalta!$A:$AE,18,0)</f>
        <v>3</v>
      </c>
      <c r="I30" s="98">
        <f ca="1">+VLOOKUP($A30,Casalta!$A:$AE,19,0)</f>
        <v>1</v>
      </c>
      <c r="J30" s="98">
        <f ca="1">+VLOOKUP($A30,Casalta!$A:$AE,20,0)</f>
        <v>170</v>
      </c>
      <c r="K30" s="100">
        <f ca="1">+VLOOKUP($A30,Casalta!$A:$AE,10,0)</f>
        <v>1700000</v>
      </c>
      <c r="L30" s="100">
        <f ca="1">+VLOOKUP($A30,Casalta!$A:$AE,14,0)</f>
        <v>0</v>
      </c>
      <c r="M30" s="98">
        <f ca="1">+VLOOKUP($A30,Casalta!$A:$AE,9,0)</f>
        <v>812</v>
      </c>
      <c r="N30" s="98">
        <f ca="1">+VLOOKUP($A30,Casalta!$A:$AE,23,0)</f>
        <v>1</v>
      </c>
      <c r="O30" s="98">
        <f ca="1">+VLOOKUP($A30,Casalta!$A:$AE,25,0)</f>
        <v>0</v>
      </c>
      <c r="P30" s="101">
        <f ca="1">+VLOOKUP($A30,Casalta!$A:$AE,26,0)</f>
        <v>0</v>
      </c>
      <c r="Q30" s="102" t="str">
        <f ca="1">+VLOOKUP($A30,Casalta!$A:$AE,27,0)</f>
        <v>5</v>
      </c>
      <c r="R30" s="98" t="str">
        <f ca="1">+VLOOKUP($A30,Casalta!$A:$AE,28,0)</f>
        <v>29</v>
      </c>
      <c r="S30" s="103">
        <f ca="1">+VLOOKUP($A30,Casalta!$A:$AE,29,0)</f>
        <v>-679.73118577075093</v>
      </c>
      <c r="T30" s="98" t="str">
        <f ca="1">IFERROR(VLOOKUP($A30,Casalta!$A:$AE,31,0),"")</f>
        <v>manter</v>
      </c>
      <c r="U30" s="98" t="str">
        <f ca="1">+VLOOKUP(C30,ZAP!A$2:D123,4,0)</f>
        <v>Padrão</v>
      </c>
      <c r="V30" s="103">
        <f t="shared" ca="1" si="0"/>
        <v>787.01538461538462</v>
      </c>
      <c r="W30" s="103"/>
      <c r="X30" s="97" t="str">
        <f t="shared" ca="1" si="1"/>
        <v>http://www.casaltaimoveis.com.br/imovel/ap/AP0469</v>
      </c>
    </row>
    <row r="31" spans="1:24" x14ac:dyDescent="0.25">
      <c r="A31" s="98">
        <v>26</v>
      </c>
      <c r="B31" s="124">
        <f ca="1">COUNTIF(Casalta!A:A,Rank!A31)</f>
        <v>1</v>
      </c>
      <c r="C31" s="98" t="str">
        <f ca="1">+VLOOKUP($A31,Casalta!A:C,2,0)</f>
        <v>CA0026</v>
      </c>
      <c r="D31" s="99" t="str">
        <f ca="1">+VLOOKUP($A31,Casalta!$A:$AE,3,0)</f>
        <v>Rua Oliveira Fausto,</v>
      </c>
      <c r="E31" s="99" t="str">
        <f ca="1">+VLOOKUP($A31,Casalta!$A:$AE,4,0)</f>
        <v>Botafogo</v>
      </c>
      <c r="F31" s="99" t="str">
        <f ca="1">+VLOOKUP($A31,Casalta!$A:$AE,7,0)</f>
        <v>Casa</v>
      </c>
      <c r="G31" s="99" t="str">
        <f ca="1">+VLOOKUP($A31,Casalta!$A:$AE,6,0)</f>
        <v>Diego Paiva</v>
      </c>
      <c r="H31" s="98">
        <f ca="1">+VLOOKUP($A31,Casalta!$A:$AE,18,0)</f>
        <v>4</v>
      </c>
      <c r="I31" s="98">
        <f ca="1">+VLOOKUP($A31,Casalta!$A:$AE,19,0)</f>
        <v>0</v>
      </c>
      <c r="J31" s="98">
        <f ca="1">+VLOOKUP($A31,Casalta!$A:$AE,20,0)</f>
        <v>392</v>
      </c>
      <c r="K31" s="100">
        <f ca="1">+VLOOKUP($A31,Casalta!$A:$AE,10,0)</f>
        <v>3349000</v>
      </c>
      <c r="L31" s="100">
        <f ca="1">+VLOOKUP($A31,Casalta!$A:$AE,14,0)</f>
        <v>18000</v>
      </c>
      <c r="M31" s="98">
        <f ca="1">+VLOOKUP($A31,Casalta!$A:$AE,9,0)</f>
        <v>822</v>
      </c>
      <c r="N31" s="98">
        <f ca="1">+VLOOKUP($A31,Casalta!$A:$AE,23,0)</f>
        <v>1</v>
      </c>
      <c r="O31" s="98">
        <f ca="1">+VLOOKUP($A31,Casalta!$A:$AE,25,0)</f>
        <v>0</v>
      </c>
      <c r="P31" s="101">
        <f ca="1">+VLOOKUP($A31,Casalta!$A:$AE,26,0)</f>
        <v>0</v>
      </c>
      <c r="Q31" s="102" t="str">
        <f ca="1">+VLOOKUP($A31,Casalta!$A:$AE,27,0)</f>
        <v>57</v>
      </c>
      <c r="R31" s="98" t="str">
        <f ca="1">+VLOOKUP($A31,Casalta!$A:$AE,28,0)</f>
        <v>29</v>
      </c>
      <c r="S31" s="103">
        <f ca="1">+VLOOKUP($A31,Casalta!$A:$AE,29,0)</f>
        <v>-680.31116381625441</v>
      </c>
      <c r="T31" s="98" t="str">
        <f ca="1">IFERROR(VLOOKUP($A31,Casalta!$A:$AE,31,0),"")</f>
        <v>manter</v>
      </c>
      <c r="U31" s="98" t="str">
        <f ca="1">+VLOOKUP(C31,ZAP!A$2:D124,4,0)</f>
        <v>Destaque</v>
      </c>
      <c r="V31" s="103">
        <f t="shared" ca="1" si="0"/>
        <v>796.70769230769235</v>
      </c>
      <c r="W31" s="103"/>
      <c r="X31" s="97" t="str">
        <f t="shared" ca="1" si="1"/>
        <v>http://www.casaltaimoveis.com.br/imovel/ap/CA0026</v>
      </c>
    </row>
    <row r="32" spans="1:24" x14ac:dyDescent="0.25">
      <c r="A32" s="98">
        <v>27</v>
      </c>
      <c r="B32" s="124">
        <f ca="1">COUNTIF(Casalta!A:A,Rank!A32)</f>
        <v>1</v>
      </c>
      <c r="C32" s="98" t="str">
        <f ca="1">+VLOOKUP($A32,Casalta!A:C,2,0)</f>
        <v>AP0329</v>
      </c>
      <c r="D32" s="99" t="str">
        <f ca="1">+VLOOKUP($A32,Casalta!$A:$AE,3,0)</f>
        <v>Rua Barão da Torre,</v>
      </c>
      <c r="E32" s="99" t="str">
        <f ca="1">+VLOOKUP($A32,Casalta!$A:$AE,4,0)</f>
        <v>Ipanema</v>
      </c>
      <c r="F32" s="99" t="str">
        <f ca="1">+VLOOKUP($A32,Casalta!$A:$AE,7,0)</f>
        <v>Apartamento</v>
      </c>
      <c r="G32" s="99" t="str">
        <f ca="1">+VLOOKUP($A32,Casalta!$A:$AE,6,0)</f>
        <v>Christian Bettoni</v>
      </c>
      <c r="H32" s="98">
        <f ca="1">+VLOOKUP($A32,Casalta!$A:$AE,18,0)</f>
        <v>4</v>
      </c>
      <c r="I32" s="98">
        <f ca="1">+VLOOKUP($A32,Casalta!$A:$AE,19,0)</f>
        <v>2</v>
      </c>
      <c r="J32" s="98">
        <f ca="1">+VLOOKUP($A32,Casalta!$A:$AE,20,0)</f>
        <v>190</v>
      </c>
      <c r="K32" s="100">
        <f ca="1">+VLOOKUP($A32,Casalta!$A:$AE,10,0)</f>
        <v>2500000</v>
      </c>
      <c r="L32" s="100">
        <f ca="1">+VLOOKUP($A32,Casalta!$A:$AE,14,0)</f>
        <v>0</v>
      </c>
      <c r="M32" s="98">
        <f ca="1">+VLOOKUP($A32,Casalta!$A:$AE,9,0)</f>
        <v>818</v>
      </c>
      <c r="N32" s="98">
        <f ca="1">+VLOOKUP($A32,Casalta!$A:$AE,23,0)</f>
        <v>1</v>
      </c>
      <c r="O32" s="98">
        <f ca="1">+VLOOKUP($A32,Casalta!$A:$AE,25,0)</f>
        <v>0</v>
      </c>
      <c r="P32" s="101">
        <f ca="1">+VLOOKUP($A32,Casalta!$A:$AE,26,0)</f>
        <v>0</v>
      </c>
      <c r="Q32" s="102" t="str">
        <f ca="1">+VLOOKUP($A32,Casalta!$A:$AE,27,0)</f>
        <v>45</v>
      </c>
      <c r="R32" s="98" t="str">
        <f ca="1">+VLOOKUP($A32,Casalta!$A:$AE,28,0)</f>
        <v>27</v>
      </c>
      <c r="S32" s="103">
        <f ca="1">+VLOOKUP($A32,Casalta!$A:$AE,29,0)</f>
        <v>-685.04339011925049</v>
      </c>
      <c r="T32" s="98" t="str">
        <f ca="1">IFERROR(VLOOKUP($A32,Casalta!$A:$AE,31,0),"")</f>
        <v>manter</v>
      </c>
      <c r="U32" s="98" t="str">
        <f ca="1">+VLOOKUP(C32,ZAP!A$2:D125,4,0)</f>
        <v>Padrão</v>
      </c>
      <c r="V32" s="103">
        <f t="shared" ca="1" si="0"/>
        <v>792.83076923076919</v>
      </c>
      <c r="W32" s="103"/>
      <c r="X32" s="97" t="str">
        <f t="shared" ca="1" si="1"/>
        <v>http://www.casaltaimoveis.com.br/imovel/ap/AP0329</v>
      </c>
    </row>
    <row r="33" spans="1:24" x14ac:dyDescent="0.25">
      <c r="A33" s="98">
        <v>28</v>
      </c>
      <c r="B33" s="124">
        <f ca="1">COUNTIF(Casalta!A:A,Rank!A33)</f>
        <v>1</v>
      </c>
      <c r="C33" s="98" t="str">
        <f ca="1">+VLOOKUP($A33,Casalta!A:C,2,0)</f>
        <v>AP0476</v>
      </c>
      <c r="D33" s="99" t="str">
        <f ca="1">+VLOOKUP($A33,Casalta!$A:$AE,3,0)</f>
        <v>Avenida Prado Júnior,</v>
      </c>
      <c r="E33" s="99" t="str">
        <f ca="1">+VLOOKUP($A33,Casalta!$A:$AE,4,0)</f>
        <v>Copacabana</v>
      </c>
      <c r="F33" s="99" t="str">
        <f ca="1">+VLOOKUP($A33,Casalta!$A:$AE,7,0)</f>
        <v>Apartamento</v>
      </c>
      <c r="G33" s="99" t="str">
        <f ca="1">+VLOOKUP($A33,Casalta!$A:$AE,6,0)</f>
        <v>Regina Sant Anna</v>
      </c>
      <c r="H33" s="98">
        <f ca="1">+VLOOKUP($A33,Casalta!$A:$AE,18,0)</f>
        <v>3</v>
      </c>
      <c r="I33" s="98">
        <f ca="1">+VLOOKUP($A33,Casalta!$A:$AE,19,0)</f>
        <v>1</v>
      </c>
      <c r="J33" s="98">
        <f ca="1">+VLOOKUP($A33,Casalta!$A:$AE,20,0)</f>
        <v>90</v>
      </c>
      <c r="K33" s="100">
        <f ca="1">+VLOOKUP($A33,Casalta!$A:$AE,10,0)</f>
        <v>1150000</v>
      </c>
      <c r="L33" s="100">
        <f ca="1">+VLOOKUP($A33,Casalta!$A:$AE,14,0)</f>
        <v>0</v>
      </c>
      <c r="M33" s="98">
        <f ca="1">+VLOOKUP($A33,Casalta!$A:$AE,9,0)</f>
        <v>812</v>
      </c>
      <c r="N33" s="98">
        <f ca="1">+VLOOKUP($A33,Casalta!$A:$AE,23,0)</f>
        <v>1</v>
      </c>
      <c r="O33" s="98">
        <f ca="1">+VLOOKUP($A33,Casalta!$A:$AE,25,0)</f>
        <v>0</v>
      </c>
      <c r="P33" s="101">
        <f ca="1">+VLOOKUP($A33,Casalta!$A:$AE,26,0)</f>
        <v>0</v>
      </c>
      <c r="Q33" s="102" t="str">
        <f ca="1">+VLOOKUP($A33,Casalta!$A:$AE,27,0)</f>
        <v>7</v>
      </c>
      <c r="R33" s="98" t="str">
        <f ca="1">+VLOOKUP($A33,Casalta!$A:$AE,28,0)</f>
        <v>21</v>
      </c>
      <c r="S33" s="103">
        <f ca="1">+VLOOKUP($A33,Casalta!$A:$AE,29,0)</f>
        <v>-687.77069651741294</v>
      </c>
      <c r="T33" s="98" t="str">
        <f ca="1">IFERROR(VLOOKUP($A33,Casalta!$A:$AE,31,0),"")</f>
        <v>manter</v>
      </c>
      <c r="U33" s="98" t="str">
        <f ca="1">+VLOOKUP(C33,ZAP!A$2:D126,4,0)</f>
        <v>Padrão</v>
      </c>
      <c r="V33" s="103">
        <f t="shared" ca="1" si="0"/>
        <v>787.01538461538462</v>
      </c>
      <c r="W33" s="103"/>
      <c r="X33" s="97" t="str">
        <f t="shared" ca="1" si="1"/>
        <v>http://www.casaltaimoveis.com.br/imovel/ap/AP0476</v>
      </c>
    </row>
    <row r="34" spans="1:24" x14ac:dyDescent="0.25">
      <c r="A34" s="98">
        <v>29</v>
      </c>
      <c r="B34" s="124">
        <f ca="1">COUNTIF(Casalta!A:A,Rank!A34)</f>
        <v>1</v>
      </c>
      <c r="C34" s="98" t="str">
        <f ca="1">+VLOOKUP($A34,Casalta!A:C,2,0)</f>
        <v>AP0315</v>
      </c>
      <c r="D34" s="99" t="str">
        <f ca="1">+VLOOKUP($A34,Casalta!$A:$AE,3,0)</f>
        <v>Rua Domingos Ferreira,</v>
      </c>
      <c r="E34" s="99" t="str">
        <f ca="1">+VLOOKUP($A34,Casalta!$A:$AE,4,0)</f>
        <v>Copacabana</v>
      </c>
      <c r="F34" s="99" t="str">
        <f ca="1">+VLOOKUP($A34,Casalta!$A:$AE,7,0)</f>
        <v>Apartamento</v>
      </c>
      <c r="G34" s="99" t="str">
        <f ca="1">+VLOOKUP($A34,Casalta!$A:$AE,6,0)</f>
        <v>Regina Sant Anna</v>
      </c>
      <c r="H34" s="98">
        <f ca="1">+VLOOKUP($A34,Casalta!$A:$AE,18,0)</f>
        <v>1</v>
      </c>
      <c r="I34" s="98">
        <f ca="1">+VLOOKUP($A34,Casalta!$A:$AE,19,0)</f>
        <v>0</v>
      </c>
      <c r="J34" s="98">
        <f ca="1">+VLOOKUP($A34,Casalta!$A:$AE,20,0)</f>
        <v>38</v>
      </c>
      <c r="K34" s="100">
        <f ca="1">+VLOOKUP($A34,Casalta!$A:$AE,10,0)</f>
        <v>540000</v>
      </c>
      <c r="L34" s="100">
        <f ca="1">+VLOOKUP($A34,Casalta!$A:$AE,14,0)</f>
        <v>0</v>
      </c>
      <c r="M34" s="98">
        <f ca="1">+VLOOKUP($A34,Casalta!$A:$AE,9,0)</f>
        <v>812</v>
      </c>
      <c r="N34" s="98">
        <f ca="1">+VLOOKUP($A34,Casalta!$A:$AE,23,0)</f>
        <v>1</v>
      </c>
      <c r="O34" s="98">
        <f ca="1">+VLOOKUP($A34,Casalta!$A:$AE,25,0)</f>
        <v>0</v>
      </c>
      <c r="P34" s="101">
        <f ca="1">+VLOOKUP($A34,Casalta!$A:$AE,26,0)</f>
        <v>0</v>
      </c>
      <c r="Q34" s="102" t="str">
        <f ca="1">+VLOOKUP($A34,Casalta!$A:$AE,27,0)</f>
        <v>1</v>
      </c>
      <c r="R34" s="98" t="str">
        <f ca="1">+VLOOKUP($A34,Casalta!$A:$AE,28,0)</f>
        <v>23</v>
      </c>
      <c r="S34" s="103">
        <f ca="1">+VLOOKUP($A34,Casalta!$A:$AE,29,0)</f>
        <v>-687.94561998361996</v>
      </c>
      <c r="T34" s="98" t="str">
        <f ca="1">IFERROR(VLOOKUP($A34,Casalta!$A:$AE,31,0),"")</f>
        <v>manter</v>
      </c>
      <c r="U34" s="98" t="str">
        <f ca="1">+VLOOKUP(C34,ZAP!A$2:D127,4,0)</f>
        <v>Padrão</v>
      </c>
      <c r="V34" s="103">
        <f t="shared" ca="1" si="0"/>
        <v>787.01538461538462</v>
      </c>
      <c r="W34" s="103"/>
      <c r="X34" s="97" t="str">
        <f t="shared" ca="1" si="1"/>
        <v>http://www.casaltaimoveis.com.br/imovel/ap/AP0315</v>
      </c>
    </row>
    <row r="35" spans="1:24" x14ac:dyDescent="0.25">
      <c r="A35" s="98">
        <v>30</v>
      </c>
      <c r="B35" s="124">
        <f ca="1">COUNTIF(Casalta!A:A,Rank!A35)</f>
        <v>1</v>
      </c>
      <c r="C35" s="98" t="str">
        <f ca="1">+VLOOKUP($A35,Casalta!A:C,2,0)</f>
        <v>AP0474</v>
      </c>
      <c r="D35" s="99" t="str">
        <f ca="1">+VLOOKUP($A35,Casalta!$A:$AE,3,0)</f>
        <v>Rua Barata Ribeiro,</v>
      </c>
      <c r="E35" s="99" t="str">
        <f ca="1">+VLOOKUP($A35,Casalta!$A:$AE,4,0)</f>
        <v>Copacabana</v>
      </c>
      <c r="F35" s="99" t="str">
        <f ca="1">+VLOOKUP($A35,Casalta!$A:$AE,7,0)</f>
        <v>Apartamento</v>
      </c>
      <c r="G35" s="99" t="str">
        <f ca="1">+VLOOKUP($A35,Casalta!$A:$AE,6,0)</f>
        <v>Regina Sant Anna</v>
      </c>
      <c r="H35" s="98">
        <f ca="1">+VLOOKUP($A35,Casalta!$A:$AE,18,0)</f>
        <v>1</v>
      </c>
      <c r="I35" s="98">
        <f ca="1">+VLOOKUP($A35,Casalta!$A:$AE,19,0)</f>
        <v>0</v>
      </c>
      <c r="J35" s="98">
        <f ca="1">+VLOOKUP($A35,Casalta!$A:$AE,20,0)</f>
        <v>40</v>
      </c>
      <c r="K35" s="100">
        <f ca="1">+VLOOKUP($A35,Casalta!$A:$AE,10,0)</f>
        <v>530000</v>
      </c>
      <c r="L35" s="100">
        <f ca="1">+VLOOKUP($A35,Casalta!$A:$AE,14,0)</f>
        <v>0</v>
      </c>
      <c r="M35" s="98">
        <f ca="1">+VLOOKUP($A35,Casalta!$A:$AE,9,0)</f>
        <v>812</v>
      </c>
      <c r="N35" s="98">
        <f ca="1">+VLOOKUP($A35,Casalta!$A:$AE,23,0)</f>
        <v>1</v>
      </c>
      <c r="O35" s="98">
        <f ca="1">+VLOOKUP($A35,Casalta!$A:$AE,25,0)</f>
        <v>0</v>
      </c>
      <c r="P35" s="101">
        <f ca="1">+VLOOKUP($A35,Casalta!$A:$AE,26,0)</f>
        <v>0</v>
      </c>
      <c r="Q35" s="102" t="str">
        <f ca="1">+VLOOKUP($A35,Casalta!$A:$AE,27,0)</f>
        <v>1</v>
      </c>
      <c r="R35" s="98" t="str">
        <f ca="1">+VLOOKUP($A35,Casalta!$A:$AE,28,0)</f>
        <v>22</v>
      </c>
      <c r="S35" s="103">
        <f ca="1">+VLOOKUP($A35,Casalta!$A:$AE,29,0)</f>
        <v>-688.94009950248756</v>
      </c>
      <c r="T35" s="98" t="str">
        <f ca="1">IFERROR(VLOOKUP($A35,Casalta!$A:$AE,31,0),"")</f>
        <v>manter</v>
      </c>
      <c r="U35" s="98" t="str">
        <f ca="1">+VLOOKUP(C35,ZAP!A$2:D128,4,0)</f>
        <v>Padrão</v>
      </c>
      <c r="V35" s="103">
        <f t="shared" ca="1" si="0"/>
        <v>787.01538461538462</v>
      </c>
      <c r="W35" s="103"/>
      <c r="X35" s="97" t="str">
        <f t="shared" ca="1" si="1"/>
        <v>http://www.casaltaimoveis.com.br/imovel/ap/AP0474</v>
      </c>
    </row>
    <row r="36" spans="1:24" x14ac:dyDescent="0.25">
      <c r="A36" s="98">
        <v>31</v>
      </c>
      <c r="B36" s="124">
        <f ca="1">COUNTIF(Casalta!A:A,Rank!A36)</f>
        <v>1</v>
      </c>
      <c r="C36" s="98" t="str">
        <f ca="1">+VLOOKUP($A36,Casalta!A:C,2,0)</f>
        <v>AP0395</v>
      </c>
      <c r="D36" s="99" t="str">
        <f ca="1">+VLOOKUP($A36,Casalta!$A:$AE,3,0)</f>
        <v>Avenida Ataulfo de Paiva,</v>
      </c>
      <c r="E36" s="99" t="str">
        <f ca="1">+VLOOKUP($A36,Casalta!$A:$AE,4,0)</f>
        <v>Leblon</v>
      </c>
      <c r="F36" s="99" t="str">
        <f ca="1">+VLOOKUP($A36,Casalta!$A:$AE,7,0)</f>
        <v>Apartamento</v>
      </c>
      <c r="G36" s="99" t="str">
        <f ca="1">+VLOOKUP($A36,Casalta!$A:$AE,6,0)</f>
        <v>Regina Sant Anna</v>
      </c>
      <c r="H36" s="98">
        <f ca="1">+VLOOKUP($A36,Casalta!$A:$AE,18,0)</f>
        <v>3</v>
      </c>
      <c r="I36" s="98">
        <f ca="1">+VLOOKUP($A36,Casalta!$A:$AE,19,0)</f>
        <v>0</v>
      </c>
      <c r="J36" s="98">
        <f ca="1">+VLOOKUP($A36,Casalta!$A:$AE,20,0)</f>
        <v>64</v>
      </c>
      <c r="K36" s="100">
        <f ca="1">+VLOOKUP($A36,Casalta!$A:$AE,10,0)</f>
        <v>1948000</v>
      </c>
      <c r="L36" s="100">
        <f ca="1">+VLOOKUP($A36,Casalta!$A:$AE,14,0)</f>
        <v>4200</v>
      </c>
      <c r="M36" s="98">
        <f ca="1">+VLOOKUP($A36,Casalta!$A:$AE,9,0)</f>
        <v>805</v>
      </c>
      <c r="N36" s="98">
        <f ca="1">+VLOOKUP($A36,Casalta!$A:$AE,23,0)</f>
        <v>1</v>
      </c>
      <c r="O36" s="98">
        <f ca="1">+VLOOKUP($A36,Casalta!$A:$AE,25,0)</f>
        <v>3</v>
      </c>
      <c r="P36" s="101">
        <f ca="1">+VLOOKUP($A36,Casalta!$A:$AE,26,0)</f>
        <v>0</v>
      </c>
      <c r="Q36" s="102" t="str">
        <f ca="1">+VLOOKUP($A36,Casalta!$A:$AE,27,0)</f>
        <v>87</v>
      </c>
      <c r="R36" s="98" t="str">
        <f ca="1">+VLOOKUP($A36,Casalta!$A:$AE,28,0)</f>
        <v>12</v>
      </c>
      <c r="S36" s="103">
        <f ca="1">+VLOOKUP($A36,Casalta!$A:$AE,29,0)</f>
        <v>-689.1214456682028</v>
      </c>
      <c r="T36" s="98" t="str">
        <f ca="1">IFERROR(VLOOKUP($A36,Casalta!$A:$AE,31,0),"")</f>
        <v>manter</v>
      </c>
      <c r="U36" s="98" t="str">
        <f ca="1">+VLOOKUP(C36,ZAP!A$2:D129,4,0)</f>
        <v>Padrão</v>
      </c>
      <c r="V36" s="103">
        <f t="shared" ca="1" si="0"/>
        <v>780.23076923076928</v>
      </c>
      <c r="W36" s="103"/>
      <c r="X36" s="97" t="str">
        <f t="shared" ca="1" si="1"/>
        <v>http://www.casaltaimoveis.com.br/imovel/ap/AP0395</v>
      </c>
    </row>
    <row r="37" spans="1:24" x14ac:dyDescent="0.25">
      <c r="A37" s="98">
        <v>32</v>
      </c>
      <c r="B37" s="124">
        <f ca="1">COUNTIF(Casalta!A:A,Rank!A37)</f>
        <v>1</v>
      </c>
      <c r="C37" s="98" t="str">
        <f ca="1">+VLOOKUP($A37,Casalta!A:C,2,0)</f>
        <v>AP0534</v>
      </c>
      <c r="D37" s="99" t="str">
        <f ca="1">+VLOOKUP($A37,Casalta!$A:$AE,3,0)</f>
        <v>Avenida Atlântica,</v>
      </c>
      <c r="E37" s="99" t="str">
        <f ca="1">+VLOOKUP($A37,Casalta!$A:$AE,4,0)</f>
        <v>Copacabana</v>
      </c>
      <c r="F37" s="99" t="str">
        <f ca="1">+VLOOKUP($A37,Casalta!$A:$AE,7,0)</f>
        <v>Apartamento</v>
      </c>
      <c r="G37" s="99" t="str">
        <f ca="1">+VLOOKUP($A37,Casalta!$A:$AE,6,0)</f>
        <v>Regina Sant Anna</v>
      </c>
      <c r="H37" s="98">
        <f ca="1">+VLOOKUP($A37,Casalta!$A:$AE,18,0)</f>
        <v>1</v>
      </c>
      <c r="I37" s="98">
        <f ca="1">+VLOOKUP($A37,Casalta!$A:$AE,19,0)</f>
        <v>0</v>
      </c>
      <c r="J37" s="98">
        <f ca="1">+VLOOKUP($A37,Casalta!$A:$AE,20,0)</f>
        <v>29</v>
      </c>
      <c r="K37" s="100">
        <f ca="1">+VLOOKUP($A37,Casalta!$A:$AE,10,0)</f>
        <v>560000</v>
      </c>
      <c r="L37" s="100">
        <f ca="1">+VLOOKUP($A37,Casalta!$A:$AE,14,0)</f>
        <v>0</v>
      </c>
      <c r="M37" s="98">
        <f ca="1">+VLOOKUP($A37,Casalta!$A:$AE,9,0)</f>
        <v>812</v>
      </c>
      <c r="N37" s="98">
        <f ca="1">+VLOOKUP($A37,Casalta!$A:$AE,23,0)</f>
        <v>1</v>
      </c>
      <c r="O37" s="98">
        <f ca="1">+VLOOKUP($A37,Casalta!$A:$AE,25,0)</f>
        <v>0</v>
      </c>
      <c r="P37" s="101">
        <f ca="1">+VLOOKUP($A37,Casalta!$A:$AE,26,0)</f>
        <v>0</v>
      </c>
      <c r="Q37" s="102" t="str">
        <f ca="1">+VLOOKUP($A37,Casalta!$A:$AE,27,0)</f>
        <v>7</v>
      </c>
      <c r="R37" s="98" t="str">
        <f ca="1">+VLOOKUP($A37,Casalta!$A:$AE,28,0)</f>
        <v>21</v>
      </c>
      <c r="S37" s="103">
        <f ca="1">+VLOOKUP($A37,Casalta!$A:$AE,29,0)</f>
        <v>-689.81351968503941</v>
      </c>
      <c r="T37" s="98" t="str">
        <f ca="1">IFERROR(VLOOKUP($A37,Casalta!$A:$AE,31,0),"")</f>
        <v>manter</v>
      </c>
      <c r="U37" s="98" t="str">
        <f ca="1">+VLOOKUP(C37,ZAP!A$2:D130,4,0)</f>
        <v>Padrão</v>
      </c>
      <c r="V37" s="103">
        <f t="shared" ca="1" si="0"/>
        <v>787.01538461538462</v>
      </c>
      <c r="W37" s="103"/>
      <c r="X37" s="97" t="str">
        <f t="shared" ca="1" si="1"/>
        <v>http://www.casaltaimoveis.com.br/imovel/ap/AP0534</v>
      </c>
    </row>
    <row r="38" spans="1:24" x14ac:dyDescent="0.25">
      <c r="A38" s="98">
        <v>33</v>
      </c>
      <c r="B38" s="124">
        <f ca="1">COUNTIF(Casalta!A:A,Rank!A38)</f>
        <v>1</v>
      </c>
      <c r="C38" s="98" t="str">
        <f ca="1">+VLOOKUP($A38,Casalta!A:C,2,0)</f>
        <v>AP0439</v>
      </c>
      <c r="D38" s="99" t="str">
        <f ca="1">+VLOOKUP($A38,Casalta!$A:$AE,3,0)</f>
        <v>Avenida Nossa Senhora de Copacabana,</v>
      </c>
      <c r="E38" s="99" t="str">
        <f ca="1">+VLOOKUP($A38,Casalta!$A:$AE,4,0)</f>
        <v>Copacabana</v>
      </c>
      <c r="F38" s="99" t="str">
        <f ca="1">+VLOOKUP($A38,Casalta!$A:$AE,7,0)</f>
        <v>Apartamento</v>
      </c>
      <c r="G38" s="99" t="str">
        <f ca="1">+VLOOKUP($A38,Casalta!$A:$AE,6,0)</f>
        <v>Regina Sant Anna</v>
      </c>
      <c r="H38" s="98">
        <f ca="1">+VLOOKUP($A38,Casalta!$A:$AE,18,0)</f>
        <v>3</v>
      </c>
      <c r="I38" s="98">
        <f ca="1">+VLOOKUP($A38,Casalta!$A:$AE,19,0)</f>
        <v>1</v>
      </c>
      <c r="J38" s="98">
        <f ca="1">+VLOOKUP($A38,Casalta!$A:$AE,20,0)</f>
        <v>142</v>
      </c>
      <c r="K38" s="100">
        <f ca="1">+VLOOKUP($A38,Casalta!$A:$AE,10,0)</f>
        <v>700000</v>
      </c>
      <c r="L38" s="100">
        <f ca="1">+VLOOKUP($A38,Casalta!$A:$AE,14,0)</f>
        <v>0</v>
      </c>
      <c r="M38" s="98">
        <f ca="1">+VLOOKUP($A38,Casalta!$A:$AE,9,0)</f>
        <v>811</v>
      </c>
      <c r="N38" s="98">
        <f ca="1">+VLOOKUP($A38,Casalta!$A:$AE,23,0)</f>
        <v>1</v>
      </c>
      <c r="O38" s="98">
        <f ca="1">+VLOOKUP($A38,Casalta!$A:$AE,25,0)</f>
        <v>1</v>
      </c>
      <c r="P38" s="101">
        <f ca="1">+VLOOKUP($A38,Casalta!$A:$AE,26,0)</f>
        <v>0</v>
      </c>
      <c r="Q38" s="102" t="str">
        <f ca="1">+VLOOKUP($A38,Casalta!$A:$AE,27,0)</f>
        <v>154</v>
      </c>
      <c r="R38" s="98" t="str">
        <f ca="1">+VLOOKUP($A38,Casalta!$A:$AE,28,0)</f>
        <v>15</v>
      </c>
      <c r="S38" s="103">
        <f ca="1">+VLOOKUP($A38,Casalta!$A:$AE,29,0)</f>
        <v>-689.82364885496179</v>
      </c>
      <c r="T38" s="98" t="str">
        <f ca="1">IFERROR(VLOOKUP($A38,Casalta!$A:$AE,31,0),"")</f>
        <v>manter</v>
      </c>
      <c r="U38" s="98" t="str">
        <f ca="1">+VLOOKUP(C38,ZAP!A$2:D131,4,0)</f>
        <v>Padrão</v>
      </c>
      <c r="V38" s="103">
        <f t="shared" ca="1" si="0"/>
        <v>786.04615384615386</v>
      </c>
      <c r="W38" s="103"/>
      <c r="X38" s="97" t="str">
        <f t="shared" ca="1" si="1"/>
        <v>http://www.casaltaimoveis.com.br/imovel/ap/AP0439</v>
      </c>
    </row>
    <row r="39" spans="1:24" x14ac:dyDescent="0.25">
      <c r="A39" s="98">
        <v>34</v>
      </c>
      <c r="B39" s="124">
        <f ca="1">COUNTIF(Casalta!A:A,Rank!A39)</f>
        <v>1</v>
      </c>
      <c r="C39" s="98" t="str">
        <f ca="1">+VLOOKUP($A39,Casalta!A:C,2,0)</f>
        <v>AP0475</v>
      </c>
      <c r="D39" s="99" t="str">
        <f ca="1">+VLOOKUP($A39,Casalta!$A:$AE,3,0)</f>
        <v>Avenida Atlântica,</v>
      </c>
      <c r="E39" s="99" t="str">
        <f ca="1">+VLOOKUP($A39,Casalta!$A:$AE,4,0)</f>
        <v>Copacabana</v>
      </c>
      <c r="F39" s="99" t="str">
        <f ca="1">+VLOOKUP($A39,Casalta!$A:$AE,7,0)</f>
        <v>Apartamento</v>
      </c>
      <c r="G39" s="99" t="str">
        <f ca="1">+VLOOKUP($A39,Casalta!$A:$AE,6,0)</f>
        <v>Regina Sant Anna</v>
      </c>
      <c r="H39" s="98">
        <f ca="1">+VLOOKUP($A39,Casalta!$A:$AE,18,0)</f>
        <v>1</v>
      </c>
      <c r="I39" s="98">
        <f ca="1">+VLOOKUP($A39,Casalta!$A:$AE,19,0)</f>
        <v>0</v>
      </c>
      <c r="J39" s="98">
        <f ca="1">+VLOOKUP($A39,Casalta!$A:$AE,20,0)</f>
        <v>31</v>
      </c>
      <c r="K39" s="100">
        <f ca="1">+VLOOKUP($A39,Casalta!$A:$AE,10,0)</f>
        <v>1250000</v>
      </c>
      <c r="L39" s="100">
        <f ca="1">+VLOOKUP($A39,Casalta!$A:$AE,14,0)</f>
        <v>0</v>
      </c>
      <c r="M39" s="98">
        <f ca="1">+VLOOKUP($A39,Casalta!$A:$AE,9,0)</f>
        <v>812</v>
      </c>
      <c r="N39" s="98">
        <f ca="1">+VLOOKUP($A39,Casalta!$A:$AE,23,0)</f>
        <v>1</v>
      </c>
      <c r="O39" s="98">
        <f ca="1">+VLOOKUP($A39,Casalta!$A:$AE,25,0)</f>
        <v>0</v>
      </c>
      <c r="P39" s="101">
        <f ca="1">+VLOOKUP($A39,Casalta!$A:$AE,26,0)</f>
        <v>0</v>
      </c>
      <c r="Q39" s="102" t="str">
        <f ca="1">+VLOOKUP($A39,Casalta!$A:$AE,27,0)</f>
        <v>6</v>
      </c>
      <c r="R39" s="98" t="str">
        <f ca="1">+VLOOKUP($A39,Casalta!$A:$AE,28,0)</f>
        <v>21</v>
      </c>
      <c r="S39" s="103">
        <f ca="1">+VLOOKUP($A39,Casalta!$A:$AE,29,0)</f>
        <v>-689.84959701492539</v>
      </c>
      <c r="T39" s="98" t="str">
        <f ca="1">IFERROR(VLOOKUP($A39,Casalta!$A:$AE,31,0),"")</f>
        <v>manter</v>
      </c>
      <c r="U39" s="98" t="str">
        <f ca="1">+VLOOKUP(C39,ZAP!A$2:D132,4,0)</f>
        <v>Padrão</v>
      </c>
      <c r="V39" s="103">
        <f t="shared" ca="1" si="0"/>
        <v>787.01538461538462</v>
      </c>
      <c r="W39" s="103"/>
      <c r="X39" s="97" t="str">
        <f t="shared" ca="1" si="1"/>
        <v>http://www.casaltaimoveis.com.br/imovel/ap/AP0475</v>
      </c>
    </row>
    <row r="40" spans="1:24" x14ac:dyDescent="0.25">
      <c r="A40" s="98">
        <v>35</v>
      </c>
      <c r="B40" s="124">
        <f ca="1">COUNTIF(Casalta!A:A,Rank!A40)</f>
        <v>1</v>
      </c>
      <c r="C40" s="98" t="str">
        <f ca="1">+VLOOKUP($A40,Casalta!A:C,2,0)</f>
        <v>AP0575</v>
      </c>
      <c r="D40" s="99" t="str">
        <f ca="1">+VLOOKUP($A40,Casalta!$A:$AE,3,0)</f>
        <v>Rua Dias Ferreira,</v>
      </c>
      <c r="E40" s="99" t="str">
        <f ca="1">+VLOOKUP($A40,Casalta!$A:$AE,4,0)</f>
        <v>Leblon</v>
      </c>
      <c r="F40" s="99" t="str">
        <f ca="1">+VLOOKUP($A40,Casalta!$A:$AE,7,0)</f>
        <v>Apartamento</v>
      </c>
      <c r="G40" s="99" t="str">
        <f ca="1">+VLOOKUP($A40,Casalta!$A:$AE,6,0)</f>
        <v>Regina Sant Anna</v>
      </c>
      <c r="H40" s="98">
        <f ca="1">+VLOOKUP($A40,Casalta!$A:$AE,18,0)</f>
        <v>2</v>
      </c>
      <c r="I40" s="98">
        <f ca="1">+VLOOKUP($A40,Casalta!$A:$AE,19,0)</f>
        <v>0</v>
      </c>
      <c r="J40" s="98">
        <f ca="1">+VLOOKUP($A40,Casalta!$A:$AE,20,0)</f>
        <v>62</v>
      </c>
      <c r="K40" s="100">
        <f ca="1">+VLOOKUP($A40,Casalta!$A:$AE,10,0)</f>
        <v>1420000</v>
      </c>
      <c r="L40" s="100">
        <f ca="1">+VLOOKUP($A40,Casalta!$A:$AE,14,0)</f>
        <v>0</v>
      </c>
      <c r="M40" s="98">
        <f ca="1">+VLOOKUP($A40,Casalta!$A:$AE,9,0)</f>
        <v>805</v>
      </c>
      <c r="N40" s="98">
        <f ca="1">+VLOOKUP($A40,Casalta!$A:$AE,23,0)</f>
        <v>1</v>
      </c>
      <c r="O40" s="98">
        <f ca="1">+VLOOKUP($A40,Casalta!$A:$AE,25,0)</f>
        <v>0</v>
      </c>
      <c r="P40" s="101">
        <f ca="1">+VLOOKUP($A40,Casalta!$A:$AE,26,0)</f>
        <v>0</v>
      </c>
      <c r="Q40" s="102" t="str">
        <f ca="1">+VLOOKUP($A40,Casalta!$A:$AE,27,0)</f>
        <v>5</v>
      </c>
      <c r="R40" s="98" t="str">
        <f ca="1">+VLOOKUP($A40,Casalta!$A:$AE,28,0)</f>
        <v>13</v>
      </c>
      <c r="S40" s="103">
        <f ca="1">+VLOOKUP($A40,Casalta!$A:$AE,29,0)</f>
        <v>-690.81377639751554</v>
      </c>
      <c r="T40" s="98" t="str">
        <f ca="1">IFERROR(VLOOKUP($A40,Casalta!$A:$AE,31,0),"")</f>
        <v>manter</v>
      </c>
      <c r="U40" s="98" t="str">
        <f ca="1">+VLOOKUP(C40,ZAP!A$2:D133,4,0)</f>
        <v>Padrão</v>
      </c>
      <c r="V40" s="103">
        <f t="shared" ca="1" si="0"/>
        <v>780.23076923076928</v>
      </c>
      <c r="W40" s="103"/>
      <c r="X40" s="97" t="str">
        <f t="shared" ca="1" si="1"/>
        <v>http://www.casaltaimoveis.com.br/imovel/ap/AP0575</v>
      </c>
    </row>
    <row r="41" spans="1:24" x14ac:dyDescent="0.25">
      <c r="A41" s="98">
        <v>36</v>
      </c>
      <c r="B41" s="124">
        <f ca="1">COUNTIF(Casalta!A:A,Rank!A41)</f>
        <v>1</v>
      </c>
      <c r="C41" s="98" t="str">
        <f ca="1">+VLOOKUP($A41,Casalta!A:C,2,0)</f>
        <v>AP0555</v>
      </c>
      <c r="D41" s="99" t="str">
        <f ca="1">+VLOOKUP($A41,Casalta!$A:$AE,3,0)</f>
        <v>Rua Figueiredo de Magalhães,</v>
      </c>
      <c r="E41" s="99" t="str">
        <f ca="1">+VLOOKUP($A41,Casalta!$A:$AE,4,0)</f>
        <v>Copacabana</v>
      </c>
      <c r="F41" s="99" t="str">
        <f ca="1">+VLOOKUP($A41,Casalta!$A:$AE,7,0)</f>
        <v>Apartamento</v>
      </c>
      <c r="G41" s="99" t="str">
        <f ca="1">+VLOOKUP($A41,Casalta!$A:$AE,6,0)</f>
        <v>Regina Sant Anna</v>
      </c>
      <c r="H41" s="98">
        <f ca="1">+VLOOKUP($A41,Casalta!$A:$AE,18,0)</f>
        <v>1</v>
      </c>
      <c r="I41" s="98">
        <f ca="1">+VLOOKUP($A41,Casalta!$A:$AE,19,0)</f>
        <v>0</v>
      </c>
      <c r="J41" s="98">
        <f ca="1">+VLOOKUP($A41,Casalta!$A:$AE,20,0)</f>
        <v>46</v>
      </c>
      <c r="K41" s="100">
        <f ca="1">+VLOOKUP($A41,Casalta!$A:$AE,10,0)</f>
        <v>480000</v>
      </c>
      <c r="L41" s="100">
        <f ca="1">+VLOOKUP($A41,Casalta!$A:$AE,14,0)</f>
        <v>0</v>
      </c>
      <c r="M41" s="98">
        <f ca="1">+VLOOKUP($A41,Casalta!$A:$AE,9,0)</f>
        <v>812</v>
      </c>
      <c r="N41" s="98">
        <f ca="1">+VLOOKUP($A41,Casalta!$A:$AE,23,0)</f>
        <v>1</v>
      </c>
      <c r="O41" s="98">
        <f ca="1">+VLOOKUP($A41,Casalta!$A:$AE,25,0)</f>
        <v>0</v>
      </c>
      <c r="P41" s="101">
        <f ca="1">+VLOOKUP($A41,Casalta!$A:$AE,26,0)</f>
        <v>0</v>
      </c>
      <c r="Q41" s="102" t="str">
        <f ca="1">+VLOOKUP($A41,Casalta!$A:$AE,27,0)</f>
        <v>23</v>
      </c>
      <c r="R41" s="98" t="str">
        <f ca="1">+VLOOKUP($A41,Casalta!$A:$AE,28,0)</f>
        <v>19</v>
      </c>
      <c r="S41" s="103">
        <f ca="1">+VLOOKUP($A41,Casalta!$A:$AE,29,0)</f>
        <v>-691.38749753694583</v>
      </c>
      <c r="T41" s="98" t="str">
        <f ca="1">IFERROR(VLOOKUP($A41,Casalta!$A:$AE,31,0),"")</f>
        <v>manter</v>
      </c>
      <c r="U41" s="98" t="str">
        <f ca="1">+VLOOKUP(C41,ZAP!A$2:D134,4,0)</f>
        <v>Padrão</v>
      </c>
      <c r="V41" s="103">
        <f t="shared" ca="1" si="0"/>
        <v>787.01538461538462</v>
      </c>
      <c r="W41" s="103"/>
      <c r="X41" s="97" t="str">
        <f t="shared" ca="1" si="1"/>
        <v>http://www.casaltaimoveis.com.br/imovel/ap/AP0555</v>
      </c>
    </row>
    <row r="42" spans="1:24" x14ac:dyDescent="0.25">
      <c r="A42" s="98">
        <v>37</v>
      </c>
      <c r="B42" s="124">
        <f ca="1">COUNTIF(Casalta!A:A,Rank!A42)</f>
        <v>1</v>
      </c>
      <c r="C42" s="98" t="str">
        <f ca="1">+VLOOKUP($A42,Casalta!A:C,2,0)</f>
        <v>AP0408</v>
      </c>
      <c r="D42" s="99" t="str">
        <f ca="1">+VLOOKUP($A42,Casalta!$A:$AE,3,0)</f>
        <v>Avenida Beira-Mar,</v>
      </c>
      <c r="E42" s="99" t="str">
        <f ca="1">+VLOOKUP($A42,Casalta!$A:$AE,4,0)</f>
        <v>Centro</v>
      </c>
      <c r="F42" s="99" t="str">
        <f ca="1">+VLOOKUP($A42,Casalta!$A:$AE,7,0)</f>
        <v>Apartamento</v>
      </c>
      <c r="G42" s="99" t="str">
        <f ca="1">+VLOOKUP($A42,Casalta!$A:$AE,6,0)</f>
        <v>Regina Sant Anna</v>
      </c>
      <c r="H42" s="98">
        <f ca="1">+VLOOKUP($A42,Casalta!$A:$AE,18,0)</f>
        <v>3</v>
      </c>
      <c r="I42" s="98">
        <f ca="1">+VLOOKUP($A42,Casalta!$A:$AE,19,0)</f>
        <v>0</v>
      </c>
      <c r="J42" s="98">
        <f ca="1">+VLOOKUP($A42,Casalta!$A:$AE,20,0)</f>
        <v>75</v>
      </c>
      <c r="K42" s="100">
        <f ca="1">+VLOOKUP($A42,Casalta!$A:$AE,10,0)</f>
        <v>590000</v>
      </c>
      <c r="L42" s="100">
        <f ca="1">+VLOOKUP($A42,Casalta!$A:$AE,14,0)</f>
        <v>0</v>
      </c>
      <c r="M42" s="98">
        <f ca="1">+VLOOKUP($A42,Casalta!$A:$AE,9,0)</f>
        <v>812</v>
      </c>
      <c r="N42" s="98">
        <f ca="1">+VLOOKUP($A42,Casalta!$A:$AE,23,0)</f>
        <v>1</v>
      </c>
      <c r="O42" s="98">
        <f ca="1">+VLOOKUP($A42,Casalta!$A:$AE,25,0)</f>
        <v>0</v>
      </c>
      <c r="P42" s="101">
        <f ca="1">+VLOOKUP($A42,Casalta!$A:$AE,26,0)</f>
        <v>0</v>
      </c>
      <c r="Q42" s="102" t="str">
        <f ca="1">+VLOOKUP($A42,Casalta!$A:$AE,27,0)</f>
        <v>21</v>
      </c>
      <c r="R42" s="98" t="str">
        <f ca="1">+VLOOKUP($A42,Casalta!$A:$AE,28,0)</f>
        <v>20</v>
      </c>
      <c r="S42" s="103">
        <f ca="1">+VLOOKUP($A42,Casalta!$A:$AE,29,0)</f>
        <v>-692.53320895522393</v>
      </c>
      <c r="T42" s="98" t="str">
        <f ca="1">IFERROR(VLOOKUP($A42,Casalta!$A:$AE,31,0),"")</f>
        <v>manter</v>
      </c>
      <c r="U42" s="98" t="str">
        <f ca="1">+VLOOKUP(C42,ZAP!A$2:D135,4,0)</f>
        <v>Padrão</v>
      </c>
      <c r="V42" s="103">
        <f t="shared" ca="1" si="0"/>
        <v>787.01538461538462</v>
      </c>
      <c r="W42" s="103"/>
      <c r="X42" s="97" t="str">
        <f t="shared" ca="1" si="1"/>
        <v>http://www.casaltaimoveis.com.br/imovel/ap/AP0408</v>
      </c>
    </row>
    <row r="43" spans="1:24" x14ac:dyDescent="0.25">
      <c r="A43" s="98">
        <v>38</v>
      </c>
      <c r="B43" s="124">
        <f ca="1">COUNTIF(Casalta!A:A,Rank!A43)</f>
        <v>1</v>
      </c>
      <c r="C43" s="98" t="str">
        <f ca="1">+VLOOKUP($A43,Casalta!A:C,2,0)</f>
        <v>AP0557</v>
      </c>
      <c r="D43" s="99" t="str">
        <f ca="1">+VLOOKUP($A43,Casalta!$A:$AE,3,0)</f>
        <v>Avenida Beira-Mar,</v>
      </c>
      <c r="E43" s="99" t="str">
        <f ca="1">+VLOOKUP($A43,Casalta!$A:$AE,4,0)</f>
        <v>Centro</v>
      </c>
      <c r="F43" s="99" t="str">
        <f ca="1">+VLOOKUP($A43,Casalta!$A:$AE,7,0)</f>
        <v>Apartamento</v>
      </c>
      <c r="G43" s="99" t="str">
        <f ca="1">+VLOOKUP($A43,Casalta!$A:$AE,6,0)</f>
        <v>Henrique Mota</v>
      </c>
      <c r="H43" s="98">
        <f ca="1">+VLOOKUP($A43,Casalta!$A:$AE,18,0)</f>
        <v>2</v>
      </c>
      <c r="I43" s="98">
        <f ca="1">+VLOOKUP($A43,Casalta!$A:$AE,19,0)</f>
        <v>0</v>
      </c>
      <c r="J43" s="98">
        <f ca="1">+VLOOKUP($A43,Casalta!$A:$AE,20,0)</f>
        <v>104</v>
      </c>
      <c r="K43" s="100">
        <f ca="1">+VLOOKUP($A43,Casalta!$A:$AE,10,0)</f>
        <v>850000</v>
      </c>
      <c r="L43" s="100">
        <f ca="1">+VLOOKUP($A43,Casalta!$A:$AE,14,0)</f>
        <v>0</v>
      </c>
      <c r="M43" s="98">
        <f ca="1">+VLOOKUP($A43,Casalta!$A:$AE,9,0)</f>
        <v>809</v>
      </c>
      <c r="N43" s="98">
        <f ca="1">+VLOOKUP($A43,Casalta!$A:$AE,23,0)</f>
        <v>1</v>
      </c>
      <c r="O43" s="98">
        <f ca="1">+VLOOKUP($A43,Casalta!$A:$AE,25,0)</f>
        <v>1</v>
      </c>
      <c r="P43" s="101">
        <f ca="1">+VLOOKUP($A43,Casalta!$A:$AE,26,0)</f>
        <v>0</v>
      </c>
      <c r="Q43" s="102" t="str">
        <f ca="1">+VLOOKUP($A43,Casalta!$A:$AE,27,0)</f>
        <v>23</v>
      </c>
      <c r="R43" s="98" t="str">
        <f ca="1">+VLOOKUP($A43,Casalta!$A:$AE,28,0)</f>
        <v>16</v>
      </c>
      <c r="S43" s="103">
        <f ca="1">+VLOOKUP($A43,Casalta!$A:$AE,29,0)</f>
        <v>-693.20464197530862</v>
      </c>
      <c r="T43" s="98" t="str">
        <f ca="1">IFERROR(VLOOKUP($A43,Casalta!$A:$AE,31,0),"")</f>
        <v>manter</v>
      </c>
      <c r="U43" s="98" t="str">
        <f ca="1">+VLOOKUP(C43,ZAP!A$2:D136,4,0)</f>
        <v>Padrão</v>
      </c>
      <c r="V43" s="103">
        <f t="shared" ca="1" si="0"/>
        <v>784.10769230769233</v>
      </c>
      <c r="W43" s="103"/>
      <c r="X43" s="97" t="str">
        <f t="shared" ca="1" si="1"/>
        <v>http://www.casaltaimoveis.com.br/imovel/ap/AP0557</v>
      </c>
    </row>
    <row r="44" spans="1:24" x14ac:dyDescent="0.25">
      <c r="A44" s="98">
        <v>39</v>
      </c>
      <c r="B44" s="124">
        <f ca="1">COUNTIF(Casalta!A:A,Rank!A44)</f>
        <v>1</v>
      </c>
      <c r="C44" s="98" t="str">
        <f ca="1">+VLOOKUP($A44,Casalta!A:C,2,0)</f>
        <v>AP0108</v>
      </c>
      <c r="D44" s="99" t="str">
        <f ca="1">+VLOOKUP($A44,Casalta!$A:$AE,3,0)</f>
        <v>Rua Marques De São Vicente,</v>
      </c>
      <c r="E44" s="99" t="str">
        <f ca="1">+VLOOKUP($A44,Casalta!$A:$AE,4,0)</f>
        <v>Gávea</v>
      </c>
      <c r="F44" s="99" t="str">
        <f ca="1">+VLOOKUP($A44,Casalta!$A:$AE,7,0)</f>
        <v>Apartamento</v>
      </c>
      <c r="G44" s="99" t="str">
        <f ca="1">+VLOOKUP($A44,Casalta!$A:$AE,6,0)</f>
        <v>Christian Bettoni</v>
      </c>
      <c r="H44" s="98">
        <f ca="1">+VLOOKUP($A44,Casalta!$A:$AE,18,0)</f>
        <v>1</v>
      </c>
      <c r="I44" s="98">
        <f ca="1">+VLOOKUP($A44,Casalta!$A:$AE,19,0)</f>
        <v>1</v>
      </c>
      <c r="J44" s="98">
        <f ca="1">+VLOOKUP($A44,Casalta!$A:$AE,20,0)</f>
        <v>61</v>
      </c>
      <c r="K44" s="100">
        <f ca="1">+VLOOKUP($A44,Casalta!$A:$AE,10,0)</f>
        <v>1100000</v>
      </c>
      <c r="L44" s="100">
        <f ca="1">+VLOOKUP($A44,Casalta!$A:$AE,14,0)</f>
        <v>0</v>
      </c>
      <c r="M44" s="98">
        <f ca="1">+VLOOKUP($A44,Casalta!$A:$AE,9,0)</f>
        <v>818</v>
      </c>
      <c r="N44" s="98">
        <f ca="1">+VLOOKUP($A44,Casalta!$A:$AE,23,0)</f>
        <v>1</v>
      </c>
      <c r="O44" s="98">
        <f ca="1">+VLOOKUP($A44,Casalta!$A:$AE,25,0)</f>
        <v>0</v>
      </c>
      <c r="P44" s="101">
        <f ca="1">+VLOOKUP($A44,Casalta!$A:$AE,26,0)</f>
        <v>0</v>
      </c>
      <c r="Q44" s="102" t="str">
        <f ca="1">+VLOOKUP($A44,Casalta!$A:$AE,27,0)</f>
        <v>16</v>
      </c>
      <c r="R44" s="98" t="str">
        <f ca="1">+VLOOKUP($A44,Casalta!$A:$AE,28,0)</f>
        <v>21</v>
      </c>
      <c r="S44" s="103">
        <f ca="1">+VLOOKUP($A44,Casalta!$A:$AE,29,0)</f>
        <v>-694.72538184245661</v>
      </c>
      <c r="T44" s="98" t="str">
        <f ca="1">IFERROR(VLOOKUP($A44,Casalta!$A:$AE,31,0),"")</f>
        <v>manter</v>
      </c>
      <c r="U44" s="98" t="str">
        <f ca="1">+VLOOKUP(C44,ZAP!A$2:D137,4,0)</f>
        <v>Padrão</v>
      </c>
      <c r="V44" s="103">
        <f t="shared" ca="1" si="0"/>
        <v>792.83076923076919</v>
      </c>
      <c r="W44" s="103"/>
      <c r="X44" s="97" t="str">
        <f t="shared" ca="1" si="1"/>
        <v>http://www.casaltaimoveis.com.br/imovel/ap/AP0108</v>
      </c>
    </row>
    <row r="45" spans="1:24" x14ac:dyDescent="0.25">
      <c r="A45" s="98">
        <v>40</v>
      </c>
      <c r="B45" s="124">
        <f ca="1">COUNTIF(Casalta!A:A,Rank!A45)</f>
        <v>1</v>
      </c>
      <c r="C45" s="98" t="str">
        <f ca="1">+VLOOKUP($A45,Casalta!A:C,2,0)</f>
        <v>AP0440</v>
      </c>
      <c r="D45" s="99" t="str">
        <f ca="1">+VLOOKUP($A45,Casalta!$A:$AE,3,0)</f>
        <v>Rua das Laranjeiras,</v>
      </c>
      <c r="E45" s="99" t="str">
        <f ca="1">+VLOOKUP($A45,Casalta!$A:$AE,4,0)</f>
        <v>Laranjeiras</v>
      </c>
      <c r="F45" s="99" t="str">
        <f ca="1">+VLOOKUP($A45,Casalta!$A:$AE,7,0)</f>
        <v>Apartamento</v>
      </c>
      <c r="G45" s="99" t="str">
        <f ca="1">+VLOOKUP($A45,Casalta!$A:$AE,6,0)</f>
        <v>Christian Bettoni</v>
      </c>
      <c r="H45" s="98">
        <f ca="1">+VLOOKUP($A45,Casalta!$A:$AE,18,0)</f>
        <v>2</v>
      </c>
      <c r="I45" s="98">
        <f ca="1">+VLOOKUP($A45,Casalta!$A:$AE,19,0)</f>
        <v>0</v>
      </c>
      <c r="J45" s="98">
        <f ca="1">+VLOOKUP($A45,Casalta!$A:$AE,20,0)</f>
        <v>83</v>
      </c>
      <c r="K45" s="100">
        <f ca="1">+VLOOKUP($A45,Casalta!$A:$AE,10,0)</f>
        <v>750000</v>
      </c>
      <c r="L45" s="100">
        <f ca="1">+VLOOKUP($A45,Casalta!$A:$AE,14,0)</f>
        <v>0</v>
      </c>
      <c r="M45" s="98">
        <f ca="1">+VLOOKUP($A45,Casalta!$A:$AE,9,0)</f>
        <v>801</v>
      </c>
      <c r="N45" s="98">
        <f ca="1">+VLOOKUP($A45,Casalta!$A:$AE,23,0)</f>
        <v>1</v>
      </c>
      <c r="O45" s="98">
        <f ca="1">+VLOOKUP($A45,Casalta!$A:$AE,25,0)</f>
        <v>0</v>
      </c>
      <c r="P45" s="101">
        <f ca="1">+VLOOKUP($A45,Casalta!$A:$AE,26,0)</f>
        <v>3</v>
      </c>
      <c r="Q45" s="102">
        <f ca="1">+VLOOKUP($A45,Casalta!$A:$AE,27,0)</f>
        <v>1</v>
      </c>
      <c r="R45" s="98">
        <f ca="1">+VLOOKUP($A45,Casalta!$A:$AE,28,0)</f>
        <v>1</v>
      </c>
      <c r="S45" s="103">
        <f ca="1">+VLOOKUP($A45,Casalta!$A:$AE,29,0)</f>
        <v>-696.02150623202306</v>
      </c>
      <c r="T45" s="98" t="str">
        <f ca="1">IFERROR(VLOOKUP($A45,Casalta!$A:$AE,31,0),"")</f>
        <v>inserir</v>
      </c>
      <c r="U45" s="98" t="e">
        <f ca="1">+VLOOKUP(C45,ZAP!A$2:D138,4,0)</f>
        <v>#N/A</v>
      </c>
      <c r="V45" s="103">
        <f t="shared" ca="1" si="0"/>
        <v>776.35384615384612</v>
      </c>
      <c r="W45" s="103"/>
      <c r="X45" s="97" t="str">
        <f t="shared" ca="1" si="1"/>
        <v>http://www.casaltaimoveis.com.br/imovel/ap/AP0440</v>
      </c>
    </row>
    <row r="46" spans="1:24" x14ac:dyDescent="0.25">
      <c r="A46" s="98">
        <v>41</v>
      </c>
      <c r="B46" s="124">
        <f ca="1">COUNTIF(Casalta!A:A,Rank!A46)</f>
        <v>1</v>
      </c>
      <c r="C46" s="98" t="str">
        <f ca="1">+VLOOKUP($A46,Casalta!A:C,2,0)</f>
        <v>CA0010</v>
      </c>
      <c r="D46" s="99" t="str">
        <f ca="1">+VLOOKUP($A46,Casalta!$A:$AE,3,0)</f>
        <v>Rua Embaixador Morgan,</v>
      </c>
      <c r="E46" s="99" t="str">
        <f ca="1">+VLOOKUP($A46,Casalta!$A:$AE,4,0)</f>
        <v>Humaitá</v>
      </c>
      <c r="F46" s="99" t="str">
        <f ca="1">+VLOOKUP($A46,Casalta!$A:$AE,7,0)</f>
        <v>Casa</v>
      </c>
      <c r="G46" s="99" t="str">
        <f ca="1">+VLOOKUP($A46,Casalta!$A:$AE,6,0)</f>
        <v>Claudia Almeida</v>
      </c>
      <c r="H46" s="98">
        <f ca="1">+VLOOKUP($A46,Casalta!$A:$AE,18,0)</f>
        <v>4</v>
      </c>
      <c r="I46" s="98">
        <f ca="1">+VLOOKUP($A46,Casalta!$A:$AE,19,0)</f>
        <v>2</v>
      </c>
      <c r="J46" s="98">
        <f ca="1">+VLOOKUP($A46,Casalta!$A:$AE,20,0)</f>
        <v>220</v>
      </c>
      <c r="K46" s="100">
        <f ca="1">+VLOOKUP($A46,Casalta!$A:$AE,10,0)</f>
        <v>5900000</v>
      </c>
      <c r="L46" s="100">
        <f ca="1">+VLOOKUP($A46,Casalta!$A:$AE,14,0)</f>
        <v>0</v>
      </c>
      <c r="M46" s="98">
        <f ca="1">+VLOOKUP($A46,Casalta!$A:$AE,9,0)</f>
        <v>817</v>
      </c>
      <c r="N46" s="98">
        <f ca="1">+VLOOKUP($A46,Casalta!$A:$AE,23,0)</f>
        <v>1</v>
      </c>
      <c r="O46" s="98">
        <f ca="1">+VLOOKUP($A46,Casalta!$A:$AE,25,0)</f>
        <v>1</v>
      </c>
      <c r="P46" s="101">
        <f ca="1">+VLOOKUP($A46,Casalta!$A:$AE,26,0)</f>
        <v>0</v>
      </c>
      <c r="Q46" s="102" t="str">
        <f ca="1">+VLOOKUP($A46,Casalta!$A:$AE,27,0)</f>
        <v>125</v>
      </c>
      <c r="R46" s="98" t="str">
        <f ca="1">+VLOOKUP($A46,Casalta!$A:$AE,28,0)</f>
        <v>32</v>
      </c>
      <c r="S46" s="103">
        <f ca="1">+VLOOKUP($A46,Casalta!$A:$AE,29,0)</f>
        <v>-696.05700463883363</v>
      </c>
      <c r="T46" s="98" t="str">
        <f ca="1">IFERROR(VLOOKUP($A46,Casalta!$A:$AE,31,0),"")</f>
        <v>manter</v>
      </c>
      <c r="U46" s="98" t="str">
        <f ca="1">+VLOOKUP(C46,ZAP!A$2:D139,4,0)</f>
        <v>Padrão</v>
      </c>
      <c r="V46" s="103">
        <f t="shared" ca="1" si="0"/>
        <v>791.86153846153843</v>
      </c>
      <c r="W46" s="103"/>
      <c r="X46" s="97" t="str">
        <f t="shared" ca="1" si="1"/>
        <v>http://www.casaltaimoveis.com.br/imovel/ap/CA0010</v>
      </c>
    </row>
    <row r="47" spans="1:24" x14ac:dyDescent="0.25">
      <c r="A47" s="98">
        <v>42</v>
      </c>
      <c r="B47" s="124">
        <f ca="1">COUNTIF(Casalta!A:A,Rank!A47)</f>
        <v>1</v>
      </c>
      <c r="C47" s="98" t="str">
        <f ca="1">+VLOOKUP($A47,Casalta!A:C,2,0)</f>
        <v>AP0010</v>
      </c>
      <c r="D47" s="99" t="str">
        <f ca="1">+VLOOKUP($A47,Casalta!$A:$AE,3,0)</f>
        <v>Praia Do Flamengo,</v>
      </c>
      <c r="E47" s="99" t="str">
        <f ca="1">+VLOOKUP($A47,Casalta!$A:$AE,4,0)</f>
        <v>Flamengo</v>
      </c>
      <c r="F47" s="99" t="str">
        <f ca="1">+VLOOKUP($A47,Casalta!$A:$AE,7,0)</f>
        <v>Apartamento</v>
      </c>
      <c r="G47" s="99" t="str">
        <f ca="1">+VLOOKUP($A47,Casalta!$A:$AE,6,0)</f>
        <v>Christian Bettoni</v>
      </c>
      <c r="H47" s="98">
        <f ca="1">+VLOOKUP($A47,Casalta!$A:$AE,18,0)</f>
        <v>5</v>
      </c>
      <c r="I47" s="98">
        <f ca="1">+VLOOKUP($A47,Casalta!$A:$AE,19,0)</f>
        <v>1</v>
      </c>
      <c r="J47" s="98">
        <f ca="1">+VLOOKUP($A47,Casalta!$A:$AE,20,0)</f>
        <v>618</v>
      </c>
      <c r="K47" s="100">
        <f ca="1">+VLOOKUP($A47,Casalta!$A:$AE,10,0)</f>
        <v>6600000</v>
      </c>
      <c r="L47" s="100">
        <f ca="1">+VLOOKUP($A47,Casalta!$A:$AE,14,0)</f>
        <v>0</v>
      </c>
      <c r="M47" s="98">
        <f ca="1">+VLOOKUP($A47,Casalta!$A:$AE,9,0)</f>
        <v>825</v>
      </c>
      <c r="N47" s="98">
        <f ca="1">+VLOOKUP($A47,Casalta!$A:$AE,23,0)</f>
        <v>1</v>
      </c>
      <c r="O47" s="98">
        <f ca="1">+VLOOKUP($A47,Casalta!$A:$AE,25,0)</f>
        <v>0</v>
      </c>
      <c r="P47" s="101">
        <f ca="1">+VLOOKUP($A47,Casalta!$A:$AE,26,0)</f>
        <v>0</v>
      </c>
      <c r="Q47" s="102" t="str">
        <f ca="1">+VLOOKUP($A47,Casalta!$A:$AE,27,0)</f>
        <v>13</v>
      </c>
      <c r="R47" s="98" t="str">
        <f ca="1">+VLOOKUP($A47,Casalta!$A:$AE,28,0)</f>
        <v>24</v>
      </c>
      <c r="S47" s="103">
        <f ca="1">+VLOOKUP($A47,Casalta!$A:$AE,29,0)</f>
        <v>-696.21239791258972</v>
      </c>
      <c r="T47" s="98" t="str">
        <f ca="1">IFERROR(VLOOKUP($A47,Casalta!$A:$AE,31,0),"")</f>
        <v>manter</v>
      </c>
      <c r="U47" s="98" t="str">
        <f ca="1">+VLOOKUP(C47,ZAP!A$2:D140,4,0)</f>
        <v>Padrão</v>
      </c>
      <c r="V47" s="103">
        <f t="shared" ca="1" si="0"/>
        <v>799.61538461538464</v>
      </c>
      <c r="W47" s="103"/>
      <c r="X47" s="97" t="str">
        <f t="shared" ca="1" si="1"/>
        <v>http://www.casaltaimoveis.com.br/imovel/ap/AP0010</v>
      </c>
    </row>
    <row r="48" spans="1:24" x14ac:dyDescent="0.25">
      <c r="A48" s="98">
        <v>43</v>
      </c>
      <c r="B48" s="124">
        <f ca="1">COUNTIF(Casalta!A:A,Rank!A48)</f>
        <v>1</v>
      </c>
      <c r="C48" s="98" t="str">
        <f ca="1">+VLOOKUP($A48,Casalta!A:C,2,0)</f>
        <v>AP0520</v>
      </c>
      <c r="D48" s="99" t="str">
        <f ca="1">+VLOOKUP($A48,Casalta!$A:$AE,3,0)</f>
        <v>Rua Ronald de Carvalho,</v>
      </c>
      <c r="E48" s="99" t="str">
        <f ca="1">+VLOOKUP($A48,Casalta!$A:$AE,4,0)</f>
        <v>Copacabana</v>
      </c>
      <c r="F48" s="99" t="str">
        <f ca="1">+VLOOKUP($A48,Casalta!$A:$AE,7,0)</f>
        <v>Apartamento</v>
      </c>
      <c r="G48" s="99" t="str">
        <f ca="1">+VLOOKUP($A48,Casalta!$A:$AE,6,0)</f>
        <v>Christian Bettoni</v>
      </c>
      <c r="H48" s="98">
        <f ca="1">+VLOOKUP($A48,Casalta!$A:$AE,18,0)</f>
        <v>2</v>
      </c>
      <c r="I48" s="98">
        <f ca="1">+VLOOKUP($A48,Casalta!$A:$AE,19,0)</f>
        <v>0</v>
      </c>
      <c r="J48" s="98">
        <f ca="1">+VLOOKUP($A48,Casalta!$A:$AE,20,0)</f>
        <v>77</v>
      </c>
      <c r="K48" s="100">
        <f ca="1">+VLOOKUP($A48,Casalta!$A:$AE,10,0)</f>
        <v>890000</v>
      </c>
      <c r="L48" s="100">
        <f ca="1">+VLOOKUP($A48,Casalta!$A:$AE,14,0)</f>
        <v>0</v>
      </c>
      <c r="M48" s="98">
        <f ca="1">+VLOOKUP($A48,Casalta!$A:$AE,9,0)</f>
        <v>829</v>
      </c>
      <c r="N48" s="98">
        <f ca="1">+VLOOKUP($A48,Casalta!$A:$AE,23,0)</f>
        <v>1</v>
      </c>
      <c r="O48" s="98">
        <f ca="1">+VLOOKUP($A48,Casalta!$A:$AE,25,0)</f>
        <v>1</v>
      </c>
      <c r="P48" s="101">
        <f ca="1">+VLOOKUP($A48,Casalta!$A:$AE,26,0)</f>
        <v>0</v>
      </c>
      <c r="Q48" s="102" t="str">
        <f ca="1">+VLOOKUP($A48,Casalta!$A:$AE,27,0)</f>
        <v>17</v>
      </c>
      <c r="R48" s="98" t="str">
        <f ca="1">+VLOOKUP($A48,Casalta!$A:$AE,28,0)</f>
        <v>27</v>
      </c>
      <c r="S48" s="103">
        <f ca="1">+VLOOKUP($A48,Casalta!$A:$AE,29,0)</f>
        <v>-698.4559087048832</v>
      </c>
      <c r="T48" s="98" t="str">
        <f ca="1">IFERROR(VLOOKUP($A48,Casalta!$A:$AE,31,0),"")</f>
        <v>manter</v>
      </c>
      <c r="U48" s="98" t="str">
        <f ca="1">+VLOOKUP(C48,ZAP!A$2:D141,4,0)</f>
        <v>Padrão</v>
      </c>
      <c r="V48" s="103">
        <f t="shared" ca="1" si="0"/>
        <v>803.49230769230769</v>
      </c>
      <c r="W48" s="103"/>
      <c r="X48" s="97" t="str">
        <f t="shared" ca="1" si="1"/>
        <v>http://www.casaltaimoveis.com.br/imovel/ap/AP0520</v>
      </c>
    </row>
    <row r="49" spans="1:24" x14ac:dyDescent="0.25">
      <c r="A49" s="98">
        <v>44</v>
      </c>
      <c r="B49" s="124">
        <f ca="1">COUNTIF(Casalta!A:A,Rank!A49)</f>
        <v>1</v>
      </c>
      <c r="C49" s="98" t="str">
        <f ca="1">+VLOOKUP($A49,Casalta!A:C,2,0)</f>
        <v>AP0449</v>
      </c>
      <c r="D49" s="99" t="str">
        <f ca="1">+VLOOKUP($A49,Casalta!$A:$AE,3,0)</f>
        <v>Rua Barão da Torre,</v>
      </c>
      <c r="E49" s="99" t="str">
        <f ca="1">+VLOOKUP($A49,Casalta!$A:$AE,4,0)</f>
        <v>Ipanema</v>
      </c>
      <c r="F49" s="99" t="str">
        <f ca="1">+VLOOKUP($A49,Casalta!$A:$AE,7,0)</f>
        <v>Apartamento</v>
      </c>
      <c r="G49" s="99" t="str">
        <f ca="1">+VLOOKUP($A49,Casalta!$A:$AE,6,0)</f>
        <v>Christian Bettoni</v>
      </c>
      <c r="H49" s="98">
        <f ca="1">+VLOOKUP($A49,Casalta!$A:$AE,18,0)</f>
        <v>2</v>
      </c>
      <c r="I49" s="98">
        <f ca="1">+VLOOKUP($A49,Casalta!$A:$AE,19,0)</f>
        <v>1</v>
      </c>
      <c r="J49" s="98">
        <f ca="1">+VLOOKUP($A49,Casalta!$A:$AE,20,0)</f>
        <v>52</v>
      </c>
      <c r="K49" s="100">
        <f ca="1">+VLOOKUP($A49,Casalta!$A:$AE,10,0)</f>
        <v>1030000</v>
      </c>
      <c r="L49" s="100">
        <f ca="1">+VLOOKUP($A49,Casalta!$A:$AE,14,0)</f>
        <v>0</v>
      </c>
      <c r="M49" s="98">
        <f ca="1">+VLOOKUP($A49,Casalta!$A:$AE,9,0)</f>
        <v>818</v>
      </c>
      <c r="N49" s="98">
        <f ca="1">+VLOOKUP($A49,Casalta!$A:$AE,23,0)</f>
        <v>1</v>
      </c>
      <c r="O49" s="98">
        <f ca="1">+VLOOKUP($A49,Casalta!$A:$AE,25,0)</f>
        <v>0</v>
      </c>
      <c r="P49" s="101">
        <f ca="1">+VLOOKUP($A49,Casalta!$A:$AE,26,0)</f>
        <v>0</v>
      </c>
      <c r="Q49" s="102" t="str">
        <f ca="1">+VLOOKUP($A49,Casalta!$A:$AE,27,0)</f>
        <v>24</v>
      </c>
      <c r="R49" s="98" t="str">
        <f ca="1">+VLOOKUP($A49,Casalta!$A:$AE,28,0)</f>
        <v>17</v>
      </c>
      <c r="S49" s="103">
        <f ca="1">+VLOOKUP($A49,Casalta!$A:$AE,29,0)</f>
        <v>-698.48333397870283</v>
      </c>
      <c r="T49" s="98" t="str">
        <f ca="1">IFERROR(VLOOKUP($A49,Casalta!$A:$AE,31,0),"")</f>
        <v>manter</v>
      </c>
      <c r="U49" s="98" t="str">
        <f ca="1">+VLOOKUP(C49,ZAP!A$2:D142,4,0)</f>
        <v>Padrão</v>
      </c>
      <c r="V49" s="103">
        <f t="shared" ca="1" si="0"/>
        <v>792.83076923076919</v>
      </c>
      <c r="W49" s="103"/>
      <c r="X49" s="97" t="str">
        <f t="shared" ca="1" si="1"/>
        <v>http://www.casaltaimoveis.com.br/imovel/ap/AP0449</v>
      </c>
    </row>
    <row r="50" spans="1:24" x14ac:dyDescent="0.25">
      <c r="A50" s="98">
        <v>45</v>
      </c>
      <c r="B50" s="124">
        <f ca="1">COUNTIF(Casalta!A:A,Rank!A50)</f>
        <v>1</v>
      </c>
      <c r="C50" s="98" t="str">
        <f ca="1">+VLOOKUP($A50,Casalta!A:C,2,0)</f>
        <v>PR0005</v>
      </c>
      <c r="D50" s="99" t="str">
        <f ca="1">+VLOOKUP($A50,Casalta!$A:$AE,3,0)</f>
        <v>Rua Visconde da Gávea,</v>
      </c>
      <c r="E50" s="99" t="str">
        <f ca="1">+VLOOKUP($A50,Casalta!$A:$AE,4,0)</f>
        <v>Centro</v>
      </c>
      <c r="F50" s="99" t="str">
        <f ca="1">+VLOOKUP($A50,Casalta!$A:$AE,7,0)</f>
        <v>Prédio</v>
      </c>
      <c r="G50" s="99" t="str">
        <f ca="1">+VLOOKUP($A50,Casalta!$A:$AE,6,0)</f>
        <v>Diego Paiva</v>
      </c>
      <c r="H50" s="98">
        <f ca="1">+VLOOKUP($A50,Casalta!$A:$AE,18,0)</f>
        <v>0</v>
      </c>
      <c r="I50" s="98">
        <f ca="1">+VLOOKUP($A50,Casalta!$A:$AE,19,0)</f>
        <v>60</v>
      </c>
      <c r="J50" s="98">
        <f ca="1">+VLOOKUP($A50,Casalta!$A:$AE,20,0)</f>
        <v>1100</v>
      </c>
      <c r="K50" s="100">
        <f ca="1">+VLOOKUP($A50,Casalta!$A:$AE,10,0)</f>
        <v>2797000</v>
      </c>
      <c r="L50" s="100">
        <f ca="1">+VLOOKUP($A50,Casalta!$A:$AE,14,0)</f>
        <v>0</v>
      </c>
      <c r="M50" s="98">
        <f ca="1">+VLOOKUP($A50,Casalta!$A:$AE,9,0)</f>
        <v>831</v>
      </c>
      <c r="N50" s="98">
        <f ca="1">+VLOOKUP($A50,Casalta!$A:$AE,23,0)</f>
        <v>1</v>
      </c>
      <c r="O50" s="98">
        <f ca="1">+VLOOKUP($A50,Casalta!$A:$AE,25,0)</f>
        <v>0</v>
      </c>
      <c r="P50" s="101">
        <f ca="1">+VLOOKUP($A50,Casalta!$A:$AE,26,0)</f>
        <v>0</v>
      </c>
      <c r="Q50" s="102" t="str">
        <f ca="1">+VLOOKUP($A50,Casalta!$A:$AE,27,0)</f>
        <v>14</v>
      </c>
      <c r="R50" s="98" t="str">
        <f ca="1">+VLOOKUP($A50,Casalta!$A:$AE,28,0)</f>
        <v>11</v>
      </c>
      <c r="S50" s="103">
        <f ca="1">+VLOOKUP($A50,Casalta!$A:$AE,29,0)</f>
        <v>-698.56346153846152</v>
      </c>
      <c r="T50" s="98" t="str">
        <f ca="1">IFERROR(VLOOKUP($A50,Casalta!$A:$AE,31,0),"")</f>
        <v>manter</v>
      </c>
      <c r="U50" s="98" t="str">
        <f ca="1">+VLOOKUP(C50,ZAP!A$2:D143,4,0)</f>
        <v>Padrão</v>
      </c>
      <c r="V50" s="103">
        <f t="shared" ca="1" si="0"/>
        <v>805.43076923076922</v>
      </c>
      <c r="W50" s="103"/>
      <c r="X50" s="97" t="str">
        <f t="shared" ca="1" si="1"/>
        <v>http://www.casaltaimoveis.com.br/imovel/ap/PR0005</v>
      </c>
    </row>
    <row r="51" spans="1:24" x14ac:dyDescent="0.25">
      <c r="A51" s="98">
        <v>46</v>
      </c>
      <c r="B51" s="124">
        <f ca="1">COUNTIF(Casalta!A:A,Rank!A51)</f>
        <v>1</v>
      </c>
      <c r="C51" s="98" t="str">
        <f ca="1">+VLOOKUP($A51,Casalta!A:C,2,0)</f>
        <v>AP0571</v>
      </c>
      <c r="D51" s="99" t="str">
        <f ca="1">+VLOOKUP($A51,Casalta!$A:$AE,3,0)</f>
        <v>Rua Vinícius de Moraes,</v>
      </c>
      <c r="E51" s="99" t="str">
        <f ca="1">+VLOOKUP($A51,Casalta!$A:$AE,4,0)</f>
        <v>Ipanema</v>
      </c>
      <c r="F51" s="99" t="str">
        <f ca="1">+VLOOKUP($A51,Casalta!$A:$AE,7,0)</f>
        <v>Apartamento</v>
      </c>
      <c r="G51" s="99" t="str">
        <f ca="1">+VLOOKUP($A51,Casalta!$A:$AE,6,0)</f>
        <v>Adjarnes Roque</v>
      </c>
      <c r="H51" s="98">
        <f ca="1">+VLOOKUP($A51,Casalta!$A:$AE,18,0)</f>
        <v>2</v>
      </c>
      <c r="I51" s="98">
        <f ca="1">+VLOOKUP($A51,Casalta!$A:$AE,19,0)</f>
        <v>2</v>
      </c>
      <c r="J51" s="98">
        <f ca="1">+VLOOKUP($A51,Casalta!$A:$AE,20,0)</f>
        <v>90</v>
      </c>
      <c r="K51" s="100">
        <f ca="1">+VLOOKUP($A51,Casalta!$A:$AE,10,0)</f>
        <v>0</v>
      </c>
      <c r="L51" s="100">
        <f ca="1">+VLOOKUP($A51,Casalta!$A:$AE,14,0)</f>
        <v>3500</v>
      </c>
      <c r="M51" s="98">
        <f ca="1">+VLOOKUP($A51,Casalta!$A:$AE,9,0)</f>
        <v>801</v>
      </c>
      <c r="N51" s="98">
        <f ca="1">+VLOOKUP($A51,Casalta!$A:$AE,23,0)</f>
        <v>1</v>
      </c>
      <c r="O51" s="98">
        <f ca="1">+VLOOKUP($A51,Casalta!$A:$AE,25,0)</f>
        <v>30</v>
      </c>
      <c r="P51" s="101">
        <f ca="1">+VLOOKUP($A51,Casalta!$A:$AE,26,0)</f>
        <v>0</v>
      </c>
      <c r="Q51" s="102" t="str">
        <f ca="1">+VLOOKUP($A51,Casalta!$A:$AE,27,0)</f>
        <v>632</v>
      </c>
      <c r="R51" s="98" t="str">
        <f ca="1">+VLOOKUP($A51,Casalta!$A:$AE,28,0)</f>
        <v>18</v>
      </c>
      <c r="S51" s="103">
        <f ca="1">+VLOOKUP($A51,Casalta!$A:$AE,29,0)</f>
        <v>-702.59245435643572</v>
      </c>
      <c r="T51" s="98" t="str">
        <f ca="1">IFERROR(VLOOKUP($A51,Casalta!$A:$AE,31,0),"")</f>
        <v>manter</v>
      </c>
      <c r="U51" s="98" t="str">
        <f ca="1">+VLOOKUP(C51,ZAP!A$2:D144,4,0)</f>
        <v>Padrão</v>
      </c>
      <c r="V51" s="103">
        <f t="shared" ca="1" si="0"/>
        <v>776.35384615384612</v>
      </c>
      <c r="W51" s="103"/>
      <c r="X51" s="97" t="str">
        <f t="shared" ca="1" si="1"/>
        <v>http://www.casaltaimoveis.com.br/imovel/ap/AP0571</v>
      </c>
    </row>
    <row r="52" spans="1:24" x14ac:dyDescent="0.25">
      <c r="A52" s="98">
        <v>47</v>
      </c>
      <c r="B52" s="124">
        <f ca="1">COUNTIF(Casalta!A:A,Rank!A52)</f>
        <v>1</v>
      </c>
      <c r="C52" s="98" t="str">
        <f ca="1">+VLOOKUP($A52,Casalta!A:C,2,0)</f>
        <v>AP0223</v>
      </c>
      <c r="D52" s="99" t="str">
        <f ca="1">+VLOOKUP($A52,Casalta!$A:$AE,3,0)</f>
        <v>Avenida Beira-Mar,</v>
      </c>
      <c r="E52" s="99" t="str">
        <f ca="1">+VLOOKUP($A52,Casalta!$A:$AE,4,0)</f>
        <v>Centro</v>
      </c>
      <c r="F52" s="99" t="str">
        <f ca="1">+VLOOKUP($A52,Casalta!$A:$AE,7,0)</f>
        <v>Apartamento</v>
      </c>
      <c r="G52" s="99" t="str">
        <f ca="1">+VLOOKUP($A52,Casalta!$A:$AE,6,0)</f>
        <v>Adjarnes Roque</v>
      </c>
      <c r="H52" s="98">
        <f ca="1">+VLOOKUP($A52,Casalta!$A:$AE,18,0)</f>
        <v>2</v>
      </c>
      <c r="I52" s="98">
        <f ca="1">+VLOOKUP($A52,Casalta!$A:$AE,19,0)</f>
        <v>0</v>
      </c>
      <c r="J52" s="98">
        <f ca="1">+VLOOKUP($A52,Casalta!$A:$AE,20,0)</f>
        <v>77</v>
      </c>
      <c r="K52" s="100">
        <f ca="1">+VLOOKUP($A52,Casalta!$A:$AE,10,0)</f>
        <v>0</v>
      </c>
      <c r="L52" s="100">
        <f ca="1">+VLOOKUP($A52,Casalta!$A:$AE,14,0)</f>
        <v>1350</v>
      </c>
      <c r="M52" s="98">
        <f ca="1">+VLOOKUP($A52,Casalta!$A:$AE,9,0)</f>
        <v>788</v>
      </c>
      <c r="N52" s="98">
        <f ca="1">+VLOOKUP($A52,Casalta!$A:$AE,23,0)</f>
        <v>1</v>
      </c>
      <c r="O52" s="98">
        <f ca="1">+VLOOKUP($A52,Casalta!$A:$AE,25,0)</f>
        <v>10</v>
      </c>
      <c r="P52" s="101">
        <f ca="1">+VLOOKUP($A52,Casalta!$A:$AE,26,0)</f>
        <v>1</v>
      </c>
      <c r="Q52" s="102" t="str">
        <f ca="1">+VLOOKUP($A52,Casalta!$A:$AE,27,0)</f>
        <v>211</v>
      </c>
      <c r="R52" s="98" t="str">
        <f ca="1">+VLOOKUP($A52,Casalta!$A:$AE,28,0)</f>
        <v>19</v>
      </c>
      <c r="S52" s="103">
        <f ca="1">+VLOOKUP($A52,Casalta!$A:$AE,29,0)</f>
        <v>-707.48813200429493</v>
      </c>
      <c r="T52" s="98" t="str">
        <f ca="1">IFERROR(VLOOKUP($A52,Casalta!$A:$AE,31,0),"")</f>
        <v>manter</v>
      </c>
      <c r="U52" s="98" t="str">
        <f ca="1">+VLOOKUP(C52,ZAP!A$2:D145,4,0)</f>
        <v>Padrão</v>
      </c>
      <c r="V52" s="103">
        <f t="shared" ca="1" si="0"/>
        <v>763.7538461538461</v>
      </c>
      <c r="W52" s="103"/>
      <c r="X52" s="97" t="str">
        <f t="shared" ca="1" si="1"/>
        <v>http://www.casaltaimoveis.com.br/imovel/ap/AP0223</v>
      </c>
    </row>
    <row r="53" spans="1:24" x14ac:dyDescent="0.25">
      <c r="A53" s="98">
        <v>48</v>
      </c>
      <c r="B53" s="124">
        <f ca="1">COUNTIF(Casalta!A:A,Rank!A53)</f>
        <v>1</v>
      </c>
      <c r="C53" s="98" t="str">
        <f ca="1">+VLOOKUP($A53,Casalta!A:C,2,0)</f>
        <v>AP0530</v>
      </c>
      <c r="D53" s="99" t="str">
        <f ca="1">+VLOOKUP($A53,Casalta!$A:$AE,3,0)</f>
        <v>Rua Almirante Tamandaré,</v>
      </c>
      <c r="E53" s="99" t="str">
        <f ca="1">+VLOOKUP($A53,Casalta!$A:$AE,4,0)</f>
        <v>Flamengo</v>
      </c>
      <c r="F53" s="99" t="str">
        <f ca="1">+VLOOKUP($A53,Casalta!$A:$AE,7,0)</f>
        <v>Apartamento</v>
      </c>
      <c r="G53" s="99" t="str">
        <f ca="1">+VLOOKUP($A53,Casalta!$A:$AE,6,0)</f>
        <v>Christian Bettoni</v>
      </c>
      <c r="H53" s="98">
        <f ca="1">+VLOOKUP($A53,Casalta!$A:$AE,18,0)</f>
        <v>1</v>
      </c>
      <c r="I53" s="98">
        <f ca="1">+VLOOKUP($A53,Casalta!$A:$AE,19,0)</f>
        <v>0</v>
      </c>
      <c r="J53" s="98">
        <f ca="1">+VLOOKUP($A53,Casalta!$A:$AE,20,0)</f>
        <v>25</v>
      </c>
      <c r="K53" s="100">
        <f ca="1">+VLOOKUP($A53,Casalta!$A:$AE,10,0)</f>
        <v>280000</v>
      </c>
      <c r="L53" s="100">
        <f ca="1">+VLOOKUP($A53,Casalta!$A:$AE,14,0)</f>
        <v>0</v>
      </c>
      <c r="M53" s="98">
        <f ca="1">+VLOOKUP($A53,Casalta!$A:$AE,9,0)</f>
        <v>818</v>
      </c>
      <c r="N53" s="98">
        <f ca="1">+VLOOKUP($A53,Casalta!$A:$AE,23,0)</f>
        <v>1</v>
      </c>
      <c r="O53" s="98">
        <f ca="1">+VLOOKUP($A53,Casalta!$A:$AE,25,0)</f>
        <v>0</v>
      </c>
      <c r="P53" s="101">
        <f ca="1">+VLOOKUP($A53,Casalta!$A:$AE,26,0)</f>
        <v>0</v>
      </c>
      <c r="Q53" s="102" t="str">
        <f ca="1">+VLOOKUP($A53,Casalta!$A:$AE,27,0)</f>
        <v>99</v>
      </c>
      <c r="R53" s="98" t="str">
        <f ca="1">+VLOOKUP($A53,Casalta!$A:$AE,28,0)</f>
        <v>7</v>
      </c>
      <c r="S53" s="103">
        <f ca="1">+VLOOKUP($A53,Casalta!$A:$AE,29,0)</f>
        <v>-707.77744173140957</v>
      </c>
      <c r="T53" s="98" t="str">
        <f ca="1">IFERROR(VLOOKUP($A53,Casalta!$A:$AE,31,0),"")</f>
        <v>manter</v>
      </c>
      <c r="U53" s="98" t="str">
        <f ca="1">+VLOOKUP(C53,ZAP!A$2:D146,4,0)</f>
        <v>Padrão</v>
      </c>
      <c r="V53" s="103">
        <f t="shared" ca="1" si="0"/>
        <v>792.83076923076919</v>
      </c>
      <c r="W53" s="103"/>
      <c r="X53" s="97" t="str">
        <f t="shared" ca="1" si="1"/>
        <v>http://www.casaltaimoveis.com.br/imovel/ap/AP0530</v>
      </c>
    </row>
    <row r="54" spans="1:24" x14ac:dyDescent="0.25">
      <c r="A54" s="98">
        <v>49</v>
      </c>
      <c r="B54" s="124">
        <f ca="1">COUNTIF(Casalta!A:A,Rank!A54)</f>
        <v>1</v>
      </c>
      <c r="C54" s="98" t="str">
        <f ca="1">+VLOOKUP($A54,Casalta!A:C,2,0)</f>
        <v>AP0465</v>
      </c>
      <c r="D54" s="99" t="str">
        <f ca="1">+VLOOKUP($A54,Casalta!$A:$AE,3,0)</f>
        <v>Rua Ronald de Carvalho,</v>
      </c>
      <c r="E54" s="99" t="str">
        <f ca="1">+VLOOKUP($A54,Casalta!$A:$AE,4,0)</f>
        <v>Copacabana</v>
      </c>
      <c r="F54" s="99" t="str">
        <f ca="1">+VLOOKUP($A54,Casalta!$A:$AE,7,0)</f>
        <v>Apartamento</v>
      </c>
      <c r="G54" s="99" t="str">
        <f ca="1">+VLOOKUP($A54,Casalta!$A:$AE,6,0)</f>
        <v>Regina Sant Anna</v>
      </c>
      <c r="H54" s="98">
        <f ca="1">+VLOOKUP($A54,Casalta!$A:$AE,18,0)</f>
        <v>1</v>
      </c>
      <c r="I54" s="98">
        <f ca="1">+VLOOKUP($A54,Casalta!$A:$AE,19,0)</f>
        <v>0</v>
      </c>
      <c r="J54" s="98">
        <f ca="1">+VLOOKUP($A54,Casalta!$A:$AE,20,0)</f>
        <v>35</v>
      </c>
      <c r="K54" s="100">
        <f ca="1">+VLOOKUP($A54,Casalta!$A:$AE,10,0)</f>
        <v>395000</v>
      </c>
      <c r="L54" s="100">
        <f ca="1">+VLOOKUP($A54,Casalta!$A:$AE,14,0)</f>
        <v>0</v>
      </c>
      <c r="M54" s="98">
        <f ca="1">+VLOOKUP($A54,Casalta!$A:$AE,9,0)</f>
        <v>812</v>
      </c>
      <c r="N54" s="98">
        <f ca="1">+VLOOKUP($A54,Casalta!$A:$AE,23,0)</f>
        <v>1</v>
      </c>
      <c r="O54" s="98">
        <f ca="1">+VLOOKUP($A54,Casalta!$A:$AE,25,0)</f>
        <v>0</v>
      </c>
      <c r="P54" s="101">
        <f ca="1">+VLOOKUP($A54,Casalta!$A:$AE,26,0)</f>
        <v>0</v>
      </c>
      <c r="Q54" s="102">
        <f ca="1">+VLOOKUP($A54,Casalta!$A:$AE,27,0)</f>
        <v>1</v>
      </c>
      <c r="R54" s="98">
        <f ca="1">+VLOOKUP($A54,Casalta!$A:$AE,28,0)</f>
        <v>1</v>
      </c>
      <c r="S54" s="103">
        <f ca="1">+VLOOKUP($A54,Casalta!$A:$AE,29,0)</f>
        <v>-709.94529556650241</v>
      </c>
      <c r="T54" s="98" t="str">
        <f ca="1">IFERROR(VLOOKUP($A54,Casalta!$A:$AE,31,0),"")</f>
        <v>inserir</v>
      </c>
      <c r="U54" s="98" t="e">
        <f ca="1">+VLOOKUP(C54,ZAP!A$2:D147,4,0)</f>
        <v>#N/A</v>
      </c>
      <c r="V54" s="103">
        <f t="shared" ca="1" si="0"/>
        <v>787.01538461538462</v>
      </c>
      <c r="W54" s="103"/>
      <c r="X54" s="97" t="str">
        <f t="shared" ca="1" si="1"/>
        <v>http://www.casaltaimoveis.com.br/imovel/ap/AP0465</v>
      </c>
    </row>
    <row r="55" spans="1:24" x14ac:dyDescent="0.25">
      <c r="A55" s="98">
        <v>50</v>
      </c>
      <c r="B55" s="124">
        <f ca="1">COUNTIF(Casalta!A:A,Rank!A55)</f>
        <v>1</v>
      </c>
      <c r="C55" s="98" t="str">
        <f ca="1">+VLOOKUP($A55,Casalta!A:C,2,0)</f>
        <v>AP0482</v>
      </c>
      <c r="D55" s="99" t="str">
        <f ca="1">+VLOOKUP($A55,Casalta!$A:$AE,3,0)</f>
        <v>Rua Ferreira Viana,</v>
      </c>
      <c r="E55" s="99" t="str">
        <f ca="1">+VLOOKUP($A55,Casalta!$A:$AE,4,0)</f>
        <v>Flamengo</v>
      </c>
      <c r="F55" s="99" t="str">
        <f ca="1">+VLOOKUP($A55,Casalta!$A:$AE,7,0)</f>
        <v>Apartamento</v>
      </c>
      <c r="G55" s="99" t="str">
        <f ca="1">+VLOOKUP($A55,Casalta!$A:$AE,6,0)</f>
        <v>Regina Sant Anna</v>
      </c>
      <c r="H55" s="98">
        <f ca="1">+VLOOKUP($A55,Casalta!$A:$AE,18,0)</f>
        <v>1</v>
      </c>
      <c r="I55" s="98">
        <f ca="1">+VLOOKUP($A55,Casalta!$A:$AE,19,0)</f>
        <v>0</v>
      </c>
      <c r="J55" s="98">
        <f ca="1">+VLOOKUP($A55,Casalta!$A:$AE,20,0)</f>
        <v>20</v>
      </c>
      <c r="K55" s="100">
        <f ca="1">+VLOOKUP($A55,Casalta!$A:$AE,10,0)</f>
        <v>310000</v>
      </c>
      <c r="L55" s="100">
        <f ca="1">+VLOOKUP($A55,Casalta!$A:$AE,14,0)</f>
        <v>0</v>
      </c>
      <c r="M55" s="98">
        <f ca="1">+VLOOKUP($A55,Casalta!$A:$AE,9,0)</f>
        <v>812</v>
      </c>
      <c r="N55" s="98">
        <f ca="1">+VLOOKUP($A55,Casalta!$A:$AE,23,0)</f>
        <v>1</v>
      </c>
      <c r="O55" s="98">
        <f ca="1">+VLOOKUP($A55,Casalta!$A:$AE,25,0)</f>
        <v>0</v>
      </c>
      <c r="P55" s="101">
        <f ca="1">+VLOOKUP($A55,Casalta!$A:$AE,26,0)</f>
        <v>0</v>
      </c>
      <c r="Q55" s="102">
        <f ca="1">+VLOOKUP($A55,Casalta!$A:$AE,27,0)</f>
        <v>1</v>
      </c>
      <c r="R55" s="98">
        <f ca="1">+VLOOKUP($A55,Casalta!$A:$AE,28,0)</f>
        <v>1</v>
      </c>
      <c r="S55" s="103">
        <f ca="1">+VLOOKUP($A55,Casalta!$A:$AE,29,0)</f>
        <v>-709.96001998001998</v>
      </c>
      <c r="T55" s="98" t="str">
        <f ca="1">IFERROR(VLOOKUP($A55,Casalta!$A:$AE,31,0),"")</f>
        <v>inserir</v>
      </c>
      <c r="U55" s="98" t="e">
        <f ca="1">+VLOOKUP(C55,ZAP!A$2:D148,4,0)</f>
        <v>#N/A</v>
      </c>
      <c r="V55" s="103">
        <f t="shared" ca="1" si="0"/>
        <v>787.01538461538462</v>
      </c>
      <c r="W55" s="103"/>
      <c r="X55" s="97" t="str">
        <f t="shared" ca="1" si="1"/>
        <v>http://www.casaltaimoveis.com.br/imovel/ap/AP0482</v>
      </c>
    </row>
    <row r="56" spans="1:24" x14ac:dyDescent="0.25">
      <c r="A56" s="98">
        <v>51</v>
      </c>
      <c r="B56" s="124">
        <f ca="1">COUNTIF(Casalta!A:A,Rank!A56)</f>
        <v>1</v>
      </c>
      <c r="C56" s="98" t="str">
        <f ca="1">+VLOOKUP($A56,Casalta!A:C,2,0)</f>
        <v>CA0014</v>
      </c>
      <c r="D56" s="99" t="str">
        <f ca="1">+VLOOKUP($A56,Casalta!$A:$AE,3,0)</f>
        <v>Rua Professor Júlio Lohman,</v>
      </c>
      <c r="E56" s="99" t="str">
        <f ca="1">+VLOOKUP($A56,Casalta!$A:$AE,4,0)</f>
        <v>Joá</v>
      </c>
      <c r="F56" s="99" t="str">
        <f ca="1">+VLOOKUP($A56,Casalta!$A:$AE,7,0)</f>
        <v>Casa</v>
      </c>
      <c r="G56" s="99" t="str">
        <f ca="1">+VLOOKUP($A56,Casalta!$A:$AE,6,0)</f>
        <v>Christian Bettoni</v>
      </c>
      <c r="H56" s="98">
        <f ca="1">+VLOOKUP($A56,Casalta!$A:$AE,18,0)</f>
        <v>2</v>
      </c>
      <c r="I56" s="98">
        <f ca="1">+VLOOKUP($A56,Casalta!$A:$AE,19,0)</f>
        <v>2</v>
      </c>
      <c r="J56" s="98">
        <f ca="1">+VLOOKUP($A56,Casalta!$A:$AE,20,0)</f>
        <v>1111</v>
      </c>
      <c r="K56" s="100">
        <f ca="1">+VLOOKUP($A56,Casalta!$A:$AE,10,0)</f>
        <v>2500000</v>
      </c>
      <c r="L56" s="100">
        <f ca="1">+VLOOKUP($A56,Casalta!$A:$AE,14,0)</f>
        <v>0</v>
      </c>
      <c r="M56" s="98">
        <f ca="1">+VLOOKUP($A56,Casalta!$A:$AE,9,0)</f>
        <v>818</v>
      </c>
      <c r="N56" s="98">
        <f ca="1">+VLOOKUP($A56,Casalta!$A:$AE,23,0)</f>
        <v>1</v>
      </c>
      <c r="O56" s="98">
        <f ca="1">+VLOOKUP($A56,Casalta!$A:$AE,25,0)</f>
        <v>0</v>
      </c>
      <c r="P56" s="101">
        <f ca="1">+VLOOKUP($A56,Casalta!$A:$AE,26,0)</f>
        <v>0</v>
      </c>
      <c r="Q56" s="102" t="str">
        <f ca="1">+VLOOKUP($A56,Casalta!$A:$AE,27,0)</f>
        <v>17</v>
      </c>
      <c r="R56" s="98" t="str">
        <f ca="1">+VLOOKUP($A56,Casalta!$A:$AE,28,0)</f>
        <v>19</v>
      </c>
      <c r="S56" s="103">
        <f ca="1">+VLOOKUP($A56,Casalta!$A:$AE,29,0)</f>
        <v>-719.66203070761014</v>
      </c>
      <c r="T56" s="98" t="str">
        <f ca="1">IFERROR(VLOOKUP($A56,Casalta!$A:$AE,31,0),"")</f>
        <v>manter</v>
      </c>
      <c r="U56" s="98" t="str">
        <f ca="1">+VLOOKUP(C56,ZAP!A$2:D149,4,0)</f>
        <v>Padrão</v>
      </c>
      <c r="V56" s="103">
        <f t="shared" ca="1" si="0"/>
        <v>792.83076923076919</v>
      </c>
      <c r="W56" s="103"/>
      <c r="X56" s="97" t="str">
        <f t="shared" ca="1" si="1"/>
        <v>http://www.casaltaimoveis.com.br/imovel/ap/CA0014</v>
      </c>
    </row>
    <row r="57" spans="1:24" x14ac:dyDescent="0.25">
      <c r="A57" s="98">
        <v>52</v>
      </c>
      <c r="B57" s="124">
        <f ca="1">COUNTIF(Casalta!A:A,Rank!A57)</f>
        <v>1</v>
      </c>
      <c r="C57" s="98" t="str">
        <f ca="1">+VLOOKUP($A57,Casalta!A:C,2,0)</f>
        <v>SA0043</v>
      </c>
      <c r="D57" s="99" t="str">
        <f ca="1">+VLOOKUP($A57,Casalta!$A:$AE,3,0)</f>
        <v>Rua da Assembléia,</v>
      </c>
      <c r="E57" s="99" t="str">
        <f ca="1">+VLOOKUP($A57,Casalta!$A:$AE,4,0)</f>
        <v>Centro</v>
      </c>
      <c r="F57" s="99" t="str">
        <f ca="1">+VLOOKUP($A57,Casalta!$A:$AE,7,0)</f>
        <v>Sala</v>
      </c>
      <c r="G57" s="99" t="str">
        <f ca="1">+VLOOKUP($A57,Casalta!$A:$AE,6,0)</f>
        <v>Christian Bettoni</v>
      </c>
      <c r="H57" s="98">
        <f ca="1">+VLOOKUP($A57,Casalta!$A:$AE,18,0)</f>
        <v>0</v>
      </c>
      <c r="I57" s="98">
        <f ca="1">+VLOOKUP($A57,Casalta!$A:$AE,19,0)</f>
        <v>0</v>
      </c>
      <c r="J57" s="98">
        <f ca="1">+VLOOKUP($A57,Casalta!$A:$AE,20,0)</f>
        <v>31</v>
      </c>
      <c r="K57" s="100">
        <f ca="1">+VLOOKUP($A57,Casalta!$A:$AE,10,0)</f>
        <v>170000</v>
      </c>
      <c r="L57" s="100">
        <f ca="1">+VLOOKUP($A57,Casalta!$A:$AE,14,0)</f>
        <v>0</v>
      </c>
      <c r="M57" s="98">
        <f ca="1">+VLOOKUP($A57,Casalta!$A:$AE,9,0)</f>
        <v>788</v>
      </c>
      <c r="N57" s="98">
        <f ca="1">+VLOOKUP($A57,Casalta!$A:$AE,23,0)</f>
        <v>1</v>
      </c>
      <c r="O57" s="98">
        <f ca="1">+VLOOKUP($A57,Casalta!$A:$AE,25,0)</f>
        <v>0</v>
      </c>
      <c r="P57" s="101">
        <f ca="1">+VLOOKUP($A57,Casalta!$A:$AE,26,0)</f>
        <v>0</v>
      </c>
      <c r="Q57" s="102">
        <f ca="1">+VLOOKUP($A57,Casalta!$A:$AE,27,0)</f>
        <v>1</v>
      </c>
      <c r="R57" s="98">
        <f ca="1">+VLOOKUP($A57,Casalta!$A:$AE,28,0)</f>
        <v>1</v>
      </c>
      <c r="S57" s="103">
        <f ca="1">+VLOOKUP($A57,Casalta!$A:$AE,29,0)</f>
        <v>-725.95395109104595</v>
      </c>
      <c r="T57" s="98" t="str">
        <f ca="1">IFERROR(VLOOKUP($A57,Casalta!$A:$AE,31,0),"")</f>
        <v>inserir</v>
      </c>
      <c r="U57" s="98" t="e">
        <f ca="1">+VLOOKUP(C57,ZAP!A$2:D150,4,0)</f>
        <v>#N/A</v>
      </c>
      <c r="V57" s="103">
        <f t="shared" ca="1" si="0"/>
        <v>763.7538461538461</v>
      </c>
      <c r="W57" s="103"/>
      <c r="X57" s="97" t="str">
        <f t="shared" ca="1" si="1"/>
        <v>http://www.casaltaimoveis.com.br/imovel/ap/SA0043</v>
      </c>
    </row>
    <row r="58" spans="1:24" x14ac:dyDescent="0.25">
      <c r="A58" s="98">
        <v>53</v>
      </c>
      <c r="B58" s="124">
        <f ca="1">COUNTIF(Casalta!A:A,Rank!A58)</f>
        <v>1</v>
      </c>
      <c r="C58" s="98" t="str">
        <f ca="1">+VLOOKUP($A58,Casalta!A:C,2,0)</f>
        <v>CA0027</v>
      </c>
      <c r="D58" s="99" t="str">
        <f ca="1">+VLOOKUP($A58,Casalta!$A:$AE,3,0)</f>
        <v>Rua Ministro Alfredo Valadão,</v>
      </c>
      <c r="E58" s="99" t="str">
        <f ca="1">+VLOOKUP($A58,Casalta!$A:$AE,4,0)</f>
        <v>Copacabana</v>
      </c>
      <c r="F58" s="99" t="str">
        <f ca="1">+VLOOKUP($A58,Casalta!$A:$AE,7,0)</f>
        <v>Casa</v>
      </c>
      <c r="G58" s="99" t="str">
        <f ca="1">+VLOOKUP($A58,Casalta!$A:$AE,6,0)</f>
        <v>Diego Paiva</v>
      </c>
      <c r="H58" s="98">
        <f ca="1">+VLOOKUP($A58,Casalta!$A:$AE,18,0)</f>
        <v>11</v>
      </c>
      <c r="I58" s="98">
        <f ca="1">+VLOOKUP($A58,Casalta!$A:$AE,19,0)</f>
        <v>0</v>
      </c>
      <c r="J58" s="98">
        <f ca="1">+VLOOKUP($A58,Casalta!$A:$AE,20,0)</f>
        <v>350</v>
      </c>
      <c r="K58" s="100">
        <f ca="1">+VLOOKUP($A58,Casalta!$A:$AE,10,0)</f>
        <v>0</v>
      </c>
      <c r="L58" s="100">
        <f ca="1">+VLOOKUP($A58,Casalta!$A:$AE,14,0)</f>
        <v>20000</v>
      </c>
      <c r="M58" s="98">
        <f ca="1">+VLOOKUP($A58,Casalta!$A:$AE,9,0)</f>
        <v>811</v>
      </c>
      <c r="N58" s="98">
        <f ca="1">+VLOOKUP($A58,Casalta!$A:$AE,23,0)</f>
        <v>1</v>
      </c>
      <c r="O58" s="98">
        <f ca="1">+VLOOKUP($A58,Casalta!$A:$AE,25,0)</f>
        <v>0</v>
      </c>
      <c r="P58" s="101">
        <f ca="1">+VLOOKUP($A58,Casalta!$A:$AE,26,0)</f>
        <v>0</v>
      </c>
      <c r="Q58" s="102" t="str">
        <f ca="1">+VLOOKUP($A58,Casalta!$A:$AE,27,0)</f>
        <v>24</v>
      </c>
      <c r="R58" s="98" t="str">
        <f ca="1">+VLOOKUP($A58,Casalta!$A:$AE,28,0)</f>
        <v>34</v>
      </c>
      <c r="S58" s="103">
        <f ca="1">+VLOOKUP($A58,Casalta!$A:$AE,29,0)</f>
        <v>-727.14176897526499</v>
      </c>
      <c r="T58" s="98" t="str">
        <f ca="1">IFERROR(VLOOKUP($A58,Casalta!$A:$AE,31,0),"")</f>
        <v>manter</v>
      </c>
      <c r="U58" s="98" t="str">
        <f ca="1">+VLOOKUP(C58,ZAP!A$2:D151,4,0)</f>
        <v>Padrão</v>
      </c>
      <c r="V58" s="103">
        <f t="shared" ca="1" si="0"/>
        <v>786.04615384615386</v>
      </c>
      <c r="W58" s="103"/>
      <c r="X58" s="97" t="str">
        <f t="shared" ca="1" si="1"/>
        <v>http://www.casaltaimoveis.com.br/imovel/ap/CA0027</v>
      </c>
    </row>
    <row r="59" spans="1:24" x14ac:dyDescent="0.25">
      <c r="A59" s="98">
        <v>54</v>
      </c>
      <c r="B59" s="124">
        <f ca="1">COUNTIF(Casalta!A:A,Rank!A59)</f>
        <v>1</v>
      </c>
      <c r="C59" s="98" t="str">
        <f ca="1">+VLOOKUP($A59,Casalta!A:C,2,0)</f>
        <v>AP0527</v>
      </c>
      <c r="D59" s="99" t="str">
        <f ca="1">+VLOOKUP($A59,Casalta!$A:$AE,3,0)</f>
        <v>Rua Paula Freitas,</v>
      </c>
      <c r="E59" s="99" t="str">
        <f ca="1">+VLOOKUP($A59,Casalta!$A:$AE,4,0)</f>
        <v>Copacabana</v>
      </c>
      <c r="F59" s="99" t="str">
        <f ca="1">+VLOOKUP($A59,Casalta!$A:$AE,7,0)</f>
        <v>Apartamento</v>
      </c>
      <c r="G59" s="99" t="str">
        <f ca="1">+VLOOKUP($A59,Casalta!$A:$AE,6,0)</f>
        <v>Regina Sant Anna</v>
      </c>
      <c r="H59" s="98">
        <f ca="1">+VLOOKUP($A59,Casalta!$A:$AE,18,0)</f>
        <v>2</v>
      </c>
      <c r="I59" s="98">
        <f ca="1">+VLOOKUP($A59,Casalta!$A:$AE,19,0)</f>
        <v>1</v>
      </c>
      <c r="J59" s="98">
        <f ca="1">+VLOOKUP($A59,Casalta!$A:$AE,20,0)</f>
        <v>105</v>
      </c>
      <c r="K59" s="100">
        <f ca="1">+VLOOKUP($A59,Casalta!$A:$AE,10,0)</f>
        <v>0</v>
      </c>
      <c r="L59" s="100">
        <f ca="1">+VLOOKUP($A59,Casalta!$A:$AE,14,0)</f>
        <v>5000</v>
      </c>
      <c r="M59" s="98">
        <f ca="1">+VLOOKUP($A59,Casalta!$A:$AE,9,0)</f>
        <v>805</v>
      </c>
      <c r="N59" s="98">
        <f ca="1">+VLOOKUP($A59,Casalta!$A:$AE,23,0)</f>
        <v>1</v>
      </c>
      <c r="O59" s="98">
        <f ca="1">+VLOOKUP($A59,Casalta!$A:$AE,25,0)</f>
        <v>1</v>
      </c>
      <c r="P59" s="101">
        <f ca="1">+VLOOKUP($A59,Casalta!$A:$AE,26,0)</f>
        <v>0</v>
      </c>
      <c r="Q59" s="102" t="str">
        <f ca="1">+VLOOKUP($A59,Casalta!$A:$AE,27,0)</f>
        <v>169</v>
      </c>
      <c r="R59" s="98" t="str">
        <f ca="1">+VLOOKUP($A59,Casalta!$A:$AE,28,0)</f>
        <v>10</v>
      </c>
      <c r="S59" s="103">
        <f ca="1">+VLOOKUP($A59,Casalta!$A:$AE,29,0)</f>
        <v>-730.1393413114755</v>
      </c>
      <c r="T59" s="98" t="str">
        <f ca="1">IFERROR(VLOOKUP($A59,Casalta!$A:$AE,31,0),"")</f>
        <v>manter</v>
      </c>
      <c r="U59" s="98" t="str">
        <f ca="1">+VLOOKUP(C59,ZAP!A$2:D152,4,0)</f>
        <v>Padrão</v>
      </c>
      <c r="V59" s="103">
        <f t="shared" ca="1" si="0"/>
        <v>780.23076923076928</v>
      </c>
      <c r="W59" s="103"/>
      <c r="X59" s="97" t="str">
        <f t="shared" ca="1" si="1"/>
        <v>http://www.casaltaimoveis.com.br/imovel/ap/AP0527</v>
      </c>
    </row>
    <row r="60" spans="1:24" x14ac:dyDescent="0.25">
      <c r="A60" s="98">
        <v>55</v>
      </c>
      <c r="B60" s="124">
        <f ca="1">COUNTIF(Casalta!A:A,Rank!A60)</f>
        <v>1</v>
      </c>
      <c r="C60" s="98" t="str">
        <f ca="1">+VLOOKUP($A60,Casalta!A:C,2,0)</f>
        <v>AP0479</v>
      </c>
      <c r="D60" s="99" t="str">
        <f ca="1">+VLOOKUP($A60,Casalta!$A:$AE,3,0)</f>
        <v>Avenida Beira-Mar,</v>
      </c>
      <c r="E60" s="99" t="str">
        <f ca="1">+VLOOKUP($A60,Casalta!$A:$AE,4,0)</f>
        <v>Centro</v>
      </c>
      <c r="F60" s="99" t="str">
        <f ca="1">+VLOOKUP($A60,Casalta!$A:$AE,7,0)</f>
        <v>Apartamento</v>
      </c>
      <c r="G60" s="99" t="str">
        <f ca="1">+VLOOKUP($A60,Casalta!$A:$AE,6,0)</f>
        <v>Adjarnes Roque</v>
      </c>
      <c r="H60" s="98">
        <f ca="1">+VLOOKUP($A60,Casalta!$A:$AE,18,0)</f>
        <v>2</v>
      </c>
      <c r="I60" s="98">
        <f ca="1">+VLOOKUP($A60,Casalta!$A:$AE,19,0)</f>
        <v>0</v>
      </c>
      <c r="J60" s="98">
        <f ca="1">+VLOOKUP($A60,Casalta!$A:$AE,20,0)</f>
        <v>60</v>
      </c>
      <c r="K60" s="100">
        <f ca="1">+VLOOKUP($A60,Casalta!$A:$AE,10,0)</f>
        <v>0</v>
      </c>
      <c r="L60" s="100">
        <f ca="1">+VLOOKUP($A60,Casalta!$A:$AE,14,0)</f>
        <v>1250</v>
      </c>
      <c r="M60" s="98">
        <f ca="1">+VLOOKUP($A60,Casalta!$A:$AE,9,0)</f>
        <v>803</v>
      </c>
      <c r="N60" s="98">
        <f ca="1">+VLOOKUP($A60,Casalta!$A:$AE,23,0)</f>
        <v>1</v>
      </c>
      <c r="O60" s="98">
        <f ca="1">+VLOOKUP($A60,Casalta!$A:$AE,25,0)</f>
        <v>1</v>
      </c>
      <c r="P60" s="101">
        <f ca="1">+VLOOKUP($A60,Casalta!$A:$AE,26,0)</f>
        <v>2</v>
      </c>
      <c r="Q60" s="102" t="str">
        <f ca="1">+VLOOKUP($A60,Casalta!$A:$AE,27,0)</f>
        <v>95</v>
      </c>
      <c r="R60" s="98" t="str">
        <f ca="1">+VLOOKUP($A60,Casalta!$A:$AE,28,0)</f>
        <v>11</v>
      </c>
      <c r="S60" s="103">
        <f ca="1">+VLOOKUP($A60,Casalta!$A:$AE,29,0)</f>
        <v>-730.97676625498013</v>
      </c>
      <c r="T60" s="98" t="str">
        <f ca="1">IFERROR(VLOOKUP($A60,Casalta!$A:$AE,31,0),"")</f>
        <v>manter</v>
      </c>
      <c r="U60" s="98" t="str">
        <f ca="1">+VLOOKUP(C60,ZAP!A$2:D153,4,0)</f>
        <v>Padrão</v>
      </c>
      <c r="V60" s="103">
        <f t="shared" ca="1" si="0"/>
        <v>778.29230769230765</v>
      </c>
      <c r="W60" s="103"/>
      <c r="X60" s="97" t="str">
        <f t="shared" ca="1" si="1"/>
        <v>http://www.casaltaimoveis.com.br/imovel/ap/AP0479</v>
      </c>
    </row>
    <row r="61" spans="1:24" x14ac:dyDescent="0.25">
      <c r="A61" s="98">
        <v>56</v>
      </c>
      <c r="B61" s="124">
        <f ca="1">COUNTIF(Casalta!A:A,Rank!A61)</f>
        <v>1</v>
      </c>
      <c r="C61" s="98" t="str">
        <f ca="1">+VLOOKUP($A61,Casalta!A:C,2,0)</f>
        <v>AP0127</v>
      </c>
      <c r="D61" s="99" t="str">
        <f ca="1">+VLOOKUP($A61,Casalta!$A:$AE,3,0)</f>
        <v>Avenida Beira-Mar,</v>
      </c>
      <c r="E61" s="99" t="str">
        <f ca="1">+VLOOKUP($A61,Casalta!$A:$AE,4,0)</f>
        <v>Centro</v>
      </c>
      <c r="F61" s="99" t="str">
        <f ca="1">+VLOOKUP($A61,Casalta!$A:$AE,7,0)</f>
        <v>Apartamento</v>
      </c>
      <c r="G61" s="99" t="str">
        <f ca="1">+VLOOKUP($A61,Casalta!$A:$AE,6,0)</f>
        <v>Christian Bettoni</v>
      </c>
      <c r="H61" s="98">
        <f ca="1">+VLOOKUP($A61,Casalta!$A:$AE,18,0)</f>
        <v>3</v>
      </c>
      <c r="I61" s="98">
        <f ca="1">+VLOOKUP($A61,Casalta!$A:$AE,19,0)</f>
        <v>0</v>
      </c>
      <c r="J61" s="98">
        <f ca="1">+VLOOKUP($A61,Casalta!$A:$AE,20,0)</f>
        <v>116</v>
      </c>
      <c r="K61" s="100">
        <f ca="1">+VLOOKUP($A61,Casalta!$A:$AE,10,0)</f>
        <v>0</v>
      </c>
      <c r="L61" s="100">
        <f ca="1">+VLOOKUP($A61,Casalta!$A:$AE,14,0)</f>
        <v>1800</v>
      </c>
      <c r="M61" s="98">
        <f ca="1">+VLOOKUP($A61,Casalta!$A:$AE,9,0)</f>
        <v>803</v>
      </c>
      <c r="N61" s="98">
        <f ca="1">+VLOOKUP($A61,Casalta!$A:$AE,23,0)</f>
        <v>1</v>
      </c>
      <c r="O61" s="98">
        <f ca="1">+VLOOKUP($A61,Casalta!$A:$AE,25,0)</f>
        <v>3</v>
      </c>
      <c r="P61" s="101">
        <f ca="1">+VLOOKUP($A61,Casalta!$A:$AE,26,0)</f>
        <v>0</v>
      </c>
      <c r="Q61" s="102" t="str">
        <f ca="1">+VLOOKUP($A61,Casalta!$A:$AE,27,0)</f>
        <v>221</v>
      </c>
      <c r="R61" s="98" t="str">
        <f ca="1">+VLOOKUP($A61,Casalta!$A:$AE,28,0)</f>
        <v>11</v>
      </c>
      <c r="S61" s="103">
        <f ca="1">+VLOOKUP($A61,Casalta!$A:$AE,29,0)</f>
        <v>-731.73173476510067</v>
      </c>
      <c r="T61" s="98" t="str">
        <f ca="1">IFERROR(VLOOKUP($A61,Casalta!$A:$AE,31,0),"")</f>
        <v>manter</v>
      </c>
      <c r="U61" s="98" t="str">
        <f ca="1">+VLOOKUP(C61,ZAP!A$2:D154,4,0)</f>
        <v>Padrão</v>
      </c>
      <c r="V61" s="103">
        <f t="shared" ca="1" si="0"/>
        <v>778.29230769230765</v>
      </c>
      <c r="W61" s="103"/>
      <c r="X61" s="97" t="str">
        <f t="shared" ca="1" si="1"/>
        <v>http://www.casaltaimoveis.com.br/imovel/ap/AP0127</v>
      </c>
    </row>
    <row r="62" spans="1:24" x14ac:dyDescent="0.25">
      <c r="A62" s="98">
        <v>57</v>
      </c>
      <c r="B62" s="124">
        <f ca="1">COUNTIF(Casalta!A:A,Rank!A62)</f>
        <v>1</v>
      </c>
      <c r="C62" s="98" t="str">
        <f ca="1">+VLOOKUP($A62,Casalta!A:C,2,0)</f>
        <v>SA0049</v>
      </c>
      <c r="D62" s="99" t="str">
        <f ca="1">+VLOOKUP($A62,Casalta!$A:$AE,3,0)</f>
        <v>Rua Debret,</v>
      </c>
      <c r="E62" s="99" t="str">
        <f ca="1">+VLOOKUP($A62,Casalta!$A:$AE,4,0)</f>
        <v>Centro</v>
      </c>
      <c r="F62" s="99" t="str">
        <f ca="1">+VLOOKUP($A62,Casalta!$A:$AE,7,0)</f>
        <v>Sala</v>
      </c>
      <c r="G62" s="99" t="str">
        <f ca="1">+VLOOKUP($A62,Casalta!$A:$AE,6,0)</f>
        <v>Christian Bettoni</v>
      </c>
      <c r="H62" s="98">
        <f ca="1">+VLOOKUP($A62,Casalta!$A:$AE,18,0)</f>
        <v>0</v>
      </c>
      <c r="I62" s="98">
        <f ca="1">+VLOOKUP($A62,Casalta!$A:$AE,19,0)</f>
        <v>0</v>
      </c>
      <c r="J62" s="98">
        <f ca="1">+VLOOKUP($A62,Casalta!$A:$AE,20,0)</f>
        <v>73</v>
      </c>
      <c r="K62" s="100">
        <f ca="1">+VLOOKUP($A62,Casalta!$A:$AE,10,0)</f>
        <v>300000</v>
      </c>
      <c r="L62" s="100">
        <f ca="1">+VLOOKUP($A62,Casalta!$A:$AE,14,0)</f>
        <v>1500</v>
      </c>
      <c r="M62" s="98">
        <f ca="1">+VLOOKUP($A62,Casalta!$A:$AE,9,0)</f>
        <v>819</v>
      </c>
      <c r="N62" s="98">
        <f ca="1">+VLOOKUP($A62,Casalta!$A:$AE,23,0)</f>
        <v>1</v>
      </c>
      <c r="O62" s="98">
        <f ca="1">+VLOOKUP($A62,Casalta!$A:$AE,25,0)</f>
        <v>4</v>
      </c>
      <c r="P62" s="101">
        <f ca="1">+VLOOKUP($A62,Casalta!$A:$AE,26,0)</f>
        <v>0</v>
      </c>
      <c r="Q62" s="102" t="str">
        <f ca="1">+VLOOKUP($A62,Casalta!$A:$AE,27,0)</f>
        <v>32</v>
      </c>
      <c r="R62" s="98" t="str">
        <f ca="1">+VLOOKUP($A62,Casalta!$A:$AE,28,0)</f>
        <v>24</v>
      </c>
      <c r="S62" s="103">
        <f ca="1">+VLOOKUP($A62,Casalta!$A:$AE,29,0)</f>
        <v>-732.8630870177268</v>
      </c>
      <c r="T62" s="98" t="str">
        <f ca="1">IFERROR(VLOOKUP($A62,Casalta!$A:$AE,31,0),"")</f>
        <v>manter</v>
      </c>
      <c r="U62" s="98" t="str">
        <f ca="1">+VLOOKUP(C62,ZAP!A$2:D155,4,0)</f>
        <v>Destaque</v>
      </c>
      <c r="V62" s="103">
        <f t="shared" ca="1" si="0"/>
        <v>793.8</v>
      </c>
      <c r="W62" s="103"/>
      <c r="X62" s="97" t="str">
        <f t="shared" ca="1" si="1"/>
        <v>http://www.casaltaimoveis.com.br/imovel/ap/SA0049</v>
      </c>
    </row>
    <row r="63" spans="1:24" x14ac:dyDescent="0.25">
      <c r="A63" s="98">
        <v>58</v>
      </c>
      <c r="B63" s="124">
        <f ca="1">COUNTIF(Casalta!A:A,Rank!A63)</f>
        <v>1</v>
      </c>
      <c r="C63" s="98" t="str">
        <f ca="1">+VLOOKUP($A63,Casalta!A:C,2,0)</f>
        <v>AP0365</v>
      </c>
      <c r="D63" s="99" t="str">
        <f ca="1">+VLOOKUP($A63,Casalta!$A:$AE,3,0)</f>
        <v>Avenida Visconde de Albuquerque,</v>
      </c>
      <c r="E63" s="99" t="str">
        <f ca="1">+VLOOKUP($A63,Casalta!$A:$AE,4,0)</f>
        <v>Leblon</v>
      </c>
      <c r="F63" s="99" t="str">
        <f ca="1">+VLOOKUP($A63,Casalta!$A:$AE,7,0)</f>
        <v>Apartamento</v>
      </c>
      <c r="G63" s="99" t="str">
        <f ca="1">+VLOOKUP($A63,Casalta!$A:$AE,6,0)</f>
        <v>Christian Bettoni</v>
      </c>
      <c r="H63" s="98">
        <f ca="1">+VLOOKUP($A63,Casalta!$A:$AE,18,0)</f>
        <v>2</v>
      </c>
      <c r="I63" s="98">
        <f ca="1">+VLOOKUP($A63,Casalta!$A:$AE,19,0)</f>
        <v>1</v>
      </c>
      <c r="J63" s="98">
        <f ca="1">+VLOOKUP($A63,Casalta!$A:$AE,20,0)</f>
        <v>111</v>
      </c>
      <c r="K63" s="100">
        <f ca="1">+VLOOKUP($A63,Casalta!$A:$AE,10,0)</f>
        <v>0</v>
      </c>
      <c r="L63" s="100">
        <f ca="1">+VLOOKUP($A63,Casalta!$A:$AE,14,0)</f>
        <v>10500</v>
      </c>
      <c r="M63" s="98">
        <f ca="1">+VLOOKUP($A63,Casalta!$A:$AE,9,0)</f>
        <v>818</v>
      </c>
      <c r="N63" s="98">
        <f ca="1">+VLOOKUP($A63,Casalta!$A:$AE,23,0)</f>
        <v>1</v>
      </c>
      <c r="O63" s="98">
        <f ca="1">+VLOOKUP($A63,Casalta!$A:$AE,25,0)</f>
        <v>1</v>
      </c>
      <c r="P63" s="101">
        <f ca="1">+VLOOKUP($A63,Casalta!$A:$AE,26,0)</f>
        <v>1</v>
      </c>
      <c r="Q63" s="102" t="str">
        <f ca="1">+VLOOKUP($A63,Casalta!$A:$AE,27,0)</f>
        <v>47</v>
      </c>
      <c r="R63" s="98" t="str">
        <f ca="1">+VLOOKUP($A63,Casalta!$A:$AE,28,0)</f>
        <v>19</v>
      </c>
      <c r="S63" s="103">
        <f ca="1">+VLOOKUP($A63,Casalta!$A:$AE,29,0)</f>
        <v>-736.13743615384624</v>
      </c>
      <c r="T63" s="98" t="str">
        <f ca="1">IFERROR(VLOOKUP($A63,Casalta!$A:$AE,31,0),"")</f>
        <v>manter</v>
      </c>
      <c r="U63" s="98" t="str">
        <f ca="1">+VLOOKUP(C63,ZAP!A$2:D156,4,0)</f>
        <v>Padrão</v>
      </c>
      <c r="V63" s="103">
        <f t="shared" ca="1" si="0"/>
        <v>792.83076923076919</v>
      </c>
      <c r="W63" s="103"/>
      <c r="X63" s="97" t="str">
        <f t="shared" ca="1" si="1"/>
        <v>http://www.casaltaimoveis.com.br/imovel/ap/AP0365</v>
      </c>
    </row>
    <row r="64" spans="1:24" x14ac:dyDescent="0.25">
      <c r="A64" s="98">
        <v>59</v>
      </c>
      <c r="B64" s="124">
        <f ca="1">COUNTIF(Casalta!A:A,Rank!A64)</f>
        <v>1</v>
      </c>
      <c r="C64" s="98" t="str">
        <f ca="1">+VLOOKUP($A64,Casalta!A:C,2,0)</f>
        <v>AP0576</v>
      </c>
      <c r="D64" s="99" t="str">
        <f ca="1">+VLOOKUP($A64,Casalta!$A:$AE,3,0)</f>
        <v>Rua Professor Gastão Bahiana,</v>
      </c>
      <c r="E64" s="99" t="str">
        <f ca="1">+VLOOKUP($A64,Casalta!$A:$AE,4,0)</f>
        <v>Copacabana</v>
      </c>
      <c r="F64" s="99" t="str">
        <f ca="1">+VLOOKUP($A64,Casalta!$A:$AE,7,0)</f>
        <v>Apartamento</v>
      </c>
      <c r="G64" s="99" t="str">
        <f ca="1">+VLOOKUP($A64,Casalta!$A:$AE,6,0)</f>
        <v>Christian Bettoni</v>
      </c>
      <c r="H64" s="98">
        <f ca="1">+VLOOKUP($A64,Casalta!$A:$AE,18,0)</f>
        <v>2</v>
      </c>
      <c r="I64" s="98">
        <f ca="1">+VLOOKUP($A64,Casalta!$A:$AE,19,0)</f>
        <v>1</v>
      </c>
      <c r="J64" s="98">
        <f ca="1">+VLOOKUP($A64,Casalta!$A:$AE,20,0)</f>
        <v>71</v>
      </c>
      <c r="K64" s="100">
        <f ca="1">+VLOOKUP($A64,Casalta!$A:$AE,10,0)</f>
        <v>0</v>
      </c>
      <c r="L64" s="100">
        <f ca="1">+VLOOKUP($A64,Casalta!$A:$AE,14,0)</f>
        <v>3100</v>
      </c>
      <c r="M64" s="98">
        <f ca="1">+VLOOKUP($A64,Casalta!$A:$AE,9,0)</f>
        <v>800</v>
      </c>
      <c r="N64" s="98">
        <f ca="1">+VLOOKUP($A64,Casalta!$A:$AE,23,0)</f>
        <v>1</v>
      </c>
      <c r="O64" s="98">
        <f ca="1">+VLOOKUP($A64,Casalta!$A:$AE,25,0)</f>
        <v>13</v>
      </c>
      <c r="P64" s="101">
        <f ca="1">+VLOOKUP($A64,Casalta!$A:$AE,26,0)</f>
        <v>0</v>
      </c>
      <c r="Q64" s="102">
        <f ca="1">+VLOOKUP($A64,Casalta!$A:$AE,27,0)</f>
        <v>1</v>
      </c>
      <c r="R64" s="98">
        <f ca="1">+VLOOKUP($A64,Casalta!$A:$AE,28,0)</f>
        <v>1</v>
      </c>
      <c r="S64" s="103">
        <f ca="1">+VLOOKUP($A64,Casalta!$A:$AE,29,0)</f>
        <v>-737.332908447205</v>
      </c>
      <c r="T64" s="98" t="str">
        <f ca="1">IFERROR(VLOOKUP($A64,Casalta!$A:$AE,31,0),"")</f>
        <v>inserir</v>
      </c>
      <c r="U64" s="98" t="e">
        <f ca="1">+VLOOKUP(C64,ZAP!A$2:D157,4,0)</f>
        <v>#N/A</v>
      </c>
      <c r="V64" s="103">
        <f t="shared" ca="1" si="0"/>
        <v>775.38461538461536</v>
      </c>
      <c r="W64" s="103"/>
      <c r="X64" s="97" t="str">
        <f t="shared" ca="1" si="1"/>
        <v>http://www.casaltaimoveis.com.br/imovel/ap/AP0576</v>
      </c>
    </row>
    <row r="65" spans="1:24" x14ac:dyDescent="0.25">
      <c r="A65" s="98">
        <v>60</v>
      </c>
      <c r="B65" s="124">
        <f ca="1">COUNTIF(Casalta!A:A,Rank!A65)</f>
        <v>1</v>
      </c>
      <c r="C65" s="98" t="str">
        <f ca="1">+VLOOKUP($A65,Casalta!A:C,2,0)</f>
        <v>AP0363</v>
      </c>
      <c r="D65" s="99" t="str">
        <f ca="1">+VLOOKUP($A65,Casalta!$A:$AE,3,0)</f>
        <v>Avenida Visconde de Albuquerque,</v>
      </c>
      <c r="E65" s="99" t="str">
        <f ca="1">+VLOOKUP($A65,Casalta!$A:$AE,4,0)</f>
        <v>Leblon</v>
      </c>
      <c r="F65" s="99" t="str">
        <f ca="1">+VLOOKUP($A65,Casalta!$A:$AE,7,0)</f>
        <v>Apartamento</v>
      </c>
      <c r="G65" s="99" t="str">
        <f ca="1">+VLOOKUP($A65,Casalta!$A:$AE,6,0)</f>
        <v>Christian Bettoni</v>
      </c>
      <c r="H65" s="98">
        <f ca="1">+VLOOKUP($A65,Casalta!$A:$AE,18,0)</f>
        <v>2</v>
      </c>
      <c r="I65" s="98">
        <f ca="1">+VLOOKUP($A65,Casalta!$A:$AE,19,0)</f>
        <v>1</v>
      </c>
      <c r="J65" s="98">
        <f ca="1">+VLOOKUP($A65,Casalta!$A:$AE,20,0)</f>
        <v>111</v>
      </c>
      <c r="K65" s="100">
        <f ca="1">+VLOOKUP($A65,Casalta!$A:$AE,10,0)</f>
        <v>0</v>
      </c>
      <c r="L65" s="100">
        <f ca="1">+VLOOKUP($A65,Casalta!$A:$AE,14,0)</f>
        <v>9600</v>
      </c>
      <c r="M65" s="98">
        <f ca="1">+VLOOKUP($A65,Casalta!$A:$AE,9,0)</f>
        <v>818</v>
      </c>
      <c r="N65" s="98">
        <f ca="1">+VLOOKUP($A65,Casalta!$A:$AE,23,0)</f>
        <v>1</v>
      </c>
      <c r="O65" s="98">
        <f ca="1">+VLOOKUP($A65,Casalta!$A:$AE,25,0)</f>
        <v>1</v>
      </c>
      <c r="P65" s="101">
        <f ca="1">+VLOOKUP($A65,Casalta!$A:$AE,26,0)</f>
        <v>1</v>
      </c>
      <c r="Q65" s="102" t="str">
        <f ca="1">+VLOOKUP($A65,Casalta!$A:$AE,27,0)</f>
        <v>113</v>
      </c>
      <c r="R65" s="98" t="str">
        <f ca="1">+VLOOKUP($A65,Casalta!$A:$AE,28,0)</f>
        <v>17</v>
      </c>
      <c r="S65" s="103">
        <f ca="1">+VLOOKUP($A65,Casalta!$A:$AE,29,0)</f>
        <v>-737.93476601809959</v>
      </c>
      <c r="T65" s="98" t="str">
        <f ca="1">IFERROR(VLOOKUP($A65,Casalta!$A:$AE,31,0),"")</f>
        <v>manter</v>
      </c>
      <c r="U65" s="98" t="str">
        <f ca="1">+VLOOKUP(C65,ZAP!A$2:D158,4,0)</f>
        <v>Padrão</v>
      </c>
      <c r="V65" s="103">
        <f t="shared" ca="1" si="0"/>
        <v>792.83076923076919</v>
      </c>
      <c r="W65" s="103"/>
      <c r="X65" s="97" t="str">
        <f t="shared" ca="1" si="1"/>
        <v>http://www.casaltaimoveis.com.br/imovel/ap/AP0363</v>
      </c>
    </row>
    <row r="66" spans="1:24" x14ac:dyDescent="0.25">
      <c r="A66" s="98">
        <v>61</v>
      </c>
      <c r="B66" s="124">
        <f ca="1">COUNTIF(Casalta!A:A,Rank!A66)</f>
        <v>1</v>
      </c>
      <c r="C66" s="98" t="str">
        <f ca="1">+VLOOKUP($A66,Casalta!A:C,2,0)</f>
        <v>AP0364</v>
      </c>
      <c r="D66" s="99" t="str">
        <f ca="1">+VLOOKUP($A66,Casalta!$A:$AE,3,0)</f>
        <v>Avenida Visconde de Albuquerque,</v>
      </c>
      <c r="E66" s="99" t="str">
        <f ca="1">+VLOOKUP($A66,Casalta!$A:$AE,4,0)</f>
        <v>Leblon</v>
      </c>
      <c r="F66" s="99" t="str">
        <f ca="1">+VLOOKUP($A66,Casalta!$A:$AE,7,0)</f>
        <v>Apartamento</v>
      </c>
      <c r="G66" s="99" t="str">
        <f ca="1">+VLOOKUP($A66,Casalta!$A:$AE,6,0)</f>
        <v>Christian Bettoni</v>
      </c>
      <c r="H66" s="98">
        <f ca="1">+VLOOKUP($A66,Casalta!$A:$AE,18,0)</f>
        <v>3</v>
      </c>
      <c r="I66" s="98">
        <f ca="1">+VLOOKUP($A66,Casalta!$A:$AE,19,0)</f>
        <v>1</v>
      </c>
      <c r="J66" s="98">
        <f ca="1">+VLOOKUP($A66,Casalta!$A:$AE,20,0)</f>
        <v>140</v>
      </c>
      <c r="K66" s="100">
        <f ca="1">+VLOOKUP($A66,Casalta!$A:$AE,10,0)</f>
        <v>0</v>
      </c>
      <c r="L66" s="100">
        <f ca="1">+VLOOKUP($A66,Casalta!$A:$AE,14,0)</f>
        <v>10500</v>
      </c>
      <c r="M66" s="98">
        <f ca="1">+VLOOKUP($A66,Casalta!$A:$AE,9,0)</f>
        <v>818</v>
      </c>
      <c r="N66" s="98">
        <f ca="1">+VLOOKUP($A66,Casalta!$A:$AE,23,0)</f>
        <v>1</v>
      </c>
      <c r="O66" s="98">
        <f ca="1">+VLOOKUP($A66,Casalta!$A:$AE,25,0)</f>
        <v>1</v>
      </c>
      <c r="P66" s="101">
        <f ca="1">+VLOOKUP($A66,Casalta!$A:$AE,26,0)</f>
        <v>1</v>
      </c>
      <c r="Q66" s="102" t="str">
        <f ca="1">+VLOOKUP($A66,Casalta!$A:$AE,27,0)</f>
        <v>109</v>
      </c>
      <c r="R66" s="98" t="str">
        <f ca="1">+VLOOKUP($A66,Casalta!$A:$AE,28,0)</f>
        <v>16</v>
      </c>
      <c r="S66" s="103">
        <f ca="1">+VLOOKUP($A66,Casalta!$A:$AE,29,0)</f>
        <v>-737.96667420814481</v>
      </c>
      <c r="T66" s="98" t="str">
        <f ca="1">IFERROR(VLOOKUP($A66,Casalta!$A:$AE,31,0),"")</f>
        <v>manter</v>
      </c>
      <c r="U66" s="98" t="str">
        <f ca="1">+VLOOKUP(C66,ZAP!A$2:D159,4,0)</f>
        <v>Padrão</v>
      </c>
      <c r="V66" s="103">
        <f t="shared" ca="1" si="0"/>
        <v>792.83076923076919</v>
      </c>
      <c r="W66" s="103"/>
      <c r="X66" s="97" t="str">
        <f t="shared" ca="1" si="1"/>
        <v>http://www.casaltaimoveis.com.br/imovel/ap/AP0364</v>
      </c>
    </row>
    <row r="67" spans="1:24" x14ac:dyDescent="0.25">
      <c r="A67" s="98">
        <v>62</v>
      </c>
      <c r="B67" s="124">
        <f ca="1">COUNTIF(Casalta!A:A,Rank!A67)</f>
        <v>1</v>
      </c>
      <c r="C67" s="98" t="str">
        <f ca="1">+VLOOKUP($A67,Casalta!A:C,2,0)</f>
        <v>CO0027</v>
      </c>
      <c r="D67" s="99" t="str">
        <f ca="1">+VLOOKUP($A67,Casalta!$A:$AE,3,0)</f>
        <v>Rua Arnaldo Quintela,</v>
      </c>
      <c r="E67" s="99" t="str">
        <f ca="1">+VLOOKUP($A67,Casalta!$A:$AE,4,0)</f>
        <v>Botafogo</v>
      </c>
      <c r="F67" s="99" t="str">
        <f ca="1">+VLOOKUP($A67,Casalta!$A:$AE,7,0)</f>
        <v>Cobertura</v>
      </c>
      <c r="G67" s="99" t="str">
        <f ca="1">+VLOOKUP($A67,Casalta!$A:$AE,6,0)</f>
        <v>Christian Bettoni</v>
      </c>
      <c r="H67" s="98">
        <f ca="1">+VLOOKUP($A67,Casalta!$A:$AE,18,0)</f>
        <v>4</v>
      </c>
      <c r="I67" s="98">
        <f ca="1">+VLOOKUP($A67,Casalta!$A:$AE,19,0)</f>
        <v>3</v>
      </c>
      <c r="J67" s="98">
        <f ca="1">+VLOOKUP($A67,Casalta!$A:$AE,20,0)</f>
        <v>246</v>
      </c>
      <c r="K67" s="100">
        <f ca="1">+VLOOKUP($A67,Casalta!$A:$AE,10,0)</f>
        <v>0</v>
      </c>
      <c r="L67" s="100">
        <f ca="1">+VLOOKUP($A67,Casalta!$A:$AE,14,0)</f>
        <v>16000</v>
      </c>
      <c r="M67" s="98">
        <f ca="1">+VLOOKUP($A67,Casalta!$A:$AE,9,0)</f>
        <v>837</v>
      </c>
      <c r="N67" s="98">
        <f ca="1">+VLOOKUP($A67,Casalta!$A:$AE,23,0)</f>
        <v>1</v>
      </c>
      <c r="O67" s="98">
        <f ca="1">+VLOOKUP($A67,Casalta!$A:$AE,25,0)</f>
        <v>9</v>
      </c>
      <c r="P67" s="101">
        <f ca="1">+VLOOKUP($A67,Casalta!$A:$AE,26,0)</f>
        <v>0</v>
      </c>
      <c r="Q67" s="102">
        <f ca="1">+VLOOKUP($A67,Casalta!$A:$AE,27,0)</f>
        <v>1</v>
      </c>
      <c r="R67" s="98">
        <f ca="1">+VLOOKUP($A67,Casalta!$A:$AE,28,0)</f>
        <v>1</v>
      </c>
      <c r="S67" s="103">
        <f ca="1">+VLOOKUP($A67,Casalta!$A:$AE,29,0)</f>
        <v>-738.71987632019113</v>
      </c>
      <c r="T67" s="98" t="str">
        <f ca="1">IFERROR(VLOOKUP($A67,Casalta!$A:$AE,31,0),"")</f>
        <v>inserir</v>
      </c>
      <c r="U67" s="98" t="e">
        <f ca="1">+VLOOKUP(C67,ZAP!A$2:D160,4,0)</f>
        <v>#N/A</v>
      </c>
      <c r="V67" s="103">
        <f t="shared" ca="1" si="0"/>
        <v>811.24615384615379</v>
      </c>
      <c r="W67" s="103"/>
      <c r="X67" s="97" t="str">
        <f t="shared" ca="1" si="1"/>
        <v>http://www.casaltaimoveis.com.br/imovel/ap/CO0027</v>
      </c>
    </row>
    <row r="68" spans="1:24" x14ac:dyDescent="0.25">
      <c r="A68" s="98">
        <v>63</v>
      </c>
      <c r="B68" s="124">
        <f ca="1">COUNTIF(Casalta!A:A,Rank!A68)</f>
        <v>1</v>
      </c>
      <c r="C68" s="98" t="str">
        <f ca="1">+VLOOKUP($A68,Casalta!A:C,2,0)</f>
        <v>AP0528</v>
      </c>
      <c r="D68" s="99" t="str">
        <f ca="1">+VLOOKUP($A68,Casalta!$A:$AE,3,0)</f>
        <v>Avenida Nossa Senhora de Copacabana,</v>
      </c>
      <c r="E68" s="99" t="str">
        <f ca="1">+VLOOKUP($A68,Casalta!$A:$AE,4,0)</f>
        <v>Copacabana</v>
      </c>
      <c r="F68" s="99" t="str">
        <f ca="1">+VLOOKUP($A68,Casalta!$A:$AE,7,0)</f>
        <v>Apartamento</v>
      </c>
      <c r="G68" s="99" t="str">
        <f ca="1">+VLOOKUP($A68,Casalta!$A:$AE,6,0)</f>
        <v>Regina Sant Anna</v>
      </c>
      <c r="H68" s="98">
        <f ca="1">+VLOOKUP($A68,Casalta!$A:$AE,18,0)</f>
        <v>2</v>
      </c>
      <c r="I68" s="98">
        <f ca="1">+VLOOKUP($A68,Casalta!$A:$AE,19,0)</f>
        <v>0</v>
      </c>
      <c r="J68" s="98">
        <f ca="1">+VLOOKUP($A68,Casalta!$A:$AE,20,0)</f>
        <v>50</v>
      </c>
      <c r="K68" s="100">
        <f ca="1">+VLOOKUP($A68,Casalta!$A:$AE,10,0)</f>
        <v>0</v>
      </c>
      <c r="L68" s="100">
        <f ca="1">+VLOOKUP($A68,Casalta!$A:$AE,14,0)</f>
        <v>5000</v>
      </c>
      <c r="M68" s="98">
        <f ca="1">+VLOOKUP($A68,Casalta!$A:$AE,9,0)</f>
        <v>805</v>
      </c>
      <c r="N68" s="98">
        <f ca="1">+VLOOKUP($A68,Casalta!$A:$AE,23,0)</f>
        <v>1</v>
      </c>
      <c r="O68" s="98">
        <f ca="1">+VLOOKUP($A68,Casalta!$A:$AE,25,0)</f>
        <v>0</v>
      </c>
      <c r="P68" s="101">
        <f ca="1">+VLOOKUP($A68,Casalta!$A:$AE,26,0)</f>
        <v>0</v>
      </c>
      <c r="Q68" s="102" t="str">
        <f ca="1">+VLOOKUP($A68,Casalta!$A:$AE,27,0)</f>
        <v>21</v>
      </c>
      <c r="R68" s="98" t="str">
        <f ca="1">+VLOOKUP($A68,Casalta!$A:$AE,28,0)</f>
        <v>3</v>
      </c>
      <c r="S68" s="103">
        <f ca="1">+VLOOKUP($A68,Casalta!$A:$AE,29,0)</f>
        <v>-742.5884615384615</v>
      </c>
      <c r="T68" s="98" t="str">
        <f ca="1">IFERROR(VLOOKUP($A68,Casalta!$A:$AE,31,0),"")</f>
        <v>manter</v>
      </c>
      <c r="U68" s="98" t="str">
        <f ca="1">+VLOOKUP(C68,ZAP!A$2:D161,4,0)</f>
        <v>Padrão</v>
      </c>
      <c r="V68" s="103">
        <f t="shared" ca="1" si="0"/>
        <v>780.23076923076928</v>
      </c>
      <c r="W68" s="103"/>
      <c r="X68" s="97" t="str">
        <f t="shared" ca="1" si="1"/>
        <v>http://www.casaltaimoveis.com.br/imovel/ap/AP0528</v>
      </c>
    </row>
    <row r="69" spans="1:24" x14ac:dyDescent="0.25">
      <c r="A69" s="98">
        <v>64</v>
      </c>
      <c r="B69" s="124">
        <f ca="1">COUNTIF(Casalta!A:A,Rank!A69)</f>
        <v>1</v>
      </c>
      <c r="C69" s="98" t="str">
        <f ca="1">+VLOOKUP($A69,Casalta!A:C,2,0)</f>
        <v>LO0020</v>
      </c>
      <c r="D69" s="99" t="str">
        <f ca="1">+VLOOKUP($A69,Casalta!$A:$AE,3,0)</f>
        <v>Avenida Beira-Mar,</v>
      </c>
      <c r="E69" s="99" t="str">
        <f ca="1">+VLOOKUP($A69,Casalta!$A:$AE,4,0)</f>
        <v>Centro</v>
      </c>
      <c r="F69" s="99" t="str">
        <f ca="1">+VLOOKUP($A69,Casalta!$A:$AE,7,0)</f>
        <v>Loja</v>
      </c>
      <c r="G69" s="99" t="str">
        <f ca="1">+VLOOKUP($A69,Casalta!$A:$AE,6,0)</f>
        <v>Christian Bettoni</v>
      </c>
      <c r="H69" s="98">
        <f ca="1">+VLOOKUP($A69,Casalta!$A:$AE,18,0)</f>
        <v>0</v>
      </c>
      <c r="I69" s="98">
        <f ca="1">+VLOOKUP($A69,Casalta!$A:$AE,19,0)</f>
        <v>0</v>
      </c>
      <c r="J69" s="98">
        <f ca="1">+VLOOKUP($A69,Casalta!$A:$AE,20,0)</f>
        <v>169</v>
      </c>
      <c r="K69" s="100">
        <f ca="1">+VLOOKUP($A69,Casalta!$A:$AE,10,0)</f>
        <v>0</v>
      </c>
      <c r="L69" s="100">
        <f ca="1">+VLOOKUP($A69,Casalta!$A:$AE,14,0)</f>
        <v>6500</v>
      </c>
      <c r="M69" s="98">
        <f ca="1">+VLOOKUP($A69,Casalta!$A:$AE,9,0)</f>
        <v>788</v>
      </c>
      <c r="N69" s="98">
        <f ca="1">+VLOOKUP($A69,Casalta!$A:$AE,23,0)</f>
        <v>1</v>
      </c>
      <c r="O69" s="98">
        <f ca="1">+VLOOKUP($A69,Casalta!$A:$AE,25,0)</f>
        <v>0</v>
      </c>
      <c r="P69" s="101">
        <f ca="1">+VLOOKUP($A69,Casalta!$A:$AE,26,0)</f>
        <v>0</v>
      </c>
      <c r="Q69" s="102" t="str">
        <f ca="1">+VLOOKUP($A69,Casalta!$A:$AE,27,0)</f>
        <v>21</v>
      </c>
      <c r="R69" s="98" t="str">
        <f ca="1">+VLOOKUP($A69,Casalta!$A:$AE,28,0)</f>
        <v>15</v>
      </c>
      <c r="S69" s="103">
        <f ca="1">+VLOOKUP($A69,Casalta!$A:$AE,29,0)</f>
        <v>-745.47097802656549</v>
      </c>
      <c r="T69" s="98" t="str">
        <f ca="1">IFERROR(VLOOKUP($A69,Casalta!$A:$AE,31,0),"")</f>
        <v>manter</v>
      </c>
      <c r="U69" s="98" t="str">
        <f ca="1">+VLOOKUP(C69,ZAP!A$2:D162,4,0)</f>
        <v>Padrão</v>
      </c>
      <c r="V69" s="103">
        <f t="shared" ca="1" si="0"/>
        <v>763.7538461538461</v>
      </c>
      <c r="W69" s="103"/>
      <c r="X69" s="97" t="str">
        <f t="shared" ca="1" si="1"/>
        <v>http://www.casaltaimoveis.com.br/imovel/ap/LO0020</v>
      </c>
    </row>
    <row r="70" spans="1:24" x14ac:dyDescent="0.25">
      <c r="A70" s="98">
        <v>65</v>
      </c>
      <c r="B70" s="124">
        <f ca="1">COUNTIF(Casalta!A:A,Rank!A70)</f>
        <v>1</v>
      </c>
      <c r="C70" s="98" t="str">
        <f ca="1">+VLOOKUP($A70,Casalta!A:C,2,0)</f>
        <v>SA0045</v>
      </c>
      <c r="D70" s="99" t="str">
        <f ca="1">+VLOOKUP($A70,Casalta!$A:$AE,3,0)</f>
        <v>Rua México,</v>
      </c>
      <c r="E70" s="99" t="str">
        <f ca="1">+VLOOKUP($A70,Casalta!$A:$AE,4,0)</f>
        <v>Centro</v>
      </c>
      <c r="F70" s="99" t="str">
        <f ca="1">+VLOOKUP($A70,Casalta!$A:$AE,7,0)</f>
        <v>Sala</v>
      </c>
      <c r="G70" s="99" t="str">
        <f ca="1">+VLOOKUP($A70,Casalta!$A:$AE,6,0)</f>
        <v>Christian Bettoni</v>
      </c>
      <c r="H70" s="98">
        <f ca="1">+VLOOKUP($A70,Casalta!$A:$AE,18,0)</f>
        <v>0</v>
      </c>
      <c r="I70" s="98">
        <f ca="1">+VLOOKUP($A70,Casalta!$A:$AE,19,0)</f>
        <v>0</v>
      </c>
      <c r="J70" s="98">
        <f ca="1">+VLOOKUP($A70,Casalta!$A:$AE,20,0)</f>
        <v>28</v>
      </c>
      <c r="K70" s="100">
        <f ca="1">+VLOOKUP($A70,Casalta!$A:$AE,10,0)</f>
        <v>138000</v>
      </c>
      <c r="L70" s="100">
        <f ca="1">+VLOOKUP($A70,Casalta!$A:$AE,14,0)</f>
        <v>0</v>
      </c>
      <c r="M70" s="98">
        <f ca="1">+VLOOKUP($A70,Casalta!$A:$AE,9,0)</f>
        <v>829</v>
      </c>
      <c r="N70" s="98">
        <f ca="1">+VLOOKUP($A70,Casalta!$A:$AE,23,0)</f>
        <v>1</v>
      </c>
      <c r="O70" s="98">
        <f ca="1">+VLOOKUP($A70,Casalta!$A:$AE,25,0)</f>
        <v>0</v>
      </c>
      <c r="P70" s="101">
        <f ca="1">+VLOOKUP($A70,Casalta!$A:$AE,26,0)</f>
        <v>0</v>
      </c>
      <c r="Q70" s="102" t="str">
        <f ca="1">+VLOOKUP($A70,Casalta!$A:$AE,27,0)</f>
        <v>16</v>
      </c>
      <c r="R70" s="98" t="str">
        <f ca="1">+VLOOKUP($A70,Casalta!$A:$AE,28,0)</f>
        <v>21</v>
      </c>
      <c r="S70" s="103">
        <f ca="1">+VLOOKUP($A70,Casalta!$A:$AE,29,0)</f>
        <v>-746.68780817051515</v>
      </c>
      <c r="T70" s="98" t="str">
        <f ca="1">IFERROR(VLOOKUP($A70,Casalta!$A:$AE,31,0),"")</f>
        <v>manter</v>
      </c>
      <c r="U70" s="98" t="str">
        <f ca="1">+VLOOKUP(C70,ZAP!A$2:D163,4,0)</f>
        <v>Padrão</v>
      </c>
      <c r="V70" s="103">
        <f t="shared" ca="1" si="0"/>
        <v>803.49230769230769</v>
      </c>
      <c r="W70" s="103"/>
      <c r="X70" s="97" t="str">
        <f t="shared" ca="1" si="1"/>
        <v>http://www.casaltaimoveis.com.br/imovel/ap/SA0045</v>
      </c>
    </row>
    <row r="71" spans="1:24" x14ac:dyDescent="0.25">
      <c r="A71" s="98">
        <v>66</v>
      </c>
      <c r="B71" s="124">
        <f ca="1">COUNTIF(Casalta!A:A,Rank!A71)</f>
        <v>1</v>
      </c>
      <c r="C71" s="98" t="str">
        <f ca="1">+VLOOKUP($A71,Casalta!A:C,2,0)</f>
        <v>LO0019</v>
      </c>
      <c r="D71" s="99" t="str">
        <f ca="1">+VLOOKUP($A71,Casalta!$A:$AE,3,0)</f>
        <v>Rua Belfort Roxo,</v>
      </c>
      <c r="E71" s="99" t="str">
        <f ca="1">+VLOOKUP($A71,Casalta!$A:$AE,4,0)</f>
        <v>Copacabana</v>
      </c>
      <c r="F71" s="99" t="str">
        <f ca="1">+VLOOKUP($A71,Casalta!$A:$AE,7,0)</f>
        <v>Loja</v>
      </c>
      <c r="G71" s="99" t="str">
        <f ca="1">+VLOOKUP($A71,Casalta!$A:$AE,6,0)</f>
        <v>Christian Bettoni</v>
      </c>
      <c r="H71" s="98">
        <f ca="1">+VLOOKUP($A71,Casalta!$A:$AE,18,0)</f>
        <v>0</v>
      </c>
      <c r="I71" s="98">
        <f ca="1">+VLOOKUP($A71,Casalta!$A:$AE,19,0)</f>
        <v>0</v>
      </c>
      <c r="J71" s="98">
        <f ca="1">+VLOOKUP($A71,Casalta!$A:$AE,20,0)</f>
        <v>82</v>
      </c>
      <c r="K71" s="100">
        <f ca="1">+VLOOKUP($A71,Casalta!$A:$AE,10,0)</f>
        <v>1500000</v>
      </c>
      <c r="L71" s="100">
        <f ca="1">+VLOOKUP($A71,Casalta!$A:$AE,14,0)</f>
        <v>0</v>
      </c>
      <c r="M71" s="98">
        <f ca="1">+VLOOKUP($A71,Casalta!$A:$AE,9,0)</f>
        <v>829</v>
      </c>
      <c r="N71" s="98">
        <f ca="1">+VLOOKUP($A71,Casalta!$A:$AE,23,0)</f>
        <v>1</v>
      </c>
      <c r="O71" s="98">
        <f ca="1">+VLOOKUP($A71,Casalta!$A:$AE,25,0)</f>
        <v>0</v>
      </c>
      <c r="P71" s="101">
        <f ca="1">+VLOOKUP($A71,Casalta!$A:$AE,26,0)</f>
        <v>1</v>
      </c>
      <c r="Q71" s="102" t="str">
        <f ca="1">+VLOOKUP($A71,Casalta!$A:$AE,27,0)</f>
        <v>37</v>
      </c>
      <c r="R71" s="98" t="str">
        <f ca="1">+VLOOKUP($A71,Casalta!$A:$AE,28,0)</f>
        <v>5</v>
      </c>
      <c r="S71" s="103">
        <f ca="1">+VLOOKUP($A71,Casalta!$A:$AE,29,0)</f>
        <v>-751.36442857142856</v>
      </c>
      <c r="T71" s="98" t="str">
        <f ca="1">IFERROR(VLOOKUP($A71,Casalta!$A:$AE,31,0),"")</f>
        <v>manter</v>
      </c>
      <c r="U71" s="98" t="str">
        <f ca="1">+VLOOKUP(C71,ZAP!A$2:D164,4,0)</f>
        <v>Padrão</v>
      </c>
      <c r="V71" s="103">
        <f t="shared" ref="V71:V134" ca="1" si="2">+M71*$V$3</f>
        <v>803.49230769230769</v>
      </c>
      <c r="W71" s="103"/>
      <c r="X71" s="97" t="str">
        <f t="shared" ref="X71:X134" ca="1" si="3">+$X$4&amp;C71</f>
        <v>http://www.casaltaimoveis.com.br/imovel/ap/LO0019</v>
      </c>
    </row>
    <row r="72" spans="1:24" x14ac:dyDescent="0.25">
      <c r="A72" s="98">
        <v>67</v>
      </c>
      <c r="B72" s="124">
        <f ca="1">COUNTIF(Casalta!A:A,Rank!A72)</f>
        <v>1</v>
      </c>
      <c r="C72" s="98" t="str">
        <f ca="1">+VLOOKUP($A72,Casalta!A:C,2,0)</f>
        <v>AP0174</v>
      </c>
      <c r="D72" s="99" t="str">
        <f ca="1">+VLOOKUP($A72,Casalta!$A:$AE,3,0)</f>
        <v>Avenida Beira-Mar,</v>
      </c>
      <c r="E72" s="99" t="str">
        <f ca="1">+VLOOKUP($A72,Casalta!$A:$AE,4,0)</f>
        <v>Centro</v>
      </c>
      <c r="F72" s="99" t="str">
        <f ca="1">+VLOOKUP($A72,Casalta!$A:$AE,7,0)</f>
        <v>Apartamento</v>
      </c>
      <c r="G72" s="99" t="str">
        <f ca="1">+VLOOKUP($A72,Casalta!$A:$AE,6,0)</f>
        <v>Christian Bettoni</v>
      </c>
      <c r="H72" s="98">
        <f ca="1">+VLOOKUP($A72,Casalta!$A:$AE,18,0)</f>
        <v>1</v>
      </c>
      <c r="I72" s="98">
        <f ca="1">+VLOOKUP($A72,Casalta!$A:$AE,19,0)</f>
        <v>0</v>
      </c>
      <c r="J72" s="98">
        <f ca="1">+VLOOKUP($A72,Casalta!$A:$AE,20,0)</f>
        <v>60</v>
      </c>
      <c r="K72" s="100">
        <f ca="1">+VLOOKUP($A72,Casalta!$A:$AE,10,0)</f>
        <v>0</v>
      </c>
      <c r="L72" s="100">
        <f ca="1">+VLOOKUP($A72,Casalta!$A:$AE,14,0)</f>
        <v>1150</v>
      </c>
      <c r="M72" s="98">
        <f ca="1">+VLOOKUP($A72,Casalta!$A:$AE,9,0)</f>
        <v>825</v>
      </c>
      <c r="N72" s="98">
        <f ca="1">+VLOOKUP($A72,Casalta!$A:$AE,23,0)</f>
        <v>1</v>
      </c>
      <c r="O72" s="98">
        <f ca="1">+VLOOKUP($A72,Casalta!$A:$AE,25,0)</f>
        <v>8</v>
      </c>
      <c r="P72" s="101">
        <f ca="1">+VLOOKUP($A72,Casalta!$A:$AE,26,0)</f>
        <v>2</v>
      </c>
      <c r="Q72" s="102" t="str">
        <f ca="1">+VLOOKUP($A72,Casalta!$A:$AE,27,0)</f>
        <v>461</v>
      </c>
      <c r="R72" s="98" t="str">
        <f ca="1">+VLOOKUP($A72,Casalta!$A:$AE,28,0)</f>
        <v>6</v>
      </c>
      <c r="S72" s="103">
        <f ca="1">+VLOOKUP($A72,Casalta!$A:$AE,29,0)</f>
        <v>-753.7262932876713</v>
      </c>
      <c r="T72" s="98" t="str">
        <f ca="1">IFERROR(VLOOKUP($A72,Casalta!$A:$AE,31,0),"")</f>
        <v>manter</v>
      </c>
      <c r="U72" s="98" t="str">
        <f ca="1">+VLOOKUP(C72,ZAP!A$2:D165,4,0)</f>
        <v>Padrão</v>
      </c>
      <c r="V72" s="103">
        <f t="shared" ca="1" si="2"/>
        <v>799.61538461538464</v>
      </c>
      <c r="W72" s="103"/>
      <c r="X72" s="97" t="str">
        <f t="shared" ca="1" si="3"/>
        <v>http://www.casaltaimoveis.com.br/imovel/ap/AP0174</v>
      </c>
    </row>
    <row r="73" spans="1:24" x14ac:dyDescent="0.25">
      <c r="A73" s="98">
        <v>68</v>
      </c>
      <c r="B73" s="124">
        <f ca="1">COUNTIF(Casalta!A:A,Rank!A73)</f>
        <v>1</v>
      </c>
      <c r="C73" s="98" t="str">
        <f ca="1">+VLOOKUP($A73,Casalta!A:C,2,0)</f>
        <v>AP0361</v>
      </c>
      <c r="D73" s="99" t="str">
        <f ca="1">+VLOOKUP($A73,Casalta!$A:$AE,3,0)</f>
        <v>Avenida Visconde de Albuquerque,</v>
      </c>
      <c r="E73" s="99" t="str">
        <f ca="1">+VLOOKUP($A73,Casalta!$A:$AE,4,0)</f>
        <v>Leblon</v>
      </c>
      <c r="F73" s="99" t="str">
        <f ca="1">+VLOOKUP($A73,Casalta!$A:$AE,7,0)</f>
        <v>Apartamento</v>
      </c>
      <c r="G73" s="99" t="str">
        <f ca="1">+VLOOKUP($A73,Casalta!$A:$AE,6,0)</f>
        <v>Christian Bettoni</v>
      </c>
      <c r="H73" s="98">
        <f ca="1">+VLOOKUP($A73,Casalta!$A:$AE,18,0)</f>
        <v>3</v>
      </c>
      <c r="I73" s="98">
        <f ca="1">+VLOOKUP($A73,Casalta!$A:$AE,19,0)</f>
        <v>1</v>
      </c>
      <c r="J73" s="98">
        <f ca="1">+VLOOKUP($A73,Casalta!$A:$AE,20,0)</f>
        <v>140</v>
      </c>
      <c r="K73" s="100">
        <f ca="1">+VLOOKUP($A73,Casalta!$A:$AE,10,0)</f>
        <v>0</v>
      </c>
      <c r="L73" s="100">
        <f ca="1">+VLOOKUP($A73,Casalta!$A:$AE,14,0)</f>
        <v>10500</v>
      </c>
      <c r="M73" s="98">
        <f ca="1">+VLOOKUP($A73,Casalta!$A:$AE,9,0)</f>
        <v>818</v>
      </c>
      <c r="N73" s="98">
        <f ca="1">+VLOOKUP($A73,Casalta!$A:$AE,23,0)</f>
        <v>1</v>
      </c>
      <c r="O73" s="98">
        <f ca="1">+VLOOKUP($A73,Casalta!$A:$AE,25,0)</f>
        <v>0</v>
      </c>
      <c r="P73" s="101">
        <f ca="1">+VLOOKUP($A73,Casalta!$A:$AE,26,0)</f>
        <v>1</v>
      </c>
      <c r="Q73" s="102">
        <f ca="1">+VLOOKUP($A73,Casalta!$A:$AE,27,0)</f>
        <v>1</v>
      </c>
      <c r="R73" s="98">
        <f ca="1">+VLOOKUP($A73,Casalta!$A:$AE,28,0)</f>
        <v>1</v>
      </c>
      <c r="S73" s="103">
        <f ca="1">+VLOOKUP($A73,Casalta!$A:$AE,29,0)</f>
        <v>-755.01275768535265</v>
      </c>
      <c r="T73" s="98" t="str">
        <f ca="1">IFERROR(VLOOKUP($A73,Casalta!$A:$AE,31,0),"")</f>
        <v>inserir</v>
      </c>
      <c r="U73" s="98" t="e">
        <f ca="1">+VLOOKUP(C73,ZAP!A$2:D166,4,0)</f>
        <v>#N/A</v>
      </c>
      <c r="V73" s="103">
        <f t="shared" ca="1" si="2"/>
        <v>792.83076923076919</v>
      </c>
      <c r="W73" s="103"/>
      <c r="X73" s="97" t="str">
        <f t="shared" ca="1" si="3"/>
        <v>http://www.casaltaimoveis.com.br/imovel/ap/AP0361</v>
      </c>
    </row>
    <row r="74" spans="1:24" x14ac:dyDescent="0.25">
      <c r="A74" s="98">
        <v>69</v>
      </c>
      <c r="B74" s="124">
        <f ca="1">COUNTIF(Casalta!A:A,Rank!A74)</f>
        <v>1</v>
      </c>
      <c r="C74" s="98" t="str">
        <f ca="1">+VLOOKUP($A74,Casalta!A:C,2,0)</f>
        <v>LO0021</v>
      </c>
      <c r="D74" s="99" t="str">
        <f ca="1">+VLOOKUP($A74,Casalta!$A:$AE,3,0)</f>
        <v>Rua Santa Clara,</v>
      </c>
      <c r="E74" s="99" t="str">
        <f ca="1">+VLOOKUP($A74,Casalta!$A:$AE,4,0)</f>
        <v>Copacabana</v>
      </c>
      <c r="F74" s="99" t="str">
        <f ca="1">+VLOOKUP($A74,Casalta!$A:$AE,7,0)</f>
        <v>Loja</v>
      </c>
      <c r="G74" s="99" t="str">
        <f ca="1">+VLOOKUP($A74,Casalta!$A:$AE,6,0)</f>
        <v>Christian Bettoni</v>
      </c>
      <c r="H74" s="98">
        <f ca="1">+VLOOKUP($A74,Casalta!$A:$AE,18,0)</f>
        <v>0</v>
      </c>
      <c r="I74" s="98">
        <f ca="1">+VLOOKUP($A74,Casalta!$A:$AE,19,0)</f>
        <v>0</v>
      </c>
      <c r="J74" s="98">
        <f ca="1">+VLOOKUP($A74,Casalta!$A:$AE,20,0)</f>
        <v>90</v>
      </c>
      <c r="K74" s="100">
        <f ca="1">+VLOOKUP($A74,Casalta!$A:$AE,10,0)</f>
        <v>0</v>
      </c>
      <c r="L74" s="100">
        <f ca="1">+VLOOKUP($A74,Casalta!$A:$AE,14,0)</f>
        <v>13000</v>
      </c>
      <c r="M74" s="98">
        <f ca="1">+VLOOKUP($A74,Casalta!$A:$AE,9,0)</f>
        <v>788</v>
      </c>
      <c r="N74" s="98">
        <f ca="1">+VLOOKUP($A74,Casalta!$A:$AE,23,0)</f>
        <v>1</v>
      </c>
      <c r="O74" s="98">
        <f ca="1">+VLOOKUP($A74,Casalta!$A:$AE,25,0)</f>
        <v>0</v>
      </c>
      <c r="P74" s="101">
        <f ca="1">+VLOOKUP($A74,Casalta!$A:$AE,26,0)</f>
        <v>0</v>
      </c>
      <c r="Q74" s="102">
        <f ca="1">+VLOOKUP($A74,Casalta!$A:$AE,27,0)</f>
        <v>1</v>
      </c>
      <c r="R74" s="98">
        <f ca="1">+VLOOKUP($A74,Casalta!$A:$AE,28,0)</f>
        <v>1</v>
      </c>
      <c r="S74" s="103">
        <f ca="1">+VLOOKUP($A74,Casalta!$A:$AE,29,0)</f>
        <v>-758.03537422306965</v>
      </c>
      <c r="T74" s="98" t="str">
        <f ca="1">IFERROR(VLOOKUP($A74,Casalta!$A:$AE,31,0),"")</f>
        <v>inserir</v>
      </c>
      <c r="U74" s="98" t="e">
        <f ca="1">+VLOOKUP(C74,ZAP!A$2:D167,4,0)</f>
        <v>#N/A</v>
      </c>
      <c r="V74" s="103">
        <f t="shared" ca="1" si="2"/>
        <v>763.7538461538461</v>
      </c>
      <c r="W74" s="103"/>
      <c r="X74" s="97" t="str">
        <f t="shared" ca="1" si="3"/>
        <v>http://www.casaltaimoveis.com.br/imovel/ap/LO0021</v>
      </c>
    </row>
    <row r="75" spans="1:24" x14ac:dyDescent="0.25">
      <c r="A75" s="98">
        <v>70</v>
      </c>
      <c r="B75" s="124">
        <f ca="1">COUNTIF(Casalta!A:A,Rank!A75)</f>
        <v>1</v>
      </c>
      <c r="C75" s="98" t="str">
        <f ca="1">+VLOOKUP($A75,Casalta!A:C,2,0)</f>
        <v>AP0582</v>
      </c>
      <c r="D75" s="99" t="str">
        <f ca="1">+VLOOKUP($A75,Casalta!$A:$AE,3,0)</f>
        <v>Estrada da Gávea,</v>
      </c>
      <c r="E75" s="99" t="str">
        <f ca="1">+VLOOKUP($A75,Casalta!$A:$AE,4,0)</f>
        <v>São Conrado</v>
      </c>
      <c r="F75" s="99" t="str">
        <f ca="1">+VLOOKUP($A75,Casalta!$A:$AE,7,0)</f>
        <v>Apartamento</v>
      </c>
      <c r="G75" s="99" t="str">
        <f ca="1">+VLOOKUP($A75,Casalta!$A:$AE,6,0)</f>
        <v>Henrique Mota</v>
      </c>
      <c r="H75" s="98">
        <f ca="1">+VLOOKUP($A75,Casalta!$A:$AE,18,0)</f>
        <v>2</v>
      </c>
      <c r="I75" s="98">
        <f ca="1">+VLOOKUP($A75,Casalta!$A:$AE,19,0)</f>
        <v>1</v>
      </c>
      <c r="J75" s="98">
        <f ca="1">+VLOOKUP($A75,Casalta!$A:$AE,20,0)</f>
        <v>90</v>
      </c>
      <c r="K75" s="100">
        <f ca="1">+VLOOKUP($A75,Casalta!$A:$AE,10,0)</f>
        <v>795000</v>
      </c>
      <c r="L75" s="100">
        <f ca="1">+VLOOKUP($A75,Casalta!$A:$AE,14,0)</f>
        <v>0</v>
      </c>
      <c r="M75" s="98">
        <f ca="1">+VLOOKUP($A75,Casalta!$A:$AE,9,0)</f>
        <v>783</v>
      </c>
      <c r="N75" s="98">
        <f ca="1">+VLOOKUP($A75,Casalta!$A:$AE,23,0)</f>
        <v>1</v>
      </c>
      <c r="O75" s="98">
        <f ca="1">+VLOOKUP($A75,Casalta!$A:$AE,25,0)</f>
        <v>1</v>
      </c>
      <c r="P75" s="101">
        <f ca="1">+VLOOKUP($A75,Casalta!$A:$AE,26,0)</f>
        <v>0</v>
      </c>
      <c r="Q75" s="102" t="str">
        <f ca="1">+VLOOKUP($A75,Casalta!$A:$AE,27,0)</f>
        <v>25</v>
      </c>
      <c r="R75" s="98" t="str">
        <f ca="1">+VLOOKUP($A75,Casalta!$A:$AE,28,0)</f>
        <v>23</v>
      </c>
      <c r="S75" s="103">
        <f ca="1">+VLOOKUP($A75,Casalta!$A:$AE,29,0)</f>
        <v>-766.14857868020306</v>
      </c>
      <c r="T75" s="98" t="str">
        <f ca="1">IFERROR(VLOOKUP($A75,Casalta!$A:$AE,31,0),"")</f>
        <v>manter</v>
      </c>
      <c r="U75" s="98" t="str">
        <f ca="1">+VLOOKUP(C75,ZAP!A$2:D168,4,0)</f>
        <v>Padrão</v>
      </c>
      <c r="V75" s="103">
        <f t="shared" ca="1" si="2"/>
        <v>758.90769230769229</v>
      </c>
      <c r="W75" s="103"/>
      <c r="X75" s="97" t="str">
        <f t="shared" ca="1" si="3"/>
        <v>http://www.casaltaimoveis.com.br/imovel/ap/AP0582</v>
      </c>
    </row>
    <row r="76" spans="1:24" x14ac:dyDescent="0.25">
      <c r="A76" s="98">
        <v>71</v>
      </c>
      <c r="B76" s="124">
        <f ca="1">COUNTIF(Casalta!A:A,Rank!A76)</f>
        <v>1</v>
      </c>
      <c r="C76" s="98" t="str">
        <f ca="1">+VLOOKUP($A76,Casalta!A:C,2,0)</f>
        <v>SA0023</v>
      </c>
      <c r="D76" s="99" t="str">
        <f ca="1">+VLOOKUP($A76,Casalta!$A:$AE,3,0)</f>
        <v>Avenida Beira-Mar,</v>
      </c>
      <c r="E76" s="99" t="str">
        <f ca="1">+VLOOKUP($A76,Casalta!$A:$AE,4,0)</f>
        <v>Centro</v>
      </c>
      <c r="F76" s="99" t="str">
        <f ca="1">+VLOOKUP($A76,Casalta!$A:$AE,7,0)</f>
        <v>Sala</v>
      </c>
      <c r="G76" s="99" t="str">
        <f ca="1">+VLOOKUP($A76,Casalta!$A:$AE,6,0)</f>
        <v>Christian Bettoni</v>
      </c>
      <c r="H76" s="98">
        <f ca="1">+VLOOKUP($A76,Casalta!$A:$AE,18,0)</f>
        <v>0</v>
      </c>
      <c r="I76" s="98">
        <f ca="1">+VLOOKUP($A76,Casalta!$A:$AE,19,0)</f>
        <v>0</v>
      </c>
      <c r="J76" s="98">
        <f ca="1">+VLOOKUP($A76,Casalta!$A:$AE,20,0)</f>
        <v>60</v>
      </c>
      <c r="K76" s="100">
        <f ca="1">+VLOOKUP($A76,Casalta!$A:$AE,10,0)</f>
        <v>0</v>
      </c>
      <c r="L76" s="100">
        <f ca="1">+VLOOKUP($A76,Casalta!$A:$AE,14,0)</f>
        <v>1150</v>
      </c>
      <c r="M76" s="98">
        <f ca="1">+VLOOKUP($A76,Casalta!$A:$AE,9,0)</f>
        <v>803</v>
      </c>
      <c r="N76" s="98">
        <f ca="1">+VLOOKUP($A76,Casalta!$A:$AE,23,0)</f>
        <v>1</v>
      </c>
      <c r="O76" s="98">
        <f ca="1">+VLOOKUP($A76,Casalta!$A:$AE,25,0)</f>
        <v>1</v>
      </c>
      <c r="P76" s="101">
        <f ca="1">+VLOOKUP($A76,Casalta!$A:$AE,26,0)</f>
        <v>3</v>
      </c>
      <c r="Q76" s="102" t="str">
        <f ca="1">+VLOOKUP($A76,Casalta!$A:$AE,27,0)</f>
        <v>23</v>
      </c>
      <c r="R76" s="98" t="str">
        <f ca="1">+VLOOKUP($A76,Casalta!$A:$AE,28,0)</f>
        <v>11</v>
      </c>
      <c r="S76" s="103">
        <f ca="1">+VLOOKUP($A76,Casalta!$A:$AE,29,0)</f>
        <v>-770.56830364674283</v>
      </c>
      <c r="T76" s="98" t="str">
        <f ca="1">IFERROR(VLOOKUP($A76,Casalta!$A:$AE,31,0),"")</f>
        <v>manter</v>
      </c>
      <c r="U76" s="98" t="str">
        <f ca="1">+VLOOKUP(C76,ZAP!A$2:D169,4,0)</f>
        <v>Padrão</v>
      </c>
      <c r="V76" s="103">
        <f t="shared" ca="1" si="2"/>
        <v>778.29230769230765</v>
      </c>
      <c r="W76" s="103"/>
      <c r="X76" s="97" t="str">
        <f t="shared" ca="1" si="3"/>
        <v>http://www.casaltaimoveis.com.br/imovel/ap/SA0023</v>
      </c>
    </row>
    <row r="77" spans="1:24" x14ac:dyDescent="0.25">
      <c r="A77" s="98">
        <v>72</v>
      </c>
      <c r="B77" s="124">
        <f ca="1">COUNTIF(Casalta!A:A,Rank!A77)</f>
        <v>1</v>
      </c>
      <c r="C77" s="98" t="str">
        <f ca="1">+VLOOKUP($A77,Casalta!A:C,2,0)</f>
        <v>AP0011</v>
      </c>
      <c r="D77" s="99" t="str">
        <f ca="1">+VLOOKUP($A77,Casalta!$A:$AE,3,0)</f>
        <v>Rua Gustavo Sampaio,</v>
      </c>
      <c r="E77" s="99" t="str">
        <f ca="1">+VLOOKUP($A77,Casalta!$A:$AE,4,0)</f>
        <v>Leme</v>
      </c>
      <c r="F77" s="99" t="str">
        <f ca="1">+VLOOKUP($A77,Casalta!$A:$AE,7,0)</f>
        <v>Apartamento</v>
      </c>
      <c r="G77" s="99" t="str">
        <f ca="1">+VLOOKUP($A77,Casalta!$A:$AE,6,0)</f>
        <v>Christian Bettoni</v>
      </c>
      <c r="H77" s="98">
        <f ca="1">+VLOOKUP($A77,Casalta!$A:$AE,18,0)</f>
        <v>4</v>
      </c>
      <c r="I77" s="98">
        <f ca="1">+VLOOKUP($A77,Casalta!$A:$AE,19,0)</f>
        <v>4</v>
      </c>
      <c r="J77" s="98">
        <f ca="1">+VLOOKUP($A77,Casalta!$A:$AE,20,0)</f>
        <v>170</v>
      </c>
      <c r="K77" s="100">
        <f ca="1">+VLOOKUP($A77,Casalta!$A:$AE,10,0)</f>
        <v>1300000</v>
      </c>
      <c r="L77" s="100">
        <f ca="1">+VLOOKUP($A77,Casalta!$A:$AE,14,0)</f>
        <v>0</v>
      </c>
      <c r="M77" s="98">
        <f ca="1">+VLOOKUP($A77,Casalta!$A:$AE,9,0)</f>
        <v>788</v>
      </c>
      <c r="N77" s="98">
        <f ca="1">+VLOOKUP($A77,Casalta!$A:$AE,23,0)</f>
        <v>1</v>
      </c>
      <c r="O77" s="98">
        <f ca="1">+VLOOKUP($A77,Casalta!$A:$AE,25,0)</f>
        <v>0</v>
      </c>
      <c r="P77" s="101">
        <f ca="1">+VLOOKUP($A77,Casalta!$A:$AE,26,0)</f>
        <v>0</v>
      </c>
      <c r="Q77" s="102" t="str">
        <f ca="1">+VLOOKUP($A77,Casalta!$A:$AE,27,0)</f>
        <v>7</v>
      </c>
      <c r="R77" s="98" t="str">
        <f ca="1">+VLOOKUP($A77,Casalta!$A:$AE,28,0)</f>
        <v>20</v>
      </c>
      <c r="S77" s="103">
        <f ca="1">+VLOOKUP($A77,Casalta!$A:$AE,29,0)</f>
        <v>-771.73861618798958</v>
      </c>
      <c r="T77" s="98" t="str">
        <f ca="1">IFERROR(VLOOKUP($A77,Casalta!$A:$AE,31,0),"")</f>
        <v>manter</v>
      </c>
      <c r="U77" s="98" t="str">
        <f ca="1">+VLOOKUP(C77,ZAP!A$2:D170,4,0)</f>
        <v>Padrão</v>
      </c>
      <c r="V77" s="103">
        <f t="shared" ca="1" si="2"/>
        <v>763.7538461538461</v>
      </c>
      <c r="W77" s="103"/>
      <c r="X77" s="97" t="str">
        <f t="shared" ca="1" si="3"/>
        <v>http://www.casaltaimoveis.com.br/imovel/ap/AP0011</v>
      </c>
    </row>
    <row r="78" spans="1:24" x14ac:dyDescent="0.25">
      <c r="A78" s="98">
        <v>73</v>
      </c>
      <c r="B78" s="124">
        <f ca="1">COUNTIF(Casalta!A:A,Rank!A78)</f>
        <v>1</v>
      </c>
      <c r="C78" s="98" t="str">
        <f ca="1">+VLOOKUP($A78,Casalta!A:C,2,0)</f>
        <v>SA0030</v>
      </c>
      <c r="D78" s="99" t="str">
        <f ca="1">+VLOOKUP($A78,Casalta!$A:$AE,3,0)</f>
        <v>Rua Santa Luzia,</v>
      </c>
      <c r="E78" s="99" t="str">
        <f ca="1">+VLOOKUP($A78,Casalta!$A:$AE,4,0)</f>
        <v>Centro</v>
      </c>
      <c r="F78" s="99" t="str">
        <f ca="1">+VLOOKUP($A78,Casalta!$A:$AE,7,0)</f>
        <v>Sala</v>
      </c>
      <c r="G78" s="99" t="str">
        <f ca="1">+VLOOKUP($A78,Casalta!$A:$AE,6,0)</f>
        <v>Christian Bettoni</v>
      </c>
      <c r="H78" s="98">
        <f ca="1">+VLOOKUP($A78,Casalta!$A:$AE,18,0)</f>
        <v>0</v>
      </c>
      <c r="I78" s="98">
        <f ca="1">+VLOOKUP($A78,Casalta!$A:$AE,19,0)</f>
        <v>0</v>
      </c>
      <c r="J78" s="98">
        <f ca="1">+VLOOKUP($A78,Casalta!$A:$AE,20,0)</f>
        <v>292</v>
      </c>
      <c r="K78" s="100">
        <f ca="1">+VLOOKUP($A78,Casalta!$A:$AE,10,0)</f>
        <v>0</v>
      </c>
      <c r="L78" s="100">
        <f ca="1">+VLOOKUP($A78,Casalta!$A:$AE,14,0)</f>
        <v>3500</v>
      </c>
      <c r="M78" s="98">
        <f ca="1">+VLOOKUP($A78,Casalta!$A:$AE,9,0)</f>
        <v>829</v>
      </c>
      <c r="N78" s="98">
        <f ca="1">+VLOOKUP($A78,Casalta!$A:$AE,23,0)</f>
        <v>1</v>
      </c>
      <c r="O78" s="98">
        <f ca="1">+VLOOKUP($A78,Casalta!$A:$AE,25,0)</f>
        <v>0</v>
      </c>
      <c r="P78" s="101">
        <f ca="1">+VLOOKUP($A78,Casalta!$A:$AE,26,0)</f>
        <v>0</v>
      </c>
      <c r="Q78" s="102" t="str">
        <f ca="1">+VLOOKUP($A78,Casalta!$A:$AE,27,0)</f>
        <v>11</v>
      </c>
      <c r="R78" s="98" t="str">
        <f ca="1">+VLOOKUP($A78,Casalta!$A:$AE,28,0)</f>
        <v>35</v>
      </c>
      <c r="S78" s="103">
        <f ca="1">+VLOOKUP($A78,Casalta!$A:$AE,29,0)</f>
        <v>-774.57083745762714</v>
      </c>
      <c r="T78" s="98" t="str">
        <f ca="1">IFERROR(VLOOKUP($A78,Casalta!$A:$AE,31,0),"")</f>
        <v>manter</v>
      </c>
      <c r="U78" s="98" t="str">
        <f ca="1">+VLOOKUP(C78,ZAP!A$2:D171,4,0)</f>
        <v>Padrão</v>
      </c>
      <c r="V78" s="103">
        <f t="shared" ca="1" si="2"/>
        <v>803.49230769230769</v>
      </c>
      <c r="W78" s="103"/>
      <c r="X78" s="97" t="str">
        <f t="shared" ca="1" si="3"/>
        <v>http://www.casaltaimoveis.com.br/imovel/ap/SA0030</v>
      </c>
    </row>
    <row r="79" spans="1:24" x14ac:dyDescent="0.25">
      <c r="A79" s="98">
        <v>74</v>
      </c>
      <c r="B79" s="124">
        <f ca="1">COUNTIF(Casalta!A:A,Rank!A79)</f>
        <v>1</v>
      </c>
      <c r="C79" s="56" t="str">
        <f ca="1">+VLOOKUP($A79,Casalta!A:C,2,0)</f>
        <v>SA0046</v>
      </c>
      <c r="D79" s="99" t="str">
        <f ca="1">+VLOOKUP($A79,Casalta!$A:$AE,3,0)</f>
        <v>Avenida Beira-Mar,</v>
      </c>
      <c r="E79" s="99" t="str">
        <f ca="1">+VLOOKUP($A79,Casalta!$A:$AE,4,0)</f>
        <v>Centro</v>
      </c>
      <c r="F79" s="99" t="str">
        <f ca="1">+VLOOKUP($A79,Casalta!$A:$AE,7,0)</f>
        <v>Sala</v>
      </c>
      <c r="G79" s="99" t="str">
        <f ca="1">+VLOOKUP($A79,Casalta!$A:$AE,6,0)</f>
        <v>Adjarnes Roque</v>
      </c>
      <c r="H79" s="98">
        <f ca="1">+VLOOKUP($A79,Casalta!$A:$AE,18,0)</f>
        <v>0</v>
      </c>
      <c r="I79" s="98">
        <f ca="1">+VLOOKUP($A79,Casalta!$A:$AE,19,0)</f>
        <v>0</v>
      </c>
      <c r="J79" s="98">
        <f ca="1">+VLOOKUP($A79,Casalta!$A:$AE,20,0)</f>
        <v>81</v>
      </c>
      <c r="K79" s="100">
        <f ca="1">+VLOOKUP($A79,Casalta!$A:$AE,10,0)</f>
        <v>0</v>
      </c>
      <c r="L79" s="100">
        <f ca="1">+VLOOKUP($A79,Casalta!$A:$AE,14,0)</f>
        <v>1400</v>
      </c>
      <c r="M79" s="98">
        <f ca="1">+VLOOKUP($A79,Casalta!$A:$AE,9,0)</f>
        <v>809</v>
      </c>
      <c r="N79" s="98">
        <f ca="1">+VLOOKUP($A79,Casalta!$A:$AE,23,0)</f>
        <v>1</v>
      </c>
      <c r="O79" s="98">
        <f ca="1">+VLOOKUP($A79,Casalta!$A:$AE,25,0)</f>
        <v>2</v>
      </c>
      <c r="P79" s="101">
        <f ca="1">+VLOOKUP($A79,Casalta!$A:$AE,26,0)</f>
        <v>1</v>
      </c>
      <c r="Q79" s="102" t="str">
        <f ca="1">+VLOOKUP($A79,Casalta!$A:$AE,27,0)</f>
        <v>27</v>
      </c>
      <c r="R79" s="98" t="str">
        <f ca="1">+VLOOKUP($A79,Casalta!$A:$AE,28,0)</f>
        <v>13</v>
      </c>
      <c r="S79" s="103">
        <f ca="1">+VLOOKUP($A79,Casalta!$A:$AE,29,0)</f>
        <v>-775.29011159886477</v>
      </c>
      <c r="T79" s="98" t="str">
        <f ca="1">IFERROR(VLOOKUP($A79,Casalta!$A:$AE,31,0),"")</f>
        <v>manter</v>
      </c>
      <c r="U79" s="98" t="str">
        <f ca="1">+VLOOKUP(C79,ZAP!A$2:D172,4,0)</f>
        <v>Padrão</v>
      </c>
      <c r="V79" s="103">
        <f t="shared" ca="1" si="2"/>
        <v>784.10769230769233</v>
      </c>
      <c r="W79" s="103"/>
      <c r="X79" s="97" t="str">
        <f t="shared" ca="1" si="3"/>
        <v>http://www.casaltaimoveis.com.br/imovel/ap/SA0046</v>
      </c>
    </row>
    <row r="80" spans="1:24" x14ac:dyDescent="0.25">
      <c r="A80" s="98">
        <v>75</v>
      </c>
      <c r="B80" s="124">
        <f ca="1">COUNTIF(Casalta!A:A,Rank!A80)</f>
        <v>1</v>
      </c>
      <c r="C80" s="98" t="str">
        <f ca="1">+VLOOKUP($A80,Casalta!A:C,2,0)</f>
        <v>LO0022</v>
      </c>
      <c r="D80" s="99" t="str">
        <f ca="1">+VLOOKUP($A80,Casalta!$A:$AE,3,0)</f>
        <v>Rua da Glória,</v>
      </c>
      <c r="E80" s="99" t="str">
        <f ca="1">+VLOOKUP($A80,Casalta!$A:$AE,4,0)</f>
        <v>Glória</v>
      </c>
      <c r="F80" s="99" t="str">
        <f ca="1">+VLOOKUP($A80,Casalta!$A:$AE,7,0)</f>
        <v>Loja</v>
      </c>
      <c r="G80" s="99" t="str">
        <f ca="1">+VLOOKUP($A80,Casalta!$A:$AE,6,0)</f>
        <v>Christian Bettoni</v>
      </c>
      <c r="H80" s="98">
        <f ca="1">+VLOOKUP($A80,Casalta!$A:$AE,18,0)</f>
        <v>0</v>
      </c>
      <c r="I80" s="98">
        <f ca="1">+VLOOKUP($A80,Casalta!$A:$AE,19,0)</f>
        <v>2</v>
      </c>
      <c r="J80" s="98">
        <f ca="1">+VLOOKUP($A80,Casalta!$A:$AE,20,0)</f>
        <v>290</v>
      </c>
      <c r="K80" s="100">
        <f ca="1">+VLOOKUP($A80,Casalta!$A:$AE,10,0)</f>
        <v>0</v>
      </c>
      <c r="L80" s="100">
        <f ca="1">+VLOOKUP($A80,Casalta!$A:$AE,14,0)</f>
        <v>38000</v>
      </c>
      <c r="M80" s="98">
        <f ca="1">+VLOOKUP($A80,Casalta!$A:$AE,9,0)</f>
        <v>829</v>
      </c>
      <c r="N80" s="98">
        <f ca="1">+VLOOKUP($A80,Casalta!$A:$AE,23,0)</f>
        <v>1</v>
      </c>
      <c r="O80" s="98">
        <f ca="1">+VLOOKUP($A80,Casalta!$A:$AE,25,0)</f>
        <v>0</v>
      </c>
      <c r="P80" s="101">
        <f ca="1">+VLOOKUP($A80,Casalta!$A:$AE,26,0)</f>
        <v>0</v>
      </c>
      <c r="Q80" s="102" t="str">
        <f ca="1">+VLOOKUP($A80,Casalta!$A:$AE,27,0)</f>
        <v>3</v>
      </c>
      <c r="R80" s="98" t="str">
        <f ca="1">+VLOOKUP($A80,Casalta!$A:$AE,28,0)</f>
        <v>22</v>
      </c>
      <c r="S80" s="103">
        <f ca="1">+VLOOKUP($A80,Casalta!$A:$AE,29,0)</f>
        <v>-775.77509593406592</v>
      </c>
      <c r="T80" s="98" t="str">
        <f ca="1">IFERROR(VLOOKUP($A80,Casalta!$A:$AE,31,0),"")</f>
        <v>manter</v>
      </c>
      <c r="U80" s="98" t="str">
        <f ca="1">+VLOOKUP(C80,ZAP!A$2:D173,4,0)</f>
        <v>Destaque</v>
      </c>
      <c r="V80" s="103">
        <f t="shared" ca="1" si="2"/>
        <v>803.49230769230769</v>
      </c>
      <c r="W80" s="103"/>
      <c r="X80" s="97" t="str">
        <f t="shared" ca="1" si="3"/>
        <v>http://www.casaltaimoveis.com.br/imovel/ap/LO0022</v>
      </c>
    </row>
    <row r="81" spans="1:24" x14ac:dyDescent="0.25">
      <c r="A81" s="98">
        <v>76</v>
      </c>
      <c r="B81" s="124">
        <f ca="1">COUNTIF(Casalta!A:A,Rank!A81)</f>
        <v>1</v>
      </c>
      <c r="C81" s="98" t="str">
        <f ca="1">+VLOOKUP($A81,Casalta!A:C,2,0)</f>
        <v>SA0040</v>
      </c>
      <c r="D81" s="99" t="str">
        <f ca="1">+VLOOKUP($A81,Casalta!$A:$AE,3,0)</f>
        <v>Avenida Beira-Mar,</v>
      </c>
      <c r="E81" s="99" t="str">
        <f ca="1">+VLOOKUP($A81,Casalta!$A:$AE,4,0)</f>
        <v>Centro</v>
      </c>
      <c r="F81" s="99" t="str">
        <f ca="1">+VLOOKUP($A81,Casalta!$A:$AE,7,0)</f>
        <v>Sala</v>
      </c>
      <c r="G81" s="99" t="str">
        <f ca="1">+VLOOKUP($A81,Casalta!$A:$AE,6,0)</f>
        <v>Christian Bettoni</v>
      </c>
      <c r="H81" s="98">
        <f ca="1">+VLOOKUP($A81,Casalta!$A:$AE,18,0)</f>
        <v>0</v>
      </c>
      <c r="I81" s="98">
        <f ca="1">+VLOOKUP($A81,Casalta!$A:$AE,19,0)</f>
        <v>0</v>
      </c>
      <c r="J81" s="98">
        <f ca="1">+VLOOKUP($A81,Casalta!$A:$AE,20,0)</f>
        <v>85</v>
      </c>
      <c r="K81" s="100">
        <f ca="1">+VLOOKUP($A81,Casalta!$A:$AE,10,0)</f>
        <v>0</v>
      </c>
      <c r="L81" s="100">
        <f ca="1">+VLOOKUP($A81,Casalta!$A:$AE,14,0)</f>
        <v>1600</v>
      </c>
      <c r="M81" s="98">
        <f ca="1">+VLOOKUP($A81,Casalta!$A:$AE,9,0)</f>
        <v>825</v>
      </c>
      <c r="N81" s="98">
        <f ca="1">+VLOOKUP($A81,Casalta!$A:$AE,23,0)</f>
        <v>1</v>
      </c>
      <c r="O81" s="98">
        <f ca="1">+VLOOKUP($A81,Casalta!$A:$AE,25,0)</f>
        <v>2</v>
      </c>
      <c r="P81" s="101">
        <f ca="1">+VLOOKUP($A81,Casalta!$A:$AE,26,0)</f>
        <v>0</v>
      </c>
      <c r="Q81" s="102" t="str">
        <f ca="1">+VLOOKUP($A81,Casalta!$A:$AE,27,0)</f>
        <v>72</v>
      </c>
      <c r="R81" s="98" t="str">
        <f ca="1">+VLOOKUP($A81,Casalta!$A:$AE,28,0)</f>
        <v>21</v>
      </c>
      <c r="S81" s="103">
        <f ca="1">+VLOOKUP($A81,Casalta!$A:$AE,29,0)</f>
        <v>-783.71810465530018</v>
      </c>
      <c r="T81" s="98" t="str">
        <f ca="1">IFERROR(VLOOKUP($A81,Casalta!$A:$AE,31,0),"")</f>
        <v>manter</v>
      </c>
      <c r="U81" s="98" t="str">
        <f ca="1">+VLOOKUP(C81,ZAP!A$2:D174,4,0)</f>
        <v>Padrão</v>
      </c>
      <c r="V81" s="103">
        <f t="shared" ca="1" si="2"/>
        <v>799.61538461538464</v>
      </c>
      <c r="W81" s="103"/>
      <c r="X81" s="97" t="str">
        <f t="shared" ca="1" si="3"/>
        <v>http://www.casaltaimoveis.com.br/imovel/ap/SA0040</v>
      </c>
    </row>
    <row r="82" spans="1:24" x14ac:dyDescent="0.25">
      <c r="A82" s="98">
        <v>77</v>
      </c>
      <c r="B82" s="124">
        <f ca="1">COUNTIF(Casalta!A:A,Rank!A82)</f>
        <v>1</v>
      </c>
      <c r="C82" s="98" t="str">
        <f ca="1">+VLOOKUP($A82,Casalta!A:C,2,0)</f>
        <v>CO0028</v>
      </c>
      <c r="D82" s="99" t="str">
        <f ca="1">+VLOOKUP($A82,Casalta!$A:$AE,3,0)</f>
        <v>Avenida Niemeyer,</v>
      </c>
      <c r="E82" s="99" t="str">
        <f ca="1">+VLOOKUP($A82,Casalta!$A:$AE,4,0)</f>
        <v>São Conrado</v>
      </c>
      <c r="F82" s="99" t="str">
        <f ca="1">+VLOOKUP($A82,Casalta!$A:$AE,7,0)</f>
        <v>Cobertura</v>
      </c>
      <c r="G82" s="99" t="str">
        <f ca="1">+VLOOKUP($A82,Casalta!$A:$AE,6,0)</f>
        <v>Christian Bettoni</v>
      </c>
      <c r="H82" s="98">
        <f ca="1">+VLOOKUP($A82,Casalta!$A:$AE,18,0)</f>
        <v>3</v>
      </c>
      <c r="I82" s="98">
        <f ca="1">+VLOOKUP($A82,Casalta!$A:$AE,19,0)</f>
        <v>2</v>
      </c>
      <c r="J82" s="98">
        <f ca="1">+VLOOKUP($A82,Casalta!$A:$AE,20,0)</f>
        <v>150</v>
      </c>
      <c r="K82" s="100">
        <f ca="1">+VLOOKUP($A82,Casalta!$A:$AE,10,0)</f>
        <v>1500000</v>
      </c>
      <c r="L82" s="100">
        <f ca="1">+VLOOKUP($A82,Casalta!$A:$AE,14,0)</f>
        <v>0</v>
      </c>
      <c r="M82" s="98">
        <f ca="1">+VLOOKUP($A82,Casalta!$A:$AE,9,0)</f>
        <v>829</v>
      </c>
      <c r="N82" s="98">
        <f ca="1">+VLOOKUP($A82,Casalta!$A:$AE,23,0)</f>
        <v>1</v>
      </c>
      <c r="O82" s="98">
        <f ca="1">+VLOOKUP($A82,Casalta!$A:$AE,25,0)</f>
        <v>0</v>
      </c>
      <c r="P82" s="101">
        <f ca="1">+VLOOKUP($A82,Casalta!$A:$AE,26,0)</f>
        <v>0</v>
      </c>
      <c r="Q82" s="102" t="str">
        <f ca="1">+VLOOKUP($A82,Casalta!$A:$AE,27,0)</f>
        <v>47</v>
      </c>
      <c r="R82" s="98" t="str">
        <f ca="1">+VLOOKUP($A82,Casalta!$A:$AE,28,0)</f>
        <v>28</v>
      </c>
      <c r="S82" s="103">
        <f ca="1">+VLOOKUP($A82,Casalta!$A:$AE,29,0)</f>
        <v>-806.71746987951803</v>
      </c>
      <c r="T82" s="98" t="str">
        <f ca="1">IFERROR(VLOOKUP($A82,Casalta!$A:$AE,31,0),"")</f>
        <v>manter</v>
      </c>
      <c r="U82" s="98" t="str">
        <f ca="1">+VLOOKUP(C82,ZAP!A$2:D175,4,0)</f>
        <v>Padrão</v>
      </c>
      <c r="V82" s="103">
        <f t="shared" ca="1" si="2"/>
        <v>803.49230769230769</v>
      </c>
      <c r="W82" s="103"/>
      <c r="X82" s="97" t="str">
        <f t="shared" ca="1" si="3"/>
        <v>http://www.casaltaimoveis.com.br/imovel/ap/CO0028</v>
      </c>
    </row>
    <row r="83" spans="1:24" x14ac:dyDescent="0.25">
      <c r="A83" s="98">
        <v>78</v>
      </c>
      <c r="B83" s="124">
        <f ca="1">COUNTIF(Casalta!A:A,Rank!A83)</f>
        <v>1</v>
      </c>
      <c r="C83" s="98" t="str">
        <f ca="1">+VLOOKUP($A83,Casalta!A:C,2,0)</f>
        <v>AP0516</v>
      </c>
      <c r="D83" s="99" t="str">
        <f ca="1">+VLOOKUP($A83,Casalta!$A:$AE,3,0)</f>
        <v>Rua Álvaro Alvim,</v>
      </c>
      <c r="E83" s="99" t="str">
        <f ca="1">+VLOOKUP($A83,Casalta!$A:$AE,4,0)</f>
        <v>Centro</v>
      </c>
      <c r="F83" s="99" t="str">
        <f ca="1">+VLOOKUP($A83,Casalta!$A:$AE,7,0)</f>
        <v>Apartamento</v>
      </c>
      <c r="G83" s="99" t="str">
        <f ca="1">+VLOOKUP($A83,Casalta!$A:$AE,6,0)</f>
        <v>Henrique Mota</v>
      </c>
      <c r="H83" s="98">
        <f ca="1">+VLOOKUP($A83,Casalta!$A:$AE,18,0)</f>
        <v>1</v>
      </c>
      <c r="I83" s="98">
        <f ca="1">+VLOOKUP($A83,Casalta!$A:$AE,19,0)</f>
        <v>0</v>
      </c>
      <c r="J83" s="98">
        <f ca="1">+VLOOKUP($A83,Casalta!$A:$AE,20,0)</f>
        <v>35</v>
      </c>
      <c r="K83" s="100">
        <f ca="1">+VLOOKUP($A83,Casalta!$A:$AE,10,0)</f>
        <v>110000</v>
      </c>
      <c r="L83" s="100">
        <f ca="1">+VLOOKUP($A83,Casalta!$A:$AE,14,0)</f>
        <v>0</v>
      </c>
      <c r="M83" s="98">
        <f ca="1">+VLOOKUP($A83,Casalta!$A:$AE,9,0)</f>
        <v>923</v>
      </c>
      <c r="N83" s="98">
        <f ca="1">+VLOOKUP($A83,Casalta!$A:$AE,23,0)</f>
        <v>1</v>
      </c>
      <c r="O83" s="98">
        <f ca="1">+VLOOKUP($A83,Casalta!$A:$AE,25,0)</f>
        <v>4</v>
      </c>
      <c r="P83" s="101">
        <f ca="1">+VLOOKUP($A83,Casalta!$A:$AE,26,0)</f>
        <v>0</v>
      </c>
      <c r="Q83" s="102" t="str">
        <f ca="1">+VLOOKUP($A83,Casalta!$A:$AE,27,0)</f>
        <v>256</v>
      </c>
      <c r="R83" s="98" t="str">
        <f ca="1">+VLOOKUP($A83,Casalta!$A:$AE,28,0)</f>
        <v>10</v>
      </c>
      <c r="S83" s="103">
        <f ca="1">+VLOOKUP($A83,Casalta!$A:$AE,29,0)</f>
        <v>-808.11754237288142</v>
      </c>
      <c r="T83" s="98" t="str">
        <f ca="1">IFERROR(VLOOKUP($A83,Casalta!$A:$AE,31,0),"")</f>
        <v>manter</v>
      </c>
      <c r="U83" s="98" t="str">
        <f ca="1">+VLOOKUP(C83,ZAP!A$2:D176,4,0)</f>
        <v>Padrão</v>
      </c>
      <c r="V83" s="103">
        <f t="shared" ca="1" si="2"/>
        <v>894.6</v>
      </c>
      <c r="W83" s="103"/>
      <c r="X83" s="97" t="str">
        <f t="shared" ca="1" si="3"/>
        <v>http://www.casaltaimoveis.com.br/imovel/ap/AP0516</v>
      </c>
    </row>
    <row r="84" spans="1:24" x14ac:dyDescent="0.25">
      <c r="A84" s="98">
        <v>79</v>
      </c>
      <c r="B84" s="124">
        <f ca="1">COUNTIF(Casalta!A:A,Rank!A84)</f>
        <v>1</v>
      </c>
      <c r="C84" s="98" t="str">
        <f ca="1">+VLOOKUP($A84,Casalta!A:C,2,0)</f>
        <v>AP0518</v>
      </c>
      <c r="D84" s="99" t="str">
        <f ca="1">+VLOOKUP($A84,Casalta!$A:$AE,3,0)</f>
        <v>Avenida Aquarela do Brasil,</v>
      </c>
      <c r="E84" s="99" t="str">
        <f ca="1">+VLOOKUP($A84,Casalta!$A:$AE,4,0)</f>
        <v>São Conrado</v>
      </c>
      <c r="F84" s="99" t="str">
        <f ca="1">+VLOOKUP($A84,Casalta!$A:$AE,7,0)</f>
        <v>Apartamento</v>
      </c>
      <c r="G84" s="99" t="str">
        <f ca="1">+VLOOKUP($A84,Casalta!$A:$AE,6,0)</f>
        <v>Henrique Mota</v>
      </c>
      <c r="H84" s="98">
        <f ca="1">+VLOOKUP($A84,Casalta!$A:$AE,18,0)</f>
        <v>3</v>
      </c>
      <c r="I84" s="98">
        <f ca="1">+VLOOKUP($A84,Casalta!$A:$AE,19,0)</f>
        <v>2</v>
      </c>
      <c r="J84" s="98">
        <f ca="1">+VLOOKUP($A84,Casalta!$A:$AE,20,0)</f>
        <v>140</v>
      </c>
      <c r="K84" s="100">
        <f ca="1">+VLOOKUP($A84,Casalta!$A:$AE,10,0)</f>
        <v>1200000</v>
      </c>
      <c r="L84" s="100">
        <f ca="1">+VLOOKUP($A84,Casalta!$A:$AE,14,0)</f>
        <v>0</v>
      </c>
      <c r="M84" s="98">
        <f ca="1">+VLOOKUP($A84,Casalta!$A:$AE,9,0)</f>
        <v>847</v>
      </c>
      <c r="N84" s="98">
        <f ca="1">+VLOOKUP($A84,Casalta!$A:$AE,23,0)</f>
        <v>1</v>
      </c>
      <c r="O84" s="98">
        <f ca="1">+VLOOKUP($A84,Casalta!$A:$AE,25,0)</f>
        <v>0</v>
      </c>
      <c r="P84" s="101">
        <f ca="1">+VLOOKUP($A84,Casalta!$A:$AE,26,0)</f>
        <v>0</v>
      </c>
      <c r="Q84" s="102" t="str">
        <f ca="1">+VLOOKUP($A84,Casalta!$A:$AE,27,0)</f>
        <v>10</v>
      </c>
      <c r="R84" s="98" t="str">
        <f ca="1">+VLOOKUP($A84,Casalta!$A:$AE,28,0)</f>
        <v>30</v>
      </c>
      <c r="S84" s="103">
        <f ca="1">+VLOOKUP($A84,Casalta!$A:$AE,29,0)</f>
        <v>-822.64791092258747</v>
      </c>
      <c r="T84" s="98" t="str">
        <f ca="1">IFERROR(VLOOKUP($A84,Casalta!$A:$AE,31,0),"")</f>
        <v>manter</v>
      </c>
      <c r="U84" s="98" t="str">
        <f ca="1">+VLOOKUP(C84,ZAP!A$2:D177,4,0)</f>
        <v>Padrão</v>
      </c>
      <c r="V84" s="103">
        <f t="shared" ca="1" si="2"/>
        <v>820.93846153846152</v>
      </c>
      <c r="W84" s="103"/>
      <c r="X84" s="97" t="str">
        <f t="shared" ca="1" si="3"/>
        <v>http://www.casaltaimoveis.com.br/imovel/ap/AP0518</v>
      </c>
    </row>
    <row r="85" spans="1:24" x14ac:dyDescent="0.25">
      <c r="A85" s="98">
        <v>80</v>
      </c>
      <c r="B85" s="124">
        <f ca="1">COUNTIF(Casalta!A:A,Rank!A85)</f>
        <v>1</v>
      </c>
      <c r="C85" s="98" t="str">
        <f ca="1">+VLOOKUP($A85,Casalta!A:C,2,0)</f>
        <v>AP0515</v>
      </c>
      <c r="D85" s="99" t="str">
        <f ca="1">+VLOOKUP($A85,Casalta!$A:$AE,3,0)</f>
        <v>Rua dos Inválidos,</v>
      </c>
      <c r="E85" s="99" t="str">
        <f ca="1">+VLOOKUP($A85,Casalta!$A:$AE,4,0)</f>
        <v>Centro</v>
      </c>
      <c r="F85" s="99" t="str">
        <f ca="1">+VLOOKUP($A85,Casalta!$A:$AE,7,0)</f>
        <v>Apartamento</v>
      </c>
      <c r="G85" s="99" t="str">
        <f ca="1">+VLOOKUP($A85,Casalta!$A:$AE,6,0)</f>
        <v>Henrique Mota</v>
      </c>
      <c r="H85" s="98">
        <f ca="1">+VLOOKUP($A85,Casalta!$A:$AE,18,0)</f>
        <v>2</v>
      </c>
      <c r="I85" s="98">
        <f ca="1">+VLOOKUP($A85,Casalta!$A:$AE,19,0)</f>
        <v>0</v>
      </c>
      <c r="J85" s="98">
        <f ca="1">+VLOOKUP($A85,Casalta!$A:$AE,20,0)</f>
        <v>50</v>
      </c>
      <c r="K85" s="100">
        <f ca="1">+VLOOKUP($A85,Casalta!$A:$AE,10,0)</f>
        <v>360000</v>
      </c>
      <c r="L85" s="100">
        <f ca="1">+VLOOKUP($A85,Casalta!$A:$AE,14,0)</f>
        <v>0</v>
      </c>
      <c r="M85" s="98">
        <f ca="1">+VLOOKUP($A85,Casalta!$A:$AE,9,0)</f>
        <v>943</v>
      </c>
      <c r="N85" s="98">
        <f ca="1">+VLOOKUP($A85,Casalta!$A:$AE,23,0)</f>
        <v>1</v>
      </c>
      <c r="O85" s="98">
        <f ca="1">+VLOOKUP($A85,Casalta!$A:$AE,25,0)</f>
        <v>1</v>
      </c>
      <c r="P85" s="101">
        <f ca="1">+VLOOKUP($A85,Casalta!$A:$AE,26,0)</f>
        <v>0</v>
      </c>
      <c r="Q85" s="102" t="str">
        <f ca="1">+VLOOKUP($A85,Casalta!$A:$AE,27,0)</f>
        <v>15</v>
      </c>
      <c r="R85" s="98" t="str">
        <f ca="1">+VLOOKUP($A85,Casalta!$A:$AE,28,0)</f>
        <v>13</v>
      </c>
      <c r="S85" s="103">
        <f ca="1">+VLOOKUP($A85,Casalta!$A:$AE,29,0)</f>
        <v>-830.52627118644068</v>
      </c>
      <c r="T85" s="98" t="str">
        <f ca="1">IFERROR(VLOOKUP($A85,Casalta!$A:$AE,31,0),"")</f>
        <v>manter</v>
      </c>
      <c r="U85" s="98" t="str">
        <f ca="1">+VLOOKUP(C85,ZAP!A$2:D178,4,0)</f>
        <v>Destaque</v>
      </c>
      <c r="V85" s="103">
        <f t="shared" ca="1" si="2"/>
        <v>913.98461538461538</v>
      </c>
      <c r="W85" s="103"/>
      <c r="X85" s="97" t="str">
        <f t="shared" ca="1" si="3"/>
        <v>http://www.casaltaimoveis.com.br/imovel/ap/AP0515</v>
      </c>
    </row>
    <row r="86" spans="1:24" x14ac:dyDescent="0.25">
      <c r="A86" s="98">
        <v>81</v>
      </c>
      <c r="B86" s="124">
        <f ca="1">COUNTIF(Casalta!A:A,Rank!A86)</f>
        <v>1</v>
      </c>
      <c r="C86" s="98" t="str">
        <f ca="1">+VLOOKUP($A86,Casalta!A:C,2,0)</f>
        <v>AP0529</v>
      </c>
      <c r="D86" s="99" t="str">
        <f ca="1">+VLOOKUP($A86,Casalta!$A:$AE,3,0)</f>
        <v>Rua Doutor Miguel Vieira Ferreira,</v>
      </c>
      <c r="E86" s="99" t="str">
        <f ca="1">+VLOOKUP($A86,Casalta!$A:$AE,4,0)</f>
        <v>Ramos</v>
      </c>
      <c r="F86" s="99" t="str">
        <f ca="1">+VLOOKUP($A86,Casalta!$A:$AE,7,0)</f>
        <v>Apartamento</v>
      </c>
      <c r="G86" s="99" t="str">
        <f ca="1">+VLOOKUP($A86,Casalta!$A:$AE,6,0)</f>
        <v>Danilo Jr</v>
      </c>
      <c r="H86" s="98">
        <f ca="1">+VLOOKUP($A86,Casalta!$A:$AE,18,0)</f>
        <v>2</v>
      </c>
      <c r="I86" s="98">
        <f ca="1">+VLOOKUP($A86,Casalta!$A:$AE,19,0)</f>
        <v>0</v>
      </c>
      <c r="J86" s="98">
        <f ca="1">+VLOOKUP($A86,Casalta!$A:$AE,20,0)</f>
        <v>85</v>
      </c>
      <c r="K86" s="100">
        <f ca="1">+VLOOKUP($A86,Casalta!$A:$AE,10,0)</f>
        <v>0</v>
      </c>
      <c r="L86" s="100">
        <f ca="1">+VLOOKUP($A86,Casalta!$A:$AE,14,0)</f>
        <v>1200</v>
      </c>
      <c r="M86" s="98">
        <f ca="1">+VLOOKUP($A86,Casalta!$A:$AE,9,0)</f>
        <v>784</v>
      </c>
      <c r="N86" s="98">
        <f ca="1">+VLOOKUP($A86,Casalta!$A:$AE,23,0)</f>
        <v>1</v>
      </c>
      <c r="O86" s="98">
        <f ca="1">+VLOOKUP($A86,Casalta!$A:$AE,25,0)</f>
        <v>5</v>
      </c>
      <c r="P86" s="101">
        <f ca="1">+VLOOKUP($A86,Casalta!$A:$AE,26,0)</f>
        <v>0</v>
      </c>
      <c r="Q86" s="102">
        <f ca="1">+VLOOKUP($A86,Casalta!$A:$AE,27,0)</f>
        <v>1</v>
      </c>
      <c r="R86" s="98">
        <f ca="1">+VLOOKUP($A86,Casalta!$A:$AE,28,0)</f>
        <v>1</v>
      </c>
      <c r="S86" s="103">
        <f ca="1">+VLOOKUP($A86,Casalta!$A:$AE,29,0)</f>
        <v>-833.3570627942795</v>
      </c>
      <c r="T86" s="98" t="str">
        <f ca="1">IFERROR(VLOOKUP($A86,Casalta!$A:$AE,31,0),"")</f>
        <v>Não anunciar</v>
      </c>
      <c r="U86" s="98" t="e">
        <f ca="1">+VLOOKUP(C86,ZAP!A$2:D179,4,0)</f>
        <v>#N/A</v>
      </c>
      <c r="V86" s="103">
        <f t="shared" ca="1" si="2"/>
        <v>759.87692307692305</v>
      </c>
      <c r="W86" s="103"/>
      <c r="X86" s="97" t="str">
        <f t="shared" ca="1" si="3"/>
        <v>http://www.casaltaimoveis.com.br/imovel/ap/AP0529</v>
      </c>
    </row>
    <row r="87" spans="1:24" x14ac:dyDescent="0.25">
      <c r="A87" s="98">
        <v>82</v>
      </c>
      <c r="B87" s="124">
        <f ca="1">COUNTIF(Casalta!A:A,Rank!A87)</f>
        <v>1</v>
      </c>
      <c r="C87" s="98" t="str">
        <f ca="1">+VLOOKUP($A87,Casalta!A:C,2,0)</f>
        <v>GA0009</v>
      </c>
      <c r="D87" s="99" t="str">
        <f ca="1">+VLOOKUP($A87,Casalta!$A:$AE,3,0)</f>
        <v>Rua do Couto,</v>
      </c>
      <c r="E87" s="99" t="str">
        <f ca="1">+VLOOKUP($A87,Casalta!$A:$AE,4,0)</f>
        <v>Penha</v>
      </c>
      <c r="F87" s="99" t="str">
        <f ca="1">+VLOOKUP($A87,Casalta!$A:$AE,7,0)</f>
        <v>Galpão</v>
      </c>
      <c r="G87" s="99" t="str">
        <f ca="1">+VLOOKUP($A87,Casalta!$A:$AE,6,0)</f>
        <v>Christian Bettoni</v>
      </c>
      <c r="H87" s="98">
        <f ca="1">+VLOOKUP($A87,Casalta!$A:$AE,18,0)</f>
        <v>0</v>
      </c>
      <c r="I87" s="98">
        <f ca="1">+VLOOKUP($A87,Casalta!$A:$AE,19,0)</f>
        <v>0</v>
      </c>
      <c r="J87" s="98">
        <f ca="1">+VLOOKUP($A87,Casalta!$A:$AE,20,0)</f>
        <v>2000</v>
      </c>
      <c r="K87" s="100">
        <f ca="1">+VLOOKUP($A87,Casalta!$A:$AE,10,0)</f>
        <v>3150000</v>
      </c>
      <c r="L87" s="100">
        <f ca="1">+VLOOKUP($A87,Casalta!$A:$AE,14,0)</f>
        <v>0</v>
      </c>
      <c r="M87" s="98">
        <f ca="1">+VLOOKUP($A87,Casalta!$A:$AE,9,0)</f>
        <v>829</v>
      </c>
      <c r="N87" s="98">
        <f ca="1">+VLOOKUP($A87,Casalta!$A:$AE,23,0)</f>
        <v>1</v>
      </c>
      <c r="O87" s="98">
        <f ca="1">+VLOOKUP($A87,Casalta!$A:$AE,25,0)</f>
        <v>0</v>
      </c>
      <c r="P87" s="101">
        <f ca="1">+VLOOKUP($A87,Casalta!$A:$AE,26,0)</f>
        <v>0</v>
      </c>
      <c r="Q87" s="102" t="str">
        <f ca="1">+VLOOKUP($A87,Casalta!$A:$AE,27,0)</f>
        <v>9</v>
      </c>
      <c r="R87" s="98" t="str">
        <f ca="1">+VLOOKUP($A87,Casalta!$A:$AE,28,0)</f>
        <v>32</v>
      </c>
      <c r="S87" s="103">
        <f ca="1">+VLOOKUP($A87,Casalta!$A:$AE,29,0)</f>
        <v>-838.78287092882988</v>
      </c>
      <c r="T87" s="98" t="str">
        <f ca="1">IFERROR(VLOOKUP($A87,Casalta!$A:$AE,31,0),"")</f>
        <v>retirar</v>
      </c>
      <c r="U87" s="98" t="str">
        <f ca="1">+VLOOKUP(C87,ZAP!A$2:D180,4,0)</f>
        <v>Padrão</v>
      </c>
      <c r="V87" s="103">
        <f t="shared" ca="1" si="2"/>
        <v>803.49230769230769</v>
      </c>
      <c r="W87" s="103"/>
      <c r="X87" s="97" t="str">
        <f t="shared" ca="1" si="3"/>
        <v>http://www.casaltaimoveis.com.br/imovel/ap/GA0009</v>
      </c>
    </row>
    <row r="88" spans="1:24" x14ac:dyDescent="0.25">
      <c r="A88" s="98">
        <v>83</v>
      </c>
      <c r="B88" s="124">
        <f ca="1">COUNTIF(Casalta!A:A,Rank!A88)</f>
        <v>1</v>
      </c>
      <c r="C88" s="98" t="str">
        <f ca="1">+VLOOKUP($A88,Casalta!A:C,2,0)</f>
        <v>SA0050</v>
      </c>
      <c r="D88" s="99" t="str">
        <f ca="1">+VLOOKUP($A88,Casalta!$A:$AE,3,0)</f>
        <v>Rua Haddock Lobo,</v>
      </c>
      <c r="E88" s="99" t="str">
        <f ca="1">+VLOOKUP($A88,Casalta!$A:$AE,4,0)</f>
        <v>Estácio</v>
      </c>
      <c r="F88" s="99" t="str">
        <f ca="1">+VLOOKUP($A88,Casalta!$A:$AE,7,0)</f>
        <v>Sala</v>
      </c>
      <c r="G88" s="99" t="str">
        <f ca="1">+VLOOKUP($A88,Casalta!$A:$AE,6,0)</f>
        <v>Adjarnes Roque</v>
      </c>
      <c r="H88" s="98">
        <f ca="1">+VLOOKUP($A88,Casalta!$A:$AE,18,0)</f>
        <v>0</v>
      </c>
      <c r="I88" s="98">
        <f ca="1">+VLOOKUP($A88,Casalta!$A:$AE,19,0)</f>
        <v>2</v>
      </c>
      <c r="J88" s="98">
        <f ca="1">+VLOOKUP($A88,Casalta!$A:$AE,20,0)</f>
        <v>34</v>
      </c>
      <c r="K88" s="100">
        <f ca="1">+VLOOKUP($A88,Casalta!$A:$AE,10,0)</f>
        <v>160000</v>
      </c>
      <c r="L88" s="100">
        <f ca="1">+VLOOKUP($A88,Casalta!$A:$AE,14,0)</f>
        <v>450</v>
      </c>
      <c r="M88" s="98">
        <f ca="1">+VLOOKUP($A88,Casalta!$A:$AE,9,0)</f>
        <v>840</v>
      </c>
      <c r="N88" s="98">
        <f ca="1">+VLOOKUP($A88,Casalta!$A:$AE,23,0)</f>
        <v>1</v>
      </c>
      <c r="O88" s="98">
        <f ca="1">+VLOOKUP($A88,Casalta!$A:$AE,25,0)</f>
        <v>2</v>
      </c>
      <c r="P88" s="101">
        <f ca="1">+VLOOKUP($A88,Casalta!$A:$AE,26,0)</f>
        <v>0</v>
      </c>
      <c r="Q88" s="102">
        <f ca="1">+VLOOKUP($A88,Casalta!$A:$AE,27,0)</f>
        <v>1</v>
      </c>
      <c r="R88" s="98">
        <f ca="1">+VLOOKUP($A88,Casalta!$A:$AE,28,0)</f>
        <v>1</v>
      </c>
      <c r="S88" s="103">
        <f ca="1">+VLOOKUP($A88,Casalta!$A:$AE,29,0)</f>
        <v>-883.72342604651158</v>
      </c>
      <c r="T88" s="98" t="str">
        <f ca="1">IFERROR(VLOOKUP($A88,Casalta!$A:$AE,31,0),"")</f>
        <v>Não anunciar</v>
      </c>
      <c r="U88" s="98" t="e">
        <f ca="1">+VLOOKUP(C88,ZAP!A$2:D181,4,0)</f>
        <v>#N/A</v>
      </c>
      <c r="V88" s="103">
        <f t="shared" ca="1" si="2"/>
        <v>814.15384615384619</v>
      </c>
      <c r="W88" s="103"/>
      <c r="X88" s="97" t="str">
        <f t="shared" ca="1" si="3"/>
        <v>http://www.casaltaimoveis.com.br/imovel/ap/SA0050</v>
      </c>
    </row>
    <row r="89" spans="1:24" x14ac:dyDescent="0.25">
      <c r="A89" s="98">
        <v>84</v>
      </c>
      <c r="B89" s="124">
        <f ca="1">COUNTIF(Casalta!A:A,Rank!A89)</f>
        <v>1</v>
      </c>
      <c r="C89" s="98" t="str">
        <f ca="1">+VLOOKUP($A89,Casalta!A:C,2,0)</f>
        <v>AP0343</v>
      </c>
      <c r="D89" s="99" t="str">
        <f ca="1">+VLOOKUP($A89,Casalta!$A:$AE,3,0)</f>
        <v>Rua Barão do Bom Retiro,</v>
      </c>
      <c r="E89" s="99" t="str">
        <f ca="1">+VLOOKUP($A89,Casalta!$A:$AE,4,0)</f>
        <v>Grajaú</v>
      </c>
      <c r="F89" s="99" t="str">
        <f ca="1">+VLOOKUP($A89,Casalta!$A:$AE,7,0)</f>
        <v>Apartamento</v>
      </c>
      <c r="G89" s="99" t="str">
        <f ca="1">+VLOOKUP($A89,Casalta!$A:$AE,6,0)</f>
        <v>Christian Bettoni</v>
      </c>
      <c r="H89" s="98">
        <f ca="1">+VLOOKUP($A89,Casalta!$A:$AE,18,0)</f>
        <v>2</v>
      </c>
      <c r="I89" s="98">
        <f ca="1">+VLOOKUP($A89,Casalta!$A:$AE,19,0)</f>
        <v>0</v>
      </c>
      <c r="J89" s="98">
        <f ca="1">+VLOOKUP($A89,Casalta!$A:$AE,20,0)</f>
        <v>61</v>
      </c>
      <c r="K89" s="100">
        <f ca="1">+VLOOKUP($A89,Casalta!$A:$AE,10,0)</f>
        <v>310000</v>
      </c>
      <c r="L89" s="100">
        <f ca="1">+VLOOKUP($A89,Casalta!$A:$AE,14,0)</f>
        <v>0</v>
      </c>
      <c r="M89" s="98">
        <f ca="1">+VLOOKUP($A89,Casalta!$A:$AE,9,0)</f>
        <v>924</v>
      </c>
      <c r="N89" s="98">
        <f ca="1">+VLOOKUP($A89,Casalta!$A:$AE,23,0)</f>
        <v>1</v>
      </c>
      <c r="O89" s="98">
        <f ca="1">+VLOOKUP($A89,Casalta!$A:$AE,25,0)</f>
        <v>0</v>
      </c>
      <c r="P89" s="101">
        <f ca="1">+VLOOKUP($A89,Casalta!$A:$AE,26,0)</f>
        <v>0</v>
      </c>
      <c r="Q89" s="102">
        <f ca="1">+VLOOKUP($A89,Casalta!$A:$AE,27,0)</f>
        <v>1</v>
      </c>
      <c r="R89" s="98">
        <f ca="1">+VLOOKUP($A89,Casalta!$A:$AE,28,0)</f>
        <v>1</v>
      </c>
      <c r="S89" s="103">
        <f ca="1">+VLOOKUP($A89,Casalta!$A:$AE,29,0)</f>
        <v>-931.92147151621384</v>
      </c>
      <c r="T89" s="98" t="str">
        <f ca="1">IFERROR(VLOOKUP($A89,Casalta!$A:$AE,31,0),"")</f>
        <v>Não anunciar</v>
      </c>
      <c r="U89" s="98" t="e">
        <f ca="1">+VLOOKUP(C89,ZAP!A$2:D182,4,0)</f>
        <v>#N/A</v>
      </c>
      <c r="V89" s="103">
        <f t="shared" ca="1" si="2"/>
        <v>895.56923076923078</v>
      </c>
      <c r="W89" s="103"/>
      <c r="X89" s="97" t="str">
        <f t="shared" ca="1" si="3"/>
        <v>http://www.casaltaimoveis.com.br/imovel/ap/AP0343</v>
      </c>
    </row>
    <row r="90" spans="1:24" x14ac:dyDescent="0.25">
      <c r="A90" s="98">
        <v>85</v>
      </c>
      <c r="B90" s="124">
        <f ca="1">COUNTIF(Casalta!A:A,Rank!A90)</f>
        <v>422</v>
      </c>
      <c r="C90" s="98" t="str">
        <f ca="1">+VLOOKUP($A90,Casalta!A:C,2,0)</f>
        <v/>
      </c>
      <c r="D90" s="99" t="e">
        <f ca="1">+VLOOKUP($A90,Casalta!$A:$AE,3,0)</f>
        <v>#VALUE!</v>
      </c>
      <c r="E90" s="99">
        <f ca="1">+VLOOKUP($A90,Casalta!$A:$AE,4,0)</f>
        <v>0</v>
      </c>
      <c r="F90" s="99">
        <f ca="1">+VLOOKUP($A90,Casalta!$A:$AE,7,0)</f>
        <v>0</v>
      </c>
      <c r="G90" s="99">
        <f ca="1">+VLOOKUP($A90,Casalta!$A:$AE,6,0)</f>
        <v>0</v>
      </c>
      <c r="H90" s="98">
        <f ca="1">+VLOOKUP($A90,Casalta!$A:$AE,18,0)</f>
        <v>0</v>
      </c>
      <c r="I90" s="98">
        <f ca="1">+VLOOKUP($A90,Casalta!$A:$AE,19,0)</f>
        <v>0</v>
      </c>
      <c r="J90" s="98">
        <f ca="1">+VLOOKUP($A90,Casalta!$A:$AE,20,0)</f>
        <v>0</v>
      </c>
      <c r="K90" s="100">
        <f ca="1">+VLOOKUP($A90,Casalta!$A:$AE,10,0)</f>
        <v>0</v>
      </c>
      <c r="L90" s="100">
        <f ca="1">+VLOOKUP($A90,Casalta!$A:$AE,14,0)</f>
        <v>0</v>
      </c>
      <c r="M90" s="98">
        <f ca="1">+VLOOKUP($A90,Casalta!$A:$AE,9,0)</f>
        <v>45488</v>
      </c>
      <c r="N90" s="98">
        <f ca="1">+VLOOKUP($A90,Casalta!$A:$AE,23,0)</f>
        <v>1</v>
      </c>
      <c r="O90" s="98">
        <f ca="1">+VLOOKUP($A90,Casalta!$A:$AE,25,0)</f>
        <v>1048347</v>
      </c>
      <c r="P90" s="101">
        <f ca="1">+VLOOKUP($A90,Casalta!$A:$AE,26,0)</f>
        <v>1048172</v>
      </c>
      <c r="Q90" s="102">
        <f ca="1">+VLOOKUP($A90,Casalta!$A:$AE,27,0)</f>
        <v>1</v>
      </c>
      <c r="R90" s="98">
        <f ca="1">+VLOOKUP($A90,Casalta!$A:$AE,28,0)</f>
        <v>1</v>
      </c>
      <c r="S90" s="103">
        <f ca="1">+VLOOKUP($A90,Casalta!$A:$AE,29,0)</f>
        <v>-9999999999</v>
      </c>
      <c r="T90" s="98" t="str">
        <f ca="1">IFERROR(VLOOKUP($A90,Casalta!$A:$AE,31,0),"")</f>
        <v/>
      </c>
      <c r="U90" s="98" t="e">
        <f ca="1">+VLOOKUP(C90,ZAP!A$2:D183,4,0)</f>
        <v>#N/A</v>
      </c>
      <c r="V90" s="103">
        <f t="shared" ca="1" si="2"/>
        <v>44088.369230769233</v>
      </c>
      <c r="W90" s="103"/>
      <c r="X90" s="97" t="str">
        <f t="shared" ca="1" si="3"/>
        <v>http://www.casaltaimoveis.com.br/imovel/ap/</v>
      </c>
    </row>
    <row r="91" spans="1:24" x14ac:dyDescent="0.25">
      <c r="A91" s="98">
        <v>86</v>
      </c>
      <c r="B91" s="124">
        <f ca="1">COUNTIF(Casalta!A:A,Rank!A91)</f>
        <v>0</v>
      </c>
      <c r="C91" s="98" t="e">
        <f ca="1">+VLOOKUP($A91,Casalta!A:C,2,0)</f>
        <v>#N/A</v>
      </c>
      <c r="D91" s="99" t="e">
        <f ca="1">+VLOOKUP($A91,Casalta!$A:$AE,3,0)</f>
        <v>#N/A</v>
      </c>
      <c r="E91" s="99" t="e">
        <f ca="1">+VLOOKUP($A91,Casalta!$A:$AE,4,0)</f>
        <v>#N/A</v>
      </c>
      <c r="F91" s="99" t="e">
        <f ca="1">+VLOOKUP($A91,Casalta!$A:$AE,7,0)</f>
        <v>#N/A</v>
      </c>
      <c r="G91" s="99" t="e">
        <f ca="1">+VLOOKUP($A91,Casalta!$A:$AE,6,0)</f>
        <v>#N/A</v>
      </c>
      <c r="H91" s="98" t="e">
        <f ca="1">+VLOOKUP($A91,Casalta!$A:$AE,18,0)</f>
        <v>#N/A</v>
      </c>
      <c r="I91" s="98" t="e">
        <f ca="1">+VLOOKUP($A91,Casalta!$A:$AE,19,0)</f>
        <v>#N/A</v>
      </c>
      <c r="J91" s="98" t="e">
        <f ca="1">+VLOOKUP($A91,Casalta!$A:$AE,20,0)</f>
        <v>#N/A</v>
      </c>
      <c r="K91" s="100" t="e">
        <f ca="1">+VLOOKUP($A91,Casalta!$A:$AE,10,0)</f>
        <v>#N/A</v>
      </c>
      <c r="L91" s="100" t="e">
        <f ca="1">+VLOOKUP($A91,Casalta!$A:$AE,14,0)</f>
        <v>#N/A</v>
      </c>
      <c r="M91" s="98" t="e">
        <f ca="1">+VLOOKUP($A91,Casalta!$A:$AE,9,0)</f>
        <v>#N/A</v>
      </c>
      <c r="N91" s="98" t="e">
        <f ca="1">+VLOOKUP($A91,Casalta!$A:$AE,23,0)</f>
        <v>#N/A</v>
      </c>
      <c r="O91" s="98" t="e">
        <f ca="1">+VLOOKUP($A91,Casalta!$A:$AE,25,0)</f>
        <v>#N/A</v>
      </c>
      <c r="P91" s="101" t="e">
        <f ca="1">+VLOOKUP($A91,Casalta!$A:$AE,26,0)</f>
        <v>#N/A</v>
      </c>
      <c r="Q91" s="102" t="e">
        <f ca="1">+VLOOKUP($A91,Casalta!$A:$AE,27,0)</f>
        <v>#N/A</v>
      </c>
      <c r="R91" s="98" t="e">
        <f ca="1">+VLOOKUP($A91,Casalta!$A:$AE,28,0)</f>
        <v>#N/A</v>
      </c>
      <c r="S91" s="103" t="e">
        <f ca="1">+VLOOKUP($A91,Casalta!$A:$AE,29,0)</f>
        <v>#N/A</v>
      </c>
      <c r="T91" s="98" t="str">
        <f ca="1">IFERROR(VLOOKUP($A91,Casalta!$A:$AE,31,0),"")</f>
        <v/>
      </c>
      <c r="U91" s="98" t="e">
        <f ca="1">+VLOOKUP(C91,ZAP!A$2:D184,4,0)</f>
        <v>#N/A</v>
      </c>
      <c r="V91" s="103" t="e">
        <f t="shared" ca="1" si="2"/>
        <v>#N/A</v>
      </c>
      <c r="W91" s="103"/>
      <c r="X91" s="97" t="e">
        <f t="shared" ca="1" si="3"/>
        <v>#N/A</v>
      </c>
    </row>
    <row r="92" spans="1:24" x14ac:dyDescent="0.25">
      <c r="A92" s="98">
        <v>87</v>
      </c>
      <c r="B92" s="124">
        <f ca="1">COUNTIF(Casalta!A:A,Rank!A92)</f>
        <v>0</v>
      </c>
      <c r="C92" s="98" t="e">
        <f ca="1">+VLOOKUP($A92,Casalta!A:C,2,0)</f>
        <v>#N/A</v>
      </c>
      <c r="D92" s="99" t="e">
        <f ca="1">+VLOOKUP($A92,Casalta!$A:$AE,3,0)</f>
        <v>#N/A</v>
      </c>
      <c r="E92" s="99" t="e">
        <f ca="1">+VLOOKUP($A92,Casalta!$A:$AE,4,0)</f>
        <v>#N/A</v>
      </c>
      <c r="F92" s="99" t="e">
        <f ca="1">+VLOOKUP($A92,Casalta!$A:$AE,7,0)</f>
        <v>#N/A</v>
      </c>
      <c r="G92" s="99" t="e">
        <f ca="1">+VLOOKUP($A92,Casalta!$A:$AE,6,0)</f>
        <v>#N/A</v>
      </c>
      <c r="H92" s="98" t="e">
        <f ca="1">+VLOOKUP($A92,Casalta!$A:$AE,18,0)</f>
        <v>#N/A</v>
      </c>
      <c r="I92" s="98" t="e">
        <f ca="1">+VLOOKUP($A92,Casalta!$A:$AE,19,0)</f>
        <v>#N/A</v>
      </c>
      <c r="J92" s="98" t="e">
        <f ca="1">+VLOOKUP($A92,Casalta!$A:$AE,20,0)</f>
        <v>#N/A</v>
      </c>
      <c r="K92" s="100" t="e">
        <f ca="1">+VLOOKUP($A92,Casalta!$A:$AE,10,0)</f>
        <v>#N/A</v>
      </c>
      <c r="L92" s="100" t="e">
        <f ca="1">+VLOOKUP($A92,Casalta!$A:$AE,14,0)</f>
        <v>#N/A</v>
      </c>
      <c r="M92" s="98" t="e">
        <f ca="1">+VLOOKUP($A92,Casalta!$A:$AE,9,0)</f>
        <v>#N/A</v>
      </c>
      <c r="N92" s="98" t="e">
        <f ca="1">+VLOOKUP($A92,Casalta!$A:$AE,23,0)</f>
        <v>#N/A</v>
      </c>
      <c r="O92" s="98" t="e">
        <f ca="1">+VLOOKUP($A92,Casalta!$A:$AE,25,0)</f>
        <v>#N/A</v>
      </c>
      <c r="P92" s="101" t="e">
        <f ca="1">+VLOOKUP($A92,Casalta!$A:$AE,26,0)</f>
        <v>#N/A</v>
      </c>
      <c r="Q92" s="102" t="e">
        <f ca="1">+VLOOKUP($A92,Casalta!$A:$AE,27,0)</f>
        <v>#N/A</v>
      </c>
      <c r="R92" s="98" t="e">
        <f ca="1">+VLOOKUP($A92,Casalta!$A:$AE,28,0)</f>
        <v>#N/A</v>
      </c>
      <c r="S92" s="103" t="e">
        <f ca="1">+VLOOKUP($A92,Casalta!$A:$AE,29,0)</f>
        <v>#N/A</v>
      </c>
      <c r="T92" s="98" t="str">
        <f ca="1">IFERROR(VLOOKUP($A92,Casalta!$A:$AE,31,0),"")</f>
        <v/>
      </c>
      <c r="U92" s="98" t="e">
        <f ca="1">+VLOOKUP(C92,ZAP!A$2:D185,4,0)</f>
        <v>#N/A</v>
      </c>
      <c r="V92" s="103" t="e">
        <f t="shared" ca="1" si="2"/>
        <v>#N/A</v>
      </c>
      <c r="W92" s="103"/>
      <c r="X92" s="97" t="e">
        <f t="shared" ca="1" si="3"/>
        <v>#N/A</v>
      </c>
    </row>
    <row r="93" spans="1:24" x14ac:dyDescent="0.25">
      <c r="A93" s="98">
        <v>88</v>
      </c>
      <c r="B93" s="124">
        <f ca="1">COUNTIF(Casalta!A:A,Rank!A93)</f>
        <v>0</v>
      </c>
      <c r="C93" s="98" t="e">
        <f ca="1">+VLOOKUP($A93,Casalta!A:C,2,0)</f>
        <v>#N/A</v>
      </c>
      <c r="D93" s="99" t="e">
        <f ca="1">+VLOOKUP($A93,Casalta!$A:$AE,3,0)</f>
        <v>#N/A</v>
      </c>
      <c r="E93" s="99" t="e">
        <f ca="1">+VLOOKUP($A93,Casalta!$A:$AE,4,0)</f>
        <v>#N/A</v>
      </c>
      <c r="F93" s="99" t="e">
        <f ca="1">+VLOOKUP($A93,Casalta!$A:$AE,7,0)</f>
        <v>#N/A</v>
      </c>
      <c r="G93" s="99" t="e">
        <f ca="1">+VLOOKUP($A93,Casalta!$A:$AE,6,0)</f>
        <v>#N/A</v>
      </c>
      <c r="H93" s="98" t="e">
        <f ca="1">+VLOOKUP($A93,Casalta!$A:$AE,18,0)</f>
        <v>#N/A</v>
      </c>
      <c r="I93" s="98" t="e">
        <f ca="1">+VLOOKUP($A93,Casalta!$A:$AE,19,0)</f>
        <v>#N/A</v>
      </c>
      <c r="J93" s="98" t="e">
        <f ca="1">+VLOOKUP($A93,Casalta!$A:$AE,20,0)</f>
        <v>#N/A</v>
      </c>
      <c r="K93" s="100" t="e">
        <f ca="1">+VLOOKUP($A93,Casalta!$A:$AE,10,0)</f>
        <v>#N/A</v>
      </c>
      <c r="L93" s="100" t="e">
        <f ca="1">+VLOOKUP($A93,Casalta!$A:$AE,14,0)</f>
        <v>#N/A</v>
      </c>
      <c r="M93" s="98" t="e">
        <f ca="1">+VLOOKUP($A93,Casalta!$A:$AE,9,0)</f>
        <v>#N/A</v>
      </c>
      <c r="N93" s="98" t="e">
        <f ca="1">+VLOOKUP($A93,Casalta!$A:$AE,23,0)</f>
        <v>#N/A</v>
      </c>
      <c r="O93" s="98" t="e">
        <f ca="1">+VLOOKUP($A93,Casalta!$A:$AE,25,0)</f>
        <v>#N/A</v>
      </c>
      <c r="P93" s="101" t="e">
        <f ca="1">+VLOOKUP($A93,Casalta!$A:$AE,26,0)</f>
        <v>#N/A</v>
      </c>
      <c r="Q93" s="102" t="e">
        <f ca="1">+VLOOKUP($A93,Casalta!$A:$AE,27,0)</f>
        <v>#N/A</v>
      </c>
      <c r="R93" s="98" t="e">
        <f ca="1">+VLOOKUP($A93,Casalta!$A:$AE,28,0)</f>
        <v>#N/A</v>
      </c>
      <c r="S93" s="103" t="e">
        <f ca="1">+VLOOKUP($A93,Casalta!$A:$AE,29,0)</f>
        <v>#N/A</v>
      </c>
      <c r="T93" s="98" t="str">
        <f ca="1">IFERROR(VLOOKUP($A93,Casalta!$A:$AE,31,0),"")</f>
        <v/>
      </c>
      <c r="U93" s="98" t="e">
        <f ca="1">+VLOOKUP(C93,ZAP!A$2:D186,4,0)</f>
        <v>#N/A</v>
      </c>
      <c r="V93" s="103" t="e">
        <f t="shared" ca="1" si="2"/>
        <v>#N/A</v>
      </c>
      <c r="W93" s="103"/>
      <c r="X93" s="97" t="e">
        <f t="shared" ca="1" si="3"/>
        <v>#N/A</v>
      </c>
    </row>
    <row r="94" spans="1:24" x14ac:dyDescent="0.25">
      <c r="A94" s="98">
        <v>89</v>
      </c>
      <c r="B94" s="124">
        <f ca="1">COUNTIF(Casalta!A:A,Rank!A94)</f>
        <v>0</v>
      </c>
      <c r="C94" s="98" t="e">
        <f ca="1">+VLOOKUP($A94,Casalta!A:C,2,0)</f>
        <v>#N/A</v>
      </c>
      <c r="D94" s="99" t="e">
        <f ca="1">+VLOOKUP($A94,Casalta!$A:$AE,3,0)</f>
        <v>#N/A</v>
      </c>
      <c r="E94" s="99" t="e">
        <f ca="1">+VLOOKUP($A94,Casalta!$A:$AE,4,0)</f>
        <v>#N/A</v>
      </c>
      <c r="F94" s="99" t="e">
        <f ca="1">+VLOOKUP($A94,Casalta!$A:$AE,7,0)</f>
        <v>#N/A</v>
      </c>
      <c r="G94" s="99" t="e">
        <f ca="1">+VLOOKUP($A94,Casalta!$A:$AE,6,0)</f>
        <v>#N/A</v>
      </c>
      <c r="H94" s="98" t="e">
        <f ca="1">+VLOOKUP($A94,Casalta!$A:$AE,18,0)</f>
        <v>#N/A</v>
      </c>
      <c r="I94" s="98" t="e">
        <f ca="1">+VLOOKUP($A94,Casalta!$A:$AE,19,0)</f>
        <v>#N/A</v>
      </c>
      <c r="J94" s="98" t="e">
        <f ca="1">+VLOOKUP($A94,Casalta!$A:$AE,20,0)</f>
        <v>#N/A</v>
      </c>
      <c r="K94" s="100" t="e">
        <f ca="1">+VLOOKUP($A94,Casalta!$A:$AE,10,0)</f>
        <v>#N/A</v>
      </c>
      <c r="L94" s="100" t="e">
        <f ca="1">+VLOOKUP($A94,Casalta!$A:$AE,14,0)</f>
        <v>#N/A</v>
      </c>
      <c r="M94" s="98" t="e">
        <f ca="1">+VLOOKUP($A94,Casalta!$A:$AE,9,0)</f>
        <v>#N/A</v>
      </c>
      <c r="N94" s="98" t="e">
        <f ca="1">+VLOOKUP($A94,Casalta!$A:$AE,23,0)</f>
        <v>#N/A</v>
      </c>
      <c r="O94" s="98" t="e">
        <f ca="1">+VLOOKUP($A94,Casalta!$A:$AE,25,0)</f>
        <v>#N/A</v>
      </c>
      <c r="P94" s="101" t="e">
        <f ca="1">+VLOOKUP($A94,Casalta!$A:$AE,26,0)</f>
        <v>#N/A</v>
      </c>
      <c r="Q94" s="102" t="e">
        <f ca="1">+VLOOKUP($A94,Casalta!$A:$AE,27,0)</f>
        <v>#N/A</v>
      </c>
      <c r="R94" s="98" t="e">
        <f ca="1">+VLOOKUP($A94,Casalta!$A:$AE,28,0)</f>
        <v>#N/A</v>
      </c>
      <c r="S94" s="103" t="e">
        <f ca="1">+VLOOKUP($A94,Casalta!$A:$AE,29,0)</f>
        <v>#N/A</v>
      </c>
      <c r="T94" s="98" t="str">
        <f ca="1">IFERROR(VLOOKUP($A94,Casalta!$A:$AE,31,0),"")</f>
        <v/>
      </c>
      <c r="U94" s="98" t="e">
        <f ca="1">+VLOOKUP(C94,ZAP!A$2:D187,4,0)</f>
        <v>#N/A</v>
      </c>
      <c r="V94" s="103" t="e">
        <f t="shared" ca="1" si="2"/>
        <v>#N/A</v>
      </c>
      <c r="W94" s="103"/>
      <c r="X94" s="97" t="e">
        <f t="shared" ca="1" si="3"/>
        <v>#N/A</v>
      </c>
    </row>
    <row r="95" spans="1:24" x14ac:dyDescent="0.25">
      <c r="A95" s="98">
        <v>90</v>
      </c>
      <c r="B95" s="124">
        <f ca="1">COUNTIF(Casalta!A:A,Rank!A95)</f>
        <v>0</v>
      </c>
      <c r="C95" s="98" t="e">
        <f ca="1">+VLOOKUP($A95,Casalta!A:C,2,0)</f>
        <v>#N/A</v>
      </c>
      <c r="D95" s="99" t="e">
        <f ca="1">+VLOOKUP($A95,Casalta!$A:$AE,3,0)</f>
        <v>#N/A</v>
      </c>
      <c r="E95" s="99" t="e">
        <f ca="1">+VLOOKUP($A95,Casalta!$A:$AE,4,0)</f>
        <v>#N/A</v>
      </c>
      <c r="F95" s="99" t="e">
        <f ca="1">+VLOOKUP($A95,Casalta!$A:$AE,7,0)</f>
        <v>#N/A</v>
      </c>
      <c r="G95" s="99" t="e">
        <f ca="1">+VLOOKUP($A95,Casalta!$A:$AE,6,0)</f>
        <v>#N/A</v>
      </c>
      <c r="H95" s="98" t="e">
        <f ca="1">+VLOOKUP($A95,Casalta!$A:$AE,18,0)</f>
        <v>#N/A</v>
      </c>
      <c r="I95" s="98" t="e">
        <f ca="1">+VLOOKUP($A95,Casalta!$A:$AE,19,0)</f>
        <v>#N/A</v>
      </c>
      <c r="J95" s="98" t="e">
        <f ca="1">+VLOOKUP($A95,Casalta!$A:$AE,20,0)</f>
        <v>#N/A</v>
      </c>
      <c r="K95" s="100" t="e">
        <f ca="1">+VLOOKUP($A95,Casalta!$A:$AE,10,0)</f>
        <v>#N/A</v>
      </c>
      <c r="L95" s="100" t="e">
        <f ca="1">+VLOOKUP($A95,Casalta!$A:$AE,14,0)</f>
        <v>#N/A</v>
      </c>
      <c r="M95" s="98" t="e">
        <f ca="1">+VLOOKUP($A95,Casalta!$A:$AE,9,0)</f>
        <v>#N/A</v>
      </c>
      <c r="N95" s="98" t="e">
        <f ca="1">+VLOOKUP($A95,Casalta!$A:$AE,23,0)</f>
        <v>#N/A</v>
      </c>
      <c r="O95" s="98" t="e">
        <f ca="1">+VLOOKUP($A95,Casalta!$A:$AE,25,0)</f>
        <v>#N/A</v>
      </c>
      <c r="P95" s="101" t="e">
        <f ca="1">+VLOOKUP($A95,Casalta!$A:$AE,26,0)</f>
        <v>#N/A</v>
      </c>
      <c r="Q95" s="102" t="e">
        <f ca="1">+VLOOKUP($A95,Casalta!$A:$AE,27,0)</f>
        <v>#N/A</v>
      </c>
      <c r="R95" s="98" t="e">
        <f ca="1">+VLOOKUP($A95,Casalta!$A:$AE,28,0)</f>
        <v>#N/A</v>
      </c>
      <c r="S95" s="103" t="e">
        <f ca="1">+VLOOKUP($A95,Casalta!$A:$AE,29,0)</f>
        <v>#N/A</v>
      </c>
      <c r="T95" s="98" t="str">
        <f ca="1">IFERROR(VLOOKUP($A95,Casalta!$A:$AE,31,0),"")</f>
        <v/>
      </c>
      <c r="U95" s="98" t="e">
        <f ca="1">+VLOOKUP(C95,ZAP!A$2:D188,4,0)</f>
        <v>#N/A</v>
      </c>
      <c r="V95" s="103" t="e">
        <f t="shared" ca="1" si="2"/>
        <v>#N/A</v>
      </c>
      <c r="W95" s="103"/>
      <c r="X95" s="97" t="e">
        <f t="shared" ca="1" si="3"/>
        <v>#N/A</v>
      </c>
    </row>
    <row r="96" spans="1:24" x14ac:dyDescent="0.25">
      <c r="A96" s="98">
        <v>91</v>
      </c>
      <c r="B96" s="124">
        <f ca="1">COUNTIF(Casalta!A:A,Rank!A96)</f>
        <v>0</v>
      </c>
      <c r="C96" s="98" t="e">
        <f ca="1">+VLOOKUP($A96,Casalta!A:C,2,0)</f>
        <v>#N/A</v>
      </c>
      <c r="D96" s="99" t="e">
        <f ca="1">+VLOOKUP($A96,Casalta!$A:$AE,3,0)</f>
        <v>#N/A</v>
      </c>
      <c r="E96" s="99" t="e">
        <f ca="1">+VLOOKUP($A96,Casalta!$A:$AE,4,0)</f>
        <v>#N/A</v>
      </c>
      <c r="F96" s="99" t="e">
        <f ca="1">+VLOOKUP($A96,Casalta!$A:$AE,7,0)</f>
        <v>#N/A</v>
      </c>
      <c r="G96" s="99" t="e">
        <f ca="1">+VLOOKUP($A96,Casalta!$A:$AE,6,0)</f>
        <v>#N/A</v>
      </c>
      <c r="H96" s="98" t="e">
        <f ca="1">+VLOOKUP($A96,Casalta!$A:$AE,18,0)</f>
        <v>#N/A</v>
      </c>
      <c r="I96" s="98" t="e">
        <f ca="1">+VLOOKUP($A96,Casalta!$A:$AE,19,0)</f>
        <v>#N/A</v>
      </c>
      <c r="J96" s="98" t="e">
        <f ca="1">+VLOOKUP($A96,Casalta!$A:$AE,20,0)</f>
        <v>#N/A</v>
      </c>
      <c r="K96" s="100" t="e">
        <f ca="1">+VLOOKUP($A96,Casalta!$A:$AE,10,0)</f>
        <v>#N/A</v>
      </c>
      <c r="L96" s="100" t="e">
        <f ca="1">+VLOOKUP($A96,Casalta!$A:$AE,14,0)</f>
        <v>#N/A</v>
      </c>
      <c r="M96" s="98" t="e">
        <f ca="1">+VLOOKUP($A96,Casalta!$A:$AE,9,0)</f>
        <v>#N/A</v>
      </c>
      <c r="N96" s="98" t="e">
        <f ca="1">+VLOOKUP($A96,Casalta!$A:$AE,23,0)</f>
        <v>#N/A</v>
      </c>
      <c r="O96" s="98" t="e">
        <f ca="1">+VLOOKUP($A96,Casalta!$A:$AE,25,0)</f>
        <v>#N/A</v>
      </c>
      <c r="P96" s="101" t="e">
        <f ca="1">+VLOOKUP($A96,Casalta!$A:$AE,26,0)</f>
        <v>#N/A</v>
      </c>
      <c r="Q96" s="102" t="e">
        <f ca="1">+VLOOKUP($A96,Casalta!$A:$AE,27,0)</f>
        <v>#N/A</v>
      </c>
      <c r="R96" s="98" t="e">
        <f ca="1">+VLOOKUP($A96,Casalta!$A:$AE,28,0)</f>
        <v>#N/A</v>
      </c>
      <c r="S96" s="103" t="e">
        <f ca="1">+VLOOKUP($A96,Casalta!$A:$AE,29,0)</f>
        <v>#N/A</v>
      </c>
      <c r="T96" s="98" t="str">
        <f ca="1">IFERROR(VLOOKUP($A96,Casalta!$A:$AE,31,0),"")</f>
        <v/>
      </c>
      <c r="U96" s="98" t="e">
        <f ca="1">+VLOOKUP(C96,ZAP!A$2:D189,4,0)</f>
        <v>#N/A</v>
      </c>
      <c r="V96" s="103" t="e">
        <f t="shared" ca="1" si="2"/>
        <v>#N/A</v>
      </c>
      <c r="W96" s="103"/>
      <c r="X96" s="97" t="e">
        <f t="shared" ca="1" si="3"/>
        <v>#N/A</v>
      </c>
    </row>
    <row r="97" spans="1:24" x14ac:dyDescent="0.25">
      <c r="A97" s="98">
        <v>92</v>
      </c>
      <c r="B97" s="124">
        <f ca="1">COUNTIF(Casalta!A:A,Rank!A97)</f>
        <v>0</v>
      </c>
      <c r="C97" s="98" t="e">
        <f ca="1">+VLOOKUP($A97,Casalta!A:C,2,0)</f>
        <v>#N/A</v>
      </c>
      <c r="D97" s="99" t="e">
        <f ca="1">+VLOOKUP($A97,Casalta!$A:$AE,3,0)</f>
        <v>#N/A</v>
      </c>
      <c r="E97" s="99" t="e">
        <f ca="1">+VLOOKUP($A97,Casalta!$A:$AE,4,0)</f>
        <v>#N/A</v>
      </c>
      <c r="F97" s="99" t="e">
        <f ca="1">+VLOOKUP($A97,Casalta!$A:$AE,7,0)</f>
        <v>#N/A</v>
      </c>
      <c r="G97" s="99" t="e">
        <f ca="1">+VLOOKUP($A97,Casalta!$A:$AE,6,0)</f>
        <v>#N/A</v>
      </c>
      <c r="H97" s="98" t="e">
        <f ca="1">+VLOOKUP($A97,Casalta!$A:$AE,18,0)</f>
        <v>#N/A</v>
      </c>
      <c r="I97" s="98" t="e">
        <f ca="1">+VLOOKUP($A97,Casalta!$A:$AE,19,0)</f>
        <v>#N/A</v>
      </c>
      <c r="J97" s="98" t="e">
        <f ca="1">+VLOOKUP($A97,Casalta!$A:$AE,20,0)</f>
        <v>#N/A</v>
      </c>
      <c r="K97" s="100" t="e">
        <f ca="1">+VLOOKUP($A97,Casalta!$A:$AE,10,0)</f>
        <v>#N/A</v>
      </c>
      <c r="L97" s="100" t="e">
        <f ca="1">+VLOOKUP($A97,Casalta!$A:$AE,14,0)</f>
        <v>#N/A</v>
      </c>
      <c r="M97" s="98" t="e">
        <f ca="1">+VLOOKUP($A97,Casalta!$A:$AE,9,0)</f>
        <v>#N/A</v>
      </c>
      <c r="N97" s="98" t="e">
        <f ca="1">+VLOOKUP($A97,Casalta!$A:$AE,23,0)</f>
        <v>#N/A</v>
      </c>
      <c r="O97" s="98" t="e">
        <f ca="1">+VLOOKUP($A97,Casalta!$A:$AE,25,0)</f>
        <v>#N/A</v>
      </c>
      <c r="P97" s="101" t="e">
        <f ca="1">+VLOOKUP($A97,Casalta!$A:$AE,26,0)</f>
        <v>#N/A</v>
      </c>
      <c r="Q97" s="102" t="e">
        <f ca="1">+VLOOKUP($A97,Casalta!$A:$AE,27,0)</f>
        <v>#N/A</v>
      </c>
      <c r="R97" s="98" t="e">
        <f ca="1">+VLOOKUP($A97,Casalta!$A:$AE,28,0)</f>
        <v>#N/A</v>
      </c>
      <c r="S97" s="103" t="e">
        <f ca="1">+VLOOKUP($A97,Casalta!$A:$AE,29,0)</f>
        <v>#N/A</v>
      </c>
      <c r="T97" s="98" t="str">
        <f ca="1">IFERROR(VLOOKUP($A97,Casalta!$A:$AE,31,0),"")</f>
        <v/>
      </c>
      <c r="U97" s="98" t="e">
        <f ca="1">+VLOOKUP(C97,ZAP!A$2:D190,4,0)</f>
        <v>#N/A</v>
      </c>
      <c r="V97" s="103" t="e">
        <f t="shared" ca="1" si="2"/>
        <v>#N/A</v>
      </c>
      <c r="W97" s="103"/>
      <c r="X97" s="97" t="e">
        <f t="shared" ca="1" si="3"/>
        <v>#N/A</v>
      </c>
    </row>
    <row r="98" spans="1:24" x14ac:dyDescent="0.25">
      <c r="A98" s="98">
        <v>93</v>
      </c>
      <c r="B98" s="124">
        <f ca="1">COUNTIF(Casalta!A:A,Rank!A98)</f>
        <v>0</v>
      </c>
      <c r="C98" s="98" t="e">
        <f ca="1">+VLOOKUP($A98,Casalta!A:C,2,0)</f>
        <v>#N/A</v>
      </c>
      <c r="D98" s="99" t="e">
        <f ca="1">+VLOOKUP($A98,Casalta!$A:$AE,3,0)</f>
        <v>#N/A</v>
      </c>
      <c r="E98" s="99" t="e">
        <f ca="1">+VLOOKUP($A98,Casalta!$A:$AE,4,0)</f>
        <v>#N/A</v>
      </c>
      <c r="F98" s="99" t="e">
        <f ca="1">+VLOOKUP($A98,Casalta!$A:$AE,7,0)</f>
        <v>#N/A</v>
      </c>
      <c r="G98" s="99" t="e">
        <f ca="1">+VLOOKUP($A98,Casalta!$A:$AE,6,0)</f>
        <v>#N/A</v>
      </c>
      <c r="H98" s="98" t="e">
        <f ca="1">+VLOOKUP($A98,Casalta!$A:$AE,18,0)</f>
        <v>#N/A</v>
      </c>
      <c r="I98" s="98" t="e">
        <f ca="1">+VLOOKUP($A98,Casalta!$A:$AE,19,0)</f>
        <v>#N/A</v>
      </c>
      <c r="J98" s="98" t="e">
        <f ca="1">+VLOOKUP($A98,Casalta!$A:$AE,20,0)</f>
        <v>#N/A</v>
      </c>
      <c r="K98" s="100" t="e">
        <f ca="1">+VLOOKUP($A98,Casalta!$A:$AE,10,0)</f>
        <v>#N/A</v>
      </c>
      <c r="L98" s="100" t="e">
        <f ca="1">+VLOOKUP($A98,Casalta!$A:$AE,14,0)</f>
        <v>#N/A</v>
      </c>
      <c r="M98" s="98" t="e">
        <f ca="1">+VLOOKUP($A98,Casalta!$A:$AE,9,0)</f>
        <v>#N/A</v>
      </c>
      <c r="N98" s="98" t="e">
        <f ca="1">+VLOOKUP($A98,Casalta!$A:$AE,23,0)</f>
        <v>#N/A</v>
      </c>
      <c r="O98" s="98" t="e">
        <f ca="1">+VLOOKUP($A98,Casalta!$A:$AE,25,0)</f>
        <v>#N/A</v>
      </c>
      <c r="P98" s="101" t="e">
        <f ca="1">+VLOOKUP($A98,Casalta!$A:$AE,26,0)</f>
        <v>#N/A</v>
      </c>
      <c r="Q98" s="102" t="e">
        <f ca="1">+VLOOKUP($A98,Casalta!$A:$AE,27,0)</f>
        <v>#N/A</v>
      </c>
      <c r="R98" s="98" t="e">
        <f ca="1">+VLOOKUP($A98,Casalta!$A:$AE,28,0)</f>
        <v>#N/A</v>
      </c>
      <c r="S98" s="103" t="e">
        <f ca="1">+VLOOKUP($A98,Casalta!$A:$AE,29,0)</f>
        <v>#N/A</v>
      </c>
      <c r="T98" s="98" t="str">
        <f ca="1">IFERROR(VLOOKUP($A98,Casalta!$A:$AE,31,0),"")</f>
        <v/>
      </c>
      <c r="U98" s="98" t="e">
        <f ca="1">+VLOOKUP(C98,ZAP!A$2:D191,4,0)</f>
        <v>#N/A</v>
      </c>
      <c r="V98" s="103" t="e">
        <f t="shared" ca="1" si="2"/>
        <v>#N/A</v>
      </c>
      <c r="W98" s="103"/>
      <c r="X98" s="97" t="e">
        <f t="shared" ca="1" si="3"/>
        <v>#N/A</v>
      </c>
    </row>
    <row r="99" spans="1:24" x14ac:dyDescent="0.25">
      <c r="A99" s="98">
        <v>94</v>
      </c>
      <c r="B99" s="124">
        <f ca="1">COUNTIF(Casalta!A:A,Rank!A99)</f>
        <v>0</v>
      </c>
      <c r="C99" s="98" t="e">
        <f ca="1">+VLOOKUP($A99,Casalta!A:C,2,0)</f>
        <v>#N/A</v>
      </c>
      <c r="D99" s="99" t="e">
        <f ca="1">+VLOOKUP($A99,Casalta!$A:$AE,3,0)</f>
        <v>#N/A</v>
      </c>
      <c r="E99" s="99" t="e">
        <f ca="1">+VLOOKUP($A99,Casalta!$A:$AE,4,0)</f>
        <v>#N/A</v>
      </c>
      <c r="F99" s="99" t="e">
        <f ca="1">+VLOOKUP($A99,Casalta!$A:$AE,7,0)</f>
        <v>#N/A</v>
      </c>
      <c r="G99" s="99" t="e">
        <f ca="1">+VLOOKUP($A99,Casalta!$A:$AE,6,0)</f>
        <v>#N/A</v>
      </c>
      <c r="H99" s="98" t="e">
        <f ca="1">+VLOOKUP($A99,Casalta!$A:$AE,18,0)</f>
        <v>#N/A</v>
      </c>
      <c r="I99" s="98" t="e">
        <f ca="1">+VLOOKUP($A99,Casalta!$A:$AE,19,0)</f>
        <v>#N/A</v>
      </c>
      <c r="J99" s="98" t="e">
        <f ca="1">+VLOOKUP($A99,Casalta!$A:$AE,20,0)</f>
        <v>#N/A</v>
      </c>
      <c r="K99" s="100" t="e">
        <f ca="1">+VLOOKUP($A99,Casalta!$A:$AE,10,0)</f>
        <v>#N/A</v>
      </c>
      <c r="L99" s="100" t="e">
        <f ca="1">+VLOOKUP($A99,Casalta!$A:$AE,14,0)</f>
        <v>#N/A</v>
      </c>
      <c r="M99" s="98" t="e">
        <f ca="1">+VLOOKUP($A99,Casalta!$A:$AE,9,0)</f>
        <v>#N/A</v>
      </c>
      <c r="N99" s="98" t="e">
        <f ca="1">+VLOOKUP($A99,Casalta!$A:$AE,23,0)</f>
        <v>#N/A</v>
      </c>
      <c r="O99" s="98" t="e">
        <f ca="1">+VLOOKUP($A99,Casalta!$A:$AE,25,0)</f>
        <v>#N/A</v>
      </c>
      <c r="P99" s="101" t="e">
        <f ca="1">+VLOOKUP($A99,Casalta!$A:$AE,26,0)</f>
        <v>#N/A</v>
      </c>
      <c r="Q99" s="102" t="e">
        <f ca="1">+VLOOKUP($A99,Casalta!$A:$AE,27,0)</f>
        <v>#N/A</v>
      </c>
      <c r="R99" s="98" t="e">
        <f ca="1">+VLOOKUP($A99,Casalta!$A:$AE,28,0)</f>
        <v>#N/A</v>
      </c>
      <c r="S99" s="103" t="e">
        <f ca="1">+VLOOKUP($A99,Casalta!$A:$AE,29,0)</f>
        <v>#N/A</v>
      </c>
      <c r="T99" s="98" t="str">
        <f ca="1">IFERROR(VLOOKUP($A99,Casalta!$A:$AE,31,0),"")</f>
        <v/>
      </c>
      <c r="U99" s="98" t="e">
        <f ca="1">+VLOOKUP(C99,ZAP!A$2:D192,4,0)</f>
        <v>#N/A</v>
      </c>
      <c r="V99" s="103" t="e">
        <f t="shared" ca="1" si="2"/>
        <v>#N/A</v>
      </c>
      <c r="W99" s="103"/>
      <c r="X99" s="97" t="e">
        <f t="shared" ca="1" si="3"/>
        <v>#N/A</v>
      </c>
    </row>
    <row r="100" spans="1:24" x14ac:dyDescent="0.25">
      <c r="A100" s="98">
        <v>95</v>
      </c>
      <c r="B100" s="124">
        <f ca="1">COUNTIF(Casalta!A:A,Rank!A100)</f>
        <v>0</v>
      </c>
      <c r="C100" s="98" t="e">
        <f ca="1">+VLOOKUP($A100,Casalta!A:C,2,0)</f>
        <v>#N/A</v>
      </c>
      <c r="D100" s="99" t="e">
        <f ca="1">+VLOOKUP($A100,Casalta!$A:$AE,3,0)</f>
        <v>#N/A</v>
      </c>
      <c r="E100" s="99" t="e">
        <f ca="1">+VLOOKUP($A100,Casalta!$A:$AE,4,0)</f>
        <v>#N/A</v>
      </c>
      <c r="F100" s="99" t="e">
        <f ca="1">+VLOOKUP($A100,Casalta!$A:$AE,7,0)</f>
        <v>#N/A</v>
      </c>
      <c r="G100" s="99" t="e">
        <f ca="1">+VLOOKUP($A100,Casalta!$A:$AE,6,0)</f>
        <v>#N/A</v>
      </c>
      <c r="H100" s="98" t="e">
        <f ca="1">+VLOOKUP($A100,Casalta!$A:$AE,18,0)</f>
        <v>#N/A</v>
      </c>
      <c r="I100" s="98" t="e">
        <f ca="1">+VLOOKUP($A100,Casalta!$A:$AE,19,0)</f>
        <v>#N/A</v>
      </c>
      <c r="J100" s="98" t="e">
        <f ca="1">+VLOOKUP($A100,Casalta!$A:$AE,20,0)</f>
        <v>#N/A</v>
      </c>
      <c r="K100" s="100" t="e">
        <f ca="1">+VLOOKUP($A100,Casalta!$A:$AE,10,0)</f>
        <v>#N/A</v>
      </c>
      <c r="L100" s="100" t="e">
        <f ca="1">+VLOOKUP($A100,Casalta!$A:$AE,14,0)</f>
        <v>#N/A</v>
      </c>
      <c r="M100" s="98" t="e">
        <f ca="1">+VLOOKUP($A100,Casalta!$A:$AE,9,0)</f>
        <v>#N/A</v>
      </c>
      <c r="N100" s="98" t="e">
        <f ca="1">+VLOOKUP($A100,Casalta!$A:$AE,23,0)</f>
        <v>#N/A</v>
      </c>
      <c r="O100" s="98" t="e">
        <f ca="1">+VLOOKUP($A100,Casalta!$A:$AE,25,0)</f>
        <v>#N/A</v>
      </c>
      <c r="P100" s="101" t="e">
        <f ca="1">+VLOOKUP($A100,Casalta!$A:$AE,26,0)</f>
        <v>#N/A</v>
      </c>
      <c r="Q100" s="102" t="e">
        <f ca="1">+VLOOKUP($A100,Casalta!$A:$AE,27,0)</f>
        <v>#N/A</v>
      </c>
      <c r="R100" s="98" t="e">
        <f ca="1">+VLOOKUP($A100,Casalta!$A:$AE,28,0)</f>
        <v>#N/A</v>
      </c>
      <c r="S100" s="103" t="e">
        <f ca="1">+VLOOKUP($A100,Casalta!$A:$AE,29,0)</f>
        <v>#N/A</v>
      </c>
      <c r="T100" s="98" t="str">
        <f ca="1">IFERROR(VLOOKUP($A100,Casalta!$A:$AE,31,0),"")</f>
        <v/>
      </c>
      <c r="U100" s="98" t="e">
        <f ca="1">+VLOOKUP(C100,ZAP!A$2:D193,4,0)</f>
        <v>#N/A</v>
      </c>
      <c r="V100" s="103" t="e">
        <f t="shared" ca="1" si="2"/>
        <v>#N/A</v>
      </c>
      <c r="W100" s="103"/>
      <c r="X100" s="97" t="e">
        <f t="shared" ca="1" si="3"/>
        <v>#N/A</v>
      </c>
    </row>
    <row r="101" spans="1:24" x14ac:dyDescent="0.25">
      <c r="A101" s="98">
        <v>96</v>
      </c>
      <c r="B101" s="124">
        <f ca="1">COUNTIF(Casalta!A:A,Rank!A101)</f>
        <v>0</v>
      </c>
      <c r="C101" s="98" t="e">
        <f ca="1">+VLOOKUP($A101,Casalta!A:C,2,0)</f>
        <v>#N/A</v>
      </c>
      <c r="D101" s="99" t="e">
        <f ca="1">+VLOOKUP($A101,Casalta!$A:$AE,3,0)</f>
        <v>#N/A</v>
      </c>
      <c r="E101" s="99" t="e">
        <f ca="1">+VLOOKUP($A101,Casalta!$A:$AE,4,0)</f>
        <v>#N/A</v>
      </c>
      <c r="F101" s="99" t="e">
        <f ca="1">+VLOOKUP($A101,Casalta!$A:$AE,7,0)</f>
        <v>#N/A</v>
      </c>
      <c r="G101" s="99" t="e">
        <f ca="1">+VLOOKUP($A101,Casalta!$A:$AE,6,0)</f>
        <v>#N/A</v>
      </c>
      <c r="H101" s="98" t="e">
        <f ca="1">+VLOOKUP($A101,Casalta!$A:$AE,18,0)</f>
        <v>#N/A</v>
      </c>
      <c r="I101" s="98" t="e">
        <f ca="1">+VLOOKUP($A101,Casalta!$A:$AE,19,0)</f>
        <v>#N/A</v>
      </c>
      <c r="J101" s="98" t="e">
        <f ca="1">+VLOOKUP($A101,Casalta!$A:$AE,20,0)</f>
        <v>#N/A</v>
      </c>
      <c r="K101" s="100" t="e">
        <f ca="1">+VLOOKUP($A101,Casalta!$A:$AE,10,0)</f>
        <v>#N/A</v>
      </c>
      <c r="L101" s="100" t="e">
        <f ca="1">+VLOOKUP($A101,Casalta!$A:$AE,14,0)</f>
        <v>#N/A</v>
      </c>
      <c r="M101" s="98" t="e">
        <f ca="1">+VLOOKUP($A101,Casalta!$A:$AE,9,0)</f>
        <v>#N/A</v>
      </c>
      <c r="N101" s="98" t="e">
        <f ca="1">+VLOOKUP($A101,Casalta!$A:$AE,23,0)</f>
        <v>#N/A</v>
      </c>
      <c r="O101" s="98" t="e">
        <f ca="1">+VLOOKUP($A101,Casalta!$A:$AE,25,0)</f>
        <v>#N/A</v>
      </c>
      <c r="P101" s="101" t="e">
        <f ca="1">+VLOOKUP($A101,Casalta!$A:$AE,26,0)</f>
        <v>#N/A</v>
      </c>
      <c r="Q101" s="102" t="e">
        <f ca="1">+VLOOKUP($A101,Casalta!$A:$AE,27,0)</f>
        <v>#N/A</v>
      </c>
      <c r="R101" s="98" t="e">
        <f ca="1">+VLOOKUP($A101,Casalta!$A:$AE,28,0)</f>
        <v>#N/A</v>
      </c>
      <c r="S101" s="103" t="e">
        <f ca="1">+VLOOKUP($A101,Casalta!$A:$AE,29,0)</f>
        <v>#N/A</v>
      </c>
      <c r="T101" s="98" t="str">
        <f ca="1">IFERROR(VLOOKUP($A101,Casalta!$A:$AE,31,0),"")</f>
        <v/>
      </c>
      <c r="U101" s="98" t="e">
        <f ca="1">+VLOOKUP(C101,ZAP!A$2:D194,4,0)</f>
        <v>#N/A</v>
      </c>
      <c r="V101" s="103" t="e">
        <f t="shared" ca="1" si="2"/>
        <v>#N/A</v>
      </c>
      <c r="W101" s="103"/>
      <c r="X101" s="97" t="e">
        <f t="shared" ca="1" si="3"/>
        <v>#N/A</v>
      </c>
    </row>
    <row r="102" spans="1:24" x14ac:dyDescent="0.25">
      <c r="A102" s="98">
        <v>97</v>
      </c>
      <c r="B102" s="124">
        <f ca="1">COUNTIF(Casalta!A:A,Rank!A102)</f>
        <v>0</v>
      </c>
      <c r="C102" s="98" t="e">
        <f ca="1">+VLOOKUP($A102,Casalta!A:C,2,0)</f>
        <v>#N/A</v>
      </c>
      <c r="D102" s="99" t="e">
        <f ca="1">+VLOOKUP($A102,Casalta!$A:$AE,3,0)</f>
        <v>#N/A</v>
      </c>
      <c r="E102" s="99" t="e">
        <f ca="1">+VLOOKUP($A102,Casalta!$A:$AE,4,0)</f>
        <v>#N/A</v>
      </c>
      <c r="F102" s="99" t="e">
        <f ca="1">+VLOOKUP($A102,Casalta!$A:$AE,7,0)</f>
        <v>#N/A</v>
      </c>
      <c r="G102" s="99" t="e">
        <f ca="1">+VLOOKUP($A102,Casalta!$A:$AE,6,0)</f>
        <v>#N/A</v>
      </c>
      <c r="H102" s="98" t="e">
        <f ca="1">+VLOOKUP($A102,Casalta!$A:$AE,18,0)</f>
        <v>#N/A</v>
      </c>
      <c r="I102" s="98" t="e">
        <f ca="1">+VLOOKUP($A102,Casalta!$A:$AE,19,0)</f>
        <v>#N/A</v>
      </c>
      <c r="J102" s="98" t="e">
        <f ca="1">+VLOOKUP($A102,Casalta!$A:$AE,20,0)</f>
        <v>#N/A</v>
      </c>
      <c r="K102" s="100" t="e">
        <f ca="1">+VLOOKUP($A102,Casalta!$A:$AE,10,0)</f>
        <v>#N/A</v>
      </c>
      <c r="L102" s="100" t="e">
        <f ca="1">+VLOOKUP($A102,Casalta!$A:$AE,14,0)</f>
        <v>#N/A</v>
      </c>
      <c r="M102" s="98" t="e">
        <f ca="1">+VLOOKUP($A102,Casalta!$A:$AE,9,0)</f>
        <v>#N/A</v>
      </c>
      <c r="N102" s="98" t="e">
        <f ca="1">+VLOOKUP($A102,Casalta!$A:$AE,23,0)</f>
        <v>#N/A</v>
      </c>
      <c r="O102" s="98" t="e">
        <f ca="1">+VLOOKUP($A102,Casalta!$A:$AE,25,0)</f>
        <v>#N/A</v>
      </c>
      <c r="P102" s="101" t="e">
        <f ca="1">+VLOOKUP($A102,Casalta!$A:$AE,26,0)</f>
        <v>#N/A</v>
      </c>
      <c r="Q102" s="102" t="e">
        <f ca="1">+VLOOKUP($A102,Casalta!$A:$AE,27,0)</f>
        <v>#N/A</v>
      </c>
      <c r="R102" s="98" t="e">
        <f ca="1">+VLOOKUP($A102,Casalta!$A:$AE,28,0)</f>
        <v>#N/A</v>
      </c>
      <c r="S102" s="103" t="e">
        <f ca="1">+VLOOKUP($A102,Casalta!$A:$AE,29,0)</f>
        <v>#N/A</v>
      </c>
      <c r="T102" s="98" t="str">
        <f ca="1">IFERROR(VLOOKUP($A102,Casalta!$A:$AE,31,0),"")</f>
        <v/>
      </c>
      <c r="U102" s="98" t="e">
        <f ca="1">+VLOOKUP(C102,ZAP!A$2:D195,4,0)</f>
        <v>#N/A</v>
      </c>
      <c r="V102" s="103" t="e">
        <f t="shared" ca="1" si="2"/>
        <v>#N/A</v>
      </c>
      <c r="W102" s="103"/>
      <c r="X102" s="97" t="e">
        <f t="shared" ca="1" si="3"/>
        <v>#N/A</v>
      </c>
    </row>
    <row r="103" spans="1:24" x14ac:dyDescent="0.25">
      <c r="A103" s="98">
        <v>98</v>
      </c>
      <c r="B103" s="124">
        <f ca="1">COUNTIF(Casalta!A:A,Rank!A103)</f>
        <v>0</v>
      </c>
      <c r="C103" s="98" t="e">
        <f ca="1">+VLOOKUP($A103,Casalta!A:C,2,0)</f>
        <v>#N/A</v>
      </c>
      <c r="D103" s="99" t="e">
        <f ca="1">+VLOOKUP($A103,Casalta!$A:$AE,3,0)</f>
        <v>#N/A</v>
      </c>
      <c r="E103" s="99" t="e">
        <f ca="1">+VLOOKUP($A103,Casalta!$A:$AE,4,0)</f>
        <v>#N/A</v>
      </c>
      <c r="F103" s="99" t="e">
        <f ca="1">+VLOOKUP($A103,Casalta!$A:$AE,7,0)</f>
        <v>#N/A</v>
      </c>
      <c r="G103" s="99" t="e">
        <f ca="1">+VLOOKUP($A103,Casalta!$A:$AE,6,0)</f>
        <v>#N/A</v>
      </c>
      <c r="H103" s="98" t="e">
        <f ca="1">+VLOOKUP($A103,Casalta!$A:$AE,18,0)</f>
        <v>#N/A</v>
      </c>
      <c r="I103" s="98" t="e">
        <f ca="1">+VLOOKUP($A103,Casalta!$A:$AE,19,0)</f>
        <v>#N/A</v>
      </c>
      <c r="J103" s="98" t="e">
        <f ca="1">+VLOOKUP($A103,Casalta!$A:$AE,20,0)</f>
        <v>#N/A</v>
      </c>
      <c r="K103" s="100" t="e">
        <f ca="1">+VLOOKUP($A103,Casalta!$A:$AE,10,0)</f>
        <v>#N/A</v>
      </c>
      <c r="L103" s="100" t="e">
        <f ca="1">+VLOOKUP($A103,Casalta!$A:$AE,14,0)</f>
        <v>#N/A</v>
      </c>
      <c r="M103" s="98" t="e">
        <f ca="1">+VLOOKUP($A103,Casalta!$A:$AE,9,0)</f>
        <v>#N/A</v>
      </c>
      <c r="N103" s="98" t="e">
        <f ca="1">+VLOOKUP($A103,Casalta!$A:$AE,23,0)</f>
        <v>#N/A</v>
      </c>
      <c r="O103" s="98" t="e">
        <f ca="1">+VLOOKUP($A103,Casalta!$A:$AE,25,0)</f>
        <v>#N/A</v>
      </c>
      <c r="P103" s="101" t="e">
        <f ca="1">+VLOOKUP($A103,Casalta!$A:$AE,26,0)</f>
        <v>#N/A</v>
      </c>
      <c r="Q103" s="102" t="e">
        <f ca="1">+VLOOKUP($A103,Casalta!$A:$AE,27,0)</f>
        <v>#N/A</v>
      </c>
      <c r="R103" s="98" t="e">
        <f ca="1">+VLOOKUP($A103,Casalta!$A:$AE,28,0)</f>
        <v>#N/A</v>
      </c>
      <c r="S103" s="103" t="e">
        <f ca="1">+VLOOKUP($A103,Casalta!$A:$AE,29,0)</f>
        <v>#N/A</v>
      </c>
      <c r="T103" s="98" t="str">
        <f ca="1">IFERROR(VLOOKUP($A103,Casalta!$A:$AE,31,0),"")</f>
        <v/>
      </c>
      <c r="U103" s="98" t="e">
        <f ca="1">+VLOOKUP(C103,ZAP!A$2:D196,4,0)</f>
        <v>#N/A</v>
      </c>
      <c r="V103" s="103" t="e">
        <f t="shared" ca="1" si="2"/>
        <v>#N/A</v>
      </c>
      <c r="W103" s="103"/>
      <c r="X103" s="97" t="e">
        <f t="shared" ca="1" si="3"/>
        <v>#N/A</v>
      </c>
    </row>
    <row r="104" spans="1:24" x14ac:dyDescent="0.25">
      <c r="A104" s="98">
        <v>99</v>
      </c>
      <c r="B104" s="124">
        <f ca="1">COUNTIF(Casalta!A:A,Rank!A104)</f>
        <v>0</v>
      </c>
      <c r="C104" s="98" t="e">
        <f ca="1">+VLOOKUP($A104,Casalta!A:C,2,0)</f>
        <v>#N/A</v>
      </c>
      <c r="D104" s="99" t="e">
        <f ca="1">+VLOOKUP($A104,Casalta!$A:$AE,3,0)</f>
        <v>#N/A</v>
      </c>
      <c r="E104" s="99" t="e">
        <f ca="1">+VLOOKUP($A104,Casalta!$A:$AE,4,0)</f>
        <v>#N/A</v>
      </c>
      <c r="F104" s="99" t="e">
        <f ca="1">+VLOOKUP($A104,Casalta!$A:$AE,7,0)</f>
        <v>#N/A</v>
      </c>
      <c r="G104" s="99" t="e">
        <f ca="1">+VLOOKUP($A104,Casalta!$A:$AE,6,0)</f>
        <v>#N/A</v>
      </c>
      <c r="H104" s="98" t="e">
        <f ca="1">+VLOOKUP($A104,Casalta!$A:$AE,18,0)</f>
        <v>#N/A</v>
      </c>
      <c r="I104" s="98" t="e">
        <f ca="1">+VLOOKUP($A104,Casalta!$A:$AE,19,0)</f>
        <v>#N/A</v>
      </c>
      <c r="J104" s="98" t="e">
        <f ca="1">+VLOOKUP($A104,Casalta!$A:$AE,20,0)</f>
        <v>#N/A</v>
      </c>
      <c r="K104" s="100" t="e">
        <f ca="1">+VLOOKUP($A104,Casalta!$A:$AE,10,0)</f>
        <v>#N/A</v>
      </c>
      <c r="L104" s="100" t="e">
        <f ca="1">+VLOOKUP($A104,Casalta!$A:$AE,14,0)</f>
        <v>#N/A</v>
      </c>
      <c r="M104" s="98" t="e">
        <f ca="1">+VLOOKUP($A104,Casalta!$A:$AE,9,0)</f>
        <v>#N/A</v>
      </c>
      <c r="N104" s="98" t="e">
        <f ca="1">+VLOOKUP($A104,Casalta!$A:$AE,23,0)</f>
        <v>#N/A</v>
      </c>
      <c r="O104" s="98" t="e">
        <f ca="1">+VLOOKUP($A104,Casalta!$A:$AE,25,0)</f>
        <v>#N/A</v>
      </c>
      <c r="P104" s="101" t="e">
        <f ca="1">+VLOOKUP($A104,Casalta!$A:$AE,26,0)</f>
        <v>#N/A</v>
      </c>
      <c r="Q104" s="102" t="e">
        <f ca="1">+VLOOKUP($A104,Casalta!$A:$AE,27,0)</f>
        <v>#N/A</v>
      </c>
      <c r="R104" s="98" t="e">
        <f ca="1">+VLOOKUP($A104,Casalta!$A:$AE,28,0)</f>
        <v>#N/A</v>
      </c>
      <c r="S104" s="103" t="e">
        <f ca="1">+VLOOKUP($A104,Casalta!$A:$AE,29,0)</f>
        <v>#N/A</v>
      </c>
      <c r="T104" s="98" t="str">
        <f ca="1">IFERROR(VLOOKUP($A104,Casalta!$A:$AE,31,0),"")</f>
        <v/>
      </c>
      <c r="U104" s="98" t="e">
        <f ca="1">+VLOOKUP(C104,ZAP!A$2:D197,4,0)</f>
        <v>#N/A</v>
      </c>
      <c r="V104" s="103" t="e">
        <f t="shared" ca="1" si="2"/>
        <v>#N/A</v>
      </c>
      <c r="W104" s="103"/>
      <c r="X104" s="97" t="e">
        <f t="shared" ca="1" si="3"/>
        <v>#N/A</v>
      </c>
    </row>
    <row r="105" spans="1:24" x14ac:dyDescent="0.25">
      <c r="A105" s="98">
        <v>100</v>
      </c>
      <c r="B105" s="124">
        <f ca="1">COUNTIF(Casalta!A:A,Rank!A105)</f>
        <v>0</v>
      </c>
      <c r="C105" s="98" t="e">
        <f ca="1">+VLOOKUP($A105,Casalta!A:C,2,0)</f>
        <v>#N/A</v>
      </c>
      <c r="D105" s="99" t="e">
        <f ca="1">+VLOOKUP($A105,Casalta!$A:$AE,3,0)</f>
        <v>#N/A</v>
      </c>
      <c r="E105" s="99" t="e">
        <f ca="1">+VLOOKUP($A105,Casalta!$A:$AE,4,0)</f>
        <v>#N/A</v>
      </c>
      <c r="F105" s="99" t="e">
        <f ca="1">+VLOOKUP($A105,Casalta!$A:$AE,7,0)</f>
        <v>#N/A</v>
      </c>
      <c r="G105" s="99" t="e">
        <f ca="1">+VLOOKUP($A105,Casalta!$A:$AE,6,0)</f>
        <v>#N/A</v>
      </c>
      <c r="H105" s="98" t="e">
        <f ca="1">+VLOOKUP($A105,Casalta!$A:$AE,18,0)</f>
        <v>#N/A</v>
      </c>
      <c r="I105" s="98" t="e">
        <f ca="1">+VLOOKUP($A105,Casalta!$A:$AE,19,0)</f>
        <v>#N/A</v>
      </c>
      <c r="J105" s="98" t="e">
        <f ca="1">+VLOOKUP($A105,Casalta!$A:$AE,20,0)</f>
        <v>#N/A</v>
      </c>
      <c r="K105" s="100" t="e">
        <f ca="1">+VLOOKUP($A105,Casalta!$A:$AE,10,0)</f>
        <v>#N/A</v>
      </c>
      <c r="L105" s="100" t="e">
        <f ca="1">+VLOOKUP($A105,Casalta!$A:$AE,14,0)</f>
        <v>#N/A</v>
      </c>
      <c r="M105" s="98" t="e">
        <f ca="1">+VLOOKUP($A105,Casalta!$A:$AE,9,0)</f>
        <v>#N/A</v>
      </c>
      <c r="N105" s="98" t="e">
        <f ca="1">+VLOOKUP($A105,Casalta!$A:$AE,23,0)</f>
        <v>#N/A</v>
      </c>
      <c r="O105" s="98" t="e">
        <f ca="1">+VLOOKUP($A105,Casalta!$A:$AE,25,0)</f>
        <v>#N/A</v>
      </c>
      <c r="P105" s="101" t="e">
        <f ca="1">+VLOOKUP($A105,Casalta!$A:$AE,26,0)</f>
        <v>#N/A</v>
      </c>
      <c r="Q105" s="102" t="e">
        <f ca="1">+VLOOKUP($A105,Casalta!$A:$AE,27,0)</f>
        <v>#N/A</v>
      </c>
      <c r="R105" s="98" t="e">
        <f ca="1">+VLOOKUP($A105,Casalta!$A:$AE,28,0)</f>
        <v>#N/A</v>
      </c>
      <c r="S105" s="103" t="e">
        <f ca="1">+VLOOKUP($A105,Casalta!$A:$AE,29,0)</f>
        <v>#N/A</v>
      </c>
      <c r="T105" s="98" t="str">
        <f ca="1">IFERROR(VLOOKUP($A105,Casalta!$A:$AE,31,0),"")</f>
        <v/>
      </c>
      <c r="U105" s="98" t="e">
        <f ca="1">+VLOOKUP(C105,ZAP!A$2:D198,4,0)</f>
        <v>#N/A</v>
      </c>
      <c r="V105" s="103" t="e">
        <f t="shared" ca="1" si="2"/>
        <v>#N/A</v>
      </c>
      <c r="W105" s="103"/>
      <c r="X105" s="97" t="e">
        <f t="shared" ca="1" si="3"/>
        <v>#N/A</v>
      </c>
    </row>
    <row r="106" spans="1:24" x14ac:dyDescent="0.25">
      <c r="A106" s="98">
        <v>101</v>
      </c>
      <c r="B106" s="124">
        <f ca="1">COUNTIF(Casalta!A:A,Rank!A106)</f>
        <v>0</v>
      </c>
      <c r="C106" s="98" t="e">
        <f ca="1">+VLOOKUP($A106,Casalta!A:C,2,0)</f>
        <v>#N/A</v>
      </c>
      <c r="D106" s="99" t="e">
        <f ca="1">+VLOOKUP($A106,Casalta!$A:$AE,3,0)</f>
        <v>#N/A</v>
      </c>
      <c r="E106" s="99" t="e">
        <f ca="1">+VLOOKUP($A106,Casalta!$A:$AE,4,0)</f>
        <v>#N/A</v>
      </c>
      <c r="F106" s="99" t="e">
        <f ca="1">+VLOOKUP($A106,Casalta!$A:$AE,7,0)</f>
        <v>#N/A</v>
      </c>
      <c r="G106" s="99" t="e">
        <f ca="1">+VLOOKUP($A106,Casalta!$A:$AE,6,0)</f>
        <v>#N/A</v>
      </c>
      <c r="H106" s="98" t="e">
        <f ca="1">+VLOOKUP($A106,Casalta!$A:$AE,18,0)</f>
        <v>#N/A</v>
      </c>
      <c r="I106" s="98" t="e">
        <f ca="1">+VLOOKUP($A106,Casalta!$A:$AE,19,0)</f>
        <v>#N/A</v>
      </c>
      <c r="J106" s="98" t="e">
        <f ca="1">+VLOOKUP($A106,Casalta!$A:$AE,20,0)</f>
        <v>#N/A</v>
      </c>
      <c r="K106" s="100" t="e">
        <f ca="1">+VLOOKUP($A106,Casalta!$A:$AE,10,0)</f>
        <v>#N/A</v>
      </c>
      <c r="L106" s="100" t="e">
        <f ca="1">+VLOOKUP($A106,Casalta!$A:$AE,14,0)</f>
        <v>#N/A</v>
      </c>
      <c r="M106" s="98" t="e">
        <f ca="1">+VLOOKUP($A106,Casalta!$A:$AE,9,0)</f>
        <v>#N/A</v>
      </c>
      <c r="N106" s="98" t="e">
        <f ca="1">+VLOOKUP($A106,Casalta!$A:$AE,23,0)</f>
        <v>#N/A</v>
      </c>
      <c r="O106" s="98" t="e">
        <f ca="1">+VLOOKUP($A106,Casalta!$A:$AE,25,0)</f>
        <v>#N/A</v>
      </c>
      <c r="P106" s="101" t="e">
        <f ca="1">+VLOOKUP($A106,Casalta!$A:$AE,26,0)</f>
        <v>#N/A</v>
      </c>
      <c r="Q106" s="102" t="e">
        <f ca="1">+VLOOKUP($A106,Casalta!$A:$AE,27,0)</f>
        <v>#N/A</v>
      </c>
      <c r="R106" s="98" t="e">
        <f ca="1">+VLOOKUP($A106,Casalta!$A:$AE,28,0)</f>
        <v>#N/A</v>
      </c>
      <c r="S106" s="103" t="e">
        <f ca="1">+VLOOKUP($A106,Casalta!$A:$AE,29,0)</f>
        <v>#N/A</v>
      </c>
      <c r="T106" s="98" t="str">
        <f ca="1">IFERROR(VLOOKUP($A106,Casalta!$A:$AE,31,0),"")</f>
        <v/>
      </c>
      <c r="U106" s="98" t="e">
        <f ca="1">+VLOOKUP(C106,ZAP!A$2:D199,4,0)</f>
        <v>#N/A</v>
      </c>
      <c r="V106" s="103" t="e">
        <f t="shared" ca="1" si="2"/>
        <v>#N/A</v>
      </c>
      <c r="W106" s="103"/>
      <c r="X106" s="97" t="e">
        <f t="shared" ca="1" si="3"/>
        <v>#N/A</v>
      </c>
    </row>
    <row r="107" spans="1:24" x14ac:dyDescent="0.25">
      <c r="A107" s="98">
        <v>102</v>
      </c>
      <c r="B107" s="124">
        <f ca="1">COUNTIF(Casalta!A:A,Rank!A107)</f>
        <v>0</v>
      </c>
      <c r="C107" s="98" t="e">
        <f ca="1">+VLOOKUP($A107,Casalta!A:C,2,0)</f>
        <v>#N/A</v>
      </c>
      <c r="D107" s="99" t="e">
        <f ca="1">+VLOOKUP($A107,Casalta!$A:$AE,3,0)</f>
        <v>#N/A</v>
      </c>
      <c r="E107" s="99" t="e">
        <f ca="1">+VLOOKUP($A107,Casalta!$A:$AE,4,0)</f>
        <v>#N/A</v>
      </c>
      <c r="F107" s="99" t="e">
        <f ca="1">+VLOOKUP($A107,Casalta!$A:$AE,7,0)</f>
        <v>#N/A</v>
      </c>
      <c r="G107" s="99" t="e">
        <f ca="1">+VLOOKUP($A107,Casalta!$A:$AE,6,0)</f>
        <v>#N/A</v>
      </c>
      <c r="H107" s="98" t="e">
        <f ca="1">+VLOOKUP($A107,Casalta!$A:$AE,18,0)</f>
        <v>#N/A</v>
      </c>
      <c r="I107" s="98" t="e">
        <f ca="1">+VLOOKUP($A107,Casalta!$A:$AE,19,0)</f>
        <v>#N/A</v>
      </c>
      <c r="J107" s="98" t="e">
        <f ca="1">+VLOOKUP($A107,Casalta!$A:$AE,20,0)</f>
        <v>#N/A</v>
      </c>
      <c r="K107" s="100" t="e">
        <f ca="1">+VLOOKUP($A107,Casalta!$A:$AE,10,0)</f>
        <v>#N/A</v>
      </c>
      <c r="L107" s="100" t="e">
        <f ca="1">+VLOOKUP($A107,Casalta!$A:$AE,14,0)</f>
        <v>#N/A</v>
      </c>
      <c r="M107" s="98" t="e">
        <f ca="1">+VLOOKUP($A107,Casalta!$A:$AE,9,0)</f>
        <v>#N/A</v>
      </c>
      <c r="N107" s="98" t="e">
        <f ca="1">+VLOOKUP($A107,Casalta!$A:$AE,23,0)</f>
        <v>#N/A</v>
      </c>
      <c r="O107" s="98" t="e">
        <f ca="1">+VLOOKUP($A107,Casalta!$A:$AE,25,0)</f>
        <v>#N/A</v>
      </c>
      <c r="P107" s="101" t="e">
        <f ca="1">+VLOOKUP($A107,Casalta!$A:$AE,26,0)</f>
        <v>#N/A</v>
      </c>
      <c r="Q107" s="102" t="e">
        <f ca="1">+VLOOKUP($A107,Casalta!$A:$AE,27,0)</f>
        <v>#N/A</v>
      </c>
      <c r="R107" s="98" t="e">
        <f ca="1">+VLOOKUP($A107,Casalta!$A:$AE,28,0)</f>
        <v>#N/A</v>
      </c>
      <c r="S107" s="103" t="e">
        <f ca="1">+VLOOKUP($A107,Casalta!$A:$AE,29,0)</f>
        <v>#N/A</v>
      </c>
      <c r="T107" s="98" t="str">
        <f ca="1">IFERROR(VLOOKUP($A107,Casalta!$A:$AE,31,0),"")</f>
        <v/>
      </c>
      <c r="U107" s="98" t="e">
        <f ca="1">+VLOOKUP(C107,ZAP!A$2:D200,4,0)</f>
        <v>#N/A</v>
      </c>
      <c r="V107" s="103" t="e">
        <f t="shared" ca="1" si="2"/>
        <v>#N/A</v>
      </c>
      <c r="W107" s="103"/>
      <c r="X107" s="97" t="e">
        <f t="shared" ca="1" si="3"/>
        <v>#N/A</v>
      </c>
    </row>
    <row r="108" spans="1:24" x14ac:dyDescent="0.25">
      <c r="A108" s="98">
        <v>103</v>
      </c>
      <c r="B108" s="124">
        <f ca="1">COUNTIF(Casalta!A:A,Rank!A108)</f>
        <v>0</v>
      </c>
      <c r="C108" s="98" t="e">
        <f ca="1">+VLOOKUP($A108,Casalta!A:C,2,0)</f>
        <v>#N/A</v>
      </c>
      <c r="D108" s="99" t="e">
        <f ca="1">+VLOOKUP($A108,Casalta!$A:$AE,3,0)</f>
        <v>#N/A</v>
      </c>
      <c r="E108" s="99" t="e">
        <f ca="1">+VLOOKUP($A108,Casalta!$A:$AE,4,0)</f>
        <v>#N/A</v>
      </c>
      <c r="F108" s="99" t="e">
        <f ca="1">+VLOOKUP($A108,Casalta!$A:$AE,7,0)</f>
        <v>#N/A</v>
      </c>
      <c r="G108" s="99" t="e">
        <f ca="1">+VLOOKUP($A108,Casalta!$A:$AE,6,0)</f>
        <v>#N/A</v>
      </c>
      <c r="H108" s="98" t="e">
        <f ca="1">+VLOOKUP($A108,Casalta!$A:$AE,18,0)</f>
        <v>#N/A</v>
      </c>
      <c r="I108" s="98" t="e">
        <f ca="1">+VLOOKUP($A108,Casalta!$A:$AE,19,0)</f>
        <v>#N/A</v>
      </c>
      <c r="J108" s="98" t="e">
        <f ca="1">+VLOOKUP($A108,Casalta!$A:$AE,20,0)</f>
        <v>#N/A</v>
      </c>
      <c r="K108" s="100" t="e">
        <f ca="1">+VLOOKUP($A108,Casalta!$A:$AE,10,0)</f>
        <v>#N/A</v>
      </c>
      <c r="L108" s="100" t="e">
        <f ca="1">+VLOOKUP($A108,Casalta!$A:$AE,14,0)</f>
        <v>#N/A</v>
      </c>
      <c r="M108" s="98" t="e">
        <f ca="1">+VLOOKUP($A108,Casalta!$A:$AE,9,0)</f>
        <v>#N/A</v>
      </c>
      <c r="N108" s="98" t="e">
        <f ca="1">+VLOOKUP($A108,Casalta!$A:$AE,23,0)</f>
        <v>#N/A</v>
      </c>
      <c r="O108" s="98" t="e">
        <f ca="1">+VLOOKUP($A108,Casalta!$A:$AE,25,0)</f>
        <v>#N/A</v>
      </c>
      <c r="P108" s="101" t="e">
        <f ca="1">+VLOOKUP($A108,Casalta!$A:$AE,26,0)</f>
        <v>#N/A</v>
      </c>
      <c r="Q108" s="102" t="e">
        <f ca="1">+VLOOKUP($A108,Casalta!$A:$AE,27,0)</f>
        <v>#N/A</v>
      </c>
      <c r="R108" s="98" t="e">
        <f ca="1">+VLOOKUP($A108,Casalta!$A:$AE,28,0)</f>
        <v>#N/A</v>
      </c>
      <c r="S108" s="103" t="e">
        <f ca="1">+VLOOKUP($A108,Casalta!$A:$AE,29,0)</f>
        <v>#N/A</v>
      </c>
      <c r="T108" s="98" t="str">
        <f ca="1">IFERROR(VLOOKUP($A108,Casalta!$A:$AE,31,0),"")</f>
        <v/>
      </c>
      <c r="U108" s="98" t="e">
        <f ca="1">+VLOOKUP(C108,ZAP!A$2:D201,4,0)</f>
        <v>#N/A</v>
      </c>
      <c r="V108" s="103" t="e">
        <f t="shared" ca="1" si="2"/>
        <v>#N/A</v>
      </c>
      <c r="W108" s="103"/>
      <c r="X108" s="97" t="e">
        <f t="shared" ca="1" si="3"/>
        <v>#N/A</v>
      </c>
    </row>
    <row r="109" spans="1:24" x14ac:dyDescent="0.25">
      <c r="A109" s="98">
        <v>104</v>
      </c>
      <c r="B109" s="124">
        <f ca="1">COUNTIF(Casalta!A:A,Rank!A109)</f>
        <v>0</v>
      </c>
      <c r="C109" s="98" t="e">
        <f ca="1">+VLOOKUP($A109,Casalta!A:C,2,0)</f>
        <v>#N/A</v>
      </c>
      <c r="D109" s="99" t="e">
        <f ca="1">+VLOOKUP($A109,Casalta!$A:$AE,3,0)</f>
        <v>#N/A</v>
      </c>
      <c r="E109" s="99" t="e">
        <f ca="1">+VLOOKUP($A109,Casalta!$A:$AE,4,0)</f>
        <v>#N/A</v>
      </c>
      <c r="F109" s="99" t="e">
        <f ca="1">+VLOOKUP($A109,Casalta!$A:$AE,7,0)</f>
        <v>#N/A</v>
      </c>
      <c r="G109" s="99" t="e">
        <f ca="1">+VLOOKUP($A109,Casalta!$A:$AE,6,0)</f>
        <v>#N/A</v>
      </c>
      <c r="H109" s="98" t="e">
        <f ca="1">+VLOOKUP($A109,Casalta!$A:$AE,18,0)</f>
        <v>#N/A</v>
      </c>
      <c r="I109" s="98" t="e">
        <f ca="1">+VLOOKUP($A109,Casalta!$A:$AE,19,0)</f>
        <v>#N/A</v>
      </c>
      <c r="J109" s="98" t="e">
        <f ca="1">+VLOOKUP($A109,Casalta!$A:$AE,20,0)</f>
        <v>#N/A</v>
      </c>
      <c r="K109" s="100" t="e">
        <f ca="1">+VLOOKUP($A109,Casalta!$A:$AE,10,0)</f>
        <v>#N/A</v>
      </c>
      <c r="L109" s="100" t="e">
        <f ca="1">+VLOOKUP($A109,Casalta!$A:$AE,14,0)</f>
        <v>#N/A</v>
      </c>
      <c r="M109" s="98" t="e">
        <f ca="1">+VLOOKUP($A109,Casalta!$A:$AE,9,0)</f>
        <v>#N/A</v>
      </c>
      <c r="N109" s="98" t="e">
        <f ca="1">+VLOOKUP($A109,Casalta!$A:$AE,23,0)</f>
        <v>#N/A</v>
      </c>
      <c r="O109" s="98" t="e">
        <f ca="1">+VLOOKUP($A109,Casalta!$A:$AE,25,0)</f>
        <v>#N/A</v>
      </c>
      <c r="P109" s="101" t="e">
        <f ca="1">+VLOOKUP($A109,Casalta!$A:$AE,26,0)</f>
        <v>#N/A</v>
      </c>
      <c r="Q109" s="102" t="e">
        <f ca="1">+VLOOKUP($A109,Casalta!$A:$AE,27,0)</f>
        <v>#N/A</v>
      </c>
      <c r="R109" s="98" t="e">
        <f ca="1">+VLOOKUP($A109,Casalta!$A:$AE,28,0)</f>
        <v>#N/A</v>
      </c>
      <c r="S109" s="103" t="e">
        <f ca="1">+VLOOKUP($A109,Casalta!$A:$AE,29,0)</f>
        <v>#N/A</v>
      </c>
      <c r="T109" s="98" t="str">
        <f ca="1">IFERROR(VLOOKUP($A109,Casalta!$A:$AE,31,0),"")</f>
        <v/>
      </c>
      <c r="U109" s="98" t="e">
        <f ca="1">+VLOOKUP(C109,ZAP!A$2:D202,4,0)</f>
        <v>#N/A</v>
      </c>
      <c r="V109" s="103" t="e">
        <f t="shared" ca="1" si="2"/>
        <v>#N/A</v>
      </c>
      <c r="W109" s="103"/>
      <c r="X109" s="97" t="e">
        <f t="shared" ca="1" si="3"/>
        <v>#N/A</v>
      </c>
    </row>
    <row r="110" spans="1:24" x14ac:dyDescent="0.25">
      <c r="A110" s="98">
        <v>105</v>
      </c>
      <c r="B110" s="124">
        <f ca="1">COUNTIF(Casalta!A:A,Rank!A110)</f>
        <v>0</v>
      </c>
      <c r="C110" s="98" t="e">
        <f ca="1">+VLOOKUP($A110,Casalta!A:C,2,0)</f>
        <v>#N/A</v>
      </c>
      <c r="D110" s="99" t="e">
        <f ca="1">+VLOOKUP($A110,Casalta!$A:$AE,3,0)</f>
        <v>#N/A</v>
      </c>
      <c r="E110" s="99" t="e">
        <f ca="1">+VLOOKUP($A110,Casalta!$A:$AE,4,0)</f>
        <v>#N/A</v>
      </c>
      <c r="F110" s="99" t="e">
        <f ca="1">+VLOOKUP($A110,Casalta!$A:$AE,7,0)</f>
        <v>#N/A</v>
      </c>
      <c r="G110" s="99" t="e">
        <f ca="1">+VLOOKUP($A110,Casalta!$A:$AE,6,0)</f>
        <v>#N/A</v>
      </c>
      <c r="H110" s="98" t="e">
        <f ca="1">+VLOOKUP($A110,Casalta!$A:$AE,18,0)</f>
        <v>#N/A</v>
      </c>
      <c r="I110" s="98" t="e">
        <f ca="1">+VLOOKUP($A110,Casalta!$A:$AE,19,0)</f>
        <v>#N/A</v>
      </c>
      <c r="J110" s="98" t="e">
        <f ca="1">+VLOOKUP($A110,Casalta!$A:$AE,20,0)</f>
        <v>#N/A</v>
      </c>
      <c r="K110" s="100" t="e">
        <f ca="1">+VLOOKUP($A110,Casalta!$A:$AE,10,0)</f>
        <v>#N/A</v>
      </c>
      <c r="L110" s="100" t="e">
        <f ca="1">+VLOOKUP($A110,Casalta!$A:$AE,14,0)</f>
        <v>#N/A</v>
      </c>
      <c r="M110" s="98" t="e">
        <f ca="1">+VLOOKUP($A110,Casalta!$A:$AE,9,0)</f>
        <v>#N/A</v>
      </c>
      <c r="N110" s="98" t="e">
        <f ca="1">+VLOOKUP($A110,Casalta!$A:$AE,23,0)</f>
        <v>#N/A</v>
      </c>
      <c r="O110" s="98" t="e">
        <f ca="1">+VLOOKUP($A110,Casalta!$A:$AE,25,0)</f>
        <v>#N/A</v>
      </c>
      <c r="P110" s="101" t="e">
        <f ca="1">+VLOOKUP($A110,Casalta!$A:$AE,26,0)</f>
        <v>#N/A</v>
      </c>
      <c r="Q110" s="102" t="e">
        <f ca="1">+VLOOKUP($A110,Casalta!$A:$AE,27,0)</f>
        <v>#N/A</v>
      </c>
      <c r="R110" s="98" t="e">
        <f ca="1">+VLOOKUP($A110,Casalta!$A:$AE,28,0)</f>
        <v>#N/A</v>
      </c>
      <c r="S110" s="103" t="e">
        <f ca="1">+VLOOKUP($A110,Casalta!$A:$AE,29,0)</f>
        <v>#N/A</v>
      </c>
      <c r="T110" s="98" t="str">
        <f ca="1">IFERROR(VLOOKUP($A110,Casalta!$A:$AE,31,0),"")</f>
        <v/>
      </c>
      <c r="U110" s="98" t="e">
        <f ca="1">+VLOOKUP(C110,ZAP!A$2:D203,4,0)</f>
        <v>#N/A</v>
      </c>
      <c r="V110" s="103" t="e">
        <f t="shared" ca="1" si="2"/>
        <v>#N/A</v>
      </c>
      <c r="W110" s="103"/>
      <c r="X110" s="97" t="e">
        <f t="shared" ca="1" si="3"/>
        <v>#N/A</v>
      </c>
    </row>
    <row r="111" spans="1:24" x14ac:dyDescent="0.25">
      <c r="A111" s="98">
        <v>106</v>
      </c>
      <c r="B111" s="124">
        <f ca="1">COUNTIF(Casalta!A:A,Rank!A111)</f>
        <v>0</v>
      </c>
      <c r="C111" s="98" t="e">
        <f ca="1">+VLOOKUP($A111,Casalta!A:C,2,0)</f>
        <v>#N/A</v>
      </c>
      <c r="D111" s="99" t="e">
        <f ca="1">+VLOOKUP($A111,Casalta!$A:$AE,3,0)</f>
        <v>#N/A</v>
      </c>
      <c r="E111" s="99" t="e">
        <f ca="1">+VLOOKUP($A111,Casalta!$A:$AE,4,0)</f>
        <v>#N/A</v>
      </c>
      <c r="F111" s="99" t="e">
        <f ca="1">+VLOOKUP($A111,Casalta!$A:$AE,7,0)</f>
        <v>#N/A</v>
      </c>
      <c r="G111" s="99" t="e">
        <f ca="1">+VLOOKUP($A111,Casalta!$A:$AE,6,0)</f>
        <v>#N/A</v>
      </c>
      <c r="H111" s="98" t="e">
        <f ca="1">+VLOOKUP($A111,Casalta!$A:$AE,18,0)</f>
        <v>#N/A</v>
      </c>
      <c r="I111" s="98" t="e">
        <f ca="1">+VLOOKUP($A111,Casalta!$A:$AE,19,0)</f>
        <v>#N/A</v>
      </c>
      <c r="J111" s="98" t="e">
        <f ca="1">+VLOOKUP($A111,Casalta!$A:$AE,20,0)</f>
        <v>#N/A</v>
      </c>
      <c r="K111" s="100" t="e">
        <f ca="1">+VLOOKUP($A111,Casalta!$A:$AE,10,0)</f>
        <v>#N/A</v>
      </c>
      <c r="L111" s="100" t="e">
        <f ca="1">+VLOOKUP($A111,Casalta!$A:$AE,14,0)</f>
        <v>#N/A</v>
      </c>
      <c r="M111" s="98" t="e">
        <f ca="1">+VLOOKUP($A111,Casalta!$A:$AE,9,0)</f>
        <v>#N/A</v>
      </c>
      <c r="N111" s="98" t="e">
        <f ca="1">+VLOOKUP($A111,Casalta!$A:$AE,23,0)</f>
        <v>#N/A</v>
      </c>
      <c r="O111" s="98" t="e">
        <f ca="1">+VLOOKUP($A111,Casalta!$A:$AE,25,0)</f>
        <v>#N/A</v>
      </c>
      <c r="P111" s="101" t="e">
        <f ca="1">+VLOOKUP($A111,Casalta!$A:$AE,26,0)</f>
        <v>#N/A</v>
      </c>
      <c r="Q111" s="102" t="e">
        <f ca="1">+VLOOKUP($A111,Casalta!$A:$AE,27,0)</f>
        <v>#N/A</v>
      </c>
      <c r="R111" s="98" t="e">
        <f ca="1">+VLOOKUP($A111,Casalta!$A:$AE,28,0)</f>
        <v>#N/A</v>
      </c>
      <c r="S111" s="103" t="e">
        <f ca="1">+VLOOKUP($A111,Casalta!$A:$AE,29,0)</f>
        <v>#N/A</v>
      </c>
      <c r="T111" s="98" t="str">
        <f ca="1">IFERROR(VLOOKUP($A111,Casalta!$A:$AE,31,0),"")</f>
        <v/>
      </c>
      <c r="U111" s="98" t="e">
        <f ca="1">+VLOOKUP(C111,ZAP!A$2:D204,4,0)</f>
        <v>#N/A</v>
      </c>
      <c r="V111" s="103" t="e">
        <f t="shared" ca="1" si="2"/>
        <v>#N/A</v>
      </c>
      <c r="W111" s="103"/>
      <c r="X111" s="97" t="e">
        <f t="shared" ca="1" si="3"/>
        <v>#N/A</v>
      </c>
    </row>
    <row r="112" spans="1:24" x14ac:dyDescent="0.25">
      <c r="A112" s="98">
        <v>107</v>
      </c>
      <c r="B112" s="124">
        <f ca="1">COUNTIF(Casalta!A:A,Rank!A112)</f>
        <v>0</v>
      </c>
      <c r="C112" s="98" t="e">
        <f ca="1">+VLOOKUP($A112,Casalta!A:C,2,0)</f>
        <v>#N/A</v>
      </c>
      <c r="D112" s="99" t="e">
        <f ca="1">+VLOOKUP($A112,Casalta!$A:$AE,3,0)</f>
        <v>#N/A</v>
      </c>
      <c r="E112" s="99" t="e">
        <f ca="1">+VLOOKUP($A112,Casalta!$A:$AE,4,0)</f>
        <v>#N/A</v>
      </c>
      <c r="F112" s="99" t="e">
        <f ca="1">+VLOOKUP($A112,Casalta!$A:$AE,7,0)</f>
        <v>#N/A</v>
      </c>
      <c r="G112" s="99" t="e">
        <f ca="1">+VLOOKUP($A112,Casalta!$A:$AE,6,0)</f>
        <v>#N/A</v>
      </c>
      <c r="H112" s="98" t="e">
        <f ca="1">+VLOOKUP($A112,Casalta!$A:$AE,18,0)</f>
        <v>#N/A</v>
      </c>
      <c r="I112" s="98" t="e">
        <f ca="1">+VLOOKUP($A112,Casalta!$A:$AE,19,0)</f>
        <v>#N/A</v>
      </c>
      <c r="J112" s="98" t="e">
        <f ca="1">+VLOOKUP($A112,Casalta!$A:$AE,20,0)</f>
        <v>#N/A</v>
      </c>
      <c r="K112" s="100" t="e">
        <f ca="1">+VLOOKUP($A112,Casalta!$A:$AE,10,0)</f>
        <v>#N/A</v>
      </c>
      <c r="L112" s="100" t="e">
        <f ca="1">+VLOOKUP($A112,Casalta!$A:$AE,14,0)</f>
        <v>#N/A</v>
      </c>
      <c r="M112" s="98" t="e">
        <f ca="1">+VLOOKUP($A112,Casalta!$A:$AE,9,0)</f>
        <v>#N/A</v>
      </c>
      <c r="N112" s="98" t="e">
        <f ca="1">+VLOOKUP($A112,Casalta!$A:$AE,23,0)</f>
        <v>#N/A</v>
      </c>
      <c r="O112" s="98" t="e">
        <f ca="1">+VLOOKUP($A112,Casalta!$A:$AE,25,0)</f>
        <v>#N/A</v>
      </c>
      <c r="P112" s="101" t="e">
        <f ca="1">+VLOOKUP($A112,Casalta!$A:$AE,26,0)</f>
        <v>#N/A</v>
      </c>
      <c r="Q112" s="102" t="e">
        <f ca="1">+VLOOKUP($A112,Casalta!$A:$AE,27,0)</f>
        <v>#N/A</v>
      </c>
      <c r="R112" s="98" t="e">
        <f ca="1">+VLOOKUP($A112,Casalta!$A:$AE,28,0)</f>
        <v>#N/A</v>
      </c>
      <c r="S112" s="103" t="e">
        <f ca="1">+VLOOKUP($A112,Casalta!$A:$AE,29,0)</f>
        <v>#N/A</v>
      </c>
      <c r="T112" s="98" t="str">
        <f ca="1">IFERROR(VLOOKUP($A112,Casalta!$A:$AE,31,0),"")</f>
        <v/>
      </c>
      <c r="U112" s="98" t="e">
        <f ca="1">+VLOOKUP(C112,ZAP!A$2:D205,4,0)</f>
        <v>#N/A</v>
      </c>
      <c r="V112" s="103" t="e">
        <f t="shared" ca="1" si="2"/>
        <v>#N/A</v>
      </c>
      <c r="W112" s="103"/>
      <c r="X112" s="97" t="e">
        <f t="shared" ca="1" si="3"/>
        <v>#N/A</v>
      </c>
    </row>
    <row r="113" spans="1:24" x14ac:dyDescent="0.25">
      <c r="A113" s="98">
        <v>108</v>
      </c>
      <c r="B113" s="124">
        <f ca="1">COUNTIF(Casalta!A:A,Rank!A113)</f>
        <v>0</v>
      </c>
      <c r="C113" s="98" t="e">
        <f ca="1">+VLOOKUP($A113,Casalta!A:C,2,0)</f>
        <v>#N/A</v>
      </c>
      <c r="D113" s="99" t="e">
        <f ca="1">+VLOOKUP($A113,Casalta!$A:$AE,3,0)</f>
        <v>#N/A</v>
      </c>
      <c r="E113" s="99" t="e">
        <f ca="1">+VLOOKUP($A113,Casalta!$A:$AE,4,0)</f>
        <v>#N/A</v>
      </c>
      <c r="F113" s="99" t="e">
        <f ca="1">+VLOOKUP($A113,Casalta!$A:$AE,7,0)</f>
        <v>#N/A</v>
      </c>
      <c r="G113" s="99" t="e">
        <f ca="1">+VLOOKUP($A113,Casalta!$A:$AE,6,0)</f>
        <v>#N/A</v>
      </c>
      <c r="H113" s="98" t="e">
        <f ca="1">+VLOOKUP($A113,Casalta!$A:$AE,18,0)</f>
        <v>#N/A</v>
      </c>
      <c r="I113" s="98" t="e">
        <f ca="1">+VLOOKUP($A113,Casalta!$A:$AE,19,0)</f>
        <v>#N/A</v>
      </c>
      <c r="J113" s="98" t="e">
        <f ca="1">+VLOOKUP($A113,Casalta!$A:$AE,20,0)</f>
        <v>#N/A</v>
      </c>
      <c r="K113" s="100" t="e">
        <f ca="1">+VLOOKUP($A113,Casalta!$A:$AE,10,0)</f>
        <v>#N/A</v>
      </c>
      <c r="L113" s="100" t="e">
        <f ca="1">+VLOOKUP($A113,Casalta!$A:$AE,14,0)</f>
        <v>#N/A</v>
      </c>
      <c r="M113" s="98" t="e">
        <f ca="1">+VLOOKUP($A113,Casalta!$A:$AE,9,0)</f>
        <v>#N/A</v>
      </c>
      <c r="N113" s="98" t="e">
        <f ca="1">+VLOOKUP($A113,Casalta!$A:$AE,23,0)</f>
        <v>#N/A</v>
      </c>
      <c r="O113" s="98" t="e">
        <f ca="1">+VLOOKUP($A113,Casalta!$A:$AE,25,0)</f>
        <v>#N/A</v>
      </c>
      <c r="P113" s="101" t="e">
        <f ca="1">+VLOOKUP($A113,Casalta!$A:$AE,26,0)</f>
        <v>#N/A</v>
      </c>
      <c r="Q113" s="102" t="e">
        <f ca="1">+VLOOKUP($A113,Casalta!$A:$AE,27,0)</f>
        <v>#N/A</v>
      </c>
      <c r="R113" s="98" t="e">
        <f ca="1">+VLOOKUP($A113,Casalta!$A:$AE,28,0)</f>
        <v>#N/A</v>
      </c>
      <c r="S113" s="103" t="e">
        <f ca="1">+VLOOKUP($A113,Casalta!$A:$AE,29,0)</f>
        <v>#N/A</v>
      </c>
      <c r="T113" s="98" t="str">
        <f ca="1">IFERROR(VLOOKUP($A113,Casalta!$A:$AE,31,0),"")</f>
        <v/>
      </c>
      <c r="U113" s="98" t="e">
        <f ca="1">+VLOOKUP(C113,ZAP!A$2:D206,4,0)</f>
        <v>#N/A</v>
      </c>
      <c r="V113" s="103" t="e">
        <f t="shared" ca="1" si="2"/>
        <v>#N/A</v>
      </c>
      <c r="W113" s="103"/>
      <c r="X113" s="97" t="e">
        <f t="shared" ca="1" si="3"/>
        <v>#N/A</v>
      </c>
    </row>
    <row r="114" spans="1:24" x14ac:dyDescent="0.25">
      <c r="A114" s="98">
        <v>109</v>
      </c>
      <c r="B114" s="124">
        <f ca="1">COUNTIF(Casalta!A:A,Rank!A114)</f>
        <v>0</v>
      </c>
      <c r="C114" s="98" t="e">
        <f ca="1">+VLOOKUP($A114,Casalta!A:C,2,0)</f>
        <v>#N/A</v>
      </c>
      <c r="D114" s="99" t="e">
        <f ca="1">+VLOOKUP($A114,Casalta!$A:$AE,3,0)</f>
        <v>#N/A</v>
      </c>
      <c r="E114" s="99" t="e">
        <f ca="1">+VLOOKUP($A114,Casalta!$A:$AE,4,0)</f>
        <v>#N/A</v>
      </c>
      <c r="F114" s="99" t="e">
        <f ca="1">+VLOOKUP($A114,Casalta!$A:$AE,7,0)</f>
        <v>#N/A</v>
      </c>
      <c r="G114" s="99" t="e">
        <f ca="1">+VLOOKUP($A114,Casalta!$A:$AE,6,0)</f>
        <v>#N/A</v>
      </c>
      <c r="H114" s="98" t="e">
        <f ca="1">+VLOOKUP($A114,Casalta!$A:$AE,18,0)</f>
        <v>#N/A</v>
      </c>
      <c r="I114" s="98" t="e">
        <f ca="1">+VLOOKUP($A114,Casalta!$A:$AE,19,0)</f>
        <v>#N/A</v>
      </c>
      <c r="J114" s="98" t="e">
        <f ca="1">+VLOOKUP($A114,Casalta!$A:$AE,20,0)</f>
        <v>#N/A</v>
      </c>
      <c r="K114" s="100" t="e">
        <f ca="1">+VLOOKUP($A114,Casalta!$A:$AE,10,0)</f>
        <v>#N/A</v>
      </c>
      <c r="L114" s="100" t="e">
        <f ca="1">+VLOOKUP($A114,Casalta!$A:$AE,14,0)</f>
        <v>#N/A</v>
      </c>
      <c r="M114" s="98" t="e">
        <f ca="1">+VLOOKUP($A114,Casalta!$A:$AE,9,0)</f>
        <v>#N/A</v>
      </c>
      <c r="N114" s="98" t="e">
        <f ca="1">+VLOOKUP($A114,Casalta!$A:$AE,23,0)</f>
        <v>#N/A</v>
      </c>
      <c r="O114" s="98" t="e">
        <f ca="1">+VLOOKUP($A114,Casalta!$A:$AE,25,0)</f>
        <v>#N/A</v>
      </c>
      <c r="P114" s="101" t="e">
        <f ca="1">+VLOOKUP($A114,Casalta!$A:$AE,26,0)</f>
        <v>#N/A</v>
      </c>
      <c r="Q114" s="102" t="e">
        <f ca="1">+VLOOKUP($A114,Casalta!$A:$AE,27,0)</f>
        <v>#N/A</v>
      </c>
      <c r="R114" s="98" t="e">
        <f ca="1">+VLOOKUP($A114,Casalta!$A:$AE,28,0)</f>
        <v>#N/A</v>
      </c>
      <c r="S114" s="103" t="e">
        <f ca="1">+VLOOKUP($A114,Casalta!$A:$AE,29,0)</f>
        <v>#N/A</v>
      </c>
      <c r="T114" s="98" t="str">
        <f ca="1">IFERROR(VLOOKUP($A114,Casalta!$A:$AE,31,0),"")</f>
        <v/>
      </c>
      <c r="U114" s="98" t="e">
        <f ca="1">+VLOOKUP(C114,ZAP!A$2:D207,4,0)</f>
        <v>#N/A</v>
      </c>
      <c r="V114" s="103" t="e">
        <f t="shared" ca="1" si="2"/>
        <v>#N/A</v>
      </c>
      <c r="W114" s="103"/>
      <c r="X114" s="97" t="e">
        <f t="shared" ca="1" si="3"/>
        <v>#N/A</v>
      </c>
    </row>
    <row r="115" spans="1:24" x14ac:dyDescent="0.25">
      <c r="A115" s="98">
        <v>110</v>
      </c>
      <c r="B115" s="124">
        <f ca="1">COUNTIF(Casalta!A:A,Rank!A115)</f>
        <v>0</v>
      </c>
      <c r="C115" s="98" t="e">
        <f ca="1">+VLOOKUP($A115,Casalta!A:C,2,0)</f>
        <v>#N/A</v>
      </c>
      <c r="D115" s="99" t="e">
        <f ca="1">+VLOOKUP($A115,Casalta!$A:$AE,3,0)</f>
        <v>#N/A</v>
      </c>
      <c r="E115" s="99" t="e">
        <f ca="1">+VLOOKUP($A115,Casalta!$A:$AE,4,0)</f>
        <v>#N/A</v>
      </c>
      <c r="F115" s="99" t="e">
        <f ca="1">+VLOOKUP($A115,Casalta!$A:$AE,7,0)</f>
        <v>#N/A</v>
      </c>
      <c r="G115" s="99" t="e">
        <f ca="1">+VLOOKUP($A115,Casalta!$A:$AE,6,0)</f>
        <v>#N/A</v>
      </c>
      <c r="H115" s="98" t="e">
        <f ca="1">+VLOOKUP($A115,Casalta!$A:$AE,18,0)</f>
        <v>#N/A</v>
      </c>
      <c r="I115" s="98" t="e">
        <f ca="1">+VLOOKUP($A115,Casalta!$A:$AE,19,0)</f>
        <v>#N/A</v>
      </c>
      <c r="J115" s="98" t="e">
        <f ca="1">+VLOOKUP($A115,Casalta!$A:$AE,20,0)</f>
        <v>#N/A</v>
      </c>
      <c r="K115" s="100" t="e">
        <f ca="1">+VLOOKUP($A115,Casalta!$A:$AE,10,0)</f>
        <v>#N/A</v>
      </c>
      <c r="L115" s="100" t="e">
        <f ca="1">+VLOOKUP($A115,Casalta!$A:$AE,14,0)</f>
        <v>#N/A</v>
      </c>
      <c r="M115" s="98" t="e">
        <f ca="1">+VLOOKUP($A115,Casalta!$A:$AE,9,0)</f>
        <v>#N/A</v>
      </c>
      <c r="N115" s="98" t="e">
        <f ca="1">+VLOOKUP($A115,Casalta!$A:$AE,23,0)</f>
        <v>#N/A</v>
      </c>
      <c r="O115" s="98" t="e">
        <f ca="1">+VLOOKUP($A115,Casalta!$A:$AE,25,0)</f>
        <v>#N/A</v>
      </c>
      <c r="P115" s="101" t="e">
        <f ca="1">+VLOOKUP($A115,Casalta!$A:$AE,26,0)</f>
        <v>#N/A</v>
      </c>
      <c r="Q115" s="102" t="e">
        <f ca="1">+VLOOKUP($A115,Casalta!$A:$AE,27,0)</f>
        <v>#N/A</v>
      </c>
      <c r="R115" s="98" t="e">
        <f ca="1">+VLOOKUP($A115,Casalta!$A:$AE,28,0)</f>
        <v>#N/A</v>
      </c>
      <c r="S115" s="103" t="e">
        <f ca="1">+VLOOKUP($A115,Casalta!$A:$AE,29,0)</f>
        <v>#N/A</v>
      </c>
      <c r="T115" s="98" t="str">
        <f ca="1">IFERROR(VLOOKUP($A115,Casalta!$A:$AE,31,0),"")</f>
        <v/>
      </c>
      <c r="U115" s="98" t="e">
        <f ca="1">+VLOOKUP(C115,ZAP!A$2:D208,4,0)</f>
        <v>#N/A</v>
      </c>
      <c r="V115" s="103" t="e">
        <f t="shared" ca="1" si="2"/>
        <v>#N/A</v>
      </c>
      <c r="W115" s="103"/>
      <c r="X115" s="97" t="e">
        <f t="shared" ca="1" si="3"/>
        <v>#N/A</v>
      </c>
    </row>
    <row r="116" spans="1:24" x14ac:dyDescent="0.25">
      <c r="A116" s="98">
        <v>111</v>
      </c>
      <c r="B116" s="124">
        <f ca="1">COUNTIF(Casalta!A:A,Rank!A116)</f>
        <v>0</v>
      </c>
      <c r="C116" s="98" t="e">
        <f ca="1">+VLOOKUP($A116,Casalta!A:C,2,0)</f>
        <v>#N/A</v>
      </c>
      <c r="D116" s="99" t="e">
        <f ca="1">+VLOOKUP($A116,Casalta!$A:$AE,3,0)</f>
        <v>#N/A</v>
      </c>
      <c r="E116" s="99" t="e">
        <f ca="1">+VLOOKUP($A116,Casalta!$A:$AE,4,0)</f>
        <v>#N/A</v>
      </c>
      <c r="F116" s="99" t="e">
        <f ca="1">+VLOOKUP($A116,Casalta!$A:$AE,7,0)</f>
        <v>#N/A</v>
      </c>
      <c r="G116" s="99" t="e">
        <f ca="1">+VLOOKUP($A116,Casalta!$A:$AE,6,0)</f>
        <v>#N/A</v>
      </c>
      <c r="H116" s="98" t="e">
        <f ca="1">+VLOOKUP($A116,Casalta!$A:$AE,18,0)</f>
        <v>#N/A</v>
      </c>
      <c r="I116" s="98" t="e">
        <f ca="1">+VLOOKUP($A116,Casalta!$A:$AE,19,0)</f>
        <v>#N/A</v>
      </c>
      <c r="J116" s="98" t="e">
        <f ca="1">+VLOOKUP($A116,Casalta!$A:$AE,20,0)</f>
        <v>#N/A</v>
      </c>
      <c r="K116" s="100" t="e">
        <f ca="1">+VLOOKUP($A116,Casalta!$A:$AE,10,0)</f>
        <v>#N/A</v>
      </c>
      <c r="L116" s="100" t="e">
        <f ca="1">+VLOOKUP($A116,Casalta!$A:$AE,14,0)</f>
        <v>#N/A</v>
      </c>
      <c r="M116" s="98" t="e">
        <f ca="1">+VLOOKUP($A116,Casalta!$A:$AE,9,0)</f>
        <v>#N/A</v>
      </c>
      <c r="N116" s="98" t="e">
        <f ca="1">+VLOOKUP($A116,Casalta!$A:$AE,23,0)</f>
        <v>#N/A</v>
      </c>
      <c r="O116" s="98" t="e">
        <f ca="1">+VLOOKUP($A116,Casalta!$A:$AE,25,0)</f>
        <v>#N/A</v>
      </c>
      <c r="P116" s="101" t="e">
        <f ca="1">+VLOOKUP($A116,Casalta!$A:$AE,26,0)</f>
        <v>#N/A</v>
      </c>
      <c r="Q116" s="102" t="e">
        <f ca="1">+VLOOKUP($A116,Casalta!$A:$AE,27,0)</f>
        <v>#N/A</v>
      </c>
      <c r="R116" s="98" t="e">
        <f ca="1">+VLOOKUP($A116,Casalta!$A:$AE,28,0)</f>
        <v>#N/A</v>
      </c>
      <c r="S116" s="103" t="e">
        <f ca="1">+VLOOKUP($A116,Casalta!$A:$AE,29,0)</f>
        <v>#N/A</v>
      </c>
      <c r="T116" s="98" t="str">
        <f ca="1">IFERROR(VLOOKUP($A116,Casalta!$A:$AE,31,0),"")</f>
        <v/>
      </c>
      <c r="U116" s="98" t="e">
        <f ca="1">+VLOOKUP(C116,ZAP!A$2:D209,4,0)</f>
        <v>#N/A</v>
      </c>
      <c r="V116" s="103" t="e">
        <f t="shared" ca="1" si="2"/>
        <v>#N/A</v>
      </c>
      <c r="W116" s="103"/>
      <c r="X116" s="97" t="e">
        <f t="shared" ca="1" si="3"/>
        <v>#N/A</v>
      </c>
    </row>
    <row r="117" spans="1:24" x14ac:dyDescent="0.25">
      <c r="A117" s="98">
        <v>112</v>
      </c>
      <c r="B117" s="124">
        <f ca="1">COUNTIF(Casalta!A:A,Rank!A117)</f>
        <v>0</v>
      </c>
      <c r="C117" s="98" t="e">
        <f ca="1">+VLOOKUP($A117,Casalta!A:C,2,0)</f>
        <v>#N/A</v>
      </c>
      <c r="D117" s="99" t="e">
        <f ca="1">+VLOOKUP($A117,Casalta!$A:$AE,3,0)</f>
        <v>#N/A</v>
      </c>
      <c r="E117" s="99" t="e">
        <f ca="1">+VLOOKUP($A117,Casalta!$A:$AE,4,0)</f>
        <v>#N/A</v>
      </c>
      <c r="F117" s="99" t="e">
        <f ca="1">+VLOOKUP($A117,Casalta!$A:$AE,7,0)</f>
        <v>#N/A</v>
      </c>
      <c r="G117" s="99" t="e">
        <f ca="1">+VLOOKUP($A117,Casalta!$A:$AE,6,0)</f>
        <v>#N/A</v>
      </c>
      <c r="H117" s="98" t="e">
        <f ca="1">+VLOOKUP($A117,Casalta!$A:$AE,18,0)</f>
        <v>#N/A</v>
      </c>
      <c r="I117" s="98" t="e">
        <f ca="1">+VLOOKUP($A117,Casalta!$A:$AE,19,0)</f>
        <v>#N/A</v>
      </c>
      <c r="J117" s="98" t="e">
        <f ca="1">+VLOOKUP($A117,Casalta!$A:$AE,20,0)</f>
        <v>#N/A</v>
      </c>
      <c r="K117" s="100" t="e">
        <f ca="1">+VLOOKUP($A117,Casalta!$A:$AE,10,0)</f>
        <v>#N/A</v>
      </c>
      <c r="L117" s="100" t="e">
        <f ca="1">+VLOOKUP($A117,Casalta!$A:$AE,14,0)</f>
        <v>#N/A</v>
      </c>
      <c r="M117" s="98" t="e">
        <f ca="1">+VLOOKUP($A117,Casalta!$A:$AE,9,0)</f>
        <v>#N/A</v>
      </c>
      <c r="N117" s="98" t="e">
        <f ca="1">+VLOOKUP($A117,Casalta!$A:$AE,23,0)</f>
        <v>#N/A</v>
      </c>
      <c r="O117" s="98" t="e">
        <f ca="1">+VLOOKUP($A117,Casalta!$A:$AE,25,0)</f>
        <v>#N/A</v>
      </c>
      <c r="P117" s="101" t="e">
        <f ca="1">+VLOOKUP($A117,Casalta!$A:$AE,26,0)</f>
        <v>#N/A</v>
      </c>
      <c r="Q117" s="102" t="e">
        <f ca="1">+VLOOKUP($A117,Casalta!$A:$AE,27,0)</f>
        <v>#N/A</v>
      </c>
      <c r="R117" s="98" t="e">
        <f ca="1">+VLOOKUP($A117,Casalta!$A:$AE,28,0)</f>
        <v>#N/A</v>
      </c>
      <c r="S117" s="103" t="e">
        <f ca="1">+VLOOKUP($A117,Casalta!$A:$AE,29,0)</f>
        <v>#N/A</v>
      </c>
      <c r="T117" s="98" t="str">
        <f ca="1">IFERROR(VLOOKUP($A117,Casalta!$A:$AE,31,0),"")</f>
        <v/>
      </c>
      <c r="U117" s="98" t="e">
        <f ca="1">+VLOOKUP(C117,ZAP!A$2:D210,4,0)</f>
        <v>#N/A</v>
      </c>
      <c r="V117" s="103" t="e">
        <f t="shared" ca="1" si="2"/>
        <v>#N/A</v>
      </c>
      <c r="W117" s="103"/>
      <c r="X117" s="97" t="e">
        <f t="shared" ca="1" si="3"/>
        <v>#N/A</v>
      </c>
    </row>
    <row r="118" spans="1:24" x14ac:dyDescent="0.25">
      <c r="A118" s="98">
        <v>113</v>
      </c>
      <c r="B118" s="124">
        <f ca="1">COUNTIF(Casalta!A:A,Rank!A118)</f>
        <v>0</v>
      </c>
      <c r="C118" s="98" t="e">
        <f ca="1">+VLOOKUP($A118,Casalta!A:C,2,0)</f>
        <v>#N/A</v>
      </c>
      <c r="D118" s="99" t="e">
        <f ca="1">+VLOOKUP($A118,Casalta!$A:$AE,3,0)</f>
        <v>#N/A</v>
      </c>
      <c r="E118" s="99" t="e">
        <f ca="1">+VLOOKUP($A118,Casalta!$A:$AE,4,0)</f>
        <v>#N/A</v>
      </c>
      <c r="F118" s="99" t="e">
        <f ca="1">+VLOOKUP($A118,Casalta!$A:$AE,7,0)</f>
        <v>#N/A</v>
      </c>
      <c r="G118" s="99" t="e">
        <f ca="1">+VLOOKUP($A118,Casalta!$A:$AE,6,0)</f>
        <v>#N/A</v>
      </c>
      <c r="H118" s="98" t="e">
        <f ca="1">+VLOOKUP($A118,Casalta!$A:$AE,18,0)</f>
        <v>#N/A</v>
      </c>
      <c r="I118" s="98" t="e">
        <f ca="1">+VLOOKUP($A118,Casalta!$A:$AE,19,0)</f>
        <v>#N/A</v>
      </c>
      <c r="J118" s="98" t="e">
        <f ca="1">+VLOOKUP($A118,Casalta!$A:$AE,20,0)</f>
        <v>#N/A</v>
      </c>
      <c r="K118" s="100" t="e">
        <f ca="1">+VLOOKUP($A118,Casalta!$A:$AE,10,0)</f>
        <v>#N/A</v>
      </c>
      <c r="L118" s="100" t="e">
        <f ca="1">+VLOOKUP($A118,Casalta!$A:$AE,14,0)</f>
        <v>#N/A</v>
      </c>
      <c r="M118" s="98" t="e">
        <f ca="1">+VLOOKUP($A118,Casalta!$A:$AE,9,0)</f>
        <v>#N/A</v>
      </c>
      <c r="N118" s="98" t="e">
        <f ca="1">+VLOOKUP($A118,Casalta!$A:$AE,23,0)</f>
        <v>#N/A</v>
      </c>
      <c r="O118" s="98" t="e">
        <f ca="1">+VLOOKUP($A118,Casalta!$A:$AE,25,0)</f>
        <v>#N/A</v>
      </c>
      <c r="P118" s="101" t="e">
        <f ca="1">+VLOOKUP($A118,Casalta!$A:$AE,26,0)</f>
        <v>#N/A</v>
      </c>
      <c r="Q118" s="102" t="e">
        <f ca="1">+VLOOKUP($A118,Casalta!$A:$AE,27,0)</f>
        <v>#N/A</v>
      </c>
      <c r="R118" s="98" t="e">
        <f ca="1">+VLOOKUP($A118,Casalta!$A:$AE,28,0)</f>
        <v>#N/A</v>
      </c>
      <c r="S118" s="103" t="e">
        <f ca="1">+VLOOKUP($A118,Casalta!$A:$AE,29,0)</f>
        <v>#N/A</v>
      </c>
      <c r="T118" s="98" t="str">
        <f ca="1">IFERROR(VLOOKUP($A118,Casalta!$A:$AE,31,0),"")</f>
        <v/>
      </c>
      <c r="U118" s="98" t="e">
        <f ca="1">+VLOOKUP(C118,ZAP!A$2:D211,4,0)</f>
        <v>#N/A</v>
      </c>
      <c r="V118" s="103" t="e">
        <f t="shared" ca="1" si="2"/>
        <v>#N/A</v>
      </c>
      <c r="W118" s="103"/>
      <c r="X118" s="97" t="e">
        <f t="shared" ca="1" si="3"/>
        <v>#N/A</v>
      </c>
    </row>
    <row r="119" spans="1:24" x14ac:dyDescent="0.25">
      <c r="A119" s="98">
        <v>114</v>
      </c>
      <c r="B119" s="124">
        <f ca="1">COUNTIF(Casalta!A:A,Rank!A119)</f>
        <v>0</v>
      </c>
      <c r="C119" s="98" t="e">
        <f ca="1">+VLOOKUP($A119,Casalta!A:C,2,0)</f>
        <v>#N/A</v>
      </c>
      <c r="D119" s="99" t="e">
        <f ca="1">+VLOOKUP($A119,Casalta!$A:$AE,3,0)</f>
        <v>#N/A</v>
      </c>
      <c r="E119" s="99" t="e">
        <f ca="1">+VLOOKUP($A119,Casalta!$A:$AE,4,0)</f>
        <v>#N/A</v>
      </c>
      <c r="F119" s="99" t="e">
        <f ca="1">+VLOOKUP($A119,Casalta!$A:$AE,7,0)</f>
        <v>#N/A</v>
      </c>
      <c r="G119" s="99" t="e">
        <f ca="1">+VLOOKUP($A119,Casalta!$A:$AE,6,0)</f>
        <v>#N/A</v>
      </c>
      <c r="H119" s="98" t="e">
        <f ca="1">+VLOOKUP($A119,Casalta!$A:$AE,18,0)</f>
        <v>#N/A</v>
      </c>
      <c r="I119" s="98" t="e">
        <f ca="1">+VLOOKUP($A119,Casalta!$A:$AE,19,0)</f>
        <v>#N/A</v>
      </c>
      <c r="J119" s="98" t="e">
        <f ca="1">+VLOOKUP($A119,Casalta!$A:$AE,20,0)</f>
        <v>#N/A</v>
      </c>
      <c r="K119" s="100" t="e">
        <f ca="1">+VLOOKUP($A119,Casalta!$A:$AE,10,0)</f>
        <v>#N/A</v>
      </c>
      <c r="L119" s="100" t="e">
        <f ca="1">+VLOOKUP($A119,Casalta!$A:$AE,14,0)</f>
        <v>#N/A</v>
      </c>
      <c r="M119" s="98" t="e">
        <f ca="1">+VLOOKUP($A119,Casalta!$A:$AE,9,0)</f>
        <v>#N/A</v>
      </c>
      <c r="N119" s="98" t="e">
        <f ca="1">+VLOOKUP($A119,Casalta!$A:$AE,23,0)</f>
        <v>#N/A</v>
      </c>
      <c r="O119" s="98" t="e">
        <f ca="1">+VLOOKUP($A119,Casalta!$A:$AE,25,0)</f>
        <v>#N/A</v>
      </c>
      <c r="P119" s="101" t="e">
        <f ca="1">+VLOOKUP($A119,Casalta!$A:$AE,26,0)</f>
        <v>#N/A</v>
      </c>
      <c r="Q119" s="102" t="e">
        <f ca="1">+VLOOKUP($A119,Casalta!$A:$AE,27,0)</f>
        <v>#N/A</v>
      </c>
      <c r="R119" s="98" t="e">
        <f ca="1">+VLOOKUP($A119,Casalta!$A:$AE,28,0)</f>
        <v>#N/A</v>
      </c>
      <c r="S119" s="103" t="e">
        <f ca="1">+VLOOKUP($A119,Casalta!$A:$AE,29,0)</f>
        <v>#N/A</v>
      </c>
      <c r="T119" s="98" t="str">
        <f ca="1">IFERROR(VLOOKUP($A119,Casalta!$A:$AE,31,0),"")</f>
        <v/>
      </c>
      <c r="U119" s="98" t="e">
        <f ca="1">+VLOOKUP(C119,ZAP!A$2:D212,4,0)</f>
        <v>#N/A</v>
      </c>
      <c r="V119" s="103" t="e">
        <f t="shared" ca="1" si="2"/>
        <v>#N/A</v>
      </c>
      <c r="W119" s="103"/>
      <c r="X119" s="97" t="e">
        <f t="shared" ca="1" si="3"/>
        <v>#N/A</v>
      </c>
    </row>
    <row r="120" spans="1:24" x14ac:dyDescent="0.25">
      <c r="A120" s="98">
        <v>115</v>
      </c>
      <c r="B120" s="124">
        <f ca="1">COUNTIF(Casalta!A:A,Rank!A120)</f>
        <v>0</v>
      </c>
      <c r="C120" s="98" t="e">
        <f ca="1">+VLOOKUP($A120,Casalta!A:C,2,0)</f>
        <v>#N/A</v>
      </c>
      <c r="D120" s="99" t="e">
        <f ca="1">+VLOOKUP($A120,Casalta!$A:$AE,3,0)</f>
        <v>#N/A</v>
      </c>
      <c r="E120" s="99" t="e">
        <f ca="1">+VLOOKUP($A120,Casalta!$A:$AE,4,0)</f>
        <v>#N/A</v>
      </c>
      <c r="F120" s="99" t="e">
        <f ca="1">+VLOOKUP($A120,Casalta!$A:$AE,7,0)</f>
        <v>#N/A</v>
      </c>
      <c r="G120" s="99" t="e">
        <f ca="1">+VLOOKUP($A120,Casalta!$A:$AE,6,0)</f>
        <v>#N/A</v>
      </c>
      <c r="H120" s="98" t="e">
        <f ca="1">+VLOOKUP($A120,Casalta!$A:$AE,18,0)</f>
        <v>#N/A</v>
      </c>
      <c r="I120" s="98" t="e">
        <f ca="1">+VLOOKUP($A120,Casalta!$A:$AE,19,0)</f>
        <v>#N/A</v>
      </c>
      <c r="J120" s="98" t="e">
        <f ca="1">+VLOOKUP($A120,Casalta!$A:$AE,20,0)</f>
        <v>#N/A</v>
      </c>
      <c r="K120" s="100" t="e">
        <f ca="1">+VLOOKUP($A120,Casalta!$A:$AE,10,0)</f>
        <v>#N/A</v>
      </c>
      <c r="L120" s="100" t="e">
        <f ca="1">+VLOOKUP($A120,Casalta!$A:$AE,14,0)</f>
        <v>#N/A</v>
      </c>
      <c r="M120" s="98" t="e">
        <f ca="1">+VLOOKUP($A120,Casalta!$A:$AE,9,0)</f>
        <v>#N/A</v>
      </c>
      <c r="N120" s="98" t="e">
        <f ca="1">+VLOOKUP($A120,Casalta!$A:$AE,23,0)</f>
        <v>#N/A</v>
      </c>
      <c r="O120" s="98" t="e">
        <f ca="1">+VLOOKUP($A120,Casalta!$A:$AE,25,0)</f>
        <v>#N/A</v>
      </c>
      <c r="P120" s="101" t="e">
        <f ca="1">+VLOOKUP($A120,Casalta!$A:$AE,26,0)</f>
        <v>#N/A</v>
      </c>
      <c r="Q120" s="102" t="e">
        <f ca="1">+VLOOKUP($A120,Casalta!$A:$AE,27,0)</f>
        <v>#N/A</v>
      </c>
      <c r="R120" s="98" t="e">
        <f ca="1">+VLOOKUP($A120,Casalta!$A:$AE,28,0)</f>
        <v>#N/A</v>
      </c>
      <c r="S120" s="103" t="e">
        <f ca="1">+VLOOKUP($A120,Casalta!$A:$AE,29,0)</f>
        <v>#N/A</v>
      </c>
      <c r="T120" s="98" t="str">
        <f ca="1">IFERROR(VLOOKUP($A120,Casalta!$A:$AE,31,0),"")</f>
        <v/>
      </c>
      <c r="U120" s="98" t="e">
        <f ca="1">+VLOOKUP(C120,ZAP!A$2:D213,4,0)</f>
        <v>#N/A</v>
      </c>
      <c r="V120" s="103" t="e">
        <f t="shared" ca="1" si="2"/>
        <v>#N/A</v>
      </c>
      <c r="W120" s="103"/>
      <c r="X120" s="97" t="e">
        <f t="shared" ca="1" si="3"/>
        <v>#N/A</v>
      </c>
    </row>
    <row r="121" spans="1:24" x14ac:dyDescent="0.25">
      <c r="A121" s="98">
        <v>116</v>
      </c>
      <c r="B121" s="124">
        <f ca="1">COUNTIF(Casalta!A:A,Rank!A121)</f>
        <v>0</v>
      </c>
      <c r="C121" s="98" t="e">
        <f ca="1">+VLOOKUP($A121,Casalta!A:C,2,0)</f>
        <v>#N/A</v>
      </c>
      <c r="D121" s="99" t="e">
        <f ca="1">+VLOOKUP($A121,Casalta!$A:$AE,3,0)</f>
        <v>#N/A</v>
      </c>
      <c r="E121" s="99" t="e">
        <f ca="1">+VLOOKUP($A121,Casalta!$A:$AE,4,0)</f>
        <v>#N/A</v>
      </c>
      <c r="F121" s="99" t="e">
        <f ca="1">+VLOOKUP($A121,Casalta!$A:$AE,7,0)</f>
        <v>#N/A</v>
      </c>
      <c r="G121" s="99" t="e">
        <f ca="1">+VLOOKUP($A121,Casalta!$A:$AE,6,0)</f>
        <v>#N/A</v>
      </c>
      <c r="H121" s="98" t="e">
        <f ca="1">+VLOOKUP($A121,Casalta!$A:$AE,18,0)</f>
        <v>#N/A</v>
      </c>
      <c r="I121" s="98" t="e">
        <f ca="1">+VLOOKUP($A121,Casalta!$A:$AE,19,0)</f>
        <v>#N/A</v>
      </c>
      <c r="J121" s="98" t="e">
        <f ca="1">+VLOOKUP($A121,Casalta!$A:$AE,20,0)</f>
        <v>#N/A</v>
      </c>
      <c r="K121" s="100" t="e">
        <f ca="1">+VLOOKUP($A121,Casalta!$A:$AE,10,0)</f>
        <v>#N/A</v>
      </c>
      <c r="L121" s="100" t="e">
        <f ca="1">+VLOOKUP($A121,Casalta!$A:$AE,14,0)</f>
        <v>#N/A</v>
      </c>
      <c r="M121" s="98" t="e">
        <f ca="1">+VLOOKUP($A121,Casalta!$A:$AE,9,0)</f>
        <v>#N/A</v>
      </c>
      <c r="N121" s="98" t="e">
        <f ca="1">+VLOOKUP($A121,Casalta!$A:$AE,23,0)</f>
        <v>#N/A</v>
      </c>
      <c r="O121" s="98" t="e">
        <f ca="1">+VLOOKUP($A121,Casalta!$A:$AE,25,0)</f>
        <v>#N/A</v>
      </c>
      <c r="P121" s="101" t="e">
        <f ca="1">+VLOOKUP($A121,Casalta!$A:$AE,26,0)</f>
        <v>#N/A</v>
      </c>
      <c r="Q121" s="102" t="e">
        <f ca="1">+VLOOKUP($A121,Casalta!$A:$AE,27,0)</f>
        <v>#N/A</v>
      </c>
      <c r="R121" s="98" t="e">
        <f ca="1">+VLOOKUP($A121,Casalta!$A:$AE,28,0)</f>
        <v>#N/A</v>
      </c>
      <c r="S121" s="103" t="e">
        <f ca="1">+VLOOKUP($A121,Casalta!$A:$AE,29,0)</f>
        <v>#N/A</v>
      </c>
      <c r="T121" s="98" t="str">
        <f ca="1">IFERROR(VLOOKUP($A121,Casalta!$A:$AE,31,0),"")</f>
        <v/>
      </c>
      <c r="U121" s="98" t="e">
        <f ca="1">+VLOOKUP(C121,ZAP!A$2:D214,4,0)</f>
        <v>#N/A</v>
      </c>
      <c r="V121" s="103" t="e">
        <f t="shared" ca="1" si="2"/>
        <v>#N/A</v>
      </c>
      <c r="W121" s="103"/>
      <c r="X121" s="97" t="e">
        <f t="shared" ca="1" si="3"/>
        <v>#N/A</v>
      </c>
    </row>
    <row r="122" spans="1:24" x14ac:dyDescent="0.25">
      <c r="A122" s="98">
        <v>117</v>
      </c>
      <c r="B122" s="124">
        <f ca="1">COUNTIF(Casalta!A:A,Rank!A122)</f>
        <v>0</v>
      </c>
      <c r="C122" s="98" t="e">
        <f ca="1">+VLOOKUP($A122,Casalta!A:C,2,0)</f>
        <v>#N/A</v>
      </c>
      <c r="D122" s="99" t="e">
        <f ca="1">+VLOOKUP($A122,Casalta!$A:$AE,3,0)</f>
        <v>#N/A</v>
      </c>
      <c r="E122" s="99" t="e">
        <f ca="1">+VLOOKUP($A122,Casalta!$A:$AE,4,0)</f>
        <v>#N/A</v>
      </c>
      <c r="F122" s="99" t="e">
        <f ca="1">+VLOOKUP($A122,Casalta!$A:$AE,7,0)</f>
        <v>#N/A</v>
      </c>
      <c r="G122" s="99" t="e">
        <f ca="1">+VLOOKUP($A122,Casalta!$A:$AE,6,0)</f>
        <v>#N/A</v>
      </c>
      <c r="H122" s="98" t="e">
        <f ca="1">+VLOOKUP($A122,Casalta!$A:$AE,18,0)</f>
        <v>#N/A</v>
      </c>
      <c r="I122" s="98" t="e">
        <f ca="1">+VLOOKUP($A122,Casalta!$A:$AE,19,0)</f>
        <v>#N/A</v>
      </c>
      <c r="J122" s="98" t="e">
        <f ca="1">+VLOOKUP($A122,Casalta!$A:$AE,20,0)</f>
        <v>#N/A</v>
      </c>
      <c r="K122" s="100" t="e">
        <f ca="1">+VLOOKUP($A122,Casalta!$A:$AE,10,0)</f>
        <v>#N/A</v>
      </c>
      <c r="L122" s="100" t="e">
        <f ca="1">+VLOOKUP($A122,Casalta!$A:$AE,14,0)</f>
        <v>#N/A</v>
      </c>
      <c r="M122" s="98" t="e">
        <f ca="1">+VLOOKUP($A122,Casalta!$A:$AE,9,0)</f>
        <v>#N/A</v>
      </c>
      <c r="N122" s="98" t="e">
        <f ca="1">+VLOOKUP($A122,Casalta!$A:$AE,23,0)</f>
        <v>#N/A</v>
      </c>
      <c r="O122" s="98" t="e">
        <f ca="1">+VLOOKUP($A122,Casalta!$A:$AE,25,0)</f>
        <v>#N/A</v>
      </c>
      <c r="P122" s="101" t="e">
        <f ca="1">+VLOOKUP($A122,Casalta!$A:$AE,26,0)</f>
        <v>#N/A</v>
      </c>
      <c r="Q122" s="102" t="e">
        <f ca="1">+VLOOKUP($A122,Casalta!$A:$AE,27,0)</f>
        <v>#N/A</v>
      </c>
      <c r="R122" s="98" t="e">
        <f ca="1">+VLOOKUP($A122,Casalta!$A:$AE,28,0)</f>
        <v>#N/A</v>
      </c>
      <c r="S122" s="103" t="e">
        <f ca="1">+VLOOKUP($A122,Casalta!$A:$AE,29,0)</f>
        <v>#N/A</v>
      </c>
      <c r="T122" s="98" t="str">
        <f ca="1">IFERROR(VLOOKUP($A122,Casalta!$A:$AE,31,0),"")</f>
        <v/>
      </c>
      <c r="U122" s="98" t="e">
        <f ca="1">+VLOOKUP(C122,ZAP!A$2:D215,4,0)</f>
        <v>#N/A</v>
      </c>
      <c r="V122" s="103" t="e">
        <f t="shared" ca="1" si="2"/>
        <v>#N/A</v>
      </c>
      <c r="W122" s="103"/>
      <c r="X122" s="97" t="e">
        <f t="shared" ca="1" si="3"/>
        <v>#N/A</v>
      </c>
    </row>
    <row r="123" spans="1:24" x14ac:dyDescent="0.25">
      <c r="A123" s="98">
        <v>118</v>
      </c>
      <c r="B123" s="124">
        <f ca="1">COUNTIF(Casalta!A:A,Rank!A123)</f>
        <v>0</v>
      </c>
      <c r="C123" s="98" t="e">
        <f ca="1">+VLOOKUP($A123,Casalta!A:C,2,0)</f>
        <v>#N/A</v>
      </c>
      <c r="D123" s="99" t="e">
        <f ca="1">+VLOOKUP($A123,Casalta!$A:$AE,3,0)</f>
        <v>#N/A</v>
      </c>
      <c r="E123" s="99" t="e">
        <f ca="1">+VLOOKUP($A123,Casalta!$A:$AE,4,0)</f>
        <v>#N/A</v>
      </c>
      <c r="F123" s="99" t="e">
        <f ca="1">+VLOOKUP($A123,Casalta!$A:$AE,7,0)</f>
        <v>#N/A</v>
      </c>
      <c r="G123" s="99" t="e">
        <f ca="1">+VLOOKUP($A123,Casalta!$A:$AE,6,0)</f>
        <v>#N/A</v>
      </c>
      <c r="H123" s="98" t="e">
        <f ca="1">+VLOOKUP($A123,Casalta!$A:$AE,18,0)</f>
        <v>#N/A</v>
      </c>
      <c r="I123" s="98" t="e">
        <f ca="1">+VLOOKUP($A123,Casalta!$A:$AE,19,0)</f>
        <v>#N/A</v>
      </c>
      <c r="J123" s="98" t="e">
        <f ca="1">+VLOOKUP($A123,Casalta!$A:$AE,20,0)</f>
        <v>#N/A</v>
      </c>
      <c r="K123" s="100" t="e">
        <f ca="1">+VLOOKUP($A123,Casalta!$A:$AE,10,0)</f>
        <v>#N/A</v>
      </c>
      <c r="L123" s="100" t="e">
        <f ca="1">+VLOOKUP($A123,Casalta!$A:$AE,14,0)</f>
        <v>#N/A</v>
      </c>
      <c r="M123" s="98" t="e">
        <f ca="1">+VLOOKUP($A123,Casalta!$A:$AE,9,0)</f>
        <v>#N/A</v>
      </c>
      <c r="N123" s="98" t="e">
        <f ca="1">+VLOOKUP($A123,Casalta!$A:$AE,23,0)</f>
        <v>#N/A</v>
      </c>
      <c r="O123" s="98" t="e">
        <f ca="1">+VLOOKUP($A123,Casalta!$A:$AE,25,0)</f>
        <v>#N/A</v>
      </c>
      <c r="P123" s="101" t="e">
        <f ca="1">+VLOOKUP($A123,Casalta!$A:$AE,26,0)</f>
        <v>#N/A</v>
      </c>
      <c r="Q123" s="102" t="e">
        <f ca="1">+VLOOKUP($A123,Casalta!$A:$AE,27,0)</f>
        <v>#N/A</v>
      </c>
      <c r="R123" s="98" t="e">
        <f ca="1">+VLOOKUP($A123,Casalta!$A:$AE,28,0)</f>
        <v>#N/A</v>
      </c>
      <c r="S123" s="103" t="e">
        <f ca="1">+VLOOKUP($A123,Casalta!$A:$AE,29,0)</f>
        <v>#N/A</v>
      </c>
      <c r="T123" s="98" t="str">
        <f ca="1">IFERROR(VLOOKUP($A123,Casalta!$A:$AE,31,0),"")</f>
        <v/>
      </c>
      <c r="U123" s="98" t="e">
        <f ca="1">+VLOOKUP(C123,ZAP!A$2:D216,4,0)</f>
        <v>#N/A</v>
      </c>
      <c r="V123" s="103" t="e">
        <f t="shared" ca="1" si="2"/>
        <v>#N/A</v>
      </c>
      <c r="W123" s="103"/>
      <c r="X123" s="97" t="e">
        <f t="shared" ca="1" si="3"/>
        <v>#N/A</v>
      </c>
    </row>
    <row r="124" spans="1:24" x14ac:dyDescent="0.25">
      <c r="A124" s="98">
        <v>119</v>
      </c>
      <c r="B124" s="124">
        <f ca="1">COUNTIF(Casalta!A:A,Rank!A124)</f>
        <v>0</v>
      </c>
      <c r="C124" s="98" t="e">
        <f ca="1">+VLOOKUP($A124,Casalta!A:C,2,0)</f>
        <v>#N/A</v>
      </c>
      <c r="D124" s="99" t="e">
        <f ca="1">+VLOOKUP($A124,Casalta!$A:$AE,3,0)</f>
        <v>#N/A</v>
      </c>
      <c r="E124" s="99" t="e">
        <f ca="1">+VLOOKUP($A124,Casalta!$A:$AE,4,0)</f>
        <v>#N/A</v>
      </c>
      <c r="F124" s="99" t="e">
        <f ca="1">+VLOOKUP($A124,Casalta!$A:$AE,7,0)</f>
        <v>#N/A</v>
      </c>
      <c r="G124" s="99" t="e">
        <f ca="1">+VLOOKUP($A124,Casalta!$A:$AE,6,0)</f>
        <v>#N/A</v>
      </c>
      <c r="H124" s="98" t="e">
        <f ca="1">+VLOOKUP($A124,Casalta!$A:$AE,18,0)</f>
        <v>#N/A</v>
      </c>
      <c r="I124" s="98" t="e">
        <f ca="1">+VLOOKUP($A124,Casalta!$A:$AE,19,0)</f>
        <v>#N/A</v>
      </c>
      <c r="J124" s="98" t="e">
        <f ca="1">+VLOOKUP($A124,Casalta!$A:$AE,20,0)</f>
        <v>#N/A</v>
      </c>
      <c r="K124" s="100" t="e">
        <f ca="1">+VLOOKUP($A124,Casalta!$A:$AE,10,0)</f>
        <v>#N/A</v>
      </c>
      <c r="L124" s="100" t="e">
        <f ca="1">+VLOOKUP($A124,Casalta!$A:$AE,14,0)</f>
        <v>#N/A</v>
      </c>
      <c r="M124" s="98" t="e">
        <f ca="1">+VLOOKUP($A124,Casalta!$A:$AE,9,0)</f>
        <v>#N/A</v>
      </c>
      <c r="N124" s="98" t="e">
        <f ca="1">+VLOOKUP($A124,Casalta!$A:$AE,23,0)</f>
        <v>#N/A</v>
      </c>
      <c r="O124" s="98" t="e">
        <f ca="1">+VLOOKUP($A124,Casalta!$A:$AE,25,0)</f>
        <v>#N/A</v>
      </c>
      <c r="P124" s="101" t="e">
        <f ca="1">+VLOOKUP($A124,Casalta!$A:$AE,26,0)</f>
        <v>#N/A</v>
      </c>
      <c r="Q124" s="102" t="e">
        <f ca="1">+VLOOKUP($A124,Casalta!$A:$AE,27,0)</f>
        <v>#N/A</v>
      </c>
      <c r="R124" s="98" t="e">
        <f ca="1">+VLOOKUP($A124,Casalta!$A:$AE,28,0)</f>
        <v>#N/A</v>
      </c>
      <c r="S124" s="103" t="e">
        <f ca="1">+VLOOKUP($A124,Casalta!$A:$AE,29,0)</f>
        <v>#N/A</v>
      </c>
      <c r="T124" s="98" t="str">
        <f ca="1">IFERROR(VLOOKUP($A124,Casalta!$A:$AE,31,0),"")</f>
        <v/>
      </c>
      <c r="U124" s="98" t="e">
        <f ca="1">+VLOOKUP(C124,ZAP!A$2:D217,4,0)</f>
        <v>#N/A</v>
      </c>
      <c r="V124" s="103" t="e">
        <f t="shared" ca="1" si="2"/>
        <v>#N/A</v>
      </c>
      <c r="W124" s="103"/>
      <c r="X124" s="97" t="e">
        <f t="shared" ca="1" si="3"/>
        <v>#N/A</v>
      </c>
    </row>
    <row r="125" spans="1:24" x14ac:dyDescent="0.25">
      <c r="A125" s="98">
        <v>120</v>
      </c>
      <c r="B125" s="124">
        <f ca="1">COUNTIF(Casalta!A:A,Rank!A125)</f>
        <v>0</v>
      </c>
      <c r="C125" s="98" t="e">
        <f ca="1">+VLOOKUP($A125,Casalta!A:C,2,0)</f>
        <v>#N/A</v>
      </c>
      <c r="D125" s="99" t="e">
        <f ca="1">+VLOOKUP($A125,Casalta!$A:$AE,3,0)</f>
        <v>#N/A</v>
      </c>
      <c r="E125" s="99" t="e">
        <f ca="1">+VLOOKUP($A125,Casalta!$A:$AE,4,0)</f>
        <v>#N/A</v>
      </c>
      <c r="F125" s="99" t="e">
        <f ca="1">+VLOOKUP($A125,Casalta!$A:$AE,7,0)</f>
        <v>#N/A</v>
      </c>
      <c r="G125" s="99" t="e">
        <f ca="1">+VLOOKUP($A125,Casalta!$A:$AE,6,0)</f>
        <v>#N/A</v>
      </c>
      <c r="H125" s="98" t="e">
        <f ca="1">+VLOOKUP($A125,Casalta!$A:$AE,18,0)</f>
        <v>#N/A</v>
      </c>
      <c r="I125" s="98" t="e">
        <f ca="1">+VLOOKUP($A125,Casalta!$A:$AE,19,0)</f>
        <v>#N/A</v>
      </c>
      <c r="J125" s="98" t="e">
        <f ca="1">+VLOOKUP($A125,Casalta!$A:$AE,20,0)</f>
        <v>#N/A</v>
      </c>
      <c r="K125" s="100" t="e">
        <f ca="1">+VLOOKUP($A125,Casalta!$A:$AE,10,0)</f>
        <v>#N/A</v>
      </c>
      <c r="L125" s="100" t="e">
        <f ca="1">+VLOOKUP($A125,Casalta!$A:$AE,14,0)</f>
        <v>#N/A</v>
      </c>
      <c r="M125" s="98" t="e">
        <f ca="1">+VLOOKUP($A125,Casalta!$A:$AE,9,0)</f>
        <v>#N/A</v>
      </c>
      <c r="N125" s="98" t="e">
        <f ca="1">+VLOOKUP($A125,Casalta!$A:$AE,23,0)</f>
        <v>#N/A</v>
      </c>
      <c r="O125" s="98" t="e">
        <f ca="1">+VLOOKUP($A125,Casalta!$A:$AE,25,0)</f>
        <v>#N/A</v>
      </c>
      <c r="P125" s="101" t="e">
        <f ca="1">+VLOOKUP($A125,Casalta!$A:$AE,26,0)</f>
        <v>#N/A</v>
      </c>
      <c r="Q125" s="102" t="e">
        <f ca="1">+VLOOKUP($A125,Casalta!$A:$AE,27,0)</f>
        <v>#N/A</v>
      </c>
      <c r="R125" s="98" t="e">
        <f ca="1">+VLOOKUP($A125,Casalta!$A:$AE,28,0)</f>
        <v>#N/A</v>
      </c>
      <c r="S125" s="103" t="e">
        <f ca="1">+VLOOKUP($A125,Casalta!$A:$AE,29,0)</f>
        <v>#N/A</v>
      </c>
      <c r="T125" s="98" t="str">
        <f ca="1">IFERROR(VLOOKUP($A125,Casalta!$A:$AE,31,0),"")</f>
        <v/>
      </c>
      <c r="U125" s="98" t="e">
        <f ca="1">+VLOOKUP(C125,ZAP!A$2:D218,4,0)</f>
        <v>#N/A</v>
      </c>
      <c r="V125" s="103" t="e">
        <f t="shared" ca="1" si="2"/>
        <v>#N/A</v>
      </c>
      <c r="W125" s="103"/>
      <c r="X125" s="97" t="e">
        <f t="shared" ca="1" si="3"/>
        <v>#N/A</v>
      </c>
    </row>
    <row r="126" spans="1:24" x14ac:dyDescent="0.25">
      <c r="A126" s="98">
        <v>121</v>
      </c>
      <c r="B126" s="124">
        <f ca="1">COUNTIF(Casalta!A:A,Rank!A126)</f>
        <v>0</v>
      </c>
      <c r="C126" s="98" t="e">
        <f ca="1">+VLOOKUP($A126,Casalta!A:C,2,0)</f>
        <v>#N/A</v>
      </c>
      <c r="D126" s="99" t="e">
        <f ca="1">+VLOOKUP($A126,Casalta!$A:$AE,3,0)</f>
        <v>#N/A</v>
      </c>
      <c r="E126" s="99" t="e">
        <f ca="1">+VLOOKUP($A126,Casalta!$A:$AE,4,0)</f>
        <v>#N/A</v>
      </c>
      <c r="F126" s="99" t="e">
        <f ca="1">+VLOOKUP($A126,Casalta!$A:$AE,7,0)</f>
        <v>#N/A</v>
      </c>
      <c r="G126" s="99" t="e">
        <f ca="1">+VLOOKUP($A126,Casalta!$A:$AE,6,0)</f>
        <v>#N/A</v>
      </c>
      <c r="H126" s="98" t="e">
        <f ca="1">+VLOOKUP($A126,Casalta!$A:$AE,18,0)</f>
        <v>#N/A</v>
      </c>
      <c r="I126" s="98" t="e">
        <f ca="1">+VLOOKUP($A126,Casalta!$A:$AE,19,0)</f>
        <v>#N/A</v>
      </c>
      <c r="J126" s="98" t="e">
        <f ca="1">+VLOOKUP($A126,Casalta!$A:$AE,20,0)</f>
        <v>#N/A</v>
      </c>
      <c r="K126" s="100" t="e">
        <f ca="1">+VLOOKUP($A126,Casalta!$A:$AE,10,0)</f>
        <v>#N/A</v>
      </c>
      <c r="L126" s="100" t="e">
        <f ca="1">+VLOOKUP($A126,Casalta!$A:$AE,14,0)</f>
        <v>#N/A</v>
      </c>
      <c r="M126" s="98" t="e">
        <f ca="1">+VLOOKUP($A126,Casalta!$A:$AE,9,0)</f>
        <v>#N/A</v>
      </c>
      <c r="N126" s="98" t="e">
        <f ca="1">+VLOOKUP($A126,Casalta!$A:$AE,23,0)</f>
        <v>#N/A</v>
      </c>
      <c r="O126" s="98" t="e">
        <f ca="1">+VLOOKUP($A126,Casalta!$A:$AE,25,0)</f>
        <v>#N/A</v>
      </c>
      <c r="P126" s="101" t="e">
        <f ca="1">+VLOOKUP($A126,Casalta!$A:$AE,26,0)</f>
        <v>#N/A</v>
      </c>
      <c r="Q126" s="102" t="e">
        <f ca="1">+VLOOKUP($A126,Casalta!$A:$AE,27,0)</f>
        <v>#N/A</v>
      </c>
      <c r="R126" s="98" t="e">
        <f ca="1">+VLOOKUP($A126,Casalta!$A:$AE,28,0)</f>
        <v>#N/A</v>
      </c>
      <c r="S126" s="103" t="e">
        <f ca="1">+VLOOKUP($A126,Casalta!$A:$AE,29,0)</f>
        <v>#N/A</v>
      </c>
      <c r="T126" s="98" t="str">
        <f ca="1">IFERROR(VLOOKUP($A126,Casalta!$A:$AE,31,0),"")</f>
        <v/>
      </c>
      <c r="U126" s="98" t="e">
        <f ca="1">+VLOOKUP(C126,ZAP!A$2:D219,4,0)</f>
        <v>#N/A</v>
      </c>
      <c r="V126" s="103" t="e">
        <f t="shared" ca="1" si="2"/>
        <v>#N/A</v>
      </c>
      <c r="W126" s="103"/>
      <c r="X126" s="97" t="e">
        <f t="shared" ca="1" si="3"/>
        <v>#N/A</v>
      </c>
    </row>
    <row r="127" spans="1:24" x14ac:dyDescent="0.25">
      <c r="A127" s="98">
        <v>122</v>
      </c>
      <c r="B127" s="124">
        <f ca="1">COUNTIF(Casalta!A:A,Rank!A127)</f>
        <v>0</v>
      </c>
      <c r="C127" s="98" t="e">
        <f ca="1">+VLOOKUP($A127,Casalta!A:C,2,0)</f>
        <v>#N/A</v>
      </c>
      <c r="D127" s="99" t="e">
        <f ca="1">+VLOOKUP($A127,Casalta!$A:$AE,3,0)</f>
        <v>#N/A</v>
      </c>
      <c r="E127" s="99" t="e">
        <f ca="1">+VLOOKUP($A127,Casalta!$A:$AE,4,0)</f>
        <v>#N/A</v>
      </c>
      <c r="F127" s="99" t="e">
        <f ca="1">+VLOOKUP($A127,Casalta!$A:$AE,7,0)</f>
        <v>#N/A</v>
      </c>
      <c r="G127" s="99" t="e">
        <f ca="1">+VLOOKUP($A127,Casalta!$A:$AE,6,0)</f>
        <v>#N/A</v>
      </c>
      <c r="H127" s="98" t="e">
        <f ca="1">+VLOOKUP($A127,Casalta!$A:$AE,18,0)</f>
        <v>#N/A</v>
      </c>
      <c r="I127" s="98" t="e">
        <f ca="1">+VLOOKUP($A127,Casalta!$A:$AE,19,0)</f>
        <v>#N/A</v>
      </c>
      <c r="J127" s="98" t="e">
        <f ca="1">+VLOOKUP($A127,Casalta!$A:$AE,20,0)</f>
        <v>#N/A</v>
      </c>
      <c r="K127" s="100" t="e">
        <f ca="1">+VLOOKUP($A127,Casalta!$A:$AE,10,0)</f>
        <v>#N/A</v>
      </c>
      <c r="L127" s="100" t="e">
        <f ca="1">+VLOOKUP($A127,Casalta!$A:$AE,14,0)</f>
        <v>#N/A</v>
      </c>
      <c r="M127" s="98" t="e">
        <f ca="1">+VLOOKUP($A127,Casalta!$A:$AE,9,0)</f>
        <v>#N/A</v>
      </c>
      <c r="N127" s="98" t="e">
        <f ca="1">+VLOOKUP($A127,Casalta!$A:$AE,23,0)</f>
        <v>#N/A</v>
      </c>
      <c r="O127" s="98" t="e">
        <f ca="1">+VLOOKUP($A127,Casalta!$A:$AE,25,0)</f>
        <v>#N/A</v>
      </c>
      <c r="P127" s="101" t="e">
        <f ca="1">+VLOOKUP($A127,Casalta!$A:$AE,26,0)</f>
        <v>#N/A</v>
      </c>
      <c r="Q127" s="102" t="e">
        <f ca="1">+VLOOKUP($A127,Casalta!$A:$AE,27,0)</f>
        <v>#N/A</v>
      </c>
      <c r="R127" s="98" t="e">
        <f ca="1">+VLOOKUP($A127,Casalta!$A:$AE,28,0)</f>
        <v>#N/A</v>
      </c>
      <c r="S127" s="103" t="e">
        <f ca="1">+VLOOKUP($A127,Casalta!$A:$AE,29,0)</f>
        <v>#N/A</v>
      </c>
      <c r="T127" s="98" t="str">
        <f ca="1">IFERROR(VLOOKUP($A127,Casalta!$A:$AE,31,0),"")</f>
        <v/>
      </c>
      <c r="U127" s="98" t="e">
        <f ca="1">+VLOOKUP(C127,ZAP!A$2:D220,4,0)</f>
        <v>#N/A</v>
      </c>
      <c r="V127" s="103" t="e">
        <f t="shared" ca="1" si="2"/>
        <v>#N/A</v>
      </c>
      <c r="W127" s="103"/>
      <c r="X127" s="97" t="e">
        <f t="shared" ca="1" si="3"/>
        <v>#N/A</v>
      </c>
    </row>
    <row r="128" spans="1:24" x14ac:dyDescent="0.25">
      <c r="A128" s="98">
        <v>123</v>
      </c>
      <c r="B128" s="124">
        <f ca="1">COUNTIF(Casalta!A:A,Rank!A128)</f>
        <v>0</v>
      </c>
      <c r="C128" s="98" t="e">
        <f ca="1">+VLOOKUP($A128,Casalta!A:C,2,0)</f>
        <v>#N/A</v>
      </c>
      <c r="D128" s="99" t="e">
        <f ca="1">+VLOOKUP($A128,Casalta!$A:$AE,3,0)</f>
        <v>#N/A</v>
      </c>
      <c r="E128" s="99" t="e">
        <f ca="1">+VLOOKUP($A128,Casalta!$A:$AE,4,0)</f>
        <v>#N/A</v>
      </c>
      <c r="F128" s="99" t="e">
        <f ca="1">+VLOOKUP($A128,Casalta!$A:$AE,7,0)</f>
        <v>#N/A</v>
      </c>
      <c r="G128" s="99" t="e">
        <f ca="1">+VLOOKUP($A128,Casalta!$A:$AE,6,0)</f>
        <v>#N/A</v>
      </c>
      <c r="H128" s="98" t="e">
        <f ca="1">+VLOOKUP($A128,Casalta!$A:$AE,18,0)</f>
        <v>#N/A</v>
      </c>
      <c r="I128" s="98" t="e">
        <f ca="1">+VLOOKUP($A128,Casalta!$A:$AE,19,0)</f>
        <v>#N/A</v>
      </c>
      <c r="J128" s="98" t="e">
        <f ca="1">+VLOOKUP($A128,Casalta!$A:$AE,20,0)</f>
        <v>#N/A</v>
      </c>
      <c r="K128" s="100" t="e">
        <f ca="1">+VLOOKUP($A128,Casalta!$A:$AE,10,0)</f>
        <v>#N/A</v>
      </c>
      <c r="L128" s="100" t="e">
        <f ca="1">+VLOOKUP($A128,Casalta!$A:$AE,14,0)</f>
        <v>#N/A</v>
      </c>
      <c r="M128" s="98" t="e">
        <f ca="1">+VLOOKUP($A128,Casalta!$A:$AE,9,0)</f>
        <v>#N/A</v>
      </c>
      <c r="N128" s="98" t="e">
        <f ca="1">+VLOOKUP($A128,Casalta!$A:$AE,23,0)</f>
        <v>#N/A</v>
      </c>
      <c r="O128" s="98" t="e">
        <f ca="1">+VLOOKUP($A128,Casalta!$A:$AE,25,0)</f>
        <v>#N/A</v>
      </c>
      <c r="P128" s="101" t="e">
        <f ca="1">+VLOOKUP($A128,Casalta!$A:$AE,26,0)</f>
        <v>#N/A</v>
      </c>
      <c r="Q128" s="102" t="e">
        <f ca="1">+VLOOKUP($A128,Casalta!$A:$AE,27,0)</f>
        <v>#N/A</v>
      </c>
      <c r="R128" s="98" t="e">
        <f ca="1">+VLOOKUP($A128,Casalta!$A:$AE,28,0)</f>
        <v>#N/A</v>
      </c>
      <c r="S128" s="103" t="e">
        <f ca="1">+VLOOKUP($A128,Casalta!$A:$AE,29,0)</f>
        <v>#N/A</v>
      </c>
      <c r="T128" s="98" t="str">
        <f ca="1">IFERROR(VLOOKUP($A128,Casalta!$A:$AE,31,0),"")</f>
        <v/>
      </c>
      <c r="U128" s="98" t="e">
        <f ca="1">+VLOOKUP(C128,ZAP!A$2:D221,4,0)</f>
        <v>#N/A</v>
      </c>
      <c r="V128" s="103" t="e">
        <f t="shared" ca="1" si="2"/>
        <v>#N/A</v>
      </c>
      <c r="W128" s="103"/>
      <c r="X128" s="97" t="e">
        <f t="shared" ca="1" si="3"/>
        <v>#N/A</v>
      </c>
    </row>
    <row r="129" spans="1:24" x14ac:dyDescent="0.25">
      <c r="A129" s="98">
        <v>124</v>
      </c>
      <c r="B129" s="124">
        <f ca="1">COUNTIF(Casalta!A:A,Rank!A129)</f>
        <v>0</v>
      </c>
      <c r="C129" s="98" t="e">
        <f ca="1">+VLOOKUP($A129,Casalta!A:C,2,0)</f>
        <v>#N/A</v>
      </c>
      <c r="D129" s="99" t="e">
        <f ca="1">+VLOOKUP($A129,Casalta!$A:$AE,3,0)</f>
        <v>#N/A</v>
      </c>
      <c r="E129" s="99" t="e">
        <f ca="1">+VLOOKUP($A129,Casalta!$A:$AE,4,0)</f>
        <v>#N/A</v>
      </c>
      <c r="F129" s="99" t="e">
        <f ca="1">+VLOOKUP($A129,Casalta!$A:$AE,7,0)</f>
        <v>#N/A</v>
      </c>
      <c r="G129" s="99" t="e">
        <f ca="1">+VLOOKUP($A129,Casalta!$A:$AE,6,0)</f>
        <v>#N/A</v>
      </c>
      <c r="H129" s="98" t="e">
        <f ca="1">+VLOOKUP($A129,Casalta!$A:$AE,18,0)</f>
        <v>#N/A</v>
      </c>
      <c r="I129" s="98" t="e">
        <f ca="1">+VLOOKUP($A129,Casalta!$A:$AE,19,0)</f>
        <v>#N/A</v>
      </c>
      <c r="J129" s="98" t="e">
        <f ca="1">+VLOOKUP($A129,Casalta!$A:$AE,20,0)</f>
        <v>#N/A</v>
      </c>
      <c r="K129" s="100" t="e">
        <f ca="1">+VLOOKUP($A129,Casalta!$A:$AE,10,0)</f>
        <v>#N/A</v>
      </c>
      <c r="L129" s="100" t="e">
        <f ca="1">+VLOOKUP($A129,Casalta!$A:$AE,14,0)</f>
        <v>#N/A</v>
      </c>
      <c r="M129" s="98" t="e">
        <f ca="1">+VLOOKUP($A129,Casalta!$A:$AE,9,0)</f>
        <v>#N/A</v>
      </c>
      <c r="N129" s="98" t="e">
        <f ca="1">+VLOOKUP($A129,Casalta!$A:$AE,23,0)</f>
        <v>#N/A</v>
      </c>
      <c r="O129" s="98" t="e">
        <f ca="1">+VLOOKUP($A129,Casalta!$A:$AE,25,0)</f>
        <v>#N/A</v>
      </c>
      <c r="P129" s="101" t="e">
        <f ca="1">+VLOOKUP($A129,Casalta!$A:$AE,26,0)</f>
        <v>#N/A</v>
      </c>
      <c r="Q129" s="102" t="e">
        <f ca="1">+VLOOKUP($A129,Casalta!$A:$AE,27,0)</f>
        <v>#N/A</v>
      </c>
      <c r="R129" s="98" t="e">
        <f ca="1">+VLOOKUP($A129,Casalta!$A:$AE,28,0)</f>
        <v>#N/A</v>
      </c>
      <c r="S129" s="103" t="e">
        <f ca="1">+VLOOKUP($A129,Casalta!$A:$AE,29,0)</f>
        <v>#N/A</v>
      </c>
      <c r="T129" s="98" t="str">
        <f ca="1">IFERROR(VLOOKUP($A129,Casalta!$A:$AE,31,0),"")</f>
        <v/>
      </c>
      <c r="U129" s="98" t="e">
        <f ca="1">+VLOOKUP(C129,ZAP!A$2:D222,4,0)</f>
        <v>#N/A</v>
      </c>
      <c r="V129" s="103" t="e">
        <f t="shared" ca="1" si="2"/>
        <v>#N/A</v>
      </c>
      <c r="W129" s="103"/>
      <c r="X129" s="97" t="e">
        <f t="shared" ca="1" si="3"/>
        <v>#N/A</v>
      </c>
    </row>
    <row r="130" spans="1:24" x14ac:dyDescent="0.25">
      <c r="A130" s="98">
        <v>125</v>
      </c>
      <c r="B130" s="124">
        <f ca="1">COUNTIF(Casalta!A:A,Rank!A130)</f>
        <v>0</v>
      </c>
      <c r="C130" s="98" t="e">
        <f ca="1">+VLOOKUP($A130,Casalta!A:C,2,0)</f>
        <v>#N/A</v>
      </c>
      <c r="D130" s="99" t="e">
        <f ca="1">+VLOOKUP($A130,Casalta!$A:$AE,3,0)</f>
        <v>#N/A</v>
      </c>
      <c r="E130" s="99" t="e">
        <f ca="1">+VLOOKUP($A130,Casalta!$A:$AE,4,0)</f>
        <v>#N/A</v>
      </c>
      <c r="F130" s="99" t="e">
        <f ca="1">+VLOOKUP($A130,Casalta!$A:$AE,7,0)</f>
        <v>#N/A</v>
      </c>
      <c r="G130" s="99" t="e">
        <f ca="1">+VLOOKUP($A130,Casalta!$A:$AE,6,0)</f>
        <v>#N/A</v>
      </c>
      <c r="H130" s="98" t="e">
        <f ca="1">+VLOOKUP($A130,Casalta!$A:$AE,18,0)</f>
        <v>#N/A</v>
      </c>
      <c r="I130" s="98" t="e">
        <f ca="1">+VLOOKUP($A130,Casalta!$A:$AE,19,0)</f>
        <v>#N/A</v>
      </c>
      <c r="J130" s="98" t="e">
        <f ca="1">+VLOOKUP($A130,Casalta!$A:$AE,20,0)</f>
        <v>#N/A</v>
      </c>
      <c r="K130" s="100" t="e">
        <f ca="1">+VLOOKUP($A130,Casalta!$A:$AE,10,0)</f>
        <v>#N/A</v>
      </c>
      <c r="L130" s="100" t="e">
        <f ca="1">+VLOOKUP($A130,Casalta!$A:$AE,14,0)</f>
        <v>#N/A</v>
      </c>
      <c r="M130" s="98" t="e">
        <f ca="1">+VLOOKUP($A130,Casalta!$A:$AE,9,0)</f>
        <v>#N/A</v>
      </c>
      <c r="N130" s="98" t="e">
        <f ca="1">+VLOOKUP($A130,Casalta!$A:$AE,23,0)</f>
        <v>#N/A</v>
      </c>
      <c r="O130" s="98" t="e">
        <f ca="1">+VLOOKUP($A130,Casalta!$A:$AE,25,0)</f>
        <v>#N/A</v>
      </c>
      <c r="P130" s="101" t="e">
        <f ca="1">+VLOOKUP($A130,Casalta!$A:$AE,26,0)</f>
        <v>#N/A</v>
      </c>
      <c r="Q130" s="102" t="e">
        <f ca="1">+VLOOKUP($A130,Casalta!$A:$AE,27,0)</f>
        <v>#N/A</v>
      </c>
      <c r="R130" s="98" t="e">
        <f ca="1">+VLOOKUP($A130,Casalta!$A:$AE,28,0)</f>
        <v>#N/A</v>
      </c>
      <c r="S130" s="103" t="e">
        <f ca="1">+VLOOKUP($A130,Casalta!$A:$AE,29,0)</f>
        <v>#N/A</v>
      </c>
      <c r="T130" s="98" t="str">
        <f ca="1">IFERROR(VLOOKUP($A130,Casalta!$A:$AE,31,0),"")</f>
        <v/>
      </c>
      <c r="U130" s="98" t="e">
        <f ca="1">+VLOOKUP(C130,ZAP!A$2:D223,4,0)</f>
        <v>#N/A</v>
      </c>
      <c r="V130" s="103" t="e">
        <f t="shared" ca="1" si="2"/>
        <v>#N/A</v>
      </c>
      <c r="W130" s="103"/>
      <c r="X130" s="97" t="e">
        <f t="shared" ca="1" si="3"/>
        <v>#N/A</v>
      </c>
    </row>
    <row r="131" spans="1:24" x14ac:dyDescent="0.25">
      <c r="A131" s="98">
        <v>126</v>
      </c>
      <c r="B131" s="124">
        <f ca="1">COUNTIF(Casalta!A:A,Rank!A131)</f>
        <v>0</v>
      </c>
      <c r="C131" s="98" t="e">
        <f ca="1">+VLOOKUP($A131,Casalta!A:C,2,0)</f>
        <v>#N/A</v>
      </c>
      <c r="D131" s="99" t="e">
        <f ca="1">+VLOOKUP($A131,Casalta!$A:$AE,3,0)</f>
        <v>#N/A</v>
      </c>
      <c r="E131" s="99" t="e">
        <f ca="1">+VLOOKUP($A131,Casalta!$A:$AE,4,0)</f>
        <v>#N/A</v>
      </c>
      <c r="F131" s="99" t="e">
        <f ca="1">+VLOOKUP($A131,Casalta!$A:$AE,7,0)</f>
        <v>#N/A</v>
      </c>
      <c r="G131" s="99" t="e">
        <f ca="1">+VLOOKUP($A131,Casalta!$A:$AE,6,0)</f>
        <v>#N/A</v>
      </c>
      <c r="H131" s="98" t="e">
        <f ca="1">+VLOOKUP($A131,Casalta!$A:$AE,18,0)</f>
        <v>#N/A</v>
      </c>
      <c r="I131" s="98" t="e">
        <f ca="1">+VLOOKUP($A131,Casalta!$A:$AE,19,0)</f>
        <v>#N/A</v>
      </c>
      <c r="J131" s="98" t="e">
        <f ca="1">+VLOOKUP($A131,Casalta!$A:$AE,20,0)</f>
        <v>#N/A</v>
      </c>
      <c r="K131" s="100" t="e">
        <f ca="1">+VLOOKUP($A131,Casalta!$A:$AE,10,0)</f>
        <v>#N/A</v>
      </c>
      <c r="L131" s="100" t="e">
        <f ca="1">+VLOOKUP($A131,Casalta!$A:$AE,14,0)</f>
        <v>#N/A</v>
      </c>
      <c r="M131" s="98" t="e">
        <f ca="1">+VLOOKUP($A131,Casalta!$A:$AE,9,0)</f>
        <v>#N/A</v>
      </c>
      <c r="N131" s="98" t="e">
        <f ca="1">+VLOOKUP($A131,Casalta!$A:$AE,23,0)</f>
        <v>#N/A</v>
      </c>
      <c r="O131" s="98" t="e">
        <f ca="1">+VLOOKUP($A131,Casalta!$A:$AE,25,0)</f>
        <v>#N/A</v>
      </c>
      <c r="P131" s="101" t="e">
        <f ca="1">+VLOOKUP($A131,Casalta!$A:$AE,26,0)</f>
        <v>#N/A</v>
      </c>
      <c r="Q131" s="102" t="e">
        <f ca="1">+VLOOKUP($A131,Casalta!$A:$AE,27,0)</f>
        <v>#N/A</v>
      </c>
      <c r="R131" s="98" t="e">
        <f ca="1">+VLOOKUP($A131,Casalta!$A:$AE,28,0)</f>
        <v>#N/A</v>
      </c>
      <c r="S131" s="103" t="e">
        <f ca="1">+VLOOKUP($A131,Casalta!$A:$AE,29,0)</f>
        <v>#N/A</v>
      </c>
      <c r="T131" s="98" t="str">
        <f ca="1">IFERROR(VLOOKUP($A131,Casalta!$A:$AE,31,0),"")</f>
        <v/>
      </c>
      <c r="U131" s="98" t="e">
        <f ca="1">+VLOOKUP(C131,ZAP!A$2:D224,4,0)</f>
        <v>#N/A</v>
      </c>
      <c r="V131" s="103" t="e">
        <f t="shared" ca="1" si="2"/>
        <v>#N/A</v>
      </c>
      <c r="W131" s="103"/>
      <c r="X131" s="97" t="e">
        <f t="shared" ca="1" si="3"/>
        <v>#N/A</v>
      </c>
    </row>
    <row r="132" spans="1:24" x14ac:dyDescent="0.25">
      <c r="A132" s="98">
        <v>127</v>
      </c>
      <c r="B132" s="124">
        <f ca="1">COUNTIF(Casalta!A:A,Rank!A132)</f>
        <v>0</v>
      </c>
      <c r="C132" s="98" t="e">
        <f ca="1">+VLOOKUP($A132,Casalta!A:C,2,0)</f>
        <v>#N/A</v>
      </c>
      <c r="D132" s="99" t="e">
        <f ca="1">+VLOOKUP($A132,Casalta!$A:$AE,3,0)</f>
        <v>#N/A</v>
      </c>
      <c r="E132" s="99" t="e">
        <f ca="1">+VLOOKUP($A132,Casalta!$A:$AE,4,0)</f>
        <v>#N/A</v>
      </c>
      <c r="F132" s="99" t="e">
        <f ca="1">+VLOOKUP($A132,Casalta!$A:$AE,7,0)</f>
        <v>#N/A</v>
      </c>
      <c r="G132" s="99" t="e">
        <f ca="1">+VLOOKUP($A132,Casalta!$A:$AE,6,0)</f>
        <v>#N/A</v>
      </c>
      <c r="H132" s="98" t="e">
        <f ca="1">+VLOOKUP($A132,Casalta!$A:$AE,18,0)</f>
        <v>#N/A</v>
      </c>
      <c r="I132" s="98" t="e">
        <f ca="1">+VLOOKUP($A132,Casalta!$A:$AE,19,0)</f>
        <v>#N/A</v>
      </c>
      <c r="J132" s="98" t="e">
        <f ca="1">+VLOOKUP($A132,Casalta!$A:$AE,20,0)</f>
        <v>#N/A</v>
      </c>
      <c r="K132" s="100" t="e">
        <f ca="1">+VLOOKUP($A132,Casalta!$A:$AE,10,0)</f>
        <v>#N/A</v>
      </c>
      <c r="L132" s="100" t="e">
        <f ca="1">+VLOOKUP($A132,Casalta!$A:$AE,14,0)</f>
        <v>#N/A</v>
      </c>
      <c r="M132" s="98" t="e">
        <f ca="1">+VLOOKUP($A132,Casalta!$A:$AE,9,0)</f>
        <v>#N/A</v>
      </c>
      <c r="N132" s="98" t="e">
        <f ca="1">+VLOOKUP($A132,Casalta!$A:$AE,23,0)</f>
        <v>#N/A</v>
      </c>
      <c r="O132" s="98" t="e">
        <f ca="1">+VLOOKUP($A132,Casalta!$A:$AE,25,0)</f>
        <v>#N/A</v>
      </c>
      <c r="P132" s="101" t="e">
        <f ca="1">+VLOOKUP($A132,Casalta!$A:$AE,26,0)</f>
        <v>#N/A</v>
      </c>
      <c r="Q132" s="102" t="e">
        <f ca="1">+VLOOKUP($A132,Casalta!$A:$AE,27,0)</f>
        <v>#N/A</v>
      </c>
      <c r="R132" s="98" t="e">
        <f ca="1">+VLOOKUP($A132,Casalta!$A:$AE,28,0)</f>
        <v>#N/A</v>
      </c>
      <c r="S132" s="103" t="e">
        <f ca="1">+VLOOKUP($A132,Casalta!$A:$AE,29,0)</f>
        <v>#N/A</v>
      </c>
      <c r="T132" s="98" t="str">
        <f ca="1">IFERROR(VLOOKUP($A132,Casalta!$A:$AE,31,0),"")</f>
        <v/>
      </c>
      <c r="U132" s="98" t="e">
        <f ca="1">+VLOOKUP(C132,ZAP!A$2:D225,4,0)</f>
        <v>#N/A</v>
      </c>
      <c r="V132" s="103" t="e">
        <f t="shared" ca="1" si="2"/>
        <v>#N/A</v>
      </c>
      <c r="W132" s="103"/>
      <c r="X132" s="97" t="e">
        <f t="shared" ca="1" si="3"/>
        <v>#N/A</v>
      </c>
    </row>
    <row r="133" spans="1:24" x14ac:dyDescent="0.25">
      <c r="A133" s="98">
        <v>128</v>
      </c>
      <c r="B133" s="124">
        <f ca="1">COUNTIF(Casalta!A:A,Rank!A133)</f>
        <v>0</v>
      </c>
      <c r="C133" s="98" t="e">
        <f ca="1">+VLOOKUP($A133,Casalta!A:C,2,0)</f>
        <v>#N/A</v>
      </c>
      <c r="D133" s="99" t="e">
        <f ca="1">+VLOOKUP($A133,Casalta!$A:$AE,3,0)</f>
        <v>#N/A</v>
      </c>
      <c r="E133" s="99" t="e">
        <f ca="1">+VLOOKUP($A133,Casalta!$A:$AE,4,0)</f>
        <v>#N/A</v>
      </c>
      <c r="F133" s="99" t="e">
        <f ca="1">+VLOOKUP($A133,Casalta!$A:$AE,7,0)</f>
        <v>#N/A</v>
      </c>
      <c r="G133" s="99" t="e">
        <f ca="1">+VLOOKUP($A133,Casalta!$A:$AE,6,0)</f>
        <v>#N/A</v>
      </c>
      <c r="H133" s="98" t="e">
        <f ca="1">+VLOOKUP($A133,Casalta!$A:$AE,18,0)</f>
        <v>#N/A</v>
      </c>
      <c r="I133" s="98" t="e">
        <f ca="1">+VLOOKUP($A133,Casalta!$A:$AE,19,0)</f>
        <v>#N/A</v>
      </c>
      <c r="J133" s="98" t="e">
        <f ca="1">+VLOOKUP($A133,Casalta!$A:$AE,20,0)</f>
        <v>#N/A</v>
      </c>
      <c r="K133" s="100" t="e">
        <f ca="1">+VLOOKUP($A133,Casalta!$A:$AE,10,0)</f>
        <v>#N/A</v>
      </c>
      <c r="L133" s="100" t="e">
        <f ca="1">+VLOOKUP($A133,Casalta!$A:$AE,14,0)</f>
        <v>#N/A</v>
      </c>
      <c r="M133" s="98" t="e">
        <f ca="1">+VLOOKUP($A133,Casalta!$A:$AE,9,0)</f>
        <v>#N/A</v>
      </c>
      <c r="N133" s="98" t="e">
        <f ca="1">+VLOOKUP($A133,Casalta!$A:$AE,23,0)</f>
        <v>#N/A</v>
      </c>
      <c r="O133" s="98" t="e">
        <f ca="1">+VLOOKUP($A133,Casalta!$A:$AE,25,0)</f>
        <v>#N/A</v>
      </c>
      <c r="P133" s="101" t="e">
        <f ca="1">+VLOOKUP($A133,Casalta!$A:$AE,26,0)</f>
        <v>#N/A</v>
      </c>
      <c r="Q133" s="102" t="e">
        <f ca="1">+VLOOKUP($A133,Casalta!$A:$AE,27,0)</f>
        <v>#N/A</v>
      </c>
      <c r="R133" s="98" t="e">
        <f ca="1">+VLOOKUP($A133,Casalta!$A:$AE,28,0)</f>
        <v>#N/A</v>
      </c>
      <c r="S133" s="103" t="e">
        <f ca="1">+VLOOKUP($A133,Casalta!$A:$AE,29,0)</f>
        <v>#N/A</v>
      </c>
      <c r="T133" s="98" t="str">
        <f ca="1">IFERROR(VLOOKUP($A133,Casalta!$A:$AE,31,0),"")</f>
        <v/>
      </c>
      <c r="U133" s="98" t="e">
        <f ca="1">+VLOOKUP(C133,ZAP!A$2:D226,4,0)</f>
        <v>#N/A</v>
      </c>
      <c r="V133" s="103" t="e">
        <f t="shared" ca="1" si="2"/>
        <v>#N/A</v>
      </c>
      <c r="W133" s="103"/>
      <c r="X133" s="97" t="e">
        <f t="shared" ca="1" si="3"/>
        <v>#N/A</v>
      </c>
    </row>
    <row r="134" spans="1:24" x14ac:dyDescent="0.25">
      <c r="A134" s="98">
        <v>129</v>
      </c>
      <c r="B134" s="124">
        <f ca="1">COUNTIF(Casalta!A:A,Rank!A134)</f>
        <v>0</v>
      </c>
      <c r="C134" s="98" t="e">
        <f ca="1">+VLOOKUP($A134,Casalta!A:C,2,0)</f>
        <v>#N/A</v>
      </c>
      <c r="D134" s="99" t="e">
        <f ca="1">+VLOOKUP($A134,Casalta!$A:$AE,3,0)</f>
        <v>#N/A</v>
      </c>
      <c r="E134" s="99" t="e">
        <f ca="1">+VLOOKUP($A134,Casalta!$A:$AE,4,0)</f>
        <v>#N/A</v>
      </c>
      <c r="F134" s="99" t="e">
        <f ca="1">+VLOOKUP($A134,Casalta!$A:$AE,7,0)</f>
        <v>#N/A</v>
      </c>
      <c r="G134" s="99" t="e">
        <f ca="1">+VLOOKUP($A134,Casalta!$A:$AE,6,0)</f>
        <v>#N/A</v>
      </c>
      <c r="H134" s="98" t="e">
        <f ca="1">+VLOOKUP($A134,Casalta!$A:$AE,18,0)</f>
        <v>#N/A</v>
      </c>
      <c r="I134" s="98" t="e">
        <f ca="1">+VLOOKUP($A134,Casalta!$A:$AE,19,0)</f>
        <v>#N/A</v>
      </c>
      <c r="J134" s="98" t="e">
        <f ca="1">+VLOOKUP($A134,Casalta!$A:$AE,20,0)</f>
        <v>#N/A</v>
      </c>
      <c r="K134" s="100" t="e">
        <f ca="1">+VLOOKUP($A134,Casalta!$A:$AE,10,0)</f>
        <v>#N/A</v>
      </c>
      <c r="L134" s="100" t="e">
        <f ca="1">+VLOOKUP($A134,Casalta!$A:$AE,14,0)</f>
        <v>#N/A</v>
      </c>
      <c r="M134" s="98" t="e">
        <f ca="1">+VLOOKUP($A134,Casalta!$A:$AE,9,0)</f>
        <v>#N/A</v>
      </c>
      <c r="N134" s="98" t="e">
        <f ca="1">+VLOOKUP($A134,Casalta!$A:$AE,23,0)</f>
        <v>#N/A</v>
      </c>
      <c r="O134" s="98" t="e">
        <f ca="1">+VLOOKUP($A134,Casalta!$A:$AE,25,0)</f>
        <v>#N/A</v>
      </c>
      <c r="P134" s="101" t="e">
        <f ca="1">+VLOOKUP($A134,Casalta!$A:$AE,26,0)</f>
        <v>#N/A</v>
      </c>
      <c r="Q134" s="102" t="e">
        <f ca="1">+VLOOKUP($A134,Casalta!$A:$AE,27,0)</f>
        <v>#N/A</v>
      </c>
      <c r="R134" s="98" t="e">
        <f ca="1">+VLOOKUP($A134,Casalta!$A:$AE,28,0)</f>
        <v>#N/A</v>
      </c>
      <c r="S134" s="103" t="e">
        <f ca="1">+VLOOKUP($A134,Casalta!$A:$AE,29,0)</f>
        <v>#N/A</v>
      </c>
      <c r="T134" s="98" t="str">
        <f ca="1">IFERROR(VLOOKUP($A134,Casalta!$A:$AE,31,0),"")</f>
        <v/>
      </c>
      <c r="U134" s="98" t="e">
        <f ca="1">+VLOOKUP(C134,ZAP!A$2:D227,4,0)</f>
        <v>#N/A</v>
      </c>
      <c r="V134" s="103" t="e">
        <f t="shared" ca="1" si="2"/>
        <v>#N/A</v>
      </c>
      <c r="W134" s="103"/>
      <c r="X134" s="97" t="e">
        <f t="shared" ca="1" si="3"/>
        <v>#N/A</v>
      </c>
    </row>
    <row r="135" spans="1:24" x14ac:dyDescent="0.25">
      <c r="A135" s="98">
        <v>130</v>
      </c>
      <c r="B135" s="124">
        <f ca="1">COUNTIF(Casalta!A:A,Rank!A135)</f>
        <v>0</v>
      </c>
      <c r="C135" s="98" t="e">
        <f ca="1">+VLOOKUP($A135,Casalta!A:C,2,0)</f>
        <v>#N/A</v>
      </c>
      <c r="D135" s="99" t="e">
        <f ca="1">+VLOOKUP($A135,Casalta!$A:$AE,3,0)</f>
        <v>#N/A</v>
      </c>
      <c r="E135" s="99" t="e">
        <f ca="1">+VLOOKUP($A135,Casalta!$A:$AE,4,0)</f>
        <v>#N/A</v>
      </c>
      <c r="F135" s="99" t="e">
        <f ca="1">+VLOOKUP($A135,Casalta!$A:$AE,7,0)</f>
        <v>#N/A</v>
      </c>
      <c r="G135" s="99" t="e">
        <f ca="1">+VLOOKUP($A135,Casalta!$A:$AE,6,0)</f>
        <v>#N/A</v>
      </c>
      <c r="H135" s="98" t="e">
        <f ca="1">+VLOOKUP($A135,Casalta!$A:$AE,18,0)</f>
        <v>#N/A</v>
      </c>
      <c r="I135" s="98" t="e">
        <f ca="1">+VLOOKUP($A135,Casalta!$A:$AE,19,0)</f>
        <v>#N/A</v>
      </c>
      <c r="J135" s="98" t="e">
        <f ca="1">+VLOOKUP($A135,Casalta!$A:$AE,20,0)</f>
        <v>#N/A</v>
      </c>
      <c r="K135" s="100" t="e">
        <f ca="1">+VLOOKUP($A135,Casalta!$A:$AE,10,0)</f>
        <v>#N/A</v>
      </c>
      <c r="L135" s="100" t="e">
        <f ca="1">+VLOOKUP($A135,Casalta!$A:$AE,14,0)</f>
        <v>#N/A</v>
      </c>
      <c r="M135" s="98" t="e">
        <f ca="1">+VLOOKUP($A135,Casalta!$A:$AE,9,0)</f>
        <v>#N/A</v>
      </c>
      <c r="N135" s="98" t="e">
        <f ca="1">+VLOOKUP($A135,Casalta!$A:$AE,23,0)</f>
        <v>#N/A</v>
      </c>
      <c r="O135" s="98" t="e">
        <f ca="1">+VLOOKUP($A135,Casalta!$A:$AE,25,0)</f>
        <v>#N/A</v>
      </c>
      <c r="P135" s="101" t="e">
        <f ca="1">+VLOOKUP($A135,Casalta!$A:$AE,26,0)</f>
        <v>#N/A</v>
      </c>
      <c r="Q135" s="102" t="e">
        <f ca="1">+VLOOKUP($A135,Casalta!$A:$AE,27,0)</f>
        <v>#N/A</v>
      </c>
      <c r="R135" s="98" t="e">
        <f ca="1">+VLOOKUP($A135,Casalta!$A:$AE,28,0)</f>
        <v>#N/A</v>
      </c>
      <c r="S135" s="103" t="e">
        <f ca="1">+VLOOKUP($A135,Casalta!$A:$AE,29,0)</f>
        <v>#N/A</v>
      </c>
      <c r="T135" s="98" t="str">
        <f ca="1">IFERROR(VLOOKUP($A135,Casalta!$A:$AE,31,0),"")</f>
        <v/>
      </c>
      <c r="U135" s="98" t="e">
        <f ca="1">+VLOOKUP(C135,ZAP!A$2:D228,4,0)</f>
        <v>#N/A</v>
      </c>
      <c r="V135" s="103" t="e">
        <f t="shared" ref="V135:V198" ca="1" si="4">+M135*$V$3</f>
        <v>#N/A</v>
      </c>
      <c r="W135" s="103"/>
      <c r="X135" s="97" t="e">
        <f t="shared" ref="X135:X198" ca="1" si="5">+$X$4&amp;C135</f>
        <v>#N/A</v>
      </c>
    </row>
    <row r="136" spans="1:24" x14ac:dyDescent="0.25">
      <c r="A136" s="98">
        <v>131</v>
      </c>
      <c r="B136" s="124">
        <f ca="1">COUNTIF(Casalta!A:A,Rank!A136)</f>
        <v>0</v>
      </c>
      <c r="C136" s="98" t="e">
        <f ca="1">+VLOOKUP($A136,Casalta!A:C,2,0)</f>
        <v>#N/A</v>
      </c>
      <c r="D136" s="99" t="e">
        <f ca="1">+VLOOKUP($A136,Casalta!$A:$AE,3,0)</f>
        <v>#N/A</v>
      </c>
      <c r="E136" s="99" t="e">
        <f ca="1">+VLOOKUP($A136,Casalta!$A:$AE,4,0)</f>
        <v>#N/A</v>
      </c>
      <c r="F136" s="99" t="e">
        <f ca="1">+VLOOKUP($A136,Casalta!$A:$AE,7,0)</f>
        <v>#N/A</v>
      </c>
      <c r="G136" s="99" t="e">
        <f ca="1">+VLOOKUP($A136,Casalta!$A:$AE,6,0)</f>
        <v>#N/A</v>
      </c>
      <c r="H136" s="98" t="e">
        <f ca="1">+VLOOKUP($A136,Casalta!$A:$AE,18,0)</f>
        <v>#N/A</v>
      </c>
      <c r="I136" s="98" t="e">
        <f ca="1">+VLOOKUP($A136,Casalta!$A:$AE,19,0)</f>
        <v>#N/A</v>
      </c>
      <c r="J136" s="98" t="e">
        <f ca="1">+VLOOKUP($A136,Casalta!$A:$AE,20,0)</f>
        <v>#N/A</v>
      </c>
      <c r="K136" s="100" t="e">
        <f ca="1">+VLOOKUP($A136,Casalta!$A:$AE,10,0)</f>
        <v>#N/A</v>
      </c>
      <c r="L136" s="100" t="e">
        <f ca="1">+VLOOKUP($A136,Casalta!$A:$AE,14,0)</f>
        <v>#N/A</v>
      </c>
      <c r="M136" s="98" t="e">
        <f ca="1">+VLOOKUP($A136,Casalta!$A:$AE,9,0)</f>
        <v>#N/A</v>
      </c>
      <c r="N136" s="98" t="e">
        <f ca="1">+VLOOKUP($A136,Casalta!$A:$AE,23,0)</f>
        <v>#N/A</v>
      </c>
      <c r="O136" s="98" t="e">
        <f ca="1">+VLOOKUP($A136,Casalta!$A:$AE,25,0)</f>
        <v>#N/A</v>
      </c>
      <c r="P136" s="101" t="e">
        <f ca="1">+VLOOKUP($A136,Casalta!$A:$AE,26,0)</f>
        <v>#N/A</v>
      </c>
      <c r="Q136" s="102" t="e">
        <f ca="1">+VLOOKUP($A136,Casalta!$A:$AE,27,0)</f>
        <v>#N/A</v>
      </c>
      <c r="R136" s="98" t="e">
        <f ca="1">+VLOOKUP($A136,Casalta!$A:$AE,28,0)</f>
        <v>#N/A</v>
      </c>
      <c r="S136" s="103" t="e">
        <f ca="1">+VLOOKUP($A136,Casalta!$A:$AE,29,0)</f>
        <v>#N/A</v>
      </c>
      <c r="T136" s="98" t="str">
        <f ca="1">IFERROR(VLOOKUP($A136,Casalta!$A:$AE,31,0),"")</f>
        <v/>
      </c>
      <c r="U136" s="98" t="e">
        <f ca="1">+VLOOKUP(C136,ZAP!A$2:D229,4,0)</f>
        <v>#N/A</v>
      </c>
      <c r="V136" s="103" t="e">
        <f t="shared" ca="1" si="4"/>
        <v>#N/A</v>
      </c>
      <c r="W136" s="103"/>
      <c r="X136" s="97" t="e">
        <f t="shared" ca="1" si="5"/>
        <v>#N/A</v>
      </c>
    </row>
    <row r="137" spans="1:24" x14ac:dyDescent="0.25">
      <c r="A137" s="98">
        <v>132</v>
      </c>
      <c r="B137" s="124">
        <f ca="1">COUNTIF(Casalta!A:A,Rank!A137)</f>
        <v>0</v>
      </c>
      <c r="C137" s="98" t="e">
        <f ca="1">+VLOOKUP($A137,Casalta!A:C,2,0)</f>
        <v>#N/A</v>
      </c>
      <c r="D137" s="99" t="e">
        <f ca="1">+VLOOKUP($A137,Casalta!$A:$AE,3,0)</f>
        <v>#N/A</v>
      </c>
      <c r="E137" s="99" t="e">
        <f ca="1">+VLOOKUP($A137,Casalta!$A:$AE,4,0)</f>
        <v>#N/A</v>
      </c>
      <c r="F137" s="99" t="e">
        <f ca="1">+VLOOKUP($A137,Casalta!$A:$AE,7,0)</f>
        <v>#N/A</v>
      </c>
      <c r="G137" s="99" t="e">
        <f ca="1">+VLOOKUP($A137,Casalta!$A:$AE,6,0)</f>
        <v>#N/A</v>
      </c>
      <c r="H137" s="98" t="e">
        <f ca="1">+VLOOKUP($A137,Casalta!$A:$AE,18,0)</f>
        <v>#N/A</v>
      </c>
      <c r="I137" s="98" t="e">
        <f ca="1">+VLOOKUP($A137,Casalta!$A:$AE,19,0)</f>
        <v>#N/A</v>
      </c>
      <c r="J137" s="98" t="e">
        <f ca="1">+VLOOKUP($A137,Casalta!$A:$AE,20,0)</f>
        <v>#N/A</v>
      </c>
      <c r="K137" s="100" t="e">
        <f ca="1">+VLOOKUP($A137,Casalta!$A:$AE,10,0)</f>
        <v>#N/A</v>
      </c>
      <c r="L137" s="100" t="e">
        <f ca="1">+VLOOKUP($A137,Casalta!$A:$AE,14,0)</f>
        <v>#N/A</v>
      </c>
      <c r="M137" s="98" t="e">
        <f ca="1">+VLOOKUP($A137,Casalta!$A:$AE,9,0)</f>
        <v>#N/A</v>
      </c>
      <c r="N137" s="98" t="e">
        <f ca="1">+VLOOKUP($A137,Casalta!$A:$AE,23,0)</f>
        <v>#N/A</v>
      </c>
      <c r="O137" s="98" t="e">
        <f ca="1">+VLOOKUP($A137,Casalta!$A:$AE,25,0)</f>
        <v>#N/A</v>
      </c>
      <c r="P137" s="101" t="e">
        <f ca="1">+VLOOKUP($A137,Casalta!$A:$AE,26,0)</f>
        <v>#N/A</v>
      </c>
      <c r="Q137" s="102" t="e">
        <f ca="1">+VLOOKUP($A137,Casalta!$A:$AE,27,0)</f>
        <v>#N/A</v>
      </c>
      <c r="R137" s="98" t="e">
        <f ca="1">+VLOOKUP($A137,Casalta!$A:$AE,28,0)</f>
        <v>#N/A</v>
      </c>
      <c r="S137" s="103" t="e">
        <f ca="1">+VLOOKUP($A137,Casalta!$A:$AE,29,0)</f>
        <v>#N/A</v>
      </c>
      <c r="T137" s="98" t="str">
        <f ca="1">IFERROR(VLOOKUP($A137,Casalta!$A:$AE,31,0),"")</f>
        <v/>
      </c>
      <c r="U137" s="98" t="e">
        <f ca="1">+VLOOKUP(C137,ZAP!A$2:D230,4,0)</f>
        <v>#N/A</v>
      </c>
      <c r="V137" s="103" t="e">
        <f t="shared" ca="1" si="4"/>
        <v>#N/A</v>
      </c>
      <c r="W137" s="103"/>
      <c r="X137" s="97" t="e">
        <f t="shared" ca="1" si="5"/>
        <v>#N/A</v>
      </c>
    </row>
    <row r="138" spans="1:24" x14ac:dyDescent="0.25">
      <c r="A138" s="98">
        <v>133</v>
      </c>
      <c r="B138" s="124">
        <f ca="1">COUNTIF(Casalta!A:A,Rank!A138)</f>
        <v>0</v>
      </c>
      <c r="C138" s="98" t="e">
        <f ca="1">+VLOOKUP($A138,Casalta!A:C,2,0)</f>
        <v>#N/A</v>
      </c>
      <c r="D138" s="99" t="e">
        <f ca="1">+VLOOKUP($A138,Casalta!$A:$AE,3,0)</f>
        <v>#N/A</v>
      </c>
      <c r="E138" s="99" t="e">
        <f ca="1">+VLOOKUP($A138,Casalta!$A:$AE,4,0)</f>
        <v>#N/A</v>
      </c>
      <c r="F138" s="99" t="e">
        <f ca="1">+VLOOKUP($A138,Casalta!$A:$AE,7,0)</f>
        <v>#N/A</v>
      </c>
      <c r="G138" s="99" t="e">
        <f ca="1">+VLOOKUP($A138,Casalta!$A:$AE,6,0)</f>
        <v>#N/A</v>
      </c>
      <c r="H138" s="98" t="e">
        <f ca="1">+VLOOKUP($A138,Casalta!$A:$AE,18,0)</f>
        <v>#N/A</v>
      </c>
      <c r="I138" s="98" t="e">
        <f ca="1">+VLOOKUP($A138,Casalta!$A:$AE,19,0)</f>
        <v>#N/A</v>
      </c>
      <c r="J138" s="98" t="e">
        <f ca="1">+VLOOKUP($A138,Casalta!$A:$AE,20,0)</f>
        <v>#N/A</v>
      </c>
      <c r="K138" s="100" t="e">
        <f ca="1">+VLOOKUP($A138,Casalta!$A:$AE,10,0)</f>
        <v>#N/A</v>
      </c>
      <c r="L138" s="100" t="e">
        <f ca="1">+VLOOKUP($A138,Casalta!$A:$AE,14,0)</f>
        <v>#N/A</v>
      </c>
      <c r="M138" s="98" t="e">
        <f ca="1">+VLOOKUP($A138,Casalta!$A:$AE,9,0)</f>
        <v>#N/A</v>
      </c>
      <c r="N138" s="98" t="e">
        <f ca="1">+VLOOKUP($A138,Casalta!$A:$AE,23,0)</f>
        <v>#N/A</v>
      </c>
      <c r="O138" s="98" t="e">
        <f ca="1">+VLOOKUP($A138,Casalta!$A:$AE,25,0)</f>
        <v>#N/A</v>
      </c>
      <c r="P138" s="101" t="e">
        <f ca="1">+VLOOKUP($A138,Casalta!$A:$AE,26,0)</f>
        <v>#N/A</v>
      </c>
      <c r="Q138" s="102" t="e">
        <f ca="1">+VLOOKUP($A138,Casalta!$A:$AE,27,0)</f>
        <v>#N/A</v>
      </c>
      <c r="R138" s="98" t="e">
        <f ca="1">+VLOOKUP($A138,Casalta!$A:$AE,28,0)</f>
        <v>#N/A</v>
      </c>
      <c r="S138" s="103" t="e">
        <f ca="1">+VLOOKUP($A138,Casalta!$A:$AE,29,0)</f>
        <v>#N/A</v>
      </c>
      <c r="T138" s="98" t="str">
        <f ca="1">IFERROR(VLOOKUP($A138,Casalta!$A:$AE,31,0),"")</f>
        <v/>
      </c>
      <c r="U138" s="98" t="e">
        <f ca="1">+VLOOKUP(C138,ZAP!A$2:D231,4,0)</f>
        <v>#N/A</v>
      </c>
      <c r="V138" s="103" t="e">
        <f t="shared" ca="1" si="4"/>
        <v>#N/A</v>
      </c>
      <c r="W138" s="103"/>
      <c r="X138" s="97" t="e">
        <f t="shared" ca="1" si="5"/>
        <v>#N/A</v>
      </c>
    </row>
    <row r="139" spans="1:24" x14ac:dyDescent="0.25">
      <c r="A139" s="98">
        <v>134</v>
      </c>
      <c r="B139" s="124">
        <f ca="1">COUNTIF(Casalta!A:A,Rank!A139)</f>
        <v>0</v>
      </c>
      <c r="C139" s="98" t="e">
        <f ca="1">+VLOOKUP($A139,Casalta!A:C,2,0)</f>
        <v>#N/A</v>
      </c>
      <c r="D139" s="99" t="e">
        <f ca="1">+VLOOKUP($A139,Casalta!$A:$AE,3,0)</f>
        <v>#N/A</v>
      </c>
      <c r="E139" s="99" t="e">
        <f ca="1">+VLOOKUP($A139,Casalta!$A:$AE,4,0)</f>
        <v>#N/A</v>
      </c>
      <c r="F139" s="99" t="e">
        <f ca="1">+VLOOKUP($A139,Casalta!$A:$AE,7,0)</f>
        <v>#N/A</v>
      </c>
      <c r="G139" s="99" t="e">
        <f ca="1">+VLOOKUP($A139,Casalta!$A:$AE,6,0)</f>
        <v>#N/A</v>
      </c>
      <c r="H139" s="98" t="e">
        <f ca="1">+VLOOKUP($A139,Casalta!$A:$AE,18,0)</f>
        <v>#N/A</v>
      </c>
      <c r="I139" s="98" t="e">
        <f ca="1">+VLOOKUP($A139,Casalta!$A:$AE,19,0)</f>
        <v>#N/A</v>
      </c>
      <c r="J139" s="98" t="e">
        <f ca="1">+VLOOKUP($A139,Casalta!$A:$AE,20,0)</f>
        <v>#N/A</v>
      </c>
      <c r="K139" s="100" t="e">
        <f ca="1">+VLOOKUP($A139,Casalta!$A:$AE,10,0)</f>
        <v>#N/A</v>
      </c>
      <c r="L139" s="100" t="e">
        <f ca="1">+VLOOKUP($A139,Casalta!$A:$AE,14,0)</f>
        <v>#N/A</v>
      </c>
      <c r="M139" s="98" t="e">
        <f ca="1">+VLOOKUP($A139,Casalta!$A:$AE,9,0)</f>
        <v>#N/A</v>
      </c>
      <c r="N139" s="98" t="e">
        <f ca="1">+VLOOKUP($A139,Casalta!$A:$AE,23,0)</f>
        <v>#N/A</v>
      </c>
      <c r="O139" s="98" t="e">
        <f ca="1">+VLOOKUP($A139,Casalta!$A:$AE,25,0)</f>
        <v>#N/A</v>
      </c>
      <c r="P139" s="101" t="e">
        <f ca="1">+VLOOKUP($A139,Casalta!$A:$AE,26,0)</f>
        <v>#N/A</v>
      </c>
      <c r="Q139" s="102" t="e">
        <f ca="1">+VLOOKUP($A139,Casalta!$A:$AE,27,0)</f>
        <v>#N/A</v>
      </c>
      <c r="R139" s="98" t="e">
        <f ca="1">+VLOOKUP($A139,Casalta!$A:$AE,28,0)</f>
        <v>#N/A</v>
      </c>
      <c r="S139" s="103" t="e">
        <f ca="1">+VLOOKUP($A139,Casalta!$A:$AE,29,0)</f>
        <v>#N/A</v>
      </c>
      <c r="T139" s="98" t="str">
        <f ca="1">IFERROR(VLOOKUP($A139,Casalta!$A:$AE,31,0),"")</f>
        <v/>
      </c>
      <c r="U139" s="98" t="e">
        <f ca="1">+VLOOKUP(C139,ZAP!A$2:D232,4,0)</f>
        <v>#N/A</v>
      </c>
      <c r="V139" s="103" t="e">
        <f t="shared" ca="1" si="4"/>
        <v>#N/A</v>
      </c>
      <c r="W139" s="103"/>
      <c r="X139" s="97" t="e">
        <f t="shared" ca="1" si="5"/>
        <v>#N/A</v>
      </c>
    </row>
    <row r="140" spans="1:24" x14ac:dyDescent="0.25">
      <c r="A140" s="98">
        <v>135</v>
      </c>
      <c r="B140" s="124">
        <f ca="1">COUNTIF(Casalta!A:A,Rank!A140)</f>
        <v>0</v>
      </c>
      <c r="C140" s="98" t="e">
        <f ca="1">+VLOOKUP($A140,Casalta!A:C,2,0)</f>
        <v>#N/A</v>
      </c>
      <c r="D140" s="99" t="e">
        <f ca="1">+VLOOKUP($A140,Casalta!$A:$AE,3,0)</f>
        <v>#N/A</v>
      </c>
      <c r="E140" s="99" t="e">
        <f ca="1">+VLOOKUP($A140,Casalta!$A:$AE,4,0)</f>
        <v>#N/A</v>
      </c>
      <c r="F140" s="99" t="e">
        <f ca="1">+VLOOKUP($A140,Casalta!$A:$AE,7,0)</f>
        <v>#N/A</v>
      </c>
      <c r="G140" s="99" t="e">
        <f ca="1">+VLOOKUP($A140,Casalta!$A:$AE,6,0)</f>
        <v>#N/A</v>
      </c>
      <c r="H140" s="98" t="e">
        <f ca="1">+VLOOKUP($A140,Casalta!$A:$AE,18,0)</f>
        <v>#N/A</v>
      </c>
      <c r="I140" s="98" t="e">
        <f ca="1">+VLOOKUP($A140,Casalta!$A:$AE,19,0)</f>
        <v>#N/A</v>
      </c>
      <c r="J140" s="98" t="e">
        <f ca="1">+VLOOKUP($A140,Casalta!$A:$AE,20,0)</f>
        <v>#N/A</v>
      </c>
      <c r="K140" s="100" t="e">
        <f ca="1">+VLOOKUP($A140,Casalta!$A:$AE,10,0)</f>
        <v>#N/A</v>
      </c>
      <c r="L140" s="100" t="e">
        <f ca="1">+VLOOKUP($A140,Casalta!$A:$AE,14,0)</f>
        <v>#N/A</v>
      </c>
      <c r="M140" s="98" t="e">
        <f ca="1">+VLOOKUP($A140,Casalta!$A:$AE,9,0)</f>
        <v>#N/A</v>
      </c>
      <c r="N140" s="98" t="e">
        <f ca="1">+VLOOKUP($A140,Casalta!$A:$AE,23,0)</f>
        <v>#N/A</v>
      </c>
      <c r="O140" s="98" t="e">
        <f ca="1">+VLOOKUP($A140,Casalta!$A:$AE,25,0)</f>
        <v>#N/A</v>
      </c>
      <c r="P140" s="101" t="e">
        <f ca="1">+VLOOKUP($A140,Casalta!$A:$AE,26,0)</f>
        <v>#N/A</v>
      </c>
      <c r="Q140" s="102" t="e">
        <f ca="1">+VLOOKUP($A140,Casalta!$A:$AE,27,0)</f>
        <v>#N/A</v>
      </c>
      <c r="R140" s="98" t="e">
        <f ca="1">+VLOOKUP($A140,Casalta!$A:$AE,28,0)</f>
        <v>#N/A</v>
      </c>
      <c r="S140" s="103" t="e">
        <f ca="1">+VLOOKUP($A140,Casalta!$A:$AE,29,0)</f>
        <v>#N/A</v>
      </c>
      <c r="T140" s="98" t="str">
        <f ca="1">IFERROR(VLOOKUP($A140,Casalta!$A:$AE,31,0),"")</f>
        <v/>
      </c>
      <c r="U140" s="98" t="e">
        <f ca="1">+VLOOKUP(C140,ZAP!A$2:D233,4,0)</f>
        <v>#N/A</v>
      </c>
      <c r="V140" s="103" t="e">
        <f t="shared" ca="1" si="4"/>
        <v>#N/A</v>
      </c>
      <c r="W140" s="103"/>
      <c r="X140" s="97" t="e">
        <f t="shared" ca="1" si="5"/>
        <v>#N/A</v>
      </c>
    </row>
    <row r="141" spans="1:24" x14ac:dyDescent="0.25">
      <c r="A141" s="98">
        <v>136</v>
      </c>
      <c r="B141" s="124">
        <f ca="1">COUNTIF(Casalta!A:A,Rank!A141)</f>
        <v>0</v>
      </c>
      <c r="C141" s="98" t="e">
        <f ca="1">+VLOOKUP($A141,Casalta!A:C,2,0)</f>
        <v>#N/A</v>
      </c>
      <c r="D141" s="99" t="e">
        <f ca="1">+VLOOKUP($A141,Casalta!$A:$AE,3,0)</f>
        <v>#N/A</v>
      </c>
      <c r="E141" s="99" t="e">
        <f ca="1">+VLOOKUP($A141,Casalta!$A:$AE,4,0)</f>
        <v>#N/A</v>
      </c>
      <c r="F141" s="99" t="e">
        <f ca="1">+VLOOKUP($A141,Casalta!$A:$AE,7,0)</f>
        <v>#N/A</v>
      </c>
      <c r="G141" s="99" t="e">
        <f ca="1">+VLOOKUP($A141,Casalta!$A:$AE,6,0)</f>
        <v>#N/A</v>
      </c>
      <c r="H141" s="98" t="e">
        <f ca="1">+VLOOKUP($A141,Casalta!$A:$AE,18,0)</f>
        <v>#N/A</v>
      </c>
      <c r="I141" s="98" t="e">
        <f ca="1">+VLOOKUP($A141,Casalta!$A:$AE,19,0)</f>
        <v>#N/A</v>
      </c>
      <c r="J141" s="98" t="e">
        <f ca="1">+VLOOKUP($A141,Casalta!$A:$AE,20,0)</f>
        <v>#N/A</v>
      </c>
      <c r="K141" s="100" t="e">
        <f ca="1">+VLOOKUP($A141,Casalta!$A:$AE,10,0)</f>
        <v>#N/A</v>
      </c>
      <c r="L141" s="100" t="e">
        <f ca="1">+VLOOKUP($A141,Casalta!$A:$AE,14,0)</f>
        <v>#N/A</v>
      </c>
      <c r="M141" s="98" t="e">
        <f ca="1">+VLOOKUP($A141,Casalta!$A:$AE,9,0)</f>
        <v>#N/A</v>
      </c>
      <c r="N141" s="98" t="e">
        <f ca="1">+VLOOKUP($A141,Casalta!$A:$AE,23,0)</f>
        <v>#N/A</v>
      </c>
      <c r="O141" s="98" t="e">
        <f ca="1">+VLOOKUP($A141,Casalta!$A:$AE,25,0)</f>
        <v>#N/A</v>
      </c>
      <c r="P141" s="101" t="e">
        <f ca="1">+VLOOKUP($A141,Casalta!$A:$AE,26,0)</f>
        <v>#N/A</v>
      </c>
      <c r="Q141" s="102" t="e">
        <f ca="1">+VLOOKUP($A141,Casalta!$A:$AE,27,0)</f>
        <v>#N/A</v>
      </c>
      <c r="R141" s="98" t="e">
        <f ca="1">+VLOOKUP($A141,Casalta!$A:$AE,28,0)</f>
        <v>#N/A</v>
      </c>
      <c r="S141" s="103" t="e">
        <f ca="1">+VLOOKUP($A141,Casalta!$A:$AE,29,0)</f>
        <v>#N/A</v>
      </c>
      <c r="T141" s="98" t="str">
        <f ca="1">IFERROR(VLOOKUP($A141,Casalta!$A:$AE,31,0),"")</f>
        <v/>
      </c>
      <c r="U141" s="98" t="e">
        <f ca="1">+VLOOKUP(C141,ZAP!A$2:D234,4,0)</f>
        <v>#N/A</v>
      </c>
      <c r="V141" s="103" t="e">
        <f t="shared" ca="1" si="4"/>
        <v>#N/A</v>
      </c>
      <c r="W141" s="103"/>
      <c r="X141" s="97" t="e">
        <f t="shared" ca="1" si="5"/>
        <v>#N/A</v>
      </c>
    </row>
    <row r="142" spans="1:24" x14ac:dyDescent="0.25">
      <c r="A142" s="98">
        <v>137</v>
      </c>
      <c r="B142" s="124">
        <f ca="1">COUNTIF(Casalta!A:A,Rank!A142)</f>
        <v>0</v>
      </c>
      <c r="C142" s="98" t="e">
        <f ca="1">+VLOOKUP($A142,Casalta!A:C,2,0)</f>
        <v>#N/A</v>
      </c>
      <c r="D142" s="99" t="e">
        <f ca="1">+VLOOKUP($A142,Casalta!$A:$AE,3,0)</f>
        <v>#N/A</v>
      </c>
      <c r="E142" s="99" t="e">
        <f ca="1">+VLOOKUP($A142,Casalta!$A:$AE,4,0)</f>
        <v>#N/A</v>
      </c>
      <c r="F142" s="99" t="e">
        <f ca="1">+VLOOKUP($A142,Casalta!$A:$AE,7,0)</f>
        <v>#N/A</v>
      </c>
      <c r="G142" s="99" t="e">
        <f ca="1">+VLOOKUP($A142,Casalta!$A:$AE,6,0)</f>
        <v>#N/A</v>
      </c>
      <c r="H142" s="98" t="e">
        <f ca="1">+VLOOKUP($A142,Casalta!$A:$AE,18,0)</f>
        <v>#N/A</v>
      </c>
      <c r="I142" s="98" t="e">
        <f ca="1">+VLOOKUP($A142,Casalta!$A:$AE,19,0)</f>
        <v>#N/A</v>
      </c>
      <c r="J142" s="98" t="e">
        <f ca="1">+VLOOKUP($A142,Casalta!$A:$AE,20,0)</f>
        <v>#N/A</v>
      </c>
      <c r="K142" s="100" t="e">
        <f ca="1">+VLOOKUP($A142,Casalta!$A:$AE,10,0)</f>
        <v>#N/A</v>
      </c>
      <c r="L142" s="100" t="e">
        <f ca="1">+VLOOKUP($A142,Casalta!$A:$AE,14,0)</f>
        <v>#N/A</v>
      </c>
      <c r="M142" s="98" t="e">
        <f ca="1">+VLOOKUP($A142,Casalta!$A:$AE,9,0)</f>
        <v>#N/A</v>
      </c>
      <c r="N142" s="98" t="e">
        <f ca="1">+VLOOKUP($A142,Casalta!$A:$AE,23,0)</f>
        <v>#N/A</v>
      </c>
      <c r="O142" s="98" t="e">
        <f ca="1">+VLOOKUP($A142,Casalta!$A:$AE,25,0)</f>
        <v>#N/A</v>
      </c>
      <c r="P142" s="101" t="e">
        <f ca="1">+VLOOKUP($A142,Casalta!$A:$AE,26,0)</f>
        <v>#N/A</v>
      </c>
      <c r="Q142" s="102" t="e">
        <f ca="1">+VLOOKUP($A142,Casalta!$A:$AE,27,0)</f>
        <v>#N/A</v>
      </c>
      <c r="R142" s="98" t="e">
        <f ca="1">+VLOOKUP($A142,Casalta!$A:$AE,28,0)</f>
        <v>#N/A</v>
      </c>
      <c r="S142" s="103" t="e">
        <f ca="1">+VLOOKUP($A142,Casalta!$A:$AE,29,0)</f>
        <v>#N/A</v>
      </c>
      <c r="T142" s="98" t="str">
        <f ca="1">IFERROR(VLOOKUP($A142,Casalta!$A:$AE,31,0),"")</f>
        <v/>
      </c>
      <c r="U142" s="98" t="e">
        <f ca="1">+VLOOKUP(C142,ZAP!A$2:D235,4,0)</f>
        <v>#N/A</v>
      </c>
      <c r="V142" s="103" t="e">
        <f t="shared" ca="1" si="4"/>
        <v>#N/A</v>
      </c>
      <c r="W142" s="103"/>
      <c r="X142" s="97" t="e">
        <f t="shared" ca="1" si="5"/>
        <v>#N/A</v>
      </c>
    </row>
    <row r="143" spans="1:24" x14ac:dyDescent="0.25">
      <c r="A143" s="98">
        <v>138</v>
      </c>
      <c r="B143" s="124">
        <f ca="1">COUNTIF(Casalta!A:A,Rank!A143)</f>
        <v>0</v>
      </c>
      <c r="C143" s="98" t="e">
        <f ca="1">+VLOOKUP($A143,Casalta!A:C,2,0)</f>
        <v>#N/A</v>
      </c>
      <c r="D143" s="99" t="e">
        <f ca="1">+VLOOKUP($A143,Casalta!$A:$AE,3,0)</f>
        <v>#N/A</v>
      </c>
      <c r="E143" s="99" t="e">
        <f ca="1">+VLOOKUP($A143,Casalta!$A:$AE,4,0)</f>
        <v>#N/A</v>
      </c>
      <c r="F143" s="99" t="e">
        <f ca="1">+VLOOKUP($A143,Casalta!$A:$AE,7,0)</f>
        <v>#N/A</v>
      </c>
      <c r="G143" s="99" t="e">
        <f ca="1">+VLOOKUP($A143,Casalta!$A:$AE,6,0)</f>
        <v>#N/A</v>
      </c>
      <c r="H143" s="98" t="e">
        <f ca="1">+VLOOKUP($A143,Casalta!$A:$AE,18,0)</f>
        <v>#N/A</v>
      </c>
      <c r="I143" s="98" t="e">
        <f ca="1">+VLOOKUP($A143,Casalta!$A:$AE,19,0)</f>
        <v>#N/A</v>
      </c>
      <c r="J143" s="98" t="e">
        <f ca="1">+VLOOKUP($A143,Casalta!$A:$AE,20,0)</f>
        <v>#N/A</v>
      </c>
      <c r="K143" s="100" t="e">
        <f ca="1">+VLOOKUP($A143,Casalta!$A:$AE,10,0)</f>
        <v>#N/A</v>
      </c>
      <c r="L143" s="100" t="e">
        <f ca="1">+VLOOKUP($A143,Casalta!$A:$AE,14,0)</f>
        <v>#N/A</v>
      </c>
      <c r="M143" s="98" t="e">
        <f ca="1">+VLOOKUP($A143,Casalta!$A:$AE,9,0)</f>
        <v>#N/A</v>
      </c>
      <c r="N143" s="98" t="e">
        <f ca="1">+VLOOKUP($A143,Casalta!$A:$AE,23,0)</f>
        <v>#N/A</v>
      </c>
      <c r="O143" s="98" t="e">
        <f ca="1">+VLOOKUP($A143,Casalta!$A:$AE,25,0)</f>
        <v>#N/A</v>
      </c>
      <c r="P143" s="101" t="e">
        <f ca="1">+VLOOKUP($A143,Casalta!$A:$AE,26,0)</f>
        <v>#N/A</v>
      </c>
      <c r="Q143" s="102" t="e">
        <f ca="1">+VLOOKUP($A143,Casalta!$A:$AE,27,0)</f>
        <v>#N/A</v>
      </c>
      <c r="R143" s="98" t="e">
        <f ca="1">+VLOOKUP($A143,Casalta!$A:$AE,28,0)</f>
        <v>#N/A</v>
      </c>
      <c r="S143" s="103" t="e">
        <f ca="1">+VLOOKUP($A143,Casalta!$A:$AE,29,0)</f>
        <v>#N/A</v>
      </c>
      <c r="T143" s="98" t="str">
        <f ca="1">IFERROR(VLOOKUP($A143,Casalta!$A:$AE,31,0),"")</f>
        <v/>
      </c>
      <c r="U143" s="98" t="e">
        <f ca="1">+VLOOKUP(C143,ZAP!A$2:D236,4,0)</f>
        <v>#N/A</v>
      </c>
      <c r="V143" s="103" t="e">
        <f t="shared" ca="1" si="4"/>
        <v>#N/A</v>
      </c>
      <c r="W143" s="103"/>
      <c r="X143" s="97" t="e">
        <f t="shared" ca="1" si="5"/>
        <v>#N/A</v>
      </c>
    </row>
    <row r="144" spans="1:24" x14ac:dyDescent="0.25">
      <c r="A144" s="98">
        <v>139</v>
      </c>
      <c r="B144" s="124">
        <f ca="1">COUNTIF(Casalta!A:A,Rank!A144)</f>
        <v>0</v>
      </c>
      <c r="C144" s="98" t="e">
        <f ca="1">+VLOOKUP($A144,Casalta!A:C,2,0)</f>
        <v>#N/A</v>
      </c>
      <c r="D144" s="99" t="e">
        <f ca="1">+VLOOKUP($A144,Casalta!$A:$AE,3,0)</f>
        <v>#N/A</v>
      </c>
      <c r="E144" s="99" t="e">
        <f ca="1">+VLOOKUP($A144,Casalta!$A:$AE,4,0)</f>
        <v>#N/A</v>
      </c>
      <c r="F144" s="99" t="e">
        <f ca="1">+VLOOKUP($A144,Casalta!$A:$AE,7,0)</f>
        <v>#N/A</v>
      </c>
      <c r="G144" s="99" t="e">
        <f ca="1">+VLOOKUP($A144,Casalta!$A:$AE,6,0)</f>
        <v>#N/A</v>
      </c>
      <c r="H144" s="98" t="e">
        <f ca="1">+VLOOKUP($A144,Casalta!$A:$AE,18,0)</f>
        <v>#N/A</v>
      </c>
      <c r="I144" s="98" t="e">
        <f ca="1">+VLOOKUP($A144,Casalta!$A:$AE,19,0)</f>
        <v>#N/A</v>
      </c>
      <c r="J144" s="98" t="e">
        <f ca="1">+VLOOKUP($A144,Casalta!$A:$AE,20,0)</f>
        <v>#N/A</v>
      </c>
      <c r="K144" s="100" t="e">
        <f ca="1">+VLOOKUP($A144,Casalta!$A:$AE,10,0)</f>
        <v>#N/A</v>
      </c>
      <c r="L144" s="100" t="e">
        <f ca="1">+VLOOKUP($A144,Casalta!$A:$AE,14,0)</f>
        <v>#N/A</v>
      </c>
      <c r="M144" s="98" t="e">
        <f ca="1">+VLOOKUP($A144,Casalta!$A:$AE,9,0)</f>
        <v>#N/A</v>
      </c>
      <c r="N144" s="98" t="e">
        <f ca="1">+VLOOKUP($A144,Casalta!$A:$AE,23,0)</f>
        <v>#N/A</v>
      </c>
      <c r="O144" s="98" t="e">
        <f ca="1">+VLOOKUP($A144,Casalta!$A:$AE,25,0)</f>
        <v>#N/A</v>
      </c>
      <c r="P144" s="101" t="e">
        <f ca="1">+VLOOKUP($A144,Casalta!$A:$AE,26,0)</f>
        <v>#N/A</v>
      </c>
      <c r="Q144" s="102" t="e">
        <f ca="1">+VLOOKUP($A144,Casalta!$A:$AE,27,0)</f>
        <v>#N/A</v>
      </c>
      <c r="R144" s="98" t="e">
        <f ca="1">+VLOOKUP($A144,Casalta!$A:$AE,28,0)</f>
        <v>#N/A</v>
      </c>
      <c r="S144" s="103" t="e">
        <f ca="1">+VLOOKUP($A144,Casalta!$A:$AE,29,0)</f>
        <v>#N/A</v>
      </c>
      <c r="T144" s="98" t="str">
        <f ca="1">IFERROR(VLOOKUP($A144,Casalta!$A:$AE,31,0),"")</f>
        <v/>
      </c>
      <c r="U144" s="98" t="e">
        <f ca="1">+VLOOKUP(C144,ZAP!A$2:D237,4,0)</f>
        <v>#N/A</v>
      </c>
      <c r="V144" s="103" t="e">
        <f t="shared" ca="1" si="4"/>
        <v>#N/A</v>
      </c>
      <c r="W144" s="103"/>
      <c r="X144" s="97" t="e">
        <f t="shared" ca="1" si="5"/>
        <v>#N/A</v>
      </c>
    </row>
    <row r="145" spans="1:24" x14ac:dyDescent="0.25">
      <c r="A145" s="98">
        <v>140</v>
      </c>
      <c r="B145" s="124">
        <f ca="1">COUNTIF(Casalta!A:A,Rank!A145)</f>
        <v>0</v>
      </c>
      <c r="C145" s="98" t="e">
        <f ca="1">+VLOOKUP($A145,Casalta!A:C,2,0)</f>
        <v>#N/A</v>
      </c>
      <c r="D145" s="99" t="e">
        <f ca="1">+VLOOKUP($A145,Casalta!$A:$AE,3,0)</f>
        <v>#N/A</v>
      </c>
      <c r="E145" s="99" t="e">
        <f ca="1">+VLOOKUP($A145,Casalta!$A:$AE,4,0)</f>
        <v>#N/A</v>
      </c>
      <c r="F145" s="99" t="e">
        <f ca="1">+VLOOKUP($A145,Casalta!$A:$AE,7,0)</f>
        <v>#N/A</v>
      </c>
      <c r="G145" s="99" t="e">
        <f ca="1">+VLOOKUP($A145,Casalta!$A:$AE,6,0)</f>
        <v>#N/A</v>
      </c>
      <c r="H145" s="98" t="e">
        <f ca="1">+VLOOKUP($A145,Casalta!$A:$AE,18,0)</f>
        <v>#N/A</v>
      </c>
      <c r="I145" s="98" t="e">
        <f ca="1">+VLOOKUP($A145,Casalta!$A:$AE,19,0)</f>
        <v>#N/A</v>
      </c>
      <c r="J145" s="98" t="e">
        <f ca="1">+VLOOKUP($A145,Casalta!$A:$AE,20,0)</f>
        <v>#N/A</v>
      </c>
      <c r="K145" s="100" t="e">
        <f ca="1">+VLOOKUP($A145,Casalta!$A:$AE,10,0)</f>
        <v>#N/A</v>
      </c>
      <c r="L145" s="100" t="e">
        <f ca="1">+VLOOKUP($A145,Casalta!$A:$AE,14,0)</f>
        <v>#N/A</v>
      </c>
      <c r="M145" s="98" t="e">
        <f ca="1">+VLOOKUP($A145,Casalta!$A:$AE,9,0)</f>
        <v>#N/A</v>
      </c>
      <c r="N145" s="98" t="e">
        <f ca="1">+VLOOKUP($A145,Casalta!$A:$AE,23,0)</f>
        <v>#N/A</v>
      </c>
      <c r="O145" s="98" t="e">
        <f ca="1">+VLOOKUP($A145,Casalta!$A:$AE,25,0)</f>
        <v>#N/A</v>
      </c>
      <c r="P145" s="101" t="e">
        <f ca="1">+VLOOKUP($A145,Casalta!$A:$AE,26,0)</f>
        <v>#N/A</v>
      </c>
      <c r="Q145" s="102" t="e">
        <f ca="1">+VLOOKUP($A145,Casalta!$A:$AE,27,0)</f>
        <v>#N/A</v>
      </c>
      <c r="R145" s="98" t="e">
        <f ca="1">+VLOOKUP($A145,Casalta!$A:$AE,28,0)</f>
        <v>#N/A</v>
      </c>
      <c r="S145" s="103" t="e">
        <f ca="1">+VLOOKUP($A145,Casalta!$A:$AE,29,0)</f>
        <v>#N/A</v>
      </c>
      <c r="T145" s="98" t="str">
        <f ca="1">IFERROR(VLOOKUP($A145,Casalta!$A:$AE,31,0),"")</f>
        <v/>
      </c>
      <c r="U145" s="98" t="e">
        <f ca="1">+VLOOKUP(C145,ZAP!A$2:D238,4,0)</f>
        <v>#N/A</v>
      </c>
      <c r="V145" s="103" t="e">
        <f t="shared" ca="1" si="4"/>
        <v>#N/A</v>
      </c>
      <c r="W145" s="103"/>
      <c r="X145" s="97" t="e">
        <f t="shared" ca="1" si="5"/>
        <v>#N/A</v>
      </c>
    </row>
    <row r="146" spans="1:24" x14ac:dyDescent="0.25">
      <c r="A146" s="98">
        <v>141</v>
      </c>
      <c r="B146" s="124">
        <f ca="1">COUNTIF(Casalta!A:A,Rank!A146)</f>
        <v>0</v>
      </c>
      <c r="C146" s="98" t="e">
        <f ca="1">+VLOOKUP($A146,Casalta!A:C,2,0)</f>
        <v>#N/A</v>
      </c>
      <c r="D146" s="99" t="e">
        <f ca="1">+VLOOKUP($A146,Casalta!$A:$AE,3,0)</f>
        <v>#N/A</v>
      </c>
      <c r="E146" s="99" t="e">
        <f ca="1">+VLOOKUP($A146,Casalta!$A:$AE,4,0)</f>
        <v>#N/A</v>
      </c>
      <c r="F146" s="99" t="e">
        <f ca="1">+VLOOKUP($A146,Casalta!$A:$AE,7,0)</f>
        <v>#N/A</v>
      </c>
      <c r="G146" s="99" t="e">
        <f ca="1">+VLOOKUP($A146,Casalta!$A:$AE,6,0)</f>
        <v>#N/A</v>
      </c>
      <c r="H146" s="98" t="e">
        <f ca="1">+VLOOKUP($A146,Casalta!$A:$AE,18,0)</f>
        <v>#N/A</v>
      </c>
      <c r="I146" s="98" t="e">
        <f ca="1">+VLOOKUP($A146,Casalta!$A:$AE,19,0)</f>
        <v>#N/A</v>
      </c>
      <c r="J146" s="98" t="e">
        <f ca="1">+VLOOKUP($A146,Casalta!$A:$AE,20,0)</f>
        <v>#N/A</v>
      </c>
      <c r="K146" s="100" t="e">
        <f ca="1">+VLOOKUP($A146,Casalta!$A:$AE,10,0)</f>
        <v>#N/A</v>
      </c>
      <c r="L146" s="100" t="e">
        <f ca="1">+VLOOKUP($A146,Casalta!$A:$AE,14,0)</f>
        <v>#N/A</v>
      </c>
      <c r="M146" s="98" t="e">
        <f ca="1">+VLOOKUP($A146,Casalta!$A:$AE,9,0)</f>
        <v>#N/A</v>
      </c>
      <c r="N146" s="98" t="e">
        <f ca="1">+VLOOKUP($A146,Casalta!$A:$AE,23,0)</f>
        <v>#N/A</v>
      </c>
      <c r="O146" s="98" t="e">
        <f ca="1">+VLOOKUP($A146,Casalta!$A:$AE,25,0)</f>
        <v>#N/A</v>
      </c>
      <c r="P146" s="101" t="e">
        <f ca="1">+VLOOKUP($A146,Casalta!$A:$AE,26,0)</f>
        <v>#N/A</v>
      </c>
      <c r="Q146" s="102" t="e">
        <f ca="1">+VLOOKUP($A146,Casalta!$A:$AE,27,0)</f>
        <v>#N/A</v>
      </c>
      <c r="R146" s="98" t="e">
        <f ca="1">+VLOOKUP($A146,Casalta!$A:$AE,28,0)</f>
        <v>#N/A</v>
      </c>
      <c r="S146" s="103" t="e">
        <f ca="1">+VLOOKUP($A146,Casalta!$A:$AE,29,0)</f>
        <v>#N/A</v>
      </c>
      <c r="T146" s="98" t="str">
        <f ca="1">IFERROR(VLOOKUP($A146,Casalta!$A:$AE,31,0),"")</f>
        <v/>
      </c>
      <c r="U146" s="98" t="e">
        <f ca="1">+VLOOKUP(C146,ZAP!A$2:D239,4,0)</f>
        <v>#N/A</v>
      </c>
      <c r="V146" s="103" t="e">
        <f t="shared" ca="1" si="4"/>
        <v>#N/A</v>
      </c>
      <c r="W146" s="103"/>
      <c r="X146" s="97" t="e">
        <f t="shared" ca="1" si="5"/>
        <v>#N/A</v>
      </c>
    </row>
    <row r="147" spans="1:24" x14ac:dyDescent="0.25">
      <c r="A147" s="98">
        <v>142</v>
      </c>
      <c r="B147" s="124">
        <f ca="1">COUNTIF(Casalta!A:A,Rank!A147)</f>
        <v>0</v>
      </c>
      <c r="C147" s="98" t="e">
        <f ca="1">+VLOOKUP($A147,Casalta!A:C,2,0)</f>
        <v>#N/A</v>
      </c>
      <c r="D147" s="99" t="e">
        <f ca="1">+VLOOKUP($A147,Casalta!$A:$AE,3,0)</f>
        <v>#N/A</v>
      </c>
      <c r="E147" s="99" t="e">
        <f ca="1">+VLOOKUP($A147,Casalta!$A:$AE,4,0)</f>
        <v>#N/A</v>
      </c>
      <c r="F147" s="99" t="e">
        <f ca="1">+VLOOKUP($A147,Casalta!$A:$AE,7,0)</f>
        <v>#N/A</v>
      </c>
      <c r="G147" s="99" t="e">
        <f ca="1">+VLOOKUP($A147,Casalta!$A:$AE,6,0)</f>
        <v>#N/A</v>
      </c>
      <c r="H147" s="98" t="e">
        <f ca="1">+VLOOKUP($A147,Casalta!$A:$AE,18,0)</f>
        <v>#N/A</v>
      </c>
      <c r="I147" s="98" t="e">
        <f ca="1">+VLOOKUP($A147,Casalta!$A:$AE,19,0)</f>
        <v>#N/A</v>
      </c>
      <c r="J147" s="98" t="e">
        <f ca="1">+VLOOKUP($A147,Casalta!$A:$AE,20,0)</f>
        <v>#N/A</v>
      </c>
      <c r="K147" s="100" t="e">
        <f ca="1">+VLOOKUP($A147,Casalta!$A:$AE,10,0)</f>
        <v>#N/A</v>
      </c>
      <c r="L147" s="100" t="e">
        <f ca="1">+VLOOKUP($A147,Casalta!$A:$AE,14,0)</f>
        <v>#N/A</v>
      </c>
      <c r="M147" s="98" t="e">
        <f ca="1">+VLOOKUP($A147,Casalta!$A:$AE,9,0)</f>
        <v>#N/A</v>
      </c>
      <c r="N147" s="98" t="e">
        <f ca="1">+VLOOKUP($A147,Casalta!$A:$AE,23,0)</f>
        <v>#N/A</v>
      </c>
      <c r="O147" s="98" t="e">
        <f ca="1">+VLOOKUP($A147,Casalta!$A:$AE,25,0)</f>
        <v>#N/A</v>
      </c>
      <c r="P147" s="101" t="e">
        <f ca="1">+VLOOKUP($A147,Casalta!$A:$AE,26,0)</f>
        <v>#N/A</v>
      </c>
      <c r="Q147" s="102" t="e">
        <f ca="1">+VLOOKUP($A147,Casalta!$A:$AE,27,0)</f>
        <v>#N/A</v>
      </c>
      <c r="R147" s="98" t="e">
        <f ca="1">+VLOOKUP($A147,Casalta!$A:$AE,28,0)</f>
        <v>#N/A</v>
      </c>
      <c r="S147" s="103" t="e">
        <f ca="1">+VLOOKUP($A147,Casalta!$A:$AE,29,0)</f>
        <v>#N/A</v>
      </c>
      <c r="T147" s="98" t="str">
        <f ca="1">IFERROR(VLOOKUP($A147,Casalta!$A:$AE,31,0),"")</f>
        <v/>
      </c>
      <c r="U147" s="98" t="e">
        <f ca="1">+VLOOKUP(C147,ZAP!A$2:D240,4,0)</f>
        <v>#N/A</v>
      </c>
      <c r="V147" s="103" t="e">
        <f t="shared" ca="1" si="4"/>
        <v>#N/A</v>
      </c>
      <c r="W147" s="103"/>
      <c r="X147" s="97" t="e">
        <f t="shared" ca="1" si="5"/>
        <v>#N/A</v>
      </c>
    </row>
    <row r="148" spans="1:24" x14ac:dyDescent="0.25">
      <c r="A148" s="98">
        <v>143</v>
      </c>
      <c r="B148" s="124">
        <f ca="1">COUNTIF(Casalta!A:A,Rank!A148)</f>
        <v>0</v>
      </c>
      <c r="C148" s="98" t="e">
        <f ca="1">+VLOOKUP($A148,Casalta!A:C,2,0)</f>
        <v>#N/A</v>
      </c>
      <c r="D148" s="99" t="e">
        <f ca="1">+VLOOKUP($A148,Casalta!$A:$AE,3,0)</f>
        <v>#N/A</v>
      </c>
      <c r="E148" s="99" t="e">
        <f ca="1">+VLOOKUP($A148,Casalta!$A:$AE,4,0)</f>
        <v>#N/A</v>
      </c>
      <c r="F148" s="99" t="e">
        <f ca="1">+VLOOKUP($A148,Casalta!$A:$AE,7,0)</f>
        <v>#N/A</v>
      </c>
      <c r="G148" s="99" t="e">
        <f ca="1">+VLOOKUP($A148,Casalta!$A:$AE,6,0)</f>
        <v>#N/A</v>
      </c>
      <c r="H148" s="98" t="e">
        <f ca="1">+VLOOKUP($A148,Casalta!$A:$AE,18,0)</f>
        <v>#N/A</v>
      </c>
      <c r="I148" s="98" t="e">
        <f ca="1">+VLOOKUP($A148,Casalta!$A:$AE,19,0)</f>
        <v>#N/A</v>
      </c>
      <c r="J148" s="98" t="e">
        <f ca="1">+VLOOKUP($A148,Casalta!$A:$AE,20,0)</f>
        <v>#N/A</v>
      </c>
      <c r="K148" s="100" t="e">
        <f ca="1">+VLOOKUP($A148,Casalta!$A:$AE,10,0)</f>
        <v>#N/A</v>
      </c>
      <c r="L148" s="100" t="e">
        <f ca="1">+VLOOKUP($A148,Casalta!$A:$AE,14,0)</f>
        <v>#N/A</v>
      </c>
      <c r="M148" s="98" t="e">
        <f ca="1">+VLOOKUP($A148,Casalta!$A:$AE,9,0)</f>
        <v>#N/A</v>
      </c>
      <c r="N148" s="98" t="e">
        <f ca="1">+VLOOKUP($A148,Casalta!$A:$AE,23,0)</f>
        <v>#N/A</v>
      </c>
      <c r="O148" s="98" t="e">
        <f ca="1">+VLOOKUP($A148,Casalta!$A:$AE,25,0)</f>
        <v>#N/A</v>
      </c>
      <c r="P148" s="101" t="e">
        <f ca="1">+VLOOKUP($A148,Casalta!$A:$AE,26,0)</f>
        <v>#N/A</v>
      </c>
      <c r="Q148" s="102" t="e">
        <f ca="1">+VLOOKUP($A148,Casalta!$A:$AE,27,0)</f>
        <v>#N/A</v>
      </c>
      <c r="R148" s="98" t="e">
        <f ca="1">+VLOOKUP($A148,Casalta!$A:$AE,28,0)</f>
        <v>#N/A</v>
      </c>
      <c r="S148" s="103" t="e">
        <f ca="1">+VLOOKUP($A148,Casalta!$A:$AE,29,0)</f>
        <v>#N/A</v>
      </c>
      <c r="T148" s="98" t="str">
        <f ca="1">IFERROR(VLOOKUP($A148,Casalta!$A:$AE,31,0),"")</f>
        <v/>
      </c>
      <c r="U148" s="98" t="e">
        <f ca="1">+VLOOKUP(C148,ZAP!A$2:D241,4,0)</f>
        <v>#N/A</v>
      </c>
      <c r="V148" s="103" t="e">
        <f t="shared" ca="1" si="4"/>
        <v>#N/A</v>
      </c>
      <c r="W148" s="103"/>
      <c r="X148" s="97" t="e">
        <f t="shared" ca="1" si="5"/>
        <v>#N/A</v>
      </c>
    </row>
    <row r="149" spans="1:24" x14ac:dyDescent="0.25">
      <c r="A149" s="98">
        <v>144</v>
      </c>
      <c r="B149" s="124">
        <f ca="1">COUNTIF(Casalta!A:A,Rank!A149)</f>
        <v>0</v>
      </c>
      <c r="C149" s="98" t="e">
        <f ca="1">+VLOOKUP($A149,Casalta!A:C,2,0)</f>
        <v>#N/A</v>
      </c>
      <c r="D149" s="99" t="e">
        <f ca="1">+VLOOKUP($A149,Casalta!$A:$AE,3,0)</f>
        <v>#N/A</v>
      </c>
      <c r="E149" s="99" t="e">
        <f ca="1">+VLOOKUP($A149,Casalta!$A:$AE,4,0)</f>
        <v>#N/A</v>
      </c>
      <c r="F149" s="99" t="e">
        <f ca="1">+VLOOKUP($A149,Casalta!$A:$AE,7,0)</f>
        <v>#N/A</v>
      </c>
      <c r="G149" s="99" t="e">
        <f ca="1">+VLOOKUP($A149,Casalta!$A:$AE,6,0)</f>
        <v>#N/A</v>
      </c>
      <c r="H149" s="98" t="e">
        <f ca="1">+VLOOKUP($A149,Casalta!$A:$AE,18,0)</f>
        <v>#N/A</v>
      </c>
      <c r="I149" s="98" t="e">
        <f ca="1">+VLOOKUP($A149,Casalta!$A:$AE,19,0)</f>
        <v>#N/A</v>
      </c>
      <c r="J149" s="98" t="e">
        <f ca="1">+VLOOKUP($A149,Casalta!$A:$AE,20,0)</f>
        <v>#N/A</v>
      </c>
      <c r="K149" s="100" t="e">
        <f ca="1">+VLOOKUP($A149,Casalta!$A:$AE,10,0)</f>
        <v>#N/A</v>
      </c>
      <c r="L149" s="100" t="e">
        <f ca="1">+VLOOKUP($A149,Casalta!$A:$AE,14,0)</f>
        <v>#N/A</v>
      </c>
      <c r="M149" s="98" t="e">
        <f ca="1">+VLOOKUP($A149,Casalta!$A:$AE,9,0)</f>
        <v>#N/A</v>
      </c>
      <c r="N149" s="98" t="e">
        <f ca="1">+VLOOKUP($A149,Casalta!$A:$AE,23,0)</f>
        <v>#N/A</v>
      </c>
      <c r="O149" s="98" t="e">
        <f ca="1">+VLOOKUP($A149,Casalta!$A:$AE,25,0)</f>
        <v>#N/A</v>
      </c>
      <c r="P149" s="101" t="e">
        <f ca="1">+VLOOKUP($A149,Casalta!$A:$AE,26,0)</f>
        <v>#N/A</v>
      </c>
      <c r="Q149" s="102" t="e">
        <f ca="1">+VLOOKUP($A149,Casalta!$A:$AE,27,0)</f>
        <v>#N/A</v>
      </c>
      <c r="R149" s="98" t="e">
        <f ca="1">+VLOOKUP($A149,Casalta!$A:$AE,28,0)</f>
        <v>#N/A</v>
      </c>
      <c r="S149" s="103" t="e">
        <f ca="1">+VLOOKUP($A149,Casalta!$A:$AE,29,0)</f>
        <v>#N/A</v>
      </c>
      <c r="T149" s="98" t="str">
        <f ca="1">IFERROR(VLOOKUP($A149,Casalta!$A:$AE,31,0),"")</f>
        <v/>
      </c>
      <c r="U149" s="98" t="e">
        <f ca="1">+VLOOKUP(C149,ZAP!A$2:D242,4,0)</f>
        <v>#N/A</v>
      </c>
      <c r="V149" s="103" t="e">
        <f t="shared" ca="1" si="4"/>
        <v>#N/A</v>
      </c>
      <c r="W149" s="103"/>
      <c r="X149" s="97" t="e">
        <f t="shared" ca="1" si="5"/>
        <v>#N/A</v>
      </c>
    </row>
    <row r="150" spans="1:24" x14ac:dyDescent="0.25">
      <c r="A150" s="98">
        <v>145</v>
      </c>
      <c r="B150" s="124">
        <f ca="1">COUNTIF(Casalta!A:A,Rank!A150)</f>
        <v>0</v>
      </c>
      <c r="C150" s="98" t="e">
        <f ca="1">+VLOOKUP($A150,Casalta!A:C,2,0)</f>
        <v>#N/A</v>
      </c>
      <c r="D150" s="99" t="e">
        <f ca="1">+VLOOKUP($A150,Casalta!$A:$AE,3,0)</f>
        <v>#N/A</v>
      </c>
      <c r="E150" s="99" t="e">
        <f ca="1">+VLOOKUP($A150,Casalta!$A:$AE,4,0)</f>
        <v>#N/A</v>
      </c>
      <c r="F150" s="99" t="e">
        <f ca="1">+VLOOKUP($A150,Casalta!$A:$AE,7,0)</f>
        <v>#N/A</v>
      </c>
      <c r="G150" s="99" t="e">
        <f ca="1">+VLOOKUP($A150,Casalta!$A:$AE,6,0)</f>
        <v>#N/A</v>
      </c>
      <c r="H150" s="98" t="e">
        <f ca="1">+VLOOKUP($A150,Casalta!$A:$AE,18,0)</f>
        <v>#N/A</v>
      </c>
      <c r="I150" s="98" t="e">
        <f ca="1">+VLOOKUP($A150,Casalta!$A:$AE,19,0)</f>
        <v>#N/A</v>
      </c>
      <c r="J150" s="98" t="e">
        <f ca="1">+VLOOKUP($A150,Casalta!$A:$AE,20,0)</f>
        <v>#N/A</v>
      </c>
      <c r="K150" s="100" t="e">
        <f ca="1">+VLOOKUP($A150,Casalta!$A:$AE,10,0)</f>
        <v>#N/A</v>
      </c>
      <c r="L150" s="100" t="e">
        <f ca="1">+VLOOKUP($A150,Casalta!$A:$AE,14,0)</f>
        <v>#N/A</v>
      </c>
      <c r="M150" s="98" t="e">
        <f ca="1">+VLOOKUP($A150,Casalta!$A:$AE,9,0)</f>
        <v>#N/A</v>
      </c>
      <c r="N150" s="98" t="e">
        <f ca="1">+VLOOKUP($A150,Casalta!$A:$AE,23,0)</f>
        <v>#N/A</v>
      </c>
      <c r="O150" s="98" t="e">
        <f ca="1">+VLOOKUP($A150,Casalta!$A:$AE,25,0)</f>
        <v>#N/A</v>
      </c>
      <c r="P150" s="101" t="e">
        <f ca="1">+VLOOKUP($A150,Casalta!$A:$AE,26,0)</f>
        <v>#N/A</v>
      </c>
      <c r="Q150" s="102" t="e">
        <f ca="1">+VLOOKUP($A150,Casalta!$A:$AE,27,0)</f>
        <v>#N/A</v>
      </c>
      <c r="R150" s="98" t="e">
        <f ca="1">+VLOOKUP($A150,Casalta!$A:$AE,28,0)</f>
        <v>#N/A</v>
      </c>
      <c r="S150" s="103" t="e">
        <f ca="1">+VLOOKUP($A150,Casalta!$A:$AE,29,0)</f>
        <v>#N/A</v>
      </c>
      <c r="T150" s="98" t="str">
        <f ca="1">IFERROR(VLOOKUP($A150,Casalta!$A:$AE,31,0),"")</f>
        <v/>
      </c>
      <c r="U150" s="98" t="e">
        <f ca="1">+VLOOKUP(C150,ZAP!A$2:D243,4,0)</f>
        <v>#N/A</v>
      </c>
      <c r="V150" s="103" t="e">
        <f t="shared" ca="1" si="4"/>
        <v>#N/A</v>
      </c>
      <c r="W150" s="103"/>
      <c r="X150" s="97" t="e">
        <f t="shared" ca="1" si="5"/>
        <v>#N/A</v>
      </c>
    </row>
    <row r="151" spans="1:24" x14ac:dyDescent="0.25">
      <c r="A151" s="98">
        <v>146</v>
      </c>
      <c r="B151" s="124">
        <f ca="1">COUNTIF(Casalta!A:A,Rank!A151)</f>
        <v>0</v>
      </c>
      <c r="C151" s="98" t="e">
        <f ca="1">+VLOOKUP($A151,Casalta!A:C,2,0)</f>
        <v>#N/A</v>
      </c>
      <c r="D151" s="99" t="e">
        <f ca="1">+VLOOKUP($A151,Casalta!$A:$AE,3,0)</f>
        <v>#N/A</v>
      </c>
      <c r="E151" s="99" t="e">
        <f ca="1">+VLOOKUP($A151,Casalta!$A:$AE,4,0)</f>
        <v>#N/A</v>
      </c>
      <c r="F151" s="99" t="e">
        <f ca="1">+VLOOKUP($A151,Casalta!$A:$AE,7,0)</f>
        <v>#N/A</v>
      </c>
      <c r="G151" s="99" t="e">
        <f ca="1">+VLOOKUP($A151,Casalta!$A:$AE,6,0)</f>
        <v>#N/A</v>
      </c>
      <c r="H151" s="98" t="e">
        <f ca="1">+VLOOKUP($A151,Casalta!$A:$AE,18,0)</f>
        <v>#N/A</v>
      </c>
      <c r="I151" s="98" t="e">
        <f ca="1">+VLOOKUP($A151,Casalta!$A:$AE,19,0)</f>
        <v>#N/A</v>
      </c>
      <c r="J151" s="98" t="e">
        <f ca="1">+VLOOKUP($A151,Casalta!$A:$AE,20,0)</f>
        <v>#N/A</v>
      </c>
      <c r="K151" s="100" t="e">
        <f ca="1">+VLOOKUP($A151,Casalta!$A:$AE,10,0)</f>
        <v>#N/A</v>
      </c>
      <c r="L151" s="100" t="e">
        <f ca="1">+VLOOKUP($A151,Casalta!$A:$AE,14,0)</f>
        <v>#N/A</v>
      </c>
      <c r="M151" s="98" t="e">
        <f ca="1">+VLOOKUP($A151,Casalta!$A:$AE,9,0)</f>
        <v>#N/A</v>
      </c>
      <c r="N151" s="98" t="e">
        <f ca="1">+VLOOKUP($A151,Casalta!$A:$AE,23,0)</f>
        <v>#N/A</v>
      </c>
      <c r="O151" s="98" t="e">
        <f ca="1">+VLOOKUP($A151,Casalta!$A:$AE,25,0)</f>
        <v>#N/A</v>
      </c>
      <c r="P151" s="101" t="e">
        <f ca="1">+VLOOKUP($A151,Casalta!$A:$AE,26,0)</f>
        <v>#N/A</v>
      </c>
      <c r="Q151" s="102" t="e">
        <f ca="1">+VLOOKUP($A151,Casalta!$A:$AE,27,0)</f>
        <v>#N/A</v>
      </c>
      <c r="R151" s="98" t="e">
        <f ca="1">+VLOOKUP($A151,Casalta!$A:$AE,28,0)</f>
        <v>#N/A</v>
      </c>
      <c r="S151" s="103" t="e">
        <f ca="1">+VLOOKUP($A151,Casalta!$A:$AE,29,0)</f>
        <v>#N/A</v>
      </c>
      <c r="T151" s="98" t="str">
        <f ca="1">IFERROR(VLOOKUP($A151,Casalta!$A:$AE,31,0),"")</f>
        <v/>
      </c>
      <c r="U151" s="98" t="e">
        <f ca="1">+VLOOKUP(C151,ZAP!A$2:D244,4,0)</f>
        <v>#N/A</v>
      </c>
      <c r="V151" s="103" t="e">
        <f t="shared" ca="1" si="4"/>
        <v>#N/A</v>
      </c>
      <c r="W151" s="103"/>
      <c r="X151" s="97" t="e">
        <f t="shared" ca="1" si="5"/>
        <v>#N/A</v>
      </c>
    </row>
    <row r="152" spans="1:24" x14ac:dyDescent="0.25">
      <c r="A152" s="98">
        <v>147</v>
      </c>
      <c r="B152" s="124">
        <f ca="1">COUNTIF(Casalta!A:A,Rank!A152)</f>
        <v>0</v>
      </c>
      <c r="C152" s="98" t="e">
        <f ca="1">+VLOOKUP($A152,Casalta!A:C,2,0)</f>
        <v>#N/A</v>
      </c>
      <c r="D152" s="99" t="e">
        <f ca="1">+VLOOKUP($A152,Casalta!$A:$AE,3,0)</f>
        <v>#N/A</v>
      </c>
      <c r="E152" s="99" t="e">
        <f ca="1">+VLOOKUP($A152,Casalta!$A:$AE,4,0)</f>
        <v>#N/A</v>
      </c>
      <c r="F152" s="99" t="e">
        <f ca="1">+VLOOKUP($A152,Casalta!$A:$AE,7,0)</f>
        <v>#N/A</v>
      </c>
      <c r="G152" s="99" t="e">
        <f ca="1">+VLOOKUP($A152,Casalta!$A:$AE,6,0)</f>
        <v>#N/A</v>
      </c>
      <c r="H152" s="98" t="e">
        <f ca="1">+VLOOKUP($A152,Casalta!$A:$AE,18,0)</f>
        <v>#N/A</v>
      </c>
      <c r="I152" s="98" t="e">
        <f ca="1">+VLOOKUP($A152,Casalta!$A:$AE,19,0)</f>
        <v>#N/A</v>
      </c>
      <c r="J152" s="98" t="e">
        <f ca="1">+VLOOKUP($A152,Casalta!$A:$AE,20,0)</f>
        <v>#N/A</v>
      </c>
      <c r="K152" s="100" t="e">
        <f ca="1">+VLOOKUP($A152,Casalta!$A:$AE,10,0)</f>
        <v>#N/A</v>
      </c>
      <c r="L152" s="100" t="e">
        <f ca="1">+VLOOKUP($A152,Casalta!$A:$AE,14,0)</f>
        <v>#N/A</v>
      </c>
      <c r="M152" s="98" t="e">
        <f ca="1">+VLOOKUP($A152,Casalta!$A:$AE,9,0)</f>
        <v>#N/A</v>
      </c>
      <c r="N152" s="98" t="e">
        <f ca="1">+VLOOKUP($A152,Casalta!$A:$AE,23,0)</f>
        <v>#N/A</v>
      </c>
      <c r="O152" s="98" t="e">
        <f ca="1">+VLOOKUP($A152,Casalta!$A:$AE,25,0)</f>
        <v>#N/A</v>
      </c>
      <c r="P152" s="101" t="e">
        <f ca="1">+VLOOKUP($A152,Casalta!$A:$AE,26,0)</f>
        <v>#N/A</v>
      </c>
      <c r="Q152" s="102" t="e">
        <f ca="1">+VLOOKUP($A152,Casalta!$A:$AE,27,0)</f>
        <v>#N/A</v>
      </c>
      <c r="R152" s="98" t="e">
        <f ca="1">+VLOOKUP($A152,Casalta!$A:$AE,28,0)</f>
        <v>#N/A</v>
      </c>
      <c r="S152" s="103" t="e">
        <f ca="1">+VLOOKUP($A152,Casalta!$A:$AE,29,0)</f>
        <v>#N/A</v>
      </c>
      <c r="T152" s="98" t="str">
        <f ca="1">IFERROR(VLOOKUP($A152,Casalta!$A:$AE,31,0),"")</f>
        <v/>
      </c>
      <c r="U152" s="98" t="e">
        <f ca="1">+VLOOKUP(C152,ZAP!A$2:D245,4,0)</f>
        <v>#N/A</v>
      </c>
      <c r="V152" s="103" t="e">
        <f t="shared" ca="1" si="4"/>
        <v>#N/A</v>
      </c>
      <c r="W152" s="103"/>
      <c r="X152" s="97" t="e">
        <f t="shared" ca="1" si="5"/>
        <v>#N/A</v>
      </c>
    </row>
    <row r="153" spans="1:24" x14ac:dyDescent="0.25">
      <c r="A153" s="98">
        <v>148</v>
      </c>
      <c r="B153" s="124">
        <f ca="1">COUNTIF(Casalta!A:A,Rank!A153)</f>
        <v>0</v>
      </c>
      <c r="C153" s="98" t="e">
        <f ca="1">+VLOOKUP($A153,Casalta!A:C,2,0)</f>
        <v>#N/A</v>
      </c>
      <c r="D153" s="99" t="e">
        <f ca="1">+VLOOKUP($A153,Casalta!$A:$AE,3,0)</f>
        <v>#N/A</v>
      </c>
      <c r="E153" s="99" t="e">
        <f ca="1">+VLOOKUP($A153,Casalta!$A:$AE,4,0)</f>
        <v>#N/A</v>
      </c>
      <c r="F153" s="99" t="e">
        <f ca="1">+VLOOKUP($A153,Casalta!$A:$AE,7,0)</f>
        <v>#N/A</v>
      </c>
      <c r="G153" s="99" t="e">
        <f ca="1">+VLOOKUP($A153,Casalta!$A:$AE,6,0)</f>
        <v>#N/A</v>
      </c>
      <c r="H153" s="98" t="e">
        <f ca="1">+VLOOKUP($A153,Casalta!$A:$AE,18,0)</f>
        <v>#N/A</v>
      </c>
      <c r="I153" s="98" t="e">
        <f ca="1">+VLOOKUP($A153,Casalta!$A:$AE,19,0)</f>
        <v>#N/A</v>
      </c>
      <c r="J153" s="98" t="e">
        <f ca="1">+VLOOKUP($A153,Casalta!$A:$AE,20,0)</f>
        <v>#N/A</v>
      </c>
      <c r="K153" s="100" t="e">
        <f ca="1">+VLOOKUP($A153,Casalta!$A:$AE,10,0)</f>
        <v>#N/A</v>
      </c>
      <c r="L153" s="100" t="e">
        <f ca="1">+VLOOKUP($A153,Casalta!$A:$AE,14,0)</f>
        <v>#N/A</v>
      </c>
      <c r="M153" s="98" t="e">
        <f ca="1">+VLOOKUP($A153,Casalta!$A:$AE,9,0)</f>
        <v>#N/A</v>
      </c>
      <c r="N153" s="98" t="e">
        <f ca="1">+VLOOKUP($A153,Casalta!$A:$AE,23,0)</f>
        <v>#N/A</v>
      </c>
      <c r="O153" s="98" t="e">
        <f ca="1">+VLOOKUP($A153,Casalta!$A:$AE,25,0)</f>
        <v>#N/A</v>
      </c>
      <c r="P153" s="101" t="e">
        <f ca="1">+VLOOKUP($A153,Casalta!$A:$AE,26,0)</f>
        <v>#N/A</v>
      </c>
      <c r="Q153" s="102" t="e">
        <f ca="1">+VLOOKUP($A153,Casalta!$A:$AE,27,0)</f>
        <v>#N/A</v>
      </c>
      <c r="R153" s="98" t="e">
        <f ca="1">+VLOOKUP($A153,Casalta!$A:$AE,28,0)</f>
        <v>#N/A</v>
      </c>
      <c r="S153" s="103" t="e">
        <f ca="1">+VLOOKUP($A153,Casalta!$A:$AE,29,0)</f>
        <v>#N/A</v>
      </c>
      <c r="T153" s="98" t="str">
        <f ca="1">IFERROR(VLOOKUP($A153,Casalta!$A:$AE,31,0),"")</f>
        <v/>
      </c>
      <c r="U153" s="98" t="e">
        <f ca="1">+VLOOKUP(C153,ZAP!A$2:D246,4,0)</f>
        <v>#N/A</v>
      </c>
      <c r="V153" s="103" t="e">
        <f t="shared" ca="1" si="4"/>
        <v>#N/A</v>
      </c>
      <c r="W153" s="103"/>
      <c r="X153" s="97" t="e">
        <f t="shared" ca="1" si="5"/>
        <v>#N/A</v>
      </c>
    </row>
    <row r="154" spans="1:24" x14ac:dyDescent="0.25">
      <c r="A154" s="98">
        <v>149</v>
      </c>
      <c r="B154" s="124">
        <f ca="1">COUNTIF(Casalta!A:A,Rank!A154)</f>
        <v>0</v>
      </c>
      <c r="C154" s="98" t="e">
        <f ca="1">+VLOOKUP($A154,Casalta!A:C,2,0)</f>
        <v>#N/A</v>
      </c>
      <c r="D154" s="99" t="e">
        <f ca="1">+VLOOKUP($A154,Casalta!$A:$AE,3,0)</f>
        <v>#N/A</v>
      </c>
      <c r="E154" s="99" t="e">
        <f ca="1">+VLOOKUP($A154,Casalta!$A:$AE,4,0)</f>
        <v>#N/A</v>
      </c>
      <c r="F154" s="99" t="e">
        <f ca="1">+VLOOKUP($A154,Casalta!$A:$AE,7,0)</f>
        <v>#N/A</v>
      </c>
      <c r="G154" s="99" t="e">
        <f ca="1">+VLOOKUP($A154,Casalta!$A:$AE,6,0)</f>
        <v>#N/A</v>
      </c>
      <c r="H154" s="98" t="e">
        <f ca="1">+VLOOKUP($A154,Casalta!$A:$AE,18,0)</f>
        <v>#N/A</v>
      </c>
      <c r="I154" s="98" t="e">
        <f ca="1">+VLOOKUP($A154,Casalta!$A:$AE,19,0)</f>
        <v>#N/A</v>
      </c>
      <c r="J154" s="98" t="e">
        <f ca="1">+VLOOKUP($A154,Casalta!$A:$AE,20,0)</f>
        <v>#N/A</v>
      </c>
      <c r="K154" s="100" t="e">
        <f ca="1">+VLOOKUP($A154,Casalta!$A:$AE,10,0)</f>
        <v>#N/A</v>
      </c>
      <c r="L154" s="100" t="e">
        <f ca="1">+VLOOKUP($A154,Casalta!$A:$AE,14,0)</f>
        <v>#N/A</v>
      </c>
      <c r="M154" s="98" t="e">
        <f ca="1">+VLOOKUP($A154,Casalta!$A:$AE,9,0)</f>
        <v>#N/A</v>
      </c>
      <c r="N154" s="98" t="e">
        <f ca="1">+VLOOKUP($A154,Casalta!$A:$AE,23,0)</f>
        <v>#N/A</v>
      </c>
      <c r="O154" s="98" t="e">
        <f ca="1">+VLOOKUP($A154,Casalta!$A:$AE,25,0)</f>
        <v>#N/A</v>
      </c>
      <c r="P154" s="101" t="e">
        <f ca="1">+VLOOKUP($A154,Casalta!$A:$AE,26,0)</f>
        <v>#N/A</v>
      </c>
      <c r="Q154" s="102" t="e">
        <f ca="1">+VLOOKUP($A154,Casalta!$A:$AE,27,0)</f>
        <v>#N/A</v>
      </c>
      <c r="R154" s="98" t="e">
        <f ca="1">+VLOOKUP($A154,Casalta!$A:$AE,28,0)</f>
        <v>#N/A</v>
      </c>
      <c r="S154" s="103" t="e">
        <f ca="1">+VLOOKUP($A154,Casalta!$A:$AE,29,0)</f>
        <v>#N/A</v>
      </c>
      <c r="T154" s="98" t="str">
        <f ca="1">IFERROR(VLOOKUP($A154,Casalta!$A:$AE,31,0),"")</f>
        <v/>
      </c>
      <c r="U154" s="98" t="e">
        <f ca="1">+VLOOKUP(C154,ZAP!A$2:D247,4,0)</f>
        <v>#N/A</v>
      </c>
      <c r="V154" s="103" t="e">
        <f t="shared" ca="1" si="4"/>
        <v>#N/A</v>
      </c>
      <c r="W154" s="103"/>
      <c r="X154" s="97" t="e">
        <f t="shared" ca="1" si="5"/>
        <v>#N/A</v>
      </c>
    </row>
    <row r="155" spans="1:24" x14ac:dyDescent="0.25">
      <c r="A155" s="98">
        <v>150</v>
      </c>
      <c r="B155" s="124">
        <f ca="1">COUNTIF(Casalta!A:A,Rank!A155)</f>
        <v>0</v>
      </c>
      <c r="C155" s="98" t="e">
        <f ca="1">+VLOOKUP($A155,Casalta!A:C,2,0)</f>
        <v>#N/A</v>
      </c>
      <c r="D155" s="99" t="e">
        <f ca="1">+VLOOKUP($A155,Casalta!$A:$AE,3,0)</f>
        <v>#N/A</v>
      </c>
      <c r="E155" s="99" t="e">
        <f ca="1">+VLOOKUP($A155,Casalta!$A:$AE,4,0)</f>
        <v>#N/A</v>
      </c>
      <c r="F155" s="99" t="e">
        <f ca="1">+VLOOKUP($A155,Casalta!$A:$AE,7,0)</f>
        <v>#N/A</v>
      </c>
      <c r="G155" s="99" t="e">
        <f ca="1">+VLOOKUP($A155,Casalta!$A:$AE,6,0)</f>
        <v>#N/A</v>
      </c>
      <c r="H155" s="98" t="e">
        <f ca="1">+VLOOKUP($A155,Casalta!$A:$AE,18,0)</f>
        <v>#N/A</v>
      </c>
      <c r="I155" s="98" t="e">
        <f ca="1">+VLOOKUP($A155,Casalta!$A:$AE,19,0)</f>
        <v>#N/A</v>
      </c>
      <c r="J155" s="98" t="e">
        <f ca="1">+VLOOKUP($A155,Casalta!$A:$AE,20,0)</f>
        <v>#N/A</v>
      </c>
      <c r="K155" s="100" t="e">
        <f ca="1">+VLOOKUP($A155,Casalta!$A:$AE,10,0)</f>
        <v>#N/A</v>
      </c>
      <c r="L155" s="100" t="e">
        <f ca="1">+VLOOKUP($A155,Casalta!$A:$AE,14,0)</f>
        <v>#N/A</v>
      </c>
      <c r="M155" s="98" t="e">
        <f ca="1">+VLOOKUP($A155,Casalta!$A:$AE,9,0)</f>
        <v>#N/A</v>
      </c>
      <c r="N155" s="98" t="e">
        <f ca="1">+VLOOKUP($A155,Casalta!$A:$AE,23,0)</f>
        <v>#N/A</v>
      </c>
      <c r="O155" s="98" t="e">
        <f ca="1">+VLOOKUP($A155,Casalta!$A:$AE,25,0)</f>
        <v>#N/A</v>
      </c>
      <c r="P155" s="101" t="e">
        <f ca="1">+VLOOKUP($A155,Casalta!$A:$AE,26,0)</f>
        <v>#N/A</v>
      </c>
      <c r="Q155" s="102" t="e">
        <f ca="1">+VLOOKUP($A155,Casalta!$A:$AE,27,0)</f>
        <v>#N/A</v>
      </c>
      <c r="R155" s="98" t="e">
        <f ca="1">+VLOOKUP($A155,Casalta!$A:$AE,28,0)</f>
        <v>#N/A</v>
      </c>
      <c r="S155" s="103" t="e">
        <f ca="1">+VLOOKUP($A155,Casalta!$A:$AE,29,0)</f>
        <v>#N/A</v>
      </c>
      <c r="T155" s="98" t="str">
        <f ca="1">IFERROR(VLOOKUP($A155,Casalta!$A:$AE,31,0),"")</f>
        <v/>
      </c>
      <c r="U155" s="98" t="e">
        <f ca="1">+VLOOKUP(C155,ZAP!A$2:D248,4,0)</f>
        <v>#N/A</v>
      </c>
      <c r="V155" s="103" t="e">
        <f t="shared" ca="1" si="4"/>
        <v>#N/A</v>
      </c>
      <c r="W155" s="103"/>
      <c r="X155" s="97" t="e">
        <f t="shared" ca="1" si="5"/>
        <v>#N/A</v>
      </c>
    </row>
    <row r="156" spans="1:24" x14ac:dyDescent="0.25">
      <c r="A156" s="98">
        <v>151</v>
      </c>
      <c r="B156" s="124">
        <f ca="1">COUNTIF(Casalta!A:A,Rank!A156)</f>
        <v>0</v>
      </c>
      <c r="C156" s="98" t="e">
        <f ca="1">+VLOOKUP($A156,Casalta!A:C,2,0)</f>
        <v>#N/A</v>
      </c>
      <c r="D156" s="99" t="e">
        <f ca="1">+VLOOKUP($A156,Casalta!$A:$AE,3,0)</f>
        <v>#N/A</v>
      </c>
      <c r="E156" s="99" t="e">
        <f ca="1">+VLOOKUP($A156,Casalta!$A:$AE,4,0)</f>
        <v>#N/A</v>
      </c>
      <c r="F156" s="99" t="e">
        <f ca="1">+VLOOKUP($A156,Casalta!$A:$AE,7,0)</f>
        <v>#N/A</v>
      </c>
      <c r="G156" s="99" t="e">
        <f ca="1">+VLOOKUP($A156,Casalta!$A:$AE,6,0)</f>
        <v>#N/A</v>
      </c>
      <c r="H156" s="98" t="e">
        <f ca="1">+VLOOKUP($A156,Casalta!$A:$AE,18,0)</f>
        <v>#N/A</v>
      </c>
      <c r="I156" s="98" t="e">
        <f ca="1">+VLOOKUP($A156,Casalta!$A:$AE,19,0)</f>
        <v>#N/A</v>
      </c>
      <c r="J156" s="98" t="e">
        <f ca="1">+VLOOKUP($A156,Casalta!$A:$AE,20,0)</f>
        <v>#N/A</v>
      </c>
      <c r="K156" s="100" t="e">
        <f ca="1">+VLOOKUP($A156,Casalta!$A:$AE,10,0)</f>
        <v>#N/A</v>
      </c>
      <c r="L156" s="100" t="e">
        <f ca="1">+VLOOKUP($A156,Casalta!$A:$AE,14,0)</f>
        <v>#N/A</v>
      </c>
      <c r="M156" s="98" t="e">
        <f ca="1">+VLOOKUP($A156,Casalta!$A:$AE,9,0)</f>
        <v>#N/A</v>
      </c>
      <c r="N156" s="98" t="e">
        <f ca="1">+VLOOKUP($A156,Casalta!$A:$AE,23,0)</f>
        <v>#N/A</v>
      </c>
      <c r="O156" s="98" t="e">
        <f ca="1">+VLOOKUP($A156,Casalta!$A:$AE,25,0)</f>
        <v>#N/A</v>
      </c>
      <c r="P156" s="101" t="e">
        <f ca="1">+VLOOKUP($A156,Casalta!$A:$AE,26,0)</f>
        <v>#N/A</v>
      </c>
      <c r="Q156" s="102" t="e">
        <f ca="1">+VLOOKUP($A156,Casalta!$A:$AE,27,0)</f>
        <v>#N/A</v>
      </c>
      <c r="R156" s="98" t="e">
        <f ca="1">+VLOOKUP($A156,Casalta!$A:$AE,28,0)</f>
        <v>#N/A</v>
      </c>
      <c r="S156" s="103" t="e">
        <f ca="1">+VLOOKUP($A156,Casalta!$A:$AE,29,0)</f>
        <v>#N/A</v>
      </c>
      <c r="T156" s="98" t="str">
        <f ca="1">IFERROR(VLOOKUP($A156,Casalta!$A:$AE,31,0),"")</f>
        <v/>
      </c>
      <c r="U156" s="98" t="e">
        <f ca="1">+VLOOKUP(C156,ZAP!A$2:D249,4,0)</f>
        <v>#N/A</v>
      </c>
      <c r="V156" s="103" t="e">
        <f t="shared" ca="1" si="4"/>
        <v>#N/A</v>
      </c>
      <c r="W156" s="103"/>
      <c r="X156" s="97" t="e">
        <f t="shared" ca="1" si="5"/>
        <v>#N/A</v>
      </c>
    </row>
    <row r="157" spans="1:24" x14ac:dyDescent="0.25">
      <c r="A157" s="98">
        <v>152</v>
      </c>
      <c r="B157" s="124">
        <f ca="1">COUNTIF(Casalta!A:A,Rank!A157)</f>
        <v>0</v>
      </c>
      <c r="C157" s="98" t="e">
        <f ca="1">+VLOOKUP($A157,Casalta!A:C,2,0)</f>
        <v>#N/A</v>
      </c>
      <c r="D157" s="99" t="e">
        <f ca="1">+VLOOKUP($A157,Casalta!$A:$AE,3,0)</f>
        <v>#N/A</v>
      </c>
      <c r="E157" s="99" t="e">
        <f ca="1">+VLOOKUP($A157,Casalta!$A:$AE,4,0)</f>
        <v>#N/A</v>
      </c>
      <c r="F157" s="99" t="e">
        <f ca="1">+VLOOKUP($A157,Casalta!$A:$AE,7,0)</f>
        <v>#N/A</v>
      </c>
      <c r="G157" s="99" t="e">
        <f ca="1">+VLOOKUP($A157,Casalta!$A:$AE,6,0)</f>
        <v>#N/A</v>
      </c>
      <c r="H157" s="98" t="e">
        <f ca="1">+VLOOKUP($A157,Casalta!$A:$AE,18,0)</f>
        <v>#N/A</v>
      </c>
      <c r="I157" s="98" t="e">
        <f ca="1">+VLOOKUP($A157,Casalta!$A:$AE,19,0)</f>
        <v>#N/A</v>
      </c>
      <c r="J157" s="98" t="e">
        <f ca="1">+VLOOKUP($A157,Casalta!$A:$AE,20,0)</f>
        <v>#N/A</v>
      </c>
      <c r="K157" s="100" t="e">
        <f ca="1">+VLOOKUP($A157,Casalta!$A:$AE,10,0)</f>
        <v>#N/A</v>
      </c>
      <c r="L157" s="100" t="e">
        <f ca="1">+VLOOKUP($A157,Casalta!$A:$AE,14,0)</f>
        <v>#N/A</v>
      </c>
      <c r="M157" s="98" t="e">
        <f ca="1">+VLOOKUP($A157,Casalta!$A:$AE,9,0)</f>
        <v>#N/A</v>
      </c>
      <c r="N157" s="98" t="e">
        <f ca="1">+VLOOKUP($A157,Casalta!$A:$AE,23,0)</f>
        <v>#N/A</v>
      </c>
      <c r="O157" s="98" t="e">
        <f ca="1">+VLOOKUP($A157,Casalta!$A:$AE,25,0)</f>
        <v>#N/A</v>
      </c>
      <c r="P157" s="101" t="e">
        <f ca="1">+VLOOKUP($A157,Casalta!$A:$AE,26,0)</f>
        <v>#N/A</v>
      </c>
      <c r="Q157" s="102" t="e">
        <f ca="1">+VLOOKUP($A157,Casalta!$A:$AE,27,0)</f>
        <v>#N/A</v>
      </c>
      <c r="R157" s="98" t="e">
        <f ca="1">+VLOOKUP($A157,Casalta!$A:$AE,28,0)</f>
        <v>#N/A</v>
      </c>
      <c r="S157" s="103" t="e">
        <f ca="1">+VLOOKUP($A157,Casalta!$A:$AE,29,0)</f>
        <v>#N/A</v>
      </c>
      <c r="T157" s="98" t="str">
        <f ca="1">IFERROR(VLOOKUP($A157,Casalta!$A:$AE,31,0),"")</f>
        <v/>
      </c>
      <c r="U157" s="98" t="e">
        <f ca="1">+VLOOKUP(C157,ZAP!A$2:D250,4,0)</f>
        <v>#N/A</v>
      </c>
      <c r="V157" s="103" t="e">
        <f t="shared" ca="1" si="4"/>
        <v>#N/A</v>
      </c>
      <c r="W157" s="103"/>
      <c r="X157" s="97" t="e">
        <f t="shared" ca="1" si="5"/>
        <v>#N/A</v>
      </c>
    </row>
    <row r="158" spans="1:24" x14ac:dyDescent="0.25">
      <c r="A158" s="98">
        <v>153</v>
      </c>
      <c r="B158" s="124">
        <f ca="1">COUNTIF(Casalta!A:A,Rank!A158)</f>
        <v>0</v>
      </c>
      <c r="C158" s="98" t="e">
        <f ca="1">+VLOOKUP($A158,Casalta!A:C,2,0)</f>
        <v>#N/A</v>
      </c>
      <c r="D158" s="99" t="e">
        <f ca="1">+VLOOKUP($A158,Casalta!$A:$AE,3,0)</f>
        <v>#N/A</v>
      </c>
      <c r="E158" s="99" t="e">
        <f ca="1">+VLOOKUP($A158,Casalta!$A:$AE,4,0)</f>
        <v>#N/A</v>
      </c>
      <c r="F158" s="99" t="e">
        <f ca="1">+VLOOKUP($A158,Casalta!$A:$AE,7,0)</f>
        <v>#N/A</v>
      </c>
      <c r="G158" s="99" t="e">
        <f ca="1">+VLOOKUP($A158,Casalta!$A:$AE,6,0)</f>
        <v>#N/A</v>
      </c>
      <c r="H158" s="98" t="e">
        <f ca="1">+VLOOKUP($A158,Casalta!$A:$AE,18,0)</f>
        <v>#N/A</v>
      </c>
      <c r="I158" s="98" t="e">
        <f ca="1">+VLOOKUP($A158,Casalta!$A:$AE,19,0)</f>
        <v>#N/A</v>
      </c>
      <c r="J158" s="98" t="e">
        <f ca="1">+VLOOKUP($A158,Casalta!$A:$AE,20,0)</f>
        <v>#N/A</v>
      </c>
      <c r="K158" s="100" t="e">
        <f ca="1">+VLOOKUP($A158,Casalta!$A:$AE,10,0)</f>
        <v>#N/A</v>
      </c>
      <c r="L158" s="100" t="e">
        <f ca="1">+VLOOKUP($A158,Casalta!$A:$AE,14,0)</f>
        <v>#N/A</v>
      </c>
      <c r="M158" s="98" t="e">
        <f ca="1">+VLOOKUP($A158,Casalta!$A:$AE,9,0)</f>
        <v>#N/A</v>
      </c>
      <c r="N158" s="98" t="e">
        <f ca="1">+VLOOKUP($A158,Casalta!$A:$AE,23,0)</f>
        <v>#N/A</v>
      </c>
      <c r="O158" s="98" t="e">
        <f ca="1">+VLOOKUP($A158,Casalta!$A:$AE,25,0)</f>
        <v>#N/A</v>
      </c>
      <c r="P158" s="101" t="e">
        <f ca="1">+VLOOKUP($A158,Casalta!$A:$AE,26,0)</f>
        <v>#N/A</v>
      </c>
      <c r="Q158" s="102" t="e">
        <f ca="1">+VLOOKUP($A158,Casalta!$A:$AE,27,0)</f>
        <v>#N/A</v>
      </c>
      <c r="R158" s="98" t="e">
        <f ca="1">+VLOOKUP($A158,Casalta!$A:$AE,28,0)</f>
        <v>#N/A</v>
      </c>
      <c r="S158" s="103" t="e">
        <f ca="1">+VLOOKUP($A158,Casalta!$A:$AE,29,0)</f>
        <v>#N/A</v>
      </c>
      <c r="T158" s="98" t="str">
        <f ca="1">IFERROR(VLOOKUP($A158,Casalta!$A:$AE,31,0),"")</f>
        <v/>
      </c>
      <c r="U158" s="98" t="e">
        <f ca="1">+VLOOKUP(C158,ZAP!A$2:D251,4,0)</f>
        <v>#N/A</v>
      </c>
      <c r="V158" s="103" t="e">
        <f t="shared" ca="1" si="4"/>
        <v>#N/A</v>
      </c>
      <c r="W158" s="103"/>
      <c r="X158" s="97" t="e">
        <f t="shared" ca="1" si="5"/>
        <v>#N/A</v>
      </c>
    </row>
    <row r="159" spans="1:24" x14ac:dyDescent="0.25">
      <c r="A159" s="98">
        <v>154</v>
      </c>
      <c r="B159" s="124">
        <f ca="1">COUNTIF(Casalta!A:A,Rank!A159)</f>
        <v>0</v>
      </c>
      <c r="C159" s="98" t="e">
        <f ca="1">+VLOOKUP($A159,Casalta!A:C,2,0)</f>
        <v>#N/A</v>
      </c>
      <c r="D159" s="99" t="e">
        <f ca="1">+VLOOKUP($A159,Casalta!$A:$AE,3,0)</f>
        <v>#N/A</v>
      </c>
      <c r="E159" s="99" t="e">
        <f ca="1">+VLOOKUP($A159,Casalta!$A:$AE,4,0)</f>
        <v>#N/A</v>
      </c>
      <c r="F159" s="99" t="e">
        <f ca="1">+VLOOKUP($A159,Casalta!$A:$AE,7,0)</f>
        <v>#N/A</v>
      </c>
      <c r="G159" s="99" t="e">
        <f ca="1">+VLOOKUP($A159,Casalta!$A:$AE,6,0)</f>
        <v>#N/A</v>
      </c>
      <c r="H159" s="98" t="e">
        <f ca="1">+VLOOKUP($A159,Casalta!$A:$AE,18,0)</f>
        <v>#N/A</v>
      </c>
      <c r="I159" s="98" t="e">
        <f ca="1">+VLOOKUP($A159,Casalta!$A:$AE,19,0)</f>
        <v>#N/A</v>
      </c>
      <c r="J159" s="98" t="e">
        <f ca="1">+VLOOKUP($A159,Casalta!$A:$AE,20,0)</f>
        <v>#N/A</v>
      </c>
      <c r="K159" s="100" t="e">
        <f ca="1">+VLOOKUP($A159,Casalta!$A:$AE,10,0)</f>
        <v>#N/A</v>
      </c>
      <c r="L159" s="100" t="e">
        <f ca="1">+VLOOKUP($A159,Casalta!$A:$AE,14,0)</f>
        <v>#N/A</v>
      </c>
      <c r="M159" s="98" t="e">
        <f ca="1">+VLOOKUP($A159,Casalta!$A:$AE,9,0)</f>
        <v>#N/A</v>
      </c>
      <c r="N159" s="98" t="e">
        <f ca="1">+VLOOKUP($A159,Casalta!$A:$AE,23,0)</f>
        <v>#N/A</v>
      </c>
      <c r="O159" s="98" t="e">
        <f ca="1">+VLOOKUP($A159,Casalta!$A:$AE,25,0)</f>
        <v>#N/A</v>
      </c>
      <c r="P159" s="101" t="e">
        <f ca="1">+VLOOKUP($A159,Casalta!$A:$AE,26,0)</f>
        <v>#N/A</v>
      </c>
      <c r="Q159" s="102" t="e">
        <f ca="1">+VLOOKUP($A159,Casalta!$A:$AE,27,0)</f>
        <v>#N/A</v>
      </c>
      <c r="R159" s="98" t="e">
        <f ca="1">+VLOOKUP($A159,Casalta!$A:$AE,28,0)</f>
        <v>#N/A</v>
      </c>
      <c r="S159" s="103" t="e">
        <f ca="1">+VLOOKUP($A159,Casalta!$A:$AE,29,0)</f>
        <v>#N/A</v>
      </c>
      <c r="T159" s="98" t="str">
        <f ca="1">IFERROR(VLOOKUP($A159,Casalta!$A:$AE,31,0),"")</f>
        <v/>
      </c>
      <c r="U159" s="98" t="e">
        <f ca="1">+VLOOKUP(C159,ZAP!A$2:D252,4,0)</f>
        <v>#N/A</v>
      </c>
      <c r="V159" s="103" t="e">
        <f t="shared" ca="1" si="4"/>
        <v>#N/A</v>
      </c>
      <c r="W159" s="103"/>
      <c r="X159" s="97" t="e">
        <f t="shared" ca="1" si="5"/>
        <v>#N/A</v>
      </c>
    </row>
    <row r="160" spans="1:24" x14ac:dyDescent="0.25">
      <c r="A160" s="98">
        <v>155</v>
      </c>
      <c r="B160" s="124">
        <f ca="1">COUNTIF(Casalta!A:A,Rank!A160)</f>
        <v>0</v>
      </c>
      <c r="C160" s="98" t="e">
        <f ca="1">+VLOOKUP($A160,Casalta!A:C,2,0)</f>
        <v>#N/A</v>
      </c>
      <c r="D160" s="99" t="e">
        <f ca="1">+VLOOKUP($A160,Casalta!$A:$AE,3,0)</f>
        <v>#N/A</v>
      </c>
      <c r="E160" s="99" t="e">
        <f ca="1">+VLOOKUP($A160,Casalta!$A:$AE,4,0)</f>
        <v>#N/A</v>
      </c>
      <c r="F160" s="99" t="e">
        <f ca="1">+VLOOKUP($A160,Casalta!$A:$AE,7,0)</f>
        <v>#N/A</v>
      </c>
      <c r="G160" s="99" t="e">
        <f ca="1">+VLOOKUP($A160,Casalta!$A:$AE,6,0)</f>
        <v>#N/A</v>
      </c>
      <c r="H160" s="98" t="e">
        <f ca="1">+VLOOKUP($A160,Casalta!$A:$AE,18,0)</f>
        <v>#N/A</v>
      </c>
      <c r="I160" s="98" t="e">
        <f ca="1">+VLOOKUP($A160,Casalta!$A:$AE,19,0)</f>
        <v>#N/A</v>
      </c>
      <c r="J160" s="98" t="e">
        <f ca="1">+VLOOKUP($A160,Casalta!$A:$AE,20,0)</f>
        <v>#N/A</v>
      </c>
      <c r="K160" s="100" t="e">
        <f ca="1">+VLOOKUP($A160,Casalta!$A:$AE,10,0)</f>
        <v>#N/A</v>
      </c>
      <c r="L160" s="100" t="e">
        <f ca="1">+VLOOKUP($A160,Casalta!$A:$AE,14,0)</f>
        <v>#N/A</v>
      </c>
      <c r="M160" s="98" t="e">
        <f ca="1">+VLOOKUP($A160,Casalta!$A:$AE,9,0)</f>
        <v>#N/A</v>
      </c>
      <c r="N160" s="98" t="e">
        <f ca="1">+VLOOKUP($A160,Casalta!$A:$AE,23,0)</f>
        <v>#N/A</v>
      </c>
      <c r="O160" s="98" t="e">
        <f ca="1">+VLOOKUP($A160,Casalta!$A:$AE,25,0)</f>
        <v>#N/A</v>
      </c>
      <c r="P160" s="101" t="e">
        <f ca="1">+VLOOKUP($A160,Casalta!$A:$AE,26,0)</f>
        <v>#N/A</v>
      </c>
      <c r="Q160" s="102" t="e">
        <f ca="1">+VLOOKUP($A160,Casalta!$A:$AE,27,0)</f>
        <v>#N/A</v>
      </c>
      <c r="R160" s="98" t="e">
        <f ca="1">+VLOOKUP($A160,Casalta!$A:$AE,28,0)</f>
        <v>#N/A</v>
      </c>
      <c r="S160" s="103" t="e">
        <f ca="1">+VLOOKUP($A160,Casalta!$A:$AE,29,0)</f>
        <v>#N/A</v>
      </c>
      <c r="T160" s="98" t="str">
        <f ca="1">IFERROR(VLOOKUP($A160,Casalta!$A:$AE,31,0),"")</f>
        <v/>
      </c>
      <c r="U160" s="98" t="e">
        <f ca="1">+VLOOKUP(C160,ZAP!A$2:D253,4,0)</f>
        <v>#N/A</v>
      </c>
      <c r="V160" s="103" t="e">
        <f t="shared" ca="1" si="4"/>
        <v>#N/A</v>
      </c>
      <c r="W160" s="103"/>
      <c r="X160" s="97" t="e">
        <f t="shared" ca="1" si="5"/>
        <v>#N/A</v>
      </c>
    </row>
    <row r="161" spans="1:24" x14ac:dyDescent="0.25">
      <c r="A161" s="98">
        <v>156</v>
      </c>
      <c r="B161" s="124">
        <f ca="1">COUNTIF(Casalta!A:A,Rank!A161)</f>
        <v>0</v>
      </c>
      <c r="C161" s="98" t="e">
        <f ca="1">+VLOOKUP($A161,Casalta!A:C,2,0)</f>
        <v>#N/A</v>
      </c>
      <c r="D161" s="99" t="e">
        <f ca="1">+VLOOKUP($A161,Casalta!$A:$AE,3,0)</f>
        <v>#N/A</v>
      </c>
      <c r="E161" s="99" t="e">
        <f ca="1">+VLOOKUP($A161,Casalta!$A:$AE,4,0)</f>
        <v>#N/A</v>
      </c>
      <c r="F161" s="99" t="e">
        <f ca="1">+VLOOKUP($A161,Casalta!$A:$AE,7,0)</f>
        <v>#N/A</v>
      </c>
      <c r="G161" s="99" t="e">
        <f ca="1">+VLOOKUP($A161,Casalta!$A:$AE,6,0)</f>
        <v>#N/A</v>
      </c>
      <c r="H161" s="98" t="e">
        <f ca="1">+VLOOKUP($A161,Casalta!$A:$AE,18,0)</f>
        <v>#N/A</v>
      </c>
      <c r="I161" s="98" t="e">
        <f ca="1">+VLOOKUP($A161,Casalta!$A:$AE,19,0)</f>
        <v>#N/A</v>
      </c>
      <c r="J161" s="98" t="e">
        <f ca="1">+VLOOKUP($A161,Casalta!$A:$AE,20,0)</f>
        <v>#N/A</v>
      </c>
      <c r="K161" s="100" t="e">
        <f ca="1">+VLOOKUP($A161,Casalta!$A:$AE,10,0)</f>
        <v>#N/A</v>
      </c>
      <c r="L161" s="100" t="e">
        <f ca="1">+VLOOKUP($A161,Casalta!$A:$AE,14,0)</f>
        <v>#N/A</v>
      </c>
      <c r="M161" s="98" t="e">
        <f ca="1">+VLOOKUP($A161,Casalta!$A:$AE,9,0)</f>
        <v>#N/A</v>
      </c>
      <c r="N161" s="98" t="e">
        <f ca="1">+VLOOKUP($A161,Casalta!$A:$AE,23,0)</f>
        <v>#N/A</v>
      </c>
      <c r="O161" s="98" t="e">
        <f ca="1">+VLOOKUP($A161,Casalta!$A:$AE,25,0)</f>
        <v>#N/A</v>
      </c>
      <c r="P161" s="101" t="e">
        <f ca="1">+VLOOKUP($A161,Casalta!$A:$AE,26,0)</f>
        <v>#N/A</v>
      </c>
      <c r="Q161" s="102" t="e">
        <f ca="1">+VLOOKUP($A161,Casalta!$A:$AE,27,0)</f>
        <v>#N/A</v>
      </c>
      <c r="R161" s="98" t="e">
        <f ca="1">+VLOOKUP($A161,Casalta!$A:$AE,28,0)</f>
        <v>#N/A</v>
      </c>
      <c r="S161" s="103" t="e">
        <f ca="1">+VLOOKUP($A161,Casalta!$A:$AE,29,0)</f>
        <v>#N/A</v>
      </c>
      <c r="T161" s="98" t="str">
        <f ca="1">IFERROR(VLOOKUP($A161,Casalta!$A:$AE,31,0),"")</f>
        <v/>
      </c>
      <c r="U161" s="98" t="e">
        <f ca="1">+VLOOKUP(C161,ZAP!A$2:D254,4,0)</f>
        <v>#N/A</v>
      </c>
      <c r="V161" s="103" t="e">
        <f t="shared" ca="1" si="4"/>
        <v>#N/A</v>
      </c>
      <c r="W161" s="103"/>
      <c r="X161" s="97" t="e">
        <f t="shared" ca="1" si="5"/>
        <v>#N/A</v>
      </c>
    </row>
    <row r="162" spans="1:24" x14ac:dyDescent="0.25">
      <c r="A162" s="98">
        <v>157</v>
      </c>
      <c r="B162" s="124">
        <f ca="1">COUNTIF(Casalta!A:A,Rank!A162)</f>
        <v>0</v>
      </c>
      <c r="C162" s="98" t="e">
        <f ca="1">+VLOOKUP($A162,Casalta!A:C,2,0)</f>
        <v>#N/A</v>
      </c>
      <c r="D162" s="99" t="e">
        <f ca="1">+VLOOKUP($A162,Casalta!$A:$AE,3,0)</f>
        <v>#N/A</v>
      </c>
      <c r="E162" s="99" t="e">
        <f ca="1">+VLOOKUP($A162,Casalta!$A:$AE,4,0)</f>
        <v>#N/A</v>
      </c>
      <c r="F162" s="99" t="e">
        <f ca="1">+VLOOKUP($A162,Casalta!$A:$AE,7,0)</f>
        <v>#N/A</v>
      </c>
      <c r="G162" s="99" t="e">
        <f ca="1">+VLOOKUP($A162,Casalta!$A:$AE,6,0)</f>
        <v>#N/A</v>
      </c>
      <c r="H162" s="98" t="e">
        <f ca="1">+VLOOKUP($A162,Casalta!$A:$AE,18,0)</f>
        <v>#N/A</v>
      </c>
      <c r="I162" s="98" t="e">
        <f ca="1">+VLOOKUP($A162,Casalta!$A:$AE,19,0)</f>
        <v>#N/A</v>
      </c>
      <c r="J162" s="98" t="e">
        <f ca="1">+VLOOKUP($A162,Casalta!$A:$AE,20,0)</f>
        <v>#N/A</v>
      </c>
      <c r="K162" s="100" t="e">
        <f ca="1">+VLOOKUP($A162,Casalta!$A:$AE,10,0)</f>
        <v>#N/A</v>
      </c>
      <c r="L162" s="100" t="e">
        <f ca="1">+VLOOKUP($A162,Casalta!$A:$AE,14,0)</f>
        <v>#N/A</v>
      </c>
      <c r="M162" s="98" t="e">
        <f ca="1">+VLOOKUP($A162,Casalta!$A:$AE,9,0)</f>
        <v>#N/A</v>
      </c>
      <c r="N162" s="98" t="e">
        <f ca="1">+VLOOKUP($A162,Casalta!$A:$AE,23,0)</f>
        <v>#N/A</v>
      </c>
      <c r="O162" s="98" t="e">
        <f ca="1">+VLOOKUP($A162,Casalta!$A:$AE,25,0)</f>
        <v>#N/A</v>
      </c>
      <c r="P162" s="101" t="e">
        <f ca="1">+VLOOKUP($A162,Casalta!$A:$AE,26,0)</f>
        <v>#N/A</v>
      </c>
      <c r="Q162" s="102" t="e">
        <f ca="1">+VLOOKUP($A162,Casalta!$A:$AE,27,0)</f>
        <v>#N/A</v>
      </c>
      <c r="R162" s="98" t="e">
        <f ca="1">+VLOOKUP($A162,Casalta!$A:$AE,28,0)</f>
        <v>#N/A</v>
      </c>
      <c r="S162" s="103" t="e">
        <f ca="1">+VLOOKUP($A162,Casalta!$A:$AE,29,0)</f>
        <v>#N/A</v>
      </c>
      <c r="T162" s="98" t="str">
        <f ca="1">IFERROR(VLOOKUP($A162,Casalta!$A:$AE,31,0),"")</f>
        <v/>
      </c>
      <c r="U162" s="98" t="e">
        <f ca="1">+VLOOKUP(C162,ZAP!A$2:D255,4,0)</f>
        <v>#N/A</v>
      </c>
      <c r="V162" s="103" t="e">
        <f t="shared" ca="1" si="4"/>
        <v>#N/A</v>
      </c>
      <c r="W162" s="103"/>
      <c r="X162" s="97" t="e">
        <f t="shared" ca="1" si="5"/>
        <v>#N/A</v>
      </c>
    </row>
    <row r="163" spans="1:24" x14ac:dyDescent="0.25">
      <c r="A163" s="98">
        <v>158</v>
      </c>
      <c r="B163" s="124">
        <f ca="1">COUNTIF(Casalta!A:A,Rank!A163)</f>
        <v>0</v>
      </c>
      <c r="C163" s="98" t="e">
        <f ca="1">+VLOOKUP($A163,Casalta!A:C,2,0)</f>
        <v>#N/A</v>
      </c>
      <c r="D163" s="99" t="e">
        <f ca="1">+VLOOKUP($A163,Casalta!$A:$AE,3,0)</f>
        <v>#N/A</v>
      </c>
      <c r="E163" s="99" t="e">
        <f ca="1">+VLOOKUP($A163,Casalta!$A:$AE,4,0)</f>
        <v>#N/A</v>
      </c>
      <c r="F163" s="99" t="e">
        <f ca="1">+VLOOKUP($A163,Casalta!$A:$AE,7,0)</f>
        <v>#N/A</v>
      </c>
      <c r="G163" s="99" t="e">
        <f ca="1">+VLOOKUP($A163,Casalta!$A:$AE,6,0)</f>
        <v>#N/A</v>
      </c>
      <c r="H163" s="98" t="e">
        <f ca="1">+VLOOKUP($A163,Casalta!$A:$AE,18,0)</f>
        <v>#N/A</v>
      </c>
      <c r="I163" s="98" t="e">
        <f ca="1">+VLOOKUP($A163,Casalta!$A:$AE,19,0)</f>
        <v>#N/A</v>
      </c>
      <c r="J163" s="98" t="e">
        <f ca="1">+VLOOKUP($A163,Casalta!$A:$AE,20,0)</f>
        <v>#N/A</v>
      </c>
      <c r="K163" s="100" t="e">
        <f ca="1">+VLOOKUP($A163,Casalta!$A:$AE,10,0)</f>
        <v>#N/A</v>
      </c>
      <c r="L163" s="100" t="e">
        <f ca="1">+VLOOKUP($A163,Casalta!$A:$AE,14,0)</f>
        <v>#N/A</v>
      </c>
      <c r="M163" s="98" t="e">
        <f ca="1">+VLOOKUP($A163,Casalta!$A:$AE,9,0)</f>
        <v>#N/A</v>
      </c>
      <c r="N163" s="98" t="e">
        <f ca="1">+VLOOKUP($A163,Casalta!$A:$AE,23,0)</f>
        <v>#N/A</v>
      </c>
      <c r="O163" s="98" t="e">
        <f ca="1">+VLOOKUP($A163,Casalta!$A:$AE,25,0)</f>
        <v>#N/A</v>
      </c>
      <c r="P163" s="101" t="e">
        <f ca="1">+VLOOKUP($A163,Casalta!$A:$AE,26,0)</f>
        <v>#N/A</v>
      </c>
      <c r="Q163" s="102" t="e">
        <f ca="1">+VLOOKUP($A163,Casalta!$A:$AE,27,0)</f>
        <v>#N/A</v>
      </c>
      <c r="R163" s="98" t="e">
        <f ca="1">+VLOOKUP($A163,Casalta!$A:$AE,28,0)</f>
        <v>#N/A</v>
      </c>
      <c r="S163" s="103" t="e">
        <f ca="1">+VLOOKUP($A163,Casalta!$A:$AE,29,0)</f>
        <v>#N/A</v>
      </c>
      <c r="T163" s="98" t="str">
        <f ca="1">IFERROR(VLOOKUP($A163,Casalta!$A:$AE,31,0),"")</f>
        <v/>
      </c>
      <c r="U163" s="98" t="e">
        <f ca="1">+VLOOKUP(C163,ZAP!A$2:D256,4,0)</f>
        <v>#N/A</v>
      </c>
      <c r="V163" s="103" t="e">
        <f t="shared" ca="1" si="4"/>
        <v>#N/A</v>
      </c>
      <c r="W163" s="103"/>
      <c r="X163" s="97" t="e">
        <f t="shared" ca="1" si="5"/>
        <v>#N/A</v>
      </c>
    </row>
    <row r="164" spans="1:24" x14ac:dyDescent="0.25">
      <c r="A164" s="98">
        <v>159</v>
      </c>
      <c r="B164" s="124">
        <f ca="1">COUNTIF(Casalta!A:A,Rank!A164)</f>
        <v>0</v>
      </c>
      <c r="C164" s="98" t="e">
        <f ca="1">+VLOOKUP($A164,Casalta!A:C,2,0)</f>
        <v>#N/A</v>
      </c>
      <c r="D164" s="99" t="e">
        <f ca="1">+VLOOKUP($A164,Casalta!$A:$AE,3,0)</f>
        <v>#N/A</v>
      </c>
      <c r="E164" s="99" t="e">
        <f ca="1">+VLOOKUP($A164,Casalta!$A:$AE,4,0)</f>
        <v>#N/A</v>
      </c>
      <c r="F164" s="99" t="e">
        <f ca="1">+VLOOKUP($A164,Casalta!$A:$AE,7,0)</f>
        <v>#N/A</v>
      </c>
      <c r="G164" s="99" t="e">
        <f ca="1">+VLOOKUP($A164,Casalta!$A:$AE,6,0)</f>
        <v>#N/A</v>
      </c>
      <c r="H164" s="98" t="e">
        <f ca="1">+VLOOKUP($A164,Casalta!$A:$AE,18,0)</f>
        <v>#N/A</v>
      </c>
      <c r="I164" s="98" t="e">
        <f ca="1">+VLOOKUP($A164,Casalta!$A:$AE,19,0)</f>
        <v>#N/A</v>
      </c>
      <c r="J164" s="98" t="e">
        <f ca="1">+VLOOKUP($A164,Casalta!$A:$AE,20,0)</f>
        <v>#N/A</v>
      </c>
      <c r="K164" s="100" t="e">
        <f ca="1">+VLOOKUP($A164,Casalta!$A:$AE,10,0)</f>
        <v>#N/A</v>
      </c>
      <c r="L164" s="100" t="e">
        <f ca="1">+VLOOKUP($A164,Casalta!$A:$AE,14,0)</f>
        <v>#N/A</v>
      </c>
      <c r="M164" s="98" t="e">
        <f ca="1">+VLOOKUP($A164,Casalta!$A:$AE,9,0)</f>
        <v>#N/A</v>
      </c>
      <c r="N164" s="98" t="e">
        <f ca="1">+VLOOKUP($A164,Casalta!$A:$AE,23,0)</f>
        <v>#N/A</v>
      </c>
      <c r="O164" s="98" t="e">
        <f ca="1">+VLOOKUP($A164,Casalta!$A:$AE,25,0)</f>
        <v>#N/A</v>
      </c>
      <c r="P164" s="101" t="e">
        <f ca="1">+VLOOKUP($A164,Casalta!$A:$AE,26,0)</f>
        <v>#N/A</v>
      </c>
      <c r="Q164" s="102" t="e">
        <f ca="1">+VLOOKUP($A164,Casalta!$A:$AE,27,0)</f>
        <v>#N/A</v>
      </c>
      <c r="R164" s="98" t="e">
        <f ca="1">+VLOOKUP($A164,Casalta!$A:$AE,28,0)</f>
        <v>#N/A</v>
      </c>
      <c r="S164" s="103" t="e">
        <f ca="1">+VLOOKUP($A164,Casalta!$A:$AE,29,0)</f>
        <v>#N/A</v>
      </c>
      <c r="T164" s="98" t="str">
        <f ca="1">IFERROR(VLOOKUP($A164,Casalta!$A:$AE,31,0),"")</f>
        <v/>
      </c>
      <c r="U164" s="98" t="e">
        <f ca="1">+VLOOKUP(C164,ZAP!A$2:D257,4,0)</f>
        <v>#N/A</v>
      </c>
      <c r="V164" s="103" t="e">
        <f t="shared" ca="1" si="4"/>
        <v>#N/A</v>
      </c>
      <c r="W164" s="103"/>
      <c r="X164" s="97" t="e">
        <f t="shared" ca="1" si="5"/>
        <v>#N/A</v>
      </c>
    </row>
    <row r="165" spans="1:24" x14ac:dyDescent="0.25">
      <c r="A165" s="98">
        <v>160</v>
      </c>
      <c r="B165" s="124">
        <f ca="1">COUNTIF(Casalta!A:A,Rank!A165)</f>
        <v>0</v>
      </c>
      <c r="C165" s="98" t="e">
        <f ca="1">+VLOOKUP($A165,Casalta!A:C,2,0)</f>
        <v>#N/A</v>
      </c>
      <c r="D165" s="99" t="e">
        <f ca="1">+VLOOKUP($A165,Casalta!$A:$AE,3,0)</f>
        <v>#N/A</v>
      </c>
      <c r="E165" s="99" t="e">
        <f ca="1">+VLOOKUP($A165,Casalta!$A:$AE,4,0)</f>
        <v>#N/A</v>
      </c>
      <c r="F165" s="99" t="e">
        <f ca="1">+VLOOKUP($A165,Casalta!$A:$AE,7,0)</f>
        <v>#N/A</v>
      </c>
      <c r="G165" s="99" t="e">
        <f ca="1">+VLOOKUP($A165,Casalta!$A:$AE,6,0)</f>
        <v>#N/A</v>
      </c>
      <c r="H165" s="98" t="e">
        <f ca="1">+VLOOKUP($A165,Casalta!$A:$AE,18,0)</f>
        <v>#N/A</v>
      </c>
      <c r="I165" s="98" t="e">
        <f ca="1">+VLOOKUP($A165,Casalta!$A:$AE,19,0)</f>
        <v>#N/A</v>
      </c>
      <c r="J165" s="98" t="e">
        <f ca="1">+VLOOKUP($A165,Casalta!$A:$AE,20,0)</f>
        <v>#N/A</v>
      </c>
      <c r="K165" s="100" t="e">
        <f ca="1">+VLOOKUP($A165,Casalta!$A:$AE,10,0)</f>
        <v>#N/A</v>
      </c>
      <c r="L165" s="100" t="e">
        <f ca="1">+VLOOKUP($A165,Casalta!$A:$AE,14,0)</f>
        <v>#N/A</v>
      </c>
      <c r="M165" s="98" t="e">
        <f ca="1">+VLOOKUP($A165,Casalta!$A:$AE,9,0)</f>
        <v>#N/A</v>
      </c>
      <c r="N165" s="98" t="e">
        <f ca="1">+VLOOKUP($A165,Casalta!$A:$AE,23,0)</f>
        <v>#N/A</v>
      </c>
      <c r="O165" s="98" t="e">
        <f ca="1">+VLOOKUP($A165,Casalta!$A:$AE,25,0)</f>
        <v>#N/A</v>
      </c>
      <c r="P165" s="101" t="e">
        <f ca="1">+VLOOKUP($A165,Casalta!$A:$AE,26,0)</f>
        <v>#N/A</v>
      </c>
      <c r="Q165" s="102" t="e">
        <f ca="1">+VLOOKUP($A165,Casalta!$A:$AE,27,0)</f>
        <v>#N/A</v>
      </c>
      <c r="R165" s="98" t="e">
        <f ca="1">+VLOOKUP($A165,Casalta!$A:$AE,28,0)</f>
        <v>#N/A</v>
      </c>
      <c r="S165" s="103" t="e">
        <f ca="1">+VLOOKUP($A165,Casalta!$A:$AE,29,0)</f>
        <v>#N/A</v>
      </c>
      <c r="T165" s="98" t="str">
        <f ca="1">IFERROR(VLOOKUP($A165,Casalta!$A:$AE,31,0),"")</f>
        <v/>
      </c>
      <c r="U165" s="98" t="e">
        <f ca="1">+VLOOKUP(C165,ZAP!A$2:D258,4,0)</f>
        <v>#N/A</v>
      </c>
      <c r="V165" s="103" t="e">
        <f t="shared" ca="1" si="4"/>
        <v>#N/A</v>
      </c>
      <c r="W165" s="103"/>
      <c r="X165" s="97" t="e">
        <f t="shared" ca="1" si="5"/>
        <v>#N/A</v>
      </c>
    </row>
    <row r="166" spans="1:24" x14ac:dyDescent="0.25">
      <c r="A166" s="98">
        <v>161</v>
      </c>
      <c r="B166" s="124">
        <f ca="1">COUNTIF(Casalta!A:A,Rank!A166)</f>
        <v>0</v>
      </c>
      <c r="C166" s="98" t="e">
        <f ca="1">+VLOOKUP($A166,Casalta!A:C,2,0)</f>
        <v>#N/A</v>
      </c>
      <c r="D166" s="99" t="e">
        <f ca="1">+VLOOKUP($A166,Casalta!$A:$AE,3,0)</f>
        <v>#N/A</v>
      </c>
      <c r="E166" s="99" t="e">
        <f ca="1">+VLOOKUP($A166,Casalta!$A:$AE,4,0)</f>
        <v>#N/A</v>
      </c>
      <c r="F166" s="99" t="e">
        <f ca="1">+VLOOKUP($A166,Casalta!$A:$AE,7,0)</f>
        <v>#N/A</v>
      </c>
      <c r="G166" s="99" t="e">
        <f ca="1">+VLOOKUP($A166,Casalta!$A:$AE,6,0)</f>
        <v>#N/A</v>
      </c>
      <c r="H166" s="98" t="e">
        <f ca="1">+VLOOKUP($A166,Casalta!$A:$AE,18,0)</f>
        <v>#N/A</v>
      </c>
      <c r="I166" s="98" t="e">
        <f ca="1">+VLOOKUP($A166,Casalta!$A:$AE,19,0)</f>
        <v>#N/A</v>
      </c>
      <c r="J166" s="98" t="e">
        <f ca="1">+VLOOKUP($A166,Casalta!$A:$AE,20,0)</f>
        <v>#N/A</v>
      </c>
      <c r="K166" s="100" t="e">
        <f ca="1">+VLOOKUP($A166,Casalta!$A:$AE,10,0)</f>
        <v>#N/A</v>
      </c>
      <c r="L166" s="100" t="e">
        <f ca="1">+VLOOKUP($A166,Casalta!$A:$AE,14,0)</f>
        <v>#N/A</v>
      </c>
      <c r="M166" s="98" t="e">
        <f ca="1">+VLOOKUP($A166,Casalta!$A:$AE,9,0)</f>
        <v>#N/A</v>
      </c>
      <c r="N166" s="98" t="e">
        <f ca="1">+VLOOKUP($A166,Casalta!$A:$AE,23,0)</f>
        <v>#N/A</v>
      </c>
      <c r="O166" s="98" t="e">
        <f ca="1">+VLOOKUP($A166,Casalta!$A:$AE,25,0)</f>
        <v>#N/A</v>
      </c>
      <c r="P166" s="101" t="e">
        <f ca="1">+VLOOKUP($A166,Casalta!$A:$AE,26,0)</f>
        <v>#N/A</v>
      </c>
      <c r="Q166" s="102" t="e">
        <f ca="1">+VLOOKUP($A166,Casalta!$A:$AE,27,0)</f>
        <v>#N/A</v>
      </c>
      <c r="R166" s="98" t="e">
        <f ca="1">+VLOOKUP($A166,Casalta!$A:$AE,28,0)</f>
        <v>#N/A</v>
      </c>
      <c r="S166" s="103" t="e">
        <f ca="1">+VLOOKUP($A166,Casalta!$A:$AE,29,0)</f>
        <v>#N/A</v>
      </c>
      <c r="T166" s="98" t="str">
        <f ca="1">IFERROR(VLOOKUP($A166,Casalta!$A:$AE,31,0),"")</f>
        <v/>
      </c>
      <c r="U166" s="98" t="e">
        <f ca="1">+VLOOKUP(C166,ZAP!A$2:D259,4,0)</f>
        <v>#N/A</v>
      </c>
      <c r="V166" s="103" t="e">
        <f t="shared" ca="1" si="4"/>
        <v>#N/A</v>
      </c>
      <c r="W166" s="103"/>
      <c r="X166" s="97" t="e">
        <f t="shared" ca="1" si="5"/>
        <v>#N/A</v>
      </c>
    </row>
    <row r="167" spans="1:24" x14ac:dyDescent="0.25">
      <c r="A167" s="98">
        <v>162</v>
      </c>
      <c r="B167" s="124">
        <f ca="1">COUNTIF(Casalta!A:A,Rank!A167)</f>
        <v>0</v>
      </c>
      <c r="C167" s="98" t="e">
        <f ca="1">+VLOOKUP($A167,Casalta!A:C,2,0)</f>
        <v>#N/A</v>
      </c>
      <c r="D167" s="99" t="e">
        <f ca="1">+VLOOKUP($A167,Casalta!$A:$AE,3,0)</f>
        <v>#N/A</v>
      </c>
      <c r="E167" s="99" t="e">
        <f ca="1">+VLOOKUP($A167,Casalta!$A:$AE,4,0)</f>
        <v>#N/A</v>
      </c>
      <c r="F167" s="99" t="e">
        <f ca="1">+VLOOKUP($A167,Casalta!$A:$AE,7,0)</f>
        <v>#N/A</v>
      </c>
      <c r="G167" s="99" t="e">
        <f ca="1">+VLOOKUP($A167,Casalta!$A:$AE,6,0)</f>
        <v>#N/A</v>
      </c>
      <c r="H167" s="98" t="e">
        <f ca="1">+VLOOKUP($A167,Casalta!$A:$AE,18,0)</f>
        <v>#N/A</v>
      </c>
      <c r="I167" s="98" t="e">
        <f ca="1">+VLOOKUP($A167,Casalta!$A:$AE,19,0)</f>
        <v>#N/A</v>
      </c>
      <c r="J167" s="98" t="e">
        <f ca="1">+VLOOKUP($A167,Casalta!$A:$AE,20,0)</f>
        <v>#N/A</v>
      </c>
      <c r="K167" s="100" t="e">
        <f ca="1">+VLOOKUP($A167,Casalta!$A:$AE,10,0)</f>
        <v>#N/A</v>
      </c>
      <c r="L167" s="100" t="e">
        <f ca="1">+VLOOKUP($A167,Casalta!$A:$AE,14,0)</f>
        <v>#N/A</v>
      </c>
      <c r="M167" s="98" t="e">
        <f ca="1">+VLOOKUP($A167,Casalta!$A:$AE,9,0)</f>
        <v>#N/A</v>
      </c>
      <c r="N167" s="98" t="e">
        <f ca="1">+VLOOKUP($A167,Casalta!$A:$AE,23,0)</f>
        <v>#N/A</v>
      </c>
      <c r="O167" s="98" t="e">
        <f ca="1">+VLOOKUP($A167,Casalta!$A:$AE,25,0)</f>
        <v>#N/A</v>
      </c>
      <c r="P167" s="101" t="e">
        <f ca="1">+VLOOKUP($A167,Casalta!$A:$AE,26,0)</f>
        <v>#N/A</v>
      </c>
      <c r="Q167" s="102" t="e">
        <f ca="1">+VLOOKUP($A167,Casalta!$A:$AE,27,0)</f>
        <v>#N/A</v>
      </c>
      <c r="R167" s="98" t="e">
        <f ca="1">+VLOOKUP($A167,Casalta!$A:$AE,28,0)</f>
        <v>#N/A</v>
      </c>
      <c r="S167" s="103" t="e">
        <f ca="1">+VLOOKUP($A167,Casalta!$A:$AE,29,0)</f>
        <v>#N/A</v>
      </c>
      <c r="T167" s="98" t="str">
        <f ca="1">IFERROR(VLOOKUP($A167,Casalta!$A:$AE,31,0),"")</f>
        <v/>
      </c>
      <c r="U167" s="98" t="e">
        <f ca="1">+VLOOKUP(C167,ZAP!A$2:D260,4,0)</f>
        <v>#N/A</v>
      </c>
      <c r="V167" s="103" t="e">
        <f t="shared" ca="1" si="4"/>
        <v>#N/A</v>
      </c>
      <c r="W167" s="103"/>
      <c r="X167" s="97" t="e">
        <f t="shared" ca="1" si="5"/>
        <v>#N/A</v>
      </c>
    </row>
    <row r="168" spans="1:24" x14ac:dyDescent="0.25">
      <c r="A168" s="98">
        <v>163</v>
      </c>
      <c r="B168" s="124">
        <f ca="1">COUNTIF(Casalta!A:A,Rank!A168)</f>
        <v>0</v>
      </c>
      <c r="C168" s="98" t="e">
        <f ca="1">+VLOOKUP($A168,Casalta!A:C,2,0)</f>
        <v>#N/A</v>
      </c>
      <c r="D168" s="99" t="e">
        <f ca="1">+VLOOKUP($A168,Casalta!$A:$AE,3,0)</f>
        <v>#N/A</v>
      </c>
      <c r="E168" s="99" t="e">
        <f ca="1">+VLOOKUP($A168,Casalta!$A:$AE,4,0)</f>
        <v>#N/A</v>
      </c>
      <c r="F168" s="99" t="e">
        <f ca="1">+VLOOKUP($A168,Casalta!$A:$AE,7,0)</f>
        <v>#N/A</v>
      </c>
      <c r="G168" s="99" t="e">
        <f ca="1">+VLOOKUP($A168,Casalta!$A:$AE,6,0)</f>
        <v>#N/A</v>
      </c>
      <c r="H168" s="98" t="e">
        <f ca="1">+VLOOKUP($A168,Casalta!$A:$AE,18,0)</f>
        <v>#N/A</v>
      </c>
      <c r="I168" s="98" t="e">
        <f ca="1">+VLOOKUP($A168,Casalta!$A:$AE,19,0)</f>
        <v>#N/A</v>
      </c>
      <c r="J168" s="98" t="e">
        <f ca="1">+VLOOKUP($A168,Casalta!$A:$AE,20,0)</f>
        <v>#N/A</v>
      </c>
      <c r="K168" s="100" t="e">
        <f ca="1">+VLOOKUP($A168,Casalta!$A:$AE,10,0)</f>
        <v>#N/A</v>
      </c>
      <c r="L168" s="100" t="e">
        <f ca="1">+VLOOKUP($A168,Casalta!$A:$AE,14,0)</f>
        <v>#N/A</v>
      </c>
      <c r="M168" s="98" t="e">
        <f ca="1">+VLOOKUP($A168,Casalta!$A:$AE,9,0)</f>
        <v>#N/A</v>
      </c>
      <c r="N168" s="98" t="e">
        <f ca="1">+VLOOKUP($A168,Casalta!$A:$AE,23,0)</f>
        <v>#N/A</v>
      </c>
      <c r="O168" s="98" t="e">
        <f ca="1">+VLOOKUP($A168,Casalta!$A:$AE,25,0)</f>
        <v>#N/A</v>
      </c>
      <c r="P168" s="101" t="e">
        <f ca="1">+VLOOKUP($A168,Casalta!$A:$AE,26,0)</f>
        <v>#N/A</v>
      </c>
      <c r="Q168" s="102" t="e">
        <f ca="1">+VLOOKUP($A168,Casalta!$A:$AE,27,0)</f>
        <v>#N/A</v>
      </c>
      <c r="R168" s="98" t="e">
        <f ca="1">+VLOOKUP($A168,Casalta!$A:$AE,28,0)</f>
        <v>#N/A</v>
      </c>
      <c r="S168" s="103" t="e">
        <f ca="1">+VLOOKUP($A168,Casalta!$A:$AE,29,0)</f>
        <v>#N/A</v>
      </c>
      <c r="T168" s="98" t="str">
        <f ca="1">IFERROR(VLOOKUP($A168,Casalta!$A:$AE,31,0),"")</f>
        <v/>
      </c>
      <c r="U168" s="98" t="e">
        <f ca="1">+VLOOKUP(C168,ZAP!A$2:D261,4,0)</f>
        <v>#N/A</v>
      </c>
      <c r="V168" s="103" t="e">
        <f t="shared" ca="1" si="4"/>
        <v>#N/A</v>
      </c>
      <c r="W168" s="103"/>
      <c r="X168" s="97" t="e">
        <f t="shared" ca="1" si="5"/>
        <v>#N/A</v>
      </c>
    </row>
    <row r="169" spans="1:24" x14ac:dyDescent="0.25">
      <c r="A169" s="98">
        <v>164</v>
      </c>
      <c r="B169" s="124">
        <f ca="1">COUNTIF(Casalta!A:A,Rank!A169)</f>
        <v>0</v>
      </c>
      <c r="C169" s="98" t="e">
        <f ca="1">+VLOOKUP($A169,Casalta!A:C,2,0)</f>
        <v>#N/A</v>
      </c>
      <c r="D169" s="99" t="e">
        <f ca="1">+VLOOKUP($A169,Casalta!$A:$AE,3,0)</f>
        <v>#N/A</v>
      </c>
      <c r="E169" s="99" t="e">
        <f ca="1">+VLOOKUP($A169,Casalta!$A:$AE,4,0)</f>
        <v>#N/A</v>
      </c>
      <c r="F169" s="99" t="e">
        <f ca="1">+VLOOKUP($A169,Casalta!$A:$AE,7,0)</f>
        <v>#N/A</v>
      </c>
      <c r="G169" s="99" t="e">
        <f ca="1">+VLOOKUP($A169,Casalta!$A:$AE,6,0)</f>
        <v>#N/A</v>
      </c>
      <c r="H169" s="98" t="e">
        <f ca="1">+VLOOKUP($A169,Casalta!$A:$AE,18,0)</f>
        <v>#N/A</v>
      </c>
      <c r="I169" s="98" t="e">
        <f ca="1">+VLOOKUP($A169,Casalta!$A:$AE,19,0)</f>
        <v>#N/A</v>
      </c>
      <c r="J169" s="98" t="e">
        <f ca="1">+VLOOKUP($A169,Casalta!$A:$AE,20,0)</f>
        <v>#N/A</v>
      </c>
      <c r="K169" s="100" t="e">
        <f ca="1">+VLOOKUP($A169,Casalta!$A:$AE,10,0)</f>
        <v>#N/A</v>
      </c>
      <c r="L169" s="100" t="e">
        <f ca="1">+VLOOKUP($A169,Casalta!$A:$AE,14,0)</f>
        <v>#N/A</v>
      </c>
      <c r="M169" s="98" t="e">
        <f ca="1">+VLOOKUP($A169,Casalta!$A:$AE,9,0)</f>
        <v>#N/A</v>
      </c>
      <c r="N169" s="98" t="e">
        <f ca="1">+VLOOKUP($A169,Casalta!$A:$AE,23,0)</f>
        <v>#N/A</v>
      </c>
      <c r="O169" s="98" t="e">
        <f ca="1">+VLOOKUP($A169,Casalta!$A:$AE,25,0)</f>
        <v>#N/A</v>
      </c>
      <c r="P169" s="101" t="e">
        <f ca="1">+VLOOKUP($A169,Casalta!$A:$AE,26,0)</f>
        <v>#N/A</v>
      </c>
      <c r="Q169" s="102" t="e">
        <f ca="1">+VLOOKUP($A169,Casalta!$A:$AE,27,0)</f>
        <v>#N/A</v>
      </c>
      <c r="R169" s="98" t="e">
        <f ca="1">+VLOOKUP($A169,Casalta!$A:$AE,28,0)</f>
        <v>#N/A</v>
      </c>
      <c r="S169" s="103" t="e">
        <f ca="1">+VLOOKUP($A169,Casalta!$A:$AE,29,0)</f>
        <v>#N/A</v>
      </c>
      <c r="T169" s="98" t="str">
        <f ca="1">IFERROR(VLOOKUP($A169,Casalta!$A:$AE,31,0),"")</f>
        <v/>
      </c>
      <c r="U169" s="98" t="e">
        <f ca="1">+VLOOKUP(C169,ZAP!A$2:D262,4,0)</f>
        <v>#N/A</v>
      </c>
      <c r="V169" s="103" t="e">
        <f t="shared" ca="1" si="4"/>
        <v>#N/A</v>
      </c>
      <c r="W169" s="103"/>
      <c r="X169" s="97" t="e">
        <f t="shared" ca="1" si="5"/>
        <v>#N/A</v>
      </c>
    </row>
    <row r="170" spans="1:24" x14ac:dyDescent="0.25">
      <c r="A170" s="98">
        <v>165</v>
      </c>
      <c r="B170" s="124">
        <f ca="1">COUNTIF(Casalta!A:A,Rank!A170)</f>
        <v>0</v>
      </c>
      <c r="C170" s="98" t="e">
        <f ca="1">+VLOOKUP($A170,Casalta!A:C,2,0)</f>
        <v>#N/A</v>
      </c>
      <c r="D170" s="99" t="e">
        <f ca="1">+VLOOKUP($A170,Casalta!$A:$AE,3,0)</f>
        <v>#N/A</v>
      </c>
      <c r="E170" s="99" t="e">
        <f ca="1">+VLOOKUP($A170,Casalta!$A:$AE,4,0)</f>
        <v>#N/A</v>
      </c>
      <c r="F170" s="99" t="e">
        <f ca="1">+VLOOKUP($A170,Casalta!$A:$AE,7,0)</f>
        <v>#N/A</v>
      </c>
      <c r="G170" s="99" t="e">
        <f ca="1">+VLOOKUP($A170,Casalta!$A:$AE,6,0)</f>
        <v>#N/A</v>
      </c>
      <c r="H170" s="98" t="e">
        <f ca="1">+VLOOKUP($A170,Casalta!$A:$AE,18,0)</f>
        <v>#N/A</v>
      </c>
      <c r="I170" s="98" t="e">
        <f ca="1">+VLOOKUP($A170,Casalta!$A:$AE,19,0)</f>
        <v>#N/A</v>
      </c>
      <c r="J170" s="98" t="e">
        <f ca="1">+VLOOKUP($A170,Casalta!$A:$AE,20,0)</f>
        <v>#N/A</v>
      </c>
      <c r="K170" s="100" t="e">
        <f ca="1">+VLOOKUP($A170,Casalta!$A:$AE,10,0)</f>
        <v>#N/A</v>
      </c>
      <c r="L170" s="100" t="e">
        <f ca="1">+VLOOKUP($A170,Casalta!$A:$AE,14,0)</f>
        <v>#N/A</v>
      </c>
      <c r="M170" s="98" t="e">
        <f ca="1">+VLOOKUP($A170,Casalta!$A:$AE,9,0)</f>
        <v>#N/A</v>
      </c>
      <c r="N170" s="98" t="e">
        <f ca="1">+VLOOKUP($A170,Casalta!$A:$AE,23,0)</f>
        <v>#N/A</v>
      </c>
      <c r="O170" s="98" t="e">
        <f ca="1">+VLOOKUP($A170,Casalta!$A:$AE,25,0)</f>
        <v>#N/A</v>
      </c>
      <c r="P170" s="101" t="e">
        <f ca="1">+VLOOKUP($A170,Casalta!$A:$AE,26,0)</f>
        <v>#N/A</v>
      </c>
      <c r="Q170" s="102" t="e">
        <f ca="1">+VLOOKUP($A170,Casalta!$A:$AE,27,0)</f>
        <v>#N/A</v>
      </c>
      <c r="R170" s="98" t="e">
        <f ca="1">+VLOOKUP($A170,Casalta!$A:$AE,28,0)</f>
        <v>#N/A</v>
      </c>
      <c r="S170" s="103" t="e">
        <f ca="1">+VLOOKUP($A170,Casalta!$A:$AE,29,0)</f>
        <v>#N/A</v>
      </c>
      <c r="T170" s="98" t="str">
        <f ca="1">IFERROR(VLOOKUP($A170,Casalta!$A:$AE,31,0),"")</f>
        <v/>
      </c>
      <c r="U170" s="98" t="e">
        <f ca="1">+VLOOKUP(C170,ZAP!A$2:D263,4,0)</f>
        <v>#N/A</v>
      </c>
      <c r="V170" s="103" t="e">
        <f t="shared" ca="1" si="4"/>
        <v>#N/A</v>
      </c>
      <c r="W170" s="103"/>
      <c r="X170" s="97" t="e">
        <f t="shared" ca="1" si="5"/>
        <v>#N/A</v>
      </c>
    </row>
    <row r="171" spans="1:24" x14ac:dyDescent="0.25">
      <c r="A171" s="98">
        <v>166</v>
      </c>
      <c r="B171" s="124">
        <f ca="1">COUNTIF(Casalta!A:A,Rank!A171)</f>
        <v>0</v>
      </c>
      <c r="C171" s="98" t="e">
        <f ca="1">+VLOOKUP($A171,Casalta!A:C,2,0)</f>
        <v>#N/A</v>
      </c>
      <c r="D171" s="99" t="e">
        <f ca="1">+VLOOKUP($A171,Casalta!$A:$AE,3,0)</f>
        <v>#N/A</v>
      </c>
      <c r="E171" s="99" t="e">
        <f ca="1">+VLOOKUP($A171,Casalta!$A:$AE,4,0)</f>
        <v>#N/A</v>
      </c>
      <c r="F171" s="99" t="e">
        <f ca="1">+VLOOKUP($A171,Casalta!$A:$AE,7,0)</f>
        <v>#N/A</v>
      </c>
      <c r="G171" s="99" t="e">
        <f ca="1">+VLOOKUP($A171,Casalta!$A:$AE,6,0)</f>
        <v>#N/A</v>
      </c>
      <c r="H171" s="98" t="e">
        <f ca="1">+VLOOKUP($A171,Casalta!$A:$AE,18,0)</f>
        <v>#N/A</v>
      </c>
      <c r="I171" s="98" t="e">
        <f ca="1">+VLOOKUP($A171,Casalta!$A:$AE,19,0)</f>
        <v>#N/A</v>
      </c>
      <c r="J171" s="98" t="e">
        <f ca="1">+VLOOKUP($A171,Casalta!$A:$AE,20,0)</f>
        <v>#N/A</v>
      </c>
      <c r="K171" s="100" t="e">
        <f ca="1">+VLOOKUP($A171,Casalta!$A:$AE,10,0)</f>
        <v>#N/A</v>
      </c>
      <c r="L171" s="100" t="e">
        <f ca="1">+VLOOKUP($A171,Casalta!$A:$AE,14,0)</f>
        <v>#N/A</v>
      </c>
      <c r="M171" s="98" t="e">
        <f ca="1">+VLOOKUP($A171,Casalta!$A:$AE,9,0)</f>
        <v>#N/A</v>
      </c>
      <c r="N171" s="98" t="e">
        <f ca="1">+VLOOKUP($A171,Casalta!$A:$AE,23,0)</f>
        <v>#N/A</v>
      </c>
      <c r="O171" s="98" t="e">
        <f ca="1">+VLOOKUP($A171,Casalta!$A:$AE,25,0)</f>
        <v>#N/A</v>
      </c>
      <c r="P171" s="101" t="e">
        <f ca="1">+VLOOKUP($A171,Casalta!$A:$AE,26,0)</f>
        <v>#N/A</v>
      </c>
      <c r="Q171" s="102" t="e">
        <f ca="1">+VLOOKUP($A171,Casalta!$A:$AE,27,0)</f>
        <v>#N/A</v>
      </c>
      <c r="R171" s="98" t="e">
        <f ca="1">+VLOOKUP($A171,Casalta!$A:$AE,28,0)</f>
        <v>#N/A</v>
      </c>
      <c r="S171" s="103" t="e">
        <f ca="1">+VLOOKUP($A171,Casalta!$A:$AE,29,0)</f>
        <v>#N/A</v>
      </c>
      <c r="T171" s="98" t="str">
        <f ca="1">IFERROR(VLOOKUP($A171,Casalta!$A:$AE,31,0),"")</f>
        <v/>
      </c>
      <c r="U171" s="98" t="e">
        <f ca="1">+VLOOKUP(C171,ZAP!A$2:D264,4,0)</f>
        <v>#N/A</v>
      </c>
      <c r="V171" s="103" t="e">
        <f t="shared" ca="1" si="4"/>
        <v>#N/A</v>
      </c>
      <c r="W171" s="103"/>
      <c r="X171" s="97" t="e">
        <f t="shared" ca="1" si="5"/>
        <v>#N/A</v>
      </c>
    </row>
    <row r="172" spans="1:24" x14ac:dyDescent="0.25">
      <c r="A172" s="98">
        <v>167</v>
      </c>
      <c r="B172" s="124">
        <f ca="1">COUNTIF(Casalta!A:A,Rank!A172)</f>
        <v>0</v>
      </c>
      <c r="C172" s="98" t="e">
        <f ca="1">+VLOOKUP($A172,Casalta!A:C,2,0)</f>
        <v>#N/A</v>
      </c>
      <c r="D172" s="99" t="e">
        <f ca="1">+VLOOKUP($A172,Casalta!$A:$AE,3,0)</f>
        <v>#N/A</v>
      </c>
      <c r="E172" s="99" t="e">
        <f ca="1">+VLOOKUP($A172,Casalta!$A:$AE,4,0)</f>
        <v>#N/A</v>
      </c>
      <c r="F172" s="99" t="e">
        <f ca="1">+VLOOKUP($A172,Casalta!$A:$AE,7,0)</f>
        <v>#N/A</v>
      </c>
      <c r="G172" s="99" t="e">
        <f ca="1">+VLOOKUP($A172,Casalta!$A:$AE,6,0)</f>
        <v>#N/A</v>
      </c>
      <c r="H172" s="98" t="e">
        <f ca="1">+VLOOKUP($A172,Casalta!$A:$AE,18,0)</f>
        <v>#N/A</v>
      </c>
      <c r="I172" s="98" t="e">
        <f ca="1">+VLOOKUP($A172,Casalta!$A:$AE,19,0)</f>
        <v>#N/A</v>
      </c>
      <c r="J172" s="98" t="e">
        <f ca="1">+VLOOKUP($A172,Casalta!$A:$AE,20,0)</f>
        <v>#N/A</v>
      </c>
      <c r="K172" s="100" t="e">
        <f ca="1">+VLOOKUP($A172,Casalta!$A:$AE,10,0)</f>
        <v>#N/A</v>
      </c>
      <c r="L172" s="100" t="e">
        <f ca="1">+VLOOKUP($A172,Casalta!$A:$AE,14,0)</f>
        <v>#N/A</v>
      </c>
      <c r="M172" s="98" t="e">
        <f ca="1">+VLOOKUP($A172,Casalta!$A:$AE,9,0)</f>
        <v>#N/A</v>
      </c>
      <c r="N172" s="98" t="e">
        <f ca="1">+VLOOKUP($A172,Casalta!$A:$AE,23,0)</f>
        <v>#N/A</v>
      </c>
      <c r="O172" s="98" t="e">
        <f ca="1">+VLOOKUP($A172,Casalta!$A:$AE,25,0)</f>
        <v>#N/A</v>
      </c>
      <c r="P172" s="101" t="e">
        <f ca="1">+VLOOKUP($A172,Casalta!$A:$AE,26,0)</f>
        <v>#N/A</v>
      </c>
      <c r="Q172" s="102" t="e">
        <f ca="1">+VLOOKUP($A172,Casalta!$A:$AE,27,0)</f>
        <v>#N/A</v>
      </c>
      <c r="R172" s="98" t="e">
        <f ca="1">+VLOOKUP($A172,Casalta!$A:$AE,28,0)</f>
        <v>#N/A</v>
      </c>
      <c r="S172" s="103" t="e">
        <f ca="1">+VLOOKUP($A172,Casalta!$A:$AE,29,0)</f>
        <v>#N/A</v>
      </c>
      <c r="T172" s="98" t="str">
        <f ca="1">IFERROR(VLOOKUP($A172,Casalta!$A:$AE,31,0),"")</f>
        <v/>
      </c>
      <c r="U172" s="98" t="e">
        <f ca="1">+VLOOKUP(C172,ZAP!A$2:D265,4,0)</f>
        <v>#N/A</v>
      </c>
      <c r="V172" s="103" t="e">
        <f t="shared" ca="1" si="4"/>
        <v>#N/A</v>
      </c>
      <c r="W172" s="103"/>
      <c r="X172" s="97" t="e">
        <f t="shared" ca="1" si="5"/>
        <v>#N/A</v>
      </c>
    </row>
    <row r="173" spans="1:24" x14ac:dyDescent="0.25">
      <c r="A173" s="98">
        <v>168</v>
      </c>
      <c r="B173" s="124">
        <f ca="1">COUNTIF(Casalta!A:A,Rank!A173)</f>
        <v>0</v>
      </c>
      <c r="C173" s="98" t="e">
        <f ca="1">+VLOOKUP($A173,Casalta!A:C,2,0)</f>
        <v>#N/A</v>
      </c>
      <c r="D173" s="99" t="e">
        <f ca="1">+VLOOKUP($A173,Casalta!$A:$AE,3,0)</f>
        <v>#N/A</v>
      </c>
      <c r="E173" s="99" t="e">
        <f ca="1">+VLOOKUP($A173,Casalta!$A:$AE,4,0)</f>
        <v>#N/A</v>
      </c>
      <c r="F173" s="99" t="e">
        <f ca="1">+VLOOKUP($A173,Casalta!$A:$AE,7,0)</f>
        <v>#N/A</v>
      </c>
      <c r="G173" s="99" t="e">
        <f ca="1">+VLOOKUP($A173,Casalta!$A:$AE,6,0)</f>
        <v>#N/A</v>
      </c>
      <c r="H173" s="98" t="e">
        <f ca="1">+VLOOKUP($A173,Casalta!$A:$AE,18,0)</f>
        <v>#N/A</v>
      </c>
      <c r="I173" s="98" t="e">
        <f ca="1">+VLOOKUP($A173,Casalta!$A:$AE,19,0)</f>
        <v>#N/A</v>
      </c>
      <c r="J173" s="98" t="e">
        <f ca="1">+VLOOKUP($A173,Casalta!$A:$AE,20,0)</f>
        <v>#N/A</v>
      </c>
      <c r="K173" s="100" t="e">
        <f ca="1">+VLOOKUP($A173,Casalta!$A:$AE,10,0)</f>
        <v>#N/A</v>
      </c>
      <c r="L173" s="100" t="e">
        <f ca="1">+VLOOKUP($A173,Casalta!$A:$AE,14,0)</f>
        <v>#N/A</v>
      </c>
      <c r="M173" s="98" t="e">
        <f ca="1">+VLOOKUP($A173,Casalta!$A:$AE,9,0)</f>
        <v>#N/A</v>
      </c>
      <c r="N173" s="98" t="e">
        <f ca="1">+VLOOKUP($A173,Casalta!$A:$AE,23,0)</f>
        <v>#N/A</v>
      </c>
      <c r="O173" s="98" t="e">
        <f ca="1">+VLOOKUP($A173,Casalta!$A:$AE,25,0)</f>
        <v>#N/A</v>
      </c>
      <c r="P173" s="101" t="e">
        <f ca="1">+VLOOKUP($A173,Casalta!$A:$AE,26,0)</f>
        <v>#N/A</v>
      </c>
      <c r="Q173" s="102" t="e">
        <f ca="1">+VLOOKUP($A173,Casalta!$A:$AE,27,0)</f>
        <v>#N/A</v>
      </c>
      <c r="R173" s="98" t="e">
        <f ca="1">+VLOOKUP($A173,Casalta!$A:$AE,28,0)</f>
        <v>#N/A</v>
      </c>
      <c r="S173" s="103" t="e">
        <f ca="1">+VLOOKUP($A173,Casalta!$A:$AE,29,0)</f>
        <v>#N/A</v>
      </c>
      <c r="T173" s="98" t="str">
        <f ca="1">IFERROR(VLOOKUP($A173,Casalta!$A:$AE,31,0),"")</f>
        <v/>
      </c>
      <c r="U173" s="98" t="e">
        <f ca="1">+VLOOKUP(C173,ZAP!A$2:D266,4,0)</f>
        <v>#N/A</v>
      </c>
      <c r="V173" s="103" t="e">
        <f t="shared" ca="1" si="4"/>
        <v>#N/A</v>
      </c>
      <c r="W173" s="103"/>
      <c r="X173" s="97" t="e">
        <f t="shared" ca="1" si="5"/>
        <v>#N/A</v>
      </c>
    </row>
    <row r="174" spans="1:24" x14ac:dyDescent="0.25">
      <c r="A174" s="98">
        <v>169</v>
      </c>
      <c r="B174" s="124">
        <f ca="1">COUNTIF(Casalta!A:A,Rank!A174)</f>
        <v>0</v>
      </c>
      <c r="C174" s="98" t="e">
        <f ca="1">+VLOOKUP($A174,Casalta!A:C,2,0)</f>
        <v>#N/A</v>
      </c>
      <c r="D174" s="99" t="e">
        <f ca="1">+VLOOKUP($A174,Casalta!$A:$AE,3,0)</f>
        <v>#N/A</v>
      </c>
      <c r="E174" s="99" t="e">
        <f ca="1">+VLOOKUP($A174,Casalta!$A:$AE,4,0)</f>
        <v>#N/A</v>
      </c>
      <c r="F174" s="99" t="e">
        <f ca="1">+VLOOKUP($A174,Casalta!$A:$AE,7,0)</f>
        <v>#N/A</v>
      </c>
      <c r="G174" s="99" t="e">
        <f ca="1">+VLOOKUP($A174,Casalta!$A:$AE,6,0)</f>
        <v>#N/A</v>
      </c>
      <c r="H174" s="98" t="e">
        <f ca="1">+VLOOKUP($A174,Casalta!$A:$AE,18,0)</f>
        <v>#N/A</v>
      </c>
      <c r="I174" s="98" t="e">
        <f ca="1">+VLOOKUP($A174,Casalta!$A:$AE,19,0)</f>
        <v>#N/A</v>
      </c>
      <c r="J174" s="98" t="e">
        <f ca="1">+VLOOKUP($A174,Casalta!$A:$AE,20,0)</f>
        <v>#N/A</v>
      </c>
      <c r="K174" s="100" t="e">
        <f ca="1">+VLOOKUP($A174,Casalta!$A:$AE,10,0)</f>
        <v>#N/A</v>
      </c>
      <c r="L174" s="100" t="e">
        <f ca="1">+VLOOKUP($A174,Casalta!$A:$AE,14,0)</f>
        <v>#N/A</v>
      </c>
      <c r="M174" s="98" t="e">
        <f ca="1">+VLOOKUP($A174,Casalta!$A:$AE,9,0)</f>
        <v>#N/A</v>
      </c>
      <c r="N174" s="98" t="e">
        <f ca="1">+VLOOKUP($A174,Casalta!$A:$AE,23,0)</f>
        <v>#N/A</v>
      </c>
      <c r="O174" s="98" t="e">
        <f ca="1">+VLOOKUP($A174,Casalta!$A:$AE,25,0)</f>
        <v>#N/A</v>
      </c>
      <c r="P174" s="101" t="e">
        <f ca="1">+VLOOKUP($A174,Casalta!$A:$AE,26,0)</f>
        <v>#N/A</v>
      </c>
      <c r="Q174" s="102" t="e">
        <f ca="1">+VLOOKUP($A174,Casalta!$A:$AE,27,0)</f>
        <v>#N/A</v>
      </c>
      <c r="R174" s="98" t="e">
        <f ca="1">+VLOOKUP($A174,Casalta!$A:$AE,28,0)</f>
        <v>#N/A</v>
      </c>
      <c r="S174" s="103" t="e">
        <f ca="1">+VLOOKUP($A174,Casalta!$A:$AE,29,0)</f>
        <v>#N/A</v>
      </c>
      <c r="T174" s="98" t="str">
        <f ca="1">IFERROR(VLOOKUP($A174,Casalta!$A:$AE,31,0),"")</f>
        <v/>
      </c>
      <c r="U174" s="98" t="e">
        <f ca="1">+VLOOKUP(C174,ZAP!A$2:D267,4,0)</f>
        <v>#N/A</v>
      </c>
      <c r="V174" s="103" t="e">
        <f t="shared" ca="1" si="4"/>
        <v>#N/A</v>
      </c>
      <c r="W174" s="103"/>
      <c r="X174" s="97" t="e">
        <f t="shared" ca="1" si="5"/>
        <v>#N/A</v>
      </c>
    </row>
    <row r="175" spans="1:24" x14ac:dyDescent="0.25">
      <c r="A175" s="98">
        <v>170</v>
      </c>
      <c r="B175" s="124">
        <f ca="1">COUNTIF(Casalta!A:A,Rank!A175)</f>
        <v>0</v>
      </c>
      <c r="C175" s="98" t="e">
        <f ca="1">+VLOOKUP($A175,Casalta!A:C,2,0)</f>
        <v>#N/A</v>
      </c>
      <c r="D175" s="99" t="e">
        <f ca="1">+VLOOKUP($A175,Casalta!$A:$AE,3,0)</f>
        <v>#N/A</v>
      </c>
      <c r="E175" s="99" t="e">
        <f ca="1">+VLOOKUP($A175,Casalta!$A:$AE,4,0)</f>
        <v>#N/A</v>
      </c>
      <c r="F175" s="99" t="e">
        <f ca="1">+VLOOKUP($A175,Casalta!$A:$AE,7,0)</f>
        <v>#N/A</v>
      </c>
      <c r="G175" s="99" t="e">
        <f ca="1">+VLOOKUP($A175,Casalta!$A:$AE,6,0)</f>
        <v>#N/A</v>
      </c>
      <c r="H175" s="98" t="e">
        <f ca="1">+VLOOKUP($A175,Casalta!$A:$AE,18,0)</f>
        <v>#N/A</v>
      </c>
      <c r="I175" s="98" t="e">
        <f ca="1">+VLOOKUP($A175,Casalta!$A:$AE,19,0)</f>
        <v>#N/A</v>
      </c>
      <c r="J175" s="98" t="e">
        <f ca="1">+VLOOKUP($A175,Casalta!$A:$AE,20,0)</f>
        <v>#N/A</v>
      </c>
      <c r="K175" s="100" t="e">
        <f ca="1">+VLOOKUP($A175,Casalta!$A:$AE,10,0)</f>
        <v>#N/A</v>
      </c>
      <c r="L175" s="100" t="e">
        <f ca="1">+VLOOKUP($A175,Casalta!$A:$AE,14,0)</f>
        <v>#N/A</v>
      </c>
      <c r="M175" s="98" t="e">
        <f ca="1">+VLOOKUP($A175,Casalta!$A:$AE,9,0)</f>
        <v>#N/A</v>
      </c>
      <c r="N175" s="98" t="e">
        <f ca="1">+VLOOKUP($A175,Casalta!$A:$AE,23,0)</f>
        <v>#N/A</v>
      </c>
      <c r="O175" s="98" t="e">
        <f ca="1">+VLOOKUP($A175,Casalta!$A:$AE,25,0)</f>
        <v>#N/A</v>
      </c>
      <c r="P175" s="101" t="e">
        <f ca="1">+VLOOKUP($A175,Casalta!$A:$AE,26,0)</f>
        <v>#N/A</v>
      </c>
      <c r="Q175" s="102" t="e">
        <f ca="1">+VLOOKUP($A175,Casalta!$A:$AE,27,0)</f>
        <v>#N/A</v>
      </c>
      <c r="R175" s="98" t="e">
        <f ca="1">+VLOOKUP($A175,Casalta!$A:$AE,28,0)</f>
        <v>#N/A</v>
      </c>
      <c r="S175" s="103" t="e">
        <f ca="1">+VLOOKUP($A175,Casalta!$A:$AE,29,0)</f>
        <v>#N/A</v>
      </c>
      <c r="T175" s="98" t="str">
        <f ca="1">IFERROR(VLOOKUP($A175,Casalta!$A:$AE,31,0),"")</f>
        <v/>
      </c>
      <c r="U175" s="98" t="e">
        <f ca="1">+VLOOKUP(C175,ZAP!A$2:D268,4,0)</f>
        <v>#N/A</v>
      </c>
      <c r="V175" s="103" t="e">
        <f t="shared" ca="1" si="4"/>
        <v>#N/A</v>
      </c>
      <c r="W175" s="103"/>
      <c r="X175" s="97" t="e">
        <f t="shared" ca="1" si="5"/>
        <v>#N/A</v>
      </c>
    </row>
    <row r="176" spans="1:24" x14ac:dyDescent="0.25">
      <c r="A176" s="98">
        <v>171</v>
      </c>
      <c r="B176" s="124">
        <f ca="1">COUNTIF(Casalta!A:A,Rank!A176)</f>
        <v>0</v>
      </c>
      <c r="C176" s="98" t="e">
        <f ca="1">+VLOOKUP($A176,Casalta!A:C,2,0)</f>
        <v>#N/A</v>
      </c>
      <c r="D176" s="99" t="e">
        <f ca="1">+VLOOKUP($A176,Casalta!$A:$AE,3,0)</f>
        <v>#N/A</v>
      </c>
      <c r="E176" s="99" t="e">
        <f ca="1">+VLOOKUP($A176,Casalta!$A:$AE,4,0)</f>
        <v>#N/A</v>
      </c>
      <c r="F176" s="99" t="e">
        <f ca="1">+VLOOKUP($A176,Casalta!$A:$AE,7,0)</f>
        <v>#N/A</v>
      </c>
      <c r="G176" s="99" t="e">
        <f ca="1">+VLOOKUP($A176,Casalta!$A:$AE,6,0)</f>
        <v>#N/A</v>
      </c>
      <c r="H176" s="98" t="e">
        <f ca="1">+VLOOKUP($A176,Casalta!$A:$AE,18,0)</f>
        <v>#N/A</v>
      </c>
      <c r="I176" s="98" t="e">
        <f ca="1">+VLOOKUP($A176,Casalta!$A:$AE,19,0)</f>
        <v>#N/A</v>
      </c>
      <c r="J176" s="98" t="e">
        <f ca="1">+VLOOKUP($A176,Casalta!$A:$AE,20,0)</f>
        <v>#N/A</v>
      </c>
      <c r="K176" s="100" t="e">
        <f ca="1">+VLOOKUP($A176,Casalta!$A:$AE,10,0)</f>
        <v>#N/A</v>
      </c>
      <c r="L176" s="100" t="e">
        <f ca="1">+VLOOKUP($A176,Casalta!$A:$AE,14,0)</f>
        <v>#N/A</v>
      </c>
      <c r="M176" s="98" t="e">
        <f ca="1">+VLOOKUP($A176,Casalta!$A:$AE,9,0)</f>
        <v>#N/A</v>
      </c>
      <c r="N176" s="98" t="e">
        <f ca="1">+VLOOKUP($A176,Casalta!$A:$AE,23,0)</f>
        <v>#N/A</v>
      </c>
      <c r="O176" s="98" t="e">
        <f ca="1">+VLOOKUP($A176,Casalta!$A:$AE,25,0)</f>
        <v>#N/A</v>
      </c>
      <c r="P176" s="101" t="e">
        <f ca="1">+VLOOKUP($A176,Casalta!$A:$AE,26,0)</f>
        <v>#N/A</v>
      </c>
      <c r="Q176" s="102" t="e">
        <f ca="1">+VLOOKUP($A176,Casalta!$A:$AE,27,0)</f>
        <v>#N/A</v>
      </c>
      <c r="R176" s="98" t="e">
        <f ca="1">+VLOOKUP($A176,Casalta!$A:$AE,28,0)</f>
        <v>#N/A</v>
      </c>
      <c r="S176" s="103" t="e">
        <f ca="1">+VLOOKUP($A176,Casalta!$A:$AE,29,0)</f>
        <v>#N/A</v>
      </c>
      <c r="T176" s="98" t="str">
        <f ca="1">IFERROR(VLOOKUP($A176,Casalta!$A:$AE,31,0),"")</f>
        <v/>
      </c>
      <c r="U176" s="98" t="e">
        <f ca="1">+VLOOKUP(C176,ZAP!A$2:D269,4,0)</f>
        <v>#N/A</v>
      </c>
      <c r="V176" s="103" t="e">
        <f t="shared" ca="1" si="4"/>
        <v>#N/A</v>
      </c>
      <c r="W176" s="103"/>
      <c r="X176" s="97" t="e">
        <f t="shared" ca="1" si="5"/>
        <v>#N/A</v>
      </c>
    </row>
    <row r="177" spans="1:24" x14ac:dyDescent="0.25">
      <c r="A177" s="98">
        <v>172</v>
      </c>
      <c r="B177" s="124">
        <f ca="1">COUNTIF(Casalta!A:A,Rank!A177)</f>
        <v>0</v>
      </c>
      <c r="C177" s="98" t="e">
        <f ca="1">+VLOOKUP($A177,Casalta!A:C,2,0)</f>
        <v>#N/A</v>
      </c>
      <c r="D177" s="99" t="e">
        <f ca="1">+VLOOKUP($A177,Casalta!$A:$AE,3,0)</f>
        <v>#N/A</v>
      </c>
      <c r="E177" s="99" t="e">
        <f ca="1">+VLOOKUP($A177,Casalta!$A:$AE,4,0)</f>
        <v>#N/A</v>
      </c>
      <c r="F177" s="99" t="e">
        <f ca="1">+VLOOKUP($A177,Casalta!$A:$AE,7,0)</f>
        <v>#N/A</v>
      </c>
      <c r="G177" s="99" t="e">
        <f ca="1">+VLOOKUP($A177,Casalta!$A:$AE,6,0)</f>
        <v>#N/A</v>
      </c>
      <c r="H177" s="98" t="e">
        <f ca="1">+VLOOKUP($A177,Casalta!$A:$AE,18,0)</f>
        <v>#N/A</v>
      </c>
      <c r="I177" s="98" t="e">
        <f ca="1">+VLOOKUP($A177,Casalta!$A:$AE,19,0)</f>
        <v>#N/A</v>
      </c>
      <c r="J177" s="98" t="e">
        <f ca="1">+VLOOKUP($A177,Casalta!$A:$AE,20,0)</f>
        <v>#N/A</v>
      </c>
      <c r="K177" s="100" t="e">
        <f ca="1">+VLOOKUP($A177,Casalta!$A:$AE,10,0)</f>
        <v>#N/A</v>
      </c>
      <c r="L177" s="100" t="e">
        <f ca="1">+VLOOKUP($A177,Casalta!$A:$AE,14,0)</f>
        <v>#N/A</v>
      </c>
      <c r="M177" s="98" t="e">
        <f ca="1">+VLOOKUP($A177,Casalta!$A:$AE,9,0)</f>
        <v>#N/A</v>
      </c>
      <c r="N177" s="98" t="e">
        <f ca="1">+VLOOKUP($A177,Casalta!$A:$AE,23,0)</f>
        <v>#N/A</v>
      </c>
      <c r="O177" s="98" t="e">
        <f ca="1">+VLOOKUP($A177,Casalta!$A:$AE,25,0)</f>
        <v>#N/A</v>
      </c>
      <c r="P177" s="101" t="e">
        <f ca="1">+VLOOKUP($A177,Casalta!$A:$AE,26,0)</f>
        <v>#N/A</v>
      </c>
      <c r="Q177" s="102" t="e">
        <f ca="1">+VLOOKUP($A177,Casalta!$A:$AE,27,0)</f>
        <v>#N/A</v>
      </c>
      <c r="R177" s="98" t="e">
        <f ca="1">+VLOOKUP($A177,Casalta!$A:$AE,28,0)</f>
        <v>#N/A</v>
      </c>
      <c r="S177" s="103" t="e">
        <f ca="1">+VLOOKUP($A177,Casalta!$A:$AE,29,0)</f>
        <v>#N/A</v>
      </c>
      <c r="T177" s="98" t="str">
        <f ca="1">IFERROR(VLOOKUP($A177,Casalta!$A:$AE,31,0),"")</f>
        <v/>
      </c>
      <c r="U177" s="98" t="e">
        <f ca="1">+VLOOKUP(C177,ZAP!A$2:D270,4,0)</f>
        <v>#N/A</v>
      </c>
      <c r="V177" s="103" t="e">
        <f t="shared" ca="1" si="4"/>
        <v>#N/A</v>
      </c>
      <c r="W177" s="103"/>
      <c r="X177" s="97" t="e">
        <f t="shared" ca="1" si="5"/>
        <v>#N/A</v>
      </c>
    </row>
    <row r="178" spans="1:24" x14ac:dyDescent="0.25">
      <c r="A178" s="98">
        <v>173</v>
      </c>
      <c r="B178" s="124">
        <f ca="1">COUNTIF(Casalta!A:A,Rank!A178)</f>
        <v>0</v>
      </c>
      <c r="C178" s="98" t="e">
        <f ca="1">+VLOOKUP($A178,Casalta!A:C,2,0)</f>
        <v>#N/A</v>
      </c>
      <c r="D178" s="99" t="e">
        <f ca="1">+VLOOKUP($A178,Casalta!$A:$AE,3,0)</f>
        <v>#N/A</v>
      </c>
      <c r="E178" s="99" t="e">
        <f ca="1">+VLOOKUP($A178,Casalta!$A:$AE,4,0)</f>
        <v>#N/A</v>
      </c>
      <c r="F178" s="99" t="e">
        <f ca="1">+VLOOKUP($A178,Casalta!$A:$AE,7,0)</f>
        <v>#N/A</v>
      </c>
      <c r="G178" s="99" t="e">
        <f ca="1">+VLOOKUP($A178,Casalta!$A:$AE,6,0)</f>
        <v>#N/A</v>
      </c>
      <c r="H178" s="98" t="e">
        <f ca="1">+VLOOKUP($A178,Casalta!$A:$AE,18,0)</f>
        <v>#N/A</v>
      </c>
      <c r="I178" s="98" t="e">
        <f ca="1">+VLOOKUP($A178,Casalta!$A:$AE,19,0)</f>
        <v>#N/A</v>
      </c>
      <c r="J178" s="98" t="e">
        <f ca="1">+VLOOKUP($A178,Casalta!$A:$AE,20,0)</f>
        <v>#N/A</v>
      </c>
      <c r="K178" s="100" t="e">
        <f ca="1">+VLOOKUP($A178,Casalta!$A:$AE,10,0)</f>
        <v>#N/A</v>
      </c>
      <c r="L178" s="100" t="e">
        <f ca="1">+VLOOKUP($A178,Casalta!$A:$AE,14,0)</f>
        <v>#N/A</v>
      </c>
      <c r="M178" s="98" t="e">
        <f ca="1">+VLOOKUP($A178,Casalta!$A:$AE,9,0)</f>
        <v>#N/A</v>
      </c>
      <c r="N178" s="98" t="e">
        <f ca="1">+VLOOKUP($A178,Casalta!$A:$AE,23,0)</f>
        <v>#N/A</v>
      </c>
      <c r="O178" s="98" t="e">
        <f ca="1">+VLOOKUP($A178,Casalta!$A:$AE,25,0)</f>
        <v>#N/A</v>
      </c>
      <c r="P178" s="101" t="e">
        <f ca="1">+VLOOKUP($A178,Casalta!$A:$AE,26,0)</f>
        <v>#N/A</v>
      </c>
      <c r="Q178" s="102" t="e">
        <f ca="1">+VLOOKUP($A178,Casalta!$A:$AE,27,0)</f>
        <v>#N/A</v>
      </c>
      <c r="R178" s="98" t="e">
        <f ca="1">+VLOOKUP($A178,Casalta!$A:$AE,28,0)</f>
        <v>#N/A</v>
      </c>
      <c r="S178" s="103" t="e">
        <f ca="1">+VLOOKUP($A178,Casalta!$A:$AE,29,0)</f>
        <v>#N/A</v>
      </c>
      <c r="T178" s="98" t="str">
        <f ca="1">IFERROR(VLOOKUP($A178,Casalta!$A:$AE,31,0),"")</f>
        <v/>
      </c>
      <c r="U178" s="98" t="e">
        <f ca="1">+VLOOKUP(C178,ZAP!A$2:D271,4,0)</f>
        <v>#N/A</v>
      </c>
      <c r="V178" s="103" t="e">
        <f t="shared" ca="1" si="4"/>
        <v>#N/A</v>
      </c>
      <c r="W178" s="103"/>
      <c r="X178" s="97" t="e">
        <f t="shared" ca="1" si="5"/>
        <v>#N/A</v>
      </c>
    </row>
    <row r="179" spans="1:24" x14ac:dyDescent="0.25">
      <c r="A179" s="98">
        <v>174</v>
      </c>
      <c r="B179" s="124">
        <f ca="1">COUNTIF(Casalta!A:A,Rank!A179)</f>
        <v>0</v>
      </c>
      <c r="C179" s="98" t="e">
        <f ca="1">+VLOOKUP($A179,Casalta!A:C,2,0)</f>
        <v>#N/A</v>
      </c>
      <c r="D179" s="99" t="e">
        <f ca="1">+VLOOKUP($A179,Casalta!$A:$AE,3,0)</f>
        <v>#N/A</v>
      </c>
      <c r="E179" s="99" t="e">
        <f ca="1">+VLOOKUP($A179,Casalta!$A:$AE,4,0)</f>
        <v>#N/A</v>
      </c>
      <c r="F179" s="99" t="e">
        <f ca="1">+VLOOKUP($A179,Casalta!$A:$AE,7,0)</f>
        <v>#N/A</v>
      </c>
      <c r="G179" s="99" t="e">
        <f ca="1">+VLOOKUP($A179,Casalta!$A:$AE,6,0)</f>
        <v>#N/A</v>
      </c>
      <c r="H179" s="98" t="e">
        <f ca="1">+VLOOKUP($A179,Casalta!$A:$AE,18,0)</f>
        <v>#N/A</v>
      </c>
      <c r="I179" s="98" t="e">
        <f ca="1">+VLOOKUP($A179,Casalta!$A:$AE,19,0)</f>
        <v>#N/A</v>
      </c>
      <c r="J179" s="98" t="e">
        <f ca="1">+VLOOKUP($A179,Casalta!$A:$AE,20,0)</f>
        <v>#N/A</v>
      </c>
      <c r="K179" s="100" t="e">
        <f ca="1">+VLOOKUP($A179,Casalta!$A:$AE,10,0)</f>
        <v>#N/A</v>
      </c>
      <c r="L179" s="100" t="e">
        <f ca="1">+VLOOKUP($A179,Casalta!$A:$AE,14,0)</f>
        <v>#N/A</v>
      </c>
      <c r="M179" s="98" t="e">
        <f ca="1">+VLOOKUP($A179,Casalta!$A:$AE,9,0)</f>
        <v>#N/A</v>
      </c>
      <c r="N179" s="98" t="e">
        <f ca="1">+VLOOKUP($A179,Casalta!$A:$AE,23,0)</f>
        <v>#N/A</v>
      </c>
      <c r="O179" s="98" t="e">
        <f ca="1">+VLOOKUP($A179,Casalta!$A:$AE,25,0)</f>
        <v>#N/A</v>
      </c>
      <c r="P179" s="101" t="e">
        <f ca="1">+VLOOKUP($A179,Casalta!$A:$AE,26,0)</f>
        <v>#N/A</v>
      </c>
      <c r="Q179" s="102" t="e">
        <f ca="1">+VLOOKUP($A179,Casalta!$A:$AE,27,0)</f>
        <v>#N/A</v>
      </c>
      <c r="R179" s="98" t="e">
        <f ca="1">+VLOOKUP($A179,Casalta!$A:$AE,28,0)</f>
        <v>#N/A</v>
      </c>
      <c r="S179" s="103" t="e">
        <f ca="1">+VLOOKUP($A179,Casalta!$A:$AE,29,0)</f>
        <v>#N/A</v>
      </c>
      <c r="T179" s="98" t="str">
        <f ca="1">IFERROR(VLOOKUP($A179,Casalta!$A:$AE,31,0),"")</f>
        <v/>
      </c>
      <c r="U179" s="98" t="e">
        <f ca="1">+VLOOKUP(C179,ZAP!A$2:D272,4,0)</f>
        <v>#N/A</v>
      </c>
      <c r="V179" s="103" t="e">
        <f t="shared" ca="1" si="4"/>
        <v>#N/A</v>
      </c>
      <c r="W179" s="103"/>
      <c r="X179" s="97" t="e">
        <f t="shared" ca="1" si="5"/>
        <v>#N/A</v>
      </c>
    </row>
    <row r="180" spans="1:24" x14ac:dyDescent="0.25">
      <c r="A180" s="98">
        <v>175</v>
      </c>
      <c r="B180" s="124">
        <f ca="1">COUNTIF(Casalta!A:A,Rank!A180)</f>
        <v>0</v>
      </c>
      <c r="C180" s="98" t="e">
        <f ca="1">+VLOOKUP($A180,Casalta!A:C,2,0)</f>
        <v>#N/A</v>
      </c>
      <c r="D180" s="99" t="e">
        <f ca="1">+VLOOKUP($A180,Casalta!$A:$AE,3,0)</f>
        <v>#N/A</v>
      </c>
      <c r="E180" s="99" t="e">
        <f ca="1">+VLOOKUP($A180,Casalta!$A:$AE,4,0)</f>
        <v>#N/A</v>
      </c>
      <c r="F180" s="99" t="e">
        <f ca="1">+VLOOKUP($A180,Casalta!$A:$AE,7,0)</f>
        <v>#N/A</v>
      </c>
      <c r="G180" s="99" t="e">
        <f ca="1">+VLOOKUP($A180,Casalta!$A:$AE,6,0)</f>
        <v>#N/A</v>
      </c>
      <c r="H180" s="98" t="e">
        <f ca="1">+VLOOKUP($A180,Casalta!$A:$AE,18,0)</f>
        <v>#N/A</v>
      </c>
      <c r="I180" s="98" t="e">
        <f ca="1">+VLOOKUP($A180,Casalta!$A:$AE,19,0)</f>
        <v>#N/A</v>
      </c>
      <c r="J180" s="98" t="e">
        <f ca="1">+VLOOKUP($A180,Casalta!$A:$AE,20,0)</f>
        <v>#N/A</v>
      </c>
      <c r="K180" s="100" t="e">
        <f ca="1">+VLOOKUP($A180,Casalta!$A:$AE,10,0)</f>
        <v>#N/A</v>
      </c>
      <c r="L180" s="100" t="e">
        <f ca="1">+VLOOKUP($A180,Casalta!$A:$AE,14,0)</f>
        <v>#N/A</v>
      </c>
      <c r="M180" s="98" t="e">
        <f ca="1">+VLOOKUP($A180,Casalta!$A:$AE,9,0)</f>
        <v>#N/A</v>
      </c>
      <c r="N180" s="98" t="e">
        <f ca="1">+VLOOKUP($A180,Casalta!$A:$AE,23,0)</f>
        <v>#N/A</v>
      </c>
      <c r="O180" s="98" t="e">
        <f ca="1">+VLOOKUP($A180,Casalta!$A:$AE,25,0)</f>
        <v>#N/A</v>
      </c>
      <c r="P180" s="101" t="e">
        <f ca="1">+VLOOKUP($A180,Casalta!$A:$AE,26,0)</f>
        <v>#N/A</v>
      </c>
      <c r="Q180" s="102" t="e">
        <f ca="1">+VLOOKUP($A180,Casalta!$A:$AE,27,0)</f>
        <v>#N/A</v>
      </c>
      <c r="R180" s="98" t="e">
        <f ca="1">+VLOOKUP($A180,Casalta!$A:$AE,28,0)</f>
        <v>#N/A</v>
      </c>
      <c r="S180" s="103" t="e">
        <f ca="1">+VLOOKUP($A180,Casalta!$A:$AE,29,0)</f>
        <v>#N/A</v>
      </c>
      <c r="T180" s="98" t="str">
        <f ca="1">IFERROR(VLOOKUP($A180,Casalta!$A:$AE,31,0),"")</f>
        <v/>
      </c>
      <c r="U180" s="98" t="e">
        <f ca="1">+VLOOKUP(C180,ZAP!A$2:D273,4,0)</f>
        <v>#N/A</v>
      </c>
      <c r="V180" s="103" t="e">
        <f t="shared" ca="1" si="4"/>
        <v>#N/A</v>
      </c>
      <c r="W180" s="103"/>
      <c r="X180" s="97" t="e">
        <f t="shared" ca="1" si="5"/>
        <v>#N/A</v>
      </c>
    </row>
    <row r="181" spans="1:24" x14ac:dyDescent="0.25">
      <c r="A181" s="98">
        <v>176</v>
      </c>
      <c r="B181" s="124">
        <f ca="1">COUNTIF(Casalta!A:A,Rank!A181)</f>
        <v>0</v>
      </c>
      <c r="C181" s="98" t="e">
        <f ca="1">+VLOOKUP($A181,Casalta!A:C,2,0)</f>
        <v>#N/A</v>
      </c>
      <c r="D181" s="99" t="e">
        <f ca="1">+VLOOKUP($A181,Casalta!$A:$AE,3,0)</f>
        <v>#N/A</v>
      </c>
      <c r="E181" s="99" t="e">
        <f ca="1">+VLOOKUP($A181,Casalta!$A:$AE,4,0)</f>
        <v>#N/A</v>
      </c>
      <c r="F181" s="99" t="e">
        <f ca="1">+VLOOKUP($A181,Casalta!$A:$AE,7,0)</f>
        <v>#N/A</v>
      </c>
      <c r="G181" s="99" t="e">
        <f ca="1">+VLOOKUP($A181,Casalta!$A:$AE,6,0)</f>
        <v>#N/A</v>
      </c>
      <c r="H181" s="98" t="e">
        <f ca="1">+VLOOKUP($A181,Casalta!$A:$AE,18,0)</f>
        <v>#N/A</v>
      </c>
      <c r="I181" s="98" t="e">
        <f ca="1">+VLOOKUP($A181,Casalta!$A:$AE,19,0)</f>
        <v>#N/A</v>
      </c>
      <c r="J181" s="98" t="e">
        <f ca="1">+VLOOKUP($A181,Casalta!$A:$AE,20,0)</f>
        <v>#N/A</v>
      </c>
      <c r="K181" s="100" t="e">
        <f ca="1">+VLOOKUP($A181,Casalta!$A:$AE,10,0)</f>
        <v>#N/A</v>
      </c>
      <c r="L181" s="100" t="e">
        <f ca="1">+VLOOKUP($A181,Casalta!$A:$AE,14,0)</f>
        <v>#N/A</v>
      </c>
      <c r="M181" s="98" t="e">
        <f ca="1">+VLOOKUP($A181,Casalta!$A:$AE,9,0)</f>
        <v>#N/A</v>
      </c>
      <c r="N181" s="98" t="e">
        <f ca="1">+VLOOKUP($A181,Casalta!$A:$AE,23,0)</f>
        <v>#N/A</v>
      </c>
      <c r="O181" s="98" t="e">
        <f ca="1">+VLOOKUP($A181,Casalta!$A:$AE,25,0)</f>
        <v>#N/A</v>
      </c>
      <c r="P181" s="101" t="e">
        <f ca="1">+VLOOKUP($A181,Casalta!$A:$AE,26,0)</f>
        <v>#N/A</v>
      </c>
      <c r="Q181" s="102" t="e">
        <f ca="1">+VLOOKUP($A181,Casalta!$A:$AE,27,0)</f>
        <v>#N/A</v>
      </c>
      <c r="R181" s="98" t="e">
        <f ca="1">+VLOOKUP($A181,Casalta!$A:$AE,28,0)</f>
        <v>#N/A</v>
      </c>
      <c r="S181" s="103" t="e">
        <f ca="1">+VLOOKUP($A181,Casalta!$A:$AE,29,0)</f>
        <v>#N/A</v>
      </c>
      <c r="T181" s="98" t="str">
        <f ca="1">IFERROR(VLOOKUP($A181,Casalta!$A:$AE,31,0),"")</f>
        <v/>
      </c>
      <c r="U181" s="98" t="e">
        <f ca="1">+VLOOKUP(C181,ZAP!A$2:D274,4,0)</f>
        <v>#N/A</v>
      </c>
      <c r="V181" s="103" t="e">
        <f t="shared" ca="1" si="4"/>
        <v>#N/A</v>
      </c>
      <c r="W181" s="103"/>
      <c r="X181" s="97" t="e">
        <f t="shared" ca="1" si="5"/>
        <v>#N/A</v>
      </c>
    </row>
    <row r="182" spans="1:24" x14ac:dyDescent="0.25">
      <c r="A182" s="98">
        <v>177</v>
      </c>
      <c r="B182" s="124">
        <f ca="1">COUNTIF(Casalta!A:A,Rank!A182)</f>
        <v>0</v>
      </c>
      <c r="C182" s="98" t="e">
        <f ca="1">+VLOOKUP($A182,Casalta!A:C,2,0)</f>
        <v>#N/A</v>
      </c>
      <c r="D182" s="99" t="e">
        <f ca="1">+VLOOKUP($A182,Casalta!$A:$AE,3,0)</f>
        <v>#N/A</v>
      </c>
      <c r="E182" s="99" t="e">
        <f ca="1">+VLOOKUP($A182,Casalta!$A:$AE,4,0)</f>
        <v>#N/A</v>
      </c>
      <c r="F182" s="99" t="e">
        <f ca="1">+VLOOKUP($A182,Casalta!$A:$AE,7,0)</f>
        <v>#N/A</v>
      </c>
      <c r="G182" s="99" t="e">
        <f ca="1">+VLOOKUP($A182,Casalta!$A:$AE,6,0)</f>
        <v>#N/A</v>
      </c>
      <c r="H182" s="98" t="e">
        <f ca="1">+VLOOKUP($A182,Casalta!$A:$AE,18,0)</f>
        <v>#N/A</v>
      </c>
      <c r="I182" s="98" t="e">
        <f ca="1">+VLOOKUP($A182,Casalta!$A:$AE,19,0)</f>
        <v>#N/A</v>
      </c>
      <c r="J182" s="98" t="e">
        <f ca="1">+VLOOKUP($A182,Casalta!$A:$AE,20,0)</f>
        <v>#N/A</v>
      </c>
      <c r="K182" s="100" t="e">
        <f ca="1">+VLOOKUP($A182,Casalta!$A:$AE,10,0)</f>
        <v>#N/A</v>
      </c>
      <c r="L182" s="100" t="e">
        <f ca="1">+VLOOKUP($A182,Casalta!$A:$AE,14,0)</f>
        <v>#N/A</v>
      </c>
      <c r="M182" s="98" t="e">
        <f ca="1">+VLOOKUP($A182,Casalta!$A:$AE,9,0)</f>
        <v>#N/A</v>
      </c>
      <c r="N182" s="98" t="e">
        <f ca="1">+VLOOKUP($A182,Casalta!$A:$AE,23,0)</f>
        <v>#N/A</v>
      </c>
      <c r="O182" s="98" t="e">
        <f ca="1">+VLOOKUP($A182,Casalta!$A:$AE,25,0)</f>
        <v>#N/A</v>
      </c>
      <c r="P182" s="101" t="e">
        <f ca="1">+VLOOKUP($A182,Casalta!$A:$AE,26,0)</f>
        <v>#N/A</v>
      </c>
      <c r="Q182" s="102" t="e">
        <f ca="1">+VLOOKUP($A182,Casalta!$A:$AE,27,0)</f>
        <v>#N/A</v>
      </c>
      <c r="R182" s="98" t="e">
        <f ca="1">+VLOOKUP($A182,Casalta!$A:$AE,28,0)</f>
        <v>#N/A</v>
      </c>
      <c r="S182" s="103" t="e">
        <f ca="1">+VLOOKUP($A182,Casalta!$A:$AE,29,0)</f>
        <v>#N/A</v>
      </c>
      <c r="T182" s="98" t="str">
        <f ca="1">IFERROR(VLOOKUP($A182,Casalta!$A:$AE,31,0),"")</f>
        <v/>
      </c>
      <c r="U182" s="98" t="e">
        <f ca="1">+VLOOKUP(C182,ZAP!A$2:D275,4,0)</f>
        <v>#N/A</v>
      </c>
      <c r="V182" s="103" t="e">
        <f t="shared" ca="1" si="4"/>
        <v>#N/A</v>
      </c>
      <c r="W182" s="103"/>
      <c r="X182" s="97" t="e">
        <f t="shared" ca="1" si="5"/>
        <v>#N/A</v>
      </c>
    </row>
    <row r="183" spans="1:24" x14ac:dyDescent="0.25">
      <c r="A183" s="98">
        <v>178</v>
      </c>
      <c r="B183" s="124">
        <f ca="1">COUNTIF(Casalta!A:A,Rank!A183)</f>
        <v>0</v>
      </c>
      <c r="C183" s="98" t="e">
        <f ca="1">+VLOOKUP($A183,Casalta!A:C,2,0)</f>
        <v>#N/A</v>
      </c>
      <c r="D183" s="99" t="e">
        <f ca="1">+VLOOKUP($A183,Casalta!$A:$AE,3,0)</f>
        <v>#N/A</v>
      </c>
      <c r="E183" s="99" t="e">
        <f ca="1">+VLOOKUP($A183,Casalta!$A:$AE,4,0)</f>
        <v>#N/A</v>
      </c>
      <c r="F183" s="99" t="e">
        <f ca="1">+VLOOKUP($A183,Casalta!$A:$AE,7,0)</f>
        <v>#N/A</v>
      </c>
      <c r="G183" s="99" t="e">
        <f ca="1">+VLOOKUP($A183,Casalta!$A:$AE,6,0)</f>
        <v>#N/A</v>
      </c>
      <c r="H183" s="98" t="e">
        <f ca="1">+VLOOKUP($A183,Casalta!$A:$AE,18,0)</f>
        <v>#N/A</v>
      </c>
      <c r="I183" s="98" t="e">
        <f ca="1">+VLOOKUP($A183,Casalta!$A:$AE,19,0)</f>
        <v>#N/A</v>
      </c>
      <c r="J183" s="98" t="e">
        <f ca="1">+VLOOKUP($A183,Casalta!$A:$AE,20,0)</f>
        <v>#N/A</v>
      </c>
      <c r="K183" s="100" t="e">
        <f ca="1">+VLOOKUP($A183,Casalta!$A:$AE,10,0)</f>
        <v>#N/A</v>
      </c>
      <c r="L183" s="100" t="e">
        <f ca="1">+VLOOKUP($A183,Casalta!$A:$AE,14,0)</f>
        <v>#N/A</v>
      </c>
      <c r="M183" s="98" t="e">
        <f ca="1">+VLOOKUP($A183,Casalta!$A:$AE,9,0)</f>
        <v>#N/A</v>
      </c>
      <c r="N183" s="98" t="e">
        <f ca="1">+VLOOKUP($A183,Casalta!$A:$AE,23,0)</f>
        <v>#N/A</v>
      </c>
      <c r="O183" s="98" t="e">
        <f ca="1">+VLOOKUP($A183,Casalta!$A:$AE,25,0)</f>
        <v>#N/A</v>
      </c>
      <c r="P183" s="101" t="e">
        <f ca="1">+VLOOKUP($A183,Casalta!$A:$AE,26,0)</f>
        <v>#N/A</v>
      </c>
      <c r="Q183" s="102" t="e">
        <f ca="1">+VLOOKUP($A183,Casalta!$A:$AE,27,0)</f>
        <v>#N/A</v>
      </c>
      <c r="R183" s="98" t="e">
        <f ca="1">+VLOOKUP($A183,Casalta!$A:$AE,28,0)</f>
        <v>#N/A</v>
      </c>
      <c r="S183" s="103" t="e">
        <f ca="1">+VLOOKUP($A183,Casalta!$A:$AE,29,0)</f>
        <v>#N/A</v>
      </c>
      <c r="T183" s="98" t="str">
        <f ca="1">IFERROR(VLOOKUP($A183,Casalta!$A:$AE,31,0),"")</f>
        <v/>
      </c>
      <c r="U183" s="98" t="e">
        <f ca="1">+VLOOKUP(C183,ZAP!A$2:D276,4,0)</f>
        <v>#N/A</v>
      </c>
      <c r="V183" s="103" t="e">
        <f t="shared" ca="1" si="4"/>
        <v>#N/A</v>
      </c>
      <c r="W183" s="103"/>
      <c r="X183" s="97" t="e">
        <f t="shared" ca="1" si="5"/>
        <v>#N/A</v>
      </c>
    </row>
    <row r="184" spans="1:24" x14ac:dyDescent="0.25">
      <c r="A184" s="98">
        <v>179</v>
      </c>
      <c r="B184" s="124">
        <f ca="1">COUNTIF(Casalta!A:A,Rank!A184)</f>
        <v>0</v>
      </c>
      <c r="C184" s="98" t="e">
        <f ca="1">+VLOOKUP($A184,Casalta!A:C,2,0)</f>
        <v>#N/A</v>
      </c>
      <c r="D184" s="99" t="e">
        <f ca="1">+VLOOKUP($A184,Casalta!$A:$AE,3,0)</f>
        <v>#N/A</v>
      </c>
      <c r="E184" s="99" t="e">
        <f ca="1">+VLOOKUP($A184,Casalta!$A:$AE,4,0)</f>
        <v>#N/A</v>
      </c>
      <c r="F184" s="99" t="e">
        <f ca="1">+VLOOKUP($A184,Casalta!$A:$AE,7,0)</f>
        <v>#N/A</v>
      </c>
      <c r="G184" s="99" t="e">
        <f ca="1">+VLOOKUP($A184,Casalta!$A:$AE,6,0)</f>
        <v>#N/A</v>
      </c>
      <c r="H184" s="98" t="e">
        <f ca="1">+VLOOKUP($A184,Casalta!$A:$AE,18,0)</f>
        <v>#N/A</v>
      </c>
      <c r="I184" s="98" t="e">
        <f ca="1">+VLOOKUP($A184,Casalta!$A:$AE,19,0)</f>
        <v>#N/A</v>
      </c>
      <c r="J184" s="98" t="e">
        <f ca="1">+VLOOKUP($A184,Casalta!$A:$AE,20,0)</f>
        <v>#N/A</v>
      </c>
      <c r="K184" s="100" t="e">
        <f ca="1">+VLOOKUP($A184,Casalta!$A:$AE,10,0)</f>
        <v>#N/A</v>
      </c>
      <c r="L184" s="100" t="e">
        <f ca="1">+VLOOKUP($A184,Casalta!$A:$AE,14,0)</f>
        <v>#N/A</v>
      </c>
      <c r="M184" s="98" t="e">
        <f ca="1">+VLOOKUP($A184,Casalta!$A:$AE,9,0)</f>
        <v>#N/A</v>
      </c>
      <c r="N184" s="98" t="e">
        <f ca="1">+VLOOKUP($A184,Casalta!$A:$AE,23,0)</f>
        <v>#N/A</v>
      </c>
      <c r="O184" s="98" t="e">
        <f ca="1">+VLOOKUP($A184,Casalta!$A:$AE,25,0)</f>
        <v>#N/A</v>
      </c>
      <c r="P184" s="101" t="e">
        <f ca="1">+VLOOKUP($A184,Casalta!$A:$AE,26,0)</f>
        <v>#N/A</v>
      </c>
      <c r="Q184" s="102" t="e">
        <f ca="1">+VLOOKUP($A184,Casalta!$A:$AE,27,0)</f>
        <v>#N/A</v>
      </c>
      <c r="R184" s="98" t="e">
        <f ca="1">+VLOOKUP($A184,Casalta!$A:$AE,28,0)</f>
        <v>#N/A</v>
      </c>
      <c r="S184" s="103" t="e">
        <f ca="1">+VLOOKUP($A184,Casalta!$A:$AE,29,0)</f>
        <v>#N/A</v>
      </c>
      <c r="T184" s="98" t="str">
        <f ca="1">IFERROR(VLOOKUP($A184,Casalta!$A:$AE,31,0),"")</f>
        <v/>
      </c>
      <c r="U184" s="98" t="e">
        <f ca="1">+VLOOKUP(C184,ZAP!A$2:D277,4,0)</f>
        <v>#N/A</v>
      </c>
      <c r="V184" s="103" t="e">
        <f t="shared" ca="1" si="4"/>
        <v>#N/A</v>
      </c>
      <c r="W184" s="103"/>
      <c r="X184" s="97" t="e">
        <f t="shared" ca="1" si="5"/>
        <v>#N/A</v>
      </c>
    </row>
    <row r="185" spans="1:24" x14ac:dyDescent="0.25">
      <c r="A185" s="98">
        <v>180</v>
      </c>
      <c r="B185" s="124">
        <f ca="1">COUNTIF(Casalta!A:A,Rank!A185)</f>
        <v>0</v>
      </c>
      <c r="C185" s="98" t="e">
        <f ca="1">+VLOOKUP($A185,Casalta!A:C,2,0)</f>
        <v>#N/A</v>
      </c>
      <c r="D185" s="99" t="e">
        <f ca="1">+VLOOKUP($A185,Casalta!$A:$AE,3,0)</f>
        <v>#N/A</v>
      </c>
      <c r="E185" s="99" t="e">
        <f ca="1">+VLOOKUP($A185,Casalta!$A:$AE,4,0)</f>
        <v>#N/A</v>
      </c>
      <c r="F185" s="99" t="e">
        <f ca="1">+VLOOKUP($A185,Casalta!$A:$AE,7,0)</f>
        <v>#N/A</v>
      </c>
      <c r="G185" s="99" t="e">
        <f ca="1">+VLOOKUP($A185,Casalta!$A:$AE,6,0)</f>
        <v>#N/A</v>
      </c>
      <c r="H185" s="98" t="e">
        <f ca="1">+VLOOKUP($A185,Casalta!$A:$AE,18,0)</f>
        <v>#N/A</v>
      </c>
      <c r="I185" s="98" t="e">
        <f ca="1">+VLOOKUP($A185,Casalta!$A:$AE,19,0)</f>
        <v>#N/A</v>
      </c>
      <c r="J185" s="98" t="e">
        <f ca="1">+VLOOKUP($A185,Casalta!$A:$AE,20,0)</f>
        <v>#N/A</v>
      </c>
      <c r="K185" s="100" t="e">
        <f ca="1">+VLOOKUP($A185,Casalta!$A:$AE,10,0)</f>
        <v>#N/A</v>
      </c>
      <c r="L185" s="100" t="e">
        <f ca="1">+VLOOKUP($A185,Casalta!$A:$AE,14,0)</f>
        <v>#N/A</v>
      </c>
      <c r="M185" s="98" t="e">
        <f ca="1">+VLOOKUP($A185,Casalta!$A:$AE,9,0)</f>
        <v>#N/A</v>
      </c>
      <c r="N185" s="98" t="e">
        <f ca="1">+VLOOKUP($A185,Casalta!$A:$AE,23,0)</f>
        <v>#N/A</v>
      </c>
      <c r="O185" s="98" t="e">
        <f ca="1">+VLOOKUP($A185,Casalta!$A:$AE,25,0)</f>
        <v>#N/A</v>
      </c>
      <c r="P185" s="101" t="e">
        <f ca="1">+VLOOKUP($A185,Casalta!$A:$AE,26,0)</f>
        <v>#N/A</v>
      </c>
      <c r="Q185" s="102" t="e">
        <f ca="1">+VLOOKUP($A185,Casalta!$A:$AE,27,0)</f>
        <v>#N/A</v>
      </c>
      <c r="R185" s="98" t="e">
        <f ca="1">+VLOOKUP($A185,Casalta!$A:$AE,28,0)</f>
        <v>#N/A</v>
      </c>
      <c r="S185" s="103" t="e">
        <f ca="1">+VLOOKUP($A185,Casalta!$A:$AE,29,0)</f>
        <v>#N/A</v>
      </c>
      <c r="T185" s="98" t="str">
        <f ca="1">IFERROR(VLOOKUP($A185,Casalta!$A:$AE,31,0),"")</f>
        <v/>
      </c>
      <c r="U185" s="98" t="e">
        <f ca="1">+VLOOKUP(C185,ZAP!A$2:D278,4,0)</f>
        <v>#N/A</v>
      </c>
      <c r="V185" s="103" t="e">
        <f t="shared" ca="1" si="4"/>
        <v>#N/A</v>
      </c>
      <c r="W185" s="103"/>
      <c r="X185" s="97" t="e">
        <f t="shared" ca="1" si="5"/>
        <v>#N/A</v>
      </c>
    </row>
    <row r="186" spans="1:24" x14ac:dyDescent="0.25">
      <c r="A186" s="98">
        <v>181</v>
      </c>
      <c r="B186" s="124">
        <f ca="1">COUNTIF(Casalta!A:A,Rank!A186)</f>
        <v>0</v>
      </c>
      <c r="C186" s="98" t="e">
        <f ca="1">+VLOOKUP($A186,Casalta!A:C,2,0)</f>
        <v>#N/A</v>
      </c>
      <c r="D186" s="99" t="e">
        <f ca="1">+VLOOKUP($A186,Casalta!$A:$AE,3,0)</f>
        <v>#N/A</v>
      </c>
      <c r="E186" s="99" t="e">
        <f ca="1">+VLOOKUP($A186,Casalta!$A:$AE,4,0)</f>
        <v>#N/A</v>
      </c>
      <c r="F186" s="99" t="e">
        <f ca="1">+VLOOKUP($A186,Casalta!$A:$AE,7,0)</f>
        <v>#N/A</v>
      </c>
      <c r="G186" s="99" t="e">
        <f ca="1">+VLOOKUP($A186,Casalta!$A:$AE,6,0)</f>
        <v>#N/A</v>
      </c>
      <c r="H186" s="98" t="e">
        <f ca="1">+VLOOKUP($A186,Casalta!$A:$AE,18,0)</f>
        <v>#N/A</v>
      </c>
      <c r="I186" s="98" t="e">
        <f ca="1">+VLOOKUP($A186,Casalta!$A:$AE,19,0)</f>
        <v>#N/A</v>
      </c>
      <c r="J186" s="98" t="e">
        <f ca="1">+VLOOKUP($A186,Casalta!$A:$AE,20,0)</f>
        <v>#N/A</v>
      </c>
      <c r="K186" s="100" t="e">
        <f ca="1">+VLOOKUP($A186,Casalta!$A:$AE,10,0)</f>
        <v>#N/A</v>
      </c>
      <c r="L186" s="100" t="e">
        <f ca="1">+VLOOKUP($A186,Casalta!$A:$AE,14,0)</f>
        <v>#N/A</v>
      </c>
      <c r="M186" s="98" t="e">
        <f ca="1">+VLOOKUP($A186,Casalta!$A:$AE,9,0)</f>
        <v>#N/A</v>
      </c>
      <c r="N186" s="98" t="e">
        <f ca="1">+VLOOKUP($A186,Casalta!$A:$AE,23,0)</f>
        <v>#N/A</v>
      </c>
      <c r="O186" s="98" t="e">
        <f ca="1">+VLOOKUP($A186,Casalta!$A:$AE,25,0)</f>
        <v>#N/A</v>
      </c>
      <c r="P186" s="101" t="e">
        <f ca="1">+VLOOKUP($A186,Casalta!$A:$AE,26,0)</f>
        <v>#N/A</v>
      </c>
      <c r="Q186" s="102" t="e">
        <f ca="1">+VLOOKUP($A186,Casalta!$A:$AE,27,0)</f>
        <v>#N/A</v>
      </c>
      <c r="R186" s="98" t="e">
        <f ca="1">+VLOOKUP($A186,Casalta!$A:$AE,28,0)</f>
        <v>#N/A</v>
      </c>
      <c r="S186" s="103" t="e">
        <f ca="1">+VLOOKUP($A186,Casalta!$A:$AE,29,0)</f>
        <v>#N/A</v>
      </c>
      <c r="T186" s="98" t="str">
        <f ca="1">IFERROR(VLOOKUP($A186,Casalta!$A:$AE,31,0),"")</f>
        <v/>
      </c>
      <c r="U186" s="98" t="e">
        <f ca="1">+VLOOKUP(C186,ZAP!A$2:D279,4,0)</f>
        <v>#N/A</v>
      </c>
      <c r="V186" s="103" t="e">
        <f t="shared" ca="1" si="4"/>
        <v>#N/A</v>
      </c>
      <c r="W186" s="103"/>
      <c r="X186" s="97" t="e">
        <f t="shared" ca="1" si="5"/>
        <v>#N/A</v>
      </c>
    </row>
    <row r="187" spans="1:24" x14ac:dyDescent="0.25">
      <c r="A187" s="98">
        <v>182</v>
      </c>
      <c r="B187" s="124">
        <f ca="1">COUNTIF(Casalta!A:A,Rank!A187)</f>
        <v>0</v>
      </c>
      <c r="C187" s="98" t="e">
        <f ca="1">+VLOOKUP($A187,Casalta!A:C,2,0)</f>
        <v>#N/A</v>
      </c>
      <c r="D187" s="99" t="e">
        <f ca="1">+VLOOKUP($A187,Casalta!$A:$AE,3,0)</f>
        <v>#N/A</v>
      </c>
      <c r="E187" s="99" t="e">
        <f ca="1">+VLOOKUP($A187,Casalta!$A:$AE,4,0)</f>
        <v>#N/A</v>
      </c>
      <c r="F187" s="99" t="e">
        <f ca="1">+VLOOKUP($A187,Casalta!$A:$AE,7,0)</f>
        <v>#N/A</v>
      </c>
      <c r="G187" s="99" t="e">
        <f ca="1">+VLOOKUP($A187,Casalta!$A:$AE,6,0)</f>
        <v>#N/A</v>
      </c>
      <c r="H187" s="98" t="e">
        <f ca="1">+VLOOKUP($A187,Casalta!$A:$AE,18,0)</f>
        <v>#N/A</v>
      </c>
      <c r="I187" s="98" t="e">
        <f ca="1">+VLOOKUP($A187,Casalta!$A:$AE,19,0)</f>
        <v>#N/A</v>
      </c>
      <c r="J187" s="98" t="e">
        <f ca="1">+VLOOKUP($A187,Casalta!$A:$AE,20,0)</f>
        <v>#N/A</v>
      </c>
      <c r="K187" s="100" t="e">
        <f ca="1">+VLOOKUP($A187,Casalta!$A:$AE,10,0)</f>
        <v>#N/A</v>
      </c>
      <c r="L187" s="100" t="e">
        <f ca="1">+VLOOKUP($A187,Casalta!$A:$AE,14,0)</f>
        <v>#N/A</v>
      </c>
      <c r="M187" s="98" t="e">
        <f ca="1">+VLOOKUP($A187,Casalta!$A:$AE,9,0)</f>
        <v>#N/A</v>
      </c>
      <c r="N187" s="98" t="e">
        <f ca="1">+VLOOKUP($A187,Casalta!$A:$AE,23,0)</f>
        <v>#N/A</v>
      </c>
      <c r="O187" s="98" t="e">
        <f ca="1">+VLOOKUP($A187,Casalta!$A:$AE,25,0)</f>
        <v>#N/A</v>
      </c>
      <c r="P187" s="101" t="e">
        <f ca="1">+VLOOKUP($A187,Casalta!$A:$AE,26,0)</f>
        <v>#N/A</v>
      </c>
      <c r="Q187" s="102" t="e">
        <f ca="1">+VLOOKUP($A187,Casalta!$A:$AE,27,0)</f>
        <v>#N/A</v>
      </c>
      <c r="R187" s="98" t="e">
        <f ca="1">+VLOOKUP($A187,Casalta!$A:$AE,28,0)</f>
        <v>#N/A</v>
      </c>
      <c r="S187" s="103" t="e">
        <f ca="1">+VLOOKUP($A187,Casalta!$A:$AE,29,0)</f>
        <v>#N/A</v>
      </c>
      <c r="T187" s="98" t="str">
        <f ca="1">IFERROR(VLOOKUP($A187,Casalta!$A:$AE,31,0),"")</f>
        <v/>
      </c>
      <c r="U187" s="98" t="e">
        <f ca="1">+VLOOKUP(C187,ZAP!A$2:D280,4,0)</f>
        <v>#N/A</v>
      </c>
      <c r="V187" s="103" t="e">
        <f t="shared" ca="1" si="4"/>
        <v>#N/A</v>
      </c>
      <c r="W187" s="103"/>
      <c r="X187" s="97" t="e">
        <f t="shared" ca="1" si="5"/>
        <v>#N/A</v>
      </c>
    </row>
    <row r="188" spans="1:24" x14ac:dyDescent="0.25">
      <c r="A188" s="98">
        <v>183</v>
      </c>
      <c r="B188" s="124">
        <f ca="1">COUNTIF(Casalta!A:A,Rank!A188)</f>
        <v>0</v>
      </c>
      <c r="C188" s="98" t="e">
        <f ca="1">+VLOOKUP($A188,Casalta!A:C,2,0)</f>
        <v>#N/A</v>
      </c>
      <c r="D188" s="99" t="e">
        <f ca="1">+VLOOKUP($A188,Casalta!$A:$AE,3,0)</f>
        <v>#N/A</v>
      </c>
      <c r="E188" s="99" t="e">
        <f ca="1">+VLOOKUP($A188,Casalta!$A:$AE,4,0)</f>
        <v>#N/A</v>
      </c>
      <c r="F188" s="99" t="e">
        <f ca="1">+VLOOKUP($A188,Casalta!$A:$AE,7,0)</f>
        <v>#N/A</v>
      </c>
      <c r="G188" s="99" t="e">
        <f ca="1">+VLOOKUP($A188,Casalta!$A:$AE,6,0)</f>
        <v>#N/A</v>
      </c>
      <c r="H188" s="98" t="e">
        <f ca="1">+VLOOKUP($A188,Casalta!$A:$AE,18,0)</f>
        <v>#N/A</v>
      </c>
      <c r="I188" s="98" t="e">
        <f ca="1">+VLOOKUP($A188,Casalta!$A:$AE,19,0)</f>
        <v>#N/A</v>
      </c>
      <c r="J188" s="98" t="e">
        <f ca="1">+VLOOKUP($A188,Casalta!$A:$AE,20,0)</f>
        <v>#N/A</v>
      </c>
      <c r="K188" s="100" t="e">
        <f ca="1">+VLOOKUP($A188,Casalta!$A:$AE,10,0)</f>
        <v>#N/A</v>
      </c>
      <c r="L188" s="100" t="e">
        <f ca="1">+VLOOKUP($A188,Casalta!$A:$AE,14,0)</f>
        <v>#N/A</v>
      </c>
      <c r="M188" s="98" t="e">
        <f ca="1">+VLOOKUP($A188,Casalta!$A:$AE,9,0)</f>
        <v>#N/A</v>
      </c>
      <c r="N188" s="98" t="e">
        <f ca="1">+VLOOKUP($A188,Casalta!$A:$AE,23,0)</f>
        <v>#N/A</v>
      </c>
      <c r="O188" s="98" t="e">
        <f ca="1">+VLOOKUP($A188,Casalta!$A:$AE,25,0)</f>
        <v>#N/A</v>
      </c>
      <c r="P188" s="101" t="e">
        <f ca="1">+VLOOKUP($A188,Casalta!$A:$AE,26,0)</f>
        <v>#N/A</v>
      </c>
      <c r="Q188" s="101" t="e">
        <f ca="1">+VLOOKUP($A188,Casalta!$A:$AE,27,0)</f>
        <v>#N/A</v>
      </c>
      <c r="R188" s="98" t="e">
        <f ca="1">+VLOOKUP($A188,Casalta!$A:$AE,28,0)</f>
        <v>#N/A</v>
      </c>
      <c r="S188" s="103" t="e">
        <f ca="1">+VLOOKUP($A188,Casalta!$A:$AE,29,0)</f>
        <v>#N/A</v>
      </c>
      <c r="T188" s="98" t="str">
        <f ca="1">IFERROR(VLOOKUP($A188,Casalta!$A:$AE,31,0),"")</f>
        <v/>
      </c>
      <c r="U188" s="98" t="e">
        <f ca="1">+VLOOKUP(C188,ZAP!A$2:D281,4,0)</f>
        <v>#N/A</v>
      </c>
      <c r="V188" s="103" t="e">
        <f t="shared" ca="1" si="4"/>
        <v>#N/A</v>
      </c>
      <c r="W188" s="103"/>
      <c r="X188" s="97" t="e">
        <f t="shared" ca="1" si="5"/>
        <v>#N/A</v>
      </c>
    </row>
    <row r="189" spans="1:24" x14ac:dyDescent="0.25">
      <c r="A189" s="98">
        <v>184</v>
      </c>
      <c r="B189" s="124">
        <f ca="1">COUNTIF(Casalta!A:A,Rank!A189)</f>
        <v>0</v>
      </c>
      <c r="C189" s="98" t="e">
        <f ca="1">+VLOOKUP($A189,Casalta!A:C,2,0)</f>
        <v>#N/A</v>
      </c>
      <c r="D189" s="99" t="e">
        <f ca="1">+VLOOKUP($A189,Casalta!$A:$AE,3,0)</f>
        <v>#N/A</v>
      </c>
      <c r="E189" s="99" t="e">
        <f ca="1">+VLOOKUP($A189,Casalta!$A:$AE,4,0)</f>
        <v>#N/A</v>
      </c>
      <c r="F189" s="99" t="e">
        <f ca="1">+VLOOKUP($A189,Casalta!$A:$AE,7,0)</f>
        <v>#N/A</v>
      </c>
      <c r="G189" s="99" t="e">
        <f ca="1">+VLOOKUP($A189,Casalta!$A:$AE,6,0)</f>
        <v>#N/A</v>
      </c>
      <c r="H189" s="98" t="e">
        <f ca="1">+VLOOKUP($A189,Casalta!$A:$AE,18,0)</f>
        <v>#N/A</v>
      </c>
      <c r="I189" s="98" t="e">
        <f ca="1">+VLOOKUP($A189,Casalta!$A:$AE,19,0)</f>
        <v>#N/A</v>
      </c>
      <c r="J189" s="98" t="e">
        <f ca="1">+VLOOKUP($A189,Casalta!$A:$AE,20,0)</f>
        <v>#N/A</v>
      </c>
      <c r="K189" s="100" t="e">
        <f ca="1">+VLOOKUP($A189,Casalta!$A:$AE,10,0)</f>
        <v>#N/A</v>
      </c>
      <c r="L189" s="100" t="e">
        <f ca="1">+VLOOKUP($A189,Casalta!$A:$AE,14,0)</f>
        <v>#N/A</v>
      </c>
      <c r="M189" s="98" t="e">
        <f ca="1">+VLOOKUP($A189,Casalta!$A:$AE,9,0)</f>
        <v>#N/A</v>
      </c>
      <c r="N189" s="98" t="e">
        <f ca="1">+VLOOKUP($A189,Casalta!$A:$AE,23,0)</f>
        <v>#N/A</v>
      </c>
      <c r="O189" s="98" t="e">
        <f ca="1">+VLOOKUP($A189,Casalta!$A:$AE,25,0)</f>
        <v>#N/A</v>
      </c>
      <c r="P189" s="101" t="e">
        <f ca="1">+VLOOKUP($A189,Casalta!$A:$AE,26,0)</f>
        <v>#N/A</v>
      </c>
      <c r="Q189" s="102" t="e">
        <f ca="1">+VLOOKUP($A189,Casalta!$A:$AE,27,0)</f>
        <v>#N/A</v>
      </c>
      <c r="R189" s="98" t="e">
        <f ca="1">+VLOOKUP($A189,Casalta!$A:$AE,28,0)</f>
        <v>#N/A</v>
      </c>
      <c r="S189" s="103" t="e">
        <f ca="1">+VLOOKUP($A189,Casalta!$A:$AE,29,0)</f>
        <v>#N/A</v>
      </c>
      <c r="T189" s="98" t="str">
        <f ca="1">IFERROR(VLOOKUP($A189,Casalta!$A:$AE,31,0),"")</f>
        <v/>
      </c>
      <c r="U189" s="98" t="e">
        <f ca="1">+VLOOKUP(C189,ZAP!A$2:D282,4,0)</f>
        <v>#N/A</v>
      </c>
      <c r="V189" s="103" t="e">
        <f t="shared" ca="1" si="4"/>
        <v>#N/A</v>
      </c>
      <c r="W189" s="103"/>
      <c r="X189" s="97" t="e">
        <f t="shared" ca="1" si="5"/>
        <v>#N/A</v>
      </c>
    </row>
    <row r="190" spans="1:24" x14ac:dyDescent="0.25">
      <c r="A190" s="98">
        <v>185</v>
      </c>
      <c r="B190" s="124">
        <f ca="1">COUNTIF(Casalta!A:A,Rank!A190)</f>
        <v>0</v>
      </c>
      <c r="C190" s="98" t="e">
        <f ca="1">+VLOOKUP($A190,Casalta!A:C,2,0)</f>
        <v>#N/A</v>
      </c>
      <c r="D190" s="99" t="e">
        <f ca="1">+VLOOKUP($A190,Casalta!$A:$AE,3,0)</f>
        <v>#N/A</v>
      </c>
      <c r="E190" s="99" t="e">
        <f ca="1">+VLOOKUP($A190,Casalta!$A:$AE,4,0)</f>
        <v>#N/A</v>
      </c>
      <c r="F190" s="99" t="e">
        <f ca="1">+VLOOKUP($A190,Casalta!$A:$AE,7,0)</f>
        <v>#N/A</v>
      </c>
      <c r="G190" s="99" t="e">
        <f ca="1">+VLOOKUP($A190,Casalta!$A:$AE,6,0)</f>
        <v>#N/A</v>
      </c>
      <c r="H190" s="98" t="e">
        <f ca="1">+VLOOKUP($A190,Casalta!$A:$AE,18,0)</f>
        <v>#N/A</v>
      </c>
      <c r="I190" s="98" t="e">
        <f ca="1">+VLOOKUP($A190,Casalta!$A:$AE,19,0)</f>
        <v>#N/A</v>
      </c>
      <c r="J190" s="98" t="e">
        <f ca="1">+VLOOKUP($A190,Casalta!$A:$AE,20,0)</f>
        <v>#N/A</v>
      </c>
      <c r="K190" s="100" t="e">
        <f ca="1">+VLOOKUP($A190,Casalta!$A:$AE,10,0)</f>
        <v>#N/A</v>
      </c>
      <c r="L190" s="100" t="e">
        <f ca="1">+VLOOKUP($A190,Casalta!$A:$AE,14,0)</f>
        <v>#N/A</v>
      </c>
      <c r="M190" s="98" t="e">
        <f ca="1">+VLOOKUP($A190,Casalta!$A:$AE,9,0)</f>
        <v>#N/A</v>
      </c>
      <c r="N190" s="98" t="e">
        <f ca="1">+VLOOKUP($A190,Casalta!$A:$AE,23,0)</f>
        <v>#N/A</v>
      </c>
      <c r="O190" s="98" t="e">
        <f ca="1">+VLOOKUP($A190,Casalta!$A:$AE,25,0)</f>
        <v>#N/A</v>
      </c>
      <c r="P190" s="101" t="e">
        <f ca="1">+VLOOKUP($A190,Casalta!$A:$AE,26,0)</f>
        <v>#N/A</v>
      </c>
      <c r="Q190" s="102" t="e">
        <f ca="1">+VLOOKUP($A190,Casalta!$A:$AE,27,0)</f>
        <v>#N/A</v>
      </c>
      <c r="R190" s="98" t="e">
        <f ca="1">+VLOOKUP($A190,Casalta!$A:$AE,28,0)</f>
        <v>#N/A</v>
      </c>
      <c r="S190" s="103" t="e">
        <f ca="1">+VLOOKUP($A190,Casalta!$A:$AE,29,0)</f>
        <v>#N/A</v>
      </c>
      <c r="T190" s="98" t="str">
        <f ca="1">IFERROR(VLOOKUP($A190,Casalta!$A:$AE,31,0),"")</f>
        <v/>
      </c>
      <c r="U190" s="98" t="e">
        <f ca="1">+VLOOKUP(C190,ZAP!A$2:D283,4,0)</f>
        <v>#N/A</v>
      </c>
      <c r="V190" s="103" t="e">
        <f t="shared" ca="1" si="4"/>
        <v>#N/A</v>
      </c>
      <c r="W190" s="103"/>
      <c r="X190" s="97" t="e">
        <f t="shared" ca="1" si="5"/>
        <v>#N/A</v>
      </c>
    </row>
    <row r="191" spans="1:24" x14ac:dyDescent="0.25">
      <c r="A191" s="98">
        <v>186</v>
      </c>
      <c r="B191" s="124">
        <f ca="1">COUNTIF(Casalta!A:A,Rank!A191)</f>
        <v>0</v>
      </c>
      <c r="C191" s="98" t="e">
        <f ca="1">+VLOOKUP($A191,Casalta!A:C,2,0)</f>
        <v>#N/A</v>
      </c>
      <c r="D191" s="99" t="e">
        <f ca="1">+VLOOKUP($A191,Casalta!$A:$AE,3,0)</f>
        <v>#N/A</v>
      </c>
      <c r="E191" s="99" t="e">
        <f ca="1">+VLOOKUP($A191,Casalta!$A:$AE,4,0)</f>
        <v>#N/A</v>
      </c>
      <c r="F191" s="99" t="e">
        <f ca="1">+VLOOKUP($A191,Casalta!$A:$AE,7,0)</f>
        <v>#N/A</v>
      </c>
      <c r="G191" s="99" t="e">
        <f ca="1">+VLOOKUP($A191,Casalta!$A:$AE,6,0)</f>
        <v>#N/A</v>
      </c>
      <c r="H191" s="98" t="e">
        <f ca="1">+VLOOKUP($A191,Casalta!$A:$AE,18,0)</f>
        <v>#N/A</v>
      </c>
      <c r="I191" s="98" t="e">
        <f ca="1">+VLOOKUP($A191,Casalta!$A:$AE,19,0)</f>
        <v>#N/A</v>
      </c>
      <c r="J191" s="98" t="e">
        <f ca="1">+VLOOKUP($A191,Casalta!$A:$AE,20,0)</f>
        <v>#N/A</v>
      </c>
      <c r="K191" s="100" t="e">
        <f ca="1">+VLOOKUP($A191,Casalta!$A:$AE,10,0)</f>
        <v>#N/A</v>
      </c>
      <c r="L191" s="100" t="e">
        <f ca="1">+VLOOKUP($A191,Casalta!$A:$AE,14,0)</f>
        <v>#N/A</v>
      </c>
      <c r="M191" s="98" t="e">
        <f ca="1">+VLOOKUP($A191,Casalta!$A:$AE,9,0)</f>
        <v>#N/A</v>
      </c>
      <c r="N191" s="98" t="e">
        <f ca="1">+VLOOKUP($A191,Casalta!$A:$AE,23,0)</f>
        <v>#N/A</v>
      </c>
      <c r="O191" s="98" t="e">
        <f ca="1">+VLOOKUP($A191,Casalta!$A:$AE,25,0)</f>
        <v>#N/A</v>
      </c>
      <c r="P191" s="101" t="e">
        <f ca="1">+VLOOKUP($A191,Casalta!$A:$AE,26,0)</f>
        <v>#N/A</v>
      </c>
      <c r="Q191" s="102" t="e">
        <f ca="1">+VLOOKUP($A191,Casalta!$A:$AE,27,0)</f>
        <v>#N/A</v>
      </c>
      <c r="R191" s="98" t="e">
        <f ca="1">+VLOOKUP($A191,Casalta!$A:$AE,28,0)</f>
        <v>#N/A</v>
      </c>
      <c r="S191" s="103" t="e">
        <f ca="1">+VLOOKUP($A191,Casalta!$A:$AE,29,0)</f>
        <v>#N/A</v>
      </c>
      <c r="T191" s="98" t="str">
        <f ca="1">IFERROR(VLOOKUP($A191,Casalta!$A:$AE,31,0),"")</f>
        <v/>
      </c>
      <c r="U191" s="98" t="e">
        <f ca="1">+VLOOKUP(C191,ZAP!A$2:D284,4,0)</f>
        <v>#N/A</v>
      </c>
      <c r="V191" s="103" t="e">
        <f t="shared" ca="1" si="4"/>
        <v>#N/A</v>
      </c>
      <c r="W191" s="103"/>
      <c r="X191" s="97" t="e">
        <f t="shared" ca="1" si="5"/>
        <v>#N/A</v>
      </c>
    </row>
    <row r="192" spans="1:24" x14ac:dyDescent="0.25">
      <c r="A192" s="98">
        <v>187</v>
      </c>
      <c r="B192" s="124">
        <f ca="1">COUNTIF(Casalta!A:A,Rank!A192)</f>
        <v>0</v>
      </c>
      <c r="C192" s="98" t="e">
        <f ca="1">+VLOOKUP($A192,Casalta!A:C,2,0)</f>
        <v>#N/A</v>
      </c>
      <c r="D192" s="99" t="e">
        <f ca="1">+VLOOKUP($A192,Casalta!$A:$AE,3,0)</f>
        <v>#N/A</v>
      </c>
      <c r="E192" s="99" t="e">
        <f ca="1">+VLOOKUP($A192,Casalta!$A:$AE,4,0)</f>
        <v>#N/A</v>
      </c>
      <c r="F192" s="99" t="e">
        <f ca="1">+VLOOKUP($A192,Casalta!$A:$AE,7,0)</f>
        <v>#N/A</v>
      </c>
      <c r="G192" s="99" t="e">
        <f ca="1">+VLOOKUP($A192,Casalta!$A:$AE,6,0)</f>
        <v>#N/A</v>
      </c>
      <c r="H192" s="98" t="e">
        <f ca="1">+VLOOKUP($A192,Casalta!$A:$AE,18,0)</f>
        <v>#N/A</v>
      </c>
      <c r="I192" s="98" t="e">
        <f ca="1">+VLOOKUP($A192,Casalta!$A:$AE,19,0)</f>
        <v>#N/A</v>
      </c>
      <c r="J192" s="98" t="e">
        <f ca="1">+VLOOKUP($A192,Casalta!$A:$AE,20,0)</f>
        <v>#N/A</v>
      </c>
      <c r="K192" s="100" t="e">
        <f ca="1">+VLOOKUP($A192,Casalta!$A:$AE,10,0)</f>
        <v>#N/A</v>
      </c>
      <c r="L192" s="100" t="e">
        <f ca="1">+VLOOKUP($A192,Casalta!$A:$AE,14,0)</f>
        <v>#N/A</v>
      </c>
      <c r="M192" s="98" t="e">
        <f ca="1">+VLOOKUP($A192,Casalta!$A:$AE,9,0)</f>
        <v>#N/A</v>
      </c>
      <c r="N192" s="98" t="e">
        <f ca="1">+VLOOKUP($A192,Casalta!$A:$AE,23,0)</f>
        <v>#N/A</v>
      </c>
      <c r="O192" s="98" t="e">
        <f ca="1">+VLOOKUP($A192,Casalta!$A:$AE,25,0)</f>
        <v>#N/A</v>
      </c>
      <c r="P192" s="101" t="e">
        <f ca="1">+VLOOKUP($A192,Casalta!$A:$AE,26,0)</f>
        <v>#N/A</v>
      </c>
      <c r="Q192" s="102" t="e">
        <f ca="1">+VLOOKUP($A192,Casalta!$A:$AE,27,0)</f>
        <v>#N/A</v>
      </c>
      <c r="R192" s="98" t="e">
        <f ca="1">+VLOOKUP($A192,Casalta!$A:$AE,28,0)</f>
        <v>#N/A</v>
      </c>
      <c r="S192" s="103" t="e">
        <f ca="1">+VLOOKUP($A192,Casalta!$A:$AE,29,0)</f>
        <v>#N/A</v>
      </c>
      <c r="T192" s="98" t="str">
        <f ca="1">IFERROR(VLOOKUP($A192,Casalta!$A:$AE,31,0),"")</f>
        <v/>
      </c>
      <c r="U192" s="98" t="e">
        <f ca="1">+VLOOKUP(C192,ZAP!A$2:D285,4,0)</f>
        <v>#N/A</v>
      </c>
      <c r="V192" s="103" t="e">
        <f t="shared" ca="1" si="4"/>
        <v>#N/A</v>
      </c>
      <c r="W192" s="103"/>
      <c r="X192" s="97" t="e">
        <f t="shared" ca="1" si="5"/>
        <v>#N/A</v>
      </c>
    </row>
    <row r="193" spans="1:24" x14ac:dyDescent="0.25">
      <c r="A193" s="98">
        <v>188</v>
      </c>
      <c r="B193" s="124">
        <f ca="1">COUNTIF(Casalta!A:A,Rank!A193)</f>
        <v>0</v>
      </c>
      <c r="C193" s="98" t="e">
        <f ca="1">+VLOOKUP($A193,Casalta!A:C,2,0)</f>
        <v>#N/A</v>
      </c>
      <c r="D193" s="99" t="e">
        <f ca="1">+VLOOKUP($A193,Casalta!$A:$AE,3,0)</f>
        <v>#N/A</v>
      </c>
      <c r="E193" s="99" t="e">
        <f ca="1">+VLOOKUP($A193,Casalta!$A:$AE,4,0)</f>
        <v>#N/A</v>
      </c>
      <c r="F193" s="99" t="e">
        <f ca="1">+VLOOKUP($A193,Casalta!$A:$AE,7,0)</f>
        <v>#N/A</v>
      </c>
      <c r="G193" s="99" t="e">
        <f ca="1">+VLOOKUP($A193,Casalta!$A:$AE,6,0)</f>
        <v>#N/A</v>
      </c>
      <c r="H193" s="98" t="e">
        <f ca="1">+VLOOKUP($A193,Casalta!$A:$AE,18,0)</f>
        <v>#N/A</v>
      </c>
      <c r="I193" s="98" t="e">
        <f ca="1">+VLOOKUP($A193,Casalta!$A:$AE,19,0)</f>
        <v>#N/A</v>
      </c>
      <c r="J193" s="98" t="e">
        <f ca="1">+VLOOKUP($A193,Casalta!$A:$AE,20,0)</f>
        <v>#N/A</v>
      </c>
      <c r="K193" s="100" t="e">
        <f ca="1">+VLOOKUP($A193,Casalta!$A:$AE,10,0)</f>
        <v>#N/A</v>
      </c>
      <c r="L193" s="100" t="e">
        <f ca="1">+VLOOKUP($A193,Casalta!$A:$AE,14,0)</f>
        <v>#N/A</v>
      </c>
      <c r="M193" s="98" t="e">
        <f ca="1">+VLOOKUP($A193,Casalta!$A:$AE,9,0)</f>
        <v>#N/A</v>
      </c>
      <c r="N193" s="98" t="e">
        <f ca="1">+VLOOKUP($A193,Casalta!$A:$AE,23,0)</f>
        <v>#N/A</v>
      </c>
      <c r="O193" s="98" t="e">
        <f ca="1">+VLOOKUP($A193,Casalta!$A:$AE,25,0)</f>
        <v>#N/A</v>
      </c>
      <c r="P193" s="101" t="e">
        <f ca="1">+VLOOKUP($A193,Casalta!$A:$AE,26,0)</f>
        <v>#N/A</v>
      </c>
      <c r="Q193" s="102" t="e">
        <f ca="1">+VLOOKUP($A193,Casalta!$A:$AE,27,0)</f>
        <v>#N/A</v>
      </c>
      <c r="R193" s="98" t="e">
        <f ca="1">+VLOOKUP($A193,Casalta!$A:$AE,28,0)</f>
        <v>#N/A</v>
      </c>
      <c r="S193" s="103" t="e">
        <f ca="1">+VLOOKUP($A193,Casalta!$A:$AE,29,0)</f>
        <v>#N/A</v>
      </c>
      <c r="T193" s="98" t="str">
        <f ca="1">IFERROR(VLOOKUP($A193,Casalta!$A:$AE,31,0),"")</f>
        <v/>
      </c>
      <c r="U193" s="98" t="e">
        <f ca="1">+VLOOKUP(C193,ZAP!A$2:D286,4,0)</f>
        <v>#N/A</v>
      </c>
      <c r="V193" s="103" t="e">
        <f t="shared" ca="1" si="4"/>
        <v>#N/A</v>
      </c>
      <c r="W193" s="103"/>
      <c r="X193" s="97" t="e">
        <f t="shared" ca="1" si="5"/>
        <v>#N/A</v>
      </c>
    </row>
    <row r="194" spans="1:24" x14ac:dyDescent="0.25">
      <c r="A194" s="98">
        <v>189</v>
      </c>
      <c r="B194" s="124">
        <f ca="1">COUNTIF(Casalta!A:A,Rank!A194)</f>
        <v>0</v>
      </c>
      <c r="C194" s="98" t="e">
        <f ca="1">+VLOOKUP($A194,Casalta!A:C,2,0)</f>
        <v>#N/A</v>
      </c>
      <c r="D194" s="99" t="e">
        <f ca="1">+VLOOKUP($A194,Casalta!$A:$AE,3,0)</f>
        <v>#N/A</v>
      </c>
      <c r="E194" s="99" t="e">
        <f ca="1">+VLOOKUP($A194,Casalta!$A:$AE,4,0)</f>
        <v>#N/A</v>
      </c>
      <c r="F194" s="99" t="e">
        <f ca="1">+VLOOKUP($A194,Casalta!$A:$AE,7,0)</f>
        <v>#N/A</v>
      </c>
      <c r="G194" s="99" t="e">
        <f ca="1">+VLOOKUP($A194,Casalta!$A:$AE,6,0)</f>
        <v>#N/A</v>
      </c>
      <c r="H194" s="98" t="e">
        <f ca="1">+VLOOKUP($A194,Casalta!$A:$AE,18,0)</f>
        <v>#N/A</v>
      </c>
      <c r="I194" s="98" t="e">
        <f ca="1">+VLOOKUP($A194,Casalta!$A:$AE,19,0)</f>
        <v>#N/A</v>
      </c>
      <c r="J194" s="98" t="e">
        <f ca="1">+VLOOKUP($A194,Casalta!$A:$AE,20,0)</f>
        <v>#N/A</v>
      </c>
      <c r="K194" s="100" t="e">
        <f ca="1">+VLOOKUP($A194,Casalta!$A:$AE,10,0)</f>
        <v>#N/A</v>
      </c>
      <c r="L194" s="100" t="e">
        <f ca="1">+VLOOKUP($A194,Casalta!$A:$AE,14,0)</f>
        <v>#N/A</v>
      </c>
      <c r="M194" s="98" t="e">
        <f ca="1">+VLOOKUP($A194,Casalta!$A:$AE,9,0)</f>
        <v>#N/A</v>
      </c>
      <c r="N194" s="98" t="e">
        <f ca="1">+VLOOKUP($A194,Casalta!$A:$AE,23,0)</f>
        <v>#N/A</v>
      </c>
      <c r="O194" s="98" t="e">
        <f ca="1">+VLOOKUP($A194,Casalta!$A:$AE,25,0)</f>
        <v>#N/A</v>
      </c>
      <c r="P194" s="101" t="e">
        <f ca="1">+VLOOKUP($A194,Casalta!$A:$AE,26,0)</f>
        <v>#N/A</v>
      </c>
      <c r="Q194" s="102" t="e">
        <f ca="1">+VLOOKUP($A194,Casalta!$A:$AE,27,0)</f>
        <v>#N/A</v>
      </c>
      <c r="R194" s="98" t="e">
        <f ca="1">+VLOOKUP($A194,Casalta!$A:$AE,28,0)</f>
        <v>#N/A</v>
      </c>
      <c r="S194" s="103" t="e">
        <f ca="1">+VLOOKUP($A194,Casalta!$A:$AE,29,0)</f>
        <v>#N/A</v>
      </c>
      <c r="T194" s="98" t="str">
        <f ca="1">IFERROR(VLOOKUP($A194,Casalta!$A:$AE,31,0),"")</f>
        <v/>
      </c>
      <c r="U194" s="98" t="e">
        <f ca="1">+VLOOKUP(C194,ZAP!A$2:D287,4,0)</f>
        <v>#N/A</v>
      </c>
      <c r="V194" s="103" t="e">
        <f t="shared" ca="1" si="4"/>
        <v>#N/A</v>
      </c>
      <c r="W194" s="103"/>
      <c r="X194" s="97" t="e">
        <f t="shared" ca="1" si="5"/>
        <v>#N/A</v>
      </c>
    </row>
    <row r="195" spans="1:24" x14ac:dyDescent="0.25">
      <c r="A195" s="98">
        <v>190</v>
      </c>
      <c r="B195" s="124">
        <f ca="1">COUNTIF(Casalta!A:A,Rank!A195)</f>
        <v>0</v>
      </c>
      <c r="C195" s="98" t="e">
        <f ca="1">+VLOOKUP($A195,Casalta!A:C,2,0)</f>
        <v>#N/A</v>
      </c>
      <c r="D195" s="99" t="e">
        <f ca="1">+VLOOKUP($A195,Casalta!$A:$AE,3,0)</f>
        <v>#N/A</v>
      </c>
      <c r="E195" s="99" t="e">
        <f ca="1">+VLOOKUP($A195,Casalta!$A:$AE,4,0)</f>
        <v>#N/A</v>
      </c>
      <c r="F195" s="99" t="e">
        <f ca="1">+VLOOKUP($A195,Casalta!$A:$AE,7,0)</f>
        <v>#N/A</v>
      </c>
      <c r="G195" s="99" t="e">
        <f ca="1">+VLOOKUP($A195,Casalta!$A:$AE,6,0)</f>
        <v>#N/A</v>
      </c>
      <c r="H195" s="98" t="e">
        <f ca="1">+VLOOKUP($A195,Casalta!$A:$AE,18,0)</f>
        <v>#N/A</v>
      </c>
      <c r="I195" s="98" t="e">
        <f ca="1">+VLOOKUP($A195,Casalta!$A:$AE,19,0)</f>
        <v>#N/A</v>
      </c>
      <c r="J195" s="98" t="e">
        <f ca="1">+VLOOKUP($A195,Casalta!$A:$AE,20,0)</f>
        <v>#N/A</v>
      </c>
      <c r="K195" s="100" t="e">
        <f ca="1">+VLOOKUP($A195,Casalta!$A:$AE,10,0)</f>
        <v>#N/A</v>
      </c>
      <c r="L195" s="100" t="e">
        <f ca="1">+VLOOKUP($A195,Casalta!$A:$AE,14,0)</f>
        <v>#N/A</v>
      </c>
      <c r="M195" s="98" t="e">
        <f ca="1">+VLOOKUP($A195,Casalta!$A:$AE,9,0)</f>
        <v>#N/A</v>
      </c>
      <c r="N195" s="98" t="e">
        <f ca="1">+VLOOKUP($A195,Casalta!$A:$AE,23,0)</f>
        <v>#N/A</v>
      </c>
      <c r="O195" s="98" t="e">
        <f ca="1">+VLOOKUP($A195,Casalta!$A:$AE,25,0)</f>
        <v>#N/A</v>
      </c>
      <c r="P195" s="101" t="e">
        <f ca="1">+VLOOKUP($A195,Casalta!$A:$AE,26,0)</f>
        <v>#N/A</v>
      </c>
      <c r="Q195" s="102" t="e">
        <f ca="1">+VLOOKUP($A195,Casalta!$A:$AE,27,0)</f>
        <v>#N/A</v>
      </c>
      <c r="R195" s="98" t="e">
        <f ca="1">+VLOOKUP($A195,Casalta!$A:$AE,28,0)</f>
        <v>#N/A</v>
      </c>
      <c r="S195" s="103" t="e">
        <f ca="1">+VLOOKUP($A195,Casalta!$A:$AE,29,0)</f>
        <v>#N/A</v>
      </c>
      <c r="T195" s="98" t="str">
        <f ca="1">IFERROR(VLOOKUP($A195,Casalta!$A:$AE,31,0),"")</f>
        <v/>
      </c>
      <c r="U195" s="98" t="e">
        <f ca="1">+VLOOKUP(C195,ZAP!A$2:D288,4,0)</f>
        <v>#N/A</v>
      </c>
      <c r="V195" s="103" t="e">
        <f t="shared" ca="1" si="4"/>
        <v>#N/A</v>
      </c>
      <c r="W195" s="103"/>
      <c r="X195" s="97" t="e">
        <f t="shared" ca="1" si="5"/>
        <v>#N/A</v>
      </c>
    </row>
    <row r="196" spans="1:24" x14ac:dyDescent="0.25">
      <c r="A196" s="98">
        <v>191</v>
      </c>
      <c r="B196" s="124">
        <f ca="1">COUNTIF(Casalta!A:A,Rank!A196)</f>
        <v>0</v>
      </c>
      <c r="C196" s="98" t="e">
        <f ca="1">+VLOOKUP($A196,Casalta!A:C,2,0)</f>
        <v>#N/A</v>
      </c>
      <c r="D196" s="99" t="e">
        <f ca="1">+VLOOKUP($A196,Casalta!$A:$AE,3,0)</f>
        <v>#N/A</v>
      </c>
      <c r="E196" s="99" t="e">
        <f ca="1">+VLOOKUP($A196,Casalta!$A:$AE,4,0)</f>
        <v>#N/A</v>
      </c>
      <c r="F196" s="99" t="e">
        <f ca="1">+VLOOKUP($A196,Casalta!$A:$AE,7,0)</f>
        <v>#N/A</v>
      </c>
      <c r="G196" s="99" t="e">
        <f ca="1">+VLOOKUP($A196,Casalta!$A:$AE,6,0)</f>
        <v>#N/A</v>
      </c>
      <c r="H196" s="98" t="e">
        <f ca="1">+VLOOKUP($A196,Casalta!$A:$AE,18,0)</f>
        <v>#N/A</v>
      </c>
      <c r="I196" s="98" t="e">
        <f ca="1">+VLOOKUP($A196,Casalta!$A:$AE,19,0)</f>
        <v>#N/A</v>
      </c>
      <c r="J196" s="98" t="e">
        <f ca="1">+VLOOKUP($A196,Casalta!$A:$AE,20,0)</f>
        <v>#N/A</v>
      </c>
      <c r="K196" s="100" t="e">
        <f ca="1">+VLOOKUP($A196,Casalta!$A:$AE,10,0)</f>
        <v>#N/A</v>
      </c>
      <c r="L196" s="100" t="e">
        <f ca="1">+VLOOKUP($A196,Casalta!$A:$AE,14,0)</f>
        <v>#N/A</v>
      </c>
      <c r="M196" s="98" t="e">
        <f ca="1">+VLOOKUP($A196,Casalta!$A:$AE,9,0)</f>
        <v>#N/A</v>
      </c>
      <c r="N196" s="98" t="e">
        <f ca="1">+VLOOKUP($A196,Casalta!$A:$AE,23,0)</f>
        <v>#N/A</v>
      </c>
      <c r="O196" s="98" t="e">
        <f ca="1">+VLOOKUP($A196,Casalta!$A:$AE,25,0)</f>
        <v>#N/A</v>
      </c>
      <c r="P196" s="101" t="e">
        <f ca="1">+VLOOKUP($A196,Casalta!$A:$AE,26,0)</f>
        <v>#N/A</v>
      </c>
      <c r="Q196" s="102" t="e">
        <f ca="1">+VLOOKUP($A196,Casalta!$A:$AE,27,0)</f>
        <v>#N/A</v>
      </c>
      <c r="R196" s="98" t="e">
        <f ca="1">+VLOOKUP($A196,Casalta!$A:$AE,28,0)</f>
        <v>#N/A</v>
      </c>
      <c r="S196" s="103" t="e">
        <f ca="1">+VLOOKUP($A196,Casalta!$A:$AE,29,0)</f>
        <v>#N/A</v>
      </c>
      <c r="T196" s="98" t="str">
        <f ca="1">IFERROR(VLOOKUP($A196,Casalta!$A:$AE,31,0),"")</f>
        <v/>
      </c>
      <c r="U196" s="98" t="e">
        <f ca="1">+VLOOKUP(C196,ZAP!A$2:D289,4,0)</f>
        <v>#N/A</v>
      </c>
      <c r="V196" s="103" t="e">
        <f t="shared" ca="1" si="4"/>
        <v>#N/A</v>
      </c>
      <c r="W196" s="103"/>
      <c r="X196" s="97" t="e">
        <f t="shared" ca="1" si="5"/>
        <v>#N/A</v>
      </c>
    </row>
    <row r="197" spans="1:24" x14ac:dyDescent="0.25">
      <c r="A197" s="98">
        <v>192</v>
      </c>
      <c r="B197" s="124">
        <f ca="1">COUNTIF(Casalta!A:A,Rank!A197)</f>
        <v>0</v>
      </c>
      <c r="C197" s="98" t="e">
        <f ca="1">+VLOOKUP($A197,Casalta!A:C,2,0)</f>
        <v>#N/A</v>
      </c>
      <c r="D197" s="99" t="e">
        <f ca="1">+VLOOKUP($A197,Casalta!$A:$AE,3,0)</f>
        <v>#N/A</v>
      </c>
      <c r="E197" s="99" t="e">
        <f ca="1">+VLOOKUP($A197,Casalta!$A:$AE,4,0)</f>
        <v>#N/A</v>
      </c>
      <c r="F197" s="99" t="e">
        <f ca="1">+VLOOKUP($A197,Casalta!$A:$AE,7,0)</f>
        <v>#N/A</v>
      </c>
      <c r="G197" s="99" t="e">
        <f ca="1">+VLOOKUP($A197,Casalta!$A:$AE,6,0)</f>
        <v>#N/A</v>
      </c>
      <c r="H197" s="98" t="e">
        <f ca="1">+VLOOKUP($A197,Casalta!$A:$AE,18,0)</f>
        <v>#N/A</v>
      </c>
      <c r="I197" s="98" t="e">
        <f ca="1">+VLOOKUP($A197,Casalta!$A:$AE,19,0)</f>
        <v>#N/A</v>
      </c>
      <c r="J197" s="98" t="e">
        <f ca="1">+VLOOKUP($A197,Casalta!$A:$AE,20,0)</f>
        <v>#N/A</v>
      </c>
      <c r="K197" s="100" t="e">
        <f ca="1">+VLOOKUP($A197,Casalta!$A:$AE,10,0)</f>
        <v>#N/A</v>
      </c>
      <c r="L197" s="100" t="e">
        <f ca="1">+VLOOKUP($A197,Casalta!$A:$AE,14,0)</f>
        <v>#N/A</v>
      </c>
      <c r="M197" s="98" t="e">
        <f ca="1">+VLOOKUP($A197,Casalta!$A:$AE,9,0)</f>
        <v>#N/A</v>
      </c>
      <c r="N197" s="98" t="e">
        <f ca="1">+VLOOKUP($A197,Casalta!$A:$AE,23,0)</f>
        <v>#N/A</v>
      </c>
      <c r="O197" s="98" t="e">
        <f ca="1">+VLOOKUP($A197,Casalta!$A:$AE,25,0)</f>
        <v>#N/A</v>
      </c>
      <c r="P197" s="101" t="e">
        <f ca="1">+VLOOKUP($A197,Casalta!$A:$AE,26,0)</f>
        <v>#N/A</v>
      </c>
      <c r="Q197" s="102" t="e">
        <f ca="1">+VLOOKUP($A197,Casalta!$A:$AE,27,0)</f>
        <v>#N/A</v>
      </c>
      <c r="R197" s="98" t="e">
        <f ca="1">+VLOOKUP($A197,Casalta!$A:$AE,28,0)</f>
        <v>#N/A</v>
      </c>
      <c r="S197" s="103" t="e">
        <f ca="1">+VLOOKUP($A197,Casalta!$A:$AE,29,0)</f>
        <v>#N/A</v>
      </c>
      <c r="T197" s="98" t="str">
        <f ca="1">IFERROR(VLOOKUP($A197,Casalta!$A:$AE,31,0),"")</f>
        <v/>
      </c>
      <c r="U197" s="98" t="e">
        <f ca="1">+VLOOKUP(C197,ZAP!A$2:D290,4,0)</f>
        <v>#N/A</v>
      </c>
      <c r="V197" s="103" t="e">
        <f t="shared" ca="1" si="4"/>
        <v>#N/A</v>
      </c>
      <c r="W197" s="103"/>
      <c r="X197" s="97" t="e">
        <f t="shared" ca="1" si="5"/>
        <v>#N/A</v>
      </c>
    </row>
    <row r="198" spans="1:24" x14ac:dyDescent="0.25">
      <c r="A198" s="98">
        <v>193</v>
      </c>
      <c r="B198" s="124">
        <f ca="1">COUNTIF(Casalta!A:A,Rank!A198)</f>
        <v>0</v>
      </c>
      <c r="C198" s="98" t="e">
        <f ca="1">+VLOOKUP($A198,Casalta!A:C,2,0)</f>
        <v>#N/A</v>
      </c>
      <c r="D198" s="99" t="e">
        <f ca="1">+VLOOKUP($A198,Casalta!$A:$AE,3,0)</f>
        <v>#N/A</v>
      </c>
      <c r="E198" s="99" t="e">
        <f ca="1">+VLOOKUP($A198,Casalta!$A:$AE,4,0)</f>
        <v>#N/A</v>
      </c>
      <c r="F198" s="99" t="e">
        <f ca="1">+VLOOKUP($A198,Casalta!$A:$AE,7,0)</f>
        <v>#N/A</v>
      </c>
      <c r="G198" s="99" t="e">
        <f ca="1">+VLOOKUP($A198,Casalta!$A:$AE,6,0)</f>
        <v>#N/A</v>
      </c>
      <c r="H198" s="98" t="e">
        <f ca="1">+VLOOKUP($A198,Casalta!$A:$AE,18,0)</f>
        <v>#N/A</v>
      </c>
      <c r="I198" s="98" t="e">
        <f ca="1">+VLOOKUP($A198,Casalta!$A:$AE,19,0)</f>
        <v>#N/A</v>
      </c>
      <c r="J198" s="98" t="e">
        <f ca="1">+VLOOKUP($A198,Casalta!$A:$AE,20,0)</f>
        <v>#N/A</v>
      </c>
      <c r="K198" s="100" t="e">
        <f ca="1">+VLOOKUP($A198,Casalta!$A:$AE,10,0)</f>
        <v>#N/A</v>
      </c>
      <c r="L198" s="100" t="e">
        <f ca="1">+VLOOKUP($A198,Casalta!$A:$AE,14,0)</f>
        <v>#N/A</v>
      </c>
      <c r="M198" s="98" t="e">
        <f ca="1">+VLOOKUP($A198,Casalta!$A:$AE,9,0)</f>
        <v>#N/A</v>
      </c>
      <c r="N198" s="98" t="e">
        <f ca="1">+VLOOKUP($A198,Casalta!$A:$AE,23,0)</f>
        <v>#N/A</v>
      </c>
      <c r="O198" s="98" t="e">
        <f ca="1">+VLOOKUP($A198,Casalta!$A:$AE,25,0)</f>
        <v>#N/A</v>
      </c>
      <c r="P198" s="101" t="e">
        <f ca="1">+VLOOKUP($A198,Casalta!$A:$AE,26,0)</f>
        <v>#N/A</v>
      </c>
      <c r="Q198" s="102" t="e">
        <f ca="1">+VLOOKUP($A198,Casalta!$A:$AE,27,0)</f>
        <v>#N/A</v>
      </c>
      <c r="R198" s="98" t="e">
        <f ca="1">+VLOOKUP($A198,Casalta!$A:$AE,28,0)</f>
        <v>#N/A</v>
      </c>
      <c r="S198" s="103" t="e">
        <f ca="1">+VLOOKUP($A198,Casalta!$A:$AE,29,0)</f>
        <v>#N/A</v>
      </c>
      <c r="T198" s="98" t="str">
        <f ca="1">IFERROR(VLOOKUP($A198,Casalta!$A:$AE,31,0),"")</f>
        <v/>
      </c>
      <c r="U198" s="98" t="e">
        <f ca="1">+VLOOKUP(C198,ZAP!A$2:D291,4,0)</f>
        <v>#N/A</v>
      </c>
      <c r="V198" s="103" t="e">
        <f t="shared" ca="1" si="4"/>
        <v>#N/A</v>
      </c>
      <c r="W198" s="103"/>
      <c r="X198" s="97" t="e">
        <f t="shared" ca="1" si="5"/>
        <v>#N/A</v>
      </c>
    </row>
    <row r="199" spans="1:24" x14ac:dyDescent="0.25">
      <c r="A199" s="98">
        <v>194</v>
      </c>
      <c r="B199" s="124">
        <f ca="1">COUNTIF(Casalta!A:A,Rank!A199)</f>
        <v>0</v>
      </c>
      <c r="C199" s="98" t="e">
        <f ca="1">+VLOOKUP($A199,Casalta!A:C,2,0)</f>
        <v>#N/A</v>
      </c>
      <c r="D199" s="99" t="e">
        <f ca="1">+VLOOKUP($A199,Casalta!$A:$AE,3,0)</f>
        <v>#N/A</v>
      </c>
      <c r="E199" s="99" t="e">
        <f ca="1">+VLOOKUP($A199,Casalta!$A:$AE,4,0)</f>
        <v>#N/A</v>
      </c>
      <c r="F199" s="99" t="e">
        <f ca="1">+VLOOKUP($A199,Casalta!$A:$AE,7,0)</f>
        <v>#N/A</v>
      </c>
      <c r="G199" s="99" t="e">
        <f ca="1">+VLOOKUP($A199,Casalta!$A:$AE,6,0)</f>
        <v>#N/A</v>
      </c>
      <c r="H199" s="98" t="e">
        <f ca="1">+VLOOKUP($A199,Casalta!$A:$AE,18,0)</f>
        <v>#N/A</v>
      </c>
      <c r="I199" s="98" t="e">
        <f ca="1">+VLOOKUP($A199,Casalta!$A:$AE,19,0)</f>
        <v>#N/A</v>
      </c>
      <c r="J199" s="98" t="e">
        <f ca="1">+VLOOKUP($A199,Casalta!$A:$AE,20,0)</f>
        <v>#N/A</v>
      </c>
      <c r="K199" s="100" t="e">
        <f ca="1">+VLOOKUP($A199,Casalta!$A:$AE,10,0)</f>
        <v>#N/A</v>
      </c>
      <c r="L199" s="100" t="e">
        <f ca="1">+VLOOKUP($A199,Casalta!$A:$AE,14,0)</f>
        <v>#N/A</v>
      </c>
      <c r="M199" s="98" t="e">
        <f ca="1">+VLOOKUP($A199,Casalta!$A:$AE,9,0)</f>
        <v>#N/A</v>
      </c>
      <c r="N199" s="98" t="e">
        <f ca="1">+VLOOKUP($A199,Casalta!$A:$AE,23,0)</f>
        <v>#N/A</v>
      </c>
      <c r="O199" s="98" t="e">
        <f ca="1">+VLOOKUP($A199,Casalta!$A:$AE,25,0)</f>
        <v>#N/A</v>
      </c>
      <c r="P199" s="101" t="e">
        <f ca="1">+VLOOKUP($A199,Casalta!$A:$AE,26,0)</f>
        <v>#N/A</v>
      </c>
      <c r="Q199" s="102" t="e">
        <f ca="1">+VLOOKUP($A199,Casalta!$A:$AE,27,0)</f>
        <v>#N/A</v>
      </c>
      <c r="R199" s="98" t="e">
        <f ca="1">+VLOOKUP($A199,Casalta!$A:$AE,28,0)</f>
        <v>#N/A</v>
      </c>
      <c r="S199" s="103" t="e">
        <f ca="1">+VLOOKUP($A199,Casalta!$A:$AE,29,0)</f>
        <v>#N/A</v>
      </c>
      <c r="T199" s="98" t="str">
        <f ca="1">IFERROR(VLOOKUP($A199,Casalta!$A:$AE,31,0),"")</f>
        <v/>
      </c>
      <c r="U199" s="98" t="e">
        <f ca="1">+VLOOKUP(C199,ZAP!A$2:D292,4,0)</f>
        <v>#N/A</v>
      </c>
      <c r="V199" s="103" t="e">
        <f t="shared" ref="V199:V262" ca="1" si="6">+M199*$V$3</f>
        <v>#N/A</v>
      </c>
      <c r="W199" s="103"/>
      <c r="X199" s="97" t="e">
        <f t="shared" ref="X199:X262" ca="1" si="7">+$X$4&amp;C199</f>
        <v>#N/A</v>
      </c>
    </row>
    <row r="200" spans="1:24" x14ac:dyDescent="0.25">
      <c r="A200" s="98">
        <v>195</v>
      </c>
      <c r="B200" s="124">
        <f ca="1">COUNTIF(Casalta!A:A,Rank!A200)</f>
        <v>0</v>
      </c>
      <c r="C200" s="98" t="e">
        <f ca="1">+VLOOKUP($A200,Casalta!A:C,2,0)</f>
        <v>#N/A</v>
      </c>
      <c r="D200" s="99" t="e">
        <f ca="1">+VLOOKUP($A200,Casalta!$A:$AE,3,0)</f>
        <v>#N/A</v>
      </c>
      <c r="E200" s="99" t="e">
        <f ca="1">+VLOOKUP($A200,Casalta!$A:$AE,4,0)</f>
        <v>#N/A</v>
      </c>
      <c r="F200" s="99" t="e">
        <f ca="1">+VLOOKUP($A200,Casalta!$A:$AE,7,0)</f>
        <v>#N/A</v>
      </c>
      <c r="G200" s="99" t="e">
        <f ca="1">+VLOOKUP($A200,Casalta!$A:$AE,6,0)</f>
        <v>#N/A</v>
      </c>
      <c r="H200" s="98" t="e">
        <f ca="1">+VLOOKUP($A200,Casalta!$A:$AE,18,0)</f>
        <v>#N/A</v>
      </c>
      <c r="I200" s="98" t="e">
        <f ca="1">+VLOOKUP($A200,Casalta!$A:$AE,19,0)</f>
        <v>#N/A</v>
      </c>
      <c r="J200" s="98" t="e">
        <f ca="1">+VLOOKUP($A200,Casalta!$A:$AE,20,0)</f>
        <v>#N/A</v>
      </c>
      <c r="K200" s="100" t="e">
        <f ca="1">+VLOOKUP($A200,Casalta!$A:$AE,10,0)</f>
        <v>#N/A</v>
      </c>
      <c r="L200" s="100" t="e">
        <f ca="1">+VLOOKUP($A200,Casalta!$A:$AE,14,0)</f>
        <v>#N/A</v>
      </c>
      <c r="M200" s="98" t="e">
        <f ca="1">+VLOOKUP($A200,Casalta!$A:$AE,9,0)</f>
        <v>#N/A</v>
      </c>
      <c r="N200" s="98" t="e">
        <f ca="1">+VLOOKUP($A200,Casalta!$A:$AE,23,0)</f>
        <v>#N/A</v>
      </c>
      <c r="O200" s="98" t="e">
        <f ca="1">+VLOOKUP($A200,Casalta!$A:$AE,25,0)</f>
        <v>#N/A</v>
      </c>
      <c r="P200" s="101" t="e">
        <f ca="1">+VLOOKUP($A200,Casalta!$A:$AE,26,0)</f>
        <v>#N/A</v>
      </c>
      <c r="Q200" s="102" t="e">
        <f ca="1">+VLOOKUP($A200,Casalta!$A:$AE,27,0)</f>
        <v>#N/A</v>
      </c>
      <c r="R200" s="98" t="e">
        <f ca="1">+VLOOKUP($A200,Casalta!$A:$AE,28,0)</f>
        <v>#N/A</v>
      </c>
      <c r="S200" s="103" t="e">
        <f ca="1">+VLOOKUP($A200,Casalta!$A:$AE,29,0)</f>
        <v>#N/A</v>
      </c>
      <c r="T200" s="98" t="str">
        <f ca="1">IFERROR(VLOOKUP($A200,Casalta!$A:$AE,31,0),"")</f>
        <v/>
      </c>
      <c r="U200" s="98" t="e">
        <f ca="1">+VLOOKUP(C200,ZAP!A$2:D293,4,0)</f>
        <v>#N/A</v>
      </c>
      <c r="V200" s="103" t="e">
        <f t="shared" ca="1" si="6"/>
        <v>#N/A</v>
      </c>
      <c r="W200" s="103"/>
      <c r="X200" s="97" t="e">
        <f t="shared" ca="1" si="7"/>
        <v>#N/A</v>
      </c>
    </row>
    <row r="201" spans="1:24" x14ac:dyDescent="0.25">
      <c r="A201" s="98">
        <v>196</v>
      </c>
      <c r="B201" s="124">
        <f ca="1">COUNTIF(Casalta!A:A,Rank!A201)</f>
        <v>0</v>
      </c>
      <c r="C201" s="98" t="e">
        <f ca="1">+VLOOKUP($A201,Casalta!A:C,2,0)</f>
        <v>#N/A</v>
      </c>
      <c r="D201" s="99" t="e">
        <f ca="1">+VLOOKUP($A201,Casalta!$A:$AE,3,0)</f>
        <v>#N/A</v>
      </c>
      <c r="E201" s="99" t="e">
        <f ca="1">+VLOOKUP($A201,Casalta!$A:$AE,4,0)</f>
        <v>#N/A</v>
      </c>
      <c r="F201" s="99" t="e">
        <f ca="1">+VLOOKUP($A201,Casalta!$A:$AE,7,0)</f>
        <v>#N/A</v>
      </c>
      <c r="G201" s="99" t="e">
        <f ca="1">+VLOOKUP($A201,Casalta!$A:$AE,6,0)</f>
        <v>#N/A</v>
      </c>
      <c r="H201" s="98" t="e">
        <f ca="1">+VLOOKUP($A201,Casalta!$A:$AE,18,0)</f>
        <v>#N/A</v>
      </c>
      <c r="I201" s="98" t="e">
        <f ca="1">+VLOOKUP($A201,Casalta!$A:$AE,19,0)</f>
        <v>#N/A</v>
      </c>
      <c r="J201" s="98" t="e">
        <f ca="1">+VLOOKUP($A201,Casalta!$A:$AE,20,0)</f>
        <v>#N/A</v>
      </c>
      <c r="K201" s="100" t="e">
        <f ca="1">+VLOOKUP($A201,Casalta!$A:$AE,10,0)</f>
        <v>#N/A</v>
      </c>
      <c r="L201" s="100" t="e">
        <f ca="1">+VLOOKUP($A201,Casalta!$A:$AE,14,0)</f>
        <v>#N/A</v>
      </c>
      <c r="M201" s="98" t="e">
        <f ca="1">+VLOOKUP($A201,Casalta!$A:$AE,9,0)</f>
        <v>#N/A</v>
      </c>
      <c r="N201" s="98" t="e">
        <f ca="1">+VLOOKUP($A201,Casalta!$A:$AE,23,0)</f>
        <v>#N/A</v>
      </c>
      <c r="O201" s="98" t="e">
        <f ca="1">+VLOOKUP($A201,Casalta!$A:$AE,25,0)</f>
        <v>#N/A</v>
      </c>
      <c r="P201" s="101" t="e">
        <f ca="1">+VLOOKUP($A201,Casalta!$A:$AE,26,0)</f>
        <v>#N/A</v>
      </c>
      <c r="Q201" s="102" t="e">
        <f ca="1">+VLOOKUP($A201,Casalta!$A:$AE,27,0)</f>
        <v>#N/A</v>
      </c>
      <c r="R201" s="98" t="e">
        <f ca="1">+VLOOKUP($A201,Casalta!$A:$AE,28,0)</f>
        <v>#N/A</v>
      </c>
      <c r="S201" s="103" t="e">
        <f ca="1">+VLOOKUP($A201,Casalta!$A:$AE,29,0)</f>
        <v>#N/A</v>
      </c>
      <c r="T201" s="98" t="str">
        <f ca="1">IFERROR(VLOOKUP($A201,Casalta!$A:$AE,31,0),"")</f>
        <v/>
      </c>
      <c r="U201" s="98" t="e">
        <f ca="1">+VLOOKUP(C201,ZAP!A$2:D294,4,0)</f>
        <v>#N/A</v>
      </c>
      <c r="V201" s="103" t="e">
        <f t="shared" ca="1" si="6"/>
        <v>#N/A</v>
      </c>
      <c r="W201" s="103"/>
      <c r="X201" s="97" t="e">
        <f t="shared" ca="1" si="7"/>
        <v>#N/A</v>
      </c>
    </row>
    <row r="202" spans="1:24" x14ac:dyDescent="0.25">
      <c r="A202" s="98">
        <v>197</v>
      </c>
      <c r="B202" s="124">
        <f ca="1">COUNTIF(Casalta!A:A,Rank!A202)</f>
        <v>0</v>
      </c>
      <c r="C202" s="98" t="e">
        <f ca="1">+VLOOKUP($A202,Casalta!A:C,2,0)</f>
        <v>#N/A</v>
      </c>
      <c r="D202" s="99" t="e">
        <f ca="1">+VLOOKUP($A202,Casalta!$A:$AE,3,0)</f>
        <v>#N/A</v>
      </c>
      <c r="E202" s="99" t="e">
        <f ca="1">+VLOOKUP($A202,Casalta!$A:$AE,4,0)</f>
        <v>#N/A</v>
      </c>
      <c r="F202" s="99" t="e">
        <f ca="1">+VLOOKUP($A202,Casalta!$A:$AE,7,0)</f>
        <v>#N/A</v>
      </c>
      <c r="G202" s="99" t="e">
        <f ca="1">+VLOOKUP($A202,Casalta!$A:$AE,6,0)</f>
        <v>#N/A</v>
      </c>
      <c r="H202" s="98" t="e">
        <f ca="1">+VLOOKUP($A202,Casalta!$A:$AE,18,0)</f>
        <v>#N/A</v>
      </c>
      <c r="I202" s="98" t="e">
        <f ca="1">+VLOOKUP($A202,Casalta!$A:$AE,19,0)</f>
        <v>#N/A</v>
      </c>
      <c r="J202" s="98" t="e">
        <f ca="1">+VLOOKUP($A202,Casalta!$A:$AE,20,0)</f>
        <v>#N/A</v>
      </c>
      <c r="K202" s="100" t="e">
        <f ca="1">+VLOOKUP($A202,Casalta!$A:$AE,10,0)</f>
        <v>#N/A</v>
      </c>
      <c r="L202" s="100" t="e">
        <f ca="1">+VLOOKUP($A202,Casalta!$A:$AE,14,0)</f>
        <v>#N/A</v>
      </c>
      <c r="M202" s="98" t="e">
        <f ca="1">+VLOOKUP($A202,Casalta!$A:$AE,9,0)</f>
        <v>#N/A</v>
      </c>
      <c r="N202" s="98" t="e">
        <f ca="1">+VLOOKUP($A202,Casalta!$A:$AE,23,0)</f>
        <v>#N/A</v>
      </c>
      <c r="O202" s="98" t="e">
        <f ca="1">+VLOOKUP($A202,Casalta!$A:$AE,25,0)</f>
        <v>#N/A</v>
      </c>
      <c r="P202" s="101" t="e">
        <f ca="1">+VLOOKUP($A202,Casalta!$A:$AE,26,0)</f>
        <v>#N/A</v>
      </c>
      <c r="Q202" s="102" t="e">
        <f ca="1">+VLOOKUP($A202,Casalta!$A:$AE,27,0)</f>
        <v>#N/A</v>
      </c>
      <c r="R202" s="98" t="e">
        <f ca="1">+VLOOKUP($A202,Casalta!$A:$AE,28,0)</f>
        <v>#N/A</v>
      </c>
      <c r="S202" s="103" t="e">
        <f ca="1">+VLOOKUP($A202,Casalta!$A:$AE,29,0)</f>
        <v>#N/A</v>
      </c>
      <c r="T202" s="98" t="str">
        <f ca="1">IFERROR(VLOOKUP($A202,Casalta!$A:$AE,31,0),"")</f>
        <v/>
      </c>
      <c r="U202" s="98" t="e">
        <f ca="1">+VLOOKUP(C202,ZAP!A$2:D295,4,0)</f>
        <v>#N/A</v>
      </c>
      <c r="V202" s="103" t="e">
        <f t="shared" ca="1" si="6"/>
        <v>#N/A</v>
      </c>
      <c r="W202" s="103"/>
      <c r="X202" s="97" t="e">
        <f t="shared" ca="1" si="7"/>
        <v>#N/A</v>
      </c>
    </row>
    <row r="203" spans="1:24" x14ac:dyDescent="0.25">
      <c r="A203" s="98">
        <v>198</v>
      </c>
      <c r="B203" s="124">
        <f ca="1">COUNTIF(Casalta!A:A,Rank!A203)</f>
        <v>0</v>
      </c>
      <c r="C203" s="98" t="e">
        <f ca="1">+VLOOKUP($A203,Casalta!A:C,2,0)</f>
        <v>#N/A</v>
      </c>
      <c r="D203" s="99" t="e">
        <f ca="1">+VLOOKUP($A203,Casalta!$A:$AE,3,0)</f>
        <v>#N/A</v>
      </c>
      <c r="E203" s="99" t="e">
        <f ca="1">+VLOOKUP($A203,Casalta!$A:$AE,4,0)</f>
        <v>#N/A</v>
      </c>
      <c r="F203" s="99" t="e">
        <f ca="1">+VLOOKUP($A203,Casalta!$A:$AE,7,0)</f>
        <v>#N/A</v>
      </c>
      <c r="G203" s="99" t="e">
        <f ca="1">+VLOOKUP($A203,Casalta!$A:$AE,6,0)</f>
        <v>#N/A</v>
      </c>
      <c r="H203" s="98" t="e">
        <f ca="1">+VLOOKUP($A203,Casalta!$A:$AE,18,0)</f>
        <v>#N/A</v>
      </c>
      <c r="I203" s="98" t="e">
        <f ca="1">+VLOOKUP($A203,Casalta!$A:$AE,19,0)</f>
        <v>#N/A</v>
      </c>
      <c r="J203" s="98" t="e">
        <f ca="1">+VLOOKUP($A203,Casalta!$A:$AE,20,0)</f>
        <v>#N/A</v>
      </c>
      <c r="K203" s="100" t="e">
        <f ca="1">+VLOOKUP($A203,Casalta!$A:$AE,10,0)</f>
        <v>#N/A</v>
      </c>
      <c r="L203" s="100" t="e">
        <f ca="1">+VLOOKUP($A203,Casalta!$A:$AE,14,0)</f>
        <v>#N/A</v>
      </c>
      <c r="M203" s="98" t="e">
        <f ca="1">+VLOOKUP($A203,Casalta!$A:$AE,9,0)</f>
        <v>#N/A</v>
      </c>
      <c r="N203" s="98" t="e">
        <f ca="1">+VLOOKUP($A203,Casalta!$A:$AE,23,0)</f>
        <v>#N/A</v>
      </c>
      <c r="O203" s="98" t="e">
        <f ca="1">+VLOOKUP($A203,Casalta!$A:$AE,25,0)</f>
        <v>#N/A</v>
      </c>
      <c r="P203" s="101" t="e">
        <f ca="1">+VLOOKUP($A203,Casalta!$A:$AE,26,0)</f>
        <v>#N/A</v>
      </c>
      <c r="Q203" s="102" t="e">
        <f ca="1">+VLOOKUP($A203,Casalta!$A:$AE,27,0)</f>
        <v>#N/A</v>
      </c>
      <c r="R203" s="98" t="e">
        <f ca="1">+VLOOKUP($A203,Casalta!$A:$AE,28,0)</f>
        <v>#N/A</v>
      </c>
      <c r="S203" s="103" t="e">
        <f ca="1">+VLOOKUP($A203,Casalta!$A:$AE,29,0)</f>
        <v>#N/A</v>
      </c>
      <c r="T203" s="98" t="str">
        <f ca="1">IFERROR(VLOOKUP($A203,Casalta!$A:$AE,31,0),"")</f>
        <v/>
      </c>
      <c r="U203" s="98" t="e">
        <f ca="1">+VLOOKUP(C203,ZAP!A$2:D296,4,0)</f>
        <v>#N/A</v>
      </c>
      <c r="V203" s="103" t="e">
        <f t="shared" ca="1" si="6"/>
        <v>#N/A</v>
      </c>
      <c r="W203" s="103"/>
      <c r="X203" s="97" t="e">
        <f t="shared" ca="1" si="7"/>
        <v>#N/A</v>
      </c>
    </row>
    <row r="204" spans="1:24" x14ac:dyDescent="0.25">
      <c r="A204" s="98">
        <v>199</v>
      </c>
      <c r="B204" s="124">
        <f ca="1">COUNTIF(Casalta!A:A,Rank!A204)</f>
        <v>0</v>
      </c>
      <c r="C204" s="98" t="e">
        <f ca="1">+VLOOKUP($A204,Casalta!A:C,2,0)</f>
        <v>#N/A</v>
      </c>
      <c r="D204" s="99" t="e">
        <f ca="1">+VLOOKUP($A204,Casalta!$A:$AE,3,0)</f>
        <v>#N/A</v>
      </c>
      <c r="E204" s="99" t="e">
        <f ca="1">+VLOOKUP($A204,Casalta!$A:$AE,4,0)</f>
        <v>#N/A</v>
      </c>
      <c r="F204" s="99" t="e">
        <f ca="1">+VLOOKUP($A204,Casalta!$A:$AE,7,0)</f>
        <v>#N/A</v>
      </c>
      <c r="G204" s="99" t="e">
        <f ca="1">+VLOOKUP($A204,Casalta!$A:$AE,6,0)</f>
        <v>#N/A</v>
      </c>
      <c r="H204" s="98" t="e">
        <f ca="1">+VLOOKUP($A204,Casalta!$A:$AE,18,0)</f>
        <v>#N/A</v>
      </c>
      <c r="I204" s="98" t="e">
        <f ca="1">+VLOOKUP($A204,Casalta!$A:$AE,19,0)</f>
        <v>#N/A</v>
      </c>
      <c r="J204" s="98" t="e">
        <f ca="1">+VLOOKUP($A204,Casalta!$A:$AE,20,0)</f>
        <v>#N/A</v>
      </c>
      <c r="K204" s="100" t="e">
        <f ca="1">+VLOOKUP($A204,Casalta!$A:$AE,10,0)</f>
        <v>#N/A</v>
      </c>
      <c r="L204" s="100" t="e">
        <f ca="1">+VLOOKUP($A204,Casalta!$A:$AE,14,0)</f>
        <v>#N/A</v>
      </c>
      <c r="M204" s="98" t="e">
        <f ca="1">+VLOOKUP($A204,Casalta!$A:$AE,9,0)</f>
        <v>#N/A</v>
      </c>
      <c r="N204" s="98" t="e">
        <f ca="1">+VLOOKUP($A204,Casalta!$A:$AE,23,0)</f>
        <v>#N/A</v>
      </c>
      <c r="O204" s="98" t="e">
        <f ca="1">+VLOOKUP($A204,Casalta!$A:$AE,25,0)</f>
        <v>#N/A</v>
      </c>
      <c r="P204" s="101" t="e">
        <f ca="1">+VLOOKUP($A204,Casalta!$A:$AE,26,0)</f>
        <v>#N/A</v>
      </c>
      <c r="Q204" s="102" t="e">
        <f ca="1">+VLOOKUP($A204,Casalta!$A:$AE,27,0)</f>
        <v>#N/A</v>
      </c>
      <c r="R204" s="98" t="e">
        <f ca="1">+VLOOKUP($A204,Casalta!$A:$AE,28,0)</f>
        <v>#N/A</v>
      </c>
      <c r="S204" s="103" t="e">
        <f ca="1">+VLOOKUP($A204,Casalta!$A:$AE,29,0)</f>
        <v>#N/A</v>
      </c>
      <c r="T204" s="98" t="str">
        <f ca="1">IFERROR(VLOOKUP($A204,Casalta!$A:$AE,31,0),"")</f>
        <v/>
      </c>
      <c r="U204" s="98" t="e">
        <f ca="1">+VLOOKUP(C204,ZAP!A$2:D297,4,0)</f>
        <v>#N/A</v>
      </c>
      <c r="V204" s="103" t="e">
        <f t="shared" ca="1" si="6"/>
        <v>#N/A</v>
      </c>
      <c r="W204" s="103"/>
      <c r="X204" s="97" t="e">
        <f t="shared" ca="1" si="7"/>
        <v>#N/A</v>
      </c>
    </row>
    <row r="205" spans="1:24" x14ac:dyDescent="0.25">
      <c r="A205" s="98">
        <v>200</v>
      </c>
      <c r="B205" s="124">
        <f ca="1">COUNTIF(Casalta!A:A,Rank!A205)</f>
        <v>0</v>
      </c>
      <c r="C205" s="98" t="e">
        <f ca="1">+VLOOKUP($A205,Casalta!A:C,2,0)</f>
        <v>#N/A</v>
      </c>
      <c r="D205" s="99" t="e">
        <f ca="1">+VLOOKUP($A205,Casalta!$A:$AE,3,0)</f>
        <v>#N/A</v>
      </c>
      <c r="E205" s="99" t="e">
        <f ca="1">+VLOOKUP($A205,Casalta!$A:$AE,4,0)</f>
        <v>#N/A</v>
      </c>
      <c r="F205" s="99" t="e">
        <f ca="1">+VLOOKUP($A205,Casalta!$A:$AE,7,0)</f>
        <v>#N/A</v>
      </c>
      <c r="G205" s="99" t="e">
        <f ca="1">+VLOOKUP($A205,Casalta!$A:$AE,6,0)</f>
        <v>#N/A</v>
      </c>
      <c r="H205" s="98" t="e">
        <f ca="1">+VLOOKUP($A205,Casalta!$A:$AE,18,0)</f>
        <v>#N/A</v>
      </c>
      <c r="I205" s="98" t="e">
        <f ca="1">+VLOOKUP($A205,Casalta!$A:$AE,19,0)</f>
        <v>#N/A</v>
      </c>
      <c r="J205" s="98" t="e">
        <f ca="1">+VLOOKUP($A205,Casalta!$A:$AE,20,0)</f>
        <v>#N/A</v>
      </c>
      <c r="K205" s="100" t="e">
        <f ca="1">+VLOOKUP($A205,Casalta!$A:$AE,10,0)</f>
        <v>#N/A</v>
      </c>
      <c r="L205" s="100" t="e">
        <f ca="1">+VLOOKUP($A205,Casalta!$A:$AE,14,0)</f>
        <v>#N/A</v>
      </c>
      <c r="M205" s="98" t="e">
        <f ca="1">+VLOOKUP($A205,Casalta!$A:$AE,9,0)</f>
        <v>#N/A</v>
      </c>
      <c r="N205" s="98" t="e">
        <f ca="1">+VLOOKUP($A205,Casalta!$A:$AE,23,0)</f>
        <v>#N/A</v>
      </c>
      <c r="O205" s="98" t="e">
        <f ca="1">+VLOOKUP($A205,Casalta!$A:$AE,25,0)</f>
        <v>#N/A</v>
      </c>
      <c r="P205" s="101" t="e">
        <f ca="1">+VLOOKUP($A205,Casalta!$A:$AE,26,0)</f>
        <v>#N/A</v>
      </c>
      <c r="Q205" s="102" t="e">
        <f ca="1">+VLOOKUP($A205,Casalta!$A:$AE,27,0)</f>
        <v>#N/A</v>
      </c>
      <c r="R205" s="98" t="e">
        <f ca="1">+VLOOKUP($A205,Casalta!$A:$AE,28,0)</f>
        <v>#N/A</v>
      </c>
      <c r="S205" s="103" t="e">
        <f ca="1">+VLOOKUP($A205,Casalta!$A:$AE,29,0)</f>
        <v>#N/A</v>
      </c>
      <c r="T205" s="98" t="str">
        <f ca="1">IFERROR(VLOOKUP($A205,Casalta!$A:$AE,31,0),"")</f>
        <v/>
      </c>
      <c r="U205" s="98" t="e">
        <f ca="1">+VLOOKUP(C205,ZAP!A$2:D298,4,0)</f>
        <v>#N/A</v>
      </c>
      <c r="V205" s="103" t="e">
        <f t="shared" ca="1" si="6"/>
        <v>#N/A</v>
      </c>
      <c r="W205" s="103"/>
      <c r="X205" s="97" t="e">
        <f t="shared" ca="1" si="7"/>
        <v>#N/A</v>
      </c>
    </row>
    <row r="206" spans="1:24" x14ac:dyDescent="0.25">
      <c r="A206" s="98">
        <v>201</v>
      </c>
      <c r="B206" s="124">
        <f ca="1">COUNTIF(Casalta!A:A,Rank!A206)</f>
        <v>0</v>
      </c>
      <c r="C206" s="98" t="e">
        <f ca="1">+VLOOKUP($A206,Casalta!A:C,2,0)</f>
        <v>#N/A</v>
      </c>
      <c r="D206" s="99" t="e">
        <f ca="1">+VLOOKUP($A206,Casalta!$A:$AE,3,0)</f>
        <v>#N/A</v>
      </c>
      <c r="E206" s="99" t="e">
        <f ca="1">+VLOOKUP($A206,Casalta!$A:$AE,4,0)</f>
        <v>#N/A</v>
      </c>
      <c r="F206" s="99" t="e">
        <f ca="1">+VLOOKUP($A206,Casalta!$A:$AE,7,0)</f>
        <v>#N/A</v>
      </c>
      <c r="G206" s="99" t="e">
        <f ca="1">+VLOOKUP($A206,Casalta!$A:$AE,6,0)</f>
        <v>#N/A</v>
      </c>
      <c r="H206" s="98" t="e">
        <f ca="1">+VLOOKUP($A206,Casalta!$A:$AE,18,0)</f>
        <v>#N/A</v>
      </c>
      <c r="I206" s="98" t="e">
        <f ca="1">+VLOOKUP($A206,Casalta!$A:$AE,19,0)</f>
        <v>#N/A</v>
      </c>
      <c r="J206" s="98" t="e">
        <f ca="1">+VLOOKUP($A206,Casalta!$A:$AE,20,0)</f>
        <v>#N/A</v>
      </c>
      <c r="K206" s="100" t="e">
        <f ca="1">+VLOOKUP($A206,Casalta!$A:$AE,10,0)</f>
        <v>#N/A</v>
      </c>
      <c r="L206" s="100" t="e">
        <f ca="1">+VLOOKUP($A206,Casalta!$A:$AE,14,0)</f>
        <v>#N/A</v>
      </c>
      <c r="M206" s="98" t="e">
        <f ca="1">+VLOOKUP($A206,Casalta!$A:$AE,9,0)</f>
        <v>#N/A</v>
      </c>
      <c r="N206" s="98" t="e">
        <f ca="1">+VLOOKUP($A206,Casalta!$A:$AE,23,0)</f>
        <v>#N/A</v>
      </c>
      <c r="O206" s="98" t="e">
        <f ca="1">+VLOOKUP($A206,Casalta!$A:$AE,25,0)</f>
        <v>#N/A</v>
      </c>
      <c r="P206" s="101" t="e">
        <f ca="1">+VLOOKUP($A206,Casalta!$A:$AE,26,0)</f>
        <v>#N/A</v>
      </c>
      <c r="Q206" s="102" t="e">
        <f ca="1">+VLOOKUP($A206,Casalta!$A:$AE,27,0)</f>
        <v>#N/A</v>
      </c>
      <c r="R206" s="98" t="e">
        <f ca="1">+VLOOKUP($A206,Casalta!$A:$AE,28,0)</f>
        <v>#N/A</v>
      </c>
      <c r="S206" s="103" t="e">
        <f ca="1">+VLOOKUP($A206,Casalta!$A:$AE,29,0)</f>
        <v>#N/A</v>
      </c>
      <c r="T206" s="98" t="str">
        <f ca="1">IFERROR(VLOOKUP($A206,Casalta!$A:$AE,31,0),"")</f>
        <v/>
      </c>
      <c r="U206" s="98" t="e">
        <f ca="1">+VLOOKUP(C206,ZAP!A$2:D299,4,0)</f>
        <v>#N/A</v>
      </c>
      <c r="V206" s="103" t="e">
        <f t="shared" ca="1" si="6"/>
        <v>#N/A</v>
      </c>
      <c r="W206" s="103"/>
      <c r="X206" s="97" t="e">
        <f t="shared" ca="1" si="7"/>
        <v>#N/A</v>
      </c>
    </row>
    <row r="207" spans="1:24" x14ac:dyDescent="0.25">
      <c r="A207" s="98">
        <v>202</v>
      </c>
      <c r="B207" s="124">
        <f ca="1">COUNTIF(Casalta!A:A,Rank!A207)</f>
        <v>0</v>
      </c>
      <c r="C207" s="98" t="e">
        <f ca="1">+VLOOKUP($A207,Casalta!A:C,2,0)</f>
        <v>#N/A</v>
      </c>
      <c r="D207" s="99" t="e">
        <f ca="1">+VLOOKUP($A207,Casalta!$A:$AE,3,0)</f>
        <v>#N/A</v>
      </c>
      <c r="E207" s="99" t="e">
        <f ca="1">+VLOOKUP($A207,Casalta!$A:$AE,4,0)</f>
        <v>#N/A</v>
      </c>
      <c r="F207" s="99" t="e">
        <f ca="1">+VLOOKUP($A207,Casalta!$A:$AE,7,0)</f>
        <v>#N/A</v>
      </c>
      <c r="G207" s="99" t="e">
        <f ca="1">+VLOOKUP($A207,Casalta!$A:$AE,6,0)</f>
        <v>#N/A</v>
      </c>
      <c r="H207" s="98" t="e">
        <f ca="1">+VLOOKUP($A207,Casalta!$A:$AE,18,0)</f>
        <v>#N/A</v>
      </c>
      <c r="I207" s="98" t="e">
        <f ca="1">+VLOOKUP($A207,Casalta!$A:$AE,19,0)</f>
        <v>#N/A</v>
      </c>
      <c r="J207" s="98" t="e">
        <f ca="1">+VLOOKUP($A207,Casalta!$A:$AE,20,0)</f>
        <v>#N/A</v>
      </c>
      <c r="K207" s="100" t="e">
        <f ca="1">+VLOOKUP($A207,Casalta!$A:$AE,10,0)</f>
        <v>#N/A</v>
      </c>
      <c r="L207" s="100" t="e">
        <f ca="1">+VLOOKUP($A207,Casalta!$A:$AE,14,0)</f>
        <v>#N/A</v>
      </c>
      <c r="M207" s="98" t="e">
        <f ca="1">+VLOOKUP($A207,Casalta!$A:$AE,9,0)</f>
        <v>#N/A</v>
      </c>
      <c r="N207" s="98" t="e">
        <f ca="1">+VLOOKUP($A207,Casalta!$A:$AE,23,0)</f>
        <v>#N/A</v>
      </c>
      <c r="O207" s="98" t="e">
        <f ca="1">+VLOOKUP($A207,Casalta!$A:$AE,25,0)</f>
        <v>#N/A</v>
      </c>
      <c r="P207" s="101" t="e">
        <f ca="1">+VLOOKUP($A207,Casalta!$A:$AE,26,0)</f>
        <v>#N/A</v>
      </c>
      <c r="Q207" s="102" t="e">
        <f ca="1">+VLOOKUP($A207,Casalta!$A:$AE,27,0)</f>
        <v>#N/A</v>
      </c>
      <c r="R207" s="98" t="e">
        <f ca="1">+VLOOKUP($A207,Casalta!$A:$AE,28,0)</f>
        <v>#N/A</v>
      </c>
      <c r="S207" s="103" t="e">
        <f ca="1">+VLOOKUP($A207,Casalta!$A:$AE,29,0)</f>
        <v>#N/A</v>
      </c>
      <c r="T207" s="98" t="str">
        <f ca="1">IFERROR(VLOOKUP($A207,Casalta!$A:$AE,31,0),"")</f>
        <v/>
      </c>
      <c r="U207" s="98" t="e">
        <f ca="1">+VLOOKUP(C207,ZAP!A$2:D300,4,0)</f>
        <v>#N/A</v>
      </c>
      <c r="V207" s="103" t="e">
        <f t="shared" ca="1" si="6"/>
        <v>#N/A</v>
      </c>
      <c r="W207" s="103"/>
      <c r="X207" s="97" t="e">
        <f t="shared" ca="1" si="7"/>
        <v>#N/A</v>
      </c>
    </row>
    <row r="208" spans="1:24" x14ac:dyDescent="0.25">
      <c r="A208" s="98">
        <v>203</v>
      </c>
      <c r="B208" s="124">
        <f ca="1">COUNTIF(Casalta!A:A,Rank!A208)</f>
        <v>0</v>
      </c>
      <c r="C208" s="98" t="e">
        <f ca="1">+VLOOKUP($A208,Casalta!A:C,2,0)</f>
        <v>#N/A</v>
      </c>
      <c r="D208" s="99" t="e">
        <f ca="1">+VLOOKUP($A208,Casalta!$A:$AE,3,0)</f>
        <v>#N/A</v>
      </c>
      <c r="E208" s="99" t="e">
        <f ca="1">+VLOOKUP($A208,Casalta!$A:$AE,4,0)</f>
        <v>#N/A</v>
      </c>
      <c r="F208" s="99" t="e">
        <f ca="1">+VLOOKUP($A208,Casalta!$A:$AE,7,0)</f>
        <v>#N/A</v>
      </c>
      <c r="G208" s="99" t="e">
        <f ca="1">+VLOOKUP($A208,Casalta!$A:$AE,6,0)</f>
        <v>#N/A</v>
      </c>
      <c r="H208" s="98" t="e">
        <f ca="1">+VLOOKUP($A208,Casalta!$A:$AE,18,0)</f>
        <v>#N/A</v>
      </c>
      <c r="I208" s="98" t="e">
        <f ca="1">+VLOOKUP($A208,Casalta!$A:$AE,19,0)</f>
        <v>#N/A</v>
      </c>
      <c r="J208" s="98" t="e">
        <f ca="1">+VLOOKUP($A208,Casalta!$A:$AE,20,0)</f>
        <v>#N/A</v>
      </c>
      <c r="K208" s="100" t="e">
        <f ca="1">+VLOOKUP($A208,Casalta!$A:$AE,10,0)</f>
        <v>#N/A</v>
      </c>
      <c r="L208" s="100" t="e">
        <f ca="1">+VLOOKUP($A208,Casalta!$A:$AE,14,0)</f>
        <v>#N/A</v>
      </c>
      <c r="M208" s="98" t="e">
        <f ca="1">+VLOOKUP($A208,Casalta!$A:$AE,9,0)</f>
        <v>#N/A</v>
      </c>
      <c r="N208" s="98" t="e">
        <f ca="1">+VLOOKUP($A208,Casalta!$A:$AE,23,0)</f>
        <v>#N/A</v>
      </c>
      <c r="O208" s="98" t="e">
        <f ca="1">+VLOOKUP($A208,Casalta!$A:$AE,25,0)</f>
        <v>#N/A</v>
      </c>
      <c r="P208" s="101" t="e">
        <f ca="1">+VLOOKUP($A208,Casalta!$A:$AE,26,0)</f>
        <v>#N/A</v>
      </c>
      <c r="Q208" s="102" t="e">
        <f ca="1">+VLOOKUP($A208,Casalta!$A:$AE,27,0)</f>
        <v>#N/A</v>
      </c>
      <c r="R208" s="98" t="e">
        <f ca="1">+VLOOKUP($A208,Casalta!$A:$AE,28,0)</f>
        <v>#N/A</v>
      </c>
      <c r="S208" s="103" t="e">
        <f ca="1">+VLOOKUP($A208,Casalta!$A:$AE,29,0)</f>
        <v>#N/A</v>
      </c>
      <c r="T208" s="98" t="str">
        <f ca="1">IFERROR(VLOOKUP($A208,Casalta!$A:$AE,31,0),"")</f>
        <v/>
      </c>
      <c r="U208" s="98" t="e">
        <f ca="1">+VLOOKUP(C208,ZAP!A$2:D301,4,0)</f>
        <v>#N/A</v>
      </c>
      <c r="V208" s="103" t="e">
        <f t="shared" ca="1" si="6"/>
        <v>#N/A</v>
      </c>
      <c r="W208" s="103"/>
      <c r="X208" s="97" t="e">
        <f t="shared" ca="1" si="7"/>
        <v>#N/A</v>
      </c>
    </row>
    <row r="209" spans="1:24" x14ac:dyDescent="0.25">
      <c r="A209" s="98">
        <v>204</v>
      </c>
      <c r="B209" s="124">
        <f ca="1">COUNTIF(Casalta!A:A,Rank!A209)</f>
        <v>0</v>
      </c>
      <c r="C209" s="98" t="e">
        <f ca="1">+VLOOKUP($A209,Casalta!A:C,2,0)</f>
        <v>#N/A</v>
      </c>
      <c r="D209" s="99" t="e">
        <f ca="1">+VLOOKUP($A209,Casalta!$A:$AE,3,0)</f>
        <v>#N/A</v>
      </c>
      <c r="E209" s="99" t="e">
        <f ca="1">+VLOOKUP($A209,Casalta!$A:$AE,4,0)</f>
        <v>#N/A</v>
      </c>
      <c r="F209" s="99" t="e">
        <f ca="1">+VLOOKUP($A209,Casalta!$A:$AE,7,0)</f>
        <v>#N/A</v>
      </c>
      <c r="G209" s="99" t="e">
        <f ca="1">+VLOOKUP($A209,Casalta!$A:$AE,6,0)</f>
        <v>#N/A</v>
      </c>
      <c r="H209" s="98" t="e">
        <f ca="1">+VLOOKUP($A209,Casalta!$A:$AE,18,0)</f>
        <v>#N/A</v>
      </c>
      <c r="I209" s="98" t="e">
        <f ca="1">+VLOOKUP($A209,Casalta!$A:$AE,19,0)</f>
        <v>#N/A</v>
      </c>
      <c r="J209" s="98" t="e">
        <f ca="1">+VLOOKUP($A209,Casalta!$A:$AE,20,0)</f>
        <v>#N/A</v>
      </c>
      <c r="K209" s="100" t="e">
        <f ca="1">+VLOOKUP($A209,Casalta!$A:$AE,10,0)</f>
        <v>#N/A</v>
      </c>
      <c r="L209" s="100" t="e">
        <f ca="1">+VLOOKUP($A209,Casalta!$A:$AE,14,0)</f>
        <v>#N/A</v>
      </c>
      <c r="M209" s="98" t="e">
        <f ca="1">+VLOOKUP($A209,Casalta!$A:$AE,9,0)</f>
        <v>#N/A</v>
      </c>
      <c r="N209" s="98" t="e">
        <f ca="1">+VLOOKUP($A209,Casalta!$A:$AE,23,0)</f>
        <v>#N/A</v>
      </c>
      <c r="O209" s="98" t="e">
        <f ca="1">+VLOOKUP($A209,Casalta!$A:$AE,25,0)</f>
        <v>#N/A</v>
      </c>
      <c r="P209" s="101" t="e">
        <f ca="1">+VLOOKUP($A209,Casalta!$A:$AE,26,0)</f>
        <v>#N/A</v>
      </c>
      <c r="Q209" s="102" t="e">
        <f ca="1">+VLOOKUP($A209,Casalta!$A:$AE,27,0)</f>
        <v>#N/A</v>
      </c>
      <c r="R209" s="98" t="e">
        <f ca="1">+VLOOKUP($A209,Casalta!$A:$AE,28,0)</f>
        <v>#N/A</v>
      </c>
      <c r="S209" s="103" t="e">
        <f ca="1">+VLOOKUP($A209,Casalta!$A:$AE,29,0)</f>
        <v>#N/A</v>
      </c>
      <c r="T209" s="98" t="str">
        <f ca="1">IFERROR(VLOOKUP($A209,Casalta!$A:$AE,31,0),"")</f>
        <v/>
      </c>
      <c r="U209" s="98" t="e">
        <f ca="1">+VLOOKUP(C209,ZAP!A$2:D302,4,0)</f>
        <v>#N/A</v>
      </c>
      <c r="V209" s="103" t="e">
        <f t="shared" ca="1" si="6"/>
        <v>#N/A</v>
      </c>
      <c r="W209" s="103"/>
      <c r="X209" s="97" t="e">
        <f t="shared" ca="1" si="7"/>
        <v>#N/A</v>
      </c>
    </row>
    <row r="210" spans="1:24" x14ac:dyDescent="0.25">
      <c r="A210" s="98">
        <v>205</v>
      </c>
      <c r="B210" s="124">
        <f ca="1">COUNTIF(Casalta!A:A,Rank!A210)</f>
        <v>0</v>
      </c>
      <c r="C210" s="98" t="e">
        <f ca="1">+VLOOKUP($A210,Casalta!A:C,2,0)</f>
        <v>#N/A</v>
      </c>
      <c r="D210" s="99" t="e">
        <f ca="1">+VLOOKUP($A210,Casalta!$A:$AE,3,0)</f>
        <v>#N/A</v>
      </c>
      <c r="E210" s="99" t="e">
        <f ca="1">+VLOOKUP($A210,Casalta!$A:$AE,4,0)</f>
        <v>#N/A</v>
      </c>
      <c r="F210" s="99" t="e">
        <f ca="1">+VLOOKUP($A210,Casalta!$A:$AE,7,0)</f>
        <v>#N/A</v>
      </c>
      <c r="G210" s="99" t="e">
        <f ca="1">+VLOOKUP($A210,Casalta!$A:$AE,6,0)</f>
        <v>#N/A</v>
      </c>
      <c r="H210" s="98" t="e">
        <f ca="1">+VLOOKUP($A210,Casalta!$A:$AE,18,0)</f>
        <v>#N/A</v>
      </c>
      <c r="I210" s="98" t="e">
        <f ca="1">+VLOOKUP($A210,Casalta!$A:$AE,19,0)</f>
        <v>#N/A</v>
      </c>
      <c r="J210" s="98" t="e">
        <f ca="1">+VLOOKUP($A210,Casalta!$A:$AE,20,0)</f>
        <v>#N/A</v>
      </c>
      <c r="K210" s="100" t="e">
        <f ca="1">+VLOOKUP($A210,Casalta!$A:$AE,10,0)</f>
        <v>#N/A</v>
      </c>
      <c r="L210" s="100" t="e">
        <f ca="1">+VLOOKUP($A210,Casalta!$A:$AE,14,0)</f>
        <v>#N/A</v>
      </c>
      <c r="M210" s="98" t="e">
        <f ca="1">+VLOOKUP($A210,Casalta!$A:$AE,9,0)</f>
        <v>#N/A</v>
      </c>
      <c r="N210" s="98" t="e">
        <f ca="1">+VLOOKUP($A210,Casalta!$A:$AE,23,0)</f>
        <v>#N/A</v>
      </c>
      <c r="O210" s="98" t="e">
        <f ca="1">+VLOOKUP($A210,Casalta!$A:$AE,25,0)</f>
        <v>#N/A</v>
      </c>
      <c r="P210" s="101" t="e">
        <f ca="1">+VLOOKUP($A210,Casalta!$A:$AE,26,0)</f>
        <v>#N/A</v>
      </c>
      <c r="Q210" s="102" t="e">
        <f ca="1">+VLOOKUP($A210,Casalta!$A:$AE,27,0)</f>
        <v>#N/A</v>
      </c>
      <c r="R210" s="98" t="e">
        <f ca="1">+VLOOKUP($A210,Casalta!$A:$AE,28,0)</f>
        <v>#N/A</v>
      </c>
      <c r="S210" s="103" t="e">
        <f ca="1">+VLOOKUP($A210,Casalta!$A:$AE,29,0)</f>
        <v>#N/A</v>
      </c>
      <c r="T210" s="98" t="str">
        <f ca="1">IFERROR(VLOOKUP($A210,Casalta!$A:$AE,31,0),"")</f>
        <v/>
      </c>
      <c r="U210" s="98" t="e">
        <f ca="1">+VLOOKUP(C210,ZAP!A$2:D303,4,0)</f>
        <v>#N/A</v>
      </c>
      <c r="V210" s="103" t="e">
        <f t="shared" ca="1" si="6"/>
        <v>#N/A</v>
      </c>
      <c r="W210" s="103"/>
      <c r="X210" s="97" t="e">
        <f t="shared" ca="1" si="7"/>
        <v>#N/A</v>
      </c>
    </row>
    <row r="211" spans="1:24" x14ac:dyDescent="0.25">
      <c r="A211" s="98">
        <v>206</v>
      </c>
      <c r="B211" s="124">
        <f ca="1">COUNTIF(Casalta!A:A,Rank!A211)</f>
        <v>0</v>
      </c>
      <c r="C211" s="98" t="e">
        <f ca="1">+VLOOKUP($A211,Casalta!A:C,2,0)</f>
        <v>#N/A</v>
      </c>
      <c r="D211" s="99" t="e">
        <f ca="1">+VLOOKUP($A211,Casalta!$A:$AE,3,0)</f>
        <v>#N/A</v>
      </c>
      <c r="E211" s="99" t="e">
        <f ca="1">+VLOOKUP($A211,Casalta!$A:$AE,4,0)</f>
        <v>#N/A</v>
      </c>
      <c r="F211" s="99" t="e">
        <f ca="1">+VLOOKUP($A211,Casalta!$A:$AE,7,0)</f>
        <v>#N/A</v>
      </c>
      <c r="G211" s="99" t="e">
        <f ca="1">+VLOOKUP($A211,Casalta!$A:$AE,6,0)</f>
        <v>#N/A</v>
      </c>
      <c r="H211" s="98" t="e">
        <f ca="1">+VLOOKUP($A211,Casalta!$A:$AE,18,0)</f>
        <v>#N/A</v>
      </c>
      <c r="I211" s="98" t="e">
        <f ca="1">+VLOOKUP($A211,Casalta!$A:$AE,19,0)</f>
        <v>#N/A</v>
      </c>
      <c r="J211" s="98" t="e">
        <f ca="1">+VLOOKUP($A211,Casalta!$A:$AE,20,0)</f>
        <v>#N/A</v>
      </c>
      <c r="K211" s="100" t="e">
        <f ca="1">+VLOOKUP($A211,Casalta!$A:$AE,10,0)</f>
        <v>#N/A</v>
      </c>
      <c r="L211" s="100" t="e">
        <f ca="1">+VLOOKUP($A211,Casalta!$A:$AE,14,0)</f>
        <v>#N/A</v>
      </c>
      <c r="M211" s="98" t="e">
        <f ca="1">+VLOOKUP($A211,Casalta!$A:$AE,9,0)</f>
        <v>#N/A</v>
      </c>
      <c r="N211" s="98" t="e">
        <f ca="1">+VLOOKUP($A211,Casalta!$A:$AE,23,0)</f>
        <v>#N/A</v>
      </c>
      <c r="O211" s="98" t="e">
        <f ca="1">+VLOOKUP($A211,Casalta!$A:$AE,25,0)</f>
        <v>#N/A</v>
      </c>
      <c r="P211" s="101" t="e">
        <f ca="1">+VLOOKUP($A211,Casalta!$A:$AE,26,0)</f>
        <v>#N/A</v>
      </c>
      <c r="Q211" s="102" t="e">
        <f ca="1">+VLOOKUP($A211,Casalta!$A:$AE,27,0)</f>
        <v>#N/A</v>
      </c>
      <c r="R211" s="98" t="e">
        <f ca="1">+VLOOKUP($A211,Casalta!$A:$AE,28,0)</f>
        <v>#N/A</v>
      </c>
      <c r="S211" s="103" t="e">
        <f ca="1">+VLOOKUP($A211,Casalta!$A:$AE,29,0)</f>
        <v>#N/A</v>
      </c>
      <c r="T211" s="98" t="str">
        <f ca="1">IFERROR(VLOOKUP($A211,Casalta!$A:$AE,31,0),"")</f>
        <v/>
      </c>
      <c r="U211" s="98" t="e">
        <f ca="1">+VLOOKUP(C211,ZAP!A$2:D304,4,0)</f>
        <v>#N/A</v>
      </c>
      <c r="V211" s="103" t="e">
        <f t="shared" ca="1" si="6"/>
        <v>#N/A</v>
      </c>
      <c r="W211" s="103"/>
      <c r="X211" s="97" t="e">
        <f t="shared" ca="1" si="7"/>
        <v>#N/A</v>
      </c>
    </row>
    <row r="212" spans="1:24" x14ac:dyDescent="0.25">
      <c r="A212" s="98">
        <v>207</v>
      </c>
      <c r="B212" s="124">
        <f ca="1">COUNTIF(Casalta!A:A,Rank!A212)</f>
        <v>0</v>
      </c>
      <c r="C212" s="98" t="e">
        <f ca="1">+VLOOKUP($A212,Casalta!A:C,2,0)</f>
        <v>#N/A</v>
      </c>
      <c r="D212" s="99" t="e">
        <f ca="1">+VLOOKUP($A212,Casalta!$A:$AE,3,0)</f>
        <v>#N/A</v>
      </c>
      <c r="E212" s="99" t="e">
        <f ca="1">+VLOOKUP($A212,Casalta!$A:$AE,4,0)</f>
        <v>#N/A</v>
      </c>
      <c r="F212" s="99" t="e">
        <f ca="1">+VLOOKUP($A212,Casalta!$A:$AE,7,0)</f>
        <v>#N/A</v>
      </c>
      <c r="G212" s="99" t="e">
        <f ca="1">+VLOOKUP($A212,Casalta!$A:$AE,6,0)</f>
        <v>#N/A</v>
      </c>
      <c r="H212" s="98" t="e">
        <f ca="1">+VLOOKUP($A212,Casalta!$A:$AE,18,0)</f>
        <v>#N/A</v>
      </c>
      <c r="I212" s="98" t="e">
        <f ca="1">+VLOOKUP($A212,Casalta!$A:$AE,19,0)</f>
        <v>#N/A</v>
      </c>
      <c r="J212" s="98" t="e">
        <f ca="1">+VLOOKUP($A212,Casalta!$A:$AE,20,0)</f>
        <v>#N/A</v>
      </c>
      <c r="K212" s="100" t="e">
        <f ca="1">+VLOOKUP($A212,Casalta!$A:$AE,10,0)</f>
        <v>#N/A</v>
      </c>
      <c r="L212" s="100" t="e">
        <f ca="1">+VLOOKUP($A212,Casalta!$A:$AE,14,0)</f>
        <v>#N/A</v>
      </c>
      <c r="M212" s="98" t="e">
        <f ca="1">+VLOOKUP($A212,Casalta!$A:$AE,9,0)</f>
        <v>#N/A</v>
      </c>
      <c r="N212" s="98" t="e">
        <f ca="1">+VLOOKUP($A212,Casalta!$A:$AE,23,0)</f>
        <v>#N/A</v>
      </c>
      <c r="O212" s="98" t="e">
        <f ca="1">+VLOOKUP($A212,Casalta!$A:$AE,25,0)</f>
        <v>#N/A</v>
      </c>
      <c r="P212" s="101" t="e">
        <f ca="1">+VLOOKUP($A212,Casalta!$A:$AE,26,0)</f>
        <v>#N/A</v>
      </c>
      <c r="Q212" s="102" t="e">
        <f ca="1">+VLOOKUP($A212,Casalta!$A:$AE,27,0)</f>
        <v>#N/A</v>
      </c>
      <c r="R212" s="98" t="e">
        <f ca="1">+VLOOKUP($A212,Casalta!$A:$AE,28,0)</f>
        <v>#N/A</v>
      </c>
      <c r="S212" s="103" t="e">
        <f ca="1">+VLOOKUP($A212,Casalta!$A:$AE,29,0)</f>
        <v>#N/A</v>
      </c>
      <c r="T212" s="98" t="str">
        <f ca="1">IFERROR(VLOOKUP($A212,Casalta!$A:$AE,31,0),"")</f>
        <v/>
      </c>
      <c r="U212" s="98" t="e">
        <f ca="1">+VLOOKUP(C212,ZAP!A$2:D305,4,0)</f>
        <v>#N/A</v>
      </c>
      <c r="V212" s="103" t="e">
        <f t="shared" ca="1" si="6"/>
        <v>#N/A</v>
      </c>
      <c r="W212" s="103"/>
      <c r="X212" s="97" t="e">
        <f t="shared" ca="1" si="7"/>
        <v>#N/A</v>
      </c>
    </row>
    <row r="213" spans="1:24" x14ac:dyDescent="0.25">
      <c r="A213" s="98">
        <v>208</v>
      </c>
      <c r="B213" s="124">
        <f ca="1">COUNTIF(Casalta!A:A,Rank!A213)</f>
        <v>0</v>
      </c>
      <c r="C213" s="98" t="e">
        <f ca="1">+VLOOKUP($A213,Casalta!A:C,2,0)</f>
        <v>#N/A</v>
      </c>
      <c r="D213" s="99" t="e">
        <f ca="1">+VLOOKUP($A213,Casalta!$A:$AE,3,0)</f>
        <v>#N/A</v>
      </c>
      <c r="E213" s="99" t="e">
        <f ca="1">+VLOOKUP($A213,Casalta!$A:$AE,4,0)</f>
        <v>#N/A</v>
      </c>
      <c r="F213" s="99" t="e">
        <f ca="1">+VLOOKUP($A213,Casalta!$A:$AE,7,0)</f>
        <v>#N/A</v>
      </c>
      <c r="G213" s="99" t="e">
        <f ca="1">+VLOOKUP($A213,Casalta!$A:$AE,6,0)</f>
        <v>#N/A</v>
      </c>
      <c r="H213" s="98" t="e">
        <f ca="1">+VLOOKUP($A213,Casalta!$A:$AE,18,0)</f>
        <v>#N/A</v>
      </c>
      <c r="I213" s="98" t="e">
        <f ca="1">+VLOOKUP($A213,Casalta!$A:$AE,19,0)</f>
        <v>#N/A</v>
      </c>
      <c r="J213" s="98" t="e">
        <f ca="1">+VLOOKUP($A213,Casalta!$A:$AE,20,0)</f>
        <v>#N/A</v>
      </c>
      <c r="K213" s="100" t="e">
        <f ca="1">+VLOOKUP($A213,Casalta!$A:$AE,10,0)</f>
        <v>#N/A</v>
      </c>
      <c r="L213" s="100" t="e">
        <f ca="1">+VLOOKUP($A213,Casalta!$A:$AE,14,0)</f>
        <v>#N/A</v>
      </c>
      <c r="M213" s="98" t="e">
        <f ca="1">+VLOOKUP($A213,Casalta!$A:$AE,9,0)</f>
        <v>#N/A</v>
      </c>
      <c r="N213" s="98" t="e">
        <f ca="1">+VLOOKUP($A213,Casalta!$A:$AE,23,0)</f>
        <v>#N/A</v>
      </c>
      <c r="O213" s="98" t="e">
        <f ca="1">+VLOOKUP($A213,Casalta!$A:$AE,25,0)</f>
        <v>#N/A</v>
      </c>
      <c r="P213" s="101" t="e">
        <f ca="1">+VLOOKUP($A213,Casalta!$A:$AE,26,0)</f>
        <v>#N/A</v>
      </c>
      <c r="Q213" s="102" t="e">
        <f ca="1">+VLOOKUP($A213,Casalta!$A:$AE,27,0)</f>
        <v>#N/A</v>
      </c>
      <c r="R213" s="98" t="e">
        <f ca="1">+VLOOKUP($A213,Casalta!$A:$AE,28,0)</f>
        <v>#N/A</v>
      </c>
      <c r="S213" s="103" t="e">
        <f ca="1">+VLOOKUP($A213,Casalta!$A:$AE,29,0)</f>
        <v>#N/A</v>
      </c>
      <c r="T213" s="98" t="str">
        <f ca="1">IFERROR(VLOOKUP($A213,Casalta!$A:$AE,31,0),"")</f>
        <v/>
      </c>
      <c r="U213" s="98" t="e">
        <f ca="1">+VLOOKUP(C213,ZAP!A$2:D306,4,0)</f>
        <v>#N/A</v>
      </c>
      <c r="V213" s="103" t="e">
        <f t="shared" ca="1" si="6"/>
        <v>#N/A</v>
      </c>
      <c r="W213" s="103"/>
      <c r="X213" s="97" t="e">
        <f t="shared" ca="1" si="7"/>
        <v>#N/A</v>
      </c>
    </row>
    <row r="214" spans="1:24" x14ac:dyDescent="0.25">
      <c r="A214" s="98">
        <v>209</v>
      </c>
      <c r="B214" s="124">
        <f ca="1">COUNTIF(Casalta!A:A,Rank!A214)</f>
        <v>0</v>
      </c>
      <c r="C214" s="98" t="e">
        <f ca="1">+VLOOKUP($A214,Casalta!A:C,2,0)</f>
        <v>#N/A</v>
      </c>
      <c r="D214" s="99" t="e">
        <f ca="1">+VLOOKUP($A214,Casalta!$A:$AE,3,0)</f>
        <v>#N/A</v>
      </c>
      <c r="E214" s="99" t="e">
        <f ca="1">+VLOOKUP($A214,Casalta!$A:$AE,4,0)</f>
        <v>#N/A</v>
      </c>
      <c r="F214" s="99" t="e">
        <f ca="1">+VLOOKUP($A214,Casalta!$A:$AE,7,0)</f>
        <v>#N/A</v>
      </c>
      <c r="G214" s="99" t="e">
        <f ca="1">+VLOOKUP($A214,Casalta!$A:$AE,6,0)</f>
        <v>#N/A</v>
      </c>
      <c r="H214" s="98" t="e">
        <f ca="1">+VLOOKUP($A214,Casalta!$A:$AE,18,0)</f>
        <v>#N/A</v>
      </c>
      <c r="I214" s="98" t="e">
        <f ca="1">+VLOOKUP($A214,Casalta!$A:$AE,19,0)</f>
        <v>#N/A</v>
      </c>
      <c r="J214" s="98" t="e">
        <f ca="1">+VLOOKUP($A214,Casalta!$A:$AE,20,0)</f>
        <v>#N/A</v>
      </c>
      <c r="K214" s="100" t="e">
        <f ca="1">+VLOOKUP($A214,Casalta!$A:$AE,10,0)</f>
        <v>#N/A</v>
      </c>
      <c r="L214" s="100" t="e">
        <f ca="1">+VLOOKUP($A214,Casalta!$A:$AE,14,0)</f>
        <v>#N/A</v>
      </c>
      <c r="M214" s="98" t="e">
        <f ca="1">+VLOOKUP($A214,Casalta!$A:$AE,9,0)</f>
        <v>#N/A</v>
      </c>
      <c r="N214" s="98" t="e">
        <f ca="1">+VLOOKUP($A214,Casalta!$A:$AE,23,0)</f>
        <v>#N/A</v>
      </c>
      <c r="O214" s="98" t="e">
        <f ca="1">+VLOOKUP($A214,Casalta!$A:$AE,25,0)</f>
        <v>#N/A</v>
      </c>
      <c r="P214" s="101" t="e">
        <f ca="1">+VLOOKUP($A214,Casalta!$A:$AE,26,0)</f>
        <v>#N/A</v>
      </c>
      <c r="Q214" s="102" t="e">
        <f ca="1">+VLOOKUP($A214,Casalta!$A:$AE,27,0)</f>
        <v>#N/A</v>
      </c>
      <c r="R214" s="98" t="e">
        <f ca="1">+VLOOKUP($A214,Casalta!$A:$AE,28,0)</f>
        <v>#N/A</v>
      </c>
      <c r="S214" s="103" t="e">
        <f ca="1">+VLOOKUP($A214,Casalta!$A:$AE,29,0)</f>
        <v>#N/A</v>
      </c>
      <c r="T214" s="98" t="str">
        <f ca="1">IFERROR(VLOOKUP($A214,Casalta!$A:$AE,31,0),"")</f>
        <v/>
      </c>
      <c r="U214" s="98" t="e">
        <f ca="1">+VLOOKUP(C214,ZAP!A$2:D307,4,0)</f>
        <v>#N/A</v>
      </c>
      <c r="V214" s="103" t="e">
        <f t="shared" ca="1" si="6"/>
        <v>#N/A</v>
      </c>
      <c r="W214" s="103"/>
      <c r="X214" s="97" t="e">
        <f t="shared" ca="1" si="7"/>
        <v>#N/A</v>
      </c>
    </row>
    <row r="215" spans="1:24" x14ac:dyDescent="0.25">
      <c r="A215" s="98">
        <v>210</v>
      </c>
      <c r="B215" s="124">
        <f ca="1">COUNTIF(Casalta!A:A,Rank!A215)</f>
        <v>0</v>
      </c>
      <c r="C215" s="98" t="e">
        <f ca="1">+VLOOKUP($A215,Casalta!A:C,2,0)</f>
        <v>#N/A</v>
      </c>
      <c r="D215" s="99" t="e">
        <f ca="1">+VLOOKUP($A215,Casalta!$A:$AE,3,0)</f>
        <v>#N/A</v>
      </c>
      <c r="E215" s="99" t="e">
        <f ca="1">+VLOOKUP($A215,Casalta!$A:$AE,4,0)</f>
        <v>#N/A</v>
      </c>
      <c r="F215" s="99" t="e">
        <f ca="1">+VLOOKUP($A215,Casalta!$A:$AE,7,0)</f>
        <v>#N/A</v>
      </c>
      <c r="G215" s="99" t="e">
        <f ca="1">+VLOOKUP($A215,Casalta!$A:$AE,6,0)</f>
        <v>#N/A</v>
      </c>
      <c r="H215" s="98" t="e">
        <f ca="1">+VLOOKUP($A215,Casalta!$A:$AE,18,0)</f>
        <v>#N/A</v>
      </c>
      <c r="I215" s="98" t="e">
        <f ca="1">+VLOOKUP($A215,Casalta!$A:$AE,19,0)</f>
        <v>#N/A</v>
      </c>
      <c r="J215" s="98" t="e">
        <f ca="1">+VLOOKUP($A215,Casalta!$A:$AE,20,0)</f>
        <v>#N/A</v>
      </c>
      <c r="K215" s="100" t="e">
        <f ca="1">+VLOOKUP($A215,Casalta!$A:$AE,10,0)</f>
        <v>#N/A</v>
      </c>
      <c r="L215" s="100" t="e">
        <f ca="1">+VLOOKUP($A215,Casalta!$A:$AE,14,0)</f>
        <v>#N/A</v>
      </c>
      <c r="M215" s="98" t="e">
        <f ca="1">+VLOOKUP($A215,Casalta!$A:$AE,9,0)</f>
        <v>#N/A</v>
      </c>
      <c r="N215" s="98" t="e">
        <f ca="1">+VLOOKUP($A215,Casalta!$A:$AE,23,0)</f>
        <v>#N/A</v>
      </c>
      <c r="O215" s="98" t="e">
        <f ca="1">+VLOOKUP($A215,Casalta!$A:$AE,25,0)</f>
        <v>#N/A</v>
      </c>
      <c r="P215" s="101" t="e">
        <f ca="1">+VLOOKUP($A215,Casalta!$A:$AE,26,0)</f>
        <v>#N/A</v>
      </c>
      <c r="Q215" s="102" t="e">
        <f ca="1">+VLOOKUP($A215,Casalta!$A:$AE,27,0)</f>
        <v>#N/A</v>
      </c>
      <c r="R215" s="98" t="e">
        <f ca="1">+VLOOKUP($A215,Casalta!$A:$AE,28,0)</f>
        <v>#N/A</v>
      </c>
      <c r="S215" s="103" t="e">
        <f ca="1">+VLOOKUP($A215,Casalta!$A:$AE,29,0)</f>
        <v>#N/A</v>
      </c>
      <c r="T215" s="98" t="str">
        <f ca="1">IFERROR(VLOOKUP($A215,Casalta!$A:$AE,31,0),"")</f>
        <v/>
      </c>
      <c r="U215" s="98" t="e">
        <f ca="1">+VLOOKUP(C215,ZAP!A$2:D308,4,0)</f>
        <v>#N/A</v>
      </c>
      <c r="V215" s="103" t="e">
        <f t="shared" ca="1" si="6"/>
        <v>#N/A</v>
      </c>
      <c r="W215" s="103"/>
      <c r="X215" s="97" t="e">
        <f t="shared" ca="1" si="7"/>
        <v>#N/A</v>
      </c>
    </row>
    <row r="216" spans="1:24" x14ac:dyDescent="0.25">
      <c r="A216" s="98">
        <v>211</v>
      </c>
      <c r="B216" s="124">
        <f ca="1">COUNTIF(Casalta!A:A,Rank!A216)</f>
        <v>0</v>
      </c>
      <c r="C216" s="98" t="e">
        <f ca="1">+VLOOKUP($A216,Casalta!A:C,2,0)</f>
        <v>#N/A</v>
      </c>
      <c r="D216" s="99" t="e">
        <f ca="1">+VLOOKUP($A216,Casalta!$A:$AE,3,0)</f>
        <v>#N/A</v>
      </c>
      <c r="E216" s="99" t="e">
        <f ca="1">+VLOOKUP($A216,Casalta!$A:$AE,4,0)</f>
        <v>#N/A</v>
      </c>
      <c r="F216" s="99" t="e">
        <f ca="1">+VLOOKUP($A216,Casalta!$A:$AE,7,0)</f>
        <v>#N/A</v>
      </c>
      <c r="G216" s="99" t="e">
        <f ca="1">+VLOOKUP($A216,Casalta!$A:$AE,6,0)</f>
        <v>#N/A</v>
      </c>
      <c r="H216" s="98" t="e">
        <f ca="1">+VLOOKUP($A216,Casalta!$A:$AE,18,0)</f>
        <v>#N/A</v>
      </c>
      <c r="I216" s="98" t="e">
        <f ca="1">+VLOOKUP($A216,Casalta!$A:$AE,19,0)</f>
        <v>#N/A</v>
      </c>
      <c r="J216" s="98" t="e">
        <f ca="1">+VLOOKUP($A216,Casalta!$A:$AE,20,0)</f>
        <v>#N/A</v>
      </c>
      <c r="K216" s="100" t="e">
        <f ca="1">+VLOOKUP($A216,Casalta!$A:$AE,10,0)</f>
        <v>#N/A</v>
      </c>
      <c r="L216" s="100" t="e">
        <f ca="1">+VLOOKUP($A216,Casalta!$A:$AE,14,0)</f>
        <v>#N/A</v>
      </c>
      <c r="M216" s="98" t="e">
        <f ca="1">+VLOOKUP($A216,Casalta!$A:$AE,9,0)</f>
        <v>#N/A</v>
      </c>
      <c r="N216" s="98" t="e">
        <f ca="1">+VLOOKUP($A216,Casalta!$A:$AE,23,0)</f>
        <v>#N/A</v>
      </c>
      <c r="O216" s="98" t="e">
        <f ca="1">+VLOOKUP($A216,Casalta!$A:$AE,25,0)</f>
        <v>#N/A</v>
      </c>
      <c r="P216" s="101" t="e">
        <f ca="1">+VLOOKUP($A216,Casalta!$A:$AE,26,0)</f>
        <v>#N/A</v>
      </c>
      <c r="Q216" s="102" t="e">
        <f ca="1">+VLOOKUP($A216,Casalta!$A:$AE,27,0)</f>
        <v>#N/A</v>
      </c>
      <c r="R216" s="98" t="e">
        <f ca="1">+VLOOKUP($A216,Casalta!$A:$AE,28,0)</f>
        <v>#N/A</v>
      </c>
      <c r="S216" s="103" t="e">
        <f ca="1">+VLOOKUP($A216,Casalta!$A:$AE,29,0)</f>
        <v>#N/A</v>
      </c>
      <c r="T216" s="98" t="str">
        <f ca="1">IFERROR(VLOOKUP($A216,Casalta!$A:$AE,31,0),"")</f>
        <v/>
      </c>
      <c r="U216" s="98" t="e">
        <f ca="1">+VLOOKUP(C216,ZAP!A$2:D309,4,0)</f>
        <v>#N/A</v>
      </c>
      <c r="V216" s="103" t="e">
        <f t="shared" ca="1" si="6"/>
        <v>#N/A</v>
      </c>
      <c r="W216" s="103"/>
      <c r="X216" s="97" t="e">
        <f t="shared" ca="1" si="7"/>
        <v>#N/A</v>
      </c>
    </row>
    <row r="217" spans="1:24" x14ac:dyDescent="0.25">
      <c r="A217" s="98">
        <v>212</v>
      </c>
      <c r="B217" s="124">
        <f ca="1">COUNTIF(Casalta!A:A,Rank!A217)</f>
        <v>0</v>
      </c>
      <c r="C217" s="98" t="e">
        <f ca="1">+VLOOKUP($A217,Casalta!A:C,2,0)</f>
        <v>#N/A</v>
      </c>
      <c r="D217" s="99" t="e">
        <f ca="1">+VLOOKUP($A217,Casalta!$A:$AE,3,0)</f>
        <v>#N/A</v>
      </c>
      <c r="E217" s="99" t="e">
        <f ca="1">+VLOOKUP($A217,Casalta!$A:$AE,4,0)</f>
        <v>#N/A</v>
      </c>
      <c r="F217" s="99" t="e">
        <f ca="1">+VLOOKUP($A217,Casalta!$A:$AE,7,0)</f>
        <v>#N/A</v>
      </c>
      <c r="G217" s="99" t="e">
        <f ca="1">+VLOOKUP($A217,Casalta!$A:$AE,6,0)</f>
        <v>#N/A</v>
      </c>
      <c r="H217" s="98" t="e">
        <f ca="1">+VLOOKUP($A217,Casalta!$A:$AE,18,0)</f>
        <v>#N/A</v>
      </c>
      <c r="I217" s="98" t="e">
        <f ca="1">+VLOOKUP($A217,Casalta!$A:$AE,19,0)</f>
        <v>#N/A</v>
      </c>
      <c r="J217" s="98" t="e">
        <f ca="1">+VLOOKUP($A217,Casalta!$A:$AE,20,0)</f>
        <v>#N/A</v>
      </c>
      <c r="K217" s="100" t="e">
        <f ca="1">+VLOOKUP($A217,Casalta!$A:$AE,10,0)</f>
        <v>#N/A</v>
      </c>
      <c r="L217" s="100" t="e">
        <f ca="1">+VLOOKUP($A217,Casalta!$A:$AE,14,0)</f>
        <v>#N/A</v>
      </c>
      <c r="M217" s="98" t="e">
        <f ca="1">+VLOOKUP($A217,Casalta!$A:$AE,9,0)</f>
        <v>#N/A</v>
      </c>
      <c r="N217" s="98" t="e">
        <f ca="1">+VLOOKUP($A217,Casalta!$A:$AE,23,0)</f>
        <v>#N/A</v>
      </c>
      <c r="O217" s="98" t="e">
        <f ca="1">+VLOOKUP($A217,Casalta!$A:$AE,25,0)</f>
        <v>#N/A</v>
      </c>
      <c r="P217" s="101" t="e">
        <f ca="1">+VLOOKUP($A217,Casalta!$A:$AE,26,0)</f>
        <v>#N/A</v>
      </c>
      <c r="Q217" s="102" t="e">
        <f ca="1">+VLOOKUP($A217,Casalta!$A:$AE,27,0)</f>
        <v>#N/A</v>
      </c>
      <c r="R217" s="98" t="e">
        <f ca="1">+VLOOKUP($A217,Casalta!$A:$AE,28,0)</f>
        <v>#N/A</v>
      </c>
      <c r="S217" s="103" t="e">
        <f ca="1">+VLOOKUP($A217,Casalta!$A:$AE,29,0)</f>
        <v>#N/A</v>
      </c>
      <c r="T217" s="98" t="str">
        <f ca="1">IFERROR(VLOOKUP($A217,Casalta!$A:$AE,31,0),"")</f>
        <v/>
      </c>
      <c r="U217" s="98" t="e">
        <f ca="1">+VLOOKUP(C217,ZAP!A$2:D310,4,0)</f>
        <v>#N/A</v>
      </c>
      <c r="V217" s="103" t="e">
        <f t="shared" ca="1" si="6"/>
        <v>#N/A</v>
      </c>
      <c r="W217" s="103"/>
      <c r="X217" s="97" t="e">
        <f t="shared" ca="1" si="7"/>
        <v>#N/A</v>
      </c>
    </row>
    <row r="218" spans="1:24" x14ac:dyDescent="0.25">
      <c r="A218" s="98">
        <v>213</v>
      </c>
      <c r="B218" s="124">
        <f ca="1">COUNTIF(Casalta!A:A,Rank!A218)</f>
        <v>0</v>
      </c>
      <c r="C218" s="98" t="e">
        <f ca="1">+VLOOKUP($A218,Casalta!A:C,2,0)</f>
        <v>#N/A</v>
      </c>
      <c r="D218" s="99" t="e">
        <f ca="1">+VLOOKUP($A218,Casalta!$A:$AE,3,0)</f>
        <v>#N/A</v>
      </c>
      <c r="E218" s="99" t="e">
        <f ca="1">+VLOOKUP($A218,Casalta!$A:$AE,4,0)</f>
        <v>#N/A</v>
      </c>
      <c r="F218" s="99" t="e">
        <f ca="1">+VLOOKUP($A218,Casalta!$A:$AE,7,0)</f>
        <v>#N/A</v>
      </c>
      <c r="G218" s="99" t="e">
        <f ca="1">+VLOOKUP($A218,Casalta!$A:$AE,6,0)</f>
        <v>#N/A</v>
      </c>
      <c r="H218" s="98" t="e">
        <f ca="1">+VLOOKUP($A218,Casalta!$A:$AE,18,0)</f>
        <v>#N/A</v>
      </c>
      <c r="I218" s="98" t="e">
        <f ca="1">+VLOOKUP($A218,Casalta!$A:$AE,19,0)</f>
        <v>#N/A</v>
      </c>
      <c r="J218" s="98" t="e">
        <f ca="1">+VLOOKUP($A218,Casalta!$A:$AE,20,0)</f>
        <v>#N/A</v>
      </c>
      <c r="K218" s="100" t="e">
        <f ca="1">+VLOOKUP($A218,Casalta!$A:$AE,10,0)</f>
        <v>#N/A</v>
      </c>
      <c r="L218" s="100" t="e">
        <f ca="1">+VLOOKUP($A218,Casalta!$A:$AE,14,0)</f>
        <v>#N/A</v>
      </c>
      <c r="M218" s="98" t="e">
        <f ca="1">+VLOOKUP($A218,Casalta!$A:$AE,9,0)</f>
        <v>#N/A</v>
      </c>
      <c r="N218" s="98" t="e">
        <f ca="1">+VLOOKUP($A218,Casalta!$A:$AE,23,0)</f>
        <v>#N/A</v>
      </c>
      <c r="O218" s="98" t="e">
        <f ca="1">+VLOOKUP($A218,Casalta!$A:$AE,25,0)</f>
        <v>#N/A</v>
      </c>
      <c r="P218" s="101" t="e">
        <f ca="1">+VLOOKUP($A218,Casalta!$A:$AE,26,0)</f>
        <v>#N/A</v>
      </c>
      <c r="Q218" s="102" t="e">
        <f ca="1">+VLOOKUP($A218,Casalta!$A:$AE,27,0)</f>
        <v>#N/A</v>
      </c>
      <c r="R218" s="98" t="e">
        <f ca="1">+VLOOKUP($A218,Casalta!$A:$AE,28,0)</f>
        <v>#N/A</v>
      </c>
      <c r="S218" s="103" t="e">
        <f ca="1">+VLOOKUP($A218,Casalta!$A:$AE,29,0)</f>
        <v>#N/A</v>
      </c>
      <c r="T218" s="98" t="str">
        <f ca="1">IFERROR(VLOOKUP($A218,Casalta!$A:$AE,31,0),"")</f>
        <v/>
      </c>
      <c r="U218" s="98" t="e">
        <f ca="1">+VLOOKUP(C218,ZAP!A$2:D311,4,0)</f>
        <v>#N/A</v>
      </c>
      <c r="V218" s="103" t="e">
        <f t="shared" ca="1" si="6"/>
        <v>#N/A</v>
      </c>
      <c r="W218" s="103"/>
      <c r="X218" s="97" t="e">
        <f t="shared" ca="1" si="7"/>
        <v>#N/A</v>
      </c>
    </row>
    <row r="219" spans="1:24" x14ac:dyDescent="0.25">
      <c r="A219" s="98">
        <v>214</v>
      </c>
      <c r="B219" s="124">
        <f ca="1">COUNTIF(Casalta!A:A,Rank!A219)</f>
        <v>0</v>
      </c>
      <c r="C219" s="98" t="e">
        <f ca="1">+VLOOKUP($A219,Casalta!A:C,2,0)</f>
        <v>#N/A</v>
      </c>
      <c r="D219" s="99" t="e">
        <f ca="1">+VLOOKUP($A219,Casalta!$A:$AE,3,0)</f>
        <v>#N/A</v>
      </c>
      <c r="E219" s="99" t="e">
        <f ca="1">+VLOOKUP($A219,Casalta!$A:$AE,4,0)</f>
        <v>#N/A</v>
      </c>
      <c r="F219" s="99" t="e">
        <f ca="1">+VLOOKUP($A219,Casalta!$A:$AE,7,0)</f>
        <v>#N/A</v>
      </c>
      <c r="G219" s="99" t="e">
        <f ca="1">+VLOOKUP($A219,Casalta!$A:$AE,6,0)</f>
        <v>#N/A</v>
      </c>
      <c r="H219" s="98" t="e">
        <f ca="1">+VLOOKUP($A219,Casalta!$A:$AE,18,0)</f>
        <v>#N/A</v>
      </c>
      <c r="I219" s="98" t="e">
        <f ca="1">+VLOOKUP($A219,Casalta!$A:$AE,19,0)</f>
        <v>#N/A</v>
      </c>
      <c r="J219" s="98" t="e">
        <f ca="1">+VLOOKUP($A219,Casalta!$A:$AE,20,0)</f>
        <v>#N/A</v>
      </c>
      <c r="K219" s="100" t="e">
        <f ca="1">+VLOOKUP($A219,Casalta!$A:$AE,10,0)</f>
        <v>#N/A</v>
      </c>
      <c r="L219" s="100" t="e">
        <f ca="1">+VLOOKUP($A219,Casalta!$A:$AE,14,0)</f>
        <v>#N/A</v>
      </c>
      <c r="M219" s="98" t="e">
        <f ca="1">+VLOOKUP($A219,Casalta!$A:$AE,9,0)</f>
        <v>#N/A</v>
      </c>
      <c r="N219" s="98" t="e">
        <f ca="1">+VLOOKUP($A219,Casalta!$A:$AE,23,0)</f>
        <v>#N/A</v>
      </c>
      <c r="O219" s="98" t="e">
        <f ca="1">+VLOOKUP($A219,Casalta!$A:$AE,25,0)</f>
        <v>#N/A</v>
      </c>
      <c r="P219" s="101" t="e">
        <f ca="1">+VLOOKUP($A219,Casalta!$A:$AE,26,0)</f>
        <v>#N/A</v>
      </c>
      <c r="Q219" s="102" t="e">
        <f ca="1">+VLOOKUP($A219,Casalta!$A:$AE,27,0)</f>
        <v>#N/A</v>
      </c>
      <c r="R219" s="98" t="e">
        <f ca="1">+VLOOKUP($A219,Casalta!$A:$AE,28,0)</f>
        <v>#N/A</v>
      </c>
      <c r="S219" s="103" t="e">
        <f ca="1">+VLOOKUP($A219,Casalta!$A:$AE,29,0)</f>
        <v>#N/A</v>
      </c>
      <c r="T219" s="98" t="str">
        <f ca="1">IFERROR(VLOOKUP($A219,Casalta!$A:$AE,31,0),"")</f>
        <v/>
      </c>
      <c r="U219" s="98" t="e">
        <f ca="1">+VLOOKUP(C219,ZAP!A$2:D312,4,0)</f>
        <v>#N/A</v>
      </c>
      <c r="V219" s="103" t="e">
        <f t="shared" ca="1" si="6"/>
        <v>#N/A</v>
      </c>
      <c r="W219" s="103"/>
      <c r="X219" s="97" t="e">
        <f t="shared" ca="1" si="7"/>
        <v>#N/A</v>
      </c>
    </row>
    <row r="220" spans="1:24" x14ac:dyDescent="0.25">
      <c r="A220" s="98">
        <v>215</v>
      </c>
      <c r="B220" s="124">
        <f ca="1">COUNTIF(Casalta!A:A,Rank!A220)</f>
        <v>0</v>
      </c>
      <c r="C220" s="98" t="e">
        <f ca="1">+VLOOKUP($A220,Casalta!A:C,2,0)</f>
        <v>#N/A</v>
      </c>
      <c r="D220" s="99" t="e">
        <f ca="1">+VLOOKUP($A220,Casalta!$A:$AE,3,0)</f>
        <v>#N/A</v>
      </c>
      <c r="E220" s="99" t="e">
        <f ca="1">+VLOOKUP($A220,Casalta!$A:$AE,4,0)</f>
        <v>#N/A</v>
      </c>
      <c r="F220" s="99" t="e">
        <f ca="1">+VLOOKUP($A220,Casalta!$A:$AE,7,0)</f>
        <v>#N/A</v>
      </c>
      <c r="G220" s="99" t="e">
        <f ca="1">+VLOOKUP($A220,Casalta!$A:$AE,6,0)</f>
        <v>#N/A</v>
      </c>
      <c r="H220" s="98" t="e">
        <f ca="1">+VLOOKUP($A220,Casalta!$A:$AE,18,0)</f>
        <v>#N/A</v>
      </c>
      <c r="I220" s="98" t="e">
        <f ca="1">+VLOOKUP($A220,Casalta!$A:$AE,19,0)</f>
        <v>#N/A</v>
      </c>
      <c r="J220" s="98" t="e">
        <f ca="1">+VLOOKUP($A220,Casalta!$A:$AE,20,0)</f>
        <v>#N/A</v>
      </c>
      <c r="K220" s="100" t="e">
        <f ca="1">+VLOOKUP($A220,Casalta!$A:$AE,10,0)</f>
        <v>#N/A</v>
      </c>
      <c r="L220" s="100" t="e">
        <f ca="1">+VLOOKUP($A220,Casalta!$A:$AE,14,0)</f>
        <v>#N/A</v>
      </c>
      <c r="M220" s="98" t="e">
        <f ca="1">+VLOOKUP($A220,Casalta!$A:$AE,9,0)</f>
        <v>#N/A</v>
      </c>
      <c r="N220" s="98" t="e">
        <f ca="1">+VLOOKUP($A220,Casalta!$A:$AE,23,0)</f>
        <v>#N/A</v>
      </c>
      <c r="O220" s="98" t="e">
        <f ca="1">+VLOOKUP($A220,Casalta!$A:$AE,25,0)</f>
        <v>#N/A</v>
      </c>
      <c r="P220" s="101" t="e">
        <f ca="1">+VLOOKUP($A220,Casalta!$A:$AE,26,0)</f>
        <v>#N/A</v>
      </c>
      <c r="Q220" s="102" t="e">
        <f ca="1">+VLOOKUP($A220,Casalta!$A:$AE,27,0)</f>
        <v>#N/A</v>
      </c>
      <c r="R220" s="98" t="e">
        <f ca="1">+VLOOKUP($A220,Casalta!$A:$AE,28,0)</f>
        <v>#N/A</v>
      </c>
      <c r="S220" s="103" t="e">
        <f ca="1">+VLOOKUP($A220,Casalta!$A:$AE,29,0)</f>
        <v>#N/A</v>
      </c>
      <c r="T220" s="98" t="str">
        <f ca="1">IFERROR(VLOOKUP($A220,Casalta!$A:$AE,31,0),"")</f>
        <v/>
      </c>
      <c r="U220" s="98" t="e">
        <f ca="1">+VLOOKUP(C220,ZAP!A$2:D313,4,0)</f>
        <v>#N/A</v>
      </c>
      <c r="V220" s="103" t="e">
        <f t="shared" ca="1" si="6"/>
        <v>#N/A</v>
      </c>
      <c r="W220" s="103"/>
      <c r="X220" s="97" t="e">
        <f t="shared" ca="1" si="7"/>
        <v>#N/A</v>
      </c>
    </row>
    <row r="221" spans="1:24" x14ac:dyDescent="0.25">
      <c r="A221" s="98">
        <v>216</v>
      </c>
      <c r="B221" s="124">
        <f ca="1">COUNTIF(Casalta!A:A,Rank!A221)</f>
        <v>0</v>
      </c>
      <c r="C221" s="98" t="e">
        <f ca="1">+VLOOKUP($A221,Casalta!A:C,2,0)</f>
        <v>#N/A</v>
      </c>
      <c r="D221" s="99" t="e">
        <f ca="1">+VLOOKUP($A221,Casalta!$A:$AE,3,0)</f>
        <v>#N/A</v>
      </c>
      <c r="E221" s="99" t="e">
        <f ca="1">+VLOOKUP($A221,Casalta!$A:$AE,4,0)</f>
        <v>#N/A</v>
      </c>
      <c r="F221" s="99" t="e">
        <f ca="1">+VLOOKUP($A221,Casalta!$A:$AE,7,0)</f>
        <v>#N/A</v>
      </c>
      <c r="G221" s="99" t="e">
        <f ca="1">+VLOOKUP($A221,Casalta!$A:$AE,6,0)</f>
        <v>#N/A</v>
      </c>
      <c r="H221" s="98" t="e">
        <f ca="1">+VLOOKUP($A221,Casalta!$A:$AE,18,0)</f>
        <v>#N/A</v>
      </c>
      <c r="I221" s="98" t="e">
        <f ca="1">+VLOOKUP($A221,Casalta!$A:$AE,19,0)</f>
        <v>#N/A</v>
      </c>
      <c r="J221" s="98" t="e">
        <f ca="1">+VLOOKUP($A221,Casalta!$A:$AE,20,0)</f>
        <v>#N/A</v>
      </c>
      <c r="K221" s="100" t="e">
        <f ca="1">+VLOOKUP($A221,Casalta!$A:$AE,10,0)</f>
        <v>#N/A</v>
      </c>
      <c r="L221" s="100" t="e">
        <f ca="1">+VLOOKUP($A221,Casalta!$A:$AE,14,0)</f>
        <v>#N/A</v>
      </c>
      <c r="M221" s="98" t="e">
        <f ca="1">+VLOOKUP($A221,Casalta!$A:$AE,9,0)</f>
        <v>#N/A</v>
      </c>
      <c r="N221" s="98" t="e">
        <f ca="1">+VLOOKUP($A221,Casalta!$A:$AE,23,0)</f>
        <v>#N/A</v>
      </c>
      <c r="O221" s="98" t="e">
        <f ca="1">+VLOOKUP($A221,Casalta!$A:$AE,25,0)</f>
        <v>#N/A</v>
      </c>
      <c r="P221" s="101" t="e">
        <f ca="1">+VLOOKUP($A221,Casalta!$A:$AE,26,0)</f>
        <v>#N/A</v>
      </c>
      <c r="Q221" s="102" t="e">
        <f ca="1">+VLOOKUP($A221,Casalta!$A:$AE,27,0)</f>
        <v>#N/A</v>
      </c>
      <c r="R221" s="98" t="e">
        <f ca="1">+VLOOKUP($A221,Casalta!$A:$AE,28,0)</f>
        <v>#N/A</v>
      </c>
      <c r="S221" s="103" t="e">
        <f ca="1">+VLOOKUP($A221,Casalta!$A:$AE,29,0)</f>
        <v>#N/A</v>
      </c>
      <c r="T221" s="98" t="str">
        <f ca="1">IFERROR(VLOOKUP($A221,Casalta!$A:$AE,31,0),"")</f>
        <v/>
      </c>
      <c r="U221" s="98" t="e">
        <f ca="1">+VLOOKUP(C221,ZAP!A$2:D314,4,0)</f>
        <v>#N/A</v>
      </c>
      <c r="V221" s="103" t="e">
        <f t="shared" ca="1" si="6"/>
        <v>#N/A</v>
      </c>
      <c r="W221" s="103"/>
      <c r="X221" s="97" t="e">
        <f t="shared" ca="1" si="7"/>
        <v>#N/A</v>
      </c>
    </row>
    <row r="222" spans="1:24" x14ac:dyDescent="0.25">
      <c r="A222" s="98">
        <v>217</v>
      </c>
      <c r="B222" s="124">
        <f ca="1">COUNTIF(Casalta!A:A,Rank!A222)</f>
        <v>0</v>
      </c>
      <c r="C222" s="98" t="e">
        <f ca="1">+VLOOKUP($A222,Casalta!A:C,2,0)</f>
        <v>#N/A</v>
      </c>
      <c r="D222" s="99" t="e">
        <f ca="1">+VLOOKUP($A222,Casalta!$A:$AE,3,0)</f>
        <v>#N/A</v>
      </c>
      <c r="E222" s="99" t="e">
        <f ca="1">+VLOOKUP($A222,Casalta!$A:$AE,4,0)</f>
        <v>#N/A</v>
      </c>
      <c r="F222" s="99" t="e">
        <f ca="1">+VLOOKUP($A222,Casalta!$A:$AE,7,0)</f>
        <v>#N/A</v>
      </c>
      <c r="G222" s="99" t="e">
        <f ca="1">+VLOOKUP($A222,Casalta!$A:$AE,6,0)</f>
        <v>#N/A</v>
      </c>
      <c r="H222" s="98" t="e">
        <f ca="1">+VLOOKUP($A222,Casalta!$A:$AE,18,0)</f>
        <v>#N/A</v>
      </c>
      <c r="I222" s="98" t="e">
        <f ca="1">+VLOOKUP($A222,Casalta!$A:$AE,19,0)</f>
        <v>#N/A</v>
      </c>
      <c r="J222" s="98" t="e">
        <f ca="1">+VLOOKUP($A222,Casalta!$A:$AE,20,0)</f>
        <v>#N/A</v>
      </c>
      <c r="K222" s="100" t="e">
        <f ca="1">+VLOOKUP($A222,Casalta!$A:$AE,10,0)</f>
        <v>#N/A</v>
      </c>
      <c r="L222" s="100" t="e">
        <f ca="1">+VLOOKUP($A222,Casalta!$A:$AE,14,0)</f>
        <v>#N/A</v>
      </c>
      <c r="M222" s="98" t="e">
        <f ca="1">+VLOOKUP($A222,Casalta!$A:$AE,9,0)</f>
        <v>#N/A</v>
      </c>
      <c r="N222" s="98" t="e">
        <f ca="1">+VLOOKUP($A222,Casalta!$A:$AE,23,0)</f>
        <v>#N/A</v>
      </c>
      <c r="O222" s="98" t="e">
        <f ca="1">+VLOOKUP($A222,Casalta!$A:$AE,25,0)</f>
        <v>#N/A</v>
      </c>
      <c r="P222" s="101" t="e">
        <f ca="1">+VLOOKUP($A222,Casalta!$A:$AE,26,0)</f>
        <v>#N/A</v>
      </c>
      <c r="Q222" s="102" t="e">
        <f ca="1">+VLOOKUP($A222,Casalta!$A:$AE,27,0)</f>
        <v>#N/A</v>
      </c>
      <c r="R222" s="98" t="e">
        <f ca="1">+VLOOKUP($A222,Casalta!$A:$AE,28,0)</f>
        <v>#N/A</v>
      </c>
      <c r="S222" s="103" t="e">
        <f ca="1">+VLOOKUP($A222,Casalta!$A:$AE,29,0)</f>
        <v>#N/A</v>
      </c>
      <c r="T222" s="98" t="str">
        <f ca="1">IFERROR(VLOOKUP($A222,Casalta!$A:$AE,31,0),"")</f>
        <v/>
      </c>
      <c r="U222" s="98" t="e">
        <f ca="1">+VLOOKUP(C222,ZAP!A$2:D315,4,0)</f>
        <v>#N/A</v>
      </c>
      <c r="V222" s="103" t="e">
        <f t="shared" ca="1" si="6"/>
        <v>#N/A</v>
      </c>
      <c r="W222" s="103"/>
      <c r="X222" s="97" t="e">
        <f t="shared" ca="1" si="7"/>
        <v>#N/A</v>
      </c>
    </row>
    <row r="223" spans="1:24" x14ac:dyDescent="0.25">
      <c r="A223" s="98">
        <v>218</v>
      </c>
      <c r="B223" s="124">
        <f ca="1">COUNTIF(Casalta!A:A,Rank!A223)</f>
        <v>0</v>
      </c>
      <c r="C223" s="98" t="e">
        <f ca="1">+VLOOKUP($A223,Casalta!A:C,2,0)</f>
        <v>#N/A</v>
      </c>
      <c r="D223" s="99" t="e">
        <f ca="1">+VLOOKUP($A223,Casalta!$A:$AE,3,0)</f>
        <v>#N/A</v>
      </c>
      <c r="E223" s="99" t="e">
        <f ca="1">+VLOOKUP($A223,Casalta!$A:$AE,4,0)</f>
        <v>#N/A</v>
      </c>
      <c r="F223" s="99" t="e">
        <f ca="1">+VLOOKUP($A223,Casalta!$A:$AE,7,0)</f>
        <v>#N/A</v>
      </c>
      <c r="G223" s="99" t="e">
        <f ca="1">+VLOOKUP($A223,Casalta!$A:$AE,6,0)</f>
        <v>#N/A</v>
      </c>
      <c r="H223" s="98" t="e">
        <f ca="1">+VLOOKUP($A223,Casalta!$A:$AE,18,0)</f>
        <v>#N/A</v>
      </c>
      <c r="I223" s="98" t="e">
        <f ca="1">+VLOOKUP($A223,Casalta!$A:$AE,19,0)</f>
        <v>#N/A</v>
      </c>
      <c r="J223" s="98" t="e">
        <f ca="1">+VLOOKUP($A223,Casalta!$A:$AE,20,0)</f>
        <v>#N/A</v>
      </c>
      <c r="K223" s="100" t="e">
        <f ca="1">+VLOOKUP($A223,Casalta!$A:$AE,10,0)</f>
        <v>#N/A</v>
      </c>
      <c r="L223" s="100" t="e">
        <f ca="1">+VLOOKUP($A223,Casalta!$A:$AE,14,0)</f>
        <v>#N/A</v>
      </c>
      <c r="M223" s="98" t="e">
        <f ca="1">+VLOOKUP($A223,Casalta!$A:$AE,9,0)</f>
        <v>#N/A</v>
      </c>
      <c r="N223" s="98" t="e">
        <f ca="1">+VLOOKUP($A223,Casalta!$A:$AE,23,0)</f>
        <v>#N/A</v>
      </c>
      <c r="O223" s="98" t="e">
        <f ca="1">+VLOOKUP($A223,Casalta!$A:$AE,25,0)</f>
        <v>#N/A</v>
      </c>
      <c r="P223" s="101" t="e">
        <f ca="1">+VLOOKUP($A223,Casalta!$A:$AE,26,0)</f>
        <v>#N/A</v>
      </c>
      <c r="Q223" s="102" t="e">
        <f ca="1">+VLOOKUP($A223,Casalta!$A:$AE,27,0)</f>
        <v>#N/A</v>
      </c>
      <c r="R223" s="98" t="e">
        <f ca="1">+VLOOKUP($A223,Casalta!$A:$AE,28,0)</f>
        <v>#N/A</v>
      </c>
      <c r="S223" s="103" t="e">
        <f ca="1">+VLOOKUP($A223,Casalta!$A:$AE,29,0)</f>
        <v>#N/A</v>
      </c>
      <c r="T223" s="98" t="str">
        <f ca="1">IFERROR(VLOOKUP($A223,Casalta!$A:$AE,31,0),"")</f>
        <v/>
      </c>
      <c r="U223" s="98" t="e">
        <f ca="1">+VLOOKUP(C223,ZAP!A$2:D316,4,0)</f>
        <v>#N/A</v>
      </c>
      <c r="V223" s="103" t="e">
        <f t="shared" ca="1" si="6"/>
        <v>#N/A</v>
      </c>
      <c r="W223" s="103"/>
      <c r="X223" s="97" t="e">
        <f t="shared" ca="1" si="7"/>
        <v>#N/A</v>
      </c>
    </row>
    <row r="224" spans="1:24" x14ac:dyDescent="0.25">
      <c r="A224" s="98">
        <v>219</v>
      </c>
      <c r="B224" s="124">
        <f ca="1">COUNTIF(Casalta!A:A,Rank!A224)</f>
        <v>0</v>
      </c>
      <c r="C224" s="98" t="e">
        <f ca="1">+VLOOKUP($A224,Casalta!A:C,2,0)</f>
        <v>#N/A</v>
      </c>
      <c r="D224" s="99" t="e">
        <f ca="1">+VLOOKUP($A224,Casalta!$A:$AE,3,0)</f>
        <v>#N/A</v>
      </c>
      <c r="E224" s="99" t="e">
        <f ca="1">+VLOOKUP($A224,Casalta!$A:$AE,4,0)</f>
        <v>#N/A</v>
      </c>
      <c r="F224" s="99" t="e">
        <f ca="1">+VLOOKUP($A224,Casalta!$A:$AE,7,0)</f>
        <v>#N/A</v>
      </c>
      <c r="G224" s="99" t="e">
        <f ca="1">+VLOOKUP($A224,Casalta!$A:$AE,6,0)</f>
        <v>#N/A</v>
      </c>
      <c r="H224" s="98" t="e">
        <f ca="1">+VLOOKUP($A224,Casalta!$A:$AE,18,0)</f>
        <v>#N/A</v>
      </c>
      <c r="I224" s="98" t="e">
        <f ca="1">+VLOOKUP($A224,Casalta!$A:$AE,19,0)</f>
        <v>#N/A</v>
      </c>
      <c r="J224" s="98" t="e">
        <f ca="1">+VLOOKUP($A224,Casalta!$A:$AE,20,0)</f>
        <v>#N/A</v>
      </c>
      <c r="K224" s="100" t="e">
        <f ca="1">+VLOOKUP($A224,Casalta!$A:$AE,10,0)</f>
        <v>#N/A</v>
      </c>
      <c r="L224" s="100" t="e">
        <f ca="1">+VLOOKUP($A224,Casalta!$A:$AE,14,0)</f>
        <v>#N/A</v>
      </c>
      <c r="M224" s="98" t="e">
        <f ca="1">+VLOOKUP($A224,Casalta!$A:$AE,9,0)</f>
        <v>#N/A</v>
      </c>
      <c r="N224" s="98" t="e">
        <f ca="1">+VLOOKUP($A224,Casalta!$A:$AE,23,0)</f>
        <v>#N/A</v>
      </c>
      <c r="O224" s="98" t="e">
        <f ca="1">+VLOOKUP($A224,Casalta!$A:$AE,25,0)</f>
        <v>#N/A</v>
      </c>
      <c r="P224" s="101" t="e">
        <f ca="1">+VLOOKUP($A224,Casalta!$A:$AE,26,0)</f>
        <v>#N/A</v>
      </c>
      <c r="Q224" s="102" t="e">
        <f ca="1">+VLOOKUP($A224,Casalta!$A:$AE,27,0)</f>
        <v>#N/A</v>
      </c>
      <c r="R224" s="98" t="e">
        <f ca="1">+VLOOKUP($A224,Casalta!$A:$AE,28,0)</f>
        <v>#N/A</v>
      </c>
      <c r="S224" s="103" t="e">
        <f ca="1">+VLOOKUP($A224,Casalta!$A:$AE,29,0)</f>
        <v>#N/A</v>
      </c>
      <c r="T224" s="98" t="str">
        <f ca="1">IFERROR(VLOOKUP($A224,Casalta!$A:$AE,31,0),"")</f>
        <v/>
      </c>
      <c r="U224" s="98" t="e">
        <f ca="1">+VLOOKUP(C224,ZAP!A$2:D317,4,0)</f>
        <v>#N/A</v>
      </c>
      <c r="V224" s="103" t="e">
        <f t="shared" ca="1" si="6"/>
        <v>#N/A</v>
      </c>
      <c r="W224" s="103"/>
      <c r="X224" s="97" t="e">
        <f t="shared" ca="1" si="7"/>
        <v>#N/A</v>
      </c>
    </row>
    <row r="225" spans="1:24" x14ac:dyDescent="0.25">
      <c r="A225" s="98">
        <v>220</v>
      </c>
      <c r="B225" s="124">
        <f ca="1">COUNTIF(Casalta!A:A,Rank!A225)</f>
        <v>0</v>
      </c>
      <c r="C225" s="98" t="e">
        <f ca="1">+VLOOKUP($A225,Casalta!A:C,2,0)</f>
        <v>#N/A</v>
      </c>
      <c r="D225" s="99" t="e">
        <f ca="1">+VLOOKUP($A225,Casalta!$A:$AE,3,0)</f>
        <v>#N/A</v>
      </c>
      <c r="E225" s="99" t="e">
        <f ca="1">+VLOOKUP($A225,Casalta!$A:$AE,4,0)</f>
        <v>#N/A</v>
      </c>
      <c r="F225" s="99" t="e">
        <f ca="1">+VLOOKUP($A225,Casalta!$A:$AE,7,0)</f>
        <v>#N/A</v>
      </c>
      <c r="G225" s="99" t="e">
        <f ca="1">+VLOOKUP($A225,Casalta!$A:$AE,6,0)</f>
        <v>#N/A</v>
      </c>
      <c r="H225" s="98" t="e">
        <f ca="1">+VLOOKUP($A225,Casalta!$A:$AE,18,0)</f>
        <v>#N/A</v>
      </c>
      <c r="I225" s="98" t="e">
        <f ca="1">+VLOOKUP($A225,Casalta!$A:$AE,19,0)</f>
        <v>#N/A</v>
      </c>
      <c r="J225" s="98" t="e">
        <f ca="1">+VLOOKUP($A225,Casalta!$A:$AE,20,0)</f>
        <v>#N/A</v>
      </c>
      <c r="K225" s="100" t="e">
        <f ca="1">+VLOOKUP($A225,Casalta!$A:$AE,10,0)</f>
        <v>#N/A</v>
      </c>
      <c r="L225" s="100" t="e">
        <f ca="1">+VLOOKUP($A225,Casalta!$A:$AE,14,0)</f>
        <v>#N/A</v>
      </c>
      <c r="M225" s="98" t="e">
        <f ca="1">+VLOOKUP($A225,Casalta!$A:$AE,9,0)</f>
        <v>#N/A</v>
      </c>
      <c r="N225" s="98" t="e">
        <f ca="1">+VLOOKUP($A225,Casalta!$A:$AE,23,0)</f>
        <v>#N/A</v>
      </c>
      <c r="O225" s="98" t="e">
        <f ca="1">+VLOOKUP($A225,Casalta!$A:$AE,25,0)</f>
        <v>#N/A</v>
      </c>
      <c r="P225" s="101" t="e">
        <f ca="1">+VLOOKUP($A225,Casalta!$A:$AE,26,0)</f>
        <v>#N/A</v>
      </c>
      <c r="Q225" s="102" t="e">
        <f ca="1">+VLOOKUP($A225,Casalta!$A:$AE,27,0)</f>
        <v>#N/A</v>
      </c>
      <c r="R225" s="98" t="e">
        <f ca="1">+VLOOKUP($A225,Casalta!$A:$AE,28,0)</f>
        <v>#N/A</v>
      </c>
      <c r="S225" s="103" t="e">
        <f ca="1">+VLOOKUP($A225,Casalta!$A:$AE,29,0)</f>
        <v>#N/A</v>
      </c>
      <c r="T225" s="98" t="str">
        <f ca="1">IFERROR(VLOOKUP($A225,Casalta!$A:$AE,31,0),"")</f>
        <v/>
      </c>
      <c r="U225" s="98" t="e">
        <f ca="1">+VLOOKUP(C225,ZAP!A$2:D318,4,0)</f>
        <v>#N/A</v>
      </c>
      <c r="V225" s="103" t="e">
        <f t="shared" ca="1" si="6"/>
        <v>#N/A</v>
      </c>
      <c r="W225" s="103"/>
      <c r="X225" s="97" t="e">
        <f t="shared" ca="1" si="7"/>
        <v>#N/A</v>
      </c>
    </row>
    <row r="226" spans="1:24" x14ac:dyDescent="0.25">
      <c r="A226" s="98">
        <v>221</v>
      </c>
      <c r="B226" s="124">
        <f ca="1">COUNTIF(Casalta!A:A,Rank!A226)</f>
        <v>0</v>
      </c>
      <c r="C226" s="98" t="e">
        <f ca="1">+VLOOKUP($A226,Casalta!A:C,2,0)</f>
        <v>#N/A</v>
      </c>
      <c r="D226" s="99" t="e">
        <f ca="1">+VLOOKUP($A226,Casalta!$A:$AE,3,0)</f>
        <v>#N/A</v>
      </c>
      <c r="E226" s="99" t="e">
        <f ca="1">+VLOOKUP($A226,Casalta!$A:$AE,4,0)</f>
        <v>#N/A</v>
      </c>
      <c r="F226" s="99" t="e">
        <f ca="1">+VLOOKUP($A226,Casalta!$A:$AE,7,0)</f>
        <v>#N/A</v>
      </c>
      <c r="G226" s="99" t="e">
        <f ca="1">+VLOOKUP($A226,Casalta!$A:$AE,6,0)</f>
        <v>#N/A</v>
      </c>
      <c r="H226" s="98" t="e">
        <f ca="1">+VLOOKUP($A226,Casalta!$A:$AE,18,0)</f>
        <v>#N/A</v>
      </c>
      <c r="I226" s="98" t="e">
        <f ca="1">+VLOOKUP($A226,Casalta!$A:$AE,19,0)</f>
        <v>#N/A</v>
      </c>
      <c r="J226" s="98" t="e">
        <f ca="1">+VLOOKUP($A226,Casalta!$A:$AE,20,0)</f>
        <v>#N/A</v>
      </c>
      <c r="K226" s="100" t="e">
        <f ca="1">+VLOOKUP($A226,Casalta!$A:$AE,10,0)</f>
        <v>#N/A</v>
      </c>
      <c r="L226" s="100" t="e">
        <f ca="1">+VLOOKUP($A226,Casalta!$A:$AE,14,0)</f>
        <v>#N/A</v>
      </c>
      <c r="M226" s="98" t="e">
        <f ca="1">+VLOOKUP($A226,Casalta!$A:$AE,9,0)</f>
        <v>#N/A</v>
      </c>
      <c r="N226" s="98" t="e">
        <f ca="1">+VLOOKUP($A226,Casalta!$A:$AE,23,0)</f>
        <v>#N/A</v>
      </c>
      <c r="O226" s="98" t="e">
        <f ca="1">+VLOOKUP($A226,Casalta!$A:$AE,25,0)</f>
        <v>#N/A</v>
      </c>
      <c r="P226" s="101" t="e">
        <f ca="1">+VLOOKUP($A226,Casalta!$A:$AE,26,0)</f>
        <v>#N/A</v>
      </c>
      <c r="Q226" s="102" t="e">
        <f ca="1">+VLOOKUP($A226,Casalta!$A:$AE,27,0)</f>
        <v>#N/A</v>
      </c>
      <c r="R226" s="98" t="e">
        <f ca="1">+VLOOKUP($A226,Casalta!$A:$AE,28,0)</f>
        <v>#N/A</v>
      </c>
      <c r="S226" s="103" t="e">
        <f ca="1">+VLOOKUP($A226,Casalta!$A:$AE,29,0)</f>
        <v>#N/A</v>
      </c>
      <c r="T226" s="98" t="str">
        <f ca="1">IFERROR(VLOOKUP($A226,Casalta!$A:$AE,31,0),"")</f>
        <v/>
      </c>
      <c r="U226" s="98" t="e">
        <f ca="1">+VLOOKUP(C226,ZAP!A$2:D319,4,0)</f>
        <v>#N/A</v>
      </c>
      <c r="V226" s="103" t="e">
        <f t="shared" ca="1" si="6"/>
        <v>#N/A</v>
      </c>
      <c r="W226" s="103"/>
      <c r="X226" s="97" t="e">
        <f t="shared" ca="1" si="7"/>
        <v>#N/A</v>
      </c>
    </row>
    <row r="227" spans="1:24" x14ac:dyDescent="0.25">
      <c r="A227" s="98">
        <v>222</v>
      </c>
      <c r="B227" s="124">
        <f ca="1">COUNTIF(Casalta!A:A,Rank!A227)</f>
        <v>0</v>
      </c>
      <c r="C227" s="98" t="e">
        <f ca="1">+VLOOKUP($A227,Casalta!A:C,2,0)</f>
        <v>#N/A</v>
      </c>
      <c r="D227" s="99" t="e">
        <f ca="1">+VLOOKUP($A227,Casalta!$A:$AE,3,0)</f>
        <v>#N/A</v>
      </c>
      <c r="E227" s="99" t="e">
        <f ca="1">+VLOOKUP($A227,Casalta!$A:$AE,4,0)</f>
        <v>#N/A</v>
      </c>
      <c r="F227" s="99" t="e">
        <f ca="1">+VLOOKUP($A227,Casalta!$A:$AE,7,0)</f>
        <v>#N/A</v>
      </c>
      <c r="G227" s="99" t="e">
        <f ca="1">+VLOOKUP($A227,Casalta!$A:$AE,6,0)</f>
        <v>#N/A</v>
      </c>
      <c r="H227" s="98" t="e">
        <f ca="1">+VLOOKUP($A227,Casalta!$A:$AE,18,0)</f>
        <v>#N/A</v>
      </c>
      <c r="I227" s="98" t="e">
        <f ca="1">+VLOOKUP($A227,Casalta!$A:$AE,19,0)</f>
        <v>#N/A</v>
      </c>
      <c r="J227" s="98" t="e">
        <f ca="1">+VLOOKUP($A227,Casalta!$A:$AE,20,0)</f>
        <v>#N/A</v>
      </c>
      <c r="K227" s="100" t="e">
        <f ca="1">+VLOOKUP($A227,Casalta!$A:$AE,10,0)</f>
        <v>#N/A</v>
      </c>
      <c r="L227" s="100" t="e">
        <f ca="1">+VLOOKUP($A227,Casalta!$A:$AE,14,0)</f>
        <v>#N/A</v>
      </c>
      <c r="M227" s="98" t="e">
        <f ca="1">+VLOOKUP($A227,Casalta!$A:$AE,9,0)</f>
        <v>#N/A</v>
      </c>
      <c r="N227" s="98" t="e">
        <f ca="1">+VLOOKUP($A227,Casalta!$A:$AE,23,0)</f>
        <v>#N/A</v>
      </c>
      <c r="O227" s="98" t="e">
        <f ca="1">+VLOOKUP($A227,Casalta!$A:$AE,25,0)</f>
        <v>#N/A</v>
      </c>
      <c r="P227" s="101" t="e">
        <f ca="1">+VLOOKUP($A227,Casalta!$A:$AE,26,0)</f>
        <v>#N/A</v>
      </c>
      <c r="Q227" s="102" t="e">
        <f ca="1">+VLOOKUP($A227,Casalta!$A:$AE,27,0)</f>
        <v>#N/A</v>
      </c>
      <c r="R227" s="98" t="e">
        <f ca="1">+VLOOKUP($A227,Casalta!$A:$AE,28,0)</f>
        <v>#N/A</v>
      </c>
      <c r="S227" s="103" t="e">
        <f ca="1">+VLOOKUP($A227,Casalta!$A:$AE,29,0)</f>
        <v>#N/A</v>
      </c>
      <c r="T227" s="98" t="str">
        <f ca="1">IFERROR(VLOOKUP($A227,Casalta!$A:$AE,31,0),"")</f>
        <v/>
      </c>
      <c r="U227" s="98" t="e">
        <f ca="1">+VLOOKUP(C227,ZAP!A$2:D320,4,0)</f>
        <v>#N/A</v>
      </c>
      <c r="V227" s="103" t="e">
        <f t="shared" ca="1" si="6"/>
        <v>#N/A</v>
      </c>
      <c r="W227" s="103"/>
      <c r="X227" s="97" t="e">
        <f t="shared" ca="1" si="7"/>
        <v>#N/A</v>
      </c>
    </row>
    <row r="228" spans="1:24" x14ac:dyDescent="0.25">
      <c r="A228" s="98">
        <v>223</v>
      </c>
      <c r="B228" s="124">
        <f ca="1">COUNTIF(Casalta!A:A,Rank!A228)</f>
        <v>0</v>
      </c>
      <c r="C228" s="98" t="e">
        <f ca="1">+VLOOKUP($A228,Casalta!A:C,2,0)</f>
        <v>#N/A</v>
      </c>
      <c r="D228" s="99" t="e">
        <f ca="1">+VLOOKUP($A228,Casalta!$A:$AE,3,0)</f>
        <v>#N/A</v>
      </c>
      <c r="E228" s="99" t="e">
        <f ca="1">+VLOOKUP($A228,Casalta!$A:$AE,4,0)</f>
        <v>#N/A</v>
      </c>
      <c r="F228" s="99" t="e">
        <f ca="1">+VLOOKUP($A228,Casalta!$A:$AE,7,0)</f>
        <v>#N/A</v>
      </c>
      <c r="G228" s="99" t="e">
        <f ca="1">+VLOOKUP($A228,Casalta!$A:$AE,6,0)</f>
        <v>#N/A</v>
      </c>
      <c r="H228" s="98" t="e">
        <f ca="1">+VLOOKUP($A228,Casalta!$A:$AE,18,0)</f>
        <v>#N/A</v>
      </c>
      <c r="I228" s="98" t="e">
        <f ca="1">+VLOOKUP($A228,Casalta!$A:$AE,19,0)</f>
        <v>#N/A</v>
      </c>
      <c r="J228" s="98" t="e">
        <f ca="1">+VLOOKUP($A228,Casalta!$A:$AE,20,0)</f>
        <v>#N/A</v>
      </c>
      <c r="K228" s="100" t="e">
        <f ca="1">+VLOOKUP($A228,Casalta!$A:$AE,10,0)</f>
        <v>#N/A</v>
      </c>
      <c r="L228" s="100" t="e">
        <f ca="1">+VLOOKUP($A228,Casalta!$A:$AE,14,0)</f>
        <v>#N/A</v>
      </c>
      <c r="M228" s="98" t="e">
        <f ca="1">+VLOOKUP($A228,Casalta!$A:$AE,9,0)</f>
        <v>#N/A</v>
      </c>
      <c r="N228" s="98" t="e">
        <f ca="1">+VLOOKUP($A228,Casalta!$A:$AE,23,0)</f>
        <v>#N/A</v>
      </c>
      <c r="O228" s="98" t="e">
        <f ca="1">+VLOOKUP($A228,Casalta!$A:$AE,25,0)</f>
        <v>#N/A</v>
      </c>
      <c r="P228" s="101" t="e">
        <f ca="1">+VLOOKUP($A228,Casalta!$A:$AE,26,0)</f>
        <v>#N/A</v>
      </c>
      <c r="Q228" s="102" t="e">
        <f ca="1">+VLOOKUP($A228,Casalta!$A:$AE,27,0)</f>
        <v>#N/A</v>
      </c>
      <c r="R228" s="98" t="e">
        <f ca="1">+VLOOKUP($A228,Casalta!$A:$AE,28,0)</f>
        <v>#N/A</v>
      </c>
      <c r="S228" s="103" t="e">
        <f ca="1">+VLOOKUP($A228,Casalta!$A:$AE,29,0)</f>
        <v>#N/A</v>
      </c>
      <c r="T228" s="98" t="str">
        <f ca="1">IFERROR(VLOOKUP($A228,Casalta!$A:$AE,31,0),"")</f>
        <v/>
      </c>
      <c r="U228" s="98" t="e">
        <f ca="1">+VLOOKUP(C228,ZAP!A$2:D321,4,0)</f>
        <v>#N/A</v>
      </c>
      <c r="V228" s="103" t="e">
        <f t="shared" ca="1" si="6"/>
        <v>#N/A</v>
      </c>
      <c r="W228" s="103"/>
      <c r="X228" s="97" t="e">
        <f t="shared" ca="1" si="7"/>
        <v>#N/A</v>
      </c>
    </row>
    <row r="229" spans="1:24" x14ac:dyDescent="0.25">
      <c r="A229" s="98">
        <v>224</v>
      </c>
      <c r="B229" s="124">
        <f ca="1">COUNTIF(Casalta!A:A,Rank!A229)</f>
        <v>0</v>
      </c>
      <c r="C229" s="98" t="e">
        <f ca="1">+VLOOKUP($A229,Casalta!A:C,2,0)</f>
        <v>#N/A</v>
      </c>
      <c r="D229" s="99" t="e">
        <f ca="1">+VLOOKUP($A229,Casalta!$A:$AE,3,0)</f>
        <v>#N/A</v>
      </c>
      <c r="E229" s="99" t="e">
        <f ca="1">+VLOOKUP($A229,Casalta!$A:$AE,4,0)</f>
        <v>#N/A</v>
      </c>
      <c r="F229" s="99" t="e">
        <f ca="1">+VLOOKUP($A229,Casalta!$A:$AE,7,0)</f>
        <v>#N/A</v>
      </c>
      <c r="G229" s="99" t="e">
        <f ca="1">+VLOOKUP($A229,Casalta!$A:$AE,6,0)</f>
        <v>#N/A</v>
      </c>
      <c r="H229" s="98" t="e">
        <f ca="1">+VLOOKUP($A229,Casalta!$A:$AE,18,0)</f>
        <v>#N/A</v>
      </c>
      <c r="I229" s="98" t="e">
        <f ca="1">+VLOOKUP($A229,Casalta!$A:$AE,19,0)</f>
        <v>#N/A</v>
      </c>
      <c r="J229" s="98" t="e">
        <f ca="1">+VLOOKUP($A229,Casalta!$A:$AE,20,0)</f>
        <v>#N/A</v>
      </c>
      <c r="K229" s="100" t="e">
        <f ca="1">+VLOOKUP($A229,Casalta!$A:$AE,10,0)</f>
        <v>#N/A</v>
      </c>
      <c r="L229" s="100" t="e">
        <f ca="1">+VLOOKUP($A229,Casalta!$A:$AE,14,0)</f>
        <v>#N/A</v>
      </c>
      <c r="M229" s="98" t="e">
        <f ca="1">+VLOOKUP($A229,Casalta!$A:$AE,9,0)</f>
        <v>#N/A</v>
      </c>
      <c r="N229" s="98" t="e">
        <f ca="1">+VLOOKUP($A229,Casalta!$A:$AE,23,0)</f>
        <v>#N/A</v>
      </c>
      <c r="O229" s="98" t="e">
        <f ca="1">+VLOOKUP($A229,Casalta!$A:$AE,25,0)</f>
        <v>#N/A</v>
      </c>
      <c r="P229" s="101" t="e">
        <f ca="1">+VLOOKUP($A229,Casalta!$A:$AE,26,0)</f>
        <v>#N/A</v>
      </c>
      <c r="Q229" s="102" t="e">
        <f ca="1">+VLOOKUP($A229,Casalta!$A:$AE,27,0)</f>
        <v>#N/A</v>
      </c>
      <c r="R229" s="98" t="e">
        <f ca="1">+VLOOKUP($A229,Casalta!$A:$AE,28,0)</f>
        <v>#N/A</v>
      </c>
      <c r="S229" s="103" t="e">
        <f ca="1">+VLOOKUP($A229,Casalta!$A:$AE,29,0)</f>
        <v>#N/A</v>
      </c>
      <c r="T229" s="98" t="str">
        <f ca="1">IFERROR(VLOOKUP($A229,Casalta!$A:$AE,31,0),"")</f>
        <v/>
      </c>
      <c r="U229" s="98" t="e">
        <f ca="1">+VLOOKUP(C229,ZAP!A$2:D322,4,0)</f>
        <v>#N/A</v>
      </c>
      <c r="V229" s="103" t="e">
        <f t="shared" ca="1" si="6"/>
        <v>#N/A</v>
      </c>
      <c r="W229" s="103"/>
      <c r="X229" s="97" t="e">
        <f t="shared" ca="1" si="7"/>
        <v>#N/A</v>
      </c>
    </row>
    <row r="230" spans="1:24" x14ac:dyDescent="0.25">
      <c r="A230" s="98">
        <v>225</v>
      </c>
      <c r="B230" s="124">
        <f ca="1">COUNTIF(Casalta!A:A,Rank!A230)</f>
        <v>0</v>
      </c>
      <c r="C230" s="98" t="e">
        <f ca="1">+VLOOKUP($A230,Casalta!A:C,2,0)</f>
        <v>#N/A</v>
      </c>
      <c r="D230" s="99" t="e">
        <f ca="1">+VLOOKUP($A230,Casalta!$A:$AE,3,0)</f>
        <v>#N/A</v>
      </c>
      <c r="E230" s="99" t="e">
        <f ca="1">+VLOOKUP($A230,Casalta!$A:$AE,4,0)</f>
        <v>#N/A</v>
      </c>
      <c r="F230" s="99" t="e">
        <f ca="1">+VLOOKUP($A230,Casalta!$A:$AE,7,0)</f>
        <v>#N/A</v>
      </c>
      <c r="G230" s="99" t="e">
        <f ca="1">+VLOOKUP($A230,Casalta!$A:$AE,6,0)</f>
        <v>#N/A</v>
      </c>
      <c r="H230" s="98" t="e">
        <f ca="1">+VLOOKUP($A230,Casalta!$A:$AE,18,0)</f>
        <v>#N/A</v>
      </c>
      <c r="I230" s="98" t="e">
        <f ca="1">+VLOOKUP($A230,Casalta!$A:$AE,19,0)</f>
        <v>#N/A</v>
      </c>
      <c r="J230" s="98" t="e">
        <f ca="1">+VLOOKUP($A230,Casalta!$A:$AE,20,0)</f>
        <v>#N/A</v>
      </c>
      <c r="K230" s="100" t="e">
        <f ca="1">+VLOOKUP($A230,Casalta!$A:$AE,10,0)</f>
        <v>#N/A</v>
      </c>
      <c r="L230" s="100" t="e">
        <f ca="1">+VLOOKUP($A230,Casalta!$A:$AE,14,0)</f>
        <v>#N/A</v>
      </c>
      <c r="M230" s="98" t="e">
        <f ca="1">+VLOOKUP($A230,Casalta!$A:$AE,9,0)</f>
        <v>#N/A</v>
      </c>
      <c r="N230" s="98" t="e">
        <f ca="1">+VLOOKUP($A230,Casalta!$A:$AE,23,0)</f>
        <v>#N/A</v>
      </c>
      <c r="O230" s="98" t="e">
        <f ca="1">+VLOOKUP($A230,Casalta!$A:$AE,25,0)</f>
        <v>#N/A</v>
      </c>
      <c r="P230" s="101" t="e">
        <f ca="1">+VLOOKUP($A230,Casalta!$A:$AE,26,0)</f>
        <v>#N/A</v>
      </c>
      <c r="Q230" s="102" t="e">
        <f ca="1">+VLOOKUP($A230,Casalta!$A:$AE,27,0)</f>
        <v>#N/A</v>
      </c>
      <c r="R230" s="98" t="e">
        <f ca="1">+VLOOKUP($A230,Casalta!$A:$AE,28,0)</f>
        <v>#N/A</v>
      </c>
      <c r="S230" s="103" t="e">
        <f ca="1">+VLOOKUP($A230,Casalta!$A:$AE,29,0)</f>
        <v>#N/A</v>
      </c>
      <c r="T230" s="98" t="str">
        <f ca="1">IFERROR(VLOOKUP($A230,Casalta!$A:$AE,31,0),"")</f>
        <v/>
      </c>
      <c r="U230" s="98" t="e">
        <f ca="1">+VLOOKUP(C230,ZAP!A$2:D323,4,0)</f>
        <v>#N/A</v>
      </c>
      <c r="V230" s="103" t="e">
        <f t="shared" ca="1" si="6"/>
        <v>#N/A</v>
      </c>
      <c r="W230" s="103"/>
      <c r="X230" s="97" t="e">
        <f t="shared" ca="1" si="7"/>
        <v>#N/A</v>
      </c>
    </row>
    <row r="231" spans="1:24" x14ac:dyDescent="0.25">
      <c r="A231" s="98">
        <v>226</v>
      </c>
      <c r="B231" s="124">
        <f ca="1">COUNTIF(Casalta!A:A,Rank!A231)</f>
        <v>0</v>
      </c>
      <c r="C231" s="98" t="e">
        <f ca="1">+VLOOKUP($A231,Casalta!A:C,2,0)</f>
        <v>#N/A</v>
      </c>
      <c r="D231" s="99" t="e">
        <f ca="1">+VLOOKUP($A231,Casalta!$A:$AE,3,0)</f>
        <v>#N/A</v>
      </c>
      <c r="E231" s="99" t="e">
        <f ca="1">+VLOOKUP($A231,Casalta!$A:$AE,4,0)</f>
        <v>#N/A</v>
      </c>
      <c r="F231" s="99" t="e">
        <f ca="1">+VLOOKUP($A231,Casalta!$A:$AE,7,0)</f>
        <v>#N/A</v>
      </c>
      <c r="G231" s="99" t="e">
        <f ca="1">+VLOOKUP($A231,Casalta!$A:$AE,6,0)</f>
        <v>#N/A</v>
      </c>
      <c r="H231" s="98" t="e">
        <f ca="1">+VLOOKUP($A231,Casalta!$A:$AE,18,0)</f>
        <v>#N/A</v>
      </c>
      <c r="I231" s="98" t="e">
        <f ca="1">+VLOOKUP($A231,Casalta!$A:$AE,19,0)</f>
        <v>#N/A</v>
      </c>
      <c r="J231" s="98" t="e">
        <f ca="1">+VLOOKUP($A231,Casalta!$A:$AE,20,0)</f>
        <v>#N/A</v>
      </c>
      <c r="K231" s="100" t="e">
        <f ca="1">+VLOOKUP($A231,Casalta!$A:$AE,10,0)</f>
        <v>#N/A</v>
      </c>
      <c r="L231" s="100" t="e">
        <f ca="1">+VLOOKUP($A231,Casalta!$A:$AE,14,0)</f>
        <v>#N/A</v>
      </c>
      <c r="M231" s="98" t="e">
        <f ca="1">+VLOOKUP($A231,Casalta!$A:$AE,9,0)</f>
        <v>#N/A</v>
      </c>
      <c r="N231" s="98" t="e">
        <f ca="1">+VLOOKUP($A231,Casalta!$A:$AE,23,0)</f>
        <v>#N/A</v>
      </c>
      <c r="O231" s="98" t="e">
        <f ca="1">+VLOOKUP($A231,Casalta!$A:$AE,25,0)</f>
        <v>#N/A</v>
      </c>
      <c r="P231" s="101" t="e">
        <f ca="1">+VLOOKUP($A231,Casalta!$A:$AE,26,0)</f>
        <v>#N/A</v>
      </c>
      <c r="Q231" s="102" t="e">
        <f ca="1">+VLOOKUP($A231,Casalta!$A:$AE,27,0)</f>
        <v>#N/A</v>
      </c>
      <c r="R231" s="98" t="e">
        <f ca="1">+VLOOKUP($A231,Casalta!$A:$AE,28,0)</f>
        <v>#N/A</v>
      </c>
      <c r="S231" s="103" t="e">
        <f ca="1">+VLOOKUP($A231,Casalta!$A:$AE,29,0)</f>
        <v>#N/A</v>
      </c>
      <c r="T231" s="98" t="str">
        <f ca="1">IFERROR(VLOOKUP($A231,Casalta!$A:$AE,31,0),"")</f>
        <v/>
      </c>
      <c r="U231" s="98" t="e">
        <f ca="1">+VLOOKUP(C231,ZAP!A$2:D324,4,0)</f>
        <v>#N/A</v>
      </c>
      <c r="V231" s="103" t="e">
        <f t="shared" ca="1" si="6"/>
        <v>#N/A</v>
      </c>
      <c r="W231" s="103"/>
      <c r="X231" s="97" t="e">
        <f t="shared" ca="1" si="7"/>
        <v>#N/A</v>
      </c>
    </row>
    <row r="232" spans="1:24" x14ac:dyDescent="0.25">
      <c r="A232" s="98">
        <v>227</v>
      </c>
      <c r="B232" s="124">
        <f ca="1">COUNTIF(Casalta!A:A,Rank!A232)</f>
        <v>0</v>
      </c>
      <c r="C232" s="98" t="e">
        <f ca="1">+VLOOKUP($A232,Casalta!A:C,2,0)</f>
        <v>#N/A</v>
      </c>
      <c r="D232" s="99" t="e">
        <f ca="1">+VLOOKUP($A232,Casalta!$A:$AE,3,0)</f>
        <v>#N/A</v>
      </c>
      <c r="E232" s="99" t="e">
        <f ca="1">+VLOOKUP($A232,Casalta!$A:$AE,4,0)</f>
        <v>#N/A</v>
      </c>
      <c r="F232" s="99" t="e">
        <f ca="1">+VLOOKUP($A232,Casalta!$A:$AE,7,0)</f>
        <v>#N/A</v>
      </c>
      <c r="G232" s="99" t="e">
        <f ca="1">+VLOOKUP($A232,Casalta!$A:$AE,6,0)</f>
        <v>#N/A</v>
      </c>
      <c r="H232" s="98" t="e">
        <f ca="1">+VLOOKUP($A232,Casalta!$A:$AE,18,0)</f>
        <v>#N/A</v>
      </c>
      <c r="I232" s="98" t="e">
        <f ca="1">+VLOOKUP($A232,Casalta!$A:$AE,19,0)</f>
        <v>#N/A</v>
      </c>
      <c r="J232" s="98" t="e">
        <f ca="1">+VLOOKUP($A232,Casalta!$A:$AE,20,0)</f>
        <v>#N/A</v>
      </c>
      <c r="K232" s="100" t="e">
        <f ca="1">+VLOOKUP($A232,Casalta!$A:$AE,10,0)</f>
        <v>#N/A</v>
      </c>
      <c r="L232" s="100" t="e">
        <f ca="1">+VLOOKUP($A232,Casalta!$A:$AE,14,0)</f>
        <v>#N/A</v>
      </c>
      <c r="M232" s="98" t="e">
        <f ca="1">+VLOOKUP($A232,Casalta!$A:$AE,9,0)</f>
        <v>#N/A</v>
      </c>
      <c r="N232" s="98" t="e">
        <f ca="1">+VLOOKUP($A232,Casalta!$A:$AE,23,0)</f>
        <v>#N/A</v>
      </c>
      <c r="O232" s="98" t="e">
        <f ca="1">+VLOOKUP($A232,Casalta!$A:$AE,25,0)</f>
        <v>#N/A</v>
      </c>
      <c r="P232" s="101" t="e">
        <f ca="1">+VLOOKUP($A232,Casalta!$A:$AE,26,0)</f>
        <v>#N/A</v>
      </c>
      <c r="Q232" s="102" t="e">
        <f ca="1">+VLOOKUP($A232,Casalta!$A:$AE,27,0)</f>
        <v>#N/A</v>
      </c>
      <c r="R232" s="98" t="e">
        <f ca="1">+VLOOKUP($A232,Casalta!$A:$AE,28,0)</f>
        <v>#N/A</v>
      </c>
      <c r="S232" s="103" t="e">
        <f ca="1">+VLOOKUP($A232,Casalta!$A:$AE,29,0)</f>
        <v>#N/A</v>
      </c>
      <c r="T232" s="98" t="str">
        <f ca="1">IFERROR(VLOOKUP($A232,Casalta!$A:$AE,31,0),"")</f>
        <v/>
      </c>
      <c r="U232" s="98" t="e">
        <f ca="1">+VLOOKUP(C232,ZAP!A$2:D325,4,0)</f>
        <v>#N/A</v>
      </c>
      <c r="V232" s="103" t="e">
        <f t="shared" ca="1" si="6"/>
        <v>#N/A</v>
      </c>
      <c r="W232" s="103"/>
      <c r="X232" s="97" t="e">
        <f t="shared" ca="1" si="7"/>
        <v>#N/A</v>
      </c>
    </row>
    <row r="233" spans="1:24" x14ac:dyDescent="0.25">
      <c r="A233" s="98">
        <v>228</v>
      </c>
      <c r="B233" s="124">
        <f ca="1">COUNTIF(Casalta!A:A,Rank!A233)</f>
        <v>0</v>
      </c>
      <c r="C233" s="98" t="e">
        <f ca="1">+VLOOKUP($A233,Casalta!A:C,2,0)</f>
        <v>#N/A</v>
      </c>
      <c r="D233" s="99" t="e">
        <f ca="1">+VLOOKUP($A233,Casalta!$A:$AE,3,0)</f>
        <v>#N/A</v>
      </c>
      <c r="E233" s="99" t="e">
        <f ca="1">+VLOOKUP($A233,Casalta!$A:$AE,4,0)</f>
        <v>#N/A</v>
      </c>
      <c r="F233" s="99" t="e">
        <f ca="1">+VLOOKUP($A233,Casalta!$A:$AE,7,0)</f>
        <v>#N/A</v>
      </c>
      <c r="G233" s="99" t="e">
        <f ca="1">+VLOOKUP($A233,Casalta!$A:$AE,6,0)</f>
        <v>#N/A</v>
      </c>
      <c r="H233" s="98" t="e">
        <f ca="1">+VLOOKUP($A233,Casalta!$A:$AE,18,0)</f>
        <v>#N/A</v>
      </c>
      <c r="I233" s="98" t="e">
        <f ca="1">+VLOOKUP($A233,Casalta!$A:$AE,19,0)</f>
        <v>#N/A</v>
      </c>
      <c r="J233" s="98" t="e">
        <f ca="1">+VLOOKUP($A233,Casalta!$A:$AE,20,0)</f>
        <v>#N/A</v>
      </c>
      <c r="K233" s="100" t="e">
        <f ca="1">+VLOOKUP($A233,Casalta!$A:$AE,10,0)</f>
        <v>#N/A</v>
      </c>
      <c r="L233" s="100" t="e">
        <f ca="1">+VLOOKUP($A233,Casalta!$A:$AE,14,0)</f>
        <v>#N/A</v>
      </c>
      <c r="M233" s="98" t="e">
        <f ca="1">+VLOOKUP($A233,Casalta!$A:$AE,9,0)</f>
        <v>#N/A</v>
      </c>
      <c r="N233" s="98" t="e">
        <f ca="1">+VLOOKUP($A233,Casalta!$A:$AE,23,0)</f>
        <v>#N/A</v>
      </c>
      <c r="O233" s="98" t="e">
        <f ca="1">+VLOOKUP($A233,Casalta!$A:$AE,25,0)</f>
        <v>#N/A</v>
      </c>
      <c r="P233" s="101" t="e">
        <f ca="1">+VLOOKUP($A233,Casalta!$A:$AE,26,0)</f>
        <v>#N/A</v>
      </c>
      <c r="Q233" s="102" t="e">
        <f ca="1">+VLOOKUP($A233,Casalta!$A:$AE,27,0)</f>
        <v>#N/A</v>
      </c>
      <c r="R233" s="98" t="e">
        <f ca="1">+VLOOKUP($A233,Casalta!$A:$AE,28,0)</f>
        <v>#N/A</v>
      </c>
      <c r="S233" s="103" t="e">
        <f ca="1">+VLOOKUP($A233,Casalta!$A:$AE,29,0)</f>
        <v>#N/A</v>
      </c>
      <c r="T233" s="98" t="str">
        <f ca="1">IFERROR(VLOOKUP($A233,Casalta!$A:$AE,31,0),"")</f>
        <v/>
      </c>
      <c r="U233" s="98" t="e">
        <f ca="1">+VLOOKUP(C233,ZAP!A$2:D326,4,0)</f>
        <v>#N/A</v>
      </c>
      <c r="V233" s="103" t="e">
        <f t="shared" ca="1" si="6"/>
        <v>#N/A</v>
      </c>
      <c r="W233" s="103"/>
      <c r="X233" s="97" t="e">
        <f t="shared" ca="1" si="7"/>
        <v>#N/A</v>
      </c>
    </row>
    <row r="234" spans="1:24" x14ac:dyDescent="0.25">
      <c r="A234" s="98">
        <v>229</v>
      </c>
      <c r="B234" s="124">
        <f ca="1">COUNTIF(Casalta!A:A,Rank!A234)</f>
        <v>0</v>
      </c>
      <c r="C234" s="98" t="e">
        <f ca="1">+VLOOKUP($A234,Casalta!A:C,2,0)</f>
        <v>#N/A</v>
      </c>
      <c r="D234" s="99" t="e">
        <f ca="1">+VLOOKUP($A234,Casalta!$A:$AE,3,0)</f>
        <v>#N/A</v>
      </c>
      <c r="E234" s="99" t="e">
        <f ca="1">+VLOOKUP($A234,Casalta!$A:$AE,4,0)</f>
        <v>#N/A</v>
      </c>
      <c r="F234" s="99" t="e">
        <f ca="1">+VLOOKUP($A234,Casalta!$A:$AE,7,0)</f>
        <v>#N/A</v>
      </c>
      <c r="G234" s="99" t="e">
        <f ca="1">+VLOOKUP($A234,Casalta!$A:$AE,6,0)</f>
        <v>#N/A</v>
      </c>
      <c r="H234" s="98" t="e">
        <f ca="1">+VLOOKUP($A234,Casalta!$A:$AE,18,0)</f>
        <v>#N/A</v>
      </c>
      <c r="I234" s="98" t="e">
        <f ca="1">+VLOOKUP($A234,Casalta!$A:$AE,19,0)</f>
        <v>#N/A</v>
      </c>
      <c r="J234" s="98" t="e">
        <f ca="1">+VLOOKUP($A234,Casalta!$A:$AE,20,0)</f>
        <v>#N/A</v>
      </c>
      <c r="K234" s="100" t="e">
        <f ca="1">+VLOOKUP($A234,Casalta!$A:$AE,10,0)</f>
        <v>#N/A</v>
      </c>
      <c r="L234" s="100" t="e">
        <f ca="1">+VLOOKUP($A234,Casalta!$A:$AE,14,0)</f>
        <v>#N/A</v>
      </c>
      <c r="M234" s="98" t="e">
        <f ca="1">+VLOOKUP($A234,Casalta!$A:$AE,9,0)</f>
        <v>#N/A</v>
      </c>
      <c r="N234" s="98" t="e">
        <f ca="1">+VLOOKUP($A234,Casalta!$A:$AE,23,0)</f>
        <v>#N/A</v>
      </c>
      <c r="O234" s="98" t="e">
        <f ca="1">+VLOOKUP($A234,Casalta!$A:$AE,25,0)</f>
        <v>#N/A</v>
      </c>
      <c r="P234" s="101" t="e">
        <f ca="1">+VLOOKUP($A234,Casalta!$A:$AE,26,0)</f>
        <v>#N/A</v>
      </c>
      <c r="Q234" s="102" t="e">
        <f ca="1">+VLOOKUP($A234,Casalta!$A:$AE,27,0)</f>
        <v>#N/A</v>
      </c>
      <c r="R234" s="98" t="e">
        <f ca="1">+VLOOKUP($A234,Casalta!$A:$AE,28,0)</f>
        <v>#N/A</v>
      </c>
      <c r="S234" s="103" t="e">
        <f ca="1">+VLOOKUP($A234,Casalta!$A:$AE,29,0)</f>
        <v>#N/A</v>
      </c>
      <c r="T234" s="98" t="str">
        <f ca="1">IFERROR(VLOOKUP($A234,Casalta!$A:$AE,31,0),"")</f>
        <v/>
      </c>
      <c r="U234" s="98" t="e">
        <f ca="1">+VLOOKUP(C234,ZAP!A$2:D327,4,0)</f>
        <v>#N/A</v>
      </c>
      <c r="V234" s="103" t="e">
        <f t="shared" ca="1" si="6"/>
        <v>#N/A</v>
      </c>
      <c r="W234" s="103"/>
      <c r="X234" s="97" t="e">
        <f t="shared" ca="1" si="7"/>
        <v>#N/A</v>
      </c>
    </row>
    <row r="235" spans="1:24" x14ac:dyDescent="0.25">
      <c r="A235" s="98">
        <v>230</v>
      </c>
      <c r="B235" s="124">
        <f ca="1">COUNTIF(Casalta!A:A,Rank!A235)</f>
        <v>0</v>
      </c>
      <c r="C235" s="98" t="e">
        <f ca="1">+VLOOKUP($A235,Casalta!A:C,2,0)</f>
        <v>#N/A</v>
      </c>
      <c r="D235" s="99" t="e">
        <f ca="1">+VLOOKUP($A235,Casalta!$A:$AE,3,0)</f>
        <v>#N/A</v>
      </c>
      <c r="E235" s="99" t="e">
        <f ca="1">+VLOOKUP($A235,Casalta!$A:$AE,4,0)</f>
        <v>#N/A</v>
      </c>
      <c r="F235" s="99" t="e">
        <f ca="1">+VLOOKUP($A235,Casalta!$A:$AE,7,0)</f>
        <v>#N/A</v>
      </c>
      <c r="G235" s="99" t="e">
        <f ca="1">+VLOOKUP($A235,Casalta!$A:$AE,6,0)</f>
        <v>#N/A</v>
      </c>
      <c r="H235" s="98" t="e">
        <f ca="1">+VLOOKUP($A235,Casalta!$A:$AE,18,0)</f>
        <v>#N/A</v>
      </c>
      <c r="I235" s="98" t="e">
        <f ca="1">+VLOOKUP($A235,Casalta!$A:$AE,19,0)</f>
        <v>#N/A</v>
      </c>
      <c r="J235" s="98" t="e">
        <f ca="1">+VLOOKUP($A235,Casalta!$A:$AE,20,0)</f>
        <v>#N/A</v>
      </c>
      <c r="K235" s="100" t="e">
        <f ca="1">+VLOOKUP($A235,Casalta!$A:$AE,10,0)</f>
        <v>#N/A</v>
      </c>
      <c r="L235" s="100" t="e">
        <f ca="1">+VLOOKUP($A235,Casalta!$A:$AE,14,0)</f>
        <v>#N/A</v>
      </c>
      <c r="M235" s="98" t="e">
        <f ca="1">+VLOOKUP($A235,Casalta!$A:$AE,9,0)</f>
        <v>#N/A</v>
      </c>
      <c r="N235" s="98" t="e">
        <f ca="1">+VLOOKUP($A235,Casalta!$A:$AE,23,0)</f>
        <v>#N/A</v>
      </c>
      <c r="O235" s="98" t="e">
        <f ca="1">+VLOOKUP($A235,Casalta!$A:$AE,25,0)</f>
        <v>#N/A</v>
      </c>
      <c r="P235" s="101" t="e">
        <f ca="1">+VLOOKUP($A235,Casalta!$A:$AE,26,0)</f>
        <v>#N/A</v>
      </c>
      <c r="Q235" s="102" t="e">
        <f ca="1">+VLOOKUP($A235,Casalta!$A:$AE,27,0)</f>
        <v>#N/A</v>
      </c>
      <c r="R235" s="98" t="e">
        <f ca="1">+VLOOKUP($A235,Casalta!$A:$AE,28,0)</f>
        <v>#N/A</v>
      </c>
      <c r="S235" s="103" t="e">
        <f ca="1">+VLOOKUP($A235,Casalta!$A:$AE,29,0)</f>
        <v>#N/A</v>
      </c>
      <c r="T235" s="98" t="str">
        <f ca="1">IFERROR(VLOOKUP($A235,Casalta!$A:$AE,31,0),"")</f>
        <v/>
      </c>
      <c r="U235" s="98" t="e">
        <f ca="1">+VLOOKUP(C235,ZAP!A$2:D328,4,0)</f>
        <v>#N/A</v>
      </c>
      <c r="V235" s="103" t="e">
        <f t="shared" ca="1" si="6"/>
        <v>#N/A</v>
      </c>
      <c r="W235" s="103"/>
      <c r="X235" s="97" t="e">
        <f t="shared" ca="1" si="7"/>
        <v>#N/A</v>
      </c>
    </row>
    <row r="236" spans="1:24" x14ac:dyDescent="0.25">
      <c r="A236" s="98">
        <v>231</v>
      </c>
      <c r="B236" s="124">
        <f ca="1">COUNTIF(Casalta!A:A,Rank!A236)</f>
        <v>0</v>
      </c>
      <c r="C236" s="98" t="e">
        <f ca="1">+VLOOKUP($A236,Casalta!A:C,2,0)</f>
        <v>#N/A</v>
      </c>
      <c r="D236" s="99" t="e">
        <f ca="1">+VLOOKUP($A236,Casalta!$A:$AE,3,0)</f>
        <v>#N/A</v>
      </c>
      <c r="E236" s="99" t="e">
        <f ca="1">+VLOOKUP($A236,Casalta!$A:$AE,4,0)</f>
        <v>#N/A</v>
      </c>
      <c r="F236" s="99" t="e">
        <f ca="1">+VLOOKUP($A236,Casalta!$A:$AE,7,0)</f>
        <v>#N/A</v>
      </c>
      <c r="G236" s="99" t="e">
        <f ca="1">+VLOOKUP($A236,Casalta!$A:$AE,6,0)</f>
        <v>#N/A</v>
      </c>
      <c r="H236" s="98" t="e">
        <f ca="1">+VLOOKUP($A236,Casalta!$A:$AE,18,0)</f>
        <v>#N/A</v>
      </c>
      <c r="I236" s="98" t="e">
        <f ca="1">+VLOOKUP($A236,Casalta!$A:$AE,19,0)</f>
        <v>#N/A</v>
      </c>
      <c r="J236" s="98" t="e">
        <f ca="1">+VLOOKUP($A236,Casalta!$A:$AE,20,0)</f>
        <v>#N/A</v>
      </c>
      <c r="K236" s="100" t="e">
        <f ca="1">+VLOOKUP($A236,Casalta!$A:$AE,10,0)</f>
        <v>#N/A</v>
      </c>
      <c r="L236" s="100" t="e">
        <f ca="1">+VLOOKUP($A236,Casalta!$A:$AE,14,0)</f>
        <v>#N/A</v>
      </c>
      <c r="M236" s="98" t="e">
        <f ca="1">+VLOOKUP($A236,Casalta!$A:$AE,9,0)</f>
        <v>#N/A</v>
      </c>
      <c r="N236" s="98" t="e">
        <f ca="1">+VLOOKUP($A236,Casalta!$A:$AE,23,0)</f>
        <v>#N/A</v>
      </c>
      <c r="O236" s="98" t="e">
        <f ca="1">+VLOOKUP($A236,Casalta!$A:$AE,25,0)</f>
        <v>#N/A</v>
      </c>
      <c r="P236" s="101" t="e">
        <f ca="1">+VLOOKUP($A236,Casalta!$A:$AE,26,0)</f>
        <v>#N/A</v>
      </c>
      <c r="Q236" s="102" t="e">
        <f ca="1">+VLOOKUP($A236,Casalta!$A:$AE,27,0)</f>
        <v>#N/A</v>
      </c>
      <c r="R236" s="98" t="e">
        <f ca="1">+VLOOKUP($A236,Casalta!$A:$AE,28,0)</f>
        <v>#N/A</v>
      </c>
      <c r="S236" s="103" t="e">
        <f ca="1">+VLOOKUP($A236,Casalta!$A:$AE,29,0)</f>
        <v>#N/A</v>
      </c>
      <c r="T236" s="98" t="str">
        <f ca="1">IFERROR(VLOOKUP($A236,Casalta!$A:$AE,31,0),"")</f>
        <v/>
      </c>
      <c r="U236" s="98" t="e">
        <f ca="1">+VLOOKUP(C236,ZAP!A$2:D329,4,0)</f>
        <v>#N/A</v>
      </c>
      <c r="V236" s="103" t="e">
        <f t="shared" ca="1" si="6"/>
        <v>#N/A</v>
      </c>
      <c r="W236" s="103"/>
      <c r="X236" s="97" t="e">
        <f t="shared" ca="1" si="7"/>
        <v>#N/A</v>
      </c>
    </row>
    <row r="237" spans="1:24" x14ac:dyDescent="0.25">
      <c r="A237" s="98">
        <v>232</v>
      </c>
      <c r="B237" s="124">
        <f ca="1">COUNTIF(Casalta!A:A,Rank!A237)</f>
        <v>0</v>
      </c>
      <c r="C237" s="98" t="e">
        <f ca="1">+VLOOKUP($A237,Casalta!A:C,2,0)</f>
        <v>#N/A</v>
      </c>
      <c r="D237" s="99" t="e">
        <f ca="1">+VLOOKUP($A237,Casalta!$A:$AE,3,0)</f>
        <v>#N/A</v>
      </c>
      <c r="E237" s="99" t="e">
        <f ca="1">+VLOOKUP($A237,Casalta!$A:$AE,4,0)</f>
        <v>#N/A</v>
      </c>
      <c r="F237" s="99" t="e">
        <f ca="1">+VLOOKUP($A237,Casalta!$A:$AE,7,0)</f>
        <v>#N/A</v>
      </c>
      <c r="G237" s="99" t="e">
        <f ca="1">+VLOOKUP($A237,Casalta!$A:$AE,6,0)</f>
        <v>#N/A</v>
      </c>
      <c r="H237" s="98" t="e">
        <f ca="1">+VLOOKUP($A237,Casalta!$A:$AE,18,0)</f>
        <v>#N/A</v>
      </c>
      <c r="I237" s="98" t="e">
        <f ca="1">+VLOOKUP($A237,Casalta!$A:$AE,19,0)</f>
        <v>#N/A</v>
      </c>
      <c r="J237" s="98" t="e">
        <f ca="1">+VLOOKUP($A237,Casalta!$A:$AE,20,0)</f>
        <v>#N/A</v>
      </c>
      <c r="K237" s="100" t="e">
        <f ca="1">+VLOOKUP($A237,Casalta!$A:$AE,10,0)</f>
        <v>#N/A</v>
      </c>
      <c r="L237" s="100" t="e">
        <f ca="1">+VLOOKUP($A237,Casalta!$A:$AE,14,0)</f>
        <v>#N/A</v>
      </c>
      <c r="M237" s="98" t="e">
        <f ca="1">+VLOOKUP($A237,Casalta!$A:$AE,9,0)</f>
        <v>#N/A</v>
      </c>
      <c r="N237" s="98" t="e">
        <f ca="1">+VLOOKUP($A237,Casalta!$A:$AE,23,0)</f>
        <v>#N/A</v>
      </c>
      <c r="O237" s="98" t="e">
        <f ca="1">+VLOOKUP($A237,Casalta!$A:$AE,25,0)</f>
        <v>#N/A</v>
      </c>
      <c r="P237" s="101" t="e">
        <f ca="1">+VLOOKUP($A237,Casalta!$A:$AE,26,0)</f>
        <v>#N/A</v>
      </c>
      <c r="Q237" s="102" t="e">
        <f ca="1">+VLOOKUP($A237,Casalta!$A:$AE,27,0)</f>
        <v>#N/A</v>
      </c>
      <c r="R237" s="98" t="e">
        <f ca="1">+VLOOKUP($A237,Casalta!$A:$AE,28,0)</f>
        <v>#N/A</v>
      </c>
      <c r="S237" s="103" t="e">
        <f ca="1">+VLOOKUP($A237,Casalta!$A:$AE,29,0)</f>
        <v>#N/A</v>
      </c>
      <c r="T237" s="98" t="str">
        <f ca="1">IFERROR(VLOOKUP($A237,Casalta!$A:$AE,31,0),"")</f>
        <v/>
      </c>
      <c r="U237" s="98" t="e">
        <f ca="1">+VLOOKUP(C237,ZAP!A$2:D330,4,0)</f>
        <v>#N/A</v>
      </c>
      <c r="V237" s="103" t="e">
        <f t="shared" ca="1" si="6"/>
        <v>#N/A</v>
      </c>
      <c r="W237" s="103"/>
      <c r="X237" s="97" t="e">
        <f t="shared" ca="1" si="7"/>
        <v>#N/A</v>
      </c>
    </row>
    <row r="238" spans="1:24" x14ac:dyDescent="0.25">
      <c r="A238" s="98">
        <v>233</v>
      </c>
      <c r="B238" s="124">
        <f ca="1">COUNTIF(Casalta!A:A,Rank!A238)</f>
        <v>0</v>
      </c>
      <c r="C238" s="98" t="e">
        <f ca="1">+VLOOKUP($A238,Casalta!A:C,2,0)</f>
        <v>#N/A</v>
      </c>
      <c r="D238" s="99" t="e">
        <f ca="1">+VLOOKUP($A238,Casalta!$A:$AE,3,0)</f>
        <v>#N/A</v>
      </c>
      <c r="E238" s="99" t="e">
        <f ca="1">+VLOOKUP($A238,Casalta!$A:$AE,4,0)</f>
        <v>#N/A</v>
      </c>
      <c r="F238" s="99" t="e">
        <f ca="1">+VLOOKUP($A238,Casalta!$A:$AE,7,0)</f>
        <v>#N/A</v>
      </c>
      <c r="G238" s="99" t="e">
        <f ca="1">+VLOOKUP($A238,Casalta!$A:$AE,6,0)</f>
        <v>#N/A</v>
      </c>
      <c r="H238" s="98" t="e">
        <f ca="1">+VLOOKUP($A238,Casalta!$A:$AE,18,0)</f>
        <v>#N/A</v>
      </c>
      <c r="I238" s="98" t="e">
        <f ca="1">+VLOOKUP($A238,Casalta!$A:$AE,19,0)</f>
        <v>#N/A</v>
      </c>
      <c r="J238" s="98" t="e">
        <f ca="1">+VLOOKUP($A238,Casalta!$A:$AE,20,0)</f>
        <v>#N/A</v>
      </c>
      <c r="K238" s="100" t="e">
        <f ca="1">+VLOOKUP($A238,Casalta!$A:$AE,10,0)</f>
        <v>#N/A</v>
      </c>
      <c r="L238" s="100" t="e">
        <f ca="1">+VLOOKUP($A238,Casalta!$A:$AE,14,0)</f>
        <v>#N/A</v>
      </c>
      <c r="M238" s="98" t="e">
        <f ca="1">+VLOOKUP($A238,Casalta!$A:$AE,9,0)</f>
        <v>#N/A</v>
      </c>
      <c r="N238" s="98" t="e">
        <f ca="1">+VLOOKUP($A238,Casalta!$A:$AE,23,0)</f>
        <v>#N/A</v>
      </c>
      <c r="O238" s="98" t="e">
        <f ca="1">+VLOOKUP($A238,Casalta!$A:$AE,25,0)</f>
        <v>#N/A</v>
      </c>
      <c r="P238" s="101" t="e">
        <f ca="1">+VLOOKUP($A238,Casalta!$A:$AE,26,0)</f>
        <v>#N/A</v>
      </c>
      <c r="Q238" s="102" t="e">
        <f ca="1">+VLOOKUP($A238,Casalta!$A:$AE,27,0)</f>
        <v>#N/A</v>
      </c>
      <c r="R238" s="98" t="e">
        <f ca="1">+VLOOKUP($A238,Casalta!$A:$AE,28,0)</f>
        <v>#N/A</v>
      </c>
      <c r="S238" s="103" t="e">
        <f ca="1">+VLOOKUP($A238,Casalta!$A:$AE,29,0)</f>
        <v>#N/A</v>
      </c>
      <c r="T238" s="98" t="str">
        <f ca="1">IFERROR(VLOOKUP($A238,Casalta!$A:$AE,31,0),"")</f>
        <v/>
      </c>
      <c r="U238" s="98" t="e">
        <f ca="1">+VLOOKUP(C238,ZAP!A$2:D331,4,0)</f>
        <v>#N/A</v>
      </c>
      <c r="V238" s="103" t="e">
        <f t="shared" ca="1" si="6"/>
        <v>#N/A</v>
      </c>
      <c r="W238" s="103"/>
      <c r="X238" s="97" t="e">
        <f t="shared" ca="1" si="7"/>
        <v>#N/A</v>
      </c>
    </row>
    <row r="239" spans="1:24" x14ac:dyDescent="0.25">
      <c r="A239" s="98">
        <v>234</v>
      </c>
      <c r="B239" s="124">
        <f ca="1">COUNTIF(Casalta!A:A,Rank!A239)</f>
        <v>0</v>
      </c>
      <c r="C239" s="98" t="e">
        <f ca="1">+VLOOKUP($A239,Casalta!A:C,2,0)</f>
        <v>#N/A</v>
      </c>
      <c r="D239" s="99" t="e">
        <f ca="1">+VLOOKUP($A239,Casalta!$A:$AE,3,0)</f>
        <v>#N/A</v>
      </c>
      <c r="E239" s="99" t="e">
        <f ca="1">+VLOOKUP($A239,Casalta!$A:$AE,4,0)</f>
        <v>#N/A</v>
      </c>
      <c r="F239" s="99" t="e">
        <f ca="1">+VLOOKUP($A239,Casalta!$A:$AE,7,0)</f>
        <v>#N/A</v>
      </c>
      <c r="G239" s="99" t="e">
        <f ca="1">+VLOOKUP($A239,Casalta!$A:$AE,6,0)</f>
        <v>#N/A</v>
      </c>
      <c r="H239" s="98" t="e">
        <f ca="1">+VLOOKUP($A239,Casalta!$A:$AE,18,0)</f>
        <v>#N/A</v>
      </c>
      <c r="I239" s="98" t="e">
        <f ca="1">+VLOOKUP($A239,Casalta!$A:$AE,19,0)</f>
        <v>#N/A</v>
      </c>
      <c r="J239" s="98" t="e">
        <f ca="1">+VLOOKUP($A239,Casalta!$A:$AE,20,0)</f>
        <v>#N/A</v>
      </c>
      <c r="K239" s="100" t="e">
        <f ca="1">+VLOOKUP($A239,Casalta!$A:$AE,10,0)</f>
        <v>#N/A</v>
      </c>
      <c r="L239" s="100" t="e">
        <f ca="1">+VLOOKUP($A239,Casalta!$A:$AE,14,0)</f>
        <v>#N/A</v>
      </c>
      <c r="M239" s="98" t="e">
        <f ca="1">+VLOOKUP($A239,Casalta!$A:$AE,9,0)</f>
        <v>#N/A</v>
      </c>
      <c r="N239" s="98" t="e">
        <f ca="1">+VLOOKUP($A239,Casalta!$A:$AE,23,0)</f>
        <v>#N/A</v>
      </c>
      <c r="O239" s="98" t="e">
        <f ca="1">+VLOOKUP($A239,Casalta!$A:$AE,25,0)</f>
        <v>#N/A</v>
      </c>
      <c r="P239" s="101" t="e">
        <f ca="1">+VLOOKUP($A239,Casalta!$A:$AE,26,0)</f>
        <v>#N/A</v>
      </c>
      <c r="Q239" s="102" t="e">
        <f ca="1">+VLOOKUP($A239,Casalta!$A:$AE,27,0)</f>
        <v>#N/A</v>
      </c>
      <c r="R239" s="98" t="e">
        <f ca="1">+VLOOKUP($A239,Casalta!$A:$AE,28,0)</f>
        <v>#N/A</v>
      </c>
      <c r="S239" s="103" t="e">
        <f ca="1">+VLOOKUP($A239,Casalta!$A:$AE,29,0)</f>
        <v>#N/A</v>
      </c>
      <c r="T239" s="98" t="str">
        <f ca="1">IFERROR(VLOOKUP($A239,Casalta!$A:$AE,31,0),"")</f>
        <v/>
      </c>
      <c r="U239" s="98" t="e">
        <f ca="1">+VLOOKUP(C239,ZAP!A$2:D332,4,0)</f>
        <v>#N/A</v>
      </c>
      <c r="V239" s="103" t="e">
        <f t="shared" ca="1" si="6"/>
        <v>#N/A</v>
      </c>
      <c r="W239" s="103"/>
      <c r="X239" s="97" t="e">
        <f t="shared" ca="1" si="7"/>
        <v>#N/A</v>
      </c>
    </row>
    <row r="240" spans="1:24" x14ac:dyDescent="0.25">
      <c r="A240" s="98">
        <v>235</v>
      </c>
      <c r="B240" s="124">
        <f ca="1">COUNTIF(Casalta!A:A,Rank!A240)</f>
        <v>0</v>
      </c>
      <c r="C240" s="98" t="e">
        <f ca="1">+VLOOKUP($A240,Casalta!A:C,2,0)</f>
        <v>#N/A</v>
      </c>
      <c r="D240" s="99" t="e">
        <f ca="1">+VLOOKUP($A240,Casalta!$A:$AE,3,0)</f>
        <v>#N/A</v>
      </c>
      <c r="E240" s="99" t="e">
        <f ca="1">+VLOOKUP($A240,Casalta!$A:$AE,4,0)</f>
        <v>#N/A</v>
      </c>
      <c r="F240" s="99" t="e">
        <f ca="1">+VLOOKUP($A240,Casalta!$A:$AE,7,0)</f>
        <v>#N/A</v>
      </c>
      <c r="G240" s="99" t="e">
        <f ca="1">+VLOOKUP($A240,Casalta!$A:$AE,6,0)</f>
        <v>#N/A</v>
      </c>
      <c r="H240" s="98" t="e">
        <f ca="1">+VLOOKUP($A240,Casalta!$A:$AE,18,0)</f>
        <v>#N/A</v>
      </c>
      <c r="I240" s="98" t="e">
        <f ca="1">+VLOOKUP($A240,Casalta!$A:$AE,19,0)</f>
        <v>#N/A</v>
      </c>
      <c r="J240" s="98" t="e">
        <f ca="1">+VLOOKUP($A240,Casalta!$A:$AE,20,0)</f>
        <v>#N/A</v>
      </c>
      <c r="K240" s="100" t="e">
        <f ca="1">+VLOOKUP($A240,Casalta!$A:$AE,10,0)</f>
        <v>#N/A</v>
      </c>
      <c r="L240" s="100" t="e">
        <f ca="1">+VLOOKUP($A240,Casalta!$A:$AE,14,0)</f>
        <v>#N/A</v>
      </c>
      <c r="M240" s="98" t="e">
        <f ca="1">+VLOOKUP($A240,Casalta!$A:$AE,9,0)</f>
        <v>#N/A</v>
      </c>
      <c r="N240" s="98" t="e">
        <f ca="1">+VLOOKUP($A240,Casalta!$A:$AE,23,0)</f>
        <v>#N/A</v>
      </c>
      <c r="O240" s="98" t="e">
        <f ca="1">+VLOOKUP($A240,Casalta!$A:$AE,25,0)</f>
        <v>#N/A</v>
      </c>
      <c r="P240" s="101" t="e">
        <f ca="1">+VLOOKUP($A240,Casalta!$A:$AE,26,0)</f>
        <v>#N/A</v>
      </c>
      <c r="Q240" s="102" t="e">
        <f ca="1">+VLOOKUP($A240,Casalta!$A:$AE,27,0)</f>
        <v>#N/A</v>
      </c>
      <c r="R240" s="98" t="e">
        <f ca="1">+VLOOKUP($A240,Casalta!$A:$AE,28,0)</f>
        <v>#N/A</v>
      </c>
      <c r="S240" s="103" t="e">
        <f ca="1">+VLOOKUP($A240,Casalta!$A:$AE,29,0)</f>
        <v>#N/A</v>
      </c>
      <c r="T240" s="98" t="str">
        <f ca="1">IFERROR(VLOOKUP($A240,Casalta!$A:$AE,31,0),"")</f>
        <v/>
      </c>
      <c r="U240" s="98" t="e">
        <f ca="1">+VLOOKUP(C240,ZAP!A$2:D333,4,0)</f>
        <v>#N/A</v>
      </c>
      <c r="V240" s="103" t="e">
        <f t="shared" ca="1" si="6"/>
        <v>#N/A</v>
      </c>
      <c r="W240" s="103"/>
      <c r="X240" s="97" t="e">
        <f t="shared" ca="1" si="7"/>
        <v>#N/A</v>
      </c>
    </row>
    <row r="241" spans="1:24" x14ac:dyDescent="0.25">
      <c r="A241" s="98">
        <v>236</v>
      </c>
      <c r="B241" s="124">
        <f ca="1">COUNTIF(Casalta!A:A,Rank!A241)</f>
        <v>0</v>
      </c>
      <c r="C241" s="98" t="e">
        <f ca="1">+VLOOKUP($A241,Casalta!A:C,2,0)</f>
        <v>#N/A</v>
      </c>
      <c r="D241" s="99" t="e">
        <f ca="1">+VLOOKUP($A241,Casalta!$A:$AE,3,0)</f>
        <v>#N/A</v>
      </c>
      <c r="E241" s="99" t="e">
        <f ca="1">+VLOOKUP($A241,Casalta!$A:$AE,4,0)</f>
        <v>#N/A</v>
      </c>
      <c r="F241" s="99" t="e">
        <f ca="1">+VLOOKUP($A241,Casalta!$A:$AE,7,0)</f>
        <v>#N/A</v>
      </c>
      <c r="G241" s="99" t="e">
        <f ca="1">+VLOOKUP($A241,Casalta!$A:$AE,6,0)</f>
        <v>#N/A</v>
      </c>
      <c r="H241" s="98" t="e">
        <f ca="1">+VLOOKUP($A241,Casalta!$A:$AE,18,0)</f>
        <v>#N/A</v>
      </c>
      <c r="I241" s="98" t="e">
        <f ca="1">+VLOOKUP($A241,Casalta!$A:$AE,19,0)</f>
        <v>#N/A</v>
      </c>
      <c r="J241" s="98" t="e">
        <f ca="1">+VLOOKUP($A241,Casalta!$A:$AE,20,0)</f>
        <v>#N/A</v>
      </c>
      <c r="K241" s="100" t="e">
        <f ca="1">+VLOOKUP($A241,Casalta!$A:$AE,10,0)</f>
        <v>#N/A</v>
      </c>
      <c r="L241" s="100" t="e">
        <f ca="1">+VLOOKUP($A241,Casalta!$A:$AE,14,0)</f>
        <v>#N/A</v>
      </c>
      <c r="M241" s="98" t="e">
        <f ca="1">+VLOOKUP($A241,Casalta!$A:$AE,9,0)</f>
        <v>#N/A</v>
      </c>
      <c r="N241" s="98" t="e">
        <f ca="1">+VLOOKUP($A241,Casalta!$A:$AE,23,0)</f>
        <v>#N/A</v>
      </c>
      <c r="O241" s="98" t="e">
        <f ca="1">+VLOOKUP($A241,Casalta!$A:$AE,25,0)</f>
        <v>#N/A</v>
      </c>
      <c r="P241" s="101" t="e">
        <f ca="1">+VLOOKUP($A241,Casalta!$A:$AE,26,0)</f>
        <v>#N/A</v>
      </c>
      <c r="Q241" s="101" t="e">
        <f ca="1">+VLOOKUP($A241,Casalta!$A:$AE,27,0)</f>
        <v>#N/A</v>
      </c>
      <c r="R241" s="98" t="e">
        <f ca="1">+VLOOKUP($A241,Casalta!$A:$AE,28,0)</f>
        <v>#N/A</v>
      </c>
      <c r="S241" s="103" t="e">
        <f ca="1">+VLOOKUP($A241,Casalta!$A:$AE,29,0)</f>
        <v>#N/A</v>
      </c>
      <c r="T241" s="98" t="str">
        <f ca="1">IFERROR(VLOOKUP($A241,Casalta!$A:$AE,31,0),"")</f>
        <v/>
      </c>
      <c r="U241" s="98" t="e">
        <f ca="1">+VLOOKUP(C241,ZAP!A$2:D334,4,0)</f>
        <v>#N/A</v>
      </c>
      <c r="V241" s="103" t="e">
        <f t="shared" ca="1" si="6"/>
        <v>#N/A</v>
      </c>
      <c r="W241" s="103"/>
      <c r="X241" s="97" t="e">
        <f t="shared" ca="1" si="7"/>
        <v>#N/A</v>
      </c>
    </row>
    <row r="242" spans="1:24" x14ac:dyDescent="0.25">
      <c r="A242" s="98">
        <v>237</v>
      </c>
      <c r="B242" s="124">
        <f ca="1">COUNTIF(Casalta!A:A,Rank!A242)</f>
        <v>0</v>
      </c>
      <c r="C242" s="98" t="e">
        <f ca="1">+VLOOKUP($A242,Casalta!A:C,2,0)</f>
        <v>#N/A</v>
      </c>
      <c r="D242" s="99" t="e">
        <f ca="1">+VLOOKUP($A242,Casalta!$A:$AE,3,0)</f>
        <v>#N/A</v>
      </c>
      <c r="E242" s="99" t="e">
        <f ca="1">+VLOOKUP($A242,Casalta!$A:$AE,4,0)</f>
        <v>#N/A</v>
      </c>
      <c r="F242" s="99" t="e">
        <f ca="1">+VLOOKUP($A242,Casalta!$A:$AE,7,0)</f>
        <v>#N/A</v>
      </c>
      <c r="G242" s="99" t="e">
        <f ca="1">+VLOOKUP($A242,Casalta!$A:$AE,6,0)</f>
        <v>#N/A</v>
      </c>
      <c r="H242" s="98" t="e">
        <f ca="1">+VLOOKUP($A242,Casalta!$A:$AE,18,0)</f>
        <v>#N/A</v>
      </c>
      <c r="I242" s="98" t="e">
        <f ca="1">+VLOOKUP($A242,Casalta!$A:$AE,19,0)</f>
        <v>#N/A</v>
      </c>
      <c r="J242" s="98" t="e">
        <f ca="1">+VLOOKUP($A242,Casalta!$A:$AE,20,0)</f>
        <v>#N/A</v>
      </c>
      <c r="K242" s="100" t="e">
        <f ca="1">+VLOOKUP($A242,Casalta!$A:$AE,10,0)</f>
        <v>#N/A</v>
      </c>
      <c r="L242" s="100" t="e">
        <f ca="1">+VLOOKUP($A242,Casalta!$A:$AE,14,0)</f>
        <v>#N/A</v>
      </c>
      <c r="M242" s="98" t="e">
        <f ca="1">+VLOOKUP($A242,Casalta!$A:$AE,9,0)</f>
        <v>#N/A</v>
      </c>
      <c r="N242" s="98" t="e">
        <f ca="1">+VLOOKUP($A242,Casalta!$A:$AE,23,0)</f>
        <v>#N/A</v>
      </c>
      <c r="O242" s="98" t="e">
        <f ca="1">+VLOOKUP($A242,Casalta!$A:$AE,25,0)</f>
        <v>#N/A</v>
      </c>
      <c r="P242" s="101" t="e">
        <f ca="1">+VLOOKUP($A242,Casalta!$A:$AE,26,0)</f>
        <v>#N/A</v>
      </c>
      <c r="Q242" s="101" t="e">
        <f ca="1">+VLOOKUP($A242,Casalta!$A:$AE,27,0)</f>
        <v>#N/A</v>
      </c>
      <c r="R242" s="98" t="e">
        <f ca="1">+VLOOKUP($A242,Casalta!$A:$AE,28,0)</f>
        <v>#N/A</v>
      </c>
      <c r="S242" s="103" t="e">
        <f ca="1">+VLOOKUP($A242,Casalta!$A:$AE,29,0)</f>
        <v>#N/A</v>
      </c>
      <c r="T242" s="98" t="str">
        <f ca="1">IFERROR(VLOOKUP($A242,Casalta!$A:$AE,31,0),"")</f>
        <v/>
      </c>
      <c r="U242" s="98" t="e">
        <f ca="1">+VLOOKUP(C242,ZAP!A$2:D335,4,0)</f>
        <v>#N/A</v>
      </c>
      <c r="V242" s="103" t="e">
        <f t="shared" ca="1" si="6"/>
        <v>#N/A</v>
      </c>
      <c r="W242" s="103"/>
      <c r="X242" s="97" t="e">
        <f t="shared" ca="1" si="7"/>
        <v>#N/A</v>
      </c>
    </row>
    <row r="243" spans="1:24" x14ac:dyDescent="0.25">
      <c r="A243" s="98">
        <v>238</v>
      </c>
      <c r="B243" s="124">
        <f ca="1">COUNTIF(Casalta!A:A,Rank!A243)</f>
        <v>0</v>
      </c>
      <c r="C243" s="98" t="e">
        <f ca="1">+VLOOKUP($A243,Casalta!A:C,2,0)</f>
        <v>#N/A</v>
      </c>
      <c r="D243" s="99" t="e">
        <f ca="1">+VLOOKUP($A243,Casalta!$A:$AE,3,0)</f>
        <v>#N/A</v>
      </c>
      <c r="E243" s="99" t="e">
        <f ca="1">+VLOOKUP($A243,Casalta!$A:$AE,4,0)</f>
        <v>#N/A</v>
      </c>
      <c r="F243" s="99" t="e">
        <f ca="1">+VLOOKUP($A243,Casalta!$A:$AE,7,0)</f>
        <v>#N/A</v>
      </c>
      <c r="G243" s="99" t="e">
        <f ca="1">+VLOOKUP($A243,Casalta!$A:$AE,6,0)</f>
        <v>#N/A</v>
      </c>
      <c r="H243" s="98" t="e">
        <f ca="1">+VLOOKUP($A243,Casalta!$A:$AE,18,0)</f>
        <v>#N/A</v>
      </c>
      <c r="I243" s="98" t="e">
        <f ca="1">+VLOOKUP($A243,Casalta!$A:$AE,19,0)</f>
        <v>#N/A</v>
      </c>
      <c r="J243" s="98" t="e">
        <f ca="1">+VLOOKUP($A243,Casalta!$A:$AE,20,0)</f>
        <v>#N/A</v>
      </c>
      <c r="K243" s="100" t="e">
        <f ca="1">+VLOOKUP($A243,Casalta!$A:$AE,10,0)</f>
        <v>#N/A</v>
      </c>
      <c r="L243" s="100" t="e">
        <f ca="1">+VLOOKUP($A243,Casalta!$A:$AE,14,0)</f>
        <v>#N/A</v>
      </c>
      <c r="M243" s="98" t="e">
        <f ca="1">+VLOOKUP($A243,Casalta!$A:$AE,9,0)</f>
        <v>#N/A</v>
      </c>
      <c r="N243" s="98" t="e">
        <f ca="1">+VLOOKUP($A243,Casalta!$A:$AE,23,0)</f>
        <v>#N/A</v>
      </c>
      <c r="O243" s="98" t="e">
        <f ca="1">+VLOOKUP($A243,Casalta!$A:$AE,25,0)</f>
        <v>#N/A</v>
      </c>
      <c r="P243" s="101" t="e">
        <f ca="1">+VLOOKUP($A243,Casalta!$A:$AE,26,0)</f>
        <v>#N/A</v>
      </c>
      <c r="Q243" s="101" t="e">
        <f ca="1">+VLOOKUP($A243,Casalta!$A:$AE,27,0)</f>
        <v>#N/A</v>
      </c>
      <c r="R243" s="98" t="e">
        <f ca="1">+VLOOKUP($A243,Casalta!$A:$AE,28,0)</f>
        <v>#N/A</v>
      </c>
      <c r="S243" s="103" t="e">
        <f ca="1">+VLOOKUP($A243,Casalta!$A:$AE,29,0)</f>
        <v>#N/A</v>
      </c>
      <c r="T243" s="98" t="str">
        <f ca="1">IFERROR(VLOOKUP($A243,Casalta!$A:$AE,31,0),"")</f>
        <v/>
      </c>
      <c r="U243" s="98" t="e">
        <f ca="1">+VLOOKUP(C243,ZAP!A$2:D336,4,0)</f>
        <v>#N/A</v>
      </c>
      <c r="V243" s="103" t="e">
        <f t="shared" ca="1" si="6"/>
        <v>#N/A</v>
      </c>
      <c r="W243" s="103"/>
      <c r="X243" s="97" t="e">
        <f t="shared" ca="1" si="7"/>
        <v>#N/A</v>
      </c>
    </row>
    <row r="244" spans="1:24" x14ac:dyDescent="0.25">
      <c r="A244" s="98">
        <v>239</v>
      </c>
      <c r="B244" s="124">
        <f ca="1">COUNTIF(Casalta!A:A,Rank!A244)</f>
        <v>0</v>
      </c>
      <c r="C244" s="98" t="e">
        <f ca="1">+VLOOKUP($A244,Casalta!A:C,2,0)</f>
        <v>#N/A</v>
      </c>
      <c r="D244" s="99" t="e">
        <f ca="1">+VLOOKUP($A244,Casalta!$A:$AE,3,0)</f>
        <v>#N/A</v>
      </c>
      <c r="E244" s="99" t="e">
        <f ca="1">+VLOOKUP($A244,Casalta!$A:$AE,4,0)</f>
        <v>#N/A</v>
      </c>
      <c r="F244" s="99" t="e">
        <f ca="1">+VLOOKUP($A244,Casalta!$A:$AE,7,0)</f>
        <v>#N/A</v>
      </c>
      <c r="G244" s="99" t="e">
        <f ca="1">+VLOOKUP($A244,Casalta!$A:$AE,6,0)</f>
        <v>#N/A</v>
      </c>
      <c r="H244" s="98" t="e">
        <f ca="1">+VLOOKUP($A244,Casalta!$A:$AE,18,0)</f>
        <v>#N/A</v>
      </c>
      <c r="I244" s="98" t="e">
        <f ca="1">+VLOOKUP($A244,Casalta!$A:$AE,19,0)</f>
        <v>#N/A</v>
      </c>
      <c r="J244" s="98" t="e">
        <f ca="1">+VLOOKUP($A244,Casalta!$A:$AE,20,0)</f>
        <v>#N/A</v>
      </c>
      <c r="K244" s="100" t="e">
        <f ca="1">+VLOOKUP($A244,Casalta!$A:$AE,10,0)</f>
        <v>#N/A</v>
      </c>
      <c r="L244" s="100" t="e">
        <f ca="1">+VLOOKUP($A244,Casalta!$A:$AE,14,0)</f>
        <v>#N/A</v>
      </c>
      <c r="M244" s="98" t="e">
        <f ca="1">+VLOOKUP($A244,Casalta!$A:$AE,9,0)</f>
        <v>#N/A</v>
      </c>
      <c r="N244" s="98" t="e">
        <f ca="1">+VLOOKUP($A244,Casalta!$A:$AE,23,0)</f>
        <v>#N/A</v>
      </c>
      <c r="O244" s="98" t="e">
        <f ca="1">+VLOOKUP($A244,Casalta!$A:$AE,25,0)</f>
        <v>#N/A</v>
      </c>
      <c r="P244" s="101" t="e">
        <f ca="1">+VLOOKUP($A244,Casalta!$A:$AE,26,0)</f>
        <v>#N/A</v>
      </c>
      <c r="Q244" s="101" t="e">
        <f ca="1">+VLOOKUP($A244,Casalta!$A:$AE,27,0)</f>
        <v>#N/A</v>
      </c>
      <c r="R244" s="98" t="e">
        <f ca="1">+VLOOKUP($A244,Casalta!$A:$AE,28,0)</f>
        <v>#N/A</v>
      </c>
      <c r="S244" s="103" t="e">
        <f ca="1">+VLOOKUP($A244,Casalta!$A:$AE,29,0)</f>
        <v>#N/A</v>
      </c>
      <c r="T244" s="98" t="str">
        <f ca="1">IFERROR(VLOOKUP($A244,Casalta!$A:$AE,31,0),"")</f>
        <v/>
      </c>
      <c r="U244" s="98" t="e">
        <f ca="1">+VLOOKUP(C244,ZAP!A$2:D337,4,0)</f>
        <v>#N/A</v>
      </c>
      <c r="V244" s="103" t="e">
        <f t="shared" ca="1" si="6"/>
        <v>#N/A</v>
      </c>
      <c r="W244" s="103"/>
      <c r="X244" s="97" t="e">
        <f t="shared" ca="1" si="7"/>
        <v>#N/A</v>
      </c>
    </row>
    <row r="245" spans="1:24" x14ac:dyDescent="0.25">
      <c r="A245" s="98">
        <v>240</v>
      </c>
      <c r="B245" s="124">
        <f ca="1">COUNTIF(Casalta!A:A,Rank!A245)</f>
        <v>0</v>
      </c>
      <c r="C245" s="98" t="e">
        <f ca="1">+VLOOKUP($A245,Casalta!A:C,2,0)</f>
        <v>#N/A</v>
      </c>
      <c r="D245" s="99" t="e">
        <f ca="1">+VLOOKUP($A245,Casalta!$A:$AE,3,0)</f>
        <v>#N/A</v>
      </c>
      <c r="E245" s="99" t="e">
        <f ca="1">+VLOOKUP($A245,Casalta!$A:$AE,4,0)</f>
        <v>#N/A</v>
      </c>
      <c r="F245" s="99" t="e">
        <f ca="1">+VLOOKUP($A245,Casalta!$A:$AE,7,0)</f>
        <v>#N/A</v>
      </c>
      <c r="G245" s="99" t="e">
        <f ca="1">+VLOOKUP($A245,Casalta!$A:$AE,6,0)</f>
        <v>#N/A</v>
      </c>
      <c r="H245" s="98" t="e">
        <f ca="1">+VLOOKUP($A245,Casalta!$A:$AE,18,0)</f>
        <v>#N/A</v>
      </c>
      <c r="I245" s="98" t="e">
        <f ca="1">+VLOOKUP($A245,Casalta!$A:$AE,19,0)</f>
        <v>#N/A</v>
      </c>
      <c r="J245" s="98" t="e">
        <f ca="1">+VLOOKUP($A245,Casalta!$A:$AE,20,0)</f>
        <v>#N/A</v>
      </c>
      <c r="K245" s="100" t="e">
        <f ca="1">+VLOOKUP($A245,Casalta!$A:$AE,10,0)</f>
        <v>#N/A</v>
      </c>
      <c r="L245" s="100" t="e">
        <f ca="1">+VLOOKUP($A245,Casalta!$A:$AE,14,0)</f>
        <v>#N/A</v>
      </c>
      <c r="M245" s="98" t="e">
        <f ca="1">+VLOOKUP($A245,Casalta!$A:$AE,9,0)</f>
        <v>#N/A</v>
      </c>
      <c r="N245" s="98" t="e">
        <f ca="1">+VLOOKUP($A245,Casalta!$A:$AE,23,0)</f>
        <v>#N/A</v>
      </c>
      <c r="O245" s="98" t="e">
        <f ca="1">+VLOOKUP($A245,Casalta!$A:$AE,25,0)</f>
        <v>#N/A</v>
      </c>
      <c r="P245" s="101" t="e">
        <f ca="1">+VLOOKUP($A245,Casalta!$A:$AE,26,0)</f>
        <v>#N/A</v>
      </c>
      <c r="Q245" s="101" t="e">
        <f ca="1">+VLOOKUP($A245,Casalta!$A:$AE,27,0)</f>
        <v>#N/A</v>
      </c>
      <c r="R245" s="98" t="e">
        <f ca="1">+VLOOKUP($A245,Casalta!$A:$AE,28,0)</f>
        <v>#N/A</v>
      </c>
      <c r="S245" s="103" t="e">
        <f ca="1">+VLOOKUP($A245,Casalta!$A:$AE,29,0)</f>
        <v>#N/A</v>
      </c>
      <c r="T245" s="98" t="str">
        <f ca="1">IFERROR(VLOOKUP($A245,Casalta!$A:$AE,31,0),"")</f>
        <v/>
      </c>
      <c r="U245" s="98" t="e">
        <f ca="1">+VLOOKUP(C245,ZAP!A$2:D338,4,0)</f>
        <v>#N/A</v>
      </c>
      <c r="V245" s="103" t="e">
        <f t="shared" ca="1" si="6"/>
        <v>#N/A</v>
      </c>
      <c r="W245" s="103"/>
      <c r="X245" s="97" t="e">
        <f t="shared" ca="1" si="7"/>
        <v>#N/A</v>
      </c>
    </row>
    <row r="246" spans="1:24" x14ac:dyDescent="0.25">
      <c r="A246" s="98">
        <v>241</v>
      </c>
      <c r="B246" s="124">
        <f ca="1">COUNTIF(Casalta!A:A,Rank!A246)</f>
        <v>0</v>
      </c>
      <c r="C246" s="98" t="e">
        <f ca="1">+VLOOKUP($A246,Casalta!A:C,2,0)</f>
        <v>#N/A</v>
      </c>
      <c r="D246" s="99" t="e">
        <f ca="1">+VLOOKUP($A246,Casalta!$A:$AE,3,0)</f>
        <v>#N/A</v>
      </c>
      <c r="E246" s="99" t="e">
        <f ca="1">+VLOOKUP($A246,Casalta!$A:$AE,4,0)</f>
        <v>#N/A</v>
      </c>
      <c r="F246" s="99" t="e">
        <f ca="1">+VLOOKUP($A246,Casalta!$A:$AE,7,0)</f>
        <v>#N/A</v>
      </c>
      <c r="G246" s="99" t="e">
        <f ca="1">+VLOOKUP($A246,Casalta!$A:$AE,6,0)</f>
        <v>#N/A</v>
      </c>
      <c r="H246" s="98" t="e">
        <f ca="1">+VLOOKUP($A246,Casalta!$A:$AE,18,0)</f>
        <v>#N/A</v>
      </c>
      <c r="I246" s="98" t="e">
        <f ca="1">+VLOOKUP($A246,Casalta!$A:$AE,19,0)</f>
        <v>#N/A</v>
      </c>
      <c r="J246" s="98" t="e">
        <f ca="1">+VLOOKUP($A246,Casalta!$A:$AE,20,0)</f>
        <v>#N/A</v>
      </c>
      <c r="K246" s="100" t="e">
        <f ca="1">+VLOOKUP($A246,Casalta!$A:$AE,10,0)</f>
        <v>#N/A</v>
      </c>
      <c r="L246" s="100" t="e">
        <f ca="1">+VLOOKUP($A246,Casalta!$A:$AE,14,0)</f>
        <v>#N/A</v>
      </c>
      <c r="M246" s="98" t="e">
        <f ca="1">+VLOOKUP($A246,Casalta!$A:$AE,9,0)</f>
        <v>#N/A</v>
      </c>
      <c r="N246" s="98" t="e">
        <f ca="1">+VLOOKUP($A246,Casalta!$A:$AE,23,0)</f>
        <v>#N/A</v>
      </c>
      <c r="O246" s="98" t="e">
        <f ca="1">+VLOOKUP($A246,Casalta!$A:$AE,25,0)</f>
        <v>#N/A</v>
      </c>
      <c r="P246" s="101" t="e">
        <f ca="1">+VLOOKUP($A246,Casalta!$A:$AE,26,0)</f>
        <v>#N/A</v>
      </c>
      <c r="Q246" s="101" t="e">
        <f ca="1">+VLOOKUP($A246,Casalta!$A:$AE,27,0)</f>
        <v>#N/A</v>
      </c>
      <c r="R246" s="98" t="e">
        <f ca="1">+VLOOKUP($A246,Casalta!$A:$AE,28,0)</f>
        <v>#N/A</v>
      </c>
      <c r="S246" s="103" t="e">
        <f ca="1">+VLOOKUP($A246,Casalta!$A:$AE,29,0)</f>
        <v>#N/A</v>
      </c>
      <c r="T246" s="98" t="str">
        <f ca="1">IFERROR(VLOOKUP($A246,Casalta!$A:$AE,31,0),"")</f>
        <v/>
      </c>
      <c r="U246" s="98" t="e">
        <f ca="1">+VLOOKUP(C246,ZAP!A$2:D339,4,0)</f>
        <v>#N/A</v>
      </c>
      <c r="V246" s="103" t="e">
        <f t="shared" ca="1" si="6"/>
        <v>#N/A</v>
      </c>
      <c r="W246" s="103"/>
      <c r="X246" s="97" t="e">
        <f t="shared" ca="1" si="7"/>
        <v>#N/A</v>
      </c>
    </row>
    <row r="247" spans="1:24" x14ac:dyDescent="0.25">
      <c r="A247" s="98">
        <v>242</v>
      </c>
      <c r="B247" s="124">
        <f ca="1">COUNTIF(Casalta!A:A,Rank!A247)</f>
        <v>0</v>
      </c>
      <c r="C247" s="98" t="e">
        <f ca="1">+VLOOKUP($A247,Casalta!A:C,2,0)</f>
        <v>#N/A</v>
      </c>
      <c r="D247" s="99" t="e">
        <f ca="1">+VLOOKUP($A247,Casalta!$A:$AE,3,0)</f>
        <v>#N/A</v>
      </c>
      <c r="E247" s="99" t="e">
        <f ca="1">+VLOOKUP($A247,Casalta!$A:$AE,4,0)</f>
        <v>#N/A</v>
      </c>
      <c r="F247" s="99" t="e">
        <f ca="1">+VLOOKUP($A247,Casalta!$A:$AE,7,0)</f>
        <v>#N/A</v>
      </c>
      <c r="G247" s="99" t="e">
        <f ca="1">+VLOOKUP($A247,Casalta!$A:$AE,6,0)</f>
        <v>#N/A</v>
      </c>
      <c r="H247" s="98" t="e">
        <f ca="1">+VLOOKUP($A247,Casalta!$A:$AE,18,0)</f>
        <v>#N/A</v>
      </c>
      <c r="I247" s="98" t="e">
        <f ca="1">+VLOOKUP($A247,Casalta!$A:$AE,19,0)</f>
        <v>#N/A</v>
      </c>
      <c r="J247" s="98" t="e">
        <f ca="1">+VLOOKUP($A247,Casalta!$A:$AE,20,0)</f>
        <v>#N/A</v>
      </c>
      <c r="K247" s="100" t="e">
        <f ca="1">+VLOOKUP($A247,Casalta!$A:$AE,10,0)</f>
        <v>#N/A</v>
      </c>
      <c r="L247" s="100" t="e">
        <f ca="1">+VLOOKUP($A247,Casalta!$A:$AE,14,0)</f>
        <v>#N/A</v>
      </c>
      <c r="M247" s="98" t="e">
        <f ca="1">+VLOOKUP($A247,Casalta!$A:$AE,9,0)</f>
        <v>#N/A</v>
      </c>
      <c r="N247" s="98" t="e">
        <f ca="1">+VLOOKUP($A247,Casalta!$A:$AE,23,0)</f>
        <v>#N/A</v>
      </c>
      <c r="O247" s="98" t="e">
        <f ca="1">+VLOOKUP($A247,Casalta!$A:$AE,25,0)</f>
        <v>#N/A</v>
      </c>
      <c r="P247" s="101" t="e">
        <f ca="1">+VLOOKUP($A247,Casalta!$A:$AE,26,0)</f>
        <v>#N/A</v>
      </c>
      <c r="Q247" s="101" t="e">
        <f ca="1">+VLOOKUP($A247,Casalta!$A:$AE,27,0)</f>
        <v>#N/A</v>
      </c>
      <c r="R247" s="98" t="e">
        <f ca="1">+VLOOKUP($A247,Casalta!$A:$AE,28,0)</f>
        <v>#N/A</v>
      </c>
      <c r="S247" s="103" t="e">
        <f ca="1">+VLOOKUP($A247,Casalta!$A:$AE,29,0)</f>
        <v>#N/A</v>
      </c>
      <c r="T247" s="98" t="str">
        <f ca="1">IFERROR(VLOOKUP($A247,Casalta!$A:$AE,31,0),"")</f>
        <v/>
      </c>
      <c r="U247" s="98" t="e">
        <f ca="1">+VLOOKUP(C247,ZAP!A$2:D340,4,0)</f>
        <v>#N/A</v>
      </c>
      <c r="V247" s="103" t="e">
        <f t="shared" ca="1" si="6"/>
        <v>#N/A</v>
      </c>
      <c r="W247" s="103"/>
      <c r="X247" s="97" t="e">
        <f t="shared" ca="1" si="7"/>
        <v>#N/A</v>
      </c>
    </row>
    <row r="248" spans="1:24" x14ac:dyDescent="0.25">
      <c r="A248" s="98">
        <v>243</v>
      </c>
      <c r="B248" s="124">
        <f ca="1">COUNTIF(Casalta!A:A,Rank!A248)</f>
        <v>0</v>
      </c>
      <c r="C248" s="98" t="e">
        <f ca="1">+VLOOKUP($A248,Casalta!A:C,2,0)</f>
        <v>#N/A</v>
      </c>
      <c r="D248" s="99" t="e">
        <f ca="1">+VLOOKUP($A248,Casalta!$A:$AE,3,0)</f>
        <v>#N/A</v>
      </c>
      <c r="E248" s="99" t="e">
        <f ca="1">+VLOOKUP($A248,Casalta!$A:$AE,4,0)</f>
        <v>#N/A</v>
      </c>
      <c r="F248" s="99" t="e">
        <f ca="1">+VLOOKUP($A248,Casalta!$A:$AE,7,0)</f>
        <v>#N/A</v>
      </c>
      <c r="G248" s="99" t="e">
        <f ca="1">+VLOOKUP($A248,Casalta!$A:$AE,6,0)</f>
        <v>#N/A</v>
      </c>
      <c r="H248" s="98" t="e">
        <f ca="1">+VLOOKUP($A248,Casalta!$A:$AE,18,0)</f>
        <v>#N/A</v>
      </c>
      <c r="I248" s="98" t="e">
        <f ca="1">+VLOOKUP($A248,Casalta!$A:$AE,19,0)</f>
        <v>#N/A</v>
      </c>
      <c r="J248" s="98" t="e">
        <f ca="1">+VLOOKUP($A248,Casalta!$A:$AE,20,0)</f>
        <v>#N/A</v>
      </c>
      <c r="K248" s="100" t="e">
        <f ca="1">+VLOOKUP($A248,Casalta!$A:$AE,10,0)</f>
        <v>#N/A</v>
      </c>
      <c r="L248" s="100" t="e">
        <f ca="1">+VLOOKUP($A248,Casalta!$A:$AE,14,0)</f>
        <v>#N/A</v>
      </c>
      <c r="M248" s="98" t="e">
        <f ca="1">+VLOOKUP($A248,Casalta!$A:$AE,9,0)</f>
        <v>#N/A</v>
      </c>
      <c r="N248" s="98" t="e">
        <f ca="1">+VLOOKUP($A248,Casalta!$A:$AE,23,0)</f>
        <v>#N/A</v>
      </c>
      <c r="O248" s="98" t="e">
        <f ca="1">+VLOOKUP($A248,Casalta!$A:$AE,25,0)</f>
        <v>#N/A</v>
      </c>
      <c r="P248" s="101" t="e">
        <f ca="1">+VLOOKUP($A248,Casalta!$A:$AE,26,0)</f>
        <v>#N/A</v>
      </c>
      <c r="Q248" s="101" t="e">
        <f ca="1">+VLOOKUP($A248,Casalta!$A:$AE,27,0)</f>
        <v>#N/A</v>
      </c>
      <c r="R248" s="98" t="e">
        <f ca="1">+VLOOKUP($A248,Casalta!$A:$AE,28,0)</f>
        <v>#N/A</v>
      </c>
      <c r="S248" s="103" t="e">
        <f ca="1">+VLOOKUP($A248,Casalta!$A:$AE,29,0)</f>
        <v>#N/A</v>
      </c>
      <c r="T248" s="98" t="str">
        <f ca="1">IFERROR(VLOOKUP($A248,Casalta!$A:$AE,31,0),"")</f>
        <v/>
      </c>
      <c r="U248" s="98" t="e">
        <f ca="1">+VLOOKUP(C248,ZAP!A$2:D341,4,0)</f>
        <v>#N/A</v>
      </c>
      <c r="V248" s="103" t="e">
        <f t="shared" ca="1" si="6"/>
        <v>#N/A</v>
      </c>
      <c r="W248" s="103"/>
      <c r="X248" s="97" t="e">
        <f t="shared" ca="1" si="7"/>
        <v>#N/A</v>
      </c>
    </row>
    <row r="249" spans="1:24" x14ac:dyDescent="0.25">
      <c r="A249" s="98">
        <v>244</v>
      </c>
      <c r="B249" s="124">
        <f ca="1">COUNTIF(Casalta!A:A,Rank!A249)</f>
        <v>0</v>
      </c>
      <c r="C249" s="98" t="e">
        <f ca="1">+VLOOKUP($A249,Casalta!A:C,2,0)</f>
        <v>#N/A</v>
      </c>
      <c r="D249" s="99" t="e">
        <f ca="1">+VLOOKUP($A249,Casalta!$A:$AE,3,0)</f>
        <v>#N/A</v>
      </c>
      <c r="E249" s="99" t="e">
        <f ca="1">+VLOOKUP($A249,Casalta!$A:$AE,4,0)</f>
        <v>#N/A</v>
      </c>
      <c r="F249" s="99" t="e">
        <f ca="1">+VLOOKUP($A249,Casalta!$A:$AE,7,0)</f>
        <v>#N/A</v>
      </c>
      <c r="G249" s="99" t="e">
        <f ca="1">+VLOOKUP($A249,Casalta!$A:$AE,6,0)</f>
        <v>#N/A</v>
      </c>
      <c r="H249" s="98" t="e">
        <f ca="1">+VLOOKUP($A249,Casalta!$A:$AE,18,0)</f>
        <v>#N/A</v>
      </c>
      <c r="I249" s="98" t="e">
        <f ca="1">+VLOOKUP($A249,Casalta!$A:$AE,19,0)</f>
        <v>#N/A</v>
      </c>
      <c r="J249" s="98" t="e">
        <f ca="1">+VLOOKUP($A249,Casalta!$A:$AE,20,0)</f>
        <v>#N/A</v>
      </c>
      <c r="K249" s="100" t="e">
        <f ca="1">+VLOOKUP($A249,Casalta!$A:$AE,10,0)</f>
        <v>#N/A</v>
      </c>
      <c r="L249" s="100" t="e">
        <f ca="1">+VLOOKUP($A249,Casalta!$A:$AE,14,0)</f>
        <v>#N/A</v>
      </c>
      <c r="M249" s="98" t="e">
        <f ca="1">+VLOOKUP($A249,Casalta!$A:$AE,9,0)</f>
        <v>#N/A</v>
      </c>
      <c r="N249" s="98" t="e">
        <f ca="1">+VLOOKUP($A249,Casalta!$A:$AE,23,0)</f>
        <v>#N/A</v>
      </c>
      <c r="O249" s="98" t="e">
        <f ca="1">+VLOOKUP($A249,Casalta!$A:$AE,25,0)</f>
        <v>#N/A</v>
      </c>
      <c r="P249" s="101" t="e">
        <f ca="1">+VLOOKUP($A249,Casalta!$A:$AE,26,0)</f>
        <v>#N/A</v>
      </c>
      <c r="Q249" s="101" t="e">
        <f ca="1">+VLOOKUP($A249,Casalta!$A:$AE,27,0)</f>
        <v>#N/A</v>
      </c>
      <c r="R249" s="98" t="e">
        <f ca="1">+VLOOKUP($A249,Casalta!$A:$AE,28,0)</f>
        <v>#N/A</v>
      </c>
      <c r="S249" s="103" t="e">
        <f ca="1">+VLOOKUP($A249,Casalta!$A:$AE,29,0)</f>
        <v>#N/A</v>
      </c>
      <c r="T249" s="98" t="str">
        <f ca="1">IFERROR(VLOOKUP($A249,Casalta!$A:$AE,31,0),"")</f>
        <v/>
      </c>
      <c r="U249" s="98" t="e">
        <f ca="1">+VLOOKUP(C249,ZAP!A$2:D342,4,0)</f>
        <v>#N/A</v>
      </c>
      <c r="V249" s="103" t="e">
        <f t="shared" ca="1" si="6"/>
        <v>#N/A</v>
      </c>
      <c r="W249" s="103"/>
      <c r="X249" s="97" t="e">
        <f t="shared" ca="1" si="7"/>
        <v>#N/A</v>
      </c>
    </row>
    <row r="250" spans="1:24" x14ac:dyDescent="0.25">
      <c r="A250" s="98">
        <v>245</v>
      </c>
      <c r="B250" s="124">
        <f ca="1">COUNTIF(Casalta!A:A,Rank!A250)</f>
        <v>0</v>
      </c>
      <c r="C250" s="98" t="e">
        <f ca="1">+VLOOKUP($A250,Casalta!A:C,2,0)</f>
        <v>#N/A</v>
      </c>
      <c r="D250" s="99" t="e">
        <f ca="1">+VLOOKUP($A250,Casalta!$A:$AE,3,0)</f>
        <v>#N/A</v>
      </c>
      <c r="E250" s="99" t="e">
        <f ca="1">+VLOOKUP($A250,Casalta!$A:$AE,4,0)</f>
        <v>#N/A</v>
      </c>
      <c r="F250" s="99" t="e">
        <f ca="1">+VLOOKUP($A250,Casalta!$A:$AE,7,0)</f>
        <v>#N/A</v>
      </c>
      <c r="G250" s="99" t="e">
        <f ca="1">+VLOOKUP($A250,Casalta!$A:$AE,6,0)</f>
        <v>#N/A</v>
      </c>
      <c r="H250" s="98" t="e">
        <f ca="1">+VLOOKUP($A250,Casalta!$A:$AE,18,0)</f>
        <v>#N/A</v>
      </c>
      <c r="I250" s="98" t="e">
        <f ca="1">+VLOOKUP($A250,Casalta!$A:$AE,19,0)</f>
        <v>#N/A</v>
      </c>
      <c r="J250" s="98" t="e">
        <f ca="1">+VLOOKUP($A250,Casalta!$A:$AE,20,0)</f>
        <v>#N/A</v>
      </c>
      <c r="K250" s="100" t="e">
        <f ca="1">+VLOOKUP($A250,Casalta!$A:$AE,10,0)</f>
        <v>#N/A</v>
      </c>
      <c r="L250" s="100" t="e">
        <f ca="1">+VLOOKUP($A250,Casalta!$A:$AE,14,0)</f>
        <v>#N/A</v>
      </c>
      <c r="M250" s="98" t="e">
        <f ca="1">+VLOOKUP($A250,Casalta!$A:$AE,9,0)</f>
        <v>#N/A</v>
      </c>
      <c r="N250" s="98" t="e">
        <f ca="1">+VLOOKUP($A250,Casalta!$A:$AE,23,0)</f>
        <v>#N/A</v>
      </c>
      <c r="O250" s="98" t="e">
        <f ca="1">+VLOOKUP($A250,Casalta!$A:$AE,25,0)</f>
        <v>#N/A</v>
      </c>
      <c r="P250" s="101" t="e">
        <f ca="1">+VLOOKUP($A250,Casalta!$A:$AE,26,0)</f>
        <v>#N/A</v>
      </c>
      <c r="Q250" s="101" t="e">
        <f ca="1">+VLOOKUP($A250,Casalta!$A:$AE,27,0)</f>
        <v>#N/A</v>
      </c>
      <c r="R250" s="98" t="e">
        <f ca="1">+VLOOKUP($A250,Casalta!$A:$AE,28,0)</f>
        <v>#N/A</v>
      </c>
      <c r="S250" s="103" t="e">
        <f ca="1">+VLOOKUP($A250,Casalta!$A:$AE,29,0)</f>
        <v>#N/A</v>
      </c>
      <c r="T250" s="98" t="str">
        <f ca="1">IFERROR(VLOOKUP($A250,Casalta!$A:$AE,31,0),"")</f>
        <v/>
      </c>
      <c r="U250" s="98" t="e">
        <f ca="1">+VLOOKUP(C250,ZAP!A$2:D343,4,0)</f>
        <v>#N/A</v>
      </c>
      <c r="V250" s="103" t="e">
        <f t="shared" ca="1" si="6"/>
        <v>#N/A</v>
      </c>
      <c r="W250" s="103"/>
      <c r="X250" s="97" t="e">
        <f t="shared" ca="1" si="7"/>
        <v>#N/A</v>
      </c>
    </row>
    <row r="251" spans="1:24" x14ac:dyDescent="0.25">
      <c r="A251" s="98">
        <v>246</v>
      </c>
      <c r="B251" s="124">
        <f ca="1">COUNTIF(Casalta!A:A,Rank!A251)</f>
        <v>0</v>
      </c>
      <c r="C251" s="98" t="e">
        <f ca="1">+VLOOKUP($A251,Casalta!A:C,2,0)</f>
        <v>#N/A</v>
      </c>
      <c r="D251" s="99" t="e">
        <f ca="1">+VLOOKUP($A251,Casalta!$A:$AE,3,0)</f>
        <v>#N/A</v>
      </c>
      <c r="E251" s="99" t="e">
        <f ca="1">+VLOOKUP($A251,Casalta!$A:$AE,4,0)</f>
        <v>#N/A</v>
      </c>
      <c r="F251" s="99" t="e">
        <f ca="1">+VLOOKUP($A251,Casalta!$A:$AE,7,0)</f>
        <v>#N/A</v>
      </c>
      <c r="G251" s="99" t="e">
        <f ca="1">+VLOOKUP($A251,Casalta!$A:$AE,6,0)</f>
        <v>#N/A</v>
      </c>
      <c r="H251" s="98" t="e">
        <f ca="1">+VLOOKUP($A251,Casalta!$A:$AE,18,0)</f>
        <v>#N/A</v>
      </c>
      <c r="I251" s="98" t="e">
        <f ca="1">+VLOOKUP($A251,Casalta!$A:$AE,19,0)</f>
        <v>#N/A</v>
      </c>
      <c r="J251" s="98" t="e">
        <f ca="1">+VLOOKUP($A251,Casalta!$A:$AE,20,0)</f>
        <v>#N/A</v>
      </c>
      <c r="K251" s="100" t="e">
        <f ca="1">+VLOOKUP($A251,Casalta!$A:$AE,10,0)</f>
        <v>#N/A</v>
      </c>
      <c r="L251" s="100" t="e">
        <f ca="1">+VLOOKUP($A251,Casalta!$A:$AE,14,0)</f>
        <v>#N/A</v>
      </c>
      <c r="M251" s="98" t="e">
        <f ca="1">+VLOOKUP($A251,Casalta!$A:$AE,9,0)</f>
        <v>#N/A</v>
      </c>
      <c r="N251" s="98" t="e">
        <f ca="1">+VLOOKUP($A251,Casalta!$A:$AE,23,0)</f>
        <v>#N/A</v>
      </c>
      <c r="O251" s="98" t="e">
        <f ca="1">+VLOOKUP($A251,Casalta!$A:$AE,25,0)</f>
        <v>#N/A</v>
      </c>
      <c r="P251" s="101" t="e">
        <f ca="1">+VLOOKUP($A251,Casalta!$A:$AE,26,0)</f>
        <v>#N/A</v>
      </c>
      <c r="Q251" s="101" t="e">
        <f ca="1">+VLOOKUP($A251,Casalta!$A:$AE,27,0)</f>
        <v>#N/A</v>
      </c>
      <c r="R251" s="98" t="e">
        <f ca="1">+VLOOKUP($A251,Casalta!$A:$AE,28,0)</f>
        <v>#N/A</v>
      </c>
      <c r="S251" s="103" t="e">
        <f ca="1">+VLOOKUP($A251,Casalta!$A:$AE,29,0)</f>
        <v>#N/A</v>
      </c>
      <c r="T251" s="98" t="str">
        <f ca="1">IFERROR(VLOOKUP($A251,Casalta!$A:$AE,31,0),"")</f>
        <v/>
      </c>
      <c r="U251" s="98" t="e">
        <f ca="1">+VLOOKUP(C251,ZAP!A$2:D344,4,0)</f>
        <v>#N/A</v>
      </c>
      <c r="V251" s="103" t="e">
        <f t="shared" ca="1" si="6"/>
        <v>#N/A</v>
      </c>
      <c r="W251" s="103"/>
      <c r="X251" s="97" t="e">
        <f t="shared" ca="1" si="7"/>
        <v>#N/A</v>
      </c>
    </row>
    <row r="252" spans="1:24" x14ac:dyDescent="0.25">
      <c r="A252" s="98">
        <v>247</v>
      </c>
      <c r="B252" s="124">
        <f ca="1">COUNTIF(Casalta!A:A,Rank!A252)</f>
        <v>0</v>
      </c>
      <c r="C252" s="98" t="e">
        <f ca="1">+VLOOKUP($A252,Casalta!A:C,2,0)</f>
        <v>#N/A</v>
      </c>
      <c r="D252" s="99" t="e">
        <f ca="1">+VLOOKUP($A252,Casalta!$A:$AE,3,0)</f>
        <v>#N/A</v>
      </c>
      <c r="E252" s="99" t="e">
        <f ca="1">+VLOOKUP($A252,Casalta!$A:$AE,4,0)</f>
        <v>#N/A</v>
      </c>
      <c r="F252" s="99" t="e">
        <f ca="1">+VLOOKUP($A252,Casalta!$A:$AE,7,0)</f>
        <v>#N/A</v>
      </c>
      <c r="G252" s="99" t="e">
        <f ca="1">+VLOOKUP($A252,Casalta!$A:$AE,6,0)</f>
        <v>#N/A</v>
      </c>
      <c r="H252" s="98" t="e">
        <f ca="1">+VLOOKUP($A252,Casalta!$A:$AE,18,0)</f>
        <v>#N/A</v>
      </c>
      <c r="I252" s="98" t="e">
        <f ca="1">+VLOOKUP($A252,Casalta!$A:$AE,19,0)</f>
        <v>#N/A</v>
      </c>
      <c r="J252" s="98" t="e">
        <f ca="1">+VLOOKUP($A252,Casalta!$A:$AE,20,0)</f>
        <v>#N/A</v>
      </c>
      <c r="K252" s="100" t="e">
        <f ca="1">+VLOOKUP($A252,Casalta!$A:$AE,10,0)</f>
        <v>#N/A</v>
      </c>
      <c r="L252" s="100" t="e">
        <f ca="1">+VLOOKUP($A252,Casalta!$A:$AE,14,0)</f>
        <v>#N/A</v>
      </c>
      <c r="M252" s="98" t="e">
        <f ca="1">+VLOOKUP($A252,Casalta!$A:$AE,9,0)</f>
        <v>#N/A</v>
      </c>
      <c r="N252" s="98" t="e">
        <f ca="1">+VLOOKUP($A252,Casalta!$A:$AE,23,0)</f>
        <v>#N/A</v>
      </c>
      <c r="O252" s="98" t="e">
        <f ca="1">+VLOOKUP($A252,Casalta!$A:$AE,25,0)</f>
        <v>#N/A</v>
      </c>
      <c r="P252" s="101" t="e">
        <f ca="1">+VLOOKUP($A252,Casalta!$A:$AE,26,0)</f>
        <v>#N/A</v>
      </c>
      <c r="Q252" s="101" t="e">
        <f ca="1">+VLOOKUP($A252,Casalta!$A:$AE,27,0)</f>
        <v>#N/A</v>
      </c>
      <c r="R252" s="98" t="e">
        <f ca="1">+VLOOKUP($A252,Casalta!$A:$AE,28,0)</f>
        <v>#N/A</v>
      </c>
      <c r="S252" s="103" t="e">
        <f ca="1">+VLOOKUP($A252,Casalta!$A:$AE,29,0)</f>
        <v>#N/A</v>
      </c>
      <c r="T252" s="98" t="str">
        <f ca="1">IFERROR(VLOOKUP($A252,Casalta!$A:$AE,31,0),"")</f>
        <v/>
      </c>
      <c r="U252" s="98" t="e">
        <f ca="1">+VLOOKUP(C252,ZAP!A$2:D345,4,0)</f>
        <v>#N/A</v>
      </c>
      <c r="V252" s="103" t="e">
        <f t="shared" ca="1" si="6"/>
        <v>#N/A</v>
      </c>
      <c r="W252" s="103"/>
      <c r="X252" s="97" t="e">
        <f t="shared" ca="1" si="7"/>
        <v>#N/A</v>
      </c>
    </row>
    <row r="253" spans="1:24" x14ac:dyDescent="0.25">
      <c r="A253" s="98">
        <v>248</v>
      </c>
      <c r="B253" s="124">
        <f ca="1">COUNTIF(Casalta!A:A,Rank!A253)</f>
        <v>0</v>
      </c>
      <c r="C253" s="98" t="e">
        <f ca="1">+VLOOKUP($A253,Casalta!A:C,2,0)</f>
        <v>#N/A</v>
      </c>
      <c r="D253" s="99" t="e">
        <f ca="1">+VLOOKUP($A253,Casalta!$A:$AE,3,0)</f>
        <v>#N/A</v>
      </c>
      <c r="E253" s="99" t="e">
        <f ca="1">+VLOOKUP($A253,Casalta!$A:$AE,4,0)</f>
        <v>#N/A</v>
      </c>
      <c r="F253" s="99" t="e">
        <f ca="1">+VLOOKUP($A253,Casalta!$A:$AE,7,0)</f>
        <v>#N/A</v>
      </c>
      <c r="G253" s="99" t="e">
        <f ca="1">+VLOOKUP($A253,Casalta!$A:$AE,6,0)</f>
        <v>#N/A</v>
      </c>
      <c r="H253" s="98" t="e">
        <f ca="1">+VLOOKUP($A253,Casalta!$A:$AE,18,0)</f>
        <v>#N/A</v>
      </c>
      <c r="I253" s="98" t="e">
        <f ca="1">+VLOOKUP($A253,Casalta!$A:$AE,19,0)</f>
        <v>#N/A</v>
      </c>
      <c r="J253" s="98" t="e">
        <f ca="1">+VLOOKUP($A253,Casalta!$A:$AE,20,0)</f>
        <v>#N/A</v>
      </c>
      <c r="K253" s="100" t="e">
        <f ca="1">+VLOOKUP($A253,Casalta!$A:$AE,10,0)</f>
        <v>#N/A</v>
      </c>
      <c r="L253" s="100" t="e">
        <f ca="1">+VLOOKUP($A253,Casalta!$A:$AE,14,0)</f>
        <v>#N/A</v>
      </c>
      <c r="M253" s="98" t="e">
        <f ca="1">+VLOOKUP($A253,Casalta!$A:$AE,9,0)</f>
        <v>#N/A</v>
      </c>
      <c r="N253" s="98" t="e">
        <f ca="1">+VLOOKUP($A253,Casalta!$A:$AE,23,0)</f>
        <v>#N/A</v>
      </c>
      <c r="O253" s="98" t="e">
        <f ca="1">+VLOOKUP($A253,Casalta!$A:$AE,25,0)</f>
        <v>#N/A</v>
      </c>
      <c r="P253" s="101" t="e">
        <f ca="1">+VLOOKUP($A253,Casalta!$A:$AE,26,0)</f>
        <v>#N/A</v>
      </c>
      <c r="Q253" s="101" t="e">
        <f ca="1">+VLOOKUP($A253,Casalta!$A:$AE,27,0)</f>
        <v>#N/A</v>
      </c>
      <c r="R253" s="98" t="e">
        <f ca="1">+VLOOKUP($A253,Casalta!$A:$AE,28,0)</f>
        <v>#N/A</v>
      </c>
      <c r="S253" s="103" t="e">
        <f ca="1">+VLOOKUP($A253,Casalta!$A:$AE,29,0)</f>
        <v>#N/A</v>
      </c>
      <c r="T253" s="98" t="str">
        <f ca="1">IFERROR(VLOOKUP($A253,Casalta!$A:$AE,31,0),"")</f>
        <v/>
      </c>
      <c r="U253" s="98" t="e">
        <f ca="1">+VLOOKUP(C253,ZAP!A$2:D346,4,0)</f>
        <v>#N/A</v>
      </c>
      <c r="V253" s="103" t="e">
        <f t="shared" ca="1" si="6"/>
        <v>#N/A</v>
      </c>
      <c r="W253" s="103"/>
      <c r="X253" s="97" t="e">
        <f t="shared" ca="1" si="7"/>
        <v>#N/A</v>
      </c>
    </row>
    <row r="254" spans="1:24" x14ac:dyDescent="0.25">
      <c r="A254" s="98">
        <v>249</v>
      </c>
      <c r="B254" s="124">
        <f ca="1">COUNTIF(Casalta!A:A,Rank!A254)</f>
        <v>0</v>
      </c>
      <c r="C254" s="98" t="e">
        <f ca="1">+VLOOKUP($A254,Casalta!A:C,2,0)</f>
        <v>#N/A</v>
      </c>
      <c r="D254" s="99" t="e">
        <f ca="1">+VLOOKUP($A254,Casalta!$A:$AE,3,0)</f>
        <v>#N/A</v>
      </c>
      <c r="E254" s="99" t="e">
        <f ca="1">+VLOOKUP($A254,Casalta!$A:$AE,4,0)</f>
        <v>#N/A</v>
      </c>
      <c r="F254" s="99" t="e">
        <f ca="1">+VLOOKUP($A254,Casalta!$A:$AE,7,0)</f>
        <v>#N/A</v>
      </c>
      <c r="G254" s="99" t="e">
        <f ca="1">+VLOOKUP($A254,Casalta!$A:$AE,6,0)</f>
        <v>#N/A</v>
      </c>
      <c r="H254" s="98" t="e">
        <f ca="1">+VLOOKUP($A254,Casalta!$A:$AE,18,0)</f>
        <v>#N/A</v>
      </c>
      <c r="I254" s="98" t="e">
        <f ca="1">+VLOOKUP($A254,Casalta!$A:$AE,19,0)</f>
        <v>#N/A</v>
      </c>
      <c r="J254" s="98" t="e">
        <f ca="1">+VLOOKUP($A254,Casalta!$A:$AE,20,0)</f>
        <v>#N/A</v>
      </c>
      <c r="K254" s="100" t="e">
        <f ca="1">+VLOOKUP($A254,Casalta!$A:$AE,10,0)</f>
        <v>#N/A</v>
      </c>
      <c r="L254" s="100" t="e">
        <f ca="1">+VLOOKUP($A254,Casalta!$A:$AE,14,0)</f>
        <v>#N/A</v>
      </c>
      <c r="M254" s="98" t="e">
        <f ca="1">+VLOOKUP($A254,Casalta!$A:$AE,9,0)</f>
        <v>#N/A</v>
      </c>
      <c r="N254" s="98" t="e">
        <f ca="1">+VLOOKUP($A254,Casalta!$A:$AE,23,0)</f>
        <v>#N/A</v>
      </c>
      <c r="O254" s="98" t="e">
        <f ca="1">+VLOOKUP($A254,Casalta!$A:$AE,25,0)</f>
        <v>#N/A</v>
      </c>
      <c r="P254" s="101" t="e">
        <f ca="1">+VLOOKUP($A254,Casalta!$A:$AE,26,0)</f>
        <v>#N/A</v>
      </c>
      <c r="Q254" s="101" t="e">
        <f ca="1">+VLOOKUP($A254,Casalta!$A:$AE,27,0)</f>
        <v>#N/A</v>
      </c>
      <c r="R254" s="98" t="e">
        <f ca="1">+VLOOKUP($A254,Casalta!$A:$AE,28,0)</f>
        <v>#N/A</v>
      </c>
      <c r="S254" s="103" t="e">
        <f ca="1">+VLOOKUP($A254,Casalta!$A:$AE,29,0)</f>
        <v>#N/A</v>
      </c>
      <c r="T254" s="98" t="str">
        <f ca="1">IFERROR(VLOOKUP($A254,Casalta!$A:$AE,31,0),"")</f>
        <v/>
      </c>
      <c r="U254" s="98" t="e">
        <f ca="1">+VLOOKUP(C254,ZAP!A$2:D347,4,0)</f>
        <v>#N/A</v>
      </c>
      <c r="V254" s="103" t="e">
        <f t="shared" ca="1" si="6"/>
        <v>#N/A</v>
      </c>
      <c r="W254" s="103"/>
      <c r="X254" s="97" t="e">
        <f t="shared" ca="1" si="7"/>
        <v>#N/A</v>
      </c>
    </row>
    <row r="255" spans="1:24" x14ac:dyDescent="0.25">
      <c r="A255" s="98">
        <v>250</v>
      </c>
      <c r="B255" s="124">
        <f ca="1">COUNTIF(Casalta!A:A,Rank!A255)</f>
        <v>0</v>
      </c>
      <c r="C255" s="98" t="e">
        <f ca="1">+VLOOKUP($A255,Casalta!A:C,2,0)</f>
        <v>#N/A</v>
      </c>
      <c r="D255" s="99" t="e">
        <f ca="1">+VLOOKUP($A255,Casalta!$A:$AE,3,0)</f>
        <v>#N/A</v>
      </c>
      <c r="E255" s="99" t="e">
        <f ca="1">+VLOOKUP($A255,Casalta!$A:$AE,4,0)</f>
        <v>#N/A</v>
      </c>
      <c r="F255" s="99" t="e">
        <f ca="1">+VLOOKUP($A255,Casalta!$A:$AE,7,0)</f>
        <v>#N/A</v>
      </c>
      <c r="G255" s="99" t="e">
        <f ca="1">+VLOOKUP($A255,Casalta!$A:$AE,6,0)</f>
        <v>#N/A</v>
      </c>
      <c r="H255" s="98" t="e">
        <f ca="1">+VLOOKUP($A255,Casalta!$A:$AE,18,0)</f>
        <v>#N/A</v>
      </c>
      <c r="I255" s="98" t="e">
        <f ca="1">+VLOOKUP($A255,Casalta!$A:$AE,19,0)</f>
        <v>#N/A</v>
      </c>
      <c r="J255" s="98" t="e">
        <f ca="1">+VLOOKUP($A255,Casalta!$A:$AE,20,0)</f>
        <v>#N/A</v>
      </c>
      <c r="K255" s="100" t="e">
        <f ca="1">+VLOOKUP($A255,Casalta!$A:$AE,10,0)</f>
        <v>#N/A</v>
      </c>
      <c r="L255" s="100" t="e">
        <f ca="1">+VLOOKUP($A255,Casalta!$A:$AE,14,0)</f>
        <v>#N/A</v>
      </c>
      <c r="M255" s="98" t="e">
        <f ca="1">+VLOOKUP($A255,Casalta!$A:$AE,9,0)</f>
        <v>#N/A</v>
      </c>
      <c r="N255" s="98" t="e">
        <f ca="1">+VLOOKUP($A255,Casalta!$A:$AE,23,0)</f>
        <v>#N/A</v>
      </c>
      <c r="O255" s="98" t="e">
        <f ca="1">+VLOOKUP($A255,Casalta!$A:$AE,25,0)</f>
        <v>#N/A</v>
      </c>
      <c r="P255" s="101" t="e">
        <f ca="1">+VLOOKUP($A255,Casalta!$A:$AE,26,0)</f>
        <v>#N/A</v>
      </c>
      <c r="Q255" s="101" t="e">
        <f ca="1">+VLOOKUP($A255,Casalta!$A:$AE,27,0)</f>
        <v>#N/A</v>
      </c>
      <c r="R255" s="98" t="e">
        <f ca="1">+VLOOKUP($A255,Casalta!$A:$AE,28,0)</f>
        <v>#N/A</v>
      </c>
      <c r="S255" s="103" t="e">
        <f ca="1">+VLOOKUP($A255,Casalta!$A:$AE,29,0)</f>
        <v>#N/A</v>
      </c>
      <c r="T255" s="98" t="str">
        <f ca="1">IFERROR(VLOOKUP($A255,Casalta!$A:$AE,31,0),"")</f>
        <v/>
      </c>
      <c r="U255" s="98" t="e">
        <f ca="1">+VLOOKUP(C255,ZAP!A$2:D348,4,0)</f>
        <v>#N/A</v>
      </c>
      <c r="V255" s="103" t="e">
        <f t="shared" ca="1" si="6"/>
        <v>#N/A</v>
      </c>
      <c r="W255" s="103"/>
      <c r="X255" s="97" t="e">
        <f t="shared" ca="1" si="7"/>
        <v>#N/A</v>
      </c>
    </row>
    <row r="256" spans="1:24" x14ac:dyDescent="0.25">
      <c r="A256" s="98">
        <v>251</v>
      </c>
      <c r="B256" s="124">
        <f ca="1">COUNTIF(Casalta!A:A,Rank!A256)</f>
        <v>0</v>
      </c>
      <c r="C256" s="98" t="e">
        <f ca="1">+VLOOKUP($A256,Casalta!A:C,2,0)</f>
        <v>#N/A</v>
      </c>
      <c r="D256" s="99" t="e">
        <f ca="1">+VLOOKUP($A256,Casalta!$A:$AE,3,0)</f>
        <v>#N/A</v>
      </c>
      <c r="E256" s="99" t="e">
        <f ca="1">+VLOOKUP($A256,Casalta!$A:$AE,4,0)</f>
        <v>#N/A</v>
      </c>
      <c r="F256" s="99" t="e">
        <f ca="1">+VLOOKUP($A256,Casalta!$A:$AE,7,0)</f>
        <v>#N/A</v>
      </c>
      <c r="G256" s="99" t="e">
        <f ca="1">+VLOOKUP($A256,Casalta!$A:$AE,6,0)</f>
        <v>#N/A</v>
      </c>
      <c r="H256" s="98" t="e">
        <f ca="1">+VLOOKUP($A256,Casalta!$A:$AE,18,0)</f>
        <v>#N/A</v>
      </c>
      <c r="I256" s="98" t="e">
        <f ca="1">+VLOOKUP($A256,Casalta!$A:$AE,19,0)</f>
        <v>#N/A</v>
      </c>
      <c r="J256" s="98" t="e">
        <f ca="1">+VLOOKUP($A256,Casalta!$A:$AE,20,0)</f>
        <v>#N/A</v>
      </c>
      <c r="K256" s="100" t="e">
        <f ca="1">+VLOOKUP($A256,Casalta!$A:$AE,10,0)</f>
        <v>#N/A</v>
      </c>
      <c r="L256" s="100" t="e">
        <f ca="1">+VLOOKUP($A256,Casalta!$A:$AE,14,0)</f>
        <v>#N/A</v>
      </c>
      <c r="M256" s="98" t="e">
        <f ca="1">+VLOOKUP($A256,Casalta!$A:$AE,9,0)</f>
        <v>#N/A</v>
      </c>
      <c r="N256" s="98" t="e">
        <f ca="1">+VLOOKUP($A256,Casalta!$A:$AE,23,0)</f>
        <v>#N/A</v>
      </c>
      <c r="O256" s="98" t="e">
        <f ca="1">+VLOOKUP($A256,Casalta!$A:$AE,25,0)</f>
        <v>#N/A</v>
      </c>
      <c r="P256" s="101" t="e">
        <f ca="1">+VLOOKUP($A256,Casalta!$A:$AE,26,0)</f>
        <v>#N/A</v>
      </c>
      <c r="Q256" s="101" t="e">
        <f ca="1">+VLOOKUP($A256,Casalta!$A:$AE,27,0)</f>
        <v>#N/A</v>
      </c>
      <c r="R256" s="98" t="e">
        <f ca="1">+VLOOKUP($A256,Casalta!$A:$AE,28,0)</f>
        <v>#N/A</v>
      </c>
      <c r="S256" s="103" t="e">
        <f ca="1">+VLOOKUP($A256,Casalta!$A:$AE,29,0)</f>
        <v>#N/A</v>
      </c>
      <c r="T256" s="98" t="str">
        <f ca="1">IFERROR(VLOOKUP($A256,Casalta!$A:$AE,31,0),"")</f>
        <v/>
      </c>
      <c r="U256" s="98" t="e">
        <f ca="1">+VLOOKUP(C256,ZAP!A$2:D349,4,0)</f>
        <v>#N/A</v>
      </c>
      <c r="V256" s="103" t="e">
        <f t="shared" ca="1" si="6"/>
        <v>#N/A</v>
      </c>
      <c r="W256" s="103"/>
      <c r="X256" s="97" t="e">
        <f t="shared" ca="1" si="7"/>
        <v>#N/A</v>
      </c>
    </row>
    <row r="257" spans="1:24" x14ac:dyDescent="0.25">
      <c r="A257" s="98">
        <v>252</v>
      </c>
      <c r="B257" s="124">
        <f ca="1">COUNTIF(Casalta!A:A,Rank!A257)</f>
        <v>0</v>
      </c>
      <c r="C257" s="98" t="e">
        <f ca="1">+VLOOKUP($A257,Casalta!A:C,2,0)</f>
        <v>#N/A</v>
      </c>
      <c r="D257" s="99" t="e">
        <f ca="1">+VLOOKUP($A257,Casalta!$A:$AE,3,0)</f>
        <v>#N/A</v>
      </c>
      <c r="E257" s="99" t="e">
        <f ca="1">+VLOOKUP($A257,Casalta!$A:$AE,4,0)</f>
        <v>#N/A</v>
      </c>
      <c r="F257" s="99" t="e">
        <f ca="1">+VLOOKUP($A257,Casalta!$A:$AE,7,0)</f>
        <v>#N/A</v>
      </c>
      <c r="G257" s="99" t="e">
        <f ca="1">+VLOOKUP($A257,Casalta!$A:$AE,6,0)</f>
        <v>#N/A</v>
      </c>
      <c r="H257" s="98" t="e">
        <f ca="1">+VLOOKUP($A257,Casalta!$A:$AE,18,0)</f>
        <v>#N/A</v>
      </c>
      <c r="I257" s="98" t="e">
        <f ca="1">+VLOOKUP($A257,Casalta!$A:$AE,19,0)</f>
        <v>#N/A</v>
      </c>
      <c r="J257" s="98" t="e">
        <f ca="1">+VLOOKUP($A257,Casalta!$A:$AE,20,0)</f>
        <v>#N/A</v>
      </c>
      <c r="K257" s="100" t="e">
        <f ca="1">+VLOOKUP($A257,Casalta!$A:$AE,10,0)</f>
        <v>#N/A</v>
      </c>
      <c r="L257" s="100" t="e">
        <f ca="1">+VLOOKUP($A257,Casalta!$A:$AE,14,0)</f>
        <v>#N/A</v>
      </c>
      <c r="M257" s="98" t="e">
        <f ca="1">+VLOOKUP($A257,Casalta!$A:$AE,9,0)</f>
        <v>#N/A</v>
      </c>
      <c r="N257" s="98" t="e">
        <f ca="1">+VLOOKUP($A257,Casalta!$A:$AE,23,0)</f>
        <v>#N/A</v>
      </c>
      <c r="O257" s="98" t="e">
        <f ca="1">+VLOOKUP($A257,Casalta!$A:$AE,25,0)</f>
        <v>#N/A</v>
      </c>
      <c r="P257" s="101" t="e">
        <f ca="1">+VLOOKUP($A257,Casalta!$A:$AE,26,0)</f>
        <v>#N/A</v>
      </c>
      <c r="Q257" s="101" t="e">
        <f ca="1">+VLOOKUP($A257,Casalta!$A:$AE,27,0)</f>
        <v>#N/A</v>
      </c>
      <c r="R257" s="98" t="e">
        <f ca="1">+VLOOKUP($A257,Casalta!$A:$AE,28,0)</f>
        <v>#N/A</v>
      </c>
      <c r="S257" s="103" t="e">
        <f ca="1">+VLOOKUP($A257,Casalta!$A:$AE,29,0)</f>
        <v>#N/A</v>
      </c>
      <c r="T257" s="98" t="str">
        <f ca="1">IFERROR(VLOOKUP($A257,Casalta!$A:$AE,31,0),"")</f>
        <v/>
      </c>
      <c r="U257" s="98" t="e">
        <f ca="1">+VLOOKUP(C257,ZAP!A$2:D350,4,0)</f>
        <v>#N/A</v>
      </c>
      <c r="V257" s="103" t="e">
        <f t="shared" ca="1" si="6"/>
        <v>#N/A</v>
      </c>
      <c r="W257" s="103"/>
      <c r="X257" s="97" t="e">
        <f t="shared" ca="1" si="7"/>
        <v>#N/A</v>
      </c>
    </row>
    <row r="258" spans="1:24" x14ac:dyDescent="0.25">
      <c r="A258" s="98">
        <v>253</v>
      </c>
      <c r="B258" s="124">
        <f ca="1">COUNTIF(Casalta!A:A,Rank!A258)</f>
        <v>0</v>
      </c>
      <c r="C258" s="98" t="e">
        <f ca="1">+VLOOKUP($A258,Casalta!A:C,2,0)</f>
        <v>#N/A</v>
      </c>
      <c r="D258" s="99" t="e">
        <f ca="1">+VLOOKUP($A258,Casalta!$A:$AE,3,0)</f>
        <v>#N/A</v>
      </c>
      <c r="E258" s="99" t="e">
        <f ca="1">+VLOOKUP($A258,Casalta!$A:$AE,4,0)</f>
        <v>#N/A</v>
      </c>
      <c r="F258" s="99" t="e">
        <f ca="1">+VLOOKUP($A258,Casalta!$A:$AE,7,0)</f>
        <v>#N/A</v>
      </c>
      <c r="G258" s="99" t="e">
        <f ca="1">+VLOOKUP($A258,Casalta!$A:$AE,6,0)</f>
        <v>#N/A</v>
      </c>
      <c r="H258" s="98" t="e">
        <f ca="1">+VLOOKUP($A258,Casalta!$A:$AE,18,0)</f>
        <v>#N/A</v>
      </c>
      <c r="I258" s="98" t="e">
        <f ca="1">+VLOOKUP($A258,Casalta!$A:$AE,19,0)</f>
        <v>#N/A</v>
      </c>
      <c r="J258" s="98" t="e">
        <f ca="1">+VLOOKUP($A258,Casalta!$A:$AE,20,0)</f>
        <v>#N/A</v>
      </c>
      <c r="K258" s="100" t="e">
        <f ca="1">+VLOOKUP($A258,Casalta!$A:$AE,10,0)</f>
        <v>#N/A</v>
      </c>
      <c r="L258" s="100" t="e">
        <f ca="1">+VLOOKUP($A258,Casalta!$A:$AE,14,0)</f>
        <v>#N/A</v>
      </c>
      <c r="M258" s="98" t="e">
        <f ca="1">+VLOOKUP($A258,Casalta!$A:$AE,9,0)</f>
        <v>#N/A</v>
      </c>
      <c r="N258" s="98" t="e">
        <f ca="1">+VLOOKUP($A258,Casalta!$A:$AE,23,0)</f>
        <v>#N/A</v>
      </c>
      <c r="O258" s="98" t="e">
        <f ca="1">+VLOOKUP($A258,Casalta!$A:$AE,25,0)</f>
        <v>#N/A</v>
      </c>
      <c r="P258" s="101" t="e">
        <f ca="1">+VLOOKUP($A258,Casalta!$A:$AE,26,0)</f>
        <v>#N/A</v>
      </c>
      <c r="Q258" s="101" t="e">
        <f ca="1">+VLOOKUP($A258,Casalta!$A:$AE,27,0)</f>
        <v>#N/A</v>
      </c>
      <c r="R258" s="98" t="e">
        <f ca="1">+VLOOKUP($A258,Casalta!$A:$AE,28,0)</f>
        <v>#N/A</v>
      </c>
      <c r="S258" s="103" t="e">
        <f ca="1">+VLOOKUP($A258,Casalta!$A:$AE,29,0)</f>
        <v>#N/A</v>
      </c>
      <c r="T258" s="98" t="str">
        <f ca="1">IFERROR(VLOOKUP($A258,Casalta!$A:$AE,31,0),"")</f>
        <v/>
      </c>
      <c r="U258" s="98" t="e">
        <f ca="1">+VLOOKUP(C258,ZAP!A$2:D351,4,0)</f>
        <v>#N/A</v>
      </c>
      <c r="V258" s="103" t="e">
        <f t="shared" ca="1" si="6"/>
        <v>#N/A</v>
      </c>
      <c r="W258" s="103"/>
      <c r="X258" s="97" t="e">
        <f t="shared" ca="1" si="7"/>
        <v>#N/A</v>
      </c>
    </row>
    <row r="259" spans="1:24" x14ac:dyDescent="0.25">
      <c r="A259" s="98">
        <v>254</v>
      </c>
      <c r="B259" s="124">
        <f ca="1">COUNTIF(Casalta!A:A,Rank!A259)</f>
        <v>0</v>
      </c>
      <c r="C259" s="98" t="e">
        <f ca="1">+VLOOKUP($A259,Casalta!A:C,2,0)</f>
        <v>#N/A</v>
      </c>
      <c r="D259" s="99" t="e">
        <f ca="1">+VLOOKUP($A259,Casalta!$A:$AE,3,0)</f>
        <v>#N/A</v>
      </c>
      <c r="E259" s="99" t="e">
        <f ca="1">+VLOOKUP($A259,Casalta!$A:$AE,4,0)</f>
        <v>#N/A</v>
      </c>
      <c r="F259" s="99" t="e">
        <f ca="1">+VLOOKUP($A259,Casalta!$A:$AE,7,0)</f>
        <v>#N/A</v>
      </c>
      <c r="G259" s="99" t="e">
        <f ca="1">+VLOOKUP($A259,Casalta!$A:$AE,6,0)</f>
        <v>#N/A</v>
      </c>
      <c r="H259" s="98" t="e">
        <f ca="1">+VLOOKUP($A259,Casalta!$A:$AE,18,0)</f>
        <v>#N/A</v>
      </c>
      <c r="I259" s="98" t="e">
        <f ca="1">+VLOOKUP($A259,Casalta!$A:$AE,19,0)</f>
        <v>#N/A</v>
      </c>
      <c r="J259" s="98" t="e">
        <f ca="1">+VLOOKUP($A259,Casalta!$A:$AE,20,0)</f>
        <v>#N/A</v>
      </c>
      <c r="K259" s="100" t="e">
        <f ca="1">+VLOOKUP($A259,Casalta!$A:$AE,10,0)</f>
        <v>#N/A</v>
      </c>
      <c r="L259" s="100" t="e">
        <f ca="1">+VLOOKUP($A259,Casalta!$A:$AE,14,0)</f>
        <v>#N/A</v>
      </c>
      <c r="M259" s="98" t="e">
        <f ca="1">+VLOOKUP($A259,Casalta!$A:$AE,9,0)</f>
        <v>#N/A</v>
      </c>
      <c r="N259" s="98" t="e">
        <f ca="1">+VLOOKUP($A259,Casalta!$A:$AE,23,0)</f>
        <v>#N/A</v>
      </c>
      <c r="O259" s="98" t="e">
        <f ca="1">+VLOOKUP($A259,Casalta!$A:$AE,25,0)</f>
        <v>#N/A</v>
      </c>
      <c r="P259" s="101" t="e">
        <f ca="1">+VLOOKUP($A259,Casalta!$A:$AE,26,0)</f>
        <v>#N/A</v>
      </c>
      <c r="Q259" s="101" t="e">
        <f ca="1">+VLOOKUP($A259,Casalta!$A:$AE,27,0)</f>
        <v>#N/A</v>
      </c>
      <c r="R259" s="98" t="e">
        <f ca="1">+VLOOKUP($A259,Casalta!$A:$AE,28,0)</f>
        <v>#N/A</v>
      </c>
      <c r="S259" s="103" t="e">
        <f ca="1">+VLOOKUP($A259,Casalta!$A:$AE,29,0)</f>
        <v>#N/A</v>
      </c>
      <c r="T259" s="98" t="str">
        <f ca="1">IFERROR(VLOOKUP($A259,Casalta!$A:$AE,31,0),"")</f>
        <v/>
      </c>
      <c r="U259" s="98" t="e">
        <f ca="1">+VLOOKUP(C259,ZAP!A$2:D352,4,0)</f>
        <v>#N/A</v>
      </c>
      <c r="V259" s="103" t="e">
        <f t="shared" ca="1" si="6"/>
        <v>#N/A</v>
      </c>
      <c r="W259" s="103"/>
      <c r="X259" s="97" t="e">
        <f t="shared" ca="1" si="7"/>
        <v>#N/A</v>
      </c>
    </row>
    <row r="260" spans="1:24" x14ac:dyDescent="0.25">
      <c r="A260" s="98">
        <v>255</v>
      </c>
      <c r="B260" s="124">
        <f ca="1">COUNTIF(Casalta!A:A,Rank!A260)</f>
        <v>0</v>
      </c>
      <c r="C260" s="98" t="e">
        <f ca="1">+VLOOKUP($A260,Casalta!A:C,2,0)</f>
        <v>#N/A</v>
      </c>
      <c r="D260" s="99" t="e">
        <f ca="1">+VLOOKUP($A260,Casalta!$A:$AE,3,0)</f>
        <v>#N/A</v>
      </c>
      <c r="E260" s="99" t="e">
        <f ca="1">+VLOOKUP($A260,Casalta!$A:$AE,4,0)</f>
        <v>#N/A</v>
      </c>
      <c r="F260" s="99" t="e">
        <f ca="1">+VLOOKUP($A260,Casalta!$A:$AE,7,0)</f>
        <v>#N/A</v>
      </c>
      <c r="G260" s="99" t="e">
        <f ca="1">+VLOOKUP($A260,Casalta!$A:$AE,6,0)</f>
        <v>#N/A</v>
      </c>
      <c r="H260" s="98" t="e">
        <f ca="1">+VLOOKUP($A260,Casalta!$A:$AE,18,0)</f>
        <v>#N/A</v>
      </c>
      <c r="I260" s="98" t="e">
        <f ca="1">+VLOOKUP($A260,Casalta!$A:$AE,19,0)</f>
        <v>#N/A</v>
      </c>
      <c r="J260" s="98" t="e">
        <f ca="1">+VLOOKUP($A260,Casalta!$A:$AE,20,0)</f>
        <v>#N/A</v>
      </c>
      <c r="K260" s="100" t="e">
        <f ca="1">+VLOOKUP($A260,Casalta!$A:$AE,10,0)</f>
        <v>#N/A</v>
      </c>
      <c r="L260" s="100" t="e">
        <f ca="1">+VLOOKUP($A260,Casalta!$A:$AE,14,0)</f>
        <v>#N/A</v>
      </c>
      <c r="M260" s="98" t="e">
        <f ca="1">+VLOOKUP($A260,Casalta!$A:$AE,9,0)</f>
        <v>#N/A</v>
      </c>
      <c r="N260" s="98" t="e">
        <f ca="1">+VLOOKUP($A260,Casalta!$A:$AE,23,0)</f>
        <v>#N/A</v>
      </c>
      <c r="O260" s="98" t="e">
        <f ca="1">+VLOOKUP($A260,Casalta!$A:$AE,25,0)</f>
        <v>#N/A</v>
      </c>
      <c r="P260" s="101" t="e">
        <f ca="1">+VLOOKUP($A260,Casalta!$A:$AE,26,0)</f>
        <v>#N/A</v>
      </c>
      <c r="Q260" s="101" t="e">
        <f ca="1">+VLOOKUP($A260,Casalta!$A:$AE,27,0)</f>
        <v>#N/A</v>
      </c>
      <c r="R260" s="98" t="e">
        <f ca="1">+VLOOKUP($A260,Casalta!$A:$AE,28,0)</f>
        <v>#N/A</v>
      </c>
      <c r="S260" s="103" t="e">
        <f ca="1">+VLOOKUP($A260,Casalta!$A:$AE,29,0)</f>
        <v>#N/A</v>
      </c>
      <c r="T260" s="98" t="str">
        <f ca="1">IFERROR(VLOOKUP($A260,Casalta!$A:$AE,31,0),"")</f>
        <v/>
      </c>
      <c r="U260" s="98" t="e">
        <f ca="1">+VLOOKUP(C260,ZAP!A$2:D353,4,0)</f>
        <v>#N/A</v>
      </c>
      <c r="V260" s="103" t="e">
        <f t="shared" ca="1" si="6"/>
        <v>#N/A</v>
      </c>
      <c r="W260" s="103"/>
      <c r="X260" s="97" t="e">
        <f t="shared" ca="1" si="7"/>
        <v>#N/A</v>
      </c>
    </row>
    <row r="261" spans="1:24" x14ac:dyDescent="0.25">
      <c r="A261" s="98">
        <v>256</v>
      </c>
      <c r="B261" s="124">
        <f ca="1">COUNTIF(Casalta!A:A,Rank!A261)</f>
        <v>0</v>
      </c>
      <c r="C261" s="98" t="e">
        <f ca="1">+VLOOKUP($A261,Casalta!A:C,2,0)</f>
        <v>#N/A</v>
      </c>
      <c r="D261" s="99" t="e">
        <f ca="1">+VLOOKUP($A261,Casalta!$A:$AE,3,0)</f>
        <v>#N/A</v>
      </c>
      <c r="E261" s="99" t="e">
        <f ca="1">+VLOOKUP($A261,Casalta!$A:$AE,4,0)</f>
        <v>#N/A</v>
      </c>
      <c r="F261" s="99" t="e">
        <f ca="1">+VLOOKUP($A261,Casalta!$A:$AE,7,0)</f>
        <v>#N/A</v>
      </c>
      <c r="G261" s="99" t="e">
        <f ca="1">+VLOOKUP($A261,Casalta!$A:$AE,6,0)</f>
        <v>#N/A</v>
      </c>
      <c r="H261" s="98" t="e">
        <f ca="1">+VLOOKUP($A261,Casalta!$A:$AE,18,0)</f>
        <v>#N/A</v>
      </c>
      <c r="I261" s="98" t="e">
        <f ca="1">+VLOOKUP($A261,Casalta!$A:$AE,19,0)</f>
        <v>#N/A</v>
      </c>
      <c r="J261" s="98" t="e">
        <f ca="1">+VLOOKUP($A261,Casalta!$A:$AE,20,0)</f>
        <v>#N/A</v>
      </c>
      <c r="K261" s="100" t="e">
        <f ca="1">+VLOOKUP($A261,Casalta!$A:$AE,10,0)</f>
        <v>#N/A</v>
      </c>
      <c r="L261" s="100" t="e">
        <f ca="1">+VLOOKUP($A261,Casalta!$A:$AE,14,0)</f>
        <v>#N/A</v>
      </c>
      <c r="M261" s="98" t="e">
        <f ca="1">+VLOOKUP($A261,Casalta!$A:$AE,9,0)</f>
        <v>#N/A</v>
      </c>
      <c r="N261" s="98" t="e">
        <f ca="1">+VLOOKUP($A261,Casalta!$A:$AE,23,0)</f>
        <v>#N/A</v>
      </c>
      <c r="O261" s="98" t="e">
        <f ca="1">+VLOOKUP($A261,Casalta!$A:$AE,25,0)</f>
        <v>#N/A</v>
      </c>
      <c r="P261" s="101" t="e">
        <f ca="1">+VLOOKUP($A261,Casalta!$A:$AE,26,0)</f>
        <v>#N/A</v>
      </c>
      <c r="Q261" s="101" t="e">
        <f ca="1">+VLOOKUP($A261,Casalta!$A:$AE,27,0)</f>
        <v>#N/A</v>
      </c>
      <c r="R261" s="98" t="e">
        <f ca="1">+VLOOKUP($A261,Casalta!$A:$AE,28,0)</f>
        <v>#N/A</v>
      </c>
      <c r="S261" s="103" t="e">
        <f ca="1">+VLOOKUP($A261,Casalta!$A:$AE,29,0)</f>
        <v>#N/A</v>
      </c>
      <c r="T261" s="98" t="str">
        <f ca="1">IFERROR(VLOOKUP($A261,Casalta!$A:$AE,31,0),"")</f>
        <v/>
      </c>
      <c r="U261" s="98" t="e">
        <f ca="1">+VLOOKUP(C261,ZAP!A$2:D354,4,0)</f>
        <v>#N/A</v>
      </c>
      <c r="V261" s="103" t="e">
        <f t="shared" ca="1" si="6"/>
        <v>#N/A</v>
      </c>
      <c r="W261" s="103"/>
      <c r="X261" s="97" t="e">
        <f t="shared" ca="1" si="7"/>
        <v>#N/A</v>
      </c>
    </row>
    <row r="262" spans="1:24" x14ac:dyDescent="0.25">
      <c r="A262" s="98">
        <v>257</v>
      </c>
      <c r="B262" s="124">
        <f ca="1">COUNTIF(Casalta!A:A,Rank!A262)</f>
        <v>0</v>
      </c>
      <c r="C262" s="98" t="e">
        <f ca="1">+VLOOKUP($A262,Casalta!A:C,2,0)</f>
        <v>#N/A</v>
      </c>
      <c r="D262" s="99" t="e">
        <f ca="1">+VLOOKUP($A262,Casalta!$A:$AE,3,0)</f>
        <v>#N/A</v>
      </c>
      <c r="E262" s="99" t="e">
        <f ca="1">+VLOOKUP($A262,Casalta!$A:$AE,4,0)</f>
        <v>#N/A</v>
      </c>
      <c r="F262" s="99" t="e">
        <f ca="1">+VLOOKUP($A262,Casalta!$A:$AE,7,0)</f>
        <v>#N/A</v>
      </c>
      <c r="G262" s="99" t="e">
        <f ca="1">+VLOOKUP($A262,Casalta!$A:$AE,6,0)</f>
        <v>#N/A</v>
      </c>
      <c r="H262" s="98" t="e">
        <f ca="1">+VLOOKUP($A262,Casalta!$A:$AE,18,0)</f>
        <v>#N/A</v>
      </c>
      <c r="I262" s="98" t="e">
        <f ca="1">+VLOOKUP($A262,Casalta!$A:$AE,19,0)</f>
        <v>#N/A</v>
      </c>
      <c r="J262" s="98" t="e">
        <f ca="1">+VLOOKUP($A262,Casalta!$A:$AE,20,0)</f>
        <v>#N/A</v>
      </c>
      <c r="K262" s="100" t="e">
        <f ca="1">+VLOOKUP($A262,Casalta!$A:$AE,10,0)</f>
        <v>#N/A</v>
      </c>
      <c r="L262" s="100" t="e">
        <f ca="1">+VLOOKUP($A262,Casalta!$A:$AE,14,0)</f>
        <v>#N/A</v>
      </c>
      <c r="M262" s="98" t="e">
        <f ca="1">+VLOOKUP($A262,Casalta!$A:$AE,9,0)</f>
        <v>#N/A</v>
      </c>
      <c r="N262" s="98" t="e">
        <f ca="1">+VLOOKUP($A262,Casalta!$A:$AE,23,0)</f>
        <v>#N/A</v>
      </c>
      <c r="O262" s="98" t="e">
        <f ca="1">+VLOOKUP($A262,Casalta!$A:$AE,25,0)</f>
        <v>#N/A</v>
      </c>
      <c r="P262" s="101" t="e">
        <f ca="1">+VLOOKUP($A262,Casalta!$A:$AE,26,0)</f>
        <v>#N/A</v>
      </c>
      <c r="Q262" s="101" t="e">
        <f ca="1">+VLOOKUP($A262,Casalta!$A:$AE,27,0)</f>
        <v>#N/A</v>
      </c>
      <c r="R262" s="98" t="e">
        <f ca="1">+VLOOKUP($A262,Casalta!$A:$AE,28,0)</f>
        <v>#N/A</v>
      </c>
      <c r="S262" s="103" t="e">
        <f ca="1">+VLOOKUP($A262,Casalta!$A:$AE,29,0)</f>
        <v>#N/A</v>
      </c>
      <c r="T262" s="98" t="str">
        <f ca="1">IFERROR(VLOOKUP($A262,Casalta!$A:$AE,31,0),"")</f>
        <v/>
      </c>
      <c r="U262" s="98" t="e">
        <f ca="1">+VLOOKUP(C262,ZAP!A$2:D355,4,0)</f>
        <v>#N/A</v>
      </c>
      <c r="V262" s="103" t="e">
        <f t="shared" ca="1" si="6"/>
        <v>#N/A</v>
      </c>
      <c r="W262" s="103"/>
      <c r="X262" s="97" t="e">
        <f t="shared" ca="1" si="7"/>
        <v>#N/A</v>
      </c>
    </row>
    <row r="263" spans="1:24" x14ac:dyDescent="0.25">
      <c r="A263" s="98">
        <v>258</v>
      </c>
      <c r="B263" s="124">
        <f ca="1">COUNTIF(Casalta!A:A,Rank!A263)</f>
        <v>0</v>
      </c>
      <c r="C263" s="98" t="e">
        <f ca="1">+VLOOKUP($A263,Casalta!A:C,2,0)</f>
        <v>#N/A</v>
      </c>
      <c r="D263" s="99" t="e">
        <f ca="1">+VLOOKUP($A263,Casalta!$A:$AE,3,0)</f>
        <v>#N/A</v>
      </c>
      <c r="E263" s="99" t="e">
        <f ca="1">+VLOOKUP($A263,Casalta!$A:$AE,4,0)</f>
        <v>#N/A</v>
      </c>
      <c r="F263" s="99" t="e">
        <f ca="1">+VLOOKUP($A263,Casalta!$A:$AE,7,0)</f>
        <v>#N/A</v>
      </c>
      <c r="G263" s="99" t="e">
        <f ca="1">+VLOOKUP($A263,Casalta!$A:$AE,6,0)</f>
        <v>#N/A</v>
      </c>
      <c r="H263" s="98" t="e">
        <f ca="1">+VLOOKUP($A263,Casalta!$A:$AE,18,0)</f>
        <v>#N/A</v>
      </c>
      <c r="I263" s="98" t="e">
        <f ca="1">+VLOOKUP($A263,Casalta!$A:$AE,19,0)</f>
        <v>#N/A</v>
      </c>
      <c r="J263" s="98" t="e">
        <f ca="1">+VLOOKUP($A263,Casalta!$A:$AE,20,0)</f>
        <v>#N/A</v>
      </c>
      <c r="K263" s="100" t="e">
        <f ca="1">+VLOOKUP($A263,Casalta!$A:$AE,10,0)</f>
        <v>#N/A</v>
      </c>
      <c r="L263" s="100" t="e">
        <f ca="1">+VLOOKUP($A263,Casalta!$A:$AE,14,0)</f>
        <v>#N/A</v>
      </c>
      <c r="M263" s="98" t="e">
        <f ca="1">+VLOOKUP($A263,Casalta!$A:$AE,9,0)</f>
        <v>#N/A</v>
      </c>
      <c r="N263" s="98" t="e">
        <f ca="1">+VLOOKUP($A263,Casalta!$A:$AE,23,0)</f>
        <v>#N/A</v>
      </c>
      <c r="O263" s="98" t="e">
        <f ca="1">+VLOOKUP($A263,Casalta!$A:$AE,25,0)</f>
        <v>#N/A</v>
      </c>
      <c r="P263" s="101" t="e">
        <f ca="1">+VLOOKUP($A263,Casalta!$A:$AE,26,0)</f>
        <v>#N/A</v>
      </c>
      <c r="Q263" s="101" t="e">
        <f ca="1">+VLOOKUP($A263,Casalta!$A:$AE,27,0)</f>
        <v>#N/A</v>
      </c>
      <c r="R263" s="98" t="e">
        <f ca="1">+VLOOKUP($A263,Casalta!$A:$AE,28,0)</f>
        <v>#N/A</v>
      </c>
      <c r="S263" s="103" t="e">
        <f ca="1">+VLOOKUP($A263,Casalta!$A:$AE,29,0)</f>
        <v>#N/A</v>
      </c>
      <c r="T263" s="98" t="str">
        <f ca="1">IFERROR(VLOOKUP($A263,Casalta!$A:$AE,31,0),"")</f>
        <v/>
      </c>
      <c r="U263" s="98" t="e">
        <f ca="1">+VLOOKUP(C263,ZAP!A$2:D356,4,0)</f>
        <v>#N/A</v>
      </c>
      <c r="V263" s="103" t="e">
        <f t="shared" ref="V263:V326" ca="1" si="8">+M263*$V$3</f>
        <v>#N/A</v>
      </c>
      <c r="W263" s="103"/>
      <c r="X263" s="97" t="e">
        <f t="shared" ref="X263:X326" ca="1" si="9">+$X$4&amp;C263</f>
        <v>#N/A</v>
      </c>
    </row>
    <row r="264" spans="1:24" x14ac:dyDescent="0.25">
      <c r="A264" s="98">
        <v>259</v>
      </c>
      <c r="B264" s="124">
        <f ca="1">COUNTIF(Casalta!A:A,Rank!A264)</f>
        <v>0</v>
      </c>
      <c r="C264" s="98" t="e">
        <f ca="1">+VLOOKUP($A264,Casalta!A:C,2,0)</f>
        <v>#N/A</v>
      </c>
      <c r="D264" s="99" t="e">
        <f ca="1">+VLOOKUP($A264,Casalta!$A:$AE,3,0)</f>
        <v>#N/A</v>
      </c>
      <c r="E264" s="99" t="e">
        <f ca="1">+VLOOKUP($A264,Casalta!$A:$AE,4,0)</f>
        <v>#N/A</v>
      </c>
      <c r="F264" s="99" t="e">
        <f ca="1">+VLOOKUP($A264,Casalta!$A:$AE,7,0)</f>
        <v>#N/A</v>
      </c>
      <c r="G264" s="99" t="e">
        <f ca="1">+VLOOKUP($A264,Casalta!$A:$AE,6,0)</f>
        <v>#N/A</v>
      </c>
      <c r="H264" s="98" t="e">
        <f ca="1">+VLOOKUP($A264,Casalta!$A:$AE,18,0)</f>
        <v>#N/A</v>
      </c>
      <c r="I264" s="98" t="e">
        <f ca="1">+VLOOKUP($A264,Casalta!$A:$AE,19,0)</f>
        <v>#N/A</v>
      </c>
      <c r="J264" s="98" t="e">
        <f ca="1">+VLOOKUP($A264,Casalta!$A:$AE,20,0)</f>
        <v>#N/A</v>
      </c>
      <c r="K264" s="100" t="e">
        <f ca="1">+VLOOKUP($A264,Casalta!$A:$AE,10,0)</f>
        <v>#N/A</v>
      </c>
      <c r="L264" s="100" t="e">
        <f ca="1">+VLOOKUP($A264,Casalta!$A:$AE,14,0)</f>
        <v>#N/A</v>
      </c>
      <c r="M264" s="98" t="e">
        <f ca="1">+VLOOKUP($A264,Casalta!$A:$AE,9,0)</f>
        <v>#N/A</v>
      </c>
      <c r="N264" s="98" t="e">
        <f ca="1">+VLOOKUP($A264,Casalta!$A:$AE,23,0)</f>
        <v>#N/A</v>
      </c>
      <c r="O264" s="98" t="e">
        <f ca="1">+VLOOKUP($A264,Casalta!$A:$AE,25,0)</f>
        <v>#N/A</v>
      </c>
      <c r="P264" s="101" t="e">
        <f ca="1">+VLOOKUP($A264,Casalta!$A:$AE,26,0)</f>
        <v>#N/A</v>
      </c>
      <c r="Q264" s="101" t="e">
        <f ca="1">+VLOOKUP($A264,Casalta!$A:$AE,27,0)</f>
        <v>#N/A</v>
      </c>
      <c r="R264" s="98" t="e">
        <f ca="1">+VLOOKUP($A264,Casalta!$A:$AE,28,0)</f>
        <v>#N/A</v>
      </c>
      <c r="S264" s="103" t="e">
        <f ca="1">+VLOOKUP($A264,Casalta!$A:$AE,29,0)</f>
        <v>#N/A</v>
      </c>
      <c r="T264" s="98" t="str">
        <f ca="1">IFERROR(VLOOKUP($A264,Casalta!$A:$AE,31,0),"")</f>
        <v/>
      </c>
      <c r="U264" s="98" t="e">
        <f ca="1">+VLOOKUP(C264,ZAP!A$2:D357,4,0)</f>
        <v>#N/A</v>
      </c>
      <c r="V264" s="103" t="e">
        <f t="shared" ca="1" si="8"/>
        <v>#N/A</v>
      </c>
      <c r="W264" s="103"/>
      <c r="X264" s="97" t="e">
        <f t="shared" ca="1" si="9"/>
        <v>#N/A</v>
      </c>
    </row>
    <row r="265" spans="1:24" x14ac:dyDescent="0.25">
      <c r="A265" s="98">
        <v>260</v>
      </c>
      <c r="B265" s="124">
        <f ca="1">COUNTIF(Casalta!A:A,Rank!A265)</f>
        <v>0</v>
      </c>
      <c r="C265" s="98" t="e">
        <f ca="1">+VLOOKUP($A265,Casalta!A:C,2,0)</f>
        <v>#N/A</v>
      </c>
      <c r="D265" s="99" t="e">
        <f ca="1">+VLOOKUP($A265,Casalta!$A:$AE,3,0)</f>
        <v>#N/A</v>
      </c>
      <c r="E265" s="99" t="e">
        <f ca="1">+VLOOKUP($A265,Casalta!$A:$AE,4,0)</f>
        <v>#N/A</v>
      </c>
      <c r="F265" s="99" t="e">
        <f ca="1">+VLOOKUP($A265,Casalta!$A:$AE,7,0)</f>
        <v>#N/A</v>
      </c>
      <c r="G265" s="99" t="e">
        <f ca="1">+VLOOKUP($A265,Casalta!$A:$AE,6,0)</f>
        <v>#N/A</v>
      </c>
      <c r="H265" s="98" t="e">
        <f ca="1">+VLOOKUP($A265,Casalta!$A:$AE,18,0)</f>
        <v>#N/A</v>
      </c>
      <c r="I265" s="98" t="e">
        <f ca="1">+VLOOKUP($A265,Casalta!$A:$AE,19,0)</f>
        <v>#N/A</v>
      </c>
      <c r="J265" s="98" t="e">
        <f ca="1">+VLOOKUP($A265,Casalta!$A:$AE,20,0)</f>
        <v>#N/A</v>
      </c>
      <c r="K265" s="100" t="e">
        <f ca="1">+VLOOKUP($A265,Casalta!$A:$AE,10,0)</f>
        <v>#N/A</v>
      </c>
      <c r="L265" s="100" t="e">
        <f ca="1">+VLOOKUP($A265,Casalta!$A:$AE,14,0)</f>
        <v>#N/A</v>
      </c>
      <c r="M265" s="98" t="e">
        <f ca="1">+VLOOKUP($A265,Casalta!$A:$AE,9,0)</f>
        <v>#N/A</v>
      </c>
      <c r="N265" s="98" t="e">
        <f ca="1">+VLOOKUP($A265,Casalta!$A:$AE,23,0)</f>
        <v>#N/A</v>
      </c>
      <c r="O265" s="98" t="e">
        <f ca="1">+VLOOKUP($A265,Casalta!$A:$AE,25,0)</f>
        <v>#N/A</v>
      </c>
      <c r="P265" s="101" t="e">
        <f ca="1">+VLOOKUP($A265,Casalta!$A:$AE,26,0)</f>
        <v>#N/A</v>
      </c>
      <c r="Q265" s="101" t="e">
        <f ca="1">+VLOOKUP($A265,Casalta!$A:$AE,27,0)</f>
        <v>#N/A</v>
      </c>
      <c r="R265" s="98" t="e">
        <f ca="1">+VLOOKUP($A265,Casalta!$A:$AE,28,0)</f>
        <v>#N/A</v>
      </c>
      <c r="S265" s="103" t="e">
        <f ca="1">+VLOOKUP($A265,Casalta!$A:$AE,29,0)</f>
        <v>#N/A</v>
      </c>
      <c r="T265" s="98" t="str">
        <f ca="1">IFERROR(VLOOKUP($A265,Casalta!$A:$AE,31,0),"")</f>
        <v/>
      </c>
      <c r="U265" s="98" t="e">
        <f ca="1">+VLOOKUP(C265,ZAP!A$2:D358,4,0)</f>
        <v>#N/A</v>
      </c>
      <c r="V265" s="103" t="e">
        <f t="shared" ca="1" si="8"/>
        <v>#N/A</v>
      </c>
      <c r="W265" s="103"/>
      <c r="X265" s="97" t="e">
        <f t="shared" ca="1" si="9"/>
        <v>#N/A</v>
      </c>
    </row>
    <row r="266" spans="1:24" x14ac:dyDescent="0.25">
      <c r="A266" s="98">
        <v>261</v>
      </c>
      <c r="B266" s="124">
        <f ca="1">COUNTIF(Casalta!A:A,Rank!A266)</f>
        <v>0</v>
      </c>
      <c r="C266" s="98" t="e">
        <f ca="1">+VLOOKUP($A266,Casalta!A:C,2,0)</f>
        <v>#N/A</v>
      </c>
      <c r="D266" s="99" t="e">
        <f ca="1">+VLOOKUP($A266,Casalta!$A:$AE,3,0)</f>
        <v>#N/A</v>
      </c>
      <c r="E266" s="99" t="e">
        <f ca="1">+VLOOKUP($A266,Casalta!$A:$AE,4,0)</f>
        <v>#N/A</v>
      </c>
      <c r="F266" s="99" t="e">
        <f ca="1">+VLOOKUP($A266,Casalta!$A:$AE,7,0)</f>
        <v>#N/A</v>
      </c>
      <c r="G266" s="99" t="e">
        <f ca="1">+VLOOKUP($A266,Casalta!$A:$AE,6,0)</f>
        <v>#N/A</v>
      </c>
      <c r="H266" s="98" t="e">
        <f ca="1">+VLOOKUP($A266,Casalta!$A:$AE,18,0)</f>
        <v>#N/A</v>
      </c>
      <c r="I266" s="98" t="e">
        <f ca="1">+VLOOKUP($A266,Casalta!$A:$AE,19,0)</f>
        <v>#N/A</v>
      </c>
      <c r="J266" s="98" t="e">
        <f ca="1">+VLOOKUP($A266,Casalta!$A:$AE,20,0)</f>
        <v>#N/A</v>
      </c>
      <c r="K266" s="100" t="e">
        <f ca="1">+VLOOKUP($A266,Casalta!$A:$AE,10,0)</f>
        <v>#N/A</v>
      </c>
      <c r="L266" s="100" t="e">
        <f ca="1">+VLOOKUP($A266,Casalta!$A:$AE,14,0)</f>
        <v>#N/A</v>
      </c>
      <c r="M266" s="98" t="e">
        <f ca="1">+VLOOKUP($A266,Casalta!$A:$AE,9,0)</f>
        <v>#N/A</v>
      </c>
      <c r="N266" s="98" t="e">
        <f ca="1">+VLOOKUP($A266,Casalta!$A:$AE,23,0)</f>
        <v>#N/A</v>
      </c>
      <c r="O266" s="98" t="e">
        <f ca="1">+VLOOKUP($A266,Casalta!$A:$AE,25,0)</f>
        <v>#N/A</v>
      </c>
      <c r="P266" s="101" t="e">
        <f ca="1">+VLOOKUP($A266,Casalta!$A:$AE,26,0)</f>
        <v>#N/A</v>
      </c>
      <c r="Q266" s="101" t="e">
        <f ca="1">+VLOOKUP($A266,Casalta!$A:$AE,27,0)</f>
        <v>#N/A</v>
      </c>
      <c r="R266" s="98" t="e">
        <f ca="1">+VLOOKUP($A266,Casalta!$A:$AE,28,0)</f>
        <v>#N/A</v>
      </c>
      <c r="S266" s="103" t="e">
        <f ca="1">+VLOOKUP($A266,Casalta!$A:$AE,29,0)</f>
        <v>#N/A</v>
      </c>
      <c r="T266" s="98" t="str">
        <f ca="1">IFERROR(VLOOKUP($A266,Casalta!$A:$AE,31,0),"")</f>
        <v/>
      </c>
      <c r="U266" s="98" t="e">
        <f ca="1">+VLOOKUP(C266,ZAP!A$2:D359,4,0)</f>
        <v>#N/A</v>
      </c>
      <c r="V266" s="103" t="e">
        <f t="shared" ca="1" si="8"/>
        <v>#N/A</v>
      </c>
      <c r="W266" s="103"/>
      <c r="X266" s="97" t="e">
        <f t="shared" ca="1" si="9"/>
        <v>#N/A</v>
      </c>
    </row>
    <row r="267" spans="1:24" x14ac:dyDescent="0.25">
      <c r="A267" s="98">
        <v>262</v>
      </c>
      <c r="B267" s="124">
        <f ca="1">COUNTIF(Casalta!A:A,Rank!A267)</f>
        <v>0</v>
      </c>
      <c r="C267" s="98" t="e">
        <f ca="1">+VLOOKUP($A267,Casalta!A:C,2,0)</f>
        <v>#N/A</v>
      </c>
      <c r="D267" s="99" t="e">
        <f ca="1">+VLOOKUP($A267,Casalta!$A:$AE,3,0)</f>
        <v>#N/A</v>
      </c>
      <c r="E267" s="99" t="e">
        <f ca="1">+VLOOKUP($A267,Casalta!$A:$AE,4,0)</f>
        <v>#N/A</v>
      </c>
      <c r="F267" s="99" t="e">
        <f ca="1">+VLOOKUP($A267,Casalta!$A:$AE,7,0)</f>
        <v>#N/A</v>
      </c>
      <c r="G267" s="99" t="e">
        <f ca="1">+VLOOKUP($A267,Casalta!$A:$AE,6,0)</f>
        <v>#N/A</v>
      </c>
      <c r="H267" s="98" t="e">
        <f ca="1">+VLOOKUP($A267,Casalta!$A:$AE,18,0)</f>
        <v>#N/A</v>
      </c>
      <c r="I267" s="98" t="e">
        <f ca="1">+VLOOKUP($A267,Casalta!$A:$AE,19,0)</f>
        <v>#N/A</v>
      </c>
      <c r="J267" s="98" t="e">
        <f ca="1">+VLOOKUP($A267,Casalta!$A:$AE,20,0)</f>
        <v>#N/A</v>
      </c>
      <c r="K267" s="100" t="e">
        <f ca="1">+VLOOKUP($A267,Casalta!$A:$AE,10,0)</f>
        <v>#N/A</v>
      </c>
      <c r="L267" s="100" t="e">
        <f ca="1">+VLOOKUP($A267,Casalta!$A:$AE,14,0)</f>
        <v>#N/A</v>
      </c>
      <c r="M267" s="98" t="e">
        <f ca="1">+VLOOKUP($A267,Casalta!$A:$AE,9,0)</f>
        <v>#N/A</v>
      </c>
      <c r="N267" s="98" t="e">
        <f ca="1">+VLOOKUP($A267,Casalta!$A:$AE,23,0)</f>
        <v>#N/A</v>
      </c>
      <c r="O267" s="98" t="e">
        <f ca="1">+VLOOKUP($A267,Casalta!$A:$AE,25,0)</f>
        <v>#N/A</v>
      </c>
      <c r="P267" s="101" t="e">
        <f ca="1">+VLOOKUP($A267,Casalta!$A:$AE,26,0)</f>
        <v>#N/A</v>
      </c>
      <c r="Q267" s="101" t="e">
        <f ca="1">+VLOOKUP($A267,Casalta!$A:$AE,27,0)</f>
        <v>#N/A</v>
      </c>
      <c r="R267" s="98" t="e">
        <f ca="1">+VLOOKUP($A267,Casalta!$A:$AE,28,0)</f>
        <v>#N/A</v>
      </c>
      <c r="S267" s="103" t="e">
        <f ca="1">+VLOOKUP($A267,Casalta!$A:$AE,29,0)</f>
        <v>#N/A</v>
      </c>
      <c r="T267" s="98" t="str">
        <f ca="1">IFERROR(VLOOKUP($A267,Casalta!$A:$AE,31,0),"")</f>
        <v/>
      </c>
      <c r="U267" s="98" t="e">
        <f ca="1">+VLOOKUP(C267,ZAP!A$2:D360,4,0)</f>
        <v>#N/A</v>
      </c>
      <c r="V267" s="103" t="e">
        <f t="shared" ca="1" si="8"/>
        <v>#N/A</v>
      </c>
      <c r="W267" s="103"/>
      <c r="X267" s="97" t="e">
        <f t="shared" ca="1" si="9"/>
        <v>#N/A</v>
      </c>
    </row>
    <row r="268" spans="1:24" x14ac:dyDescent="0.25">
      <c r="A268" s="98">
        <v>263</v>
      </c>
      <c r="B268" s="124">
        <f ca="1">COUNTIF(Casalta!A:A,Rank!A268)</f>
        <v>0</v>
      </c>
      <c r="C268" s="98" t="e">
        <f ca="1">+VLOOKUP($A268,Casalta!A:C,2,0)</f>
        <v>#N/A</v>
      </c>
      <c r="D268" s="99" t="e">
        <f ca="1">+VLOOKUP($A268,Casalta!$A:$AE,3,0)</f>
        <v>#N/A</v>
      </c>
      <c r="E268" s="99" t="e">
        <f ca="1">+VLOOKUP($A268,Casalta!$A:$AE,4,0)</f>
        <v>#N/A</v>
      </c>
      <c r="F268" s="99" t="e">
        <f ca="1">+VLOOKUP($A268,Casalta!$A:$AE,7,0)</f>
        <v>#N/A</v>
      </c>
      <c r="G268" s="99" t="e">
        <f ca="1">+VLOOKUP($A268,Casalta!$A:$AE,6,0)</f>
        <v>#N/A</v>
      </c>
      <c r="H268" s="98" t="e">
        <f ca="1">+VLOOKUP($A268,Casalta!$A:$AE,18,0)</f>
        <v>#N/A</v>
      </c>
      <c r="I268" s="98" t="e">
        <f ca="1">+VLOOKUP($A268,Casalta!$A:$AE,19,0)</f>
        <v>#N/A</v>
      </c>
      <c r="J268" s="98" t="e">
        <f ca="1">+VLOOKUP($A268,Casalta!$A:$AE,20,0)</f>
        <v>#N/A</v>
      </c>
      <c r="K268" s="100" t="e">
        <f ca="1">+VLOOKUP($A268,Casalta!$A:$AE,10,0)</f>
        <v>#N/A</v>
      </c>
      <c r="L268" s="100" t="e">
        <f ca="1">+VLOOKUP($A268,Casalta!$A:$AE,14,0)</f>
        <v>#N/A</v>
      </c>
      <c r="M268" s="98" t="e">
        <f ca="1">+VLOOKUP($A268,Casalta!$A:$AE,9,0)</f>
        <v>#N/A</v>
      </c>
      <c r="N268" s="98" t="e">
        <f ca="1">+VLOOKUP($A268,Casalta!$A:$AE,23,0)</f>
        <v>#N/A</v>
      </c>
      <c r="O268" s="98" t="e">
        <f ca="1">+VLOOKUP($A268,Casalta!$A:$AE,25,0)</f>
        <v>#N/A</v>
      </c>
      <c r="P268" s="101" t="e">
        <f ca="1">+VLOOKUP($A268,Casalta!$A:$AE,26,0)</f>
        <v>#N/A</v>
      </c>
      <c r="Q268" s="101" t="e">
        <f ca="1">+VLOOKUP($A268,Casalta!$A:$AE,27,0)</f>
        <v>#N/A</v>
      </c>
      <c r="R268" s="98" t="e">
        <f ca="1">+VLOOKUP($A268,Casalta!$A:$AE,28,0)</f>
        <v>#N/A</v>
      </c>
      <c r="S268" s="103" t="e">
        <f ca="1">+VLOOKUP($A268,Casalta!$A:$AE,29,0)</f>
        <v>#N/A</v>
      </c>
      <c r="T268" s="98" t="str">
        <f ca="1">IFERROR(VLOOKUP($A268,Casalta!$A:$AE,31,0),"")</f>
        <v/>
      </c>
      <c r="U268" s="98" t="e">
        <f ca="1">+VLOOKUP(C268,ZAP!A$2:D361,4,0)</f>
        <v>#N/A</v>
      </c>
      <c r="V268" s="103" t="e">
        <f t="shared" ca="1" si="8"/>
        <v>#N/A</v>
      </c>
      <c r="W268" s="103"/>
      <c r="X268" s="97" t="e">
        <f t="shared" ca="1" si="9"/>
        <v>#N/A</v>
      </c>
    </row>
    <row r="269" spans="1:24" x14ac:dyDescent="0.25">
      <c r="A269" s="98">
        <v>264</v>
      </c>
      <c r="B269" s="124">
        <f ca="1">COUNTIF(Casalta!A:A,Rank!A269)</f>
        <v>0</v>
      </c>
      <c r="C269" s="98" t="e">
        <f ca="1">+VLOOKUP($A269,Casalta!A:C,2,0)</f>
        <v>#N/A</v>
      </c>
      <c r="D269" s="99" t="e">
        <f ca="1">+VLOOKUP($A269,Casalta!$A:$AE,3,0)</f>
        <v>#N/A</v>
      </c>
      <c r="E269" s="99" t="e">
        <f ca="1">+VLOOKUP($A269,Casalta!$A:$AE,4,0)</f>
        <v>#N/A</v>
      </c>
      <c r="F269" s="99" t="e">
        <f ca="1">+VLOOKUP($A269,Casalta!$A:$AE,7,0)</f>
        <v>#N/A</v>
      </c>
      <c r="G269" s="99" t="e">
        <f ca="1">+VLOOKUP($A269,Casalta!$A:$AE,6,0)</f>
        <v>#N/A</v>
      </c>
      <c r="H269" s="98" t="e">
        <f ca="1">+VLOOKUP($A269,Casalta!$A:$AE,18,0)</f>
        <v>#N/A</v>
      </c>
      <c r="I269" s="98" t="e">
        <f ca="1">+VLOOKUP($A269,Casalta!$A:$AE,19,0)</f>
        <v>#N/A</v>
      </c>
      <c r="J269" s="98" t="e">
        <f ca="1">+VLOOKUP($A269,Casalta!$A:$AE,20,0)</f>
        <v>#N/A</v>
      </c>
      <c r="K269" s="100" t="e">
        <f ca="1">+VLOOKUP($A269,Casalta!$A:$AE,10,0)</f>
        <v>#N/A</v>
      </c>
      <c r="L269" s="100" t="e">
        <f ca="1">+VLOOKUP($A269,Casalta!$A:$AE,14,0)</f>
        <v>#N/A</v>
      </c>
      <c r="M269" s="98" t="e">
        <f ca="1">+VLOOKUP($A269,Casalta!$A:$AE,9,0)</f>
        <v>#N/A</v>
      </c>
      <c r="N269" s="98" t="e">
        <f ca="1">+VLOOKUP($A269,Casalta!$A:$AE,23,0)</f>
        <v>#N/A</v>
      </c>
      <c r="O269" s="98" t="e">
        <f ca="1">+VLOOKUP($A269,Casalta!$A:$AE,25,0)</f>
        <v>#N/A</v>
      </c>
      <c r="P269" s="101" t="e">
        <f ca="1">+VLOOKUP($A269,Casalta!$A:$AE,26,0)</f>
        <v>#N/A</v>
      </c>
      <c r="Q269" s="101" t="e">
        <f ca="1">+VLOOKUP($A269,Casalta!$A:$AE,27,0)</f>
        <v>#N/A</v>
      </c>
      <c r="R269" s="98" t="e">
        <f ca="1">+VLOOKUP($A269,Casalta!$A:$AE,28,0)</f>
        <v>#N/A</v>
      </c>
      <c r="S269" s="103" t="e">
        <f ca="1">+VLOOKUP($A269,Casalta!$A:$AE,29,0)</f>
        <v>#N/A</v>
      </c>
      <c r="T269" s="98" t="str">
        <f ca="1">IFERROR(VLOOKUP($A269,Casalta!$A:$AE,31,0),"")</f>
        <v/>
      </c>
      <c r="U269" s="98" t="e">
        <f ca="1">+VLOOKUP(C269,ZAP!A$2:D362,4,0)</f>
        <v>#N/A</v>
      </c>
      <c r="V269" s="103" t="e">
        <f t="shared" ca="1" si="8"/>
        <v>#N/A</v>
      </c>
      <c r="W269" s="103"/>
      <c r="X269" s="97" t="e">
        <f t="shared" ca="1" si="9"/>
        <v>#N/A</v>
      </c>
    </row>
    <row r="270" spans="1:24" x14ac:dyDescent="0.25">
      <c r="A270" s="98">
        <v>265</v>
      </c>
      <c r="B270" s="124">
        <f ca="1">COUNTIF(Casalta!A:A,Rank!A270)</f>
        <v>0</v>
      </c>
      <c r="C270" s="98" t="e">
        <f ca="1">+VLOOKUP($A270,Casalta!A:C,2,0)</f>
        <v>#N/A</v>
      </c>
      <c r="D270" s="99" t="e">
        <f ca="1">+VLOOKUP($A270,Casalta!$A:$AE,3,0)</f>
        <v>#N/A</v>
      </c>
      <c r="E270" s="99" t="e">
        <f ca="1">+VLOOKUP($A270,Casalta!$A:$AE,4,0)</f>
        <v>#N/A</v>
      </c>
      <c r="F270" s="99" t="e">
        <f ca="1">+VLOOKUP($A270,Casalta!$A:$AE,7,0)</f>
        <v>#N/A</v>
      </c>
      <c r="G270" s="99" t="e">
        <f ca="1">+VLOOKUP($A270,Casalta!$A:$AE,6,0)</f>
        <v>#N/A</v>
      </c>
      <c r="H270" s="98" t="e">
        <f ca="1">+VLOOKUP($A270,Casalta!$A:$AE,18,0)</f>
        <v>#N/A</v>
      </c>
      <c r="I270" s="98" t="e">
        <f ca="1">+VLOOKUP($A270,Casalta!$A:$AE,19,0)</f>
        <v>#N/A</v>
      </c>
      <c r="J270" s="98" t="e">
        <f ca="1">+VLOOKUP($A270,Casalta!$A:$AE,20,0)</f>
        <v>#N/A</v>
      </c>
      <c r="K270" s="100" t="e">
        <f ca="1">+VLOOKUP($A270,Casalta!$A:$AE,10,0)</f>
        <v>#N/A</v>
      </c>
      <c r="L270" s="100" t="e">
        <f ca="1">+VLOOKUP($A270,Casalta!$A:$AE,14,0)</f>
        <v>#N/A</v>
      </c>
      <c r="M270" s="98" t="e">
        <f ca="1">+VLOOKUP($A270,Casalta!$A:$AE,9,0)</f>
        <v>#N/A</v>
      </c>
      <c r="N270" s="98" t="e">
        <f ca="1">+VLOOKUP($A270,Casalta!$A:$AE,23,0)</f>
        <v>#N/A</v>
      </c>
      <c r="O270" s="98" t="e">
        <f ca="1">+VLOOKUP($A270,Casalta!$A:$AE,25,0)</f>
        <v>#N/A</v>
      </c>
      <c r="P270" s="101" t="e">
        <f ca="1">+VLOOKUP($A270,Casalta!$A:$AE,26,0)</f>
        <v>#N/A</v>
      </c>
      <c r="Q270" s="101" t="e">
        <f ca="1">+VLOOKUP($A270,Casalta!$A:$AE,27,0)</f>
        <v>#N/A</v>
      </c>
      <c r="R270" s="98" t="e">
        <f ca="1">+VLOOKUP($A270,Casalta!$A:$AE,28,0)</f>
        <v>#N/A</v>
      </c>
      <c r="S270" s="103" t="e">
        <f ca="1">+VLOOKUP($A270,Casalta!$A:$AE,29,0)</f>
        <v>#N/A</v>
      </c>
      <c r="T270" s="98" t="str">
        <f ca="1">IFERROR(VLOOKUP($A270,Casalta!$A:$AE,31,0),"")</f>
        <v/>
      </c>
      <c r="U270" s="98" t="e">
        <f ca="1">+VLOOKUP(C270,ZAP!A$2:D363,4,0)</f>
        <v>#N/A</v>
      </c>
      <c r="V270" s="103" t="e">
        <f t="shared" ca="1" si="8"/>
        <v>#N/A</v>
      </c>
      <c r="W270" s="103"/>
      <c r="X270" s="97" t="e">
        <f t="shared" ca="1" si="9"/>
        <v>#N/A</v>
      </c>
    </row>
    <row r="271" spans="1:24" x14ac:dyDescent="0.25">
      <c r="A271" s="98">
        <v>266</v>
      </c>
      <c r="B271" s="124">
        <f ca="1">COUNTIF(Casalta!A:A,Rank!A271)</f>
        <v>0</v>
      </c>
      <c r="C271" s="98" t="e">
        <f ca="1">+VLOOKUP($A271,Casalta!A:C,2,0)</f>
        <v>#N/A</v>
      </c>
      <c r="D271" s="99" t="e">
        <f ca="1">+VLOOKUP($A271,Casalta!$A:$AE,3,0)</f>
        <v>#N/A</v>
      </c>
      <c r="E271" s="99" t="e">
        <f ca="1">+VLOOKUP($A271,Casalta!$A:$AE,4,0)</f>
        <v>#N/A</v>
      </c>
      <c r="F271" s="99" t="e">
        <f ca="1">+VLOOKUP($A271,Casalta!$A:$AE,7,0)</f>
        <v>#N/A</v>
      </c>
      <c r="G271" s="99" t="e">
        <f ca="1">+VLOOKUP($A271,Casalta!$A:$AE,6,0)</f>
        <v>#N/A</v>
      </c>
      <c r="H271" s="98" t="e">
        <f ca="1">+VLOOKUP($A271,Casalta!$A:$AE,18,0)</f>
        <v>#N/A</v>
      </c>
      <c r="I271" s="98" t="e">
        <f ca="1">+VLOOKUP($A271,Casalta!$A:$AE,19,0)</f>
        <v>#N/A</v>
      </c>
      <c r="J271" s="98" t="e">
        <f ca="1">+VLOOKUP($A271,Casalta!$A:$AE,20,0)</f>
        <v>#N/A</v>
      </c>
      <c r="K271" s="100" t="e">
        <f ca="1">+VLOOKUP($A271,Casalta!$A:$AE,10,0)</f>
        <v>#N/A</v>
      </c>
      <c r="L271" s="100" t="e">
        <f ca="1">+VLOOKUP($A271,Casalta!$A:$AE,14,0)</f>
        <v>#N/A</v>
      </c>
      <c r="M271" s="98" t="e">
        <f ca="1">+VLOOKUP($A271,Casalta!$A:$AE,9,0)</f>
        <v>#N/A</v>
      </c>
      <c r="N271" s="98" t="e">
        <f ca="1">+VLOOKUP($A271,Casalta!$A:$AE,23,0)</f>
        <v>#N/A</v>
      </c>
      <c r="O271" s="98" t="e">
        <f ca="1">+VLOOKUP($A271,Casalta!$A:$AE,25,0)</f>
        <v>#N/A</v>
      </c>
      <c r="P271" s="101" t="e">
        <f ca="1">+VLOOKUP($A271,Casalta!$A:$AE,26,0)</f>
        <v>#N/A</v>
      </c>
      <c r="Q271" s="101" t="e">
        <f ca="1">+VLOOKUP($A271,Casalta!$A:$AE,27,0)</f>
        <v>#N/A</v>
      </c>
      <c r="R271" s="98" t="e">
        <f ca="1">+VLOOKUP($A271,Casalta!$A:$AE,28,0)</f>
        <v>#N/A</v>
      </c>
      <c r="S271" s="103" t="e">
        <f ca="1">+VLOOKUP($A271,Casalta!$A:$AE,29,0)</f>
        <v>#N/A</v>
      </c>
      <c r="T271" s="98" t="str">
        <f ca="1">IFERROR(VLOOKUP($A271,Casalta!$A:$AE,31,0),"")</f>
        <v/>
      </c>
      <c r="U271" s="98" t="e">
        <f ca="1">+VLOOKUP(C271,ZAP!A$2:D364,4,0)</f>
        <v>#N/A</v>
      </c>
      <c r="V271" s="103" t="e">
        <f t="shared" ca="1" si="8"/>
        <v>#N/A</v>
      </c>
      <c r="W271" s="103"/>
      <c r="X271" s="97" t="e">
        <f t="shared" ca="1" si="9"/>
        <v>#N/A</v>
      </c>
    </row>
    <row r="272" spans="1:24" x14ac:dyDescent="0.25">
      <c r="A272" s="98">
        <v>267</v>
      </c>
      <c r="B272" s="124">
        <f ca="1">COUNTIF(Casalta!A:A,Rank!A272)</f>
        <v>0</v>
      </c>
      <c r="C272" s="98" t="e">
        <f ca="1">+VLOOKUP($A272,Casalta!A:C,2,0)</f>
        <v>#N/A</v>
      </c>
      <c r="D272" s="99" t="e">
        <f ca="1">+VLOOKUP($A272,Casalta!$A:$AE,3,0)</f>
        <v>#N/A</v>
      </c>
      <c r="E272" s="99" t="e">
        <f ca="1">+VLOOKUP($A272,Casalta!$A:$AE,4,0)</f>
        <v>#N/A</v>
      </c>
      <c r="F272" s="99" t="e">
        <f ca="1">+VLOOKUP($A272,Casalta!$A:$AE,7,0)</f>
        <v>#N/A</v>
      </c>
      <c r="G272" s="99" t="e">
        <f ca="1">+VLOOKUP($A272,Casalta!$A:$AE,6,0)</f>
        <v>#N/A</v>
      </c>
      <c r="H272" s="98" t="e">
        <f ca="1">+VLOOKUP($A272,Casalta!$A:$AE,18,0)</f>
        <v>#N/A</v>
      </c>
      <c r="I272" s="98" t="e">
        <f ca="1">+VLOOKUP($A272,Casalta!$A:$AE,19,0)</f>
        <v>#N/A</v>
      </c>
      <c r="J272" s="98" t="e">
        <f ca="1">+VLOOKUP($A272,Casalta!$A:$AE,20,0)</f>
        <v>#N/A</v>
      </c>
      <c r="K272" s="100" t="e">
        <f ca="1">+VLOOKUP($A272,Casalta!$A:$AE,10,0)</f>
        <v>#N/A</v>
      </c>
      <c r="L272" s="100" t="e">
        <f ca="1">+VLOOKUP($A272,Casalta!$A:$AE,14,0)</f>
        <v>#N/A</v>
      </c>
      <c r="M272" s="98" t="e">
        <f ca="1">+VLOOKUP($A272,Casalta!$A:$AE,9,0)</f>
        <v>#N/A</v>
      </c>
      <c r="N272" s="98" t="e">
        <f ca="1">+VLOOKUP($A272,Casalta!$A:$AE,23,0)</f>
        <v>#N/A</v>
      </c>
      <c r="O272" s="98" t="e">
        <f ca="1">+VLOOKUP($A272,Casalta!$A:$AE,25,0)</f>
        <v>#N/A</v>
      </c>
      <c r="P272" s="101" t="e">
        <f ca="1">+VLOOKUP($A272,Casalta!$A:$AE,26,0)</f>
        <v>#N/A</v>
      </c>
      <c r="Q272" s="101" t="e">
        <f ca="1">+VLOOKUP($A272,Casalta!$A:$AE,27,0)</f>
        <v>#N/A</v>
      </c>
      <c r="R272" s="98" t="e">
        <f ca="1">+VLOOKUP($A272,Casalta!$A:$AE,28,0)</f>
        <v>#N/A</v>
      </c>
      <c r="S272" s="103" t="e">
        <f ca="1">+VLOOKUP($A272,Casalta!$A:$AE,29,0)</f>
        <v>#N/A</v>
      </c>
      <c r="T272" s="98" t="str">
        <f ca="1">IFERROR(VLOOKUP($A272,Casalta!$A:$AE,31,0),"")</f>
        <v/>
      </c>
      <c r="U272" s="98" t="e">
        <f ca="1">+VLOOKUP(C272,ZAP!A$2:D365,4,0)</f>
        <v>#N/A</v>
      </c>
      <c r="V272" s="103" t="e">
        <f t="shared" ca="1" si="8"/>
        <v>#N/A</v>
      </c>
      <c r="W272" s="103"/>
      <c r="X272" s="97" t="e">
        <f t="shared" ca="1" si="9"/>
        <v>#N/A</v>
      </c>
    </row>
    <row r="273" spans="1:24" x14ac:dyDescent="0.25">
      <c r="A273" s="98">
        <v>268</v>
      </c>
      <c r="B273" s="124">
        <f ca="1">COUNTIF(Casalta!A:A,Rank!A273)</f>
        <v>0</v>
      </c>
      <c r="C273" s="98" t="e">
        <f ca="1">+VLOOKUP($A273,Casalta!A:C,2,0)</f>
        <v>#N/A</v>
      </c>
      <c r="D273" s="99" t="e">
        <f ca="1">+VLOOKUP($A273,Casalta!$A:$AE,3,0)</f>
        <v>#N/A</v>
      </c>
      <c r="E273" s="99" t="e">
        <f ca="1">+VLOOKUP($A273,Casalta!$A:$AE,4,0)</f>
        <v>#N/A</v>
      </c>
      <c r="F273" s="99" t="e">
        <f ca="1">+VLOOKUP($A273,Casalta!$A:$AE,7,0)</f>
        <v>#N/A</v>
      </c>
      <c r="G273" s="99" t="e">
        <f ca="1">+VLOOKUP($A273,Casalta!$A:$AE,6,0)</f>
        <v>#N/A</v>
      </c>
      <c r="H273" s="98" t="e">
        <f ca="1">+VLOOKUP($A273,Casalta!$A:$AE,18,0)</f>
        <v>#N/A</v>
      </c>
      <c r="I273" s="98" t="e">
        <f ca="1">+VLOOKUP($A273,Casalta!$A:$AE,19,0)</f>
        <v>#N/A</v>
      </c>
      <c r="J273" s="98" t="e">
        <f ca="1">+VLOOKUP($A273,Casalta!$A:$AE,20,0)</f>
        <v>#N/A</v>
      </c>
      <c r="K273" s="100" t="e">
        <f ca="1">+VLOOKUP($A273,Casalta!$A:$AE,10,0)</f>
        <v>#N/A</v>
      </c>
      <c r="L273" s="100" t="e">
        <f ca="1">+VLOOKUP($A273,Casalta!$A:$AE,14,0)</f>
        <v>#N/A</v>
      </c>
      <c r="M273" s="98" t="e">
        <f ca="1">+VLOOKUP($A273,Casalta!$A:$AE,9,0)</f>
        <v>#N/A</v>
      </c>
      <c r="N273" s="98" t="e">
        <f ca="1">+VLOOKUP($A273,Casalta!$A:$AE,23,0)</f>
        <v>#N/A</v>
      </c>
      <c r="O273" s="98" t="e">
        <f ca="1">+VLOOKUP($A273,Casalta!$A:$AE,25,0)</f>
        <v>#N/A</v>
      </c>
      <c r="P273" s="101" t="e">
        <f ca="1">+VLOOKUP($A273,Casalta!$A:$AE,26,0)</f>
        <v>#N/A</v>
      </c>
      <c r="Q273" s="101" t="e">
        <f ca="1">+VLOOKUP($A273,Casalta!$A:$AE,27,0)</f>
        <v>#N/A</v>
      </c>
      <c r="R273" s="98" t="e">
        <f ca="1">+VLOOKUP($A273,Casalta!$A:$AE,28,0)</f>
        <v>#N/A</v>
      </c>
      <c r="S273" s="103" t="e">
        <f ca="1">+VLOOKUP($A273,Casalta!$A:$AE,29,0)</f>
        <v>#N/A</v>
      </c>
      <c r="T273" s="98" t="str">
        <f ca="1">IFERROR(VLOOKUP($A273,Casalta!$A:$AE,31,0),"")</f>
        <v/>
      </c>
      <c r="U273" s="98" t="e">
        <f ca="1">+VLOOKUP(C273,ZAP!A$2:D366,4,0)</f>
        <v>#N/A</v>
      </c>
      <c r="V273" s="103" t="e">
        <f t="shared" ca="1" si="8"/>
        <v>#N/A</v>
      </c>
      <c r="W273" s="103"/>
      <c r="X273" s="97" t="e">
        <f t="shared" ca="1" si="9"/>
        <v>#N/A</v>
      </c>
    </row>
    <row r="274" spans="1:24" x14ac:dyDescent="0.25">
      <c r="A274" s="98">
        <v>269</v>
      </c>
      <c r="B274" s="124">
        <f ca="1">COUNTIF(Casalta!A:A,Rank!A274)</f>
        <v>0</v>
      </c>
      <c r="C274" s="98" t="e">
        <f ca="1">+VLOOKUP($A274,Casalta!A:C,2,0)</f>
        <v>#N/A</v>
      </c>
      <c r="D274" s="99" t="e">
        <f ca="1">+VLOOKUP($A274,Casalta!$A:$AE,3,0)</f>
        <v>#N/A</v>
      </c>
      <c r="E274" s="99" t="e">
        <f ca="1">+VLOOKUP($A274,Casalta!$A:$AE,4,0)</f>
        <v>#N/A</v>
      </c>
      <c r="F274" s="99" t="e">
        <f ca="1">+VLOOKUP($A274,Casalta!$A:$AE,7,0)</f>
        <v>#N/A</v>
      </c>
      <c r="G274" s="99" t="e">
        <f ca="1">+VLOOKUP($A274,Casalta!$A:$AE,6,0)</f>
        <v>#N/A</v>
      </c>
      <c r="H274" s="98" t="e">
        <f ca="1">+VLOOKUP($A274,Casalta!$A:$AE,18,0)</f>
        <v>#N/A</v>
      </c>
      <c r="I274" s="98" t="e">
        <f ca="1">+VLOOKUP($A274,Casalta!$A:$AE,19,0)</f>
        <v>#N/A</v>
      </c>
      <c r="J274" s="98" t="e">
        <f ca="1">+VLOOKUP($A274,Casalta!$A:$AE,20,0)</f>
        <v>#N/A</v>
      </c>
      <c r="K274" s="100" t="e">
        <f ca="1">+VLOOKUP($A274,Casalta!$A:$AE,10,0)</f>
        <v>#N/A</v>
      </c>
      <c r="L274" s="100" t="e">
        <f ca="1">+VLOOKUP($A274,Casalta!$A:$AE,14,0)</f>
        <v>#N/A</v>
      </c>
      <c r="M274" s="98" t="e">
        <f ca="1">+VLOOKUP($A274,Casalta!$A:$AE,9,0)</f>
        <v>#N/A</v>
      </c>
      <c r="N274" s="98" t="e">
        <f ca="1">+VLOOKUP($A274,Casalta!$A:$AE,23,0)</f>
        <v>#N/A</v>
      </c>
      <c r="O274" s="98" t="e">
        <f ca="1">+VLOOKUP($A274,Casalta!$A:$AE,25,0)</f>
        <v>#N/A</v>
      </c>
      <c r="P274" s="101" t="e">
        <f ca="1">+VLOOKUP($A274,Casalta!$A:$AE,26,0)</f>
        <v>#N/A</v>
      </c>
      <c r="Q274" s="101" t="e">
        <f ca="1">+VLOOKUP($A274,Casalta!$A:$AE,27,0)</f>
        <v>#N/A</v>
      </c>
      <c r="R274" s="98" t="e">
        <f ca="1">+VLOOKUP($A274,Casalta!$A:$AE,28,0)</f>
        <v>#N/A</v>
      </c>
      <c r="S274" s="103" t="e">
        <f ca="1">+VLOOKUP($A274,Casalta!$A:$AE,29,0)</f>
        <v>#N/A</v>
      </c>
      <c r="T274" s="98" t="str">
        <f ca="1">IFERROR(VLOOKUP($A274,Casalta!$A:$AE,31,0),"")</f>
        <v/>
      </c>
      <c r="U274" s="98" t="e">
        <f ca="1">+VLOOKUP(C274,ZAP!A$2:D367,4,0)</f>
        <v>#N/A</v>
      </c>
      <c r="V274" s="103" t="e">
        <f t="shared" ca="1" si="8"/>
        <v>#N/A</v>
      </c>
      <c r="W274" s="103"/>
      <c r="X274" s="97" t="e">
        <f t="shared" ca="1" si="9"/>
        <v>#N/A</v>
      </c>
    </row>
    <row r="275" spans="1:24" x14ac:dyDescent="0.25">
      <c r="A275" s="98">
        <v>270</v>
      </c>
      <c r="B275" s="124">
        <f ca="1">COUNTIF(Casalta!A:A,Rank!A275)</f>
        <v>0</v>
      </c>
      <c r="C275" s="98" t="e">
        <f ca="1">+VLOOKUP($A275,Casalta!A:C,2,0)</f>
        <v>#N/A</v>
      </c>
      <c r="D275" s="99" t="e">
        <f ca="1">+VLOOKUP($A275,Casalta!$A:$AE,3,0)</f>
        <v>#N/A</v>
      </c>
      <c r="E275" s="99" t="e">
        <f ca="1">+VLOOKUP($A275,Casalta!$A:$AE,4,0)</f>
        <v>#N/A</v>
      </c>
      <c r="F275" s="99" t="e">
        <f ca="1">+VLOOKUP($A275,Casalta!$A:$AE,7,0)</f>
        <v>#N/A</v>
      </c>
      <c r="G275" s="99" t="e">
        <f ca="1">+VLOOKUP($A275,Casalta!$A:$AE,6,0)</f>
        <v>#N/A</v>
      </c>
      <c r="H275" s="98" t="e">
        <f ca="1">+VLOOKUP($A275,Casalta!$A:$AE,18,0)</f>
        <v>#N/A</v>
      </c>
      <c r="I275" s="98" t="e">
        <f ca="1">+VLOOKUP($A275,Casalta!$A:$AE,19,0)</f>
        <v>#N/A</v>
      </c>
      <c r="J275" s="98" t="e">
        <f ca="1">+VLOOKUP($A275,Casalta!$A:$AE,20,0)</f>
        <v>#N/A</v>
      </c>
      <c r="K275" s="100" t="e">
        <f ca="1">+VLOOKUP($A275,Casalta!$A:$AE,10,0)</f>
        <v>#N/A</v>
      </c>
      <c r="L275" s="100" t="e">
        <f ca="1">+VLOOKUP($A275,Casalta!$A:$AE,14,0)</f>
        <v>#N/A</v>
      </c>
      <c r="M275" s="98" t="e">
        <f ca="1">+VLOOKUP($A275,Casalta!$A:$AE,9,0)</f>
        <v>#N/A</v>
      </c>
      <c r="N275" s="98" t="e">
        <f ca="1">+VLOOKUP($A275,Casalta!$A:$AE,23,0)</f>
        <v>#N/A</v>
      </c>
      <c r="O275" s="98" t="e">
        <f ca="1">+VLOOKUP($A275,Casalta!$A:$AE,25,0)</f>
        <v>#N/A</v>
      </c>
      <c r="P275" s="101" t="e">
        <f ca="1">+VLOOKUP($A275,Casalta!$A:$AE,26,0)</f>
        <v>#N/A</v>
      </c>
      <c r="Q275" s="101" t="e">
        <f ca="1">+VLOOKUP($A275,Casalta!$A:$AE,27,0)</f>
        <v>#N/A</v>
      </c>
      <c r="R275" s="98" t="e">
        <f ca="1">+VLOOKUP($A275,Casalta!$A:$AE,28,0)</f>
        <v>#N/A</v>
      </c>
      <c r="S275" s="103" t="e">
        <f ca="1">+VLOOKUP($A275,Casalta!$A:$AE,29,0)</f>
        <v>#N/A</v>
      </c>
      <c r="T275" s="98" t="str">
        <f ca="1">IFERROR(VLOOKUP($A275,Casalta!$A:$AE,31,0),"")</f>
        <v/>
      </c>
      <c r="U275" s="98" t="e">
        <f ca="1">+VLOOKUP(C275,ZAP!A$2:D368,4,0)</f>
        <v>#N/A</v>
      </c>
      <c r="V275" s="103" t="e">
        <f t="shared" ca="1" si="8"/>
        <v>#N/A</v>
      </c>
      <c r="W275" s="103"/>
      <c r="X275" s="97" t="e">
        <f t="shared" ca="1" si="9"/>
        <v>#N/A</v>
      </c>
    </row>
    <row r="276" spans="1:24" x14ac:dyDescent="0.25">
      <c r="A276" s="98">
        <v>271</v>
      </c>
      <c r="B276" s="124">
        <f ca="1">COUNTIF(Casalta!A:A,Rank!A276)</f>
        <v>0</v>
      </c>
      <c r="C276" s="98" t="e">
        <f ca="1">+VLOOKUP($A276,Casalta!A:C,2,0)</f>
        <v>#N/A</v>
      </c>
      <c r="D276" s="99" t="e">
        <f ca="1">+VLOOKUP($A276,Casalta!$A:$AE,3,0)</f>
        <v>#N/A</v>
      </c>
      <c r="E276" s="99" t="e">
        <f ca="1">+VLOOKUP($A276,Casalta!$A:$AE,4,0)</f>
        <v>#N/A</v>
      </c>
      <c r="F276" s="99" t="e">
        <f ca="1">+VLOOKUP($A276,Casalta!$A:$AE,7,0)</f>
        <v>#N/A</v>
      </c>
      <c r="G276" s="99" t="e">
        <f ca="1">+VLOOKUP($A276,Casalta!$A:$AE,6,0)</f>
        <v>#N/A</v>
      </c>
      <c r="H276" s="98" t="e">
        <f ca="1">+VLOOKUP($A276,Casalta!$A:$AE,18,0)</f>
        <v>#N/A</v>
      </c>
      <c r="I276" s="98" t="e">
        <f ca="1">+VLOOKUP($A276,Casalta!$A:$AE,19,0)</f>
        <v>#N/A</v>
      </c>
      <c r="J276" s="98" t="e">
        <f ca="1">+VLOOKUP($A276,Casalta!$A:$AE,20,0)</f>
        <v>#N/A</v>
      </c>
      <c r="K276" s="100" t="e">
        <f ca="1">+VLOOKUP($A276,Casalta!$A:$AE,10,0)</f>
        <v>#N/A</v>
      </c>
      <c r="L276" s="100" t="e">
        <f ca="1">+VLOOKUP($A276,Casalta!$A:$AE,14,0)</f>
        <v>#N/A</v>
      </c>
      <c r="M276" s="98" t="e">
        <f ca="1">+VLOOKUP($A276,Casalta!$A:$AE,9,0)</f>
        <v>#N/A</v>
      </c>
      <c r="N276" s="98" t="e">
        <f ca="1">+VLOOKUP($A276,Casalta!$A:$AE,23,0)</f>
        <v>#N/A</v>
      </c>
      <c r="O276" s="98" t="e">
        <f ca="1">+VLOOKUP($A276,Casalta!$A:$AE,25,0)</f>
        <v>#N/A</v>
      </c>
      <c r="P276" s="101" t="e">
        <f ca="1">+VLOOKUP($A276,Casalta!$A:$AE,26,0)</f>
        <v>#N/A</v>
      </c>
      <c r="Q276" s="101" t="e">
        <f ca="1">+VLOOKUP($A276,Casalta!$A:$AE,27,0)</f>
        <v>#N/A</v>
      </c>
      <c r="R276" s="98" t="e">
        <f ca="1">+VLOOKUP($A276,Casalta!$A:$AE,28,0)</f>
        <v>#N/A</v>
      </c>
      <c r="S276" s="103" t="e">
        <f ca="1">+VLOOKUP($A276,Casalta!$A:$AE,29,0)</f>
        <v>#N/A</v>
      </c>
      <c r="T276" s="98" t="str">
        <f ca="1">IFERROR(VLOOKUP($A276,Casalta!$A:$AE,31,0),"")</f>
        <v/>
      </c>
      <c r="U276" s="98" t="e">
        <f ca="1">+VLOOKUP(C276,ZAP!A$2:D369,4,0)</f>
        <v>#N/A</v>
      </c>
      <c r="V276" s="103" t="e">
        <f t="shared" ca="1" si="8"/>
        <v>#N/A</v>
      </c>
      <c r="W276" s="103"/>
      <c r="X276" s="97" t="e">
        <f t="shared" ca="1" si="9"/>
        <v>#N/A</v>
      </c>
    </row>
    <row r="277" spans="1:24" x14ac:dyDescent="0.25">
      <c r="A277" s="98">
        <v>272</v>
      </c>
      <c r="B277" s="124">
        <f ca="1">COUNTIF(Casalta!A:A,Rank!A277)</f>
        <v>0</v>
      </c>
      <c r="C277" s="98" t="e">
        <f ca="1">+VLOOKUP($A277,Casalta!A:C,2,0)</f>
        <v>#N/A</v>
      </c>
      <c r="D277" s="99" t="e">
        <f ca="1">+VLOOKUP($A277,Casalta!$A:$AE,3,0)</f>
        <v>#N/A</v>
      </c>
      <c r="E277" s="99" t="e">
        <f ca="1">+VLOOKUP($A277,Casalta!$A:$AE,4,0)</f>
        <v>#N/A</v>
      </c>
      <c r="F277" s="99" t="e">
        <f ca="1">+VLOOKUP($A277,Casalta!$A:$AE,7,0)</f>
        <v>#N/A</v>
      </c>
      <c r="G277" s="99" t="e">
        <f ca="1">+VLOOKUP($A277,Casalta!$A:$AE,6,0)</f>
        <v>#N/A</v>
      </c>
      <c r="H277" s="98" t="e">
        <f ca="1">+VLOOKUP($A277,Casalta!$A:$AE,18,0)</f>
        <v>#N/A</v>
      </c>
      <c r="I277" s="98" t="e">
        <f ca="1">+VLOOKUP($A277,Casalta!$A:$AE,19,0)</f>
        <v>#N/A</v>
      </c>
      <c r="J277" s="98" t="e">
        <f ca="1">+VLOOKUP($A277,Casalta!$A:$AE,20,0)</f>
        <v>#N/A</v>
      </c>
      <c r="K277" s="100" t="e">
        <f ca="1">+VLOOKUP($A277,Casalta!$A:$AE,10,0)</f>
        <v>#N/A</v>
      </c>
      <c r="L277" s="100" t="e">
        <f ca="1">+VLOOKUP($A277,Casalta!$A:$AE,14,0)</f>
        <v>#N/A</v>
      </c>
      <c r="M277" s="98" t="e">
        <f ca="1">+VLOOKUP($A277,Casalta!$A:$AE,9,0)</f>
        <v>#N/A</v>
      </c>
      <c r="N277" s="98" t="e">
        <f ca="1">+VLOOKUP($A277,Casalta!$A:$AE,23,0)</f>
        <v>#N/A</v>
      </c>
      <c r="O277" s="98" t="e">
        <f ca="1">+VLOOKUP($A277,Casalta!$A:$AE,25,0)</f>
        <v>#N/A</v>
      </c>
      <c r="P277" s="101" t="e">
        <f ca="1">+VLOOKUP($A277,Casalta!$A:$AE,26,0)</f>
        <v>#N/A</v>
      </c>
      <c r="Q277" s="101" t="e">
        <f ca="1">+VLOOKUP($A277,Casalta!$A:$AE,27,0)</f>
        <v>#N/A</v>
      </c>
      <c r="R277" s="98" t="e">
        <f ca="1">+VLOOKUP($A277,Casalta!$A:$AE,28,0)</f>
        <v>#N/A</v>
      </c>
      <c r="S277" s="103" t="e">
        <f ca="1">+VLOOKUP($A277,Casalta!$A:$AE,29,0)</f>
        <v>#N/A</v>
      </c>
      <c r="T277" s="98" t="str">
        <f ca="1">IFERROR(VLOOKUP($A277,Casalta!$A:$AE,31,0),"")</f>
        <v/>
      </c>
      <c r="U277" s="98" t="e">
        <f ca="1">+VLOOKUP(C277,ZAP!A$2:D370,4,0)</f>
        <v>#N/A</v>
      </c>
      <c r="V277" s="103" t="e">
        <f t="shared" ca="1" si="8"/>
        <v>#N/A</v>
      </c>
      <c r="W277" s="103"/>
      <c r="X277" s="97" t="e">
        <f t="shared" ca="1" si="9"/>
        <v>#N/A</v>
      </c>
    </row>
    <row r="278" spans="1:24" x14ac:dyDescent="0.25">
      <c r="A278" s="98">
        <v>273</v>
      </c>
      <c r="B278" s="124">
        <f ca="1">COUNTIF(Casalta!A:A,Rank!A278)</f>
        <v>0</v>
      </c>
      <c r="C278" s="98" t="e">
        <f ca="1">+VLOOKUP($A278,Casalta!A:C,2,0)</f>
        <v>#N/A</v>
      </c>
      <c r="D278" s="99" t="e">
        <f ca="1">+VLOOKUP($A278,Casalta!$A:$AE,3,0)</f>
        <v>#N/A</v>
      </c>
      <c r="E278" s="99" t="e">
        <f ca="1">+VLOOKUP($A278,Casalta!$A:$AE,4,0)</f>
        <v>#N/A</v>
      </c>
      <c r="F278" s="99" t="e">
        <f ca="1">+VLOOKUP($A278,Casalta!$A:$AE,7,0)</f>
        <v>#N/A</v>
      </c>
      <c r="G278" s="99" t="e">
        <f ca="1">+VLOOKUP($A278,Casalta!$A:$AE,6,0)</f>
        <v>#N/A</v>
      </c>
      <c r="H278" s="98" t="e">
        <f ca="1">+VLOOKUP($A278,Casalta!$A:$AE,18,0)</f>
        <v>#N/A</v>
      </c>
      <c r="I278" s="98" t="e">
        <f ca="1">+VLOOKUP($A278,Casalta!$A:$AE,19,0)</f>
        <v>#N/A</v>
      </c>
      <c r="J278" s="98" t="e">
        <f ca="1">+VLOOKUP($A278,Casalta!$A:$AE,20,0)</f>
        <v>#N/A</v>
      </c>
      <c r="K278" s="100" t="e">
        <f ca="1">+VLOOKUP($A278,Casalta!$A:$AE,10,0)</f>
        <v>#N/A</v>
      </c>
      <c r="L278" s="100" t="e">
        <f ca="1">+VLOOKUP($A278,Casalta!$A:$AE,14,0)</f>
        <v>#N/A</v>
      </c>
      <c r="M278" s="98" t="e">
        <f ca="1">+VLOOKUP($A278,Casalta!$A:$AE,9,0)</f>
        <v>#N/A</v>
      </c>
      <c r="N278" s="98" t="e">
        <f ca="1">+VLOOKUP($A278,Casalta!$A:$AE,23,0)</f>
        <v>#N/A</v>
      </c>
      <c r="O278" s="98" t="e">
        <f ca="1">+VLOOKUP($A278,Casalta!$A:$AE,25,0)</f>
        <v>#N/A</v>
      </c>
      <c r="P278" s="101" t="e">
        <f ca="1">+VLOOKUP($A278,Casalta!$A:$AE,26,0)</f>
        <v>#N/A</v>
      </c>
      <c r="Q278" s="101" t="e">
        <f ca="1">+VLOOKUP($A278,Casalta!$A:$AE,27,0)</f>
        <v>#N/A</v>
      </c>
      <c r="R278" s="98" t="e">
        <f ca="1">+VLOOKUP($A278,Casalta!$A:$AE,28,0)</f>
        <v>#N/A</v>
      </c>
      <c r="S278" s="103" t="e">
        <f ca="1">+VLOOKUP($A278,Casalta!$A:$AE,29,0)</f>
        <v>#N/A</v>
      </c>
      <c r="T278" s="98" t="str">
        <f ca="1">IFERROR(VLOOKUP($A278,Casalta!$A:$AE,31,0),"")</f>
        <v/>
      </c>
      <c r="U278" s="98" t="e">
        <f ca="1">+VLOOKUP(C278,ZAP!A$2:D371,4,0)</f>
        <v>#N/A</v>
      </c>
      <c r="V278" s="103" t="e">
        <f t="shared" ca="1" si="8"/>
        <v>#N/A</v>
      </c>
      <c r="W278" s="103"/>
      <c r="X278" s="97" t="e">
        <f t="shared" ca="1" si="9"/>
        <v>#N/A</v>
      </c>
    </row>
    <row r="279" spans="1:24" x14ac:dyDescent="0.25">
      <c r="A279" s="98">
        <v>274</v>
      </c>
      <c r="B279" s="124">
        <f ca="1">COUNTIF(Casalta!A:A,Rank!A279)</f>
        <v>0</v>
      </c>
      <c r="C279" s="98" t="e">
        <f ca="1">+VLOOKUP($A279,Casalta!A:C,2,0)</f>
        <v>#N/A</v>
      </c>
      <c r="D279" s="99" t="e">
        <f ca="1">+VLOOKUP($A279,Casalta!$A:$AE,3,0)</f>
        <v>#N/A</v>
      </c>
      <c r="E279" s="99" t="e">
        <f ca="1">+VLOOKUP($A279,Casalta!$A:$AE,4,0)</f>
        <v>#N/A</v>
      </c>
      <c r="F279" s="99" t="e">
        <f ca="1">+VLOOKUP($A279,Casalta!$A:$AE,7,0)</f>
        <v>#N/A</v>
      </c>
      <c r="G279" s="99" t="e">
        <f ca="1">+VLOOKUP($A279,Casalta!$A:$AE,6,0)</f>
        <v>#N/A</v>
      </c>
      <c r="H279" s="98" t="e">
        <f ca="1">+VLOOKUP($A279,Casalta!$A:$AE,18,0)</f>
        <v>#N/A</v>
      </c>
      <c r="I279" s="98" t="e">
        <f ca="1">+VLOOKUP($A279,Casalta!$A:$AE,19,0)</f>
        <v>#N/A</v>
      </c>
      <c r="J279" s="98" t="e">
        <f ca="1">+VLOOKUP($A279,Casalta!$A:$AE,20,0)</f>
        <v>#N/A</v>
      </c>
      <c r="K279" s="100" t="e">
        <f ca="1">+VLOOKUP($A279,Casalta!$A:$AE,10,0)</f>
        <v>#N/A</v>
      </c>
      <c r="L279" s="100" t="e">
        <f ca="1">+VLOOKUP($A279,Casalta!$A:$AE,14,0)</f>
        <v>#N/A</v>
      </c>
      <c r="M279" s="98" t="e">
        <f ca="1">+VLOOKUP($A279,Casalta!$A:$AE,9,0)</f>
        <v>#N/A</v>
      </c>
      <c r="N279" s="98" t="e">
        <f ca="1">+VLOOKUP($A279,Casalta!$A:$AE,23,0)</f>
        <v>#N/A</v>
      </c>
      <c r="O279" s="98" t="e">
        <f ca="1">+VLOOKUP($A279,Casalta!$A:$AE,25,0)</f>
        <v>#N/A</v>
      </c>
      <c r="P279" s="101" t="e">
        <f ca="1">+VLOOKUP($A279,Casalta!$A:$AE,26,0)</f>
        <v>#N/A</v>
      </c>
      <c r="Q279" s="101" t="e">
        <f ca="1">+VLOOKUP($A279,Casalta!$A:$AE,27,0)</f>
        <v>#N/A</v>
      </c>
      <c r="R279" s="98" t="e">
        <f ca="1">+VLOOKUP($A279,Casalta!$A:$AE,28,0)</f>
        <v>#N/A</v>
      </c>
      <c r="S279" s="103" t="e">
        <f ca="1">+VLOOKUP($A279,Casalta!$A:$AE,29,0)</f>
        <v>#N/A</v>
      </c>
      <c r="T279" s="98" t="str">
        <f ca="1">IFERROR(VLOOKUP($A279,Casalta!$A:$AE,31,0),"")</f>
        <v/>
      </c>
      <c r="U279" s="98" t="e">
        <f ca="1">+VLOOKUP(C279,ZAP!A$2:D372,4,0)</f>
        <v>#N/A</v>
      </c>
      <c r="V279" s="103" t="e">
        <f t="shared" ca="1" si="8"/>
        <v>#N/A</v>
      </c>
      <c r="W279" s="103"/>
      <c r="X279" s="97" t="e">
        <f t="shared" ca="1" si="9"/>
        <v>#N/A</v>
      </c>
    </row>
    <row r="280" spans="1:24" x14ac:dyDescent="0.25">
      <c r="A280" s="98">
        <v>275</v>
      </c>
      <c r="B280" s="124">
        <f ca="1">COUNTIF(Casalta!A:A,Rank!A280)</f>
        <v>0</v>
      </c>
      <c r="C280" s="98" t="e">
        <f ca="1">+VLOOKUP($A280,Casalta!A:C,2,0)</f>
        <v>#N/A</v>
      </c>
      <c r="D280" s="99" t="e">
        <f ca="1">+VLOOKUP($A280,Casalta!$A:$AE,3,0)</f>
        <v>#N/A</v>
      </c>
      <c r="E280" s="99" t="e">
        <f ca="1">+VLOOKUP($A280,Casalta!$A:$AE,4,0)</f>
        <v>#N/A</v>
      </c>
      <c r="F280" s="99" t="e">
        <f ca="1">+VLOOKUP($A280,Casalta!$A:$AE,7,0)</f>
        <v>#N/A</v>
      </c>
      <c r="G280" s="99" t="e">
        <f ca="1">+VLOOKUP($A280,Casalta!$A:$AE,6,0)</f>
        <v>#N/A</v>
      </c>
      <c r="H280" s="98" t="e">
        <f ca="1">+VLOOKUP($A280,Casalta!$A:$AE,18,0)</f>
        <v>#N/A</v>
      </c>
      <c r="I280" s="98" t="e">
        <f ca="1">+VLOOKUP($A280,Casalta!$A:$AE,19,0)</f>
        <v>#N/A</v>
      </c>
      <c r="J280" s="98" t="e">
        <f ca="1">+VLOOKUP($A280,Casalta!$A:$AE,20,0)</f>
        <v>#N/A</v>
      </c>
      <c r="K280" s="100" t="e">
        <f ca="1">+VLOOKUP($A280,Casalta!$A:$AE,10,0)</f>
        <v>#N/A</v>
      </c>
      <c r="L280" s="100" t="e">
        <f ca="1">+VLOOKUP($A280,Casalta!$A:$AE,14,0)</f>
        <v>#N/A</v>
      </c>
      <c r="M280" s="98" t="e">
        <f ca="1">+VLOOKUP($A280,Casalta!$A:$AE,9,0)</f>
        <v>#N/A</v>
      </c>
      <c r="N280" s="98" t="e">
        <f ca="1">+VLOOKUP($A280,Casalta!$A:$AE,23,0)</f>
        <v>#N/A</v>
      </c>
      <c r="O280" s="98" t="e">
        <f ca="1">+VLOOKUP($A280,Casalta!$A:$AE,25,0)</f>
        <v>#N/A</v>
      </c>
      <c r="P280" s="101" t="e">
        <f ca="1">+VLOOKUP($A280,Casalta!$A:$AE,26,0)</f>
        <v>#N/A</v>
      </c>
      <c r="Q280" s="101" t="e">
        <f ca="1">+VLOOKUP($A280,Casalta!$A:$AE,27,0)</f>
        <v>#N/A</v>
      </c>
      <c r="R280" s="98" t="e">
        <f ca="1">+VLOOKUP($A280,Casalta!$A:$AE,28,0)</f>
        <v>#N/A</v>
      </c>
      <c r="S280" s="103" t="e">
        <f ca="1">+VLOOKUP($A280,Casalta!$A:$AE,29,0)</f>
        <v>#N/A</v>
      </c>
      <c r="T280" s="98" t="str">
        <f ca="1">IFERROR(VLOOKUP($A280,Casalta!$A:$AE,31,0),"")</f>
        <v/>
      </c>
      <c r="U280" s="98" t="e">
        <f ca="1">+VLOOKUP(C280,ZAP!A$2:D373,4,0)</f>
        <v>#N/A</v>
      </c>
      <c r="V280" s="103" t="e">
        <f t="shared" ca="1" si="8"/>
        <v>#N/A</v>
      </c>
      <c r="W280" s="103"/>
      <c r="X280" s="97" t="e">
        <f t="shared" ca="1" si="9"/>
        <v>#N/A</v>
      </c>
    </row>
    <row r="281" spans="1:24" x14ac:dyDescent="0.25">
      <c r="A281" s="98">
        <v>276</v>
      </c>
      <c r="B281" s="124">
        <f ca="1">COUNTIF(Casalta!A:A,Rank!A281)</f>
        <v>0</v>
      </c>
      <c r="C281" s="98" t="e">
        <f ca="1">+VLOOKUP($A281,Casalta!A:C,2,0)</f>
        <v>#N/A</v>
      </c>
      <c r="D281" s="99" t="e">
        <f ca="1">+VLOOKUP($A281,Casalta!$A:$AE,3,0)</f>
        <v>#N/A</v>
      </c>
      <c r="E281" s="99" t="e">
        <f ca="1">+VLOOKUP($A281,Casalta!$A:$AE,4,0)</f>
        <v>#N/A</v>
      </c>
      <c r="F281" s="99" t="e">
        <f ca="1">+VLOOKUP($A281,Casalta!$A:$AE,7,0)</f>
        <v>#N/A</v>
      </c>
      <c r="G281" s="99" t="e">
        <f ca="1">+VLOOKUP($A281,Casalta!$A:$AE,6,0)</f>
        <v>#N/A</v>
      </c>
      <c r="H281" s="98" t="e">
        <f ca="1">+VLOOKUP($A281,Casalta!$A:$AE,18,0)</f>
        <v>#N/A</v>
      </c>
      <c r="I281" s="98" t="e">
        <f ca="1">+VLOOKUP($A281,Casalta!$A:$AE,19,0)</f>
        <v>#N/A</v>
      </c>
      <c r="J281" s="98" t="e">
        <f ca="1">+VLOOKUP($A281,Casalta!$A:$AE,20,0)</f>
        <v>#N/A</v>
      </c>
      <c r="K281" s="100" t="e">
        <f ca="1">+VLOOKUP($A281,Casalta!$A:$AE,10,0)</f>
        <v>#N/A</v>
      </c>
      <c r="L281" s="100" t="e">
        <f ca="1">+VLOOKUP($A281,Casalta!$A:$AE,14,0)</f>
        <v>#N/A</v>
      </c>
      <c r="M281" s="98" t="e">
        <f ca="1">+VLOOKUP($A281,Casalta!$A:$AE,9,0)</f>
        <v>#N/A</v>
      </c>
      <c r="N281" s="98" t="e">
        <f ca="1">+VLOOKUP($A281,Casalta!$A:$AE,23,0)</f>
        <v>#N/A</v>
      </c>
      <c r="O281" s="98" t="e">
        <f ca="1">+VLOOKUP($A281,Casalta!$A:$AE,25,0)</f>
        <v>#N/A</v>
      </c>
      <c r="P281" s="101" t="e">
        <f ca="1">+VLOOKUP($A281,Casalta!$A:$AE,26,0)</f>
        <v>#N/A</v>
      </c>
      <c r="Q281" s="101" t="e">
        <f ca="1">+VLOOKUP($A281,Casalta!$A:$AE,27,0)</f>
        <v>#N/A</v>
      </c>
      <c r="R281" s="98" t="e">
        <f ca="1">+VLOOKUP($A281,Casalta!$A:$AE,28,0)</f>
        <v>#N/A</v>
      </c>
      <c r="S281" s="103" t="e">
        <f ca="1">+VLOOKUP($A281,Casalta!$A:$AE,29,0)</f>
        <v>#N/A</v>
      </c>
      <c r="T281" s="98" t="str">
        <f ca="1">IFERROR(VLOOKUP($A281,Casalta!$A:$AE,31,0),"")</f>
        <v/>
      </c>
      <c r="U281" s="98" t="e">
        <f ca="1">+VLOOKUP(C281,ZAP!A$2:D374,4,0)</f>
        <v>#N/A</v>
      </c>
      <c r="V281" s="103" t="e">
        <f t="shared" ca="1" si="8"/>
        <v>#N/A</v>
      </c>
      <c r="W281" s="103"/>
      <c r="X281" s="97" t="e">
        <f t="shared" ca="1" si="9"/>
        <v>#N/A</v>
      </c>
    </row>
    <row r="282" spans="1:24" x14ac:dyDescent="0.25">
      <c r="A282" s="98">
        <v>277</v>
      </c>
      <c r="B282" s="124">
        <f ca="1">COUNTIF(Casalta!A:A,Rank!A282)</f>
        <v>0</v>
      </c>
      <c r="C282" s="98" t="e">
        <f ca="1">+VLOOKUP($A282,Casalta!A:C,2,0)</f>
        <v>#N/A</v>
      </c>
      <c r="D282" s="99" t="e">
        <f ca="1">+VLOOKUP($A282,Casalta!$A:$AE,3,0)</f>
        <v>#N/A</v>
      </c>
      <c r="E282" s="99" t="e">
        <f ca="1">+VLOOKUP($A282,Casalta!$A:$AE,4,0)</f>
        <v>#N/A</v>
      </c>
      <c r="F282" s="99" t="e">
        <f ca="1">+VLOOKUP($A282,Casalta!$A:$AE,7,0)</f>
        <v>#N/A</v>
      </c>
      <c r="G282" s="99" t="e">
        <f ca="1">+VLOOKUP($A282,Casalta!$A:$AE,6,0)</f>
        <v>#N/A</v>
      </c>
      <c r="H282" s="98" t="e">
        <f ca="1">+VLOOKUP($A282,Casalta!$A:$AE,18,0)</f>
        <v>#N/A</v>
      </c>
      <c r="I282" s="98" t="e">
        <f ca="1">+VLOOKUP($A282,Casalta!$A:$AE,19,0)</f>
        <v>#N/A</v>
      </c>
      <c r="J282" s="98" t="e">
        <f ca="1">+VLOOKUP($A282,Casalta!$A:$AE,20,0)</f>
        <v>#N/A</v>
      </c>
      <c r="K282" s="100" t="e">
        <f ca="1">+VLOOKUP($A282,Casalta!$A:$AE,10,0)</f>
        <v>#N/A</v>
      </c>
      <c r="L282" s="100" t="e">
        <f ca="1">+VLOOKUP($A282,Casalta!$A:$AE,14,0)</f>
        <v>#N/A</v>
      </c>
      <c r="M282" s="98" t="e">
        <f ca="1">+VLOOKUP($A282,Casalta!$A:$AE,9,0)</f>
        <v>#N/A</v>
      </c>
      <c r="N282" s="98" t="e">
        <f ca="1">+VLOOKUP($A282,Casalta!$A:$AE,23,0)</f>
        <v>#N/A</v>
      </c>
      <c r="O282" s="98" t="e">
        <f ca="1">+VLOOKUP($A282,Casalta!$A:$AE,25,0)</f>
        <v>#N/A</v>
      </c>
      <c r="P282" s="101" t="e">
        <f ca="1">+VLOOKUP($A282,Casalta!$A:$AE,26,0)</f>
        <v>#N/A</v>
      </c>
      <c r="Q282" s="101" t="e">
        <f ca="1">+VLOOKUP($A282,Casalta!$A:$AE,27,0)</f>
        <v>#N/A</v>
      </c>
      <c r="R282" s="98" t="e">
        <f ca="1">+VLOOKUP($A282,Casalta!$A:$AE,28,0)</f>
        <v>#N/A</v>
      </c>
      <c r="S282" s="103" t="e">
        <f ca="1">+VLOOKUP($A282,Casalta!$A:$AE,29,0)</f>
        <v>#N/A</v>
      </c>
      <c r="T282" s="98" t="str">
        <f ca="1">IFERROR(VLOOKUP($A282,Casalta!$A:$AE,31,0),"")</f>
        <v/>
      </c>
      <c r="U282" s="98" t="e">
        <f ca="1">+VLOOKUP(C282,ZAP!A$2:D375,4,0)</f>
        <v>#N/A</v>
      </c>
      <c r="V282" s="103" t="e">
        <f t="shared" ca="1" si="8"/>
        <v>#N/A</v>
      </c>
      <c r="W282" s="103"/>
      <c r="X282" s="97" t="e">
        <f t="shared" ca="1" si="9"/>
        <v>#N/A</v>
      </c>
    </row>
    <row r="283" spans="1:24" x14ac:dyDescent="0.25">
      <c r="A283" s="98">
        <v>278</v>
      </c>
      <c r="B283" s="124">
        <f ca="1">COUNTIF(Casalta!A:A,Rank!A283)</f>
        <v>0</v>
      </c>
      <c r="C283" s="98" t="e">
        <f ca="1">+VLOOKUP($A283,Casalta!A:C,2,0)</f>
        <v>#N/A</v>
      </c>
      <c r="D283" s="99" t="e">
        <f ca="1">+VLOOKUP($A283,Casalta!$A:$AE,3,0)</f>
        <v>#N/A</v>
      </c>
      <c r="E283" s="99" t="e">
        <f ca="1">+VLOOKUP($A283,Casalta!$A:$AE,4,0)</f>
        <v>#N/A</v>
      </c>
      <c r="F283" s="99" t="e">
        <f ca="1">+VLOOKUP($A283,Casalta!$A:$AE,7,0)</f>
        <v>#N/A</v>
      </c>
      <c r="G283" s="99" t="e">
        <f ca="1">+VLOOKUP($A283,Casalta!$A:$AE,6,0)</f>
        <v>#N/A</v>
      </c>
      <c r="H283" s="98" t="e">
        <f ca="1">+VLOOKUP($A283,Casalta!$A:$AE,18,0)</f>
        <v>#N/A</v>
      </c>
      <c r="I283" s="98" t="e">
        <f ca="1">+VLOOKUP($A283,Casalta!$A:$AE,19,0)</f>
        <v>#N/A</v>
      </c>
      <c r="J283" s="98" t="e">
        <f ca="1">+VLOOKUP($A283,Casalta!$A:$AE,20,0)</f>
        <v>#N/A</v>
      </c>
      <c r="K283" s="100" t="e">
        <f ca="1">+VLOOKUP($A283,Casalta!$A:$AE,10,0)</f>
        <v>#N/A</v>
      </c>
      <c r="L283" s="100" t="e">
        <f ca="1">+VLOOKUP($A283,Casalta!$A:$AE,14,0)</f>
        <v>#N/A</v>
      </c>
      <c r="M283" s="98" t="e">
        <f ca="1">+VLOOKUP($A283,Casalta!$A:$AE,9,0)</f>
        <v>#N/A</v>
      </c>
      <c r="N283" s="98" t="e">
        <f ca="1">+VLOOKUP($A283,Casalta!$A:$AE,23,0)</f>
        <v>#N/A</v>
      </c>
      <c r="O283" s="98" t="e">
        <f ca="1">+VLOOKUP($A283,Casalta!$A:$AE,25,0)</f>
        <v>#N/A</v>
      </c>
      <c r="P283" s="101" t="e">
        <f ca="1">+VLOOKUP($A283,Casalta!$A:$AE,26,0)</f>
        <v>#N/A</v>
      </c>
      <c r="Q283" s="101" t="e">
        <f ca="1">+VLOOKUP($A283,Casalta!$A:$AE,27,0)</f>
        <v>#N/A</v>
      </c>
      <c r="R283" s="98" t="e">
        <f ca="1">+VLOOKUP($A283,Casalta!$A:$AE,28,0)</f>
        <v>#N/A</v>
      </c>
      <c r="S283" s="103" t="e">
        <f ca="1">+VLOOKUP($A283,Casalta!$A:$AE,29,0)</f>
        <v>#N/A</v>
      </c>
      <c r="T283" s="98" t="str">
        <f ca="1">IFERROR(VLOOKUP($A283,Casalta!$A:$AE,31,0),"")</f>
        <v/>
      </c>
      <c r="U283" s="98" t="e">
        <f ca="1">+VLOOKUP(C283,ZAP!A$2:D376,4,0)</f>
        <v>#N/A</v>
      </c>
      <c r="V283" s="103" t="e">
        <f t="shared" ca="1" si="8"/>
        <v>#N/A</v>
      </c>
      <c r="W283" s="103"/>
      <c r="X283" s="97" t="e">
        <f t="shared" ca="1" si="9"/>
        <v>#N/A</v>
      </c>
    </row>
    <row r="284" spans="1:24" x14ac:dyDescent="0.25">
      <c r="A284" s="98">
        <v>279</v>
      </c>
      <c r="B284" s="124">
        <f ca="1">COUNTIF(Casalta!A:A,Rank!A284)</f>
        <v>0</v>
      </c>
      <c r="C284" s="98" t="e">
        <f ca="1">+VLOOKUP($A284,Casalta!A:C,2,0)</f>
        <v>#N/A</v>
      </c>
      <c r="D284" s="99" t="e">
        <f ca="1">+VLOOKUP($A284,Casalta!$A:$AE,3,0)</f>
        <v>#N/A</v>
      </c>
      <c r="E284" s="99" t="e">
        <f ca="1">+VLOOKUP($A284,Casalta!$A:$AE,4,0)</f>
        <v>#N/A</v>
      </c>
      <c r="F284" s="99" t="e">
        <f ca="1">+VLOOKUP($A284,Casalta!$A:$AE,7,0)</f>
        <v>#N/A</v>
      </c>
      <c r="G284" s="99" t="e">
        <f ca="1">+VLOOKUP($A284,Casalta!$A:$AE,6,0)</f>
        <v>#N/A</v>
      </c>
      <c r="H284" s="98" t="e">
        <f ca="1">+VLOOKUP($A284,Casalta!$A:$AE,18,0)</f>
        <v>#N/A</v>
      </c>
      <c r="I284" s="98" t="e">
        <f ca="1">+VLOOKUP($A284,Casalta!$A:$AE,19,0)</f>
        <v>#N/A</v>
      </c>
      <c r="J284" s="98" t="e">
        <f ca="1">+VLOOKUP($A284,Casalta!$A:$AE,20,0)</f>
        <v>#N/A</v>
      </c>
      <c r="K284" s="100" t="e">
        <f ca="1">+VLOOKUP($A284,Casalta!$A:$AE,10,0)</f>
        <v>#N/A</v>
      </c>
      <c r="L284" s="100" t="e">
        <f ca="1">+VLOOKUP($A284,Casalta!$A:$AE,14,0)</f>
        <v>#N/A</v>
      </c>
      <c r="M284" s="98" t="e">
        <f ca="1">+VLOOKUP($A284,Casalta!$A:$AE,9,0)</f>
        <v>#N/A</v>
      </c>
      <c r="N284" s="98" t="e">
        <f ca="1">+VLOOKUP($A284,Casalta!$A:$AE,23,0)</f>
        <v>#N/A</v>
      </c>
      <c r="O284" s="98" t="e">
        <f ca="1">+VLOOKUP($A284,Casalta!$A:$AE,25,0)</f>
        <v>#N/A</v>
      </c>
      <c r="P284" s="101" t="e">
        <f ca="1">+VLOOKUP($A284,Casalta!$A:$AE,26,0)</f>
        <v>#N/A</v>
      </c>
      <c r="Q284" s="101" t="e">
        <f ca="1">+VLOOKUP($A284,Casalta!$A:$AE,27,0)</f>
        <v>#N/A</v>
      </c>
      <c r="R284" s="98" t="e">
        <f ca="1">+VLOOKUP($A284,Casalta!$A:$AE,28,0)</f>
        <v>#N/A</v>
      </c>
      <c r="S284" s="103" t="e">
        <f ca="1">+VLOOKUP($A284,Casalta!$A:$AE,29,0)</f>
        <v>#N/A</v>
      </c>
      <c r="T284" s="98" t="str">
        <f ca="1">IFERROR(VLOOKUP($A284,Casalta!$A:$AE,31,0),"")</f>
        <v/>
      </c>
      <c r="U284" s="98" t="e">
        <f ca="1">+VLOOKUP(C284,ZAP!A$2:D377,4,0)</f>
        <v>#N/A</v>
      </c>
      <c r="V284" s="103" t="e">
        <f t="shared" ca="1" si="8"/>
        <v>#N/A</v>
      </c>
      <c r="W284" s="103"/>
      <c r="X284" s="97" t="e">
        <f t="shared" ca="1" si="9"/>
        <v>#N/A</v>
      </c>
    </row>
    <row r="285" spans="1:24" x14ac:dyDescent="0.25">
      <c r="A285" s="98">
        <v>280</v>
      </c>
      <c r="B285" s="124">
        <f ca="1">COUNTIF(Casalta!A:A,Rank!A285)</f>
        <v>0</v>
      </c>
      <c r="C285" s="98" t="e">
        <f ca="1">+VLOOKUP($A285,Casalta!A:C,2,0)</f>
        <v>#N/A</v>
      </c>
      <c r="D285" s="99" t="e">
        <f ca="1">+VLOOKUP($A285,Casalta!$A:$AE,3,0)</f>
        <v>#N/A</v>
      </c>
      <c r="E285" s="99" t="e">
        <f ca="1">+VLOOKUP($A285,Casalta!$A:$AE,4,0)</f>
        <v>#N/A</v>
      </c>
      <c r="F285" s="99" t="e">
        <f ca="1">+VLOOKUP($A285,Casalta!$A:$AE,7,0)</f>
        <v>#N/A</v>
      </c>
      <c r="G285" s="99" t="e">
        <f ca="1">+VLOOKUP($A285,Casalta!$A:$AE,6,0)</f>
        <v>#N/A</v>
      </c>
      <c r="H285" s="98" t="e">
        <f ca="1">+VLOOKUP($A285,Casalta!$A:$AE,18,0)</f>
        <v>#N/A</v>
      </c>
      <c r="I285" s="98" t="e">
        <f ca="1">+VLOOKUP($A285,Casalta!$A:$AE,19,0)</f>
        <v>#N/A</v>
      </c>
      <c r="J285" s="98" t="e">
        <f ca="1">+VLOOKUP($A285,Casalta!$A:$AE,20,0)</f>
        <v>#N/A</v>
      </c>
      <c r="K285" s="100" t="e">
        <f ca="1">+VLOOKUP($A285,Casalta!$A:$AE,10,0)</f>
        <v>#N/A</v>
      </c>
      <c r="L285" s="100" t="e">
        <f ca="1">+VLOOKUP($A285,Casalta!$A:$AE,14,0)</f>
        <v>#N/A</v>
      </c>
      <c r="M285" s="98" t="e">
        <f ca="1">+VLOOKUP($A285,Casalta!$A:$AE,9,0)</f>
        <v>#N/A</v>
      </c>
      <c r="N285" s="98" t="e">
        <f ca="1">+VLOOKUP($A285,Casalta!$A:$AE,23,0)</f>
        <v>#N/A</v>
      </c>
      <c r="O285" s="98" t="e">
        <f ca="1">+VLOOKUP($A285,Casalta!$A:$AE,25,0)</f>
        <v>#N/A</v>
      </c>
      <c r="P285" s="101" t="e">
        <f ca="1">+VLOOKUP($A285,Casalta!$A:$AE,26,0)</f>
        <v>#N/A</v>
      </c>
      <c r="Q285" s="101" t="e">
        <f ca="1">+VLOOKUP($A285,Casalta!$A:$AE,27,0)</f>
        <v>#N/A</v>
      </c>
      <c r="R285" s="98" t="e">
        <f ca="1">+VLOOKUP($A285,Casalta!$A:$AE,28,0)</f>
        <v>#N/A</v>
      </c>
      <c r="S285" s="103" t="e">
        <f ca="1">+VLOOKUP($A285,Casalta!$A:$AE,29,0)</f>
        <v>#N/A</v>
      </c>
      <c r="T285" s="98" t="str">
        <f ca="1">IFERROR(VLOOKUP($A285,Casalta!$A:$AE,31,0),"")</f>
        <v/>
      </c>
      <c r="U285" s="98" t="e">
        <f ca="1">+VLOOKUP(C285,ZAP!A$2:D378,4,0)</f>
        <v>#N/A</v>
      </c>
      <c r="V285" s="103" t="e">
        <f t="shared" ca="1" si="8"/>
        <v>#N/A</v>
      </c>
      <c r="W285" s="103"/>
      <c r="X285" s="97" t="e">
        <f t="shared" ca="1" si="9"/>
        <v>#N/A</v>
      </c>
    </row>
    <row r="286" spans="1:24" x14ac:dyDescent="0.25">
      <c r="A286" s="98">
        <v>281</v>
      </c>
      <c r="B286" s="124">
        <f ca="1">COUNTIF(Casalta!A:A,Rank!A286)</f>
        <v>0</v>
      </c>
      <c r="C286" s="98" t="e">
        <f ca="1">+VLOOKUP($A286,Casalta!A:C,2,0)</f>
        <v>#N/A</v>
      </c>
      <c r="D286" s="99" t="e">
        <f ca="1">+VLOOKUP($A286,Casalta!$A:$AE,3,0)</f>
        <v>#N/A</v>
      </c>
      <c r="E286" s="99" t="e">
        <f ca="1">+VLOOKUP($A286,Casalta!$A:$AE,4,0)</f>
        <v>#N/A</v>
      </c>
      <c r="F286" s="99" t="e">
        <f ca="1">+VLOOKUP($A286,Casalta!$A:$AE,7,0)</f>
        <v>#N/A</v>
      </c>
      <c r="G286" s="99" t="e">
        <f ca="1">+VLOOKUP($A286,Casalta!$A:$AE,6,0)</f>
        <v>#N/A</v>
      </c>
      <c r="H286" s="98" t="e">
        <f ca="1">+VLOOKUP($A286,Casalta!$A:$AE,18,0)</f>
        <v>#N/A</v>
      </c>
      <c r="I286" s="98" t="e">
        <f ca="1">+VLOOKUP($A286,Casalta!$A:$AE,19,0)</f>
        <v>#N/A</v>
      </c>
      <c r="J286" s="98" t="e">
        <f ca="1">+VLOOKUP($A286,Casalta!$A:$AE,20,0)</f>
        <v>#N/A</v>
      </c>
      <c r="K286" s="100" t="e">
        <f ca="1">+VLOOKUP($A286,Casalta!$A:$AE,10,0)</f>
        <v>#N/A</v>
      </c>
      <c r="L286" s="100" t="e">
        <f ca="1">+VLOOKUP($A286,Casalta!$A:$AE,14,0)</f>
        <v>#N/A</v>
      </c>
      <c r="M286" s="98" t="e">
        <f ca="1">+VLOOKUP($A286,Casalta!$A:$AE,9,0)</f>
        <v>#N/A</v>
      </c>
      <c r="N286" s="98" t="e">
        <f ca="1">+VLOOKUP($A286,Casalta!$A:$AE,23,0)</f>
        <v>#N/A</v>
      </c>
      <c r="O286" s="98" t="e">
        <f ca="1">+VLOOKUP($A286,Casalta!$A:$AE,25,0)</f>
        <v>#N/A</v>
      </c>
      <c r="P286" s="101" t="e">
        <f ca="1">+VLOOKUP($A286,Casalta!$A:$AE,26,0)</f>
        <v>#N/A</v>
      </c>
      <c r="Q286" s="101" t="e">
        <f ca="1">+VLOOKUP($A286,Casalta!$A:$AE,27,0)</f>
        <v>#N/A</v>
      </c>
      <c r="R286" s="98" t="e">
        <f ca="1">+VLOOKUP($A286,Casalta!$A:$AE,28,0)</f>
        <v>#N/A</v>
      </c>
      <c r="S286" s="103" t="e">
        <f ca="1">+VLOOKUP($A286,Casalta!$A:$AE,29,0)</f>
        <v>#N/A</v>
      </c>
      <c r="T286" s="98" t="str">
        <f ca="1">IFERROR(VLOOKUP($A286,Casalta!$A:$AE,31,0),"")</f>
        <v/>
      </c>
      <c r="U286" s="98" t="e">
        <f ca="1">+VLOOKUP(C286,ZAP!A$2:D379,4,0)</f>
        <v>#N/A</v>
      </c>
      <c r="V286" s="103" t="e">
        <f t="shared" ca="1" si="8"/>
        <v>#N/A</v>
      </c>
      <c r="W286" s="103"/>
      <c r="X286" s="97" t="e">
        <f t="shared" ca="1" si="9"/>
        <v>#N/A</v>
      </c>
    </row>
    <row r="287" spans="1:24" x14ac:dyDescent="0.25">
      <c r="A287" s="98">
        <v>282</v>
      </c>
      <c r="B287" s="124">
        <f ca="1">COUNTIF(Casalta!A:A,Rank!A287)</f>
        <v>0</v>
      </c>
      <c r="C287" s="98" t="e">
        <f ca="1">+VLOOKUP($A287,Casalta!A:C,2,0)</f>
        <v>#N/A</v>
      </c>
      <c r="D287" s="99" t="e">
        <f ca="1">+VLOOKUP($A287,Casalta!$A:$AE,3,0)</f>
        <v>#N/A</v>
      </c>
      <c r="E287" s="99" t="e">
        <f ca="1">+VLOOKUP($A287,Casalta!$A:$AE,4,0)</f>
        <v>#N/A</v>
      </c>
      <c r="F287" s="99" t="e">
        <f ca="1">+VLOOKUP($A287,Casalta!$A:$AE,7,0)</f>
        <v>#N/A</v>
      </c>
      <c r="G287" s="99" t="e">
        <f ca="1">+VLOOKUP($A287,Casalta!$A:$AE,6,0)</f>
        <v>#N/A</v>
      </c>
      <c r="H287" s="98" t="e">
        <f ca="1">+VLOOKUP($A287,Casalta!$A:$AE,18,0)</f>
        <v>#N/A</v>
      </c>
      <c r="I287" s="98" t="e">
        <f ca="1">+VLOOKUP($A287,Casalta!$A:$AE,19,0)</f>
        <v>#N/A</v>
      </c>
      <c r="J287" s="98" t="e">
        <f ca="1">+VLOOKUP($A287,Casalta!$A:$AE,20,0)</f>
        <v>#N/A</v>
      </c>
      <c r="K287" s="100" t="e">
        <f ca="1">+VLOOKUP($A287,Casalta!$A:$AE,10,0)</f>
        <v>#N/A</v>
      </c>
      <c r="L287" s="100" t="e">
        <f ca="1">+VLOOKUP($A287,Casalta!$A:$AE,14,0)</f>
        <v>#N/A</v>
      </c>
      <c r="M287" s="98" t="e">
        <f ca="1">+VLOOKUP($A287,Casalta!$A:$AE,9,0)</f>
        <v>#N/A</v>
      </c>
      <c r="N287" s="98" t="e">
        <f ca="1">+VLOOKUP($A287,Casalta!$A:$AE,23,0)</f>
        <v>#N/A</v>
      </c>
      <c r="O287" s="98" t="e">
        <f ca="1">+VLOOKUP($A287,Casalta!$A:$AE,25,0)</f>
        <v>#N/A</v>
      </c>
      <c r="P287" s="101" t="e">
        <f ca="1">+VLOOKUP($A287,Casalta!$A:$AE,26,0)</f>
        <v>#N/A</v>
      </c>
      <c r="Q287" s="101" t="e">
        <f ca="1">+VLOOKUP($A287,Casalta!$A:$AE,27,0)</f>
        <v>#N/A</v>
      </c>
      <c r="R287" s="98" t="e">
        <f ca="1">+VLOOKUP($A287,Casalta!$A:$AE,28,0)</f>
        <v>#N/A</v>
      </c>
      <c r="S287" s="103" t="e">
        <f ca="1">+VLOOKUP($A287,Casalta!$A:$AE,29,0)</f>
        <v>#N/A</v>
      </c>
      <c r="T287" s="98" t="str">
        <f ca="1">IFERROR(VLOOKUP($A287,Casalta!$A:$AE,31,0),"")</f>
        <v/>
      </c>
      <c r="U287" s="98" t="e">
        <f ca="1">+VLOOKUP(C287,ZAP!A$2:D380,4,0)</f>
        <v>#N/A</v>
      </c>
      <c r="V287" s="103" t="e">
        <f t="shared" ca="1" si="8"/>
        <v>#N/A</v>
      </c>
      <c r="W287" s="103"/>
      <c r="X287" s="97" t="e">
        <f t="shared" ca="1" si="9"/>
        <v>#N/A</v>
      </c>
    </row>
    <row r="288" spans="1:24" x14ac:dyDescent="0.25">
      <c r="A288" s="98">
        <v>283</v>
      </c>
      <c r="B288" s="124">
        <f ca="1">COUNTIF(Casalta!A:A,Rank!A288)</f>
        <v>0</v>
      </c>
      <c r="C288" s="98" t="e">
        <f ca="1">+VLOOKUP($A288,Casalta!A:C,2,0)</f>
        <v>#N/A</v>
      </c>
      <c r="D288" s="99" t="e">
        <f ca="1">+VLOOKUP($A288,Casalta!$A:$AE,3,0)</f>
        <v>#N/A</v>
      </c>
      <c r="E288" s="99" t="e">
        <f ca="1">+VLOOKUP($A288,Casalta!$A:$AE,4,0)</f>
        <v>#N/A</v>
      </c>
      <c r="F288" s="99" t="e">
        <f ca="1">+VLOOKUP($A288,Casalta!$A:$AE,7,0)</f>
        <v>#N/A</v>
      </c>
      <c r="G288" s="99" t="e">
        <f ca="1">+VLOOKUP($A288,Casalta!$A:$AE,6,0)</f>
        <v>#N/A</v>
      </c>
      <c r="H288" s="98" t="e">
        <f ca="1">+VLOOKUP($A288,Casalta!$A:$AE,18,0)</f>
        <v>#N/A</v>
      </c>
      <c r="I288" s="98" t="e">
        <f ca="1">+VLOOKUP($A288,Casalta!$A:$AE,19,0)</f>
        <v>#N/A</v>
      </c>
      <c r="J288" s="98" t="e">
        <f ca="1">+VLOOKUP($A288,Casalta!$A:$AE,20,0)</f>
        <v>#N/A</v>
      </c>
      <c r="K288" s="100" t="e">
        <f ca="1">+VLOOKUP($A288,Casalta!$A:$AE,10,0)</f>
        <v>#N/A</v>
      </c>
      <c r="L288" s="100" t="e">
        <f ca="1">+VLOOKUP($A288,Casalta!$A:$AE,14,0)</f>
        <v>#N/A</v>
      </c>
      <c r="M288" s="98" t="e">
        <f ca="1">+VLOOKUP($A288,Casalta!$A:$AE,9,0)</f>
        <v>#N/A</v>
      </c>
      <c r="N288" s="98" t="e">
        <f ca="1">+VLOOKUP($A288,Casalta!$A:$AE,23,0)</f>
        <v>#N/A</v>
      </c>
      <c r="O288" s="98" t="e">
        <f ca="1">+VLOOKUP($A288,Casalta!$A:$AE,25,0)</f>
        <v>#N/A</v>
      </c>
      <c r="P288" s="101" t="e">
        <f ca="1">+VLOOKUP($A288,Casalta!$A:$AE,26,0)</f>
        <v>#N/A</v>
      </c>
      <c r="Q288" s="101" t="e">
        <f ca="1">+VLOOKUP($A288,Casalta!$A:$AE,27,0)</f>
        <v>#N/A</v>
      </c>
      <c r="R288" s="98" t="e">
        <f ca="1">+VLOOKUP($A288,Casalta!$A:$AE,28,0)</f>
        <v>#N/A</v>
      </c>
      <c r="S288" s="103" t="e">
        <f ca="1">+VLOOKUP($A288,Casalta!$A:$AE,29,0)</f>
        <v>#N/A</v>
      </c>
      <c r="T288" s="98" t="str">
        <f ca="1">IFERROR(VLOOKUP($A288,Casalta!$A:$AE,31,0),"")</f>
        <v/>
      </c>
      <c r="U288" s="98" t="e">
        <f ca="1">+VLOOKUP(C288,ZAP!A$2:D381,4,0)</f>
        <v>#N/A</v>
      </c>
      <c r="V288" s="103" t="e">
        <f t="shared" ca="1" si="8"/>
        <v>#N/A</v>
      </c>
      <c r="W288" s="103"/>
      <c r="X288" s="97" t="e">
        <f t="shared" ca="1" si="9"/>
        <v>#N/A</v>
      </c>
    </row>
    <row r="289" spans="1:24" x14ac:dyDescent="0.25">
      <c r="A289" s="98">
        <v>284</v>
      </c>
      <c r="B289" s="124">
        <f ca="1">COUNTIF(Casalta!A:A,Rank!A289)</f>
        <v>0</v>
      </c>
      <c r="C289" s="98" t="e">
        <f ca="1">+VLOOKUP($A289,Casalta!A:C,2,0)</f>
        <v>#N/A</v>
      </c>
      <c r="D289" s="99" t="e">
        <f ca="1">+VLOOKUP($A289,Casalta!$A:$AE,3,0)</f>
        <v>#N/A</v>
      </c>
      <c r="E289" s="99" t="e">
        <f ca="1">+VLOOKUP($A289,Casalta!$A:$AE,4,0)</f>
        <v>#N/A</v>
      </c>
      <c r="F289" s="99" t="e">
        <f ca="1">+VLOOKUP($A289,Casalta!$A:$AE,7,0)</f>
        <v>#N/A</v>
      </c>
      <c r="G289" s="99" t="e">
        <f ca="1">+VLOOKUP($A289,Casalta!$A:$AE,6,0)</f>
        <v>#N/A</v>
      </c>
      <c r="H289" s="98" t="e">
        <f ca="1">+VLOOKUP($A289,Casalta!$A:$AE,18,0)</f>
        <v>#N/A</v>
      </c>
      <c r="I289" s="98" t="e">
        <f ca="1">+VLOOKUP($A289,Casalta!$A:$AE,19,0)</f>
        <v>#N/A</v>
      </c>
      <c r="J289" s="98" t="e">
        <f ca="1">+VLOOKUP($A289,Casalta!$A:$AE,20,0)</f>
        <v>#N/A</v>
      </c>
      <c r="K289" s="100" t="e">
        <f ca="1">+VLOOKUP($A289,Casalta!$A:$AE,10,0)</f>
        <v>#N/A</v>
      </c>
      <c r="L289" s="100" t="e">
        <f ca="1">+VLOOKUP($A289,Casalta!$A:$AE,14,0)</f>
        <v>#N/A</v>
      </c>
      <c r="M289" s="98" t="e">
        <f ca="1">+VLOOKUP($A289,Casalta!$A:$AE,9,0)</f>
        <v>#N/A</v>
      </c>
      <c r="N289" s="98" t="e">
        <f ca="1">+VLOOKUP($A289,Casalta!$A:$AE,23,0)</f>
        <v>#N/A</v>
      </c>
      <c r="O289" s="98" t="e">
        <f ca="1">+VLOOKUP($A289,Casalta!$A:$AE,25,0)</f>
        <v>#N/A</v>
      </c>
      <c r="P289" s="101" t="e">
        <f ca="1">+VLOOKUP($A289,Casalta!$A:$AE,26,0)</f>
        <v>#N/A</v>
      </c>
      <c r="Q289" s="101" t="e">
        <f ca="1">+VLOOKUP($A289,Casalta!$A:$AE,27,0)</f>
        <v>#N/A</v>
      </c>
      <c r="R289" s="98" t="e">
        <f ca="1">+VLOOKUP($A289,Casalta!$A:$AE,28,0)</f>
        <v>#N/A</v>
      </c>
      <c r="S289" s="103" t="e">
        <f ca="1">+VLOOKUP($A289,Casalta!$A:$AE,29,0)</f>
        <v>#N/A</v>
      </c>
      <c r="T289" s="98" t="str">
        <f ca="1">IFERROR(VLOOKUP($A289,Casalta!$A:$AE,31,0),"")</f>
        <v/>
      </c>
      <c r="U289" s="98" t="e">
        <f ca="1">+VLOOKUP(C289,ZAP!A$2:D382,4,0)</f>
        <v>#N/A</v>
      </c>
      <c r="V289" s="103" t="e">
        <f t="shared" ca="1" si="8"/>
        <v>#N/A</v>
      </c>
      <c r="W289" s="103"/>
      <c r="X289" s="97" t="e">
        <f t="shared" ca="1" si="9"/>
        <v>#N/A</v>
      </c>
    </row>
    <row r="290" spans="1:24" x14ac:dyDescent="0.25">
      <c r="A290" s="98">
        <v>285</v>
      </c>
      <c r="B290" s="124">
        <f ca="1">COUNTIF(Casalta!A:A,Rank!A290)</f>
        <v>0</v>
      </c>
      <c r="C290" s="98" t="e">
        <f ca="1">+VLOOKUP($A290,Casalta!A:C,2,0)</f>
        <v>#N/A</v>
      </c>
      <c r="D290" s="99" t="e">
        <f ca="1">+VLOOKUP($A290,Casalta!$A:$AE,3,0)</f>
        <v>#N/A</v>
      </c>
      <c r="E290" s="99" t="e">
        <f ca="1">+VLOOKUP($A290,Casalta!$A:$AE,4,0)</f>
        <v>#N/A</v>
      </c>
      <c r="F290" s="99" t="e">
        <f ca="1">+VLOOKUP($A290,Casalta!$A:$AE,7,0)</f>
        <v>#N/A</v>
      </c>
      <c r="G290" s="99" t="e">
        <f ca="1">+VLOOKUP($A290,Casalta!$A:$AE,6,0)</f>
        <v>#N/A</v>
      </c>
      <c r="H290" s="98" t="e">
        <f ca="1">+VLOOKUP($A290,Casalta!$A:$AE,18,0)</f>
        <v>#N/A</v>
      </c>
      <c r="I290" s="98" t="e">
        <f ca="1">+VLOOKUP($A290,Casalta!$A:$AE,19,0)</f>
        <v>#N/A</v>
      </c>
      <c r="J290" s="98" t="e">
        <f ca="1">+VLOOKUP($A290,Casalta!$A:$AE,20,0)</f>
        <v>#N/A</v>
      </c>
      <c r="K290" s="100" t="e">
        <f ca="1">+VLOOKUP($A290,Casalta!$A:$AE,10,0)</f>
        <v>#N/A</v>
      </c>
      <c r="L290" s="100" t="e">
        <f ca="1">+VLOOKUP($A290,Casalta!$A:$AE,14,0)</f>
        <v>#N/A</v>
      </c>
      <c r="M290" s="98" t="e">
        <f ca="1">+VLOOKUP($A290,Casalta!$A:$AE,9,0)</f>
        <v>#N/A</v>
      </c>
      <c r="N290" s="98" t="e">
        <f ca="1">+VLOOKUP($A290,Casalta!$A:$AE,23,0)</f>
        <v>#N/A</v>
      </c>
      <c r="O290" s="98" t="e">
        <f ca="1">+VLOOKUP($A290,Casalta!$A:$AE,25,0)</f>
        <v>#N/A</v>
      </c>
      <c r="P290" s="101" t="e">
        <f ca="1">+VLOOKUP($A290,Casalta!$A:$AE,26,0)</f>
        <v>#N/A</v>
      </c>
      <c r="Q290" s="101" t="e">
        <f ca="1">+VLOOKUP($A290,Casalta!$A:$AE,27,0)</f>
        <v>#N/A</v>
      </c>
      <c r="R290" s="98" t="e">
        <f ca="1">+VLOOKUP($A290,Casalta!$A:$AE,28,0)</f>
        <v>#N/A</v>
      </c>
      <c r="S290" s="103" t="e">
        <f ca="1">+VLOOKUP($A290,Casalta!$A:$AE,29,0)</f>
        <v>#N/A</v>
      </c>
      <c r="T290" s="98" t="str">
        <f ca="1">IFERROR(VLOOKUP($A290,Casalta!$A:$AE,31,0),"")</f>
        <v/>
      </c>
      <c r="U290" s="98" t="e">
        <f ca="1">+VLOOKUP(C290,ZAP!A$2:D383,4,0)</f>
        <v>#N/A</v>
      </c>
      <c r="V290" s="103" t="e">
        <f t="shared" ca="1" si="8"/>
        <v>#N/A</v>
      </c>
      <c r="W290" s="103"/>
      <c r="X290" s="97" t="e">
        <f t="shared" ca="1" si="9"/>
        <v>#N/A</v>
      </c>
    </row>
    <row r="291" spans="1:24" x14ac:dyDescent="0.25">
      <c r="A291" s="98">
        <v>286</v>
      </c>
      <c r="B291" s="124">
        <f ca="1">COUNTIF(Casalta!A:A,Rank!A291)</f>
        <v>0</v>
      </c>
      <c r="C291" s="98" t="e">
        <f ca="1">+VLOOKUP($A291,Casalta!A:C,2,0)</f>
        <v>#N/A</v>
      </c>
      <c r="D291" s="99" t="e">
        <f ca="1">+VLOOKUP($A291,Casalta!$A:$AE,3,0)</f>
        <v>#N/A</v>
      </c>
      <c r="E291" s="99" t="e">
        <f ca="1">+VLOOKUP($A291,Casalta!$A:$AE,4,0)</f>
        <v>#N/A</v>
      </c>
      <c r="F291" s="99" t="e">
        <f ca="1">+VLOOKUP($A291,Casalta!$A:$AE,7,0)</f>
        <v>#N/A</v>
      </c>
      <c r="G291" s="99" t="e">
        <f ca="1">+VLOOKUP($A291,Casalta!$A:$AE,6,0)</f>
        <v>#N/A</v>
      </c>
      <c r="H291" s="98" t="e">
        <f ca="1">+VLOOKUP($A291,Casalta!$A:$AE,18,0)</f>
        <v>#N/A</v>
      </c>
      <c r="I291" s="98" t="e">
        <f ca="1">+VLOOKUP($A291,Casalta!$A:$AE,19,0)</f>
        <v>#N/A</v>
      </c>
      <c r="J291" s="98" t="e">
        <f ca="1">+VLOOKUP($A291,Casalta!$A:$AE,20,0)</f>
        <v>#N/A</v>
      </c>
      <c r="K291" s="100" t="e">
        <f ca="1">+VLOOKUP($A291,Casalta!$A:$AE,10,0)</f>
        <v>#N/A</v>
      </c>
      <c r="L291" s="100" t="e">
        <f ca="1">+VLOOKUP($A291,Casalta!$A:$AE,14,0)</f>
        <v>#N/A</v>
      </c>
      <c r="M291" s="98" t="e">
        <f ca="1">+VLOOKUP($A291,Casalta!$A:$AE,9,0)</f>
        <v>#N/A</v>
      </c>
      <c r="N291" s="98" t="e">
        <f ca="1">+VLOOKUP($A291,Casalta!$A:$AE,23,0)</f>
        <v>#N/A</v>
      </c>
      <c r="O291" s="98" t="e">
        <f ca="1">+VLOOKUP($A291,Casalta!$A:$AE,25,0)</f>
        <v>#N/A</v>
      </c>
      <c r="P291" s="101" t="e">
        <f ca="1">+VLOOKUP($A291,Casalta!$A:$AE,26,0)</f>
        <v>#N/A</v>
      </c>
      <c r="Q291" s="101" t="e">
        <f ca="1">+VLOOKUP($A291,Casalta!$A:$AE,27,0)</f>
        <v>#N/A</v>
      </c>
      <c r="R291" s="98" t="e">
        <f ca="1">+VLOOKUP($A291,Casalta!$A:$AE,28,0)</f>
        <v>#N/A</v>
      </c>
      <c r="S291" s="103" t="e">
        <f ca="1">+VLOOKUP($A291,Casalta!$A:$AE,29,0)</f>
        <v>#N/A</v>
      </c>
      <c r="T291" s="98" t="str">
        <f ca="1">IFERROR(VLOOKUP($A291,Casalta!$A:$AE,31,0),"")</f>
        <v/>
      </c>
      <c r="U291" s="98" t="e">
        <f ca="1">+VLOOKUP(C291,ZAP!A$2:D384,4,0)</f>
        <v>#N/A</v>
      </c>
      <c r="V291" s="103" t="e">
        <f t="shared" ca="1" si="8"/>
        <v>#N/A</v>
      </c>
      <c r="W291" s="103"/>
      <c r="X291" s="97" t="e">
        <f t="shared" ca="1" si="9"/>
        <v>#N/A</v>
      </c>
    </row>
    <row r="292" spans="1:24" x14ac:dyDescent="0.25">
      <c r="A292" s="98">
        <v>287</v>
      </c>
      <c r="B292" s="124">
        <f ca="1">COUNTIF(Casalta!A:A,Rank!A292)</f>
        <v>0</v>
      </c>
      <c r="C292" s="98" t="e">
        <f ca="1">+VLOOKUP($A292,Casalta!A:C,2,0)</f>
        <v>#N/A</v>
      </c>
      <c r="D292" s="99" t="e">
        <f ca="1">+VLOOKUP($A292,Casalta!$A:$AE,3,0)</f>
        <v>#N/A</v>
      </c>
      <c r="E292" s="99" t="e">
        <f ca="1">+VLOOKUP($A292,Casalta!$A:$AE,4,0)</f>
        <v>#N/A</v>
      </c>
      <c r="F292" s="99" t="e">
        <f ca="1">+VLOOKUP($A292,Casalta!$A:$AE,7,0)</f>
        <v>#N/A</v>
      </c>
      <c r="G292" s="99" t="e">
        <f ca="1">+VLOOKUP($A292,Casalta!$A:$AE,6,0)</f>
        <v>#N/A</v>
      </c>
      <c r="H292" s="98" t="e">
        <f ca="1">+VLOOKUP($A292,Casalta!$A:$AE,18,0)</f>
        <v>#N/A</v>
      </c>
      <c r="I292" s="98" t="e">
        <f ca="1">+VLOOKUP($A292,Casalta!$A:$AE,19,0)</f>
        <v>#N/A</v>
      </c>
      <c r="J292" s="98" t="e">
        <f ca="1">+VLOOKUP($A292,Casalta!$A:$AE,20,0)</f>
        <v>#N/A</v>
      </c>
      <c r="K292" s="100" t="e">
        <f ca="1">+VLOOKUP($A292,Casalta!$A:$AE,10,0)</f>
        <v>#N/A</v>
      </c>
      <c r="L292" s="100" t="e">
        <f ca="1">+VLOOKUP($A292,Casalta!$A:$AE,14,0)</f>
        <v>#N/A</v>
      </c>
      <c r="M292" s="98" t="e">
        <f ca="1">+VLOOKUP($A292,Casalta!$A:$AE,9,0)</f>
        <v>#N/A</v>
      </c>
      <c r="N292" s="98" t="e">
        <f ca="1">+VLOOKUP($A292,Casalta!$A:$AE,23,0)</f>
        <v>#N/A</v>
      </c>
      <c r="O292" s="98" t="e">
        <f ca="1">+VLOOKUP($A292,Casalta!$A:$AE,25,0)</f>
        <v>#N/A</v>
      </c>
      <c r="P292" s="101" t="e">
        <f ca="1">+VLOOKUP($A292,Casalta!$A:$AE,26,0)</f>
        <v>#N/A</v>
      </c>
      <c r="Q292" s="101" t="e">
        <f ca="1">+VLOOKUP($A292,Casalta!$A:$AE,27,0)</f>
        <v>#N/A</v>
      </c>
      <c r="R292" s="98" t="e">
        <f ca="1">+VLOOKUP($A292,Casalta!$A:$AE,28,0)</f>
        <v>#N/A</v>
      </c>
      <c r="S292" s="103" t="e">
        <f ca="1">+VLOOKUP($A292,Casalta!$A:$AE,29,0)</f>
        <v>#N/A</v>
      </c>
      <c r="T292" s="98" t="str">
        <f ca="1">IFERROR(VLOOKUP($A292,Casalta!$A:$AE,31,0),"")</f>
        <v/>
      </c>
      <c r="U292" s="98" t="e">
        <f ca="1">+VLOOKUP(C292,ZAP!A$2:D385,4,0)</f>
        <v>#N/A</v>
      </c>
      <c r="V292" s="103" t="e">
        <f t="shared" ca="1" si="8"/>
        <v>#N/A</v>
      </c>
      <c r="W292" s="103"/>
      <c r="X292" s="97" t="e">
        <f t="shared" ca="1" si="9"/>
        <v>#N/A</v>
      </c>
    </row>
    <row r="293" spans="1:24" x14ac:dyDescent="0.25">
      <c r="A293" s="98">
        <v>288</v>
      </c>
      <c r="B293" s="124">
        <f ca="1">COUNTIF(Casalta!A:A,Rank!A293)</f>
        <v>0</v>
      </c>
      <c r="C293" s="98" t="e">
        <f ca="1">+VLOOKUP($A293,Casalta!A:C,2,0)</f>
        <v>#N/A</v>
      </c>
      <c r="D293" s="99" t="e">
        <f ca="1">+VLOOKUP($A293,Casalta!$A:$AE,3,0)</f>
        <v>#N/A</v>
      </c>
      <c r="E293" s="99" t="e">
        <f ca="1">+VLOOKUP($A293,Casalta!$A:$AE,4,0)</f>
        <v>#N/A</v>
      </c>
      <c r="F293" s="99" t="e">
        <f ca="1">+VLOOKUP($A293,Casalta!$A:$AE,7,0)</f>
        <v>#N/A</v>
      </c>
      <c r="G293" s="99" t="e">
        <f ca="1">+VLOOKUP($A293,Casalta!$A:$AE,6,0)</f>
        <v>#N/A</v>
      </c>
      <c r="H293" s="98" t="e">
        <f ca="1">+VLOOKUP($A293,Casalta!$A:$AE,18,0)</f>
        <v>#N/A</v>
      </c>
      <c r="I293" s="98" t="e">
        <f ca="1">+VLOOKUP($A293,Casalta!$A:$AE,19,0)</f>
        <v>#N/A</v>
      </c>
      <c r="J293" s="98" t="e">
        <f ca="1">+VLOOKUP($A293,Casalta!$A:$AE,20,0)</f>
        <v>#N/A</v>
      </c>
      <c r="K293" s="100" t="e">
        <f ca="1">+VLOOKUP($A293,Casalta!$A:$AE,10,0)</f>
        <v>#N/A</v>
      </c>
      <c r="L293" s="100" t="e">
        <f ca="1">+VLOOKUP($A293,Casalta!$A:$AE,14,0)</f>
        <v>#N/A</v>
      </c>
      <c r="M293" s="98" t="e">
        <f ca="1">+VLOOKUP($A293,Casalta!$A:$AE,9,0)</f>
        <v>#N/A</v>
      </c>
      <c r="N293" s="98" t="e">
        <f ca="1">+VLOOKUP($A293,Casalta!$A:$AE,23,0)</f>
        <v>#N/A</v>
      </c>
      <c r="O293" s="98" t="e">
        <f ca="1">+VLOOKUP($A293,Casalta!$A:$AE,25,0)</f>
        <v>#N/A</v>
      </c>
      <c r="P293" s="101" t="e">
        <f ca="1">+VLOOKUP($A293,Casalta!$A:$AE,26,0)</f>
        <v>#N/A</v>
      </c>
      <c r="Q293" s="101" t="e">
        <f ca="1">+VLOOKUP($A293,Casalta!$A:$AE,27,0)</f>
        <v>#N/A</v>
      </c>
      <c r="R293" s="98" t="e">
        <f ca="1">+VLOOKUP($A293,Casalta!$A:$AE,28,0)</f>
        <v>#N/A</v>
      </c>
      <c r="S293" s="103" t="e">
        <f ca="1">+VLOOKUP($A293,Casalta!$A:$AE,29,0)</f>
        <v>#N/A</v>
      </c>
      <c r="T293" s="98" t="str">
        <f ca="1">IFERROR(VLOOKUP($A293,Casalta!$A:$AE,31,0),"")</f>
        <v/>
      </c>
      <c r="U293" s="98" t="e">
        <f ca="1">+VLOOKUP(C293,ZAP!A$2:D386,4,0)</f>
        <v>#N/A</v>
      </c>
      <c r="V293" s="103" t="e">
        <f t="shared" ca="1" si="8"/>
        <v>#N/A</v>
      </c>
      <c r="W293" s="103"/>
      <c r="X293" s="97" t="e">
        <f t="shared" ca="1" si="9"/>
        <v>#N/A</v>
      </c>
    </row>
    <row r="294" spans="1:24" x14ac:dyDescent="0.25">
      <c r="A294" s="98">
        <v>289</v>
      </c>
      <c r="B294" s="124">
        <f ca="1">COUNTIF(Casalta!A:A,Rank!A294)</f>
        <v>0</v>
      </c>
      <c r="C294" s="98" t="e">
        <f ca="1">+VLOOKUP($A294,Casalta!A:C,2,0)</f>
        <v>#N/A</v>
      </c>
      <c r="D294" s="99" t="e">
        <f ca="1">+VLOOKUP($A294,Casalta!$A:$AE,3,0)</f>
        <v>#N/A</v>
      </c>
      <c r="E294" s="99" t="e">
        <f ca="1">+VLOOKUP($A294,Casalta!$A:$AE,4,0)</f>
        <v>#N/A</v>
      </c>
      <c r="F294" s="99" t="e">
        <f ca="1">+VLOOKUP($A294,Casalta!$A:$AE,7,0)</f>
        <v>#N/A</v>
      </c>
      <c r="G294" s="99" t="e">
        <f ca="1">+VLOOKUP($A294,Casalta!$A:$AE,6,0)</f>
        <v>#N/A</v>
      </c>
      <c r="H294" s="98" t="e">
        <f ca="1">+VLOOKUP($A294,Casalta!$A:$AE,18,0)</f>
        <v>#N/A</v>
      </c>
      <c r="I294" s="98" t="e">
        <f ca="1">+VLOOKUP($A294,Casalta!$A:$AE,19,0)</f>
        <v>#N/A</v>
      </c>
      <c r="J294" s="98" t="e">
        <f ca="1">+VLOOKUP($A294,Casalta!$A:$AE,20,0)</f>
        <v>#N/A</v>
      </c>
      <c r="K294" s="100" t="e">
        <f ca="1">+VLOOKUP($A294,Casalta!$A:$AE,10,0)</f>
        <v>#N/A</v>
      </c>
      <c r="L294" s="100" t="e">
        <f ca="1">+VLOOKUP($A294,Casalta!$A:$AE,14,0)</f>
        <v>#N/A</v>
      </c>
      <c r="M294" s="98" t="e">
        <f ca="1">+VLOOKUP($A294,Casalta!$A:$AE,9,0)</f>
        <v>#N/A</v>
      </c>
      <c r="N294" s="98" t="e">
        <f ca="1">+VLOOKUP($A294,Casalta!$A:$AE,23,0)</f>
        <v>#N/A</v>
      </c>
      <c r="O294" s="98" t="e">
        <f ca="1">+VLOOKUP($A294,Casalta!$A:$AE,25,0)</f>
        <v>#N/A</v>
      </c>
      <c r="P294" s="101" t="e">
        <f ca="1">+VLOOKUP($A294,Casalta!$A:$AE,26,0)</f>
        <v>#N/A</v>
      </c>
      <c r="Q294" s="101" t="e">
        <f ca="1">+VLOOKUP($A294,Casalta!$A:$AE,27,0)</f>
        <v>#N/A</v>
      </c>
      <c r="R294" s="98" t="e">
        <f ca="1">+VLOOKUP($A294,Casalta!$A:$AE,28,0)</f>
        <v>#N/A</v>
      </c>
      <c r="S294" s="103" t="e">
        <f ca="1">+VLOOKUP($A294,Casalta!$A:$AE,29,0)</f>
        <v>#N/A</v>
      </c>
      <c r="T294" s="98" t="str">
        <f ca="1">IFERROR(VLOOKUP($A294,Casalta!$A:$AE,31,0),"")</f>
        <v/>
      </c>
      <c r="U294" s="98" t="e">
        <f ca="1">+VLOOKUP(C294,ZAP!A$2:D387,4,0)</f>
        <v>#N/A</v>
      </c>
      <c r="V294" s="103" t="e">
        <f t="shared" ca="1" si="8"/>
        <v>#N/A</v>
      </c>
      <c r="W294" s="103"/>
      <c r="X294" s="97" t="e">
        <f t="shared" ca="1" si="9"/>
        <v>#N/A</v>
      </c>
    </row>
    <row r="295" spans="1:24" x14ac:dyDescent="0.25">
      <c r="A295" s="98">
        <v>290</v>
      </c>
      <c r="B295" s="124">
        <f ca="1">COUNTIF(Casalta!A:A,Rank!A295)</f>
        <v>0</v>
      </c>
      <c r="C295" s="98" t="e">
        <f ca="1">+VLOOKUP($A295,Casalta!A:C,2,0)</f>
        <v>#N/A</v>
      </c>
      <c r="D295" s="99" t="e">
        <f ca="1">+VLOOKUP($A295,Casalta!$A:$AE,3,0)</f>
        <v>#N/A</v>
      </c>
      <c r="E295" s="99" t="e">
        <f ca="1">+VLOOKUP($A295,Casalta!$A:$AE,4,0)</f>
        <v>#N/A</v>
      </c>
      <c r="F295" s="99" t="e">
        <f ca="1">+VLOOKUP($A295,Casalta!$A:$AE,7,0)</f>
        <v>#N/A</v>
      </c>
      <c r="G295" s="99" t="e">
        <f ca="1">+VLOOKUP($A295,Casalta!$A:$AE,6,0)</f>
        <v>#N/A</v>
      </c>
      <c r="H295" s="98" t="e">
        <f ca="1">+VLOOKUP($A295,Casalta!$A:$AE,18,0)</f>
        <v>#N/A</v>
      </c>
      <c r="I295" s="98" t="e">
        <f ca="1">+VLOOKUP($A295,Casalta!$A:$AE,19,0)</f>
        <v>#N/A</v>
      </c>
      <c r="J295" s="98" t="e">
        <f ca="1">+VLOOKUP($A295,Casalta!$A:$AE,20,0)</f>
        <v>#N/A</v>
      </c>
      <c r="K295" s="100" t="e">
        <f ca="1">+VLOOKUP($A295,Casalta!$A:$AE,10,0)</f>
        <v>#N/A</v>
      </c>
      <c r="L295" s="100" t="e">
        <f ca="1">+VLOOKUP($A295,Casalta!$A:$AE,14,0)</f>
        <v>#N/A</v>
      </c>
      <c r="M295" s="98" t="e">
        <f ca="1">+VLOOKUP($A295,Casalta!$A:$AE,9,0)</f>
        <v>#N/A</v>
      </c>
      <c r="N295" s="98" t="e">
        <f ca="1">+VLOOKUP($A295,Casalta!$A:$AE,23,0)</f>
        <v>#N/A</v>
      </c>
      <c r="O295" s="98" t="e">
        <f ca="1">+VLOOKUP($A295,Casalta!$A:$AE,25,0)</f>
        <v>#N/A</v>
      </c>
      <c r="P295" s="101" t="e">
        <f ca="1">+VLOOKUP($A295,Casalta!$A:$AE,26,0)</f>
        <v>#N/A</v>
      </c>
      <c r="Q295" s="101" t="e">
        <f ca="1">+VLOOKUP($A295,Casalta!$A:$AE,27,0)</f>
        <v>#N/A</v>
      </c>
      <c r="R295" s="98" t="e">
        <f ca="1">+VLOOKUP($A295,Casalta!$A:$AE,28,0)</f>
        <v>#N/A</v>
      </c>
      <c r="S295" s="103" t="e">
        <f ca="1">+VLOOKUP($A295,Casalta!$A:$AE,29,0)</f>
        <v>#N/A</v>
      </c>
      <c r="T295" s="98" t="str">
        <f ca="1">IFERROR(VLOOKUP($A295,Casalta!$A:$AE,31,0),"")</f>
        <v/>
      </c>
      <c r="U295" s="98" t="e">
        <f ca="1">+VLOOKUP(C295,ZAP!A$2:D388,4,0)</f>
        <v>#N/A</v>
      </c>
      <c r="V295" s="103" t="e">
        <f t="shared" ca="1" si="8"/>
        <v>#N/A</v>
      </c>
      <c r="W295" s="103"/>
      <c r="X295" s="97" t="e">
        <f t="shared" ca="1" si="9"/>
        <v>#N/A</v>
      </c>
    </row>
    <row r="296" spans="1:24" x14ac:dyDescent="0.25">
      <c r="A296" s="98">
        <v>291</v>
      </c>
      <c r="B296" s="124">
        <f ca="1">COUNTIF(Casalta!A:A,Rank!A296)</f>
        <v>0</v>
      </c>
      <c r="C296" s="98" t="e">
        <f ca="1">+VLOOKUP($A296,Casalta!A:C,2,0)</f>
        <v>#N/A</v>
      </c>
      <c r="D296" s="99" t="e">
        <f ca="1">+VLOOKUP($A296,Casalta!$A:$AE,3,0)</f>
        <v>#N/A</v>
      </c>
      <c r="E296" s="99" t="e">
        <f ca="1">+VLOOKUP($A296,Casalta!$A:$AE,4,0)</f>
        <v>#N/A</v>
      </c>
      <c r="F296" s="99" t="e">
        <f ca="1">+VLOOKUP($A296,Casalta!$A:$AE,7,0)</f>
        <v>#N/A</v>
      </c>
      <c r="G296" s="99" t="e">
        <f ca="1">+VLOOKUP($A296,Casalta!$A:$AE,6,0)</f>
        <v>#N/A</v>
      </c>
      <c r="H296" s="98" t="e">
        <f ca="1">+VLOOKUP($A296,Casalta!$A:$AE,18,0)</f>
        <v>#N/A</v>
      </c>
      <c r="I296" s="98" t="e">
        <f ca="1">+VLOOKUP($A296,Casalta!$A:$AE,19,0)</f>
        <v>#N/A</v>
      </c>
      <c r="J296" s="98" t="e">
        <f ca="1">+VLOOKUP($A296,Casalta!$A:$AE,20,0)</f>
        <v>#N/A</v>
      </c>
      <c r="K296" s="100" t="e">
        <f ca="1">+VLOOKUP($A296,Casalta!$A:$AE,10,0)</f>
        <v>#N/A</v>
      </c>
      <c r="L296" s="100" t="e">
        <f ca="1">+VLOOKUP($A296,Casalta!$A:$AE,14,0)</f>
        <v>#N/A</v>
      </c>
      <c r="M296" s="98" t="e">
        <f ca="1">+VLOOKUP($A296,Casalta!$A:$AE,9,0)</f>
        <v>#N/A</v>
      </c>
      <c r="N296" s="98" t="e">
        <f ca="1">+VLOOKUP($A296,Casalta!$A:$AE,23,0)</f>
        <v>#N/A</v>
      </c>
      <c r="O296" s="98" t="e">
        <f ca="1">+VLOOKUP($A296,Casalta!$A:$AE,25,0)</f>
        <v>#N/A</v>
      </c>
      <c r="P296" s="101" t="e">
        <f ca="1">+VLOOKUP($A296,Casalta!$A:$AE,26,0)</f>
        <v>#N/A</v>
      </c>
      <c r="Q296" s="101" t="e">
        <f ca="1">+VLOOKUP($A296,Casalta!$A:$AE,27,0)</f>
        <v>#N/A</v>
      </c>
      <c r="R296" s="98" t="e">
        <f ca="1">+VLOOKUP($A296,Casalta!$A:$AE,28,0)</f>
        <v>#N/A</v>
      </c>
      <c r="S296" s="103" t="e">
        <f ca="1">+VLOOKUP($A296,Casalta!$A:$AE,29,0)</f>
        <v>#N/A</v>
      </c>
      <c r="T296" s="98" t="str">
        <f ca="1">IFERROR(VLOOKUP($A296,Casalta!$A:$AE,31,0),"")</f>
        <v/>
      </c>
      <c r="U296" s="98" t="e">
        <f ca="1">+VLOOKUP(C296,ZAP!A$2:D389,4,0)</f>
        <v>#N/A</v>
      </c>
      <c r="V296" s="103" t="e">
        <f t="shared" ca="1" si="8"/>
        <v>#N/A</v>
      </c>
      <c r="W296" s="103"/>
      <c r="X296" s="97" t="e">
        <f t="shared" ca="1" si="9"/>
        <v>#N/A</v>
      </c>
    </row>
    <row r="297" spans="1:24" x14ac:dyDescent="0.25">
      <c r="A297" s="98">
        <v>292</v>
      </c>
      <c r="B297" s="124">
        <f ca="1">COUNTIF(Casalta!A:A,Rank!A297)</f>
        <v>0</v>
      </c>
      <c r="C297" s="98" t="e">
        <f ca="1">+VLOOKUP($A297,Casalta!A:C,2,0)</f>
        <v>#N/A</v>
      </c>
      <c r="D297" s="99" t="e">
        <f ca="1">+VLOOKUP($A297,Casalta!$A:$AE,3,0)</f>
        <v>#N/A</v>
      </c>
      <c r="E297" s="99" t="e">
        <f ca="1">+VLOOKUP($A297,Casalta!$A:$AE,4,0)</f>
        <v>#N/A</v>
      </c>
      <c r="F297" s="99" t="e">
        <f ca="1">+VLOOKUP($A297,Casalta!$A:$AE,7,0)</f>
        <v>#N/A</v>
      </c>
      <c r="G297" s="99" t="e">
        <f ca="1">+VLOOKUP($A297,Casalta!$A:$AE,6,0)</f>
        <v>#N/A</v>
      </c>
      <c r="H297" s="98" t="e">
        <f ca="1">+VLOOKUP($A297,Casalta!$A:$AE,18,0)</f>
        <v>#N/A</v>
      </c>
      <c r="I297" s="98" t="e">
        <f ca="1">+VLOOKUP($A297,Casalta!$A:$AE,19,0)</f>
        <v>#N/A</v>
      </c>
      <c r="J297" s="98" t="e">
        <f ca="1">+VLOOKUP($A297,Casalta!$A:$AE,20,0)</f>
        <v>#N/A</v>
      </c>
      <c r="K297" s="100" t="e">
        <f ca="1">+VLOOKUP($A297,Casalta!$A:$AE,10,0)</f>
        <v>#N/A</v>
      </c>
      <c r="L297" s="100" t="e">
        <f ca="1">+VLOOKUP($A297,Casalta!$A:$AE,14,0)</f>
        <v>#N/A</v>
      </c>
      <c r="M297" s="98" t="e">
        <f ca="1">+VLOOKUP($A297,Casalta!$A:$AE,9,0)</f>
        <v>#N/A</v>
      </c>
      <c r="N297" s="98" t="e">
        <f ca="1">+VLOOKUP($A297,Casalta!$A:$AE,23,0)</f>
        <v>#N/A</v>
      </c>
      <c r="O297" s="98" t="e">
        <f ca="1">+VLOOKUP($A297,Casalta!$A:$AE,25,0)</f>
        <v>#N/A</v>
      </c>
      <c r="P297" s="101" t="e">
        <f ca="1">+VLOOKUP($A297,Casalta!$A:$AE,26,0)</f>
        <v>#N/A</v>
      </c>
      <c r="Q297" s="101" t="e">
        <f ca="1">+VLOOKUP($A297,Casalta!$A:$AE,27,0)</f>
        <v>#N/A</v>
      </c>
      <c r="R297" s="98" t="e">
        <f ca="1">+VLOOKUP($A297,Casalta!$A:$AE,28,0)</f>
        <v>#N/A</v>
      </c>
      <c r="S297" s="103" t="e">
        <f ca="1">+VLOOKUP($A297,Casalta!$A:$AE,29,0)</f>
        <v>#N/A</v>
      </c>
      <c r="T297" s="98" t="str">
        <f ca="1">IFERROR(VLOOKUP($A297,Casalta!$A:$AE,31,0),"")</f>
        <v/>
      </c>
      <c r="U297" s="98" t="e">
        <f ca="1">+VLOOKUP(C297,ZAP!A$2:D390,4,0)</f>
        <v>#N/A</v>
      </c>
      <c r="V297" s="103" t="e">
        <f t="shared" ca="1" si="8"/>
        <v>#N/A</v>
      </c>
      <c r="W297" s="103"/>
      <c r="X297" s="97" t="e">
        <f t="shared" ca="1" si="9"/>
        <v>#N/A</v>
      </c>
    </row>
    <row r="298" spans="1:24" x14ac:dyDescent="0.25">
      <c r="A298" s="98">
        <v>293</v>
      </c>
      <c r="B298" s="124">
        <f ca="1">COUNTIF(Casalta!A:A,Rank!A298)</f>
        <v>0</v>
      </c>
      <c r="C298" s="98" t="e">
        <f ca="1">+VLOOKUP($A298,Casalta!A:C,2,0)</f>
        <v>#N/A</v>
      </c>
      <c r="D298" s="99" t="e">
        <f ca="1">+VLOOKUP($A298,Casalta!$A:$AE,3,0)</f>
        <v>#N/A</v>
      </c>
      <c r="E298" s="99" t="e">
        <f ca="1">+VLOOKUP($A298,Casalta!$A:$AE,4,0)</f>
        <v>#N/A</v>
      </c>
      <c r="F298" s="99" t="e">
        <f ca="1">+VLOOKUP($A298,Casalta!$A:$AE,7,0)</f>
        <v>#N/A</v>
      </c>
      <c r="G298" s="99" t="e">
        <f ca="1">+VLOOKUP($A298,Casalta!$A:$AE,6,0)</f>
        <v>#N/A</v>
      </c>
      <c r="H298" s="98" t="e">
        <f ca="1">+VLOOKUP($A298,Casalta!$A:$AE,18,0)</f>
        <v>#N/A</v>
      </c>
      <c r="I298" s="98" t="e">
        <f ca="1">+VLOOKUP($A298,Casalta!$A:$AE,19,0)</f>
        <v>#N/A</v>
      </c>
      <c r="J298" s="98" t="e">
        <f ca="1">+VLOOKUP($A298,Casalta!$A:$AE,20,0)</f>
        <v>#N/A</v>
      </c>
      <c r="K298" s="100" t="e">
        <f ca="1">+VLOOKUP($A298,Casalta!$A:$AE,10,0)</f>
        <v>#N/A</v>
      </c>
      <c r="L298" s="100" t="e">
        <f ca="1">+VLOOKUP($A298,Casalta!$A:$AE,14,0)</f>
        <v>#N/A</v>
      </c>
      <c r="M298" s="98" t="e">
        <f ca="1">+VLOOKUP($A298,Casalta!$A:$AE,9,0)</f>
        <v>#N/A</v>
      </c>
      <c r="N298" s="98" t="e">
        <f ca="1">+VLOOKUP($A298,Casalta!$A:$AE,23,0)</f>
        <v>#N/A</v>
      </c>
      <c r="O298" s="98" t="e">
        <f ca="1">+VLOOKUP($A298,Casalta!$A:$AE,25,0)</f>
        <v>#N/A</v>
      </c>
      <c r="P298" s="101" t="e">
        <f ca="1">+VLOOKUP($A298,Casalta!$A:$AE,26,0)</f>
        <v>#N/A</v>
      </c>
      <c r="Q298" s="101" t="e">
        <f ca="1">+VLOOKUP($A298,Casalta!$A:$AE,27,0)</f>
        <v>#N/A</v>
      </c>
      <c r="R298" s="98" t="e">
        <f ca="1">+VLOOKUP($A298,Casalta!$A:$AE,28,0)</f>
        <v>#N/A</v>
      </c>
      <c r="S298" s="103" t="e">
        <f ca="1">+VLOOKUP($A298,Casalta!$A:$AE,29,0)</f>
        <v>#N/A</v>
      </c>
      <c r="T298" s="98" t="str">
        <f ca="1">IFERROR(VLOOKUP($A298,Casalta!$A:$AE,31,0),"")</f>
        <v/>
      </c>
      <c r="U298" s="98" t="e">
        <f ca="1">+VLOOKUP(C298,ZAP!A$2:D391,4,0)</f>
        <v>#N/A</v>
      </c>
      <c r="V298" s="103" t="e">
        <f t="shared" ca="1" si="8"/>
        <v>#N/A</v>
      </c>
      <c r="W298" s="103"/>
      <c r="X298" s="97" t="e">
        <f t="shared" ca="1" si="9"/>
        <v>#N/A</v>
      </c>
    </row>
    <row r="299" spans="1:24" x14ac:dyDescent="0.25">
      <c r="A299" s="98">
        <v>294</v>
      </c>
      <c r="B299" s="124">
        <f ca="1">COUNTIF(Casalta!A:A,Rank!A299)</f>
        <v>0</v>
      </c>
      <c r="C299" s="98" t="e">
        <f ca="1">+VLOOKUP($A299,Casalta!A:C,2,0)</f>
        <v>#N/A</v>
      </c>
      <c r="D299" s="99" t="e">
        <f ca="1">+VLOOKUP($A299,Casalta!$A:$AE,3,0)</f>
        <v>#N/A</v>
      </c>
      <c r="E299" s="99" t="e">
        <f ca="1">+VLOOKUP($A299,Casalta!$A:$AE,4,0)</f>
        <v>#N/A</v>
      </c>
      <c r="F299" s="99" t="e">
        <f ca="1">+VLOOKUP($A299,Casalta!$A:$AE,7,0)</f>
        <v>#N/A</v>
      </c>
      <c r="G299" s="99" t="e">
        <f ca="1">+VLOOKUP($A299,Casalta!$A:$AE,6,0)</f>
        <v>#N/A</v>
      </c>
      <c r="H299" s="98" t="e">
        <f ca="1">+VLOOKUP($A299,Casalta!$A:$AE,18,0)</f>
        <v>#N/A</v>
      </c>
      <c r="I299" s="98" t="e">
        <f ca="1">+VLOOKUP($A299,Casalta!$A:$AE,19,0)</f>
        <v>#N/A</v>
      </c>
      <c r="J299" s="98" t="e">
        <f ca="1">+VLOOKUP($A299,Casalta!$A:$AE,20,0)</f>
        <v>#N/A</v>
      </c>
      <c r="K299" s="100" t="e">
        <f ca="1">+VLOOKUP($A299,Casalta!$A:$AE,10,0)</f>
        <v>#N/A</v>
      </c>
      <c r="L299" s="100" t="e">
        <f ca="1">+VLOOKUP($A299,Casalta!$A:$AE,14,0)</f>
        <v>#N/A</v>
      </c>
      <c r="M299" s="98" t="e">
        <f ca="1">+VLOOKUP($A299,Casalta!$A:$AE,9,0)</f>
        <v>#N/A</v>
      </c>
      <c r="N299" s="98" t="e">
        <f ca="1">+VLOOKUP($A299,Casalta!$A:$AE,23,0)</f>
        <v>#N/A</v>
      </c>
      <c r="O299" s="98" t="e">
        <f ca="1">+VLOOKUP($A299,Casalta!$A:$AE,25,0)</f>
        <v>#N/A</v>
      </c>
      <c r="P299" s="101" t="e">
        <f ca="1">+VLOOKUP($A299,Casalta!$A:$AE,26,0)</f>
        <v>#N/A</v>
      </c>
      <c r="Q299" s="101" t="e">
        <f ca="1">+VLOOKUP($A299,Casalta!$A:$AE,27,0)</f>
        <v>#N/A</v>
      </c>
      <c r="R299" s="98" t="e">
        <f ca="1">+VLOOKUP($A299,Casalta!$A:$AE,28,0)</f>
        <v>#N/A</v>
      </c>
      <c r="S299" s="103" t="e">
        <f ca="1">+VLOOKUP($A299,Casalta!$A:$AE,29,0)</f>
        <v>#N/A</v>
      </c>
      <c r="T299" s="98" t="str">
        <f ca="1">IFERROR(VLOOKUP($A299,Casalta!$A:$AE,31,0),"")</f>
        <v/>
      </c>
      <c r="U299" s="98" t="e">
        <f ca="1">+VLOOKUP(C299,ZAP!A$2:D392,4,0)</f>
        <v>#N/A</v>
      </c>
      <c r="V299" s="103" t="e">
        <f t="shared" ca="1" si="8"/>
        <v>#N/A</v>
      </c>
      <c r="W299" s="103"/>
      <c r="X299" s="97" t="e">
        <f t="shared" ca="1" si="9"/>
        <v>#N/A</v>
      </c>
    </row>
    <row r="300" spans="1:24" x14ac:dyDescent="0.25">
      <c r="A300" s="98">
        <v>295</v>
      </c>
      <c r="B300" s="124">
        <f ca="1">COUNTIF(Casalta!A:A,Rank!A300)</f>
        <v>0</v>
      </c>
      <c r="C300" s="98" t="e">
        <f ca="1">+VLOOKUP($A300,Casalta!A:C,2,0)</f>
        <v>#N/A</v>
      </c>
      <c r="D300" s="99" t="e">
        <f ca="1">+VLOOKUP($A300,Casalta!$A:$AE,3,0)</f>
        <v>#N/A</v>
      </c>
      <c r="E300" s="99" t="e">
        <f ca="1">+VLOOKUP($A300,Casalta!$A:$AE,4,0)</f>
        <v>#N/A</v>
      </c>
      <c r="F300" s="99" t="e">
        <f ca="1">+VLOOKUP($A300,Casalta!$A:$AE,7,0)</f>
        <v>#N/A</v>
      </c>
      <c r="G300" s="99" t="e">
        <f ca="1">+VLOOKUP($A300,Casalta!$A:$AE,6,0)</f>
        <v>#N/A</v>
      </c>
      <c r="H300" s="98" t="e">
        <f ca="1">+VLOOKUP($A300,Casalta!$A:$AE,18,0)</f>
        <v>#N/A</v>
      </c>
      <c r="I300" s="98" t="e">
        <f ca="1">+VLOOKUP($A300,Casalta!$A:$AE,19,0)</f>
        <v>#N/A</v>
      </c>
      <c r="J300" s="98" t="e">
        <f ca="1">+VLOOKUP($A300,Casalta!$A:$AE,20,0)</f>
        <v>#N/A</v>
      </c>
      <c r="K300" s="100" t="e">
        <f ca="1">+VLOOKUP($A300,Casalta!$A:$AE,10,0)</f>
        <v>#N/A</v>
      </c>
      <c r="L300" s="100" t="e">
        <f ca="1">+VLOOKUP($A300,Casalta!$A:$AE,14,0)</f>
        <v>#N/A</v>
      </c>
      <c r="M300" s="98" t="e">
        <f ca="1">+VLOOKUP($A300,Casalta!$A:$AE,9,0)</f>
        <v>#N/A</v>
      </c>
      <c r="N300" s="98" t="e">
        <f ca="1">+VLOOKUP($A300,Casalta!$A:$AE,23,0)</f>
        <v>#N/A</v>
      </c>
      <c r="O300" s="98" t="e">
        <f ca="1">+VLOOKUP($A300,Casalta!$A:$AE,25,0)</f>
        <v>#N/A</v>
      </c>
      <c r="P300" s="101" t="e">
        <f ca="1">+VLOOKUP($A300,Casalta!$A:$AE,26,0)</f>
        <v>#N/A</v>
      </c>
      <c r="Q300" s="101" t="e">
        <f ca="1">+VLOOKUP($A300,Casalta!$A:$AE,27,0)</f>
        <v>#N/A</v>
      </c>
      <c r="R300" s="98" t="e">
        <f ca="1">+VLOOKUP($A300,Casalta!$A:$AE,28,0)</f>
        <v>#N/A</v>
      </c>
      <c r="S300" s="103" t="e">
        <f ca="1">+VLOOKUP($A300,Casalta!$A:$AE,29,0)</f>
        <v>#N/A</v>
      </c>
      <c r="T300" s="98" t="str">
        <f ca="1">IFERROR(VLOOKUP($A300,Casalta!$A:$AE,31,0),"")</f>
        <v/>
      </c>
      <c r="U300" s="98" t="e">
        <f ca="1">+VLOOKUP(C300,ZAP!A$2:D393,4,0)</f>
        <v>#N/A</v>
      </c>
      <c r="V300" s="103" t="e">
        <f t="shared" ca="1" si="8"/>
        <v>#N/A</v>
      </c>
      <c r="W300" s="103"/>
      <c r="X300" s="97" t="e">
        <f t="shared" ca="1" si="9"/>
        <v>#N/A</v>
      </c>
    </row>
    <row r="301" spans="1:24" x14ac:dyDescent="0.25">
      <c r="A301" s="98">
        <v>296</v>
      </c>
      <c r="B301" s="124">
        <f ca="1">COUNTIF(Casalta!A:A,Rank!A301)</f>
        <v>0</v>
      </c>
      <c r="C301" s="98" t="e">
        <f ca="1">+VLOOKUP($A301,Casalta!A:C,2,0)</f>
        <v>#N/A</v>
      </c>
      <c r="D301" s="99" t="e">
        <f ca="1">+VLOOKUP($A301,Casalta!$A:$AE,3,0)</f>
        <v>#N/A</v>
      </c>
      <c r="E301" s="99" t="e">
        <f ca="1">+VLOOKUP($A301,Casalta!$A:$AE,4,0)</f>
        <v>#N/A</v>
      </c>
      <c r="F301" s="99" t="e">
        <f ca="1">+VLOOKUP($A301,Casalta!$A:$AE,7,0)</f>
        <v>#N/A</v>
      </c>
      <c r="G301" s="99" t="e">
        <f ca="1">+VLOOKUP($A301,Casalta!$A:$AE,6,0)</f>
        <v>#N/A</v>
      </c>
      <c r="H301" s="98" t="e">
        <f ca="1">+VLOOKUP($A301,Casalta!$A:$AE,18,0)</f>
        <v>#N/A</v>
      </c>
      <c r="I301" s="98" t="e">
        <f ca="1">+VLOOKUP($A301,Casalta!$A:$AE,19,0)</f>
        <v>#N/A</v>
      </c>
      <c r="J301" s="98" t="e">
        <f ca="1">+VLOOKUP($A301,Casalta!$A:$AE,20,0)</f>
        <v>#N/A</v>
      </c>
      <c r="K301" s="100" t="e">
        <f ca="1">+VLOOKUP($A301,Casalta!$A:$AE,10,0)</f>
        <v>#N/A</v>
      </c>
      <c r="L301" s="100" t="e">
        <f ca="1">+VLOOKUP($A301,Casalta!$A:$AE,14,0)</f>
        <v>#N/A</v>
      </c>
      <c r="M301" s="98" t="e">
        <f ca="1">+VLOOKUP($A301,Casalta!$A:$AE,9,0)</f>
        <v>#N/A</v>
      </c>
      <c r="N301" s="98" t="e">
        <f ca="1">+VLOOKUP($A301,Casalta!$A:$AE,23,0)</f>
        <v>#N/A</v>
      </c>
      <c r="O301" s="98" t="e">
        <f ca="1">+VLOOKUP($A301,Casalta!$A:$AE,25,0)</f>
        <v>#N/A</v>
      </c>
      <c r="P301" s="101" t="e">
        <f ca="1">+VLOOKUP($A301,Casalta!$A:$AE,26,0)</f>
        <v>#N/A</v>
      </c>
      <c r="Q301" s="101" t="e">
        <f ca="1">+VLOOKUP($A301,Casalta!$A:$AE,27,0)</f>
        <v>#N/A</v>
      </c>
      <c r="R301" s="98" t="e">
        <f ca="1">+VLOOKUP($A301,Casalta!$A:$AE,28,0)</f>
        <v>#N/A</v>
      </c>
      <c r="S301" s="103" t="e">
        <f ca="1">+VLOOKUP($A301,Casalta!$A:$AE,29,0)</f>
        <v>#N/A</v>
      </c>
      <c r="T301" s="98" t="str">
        <f ca="1">IFERROR(VLOOKUP($A301,Casalta!$A:$AE,31,0),"")</f>
        <v/>
      </c>
      <c r="U301" s="98" t="e">
        <f ca="1">+VLOOKUP(C301,ZAP!A$2:D394,4,0)</f>
        <v>#N/A</v>
      </c>
      <c r="V301" s="103" t="e">
        <f t="shared" ca="1" si="8"/>
        <v>#N/A</v>
      </c>
      <c r="W301" s="103"/>
      <c r="X301" s="97" t="e">
        <f t="shared" ca="1" si="9"/>
        <v>#N/A</v>
      </c>
    </row>
    <row r="302" spans="1:24" x14ac:dyDescent="0.25">
      <c r="A302" s="98">
        <v>297</v>
      </c>
      <c r="B302" s="124">
        <f ca="1">COUNTIF(Casalta!A:A,Rank!A302)</f>
        <v>0</v>
      </c>
      <c r="C302" s="98" t="e">
        <f ca="1">+VLOOKUP($A302,Casalta!A:C,2,0)</f>
        <v>#N/A</v>
      </c>
      <c r="D302" s="99" t="e">
        <f ca="1">+VLOOKUP($A302,Casalta!$A:$AE,3,0)</f>
        <v>#N/A</v>
      </c>
      <c r="E302" s="99" t="e">
        <f ca="1">+VLOOKUP($A302,Casalta!$A:$AE,4,0)</f>
        <v>#N/A</v>
      </c>
      <c r="F302" s="99" t="e">
        <f ca="1">+VLOOKUP($A302,Casalta!$A:$AE,7,0)</f>
        <v>#N/A</v>
      </c>
      <c r="G302" s="99" t="e">
        <f ca="1">+VLOOKUP($A302,Casalta!$A:$AE,6,0)</f>
        <v>#N/A</v>
      </c>
      <c r="H302" s="98" t="e">
        <f ca="1">+VLOOKUP($A302,Casalta!$A:$AE,18,0)</f>
        <v>#N/A</v>
      </c>
      <c r="I302" s="98" t="e">
        <f ca="1">+VLOOKUP($A302,Casalta!$A:$AE,19,0)</f>
        <v>#N/A</v>
      </c>
      <c r="J302" s="98" t="e">
        <f ca="1">+VLOOKUP($A302,Casalta!$A:$AE,20,0)</f>
        <v>#N/A</v>
      </c>
      <c r="K302" s="100" t="e">
        <f ca="1">+VLOOKUP($A302,Casalta!$A:$AE,10,0)</f>
        <v>#N/A</v>
      </c>
      <c r="L302" s="100" t="e">
        <f ca="1">+VLOOKUP($A302,Casalta!$A:$AE,14,0)</f>
        <v>#N/A</v>
      </c>
      <c r="M302" s="98" t="e">
        <f ca="1">+VLOOKUP($A302,Casalta!$A:$AE,9,0)</f>
        <v>#N/A</v>
      </c>
      <c r="N302" s="98" t="e">
        <f ca="1">+VLOOKUP($A302,Casalta!$A:$AE,23,0)</f>
        <v>#N/A</v>
      </c>
      <c r="O302" s="98" t="e">
        <f ca="1">+VLOOKUP($A302,Casalta!$A:$AE,25,0)</f>
        <v>#N/A</v>
      </c>
      <c r="P302" s="101" t="e">
        <f ca="1">+VLOOKUP($A302,Casalta!$A:$AE,26,0)</f>
        <v>#N/A</v>
      </c>
      <c r="Q302" s="101" t="e">
        <f ca="1">+VLOOKUP($A302,Casalta!$A:$AE,27,0)</f>
        <v>#N/A</v>
      </c>
      <c r="R302" s="98" t="e">
        <f ca="1">+VLOOKUP($A302,Casalta!$A:$AE,28,0)</f>
        <v>#N/A</v>
      </c>
      <c r="S302" s="103" t="e">
        <f ca="1">+VLOOKUP($A302,Casalta!$A:$AE,29,0)</f>
        <v>#N/A</v>
      </c>
      <c r="T302" s="98" t="str">
        <f ca="1">IFERROR(VLOOKUP($A302,Casalta!$A:$AE,31,0),"")</f>
        <v/>
      </c>
      <c r="U302" s="98" t="e">
        <f ca="1">+VLOOKUP(C302,ZAP!A$2:D395,4,0)</f>
        <v>#N/A</v>
      </c>
      <c r="V302" s="103" t="e">
        <f t="shared" ca="1" si="8"/>
        <v>#N/A</v>
      </c>
      <c r="W302" s="103"/>
      <c r="X302" s="97" t="e">
        <f t="shared" ca="1" si="9"/>
        <v>#N/A</v>
      </c>
    </row>
    <row r="303" spans="1:24" x14ac:dyDescent="0.25">
      <c r="A303" s="98">
        <v>298</v>
      </c>
      <c r="B303" s="124">
        <f ca="1">COUNTIF(Casalta!A:A,Rank!A303)</f>
        <v>0</v>
      </c>
      <c r="C303" s="98" t="e">
        <f ca="1">+VLOOKUP($A303,Casalta!A:C,2,0)</f>
        <v>#N/A</v>
      </c>
      <c r="D303" s="99" t="e">
        <f ca="1">+VLOOKUP($A303,Casalta!$A:$AE,3,0)</f>
        <v>#N/A</v>
      </c>
      <c r="E303" s="99" t="e">
        <f ca="1">+VLOOKUP($A303,Casalta!$A:$AE,4,0)</f>
        <v>#N/A</v>
      </c>
      <c r="F303" s="99" t="e">
        <f ca="1">+VLOOKUP($A303,Casalta!$A:$AE,7,0)</f>
        <v>#N/A</v>
      </c>
      <c r="G303" s="99" t="e">
        <f ca="1">+VLOOKUP($A303,Casalta!$A:$AE,6,0)</f>
        <v>#N/A</v>
      </c>
      <c r="H303" s="98" t="e">
        <f ca="1">+VLOOKUP($A303,Casalta!$A:$AE,18,0)</f>
        <v>#N/A</v>
      </c>
      <c r="I303" s="98" t="e">
        <f ca="1">+VLOOKUP($A303,Casalta!$A:$AE,19,0)</f>
        <v>#N/A</v>
      </c>
      <c r="J303" s="98" t="e">
        <f ca="1">+VLOOKUP($A303,Casalta!$A:$AE,20,0)</f>
        <v>#N/A</v>
      </c>
      <c r="K303" s="100" t="e">
        <f ca="1">+VLOOKUP($A303,Casalta!$A:$AE,10,0)</f>
        <v>#N/A</v>
      </c>
      <c r="L303" s="100" t="e">
        <f ca="1">+VLOOKUP($A303,Casalta!$A:$AE,14,0)</f>
        <v>#N/A</v>
      </c>
      <c r="M303" s="98" t="e">
        <f ca="1">+VLOOKUP($A303,Casalta!$A:$AE,9,0)</f>
        <v>#N/A</v>
      </c>
      <c r="N303" s="98" t="e">
        <f ca="1">+VLOOKUP($A303,Casalta!$A:$AE,23,0)</f>
        <v>#N/A</v>
      </c>
      <c r="O303" s="98" t="e">
        <f ca="1">+VLOOKUP($A303,Casalta!$A:$AE,25,0)</f>
        <v>#N/A</v>
      </c>
      <c r="P303" s="101" t="e">
        <f ca="1">+VLOOKUP($A303,Casalta!$A:$AE,26,0)</f>
        <v>#N/A</v>
      </c>
      <c r="Q303" s="101" t="e">
        <f ca="1">+VLOOKUP($A303,Casalta!$A:$AE,27,0)</f>
        <v>#N/A</v>
      </c>
      <c r="R303" s="98" t="e">
        <f ca="1">+VLOOKUP($A303,Casalta!$A:$AE,28,0)</f>
        <v>#N/A</v>
      </c>
      <c r="S303" s="103" t="e">
        <f ca="1">+VLOOKUP($A303,Casalta!$A:$AE,29,0)</f>
        <v>#N/A</v>
      </c>
      <c r="T303" s="98" t="str">
        <f ca="1">IFERROR(VLOOKUP($A303,Casalta!$A:$AE,31,0),"")</f>
        <v/>
      </c>
      <c r="U303" s="98" t="e">
        <f ca="1">+VLOOKUP(C303,ZAP!A$2:D396,4,0)</f>
        <v>#N/A</v>
      </c>
      <c r="V303" s="103" t="e">
        <f t="shared" ca="1" si="8"/>
        <v>#N/A</v>
      </c>
      <c r="W303" s="103"/>
      <c r="X303" s="97" t="e">
        <f t="shared" ca="1" si="9"/>
        <v>#N/A</v>
      </c>
    </row>
    <row r="304" spans="1:24" x14ac:dyDescent="0.25">
      <c r="A304" s="98">
        <v>299</v>
      </c>
      <c r="B304" s="124">
        <f ca="1">COUNTIF(Casalta!A:A,Rank!A304)</f>
        <v>0</v>
      </c>
      <c r="C304" s="98" t="e">
        <f ca="1">+VLOOKUP($A304,Casalta!A:C,2,0)</f>
        <v>#N/A</v>
      </c>
      <c r="D304" s="99" t="e">
        <f ca="1">+VLOOKUP($A304,Casalta!$A:$AE,3,0)</f>
        <v>#N/A</v>
      </c>
      <c r="E304" s="99" t="e">
        <f ca="1">+VLOOKUP($A304,Casalta!$A:$AE,4,0)</f>
        <v>#N/A</v>
      </c>
      <c r="F304" s="99" t="e">
        <f ca="1">+VLOOKUP($A304,Casalta!$A:$AE,7,0)</f>
        <v>#N/A</v>
      </c>
      <c r="G304" s="99" t="e">
        <f ca="1">+VLOOKUP($A304,Casalta!$A:$AE,6,0)</f>
        <v>#N/A</v>
      </c>
      <c r="H304" s="98" t="e">
        <f ca="1">+VLOOKUP($A304,Casalta!$A:$AE,18,0)</f>
        <v>#N/A</v>
      </c>
      <c r="I304" s="98" t="e">
        <f ca="1">+VLOOKUP($A304,Casalta!$A:$AE,19,0)</f>
        <v>#N/A</v>
      </c>
      <c r="J304" s="98" t="e">
        <f ca="1">+VLOOKUP($A304,Casalta!$A:$AE,20,0)</f>
        <v>#N/A</v>
      </c>
      <c r="K304" s="100" t="e">
        <f ca="1">+VLOOKUP($A304,Casalta!$A:$AE,10,0)</f>
        <v>#N/A</v>
      </c>
      <c r="L304" s="100" t="e">
        <f ca="1">+VLOOKUP($A304,Casalta!$A:$AE,14,0)</f>
        <v>#N/A</v>
      </c>
      <c r="M304" s="98" t="e">
        <f ca="1">+VLOOKUP($A304,Casalta!$A:$AE,9,0)</f>
        <v>#N/A</v>
      </c>
      <c r="N304" s="98" t="e">
        <f ca="1">+VLOOKUP($A304,Casalta!$A:$AE,23,0)</f>
        <v>#N/A</v>
      </c>
      <c r="O304" s="98" t="e">
        <f ca="1">+VLOOKUP($A304,Casalta!$A:$AE,25,0)</f>
        <v>#N/A</v>
      </c>
      <c r="P304" s="101" t="e">
        <f ca="1">+VLOOKUP($A304,Casalta!$A:$AE,26,0)</f>
        <v>#N/A</v>
      </c>
      <c r="Q304" s="101" t="e">
        <f ca="1">+VLOOKUP($A304,Casalta!$A:$AE,27,0)</f>
        <v>#N/A</v>
      </c>
      <c r="R304" s="98" t="e">
        <f ca="1">+VLOOKUP($A304,Casalta!$A:$AE,28,0)</f>
        <v>#N/A</v>
      </c>
      <c r="S304" s="103" t="e">
        <f ca="1">+VLOOKUP($A304,Casalta!$A:$AE,29,0)</f>
        <v>#N/A</v>
      </c>
      <c r="T304" s="98" t="str">
        <f ca="1">IFERROR(VLOOKUP($A304,Casalta!$A:$AE,31,0),"")</f>
        <v/>
      </c>
      <c r="U304" s="98" t="e">
        <f ca="1">+VLOOKUP(C304,ZAP!A$2:D397,4,0)</f>
        <v>#N/A</v>
      </c>
      <c r="V304" s="103" t="e">
        <f t="shared" ca="1" si="8"/>
        <v>#N/A</v>
      </c>
      <c r="W304" s="103"/>
      <c r="X304" s="97" t="e">
        <f t="shared" ca="1" si="9"/>
        <v>#N/A</v>
      </c>
    </row>
    <row r="305" spans="1:24" x14ac:dyDescent="0.25">
      <c r="A305" s="98">
        <v>300</v>
      </c>
      <c r="B305" s="124">
        <f ca="1">COUNTIF(Casalta!A:A,Rank!A305)</f>
        <v>0</v>
      </c>
      <c r="C305" s="98" t="e">
        <f ca="1">+VLOOKUP($A305,Casalta!A:C,2,0)</f>
        <v>#N/A</v>
      </c>
      <c r="D305" s="99" t="e">
        <f ca="1">+VLOOKUP($A305,Casalta!$A:$AE,3,0)</f>
        <v>#N/A</v>
      </c>
      <c r="E305" s="99" t="e">
        <f ca="1">+VLOOKUP($A305,Casalta!$A:$AE,4,0)</f>
        <v>#N/A</v>
      </c>
      <c r="F305" s="99" t="e">
        <f ca="1">+VLOOKUP($A305,Casalta!$A:$AE,7,0)</f>
        <v>#N/A</v>
      </c>
      <c r="G305" s="99" t="e">
        <f ca="1">+VLOOKUP($A305,Casalta!$A:$AE,6,0)</f>
        <v>#N/A</v>
      </c>
      <c r="H305" s="98" t="e">
        <f ca="1">+VLOOKUP($A305,Casalta!$A:$AE,18,0)</f>
        <v>#N/A</v>
      </c>
      <c r="I305" s="98" t="e">
        <f ca="1">+VLOOKUP($A305,Casalta!$A:$AE,19,0)</f>
        <v>#N/A</v>
      </c>
      <c r="J305" s="98" t="e">
        <f ca="1">+VLOOKUP($A305,Casalta!$A:$AE,20,0)</f>
        <v>#N/A</v>
      </c>
      <c r="K305" s="100" t="e">
        <f ca="1">+VLOOKUP($A305,Casalta!$A:$AE,10,0)</f>
        <v>#N/A</v>
      </c>
      <c r="L305" s="100" t="e">
        <f ca="1">+VLOOKUP($A305,Casalta!$A:$AE,14,0)</f>
        <v>#N/A</v>
      </c>
      <c r="M305" s="98" t="e">
        <f ca="1">+VLOOKUP($A305,Casalta!$A:$AE,9,0)</f>
        <v>#N/A</v>
      </c>
      <c r="N305" s="98" t="e">
        <f ca="1">+VLOOKUP($A305,Casalta!$A:$AE,23,0)</f>
        <v>#N/A</v>
      </c>
      <c r="O305" s="98" t="e">
        <f ca="1">+VLOOKUP($A305,Casalta!$A:$AE,25,0)</f>
        <v>#N/A</v>
      </c>
      <c r="P305" s="101" t="e">
        <f ca="1">+VLOOKUP($A305,Casalta!$A:$AE,26,0)</f>
        <v>#N/A</v>
      </c>
      <c r="Q305" s="101" t="e">
        <f ca="1">+VLOOKUP($A305,Casalta!$A:$AE,27,0)</f>
        <v>#N/A</v>
      </c>
      <c r="R305" s="98" t="e">
        <f ca="1">+VLOOKUP($A305,Casalta!$A:$AE,28,0)</f>
        <v>#N/A</v>
      </c>
      <c r="S305" s="103" t="e">
        <f ca="1">+VLOOKUP($A305,Casalta!$A:$AE,29,0)</f>
        <v>#N/A</v>
      </c>
      <c r="T305" s="98" t="str">
        <f ca="1">IFERROR(VLOOKUP($A305,Casalta!$A:$AE,31,0),"")</f>
        <v/>
      </c>
      <c r="U305" s="98" t="e">
        <f ca="1">+VLOOKUP(C305,ZAP!A$2:D398,4,0)</f>
        <v>#N/A</v>
      </c>
      <c r="V305" s="103" t="e">
        <f t="shared" ca="1" si="8"/>
        <v>#N/A</v>
      </c>
      <c r="W305" s="103"/>
      <c r="X305" s="97" t="e">
        <f t="shared" ca="1" si="9"/>
        <v>#N/A</v>
      </c>
    </row>
    <row r="306" spans="1:24" x14ac:dyDescent="0.25">
      <c r="A306" s="98">
        <v>301</v>
      </c>
      <c r="B306" s="124">
        <f ca="1">COUNTIF(Casalta!A:A,Rank!A306)</f>
        <v>0</v>
      </c>
      <c r="C306" s="98" t="e">
        <f ca="1">+VLOOKUP($A306,Casalta!A:C,2,0)</f>
        <v>#N/A</v>
      </c>
      <c r="D306" s="99" t="e">
        <f ca="1">+VLOOKUP($A306,Casalta!$A:$AE,3,0)</f>
        <v>#N/A</v>
      </c>
      <c r="E306" s="99" t="e">
        <f ca="1">+VLOOKUP($A306,Casalta!$A:$AE,4,0)</f>
        <v>#N/A</v>
      </c>
      <c r="F306" s="99" t="e">
        <f ca="1">+VLOOKUP($A306,Casalta!$A:$AE,7,0)</f>
        <v>#N/A</v>
      </c>
      <c r="G306" s="99" t="e">
        <f ca="1">+VLOOKUP($A306,Casalta!$A:$AE,6,0)</f>
        <v>#N/A</v>
      </c>
      <c r="H306" s="98" t="e">
        <f ca="1">+VLOOKUP($A306,Casalta!$A:$AE,18,0)</f>
        <v>#N/A</v>
      </c>
      <c r="I306" s="98" t="e">
        <f ca="1">+VLOOKUP($A306,Casalta!$A:$AE,19,0)</f>
        <v>#N/A</v>
      </c>
      <c r="J306" s="98" t="e">
        <f ca="1">+VLOOKUP($A306,Casalta!$A:$AE,20,0)</f>
        <v>#N/A</v>
      </c>
      <c r="K306" s="100" t="e">
        <f ca="1">+VLOOKUP($A306,Casalta!$A:$AE,10,0)</f>
        <v>#N/A</v>
      </c>
      <c r="L306" s="100" t="e">
        <f ca="1">+VLOOKUP($A306,Casalta!$A:$AE,14,0)</f>
        <v>#N/A</v>
      </c>
      <c r="M306" s="98" t="e">
        <f ca="1">+VLOOKUP($A306,Casalta!$A:$AE,9,0)</f>
        <v>#N/A</v>
      </c>
      <c r="N306" s="98" t="e">
        <f ca="1">+VLOOKUP($A306,Casalta!$A:$AE,23,0)</f>
        <v>#N/A</v>
      </c>
      <c r="O306" s="98" t="e">
        <f ca="1">+VLOOKUP($A306,Casalta!$A:$AE,25,0)</f>
        <v>#N/A</v>
      </c>
      <c r="P306" s="101" t="e">
        <f ca="1">+VLOOKUP($A306,Casalta!$A:$AE,26,0)</f>
        <v>#N/A</v>
      </c>
      <c r="Q306" s="101" t="e">
        <f ca="1">+VLOOKUP($A306,Casalta!$A:$AE,27,0)</f>
        <v>#N/A</v>
      </c>
      <c r="R306" s="98" t="e">
        <f ca="1">+VLOOKUP($A306,Casalta!$A:$AE,28,0)</f>
        <v>#N/A</v>
      </c>
      <c r="S306" s="103" t="e">
        <f ca="1">+VLOOKUP($A306,Casalta!$A:$AE,29,0)</f>
        <v>#N/A</v>
      </c>
      <c r="T306" s="98" t="str">
        <f ca="1">IFERROR(VLOOKUP($A306,Casalta!$A:$AE,31,0),"")</f>
        <v/>
      </c>
      <c r="U306" s="98" t="e">
        <f ca="1">+VLOOKUP(C306,ZAP!A$2:D399,4,0)</f>
        <v>#N/A</v>
      </c>
      <c r="V306" s="103" t="e">
        <f t="shared" ca="1" si="8"/>
        <v>#N/A</v>
      </c>
      <c r="W306" s="103"/>
      <c r="X306" s="97" t="e">
        <f t="shared" ca="1" si="9"/>
        <v>#N/A</v>
      </c>
    </row>
    <row r="307" spans="1:24" x14ac:dyDescent="0.25">
      <c r="A307" s="98">
        <v>302</v>
      </c>
      <c r="B307" s="124">
        <f ca="1">COUNTIF(Casalta!A:A,Rank!A307)</f>
        <v>0</v>
      </c>
      <c r="C307" s="98" t="e">
        <f ca="1">+VLOOKUP($A307,Casalta!A:C,2,0)</f>
        <v>#N/A</v>
      </c>
      <c r="D307" s="99" t="e">
        <f ca="1">+VLOOKUP($A307,Casalta!$A:$AE,3,0)</f>
        <v>#N/A</v>
      </c>
      <c r="E307" s="99" t="e">
        <f ca="1">+VLOOKUP($A307,Casalta!$A:$AE,4,0)</f>
        <v>#N/A</v>
      </c>
      <c r="F307" s="99" t="e">
        <f ca="1">+VLOOKUP($A307,Casalta!$A:$AE,7,0)</f>
        <v>#N/A</v>
      </c>
      <c r="G307" s="99" t="e">
        <f ca="1">+VLOOKUP($A307,Casalta!$A:$AE,6,0)</f>
        <v>#N/A</v>
      </c>
      <c r="H307" s="98" t="e">
        <f ca="1">+VLOOKUP($A307,Casalta!$A:$AE,18,0)</f>
        <v>#N/A</v>
      </c>
      <c r="I307" s="98" t="e">
        <f ca="1">+VLOOKUP($A307,Casalta!$A:$AE,19,0)</f>
        <v>#N/A</v>
      </c>
      <c r="J307" s="98" t="e">
        <f ca="1">+VLOOKUP($A307,Casalta!$A:$AE,20,0)</f>
        <v>#N/A</v>
      </c>
      <c r="K307" s="100" t="e">
        <f ca="1">+VLOOKUP($A307,Casalta!$A:$AE,10,0)</f>
        <v>#N/A</v>
      </c>
      <c r="L307" s="100" t="e">
        <f ca="1">+VLOOKUP($A307,Casalta!$A:$AE,14,0)</f>
        <v>#N/A</v>
      </c>
      <c r="M307" s="98" t="e">
        <f ca="1">+VLOOKUP($A307,Casalta!$A:$AE,9,0)</f>
        <v>#N/A</v>
      </c>
      <c r="N307" s="98" t="e">
        <f ca="1">+VLOOKUP($A307,Casalta!$A:$AE,23,0)</f>
        <v>#N/A</v>
      </c>
      <c r="O307" s="98" t="e">
        <f ca="1">+VLOOKUP($A307,Casalta!$A:$AE,25,0)</f>
        <v>#N/A</v>
      </c>
      <c r="P307" s="101" t="e">
        <f ca="1">+VLOOKUP($A307,Casalta!$A:$AE,26,0)</f>
        <v>#N/A</v>
      </c>
      <c r="Q307" s="101" t="e">
        <f ca="1">+VLOOKUP($A307,Casalta!$A:$AE,27,0)</f>
        <v>#N/A</v>
      </c>
      <c r="R307" s="98" t="e">
        <f ca="1">+VLOOKUP($A307,Casalta!$A:$AE,28,0)</f>
        <v>#N/A</v>
      </c>
      <c r="S307" s="103" t="e">
        <f ca="1">+VLOOKUP($A307,Casalta!$A:$AE,29,0)</f>
        <v>#N/A</v>
      </c>
      <c r="T307" s="98" t="str">
        <f ca="1">IFERROR(VLOOKUP($A307,Casalta!$A:$AE,31,0),"")</f>
        <v/>
      </c>
      <c r="U307" s="98" t="e">
        <f ca="1">+VLOOKUP(C307,ZAP!A$2:D400,4,0)</f>
        <v>#N/A</v>
      </c>
      <c r="V307" s="103" t="e">
        <f t="shared" ca="1" si="8"/>
        <v>#N/A</v>
      </c>
      <c r="W307" s="103"/>
      <c r="X307" s="97" t="e">
        <f t="shared" ca="1" si="9"/>
        <v>#N/A</v>
      </c>
    </row>
    <row r="308" spans="1:24" x14ac:dyDescent="0.25">
      <c r="A308" s="98">
        <v>303</v>
      </c>
      <c r="B308" s="124">
        <f ca="1">COUNTIF(Casalta!A:A,Rank!A308)</f>
        <v>0</v>
      </c>
      <c r="C308" s="98" t="e">
        <f ca="1">+VLOOKUP($A308,Casalta!A:C,2,0)</f>
        <v>#N/A</v>
      </c>
      <c r="D308" s="99" t="e">
        <f ca="1">+VLOOKUP($A308,Casalta!$A:$AE,3,0)</f>
        <v>#N/A</v>
      </c>
      <c r="E308" s="99" t="e">
        <f ca="1">+VLOOKUP($A308,Casalta!$A:$AE,4,0)</f>
        <v>#N/A</v>
      </c>
      <c r="F308" s="99" t="e">
        <f ca="1">+VLOOKUP($A308,Casalta!$A:$AE,7,0)</f>
        <v>#N/A</v>
      </c>
      <c r="G308" s="99" t="e">
        <f ca="1">+VLOOKUP($A308,Casalta!$A:$AE,6,0)</f>
        <v>#N/A</v>
      </c>
      <c r="H308" s="98" t="e">
        <f ca="1">+VLOOKUP($A308,Casalta!$A:$AE,18,0)</f>
        <v>#N/A</v>
      </c>
      <c r="I308" s="98" t="e">
        <f ca="1">+VLOOKUP($A308,Casalta!$A:$AE,19,0)</f>
        <v>#N/A</v>
      </c>
      <c r="J308" s="98" t="e">
        <f ca="1">+VLOOKUP($A308,Casalta!$A:$AE,20,0)</f>
        <v>#N/A</v>
      </c>
      <c r="K308" s="100" t="e">
        <f ca="1">+VLOOKUP($A308,Casalta!$A:$AE,10,0)</f>
        <v>#N/A</v>
      </c>
      <c r="L308" s="100" t="e">
        <f ca="1">+VLOOKUP($A308,Casalta!$A:$AE,14,0)</f>
        <v>#N/A</v>
      </c>
      <c r="M308" s="98" t="e">
        <f ca="1">+VLOOKUP($A308,Casalta!$A:$AE,9,0)</f>
        <v>#N/A</v>
      </c>
      <c r="N308" s="98" t="e">
        <f ca="1">+VLOOKUP($A308,Casalta!$A:$AE,23,0)</f>
        <v>#N/A</v>
      </c>
      <c r="O308" s="98" t="e">
        <f ca="1">+VLOOKUP($A308,Casalta!$A:$AE,25,0)</f>
        <v>#N/A</v>
      </c>
      <c r="P308" s="101" t="e">
        <f ca="1">+VLOOKUP($A308,Casalta!$A:$AE,26,0)</f>
        <v>#N/A</v>
      </c>
      <c r="Q308" s="101" t="e">
        <f ca="1">+VLOOKUP($A308,Casalta!$A:$AE,27,0)</f>
        <v>#N/A</v>
      </c>
      <c r="R308" s="98" t="e">
        <f ca="1">+VLOOKUP($A308,Casalta!$A:$AE,28,0)</f>
        <v>#N/A</v>
      </c>
      <c r="S308" s="103" t="e">
        <f ca="1">+VLOOKUP($A308,Casalta!$A:$AE,29,0)</f>
        <v>#N/A</v>
      </c>
      <c r="T308" s="98" t="str">
        <f ca="1">IFERROR(VLOOKUP($A308,Casalta!$A:$AE,31,0),"")</f>
        <v/>
      </c>
      <c r="U308" s="98" t="e">
        <f ca="1">+VLOOKUP(C308,ZAP!A$2:D401,4,0)</f>
        <v>#N/A</v>
      </c>
      <c r="V308" s="103" t="e">
        <f t="shared" ca="1" si="8"/>
        <v>#N/A</v>
      </c>
      <c r="W308" s="103"/>
      <c r="X308" s="97" t="e">
        <f t="shared" ca="1" si="9"/>
        <v>#N/A</v>
      </c>
    </row>
    <row r="309" spans="1:24" x14ac:dyDescent="0.25">
      <c r="A309" s="98">
        <v>304</v>
      </c>
      <c r="B309" s="124">
        <f ca="1">COUNTIF(Casalta!A:A,Rank!A309)</f>
        <v>0</v>
      </c>
      <c r="C309" s="98" t="e">
        <f ca="1">+VLOOKUP($A309,Casalta!A:C,2,0)</f>
        <v>#N/A</v>
      </c>
      <c r="D309" s="99" t="e">
        <f ca="1">+VLOOKUP($A309,Casalta!$A:$AE,3,0)</f>
        <v>#N/A</v>
      </c>
      <c r="E309" s="99" t="e">
        <f ca="1">+VLOOKUP($A309,Casalta!$A:$AE,4,0)</f>
        <v>#N/A</v>
      </c>
      <c r="F309" s="99" t="e">
        <f ca="1">+VLOOKUP($A309,Casalta!$A:$AE,7,0)</f>
        <v>#N/A</v>
      </c>
      <c r="G309" s="99" t="e">
        <f ca="1">+VLOOKUP($A309,Casalta!$A:$AE,6,0)</f>
        <v>#N/A</v>
      </c>
      <c r="H309" s="98" t="e">
        <f ca="1">+VLOOKUP($A309,Casalta!$A:$AE,18,0)</f>
        <v>#N/A</v>
      </c>
      <c r="I309" s="98" t="e">
        <f ca="1">+VLOOKUP($A309,Casalta!$A:$AE,19,0)</f>
        <v>#N/A</v>
      </c>
      <c r="J309" s="98" t="e">
        <f ca="1">+VLOOKUP($A309,Casalta!$A:$AE,20,0)</f>
        <v>#N/A</v>
      </c>
      <c r="K309" s="100" t="e">
        <f ca="1">+VLOOKUP($A309,Casalta!$A:$AE,10,0)</f>
        <v>#N/A</v>
      </c>
      <c r="L309" s="100" t="e">
        <f ca="1">+VLOOKUP($A309,Casalta!$A:$AE,14,0)</f>
        <v>#N/A</v>
      </c>
      <c r="M309" s="98" t="e">
        <f ca="1">+VLOOKUP($A309,Casalta!$A:$AE,9,0)</f>
        <v>#N/A</v>
      </c>
      <c r="N309" s="98" t="e">
        <f ca="1">+VLOOKUP($A309,Casalta!$A:$AE,23,0)</f>
        <v>#N/A</v>
      </c>
      <c r="O309" s="98" t="e">
        <f ca="1">+VLOOKUP($A309,Casalta!$A:$AE,25,0)</f>
        <v>#N/A</v>
      </c>
      <c r="P309" s="101" t="e">
        <f ca="1">+VLOOKUP($A309,Casalta!$A:$AE,26,0)</f>
        <v>#N/A</v>
      </c>
      <c r="Q309" s="101" t="e">
        <f ca="1">+VLOOKUP($A309,Casalta!$A:$AE,27,0)</f>
        <v>#N/A</v>
      </c>
      <c r="R309" s="98" t="e">
        <f ca="1">+VLOOKUP($A309,Casalta!$A:$AE,28,0)</f>
        <v>#N/A</v>
      </c>
      <c r="S309" s="103" t="e">
        <f ca="1">+VLOOKUP($A309,Casalta!$A:$AE,29,0)</f>
        <v>#N/A</v>
      </c>
      <c r="T309" s="98" t="str">
        <f ca="1">IFERROR(VLOOKUP($A309,Casalta!$A:$AE,31,0),"")</f>
        <v/>
      </c>
      <c r="U309" s="98" t="e">
        <f ca="1">+VLOOKUP(C309,ZAP!A$2:D402,4,0)</f>
        <v>#N/A</v>
      </c>
      <c r="V309" s="103" t="e">
        <f t="shared" ca="1" si="8"/>
        <v>#N/A</v>
      </c>
      <c r="W309" s="103"/>
      <c r="X309" s="97" t="e">
        <f t="shared" ca="1" si="9"/>
        <v>#N/A</v>
      </c>
    </row>
    <row r="310" spans="1:24" x14ac:dyDescent="0.25">
      <c r="A310" s="98">
        <v>305</v>
      </c>
      <c r="B310" s="124">
        <f ca="1">COUNTIF(Casalta!A:A,Rank!A310)</f>
        <v>0</v>
      </c>
      <c r="C310" s="98" t="e">
        <f ca="1">+VLOOKUP($A310,Casalta!A:C,2,0)</f>
        <v>#N/A</v>
      </c>
      <c r="D310" s="99" t="e">
        <f ca="1">+VLOOKUP($A310,Casalta!$A:$AE,3,0)</f>
        <v>#N/A</v>
      </c>
      <c r="E310" s="99" t="e">
        <f ca="1">+VLOOKUP($A310,Casalta!$A:$AE,4,0)</f>
        <v>#N/A</v>
      </c>
      <c r="F310" s="99" t="e">
        <f ca="1">+VLOOKUP($A310,Casalta!$A:$AE,7,0)</f>
        <v>#N/A</v>
      </c>
      <c r="G310" s="99" t="e">
        <f ca="1">+VLOOKUP($A310,Casalta!$A:$AE,6,0)</f>
        <v>#N/A</v>
      </c>
      <c r="H310" s="98" t="e">
        <f ca="1">+VLOOKUP($A310,Casalta!$A:$AE,18,0)</f>
        <v>#N/A</v>
      </c>
      <c r="I310" s="98" t="e">
        <f ca="1">+VLOOKUP($A310,Casalta!$A:$AE,19,0)</f>
        <v>#N/A</v>
      </c>
      <c r="J310" s="98" t="e">
        <f ca="1">+VLOOKUP($A310,Casalta!$A:$AE,20,0)</f>
        <v>#N/A</v>
      </c>
      <c r="K310" s="100" t="e">
        <f ca="1">+VLOOKUP($A310,Casalta!$A:$AE,10,0)</f>
        <v>#N/A</v>
      </c>
      <c r="L310" s="100" t="e">
        <f ca="1">+VLOOKUP($A310,Casalta!$A:$AE,14,0)</f>
        <v>#N/A</v>
      </c>
      <c r="M310" s="98" t="e">
        <f ca="1">+VLOOKUP($A310,Casalta!$A:$AE,9,0)</f>
        <v>#N/A</v>
      </c>
      <c r="N310" s="98" t="e">
        <f ca="1">+VLOOKUP($A310,Casalta!$A:$AE,23,0)</f>
        <v>#N/A</v>
      </c>
      <c r="O310" s="98" t="e">
        <f ca="1">+VLOOKUP($A310,Casalta!$A:$AE,25,0)</f>
        <v>#N/A</v>
      </c>
      <c r="P310" s="101" t="e">
        <f ca="1">+VLOOKUP($A310,Casalta!$A:$AE,26,0)</f>
        <v>#N/A</v>
      </c>
      <c r="Q310" s="101" t="e">
        <f ca="1">+VLOOKUP($A310,Casalta!$A:$AE,27,0)</f>
        <v>#N/A</v>
      </c>
      <c r="R310" s="98" t="e">
        <f ca="1">+VLOOKUP($A310,Casalta!$A:$AE,28,0)</f>
        <v>#N/A</v>
      </c>
      <c r="S310" s="103" t="e">
        <f ca="1">+VLOOKUP($A310,Casalta!$A:$AE,29,0)</f>
        <v>#N/A</v>
      </c>
      <c r="T310" s="98" t="str">
        <f ca="1">IFERROR(VLOOKUP($A310,Casalta!$A:$AE,31,0),"")</f>
        <v/>
      </c>
      <c r="U310" s="98" t="e">
        <f ca="1">+VLOOKUP(C310,ZAP!A$2:D403,4,0)</f>
        <v>#N/A</v>
      </c>
      <c r="V310" s="103" t="e">
        <f t="shared" ca="1" si="8"/>
        <v>#N/A</v>
      </c>
      <c r="W310" s="103"/>
      <c r="X310" s="97" t="e">
        <f t="shared" ca="1" si="9"/>
        <v>#N/A</v>
      </c>
    </row>
    <row r="311" spans="1:24" x14ac:dyDescent="0.25">
      <c r="A311" s="98">
        <v>306</v>
      </c>
      <c r="B311" s="124">
        <f ca="1">COUNTIF(Casalta!A:A,Rank!A311)</f>
        <v>0</v>
      </c>
      <c r="C311" s="98" t="e">
        <f ca="1">+VLOOKUP($A311,Casalta!A:C,2,0)</f>
        <v>#N/A</v>
      </c>
      <c r="D311" s="99" t="e">
        <f ca="1">+VLOOKUP($A311,Casalta!$A:$AE,3,0)</f>
        <v>#N/A</v>
      </c>
      <c r="E311" s="99" t="e">
        <f ca="1">+VLOOKUP($A311,Casalta!$A:$AE,4,0)</f>
        <v>#N/A</v>
      </c>
      <c r="F311" s="99" t="e">
        <f ca="1">+VLOOKUP($A311,Casalta!$A:$AE,7,0)</f>
        <v>#N/A</v>
      </c>
      <c r="G311" s="99" t="e">
        <f ca="1">+VLOOKUP($A311,Casalta!$A:$AE,6,0)</f>
        <v>#N/A</v>
      </c>
      <c r="H311" s="98" t="e">
        <f ca="1">+VLOOKUP($A311,Casalta!$A:$AE,18,0)</f>
        <v>#N/A</v>
      </c>
      <c r="I311" s="98" t="e">
        <f ca="1">+VLOOKUP($A311,Casalta!$A:$AE,19,0)</f>
        <v>#N/A</v>
      </c>
      <c r="J311" s="98" t="e">
        <f ca="1">+VLOOKUP($A311,Casalta!$A:$AE,20,0)</f>
        <v>#N/A</v>
      </c>
      <c r="K311" s="100" t="e">
        <f ca="1">+VLOOKUP($A311,Casalta!$A:$AE,10,0)</f>
        <v>#N/A</v>
      </c>
      <c r="L311" s="100" t="e">
        <f ca="1">+VLOOKUP($A311,Casalta!$A:$AE,14,0)</f>
        <v>#N/A</v>
      </c>
      <c r="M311" s="98" t="e">
        <f ca="1">+VLOOKUP($A311,Casalta!$A:$AE,9,0)</f>
        <v>#N/A</v>
      </c>
      <c r="N311" s="98" t="e">
        <f ca="1">+VLOOKUP($A311,Casalta!$A:$AE,23,0)</f>
        <v>#N/A</v>
      </c>
      <c r="O311" s="98" t="e">
        <f ca="1">+VLOOKUP($A311,Casalta!$A:$AE,25,0)</f>
        <v>#N/A</v>
      </c>
      <c r="P311" s="101" t="e">
        <f ca="1">+VLOOKUP($A311,Casalta!$A:$AE,26,0)</f>
        <v>#N/A</v>
      </c>
      <c r="Q311" s="101" t="e">
        <f ca="1">+VLOOKUP($A311,Casalta!$A:$AE,27,0)</f>
        <v>#N/A</v>
      </c>
      <c r="R311" s="98" t="e">
        <f ca="1">+VLOOKUP($A311,Casalta!$A:$AE,28,0)</f>
        <v>#N/A</v>
      </c>
      <c r="S311" s="103" t="e">
        <f ca="1">+VLOOKUP($A311,Casalta!$A:$AE,29,0)</f>
        <v>#N/A</v>
      </c>
      <c r="T311" s="98" t="str">
        <f ca="1">IFERROR(VLOOKUP($A311,Casalta!$A:$AE,31,0),"")</f>
        <v/>
      </c>
      <c r="U311" s="98" t="e">
        <f ca="1">+VLOOKUP(C311,ZAP!A$2:D404,4,0)</f>
        <v>#N/A</v>
      </c>
      <c r="V311" s="103" t="e">
        <f t="shared" ca="1" si="8"/>
        <v>#N/A</v>
      </c>
      <c r="W311" s="103"/>
      <c r="X311" s="97" t="e">
        <f t="shared" ca="1" si="9"/>
        <v>#N/A</v>
      </c>
    </row>
    <row r="312" spans="1:24" x14ac:dyDescent="0.25">
      <c r="A312" s="98">
        <v>307</v>
      </c>
      <c r="B312" s="124">
        <f ca="1">COUNTIF(Casalta!A:A,Rank!A312)</f>
        <v>0</v>
      </c>
      <c r="C312" s="98" t="e">
        <f ca="1">+VLOOKUP($A312,Casalta!A:C,2,0)</f>
        <v>#N/A</v>
      </c>
      <c r="D312" s="99" t="e">
        <f ca="1">+VLOOKUP($A312,Casalta!$A:$AE,3,0)</f>
        <v>#N/A</v>
      </c>
      <c r="E312" s="99" t="e">
        <f ca="1">+VLOOKUP($A312,Casalta!$A:$AE,4,0)</f>
        <v>#N/A</v>
      </c>
      <c r="F312" s="99" t="e">
        <f ca="1">+VLOOKUP($A312,Casalta!$A:$AE,7,0)</f>
        <v>#N/A</v>
      </c>
      <c r="G312" s="99" t="e">
        <f ca="1">+VLOOKUP($A312,Casalta!$A:$AE,6,0)</f>
        <v>#N/A</v>
      </c>
      <c r="H312" s="98" t="e">
        <f ca="1">+VLOOKUP($A312,Casalta!$A:$AE,18,0)</f>
        <v>#N/A</v>
      </c>
      <c r="I312" s="98" t="e">
        <f ca="1">+VLOOKUP($A312,Casalta!$A:$AE,19,0)</f>
        <v>#N/A</v>
      </c>
      <c r="J312" s="98" t="e">
        <f ca="1">+VLOOKUP($A312,Casalta!$A:$AE,20,0)</f>
        <v>#N/A</v>
      </c>
      <c r="K312" s="100" t="e">
        <f ca="1">+VLOOKUP($A312,Casalta!$A:$AE,10,0)</f>
        <v>#N/A</v>
      </c>
      <c r="L312" s="100" t="e">
        <f ca="1">+VLOOKUP($A312,Casalta!$A:$AE,14,0)</f>
        <v>#N/A</v>
      </c>
      <c r="M312" s="98" t="e">
        <f ca="1">+VLOOKUP($A312,Casalta!$A:$AE,9,0)</f>
        <v>#N/A</v>
      </c>
      <c r="N312" s="98" t="e">
        <f ca="1">+VLOOKUP($A312,Casalta!$A:$AE,23,0)</f>
        <v>#N/A</v>
      </c>
      <c r="O312" s="98" t="e">
        <f ca="1">+VLOOKUP($A312,Casalta!$A:$AE,25,0)</f>
        <v>#N/A</v>
      </c>
      <c r="P312" s="101" t="e">
        <f ca="1">+VLOOKUP($A312,Casalta!$A:$AE,26,0)</f>
        <v>#N/A</v>
      </c>
      <c r="Q312" s="101" t="e">
        <f ca="1">+VLOOKUP($A312,Casalta!$A:$AE,27,0)</f>
        <v>#N/A</v>
      </c>
      <c r="R312" s="98" t="e">
        <f ca="1">+VLOOKUP($A312,Casalta!$A:$AE,28,0)</f>
        <v>#N/A</v>
      </c>
      <c r="S312" s="103" t="e">
        <f ca="1">+VLOOKUP($A312,Casalta!$A:$AE,29,0)</f>
        <v>#N/A</v>
      </c>
      <c r="T312" s="98" t="str">
        <f ca="1">IFERROR(VLOOKUP($A312,Casalta!$A:$AE,31,0),"")</f>
        <v/>
      </c>
      <c r="U312" s="98" t="e">
        <f ca="1">+VLOOKUP(C312,ZAP!A$2:D405,4,0)</f>
        <v>#N/A</v>
      </c>
      <c r="V312" s="103" t="e">
        <f t="shared" ca="1" si="8"/>
        <v>#N/A</v>
      </c>
      <c r="W312" s="103"/>
      <c r="X312" s="97" t="e">
        <f t="shared" ca="1" si="9"/>
        <v>#N/A</v>
      </c>
    </row>
    <row r="313" spans="1:24" x14ac:dyDescent="0.25">
      <c r="A313" s="98">
        <v>308</v>
      </c>
      <c r="B313" s="124">
        <f ca="1">COUNTIF(Casalta!A:A,Rank!A313)</f>
        <v>0</v>
      </c>
      <c r="C313" s="98" t="e">
        <f ca="1">+VLOOKUP($A313,Casalta!A:C,2,0)</f>
        <v>#N/A</v>
      </c>
      <c r="D313" s="99" t="e">
        <f ca="1">+VLOOKUP($A313,Casalta!$A:$AE,3,0)</f>
        <v>#N/A</v>
      </c>
      <c r="E313" s="99" t="e">
        <f ca="1">+VLOOKUP($A313,Casalta!$A:$AE,4,0)</f>
        <v>#N/A</v>
      </c>
      <c r="F313" s="99" t="e">
        <f ca="1">+VLOOKUP($A313,Casalta!$A:$AE,7,0)</f>
        <v>#N/A</v>
      </c>
      <c r="G313" s="99" t="e">
        <f ca="1">+VLOOKUP($A313,Casalta!$A:$AE,6,0)</f>
        <v>#N/A</v>
      </c>
      <c r="H313" s="98" t="e">
        <f ca="1">+VLOOKUP($A313,Casalta!$A:$AE,18,0)</f>
        <v>#N/A</v>
      </c>
      <c r="I313" s="98" t="e">
        <f ca="1">+VLOOKUP($A313,Casalta!$A:$AE,19,0)</f>
        <v>#N/A</v>
      </c>
      <c r="J313" s="98" t="e">
        <f ca="1">+VLOOKUP($A313,Casalta!$A:$AE,20,0)</f>
        <v>#N/A</v>
      </c>
      <c r="K313" s="100" t="e">
        <f ca="1">+VLOOKUP($A313,Casalta!$A:$AE,10,0)</f>
        <v>#N/A</v>
      </c>
      <c r="L313" s="100" t="e">
        <f ca="1">+VLOOKUP($A313,Casalta!$A:$AE,14,0)</f>
        <v>#N/A</v>
      </c>
      <c r="M313" s="98" t="e">
        <f ca="1">+VLOOKUP($A313,Casalta!$A:$AE,9,0)</f>
        <v>#N/A</v>
      </c>
      <c r="N313" s="98" t="e">
        <f ca="1">+VLOOKUP($A313,Casalta!$A:$AE,23,0)</f>
        <v>#N/A</v>
      </c>
      <c r="O313" s="98" t="e">
        <f ca="1">+VLOOKUP($A313,Casalta!$A:$AE,25,0)</f>
        <v>#N/A</v>
      </c>
      <c r="P313" s="101" t="e">
        <f ca="1">+VLOOKUP($A313,Casalta!$A:$AE,26,0)</f>
        <v>#N/A</v>
      </c>
      <c r="Q313" s="101" t="e">
        <f ca="1">+VLOOKUP($A313,Casalta!$A:$AE,27,0)</f>
        <v>#N/A</v>
      </c>
      <c r="R313" s="98" t="e">
        <f ca="1">+VLOOKUP($A313,Casalta!$A:$AE,28,0)</f>
        <v>#N/A</v>
      </c>
      <c r="S313" s="103" t="e">
        <f ca="1">+VLOOKUP($A313,Casalta!$A:$AE,29,0)</f>
        <v>#N/A</v>
      </c>
      <c r="T313" s="98" t="str">
        <f ca="1">IFERROR(VLOOKUP($A313,Casalta!$A:$AE,31,0),"")</f>
        <v/>
      </c>
      <c r="U313" s="98" t="e">
        <f ca="1">+VLOOKUP(C313,ZAP!A$2:D406,4,0)</f>
        <v>#N/A</v>
      </c>
      <c r="V313" s="103" t="e">
        <f t="shared" ca="1" si="8"/>
        <v>#N/A</v>
      </c>
      <c r="W313" s="103"/>
      <c r="X313" s="97" t="e">
        <f t="shared" ca="1" si="9"/>
        <v>#N/A</v>
      </c>
    </row>
    <row r="314" spans="1:24" x14ac:dyDescent="0.25">
      <c r="A314" s="98">
        <v>309</v>
      </c>
      <c r="B314" s="124">
        <f ca="1">COUNTIF(Casalta!A:A,Rank!A314)</f>
        <v>0</v>
      </c>
      <c r="C314" s="98" t="e">
        <f ca="1">+VLOOKUP($A314,Casalta!A:C,2,0)</f>
        <v>#N/A</v>
      </c>
      <c r="D314" s="99" t="e">
        <f ca="1">+VLOOKUP($A314,Casalta!$A:$AE,3,0)</f>
        <v>#N/A</v>
      </c>
      <c r="E314" s="99" t="e">
        <f ca="1">+VLOOKUP($A314,Casalta!$A:$AE,4,0)</f>
        <v>#N/A</v>
      </c>
      <c r="F314" s="99" t="e">
        <f ca="1">+VLOOKUP($A314,Casalta!$A:$AE,7,0)</f>
        <v>#N/A</v>
      </c>
      <c r="G314" s="99" t="e">
        <f ca="1">+VLOOKUP($A314,Casalta!$A:$AE,6,0)</f>
        <v>#N/A</v>
      </c>
      <c r="H314" s="98" t="e">
        <f ca="1">+VLOOKUP($A314,Casalta!$A:$AE,18,0)</f>
        <v>#N/A</v>
      </c>
      <c r="I314" s="98" t="e">
        <f ca="1">+VLOOKUP($A314,Casalta!$A:$AE,19,0)</f>
        <v>#N/A</v>
      </c>
      <c r="J314" s="98" t="e">
        <f ca="1">+VLOOKUP($A314,Casalta!$A:$AE,20,0)</f>
        <v>#N/A</v>
      </c>
      <c r="K314" s="100" t="e">
        <f ca="1">+VLOOKUP($A314,Casalta!$A:$AE,10,0)</f>
        <v>#N/A</v>
      </c>
      <c r="L314" s="100" t="e">
        <f ca="1">+VLOOKUP($A314,Casalta!$A:$AE,14,0)</f>
        <v>#N/A</v>
      </c>
      <c r="M314" s="98" t="e">
        <f ca="1">+VLOOKUP($A314,Casalta!$A:$AE,9,0)</f>
        <v>#N/A</v>
      </c>
      <c r="N314" s="98" t="e">
        <f ca="1">+VLOOKUP($A314,Casalta!$A:$AE,23,0)</f>
        <v>#N/A</v>
      </c>
      <c r="O314" s="98" t="e">
        <f ca="1">+VLOOKUP($A314,Casalta!$A:$AE,25,0)</f>
        <v>#N/A</v>
      </c>
      <c r="P314" s="101" t="e">
        <f ca="1">+VLOOKUP($A314,Casalta!$A:$AE,26,0)</f>
        <v>#N/A</v>
      </c>
      <c r="Q314" s="101" t="e">
        <f ca="1">+VLOOKUP($A314,Casalta!$A:$AE,27,0)</f>
        <v>#N/A</v>
      </c>
      <c r="R314" s="98" t="e">
        <f ca="1">+VLOOKUP($A314,Casalta!$A:$AE,28,0)</f>
        <v>#N/A</v>
      </c>
      <c r="S314" s="103" t="e">
        <f ca="1">+VLOOKUP($A314,Casalta!$A:$AE,29,0)</f>
        <v>#N/A</v>
      </c>
      <c r="T314" s="98" t="str">
        <f ca="1">IFERROR(VLOOKUP($A314,Casalta!$A:$AE,31,0),"")</f>
        <v/>
      </c>
      <c r="U314" s="98" t="e">
        <f ca="1">+VLOOKUP(C314,ZAP!A$2:D407,4,0)</f>
        <v>#N/A</v>
      </c>
      <c r="V314" s="103" t="e">
        <f t="shared" ca="1" si="8"/>
        <v>#N/A</v>
      </c>
      <c r="W314" s="103"/>
      <c r="X314" s="97" t="e">
        <f t="shared" ca="1" si="9"/>
        <v>#N/A</v>
      </c>
    </row>
    <row r="315" spans="1:24" x14ac:dyDescent="0.25">
      <c r="A315" s="98">
        <v>310</v>
      </c>
      <c r="B315" s="124">
        <f ca="1">COUNTIF(Casalta!A:A,Rank!A315)</f>
        <v>0</v>
      </c>
      <c r="C315" s="98" t="e">
        <f ca="1">+VLOOKUP($A315,Casalta!A:C,2,0)</f>
        <v>#N/A</v>
      </c>
      <c r="D315" s="99" t="e">
        <f ca="1">+VLOOKUP($A315,Casalta!$A:$AE,3,0)</f>
        <v>#N/A</v>
      </c>
      <c r="E315" s="99" t="e">
        <f ca="1">+VLOOKUP($A315,Casalta!$A:$AE,4,0)</f>
        <v>#N/A</v>
      </c>
      <c r="F315" s="99" t="e">
        <f ca="1">+VLOOKUP($A315,Casalta!$A:$AE,7,0)</f>
        <v>#N/A</v>
      </c>
      <c r="G315" s="99" t="e">
        <f ca="1">+VLOOKUP($A315,Casalta!$A:$AE,6,0)</f>
        <v>#N/A</v>
      </c>
      <c r="H315" s="98" t="e">
        <f ca="1">+VLOOKUP($A315,Casalta!$A:$AE,18,0)</f>
        <v>#N/A</v>
      </c>
      <c r="I315" s="98" t="e">
        <f ca="1">+VLOOKUP($A315,Casalta!$A:$AE,19,0)</f>
        <v>#N/A</v>
      </c>
      <c r="J315" s="98" t="e">
        <f ca="1">+VLOOKUP($A315,Casalta!$A:$AE,20,0)</f>
        <v>#N/A</v>
      </c>
      <c r="K315" s="100" t="e">
        <f ca="1">+VLOOKUP($A315,Casalta!$A:$AE,10,0)</f>
        <v>#N/A</v>
      </c>
      <c r="L315" s="100" t="e">
        <f ca="1">+VLOOKUP($A315,Casalta!$A:$AE,14,0)</f>
        <v>#N/A</v>
      </c>
      <c r="M315" s="98" t="e">
        <f ca="1">+VLOOKUP($A315,Casalta!$A:$AE,9,0)</f>
        <v>#N/A</v>
      </c>
      <c r="N315" s="98" t="e">
        <f ca="1">+VLOOKUP($A315,Casalta!$A:$AE,23,0)</f>
        <v>#N/A</v>
      </c>
      <c r="O315" s="98" t="e">
        <f ca="1">+VLOOKUP($A315,Casalta!$A:$AE,25,0)</f>
        <v>#N/A</v>
      </c>
      <c r="P315" s="101" t="e">
        <f ca="1">+VLOOKUP($A315,Casalta!$A:$AE,26,0)</f>
        <v>#N/A</v>
      </c>
      <c r="Q315" s="101" t="e">
        <f ca="1">+VLOOKUP($A315,Casalta!$A:$AE,27,0)</f>
        <v>#N/A</v>
      </c>
      <c r="R315" s="98" t="e">
        <f ca="1">+VLOOKUP($A315,Casalta!$A:$AE,28,0)</f>
        <v>#N/A</v>
      </c>
      <c r="S315" s="103" t="e">
        <f ca="1">+VLOOKUP($A315,Casalta!$A:$AE,29,0)</f>
        <v>#N/A</v>
      </c>
      <c r="T315" s="98" t="str">
        <f ca="1">IFERROR(VLOOKUP($A315,Casalta!$A:$AE,31,0),"")</f>
        <v/>
      </c>
      <c r="U315" s="98" t="e">
        <f ca="1">+VLOOKUP(C315,ZAP!A$2:D408,4,0)</f>
        <v>#N/A</v>
      </c>
      <c r="V315" s="103" t="e">
        <f t="shared" ca="1" si="8"/>
        <v>#N/A</v>
      </c>
      <c r="W315" s="103"/>
      <c r="X315" s="97" t="e">
        <f t="shared" ca="1" si="9"/>
        <v>#N/A</v>
      </c>
    </row>
    <row r="316" spans="1:24" x14ac:dyDescent="0.25">
      <c r="A316" s="98">
        <v>311</v>
      </c>
      <c r="B316" s="124">
        <f ca="1">COUNTIF(Casalta!A:A,Rank!A316)</f>
        <v>0</v>
      </c>
      <c r="C316" s="98" t="e">
        <f ca="1">+VLOOKUP($A316,Casalta!A:C,2,0)</f>
        <v>#N/A</v>
      </c>
      <c r="D316" s="99" t="e">
        <f ca="1">+VLOOKUP($A316,Casalta!$A:$AE,3,0)</f>
        <v>#N/A</v>
      </c>
      <c r="E316" s="99" t="e">
        <f ca="1">+VLOOKUP($A316,Casalta!$A:$AE,4,0)</f>
        <v>#N/A</v>
      </c>
      <c r="F316" s="99" t="e">
        <f ca="1">+VLOOKUP($A316,Casalta!$A:$AE,7,0)</f>
        <v>#N/A</v>
      </c>
      <c r="G316" s="99" t="e">
        <f ca="1">+VLOOKUP($A316,Casalta!$A:$AE,6,0)</f>
        <v>#N/A</v>
      </c>
      <c r="H316" s="98" t="e">
        <f ca="1">+VLOOKUP($A316,Casalta!$A:$AE,18,0)</f>
        <v>#N/A</v>
      </c>
      <c r="I316" s="98" t="e">
        <f ca="1">+VLOOKUP($A316,Casalta!$A:$AE,19,0)</f>
        <v>#N/A</v>
      </c>
      <c r="J316" s="98" t="e">
        <f ca="1">+VLOOKUP($A316,Casalta!$A:$AE,20,0)</f>
        <v>#N/A</v>
      </c>
      <c r="K316" s="100" t="e">
        <f ca="1">+VLOOKUP($A316,Casalta!$A:$AE,10,0)</f>
        <v>#N/A</v>
      </c>
      <c r="L316" s="100" t="e">
        <f ca="1">+VLOOKUP($A316,Casalta!$A:$AE,14,0)</f>
        <v>#N/A</v>
      </c>
      <c r="M316" s="98" t="e">
        <f ca="1">+VLOOKUP($A316,Casalta!$A:$AE,9,0)</f>
        <v>#N/A</v>
      </c>
      <c r="N316" s="98" t="e">
        <f ca="1">+VLOOKUP($A316,Casalta!$A:$AE,23,0)</f>
        <v>#N/A</v>
      </c>
      <c r="O316" s="98" t="e">
        <f ca="1">+VLOOKUP($A316,Casalta!$A:$AE,25,0)</f>
        <v>#N/A</v>
      </c>
      <c r="P316" s="101" t="e">
        <f ca="1">+VLOOKUP($A316,Casalta!$A:$AE,26,0)</f>
        <v>#N/A</v>
      </c>
      <c r="Q316" s="101" t="e">
        <f ca="1">+VLOOKUP($A316,Casalta!$A:$AE,27,0)</f>
        <v>#N/A</v>
      </c>
      <c r="R316" s="98" t="e">
        <f ca="1">+VLOOKUP($A316,Casalta!$A:$AE,28,0)</f>
        <v>#N/A</v>
      </c>
      <c r="S316" s="103" t="e">
        <f ca="1">+VLOOKUP($A316,Casalta!$A:$AE,29,0)</f>
        <v>#N/A</v>
      </c>
      <c r="T316" s="98" t="str">
        <f ca="1">IFERROR(VLOOKUP($A316,Casalta!$A:$AE,31,0),"")</f>
        <v/>
      </c>
      <c r="U316" s="98" t="e">
        <f ca="1">+VLOOKUP(C316,ZAP!A$2:D409,4,0)</f>
        <v>#N/A</v>
      </c>
      <c r="V316" s="103" t="e">
        <f t="shared" ca="1" si="8"/>
        <v>#N/A</v>
      </c>
      <c r="W316" s="103"/>
      <c r="X316" s="97" t="e">
        <f t="shared" ca="1" si="9"/>
        <v>#N/A</v>
      </c>
    </row>
    <row r="317" spans="1:24" x14ac:dyDescent="0.25">
      <c r="A317" s="98">
        <v>312</v>
      </c>
      <c r="B317" s="124">
        <f ca="1">COUNTIF(Casalta!A:A,Rank!A317)</f>
        <v>0</v>
      </c>
      <c r="C317" s="98" t="e">
        <f ca="1">+VLOOKUP($A317,Casalta!A:C,2,0)</f>
        <v>#N/A</v>
      </c>
      <c r="D317" s="99" t="e">
        <f ca="1">+VLOOKUP($A317,Casalta!$A:$AE,3,0)</f>
        <v>#N/A</v>
      </c>
      <c r="E317" s="99" t="e">
        <f ca="1">+VLOOKUP($A317,Casalta!$A:$AE,4,0)</f>
        <v>#N/A</v>
      </c>
      <c r="F317" s="99" t="e">
        <f ca="1">+VLOOKUP($A317,Casalta!$A:$AE,7,0)</f>
        <v>#N/A</v>
      </c>
      <c r="G317" s="99" t="e">
        <f ca="1">+VLOOKUP($A317,Casalta!$A:$AE,6,0)</f>
        <v>#N/A</v>
      </c>
      <c r="H317" s="98" t="e">
        <f ca="1">+VLOOKUP($A317,Casalta!$A:$AE,18,0)</f>
        <v>#N/A</v>
      </c>
      <c r="I317" s="98" t="e">
        <f ca="1">+VLOOKUP($A317,Casalta!$A:$AE,19,0)</f>
        <v>#N/A</v>
      </c>
      <c r="J317" s="98" t="e">
        <f ca="1">+VLOOKUP($A317,Casalta!$A:$AE,20,0)</f>
        <v>#N/A</v>
      </c>
      <c r="K317" s="100" t="e">
        <f ca="1">+VLOOKUP($A317,Casalta!$A:$AE,10,0)</f>
        <v>#N/A</v>
      </c>
      <c r="L317" s="100" t="e">
        <f ca="1">+VLOOKUP($A317,Casalta!$A:$AE,14,0)</f>
        <v>#N/A</v>
      </c>
      <c r="M317" s="98" t="e">
        <f ca="1">+VLOOKUP($A317,Casalta!$A:$AE,9,0)</f>
        <v>#N/A</v>
      </c>
      <c r="N317" s="98" t="e">
        <f ca="1">+VLOOKUP($A317,Casalta!$A:$AE,23,0)</f>
        <v>#N/A</v>
      </c>
      <c r="O317" s="98" t="e">
        <f ca="1">+VLOOKUP($A317,Casalta!$A:$AE,25,0)</f>
        <v>#N/A</v>
      </c>
      <c r="P317" s="101" t="e">
        <f ca="1">+VLOOKUP($A317,Casalta!$A:$AE,26,0)</f>
        <v>#N/A</v>
      </c>
      <c r="Q317" s="101" t="e">
        <f ca="1">+VLOOKUP($A317,Casalta!$A:$AE,27,0)</f>
        <v>#N/A</v>
      </c>
      <c r="R317" s="98" t="e">
        <f ca="1">+VLOOKUP($A317,Casalta!$A:$AE,28,0)</f>
        <v>#N/A</v>
      </c>
      <c r="S317" s="103" t="e">
        <f ca="1">+VLOOKUP($A317,Casalta!$A:$AE,29,0)</f>
        <v>#N/A</v>
      </c>
      <c r="T317" s="98" t="str">
        <f ca="1">IFERROR(VLOOKUP($A317,Casalta!$A:$AE,31,0),"")</f>
        <v/>
      </c>
      <c r="U317" s="98" t="e">
        <f ca="1">+VLOOKUP(C317,ZAP!A$2:D410,4,0)</f>
        <v>#N/A</v>
      </c>
      <c r="V317" s="103" t="e">
        <f t="shared" ca="1" si="8"/>
        <v>#N/A</v>
      </c>
      <c r="W317" s="103"/>
      <c r="X317" s="97" t="e">
        <f t="shared" ca="1" si="9"/>
        <v>#N/A</v>
      </c>
    </row>
    <row r="318" spans="1:24" x14ac:dyDescent="0.25">
      <c r="A318" s="98">
        <v>313</v>
      </c>
      <c r="B318" s="124">
        <f ca="1">COUNTIF(Casalta!A:A,Rank!A318)</f>
        <v>0</v>
      </c>
      <c r="C318" s="98" t="e">
        <f ca="1">+VLOOKUP($A318,Casalta!A:C,2,0)</f>
        <v>#N/A</v>
      </c>
      <c r="D318" s="99" t="e">
        <f ca="1">+VLOOKUP($A318,Casalta!$A:$AE,3,0)</f>
        <v>#N/A</v>
      </c>
      <c r="E318" s="99" t="e">
        <f ca="1">+VLOOKUP($A318,Casalta!$A:$AE,4,0)</f>
        <v>#N/A</v>
      </c>
      <c r="F318" s="99" t="e">
        <f ca="1">+VLOOKUP($A318,Casalta!$A:$AE,7,0)</f>
        <v>#N/A</v>
      </c>
      <c r="G318" s="99" t="e">
        <f ca="1">+VLOOKUP($A318,Casalta!$A:$AE,6,0)</f>
        <v>#N/A</v>
      </c>
      <c r="H318" s="98" t="e">
        <f ca="1">+VLOOKUP($A318,Casalta!$A:$AE,18,0)</f>
        <v>#N/A</v>
      </c>
      <c r="I318" s="98" t="e">
        <f ca="1">+VLOOKUP($A318,Casalta!$A:$AE,19,0)</f>
        <v>#N/A</v>
      </c>
      <c r="J318" s="98" t="e">
        <f ca="1">+VLOOKUP($A318,Casalta!$A:$AE,20,0)</f>
        <v>#N/A</v>
      </c>
      <c r="K318" s="100" t="e">
        <f ca="1">+VLOOKUP($A318,Casalta!$A:$AE,10,0)</f>
        <v>#N/A</v>
      </c>
      <c r="L318" s="100" t="e">
        <f ca="1">+VLOOKUP($A318,Casalta!$A:$AE,14,0)</f>
        <v>#N/A</v>
      </c>
      <c r="M318" s="98" t="e">
        <f ca="1">+VLOOKUP($A318,Casalta!$A:$AE,9,0)</f>
        <v>#N/A</v>
      </c>
      <c r="N318" s="98" t="e">
        <f ca="1">+VLOOKUP($A318,Casalta!$A:$AE,23,0)</f>
        <v>#N/A</v>
      </c>
      <c r="O318" s="98" t="e">
        <f ca="1">+VLOOKUP($A318,Casalta!$A:$AE,25,0)</f>
        <v>#N/A</v>
      </c>
      <c r="P318" s="101" t="e">
        <f ca="1">+VLOOKUP($A318,Casalta!$A:$AE,26,0)</f>
        <v>#N/A</v>
      </c>
      <c r="Q318" s="101" t="e">
        <f ca="1">+VLOOKUP($A318,Casalta!$A:$AE,27,0)</f>
        <v>#N/A</v>
      </c>
      <c r="R318" s="98" t="e">
        <f ca="1">+VLOOKUP($A318,Casalta!$A:$AE,28,0)</f>
        <v>#N/A</v>
      </c>
      <c r="S318" s="103" t="e">
        <f ca="1">+VLOOKUP($A318,Casalta!$A:$AE,29,0)</f>
        <v>#N/A</v>
      </c>
      <c r="T318" s="98" t="str">
        <f ca="1">IFERROR(VLOOKUP($A318,Casalta!$A:$AE,31,0),"")</f>
        <v/>
      </c>
      <c r="U318" s="98" t="e">
        <f ca="1">+VLOOKUP(C318,ZAP!A$2:D411,4,0)</f>
        <v>#N/A</v>
      </c>
      <c r="V318" s="103" t="e">
        <f t="shared" ca="1" si="8"/>
        <v>#N/A</v>
      </c>
      <c r="W318" s="103"/>
      <c r="X318" s="97" t="e">
        <f t="shared" ca="1" si="9"/>
        <v>#N/A</v>
      </c>
    </row>
    <row r="319" spans="1:24" x14ac:dyDescent="0.25">
      <c r="A319" s="98">
        <v>314</v>
      </c>
      <c r="B319" s="124">
        <f ca="1">COUNTIF(Casalta!A:A,Rank!A319)</f>
        <v>0</v>
      </c>
      <c r="C319" s="98" t="e">
        <f ca="1">+VLOOKUP($A319,Casalta!A:C,2,0)</f>
        <v>#N/A</v>
      </c>
      <c r="D319" s="99" t="e">
        <f ca="1">+VLOOKUP($A319,Casalta!$A:$AE,3,0)</f>
        <v>#N/A</v>
      </c>
      <c r="E319" s="99" t="e">
        <f ca="1">+VLOOKUP($A319,Casalta!$A:$AE,4,0)</f>
        <v>#N/A</v>
      </c>
      <c r="F319" s="99" t="e">
        <f ca="1">+VLOOKUP($A319,Casalta!$A:$AE,7,0)</f>
        <v>#N/A</v>
      </c>
      <c r="G319" s="99" t="e">
        <f ca="1">+VLOOKUP($A319,Casalta!$A:$AE,6,0)</f>
        <v>#N/A</v>
      </c>
      <c r="H319" s="98" t="e">
        <f ca="1">+VLOOKUP($A319,Casalta!$A:$AE,18,0)</f>
        <v>#N/A</v>
      </c>
      <c r="I319" s="98" t="e">
        <f ca="1">+VLOOKUP($A319,Casalta!$A:$AE,19,0)</f>
        <v>#N/A</v>
      </c>
      <c r="J319" s="98" t="e">
        <f ca="1">+VLOOKUP($A319,Casalta!$A:$AE,20,0)</f>
        <v>#N/A</v>
      </c>
      <c r="K319" s="100" t="e">
        <f ca="1">+VLOOKUP($A319,Casalta!$A:$AE,10,0)</f>
        <v>#N/A</v>
      </c>
      <c r="L319" s="100" t="e">
        <f ca="1">+VLOOKUP($A319,Casalta!$A:$AE,14,0)</f>
        <v>#N/A</v>
      </c>
      <c r="M319" s="98" t="e">
        <f ca="1">+VLOOKUP($A319,Casalta!$A:$AE,9,0)</f>
        <v>#N/A</v>
      </c>
      <c r="N319" s="98" t="e">
        <f ca="1">+VLOOKUP($A319,Casalta!$A:$AE,23,0)</f>
        <v>#N/A</v>
      </c>
      <c r="O319" s="98" t="e">
        <f ca="1">+VLOOKUP($A319,Casalta!$A:$AE,25,0)</f>
        <v>#N/A</v>
      </c>
      <c r="P319" s="101" t="e">
        <f ca="1">+VLOOKUP($A319,Casalta!$A:$AE,26,0)</f>
        <v>#N/A</v>
      </c>
      <c r="Q319" s="101" t="e">
        <f ca="1">+VLOOKUP($A319,Casalta!$A:$AE,27,0)</f>
        <v>#N/A</v>
      </c>
      <c r="R319" s="98" t="e">
        <f ca="1">+VLOOKUP($A319,Casalta!$A:$AE,28,0)</f>
        <v>#N/A</v>
      </c>
      <c r="S319" s="103" t="e">
        <f ca="1">+VLOOKUP($A319,Casalta!$A:$AE,29,0)</f>
        <v>#N/A</v>
      </c>
      <c r="T319" s="98" t="str">
        <f ca="1">IFERROR(VLOOKUP($A319,Casalta!$A:$AE,31,0),"")</f>
        <v/>
      </c>
      <c r="U319" s="98" t="e">
        <f ca="1">+VLOOKUP(C319,ZAP!A$2:D412,4,0)</f>
        <v>#N/A</v>
      </c>
      <c r="V319" s="103" t="e">
        <f t="shared" ca="1" si="8"/>
        <v>#N/A</v>
      </c>
      <c r="W319" s="103"/>
      <c r="X319" s="97" t="e">
        <f t="shared" ca="1" si="9"/>
        <v>#N/A</v>
      </c>
    </row>
    <row r="320" spans="1:24" x14ac:dyDescent="0.25">
      <c r="A320" s="98">
        <v>315</v>
      </c>
      <c r="B320" s="124">
        <f ca="1">COUNTIF(Casalta!A:A,Rank!A320)</f>
        <v>0</v>
      </c>
      <c r="C320" s="98" t="e">
        <f ca="1">+VLOOKUP($A320,Casalta!A:C,2,0)</f>
        <v>#N/A</v>
      </c>
      <c r="D320" s="99" t="e">
        <f ca="1">+VLOOKUP($A320,Casalta!$A:$AE,3,0)</f>
        <v>#N/A</v>
      </c>
      <c r="E320" s="99" t="e">
        <f ca="1">+VLOOKUP($A320,Casalta!$A:$AE,4,0)</f>
        <v>#N/A</v>
      </c>
      <c r="F320" s="99" t="e">
        <f ca="1">+VLOOKUP($A320,Casalta!$A:$AE,7,0)</f>
        <v>#N/A</v>
      </c>
      <c r="G320" s="99" t="e">
        <f ca="1">+VLOOKUP($A320,Casalta!$A:$AE,6,0)</f>
        <v>#N/A</v>
      </c>
      <c r="H320" s="98" t="e">
        <f ca="1">+VLOOKUP($A320,Casalta!$A:$AE,18,0)</f>
        <v>#N/A</v>
      </c>
      <c r="I320" s="98" t="e">
        <f ca="1">+VLOOKUP($A320,Casalta!$A:$AE,19,0)</f>
        <v>#N/A</v>
      </c>
      <c r="J320" s="98" t="e">
        <f ca="1">+VLOOKUP($A320,Casalta!$A:$AE,20,0)</f>
        <v>#N/A</v>
      </c>
      <c r="K320" s="100" t="e">
        <f ca="1">+VLOOKUP($A320,Casalta!$A:$AE,10,0)</f>
        <v>#N/A</v>
      </c>
      <c r="L320" s="100" t="e">
        <f ca="1">+VLOOKUP($A320,Casalta!$A:$AE,14,0)</f>
        <v>#N/A</v>
      </c>
      <c r="M320" s="98" t="e">
        <f ca="1">+VLOOKUP($A320,Casalta!$A:$AE,9,0)</f>
        <v>#N/A</v>
      </c>
      <c r="N320" s="98" t="e">
        <f ca="1">+VLOOKUP($A320,Casalta!$A:$AE,23,0)</f>
        <v>#N/A</v>
      </c>
      <c r="O320" s="98" t="e">
        <f ca="1">+VLOOKUP($A320,Casalta!$A:$AE,25,0)</f>
        <v>#N/A</v>
      </c>
      <c r="P320" s="101" t="e">
        <f ca="1">+VLOOKUP($A320,Casalta!$A:$AE,26,0)</f>
        <v>#N/A</v>
      </c>
      <c r="Q320" s="101" t="e">
        <f ca="1">+VLOOKUP($A320,Casalta!$A:$AE,27,0)</f>
        <v>#N/A</v>
      </c>
      <c r="R320" s="98" t="e">
        <f ca="1">+VLOOKUP($A320,Casalta!$A:$AE,28,0)</f>
        <v>#N/A</v>
      </c>
      <c r="S320" s="103" t="e">
        <f ca="1">+VLOOKUP($A320,Casalta!$A:$AE,29,0)</f>
        <v>#N/A</v>
      </c>
      <c r="T320" s="98" t="str">
        <f ca="1">IFERROR(VLOOKUP($A320,Casalta!$A:$AE,31,0),"")</f>
        <v/>
      </c>
      <c r="U320" s="98" t="e">
        <f ca="1">+VLOOKUP(C320,ZAP!A$2:D413,4,0)</f>
        <v>#N/A</v>
      </c>
      <c r="V320" s="103" t="e">
        <f t="shared" ca="1" si="8"/>
        <v>#N/A</v>
      </c>
      <c r="W320" s="103"/>
      <c r="X320" s="97" t="e">
        <f t="shared" ca="1" si="9"/>
        <v>#N/A</v>
      </c>
    </row>
    <row r="321" spans="1:24" x14ac:dyDescent="0.25">
      <c r="A321" s="98">
        <v>316</v>
      </c>
      <c r="B321" s="124">
        <f ca="1">COUNTIF(Casalta!A:A,Rank!A321)</f>
        <v>0</v>
      </c>
      <c r="C321" s="98" t="e">
        <f ca="1">+VLOOKUP($A321,Casalta!A:C,2,0)</f>
        <v>#N/A</v>
      </c>
      <c r="D321" s="99" t="e">
        <f ca="1">+VLOOKUP($A321,Casalta!$A:$AE,3,0)</f>
        <v>#N/A</v>
      </c>
      <c r="E321" s="99" t="e">
        <f ca="1">+VLOOKUP($A321,Casalta!$A:$AE,4,0)</f>
        <v>#N/A</v>
      </c>
      <c r="F321" s="99" t="e">
        <f ca="1">+VLOOKUP($A321,Casalta!$A:$AE,7,0)</f>
        <v>#N/A</v>
      </c>
      <c r="G321" s="99" t="e">
        <f ca="1">+VLOOKUP($A321,Casalta!$A:$AE,6,0)</f>
        <v>#N/A</v>
      </c>
      <c r="H321" s="98" t="e">
        <f ca="1">+VLOOKUP($A321,Casalta!$A:$AE,18,0)</f>
        <v>#N/A</v>
      </c>
      <c r="I321" s="98" t="e">
        <f ca="1">+VLOOKUP($A321,Casalta!$A:$AE,19,0)</f>
        <v>#N/A</v>
      </c>
      <c r="J321" s="98" t="e">
        <f ca="1">+VLOOKUP($A321,Casalta!$A:$AE,20,0)</f>
        <v>#N/A</v>
      </c>
      <c r="K321" s="100" t="e">
        <f ca="1">+VLOOKUP($A321,Casalta!$A:$AE,10,0)</f>
        <v>#N/A</v>
      </c>
      <c r="L321" s="100" t="e">
        <f ca="1">+VLOOKUP($A321,Casalta!$A:$AE,14,0)</f>
        <v>#N/A</v>
      </c>
      <c r="M321" s="98" t="e">
        <f ca="1">+VLOOKUP($A321,Casalta!$A:$AE,9,0)</f>
        <v>#N/A</v>
      </c>
      <c r="N321" s="98" t="e">
        <f ca="1">+VLOOKUP($A321,Casalta!$A:$AE,23,0)</f>
        <v>#N/A</v>
      </c>
      <c r="O321" s="98" t="e">
        <f ca="1">+VLOOKUP($A321,Casalta!$A:$AE,25,0)</f>
        <v>#N/A</v>
      </c>
      <c r="P321" s="101" t="e">
        <f ca="1">+VLOOKUP($A321,Casalta!$A:$AE,26,0)</f>
        <v>#N/A</v>
      </c>
      <c r="Q321" s="101" t="e">
        <f ca="1">+VLOOKUP($A321,Casalta!$A:$AE,27,0)</f>
        <v>#N/A</v>
      </c>
      <c r="R321" s="98" t="e">
        <f ca="1">+VLOOKUP($A321,Casalta!$A:$AE,28,0)</f>
        <v>#N/A</v>
      </c>
      <c r="S321" s="103" t="e">
        <f ca="1">+VLOOKUP($A321,Casalta!$A:$AE,29,0)</f>
        <v>#N/A</v>
      </c>
      <c r="T321" s="98" t="str">
        <f ca="1">IFERROR(VLOOKUP($A321,Casalta!$A:$AE,31,0),"")</f>
        <v/>
      </c>
      <c r="U321" s="98" t="e">
        <f ca="1">+VLOOKUP(C321,ZAP!A$2:D414,4,0)</f>
        <v>#N/A</v>
      </c>
      <c r="V321" s="103" t="e">
        <f t="shared" ca="1" si="8"/>
        <v>#N/A</v>
      </c>
      <c r="W321" s="103"/>
      <c r="X321" s="97" t="e">
        <f t="shared" ca="1" si="9"/>
        <v>#N/A</v>
      </c>
    </row>
    <row r="322" spans="1:24" x14ac:dyDescent="0.25">
      <c r="A322" s="98">
        <v>317</v>
      </c>
      <c r="B322" s="124">
        <f ca="1">COUNTIF(Casalta!A:A,Rank!A322)</f>
        <v>0</v>
      </c>
      <c r="C322" s="98" t="e">
        <f ca="1">+VLOOKUP($A322,Casalta!A:C,2,0)</f>
        <v>#N/A</v>
      </c>
      <c r="D322" s="99" t="e">
        <f ca="1">+VLOOKUP($A322,Casalta!$A:$AE,3,0)</f>
        <v>#N/A</v>
      </c>
      <c r="E322" s="99" t="e">
        <f ca="1">+VLOOKUP($A322,Casalta!$A:$AE,4,0)</f>
        <v>#N/A</v>
      </c>
      <c r="F322" s="99" t="e">
        <f ca="1">+VLOOKUP($A322,Casalta!$A:$AE,7,0)</f>
        <v>#N/A</v>
      </c>
      <c r="G322" s="99" t="e">
        <f ca="1">+VLOOKUP($A322,Casalta!$A:$AE,6,0)</f>
        <v>#N/A</v>
      </c>
      <c r="H322" s="98" t="e">
        <f ca="1">+VLOOKUP($A322,Casalta!$A:$AE,18,0)</f>
        <v>#N/A</v>
      </c>
      <c r="I322" s="98" t="e">
        <f ca="1">+VLOOKUP($A322,Casalta!$A:$AE,19,0)</f>
        <v>#N/A</v>
      </c>
      <c r="J322" s="98" t="e">
        <f ca="1">+VLOOKUP($A322,Casalta!$A:$AE,20,0)</f>
        <v>#N/A</v>
      </c>
      <c r="K322" s="100" t="e">
        <f ca="1">+VLOOKUP($A322,Casalta!$A:$AE,10,0)</f>
        <v>#N/A</v>
      </c>
      <c r="L322" s="100" t="e">
        <f ca="1">+VLOOKUP($A322,Casalta!$A:$AE,14,0)</f>
        <v>#N/A</v>
      </c>
      <c r="M322" s="98" t="e">
        <f ca="1">+VLOOKUP($A322,Casalta!$A:$AE,9,0)</f>
        <v>#N/A</v>
      </c>
      <c r="N322" s="98" t="e">
        <f ca="1">+VLOOKUP($A322,Casalta!$A:$AE,23,0)</f>
        <v>#N/A</v>
      </c>
      <c r="O322" s="98" t="e">
        <f ca="1">+VLOOKUP($A322,Casalta!$A:$AE,25,0)</f>
        <v>#N/A</v>
      </c>
      <c r="P322" s="101" t="e">
        <f ca="1">+VLOOKUP($A322,Casalta!$A:$AE,26,0)</f>
        <v>#N/A</v>
      </c>
      <c r="Q322" s="101" t="e">
        <f ca="1">+VLOOKUP($A322,Casalta!$A:$AE,27,0)</f>
        <v>#N/A</v>
      </c>
      <c r="R322" s="98" t="e">
        <f ca="1">+VLOOKUP($A322,Casalta!$A:$AE,28,0)</f>
        <v>#N/A</v>
      </c>
      <c r="S322" s="103" t="e">
        <f ca="1">+VLOOKUP($A322,Casalta!$A:$AE,29,0)</f>
        <v>#N/A</v>
      </c>
      <c r="T322" s="98" t="str">
        <f ca="1">IFERROR(VLOOKUP($A322,Casalta!$A:$AE,31,0),"")</f>
        <v/>
      </c>
      <c r="U322" s="98" t="e">
        <f ca="1">+VLOOKUP(C322,ZAP!A$2:D415,4,0)</f>
        <v>#N/A</v>
      </c>
      <c r="V322" s="103" t="e">
        <f t="shared" ca="1" si="8"/>
        <v>#N/A</v>
      </c>
      <c r="W322" s="103"/>
      <c r="X322" s="97" t="e">
        <f t="shared" ca="1" si="9"/>
        <v>#N/A</v>
      </c>
    </row>
    <row r="323" spans="1:24" x14ac:dyDescent="0.25">
      <c r="A323" s="98">
        <v>318</v>
      </c>
      <c r="B323" s="124">
        <f ca="1">COUNTIF(Casalta!A:A,Rank!A323)</f>
        <v>0</v>
      </c>
      <c r="C323" s="98" t="e">
        <f ca="1">+VLOOKUP($A323,Casalta!A:C,2,0)</f>
        <v>#N/A</v>
      </c>
      <c r="D323" s="99" t="e">
        <f ca="1">+VLOOKUP($A323,Casalta!$A:$AE,3,0)</f>
        <v>#N/A</v>
      </c>
      <c r="E323" s="99" t="e">
        <f ca="1">+VLOOKUP($A323,Casalta!$A:$AE,4,0)</f>
        <v>#N/A</v>
      </c>
      <c r="F323" s="99" t="e">
        <f ca="1">+VLOOKUP($A323,Casalta!$A:$AE,7,0)</f>
        <v>#N/A</v>
      </c>
      <c r="G323" s="99" t="e">
        <f ca="1">+VLOOKUP($A323,Casalta!$A:$AE,6,0)</f>
        <v>#N/A</v>
      </c>
      <c r="H323" s="98" t="e">
        <f ca="1">+VLOOKUP($A323,Casalta!$A:$AE,18,0)</f>
        <v>#N/A</v>
      </c>
      <c r="I323" s="98" t="e">
        <f ca="1">+VLOOKUP($A323,Casalta!$A:$AE,19,0)</f>
        <v>#N/A</v>
      </c>
      <c r="J323" s="98" t="e">
        <f ca="1">+VLOOKUP($A323,Casalta!$A:$AE,20,0)</f>
        <v>#N/A</v>
      </c>
      <c r="K323" s="100" t="e">
        <f ca="1">+VLOOKUP($A323,Casalta!$A:$AE,10,0)</f>
        <v>#N/A</v>
      </c>
      <c r="L323" s="100" t="e">
        <f ca="1">+VLOOKUP($A323,Casalta!$A:$AE,14,0)</f>
        <v>#N/A</v>
      </c>
      <c r="M323" s="98" t="e">
        <f ca="1">+VLOOKUP($A323,Casalta!$A:$AE,9,0)</f>
        <v>#N/A</v>
      </c>
      <c r="N323" s="98" t="e">
        <f ca="1">+VLOOKUP($A323,Casalta!$A:$AE,23,0)</f>
        <v>#N/A</v>
      </c>
      <c r="O323" s="98" t="e">
        <f ca="1">+VLOOKUP($A323,Casalta!$A:$AE,25,0)</f>
        <v>#N/A</v>
      </c>
      <c r="P323" s="101" t="e">
        <f ca="1">+VLOOKUP($A323,Casalta!$A:$AE,26,0)</f>
        <v>#N/A</v>
      </c>
      <c r="Q323" s="101" t="e">
        <f ca="1">+VLOOKUP($A323,Casalta!$A:$AE,27,0)</f>
        <v>#N/A</v>
      </c>
      <c r="R323" s="98" t="e">
        <f ca="1">+VLOOKUP($A323,Casalta!$A:$AE,28,0)</f>
        <v>#N/A</v>
      </c>
      <c r="S323" s="103" t="e">
        <f ca="1">+VLOOKUP($A323,Casalta!$A:$AE,29,0)</f>
        <v>#N/A</v>
      </c>
      <c r="T323" s="98" t="str">
        <f ca="1">IFERROR(VLOOKUP($A323,Casalta!$A:$AE,31,0),"")</f>
        <v/>
      </c>
      <c r="U323" s="98" t="e">
        <f ca="1">+VLOOKUP(C323,ZAP!A$2:D416,4,0)</f>
        <v>#N/A</v>
      </c>
      <c r="V323" s="103" t="e">
        <f t="shared" ca="1" si="8"/>
        <v>#N/A</v>
      </c>
      <c r="W323" s="103"/>
      <c r="X323" s="97" t="e">
        <f t="shared" ca="1" si="9"/>
        <v>#N/A</v>
      </c>
    </row>
    <row r="324" spans="1:24" x14ac:dyDescent="0.25">
      <c r="A324" s="98">
        <v>319</v>
      </c>
      <c r="B324" s="124">
        <f ca="1">COUNTIF(Casalta!A:A,Rank!A324)</f>
        <v>0</v>
      </c>
      <c r="C324" s="98" t="e">
        <f ca="1">+VLOOKUP($A324,Casalta!A:C,2,0)</f>
        <v>#N/A</v>
      </c>
      <c r="D324" s="99" t="e">
        <f ca="1">+VLOOKUP($A324,Casalta!$A:$AE,3,0)</f>
        <v>#N/A</v>
      </c>
      <c r="E324" s="99" t="e">
        <f ca="1">+VLOOKUP($A324,Casalta!$A:$AE,4,0)</f>
        <v>#N/A</v>
      </c>
      <c r="F324" s="99" t="e">
        <f ca="1">+VLOOKUP($A324,Casalta!$A:$AE,7,0)</f>
        <v>#N/A</v>
      </c>
      <c r="G324" s="99" t="e">
        <f ca="1">+VLOOKUP($A324,Casalta!$A:$AE,6,0)</f>
        <v>#N/A</v>
      </c>
      <c r="H324" s="98" t="e">
        <f ca="1">+VLOOKUP($A324,Casalta!$A:$AE,18,0)</f>
        <v>#N/A</v>
      </c>
      <c r="I324" s="98" t="e">
        <f ca="1">+VLOOKUP($A324,Casalta!$A:$AE,19,0)</f>
        <v>#N/A</v>
      </c>
      <c r="J324" s="98" t="e">
        <f ca="1">+VLOOKUP($A324,Casalta!$A:$AE,20,0)</f>
        <v>#N/A</v>
      </c>
      <c r="K324" s="100" t="e">
        <f ca="1">+VLOOKUP($A324,Casalta!$A:$AE,10,0)</f>
        <v>#N/A</v>
      </c>
      <c r="L324" s="100" t="e">
        <f ca="1">+VLOOKUP($A324,Casalta!$A:$AE,14,0)</f>
        <v>#N/A</v>
      </c>
      <c r="M324" s="98" t="e">
        <f ca="1">+VLOOKUP($A324,Casalta!$A:$AE,9,0)</f>
        <v>#N/A</v>
      </c>
      <c r="N324" s="98" t="e">
        <f ca="1">+VLOOKUP($A324,Casalta!$A:$AE,23,0)</f>
        <v>#N/A</v>
      </c>
      <c r="O324" s="98" t="e">
        <f ca="1">+VLOOKUP($A324,Casalta!$A:$AE,25,0)</f>
        <v>#N/A</v>
      </c>
      <c r="P324" s="101" t="e">
        <f ca="1">+VLOOKUP($A324,Casalta!$A:$AE,26,0)</f>
        <v>#N/A</v>
      </c>
      <c r="Q324" s="101" t="e">
        <f ca="1">+VLOOKUP($A324,Casalta!$A:$AE,27,0)</f>
        <v>#N/A</v>
      </c>
      <c r="R324" s="98" t="e">
        <f ca="1">+VLOOKUP($A324,Casalta!$A:$AE,28,0)</f>
        <v>#N/A</v>
      </c>
      <c r="S324" s="103" t="e">
        <f ca="1">+VLOOKUP($A324,Casalta!$A:$AE,29,0)</f>
        <v>#N/A</v>
      </c>
      <c r="T324" s="98" t="str">
        <f ca="1">IFERROR(VLOOKUP($A324,Casalta!$A:$AE,31,0),"")</f>
        <v/>
      </c>
      <c r="U324" s="98" t="e">
        <f ca="1">+VLOOKUP(C324,ZAP!A$2:D417,4,0)</f>
        <v>#N/A</v>
      </c>
      <c r="V324" s="103" t="e">
        <f t="shared" ca="1" si="8"/>
        <v>#N/A</v>
      </c>
      <c r="W324" s="103"/>
      <c r="X324" s="97" t="e">
        <f t="shared" ca="1" si="9"/>
        <v>#N/A</v>
      </c>
    </row>
    <row r="325" spans="1:24" x14ac:dyDescent="0.25">
      <c r="A325" s="98">
        <v>320</v>
      </c>
      <c r="B325" s="124">
        <f ca="1">COUNTIF(Casalta!A:A,Rank!A325)</f>
        <v>0</v>
      </c>
      <c r="C325" s="98" t="e">
        <f ca="1">+VLOOKUP($A325,Casalta!A:C,2,0)</f>
        <v>#N/A</v>
      </c>
      <c r="D325" s="99" t="e">
        <f ca="1">+VLOOKUP($A325,Casalta!$A:$AE,3,0)</f>
        <v>#N/A</v>
      </c>
      <c r="E325" s="99" t="e">
        <f ca="1">+VLOOKUP($A325,Casalta!$A:$AE,4,0)</f>
        <v>#N/A</v>
      </c>
      <c r="F325" s="99" t="e">
        <f ca="1">+VLOOKUP($A325,Casalta!$A:$AE,7,0)</f>
        <v>#N/A</v>
      </c>
      <c r="G325" s="99" t="e">
        <f ca="1">+VLOOKUP($A325,Casalta!$A:$AE,6,0)</f>
        <v>#N/A</v>
      </c>
      <c r="H325" s="98" t="e">
        <f ca="1">+VLOOKUP($A325,Casalta!$A:$AE,18,0)</f>
        <v>#N/A</v>
      </c>
      <c r="I325" s="98" t="e">
        <f ca="1">+VLOOKUP($A325,Casalta!$A:$AE,19,0)</f>
        <v>#N/A</v>
      </c>
      <c r="J325" s="98" t="e">
        <f ca="1">+VLOOKUP($A325,Casalta!$A:$AE,20,0)</f>
        <v>#N/A</v>
      </c>
      <c r="K325" s="100" t="e">
        <f ca="1">+VLOOKUP($A325,Casalta!$A:$AE,10,0)</f>
        <v>#N/A</v>
      </c>
      <c r="L325" s="100" t="e">
        <f ca="1">+VLOOKUP($A325,Casalta!$A:$AE,14,0)</f>
        <v>#N/A</v>
      </c>
      <c r="M325" s="98" t="e">
        <f ca="1">+VLOOKUP($A325,Casalta!$A:$AE,9,0)</f>
        <v>#N/A</v>
      </c>
      <c r="N325" s="98" t="e">
        <f ca="1">+VLOOKUP($A325,Casalta!$A:$AE,23,0)</f>
        <v>#N/A</v>
      </c>
      <c r="O325" s="98" t="e">
        <f ca="1">+VLOOKUP($A325,Casalta!$A:$AE,25,0)</f>
        <v>#N/A</v>
      </c>
      <c r="P325" s="101" t="e">
        <f ca="1">+VLOOKUP($A325,Casalta!$A:$AE,26,0)</f>
        <v>#N/A</v>
      </c>
      <c r="Q325" s="101" t="e">
        <f ca="1">+VLOOKUP($A325,Casalta!$A:$AE,27,0)</f>
        <v>#N/A</v>
      </c>
      <c r="R325" s="98" t="e">
        <f ca="1">+VLOOKUP($A325,Casalta!$A:$AE,28,0)</f>
        <v>#N/A</v>
      </c>
      <c r="S325" s="103" t="e">
        <f ca="1">+VLOOKUP($A325,Casalta!$A:$AE,29,0)</f>
        <v>#N/A</v>
      </c>
      <c r="T325" s="98" t="str">
        <f ca="1">IFERROR(VLOOKUP($A325,Casalta!$A:$AE,31,0),"")</f>
        <v/>
      </c>
      <c r="U325" s="98" t="e">
        <f ca="1">+VLOOKUP(C325,ZAP!A$2:D418,4,0)</f>
        <v>#N/A</v>
      </c>
      <c r="V325" s="103" t="e">
        <f t="shared" ca="1" si="8"/>
        <v>#N/A</v>
      </c>
      <c r="W325" s="103"/>
      <c r="X325" s="97" t="e">
        <f t="shared" ca="1" si="9"/>
        <v>#N/A</v>
      </c>
    </row>
    <row r="326" spans="1:24" x14ac:dyDescent="0.25">
      <c r="A326" s="98">
        <v>321</v>
      </c>
      <c r="B326" s="124">
        <f ca="1">COUNTIF(Casalta!A:A,Rank!A326)</f>
        <v>0</v>
      </c>
      <c r="C326" s="98" t="e">
        <f ca="1">+VLOOKUP($A326,Casalta!A:C,2,0)</f>
        <v>#N/A</v>
      </c>
      <c r="D326" s="99" t="e">
        <f ca="1">+VLOOKUP($A326,Casalta!$A:$AE,3,0)</f>
        <v>#N/A</v>
      </c>
      <c r="E326" s="99" t="e">
        <f ca="1">+VLOOKUP($A326,Casalta!$A:$AE,4,0)</f>
        <v>#N/A</v>
      </c>
      <c r="F326" s="99" t="e">
        <f ca="1">+VLOOKUP($A326,Casalta!$A:$AE,7,0)</f>
        <v>#N/A</v>
      </c>
      <c r="G326" s="99" t="e">
        <f ca="1">+VLOOKUP($A326,Casalta!$A:$AE,6,0)</f>
        <v>#N/A</v>
      </c>
      <c r="H326" s="98" t="e">
        <f ca="1">+VLOOKUP($A326,Casalta!$A:$AE,18,0)</f>
        <v>#N/A</v>
      </c>
      <c r="I326" s="98" t="e">
        <f ca="1">+VLOOKUP($A326,Casalta!$A:$AE,19,0)</f>
        <v>#N/A</v>
      </c>
      <c r="J326" s="98" t="e">
        <f ca="1">+VLOOKUP($A326,Casalta!$A:$AE,20,0)</f>
        <v>#N/A</v>
      </c>
      <c r="K326" s="100" t="e">
        <f ca="1">+VLOOKUP($A326,Casalta!$A:$AE,10,0)</f>
        <v>#N/A</v>
      </c>
      <c r="L326" s="100" t="e">
        <f ca="1">+VLOOKUP($A326,Casalta!$A:$AE,14,0)</f>
        <v>#N/A</v>
      </c>
      <c r="M326" s="98" t="e">
        <f ca="1">+VLOOKUP($A326,Casalta!$A:$AE,9,0)</f>
        <v>#N/A</v>
      </c>
      <c r="N326" s="98" t="e">
        <f ca="1">+VLOOKUP($A326,Casalta!$A:$AE,23,0)</f>
        <v>#N/A</v>
      </c>
      <c r="O326" s="98" t="e">
        <f ca="1">+VLOOKUP($A326,Casalta!$A:$AE,25,0)</f>
        <v>#N/A</v>
      </c>
      <c r="P326" s="101" t="e">
        <f ca="1">+VLOOKUP($A326,Casalta!$A:$AE,26,0)</f>
        <v>#N/A</v>
      </c>
      <c r="Q326" s="101" t="e">
        <f ca="1">+VLOOKUP($A326,Casalta!$A:$AE,27,0)</f>
        <v>#N/A</v>
      </c>
      <c r="R326" s="98" t="e">
        <f ca="1">+VLOOKUP($A326,Casalta!$A:$AE,28,0)</f>
        <v>#N/A</v>
      </c>
      <c r="S326" s="103" t="e">
        <f ca="1">+VLOOKUP($A326,Casalta!$A:$AE,29,0)</f>
        <v>#N/A</v>
      </c>
      <c r="T326" s="98" t="str">
        <f ca="1">IFERROR(VLOOKUP($A326,Casalta!$A:$AE,31,0),"")</f>
        <v/>
      </c>
      <c r="U326" s="98" t="e">
        <f ca="1">+VLOOKUP(C326,ZAP!A$2:D419,4,0)</f>
        <v>#N/A</v>
      </c>
      <c r="V326" s="103" t="e">
        <f t="shared" ca="1" si="8"/>
        <v>#N/A</v>
      </c>
      <c r="W326" s="103"/>
      <c r="X326" s="97" t="e">
        <f t="shared" ca="1" si="9"/>
        <v>#N/A</v>
      </c>
    </row>
    <row r="327" spans="1:24" x14ac:dyDescent="0.25">
      <c r="A327" s="98">
        <v>322</v>
      </c>
      <c r="B327" s="124">
        <f ca="1">COUNTIF(Casalta!A:A,Rank!A327)</f>
        <v>0</v>
      </c>
      <c r="C327" s="98" t="e">
        <f ca="1">+VLOOKUP($A327,Casalta!A:C,2,0)</f>
        <v>#N/A</v>
      </c>
      <c r="D327" s="99" t="e">
        <f ca="1">+VLOOKUP($A327,Casalta!$A:$AE,3,0)</f>
        <v>#N/A</v>
      </c>
      <c r="E327" s="99" t="e">
        <f ca="1">+VLOOKUP($A327,Casalta!$A:$AE,4,0)</f>
        <v>#N/A</v>
      </c>
      <c r="F327" s="99" t="e">
        <f ca="1">+VLOOKUP($A327,Casalta!$A:$AE,7,0)</f>
        <v>#N/A</v>
      </c>
      <c r="G327" s="99" t="e">
        <f ca="1">+VLOOKUP($A327,Casalta!$A:$AE,6,0)</f>
        <v>#N/A</v>
      </c>
      <c r="H327" s="98" t="e">
        <f ca="1">+VLOOKUP($A327,Casalta!$A:$AE,18,0)</f>
        <v>#N/A</v>
      </c>
      <c r="I327" s="98" t="e">
        <f ca="1">+VLOOKUP($A327,Casalta!$A:$AE,19,0)</f>
        <v>#N/A</v>
      </c>
      <c r="J327" s="98" t="e">
        <f ca="1">+VLOOKUP($A327,Casalta!$A:$AE,20,0)</f>
        <v>#N/A</v>
      </c>
      <c r="K327" s="100" t="e">
        <f ca="1">+VLOOKUP($A327,Casalta!$A:$AE,10,0)</f>
        <v>#N/A</v>
      </c>
      <c r="L327" s="100" t="e">
        <f ca="1">+VLOOKUP($A327,Casalta!$A:$AE,14,0)</f>
        <v>#N/A</v>
      </c>
      <c r="M327" s="98" t="e">
        <f ca="1">+VLOOKUP($A327,Casalta!$A:$AE,9,0)</f>
        <v>#N/A</v>
      </c>
      <c r="N327" s="98" t="e">
        <f ca="1">+VLOOKUP($A327,Casalta!$A:$AE,23,0)</f>
        <v>#N/A</v>
      </c>
      <c r="O327" s="98" t="e">
        <f ca="1">+VLOOKUP($A327,Casalta!$A:$AE,25,0)</f>
        <v>#N/A</v>
      </c>
      <c r="P327" s="101" t="e">
        <f ca="1">+VLOOKUP($A327,Casalta!$A:$AE,26,0)</f>
        <v>#N/A</v>
      </c>
      <c r="Q327" s="101" t="e">
        <f ca="1">+VLOOKUP($A327,Casalta!$A:$AE,27,0)</f>
        <v>#N/A</v>
      </c>
      <c r="R327" s="98" t="e">
        <f ca="1">+VLOOKUP($A327,Casalta!$A:$AE,28,0)</f>
        <v>#N/A</v>
      </c>
      <c r="S327" s="103" t="e">
        <f ca="1">+VLOOKUP($A327,Casalta!$A:$AE,29,0)</f>
        <v>#N/A</v>
      </c>
      <c r="T327" s="98" t="str">
        <f ca="1">IFERROR(VLOOKUP($A327,Casalta!$A:$AE,31,0),"")</f>
        <v/>
      </c>
      <c r="U327" s="98" t="e">
        <f ca="1">+VLOOKUP(C327,ZAP!A$2:D420,4,0)</f>
        <v>#N/A</v>
      </c>
      <c r="V327" s="103" t="e">
        <f t="shared" ref="V327:V390" ca="1" si="10">+M327*$V$3</f>
        <v>#N/A</v>
      </c>
      <c r="W327" s="103"/>
      <c r="X327" s="97" t="e">
        <f t="shared" ref="X327:X390" ca="1" si="11">+$X$4&amp;C327</f>
        <v>#N/A</v>
      </c>
    </row>
    <row r="328" spans="1:24" x14ac:dyDescent="0.25">
      <c r="A328" s="98">
        <v>323</v>
      </c>
      <c r="B328" s="124">
        <f ca="1">COUNTIF(Casalta!A:A,Rank!A328)</f>
        <v>0</v>
      </c>
      <c r="C328" s="98" t="e">
        <f ca="1">+VLOOKUP($A328,Casalta!A:C,2,0)</f>
        <v>#N/A</v>
      </c>
      <c r="D328" s="99" t="e">
        <f ca="1">+VLOOKUP($A328,Casalta!$A:$AE,3,0)</f>
        <v>#N/A</v>
      </c>
      <c r="E328" s="99" t="e">
        <f ca="1">+VLOOKUP($A328,Casalta!$A:$AE,4,0)</f>
        <v>#N/A</v>
      </c>
      <c r="F328" s="99" t="e">
        <f ca="1">+VLOOKUP($A328,Casalta!$A:$AE,7,0)</f>
        <v>#N/A</v>
      </c>
      <c r="G328" s="99" t="e">
        <f ca="1">+VLOOKUP($A328,Casalta!$A:$AE,6,0)</f>
        <v>#N/A</v>
      </c>
      <c r="H328" s="98" t="e">
        <f ca="1">+VLOOKUP($A328,Casalta!$A:$AE,18,0)</f>
        <v>#N/A</v>
      </c>
      <c r="I328" s="98" t="e">
        <f ca="1">+VLOOKUP($A328,Casalta!$A:$AE,19,0)</f>
        <v>#N/A</v>
      </c>
      <c r="J328" s="98" t="e">
        <f ca="1">+VLOOKUP($A328,Casalta!$A:$AE,20,0)</f>
        <v>#N/A</v>
      </c>
      <c r="K328" s="100" t="e">
        <f ca="1">+VLOOKUP($A328,Casalta!$A:$AE,10,0)</f>
        <v>#N/A</v>
      </c>
      <c r="L328" s="100" t="e">
        <f ca="1">+VLOOKUP($A328,Casalta!$A:$AE,14,0)</f>
        <v>#N/A</v>
      </c>
      <c r="M328" s="98" t="e">
        <f ca="1">+VLOOKUP($A328,Casalta!$A:$AE,9,0)</f>
        <v>#N/A</v>
      </c>
      <c r="N328" s="98" t="e">
        <f ca="1">+VLOOKUP($A328,Casalta!$A:$AE,23,0)</f>
        <v>#N/A</v>
      </c>
      <c r="O328" s="98" t="e">
        <f ca="1">+VLOOKUP($A328,Casalta!$A:$AE,25,0)</f>
        <v>#N/A</v>
      </c>
      <c r="P328" s="101" t="e">
        <f ca="1">+VLOOKUP($A328,Casalta!$A:$AE,26,0)</f>
        <v>#N/A</v>
      </c>
      <c r="Q328" s="101" t="e">
        <f ca="1">+VLOOKUP($A328,Casalta!$A:$AE,27,0)</f>
        <v>#N/A</v>
      </c>
      <c r="R328" s="98" t="e">
        <f ca="1">+VLOOKUP($A328,Casalta!$A:$AE,28,0)</f>
        <v>#N/A</v>
      </c>
      <c r="S328" s="103" t="e">
        <f ca="1">+VLOOKUP($A328,Casalta!$A:$AE,29,0)</f>
        <v>#N/A</v>
      </c>
      <c r="T328" s="98" t="str">
        <f ca="1">IFERROR(VLOOKUP($A328,Casalta!$A:$AE,31,0),"")</f>
        <v/>
      </c>
      <c r="U328" s="98" t="e">
        <f ca="1">+VLOOKUP(C328,ZAP!A$2:D421,4,0)</f>
        <v>#N/A</v>
      </c>
      <c r="V328" s="103" t="e">
        <f t="shared" ca="1" si="10"/>
        <v>#N/A</v>
      </c>
      <c r="W328" s="103"/>
      <c r="X328" s="97" t="e">
        <f t="shared" ca="1" si="11"/>
        <v>#N/A</v>
      </c>
    </row>
    <row r="329" spans="1:24" x14ac:dyDescent="0.25">
      <c r="A329" s="98">
        <v>324</v>
      </c>
      <c r="B329" s="124">
        <f ca="1">COUNTIF(Casalta!A:A,Rank!A329)</f>
        <v>0</v>
      </c>
      <c r="C329" s="98" t="e">
        <f ca="1">+VLOOKUP($A329,Casalta!A:C,2,0)</f>
        <v>#N/A</v>
      </c>
      <c r="D329" s="99" t="e">
        <f ca="1">+VLOOKUP($A329,Casalta!$A:$AE,3,0)</f>
        <v>#N/A</v>
      </c>
      <c r="E329" s="99" t="e">
        <f ca="1">+VLOOKUP($A329,Casalta!$A:$AE,4,0)</f>
        <v>#N/A</v>
      </c>
      <c r="F329" s="99" t="e">
        <f ca="1">+VLOOKUP($A329,Casalta!$A:$AE,7,0)</f>
        <v>#N/A</v>
      </c>
      <c r="G329" s="99" t="e">
        <f ca="1">+VLOOKUP($A329,Casalta!$A:$AE,6,0)</f>
        <v>#N/A</v>
      </c>
      <c r="H329" s="98" t="e">
        <f ca="1">+VLOOKUP($A329,Casalta!$A:$AE,18,0)</f>
        <v>#N/A</v>
      </c>
      <c r="I329" s="98" t="e">
        <f ca="1">+VLOOKUP($A329,Casalta!$A:$AE,19,0)</f>
        <v>#N/A</v>
      </c>
      <c r="J329" s="98" t="e">
        <f ca="1">+VLOOKUP($A329,Casalta!$A:$AE,20,0)</f>
        <v>#N/A</v>
      </c>
      <c r="K329" s="100" t="e">
        <f ca="1">+VLOOKUP($A329,Casalta!$A:$AE,10,0)</f>
        <v>#N/A</v>
      </c>
      <c r="L329" s="100" t="e">
        <f ca="1">+VLOOKUP($A329,Casalta!$A:$AE,14,0)</f>
        <v>#N/A</v>
      </c>
      <c r="M329" s="98" t="e">
        <f ca="1">+VLOOKUP($A329,Casalta!$A:$AE,9,0)</f>
        <v>#N/A</v>
      </c>
      <c r="N329" s="98" t="e">
        <f ca="1">+VLOOKUP($A329,Casalta!$A:$AE,23,0)</f>
        <v>#N/A</v>
      </c>
      <c r="O329" s="98" t="e">
        <f ca="1">+VLOOKUP($A329,Casalta!$A:$AE,25,0)</f>
        <v>#N/A</v>
      </c>
      <c r="P329" s="101" t="e">
        <f ca="1">+VLOOKUP($A329,Casalta!$A:$AE,26,0)</f>
        <v>#N/A</v>
      </c>
      <c r="Q329" s="101" t="e">
        <f ca="1">+VLOOKUP($A329,Casalta!$A:$AE,27,0)</f>
        <v>#N/A</v>
      </c>
      <c r="R329" s="98" t="e">
        <f ca="1">+VLOOKUP($A329,Casalta!$A:$AE,28,0)</f>
        <v>#N/A</v>
      </c>
      <c r="S329" s="103" t="e">
        <f ca="1">+VLOOKUP($A329,Casalta!$A:$AE,29,0)</f>
        <v>#N/A</v>
      </c>
      <c r="T329" s="98" t="str">
        <f ca="1">IFERROR(VLOOKUP($A329,Casalta!$A:$AE,31,0),"")</f>
        <v/>
      </c>
      <c r="U329" s="98" t="e">
        <f ca="1">+VLOOKUP(C329,ZAP!A$2:D422,4,0)</f>
        <v>#N/A</v>
      </c>
      <c r="V329" s="103" t="e">
        <f t="shared" ca="1" si="10"/>
        <v>#N/A</v>
      </c>
      <c r="W329" s="103"/>
      <c r="X329" s="97" t="e">
        <f t="shared" ca="1" si="11"/>
        <v>#N/A</v>
      </c>
    </row>
    <row r="330" spans="1:24" x14ac:dyDescent="0.25">
      <c r="A330" s="98">
        <v>325</v>
      </c>
      <c r="B330" s="124">
        <f ca="1">COUNTIF(Casalta!A:A,Rank!A330)</f>
        <v>0</v>
      </c>
      <c r="C330" s="98" t="e">
        <f ca="1">+VLOOKUP($A330,Casalta!A:C,2,0)</f>
        <v>#N/A</v>
      </c>
      <c r="D330" s="99" t="e">
        <f ca="1">+VLOOKUP($A330,Casalta!$A:$AE,3,0)</f>
        <v>#N/A</v>
      </c>
      <c r="E330" s="99" t="e">
        <f ca="1">+VLOOKUP($A330,Casalta!$A:$AE,4,0)</f>
        <v>#N/A</v>
      </c>
      <c r="F330" s="99" t="e">
        <f ca="1">+VLOOKUP($A330,Casalta!$A:$AE,7,0)</f>
        <v>#N/A</v>
      </c>
      <c r="G330" s="99" t="e">
        <f ca="1">+VLOOKUP($A330,Casalta!$A:$AE,6,0)</f>
        <v>#N/A</v>
      </c>
      <c r="H330" s="98" t="e">
        <f ca="1">+VLOOKUP($A330,Casalta!$A:$AE,18,0)</f>
        <v>#N/A</v>
      </c>
      <c r="I330" s="98" t="e">
        <f ca="1">+VLOOKUP($A330,Casalta!$A:$AE,19,0)</f>
        <v>#N/A</v>
      </c>
      <c r="J330" s="98" t="e">
        <f ca="1">+VLOOKUP($A330,Casalta!$A:$AE,20,0)</f>
        <v>#N/A</v>
      </c>
      <c r="K330" s="100" t="e">
        <f ca="1">+VLOOKUP($A330,Casalta!$A:$AE,10,0)</f>
        <v>#N/A</v>
      </c>
      <c r="L330" s="100" t="e">
        <f ca="1">+VLOOKUP($A330,Casalta!$A:$AE,14,0)</f>
        <v>#N/A</v>
      </c>
      <c r="M330" s="98" t="e">
        <f ca="1">+VLOOKUP($A330,Casalta!$A:$AE,9,0)</f>
        <v>#N/A</v>
      </c>
      <c r="N330" s="98" t="e">
        <f ca="1">+VLOOKUP($A330,Casalta!$A:$AE,23,0)</f>
        <v>#N/A</v>
      </c>
      <c r="O330" s="98" t="e">
        <f ca="1">+VLOOKUP($A330,Casalta!$A:$AE,25,0)</f>
        <v>#N/A</v>
      </c>
      <c r="P330" s="101" t="e">
        <f ca="1">+VLOOKUP($A330,Casalta!$A:$AE,26,0)</f>
        <v>#N/A</v>
      </c>
      <c r="Q330" s="101" t="e">
        <f ca="1">+VLOOKUP($A330,Casalta!$A:$AE,27,0)</f>
        <v>#N/A</v>
      </c>
      <c r="R330" s="98" t="e">
        <f ca="1">+VLOOKUP($A330,Casalta!$A:$AE,28,0)</f>
        <v>#N/A</v>
      </c>
      <c r="S330" s="103" t="e">
        <f ca="1">+VLOOKUP($A330,Casalta!$A:$AE,29,0)</f>
        <v>#N/A</v>
      </c>
      <c r="T330" s="98" t="str">
        <f ca="1">IFERROR(VLOOKUP($A330,Casalta!$A:$AE,31,0),"")</f>
        <v/>
      </c>
      <c r="U330" s="98" t="e">
        <f ca="1">+VLOOKUP(C330,ZAP!A$2:D423,4,0)</f>
        <v>#N/A</v>
      </c>
      <c r="V330" s="103" t="e">
        <f t="shared" ca="1" si="10"/>
        <v>#N/A</v>
      </c>
      <c r="W330" s="103"/>
      <c r="X330" s="97" t="e">
        <f t="shared" ca="1" si="11"/>
        <v>#N/A</v>
      </c>
    </row>
    <row r="331" spans="1:24" x14ac:dyDescent="0.25">
      <c r="A331" s="98">
        <v>326</v>
      </c>
      <c r="B331" s="124">
        <f ca="1">COUNTIF(Casalta!A:A,Rank!A331)</f>
        <v>0</v>
      </c>
      <c r="C331" s="98" t="e">
        <f ca="1">+VLOOKUP($A331,Casalta!A:C,2,0)</f>
        <v>#N/A</v>
      </c>
      <c r="D331" s="99" t="e">
        <f ca="1">+VLOOKUP($A331,Casalta!$A:$AE,3,0)</f>
        <v>#N/A</v>
      </c>
      <c r="E331" s="99" t="e">
        <f ca="1">+VLOOKUP($A331,Casalta!$A:$AE,4,0)</f>
        <v>#N/A</v>
      </c>
      <c r="F331" s="99" t="e">
        <f ca="1">+VLOOKUP($A331,Casalta!$A:$AE,7,0)</f>
        <v>#N/A</v>
      </c>
      <c r="G331" s="99" t="e">
        <f ca="1">+VLOOKUP($A331,Casalta!$A:$AE,6,0)</f>
        <v>#N/A</v>
      </c>
      <c r="H331" s="98" t="e">
        <f ca="1">+VLOOKUP($A331,Casalta!$A:$AE,18,0)</f>
        <v>#N/A</v>
      </c>
      <c r="I331" s="98" t="e">
        <f ca="1">+VLOOKUP($A331,Casalta!$A:$AE,19,0)</f>
        <v>#N/A</v>
      </c>
      <c r="J331" s="98" t="e">
        <f ca="1">+VLOOKUP($A331,Casalta!$A:$AE,20,0)</f>
        <v>#N/A</v>
      </c>
      <c r="K331" s="100" t="e">
        <f ca="1">+VLOOKUP($A331,Casalta!$A:$AE,10,0)</f>
        <v>#N/A</v>
      </c>
      <c r="L331" s="100" t="e">
        <f ca="1">+VLOOKUP($A331,Casalta!$A:$AE,14,0)</f>
        <v>#N/A</v>
      </c>
      <c r="M331" s="98" t="e">
        <f ca="1">+VLOOKUP($A331,Casalta!$A:$AE,9,0)</f>
        <v>#N/A</v>
      </c>
      <c r="N331" s="98" t="e">
        <f ca="1">+VLOOKUP($A331,Casalta!$A:$AE,23,0)</f>
        <v>#N/A</v>
      </c>
      <c r="O331" s="98" t="e">
        <f ca="1">+VLOOKUP($A331,Casalta!$A:$AE,25,0)</f>
        <v>#N/A</v>
      </c>
      <c r="P331" s="101" t="e">
        <f ca="1">+VLOOKUP($A331,Casalta!$A:$AE,26,0)</f>
        <v>#N/A</v>
      </c>
      <c r="Q331" s="101" t="e">
        <f ca="1">+VLOOKUP($A331,Casalta!$A:$AE,27,0)</f>
        <v>#N/A</v>
      </c>
      <c r="R331" s="98" t="e">
        <f ca="1">+VLOOKUP($A331,Casalta!$A:$AE,28,0)</f>
        <v>#N/A</v>
      </c>
      <c r="S331" s="103" t="e">
        <f ca="1">+VLOOKUP($A331,Casalta!$A:$AE,29,0)</f>
        <v>#N/A</v>
      </c>
      <c r="T331" s="98" t="str">
        <f ca="1">IFERROR(VLOOKUP($A331,Casalta!$A:$AE,31,0),"")</f>
        <v/>
      </c>
      <c r="U331" s="98" t="e">
        <f ca="1">+VLOOKUP(C331,ZAP!A$2:D424,4,0)</f>
        <v>#N/A</v>
      </c>
      <c r="V331" s="103" t="e">
        <f t="shared" ca="1" si="10"/>
        <v>#N/A</v>
      </c>
      <c r="W331" s="103"/>
      <c r="X331" s="97" t="e">
        <f t="shared" ca="1" si="11"/>
        <v>#N/A</v>
      </c>
    </row>
    <row r="332" spans="1:24" x14ac:dyDescent="0.25">
      <c r="A332" s="98">
        <v>327</v>
      </c>
      <c r="B332" s="124">
        <f ca="1">COUNTIF(Casalta!A:A,Rank!A332)</f>
        <v>0</v>
      </c>
      <c r="C332" s="98" t="e">
        <f ca="1">+VLOOKUP($A332,Casalta!A:C,2,0)</f>
        <v>#N/A</v>
      </c>
      <c r="D332" s="99" t="e">
        <f ca="1">+VLOOKUP($A332,Casalta!$A:$AE,3,0)</f>
        <v>#N/A</v>
      </c>
      <c r="E332" s="99" t="e">
        <f ca="1">+VLOOKUP($A332,Casalta!$A:$AE,4,0)</f>
        <v>#N/A</v>
      </c>
      <c r="F332" s="99" t="e">
        <f ca="1">+VLOOKUP($A332,Casalta!$A:$AE,7,0)</f>
        <v>#N/A</v>
      </c>
      <c r="G332" s="99" t="e">
        <f ca="1">+VLOOKUP($A332,Casalta!$A:$AE,6,0)</f>
        <v>#N/A</v>
      </c>
      <c r="H332" s="98" t="e">
        <f ca="1">+VLOOKUP($A332,Casalta!$A:$AE,18,0)</f>
        <v>#N/A</v>
      </c>
      <c r="I332" s="98" t="e">
        <f ca="1">+VLOOKUP($A332,Casalta!$A:$AE,19,0)</f>
        <v>#N/A</v>
      </c>
      <c r="J332" s="98" t="e">
        <f ca="1">+VLOOKUP($A332,Casalta!$A:$AE,20,0)</f>
        <v>#N/A</v>
      </c>
      <c r="K332" s="100" t="e">
        <f ca="1">+VLOOKUP($A332,Casalta!$A:$AE,10,0)</f>
        <v>#N/A</v>
      </c>
      <c r="L332" s="100" t="e">
        <f ca="1">+VLOOKUP($A332,Casalta!$A:$AE,14,0)</f>
        <v>#N/A</v>
      </c>
      <c r="M332" s="98" t="e">
        <f ca="1">+VLOOKUP($A332,Casalta!$A:$AE,9,0)</f>
        <v>#N/A</v>
      </c>
      <c r="N332" s="98" t="e">
        <f ca="1">+VLOOKUP($A332,Casalta!$A:$AE,23,0)</f>
        <v>#N/A</v>
      </c>
      <c r="O332" s="98" t="e">
        <f ca="1">+VLOOKUP($A332,Casalta!$A:$AE,25,0)</f>
        <v>#N/A</v>
      </c>
      <c r="P332" s="101" t="e">
        <f ca="1">+VLOOKUP($A332,Casalta!$A:$AE,26,0)</f>
        <v>#N/A</v>
      </c>
      <c r="Q332" s="101" t="e">
        <f ca="1">+VLOOKUP($A332,Casalta!$A:$AE,27,0)</f>
        <v>#N/A</v>
      </c>
      <c r="R332" s="98" t="e">
        <f ca="1">+VLOOKUP($A332,Casalta!$A:$AE,28,0)</f>
        <v>#N/A</v>
      </c>
      <c r="S332" s="103" t="e">
        <f ca="1">+VLOOKUP($A332,Casalta!$A:$AE,29,0)</f>
        <v>#N/A</v>
      </c>
      <c r="T332" s="98" t="str">
        <f ca="1">IFERROR(VLOOKUP($A332,Casalta!$A:$AE,31,0),"")</f>
        <v/>
      </c>
      <c r="U332" s="98" t="e">
        <f ca="1">+VLOOKUP(C332,ZAP!A$2:D425,4,0)</f>
        <v>#N/A</v>
      </c>
      <c r="V332" s="103" t="e">
        <f t="shared" ca="1" si="10"/>
        <v>#N/A</v>
      </c>
      <c r="W332" s="103"/>
      <c r="X332" s="97" t="e">
        <f t="shared" ca="1" si="11"/>
        <v>#N/A</v>
      </c>
    </row>
    <row r="333" spans="1:24" x14ac:dyDescent="0.25">
      <c r="A333" s="98">
        <v>328</v>
      </c>
      <c r="B333" s="124">
        <f ca="1">COUNTIF(Casalta!A:A,Rank!A333)</f>
        <v>0</v>
      </c>
      <c r="C333" s="98" t="e">
        <f ca="1">+VLOOKUP($A333,Casalta!A:C,2,0)</f>
        <v>#N/A</v>
      </c>
      <c r="D333" s="99" t="e">
        <f ca="1">+VLOOKUP($A333,Casalta!$A:$AE,3,0)</f>
        <v>#N/A</v>
      </c>
      <c r="E333" s="99" t="e">
        <f ca="1">+VLOOKUP($A333,Casalta!$A:$AE,4,0)</f>
        <v>#N/A</v>
      </c>
      <c r="F333" s="99" t="e">
        <f ca="1">+VLOOKUP($A333,Casalta!$A:$AE,7,0)</f>
        <v>#N/A</v>
      </c>
      <c r="G333" s="99" t="e">
        <f ca="1">+VLOOKUP($A333,Casalta!$A:$AE,6,0)</f>
        <v>#N/A</v>
      </c>
      <c r="H333" s="98" t="e">
        <f ca="1">+VLOOKUP($A333,Casalta!$A:$AE,18,0)</f>
        <v>#N/A</v>
      </c>
      <c r="I333" s="98" t="e">
        <f ca="1">+VLOOKUP($A333,Casalta!$A:$AE,19,0)</f>
        <v>#N/A</v>
      </c>
      <c r="J333" s="98" t="e">
        <f ca="1">+VLOOKUP($A333,Casalta!$A:$AE,20,0)</f>
        <v>#N/A</v>
      </c>
      <c r="K333" s="100" t="e">
        <f ca="1">+VLOOKUP($A333,Casalta!$A:$AE,10,0)</f>
        <v>#N/A</v>
      </c>
      <c r="L333" s="100" t="e">
        <f ca="1">+VLOOKUP($A333,Casalta!$A:$AE,14,0)</f>
        <v>#N/A</v>
      </c>
      <c r="M333" s="98" t="e">
        <f ca="1">+VLOOKUP($A333,Casalta!$A:$AE,9,0)</f>
        <v>#N/A</v>
      </c>
      <c r="N333" s="98" t="e">
        <f ca="1">+VLOOKUP($A333,Casalta!$A:$AE,23,0)</f>
        <v>#N/A</v>
      </c>
      <c r="O333" s="98" t="e">
        <f ca="1">+VLOOKUP($A333,Casalta!$A:$AE,25,0)</f>
        <v>#N/A</v>
      </c>
      <c r="P333" s="101" t="e">
        <f ca="1">+VLOOKUP($A333,Casalta!$A:$AE,26,0)</f>
        <v>#N/A</v>
      </c>
      <c r="Q333" s="101" t="e">
        <f ca="1">+VLOOKUP($A333,Casalta!$A:$AE,27,0)</f>
        <v>#N/A</v>
      </c>
      <c r="R333" s="98" t="e">
        <f ca="1">+VLOOKUP($A333,Casalta!$A:$AE,28,0)</f>
        <v>#N/A</v>
      </c>
      <c r="S333" s="103" t="e">
        <f ca="1">+VLOOKUP($A333,Casalta!$A:$AE,29,0)</f>
        <v>#N/A</v>
      </c>
      <c r="T333" s="98" t="str">
        <f ca="1">IFERROR(VLOOKUP($A333,Casalta!$A:$AE,31,0),"")</f>
        <v/>
      </c>
      <c r="U333" s="98" t="e">
        <f ca="1">+VLOOKUP(C333,ZAP!A$2:D426,4,0)</f>
        <v>#N/A</v>
      </c>
      <c r="V333" s="103" t="e">
        <f t="shared" ca="1" si="10"/>
        <v>#N/A</v>
      </c>
      <c r="W333" s="103"/>
      <c r="X333" s="97" t="e">
        <f t="shared" ca="1" si="11"/>
        <v>#N/A</v>
      </c>
    </row>
    <row r="334" spans="1:24" x14ac:dyDescent="0.25">
      <c r="A334" s="98">
        <v>329</v>
      </c>
      <c r="B334" s="124">
        <f ca="1">COUNTIF(Casalta!A:A,Rank!A334)</f>
        <v>0</v>
      </c>
      <c r="C334" s="98" t="e">
        <f ca="1">+VLOOKUP($A334,Casalta!A:C,2,0)</f>
        <v>#N/A</v>
      </c>
      <c r="D334" s="99" t="e">
        <f ca="1">+VLOOKUP($A334,Casalta!$A:$AE,3,0)</f>
        <v>#N/A</v>
      </c>
      <c r="E334" s="99" t="e">
        <f ca="1">+VLOOKUP($A334,Casalta!$A:$AE,4,0)</f>
        <v>#N/A</v>
      </c>
      <c r="F334" s="99" t="e">
        <f ca="1">+VLOOKUP($A334,Casalta!$A:$AE,7,0)</f>
        <v>#N/A</v>
      </c>
      <c r="G334" s="99" t="e">
        <f ca="1">+VLOOKUP($A334,Casalta!$A:$AE,6,0)</f>
        <v>#N/A</v>
      </c>
      <c r="H334" s="98" t="e">
        <f ca="1">+VLOOKUP($A334,Casalta!$A:$AE,18,0)</f>
        <v>#N/A</v>
      </c>
      <c r="I334" s="98" t="e">
        <f ca="1">+VLOOKUP($A334,Casalta!$A:$AE,19,0)</f>
        <v>#N/A</v>
      </c>
      <c r="J334" s="98" t="e">
        <f ca="1">+VLOOKUP($A334,Casalta!$A:$AE,20,0)</f>
        <v>#N/A</v>
      </c>
      <c r="K334" s="100" t="e">
        <f ca="1">+VLOOKUP($A334,Casalta!$A:$AE,10,0)</f>
        <v>#N/A</v>
      </c>
      <c r="L334" s="100" t="e">
        <f ca="1">+VLOOKUP($A334,Casalta!$A:$AE,14,0)</f>
        <v>#N/A</v>
      </c>
      <c r="M334" s="98" t="e">
        <f ca="1">+VLOOKUP($A334,Casalta!$A:$AE,9,0)</f>
        <v>#N/A</v>
      </c>
      <c r="N334" s="98" t="e">
        <f ca="1">+VLOOKUP($A334,Casalta!$A:$AE,23,0)</f>
        <v>#N/A</v>
      </c>
      <c r="O334" s="98" t="e">
        <f ca="1">+VLOOKUP($A334,Casalta!$A:$AE,25,0)</f>
        <v>#N/A</v>
      </c>
      <c r="P334" s="101" t="e">
        <f ca="1">+VLOOKUP($A334,Casalta!$A:$AE,26,0)</f>
        <v>#N/A</v>
      </c>
      <c r="Q334" s="101" t="e">
        <f ca="1">+VLOOKUP($A334,Casalta!$A:$AE,27,0)</f>
        <v>#N/A</v>
      </c>
      <c r="R334" s="98" t="e">
        <f ca="1">+VLOOKUP($A334,Casalta!$A:$AE,28,0)</f>
        <v>#N/A</v>
      </c>
      <c r="S334" s="103" t="e">
        <f ca="1">+VLOOKUP($A334,Casalta!$A:$AE,29,0)</f>
        <v>#N/A</v>
      </c>
      <c r="T334" s="98" t="str">
        <f ca="1">IFERROR(VLOOKUP($A334,Casalta!$A:$AE,31,0),"")</f>
        <v/>
      </c>
      <c r="U334" s="98" t="e">
        <f ca="1">+VLOOKUP(C334,ZAP!A$2:D427,4,0)</f>
        <v>#N/A</v>
      </c>
      <c r="V334" s="103" t="e">
        <f t="shared" ca="1" si="10"/>
        <v>#N/A</v>
      </c>
      <c r="W334" s="103"/>
      <c r="X334" s="97" t="e">
        <f t="shared" ca="1" si="11"/>
        <v>#N/A</v>
      </c>
    </row>
    <row r="335" spans="1:24" x14ac:dyDescent="0.25">
      <c r="A335" s="98">
        <v>330</v>
      </c>
      <c r="B335" s="124">
        <f ca="1">COUNTIF(Casalta!A:A,Rank!A335)</f>
        <v>0</v>
      </c>
      <c r="C335" s="98" t="e">
        <f ca="1">+VLOOKUP($A335,Casalta!A:C,2,0)</f>
        <v>#N/A</v>
      </c>
      <c r="D335" s="99" t="e">
        <f ca="1">+VLOOKUP($A335,Casalta!$A:$AE,3,0)</f>
        <v>#N/A</v>
      </c>
      <c r="E335" s="99" t="e">
        <f ca="1">+VLOOKUP($A335,Casalta!$A:$AE,4,0)</f>
        <v>#N/A</v>
      </c>
      <c r="F335" s="99" t="e">
        <f ca="1">+VLOOKUP($A335,Casalta!$A:$AE,7,0)</f>
        <v>#N/A</v>
      </c>
      <c r="G335" s="99" t="e">
        <f ca="1">+VLOOKUP($A335,Casalta!$A:$AE,6,0)</f>
        <v>#N/A</v>
      </c>
      <c r="H335" s="98" t="e">
        <f ca="1">+VLOOKUP($A335,Casalta!$A:$AE,18,0)</f>
        <v>#N/A</v>
      </c>
      <c r="I335" s="98" t="e">
        <f ca="1">+VLOOKUP($A335,Casalta!$A:$AE,19,0)</f>
        <v>#N/A</v>
      </c>
      <c r="J335" s="98" t="e">
        <f ca="1">+VLOOKUP($A335,Casalta!$A:$AE,20,0)</f>
        <v>#N/A</v>
      </c>
      <c r="K335" s="100" t="e">
        <f ca="1">+VLOOKUP($A335,Casalta!$A:$AE,10,0)</f>
        <v>#N/A</v>
      </c>
      <c r="L335" s="100" t="e">
        <f ca="1">+VLOOKUP($A335,Casalta!$A:$AE,14,0)</f>
        <v>#N/A</v>
      </c>
      <c r="M335" s="98" t="e">
        <f ca="1">+VLOOKUP($A335,Casalta!$A:$AE,9,0)</f>
        <v>#N/A</v>
      </c>
      <c r="N335" s="98" t="e">
        <f ca="1">+VLOOKUP($A335,Casalta!$A:$AE,23,0)</f>
        <v>#N/A</v>
      </c>
      <c r="O335" s="98" t="e">
        <f ca="1">+VLOOKUP($A335,Casalta!$A:$AE,25,0)</f>
        <v>#N/A</v>
      </c>
      <c r="P335" s="101" t="e">
        <f ca="1">+VLOOKUP($A335,Casalta!$A:$AE,26,0)</f>
        <v>#N/A</v>
      </c>
      <c r="Q335" s="101" t="e">
        <f ca="1">+VLOOKUP($A335,Casalta!$A:$AE,27,0)</f>
        <v>#N/A</v>
      </c>
      <c r="R335" s="98" t="e">
        <f ca="1">+VLOOKUP($A335,Casalta!$A:$AE,28,0)</f>
        <v>#N/A</v>
      </c>
      <c r="S335" s="103" t="e">
        <f ca="1">+VLOOKUP($A335,Casalta!$A:$AE,29,0)</f>
        <v>#N/A</v>
      </c>
      <c r="T335" s="98" t="str">
        <f ca="1">IFERROR(VLOOKUP($A335,Casalta!$A:$AE,31,0),"")</f>
        <v/>
      </c>
      <c r="U335" s="98" t="e">
        <f ca="1">+VLOOKUP(C335,ZAP!A$2:D428,4,0)</f>
        <v>#N/A</v>
      </c>
      <c r="V335" s="103" t="e">
        <f t="shared" ca="1" si="10"/>
        <v>#N/A</v>
      </c>
      <c r="W335" s="103"/>
      <c r="X335" s="97" t="e">
        <f t="shared" ca="1" si="11"/>
        <v>#N/A</v>
      </c>
    </row>
    <row r="336" spans="1:24" x14ac:dyDescent="0.25">
      <c r="A336" s="98">
        <v>331</v>
      </c>
      <c r="B336" s="124">
        <f ca="1">COUNTIF(Casalta!A:A,Rank!A336)</f>
        <v>0</v>
      </c>
      <c r="C336" s="98" t="e">
        <f ca="1">+VLOOKUP($A336,Casalta!A:C,2,0)</f>
        <v>#N/A</v>
      </c>
      <c r="D336" s="99" t="e">
        <f ca="1">+VLOOKUP($A336,Casalta!$A:$AE,3,0)</f>
        <v>#N/A</v>
      </c>
      <c r="E336" s="99" t="e">
        <f ca="1">+VLOOKUP($A336,Casalta!$A:$AE,4,0)</f>
        <v>#N/A</v>
      </c>
      <c r="F336" s="99" t="e">
        <f ca="1">+VLOOKUP($A336,Casalta!$A:$AE,7,0)</f>
        <v>#N/A</v>
      </c>
      <c r="G336" s="99" t="e">
        <f ca="1">+VLOOKUP($A336,Casalta!$A:$AE,6,0)</f>
        <v>#N/A</v>
      </c>
      <c r="H336" s="98" t="e">
        <f ca="1">+VLOOKUP($A336,Casalta!$A:$AE,18,0)</f>
        <v>#N/A</v>
      </c>
      <c r="I336" s="98" t="e">
        <f ca="1">+VLOOKUP($A336,Casalta!$A:$AE,19,0)</f>
        <v>#N/A</v>
      </c>
      <c r="J336" s="98" t="e">
        <f ca="1">+VLOOKUP($A336,Casalta!$A:$AE,20,0)</f>
        <v>#N/A</v>
      </c>
      <c r="K336" s="100" t="e">
        <f ca="1">+VLOOKUP($A336,Casalta!$A:$AE,10,0)</f>
        <v>#N/A</v>
      </c>
      <c r="L336" s="100" t="e">
        <f ca="1">+VLOOKUP($A336,Casalta!$A:$AE,14,0)</f>
        <v>#N/A</v>
      </c>
      <c r="M336" s="98" t="e">
        <f ca="1">+VLOOKUP($A336,Casalta!$A:$AE,9,0)</f>
        <v>#N/A</v>
      </c>
      <c r="N336" s="98" t="e">
        <f ca="1">+VLOOKUP($A336,Casalta!$A:$AE,23,0)</f>
        <v>#N/A</v>
      </c>
      <c r="O336" s="98" t="e">
        <f ca="1">+VLOOKUP($A336,Casalta!$A:$AE,25,0)</f>
        <v>#N/A</v>
      </c>
      <c r="P336" s="101" t="e">
        <f ca="1">+VLOOKUP($A336,Casalta!$A:$AE,26,0)</f>
        <v>#N/A</v>
      </c>
      <c r="Q336" s="101" t="e">
        <f ca="1">+VLOOKUP($A336,Casalta!$A:$AE,27,0)</f>
        <v>#N/A</v>
      </c>
      <c r="R336" s="98" t="e">
        <f ca="1">+VLOOKUP($A336,Casalta!$A:$AE,28,0)</f>
        <v>#N/A</v>
      </c>
      <c r="S336" s="103" t="e">
        <f ca="1">+VLOOKUP($A336,Casalta!$A:$AE,29,0)</f>
        <v>#N/A</v>
      </c>
      <c r="T336" s="98" t="str">
        <f ca="1">IFERROR(VLOOKUP($A336,Casalta!$A:$AE,31,0),"")</f>
        <v/>
      </c>
      <c r="U336" s="98" t="e">
        <f ca="1">+VLOOKUP(C336,ZAP!A$2:D429,4,0)</f>
        <v>#N/A</v>
      </c>
      <c r="V336" s="103" t="e">
        <f t="shared" ca="1" si="10"/>
        <v>#N/A</v>
      </c>
      <c r="W336" s="103"/>
      <c r="X336" s="97" t="e">
        <f t="shared" ca="1" si="11"/>
        <v>#N/A</v>
      </c>
    </row>
    <row r="337" spans="1:24" x14ac:dyDescent="0.25">
      <c r="A337" s="98">
        <v>332</v>
      </c>
      <c r="B337" s="124">
        <f ca="1">COUNTIF(Casalta!A:A,Rank!A337)</f>
        <v>0</v>
      </c>
      <c r="C337" s="98" t="e">
        <f ca="1">+VLOOKUP($A337,Casalta!A:C,2,0)</f>
        <v>#N/A</v>
      </c>
      <c r="D337" s="99" t="e">
        <f ca="1">+VLOOKUP($A337,Casalta!$A:$AE,3,0)</f>
        <v>#N/A</v>
      </c>
      <c r="E337" s="99" t="e">
        <f ca="1">+VLOOKUP($A337,Casalta!$A:$AE,4,0)</f>
        <v>#N/A</v>
      </c>
      <c r="F337" s="99" t="e">
        <f ca="1">+VLOOKUP($A337,Casalta!$A:$AE,7,0)</f>
        <v>#N/A</v>
      </c>
      <c r="G337" s="99" t="e">
        <f ca="1">+VLOOKUP($A337,Casalta!$A:$AE,6,0)</f>
        <v>#N/A</v>
      </c>
      <c r="H337" s="98" t="e">
        <f ca="1">+VLOOKUP($A337,Casalta!$A:$AE,18,0)</f>
        <v>#N/A</v>
      </c>
      <c r="I337" s="98" t="e">
        <f ca="1">+VLOOKUP($A337,Casalta!$A:$AE,19,0)</f>
        <v>#N/A</v>
      </c>
      <c r="J337" s="98" t="e">
        <f ca="1">+VLOOKUP($A337,Casalta!$A:$AE,20,0)</f>
        <v>#N/A</v>
      </c>
      <c r="K337" s="100" t="e">
        <f ca="1">+VLOOKUP($A337,Casalta!$A:$AE,10,0)</f>
        <v>#N/A</v>
      </c>
      <c r="L337" s="100" t="e">
        <f ca="1">+VLOOKUP($A337,Casalta!$A:$AE,14,0)</f>
        <v>#N/A</v>
      </c>
      <c r="M337" s="98" t="e">
        <f ca="1">+VLOOKUP($A337,Casalta!$A:$AE,9,0)</f>
        <v>#N/A</v>
      </c>
      <c r="N337" s="98" t="e">
        <f ca="1">+VLOOKUP($A337,Casalta!$A:$AE,23,0)</f>
        <v>#N/A</v>
      </c>
      <c r="O337" s="98" t="e">
        <f ca="1">+VLOOKUP($A337,Casalta!$A:$AE,25,0)</f>
        <v>#N/A</v>
      </c>
      <c r="P337" s="101" t="e">
        <f ca="1">+VLOOKUP($A337,Casalta!$A:$AE,26,0)</f>
        <v>#N/A</v>
      </c>
      <c r="Q337" s="101" t="e">
        <f ca="1">+VLOOKUP($A337,Casalta!$A:$AE,27,0)</f>
        <v>#N/A</v>
      </c>
      <c r="R337" s="98" t="e">
        <f ca="1">+VLOOKUP($A337,Casalta!$A:$AE,28,0)</f>
        <v>#N/A</v>
      </c>
      <c r="S337" s="103" t="e">
        <f ca="1">+VLOOKUP($A337,Casalta!$A:$AE,29,0)</f>
        <v>#N/A</v>
      </c>
      <c r="T337" s="98" t="str">
        <f ca="1">IFERROR(VLOOKUP($A337,Casalta!$A:$AE,31,0),"")</f>
        <v/>
      </c>
      <c r="U337" s="98" t="e">
        <f ca="1">+VLOOKUP(C337,ZAP!A$2:D430,4,0)</f>
        <v>#N/A</v>
      </c>
      <c r="V337" s="103" t="e">
        <f t="shared" ca="1" si="10"/>
        <v>#N/A</v>
      </c>
      <c r="W337" s="103"/>
      <c r="X337" s="97" t="e">
        <f t="shared" ca="1" si="11"/>
        <v>#N/A</v>
      </c>
    </row>
    <row r="338" spans="1:24" x14ac:dyDescent="0.25">
      <c r="A338" s="98">
        <v>333</v>
      </c>
      <c r="B338" s="124">
        <f ca="1">COUNTIF(Casalta!A:A,Rank!A338)</f>
        <v>0</v>
      </c>
      <c r="C338" s="98" t="e">
        <f ca="1">+VLOOKUP($A338,Casalta!A:C,2,0)</f>
        <v>#N/A</v>
      </c>
      <c r="D338" s="99" t="e">
        <f ca="1">+VLOOKUP($A338,Casalta!$A:$AE,3,0)</f>
        <v>#N/A</v>
      </c>
      <c r="E338" s="99" t="e">
        <f ca="1">+VLOOKUP($A338,Casalta!$A:$AE,4,0)</f>
        <v>#N/A</v>
      </c>
      <c r="F338" s="99" t="e">
        <f ca="1">+VLOOKUP($A338,Casalta!$A:$AE,7,0)</f>
        <v>#N/A</v>
      </c>
      <c r="G338" s="99" t="e">
        <f ca="1">+VLOOKUP($A338,Casalta!$A:$AE,6,0)</f>
        <v>#N/A</v>
      </c>
      <c r="H338" s="98" t="e">
        <f ca="1">+VLOOKUP($A338,Casalta!$A:$AE,18,0)</f>
        <v>#N/A</v>
      </c>
      <c r="I338" s="98" t="e">
        <f ca="1">+VLOOKUP($A338,Casalta!$A:$AE,19,0)</f>
        <v>#N/A</v>
      </c>
      <c r="J338" s="98" t="e">
        <f ca="1">+VLOOKUP($A338,Casalta!$A:$AE,20,0)</f>
        <v>#N/A</v>
      </c>
      <c r="K338" s="100" t="e">
        <f ca="1">+VLOOKUP($A338,Casalta!$A:$AE,10,0)</f>
        <v>#N/A</v>
      </c>
      <c r="L338" s="100" t="e">
        <f ca="1">+VLOOKUP($A338,Casalta!$A:$AE,14,0)</f>
        <v>#N/A</v>
      </c>
      <c r="M338" s="98" t="e">
        <f ca="1">+VLOOKUP($A338,Casalta!$A:$AE,9,0)</f>
        <v>#N/A</v>
      </c>
      <c r="N338" s="98" t="e">
        <f ca="1">+VLOOKUP($A338,Casalta!$A:$AE,23,0)</f>
        <v>#N/A</v>
      </c>
      <c r="O338" s="98" t="e">
        <f ca="1">+VLOOKUP($A338,Casalta!$A:$AE,25,0)</f>
        <v>#N/A</v>
      </c>
      <c r="P338" s="101" t="e">
        <f ca="1">+VLOOKUP($A338,Casalta!$A:$AE,26,0)</f>
        <v>#N/A</v>
      </c>
      <c r="Q338" s="101" t="e">
        <f ca="1">+VLOOKUP($A338,Casalta!$A:$AE,27,0)</f>
        <v>#N/A</v>
      </c>
      <c r="R338" s="98" t="e">
        <f ca="1">+VLOOKUP($A338,Casalta!$A:$AE,28,0)</f>
        <v>#N/A</v>
      </c>
      <c r="S338" s="103" t="e">
        <f ca="1">+VLOOKUP($A338,Casalta!$A:$AE,29,0)</f>
        <v>#N/A</v>
      </c>
      <c r="T338" s="98" t="str">
        <f ca="1">IFERROR(VLOOKUP($A338,Casalta!$A:$AE,31,0),"")</f>
        <v/>
      </c>
      <c r="U338" s="98" t="e">
        <f ca="1">+VLOOKUP(C338,ZAP!A$2:D431,4,0)</f>
        <v>#N/A</v>
      </c>
      <c r="V338" s="103" t="e">
        <f t="shared" ca="1" si="10"/>
        <v>#N/A</v>
      </c>
      <c r="W338" s="103"/>
      <c r="X338" s="97" t="e">
        <f t="shared" ca="1" si="11"/>
        <v>#N/A</v>
      </c>
    </row>
    <row r="339" spans="1:24" x14ac:dyDescent="0.25">
      <c r="A339" s="98">
        <v>334</v>
      </c>
      <c r="B339" s="124">
        <f ca="1">COUNTIF(Casalta!A:A,Rank!A339)</f>
        <v>0</v>
      </c>
      <c r="C339" s="98" t="e">
        <f ca="1">+VLOOKUP($A339,Casalta!A:C,2,0)</f>
        <v>#N/A</v>
      </c>
      <c r="D339" s="99" t="e">
        <f ca="1">+VLOOKUP($A339,Casalta!$A:$AE,3,0)</f>
        <v>#N/A</v>
      </c>
      <c r="E339" s="99" t="e">
        <f ca="1">+VLOOKUP($A339,Casalta!$A:$AE,4,0)</f>
        <v>#N/A</v>
      </c>
      <c r="F339" s="99" t="e">
        <f ca="1">+VLOOKUP($A339,Casalta!$A:$AE,7,0)</f>
        <v>#N/A</v>
      </c>
      <c r="G339" s="99" t="e">
        <f ca="1">+VLOOKUP($A339,Casalta!$A:$AE,6,0)</f>
        <v>#N/A</v>
      </c>
      <c r="H339" s="98" t="e">
        <f ca="1">+VLOOKUP($A339,Casalta!$A:$AE,18,0)</f>
        <v>#N/A</v>
      </c>
      <c r="I339" s="98" t="e">
        <f ca="1">+VLOOKUP($A339,Casalta!$A:$AE,19,0)</f>
        <v>#N/A</v>
      </c>
      <c r="J339" s="98" t="e">
        <f ca="1">+VLOOKUP($A339,Casalta!$A:$AE,20,0)</f>
        <v>#N/A</v>
      </c>
      <c r="K339" s="100" t="e">
        <f ca="1">+VLOOKUP($A339,Casalta!$A:$AE,10,0)</f>
        <v>#N/A</v>
      </c>
      <c r="L339" s="100" t="e">
        <f ca="1">+VLOOKUP($A339,Casalta!$A:$AE,14,0)</f>
        <v>#N/A</v>
      </c>
      <c r="M339" s="98" t="e">
        <f ca="1">+VLOOKUP($A339,Casalta!$A:$AE,9,0)</f>
        <v>#N/A</v>
      </c>
      <c r="N339" s="98" t="e">
        <f ca="1">+VLOOKUP($A339,Casalta!$A:$AE,23,0)</f>
        <v>#N/A</v>
      </c>
      <c r="O339" s="98" t="e">
        <f ca="1">+VLOOKUP($A339,Casalta!$A:$AE,25,0)</f>
        <v>#N/A</v>
      </c>
      <c r="P339" s="101" t="e">
        <f ca="1">+VLOOKUP($A339,Casalta!$A:$AE,26,0)</f>
        <v>#N/A</v>
      </c>
      <c r="Q339" s="101" t="e">
        <f ca="1">+VLOOKUP($A339,Casalta!$A:$AE,27,0)</f>
        <v>#N/A</v>
      </c>
      <c r="R339" s="98" t="e">
        <f ca="1">+VLOOKUP($A339,Casalta!$A:$AE,28,0)</f>
        <v>#N/A</v>
      </c>
      <c r="S339" s="103" t="e">
        <f ca="1">+VLOOKUP($A339,Casalta!$A:$AE,29,0)</f>
        <v>#N/A</v>
      </c>
      <c r="T339" s="98" t="str">
        <f ca="1">IFERROR(VLOOKUP($A339,Casalta!$A:$AE,31,0),"")</f>
        <v/>
      </c>
      <c r="U339" s="98" t="e">
        <f ca="1">+VLOOKUP(C339,ZAP!A$2:D432,4,0)</f>
        <v>#N/A</v>
      </c>
      <c r="V339" s="103" t="e">
        <f t="shared" ca="1" si="10"/>
        <v>#N/A</v>
      </c>
      <c r="W339" s="103"/>
      <c r="X339" s="97" t="e">
        <f t="shared" ca="1" si="11"/>
        <v>#N/A</v>
      </c>
    </row>
    <row r="340" spans="1:24" x14ac:dyDescent="0.25">
      <c r="A340" s="98">
        <v>335</v>
      </c>
      <c r="B340" s="124">
        <f ca="1">COUNTIF(Casalta!A:A,Rank!A340)</f>
        <v>0</v>
      </c>
      <c r="C340" s="98" t="e">
        <f ca="1">+VLOOKUP($A340,Casalta!A:C,2,0)</f>
        <v>#N/A</v>
      </c>
      <c r="D340" s="99" t="e">
        <f ca="1">+VLOOKUP($A340,Casalta!$A:$AE,3,0)</f>
        <v>#N/A</v>
      </c>
      <c r="E340" s="99" t="e">
        <f ca="1">+VLOOKUP($A340,Casalta!$A:$AE,4,0)</f>
        <v>#N/A</v>
      </c>
      <c r="F340" s="99" t="e">
        <f ca="1">+VLOOKUP($A340,Casalta!$A:$AE,7,0)</f>
        <v>#N/A</v>
      </c>
      <c r="G340" s="99" t="e">
        <f ca="1">+VLOOKUP($A340,Casalta!$A:$AE,6,0)</f>
        <v>#N/A</v>
      </c>
      <c r="H340" s="98" t="e">
        <f ca="1">+VLOOKUP($A340,Casalta!$A:$AE,18,0)</f>
        <v>#N/A</v>
      </c>
      <c r="I340" s="98" t="e">
        <f ca="1">+VLOOKUP($A340,Casalta!$A:$AE,19,0)</f>
        <v>#N/A</v>
      </c>
      <c r="J340" s="98" t="e">
        <f ca="1">+VLOOKUP($A340,Casalta!$A:$AE,20,0)</f>
        <v>#N/A</v>
      </c>
      <c r="K340" s="100" t="e">
        <f ca="1">+VLOOKUP($A340,Casalta!$A:$AE,10,0)</f>
        <v>#N/A</v>
      </c>
      <c r="L340" s="100" t="e">
        <f ca="1">+VLOOKUP($A340,Casalta!$A:$AE,14,0)</f>
        <v>#N/A</v>
      </c>
      <c r="M340" s="98" t="e">
        <f ca="1">+VLOOKUP($A340,Casalta!$A:$AE,9,0)</f>
        <v>#N/A</v>
      </c>
      <c r="N340" s="98" t="e">
        <f ca="1">+VLOOKUP($A340,Casalta!$A:$AE,23,0)</f>
        <v>#N/A</v>
      </c>
      <c r="O340" s="98" t="e">
        <f ca="1">+VLOOKUP($A340,Casalta!$A:$AE,25,0)</f>
        <v>#N/A</v>
      </c>
      <c r="P340" s="101" t="e">
        <f ca="1">+VLOOKUP($A340,Casalta!$A:$AE,26,0)</f>
        <v>#N/A</v>
      </c>
      <c r="Q340" s="101" t="e">
        <f ca="1">+VLOOKUP($A340,Casalta!$A:$AE,27,0)</f>
        <v>#N/A</v>
      </c>
      <c r="R340" s="98" t="e">
        <f ca="1">+VLOOKUP($A340,Casalta!$A:$AE,28,0)</f>
        <v>#N/A</v>
      </c>
      <c r="S340" s="103" t="e">
        <f ca="1">+VLOOKUP($A340,Casalta!$A:$AE,29,0)</f>
        <v>#N/A</v>
      </c>
      <c r="T340" s="98" t="str">
        <f ca="1">IFERROR(VLOOKUP($A340,Casalta!$A:$AE,31,0),"")</f>
        <v/>
      </c>
      <c r="U340" s="98" t="e">
        <f ca="1">+VLOOKUP(C340,ZAP!A$2:D433,4,0)</f>
        <v>#N/A</v>
      </c>
      <c r="V340" s="103" t="e">
        <f t="shared" ca="1" si="10"/>
        <v>#N/A</v>
      </c>
      <c r="W340" s="103"/>
      <c r="X340" s="97" t="e">
        <f t="shared" ca="1" si="11"/>
        <v>#N/A</v>
      </c>
    </row>
    <row r="341" spans="1:24" x14ac:dyDescent="0.25">
      <c r="A341" s="98">
        <v>336</v>
      </c>
      <c r="B341" s="124">
        <f ca="1">COUNTIF(Casalta!A:A,Rank!A341)</f>
        <v>0</v>
      </c>
      <c r="C341" s="98" t="e">
        <f ca="1">+VLOOKUP($A341,Casalta!A:C,2,0)</f>
        <v>#N/A</v>
      </c>
      <c r="D341" s="99" t="e">
        <f ca="1">+VLOOKUP($A341,Casalta!$A:$AE,3,0)</f>
        <v>#N/A</v>
      </c>
      <c r="E341" s="99" t="e">
        <f ca="1">+VLOOKUP($A341,Casalta!$A:$AE,4,0)</f>
        <v>#N/A</v>
      </c>
      <c r="F341" s="99" t="e">
        <f ca="1">+VLOOKUP($A341,Casalta!$A:$AE,7,0)</f>
        <v>#N/A</v>
      </c>
      <c r="G341" s="99" t="e">
        <f ca="1">+VLOOKUP($A341,Casalta!$A:$AE,6,0)</f>
        <v>#N/A</v>
      </c>
      <c r="H341" s="98" t="e">
        <f ca="1">+VLOOKUP($A341,Casalta!$A:$AE,18,0)</f>
        <v>#N/A</v>
      </c>
      <c r="I341" s="98" t="e">
        <f ca="1">+VLOOKUP($A341,Casalta!$A:$AE,19,0)</f>
        <v>#N/A</v>
      </c>
      <c r="J341" s="98" t="e">
        <f ca="1">+VLOOKUP($A341,Casalta!$A:$AE,20,0)</f>
        <v>#N/A</v>
      </c>
      <c r="K341" s="100" t="e">
        <f ca="1">+VLOOKUP($A341,Casalta!$A:$AE,10,0)</f>
        <v>#N/A</v>
      </c>
      <c r="L341" s="100" t="e">
        <f ca="1">+VLOOKUP($A341,Casalta!$A:$AE,14,0)</f>
        <v>#N/A</v>
      </c>
      <c r="M341" s="98" t="e">
        <f ca="1">+VLOOKUP($A341,Casalta!$A:$AE,9,0)</f>
        <v>#N/A</v>
      </c>
      <c r="N341" s="98" t="e">
        <f ca="1">+VLOOKUP($A341,Casalta!$A:$AE,23,0)</f>
        <v>#N/A</v>
      </c>
      <c r="O341" s="98" t="e">
        <f ca="1">+VLOOKUP($A341,Casalta!$A:$AE,25,0)</f>
        <v>#N/A</v>
      </c>
      <c r="P341" s="101" t="e">
        <f ca="1">+VLOOKUP($A341,Casalta!$A:$AE,26,0)</f>
        <v>#N/A</v>
      </c>
      <c r="Q341" s="101" t="e">
        <f ca="1">+VLOOKUP($A341,Casalta!$A:$AE,27,0)</f>
        <v>#N/A</v>
      </c>
      <c r="R341" s="98" t="e">
        <f ca="1">+VLOOKUP($A341,Casalta!$A:$AE,28,0)</f>
        <v>#N/A</v>
      </c>
      <c r="S341" s="103" t="e">
        <f ca="1">+VLOOKUP($A341,Casalta!$A:$AE,29,0)</f>
        <v>#N/A</v>
      </c>
      <c r="T341" s="98" t="str">
        <f ca="1">IFERROR(VLOOKUP($A341,Casalta!$A:$AE,31,0),"")</f>
        <v/>
      </c>
      <c r="U341" s="98" t="e">
        <f ca="1">+VLOOKUP(C341,ZAP!A$2:D434,4,0)</f>
        <v>#N/A</v>
      </c>
      <c r="V341" s="103" t="e">
        <f t="shared" ca="1" si="10"/>
        <v>#N/A</v>
      </c>
      <c r="W341" s="103"/>
      <c r="X341" s="97" t="e">
        <f t="shared" ca="1" si="11"/>
        <v>#N/A</v>
      </c>
    </row>
    <row r="342" spans="1:24" x14ac:dyDescent="0.25">
      <c r="A342" s="98">
        <v>337</v>
      </c>
      <c r="B342" s="124">
        <f ca="1">COUNTIF(Casalta!A:A,Rank!A342)</f>
        <v>0</v>
      </c>
      <c r="C342" s="98" t="e">
        <f ca="1">+VLOOKUP($A342,Casalta!A:C,2,0)</f>
        <v>#N/A</v>
      </c>
      <c r="D342" s="99" t="e">
        <f ca="1">+VLOOKUP($A342,Casalta!$A:$AE,3,0)</f>
        <v>#N/A</v>
      </c>
      <c r="E342" s="99" t="e">
        <f ca="1">+VLOOKUP($A342,Casalta!$A:$AE,4,0)</f>
        <v>#N/A</v>
      </c>
      <c r="F342" s="99" t="e">
        <f ca="1">+VLOOKUP($A342,Casalta!$A:$AE,7,0)</f>
        <v>#N/A</v>
      </c>
      <c r="G342" s="99" t="e">
        <f ca="1">+VLOOKUP($A342,Casalta!$A:$AE,6,0)</f>
        <v>#N/A</v>
      </c>
      <c r="H342" s="98" t="e">
        <f ca="1">+VLOOKUP($A342,Casalta!$A:$AE,18,0)</f>
        <v>#N/A</v>
      </c>
      <c r="I342" s="98" t="e">
        <f ca="1">+VLOOKUP($A342,Casalta!$A:$AE,19,0)</f>
        <v>#N/A</v>
      </c>
      <c r="J342" s="98" t="e">
        <f ca="1">+VLOOKUP($A342,Casalta!$A:$AE,20,0)</f>
        <v>#N/A</v>
      </c>
      <c r="K342" s="100" t="e">
        <f ca="1">+VLOOKUP($A342,Casalta!$A:$AE,10,0)</f>
        <v>#N/A</v>
      </c>
      <c r="L342" s="100" t="e">
        <f ca="1">+VLOOKUP($A342,Casalta!$A:$AE,14,0)</f>
        <v>#N/A</v>
      </c>
      <c r="M342" s="98" t="e">
        <f ca="1">+VLOOKUP($A342,Casalta!$A:$AE,9,0)</f>
        <v>#N/A</v>
      </c>
      <c r="N342" s="98" t="e">
        <f ca="1">+VLOOKUP($A342,Casalta!$A:$AE,23,0)</f>
        <v>#N/A</v>
      </c>
      <c r="O342" s="98" t="e">
        <f ca="1">+VLOOKUP($A342,Casalta!$A:$AE,25,0)</f>
        <v>#N/A</v>
      </c>
      <c r="P342" s="101" t="e">
        <f ca="1">+VLOOKUP($A342,Casalta!$A:$AE,26,0)</f>
        <v>#N/A</v>
      </c>
      <c r="Q342" s="101" t="e">
        <f ca="1">+VLOOKUP($A342,Casalta!$A:$AE,27,0)</f>
        <v>#N/A</v>
      </c>
      <c r="R342" s="98" t="e">
        <f ca="1">+VLOOKUP($A342,Casalta!$A:$AE,28,0)</f>
        <v>#N/A</v>
      </c>
      <c r="S342" s="103" t="e">
        <f ca="1">+VLOOKUP($A342,Casalta!$A:$AE,29,0)</f>
        <v>#N/A</v>
      </c>
      <c r="T342" s="98" t="str">
        <f ca="1">IFERROR(VLOOKUP($A342,Casalta!$A:$AE,31,0),"")</f>
        <v/>
      </c>
      <c r="U342" s="98" t="e">
        <f ca="1">+VLOOKUP(C342,ZAP!A$2:D435,4,0)</f>
        <v>#N/A</v>
      </c>
      <c r="V342" s="103" t="e">
        <f t="shared" ca="1" si="10"/>
        <v>#N/A</v>
      </c>
      <c r="W342" s="103"/>
      <c r="X342" s="97" t="e">
        <f t="shared" ca="1" si="11"/>
        <v>#N/A</v>
      </c>
    </row>
    <row r="343" spans="1:24" x14ac:dyDescent="0.25">
      <c r="A343" s="98">
        <v>338</v>
      </c>
      <c r="B343" s="124">
        <f ca="1">COUNTIF(Casalta!A:A,Rank!A343)</f>
        <v>0</v>
      </c>
      <c r="C343" s="98" t="e">
        <f ca="1">+VLOOKUP($A343,Casalta!A:C,2,0)</f>
        <v>#N/A</v>
      </c>
      <c r="D343" s="99" t="e">
        <f ca="1">+VLOOKUP($A343,Casalta!$A:$AE,3,0)</f>
        <v>#N/A</v>
      </c>
      <c r="E343" s="99" t="e">
        <f ca="1">+VLOOKUP($A343,Casalta!$A:$AE,4,0)</f>
        <v>#N/A</v>
      </c>
      <c r="F343" s="99" t="e">
        <f ca="1">+VLOOKUP($A343,Casalta!$A:$AE,7,0)</f>
        <v>#N/A</v>
      </c>
      <c r="G343" s="99" t="e">
        <f ca="1">+VLOOKUP($A343,Casalta!$A:$AE,6,0)</f>
        <v>#N/A</v>
      </c>
      <c r="H343" s="98" t="e">
        <f ca="1">+VLOOKUP($A343,Casalta!$A:$AE,18,0)</f>
        <v>#N/A</v>
      </c>
      <c r="I343" s="98" t="e">
        <f ca="1">+VLOOKUP($A343,Casalta!$A:$AE,19,0)</f>
        <v>#N/A</v>
      </c>
      <c r="J343" s="98" t="e">
        <f ca="1">+VLOOKUP($A343,Casalta!$A:$AE,20,0)</f>
        <v>#N/A</v>
      </c>
      <c r="K343" s="100" t="e">
        <f ca="1">+VLOOKUP($A343,Casalta!$A:$AE,10,0)</f>
        <v>#N/A</v>
      </c>
      <c r="L343" s="100" t="e">
        <f ca="1">+VLOOKUP($A343,Casalta!$A:$AE,14,0)</f>
        <v>#N/A</v>
      </c>
      <c r="M343" s="98" t="e">
        <f ca="1">+VLOOKUP($A343,Casalta!$A:$AE,9,0)</f>
        <v>#N/A</v>
      </c>
      <c r="N343" s="98" t="e">
        <f ca="1">+VLOOKUP($A343,Casalta!$A:$AE,23,0)</f>
        <v>#N/A</v>
      </c>
      <c r="O343" s="98" t="e">
        <f ca="1">+VLOOKUP($A343,Casalta!$A:$AE,25,0)</f>
        <v>#N/A</v>
      </c>
      <c r="P343" s="101" t="e">
        <f ca="1">+VLOOKUP($A343,Casalta!$A:$AE,26,0)</f>
        <v>#N/A</v>
      </c>
      <c r="Q343" s="101" t="e">
        <f ca="1">+VLOOKUP($A343,Casalta!$A:$AE,27,0)</f>
        <v>#N/A</v>
      </c>
      <c r="R343" s="98" t="e">
        <f ca="1">+VLOOKUP($A343,Casalta!$A:$AE,28,0)</f>
        <v>#N/A</v>
      </c>
      <c r="S343" s="103" t="e">
        <f ca="1">+VLOOKUP($A343,Casalta!$A:$AE,29,0)</f>
        <v>#N/A</v>
      </c>
      <c r="T343" s="98" t="str">
        <f ca="1">IFERROR(VLOOKUP($A343,Casalta!$A:$AE,31,0),"")</f>
        <v/>
      </c>
      <c r="U343" s="98" t="e">
        <f ca="1">+VLOOKUP(C343,ZAP!A$2:D436,4,0)</f>
        <v>#N/A</v>
      </c>
      <c r="V343" s="103" t="e">
        <f t="shared" ca="1" si="10"/>
        <v>#N/A</v>
      </c>
      <c r="W343" s="103"/>
      <c r="X343" s="97" t="e">
        <f t="shared" ca="1" si="11"/>
        <v>#N/A</v>
      </c>
    </row>
    <row r="344" spans="1:24" x14ac:dyDescent="0.25">
      <c r="A344" s="98">
        <v>339</v>
      </c>
      <c r="B344" s="124">
        <f ca="1">COUNTIF(Casalta!A:A,Rank!A344)</f>
        <v>0</v>
      </c>
      <c r="C344" s="98" t="e">
        <f ca="1">+VLOOKUP($A344,Casalta!A:C,2,0)</f>
        <v>#N/A</v>
      </c>
      <c r="D344" s="99" t="e">
        <f ca="1">+VLOOKUP($A344,Casalta!$A:$AE,3,0)</f>
        <v>#N/A</v>
      </c>
      <c r="E344" s="99" t="e">
        <f ca="1">+VLOOKUP($A344,Casalta!$A:$AE,4,0)</f>
        <v>#N/A</v>
      </c>
      <c r="F344" s="99" t="e">
        <f ca="1">+VLOOKUP($A344,Casalta!$A:$AE,7,0)</f>
        <v>#N/A</v>
      </c>
      <c r="G344" s="99" t="e">
        <f ca="1">+VLOOKUP($A344,Casalta!$A:$AE,6,0)</f>
        <v>#N/A</v>
      </c>
      <c r="H344" s="98" t="e">
        <f ca="1">+VLOOKUP($A344,Casalta!$A:$AE,18,0)</f>
        <v>#N/A</v>
      </c>
      <c r="I344" s="98" t="e">
        <f ca="1">+VLOOKUP($A344,Casalta!$A:$AE,19,0)</f>
        <v>#N/A</v>
      </c>
      <c r="J344" s="98" t="e">
        <f ca="1">+VLOOKUP($A344,Casalta!$A:$AE,20,0)</f>
        <v>#N/A</v>
      </c>
      <c r="K344" s="100" t="e">
        <f ca="1">+VLOOKUP($A344,Casalta!$A:$AE,10,0)</f>
        <v>#N/A</v>
      </c>
      <c r="L344" s="100" t="e">
        <f ca="1">+VLOOKUP($A344,Casalta!$A:$AE,14,0)</f>
        <v>#N/A</v>
      </c>
      <c r="M344" s="98" t="e">
        <f ca="1">+VLOOKUP($A344,Casalta!$A:$AE,9,0)</f>
        <v>#N/A</v>
      </c>
      <c r="N344" s="98" t="e">
        <f ca="1">+VLOOKUP($A344,Casalta!$A:$AE,23,0)</f>
        <v>#N/A</v>
      </c>
      <c r="O344" s="98" t="e">
        <f ca="1">+VLOOKUP($A344,Casalta!$A:$AE,25,0)</f>
        <v>#N/A</v>
      </c>
      <c r="P344" s="101" t="e">
        <f ca="1">+VLOOKUP($A344,Casalta!$A:$AE,26,0)</f>
        <v>#N/A</v>
      </c>
      <c r="Q344" s="101" t="e">
        <f ca="1">+VLOOKUP($A344,Casalta!$A:$AE,27,0)</f>
        <v>#N/A</v>
      </c>
      <c r="R344" s="98" t="e">
        <f ca="1">+VLOOKUP($A344,Casalta!$A:$AE,28,0)</f>
        <v>#N/A</v>
      </c>
      <c r="S344" s="103" t="e">
        <f ca="1">+VLOOKUP($A344,Casalta!$A:$AE,29,0)</f>
        <v>#N/A</v>
      </c>
      <c r="T344" s="98" t="str">
        <f ca="1">IFERROR(VLOOKUP($A344,Casalta!$A:$AE,31,0),"")</f>
        <v/>
      </c>
      <c r="U344" s="98" t="e">
        <f ca="1">+VLOOKUP(C344,ZAP!A$2:D437,4,0)</f>
        <v>#N/A</v>
      </c>
      <c r="V344" s="103" t="e">
        <f t="shared" ca="1" si="10"/>
        <v>#N/A</v>
      </c>
      <c r="W344" s="103"/>
      <c r="X344" s="97" t="e">
        <f t="shared" ca="1" si="11"/>
        <v>#N/A</v>
      </c>
    </row>
    <row r="345" spans="1:24" x14ac:dyDescent="0.25">
      <c r="A345" s="98">
        <v>340</v>
      </c>
      <c r="B345" s="124">
        <f ca="1">COUNTIF(Casalta!A:A,Rank!A345)</f>
        <v>0</v>
      </c>
      <c r="C345" s="98" t="e">
        <f ca="1">+VLOOKUP($A345,Casalta!A:C,2,0)</f>
        <v>#N/A</v>
      </c>
      <c r="D345" s="99" t="e">
        <f ca="1">+VLOOKUP($A345,Casalta!$A:$AE,3,0)</f>
        <v>#N/A</v>
      </c>
      <c r="E345" s="99" t="e">
        <f ca="1">+VLOOKUP($A345,Casalta!$A:$AE,4,0)</f>
        <v>#N/A</v>
      </c>
      <c r="F345" s="99" t="e">
        <f ca="1">+VLOOKUP($A345,Casalta!$A:$AE,7,0)</f>
        <v>#N/A</v>
      </c>
      <c r="G345" s="99" t="e">
        <f ca="1">+VLOOKUP($A345,Casalta!$A:$AE,6,0)</f>
        <v>#N/A</v>
      </c>
      <c r="H345" s="98" t="e">
        <f ca="1">+VLOOKUP($A345,Casalta!$A:$AE,18,0)</f>
        <v>#N/A</v>
      </c>
      <c r="I345" s="98" t="e">
        <f ca="1">+VLOOKUP($A345,Casalta!$A:$AE,19,0)</f>
        <v>#N/A</v>
      </c>
      <c r="J345" s="98" t="e">
        <f ca="1">+VLOOKUP($A345,Casalta!$A:$AE,20,0)</f>
        <v>#N/A</v>
      </c>
      <c r="K345" s="100" t="e">
        <f ca="1">+VLOOKUP($A345,Casalta!$A:$AE,10,0)</f>
        <v>#N/A</v>
      </c>
      <c r="L345" s="100" t="e">
        <f ca="1">+VLOOKUP($A345,Casalta!$A:$AE,14,0)</f>
        <v>#N/A</v>
      </c>
      <c r="M345" s="98" t="e">
        <f ca="1">+VLOOKUP($A345,Casalta!$A:$AE,9,0)</f>
        <v>#N/A</v>
      </c>
      <c r="N345" s="98" t="e">
        <f ca="1">+VLOOKUP($A345,Casalta!$A:$AE,23,0)</f>
        <v>#N/A</v>
      </c>
      <c r="O345" s="98" t="e">
        <f ca="1">+VLOOKUP($A345,Casalta!$A:$AE,25,0)</f>
        <v>#N/A</v>
      </c>
      <c r="P345" s="101" t="e">
        <f ca="1">+VLOOKUP($A345,Casalta!$A:$AE,26,0)</f>
        <v>#N/A</v>
      </c>
      <c r="Q345" s="101" t="e">
        <f ca="1">+VLOOKUP($A345,Casalta!$A:$AE,27,0)</f>
        <v>#N/A</v>
      </c>
      <c r="R345" s="98" t="e">
        <f ca="1">+VLOOKUP($A345,Casalta!$A:$AE,28,0)</f>
        <v>#N/A</v>
      </c>
      <c r="S345" s="103" t="e">
        <f ca="1">+VLOOKUP($A345,Casalta!$A:$AE,29,0)</f>
        <v>#N/A</v>
      </c>
      <c r="T345" s="98" t="str">
        <f ca="1">IFERROR(VLOOKUP($A345,Casalta!$A:$AE,31,0),"")</f>
        <v/>
      </c>
      <c r="U345" s="98" t="e">
        <f ca="1">+VLOOKUP(C345,ZAP!A$2:D438,4,0)</f>
        <v>#N/A</v>
      </c>
      <c r="V345" s="103" t="e">
        <f t="shared" ca="1" si="10"/>
        <v>#N/A</v>
      </c>
      <c r="W345" s="103"/>
      <c r="X345" s="97" t="e">
        <f t="shared" ca="1" si="11"/>
        <v>#N/A</v>
      </c>
    </row>
    <row r="346" spans="1:24" x14ac:dyDescent="0.25">
      <c r="A346" s="98">
        <v>341</v>
      </c>
      <c r="B346" s="124">
        <f ca="1">COUNTIF(Casalta!A:A,Rank!A346)</f>
        <v>0</v>
      </c>
      <c r="C346" s="98" t="e">
        <f ca="1">+VLOOKUP($A346,Casalta!A:C,2,0)</f>
        <v>#N/A</v>
      </c>
      <c r="D346" s="99" t="e">
        <f ca="1">+VLOOKUP($A346,Casalta!$A:$AE,3,0)</f>
        <v>#N/A</v>
      </c>
      <c r="E346" s="99" t="e">
        <f ca="1">+VLOOKUP($A346,Casalta!$A:$AE,4,0)</f>
        <v>#N/A</v>
      </c>
      <c r="F346" s="99" t="e">
        <f ca="1">+VLOOKUP($A346,Casalta!$A:$AE,7,0)</f>
        <v>#N/A</v>
      </c>
      <c r="G346" s="99" t="e">
        <f ca="1">+VLOOKUP($A346,Casalta!$A:$AE,6,0)</f>
        <v>#N/A</v>
      </c>
      <c r="H346" s="98" t="e">
        <f ca="1">+VLOOKUP($A346,Casalta!$A:$AE,18,0)</f>
        <v>#N/A</v>
      </c>
      <c r="I346" s="98" t="e">
        <f ca="1">+VLOOKUP($A346,Casalta!$A:$AE,19,0)</f>
        <v>#N/A</v>
      </c>
      <c r="J346" s="98" t="e">
        <f ca="1">+VLOOKUP($A346,Casalta!$A:$AE,20,0)</f>
        <v>#N/A</v>
      </c>
      <c r="K346" s="100" t="e">
        <f ca="1">+VLOOKUP($A346,Casalta!$A:$AE,10,0)</f>
        <v>#N/A</v>
      </c>
      <c r="L346" s="100" t="e">
        <f ca="1">+VLOOKUP($A346,Casalta!$A:$AE,14,0)</f>
        <v>#N/A</v>
      </c>
      <c r="M346" s="98" t="e">
        <f ca="1">+VLOOKUP($A346,Casalta!$A:$AE,9,0)</f>
        <v>#N/A</v>
      </c>
      <c r="N346" s="98" t="e">
        <f ca="1">+VLOOKUP($A346,Casalta!$A:$AE,23,0)</f>
        <v>#N/A</v>
      </c>
      <c r="O346" s="98" t="e">
        <f ca="1">+VLOOKUP($A346,Casalta!$A:$AE,25,0)</f>
        <v>#N/A</v>
      </c>
      <c r="P346" s="101" t="e">
        <f ca="1">+VLOOKUP($A346,Casalta!$A:$AE,26,0)</f>
        <v>#N/A</v>
      </c>
      <c r="Q346" s="101" t="e">
        <f ca="1">+VLOOKUP($A346,Casalta!$A:$AE,27,0)</f>
        <v>#N/A</v>
      </c>
      <c r="R346" s="98" t="e">
        <f ca="1">+VLOOKUP($A346,Casalta!$A:$AE,28,0)</f>
        <v>#N/A</v>
      </c>
      <c r="S346" s="103" t="e">
        <f ca="1">+VLOOKUP($A346,Casalta!$A:$AE,29,0)</f>
        <v>#N/A</v>
      </c>
      <c r="T346" s="98" t="str">
        <f ca="1">IFERROR(VLOOKUP($A346,Casalta!$A:$AE,31,0),"")</f>
        <v/>
      </c>
      <c r="U346" s="98" t="e">
        <f ca="1">+VLOOKUP(C346,ZAP!A$2:D439,4,0)</f>
        <v>#N/A</v>
      </c>
      <c r="V346" s="103" t="e">
        <f t="shared" ca="1" si="10"/>
        <v>#N/A</v>
      </c>
      <c r="W346" s="103"/>
      <c r="X346" s="97" t="e">
        <f t="shared" ca="1" si="11"/>
        <v>#N/A</v>
      </c>
    </row>
    <row r="347" spans="1:24" x14ac:dyDescent="0.25">
      <c r="A347" s="98">
        <v>342</v>
      </c>
      <c r="B347" s="124">
        <f ca="1">COUNTIF(Casalta!A:A,Rank!A347)</f>
        <v>0</v>
      </c>
      <c r="C347" s="98" t="e">
        <f ca="1">+VLOOKUP($A347,Casalta!A:C,2,0)</f>
        <v>#N/A</v>
      </c>
      <c r="D347" s="99" t="e">
        <f ca="1">+VLOOKUP($A347,Casalta!$A:$AE,3,0)</f>
        <v>#N/A</v>
      </c>
      <c r="E347" s="99" t="e">
        <f ca="1">+VLOOKUP($A347,Casalta!$A:$AE,4,0)</f>
        <v>#N/A</v>
      </c>
      <c r="F347" s="99" t="e">
        <f ca="1">+VLOOKUP($A347,Casalta!$A:$AE,7,0)</f>
        <v>#N/A</v>
      </c>
      <c r="G347" s="99" t="e">
        <f ca="1">+VLOOKUP($A347,Casalta!$A:$AE,6,0)</f>
        <v>#N/A</v>
      </c>
      <c r="H347" s="98" t="e">
        <f ca="1">+VLOOKUP($A347,Casalta!$A:$AE,18,0)</f>
        <v>#N/A</v>
      </c>
      <c r="I347" s="98" t="e">
        <f ca="1">+VLOOKUP($A347,Casalta!$A:$AE,19,0)</f>
        <v>#N/A</v>
      </c>
      <c r="J347" s="98" t="e">
        <f ca="1">+VLOOKUP($A347,Casalta!$A:$AE,20,0)</f>
        <v>#N/A</v>
      </c>
      <c r="K347" s="100" t="e">
        <f ca="1">+VLOOKUP($A347,Casalta!$A:$AE,10,0)</f>
        <v>#N/A</v>
      </c>
      <c r="L347" s="100" t="e">
        <f ca="1">+VLOOKUP($A347,Casalta!$A:$AE,14,0)</f>
        <v>#N/A</v>
      </c>
      <c r="M347" s="98" t="e">
        <f ca="1">+VLOOKUP($A347,Casalta!$A:$AE,9,0)</f>
        <v>#N/A</v>
      </c>
      <c r="N347" s="98" t="e">
        <f ca="1">+VLOOKUP($A347,Casalta!$A:$AE,23,0)</f>
        <v>#N/A</v>
      </c>
      <c r="O347" s="98" t="e">
        <f ca="1">+VLOOKUP($A347,Casalta!$A:$AE,25,0)</f>
        <v>#N/A</v>
      </c>
      <c r="P347" s="101" t="e">
        <f ca="1">+VLOOKUP($A347,Casalta!$A:$AE,26,0)</f>
        <v>#N/A</v>
      </c>
      <c r="Q347" s="101" t="e">
        <f ca="1">+VLOOKUP($A347,Casalta!$A:$AE,27,0)</f>
        <v>#N/A</v>
      </c>
      <c r="R347" s="98" t="e">
        <f ca="1">+VLOOKUP($A347,Casalta!$A:$AE,28,0)</f>
        <v>#N/A</v>
      </c>
      <c r="S347" s="103" t="e">
        <f ca="1">+VLOOKUP($A347,Casalta!$A:$AE,29,0)</f>
        <v>#N/A</v>
      </c>
      <c r="T347" s="98" t="str">
        <f ca="1">IFERROR(VLOOKUP($A347,Casalta!$A:$AE,31,0),"")</f>
        <v/>
      </c>
      <c r="U347" s="98" t="e">
        <f ca="1">+VLOOKUP(C347,ZAP!A$2:D440,4,0)</f>
        <v>#N/A</v>
      </c>
      <c r="V347" s="103" t="e">
        <f t="shared" ca="1" si="10"/>
        <v>#N/A</v>
      </c>
      <c r="W347" s="103"/>
      <c r="X347" s="97" t="e">
        <f t="shared" ca="1" si="11"/>
        <v>#N/A</v>
      </c>
    </row>
    <row r="348" spans="1:24" x14ac:dyDescent="0.25">
      <c r="A348" s="98">
        <v>343</v>
      </c>
      <c r="B348" s="124">
        <f ca="1">COUNTIF(Casalta!A:A,Rank!A348)</f>
        <v>0</v>
      </c>
      <c r="C348" s="98" t="e">
        <f ca="1">+VLOOKUP($A348,Casalta!A:C,2,0)</f>
        <v>#N/A</v>
      </c>
      <c r="D348" s="99" t="e">
        <f ca="1">+VLOOKUP($A348,Casalta!$A:$AE,3,0)</f>
        <v>#N/A</v>
      </c>
      <c r="E348" s="99" t="e">
        <f ca="1">+VLOOKUP($A348,Casalta!$A:$AE,4,0)</f>
        <v>#N/A</v>
      </c>
      <c r="F348" s="99" t="e">
        <f ca="1">+VLOOKUP($A348,Casalta!$A:$AE,7,0)</f>
        <v>#N/A</v>
      </c>
      <c r="G348" s="99" t="e">
        <f ca="1">+VLOOKUP($A348,Casalta!$A:$AE,6,0)</f>
        <v>#N/A</v>
      </c>
      <c r="H348" s="98" t="e">
        <f ca="1">+VLOOKUP($A348,Casalta!$A:$AE,18,0)</f>
        <v>#N/A</v>
      </c>
      <c r="I348" s="98" t="e">
        <f ca="1">+VLOOKUP($A348,Casalta!$A:$AE,19,0)</f>
        <v>#N/A</v>
      </c>
      <c r="J348" s="98" t="e">
        <f ca="1">+VLOOKUP($A348,Casalta!$A:$AE,20,0)</f>
        <v>#N/A</v>
      </c>
      <c r="K348" s="100" t="e">
        <f ca="1">+VLOOKUP($A348,Casalta!$A:$AE,10,0)</f>
        <v>#N/A</v>
      </c>
      <c r="L348" s="100" t="e">
        <f ca="1">+VLOOKUP($A348,Casalta!$A:$AE,14,0)</f>
        <v>#N/A</v>
      </c>
      <c r="M348" s="98" t="e">
        <f ca="1">+VLOOKUP($A348,Casalta!$A:$AE,9,0)</f>
        <v>#N/A</v>
      </c>
      <c r="N348" s="98" t="e">
        <f ca="1">+VLOOKUP($A348,Casalta!$A:$AE,23,0)</f>
        <v>#N/A</v>
      </c>
      <c r="O348" s="98" t="e">
        <f ca="1">+VLOOKUP($A348,Casalta!$A:$AE,25,0)</f>
        <v>#N/A</v>
      </c>
      <c r="P348" s="101" t="e">
        <f ca="1">+VLOOKUP($A348,Casalta!$A:$AE,26,0)</f>
        <v>#N/A</v>
      </c>
      <c r="Q348" s="101" t="e">
        <f ca="1">+VLOOKUP($A348,Casalta!$A:$AE,27,0)</f>
        <v>#N/A</v>
      </c>
      <c r="R348" s="98" t="e">
        <f ca="1">+VLOOKUP($A348,Casalta!$A:$AE,28,0)</f>
        <v>#N/A</v>
      </c>
      <c r="S348" s="103" t="e">
        <f ca="1">+VLOOKUP($A348,Casalta!$A:$AE,29,0)</f>
        <v>#N/A</v>
      </c>
      <c r="T348" s="98" t="str">
        <f ca="1">IFERROR(VLOOKUP($A348,Casalta!$A:$AE,31,0),"")</f>
        <v/>
      </c>
      <c r="U348" s="98" t="e">
        <f ca="1">+VLOOKUP(C348,ZAP!A$2:D441,4,0)</f>
        <v>#N/A</v>
      </c>
      <c r="V348" s="103" t="e">
        <f t="shared" ca="1" si="10"/>
        <v>#N/A</v>
      </c>
      <c r="W348" s="103"/>
      <c r="X348" s="97" t="e">
        <f t="shared" ca="1" si="11"/>
        <v>#N/A</v>
      </c>
    </row>
    <row r="349" spans="1:24" x14ac:dyDescent="0.25">
      <c r="A349" s="98">
        <v>344</v>
      </c>
      <c r="B349" s="124">
        <f ca="1">COUNTIF(Casalta!A:A,Rank!A349)</f>
        <v>0</v>
      </c>
      <c r="C349" s="98" t="e">
        <f ca="1">+VLOOKUP($A349,Casalta!A:C,2,0)</f>
        <v>#N/A</v>
      </c>
      <c r="D349" s="99" t="e">
        <f ca="1">+VLOOKUP($A349,Casalta!$A:$AE,3,0)</f>
        <v>#N/A</v>
      </c>
      <c r="E349" s="99" t="e">
        <f ca="1">+VLOOKUP($A349,Casalta!$A:$AE,4,0)</f>
        <v>#N/A</v>
      </c>
      <c r="F349" s="99" t="e">
        <f ca="1">+VLOOKUP($A349,Casalta!$A:$AE,7,0)</f>
        <v>#N/A</v>
      </c>
      <c r="G349" s="99" t="e">
        <f ca="1">+VLOOKUP($A349,Casalta!$A:$AE,6,0)</f>
        <v>#N/A</v>
      </c>
      <c r="H349" s="98" t="e">
        <f ca="1">+VLOOKUP($A349,Casalta!$A:$AE,18,0)</f>
        <v>#N/A</v>
      </c>
      <c r="I349" s="98" t="e">
        <f ca="1">+VLOOKUP($A349,Casalta!$A:$AE,19,0)</f>
        <v>#N/A</v>
      </c>
      <c r="J349" s="98" t="e">
        <f ca="1">+VLOOKUP($A349,Casalta!$A:$AE,20,0)</f>
        <v>#N/A</v>
      </c>
      <c r="K349" s="100" t="e">
        <f ca="1">+VLOOKUP($A349,Casalta!$A:$AE,10,0)</f>
        <v>#N/A</v>
      </c>
      <c r="L349" s="100" t="e">
        <f ca="1">+VLOOKUP($A349,Casalta!$A:$AE,14,0)</f>
        <v>#N/A</v>
      </c>
      <c r="M349" s="98" t="e">
        <f ca="1">+VLOOKUP($A349,Casalta!$A:$AE,9,0)</f>
        <v>#N/A</v>
      </c>
      <c r="N349" s="98" t="e">
        <f ca="1">+VLOOKUP($A349,Casalta!$A:$AE,23,0)</f>
        <v>#N/A</v>
      </c>
      <c r="O349" s="98" t="e">
        <f ca="1">+VLOOKUP($A349,Casalta!$A:$AE,25,0)</f>
        <v>#N/A</v>
      </c>
      <c r="P349" s="101" t="e">
        <f ca="1">+VLOOKUP($A349,Casalta!$A:$AE,26,0)</f>
        <v>#N/A</v>
      </c>
      <c r="Q349" s="101" t="e">
        <f ca="1">+VLOOKUP($A349,Casalta!$A:$AE,27,0)</f>
        <v>#N/A</v>
      </c>
      <c r="R349" s="98" t="e">
        <f ca="1">+VLOOKUP($A349,Casalta!$A:$AE,28,0)</f>
        <v>#N/A</v>
      </c>
      <c r="S349" s="103" t="e">
        <f ca="1">+VLOOKUP($A349,Casalta!$A:$AE,29,0)</f>
        <v>#N/A</v>
      </c>
      <c r="T349" s="98" t="str">
        <f ca="1">IFERROR(VLOOKUP($A349,Casalta!$A:$AE,31,0),"")</f>
        <v/>
      </c>
      <c r="U349" s="98" t="e">
        <f ca="1">+VLOOKUP(C349,ZAP!A$2:D442,4,0)</f>
        <v>#N/A</v>
      </c>
      <c r="V349" s="103" t="e">
        <f t="shared" ca="1" si="10"/>
        <v>#N/A</v>
      </c>
      <c r="W349" s="103"/>
      <c r="X349" s="97" t="e">
        <f t="shared" ca="1" si="11"/>
        <v>#N/A</v>
      </c>
    </row>
    <row r="350" spans="1:24" x14ac:dyDescent="0.25">
      <c r="A350" s="98">
        <v>345</v>
      </c>
      <c r="B350" s="124">
        <f ca="1">COUNTIF(Casalta!A:A,Rank!A350)</f>
        <v>0</v>
      </c>
      <c r="C350" s="98" t="e">
        <f ca="1">+VLOOKUP($A350,Casalta!A:C,2,0)</f>
        <v>#N/A</v>
      </c>
      <c r="D350" s="99" t="e">
        <f ca="1">+VLOOKUP($A350,Casalta!$A:$AE,3,0)</f>
        <v>#N/A</v>
      </c>
      <c r="E350" s="99" t="e">
        <f ca="1">+VLOOKUP($A350,Casalta!$A:$AE,4,0)</f>
        <v>#N/A</v>
      </c>
      <c r="F350" s="99" t="e">
        <f ca="1">+VLOOKUP($A350,Casalta!$A:$AE,7,0)</f>
        <v>#N/A</v>
      </c>
      <c r="G350" s="99" t="e">
        <f ca="1">+VLOOKUP($A350,Casalta!$A:$AE,6,0)</f>
        <v>#N/A</v>
      </c>
      <c r="H350" s="98" t="e">
        <f ca="1">+VLOOKUP($A350,Casalta!$A:$AE,18,0)</f>
        <v>#N/A</v>
      </c>
      <c r="I350" s="98" t="e">
        <f ca="1">+VLOOKUP($A350,Casalta!$A:$AE,19,0)</f>
        <v>#N/A</v>
      </c>
      <c r="J350" s="98" t="e">
        <f ca="1">+VLOOKUP($A350,Casalta!$A:$AE,20,0)</f>
        <v>#N/A</v>
      </c>
      <c r="K350" s="100" t="e">
        <f ca="1">+VLOOKUP($A350,Casalta!$A:$AE,10,0)</f>
        <v>#N/A</v>
      </c>
      <c r="L350" s="100" t="e">
        <f ca="1">+VLOOKUP($A350,Casalta!$A:$AE,14,0)</f>
        <v>#N/A</v>
      </c>
      <c r="M350" s="98" t="e">
        <f ca="1">+VLOOKUP($A350,Casalta!$A:$AE,9,0)</f>
        <v>#N/A</v>
      </c>
      <c r="N350" s="98" t="e">
        <f ca="1">+VLOOKUP($A350,Casalta!$A:$AE,23,0)</f>
        <v>#N/A</v>
      </c>
      <c r="O350" s="98" t="e">
        <f ca="1">+VLOOKUP($A350,Casalta!$A:$AE,25,0)</f>
        <v>#N/A</v>
      </c>
      <c r="P350" s="101" t="e">
        <f ca="1">+VLOOKUP($A350,Casalta!$A:$AE,26,0)</f>
        <v>#N/A</v>
      </c>
      <c r="Q350" s="101" t="e">
        <f ca="1">+VLOOKUP($A350,Casalta!$A:$AE,27,0)</f>
        <v>#N/A</v>
      </c>
      <c r="R350" s="98" t="e">
        <f ca="1">+VLOOKUP($A350,Casalta!$A:$AE,28,0)</f>
        <v>#N/A</v>
      </c>
      <c r="S350" s="103" t="e">
        <f ca="1">+VLOOKUP($A350,Casalta!$A:$AE,29,0)</f>
        <v>#N/A</v>
      </c>
      <c r="T350" s="98" t="str">
        <f ca="1">IFERROR(VLOOKUP($A350,Casalta!$A:$AE,31,0),"")</f>
        <v/>
      </c>
      <c r="U350" s="98" t="e">
        <f ca="1">+VLOOKUP(C350,ZAP!A$2:D443,4,0)</f>
        <v>#N/A</v>
      </c>
      <c r="V350" s="103" t="e">
        <f t="shared" ca="1" si="10"/>
        <v>#N/A</v>
      </c>
      <c r="W350" s="103"/>
      <c r="X350" s="97" t="e">
        <f t="shared" ca="1" si="11"/>
        <v>#N/A</v>
      </c>
    </row>
    <row r="351" spans="1:24" x14ac:dyDescent="0.25">
      <c r="A351" s="98">
        <v>346</v>
      </c>
      <c r="B351" s="124">
        <f ca="1">COUNTIF(Casalta!A:A,Rank!A351)</f>
        <v>0</v>
      </c>
      <c r="C351" s="98" t="e">
        <f ca="1">+VLOOKUP($A351,Casalta!A:C,2,0)</f>
        <v>#N/A</v>
      </c>
      <c r="D351" s="99" t="e">
        <f ca="1">+VLOOKUP($A351,Casalta!$A:$AE,3,0)</f>
        <v>#N/A</v>
      </c>
      <c r="E351" s="99" t="e">
        <f ca="1">+VLOOKUP($A351,Casalta!$A:$AE,4,0)</f>
        <v>#N/A</v>
      </c>
      <c r="F351" s="99" t="e">
        <f ca="1">+VLOOKUP($A351,Casalta!$A:$AE,7,0)</f>
        <v>#N/A</v>
      </c>
      <c r="G351" s="99" t="e">
        <f ca="1">+VLOOKUP($A351,Casalta!$A:$AE,6,0)</f>
        <v>#N/A</v>
      </c>
      <c r="H351" s="98" t="e">
        <f ca="1">+VLOOKUP($A351,Casalta!$A:$AE,18,0)</f>
        <v>#N/A</v>
      </c>
      <c r="I351" s="98" t="e">
        <f ca="1">+VLOOKUP($A351,Casalta!$A:$AE,19,0)</f>
        <v>#N/A</v>
      </c>
      <c r="J351" s="98" t="e">
        <f ca="1">+VLOOKUP($A351,Casalta!$A:$AE,20,0)</f>
        <v>#N/A</v>
      </c>
      <c r="K351" s="100" t="e">
        <f ca="1">+VLOOKUP($A351,Casalta!$A:$AE,10,0)</f>
        <v>#N/A</v>
      </c>
      <c r="L351" s="100" t="e">
        <f ca="1">+VLOOKUP($A351,Casalta!$A:$AE,14,0)</f>
        <v>#N/A</v>
      </c>
      <c r="M351" s="98" t="e">
        <f ca="1">+VLOOKUP($A351,Casalta!$A:$AE,9,0)</f>
        <v>#N/A</v>
      </c>
      <c r="N351" s="98" t="e">
        <f ca="1">+VLOOKUP($A351,Casalta!$A:$AE,23,0)</f>
        <v>#N/A</v>
      </c>
      <c r="O351" s="98" t="e">
        <f ca="1">+VLOOKUP($A351,Casalta!$A:$AE,25,0)</f>
        <v>#N/A</v>
      </c>
      <c r="P351" s="101" t="e">
        <f ca="1">+VLOOKUP($A351,Casalta!$A:$AE,26,0)</f>
        <v>#N/A</v>
      </c>
      <c r="Q351" s="101" t="e">
        <f ca="1">+VLOOKUP($A351,Casalta!$A:$AE,27,0)</f>
        <v>#N/A</v>
      </c>
      <c r="R351" s="98" t="e">
        <f ca="1">+VLOOKUP($A351,Casalta!$A:$AE,28,0)</f>
        <v>#N/A</v>
      </c>
      <c r="S351" s="103" t="e">
        <f ca="1">+VLOOKUP($A351,Casalta!$A:$AE,29,0)</f>
        <v>#N/A</v>
      </c>
      <c r="T351" s="98" t="str">
        <f ca="1">IFERROR(VLOOKUP($A351,Casalta!$A:$AE,31,0),"")</f>
        <v/>
      </c>
      <c r="U351" s="98" t="e">
        <f ca="1">+VLOOKUP(C351,ZAP!A$2:D444,4,0)</f>
        <v>#N/A</v>
      </c>
      <c r="V351" s="103" t="e">
        <f t="shared" ca="1" si="10"/>
        <v>#N/A</v>
      </c>
      <c r="W351" s="103"/>
      <c r="X351" s="97" t="e">
        <f t="shared" ca="1" si="11"/>
        <v>#N/A</v>
      </c>
    </row>
    <row r="352" spans="1:24" x14ac:dyDescent="0.25">
      <c r="A352" s="98">
        <v>347</v>
      </c>
      <c r="B352" s="124">
        <f ca="1">COUNTIF(Casalta!A:A,Rank!A352)</f>
        <v>0</v>
      </c>
      <c r="C352" s="98" t="e">
        <f ca="1">+VLOOKUP($A352,Casalta!A:C,2,0)</f>
        <v>#N/A</v>
      </c>
      <c r="D352" s="99" t="e">
        <f ca="1">+VLOOKUP($A352,Casalta!$A:$AE,3,0)</f>
        <v>#N/A</v>
      </c>
      <c r="E352" s="99" t="e">
        <f ca="1">+VLOOKUP($A352,Casalta!$A:$AE,4,0)</f>
        <v>#N/A</v>
      </c>
      <c r="F352" s="99" t="e">
        <f ca="1">+VLOOKUP($A352,Casalta!$A:$AE,7,0)</f>
        <v>#N/A</v>
      </c>
      <c r="G352" s="99" t="e">
        <f ca="1">+VLOOKUP($A352,Casalta!$A:$AE,6,0)</f>
        <v>#N/A</v>
      </c>
      <c r="H352" s="98" t="e">
        <f ca="1">+VLOOKUP($A352,Casalta!$A:$AE,18,0)</f>
        <v>#N/A</v>
      </c>
      <c r="I352" s="98" t="e">
        <f ca="1">+VLOOKUP($A352,Casalta!$A:$AE,19,0)</f>
        <v>#N/A</v>
      </c>
      <c r="J352" s="98" t="e">
        <f ca="1">+VLOOKUP($A352,Casalta!$A:$AE,20,0)</f>
        <v>#N/A</v>
      </c>
      <c r="K352" s="100" t="e">
        <f ca="1">+VLOOKUP($A352,Casalta!$A:$AE,10,0)</f>
        <v>#N/A</v>
      </c>
      <c r="L352" s="100" t="e">
        <f ca="1">+VLOOKUP($A352,Casalta!$A:$AE,14,0)</f>
        <v>#N/A</v>
      </c>
      <c r="M352" s="98" t="e">
        <f ca="1">+VLOOKUP($A352,Casalta!$A:$AE,9,0)</f>
        <v>#N/A</v>
      </c>
      <c r="N352" s="98" t="e">
        <f ca="1">+VLOOKUP($A352,Casalta!$A:$AE,23,0)</f>
        <v>#N/A</v>
      </c>
      <c r="O352" s="98" t="e">
        <f ca="1">+VLOOKUP($A352,Casalta!$A:$AE,25,0)</f>
        <v>#N/A</v>
      </c>
      <c r="P352" s="101" t="e">
        <f ca="1">+VLOOKUP($A352,Casalta!$A:$AE,26,0)</f>
        <v>#N/A</v>
      </c>
      <c r="Q352" s="101" t="e">
        <f ca="1">+VLOOKUP($A352,Casalta!$A:$AE,27,0)</f>
        <v>#N/A</v>
      </c>
      <c r="R352" s="98" t="e">
        <f ca="1">+VLOOKUP($A352,Casalta!$A:$AE,28,0)</f>
        <v>#N/A</v>
      </c>
      <c r="S352" s="103" t="e">
        <f ca="1">+VLOOKUP($A352,Casalta!$A:$AE,29,0)</f>
        <v>#N/A</v>
      </c>
      <c r="T352" s="98" t="str">
        <f ca="1">IFERROR(VLOOKUP($A352,Casalta!$A:$AE,31,0),"")</f>
        <v/>
      </c>
      <c r="U352" s="98" t="e">
        <f ca="1">+VLOOKUP(C352,ZAP!A$2:D445,4,0)</f>
        <v>#N/A</v>
      </c>
      <c r="V352" s="103" t="e">
        <f t="shared" ca="1" si="10"/>
        <v>#N/A</v>
      </c>
      <c r="W352" s="103"/>
      <c r="X352" s="97" t="e">
        <f t="shared" ca="1" si="11"/>
        <v>#N/A</v>
      </c>
    </row>
    <row r="353" spans="1:24" x14ac:dyDescent="0.25">
      <c r="A353" s="98">
        <v>348</v>
      </c>
      <c r="B353" s="124">
        <f ca="1">COUNTIF(Casalta!A:A,Rank!A353)</f>
        <v>0</v>
      </c>
      <c r="C353" s="98" t="e">
        <f ca="1">+VLOOKUP($A353,Casalta!A:C,2,0)</f>
        <v>#N/A</v>
      </c>
      <c r="D353" s="99" t="e">
        <f ca="1">+VLOOKUP($A353,Casalta!$A:$AE,3,0)</f>
        <v>#N/A</v>
      </c>
      <c r="E353" s="99" t="e">
        <f ca="1">+VLOOKUP($A353,Casalta!$A:$AE,4,0)</f>
        <v>#N/A</v>
      </c>
      <c r="F353" s="99" t="e">
        <f ca="1">+VLOOKUP($A353,Casalta!$A:$AE,7,0)</f>
        <v>#N/A</v>
      </c>
      <c r="G353" s="99" t="e">
        <f ca="1">+VLOOKUP($A353,Casalta!$A:$AE,6,0)</f>
        <v>#N/A</v>
      </c>
      <c r="H353" s="98" t="e">
        <f ca="1">+VLOOKUP($A353,Casalta!$A:$AE,18,0)</f>
        <v>#N/A</v>
      </c>
      <c r="I353" s="98" t="e">
        <f ca="1">+VLOOKUP($A353,Casalta!$A:$AE,19,0)</f>
        <v>#N/A</v>
      </c>
      <c r="J353" s="98" t="e">
        <f ca="1">+VLOOKUP($A353,Casalta!$A:$AE,20,0)</f>
        <v>#N/A</v>
      </c>
      <c r="K353" s="100" t="e">
        <f ca="1">+VLOOKUP($A353,Casalta!$A:$AE,10,0)</f>
        <v>#N/A</v>
      </c>
      <c r="L353" s="100" t="e">
        <f ca="1">+VLOOKUP($A353,Casalta!$A:$AE,14,0)</f>
        <v>#N/A</v>
      </c>
      <c r="M353" s="98" t="e">
        <f ca="1">+VLOOKUP($A353,Casalta!$A:$AE,9,0)</f>
        <v>#N/A</v>
      </c>
      <c r="N353" s="98" t="e">
        <f ca="1">+VLOOKUP($A353,Casalta!$A:$AE,23,0)</f>
        <v>#N/A</v>
      </c>
      <c r="O353" s="98" t="e">
        <f ca="1">+VLOOKUP($A353,Casalta!$A:$AE,25,0)</f>
        <v>#N/A</v>
      </c>
      <c r="P353" s="101" t="e">
        <f ca="1">+VLOOKUP($A353,Casalta!$A:$AE,26,0)</f>
        <v>#N/A</v>
      </c>
      <c r="Q353" s="101" t="e">
        <f ca="1">+VLOOKUP($A353,Casalta!$A:$AE,27,0)</f>
        <v>#N/A</v>
      </c>
      <c r="R353" s="98" t="e">
        <f ca="1">+VLOOKUP($A353,Casalta!$A:$AE,28,0)</f>
        <v>#N/A</v>
      </c>
      <c r="S353" s="103" t="e">
        <f ca="1">+VLOOKUP($A353,Casalta!$A:$AE,29,0)</f>
        <v>#N/A</v>
      </c>
      <c r="T353" s="98" t="str">
        <f ca="1">IFERROR(VLOOKUP($A353,Casalta!$A:$AE,31,0),"")</f>
        <v/>
      </c>
      <c r="U353" s="98" t="e">
        <f ca="1">+VLOOKUP(C353,ZAP!A$2:D446,4,0)</f>
        <v>#N/A</v>
      </c>
      <c r="V353" s="103" t="e">
        <f t="shared" ca="1" si="10"/>
        <v>#N/A</v>
      </c>
      <c r="W353" s="103"/>
      <c r="X353" s="97" t="e">
        <f t="shared" ca="1" si="11"/>
        <v>#N/A</v>
      </c>
    </row>
    <row r="354" spans="1:24" x14ac:dyDescent="0.25">
      <c r="A354" s="98">
        <v>349</v>
      </c>
      <c r="B354" s="124">
        <f ca="1">COUNTIF(Casalta!A:A,Rank!A354)</f>
        <v>0</v>
      </c>
      <c r="C354" s="98" t="e">
        <f ca="1">+VLOOKUP($A354,Casalta!A:C,2,0)</f>
        <v>#N/A</v>
      </c>
      <c r="D354" s="99" t="e">
        <f ca="1">+VLOOKUP($A354,Casalta!$A:$AE,3,0)</f>
        <v>#N/A</v>
      </c>
      <c r="E354" s="99" t="e">
        <f ca="1">+VLOOKUP($A354,Casalta!$A:$AE,4,0)</f>
        <v>#N/A</v>
      </c>
      <c r="F354" s="99" t="e">
        <f ca="1">+VLOOKUP($A354,Casalta!$A:$AE,7,0)</f>
        <v>#N/A</v>
      </c>
      <c r="G354" s="99" t="e">
        <f ca="1">+VLOOKUP($A354,Casalta!$A:$AE,6,0)</f>
        <v>#N/A</v>
      </c>
      <c r="H354" s="98" t="e">
        <f ca="1">+VLOOKUP($A354,Casalta!$A:$AE,18,0)</f>
        <v>#N/A</v>
      </c>
      <c r="I354" s="98" t="e">
        <f ca="1">+VLOOKUP($A354,Casalta!$A:$AE,19,0)</f>
        <v>#N/A</v>
      </c>
      <c r="J354" s="98" t="e">
        <f ca="1">+VLOOKUP($A354,Casalta!$A:$AE,20,0)</f>
        <v>#N/A</v>
      </c>
      <c r="K354" s="100" t="e">
        <f ca="1">+VLOOKUP($A354,Casalta!$A:$AE,10,0)</f>
        <v>#N/A</v>
      </c>
      <c r="L354" s="100" t="e">
        <f ca="1">+VLOOKUP($A354,Casalta!$A:$AE,14,0)</f>
        <v>#N/A</v>
      </c>
      <c r="M354" s="98" t="e">
        <f ca="1">+VLOOKUP($A354,Casalta!$A:$AE,9,0)</f>
        <v>#N/A</v>
      </c>
      <c r="N354" s="98" t="e">
        <f ca="1">+VLOOKUP($A354,Casalta!$A:$AE,23,0)</f>
        <v>#N/A</v>
      </c>
      <c r="O354" s="98" t="e">
        <f ca="1">+VLOOKUP($A354,Casalta!$A:$AE,25,0)</f>
        <v>#N/A</v>
      </c>
      <c r="P354" s="101" t="e">
        <f ca="1">+VLOOKUP($A354,Casalta!$A:$AE,26,0)</f>
        <v>#N/A</v>
      </c>
      <c r="Q354" s="101" t="e">
        <f ca="1">+VLOOKUP($A354,Casalta!$A:$AE,27,0)</f>
        <v>#N/A</v>
      </c>
      <c r="R354" s="98" t="e">
        <f ca="1">+VLOOKUP($A354,Casalta!$A:$AE,28,0)</f>
        <v>#N/A</v>
      </c>
      <c r="S354" s="103" t="e">
        <f ca="1">+VLOOKUP($A354,Casalta!$A:$AE,29,0)</f>
        <v>#N/A</v>
      </c>
      <c r="T354" s="98" t="str">
        <f ca="1">IFERROR(VLOOKUP($A354,Casalta!$A:$AE,31,0),"")</f>
        <v/>
      </c>
      <c r="U354" s="98" t="e">
        <f ca="1">+VLOOKUP(C354,ZAP!A$2:D447,4,0)</f>
        <v>#N/A</v>
      </c>
      <c r="V354" s="103" t="e">
        <f t="shared" ca="1" si="10"/>
        <v>#N/A</v>
      </c>
      <c r="W354" s="103"/>
      <c r="X354" s="97" t="e">
        <f t="shared" ca="1" si="11"/>
        <v>#N/A</v>
      </c>
    </row>
    <row r="355" spans="1:24" x14ac:dyDescent="0.25">
      <c r="A355" s="98">
        <v>350</v>
      </c>
      <c r="B355" s="124">
        <f ca="1">COUNTIF(Casalta!A:A,Rank!A355)</f>
        <v>0</v>
      </c>
      <c r="C355" s="98" t="e">
        <f ca="1">+VLOOKUP($A355,Casalta!A:C,2,0)</f>
        <v>#N/A</v>
      </c>
      <c r="D355" s="99" t="e">
        <f ca="1">+VLOOKUP($A355,Casalta!$A:$AE,3,0)</f>
        <v>#N/A</v>
      </c>
      <c r="E355" s="99" t="e">
        <f ca="1">+VLOOKUP($A355,Casalta!$A:$AE,4,0)</f>
        <v>#N/A</v>
      </c>
      <c r="F355" s="99" t="e">
        <f ca="1">+VLOOKUP($A355,Casalta!$A:$AE,7,0)</f>
        <v>#N/A</v>
      </c>
      <c r="G355" s="99" t="e">
        <f ca="1">+VLOOKUP($A355,Casalta!$A:$AE,6,0)</f>
        <v>#N/A</v>
      </c>
      <c r="H355" s="98" t="e">
        <f ca="1">+VLOOKUP($A355,Casalta!$A:$AE,18,0)</f>
        <v>#N/A</v>
      </c>
      <c r="I355" s="98" t="e">
        <f ca="1">+VLOOKUP($A355,Casalta!$A:$AE,19,0)</f>
        <v>#N/A</v>
      </c>
      <c r="J355" s="98" t="e">
        <f ca="1">+VLOOKUP($A355,Casalta!$A:$AE,20,0)</f>
        <v>#N/A</v>
      </c>
      <c r="K355" s="100" t="e">
        <f ca="1">+VLOOKUP($A355,Casalta!$A:$AE,10,0)</f>
        <v>#N/A</v>
      </c>
      <c r="L355" s="100" t="e">
        <f ca="1">+VLOOKUP($A355,Casalta!$A:$AE,14,0)</f>
        <v>#N/A</v>
      </c>
      <c r="M355" s="98" t="e">
        <f ca="1">+VLOOKUP($A355,Casalta!$A:$AE,9,0)</f>
        <v>#N/A</v>
      </c>
      <c r="N355" s="98" t="e">
        <f ca="1">+VLOOKUP($A355,Casalta!$A:$AE,23,0)</f>
        <v>#N/A</v>
      </c>
      <c r="O355" s="98" t="e">
        <f ca="1">+VLOOKUP($A355,Casalta!$A:$AE,25,0)</f>
        <v>#N/A</v>
      </c>
      <c r="P355" s="101" t="e">
        <f ca="1">+VLOOKUP($A355,Casalta!$A:$AE,26,0)</f>
        <v>#N/A</v>
      </c>
      <c r="Q355" s="101" t="e">
        <f ca="1">+VLOOKUP($A355,Casalta!$A:$AE,27,0)</f>
        <v>#N/A</v>
      </c>
      <c r="R355" s="98" t="e">
        <f ca="1">+VLOOKUP($A355,Casalta!$A:$AE,28,0)</f>
        <v>#N/A</v>
      </c>
      <c r="S355" s="103" t="e">
        <f ca="1">+VLOOKUP($A355,Casalta!$A:$AE,29,0)</f>
        <v>#N/A</v>
      </c>
      <c r="T355" s="98" t="str">
        <f ca="1">IFERROR(VLOOKUP($A355,Casalta!$A:$AE,31,0),"")</f>
        <v/>
      </c>
      <c r="U355" s="98" t="e">
        <f ca="1">+VLOOKUP(C355,ZAP!A$2:D448,4,0)</f>
        <v>#N/A</v>
      </c>
      <c r="V355" s="103" t="e">
        <f t="shared" ca="1" si="10"/>
        <v>#N/A</v>
      </c>
      <c r="W355" s="103"/>
      <c r="X355" s="97" t="e">
        <f t="shared" ca="1" si="11"/>
        <v>#N/A</v>
      </c>
    </row>
    <row r="356" spans="1:24" x14ac:dyDescent="0.25">
      <c r="A356" s="98">
        <v>351</v>
      </c>
      <c r="B356" s="124">
        <f ca="1">COUNTIF(Casalta!A:A,Rank!A356)</f>
        <v>0</v>
      </c>
      <c r="C356" s="98" t="e">
        <f ca="1">+VLOOKUP($A356,Casalta!A:C,2,0)</f>
        <v>#N/A</v>
      </c>
      <c r="D356" s="99" t="e">
        <f ca="1">+VLOOKUP($A356,Casalta!$A:$AE,3,0)</f>
        <v>#N/A</v>
      </c>
      <c r="E356" s="99" t="e">
        <f ca="1">+VLOOKUP($A356,Casalta!$A:$AE,4,0)</f>
        <v>#N/A</v>
      </c>
      <c r="F356" s="99" t="e">
        <f ca="1">+VLOOKUP($A356,Casalta!$A:$AE,7,0)</f>
        <v>#N/A</v>
      </c>
      <c r="G356" s="99" t="e">
        <f ca="1">+VLOOKUP($A356,Casalta!$A:$AE,6,0)</f>
        <v>#N/A</v>
      </c>
      <c r="H356" s="98" t="e">
        <f ca="1">+VLOOKUP($A356,Casalta!$A:$AE,18,0)</f>
        <v>#N/A</v>
      </c>
      <c r="I356" s="98" t="e">
        <f ca="1">+VLOOKUP($A356,Casalta!$A:$AE,19,0)</f>
        <v>#N/A</v>
      </c>
      <c r="J356" s="98" t="e">
        <f ca="1">+VLOOKUP($A356,Casalta!$A:$AE,20,0)</f>
        <v>#N/A</v>
      </c>
      <c r="K356" s="100" t="e">
        <f ca="1">+VLOOKUP($A356,Casalta!$A:$AE,10,0)</f>
        <v>#N/A</v>
      </c>
      <c r="L356" s="100" t="e">
        <f ca="1">+VLOOKUP($A356,Casalta!$A:$AE,14,0)</f>
        <v>#N/A</v>
      </c>
      <c r="M356" s="98" t="e">
        <f ca="1">+VLOOKUP($A356,Casalta!$A:$AE,9,0)</f>
        <v>#N/A</v>
      </c>
      <c r="N356" s="98" t="e">
        <f ca="1">+VLOOKUP($A356,Casalta!$A:$AE,23,0)</f>
        <v>#N/A</v>
      </c>
      <c r="O356" s="98" t="e">
        <f ca="1">+VLOOKUP($A356,Casalta!$A:$AE,25,0)</f>
        <v>#N/A</v>
      </c>
      <c r="P356" s="101" t="e">
        <f ca="1">+VLOOKUP($A356,Casalta!$A:$AE,26,0)</f>
        <v>#N/A</v>
      </c>
      <c r="Q356" s="101" t="e">
        <f ca="1">+VLOOKUP($A356,Casalta!$A:$AE,27,0)</f>
        <v>#N/A</v>
      </c>
      <c r="R356" s="98" t="e">
        <f ca="1">+VLOOKUP($A356,Casalta!$A:$AE,28,0)</f>
        <v>#N/A</v>
      </c>
      <c r="S356" s="103" t="e">
        <f ca="1">+VLOOKUP($A356,Casalta!$A:$AE,29,0)</f>
        <v>#N/A</v>
      </c>
      <c r="T356" s="98" t="str">
        <f ca="1">IFERROR(VLOOKUP($A356,Casalta!$A:$AE,31,0),"")</f>
        <v/>
      </c>
      <c r="U356" s="98" t="e">
        <f ca="1">+VLOOKUP(C356,ZAP!A$2:D449,4,0)</f>
        <v>#N/A</v>
      </c>
      <c r="V356" s="103" t="e">
        <f t="shared" ca="1" si="10"/>
        <v>#N/A</v>
      </c>
      <c r="W356" s="103"/>
      <c r="X356" s="97" t="e">
        <f t="shared" ca="1" si="11"/>
        <v>#N/A</v>
      </c>
    </row>
    <row r="357" spans="1:24" x14ac:dyDescent="0.25">
      <c r="A357" s="98">
        <v>352</v>
      </c>
      <c r="B357" s="124">
        <f ca="1">COUNTIF(Casalta!A:A,Rank!A357)</f>
        <v>0</v>
      </c>
      <c r="C357" s="98" t="e">
        <f ca="1">+VLOOKUP($A357,Casalta!A:C,2,0)</f>
        <v>#N/A</v>
      </c>
      <c r="D357" s="99" t="e">
        <f ca="1">+VLOOKUP($A357,Casalta!$A:$AE,3,0)</f>
        <v>#N/A</v>
      </c>
      <c r="E357" s="99" t="e">
        <f ca="1">+VLOOKUP($A357,Casalta!$A:$AE,4,0)</f>
        <v>#N/A</v>
      </c>
      <c r="F357" s="99" t="e">
        <f ca="1">+VLOOKUP($A357,Casalta!$A:$AE,7,0)</f>
        <v>#N/A</v>
      </c>
      <c r="G357" s="99" t="e">
        <f ca="1">+VLOOKUP($A357,Casalta!$A:$AE,6,0)</f>
        <v>#N/A</v>
      </c>
      <c r="H357" s="98" t="e">
        <f ca="1">+VLOOKUP($A357,Casalta!$A:$AE,18,0)</f>
        <v>#N/A</v>
      </c>
      <c r="I357" s="98" t="e">
        <f ca="1">+VLOOKUP($A357,Casalta!$A:$AE,19,0)</f>
        <v>#N/A</v>
      </c>
      <c r="J357" s="98" t="e">
        <f ca="1">+VLOOKUP($A357,Casalta!$A:$AE,20,0)</f>
        <v>#N/A</v>
      </c>
      <c r="K357" s="100" t="e">
        <f ca="1">+VLOOKUP($A357,Casalta!$A:$AE,10,0)</f>
        <v>#N/A</v>
      </c>
      <c r="L357" s="100" t="e">
        <f ca="1">+VLOOKUP($A357,Casalta!$A:$AE,14,0)</f>
        <v>#N/A</v>
      </c>
      <c r="M357" s="98" t="e">
        <f ca="1">+VLOOKUP($A357,Casalta!$A:$AE,9,0)</f>
        <v>#N/A</v>
      </c>
      <c r="N357" s="98" t="e">
        <f ca="1">+VLOOKUP($A357,Casalta!$A:$AE,23,0)</f>
        <v>#N/A</v>
      </c>
      <c r="O357" s="98" t="e">
        <f ca="1">+VLOOKUP($A357,Casalta!$A:$AE,25,0)</f>
        <v>#N/A</v>
      </c>
      <c r="P357" s="101" t="e">
        <f ca="1">+VLOOKUP($A357,Casalta!$A:$AE,26,0)</f>
        <v>#N/A</v>
      </c>
      <c r="Q357" s="101" t="e">
        <f ca="1">+VLOOKUP($A357,Casalta!$A:$AE,27,0)</f>
        <v>#N/A</v>
      </c>
      <c r="R357" s="98" t="e">
        <f ca="1">+VLOOKUP($A357,Casalta!$A:$AE,28,0)</f>
        <v>#N/A</v>
      </c>
      <c r="S357" s="103" t="e">
        <f ca="1">+VLOOKUP($A357,Casalta!$A:$AE,29,0)</f>
        <v>#N/A</v>
      </c>
      <c r="T357" s="98" t="str">
        <f ca="1">IFERROR(VLOOKUP($A357,Casalta!$A:$AE,31,0),"")</f>
        <v/>
      </c>
      <c r="U357" s="98" t="e">
        <f ca="1">+VLOOKUP(C357,ZAP!A$2:D450,4,0)</f>
        <v>#N/A</v>
      </c>
      <c r="V357" s="103" t="e">
        <f t="shared" ca="1" si="10"/>
        <v>#N/A</v>
      </c>
      <c r="W357" s="103"/>
      <c r="X357" s="97" t="e">
        <f t="shared" ca="1" si="11"/>
        <v>#N/A</v>
      </c>
    </row>
    <row r="358" spans="1:24" x14ac:dyDescent="0.25">
      <c r="A358" s="98">
        <v>353</v>
      </c>
      <c r="B358" s="124">
        <f ca="1">COUNTIF(Casalta!A:A,Rank!A358)</f>
        <v>0</v>
      </c>
      <c r="C358" s="98" t="e">
        <f ca="1">+VLOOKUP($A358,Casalta!A:C,2,0)</f>
        <v>#N/A</v>
      </c>
      <c r="D358" s="99" t="e">
        <f ca="1">+VLOOKUP($A358,Casalta!$A:$AE,3,0)</f>
        <v>#N/A</v>
      </c>
      <c r="E358" s="99" t="e">
        <f ca="1">+VLOOKUP($A358,Casalta!$A:$AE,4,0)</f>
        <v>#N/A</v>
      </c>
      <c r="F358" s="99" t="e">
        <f ca="1">+VLOOKUP($A358,Casalta!$A:$AE,7,0)</f>
        <v>#N/A</v>
      </c>
      <c r="G358" s="99" t="e">
        <f ca="1">+VLOOKUP($A358,Casalta!$A:$AE,6,0)</f>
        <v>#N/A</v>
      </c>
      <c r="H358" s="98" t="e">
        <f ca="1">+VLOOKUP($A358,Casalta!$A:$AE,18,0)</f>
        <v>#N/A</v>
      </c>
      <c r="I358" s="98" t="e">
        <f ca="1">+VLOOKUP($A358,Casalta!$A:$AE,19,0)</f>
        <v>#N/A</v>
      </c>
      <c r="J358" s="98" t="e">
        <f ca="1">+VLOOKUP($A358,Casalta!$A:$AE,20,0)</f>
        <v>#N/A</v>
      </c>
      <c r="K358" s="100" t="e">
        <f ca="1">+VLOOKUP($A358,Casalta!$A:$AE,10,0)</f>
        <v>#N/A</v>
      </c>
      <c r="L358" s="100" t="e">
        <f ca="1">+VLOOKUP($A358,Casalta!$A:$AE,14,0)</f>
        <v>#N/A</v>
      </c>
      <c r="M358" s="98" t="e">
        <f ca="1">+VLOOKUP($A358,Casalta!$A:$AE,9,0)</f>
        <v>#N/A</v>
      </c>
      <c r="N358" s="98" t="e">
        <f ca="1">+VLOOKUP($A358,Casalta!$A:$AE,23,0)</f>
        <v>#N/A</v>
      </c>
      <c r="O358" s="98" t="e">
        <f ca="1">+VLOOKUP($A358,Casalta!$A:$AE,25,0)</f>
        <v>#N/A</v>
      </c>
      <c r="P358" s="101" t="e">
        <f ca="1">+VLOOKUP($A358,Casalta!$A:$AE,26,0)</f>
        <v>#N/A</v>
      </c>
      <c r="Q358" s="101" t="e">
        <f ca="1">+VLOOKUP($A358,Casalta!$A:$AE,27,0)</f>
        <v>#N/A</v>
      </c>
      <c r="R358" s="98" t="e">
        <f ca="1">+VLOOKUP($A358,Casalta!$A:$AE,28,0)</f>
        <v>#N/A</v>
      </c>
      <c r="S358" s="103" t="e">
        <f ca="1">+VLOOKUP($A358,Casalta!$A:$AE,29,0)</f>
        <v>#N/A</v>
      </c>
      <c r="T358" s="98" t="str">
        <f ca="1">IFERROR(VLOOKUP($A358,Casalta!$A:$AE,31,0),"")</f>
        <v/>
      </c>
      <c r="U358" s="98" t="e">
        <f ca="1">+VLOOKUP(C358,ZAP!A$2:D451,4,0)</f>
        <v>#N/A</v>
      </c>
      <c r="V358" s="103" t="e">
        <f t="shared" ca="1" si="10"/>
        <v>#N/A</v>
      </c>
      <c r="W358" s="103"/>
      <c r="X358" s="97" t="e">
        <f t="shared" ca="1" si="11"/>
        <v>#N/A</v>
      </c>
    </row>
    <row r="359" spans="1:24" x14ac:dyDescent="0.25">
      <c r="A359" s="98">
        <v>354</v>
      </c>
      <c r="B359" s="124">
        <f ca="1">COUNTIF(Casalta!A:A,Rank!A359)</f>
        <v>0</v>
      </c>
      <c r="C359" s="98" t="e">
        <f ca="1">+VLOOKUP($A359,Casalta!A:C,2,0)</f>
        <v>#N/A</v>
      </c>
      <c r="D359" s="99" t="e">
        <f ca="1">+VLOOKUP($A359,Casalta!$A:$AE,3,0)</f>
        <v>#N/A</v>
      </c>
      <c r="E359" s="99" t="e">
        <f ca="1">+VLOOKUP($A359,Casalta!$A:$AE,4,0)</f>
        <v>#N/A</v>
      </c>
      <c r="F359" s="99" t="e">
        <f ca="1">+VLOOKUP($A359,Casalta!$A:$AE,7,0)</f>
        <v>#N/A</v>
      </c>
      <c r="G359" s="99" t="e">
        <f ca="1">+VLOOKUP($A359,Casalta!$A:$AE,6,0)</f>
        <v>#N/A</v>
      </c>
      <c r="H359" s="98" t="e">
        <f ca="1">+VLOOKUP($A359,Casalta!$A:$AE,18,0)</f>
        <v>#N/A</v>
      </c>
      <c r="I359" s="98" t="e">
        <f ca="1">+VLOOKUP($A359,Casalta!$A:$AE,19,0)</f>
        <v>#N/A</v>
      </c>
      <c r="J359" s="98" t="e">
        <f ca="1">+VLOOKUP($A359,Casalta!$A:$AE,20,0)</f>
        <v>#N/A</v>
      </c>
      <c r="K359" s="100" t="e">
        <f ca="1">+VLOOKUP($A359,Casalta!$A:$AE,10,0)</f>
        <v>#N/A</v>
      </c>
      <c r="L359" s="100" t="e">
        <f ca="1">+VLOOKUP($A359,Casalta!$A:$AE,14,0)</f>
        <v>#N/A</v>
      </c>
      <c r="M359" s="98" t="e">
        <f ca="1">+VLOOKUP($A359,Casalta!$A:$AE,9,0)</f>
        <v>#N/A</v>
      </c>
      <c r="N359" s="98" t="e">
        <f ca="1">+VLOOKUP($A359,Casalta!$A:$AE,23,0)</f>
        <v>#N/A</v>
      </c>
      <c r="O359" s="98" t="e">
        <f ca="1">+VLOOKUP($A359,Casalta!$A:$AE,25,0)</f>
        <v>#N/A</v>
      </c>
      <c r="P359" s="101" t="e">
        <f ca="1">+VLOOKUP($A359,Casalta!$A:$AE,26,0)</f>
        <v>#N/A</v>
      </c>
      <c r="Q359" s="101" t="e">
        <f ca="1">+VLOOKUP($A359,Casalta!$A:$AE,27,0)</f>
        <v>#N/A</v>
      </c>
      <c r="R359" s="98" t="e">
        <f ca="1">+VLOOKUP($A359,Casalta!$A:$AE,28,0)</f>
        <v>#N/A</v>
      </c>
      <c r="S359" s="103" t="e">
        <f ca="1">+VLOOKUP($A359,Casalta!$A:$AE,29,0)</f>
        <v>#N/A</v>
      </c>
      <c r="T359" s="98" t="str">
        <f ca="1">IFERROR(VLOOKUP($A359,Casalta!$A:$AE,31,0),"")</f>
        <v/>
      </c>
      <c r="U359" s="98" t="e">
        <f ca="1">+VLOOKUP(C359,ZAP!A$2:D452,4,0)</f>
        <v>#N/A</v>
      </c>
      <c r="V359" s="103" t="e">
        <f t="shared" ca="1" si="10"/>
        <v>#N/A</v>
      </c>
      <c r="W359" s="103"/>
      <c r="X359" s="97" t="e">
        <f t="shared" ca="1" si="11"/>
        <v>#N/A</v>
      </c>
    </row>
    <row r="360" spans="1:24" x14ac:dyDescent="0.25">
      <c r="A360" s="98">
        <v>355</v>
      </c>
      <c r="B360" s="124">
        <f ca="1">COUNTIF(Casalta!A:A,Rank!A360)</f>
        <v>0</v>
      </c>
      <c r="C360" s="98" t="e">
        <f ca="1">+VLOOKUP($A360,Casalta!A:C,2,0)</f>
        <v>#N/A</v>
      </c>
      <c r="D360" s="99" t="e">
        <f ca="1">+VLOOKUP($A360,Casalta!$A:$AE,3,0)</f>
        <v>#N/A</v>
      </c>
      <c r="E360" s="99" t="e">
        <f ca="1">+VLOOKUP($A360,Casalta!$A:$AE,4,0)</f>
        <v>#N/A</v>
      </c>
      <c r="F360" s="99" t="e">
        <f ca="1">+VLOOKUP($A360,Casalta!$A:$AE,7,0)</f>
        <v>#N/A</v>
      </c>
      <c r="G360" s="99" t="e">
        <f ca="1">+VLOOKUP($A360,Casalta!$A:$AE,6,0)</f>
        <v>#N/A</v>
      </c>
      <c r="H360" s="98" t="e">
        <f ca="1">+VLOOKUP($A360,Casalta!$A:$AE,18,0)</f>
        <v>#N/A</v>
      </c>
      <c r="I360" s="98" t="e">
        <f ca="1">+VLOOKUP($A360,Casalta!$A:$AE,19,0)</f>
        <v>#N/A</v>
      </c>
      <c r="J360" s="98" t="e">
        <f ca="1">+VLOOKUP($A360,Casalta!$A:$AE,20,0)</f>
        <v>#N/A</v>
      </c>
      <c r="K360" s="100" t="e">
        <f ca="1">+VLOOKUP($A360,Casalta!$A:$AE,10,0)</f>
        <v>#N/A</v>
      </c>
      <c r="L360" s="100" t="e">
        <f ca="1">+VLOOKUP($A360,Casalta!$A:$AE,14,0)</f>
        <v>#N/A</v>
      </c>
      <c r="M360" s="98" t="e">
        <f ca="1">+VLOOKUP($A360,Casalta!$A:$AE,9,0)</f>
        <v>#N/A</v>
      </c>
      <c r="N360" s="98" t="e">
        <f ca="1">+VLOOKUP($A360,Casalta!$A:$AE,23,0)</f>
        <v>#N/A</v>
      </c>
      <c r="O360" s="98" t="e">
        <f ca="1">+VLOOKUP($A360,Casalta!$A:$AE,25,0)</f>
        <v>#N/A</v>
      </c>
      <c r="P360" s="101" t="e">
        <f ca="1">+VLOOKUP($A360,Casalta!$A:$AE,26,0)</f>
        <v>#N/A</v>
      </c>
      <c r="Q360" s="101" t="e">
        <f ca="1">+VLOOKUP($A360,Casalta!$A:$AE,27,0)</f>
        <v>#N/A</v>
      </c>
      <c r="R360" s="98" t="e">
        <f ca="1">+VLOOKUP($A360,Casalta!$A:$AE,28,0)</f>
        <v>#N/A</v>
      </c>
      <c r="S360" s="103" t="e">
        <f ca="1">+VLOOKUP($A360,Casalta!$A:$AE,29,0)</f>
        <v>#N/A</v>
      </c>
      <c r="T360" s="98" t="str">
        <f ca="1">IFERROR(VLOOKUP($A360,Casalta!$A:$AE,31,0),"")</f>
        <v/>
      </c>
      <c r="U360" s="98" t="e">
        <f ca="1">+VLOOKUP(C360,ZAP!A$2:D453,4,0)</f>
        <v>#N/A</v>
      </c>
      <c r="V360" s="103" t="e">
        <f t="shared" ca="1" si="10"/>
        <v>#N/A</v>
      </c>
      <c r="W360" s="103"/>
      <c r="X360" s="97" t="e">
        <f t="shared" ca="1" si="11"/>
        <v>#N/A</v>
      </c>
    </row>
    <row r="361" spans="1:24" x14ac:dyDescent="0.25">
      <c r="A361" s="98">
        <v>356</v>
      </c>
      <c r="B361" s="124">
        <f ca="1">COUNTIF(Casalta!A:A,Rank!A361)</f>
        <v>0</v>
      </c>
      <c r="C361" s="98" t="e">
        <f ca="1">+VLOOKUP($A361,Casalta!A:C,2,0)</f>
        <v>#N/A</v>
      </c>
      <c r="D361" s="99" t="e">
        <f ca="1">+VLOOKUP($A361,Casalta!$A:$AE,3,0)</f>
        <v>#N/A</v>
      </c>
      <c r="E361" s="99" t="e">
        <f ca="1">+VLOOKUP($A361,Casalta!$A:$AE,4,0)</f>
        <v>#N/A</v>
      </c>
      <c r="F361" s="99" t="e">
        <f ca="1">+VLOOKUP($A361,Casalta!$A:$AE,7,0)</f>
        <v>#N/A</v>
      </c>
      <c r="G361" s="99" t="e">
        <f ca="1">+VLOOKUP($A361,Casalta!$A:$AE,6,0)</f>
        <v>#N/A</v>
      </c>
      <c r="H361" s="98" t="e">
        <f ca="1">+VLOOKUP($A361,Casalta!$A:$AE,18,0)</f>
        <v>#N/A</v>
      </c>
      <c r="I361" s="98" t="e">
        <f ca="1">+VLOOKUP($A361,Casalta!$A:$AE,19,0)</f>
        <v>#N/A</v>
      </c>
      <c r="J361" s="98" t="e">
        <f ca="1">+VLOOKUP($A361,Casalta!$A:$AE,20,0)</f>
        <v>#N/A</v>
      </c>
      <c r="K361" s="100" t="e">
        <f ca="1">+VLOOKUP($A361,Casalta!$A:$AE,10,0)</f>
        <v>#N/A</v>
      </c>
      <c r="L361" s="100" t="e">
        <f ca="1">+VLOOKUP($A361,Casalta!$A:$AE,14,0)</f>
        <v>#N/A</v>
      </c>
      <c r="M361" s="98" t="e">
        <f ca="1">+VLOOKUP($A361,Casalta!$A:$AE,9,0)</f>
        <v>#N/A</v>
      </c>
      <c r="N361" s="98" t="e">
        <f ca="1">+VLOOKUP($A361,Casalta!$A:$AE,23,0)</f>
        <v>#N/A</v>
      </c>
      <c r="O361" s="98" t="e">
        <f ca="1">+VLOOKUP($A361,Casalta!$A:$AE,25,0)</f>
        <v>#N/A</v>
      </c>
      <c r="P361" s="101" t="e">
        <f ca="1">+VLOOKUP($A361,Casalta!$A:$AE,26,0)</f>
        <v>#N/A</v>
      </c>
      <c r="Q361" s="101" t="e">
        <f ca="1">+VLOOKUP($A361,Casalta!$A:$AE,27,0)</f>
        <v>#N/A</v>
      </c>
      <c r="R361" s="98" t="e">
        <f ca="1">+VLOOKUP($A361,Casalta!$A:$AE,28,0)</f>
        <v>#N/A</v>
      </c>
      <c r="S361" s="103" t="e">
        <f ca="1">+VLOOKUP($A361,Casalta!$A:$AE,29,0)</f>
        <v>#N/A</v>
      </c>
      <c r="T361" s="98" t="str">
        <f ca="1">IFERROR(VLOOKUP($A361,Casalta!$A:$AE,31,0),"")</f>
        <v/>
      </c>
      <c r="U361" s="98" t="e">
        <f ca="1">+VLOOKUP(C361,ZAP!A$2:D454,4,0)</f>
        <v>#N/A</v>
      </c>
      <c r="V361" s="103" t="e">
        <f t="shared" ca="1" si="10"/>
        <v>#N/A</v>
      </c>
      <c r="W361" s="103"/>
      <c r="X361" s="97" t="e">
        <f t="shared" ca="1" si="11"/>
        <v>#N/A</v>
      </c>
    </row>
    <row r="362" spans="1:24" x14ac:dyDescent="0.25">
      <c r="A362" s="98">
        <v>357</v>
      </c>
      <c r="B362" s="124">
        <f ca="1">COUNTIF(Casalta!A:A,Rank!A362)</f>
        <v>0</v>
      </c>
      <c r="C362" s="98" t="e">
        <f ca="1">+VLOOKUP($A362,Casalta!A:C,2,0)</f>
        <v>#N/A</v>
      </c>
      <c r="D362" s="99" t="e">
        <f ca="1">+VLOOKUP($A362,Casalta!$A:$AE,3,0)</f>
        <v>#N/A</v>
      </c>
      <c r="E362" s="99" t="e">
        <f ca="1">+VLOOKUP($A362,Casalta!$A:$AE,4,0)</f>
        <v>#N/A</v>
      </c>
      <c r="F362" s="99" t="e">
        <f ca="1">+VLOOKUP($A362,Casalta!$A:$AE,7,0)</f>
        <v>#N/A</v>
      </c>
      <c r="G362" s="99" t="e">
        <f ca="1">+VLOOKUP($A362,Casalta!$A:$AE,6,0)</f>
        <v>#N/A</v>
      </c>
      <c r="H362" s="98" t="e">
        <f ca="1">+VLOOKUP($A362,Casalta!$A:$AE,18,0)</f>
        <v>#N/A</v>
      </c>
      <c r="I362" s="98" t="e">
        <f ca="1">+VLOOKUP($A362,Casalta!$A:$AE,19,0)</f>
        <v>#N/A</v>
      </c>
      <c r="J362" s="98" t="e">
        <f ca="1">+VLOOKUP($A362,Casalta!$A:$AE,20,0)</f>
        <v>#N/A</v>
      </c>
      <c r="K362" s="100" t="e">
        <f ca="1">+VLOOKUP($A362,Casalta!$A:$AE,10,0)</f>
        <v>#N/A</v>
      </c>
      <c r="L362" s="100" t="e">
        <f ca="1">+VLOOKUP($A362,Casalta!$A:$AE,14,0)</f>
        <v>#N/A</v>
      </c>
      <c r="M362" s="98" t="e">
        <f ca="1">+VLOOKUP($A362,Casalta!$A:$AE,9,0)</f>
        <v>#N/A</v>
      </c>
      <c r="N362" s="98" t="e">
        <f ca="1">+VLOOKUP($A362,Casalta!$A:$AE,23,0)</f>
        <v>#N/A</v>
      </c>
      <c r="O362" s="98" t="e">
        <f ca="1">+VLOOKUP($A362,Casalta!$A:$AE,25,0)</f>
        <v>#N/A</v>
      </c>
      <c r="P362" s="101" t="e">
        <f ca="1">+VLOOKUP($A362,Casalta!$A:$AE,26,0)</f>
        <v>#N/A</v>
      </c>
      <c r="Q362" s="101" t="e">
        <f ca="1">+VLOOKUP($A362,Casalta!$A:$AE,27,0)</f>
        <v>#N/A</v>
      </c>
      <c r="R362" s="98" t="e">
        <f ca="1">+VLOOKUP($A362,Casalta!$A:$AE,28,0)</f>
        <v>#N/A</v>
      </c>
      <c r="S362" s="103" t="e">
        <f ca="1">+VLOOKUP($A362,Casalta!$A:$AE,29,0)</f>
        <v>#N/A</v>
      </c>
      <c r="T362" s="98" t="str">
        <f ca="1">IFERROR(VLOOKUP($A362,Casalta!$A:$AE,31,0),"")</f>
        <v/>
      </c>
      <c r="U362" s="98" t="e">
        <f ca="1">+VLOOKUP(C362,ZAP!A$2:D455,4,0)</f>
        <v>#N/A</v>
      </c>
      <c r="V362" s="103" t="e">
        <f t="shared" ca="1" si="10"/>
        <v>#N/A</v>
      </c>
      <c r="W362" s="103"/>
      <c r="X362" s="97" t="e">
        <f t="shared" ca="1" si="11"/>
        <v>#N/A</v>
      </c>
    </row>
    <row r="363" spans="1:24" x14ac:dyDescent="0.25">
      <c r="A363" s="98">
        <v>358</v>
      </c>
      <c r="B363" s="124">
        <f ca="1">COUNTIF(Casalta!A:A,Rank!A363)</f>
        <v>0</v>
      </c>
      <c r="C363" s="98" t="e">
        <f ca="1">+VLOOKUP($A363,Casalta!A:C,2,0)</f>
        <v>#N/A</v>
      </c>
      <c r="D363" s="99" t="e">
        <f ca="1">+VLOOKUP($A363,Casalta!$A:$AE,3,0)</f>
        <v>#N/A</v>
      </c>
      <c r="E363" s="99" t="e">
        <f ca="1">+VLOOKUP($A363,Casalta!$A:$AE,4,0)</f>
        <v>#N/A</v>
      </c>
      <c r="F363" s="99" t="e">
        <f ca="1">+VLOOKUP($A363,Casalta!$A:$AE,7,0)</f>
        <v>#N/A</v>
      </c>
      <c r="G363" s="99" t="e">
        <f ca="1">+VLOOKUP($A363,Casalta!$A:$AE,6,0)</f>
        <v>#N/A</v>
      </c>
      <c r="H363" s="98" t="e">
        <f ca="1">+VLOOKUP($A363,Casalta!$A:$AE,18,0)</f>
        <v>#N/A</v>
      </c>
      <c r="I363" s="98" t="e">
        <f ca="1">+VLOOKUP($A363,Casalta!$A:$AE,19,0)</f>
        <v>#N/A</v>
      </c>
      <c r="J363" s="98" t="e">
        <f ca="1">+VLOOKUP($A363,Casalta!$A:$AE,20,0)</f>
        <v>#N/A</v>
      </c>
      <c r="K363" s="100" t="e">
        <f ca="1">+VLOOKUP($A363,Casalta!$A:$AE,10,0)</f>
        <v>#N/A</v>
      </c>
      <c r="L363" s="100" t="e">
        <f ca="1">+VLOOKUP($A363,Casalta!$A:$AE,14,0)</f>
        <v>#N/A</v>
      </c>
      <c r="M363" s="98" t="e">
        <f ca="1">+VLOOKUP($A363,Casalta!$A:$AE,9,0)</f>
        <v>#N/A</v>
      </c>
      <c r="N363" s="98" t="e">
        <f ca="1">+VLOOKUP($A363,Casalta!$A:$AE,23,0)</f>
        <v>#N/A</v>
      </c>
      <c r="O363" s="98" t="e">
        <f ca="1">+VLOOKUP($A363,Casalta!$A:$AE,25,0)</f>
        <v>#N/A</v>
      </c>
      <c r="P363" s="101" t="e">
        <f ca="1">+VLOOKUP($A363,Casalta!$A:$AE,26,0)</f>
        <v>#N/A</v>
      </c>
      <c r="Q363" s="101" t="e">
        <f ca="1">+VLOOKUP($A363,Casalta!$A:$AE,27,0)</f>
        <v>#N/A</v>
      </c>
      <c r="R363" s="98" t="e">
        <f ca="1">+VLOOKUP($A363,Casalta!$A:$AE,28,0)</f>
        <v>#N/A</v>
      </c>
      <c r="S363" s="103" t="e">
        <f ca="1">+VLOOKUP($A363,Casalta!$A:$AE,29,0)</f>
        <v>#N/A</v>
      </c>
      <c r="T363" s="98" t="str">
        <f ca="1">IFERROR(VLOOKUP($A363,Casalta!$A:$AE,31,0),"")</f>
        <v/>
      </c>
      <c r="U363" s="98" t="e">
        <f ca="1">+VLOOKUP(C363,ZAP!A$2:D456,4,0)</f>
        <v>#N/A</v>
      </c>
      <c r="V363" s="103" t="e">
        <f t="shared" ca="1" si="10"/>
        <v>#N/A</v>
      </c>
      <c r="W363" s="103"/>
      <c r="X363" s="97" t="e">
        <f t="shared" ca="1" si="11"/>
        <v>#N/A</v>
      </c>
    </row>
    <row r="364" spans="1:24" x14ac:dyDescent="0.25">
      <c r="A364" s="98">
        <v>359</v>
      </c>
      <c r="B364" s="124">
        <f ca="1">COUNTIF(Casalta!A:A,Rank!A364)</f>
        <v>0</v>
      </c>
      <c r="C364" s="98" t="e">
        <f ca="1">+VLOOKUP($A364,Casalta!A:C,2,0)</f>
        <v>#N/A</v>
      </c>
      <c r="D364" s="99" t="e">
        <f ca="1">+VLOOKUP($A364,Casalta!$A:$AE,3,0)</f>
        <v>#N/A</v>
      </c>
      <c r="E364" s="99" t="e">
        <f ca="1">+VLOOKUP($A364,Casalta!$A:$AE,4,0)</f>
        <v>#N/A</v>
      </c>
      <c r="F364" s="99" t="e">
        <f ca="1">+VLOOKUP($A364,Casalta!$A:$AE,7,0)</f>
        <v>#N/A</v>
      </c>
      <c r="G364" s="99" t="e">
        <f ca="1">+VLOOKUP($A364,Casalta!$A:$AE,6,0)</f>
        <v>#N/A</v>
      </c>
      <c r="H364" s="98" t="e">
        <f ca="1">+VLOOKUP($A364,Casalta!$A:$AE,18,0)</f>
        <v>#N/A</v>
      </c>
      <c r="I364" s="98" t="e">
        <f ca="1">+VLOOKUP($A364,Casalta!$A:$AE,19,0)</f>
        <v>#N/A</v>
      </c>
      <c r="J364" s="98" t="e">
        <f ca="1">+VLOOKUP($A364,Casalta!$A:$AE,20,0)</f>
        <v>#N/A</v>
      </c>
      <c r="K364" s="100" t="e">
        <f ca="1">+VLOOKUP($A364,Casalta!$A:$AE,10,0)</f>
        <v>#N/A</v>
      </c>
      <c r="L364" s="100" t="e">
        <f ca="1">+VLOOKUP($A364,Casalta!$A:$AE,14,0)</f>
        <v>#N/A</v>
      </c>
      <c r="M364" s="98" t="e">
        <f ca="1">+VLOOKUP($A364,Casalta!$A:$AE,9,0)</f>
        <v>#N/A</v>
      </c>
      <c r="N364" s="98" t="e">
        <f ca="1">+VLOOKUP($A364,Casalta!$A:$AE,23,0)</f>
        <v>#N/A</v>
      </c>
      <c r="O364" s="98" t="e">
        <f ca="1">+VLOOKUP($A364,Casalta!$A:$AE,25,0)</f>
        <v>#N/A</v>
      </c>
      <c r="P364" s="101" t="e">
        <f ca="1">+VLOOKUP($A364,Casalta!$A:$AE,26,0)</f>
        <v>#N/A</v>
      </c>
      <c r="Q364" s="101" t="e">
        <f ca="1">+VLOOKUP($A364,Casalta!$A:$AE,27,0)</f>
        <v>#N/A</v>
      </c>
      <c r="R364" s="98" t="e">
        <f ca="1">+VLOOKUP($A364,Casalta!$A:$AE,28,0)</f>
        <v>#N/A</v>
      </c>
      <c r="S364" s="103" t="e">
        <f ca="1">+VLOOKUP($A364,Casalta!$A:$AE,29,0)</f>
        <v>#N/A</v>
      </c>
      <c r="T364" s="98" t="str">
        <f ca="1">IFERROR(VLOOKUP($A364,Casalta!$A:$AE,31,0),"")</f>
        <v/>
      </c>
      <c r="U364" s="98" t="e">
        <f ca="1">+VLOOKUP(C364,ZAP!A$2:D457,4,0)</f>
        <v>#N/A</v>
      </c>
      <c r="V364" s="103" t="e">
        <f t="shared" ca="1" si="10"/>
        <v>#N/A</v>
      </c>
      <c r="W364" s="103"/>
      <c r="X364" s="97" t="e">
        <f t="shared" ca="1" si="11"/>
        <v>#N/A</v>
      </c>
    </row>
    <row r="365" spans="1:24" x14ac:dyDescent="0.25">
      <c r="A365" s="98">
        <v>360</v>
      </c>
      <c r="B365" s="124">
        <f ca="1">COUNTIF(Casalta!A:A,Rank!A365)</f>
        <v>0</v>
      </c>
      <c r="C365" s="98" t="e">
        <f ca="1">+VLOOKUP($A365,Casalta!A:C,2,0)</f>
        <v>#N/A</v>
      </c>
      <c r="D365" s="99" t="e">
        <f ca="1">+VLOOKUP($A365,Casalta!$A:$AE,3,0)</f>
        <v>#N/A</v>
      </c>
      <c r="E365" s="99" t="e">
        <f ca="1">+VLOOKUP($A365,Casalta!$A:$AE,4,0)</f>
        <v>#N/A</v>
      </c>
      <c r="F365" s="99" t="e">
        <f ca="1">+VLOOKUP($A365,Casalta!$A:$AE,7,0)</f>
        <v>#N/A</v>
      </c>
      <c r="G365" s="99" t="e">
        <f ca="1">+VLOOKUP($A365,Casalta!$A:$AE,6,0)</f>
        <v>#N/A</v>
      </c>
      <c r="H365" s="98" t="e">
        <f ca="1">+VLOOKUP($A365,Casalta!$A:$AE,18,0)</f>
        <v>#N/A</v>
      </c>
      <c r="I365" s="98" t="e">
        <f ca="1">+VLOOKUP($A365,Casalta!$A:$AE,19,0)</f>
        <v>#N/A</v>
      </c>
      <c r="J365" s="98" t="e">
        <f ca="1">+VLOOKUP($A365,Casalta!$A:$AE,20,0)</f>
        <v>#N/A</v>
      </c>
      <c r="K365" s="100" t="e">
        <f ca="1">+VLOOKUP($A365,Casalta!$A:$AE,10,0)</f>
        <v>#N/A</v>
      </c>
      <c r="L365" s="100" t="e">
        <f ca="1">+VLOOKUP($A365,Casalta!$A:$AE,14,0)</f>
        <v>#N/A</v>
      </c>
      <c r="M365" s="98" t="e">
        <f ca="1">+VLOOKUP($A365,Casalta!$A:$AE,9,0)</f>
        <v>#N/A</v>
      </c>
      <c r="N365" s="98" t="e">
        <f ca="1">+VLOOKUP($A365,Casalta!$A:$AE,23,0)</f>
        <v>#N/A</v>
      </c>
      <c r="O365" s="98" t="e">
        <f ca="1">+VLOOKUP($A365,Casalta!$A:$AE,25,0)</f>
        <v>#N/A</v>
      </c>
      <c r="P365" s="101" t="e">
        <f ca="1">+VLOOKUP($A365,Casalta!$A:$AE,26,0)</f>
        <v>#N/A</v>
      </c>
      <c r="Q365" s="101" t="e">
        <f ca="1">+VLOOKUP($A365,Casalta!$A:$AE,27,0)</f>
        <v>#N/A</v>
      </c>
      <c r="R365" s="98" t="e">
        <f ca="1">+VLOOKUP($A365,Casalta!$A:$AE,28,0)</f>
        <v>#N/A</v>
      </c>
      <c r="S365" s="103" t="e">
        <f ca="1">+VLOOKUP($A365,Casalta!$A:$AE,29,0)</f>
        <v>#N/A</v>
      </c>
      <c r="T365" s="98" t="str">
        <f ca="1">IFERROR(VLOOKUP($A365,Casalta!$A:$AE,31,0),"")</f>
        <v/>
      </c>
      <c r="U365" s="98" t="e">
        <f ca="1">+VLOOKUP(C365,ZAP!A$2:D458,4,0)</f>
        <v>#N/A</v>
      </c>
      <c r="V365" s="103" t="e">
        <f t="shared" ca="1" si="10"/>
        <v>#N/A</v>
      </c>
      <c r="W365" s="103"/>
      <c r="X365" s="97" t="e">
        <f t="shared" ca="1" si="11"/>
        <v>#N/A</v>
      </c>
    </row>
    <row r="366" spans="1:24" x14ac:dyDescent="0.25">
      <c r="A366" s="98">
        <v>361</v>
      </c>
      <c r="B366" s="124">
        <f ca="1">COUNTIF(Casalta!A:A,Rank!A366)</f>
        <v>0</v>
      </c>
      <c r="C366" s="98" t="e">
        <f ca="1">+VLOOKUP($A366,Casalta!A:C,2,0)</f>
        <v>#N/A</v>
      </c>
      <c r="D366" s="99" t="e">
        <f ca="1">+VLOOKUP($A366,Casalta!$A:$AE,3,0)</f>
        <v>#N/A</v>
      </c>
      <c r="E366" s="99" t="e">
        <f ca="1">+VLOOKUP($A366,Casalta!$A:$AE,4,0)</f>
        <v>#N/A</v>
      </c>
      <c r="F366" s="99" t="e">
        <f ca="1">+VLOOKUP($A366,Casalta!$A:$AE,7,0)</f>
        <v>#N/A</v>
      </c>
      <c r="G366" s="99" t="e">
        <f ca="1">+VLOOKUP($A366,Casalta!$A:$AE,6,0)</f>
        <v>#N/A</v>
      </c>
      <c r="H366" s="98" t="e">
        <f ca="1">+VLOOKUP($A366,Casalta!$A:$AE,18,0)</f>
        <v>#N/A</v>
      </c>
      <c r="I366" s="98" t="e">
        <f ca="1">+VLOOKUP($A366,Casalta!$A:$AE,19,0)</f>
        <v>#N/A</v>
      </c>
      <c r="J366" s="98" t="e">
        <f ca="1">+VLOOKUP($A366,Casalta!$A:$AE,20,0)</f>
        <v>#N/A</v>
      </c>
      <c r="K366" s="100" t="e">
        <f ca="1">+VLOOKUP($A366,Casalta!$A:$AE,10,0)</f>
        <v>#N/A</v>
      </c>
      <c r="L366" s="100" t="e">
        <f ca="1">+VLOOKUP($A366,Casalta!$A:$AE,14,0)</f>
        <v>#N/A</v>
      </c>
      <c r="M366" s="98" t="e">
        <f ca="1">+VLOOKUP($A366,Casalta!$A:$AE,9,0)</f>
        <v>#N/A</v>
      </c>
      <c r="N366" s="98" t="e">
        <f ca="1">+VLOOKUP($A366,Casalta!$A:$AE,23,0)</f>
        <v>#N/A</v>
      </c>
      <c r="O366" s="98" t="e">
        <f ca="1">+VLOOKUP($A366,Casalta!$A:$AE,25,0)</f>
        <v>#N/A</v>
      </c>
      <c r="P366" s="101" t="e">
        <f ca="1">+VLOOKUP($A366,Casalta!$A:$AE,26,0)</f>
        <v>#N/A</v>
      </c>
      <c r="Q366" s="101" t="e">
        <f ca="1">+VLOOKUP($A366,Casalta!$A:$AE,27,0)</f>
        <v>#N/A</v>
      </c>
      <c r="R366" s="98" t="e">
        <f ca="1">+VLOOKUP($A366,Casalta!$A:$AE,28,0)</f>
        <v>#N/A</v>
      </c>
      <c r="S366" s="103" t="e">
        <f ca="1">+VLOOKUP($A366,Casalta!$A:$AE,29,0)</f>
        <v>#N/A</v>
      </c>
      <c r="T366" s="98" t="str">
        <f ca="1">IFERROR(VLOOKUP($A366,Casalta!$A:$AE,31,0),"")</f>
        <v/>
      </c>
      <c r="U366" s="98" t="e">
        <f ca="1">+VLOOKUP(C366,ZAP!A$2:D459,4,0)</f>
        <v>#N/A</v>
      </c>
      <c r="V366" s="103" t="e">
        <f t="shared" ca="1" si="10"/>
        <v>#N/A</v>
      </c>
      <c r="W366" s="103"/>
      <c r="X366" s="97" t="e">
        <f t="shared" ca="1" si="11"/>
        <v>#N/A</v>
      </c>
    </row>
    <row r="367" spans="1:24" x14ac:dyDescent="0.25">
      <c r="A367" s="98">
        <v>362</v>
      </c>
      <c r="B367" s="124">
        <f ca="1">COUNTIF(Casalta!A:A,Rank!A367)</f>
        <v>0</v>
      </c>
      <c r="C367" s="98" t="e">
        <f ca="1">+VLOOKUP($A367,Casalta!A:C,2,0)</f>
        <v>#N/A</v>
      </c>
      <c r="D367" s="99" t="e">
        <f ca="1">+VLOOKUP($A367,Casalta!$A:$AE,3,0)</f>
        <v>#N/A</v>
      </c>
      <c r="E367" s="99" t="e">
        <f ca="1">+VLOOKUP($A367,Casalta!$A:$AE,4,0)</f>
        <v>#N/A</v>
      </c>
      <c r="F367" s="99" t="e">
        <f ca="1">+VLOOKUP($A367,Casalta!$A:$AE,7,0)</f>
        <v>#N/A</v>
      </c>
      <c r="G367" s="99" t="e">
        <f ca="1">+VLOOKUP($A367,Casalta!$A:$AE,6,0)</f>
        <v>#N/A</v>
      </c>
      <c r="H367" s="98" t="e">
        <f ca="1">+VLOOKUP($A367,Casalta!$A:$AE,18,0)</f>
        <v>#N/A</v>
      </c>
      <c r="I367" s="98" t="e">
        <f ca="1">+VLOOKUP($A367,Casalta!$A:$AE,19,0)</f>
        <v>#N/A</v>
      </c>
      <c r="J367" s="98" t="e">
        <f ca="1">+VLOOKUP($A367,Casalta!$A:$AE,20,0)</f>
        <v>#N/A</v>
      </c>
      <c r="K367" s="100" t="e">
        <f ca="1">+VLOOKUP($A367,Casalta!$A:$AE,10,0)</f>
        <v>#N/A</v>
      </c>
      <c r="L367" s="100" t="e">
        <f ca="1">+VLOOKUP($A367,Casalta!$A:$AE,14,0)</f>
        <v>#N/A</v>
      </c>
      <c r="M367" s="98" t="e">
        <f ca="1">+VLOOKUP($A367,Casalta!$A:$AE,9,0)</f>
        <v>#N/A</v>
      </c>
      <c r="N367" s="98" t="e">
        <f ca="1">+VLOOKUP($A367,Casalta!$A:$AE,23,0)</f>
        <v>#N/A</v>
      </c>
      <c r="O367" s="98" t="e">
        <f ca="1">+VLOOKUP($A367,Casalta!$A:$AE,25,0)</f>
        <v>#N/A</v>
      </c>
      <c r="P367" s="101" t="e">
        <f ca="1">+VLOOKUP($A367,Casalta!$A:$AE,26,0)</f>
        <v>#N/A</v>
      </c>
      <c r="Q367" s="101" t="e">
        <f ca="1">+VLOOKUP($A367,Casalta!$A:$AE,27,0)</f>
        <v>#N/A</v>
      </c>
      <c r="R367" s="98" t="e">
        <f ca="1">+VLOOKUP($A367,Casalta!$A:$AE,28,0)</f>
        <v>#N/A</v>
      </c>
      <c r="S367" s="103" t="e">
        <f ca="1">+VLOOKUP($A367,Casalta!$A:$AE,29,0)</f>
        <v>#N/A</v>
      </c>
      <c r="T367" s="98" t="str">
        <f ca="1">IFERROR(VLOOKUP($A367,Casalta!$A:$AE,31,0),"")</f>
        <v/>
      </c>
      <c r="U367" s="98" t="e">
        <f ca="1">+VLOOKUP(C367,ZAP!A$2:D460,4,0)</f>
        <v>#N/A</v>
      </c>
      <c r="V367" s="103" t="e">
        <f t="shared" ca="1" si="10"/>
        <v>#N/A</v>
      </c>
      <c r="W367" s="103"/>
      <c r="X367" s="97" t="e">
        <f t="shared" ca="1" si="11"/>
        <v>#N/A</v>
      </c>
    </row>
    <row r="368" spans="1:24" x14ac:dyDescent="0.25">
      <c r="A368" s="98">
        <v>363</v>
      </c>
      <c r="B368" s="124">
        <f ca="1">COUNTIF(Casalta!A:A,Rank!A368)</f>
        <v>0</v>
      </c>
      <c r="C368" s="98" t="e">
        <f ca="1">+VLOOKUP($A368,Casalta!A:C,2,0)</f>
        <v>#N/A</v>
      </c>
      <c r="D368" s="99" t="e">
        <f ca="1">+VLOOKUP($A368,Casalta!$A:$AE,3,0)</f>
        <v>#N/A</v>
      </c>
      <c r="E368" s="99" t="e">
        <f ca="1">+VLOOKUP($A368,Casalta!$A:$AE,4,0)</f>
        <v>#N/A</v>
      </c>
      <c r="F368" s="99" t="e">
        <f ca="1">+VLOOKUP($A368,Casalta!$A:$AE,7,0)</f>
        <v>#N/A</v>
      </c>
      <c r="G368" s="99" t="e">
        <f ca="1">+VLOOKUP($A368,Casalta!$A:$AE,6,0)</f>
        <v>#N/A</v>
      </c>
      <c r="H368" s="98" t="e">
        <f ca="1">+VLOOKUP($A368,Casalta!$A:$AE,18,0)</f>
        <v>#N/A</v>
      </c>
      <c r="I368" s="98" t="e">
        <f ca="1">+VLOOKUP($A368,Casalta!$A:$AE,19,0)</f>
        <v>#N/A</v>
      </c>
      <c r="J368" s="98" t="e">
        <f ca="1">+VLOOKUP($A368,Casalta!$A:$AE,20,0)</f>
        <v>#N/A</v>
      </c>
      <c r="K368" s="100" t="e">
        <f ca="1">+VLOOKUP($A368,Casalta!$A:$AE,10,0)</f>
        <v>#N/A</v>
      </c>
      <c r="L368" s="100" t="e">
        <f ca="1">+VLOOKUP($A368,Casalta!$A:$AE,14,0)</f>
        <v>#N/A</v>
      </c>
      <c r="M368" s="98" t="e">
        <f ca="1">+VLOOKUP($A368,Casalta!$A:$AE,9,0)</f>
        <v>#N/A</v>
      </c>
      <c r="N368" s="98" t="e">
        <f ca="1">+VLOOKUP($A368,Casalta!$A:$AE,23,0)</f>
        <v>#N/A</v>
      </c>
      <c r="O368" s="98" t="e">
        <f ca="1">+VLOOKUP($A368,Casalta!$A:$AE,25,0)</f>
        <v>#N/A</v>
      </c>
      <c r="P368" s="101" t="e">
        <f ca="1">+VLOOKUP($A368,Casalta!$A:$AE,26,0)</f>
        <v>#N/A</v>
      </c>
      <c r="Q368" s="101" t="e">
        <f ca="1">+VLOOKUP($A368,Casalta!$A:$AE,27,0)</f>
        <v>#N/A</v>
      </c>
      <c r="R368" s="98" t="e">
        <f ca="1">+VLOOKUP($A368,Casalta!$A:$AE,28,0)</f>
        <v>#N/A</v>
      </c>
      <c r="S368" s="103" t="e">
        <f ca="1">+VLOOKUP($A368,Casalta!$A:$AE,29,0)</f>
        <v>#N/A</v>
      </c>
      <c r="T368" s="98" t="str">
        <f ca="1">IFERROR(VLOOKUP($A368,Casalta!$A:$AE,31,0),"")</f>
        <v/>
      </c>
      <c r="U368" s="98" t="e">
        <f ca="1">+VLOOKUP(C368,ZAP!A$2:D461,4,0)</f>
        <v>#N/A</v>
      </c>
      <c r="V368" s="103" t="e">
        <f t="shared" ca="1" si="10"/>
        <v>#N/A</v>
      </c>
      <c r="W368" s="103"/>
      <c r="X368" s="97" t="e">
        <f t="shared" ca="1" si="11"/>
        <v>#N/A</v>
      </c>
    </row>
    <row r="369" spans="1:24" x14ac:dyDescent="0.25">
      <c r="A369" s="98">
        <v>364</v>
      </c>
      <c r="B369" s="124">
        <f ca="1">COUNTIF(Casalta!A:A,Rank!A369)</f>
        <v>0</v>
      </c>
      <c r="C369" s="98" t="e">
        <f ca="1">+VLOOKUP($A369,Casalta!A:C,2,0)</f>
        <v>#N/A</v>
      </c>
      <c r="D369" s="99" t="e">
        <f ca="1">+VLOOKUP($A369,Casalta!$A:$AE,3,0)</f>
        <v>#N/A</v>
      </c>
      <c r="E369" s="99" t="e">
        <f ca="1">+VLOOKUP($A369,Casalta!$A:$AE,4,0)</f>
        <v>#N/A</v>
      </c>
      <c r="F369" s="99" t="e">
        <f ca="1">+VLOOKUP($A369,Casalta!$A:$AE,7,0)</f>
        <v>#N/A</v>
      </c>
      <c r="G369" s="99" t="e">
        <f ca="1">+VLOOKUP($A369,Casalta!$A:$AE,6,0)</f>
        <v>#N/A</v>
      </c>
      <c r="H369" s="98" t="e">
        <f ca="1">+VLOOKUP($A369,Casalta!$A:$AE,18,0)</f>
        <v>#N/A</v>
      </c>
      <c r="I369" s="98" t="e">
        <f ca="1">+VLOOKUP($A369,Casalta!$A:$AE,19,0)</f>
        <v>#N/A</v>
      </c>
      <c r="J369" s="98" t="e">
        <f ca="1">+VLOOKUP($A369,Casalta!$A:$AE,20,0)</f>
        <v>#N/A</v>
      </c>
      <c r="K369" s="100" t="e">
        <f ca="1">+VLOOKUP($A369,Casalta!$A:$AE,10,0)</f>
        <v>#N/A</v>
      </c>
      <c r="L369" s="100" t="e">
        <f ca="1">+VLOOKUP($A369,Casalta!$A:$AE,14,0)</f>
        <v>#N/A</v>
      </c>
      <c r="M369" s="98" t="e">
        <f ca="1">+VLOOKUP($A369,Casalta!$A:$AE,9,0)</f>
        <v>#N/A</v>
      </c>
      <c r="N369" s="98" t="e">
        <f ca="1">+VLOOKUP($A369,Casalta!$A:$AE,23,0)</f>
        <v>#N/A</v>
      </c>
      <c r="O369" s="98" t="e">
        <f ca="1">+VLOOKUP($A369,Casalta!$A:$AE,25,0)</f>
        <v>#N/A</v>
      </c>
      <c r="P369" s="101" t="e">
        <f ca="1">+VLOOKUP($A369,Casalta!$A:$AE,26,0)</f>
        <v>#N/A</v>
      </c>
      <c r="Q369" s="101" t="e">
        <f ca="1">+VLOOKUP($A369,Casalta!$A:$AE,27,0)</f>
        <v>#N/A</v>
      </c>
      <c r="R369" s="98" t="e">
        <f ca="1">+VLOOKUP($A369,Casalta!$A:$AE,28,0)</f>
        <v>#N/A</v>
      </c>
      <c r="S369" s="103" t="e">
        <f ca="1">+VLOOKUP($A369,Casalta!$A:$AE,29,0)</f>
        <v>#N/A</v>
      </c>
      <c r="T369" s="98" t="str">
        <f ca="1">IFERROR(VLOOKUP($A369,Casalta!$A:$AE,31,0),"")</f>
        <v/>
      </c>
      <c r="U369" s="98" t="e">
        <f ca="1">+VLOOKUP(C369,ZAP!A$2:D462,4,0)</f>
        <v>#N/A</v>
      </c>
      <c r="V369" s="103" t="e">
        <f t="shared" ca="1" si="10"/>
        <v>#N/A</v>
      </c>
      <c r="W369" s="103"/>
      <c r="X369" s="97" t="e">
        <f t="shared" ca="1" si="11"/>
        <v>#N/A</v>
      </c>
    </row>
    <row r="370" spans="1:24" x14ac:dyDescent="0.25">
      <c r="A370" s="98">
        <v>365</v>
      </c>
      <c r="B370" s="124">
        <f ca="1">COUNTIF(Casalta!A:A,Rank!A370)</f>
        <v>0</v>
      </c>
      <c r="C370" s="98" t="e">
        <f ca="1">+VLOOKUP($A370,Casalta!A:C,2,0)</f>
        <v>#N/A</v>
      </c>
      <c r="D370" s="99" t="e">
        <f ca="1">+VLOOKUP($A370,Casalta!$A:$AE,3,0)</f>
        <v>#N/A</v>
      </c>
      <c r="E370" s="99" t="e">
        <f ca="1">+VLOOKUP($A370,Casalta!$A:$AE,4,0)</f>
        <v>#N/A</v>
      </c>
      <c r="F370" s="99" t="e">
        <f ca="1">+VLOOKUP($A370,Casalta!$A:$AE,7,0)</f>
        <v>#N/A</v>
      </c>
      <c r="G370" s="99" t="e">
        <f ca="1">+VLOOKUP($A370,Casalta!$A:$AE,6,0)</f>
        <v>#N/A</v>
      </c>
      <c r="H370" s="98" t="e">
        <f ca="1">+VLOOKUP($A370,Casalta!$A:$AE,18,0)</f>
        <v>#N/A</v>
      </c>
      <c r="I370" s="98" t="e">
        <f ca="1">+VLOOKUP($A370,Casalta!$A:$AE,19,0)</f>
        <v>#N/A</v>
      </c>
      <c r="J370" s="98" t="e">
        <f ca="1">+VLOOKUP($A370,Casalta!$A:$AE,20,0)</f>
        <v>#N/A</v>
      </c>
      <c r="K370" s="100" t="e">
        <f ca="1">+VLOOKUP($A370,Casalta!$A:$AE,10,0)</f>
        <v>#N/A</v>
      </c>
      <c r="L370" s="100" t="e">
        <f ca="1">+VLOOKUP($A370,Casalta!$A:$AE,14,0)</f>
        <v>#N/A</v>
      </c>
      <c r="M370" s="98" t="e">
        <f ca="1">+VLOOKUP($A370,Casalta!$A:$AE,9,0)</f>
        <v>#N/A</v>
      </c>
      <c r="N370" s="98" t="e">
        <f ca="1">+VLOOKUP($A370,Casalta!$A:$AE,23,0)</f>
        <v>#N/A</v>
      </c>
      <c r="O370" s="98" t="e">
        <f ca="1">+VLOOKUP($A370,Casalta!$A:$AE,25,0)</f>
        <v>#N/A</v>
      </c>
      <c r="P370" s="101" t="e">
        <f ca="1">+VLOOKUP($A370,Casalta!$A:$AE,26,0)</f>
        <v>#N/A</v>
      </c>
      <c r="Q370" s="101" t="e">
        <f ca="1">+VLOOKUP($A370,Casalta!$A:$AE,27,0)</f>
        <v>#N/A</v>
      </c>
      <c r="R370" s="98" t="e">
        <f ca="1">+VLOOKUP($A370,Casalta!$A:$AE,28,0)</f>
        <v>#N/A</v>
      </c>
      <c r="S370" s="103" t="e">
        <f ca="1">+VLOOKUP($A370,Casalta!$A:$AE,29,0)</f>
        <v>#N/A</v>
      </c>
      <c r="T370" s="98" t="str">
        <f ca="1">IFERROR(VLOOKUP($A370,Casalta!$A:$AE,31,0),"")</f>
        <v/>
      </c>
      <c r="U370" s="98" t="e">
        <f ca="1">+VLOOKUP(C370,ZAP!A$2:D463,4,0)</f>
        <v>#N/A</v>
      </c>
      <c r="V370" s="103" t="e">
        <f t="shared" ca="1" si="10"/>
        <v>#N/A</v>
      </c>
      <c r="W370" s="103"/>
      <c r="X370" s="97" t="e">
        <f t="shared" ca="1" si="11"/>
        <v>#N/A</v>
      </c>
    </row>
    <row r="371" spans="1:24" x14ac:dyDescent="0.25">
      <c r="A371" s="98">
        <v>366</v>
      </c>
      <c r="B371" s="124">
        <f ca="1">COUNTIF(Casalta!A:A,Rank!A371)</f>
        <v>0</v>
      </c>
      <c r="C371" s="98" t="e">
        <f ca="1">+VLOOKUP($A371,Casalta!A:C,2,0)</f>
        <v>#N/A</v>
      </c>
      <c r="D371" s="99" t="e">
        <f ca="1">+VLOOKUP($A371,Casalta!$A:$AE,3,0)</f>
        <v>#N/A</v>
      </c>
      <c r="E371" s="99" t="e">
        <f ca="1">+VLOOKUP($A371,Casalta!$A:$AE,4,0)</f>
        <v>#N/A</v>
      </c>
      <c r="F371" s="99" t="e">
        <f ca="1">+VLOOKUP($A371,Casalta!$A:$AE,7,0)</f>
        <v>#N/A</v>
      </c>
      <c r="G371" s="99" t="e">
        <f ca="1">+VLOOKUP($A371,Casalta!$A:$AE,6,0)</f>
        <v>#N/A</v>
      </c>
      <c r="H371" s="98" t="e">
        <f ca="1">+VLOOKUP($A371,Casalta!$A:$AE,18,0)</f>
        <v>#N/A</v>
      </c>
      <c r="I371" s="98" t="e">
        <f ca="1">+VLOOKUP($A371,Casalta!$A:$AE,19,0)</f>
        <v>#N/A</v>
      </c>
      <c r="J371" s="98" t="e">
        <f ca="1">+VLOOKUP($A371,Casalta!$A:$AE,20,0)</f>
        <v>#N/A</v>
      </c>
      <c r="K371" s="100" t="e">
        <f ca="1">+VLOOKUP($A371,Casalta!$A:$AE,10,0)</f>
        <v>#N/A</v>
      </c>
      <c r="L371" s="100" t="e">
        <f ca="1">+VLOOKUP($A371,Casalta!$A:$AE,14,0)</f>
        <v>#N/A</v>
      </c>
      <c r="M371" s="98" t="e">
        <f ca="1">+VLOOKUP($A371,Casalta!$A:$AE,9,0)</f>
        <v>#N/A</v>
      </c>
      <c r="N371" s="98" t="e">
        <f ca="1">+VLOOKUP($A371,Casalta!$A:$AE,23,0)</f>
        <v>#N/A</v>
      </c>
      <c r="O371" s="98" t="e">
        <f ca="1">+VLOOKUP($A371,Casalta!$A:$AE,25,0)</f>
        <v>#N/A</v>
      </c>
      <c r="P371" s="101" t="e">
        <f ca="1">+VLOOKUP($A371,Casalta!$A:$AE,26,0)</f>
        <v>#N/A</v>
      </c>
      <c r="Q371" s="101" t="e">
        <f ca="1">+VLOOKUP($A371,Casalta!$A:$AE,27,0)</f>
        <v>#N/A</v>
      </c>
      <c r="R371" s="98" t="e">
        <f ca="1">+VLOOKUP($A371,Casalta!$A:$AE,28,0)</f>
        <v>#N/A</v>
      </c>
      <c r="S371" s="103" t="e">
        <f ca="1">+VLOOKUP($A371,Casalta!$A:$AE,29,0)</f>
        <v>#N/A</v>
      </c>
      <c r="T371" s="98" t="str">
        <f ca="1">IFERROR(VLOOKUP($A371,Casalta!$A:$AE,31,0),"")</f>
        <v/>
      </c>
      <c r="U371" s="98" t="e">
        <f ca="1">+VLOOKUP(C371,ZAP!A$2:D464,4,0)</f>
        <v>#N/A</v>
      </c>
      <c r="V371" s="103" t="e">
        <f t="shared" ca="1" si="10"/>
        <v>#N/A</v>
      </c>
      <c r="W371" s="103"/>
      <c r="X371" s="97" t="e">
        <f t="shared" ca="1" si="11"/>
        <v>#N/A</v>
      </c>
    </row>
    <row r="372" spans="1:24" x14ac:dyDescent="0.25">
      <c r="A372" s="98">
        <v>367</v>
      </c>
      <c r="B372" s="124">
        <f ca="1">COUNTIF(Casalta!A:A,Rank!A372)</f>
        <v>0</v>
      </c>
      <c r="C372" s="98" t="e">
        <f ca="1">+VLOOKUP($A372,Casalta!A:C,2,0)</f>
        <v>#N/A</v>
      </c>
      <c r="D372" s="99" t="e">
        <f ca="1">+VLOOKUP($A372,Casalta!$A:$AE,3,0)</f>
        <v>#N/A</v>
      </c>
      <c r="E372" s="99" t="e">
        <f ca="1">+VLOOKUP($A372,Casalta!$A:$AE,4,0)</f>
        <v>#N/A</v>
      </c>
      <c r="F372" s="99" t="e">
        <f ca="1">+VLOOKUP($A372,Casalta!$A:$AE,7,0)</f>
        <v>#N/A</v>
      </c>
      <c r="G372" s="99" t="e">
        <f ca="1">+VLOOKUP($A372,Casalta!$A:$AE,6,0)</f>
        <v>#N/A</v>
      </c>
      <c r="H372" s="98" t="e">
        <f ca="1">+VLOOKUP($A372,Casalta!$A:$AE,18,0)</f>
        <v>#N/A</v>
      </c>
      <c r="I372" s="98" t="e">
        <f ca="1">+VLOOKUP($A372,Casalta!$A:$AE,19,0)</f>
        <v>#N/A</v>
      </c>
      <c r="J372" s="98" t="e">
        <f ca="1">+VLOOKUP($A372,Casalta!$A:$AE,20,0)</f>
        <v>#N/A</v>
      </c>
      <c r="K372" s="100" t="e">
        <f ca="1">+VLOOKUP($A372,Casalta!$A:$AE,10,0)</f>
        <v>#N/A</v>
      </c>
      <c r="L372" s="100" t="e">
        <f ca="1">+VLOOKUP($A372,Casalta!$A:$AE,14,0)</f>
        <v>#N/A</v>
      </c>
      <c r="M372" s="98" t="e">
        <f ca="1">+VLOOKUP($A372,Casalta!$A:$AE,9,0)</f>
        <v>#N/A</v>
      </c>
      <c r="N372" s="98" t="e">
        <f ca="1">+VLOOKUP($A372,Casalta!$A:$AE,23,0)</f>
        <v>#N/A</v>
      </c>
      <c r="O372" s="98" t="e">
        <f ca="1">+VLOOKUP($A372,Casalta!$A:$AE,25,0)</f>
        <v>#N/A</v>
      </c>
      <c r="P372" s="101" t="e">
        <f ca="1">+VLOOKUP($A372,Casalta!$A:$AE,26,0)</f>
        <v>#N/A</v>
      </c>
      <c r="Q372" s="101" t="e">
        <f ca="1">+VLOOKUP($A372,Casalta!$A:$AE,27,0)</f>
        <v>#N/A</v>
      </c>
      <c r="R372" s="98" t="e">
        <f ca="1">+VLOOKUP($A372,Casalta!$A:$AE,28,0)</f>
        <v>#N/A</v>
      </c>
      <c r="S372" s="103" t="e">
        <f ca="1">+VLOOKUP($A372,Casalta!$A:$AE,29,0)</f>
        <v>#N/A</v>
      </c>
      <c r="T372" s="98" t="str">
        <f ca="1">IFERROR(VLOOKUP($A372,Casalta!$A:$AE,31,0),"")</f>
        <v/>
      </c>
      <c r="U372" s="98" t="e">
        <f ca="1">+VLOOKUP(C372,ZAP!A$2:D465,4,0)</f>
        <v>#N/A</v>
      </c>
      <c r="V372" s="103" t="e">
        <f t="shared" ca="1" si="10"/>
        <v>#N/A</v>
      </c>
      <c r="W372" s="103"/>
      <c r="X372" s="97" t="e">
        <f t="shared" ca="1" si="11"/>
        <v>#N/A</v>
      </c>
    </row>
    <row r="373" spans="1:24" x14ac:dyDescent="0.25">
      <c r="A373" s="98">
        <v>368</v>
      </c>
      <c r="B373" s="124">
        <f ca="1">COUNTIF(Casalta!A:A,Rank!A373)</f>
        <v>0</v>
      </c>
      <c r="C373" s="98" t="e">
        <f ca="1">+VLOOKUP($A373,Casalta!A:C,2,0)</f>
        <v>#N/A</v>
      </c>
      <c r="D373" s="99" t="e">
        <f ca="1">+VLOOKUP($A373,Casalta!$A:$AE,3,0)</f>
        <v>#N/A</v>
      </c>
      <c r="E373" s="99" t="e">
        <f ca="1">+VLOOKUP($A373,Casalta!$A:$AE,4,0)</f>
        <v>#N/A</v>
      </c>
      <c r="F373" s="99" t="e">
        <f ca="1">+VLOOKUP($A373,Casalta!$A:$AE,7,0)</f>
        <v>#N/A</v>
      </c>
      <c r="G373" s="99" t="e">
        <f ca="1">+VLOOKUP($A373,Casalta!$A:$AE,6,0)</f>
        <v>#N/A</v>
      </c>
      <c r="H373" s="98" t="e">
        <f ca="1">+VLOOKUP($A373,Casalta!$A:$AE,18,0)</f>
        <v>#N/A</v>
      </c>
      <c r="I373" s="98" t="e">
        <f ca="1">+VLOOKUP($A373,Casalta!$A:$AE,19,0)</f>
        <v>#N/A</v>
      </c>
      <c r="J373" s="98" t="e">
        <f ca="1">+VLOOKUP($A373,Casalta!$A:$AE,20,0)</f>
        <v>#N/A</v>
      </c>
      <c r="K373" s="100" t="e">
        <f ca="1">+VLOOKUP($A373,Casalta!$A:$AE,10,0)</f>
        <v>#N/A</v>
      </c>
      <c r="L373" s="100" t="e">
        <f ca="1">+VLOOKUP($A373,Casalta!$A:$AE,14,0)</f>
        <v>#N/A</v>
      </c>
      <c r="M373" s="98" t="e">
        <f ca="1">+VLOOKUP($A373,Casalta!$A:$AE,9,0)</f>
        <v>#N/A</v>
      </c>
      <c r="N373" s="98" t="e">
        <f ca="1">+VLOOKUP($A373,Casalta!$A:$AE,23,0)</f>
        <v>#N/A</v>
      </c>
      <c r="O373" s="98" t="e">
        <f ca="1">+VLOOKUP($A373,Casalta!$A:$AE,25,0)</f>
        <v>#N/A</v>
      </c>
      <c r="P373" s="101" t="e">
        <f ca="1">+VLOOKUP($A373,Casalta!$A:$AE,26,0)</f>
        <v>#N/A</v>
      </c>
      <c r="Q373" s="101" t="e">
        <f ca="1">+VLOOKUP($A373,Casalta!$A:$AE,27,0)</f>
        <v>#N/A</v>
      </c>
      <c r="R373" s="98" t="e">
        <f ca="1">+VLOOKUP($A373,Casalta!$A:$AE,28,0)</f>
        <v>#N/A</v>
      </c>
      <c r="S373" s="103" t="e">
        <f ca="1">+VLOOKUP($A373,Casalta!$A:$AE,29,0)</f>
        <v>#N/A</v>
      </c>
      <c r="T373" s="98" t="str">
        <f ca="1">IFERROR(VLOOKUP($A373,Casalta!$A:$AE,31,0),"")</f>
        <v/>
      </c>
      <c r="U373" s="98" t="e">
        <f ca="1">+VLOOKUP(C373,ZAP!A$2:D466,4,0)</f>
        <v>#N/A</v>
      </c>
      <c r="V373" s="103" t="e">
        <f t="shared" ca="1" si="10"/>
        <v>#N/A</v>
      </c>
      <c r="W373" s="103"/>
      <c r="X373" s="97" t="e">
        <f t="shared" ca="1" si="11"/>
        <v>#N/A</v>
      </c>
    </row>
    <row r="374" spans="1:24" x14ac:dyDescent="0.25">
      <c r="A374" s="98">
        <v>369</v>
      </c>
      <c r="B374" s="124">
        <f ca="1">COUNTIF(Casalta!A:A,Rank!A374)</f>
        <v>0</v>
      </c>
      <c r="C374" s="98" t="e">
        <f ca="1">+VLOOKUP($A374,Casalta!A:C,2,0)</f>
        <v>#N/A</v>
      </c>
      <c r="D374" s="99" t="e">
        <f ca="1">+VLOOKUP($A374,Casalta!$A:$AE,3,0)</f>
        <v>#N/A</v>
      </c>
      <c r="E374" s="99" t="e">
        <f ca="1">+VLOOKUP($A374,Casalta!$A:$AE,4,0)</f>
        <v>#N/A</v>
      </c>
      <c r="F374" s="99" t="e">
        <f ca="1">+VLOOKUP($A374,Casalta!$A:$AE,7,0)</f>
        <v>#N/A</v>
      </c>
      <c r="G374" s="99" t="e">
        <f ca="1">+VLOOKUP($A374,Casalta!$A:$AE,6,0)</f>
        <v>#N/A</v>
      </c>
      <c r="H374" s="98" t="e">
        <f ca="1">+VLOOKUP($A374,Casalta!$A:$AE,18,0)</f>
        <v>#N/A</v>
      </c>
      <c r="I374" s="98" t="e">
        <f ca="1">+VLOOKUP($A374,Casalta!$A:$AE,19,0)</f>
        <v>#N/A</v>
      </c>
      <c r="J374" s="98" t="e">
        <f ca="1">+VLOOKUP($A374,Casalta!$A:$AE,20,0)</f>
        <v>#N/A</v>
      </c>
      <c r="K374" s="100" t="e">
        <f ca="1">+VLOOKUP($A374,Casalta!$A:$AE,10,0)</f>
        <v>#N/A</v>
      </c>
      <c r="L374" s="100" t="e">
        <f ca="1">+VLOOKUP($A374,Casalta!$A:$AE,14,0)</f>
        <v>#N/A</v>
      </c>
      <c r="M374" s="98" t="e">
        <f ca="1">+VLOOKUP($A374,Casalta!$A:$AE,9,0)</f>
        <v>#N/A</v>
      </c>
      <c r="N374" s="98" t="e">
        <f ca="1">+VLOOKUP($A374,Casalta!$A:$AE,23,0)</f>
        <v>#N/A</v>
      </c>
      <c r="O374" s="98" t="e">
        <f ca="1">+VLOOKUP($A374,Casalta!$A:$AE,25,0)</f>
        <v>#N/A</v>
      </c>
      <c r="P374" s="101" t="e">
        <f ca="1">+VLOOKUP($A374,Casalta!$A:$AE,26,0)</f>
        <v>#N/A</v>
      </c>
      <c r="Q374" s="101" t="e">
        <f ca="1">+VLOOKUP($A374,Casalta!$A:$AE,27,0)</f>
        <v>#N/A</v>
      </c>
      <c r="R374" s="98" t="e">
        <f ca="1">+VLOOKUP($A374,Casalta!$A:$AE,28,0)</f>
        <v>#N/A</v>
      </c>
      <c r="S374" s="103" t="e">
        <f ca="1">+VLOOKUP($A374,Casalta!$A:$AE,29,0)</f>
        <v>#N/A</v>
      </c>
      <c r="T374" s="98" t="str">
        <f ca="1">IFERROR(VLOOKUP($A374,Casalta!$A:$AE,31,0),"")</f>
        <v/>
      </c>
      <c r="U374" s="98" t="e">
        <f ca="1">+VLOOKUP(C374,ZAP!A$2:D467,4,0)</f>
        <v>#N/A</v>
      </c>
      <c r="V374" s="103" t="e">
        <f t="shared" ca="1" si="10"/>
        <v>#N/A</v>
      </c>
      <c r="W374" s="103"/>
      <c r="X374" s="97" t="e">
        <f t="shared" ca="1" si="11"/>
        <v>#N/A</v>
      </c>
    </row>
    <row r="375" spans="1:24" x14ac:dyDescent="0.25">
      <c r="A375" s="98">
        <v>370</v>
      </c>
      <c r="B375" s="124">
        <f ca="1">COUNTIF(Casalta!A:A,Rank!A375)</f>
        <v>0</v>
      </c>
      <c r="C375" s="98" t="e">
        <f ca="1">+VLOOKUP($A375,Casalta!A:C,2,0)</f>
        <v>#N/A</v>
      </c>
      <c r="D375" s="99" t="e">
        <f ca="1">+VLOOKUP($A375,Casalta!$A:$AE,3,0)</f>
        <v>#N/A</v>
      </c>
      <c r="E375" s="99" t="e">
        <f ca="1">+VLOOKUP($A375,Casalta!$A:$AE,4,0)</f>
        <v>#N/A</v>
      </c>
      <c r="F375" s="99" t="e">
        <f ca="1">+VLOOKUP($A375,Casalta!$A:$AE,7,0)</f>
        <v>#N/A</v>
      </c>
      <c r="G375" s="99" t="e">
        <f ca="1">+VLOOKUP($A375,Casalta!$A:$AE,6,0)</f>
        <v>#N/A</v>
      </c>
      <c r="H375" s="98" t="e">
        <f ca="1">+VLOOKUP($A375,Casalta!$A:$AE,18,0)</f>
        <v>#N/A</v>
      </c>
      <c r="I375" s="98" t="e">
        <f ca="1">+VLOOKUP($A375,Casalta!$A:$AE,19,0)</f>
        <v>#N/A</v>
      </c>
      <c r="J375" s="98" t="e">
        <f ca="1">+VLOOKUP($A375,Casalta!$A:$AE,20,0)</f>
        <v>#N/A</v>
      </c>
      <c r="K375" s="100" t="e">
        <f ca="1">+VLOOKUP($A375,Casalta!$A:$AE,10,0)</f>
        <v>#N/A</v>
      </c>
      <c r="L375" s="100" t="e">
        <f ca="1">+VLOOKUP($A375,Casalta!$A:$AE,14,0)</f>
        <v>#N/A</v>
      </c>
      <c r="M375" s="98" t="e">
        <f ca="1">+VLOOKUP($A375,Casalta!$A:$AE,9,0)</f>
        <v>#N/A</v>
      </c>
      <c r="N375" s="98" t="e">
        <f ca="1">+VLOOKUP($A375,Casalta!$A:$AE,23,0)</f>
        <v>#N/A</v>
      </c>
      <c r="O375" s="98" t="e">
        <f ca="1">+VLOOKUP($A375,Casalta!$A:$AE,25,0)</f>
        <v>#N/A</v>
      </c>
      <c r="P375" s="101" t="e">
        <f ca="1">+VLOOKUP($A375,Casalta!$A:$AE,26,0)</f>
        <v>#N/A</v>
      </c>
      <c r="Q375" s="101" t="e">
        <f ca="1">+VLOOKUP($A375,Casalta!$A:$AE,27,0)</f>
        <v>#N/A</v>
      </c>
      <c r="R375" s="98" t="e">
        <f ca="1">+VLOOKUP($A375,Casalta!$A:$AE,28,0)</f>
        <v>#N/A</v>
      </c>
      <c r="S375" s="103" t="e">
        <f ca="1">+VLOOKUP($A375,Casalta!$A:$AE,29,0)</f>
        <v>#N/A</v>
      </c>
      <c r="T375" s="98" t="str">
        <f ca="1">IFERROR(VLOOKUP($A375,Casalta!$A:$AE,31,0),"")</f>
        <v/>
      </c>
      <c r="U375" s="98" t="e">
        <f ca="1">+VLOOKUP(C375,ZAP!A$2:D468,4,0)</f>
        <v>#N/A</v>
      </c>
      <c r="V375" s="103" t="e">
        <f t="shared" ca="1" si="10"/>
        <v>#N/A</v>
      </c>
      <c r="W375" s="103"/>
      <c r="X375" s="97" t="e">
        <f t="shared" ca="1" si="11"/>
        <v>#N/A</v>
      </c>
    </row>
    <row r="376" spans="1:24" x14ac:dyDescent="0.25">
      <c r="A376" s="98">
        <v>371</v>
      </c>
      <c r="B376" s="124">
        <f ca="1">COUNTIF(Casalta!A:A,Rank!A376)</f>
        <v>0</v>
      </c>
      <c r="C376" s="98" t="e">
        <f ca="1">+VLOOKUP($A376,Casalta!A:C,2,0)</f>
        <v>#N/A</v>
      </c>
      <c r="D376" s="99" t="e">
        <f ca="1">+VLOOKUP($A376,Casalta!$A:$AE,3,0)</f>
        <v>#N/A</v>
      </c>
      <c r="E376" s="99" t="e">
        <f ca="1">+VLOOKUP($A376,Casalta!$A:$AE,4,0)</f>
        <v>#N/A</v>
      </c>
      <c r="F376" s="99" t="e">
        <f ca="1">+VLOOKUP($A376,Casalta!$A:$AE,7,0)</f>
        <v>#N/A</v>
      </c>
      <c r="G376" s="99" t="e">
        <f ca="1">+VLOOKUP($A376,Casalta!$A:$AE,6,0)</f>
        <v>#N/A</v>
      </c>
      <c r="H376" s="98" t="e">
        <f ca="1">+VLOOKUP($A376,Casalta!$A:$AE,18,0)</f>
        <v>#N/A</v>
      </c>
      <c r="I376" s="98" t="e">
        <f ca="1">+VLOOKUP($A376,Casalta!$A:$AE,19,0)</f>
        <v>#N/A</v>
      </c>
      <c r="J376" s="98" t="e">
        <f ca="1">+VLOOKUP($A376,Casalta!$A:$AE,20,0)</f>
        <v>#N/A</v>
      </c>
      <c r="K376" s="100" t="e">
        <f ca="1">+VLOOKUP($A376,Casalta!$A:$AE,10,0)</f>
        <v>#N/A</v>
      </c>
      <c r="L376" s="100" t="e">
        <f ca="1">+VLOOKUP($A376,Casalta!$A:$AE,14,0)</f>
        <v>#N/A</v>
      </c>
      <c r="M376" s="98" t="e">
        <f ca="1">+VLOOKUP($A376,Casalta!$A:$AE,9,0)</f>
        <v>#N/A</v>
      </c>
      <c r="N376" s="98" t="e">
        <f ca="1">+VLOOKUP($A376,Casalta!$A:$AE,23,0)</f>
        <v>#N/A</v>
      </c>
      <c r="O376" s="98" t="e">
        <f ca="1">+VLOOKUP($A376,Casalta!$A:$AE,25,0)</f>
        <v>#N/A</v>
      </c>
      <c r="P376" s="101" t="e">
        <f ca="1">+VLOOKUP($A376,Casalta!$A:$AE,26,0)</f>
        <v>#N/A</v>
      </c>
      <c r="Q376" s="101" t="e">
        <f ca="1">+VLOOKUP($A376,Casalta!$A:$AE,27,0)</f>
        <v>#N/A</v>
      </c>
      <c r="R376" s="98" t="e">
        <f ca="1">+VLOOKUP($A376,Casalta!$A:$AE,28,0)</f>
        <v>#N/A</v>
      </c>
      <c r="S376" s="103" t="e">
        <f ca="1">+VLOOKUP($A376,Casalta!$A:$AE,29,0)</f>
        <v>#N/A</v>
      </c>
      <c r="T376" s="98" t="str">
        <f ca="1">IFERROR(VLOOKUP($A376,Casalta!$A:$AE,31,0),"")</f>
        <v/>
      </c>
      <c r="U376" s="98" t="e">
        <f ca="1">+VLOOKUP(C376,ZAP!A$2:D469,4,0)</f>
        <v>#N/A</v>
      </c>
      <c r="V376" s="103" t="e">
        <f t="shared" ca="1" si="10"/>
        <v>#N/A</v>
      </c>
      <c r="W376" s="103"/>
      <c r="X376" s="97" t="e">
        <f t="shared" ca="1" si="11"/>
        <v>#N/A</v>
      </c>
    </row>
    <row r="377" spans="1:24" x14ac:dyDescent="0.25">
      <c r="A377" s="98">
        <v>372</v>
      </c>
      <c r="B377" s="124">
        <f ca="1">COUNTIF(Casalta!A:A,Rank!A377)</f>
        <v>0</v>
      </c>
      <c r="C377" s="98" t="e">
        <f ca="1">+VLOOKUP($A377,Casalta!A:C,2,0)</f>
        <v>#N/A</v>
      </c>
      <c r="D377" s="99" t="e">
        <f ca="1">+VLOOKUP($A377,Casalta!$A:$AE,3,0)</f>
        <v>#N/A</v>
      </c>
      <c r="E377" s="99" t="e">
        <f ca="1">+VLOOKUP($A377,Casalta!$A:$AE,4,0)</f>
        <v>#N/A</v>
      </c>
      <c r="F377" s="99" t="e">
        <f ca="1">+VLOOKUP($A377,Casalta!$A:$AE,7,0)</f>
        <v>#N/A</v>
      </c>
      <c r="G377" s="99" t="e">
        <f ca="1">+VLOOKUP($A377,Casalta!$A:$AE,6,0)</f>
        <v>#N/A</v>
      </c>
      <c r="H377" s="98" t="e">
        <f ca="1">+VLOOKUP($A377,Casalta!$A:$AE,18,0)</f>
        <v>#N/A</v>
      </c>
      <c r="I377" s="98" t="e">
        <f ca="1">+VLOOKUP($A377,Casalta!$A:$AE,19,0)</f>
        <v>#N/A</v>
      </c>
      <c r="J377" s="98" t="e">
        <f ca="1">+VLOOKUP($A377,Casalta!$A:$AE,20,0)</f>
        <v>#N/A</v>
      </c>
      <c r="K377" s="100" t="e">
        <f ca="1">+VLOOKUP($A377,Casalta!$A:$AE,10,0)</f>
        <v>#N/A</v>
      </c>
      <c r="L377" s="100" t="e">
        <f ca="1">+VLOOKUP($A377,Casalta!$A:$AE,14,0)</f>
        <v>#N/A</v>
      </c>
      <c r="M377" s="98" t="e">
        <f ca="1">+VLOOKUP($A377,Casalta!$A:$AE,9,0)</f>
        <v>#N/A</v>
      </c>
      <c r="N377" s="98" t="e">
        <f ca="1">+VLOOKUP($A377,Casalta!$A:$AE,23,0)</f>
        <v>#N/A</v>
      </c>
      <c r="O377" s="98" t="e">
        <f ca="1">+VLOOKUP($A377,Casalta!$A:$AE,25,0)</f>
        <v>#N/A</v>
      </c>
      <c r="P377" s="101" t="e">
        <f ca="1">+VLOOKUP($A377,Casalta!$A:$AE,26,0)</f>
        <v>#N/A</v>
      </c>
      <c r="Q377" s="101" t="e">
        <f ca="1">+VLOOKUP($A377,Casalta!$A:$AE,27,0)</f>
        <v>#N/A</v>
      </c>
      <c r="R377" s="98" t="e">
        <f ca="1">+VLOOKUP($A377,Casalta!$A:$AE,28,0)</f>
        <v>#N/A</v>
      </c>
      <c r="S377" s="103" t="e">
        <f ca="1">+VLOOKUP($A377,Casalta!$A:$AE,29,0)</f>
        <v>#N/A</v>
      </c>
      <c r="T377" s="98" t="str">
        <f ca="1">IFERROR(VLOOKUP($A377,Casalta!$A:$AE,31,0),"")</f>
        <v/>
      </c>
      <c r="U377" s="98" t="e">
        <f ca="1">+VLOOKUP(C377,ZAP!A$2:D470,4,0)</f>
        <v>#N/A</v>
      </c>
      <c r="V377" s="103" t="e">
        <f t="shared" ca="1" si="10"/>
        <v>#N/A</v>
      </c>
      <c r="W377" s="103"/>
      <c r="X377" s="97" t="e">
        <f t="shared" ca="1" si="11"/>
        <v>#N/A</v>
      </c>
    </row>
    <row r="378" spans="1:24" x14ac:dyDescent="0.25">
      <c r="A378" s="98">
        <v>373</v>
      </c>
      <c r="B378" s="124">
        <f ca="1">COUNTIF(Casalta!A:A,Rank!A378)</f>
        <v>0</v>
      </c>
      <c r="C378" s="98" t="e">
        <f ca="1">+VLOOKUP($A378,Casalta!A:C,2,0)</f>
        <v>#N/A</v>
      </c>
      <c r="D378" s="99" t="e">
        <f ca="1">+VLOOKUP($A378,Casalta!$A:$AE,3,0)</f>
        <v>#N/A</v>
      </c>
      <c r="E378" s="99" t="e">
        <f ca="1">+VLOOKUP($A378,Casalta!$A:$AE,4,0)</f>
        <v>#N/A</v>
      </c>
      <c r="F378" s="99" t="e">
        <f ca="1">+VLOOKUP($A378,Casalta!$A:$AE,7,0)</f>
        <v>#N/A</v>
      </c>
      <c r="G378" s="99" t="e">
        <f ca="1">+VLOOKUP($A378,Casalta!$A:$AE,6,0)</f>
        <v>#N/A</v>
      </c>
      <c r="H378" s="98" t="e">
        <f ca="1">+VLOOKUP($A378,Casalta!$A:$AE,18,0)</f>
        <v>#N/A</v>
      </c>
      <c r="I378" s="98" t="e">
        <f ca="1">+VLOOKUP($A378,Casalta!$A:$AE,19,0)</f>
        <v>#N/A</v>
      </c>
      <c r="J378" s="98" t="e">
        <f ca="1">+VLOOKUP($A378,Casalta!$A:$AE,20,0)</f>
        <v>#N/A</v>
      </c>
      <c r="K378" s="100" t="e">
        <f ca="1">+VLOOKUP($A378,Casalta!$A:$AE,10,0)</f>
        <v>#N/A</v>
      </c>
      <c r="L378" s="100" t="e">
        <f ca="1">+VLOOKUP($A378,Casalta!$A:$AE,14,0)</f>
        <v>#N/A</v>
      </c>
      <c r="M378" s="98" t="e">
        <f ca="1">+VLOOKUP($A378,Casalta!$A:$AE,9,0)</f>
        <v>#N/A</v>
      </c>
      <c r="N378" s="98" t="e">
        <f ca="1">+VLOOKUP($A378,Casalta!$A:$AE,23,0)</f>
        <v>#N/A</v>
      </c>
      <c r="O378" s="98" t="e">
        <f ca="1">+VLOOKUP($A378,Casalta!$A:$AE,25,0)</f>
        <v>#N/A</v>
      </c>
      <c r="P378" s="101" t="e">
        <f ca="1">+VLOOKUP($A378,Casalta!$A:$AE,26,0)</f>
        <v>#N/A</v>
      </c>
      <c r="Q378" s="101" t="e">
        <f ca="1">+VLOOKUP($A378,Casalta!$A:$AE,27,0)</f>
        <v>#N/A</v>
      </c>
      <c r="R378" s="98" t="e">
        <f ca="1">+VLOOKUP($A378,Casalta!$A:$AE,28,0)</f>
        <v>#N/A</v>
      </c>
      <c r="S378" s="103" t="e">
        <f ca="1">+VLOOKUP($A378,Casalta!$A:$AE,29,0)</f>
        <v>#N/A</v>
      </c>
      <c r="T378" s="98" t="str">
        <f ca="1">IFERROR(VLOOKUP($A378,Casalta!$A:$AE,31,0),"")</f>
        <v/>
      </c>
      <c r="U378" s="98" t="e">
        <f ca="1">+VLOOKUP(C378,ZAP!A$2:D471,4,0)</f>
        <v>#N/A</v>
      </c>
      <c r="V378" s="103" t="e">
        <f t="shared" ca="1" si="10"/>
        <v>#N/A</v>
      </c>
      <c r="W378" s="103"/>
      <c r="X378" s="97" t="e">
        <f t="shared" ca="1" si="11"/>
        <v>#N/A</v>
      </c>
    </row>
    <row r="379" spans="1:24" x14ac:dyDescent="0.25">
      <c r="A379" s="98">
        <v>374</v>
      </c>
      <c r="B379" s="124">
        <f ca="1">COUNTIF(Casalta!A:A,Rank!A379)</f>
        <v>0</v>
      </c>
      <c r="C379" s="98" t="e">
        <f ca="1">+VLOOKUP($A379,Casalta!A:C,2,0)</f>
        <v>#N/A</v>
      </c>
      <c r="D379" s="99" t="e">
        <f ca="1">+VLOOKUP($A379,Casalta!$A:$AE,3,0)</f>
        <v>#N/A</v>
      </c>
      <c r="E379" s="99" t="e">
        <f ca="1">+VLOOKUP($A379,Casalta!$A:$AE,4,0)</f>
        <v>#N/A</v>
      </c>
      <c r="F379" s="99" t="e">
        <f ca="1">+VLOOKUP($A379,Casalta!$A:$AE,7,0)</f>
        <v>#N/A</v>
      </c>
      <c r="G379" s="99" t="e">
        <f ca="1">+VLOOKUP($A379,Casalta!$A:$AE,6,0)</f>
        <v>#N/A</v>
      </c>
      <c r="H379" s="98" t="e">
        <f ca="1">+VLOOKUP($A379,Casalta!$A:$AE,18,0)</f>
        <v>#N/A</v>
      </c>
      <c r="I379" s="98" t="e">
        <f ca="1">+VLOOKUP($A379,Casalta!$A:$AE,19,0)</f>
        <v>#N/A</v>
      </c>
      <c r="J379" s="98" t="e">
        <f ca="1">+VLOOKUP($A379,Casalta!$A:$AE,20,0)</f>
        <v>#N/A</v>
      </c>
      <c r="K379" s="100" t="e">
        <f ca="1">+VLOOKUP($A379,Casalta!$A:$AE,10,0)</f>
        <v>#N/A</v>
      </c>
      <c r="L379" s="100" t="e">
        <f ca="1">+VLOOKUP($A379,Casalta!$A:$AE,14,0)</f>
        <v>#N/A</v>
      </c>
      <c r="M379" s="98" t="e">
        <f ca="1">+VLOOKUP($A379,Casalta!$A:$AE,9,0)</f>
        <v>#N/A</v>
      </c>
      <c r="N379" s="98" t="e">
        <f ca="1">+VLOOKUP($A379,Casalta!$A:$AE,23,0)</f>
        <v>#N/A</v>
      </c>
      <c r="O379" s="98" t="e">
        <f ca="1">+VLOOKUP($A379,Casalta!$A:$AE,25,0)</f>
        <v>#N/A</v>
      </c>
      <c r="P379" s="101" t="e">
        <f ca="1">+VLOOKUP($A379,Casalta!$A:$AE,26,0)</f>
        <v>#N/A</v>
      </c>
      <c r="Q379" s="101" t="e">
        <f ca="1">+VLOOKUP($A379,Casalta!$A:$AE,27,0)</f>
        <v>#N/A</v>
      </c>
      <c r="R379" s="98" t="e">
        <f ca="1">+VLOOKUP($A379,Casalta!$A:$AE,28,0)</f>
        <v>#N/A</v>
      </c>
      <c r="S379" s="103" t="e">
        <f ca="1">+VLOOKUP($A379,Casalta!$A:$AE,29,0)</f>
        <v>#N/A</v>
      </c>
      <c r="T379" s="98" t="str">
        <f ca="1">IFERROR(VLOOKUP($A379,Casalta!$A:$AE,31,0),"")</f>
        <v/>
      </c>
      <c r="U379" s="98" t="e">
        <f ca="1">+VLOOKUP(C379,ZAP!A$2:D472,4,0)</f>
        <v>#N/A</v>
      </c>
      <c r="V379" s="103" t="e">
        <f t="shared" ca="1" si="10"/>
        <v>#N/A</v>
      </c>
      <c r="W379" s="103"/>
      <c r="X379" s="97" t="e">
        <f t="shared" ca="1" si="11"/>
        <v>#N/A</v>
      </c>
    </row>
    <row r="380" spans="1:24" x14ac:dyDescent="0.25">
      <c r="A380" s="98">
        <v>375</v>
      </c>
      <c r="B380" s="124">
        <f ca="1">COUNTIF(Casalta!A:A,Rank!A380)</f>
        <v>0</v>
      </c>
      <c r="C380" s="98" t="e">
        <f ca="1">+VLOOKUP($A380,Casalta!A:C,2,0)</f>
        <v>#N/A</v>
      </c>
      <c r="D380" s="99" t="e">
        <f ca="1">+VLOOKUP($A380,Casalta!$A:$AE,3,0)</f>
        <v>#N/A</v>
      </c>
      <c r="E380" s="99" t="e">
        <f ca="1">+VLOOKUP($A380,Casalta!$A:$AE,4,0)</f>
        <v>#N/A</v>
      </c>
      <c r="F380" s="99" t="e">
        <f ca="1">+VLOOKUP($A380,Casalta!$A:$AE,7,0)</f>
        <v>#N/A</v>
      </c>
      <c r="G380" s="99" t="e">
        <f ca="1">+VLOOKUP($A380,Casalta!$A:$AE,6,0)</f>
        <v>#N/A</v>
      </c>
      <c r="H380" s="98" t="e">
        <f ca="1">+VLOOKUP($A380,Casalta!$A:$AE,18,0)</f>
        <v>#N/A</v>
      </c>
      <c r="I380" s="98" t="e">
        <f ca="1">+VLOOKUP($A380,Casalta!$A:$AE,19,0)</f>
        <v>#N/A</v>
      </c>
      <c r="J380" s="98" t="e">
        <f ca="1">+VLOOKUP($A380,Casalta!$A:$AE,20,0)</f>
        <v>#N/A</v>
      </c>
      <c r="K380" s="100" t="e">
        <f ca="1">+VLOOKUP($A380,Casalta!$A:$AE,10,0)</f>
        <v>#N/A</v>
      </c>
      <c r="L380" s="100" t="e">
        <f ca="1">+VLOOKUP($A380,Casalta!$A:$AE,14,0)</f>
        <v>#N/A</v>
      </c>
      <c r="M380" s="98" t="e">
        <f ca="1">+VLOOKUP($A380,Casalta!$A:$AE,9,0)</f>
        <v>#N/A</v>
      </c>
      <c r="N380" s="98" t="e">
        <f ca="1">+VLOOKUP($A380,Casalta!$A:$AE,23,0)</f>
        <v>#N/A</v>
      </c>
      <c r="O380" s="98" t="e">
        <f ca="1">+VLOOKUP($A380,Casalta!$A:$AE,25,0)</f>
        <v>#N/A</v>
      </c>
      <c r="P380" s="101" t="e">
        <f ca="1">+VLOOKUP($A380,Casalta!$A:$AE,26,0)</f>
        <v>#N/A</v>
      </c>
      <c r="Q380" s="101" t="e">
        <f ca="1">+VLOOKUP($A380,Casalta!$A:$AE,27,0)</f>
        <v>#N/A</v>
      </c>
      <c r="R380" s="98" t="e">
        <f ca="1">+VLOOKUP($A380,Casalta!$A:$AE,28,0)</f>
        <v>#N/A</v>
      </c>
      <c r="S380" s="103" t="e">
        <f ca="1">+VLOOKUP($A380,Casalta!$A:$AE,29,0)</f>
        <v>#N/A</v>
      </c>
      <c r="T380" s="98" t="str">
        <f ca="1">IFERROR(VLOOKUP($A380,Casalta!$A:$AE,31,0),"")</f>
        <v/>
      </c>
      <c r="U380" s="98" t="e">
        <f ca="1">+VLOOKUP(C380,ZAP!A$2:D473,4,0)</f>
        <v>#N/A</v>
      </c>
      <c r="V380" s="103" t="e">
        <f t="shared" ca="1" si="10"/>
        <v>#N/A</v>
      </c>
      <c r="W380" s="103"/>
      <c r="X380" s="97" t="e">
        <f t="shared" ca="1" si="11"/>
        <v>#N/A</v>
      </c>
    </row>
    <row r="381" spans="1:24" x14ac:dyDescent="0.25">
      <c r="A381" s="98">
        <v>376</v>
      </c>
      <c r="B381" s="124">
        <f ca="1">COUNTIF(Casalta!A:A,Rank!A381)</f>
        <v>0</v>
      </c>
      <c r="C381" s="98" t="e">
        <f ca="1">+VLOOKUP($A381,Casalta!A:C,2,0)</f>
        <v>#N/A</v>
      </c>
      <c r="D381" s="99" t="e">
        <f ca="1">+VLOOKUP($A381,Casalta!$A:$AE,3,0)</f>
        <v>#N/A</v>
      </c>
      <c r="E381" s="99" t="e">
        <f ca="1">+VLOOKUP($A381,Casalta!$A:$AE,4,0)</f>
        <v>#N/A</v>
      </c>
      <c r="F381" s="99" t="e">
        <f ca="1">+VLOOKUP($A381,Casalta!$A:$AE,7,0)</f>
        <v>#N/A</v>
      </c>
      <c r="G381" s="99" t="e">
        <f ca="1">+VLOOKUP($A381,Casalta!$A:$AE,6,0)</f>
        <v>#N/A</v>
      </c>
      <c r="H381" s="98" t="e">
        <f ca="1">+VLOOKUP($A381,Casalta!$A:$AE,18,0)</f>
        <v>#N/A</v>
      </c>
      <c r="I381" s="98" t="e">
        <f ca="1">+VLOOKUP($A381,Casalta!$A:$AE,19,0)</f>
        <v>#N/A</v>
      </c>
      <c r="J381" s="98" t="e">
        <f ca="1">+VLOOKUP($A381,Casalta!$A:$AE,20,0)</f>
        <v>#N/A</v>
      </c>
      <c r="K381" s="100" t="e">
        <f ca="1">+VLOOKUP($A381,Casalta!$A:$AE,10,0)</f>
        <v>#N/A</v>
      </c>
      <c r="L381" s="100" t="e">
        <f ca="1">+VLOOKUP($A381,Casalta!$A:$AE,14,0)</f>
        <v>#N/A</v>
      </c>
      <c r="M381" s="98" t="e">
        <f ca="1">+VLOOKUP($A381,Casalta!$A:$AE,9,0)</f>
        <v>#N/A</v>
      </c>
      <c r="N381" s="98" t="e">
        <f ca="1">+VLOOKUP($A381,Casalta!$A:$AE,23,0)</f>
        <v>#N/A</v>
      </c>
      <c r="O381" s="98" t="e">
        <f ca="1">+VLOOKUP($A381,Casalta!$A:$AE,25,0)</f>
        <v>#N/A</v>
      </c>
      <c r="P381" s="101" t="e">
        <f ca="1">+VLOOKUP($A381,Casalta!$A:$AE,26,0)</f>
        <v>#N/A</v>
      </c>
      <c r="Q381" s="101" t="e">
        <f ca="1">+VLOOKUP($A381,Casalta!$A:$AE,27,0)</f>
        <v>#N/A</v>
      </c>
      <c r="R381" s="98" t="e">
        <f ca="1">+VLOOKUP($A381,Casalta!$A:$AE,28,0)</f>
        <v>#N/A</v>
      </c>
      <c r="S381" s="103" t="e">
        <f ca="1">+VLOOKUP($A381,Casalta!$A:$AE,29,0)</f>
        <v>#N/A</v>
      </c>
      <c r="T381" s="98" t="str">
        <f ca="1">IFERROR(VLOOKUP($A381,Casalta!$A:$AE,31,0),"")</f>
        <v/>
      </c>
      <c r="U381" s="98" t="e">
        <f ca="1">+VLOOKUP(C381,ZAP!A$2:D474,4,0)</f>
        <v>#N/A</v>
      </c>
      <c r="V381" s="103" t="e">
        <f t="shared" ca="1" si="10"/>
        <v>#N/A</v>
      </c>
      <c r="W381" s="103"/>
      <c r="X381" s="97" t="e">
        <f t="shared" ca="1" si="11"/>
        <v>#N/A</v>
      </c>
    </row>
    <row r="382" spans="1:24" x14ac:dyDescent="0.25">
      <c r="A382" s="98">
        <v>377</v>
      </c>
      <c r="B382" s="124">
        <f ca="1">COUNTIF(Casalta!A:A,Rank!A382)</f>
        <v>0</v>
      </c>
      <c r="C382" s="98" t="e">
        <f ca="1">+VLOOKUP($A382,Casalta!A:C,2,0)</f>
        <v>#N/A</v>
      </c>
      <c r="D382" s="99" t="e">
        <f ca="1">+VLOOKUP($A382,Casalta!$A:$AE,3,0)</f>
        <v>#N/A</v>
      </c>
      <c r="E382" s="99" t="e">
        <f ca="1">+VLOOKUP($A382,Casalta!$A:$AE,4,0)</f>
        <v>#N/A</v>
      </c>
      <c r="F382" s="99" t="e">
        <f ca="1">+VLOOKUP($A382,Casalta!$A:$AE,7,0)</f>
        <v>#N/A</v>
      </c>
      <c r="G382" s="99" t="e">
        <f ca="1">+VLOOKUP($A382,Casalta!$A:$AE,6,0)</f>
        <v>#N/A</v>
      </c>
      <c r="H382" s="98" t="e">
        <f ca="1">+VLOOKUP($A382,Casalta!$A:$AE,18,0)</f>
        <v>#N/A</v>
      </c>
      <c r="I382" s="98" t="e">
        <f ca="1">+VLOOKUP($A382,Casalta!$A:$AE,19,0)</f>
        <v>#N/A</v>
      </c>
      <c r="J382" s="98" t="e">
        <f ca="1">+VLOOKUP($A382,Casalta!$A:$AE,20,0)</f>
        <v>#N/A</v>
      </c>
      <c r="K382" s="100" t="e">
        <f ca="1">+VLOOKUP($A382,Casalta!$A:$AE,10,0)</f>
        <v>#N/A</v>
      </c>
      <c r="L382" s="100" t="e">
        <f ca="1">+VLOOKUP($A382,Casalta!$A:$AE,14,0)</f>
        <v>#N/A</v>
      </c>
      <c r="M382" s="98" t="e">
        <f ca="1">+VLOOKUP($A382,Casalta!$A:$AE,9,0)</f>
        <v>#N/A</v>
      </c>
      <c r="N382" s="98" t="e">
        <f ca="1">+VLOOKUP($A382,Casalta!$A:$AE,23,0)</f>
        <v>#N/A</v>
      </c>
      <c r="O382" s="98" t="e">
        <f ca="1">+VLOOKUP($A382,Casalta!$A:$AE,25,0)</f>
        <v>#N/A</v>
      </c>
      <c r="P382" s="101" t="e">
        <f ca="1">+VLOOKUP($A382,Casalta!$A:$AE,26,0)</f>
        <v>#N/A</v>
      </c>
      <c r="Q382" s="101" t="e">
        <f ca="1">+VLOOKUP($A382,Casalta!$A:$AE,27,0)</f>
        <v>#N/A</v>
      </c>
      <c r="R382" s="98" t="e">
        <f ca="1">+VLOOKUP($A382,Casalta!$A:$AE,28,0)</f>
        <v>#N/A</v>
      </c>
      <c r="S382" s="103" t="e">
        <f ca="1">+VLOOKUP($A382,Casalta!$A:$AE,29,0)</f>
        <v>#N/A</v>
      </c>
      <c r="T382" s="98" t="str">
        <f ca="1">IFERROR(VLOOKUP($A382,Casalta!$A:$AE,31,0),"")</f>
        <v/>
      </c>
      <c r="U382" s="98" t="e">
        <f ca="1">+VLOOKUP(C382,ZAP!A$2:D475,4,0)</f>
        <v>#N/A</v>
      </c>
      <c r="V382" s="103" t="e">
        <f t="shared" ca="1" si="10"/>
        <v>#N/A</v>
      </c>
      <c r="W382" s="103"/>
      <c r="X382" s="97" t="e">
        <f t="shared" ca="1" si="11"/>
        <v>#N/A</v>
      </c>
    </row>
    <row r="383" spans="1:24" x14ac:dyDescent="0.25">
      <c r="A383" s="98">
        <v>378</v>
      </c>
      <c r="B383" s="124">
        <f ca="1">COUNTIF(Casalta!A:A,Rank!A383)</f>
        <v>0</v>
      </c>
      <c r="C383" s="98" t="e">
        <f ca="1">+VLOOKUP($A383,Casalta!A:C,2,0)</f>
        <v>#N/A</v>
      </c>
      <c r="D383" s="99" t="e">
        <f ca="1">+VLOOKUP($A383,Casalta!$A:$AE,3,0)</f>
        <v>#N/A</v>
      </c>
      <c r="E383" s="99" t="e">
        <f ca="1">+VLOOKUP($A383,Casalta!$A:$AE,4,0)</f>
        <v>#N/A</v>
      </c>
      <c r="F383" s="99" t="e">
        <f ca="1">+VLOOKUP($A383,Casalta!$A:$AE,7,0)</f>
        <v>#N/A</v>
      </c>
      <c r="G383" s="99" t="e">
        <f ca="1">+VLOOKUP($A383,Casalta!$A:$AE,6,0)</f>
        <v>#N/A</v>
      </c>
      <c r="H383" s="98" t="e">
        <f ca="1">+VLOOKUP($A383,Casalta!$A:$AE,18,0)</f>
        <v>#N/A</v>
      </c>
      <c r="I383" s="98" t="e">
        <f ca="1">+VLOOKUP($A383,Casalta!$A:$AE,19,0)</f>
        <v>#N/A</v>
      </c>
      <c r="J383" s="98" t="e">
        <f ca="1">+VLOOKUP($A383,Casalta!$A:$AE,20,0)</f>
        <v>#N/A</v>
      </c>
      <c r="K383" s="100" t="e">
        <f ca="1">+VLOOKUP($A383,Casalta!$A:$AE,10,0)</f>
        <v>#N/A</v>
      </c>
      <c r="L383" s="100" t="e">
        <f ca="1">+VLOOKUP($A383,Casalta!$A:$AE,14,0)</f>
        <v>#N/A</v>
      </c>
      <c r="M383" s="98" t="e">
        <f ca="1">+VLOOKUP($A383,Casalta!$A:$AE,9,0)</f>
        <v>#N/A</v>
      </c>
      <c r="N383" s="98" t="e">
        <f ca="1">+VLOOKUP($A383,Casalta!$A:$AE,23,0)</f>
        <v>#N/A</v>
      </c>
      <c r="O383" s="98" t="e">
        <f ca="1">+VLOOKUP($A383,Casalta!$A:$AE,25,0)</f>
        <v>#N/A</v>
      </c>
      <c r="P383" s="101" t="e">
        <f ca="1">+VLOOKUP($A383,Casalta!$A:$AE,26,0)</f>
        <v>#N/A</v>
      </c>
      <c r="Q383" s="101" t="e">
        <f ca="1">+VLOOKUP($A383,Casalta!$A:$AE,27,0)</f>
        <v>#N/A</v>
      </c>
      <c r="R383" s="98" t="e">
        <f ca="1">+VLOOKUP($A383,Casalta!$A:$AE,28,0)</f>
        <v>#N/A</v>
      </c>
      <c r="S383" s="103" t="e">
        <f ca="1">+VLOOKUP($A383,Casalta!$A:$AE,29,0)</f>
        <v>#N/A</v>
      </c>
      <c r="T383" s="98" t="str">
        <f ca="1">IFERROR(VLOOKUP($A383,Casalta!$A:$AE,31,0),"")</f>
        <v/>
      </c>
      <c r="U383" s="98" t="e">
        <f ca="1">+VLOOKUP(C383,ZAP!A$2:D476,4,0)</f>
        <v>#N/A</v>
      </c>
      <c r="V383" s="103" t="e">
        <f t="shared" ca="1" si="10"/>
        <v>#N/A</v>
      </c>
      <c r="W383" s="103"/>
      <c r="X383" s="97" t="e">
        <f t="shared" ca="1" si="11"/>
        <v>#N/A</v>
      </c>
    </row>
    <row r="384" spans="1:24" x14ac:dyDescent="0.25">
      <c r="A384" s="98">
        <v>379</v>
      </c>
      <c r="B384" s="124">
        <f ca="1">COUNTIF(Casalta!A:A,Rank!A384)</f>
        <v>0</v>
      </c>
      <c r="C384" s="98" t="e">
        <f ca="1">+VLOOKUP($A384,Casalta!A:C,2,0)</f>
        <v>#N/A</v>
      </c>
      <c r="D384" s="99" t="e">
        <f ca="1">+VLOOKUP($A384,Casalta!$A:$AE,3,0)</f>
        <v>#N/A</v>
      </c>
      <c r="E384" s="99" t="e">
        <f ca="1">+VLOOKUP($A384,Casalta!$A:$AE,4,0)</f>
        <v>#N/A</v>
      </c>
      <c r="F384" s="99" t="e">
        <f ca="1">+VLOOKUP($A384,Casalta!$A:$AE,7,0)</f>
        <v>#N/A</v>
      </c>
      <c r="G384" s="99" t="e">
        <f ca="1">+VLOOKUP($A384,Casalta!$A:$AE,6,0)</f>
        <v>#N/A</v>
      </c>
      <c r="H384" s="98" t="e">
        <f ca="1">+VLOOKUP($A384,Casalta!$A:$AE,18,0)</f>
        <v>#N/A</v>
      </c>
      <c r="I384" s="98" t="e">
        <f ca="1">+VLOOKUP($A384,Casalta!$A:$AE,19,0)</f>
        <v>#N/A</v>
      </c>
      <c r="J384" s="98" t="e">
        <f ca="1">+VLOOKUP($A384,Casalta!$A:$AE,20,0)</f>
        <v>#N/A</v>
      </c>
      <c r="K384" s="100" t="e">
        <f ca="1">+VLOOKUP($A384,Casalta!$A:$AE,10,0)</f>
        <v>#N/A</v>
      </c>
      <c r="L384" s="100" t="e">
        <f ca="1">+VLOOKUP($A384,Casalta!$A:$AE,14,0)</f>
        <v>#N/A</v>
      </c>
      <c r="M384" s="98" t="e">
        <f ca="1">+VLOOKUP($A384,Casalta!$A:$AE,9,0)</f>
        <v>#N/A</v>
      </c>
      <c r="N384" s="98" t="e">
        <f ca="1">+VLOOKUP($A384,Casalta!$A:$AE,23,0)</f>
        <v>#N/A</v>
      </c>
      <c r="O384" s="98" t="e">
        <f ca="1">+VLOOKUP($A384,Casalta!$A:$AE,25,0)</f>
        <v>#N/A</v>
      </c>
      <c r="P384" s="101" t="e">
        <f ca="1">+VLOOKUP($A384,Casalta!$A:$AE,26,0)</f>
        <v>#N/A</v>
      </c>
      <c r="Q384" s="101" t="e">
        <f ca="1">+VLOOKUP($A384,Casalta!$A:$AE,27,0)</f>
        <v>#N/A</v>
      </c>
      <c r="R384" s="98" t="e">
        <f ca="1">+VLOOKUP($A384,Casalta!$A:$AE,28,0)</f>
        <v>#N/A</v>
      </c>
      <c r="S384" s="103" t="e">
        <f ca="1">+VLOOKUP($A384,Casalta!$A:$AE,29,0)</f>
        <v>#N/A</v>
      </c>
      <c r="T384" s="98" t="str">
        <f ca="1">IFERROR(VLOOKUP($A384,Casalta!$A:$AE,31,0),"")</f>
        <v/>
      </c>
      <c r="U384" s="98" t="e">
        <f ca="1">+VLOOKUP(C384,ZAP!A$2:D477,4,0)</f>
        <v>#N/A</v>
      </c>
      <c r="V384" s="103" t="e">
        <f t="shared" ca="1" si="10"/>
        <v>#N/A</v>
      </c>
      <c r="W384" s="103"/>
      <c r="X384" s="97" t="e">
        <f t="shared" ca="1" si="11"/>
        <v>#N/A</v>
      </c>
    </row>
    <row r="385" spans="1:24" x14ac:dyDescent="0.25">
      <c r="A385" s="98">
        <v>380</v>
      </c>
      <c r="B385" s="124">
        <f ca="1">COUNTIF(Casalta!A:A,Rank!A385)</f>
        <v>0</v>
      </c>
      <c r="C385" s="98" t="e">
        <f ca="1">+VLOOKUP($A385,Casalta!A:C,2,0)</f>
        <v>#N/A</v>
      </c>
      <c r="D385" s="99" t="e">
        <f ca="1">+VLOOKUP($A385,Casalta!$A:$AE,3,0)</f>
        <v>#N/A</v>
      </c>
      <c r="E385" s="99" t="e">
        <f ca="1">+VLOOKUP($A385,Casalta!$A:$AE,4,0)</f>
        <v>#N/A</v>
      </c>
      <c r="F385" s="99" t="e">
        <f ca="1">+VLOOKUP($A385,Casalta!$A:$AE,7,0)</f>
        <v>#N/A</v>
      </c>
      <c r="G385" s="99" t="e">
        <f ca="1">+VLOOKUP($A385,Casalta!$A:$AE,6,0)</f>
        <v>#N/A</v>
      </c>
      <c r="H385" s="98" t="e">
        <f ca="1">+VLOOKUP($A385,Casalta!$A:$AE,18,0)</f>
        <v>#N/A</v>
      </c>
      <c r="I385" s="98" t="e">
        <f ca="1">+VLOOKUP($A385,Casalta!$A:$AE,19,0)</f>
        <v>#N/A</v>
      </c>
      <c r="J385" s="98" t="e">
        <f ca="1">+VLOOKUP($A385,Casalta!$A:$AE,20,0)</f>
        <v>#N/A</v>
      </c>
      <c r="K385" s="100" t="e">
        <f ca="1">+VLOOKUP($A385,Casalta!$A:$AE,10,0)</f>
        <v>#N/A</v>
      </c>
      <c r="L385" s="100" t="e">
        <f ca="1">+VLOOKUP($A385,Casalta!$A:$AE,14,0)</f>
        <v>#N/A</v>
      </c>
      <c r="M385" s="98" t="e">
        <f ca="1">+VLOOKUP($A385,Casalta!$A:$AE,9,0)</f>
        <v>#N/A</v>
      </c>
      <c r="N385" s="98" t="e">
        <f ca="1">+VLOOKUP($A385,Casalta!$A:$AE,23,0)</f>
        <v>#N/A</v>
      </c>
      <c r="O385" s="98" t="e">
        <f ca="1">+VLOOKUP($A385,Casalta!$A:$AE,25,0)</f>
        <v>#N/A</v>
      </c>
      <c r="P385" s="101" t="e">
        <f ca="1">+VLOOKUP($A385,Casalta!$A:$AE,26,0)</f>
        <v>#N/A</v>
      </c>
      <c r="Q385" s="101" t="e">
        <f ca="1">+VLOOKUP($A385,Casalta!$A:$AE,27,0)</f>
        <v>#N/A</v>
      </c>
      <c r="R385" s="98" t="e">
        <f ca="1">+VLOOKUP($A385,Casalta!$A:$AE,28,0)</f>
        <v>#N/A</v>
      </c>
      <c r="S385" s="103" t="e">
        <f ca="1">+VLOOKUP($A385,Casalta!$A:$AE,29,0)</f>
        <v>#N/A</v>
      </c>
      <c r="T385" s="98" t="str">
        <f ca="1">IFERROR(VLOOKUP($A385,Casalta!$A:$AE,31,0),"")</f>
        <v/>
      </c>
      <c r="U385" s="98" t="e">
        <f ca="1">+VLOOKUP(C385,ZAP!A$2:D478,4,0)</f>
        <v>#N/A</v>
      </c>
      <c r="V385" s="103" t="e">
        <f t="shared" ca="1" si="10"/>
        <v>#N/A</v>
      </c>
      <c r="W385" s="103"/>
      <c r="X385" s="97" t="e">
        <f t="shared" ca="1" si="11"/>
        <v>#N/A</v>
      </c>
    </row>
    <row r="386" spans="1:24" x14ac:dyDescent="0.25">
      <c r="A386" s="98">
        <v>381</v>
      </c>
      <c r="B386" s="124">
        <f ca="1">COUNTIF(Casalta!A:A,Rank!A386)</f>
        <v>0</v>
      </c>
      <c r="C386" s="98" t="e">
        <f ca="1">+VLOOKUP($A386,Casalta!A:C,2,0)</f>
        <v>#N/A</v>
      </c>
      <c r="D386" s="99" t="e">
        <f ca="1">+VLOOKUP($A386,Casalta!$A:$AE,3,0)</f>
        <v>#N/A</v>
      </c>
      <c r="E386" s="99" t="e">
        <f ca="1">+VLOOKUP($A386,Casalta!$A:$AE,4,0)</f>
        <v>#N/A</v>
      </c>
      <c r="F386" s="99" t="e">
        <f ca="1">+VLOOKUP($A386,Casalta!$A:$AE,7,0)</f>
        <v>#N/A</v>
      </c>
      <c r="G386" s="99" t="e">
        <f ca="1">+VLOOKUP($A386,Casalta!$A:$AE,6,0)</f>
        <v>#N/A</v>
      </c>
      <c r="H386" s="98" t="e">
        <f ca="1">+VLOOKUP($A386,Casalta!$A:$AE,18,0)</f>
        <v>#N/A</v>
      </c>
      <c r="I386" s="98" t="e">
        <f ca="1">+VLOOKUP($A386,Casalta!$A:$AE,19,0)</f>
        <v>#N/A</v>
      </c>
      <c r="J386" s="98" t="e">
        <f ca="1">+VLOOKUP($A386,Casalta!$A:$AE,20,0)</f>
        <v>#N/A</v>
      </c>
      <c r="K386" s="100" t="e">
        <f ca="1">+VLOOKUP($A386,Casalta!$A:$AE,10,0)</f>
        <v>#N/A</v>
      </c>
      <c r="L386" s="100" t="e">
        <f ca="1">+VLOOKUP($A386,Casalta!$A:$AE,14,0)</f>
        <v>#N/A</v>
      </c>
      <c r="M386" s="98" t="e">
        <f ca="1">+VLOOKUP($A386,Casalta!$A:$AE,9,0)</f>
        <v>#N/A</v>
      </c>
      <c r="N386" s="98" t="e">
        <f ca="1">+VLOOKUP($A386,Casalta!$A:$AE,23,0)</f>
        <v>#N/A</v>
      </c>
      <c r="O386" s="98" t="e">
        <f ca="1">+VLOOKUP($A386,Casalta!$A:$AE,25,0)</f>
        <v>#N/A</v>
      </c>
      <c r="P386" s="101" t="e">
        <f ca="1">+VLOOKUP($A386,Casalta!$A:$AE,26,0)</f>
        <v>#N/A</v>
      </c>
      <c r="Q386" s="101" t="e">
        <f ca="1">+VLOOKUP($A386,Casalta!$A:$AE,27,0)</f>
        <v>#N/A</v>
      </c>
      <c r="R386" s="98" t="e">
        <f ca="1">+VLOOKUP($A386,Casalta!$A:$AE,28,0)</f>
        <v>#N/A</v>
      </c>
      <c r="S386" s="103" t="e">
        <f ca="1">+VLOOKUP($A386,Casalta!$A:$AE,29,0)</f>
        <v>#N/A</v>
      </c>
      <c r="T386" s="98" t="str">
        <f ca="1">IFERROR(VLOOKUP($A386,Casalta!$A:$AE,31,0),"")</f>
        <v/>
      </c>
      <c r="U386" s="98" t="e">
        <f ca="1">+VLOOKUP(C386,ZAP!A$2:D479,4,0)</f>
        <v>#N/A</v>
      </c>
      <c r="V386" s="103" t="e">
        <f t="shared" ca="1" si="10"/>
        <v>#N/A</v>
      </c>
      <c r="W386" s="103"/>
      <c r="X386" s="97" t="e">
        <f t="shared" ca="1" si="11"/>
        <v>#N/A</v>
      </c>
    </row>
    <row r="387" spans="1:24" x14ac:dyDescent="0.25">
      <c r="A387" s="98">
        <v>382</v>
      </c>
      <c r="B387" s="124">
        <f ca="1">COUNTIF(Casalta!A:A,Rank!A387)</f>
        <v>0</v>
      </c>
      <c r="C387" s="98" t="e">
        <f ca="1">+VLOOKUP($A387,Casalta!A:C,2,0)</f>
        <v>#N/A</v>
      </c>
      <c r="D387" s="99" t="e">
        <f ca="1">+VLOOKUP($A387,Casalta!$A:$AE,3,0)</f>
        <v>#N/A</v>
      </c>
      <c r="E387" s="99" t="e">
        <f ca="1">+VLOOKUP($A387,Casalta!$A:$AE,4,0)</f>
        <v>#N/A</v>
      </c>
      <c r="F387" s="99" t="e">
        <f ca="1">+VLOOKUP($A387,Casalta!$A:$AE,7,0)</f>
        <v>#N/A</v>
      </c>
      <c r="G387" s="99" t="e">
        <f ca="1">+VLOOKUP($A387,Casalta!$A:$AE,6,0)</f>
        <v>#N/A</v>
      </c>
      <c r="H387" s="98" t="e">
        <f ca="1">+VLOOKUP($A387,Casalta!$A:$AE,18,0)</f>
        <v>#N/A</v>
      </c>
      <c r="I387" s="98" t="e">
        <f ca="1">+VLOOKUP($A387,Casalta!$A:$AE,19,0)</f>
        <v>#N/A</v>
      </c>
      <c r="J387" s="98" t="e">
        <f ca="1">+VLOOKUP($A387,Casalta!$A:$AE,20,0)</f>
        <v>#N/A</v>
      </c>
      <c r="K387" s="100" t="e">
        <f ca="1">+VLOOKUP($A387,Casalta!$A:$AE,10,0)</f>
        <v>#N/A</v>
      </c>
      <c r="L387" s="100" t="e">
        <f ca="1">+VLOOKUP($A387,Casalta!$A:$AE,14,0)</f>
        <v>#N/A</v>
      </c>
      <c r="M387" s="98" t="e">
        <f ca="1">+VLOOKUP($A387,Casalta!$A:$AE,9,0)</f>
        <v>#N/A</v>
      </c>
      <c r="N387" s="98" t="e">
        <f ca="1">+VLOOKUP($A387,Casalta!$A:$AE,23,0)</f>
        <v>#N/A</v>
      </c>
      <c r="O387" s="98" t="e">
        <f ca="1">+VLOOKUP($A387,Casalta!$A:$AE,25,0)</f>
        <v>#N/A</v>
      </c>
      <c r="P387" s="101" t="e">
        <f ca="1">+VLOOKUP($A387,Casalta!$A:$AE,26,0)</f>
        <v>#N/A</v>
      </c>
      <c r="Q387" s="101" t="e">
        <f ca="1">+VLOOKUP($A387,Casalta!$A:$AE,27,0)</f>
        <v>#N/A</v>
      </c>
      <c r="R387" s="98" t="e">
        <f ca="1">+VLOOKUP($A387,Casalta!$A:$AE,28,0)</f>
        <v>#N/A</v>
      </c>
      <c r="S387" s="103" t="e">
        <f ca="1">+VLOOKUP($A387,Casalta!$A:$AE,29,0)</f>
        <v>#N/A</v>
      </c>
      <c r="T387" s="98" t="str">
        <f ca="1">IFERROR(VLOOKUP($A387,Casalta!$A:$AE,31,0),"")</f>
        <v/>
      </c>
      <c r="U387" s="98" t="e">
        <f ca="1">+VLOOKUP(C387,ZAP!A$2:D480,4,0)</f>
        <v>#N/A</v>
      </c>
      <c r="V387" s="103" t="e">
        <f t="shared" ca="1" si="10"/>
        <v>#N/A</v>
      </c>
      <c r="W387" s="103"/>
      <c r="X387" s="97" t="e">
        <f t="shared" ca="1" si="11"/>
        <v>#N/A</v>
      </c>
    </row>
    <row r="388" spans="1:24" x14ac:dyDescent="0.25">
      <c r="A388" s="98">
        <v>383</v>
      </c>
      <c r="B388" s="124">
        <f ca="1">COUNTIF(Casalta!A:A,Rank!A388)</f>
        <v>0</v>
      </c>
      <c r="C388" s="98" t="e">
        <f ca="1">+VLOOKUP($A388,Casalta!A:C,2,0)</f>
        <v>#N/A</v>
      </c>
      <c r="D388" s="99" t="e">
        <f ca="1">+VLOOKUP($A388,Casalta!$A:$AE,3,0)</f>
        <v>#N/A</v>
      </c>
      <c r="E388" s="99" t="e">
        <f ca="1">+VLOOKUP($A388,Casalta!$A:$AE,4,0)</f>
        <v>#N/A</v>
      </c>
      <c r="F388" s="99" t="e">
        <f ca="1">+VLOOKUP($A388,Casalta!$A:$AE,7,0)</f>
        <v>#N/A</v>
      </c>
      <c r="G388" s="99" t="e">
        <f ca="1">+VLOOKUP($A388,Casalta!$A:$AE,6,0)</f>
        <v>#N/A</v>
      </c>
      <c r="H388" s="98" t="e">
        <f ca="1">+VLOOKUP($A388,Casalta!$A:$AE,18,0)</f>
        <v>#N/A</v>
      </c>
      <c r="I388" s="98" t="e">
        <f ca="1">+VLOOKUP($A388,Casalta!$A:$AE,19,0)</f>
        <v>#N/A</v>
      </c>
      <c r="J388" s="98" t="e">
        <f ca="1">+VLOOKUP($A388,Casalta!$A:$AE,20,0)</f>
        <v>#N/A</v>
      </c>
      <c r="K388" s="100" t="e">
        <f ca="1">+VLOOKUP($A388,Casalta!$A:$AE,10,0)</f>
        <v>#N/A</v>
      </c>
      <c r="L388" s="100" t="e">
        <f ca="1">+VLOOKUP($A388,Casalta!$A:$AE,14,0)</f>
        <v>#N/A</v>
      </c>
      <c r="M388" s="98" t="e">
        <f ca="1">+VLOOKUP($A388,Casalta!$A:$AE,9,0)</f>
        <v>#N/A</v>
      </c>
      <c r="N388" s="98" t="e">
        <f ca="1">+VLOOKUP($A388,Casalta!$A:$AE,23,0)</f>
        <v>#N/A</v>
      </c>
      <c r="O388" s="98" t="e">
        <f ca="1">+VLOOKUP($A388,Casalta!$A:$AE,25,0)</f>
        <v>#N/A</v>
      </c>
      <c r="P388" s="101" t="e">
        <f ca="1">+VLOOKUP($A388,Casalta!$A:$AE,26,0)</f>
        <v>#N/A</v>
      </c>
      <c r="Q388" s="101" t="e">
        <f ca="1">+VLOOKUP($A388,Casalta!$A:$AE,27,0)</f>
        <v>#N/A</v>
      </c>
      <c r="R388" s="98" t="e">
        <f ca="1">+VLOOKUP($A388,Casalta!$A:$AE,28,0)</f>
        <v>#N/A</v>
      </c>
      <c r="S388" s="103" t="e">
        <f ca="1">+VLOOKUP($A388,Casalta!$A:$AE,29,0)</f>
        <v>#N/A</v>
      </c>
      <c r="T388" s="98" t="str">
        <f ca="1">IFERROR(VLOOKUP($A388,Casalta!$A:$AE,31,0),"")</f>
        <v/>
      </c>
      <c r="U388" s="98" t="e">
        <f ca="1">+VLOOKUP(C388,ZAP!A$2:D481,4,0)</f>
        <v>#N/A</v>
      </c>
      <c r="V388" s="103" t="e">
        <f t="shared" ca="1" si="10"/>
        <v>#N/A</v>
      </c>
      <c r="W388" s="103"/>
      <c r="X388" s="97" t="e">
        <f t="shared" ca="1" si="11"/>
        <v>#N/A</v>
      </c>
    </row>
    <row r="389" spans="1:24" x14ac:dyDescent="0.25">
      <c r="A389" s="98">
        <v>384</v>
      </c>
      <c r="B389" s="124">
        <f ca="1">COUNTIF(Casalta!A:A,Rank!A389)</f>
        <v>0</v>
      </c>
      <c r="C389" s="98" t="e">
        <f ca="1">+VLOOKUP($A389,Casalta!A:C,2,0)</f>
        <v>#N/A</v>
      </c>
      <c r="D389" s="99" t="e">
        <f ca="1">+VLOOKUP($A389,Casalta!$A:$AE,3,0)</f>
        <v>#N/A</v>
      </c>
      <c r="E389" s="99" t="e">
        <f ca="1">+VLOOKUP($A389,Casalta!$A:$AE,4,0)</f>
        <v>#N/A</v>
      </c>
      <c r="F389" s="99" t="e">
        <f ca="1">+VLOOKUP($A389,Casalta!$A:$AE,7,0)</f>
        <v>#N/A</v>
      </c>
      <c r="G389" s="99" t="e">
        <f ca="1">+VLOOKUP($A389,Casalta!$A:$AE,6,0)</f>
        <v>#N/A</v>
      </c>
      <c r="H389" s="98" t="e">
        <f ca="1">+VLOOKUP($A389,Casalta!$A:$AE,18,0)</f>
        <v>#N/A</v>
      </c>
      <c r="I389" s="98" t="e">
        <f ca="1">+VLOOKUP($A389,Casalta!$A:$AE,19,0)</f>
        <v>#N/A</v>
      </c>
      <c r="J389" s="98" t="e">
        <f ca="1">+VLOOKUP($A389,Casalta!$A:$AE,20,0)</f>
        <v>#N/A</v>
      </c>
      <c r="K389" s="100" t="e">
        <f ca="1">+VLOOKUP($A389,Casalta!$A:$AE,10,0)</f>
        <v>#N/A</v>
      </c>
      <c r="L389" s="100" t="e">
        <f ca="1">+VLOOKUP($A389,Casalta!$A:$AE,14,0)</f>
        <v>#N/A</v>
      </c>
      <c r="M389" s="98" t="e">
        <f ca="1">+VLOOKUP($A389,Casalta!$A:$AE,9,0)</f>
        <v>#N/A</v>
      </c>
      <c r="N389" s="98" t="e">
        <f ca="1">+VLOOKUP($A389,Casalta!$A:$AE,23,0)</f>
        <v>#N/A</v>
      </c>
      <c r="O389" s="98" t="e">
        <f ca="1">+VLOOKUP($A389,Casalta!$A:$AE,25,0)</f>
        <v>#N/A</v>
      </c>
      <c r="P389" s="101" t="e">
        <f ca="1">+VLOOKUP($A389,Casalta!$A:$AE,26,0)</f>
        <v>#N/A</v>
      </c>
      <c r="Q389" s="101" t="e">
        <f ca="1">+VLOOKUP($A389,Casalta!$A:$AE,27,0)</f>
        <v>#N/A</v>
      </c>
      <c r="R389" s="98" t="e">
        <f ca="1">+VLOOKUP($A389,Casalta!$A:$AE,28,0)</f>
        <v>#N/A</v>
      </c>
      <c r="S389" s="103" t="e">
        <f ca="1">+VLOOKUP($A389,Casalta!$A:$AE,29,0)</f>
        <v>#N/A</v>
      </c>
      <c r="T389" s="98" t="str">
        <f ca="1">IFERROR(VLOOKUP($A389,Casalta!$A:$AE,31,0),"")</f>
        <v/>
      </c>
      <c r="U389" s="98" t="e">
        <f ca="1">+VLOOKUP(C389,ZAP!A$2:D482,4,0)</f>
        <v>#N/A</v>
      </c>
      <c r="V389" s="103" t="e">
        <f t="shared" ca="1" si="10"/>
        <v>#N/A</v>
      </c>
      <c r="W389" s="103"/>
      <c r="X389" s="97" t="e">
        <f t="shared" ca="1" si="11"/>
        <v>#N/A</v>
      </c>
    </row>
    <row r="390" spans="1:24" x14ac:dyDescent="0.25">
      <c r="A390" s="98">
        <v>385</v>
      </c>
      <c r="B390" s="124">
        <f ca="1">COUNTIF(Casalta!A:A,Rank!A390)</f>
        <v>0</v>
      </c>
      <c r="C390" s="98" t="e">
        <f ca="1">+VLOOKUP($A390,Casalta!A:C,2,0)</f>
        <v>#N/A</v>
      </c>
      <c r="D390" s="99" t="e">
        <f ca="1">+VLOOKUP($A390,Casalta!$A:$AE,3,0)</f>
        <v>#N/A</v>
      </c>
      <c r="E390" s="99" t="e">
        <f ca="1">+VLOOKUP($A390,Casalta!$A:$AE,4,0)</f>
        <v>#N/A</v>
      </c>
      <c r="F390" s="99" t="e">
        <f ca="1">+VLOOKUP($A390,Casalta!$A:$AE,7,0)</f>
        <v>#N/A</v>
      </c>
      <c r="G390" s="99" t="e">
        <f ca="1">+VLOOKUP($A390,Casalta!$A:$AE,6,0)</f>
        <v>#N/A</v>
      </c>
      <c r="H390" s="98" t="e">
        <f ca="1">+VLOOKUP($A390,Casalta!$A:$AE,18,0)</f>
        <v>#N/A</v>
      </c>
      <c r="I390" s="98" t="e">
        <f ca="1">+VLOOKUP($A390,Casalta!$A:$AE,19,0)</f>
        <v>#N/A</v>
      </c>
      <c r="J390" s="98" t="e">
        <f ca="1">+VLOOKUP($A390,Casalta!$A:$AE,20,0)</f>
        <v>#N/A</v>
      </c>
      <c r="K390" s="100" t="e">
        <f ca="1">+VLOOKUP($A390,Casalta!$A:$AE,10,0)</f>
        <v>#N/A</v>
      </c>
      <c r="L390" s="100" t="e">
        <f ca="1">+VLOOKUP($A390,Casalta!$A:$AE,14,0)</f>
        <v>#N/A</v>
      </c>
      <c r="M390" s="98" t="e">
        <f ca="1">+VLOOKUP($A390,Casalta!$A:$AE,9,0)</f>
        <v>#N/A</v>
      </c>
      <c r="N390" s="98" t="e">
        <f ca="1">+VLOOKUP($A390,Casalta!$A:$AE,23,0)</f>
        <v>#N/A</v>
      </c>
      <c r="O390" s="98" t="e">
        <f ca="1">+VLOOKUP($A390,Casalta!$A:$AE,25,0)</f>
        <v>#N/A</v>
      </c>
      <c r="P390" s="101" t="e">
        <f ca="1">+VLOOKUP($A390,Casalta!$A:$AE,26,0)</f>
        <v>#N/A</v>
      </c>
      <c r="Q390" s="101" t="e">
        <f ca="1">+VLOOKUP($A390,Casalta!$A:$AE,27,0)</f>
        <v>#N/A</v>
      </c>
      <c r="R390" s="98" t="e">
        <f ca="1">+VLOOKUP($A390,Casalta!$A:$AE,28,0)</f>
        <v>#N/A</v>
      </c>
      <c r="S390" s="103" t="e">
        <f ca="1">+VLOOKUP($A390,Casalta!$A:$AE,29,0)</f>
        <v>#N/A</v>
      </c>
      <c r="T390" s="98" t="str">
        <f ca="1">IFERROR(VLOOKUP($A390,Casalta!$A:$AE,31,0),"")</f>
        <v/>
      </c>
      <c r="U390" s="98" t="e">
        <f ca="1">+VLOOKUP(C390,ZAP!A$2:D483,4,0)</f>
        <v>#N/A</v>
      </c>
      <c r="V390" s="103" t="e">
        <f t="shared" ca="1" si="10"/>
        <v>#N/A</v>
      </c>
      <c r="W390" s="103"/>
      <c r="X390" s="97" t="e">
        <f t="shared" ca="1" si="11"/>
        <v>#N/A</v>
      </c>
    </row>
    <row r="391" spans="1:24" x14ac:dyDescent="0.25">
      <c r="A391" s="98">
        <v>386</v>
      </c>
      <c r="B391" s="124">
        <f ca="1">COUNTIF(Casalta!A:A,Rank!A391)</f>
        <v>0</v>
      </c>
      <c r="C391" s="98" t="e">
        <f ca="1">+VLOOKUP($A391,Casalta!A:C,2,0)</f>
        <v>#N/A</v>
      </c>
      <c r="D391" s="99" t="e">
        <f ca="1">+VLOOKUP($A391,Casalta!$A:$AE,3,0)</f>
        <v>#N/A</v>
      </c>
      <c r="E391" s="99" t="e">
        <f ca="1">+VLOOKUP($A391,Casalta!$A:$AE,4,0)</f>
        <v>#N/A</v>
      </c>
      <c r="F391" s="99" t="e">
        <f ca="1">+VLOOKUP($A391,Casalta!$A:$AE,7,0)</f>
        <v>#N/A</v>
      </c>
      <c r="G391" s="99" t="e">
        <f ca="1">+VLOOKUP($A391,Casalta!$A:$AE,6,0)</f>
        <v>#N/A</v>
      </c>
      <c r="H391" s="98" t="e">
        <f ca="1">+VLOOKUP($A391,Casalta!$A:$AE,18,0)</f>
        <v>#N/A</v>
      </c>
      <c r="I391" s="98" t="e">
        <f ca="1">+VLOOKUP($A391,Casalta!$A:$AE,19,0)</f>
        <v>#N/A</v>
      </c>
      <c r="J391" s="98" t="e">
        <f ca="1">+VLOOKUP($A391,Casalta!$A:$AE,20,0)</f>
        <v>#N/A</v>
      </c>
      <c r="K391" s="100" t="e">
        <f ca="1">+VLOOKUP($A391,Casalta!$A:$AE,10,0)</f>
        <v>#N/A</v>
      </c>
      <c r="L391" s="100" t="e">
        <f ca="1">+VLOOKUP($A391,Casalta!$A:$AE,14,0)</f>
        <v>#N/A</v>
      </c>
      <c r="M391" s="98" t="e">
        <f ca="1">+VLOOKUP($A391,Casalta!$A:$AE,9,0)</f>
        <v>#N/A</v>
      </c>
      <c r="N391" s="98" t="e">
        <f ca="1">+VLOOKUP($A391,Casalta!$A:$AE,23,0)</f>
        <v>#N/A</v>
      </c>
      <c r="O391" s="98" t="e">
        <f ca="1">+VLOOKUP($A391,Casalta!$A:$AE,25,0)</f>
        <v>#N/A</v>
      </c>
      <c r="P391" s="101" t="e">
        <f ca="1">+VLOOKUP($A391,Casalta!$A:$AE,26,0)</f>
        <v>#N/A</v>
      </c>
      <c r="Q391" s="101" t="e">
        <f ca="1">+VLOOKUP($A391,Casalta!$A:$AE,27,0)</f>
        <v>#N/A</v>
      </c>
      <c r="R391" s="98" t="e">
        <f ca="1">+VLOOKUP($A391,Casalta!$A:$AE,28,0)</f>
        <v>#N/A</v>
      </c>
      <c r="S391" s="103" t="e">
        <f ca="1">+VLOOKUP($A391,Casalta!$A:$AE,29,0)</f>
        <v>#N/A</v>
      </c>
      <c r="T391" s="98" t="str">
        <f ca="1">IFERROR(VLOOKUP($A391,Casalta!$A:$AE,31,0),"")</f>
        <v/>
      </c>
      <c r="U391" s="98" t="e">
        <f ca="1">+VLOOKUP(C391,ZAP!A$2:D484,4,0)</f>
        <v>#N/A</v>
      </c>
      <c r="V391" s="103" t="e">
        <f t="shared" ref="V391:V454" ca="1" si="12">+M391*$V$3</f>
        <v>#N/A</v>
      </c>
      <c r="W391" s="103"/>
      <c r="X391" s="97" t="e">
        <f t="shared" ref="X391:X454" ca="1" si="13">+$X$4&amp;C391</f>
        <v>#N/A</v>
      </c>
    </row>
    <row r="392" spans="1:24" x14ac:dyDescent="0.25">
      <c r="A392" s="98">
        <v>387</v>
      </c>
      <c r="B392" s="124">
        <f ca="1">COUNTIF(Casalta!A:A,Rank!A392)</f>
        <v>0</v>
      </c>
      <c r="C392" s="98" t="e">
        <f ca="1">+VLOOKUP($A392,Casalta!A:C,2,0)</f>
        <v>#N/A</v>
      </c>
      <c r="D392" s="99" t="e">
        <f ca="1">+VLOOKUP($A392,Casalta!$A:$AE,3,0)</f>
        <v>#N/A</v>
      </c>
      <c r="E392" s="99" t="e">
        <f ca="1">+VLOOKUP($A392,Casalta!$A:$AE,4,0)</f>
        <v>#N/A</v>
      </c>
      <c r="F392" s="99" t="e">
        <f ca="1">+VLOOKUP($A392,Casalta!$A:$AE,7,0)</f>
        <v>#N/A</v>
      </c>
      <c r="G392" s="99" t="e">
        <f ca="1">+VLOOKUP($A392,Casalta!$A:$AE,6,0)</f>
        <v>#N/A</v>
      </c>
      <c r="H392" s="98" t="e">
        <f ca="1">+VLOOKUP($A392,Casalta!$A:$AE,18,0)</f>
        <v>#N/A</v>
      </c>
      <c r="I392" s="98" t="e">
        <f ca="1">+VLOOKUP($A392,Casalta!$A:$AE,19,0)</f>
        <v>#N/A</v>
      </c>
      <c r="J392" s="98" t="e">
        <f ca="1">+VLOOKUP($A392,Casalta!$A:$AE,20,0)</f>
        <v>#N/A</v>
      </c>
      <c r="K392" s="100" t="e">
        <f ca="1">+VLOOKUP($A392,Casalta!$A:$AE,10,0)</f>
        <v>#N/A</v>
      </c>
      <c r="L392" s="100" t="e">
        <f ca="1">+VLOOKUP($A392,Casalta!$A:$AE,14,0)</f>
        <v>#N/A</v>
      </c>
      <c r="M392" s="98" t="e">
        <f ca="1">+VLOOKUP($A392,Casalta!$A:$AE,9,0)</f>
        <v>#N/A</v>
      </c>
      <c r="N392" s="98" t="e">
        <f ca="1">+VLOOKUP($A392,Casalta!$A:$AE,23,0)</f>
        <v>#N/A</v>
      </c>
      <c r="O392" s="98" t="e">
        <f ca="1">+VLOOKUP($A392,Casalta!$A:$AE,25,0)</f>
        <v>#N/A</v>
      </c>
      <c r="P392" s="101" t="e">
        <f ca="1">+VLOOKUP($A392,Casalta!$A:$AE,26,0)</f>
        <v>#N/A</v>
      </c>
      <c r="Q392" s="101" t="e">
        <f ca="1">+VLOOKUP($A392,Casalta!$A:$AE,27,0)</f>
        <v>#N/A</v>
      </c>
      <c r="R392" s="98" t="e">
        <f ca="1">+VLOOKUP($A392,Casalta!$A:$AE,28,0)</f>
        <v>#N/A</v>
      </c>
      <c r="S392" s="103" t="e">
        <f ca="1">+VLOOKUP($A392,Casalta!$A:$AE,29,0)</f>
        <v>#N/A</v>
      </c>
      <c r="T392" s="98" t="str">
        <f ca="1">IFERROR(VLOOKUP($A392,Casalta!$A:$AE,31,0),"")</f>
        <v/>
      </c>
      <c r="U392" s="98" t="e">
        <f ca="1">+VLOOKUP(C392,ZAP!A$2:D485,4,0)</f>
        <v>#N/A</v>
      </c>
      <c r="V392" s="103" t="e">
        <f t="shared" ca="1" si="12"/>
        <v>#N/A</v>
      </c>
      <c r="W392" s="103"/>
      <c r="X392" s="97" t="e">
        <f t="shared" ca="1" si="13"/>
        <v>#N/A</v>
      </c>
    </row>
    <row r="393" spans="1:24" x14ac:dyDescent="0.25">
      <c r="A393" s="98">
        <v>388</v>
      </c>
      <c r="B393" s="124">
        <f ca="1">COUNTIF(Casalta!A:A,Rank!A393)</f>
        <v>0</v>
      </c>
      <c r="C393" s="98" t="e">
        <f ca="1">+VLOOKUP($A393,Casalta!A:C,2,0)</f>
        <v>#N/A</v>
      </c>
      <c r="D393" s="99" t="e">
        <f ca="1">+VLOOKUP($A393,Casalta!$A:$AE,3,0)</f>
        <v>#N/A</v>
      </c>
      <c r="E393" s="99" t="e">
        <f ca="1">+VLOOKUP($A393,Casalta!$A:$AE,4,0)</f>
        <v>#N/A</v>
      </c>
      <c r="F393" s="99" t="e">
        <f ca="1">+VLOOKUP($A393,Casalta!$A:$AE,7,0)</f>
        <v>#N/A</v>
      </c>
      <c r="G393" s="99" t="e">
        <f ca="1">+VLOOKUP($A393,Casalta!$A:$AE,6,0)</f>
        <v>#N/A</v>
      </c>
      <c r="H393" s="98" t="e">
        <f ca="1">+VLOOKUP($A393,Casalta!$A:$AE,18,0)</f>
        <v>#N/A</v>
      </c>
      <c r="I393" s="98" t="e">
        <f ca="1">+VLOOKUP($A393,Casalta!$A:$AE,19,0)</f>
        <v>#N/A</v>
      </c>
      <c r="J393" s="98" t="e">
        <f ca="1">+VLOOKUP($A393,Casalta!$A:$AE,20,0)</f>
        <v>#N/A</v>
      </c>
      <c r="K393" s="100" t="e">
        <f ca="1">+VLOOKUP($A393,Casalta!$A:$AE,10,0)</f>
        <v>#N/A</v>
      </c>
      <c r="L393" s="100" t="e">
        <f ca="1">+VLOOKUP($A393,Casalta!$A:$AE,14,0)</f>
        <v>#N/A</v>
      </c>
      <c r="M393" s="98" t="e">
        <f ca="1">+VLOOKUP($A393,Casalta!$A:$AE,9,0)</f>
        <v>#N/A</v>
      </c>
      <c r="N393" s="98" t="e">
        <f ca="1">+VLOOKUP($A393,Casalta!$A:$AE,23,0)</f>
        <v>#N/A</v>
      </c>
      <c r="O393" s="98" t="e">
        <f ca="1">+VLOOKUP($A393,Casalta!$A:$AE,25,0)</f>
        <v>#N/A</v>
      </c>
      <c r="P393" s="101" t="e">
        <f ca="1">+VLOOKUP($A393,Casalta!$A:$AE,26,0)</f>
        <v>#N/A</v>
      </c>
      <c r="Q393" s="101" t="e">
        <f ca="1">+VLOOKUP($A393,Casalta!$A:$AE,27,0)</f>
        <v>#N/A</v>
      </c>
      <c r="R393" s="98" t="e">
        <f ca="1">+VLOOKUP($A393,Casalta!$A:$AE,28,0)</f>
        <v>#N/A</v>
      </c>
      <c r="S393" s="103" t="e">
        <f ca="1">+VLOOKUP($A393,Casalta!$A:$AE,29,0)</f>
        <v>#N/A</v>
      </c>
      <c r="T393" s="98" t="str">
        <f ca="1">IFERROR(VLOOKUP($A393,Casalta!$A:$AE,31,0),"")</f>
        <v/>
      </c>
      <c r="U393" s="98" t="e">
        <f ca="1">+VLOOKUP(C393,ZAP!A$2:D486,4,0)</f>
        <v>#N/A</v>
      </c>
      <c r="V393" s="103" t="e">
        <f t="shared" ca="1" si="12"/>
        <v>#N/A</v>
      </c>
      <c r="W393" s="103"/>
      <c r="X393" s="97" t="e">
        <f t="shared" ca="1" si="13"/>
        <v>#N/A</v>
      </c>
    </row>
    <row r="394" spans="1:24" x14ac:dyDescent="0.25">
      <c r="A394" s="98">
        <v>389</v>
      </c>
      <c r="B394" s="124">
        <f ca="1">COUNTIF(Casalta!A:A,Rank!A394)</f>
        <v>0</v>
      </c>
      <c r="C394" s="98" t="e">
        <f ca="1">+VLOOKUP($A394,Casalta!A:C,2,0)</f>
        <v>#N/A</v>
      </c>
      <c r="D394" s="99" t="e">
        <f ca="1">+VLOOKUP($A394,Casalta!$A:$AE,3,0)</f>
        <v>#N/A</v>
      </c>
      <c r="E394" s="99" t="e">
        <f ca="1">+VLOOKUP($A394,Casalta!$A:$AE,4,0)</f>
        <v>#N/A</v>
      </c>
      <c r="F394" s="99" t="e">
        <f ca="1">+VLOOKUP($A394,Casalta!$A:$AE,7,0)</f>
        <v>#N/A</v>
      </c>
      <c r="G394" s="99" t="e">
        <f ca="1">+VLOOKUP($A394,Casalta!$A:$AE,6,0)</f>
        <v>#N/A</v>
      </c>
      <c r="H394" s="98" t="e">
        <f ca="1">+VLOOKUP($A394,Casalta!$A:$AE,18,0)</f>
        <v>#N/A</v>
      </c>
      <c r="I394" s="98" t="e">
        <f ca="1">+VLOOKUP($A394,Casalta!$A:$AE,19,0)</f>
        <v>#N/A</v>
      </c>
      <c r="J394" s="98" t="e">
        <f ca="1">+VLOOKUP($A394,Casalta!$A:$AE,20,0)</f>
        <v>#N/A</v>
      </c>
      <c r="K394" s="100" t="e">
        <f ca="1">+VLOOKUP($A394,Casalta!$A:$AE,10,0)</f>
        <v>#N/A</v>
      </c>
      <c r="L394" s="100" t="e">
        <f ca="1">+VLOOKUP($A394,Casalta!$A:$AE,14,0)</f>
        <v>#N/A</v>
      </c>
      <c r="M394" s="98" t="e">
        <f ca="1">+VLOOKUP($A394,Casalta!$A:$AE,9,0)</f>
        <v>#N/A</v>
      </c>
      <c r="N394" s="98" t="e">
        <f ca="1">+VLOOKUP($A394,Casalta!$A:$AE,23,0)</f>
        <v>#N/A</v>
      </c>
      <c r="O394" s="98" t="e">
        <f ca="1">+VLOOKUP($A394,Casalta!$A:$AE,25,0)</f>
        <v>#N/A</v>
      </c>
      <c r="P394" s="101" t="e">
        <f ca="1">+VLOOKUP($A394,Casalta!$A:$AE,26,0)</f>
        <v>#N/A</v>
      </c>
      <c r="Q394" s="101" t="e">
        <f ca="1">+VLOOKUP($A394,Casalta!$A:$AE,27,0)</f>
        <v>#N/A</v>
      </c>
      <c r="R394" s="98" t="e">
        <f ca="1">+VLOOKUP($A394,Casalta!$A:$AE,28,0)</f>
        <v>#N/A</v>
      </c>
      <c r="S394" s="103" t="e">
        <f ca="1">+VLOOKUP($A394,Casalta!$A:$AE,29,0)</f>
        <v>#N/A</v>
      </c>
      <c r="T394" s="98" t="str">
        <f ca="1">IFERROR(VLOOKUP($A394,Casalta!$A:$AE,31,0),"")</f>
        <v/>
      </c>
      <c r="U394" s="98" t="e">
        <f ca="1">+VLOOKUP(C394,ZAP!A$2:D487,4,0)</f>
        <v>#N/A</v>
      </c>
      <c r="V394" s="103" t="e">
        <f t="shared" ca="1" si="12"/>
        <v>#N/A</v>
      </c>
      <c r="W394" s="103"/>
      <c r="X394" s="97" t="e">
        <f t="shared" ca="1" si="13"/>
        <v>#N/A</v>
      </c>
    </row>
    <row r="395" spans="1:24" x14ac:dyDescent="0.25">
      <c r="A395" s="98">
        <v>390</v>
      </c>
      <c r="B395" s="124">
        <f ca="1">COUNTIF(Casalta!A:A,Rank!A395)</f>
        <v>0</v>
      </c>
      <c r="C395" s="98" t="e">
        <f ca="1">+VLOOKUP($A395,Casalta!A:C,2,0)</f>
        <v>#N/A</v>
      </c>
      <c r="D395" s="99" t="e">
        <f ca="1">+VLOOKUP($A395,Casalta!$A:$AE,3,0)</f>
        <v>#N/A</v>
      </c>
      <c r="E395" s="99" t="e">
        <f ca="1">+VLOOKUP($A395,Casalta!$A:$AE,4,0)</f>
        <v>#N/A</v>
      </c>
      <c r="F395" s="99" t="e">
        <f ca="1">+VLOOKUP($A395,Casalta!$A:$AE,7,0)</f>
        <v>#N/A</v>
      </c>
      <c r="G395" s="99" t="e">
        <f ca="1">+VLOOKUP($A395,Casalta!$A:$AE,6,0)</f>
        <v>#N/A</v>
      </c>
      <c r="H395" s="98" t="e">
        <f ca="1">+VLOOKUP($A395,Casalta!$A:$AE,18,0)</f>
        <v>#N/A</v>
      </c>
      <c r="I395" s="98" t="e">
        <f ca="1">+VLOOKUP($A395,Casalta!$A:$AE,19,0)</f>
        <v>#N/A</v>
      </c>
      <c r="J395" s="98" t="e">
        <f ca="1">+VLOOKUP($A395,Casalta!$A:$AE,20,0)</f>
        <v>#N/A</v>
      </c>
      <c r="K395" s="100" t="e">
        <f ca="1">+VLOOKUP($A395,Casalta!$A:$AE,10,0)</f>
        <v>#N/A</v>
      </c>
      <c r="L395" s="100" t="e">
        <f ca="1">+VLOOKUP($A395,Casalta!$A:$AE,14,0)</f>
        <v>#N/A</v>
      </c>
      <c r="M395" s="98" t="e">
        <f ca="1">+VLOOKUP($A395,Casalta!$A:$AE,9,0)</f>
        <v>#N/A</v>
      </c>
      <c r="N395" s="98" t="e">
        <f ca="1">+VLOOKUP($A395,Casalta!$A:$AE,23,0)</f>
        <v>#N/A</v>
      </c>
      <c r="O395" s="98" t="e">
        <f ca="1">+VLOOKUP($A395,Casalta!$A:$AE,25,0)</f>
        <v>#N/A</v>
      </c>
      <c r="P395" s="101" t="e">
        <f ca="1">+VLOOKUP($A395,Casalta!$A:$AE,26,0)</f>
        <v>#N/A</v>
      </c>
      <c r="Q395" s="101" t="e">
        <f ca="1">+VLOOKUP($A395,Casalta!$A:$AE,27,0)</f>
        <v>#N/A</v>
      </c>
      <c r="R395" s="98" t="e">
        <f ca="1">+VLOOKUP($A395,Casalta!$A:$AE,28,0)</f>
        <v>#N/A</v>
      </c>
      <c r="S395" s="103" t="e">
        <f ca="1">+VLOOKUP($A395,Casalta!$A:$AE,29,0)</f>
        <v>#N/A</v>
      </c>
      <c r="T395" s="98" t="str">
        <f ca="1">IFERROR(VLOOKUP($A395,Casalta!$A:$AE,31,0),"")</f>
        <v/>
      </c>
      <c r="U395" s="98" t="e">
        <f ca="1">+VLOOKUP(C395,ZAP!A$2:D488,4,0)</f>
        <v>#N/A</v>
      </c>
      <c r="V395" s="103" t="e">
        <f t="shared" ca="1" si="12"/>
        <v>#N/A</v>
      </c>
      <c r="W395" s="103"/>
      <c r="X395" s="97" t="e">
        <f t="shared" ca="1" si="13"/>
        <v>#N/A</v>
      </c>
    </row>
    <row r="396" spans="1:24" x14ac:dyDescent="0.25">
      <c r="A396" s="98">
        <v>391</v>
      </c>
      <c r="B396" s="124">
        <f ca="1">COUNTIF(Casalta!A:A,Rank!A396)</f>
        <v>0</v>
      </c>
      <c r="C396" s="98" t="e">
        <f ca="1">+VLOOKUP($A396,Casalta!A:C,2,0)</f>
        <v>#N/A</v>
      </c>
      <c r="D396" s="99" t="e">
        <f ca="1">+VLOOKUP($A396,Casalta!$A:$AE,3,0)</f>
        <v>#N/A</v>
      </c>
      <c r="E396" s="99" t="e">
        <f ca="1">+VLOOKUP($A396,Casalta!$A:$AE,4,0)</f>
        <v>#N/A</v>
      </c>
      <c r="F396" s="99" t="e">
        <f ca="1">+VLOOKUP($A396,Casalta!$A:$AE,7,0)</f>
        <v>#N/A</v>
      </c>
      <c r="G396" s="99" t="e">
        <f ca="1">+VLOOKUP($A396,Casalta!$A:$AE,6,0)</f>
        <v>#N/A</v>
      </c>
      <c r="H396" s="98" t="e">
        <f ca="1">+VLOOKUP($A396,Casalta!$A:$AE,18,0)</f>
        <v>#N/A</v>
      </c>
      <c r="I396" s="98" t="e">
        <f ca="1">+VLOOKUP($A396,Casalta!$A:$AE,19,0)</f>
        <v>#N/A</v>
      </c>
      <c r="J396" s="98" t="e">
        <f ca="1">+VLOOKUP($A396,Casalta!$A:$AE,20,0)</f>
        <v>#N/A</v>
      </c>
      <c r="K396" s="100" t="e">
        <f ca="1">+VLOOKUP($A396,Casalta!$A:$AE,10,0)</f>
        <v>#N/A</v>
      </c>
      <c r="L396" s="100" t="e">
        <f ca="1">+VLOOKUP($A396,Casalta!$A:$AE,14,0)</f>
        <v>#N/A</v>
      </c>
      <c r="M396" s="98" t="e">
        <f ca="1">+VLOOKUP($A396,Casalta!$A:$AE,9,0)</f>
        <v>#N/A</v>
      </c>
      <c r="N396" s="98" t="e">
        <f ca="1">+VLOOKUP($A396,Casalta!$A:$AE,23,0)</f>
        <v>#N/A</v>
      </c>
      <c r="O396" s="98" t="e">
        <f ca="1">+VLOOKUP($A396,Casalta!$A:$AE,25,0)</f>
        <v>#N/A</v>
      </c>
      <c r="P396" s="101" t="e">
        <f ca="1">+VLOOKUP($A396,Casalta!$A:$AE,26,0)</f>
        <v>#N/A</v>
      </c>
      <c r="Q396" s="101" t="e">
        <f ca="1">+VLOOKUP($A396,Casalta!$A:$AE,27,0)</f>
        <v>#N/A</v>
      </c>
      <c r="R396" s="98" t="e">
        <f ca="1">+VLOOKUP($A396,Casalta!$A:$AE,28,0)</f>
        <v>#N/A</v>
      </c>
      <c r="S396" s="103" t="e">
        <f ca="1">+VLOOKUP($A396,Casalta!$A:$AE,29,0)</f>
        <v>#N/A</v>
      </c>
      <c r="T396" s="98" t="str">
        <f ca="1">IFERROR(VLOOKUP($A396,Casalta!$A:$AE,31,0),"")</f>
        <v/>
      </c>
      <c r="U396" s="98" t="e">
        <f ca="1">+VLOOKUP(C396,ZAP!A$2:D489,4,0)</f>
        <v>#N/A</v>
      </c>
      <c r="V396" s="103" t="e">
        <f t="shared" ca="1" si="12"/>
        <v>#N/A</v>
      </c>
      <c r="W396" s="103"/>
      <c r="X396" s="97" t="e">
        <f t="shared" ca="1" si="13"/>
        <v>#N/A</v>
      </c>
    </row>
    <row r="397" spans="1:24" x14ac:dyDescent="0.25">
      <c r="A397" s="98">
        <v>392</v>
      </c>
      <c r="B397" s="124">
        <f ca="1">COUNTIF(Casalta!A:A,Rank!A397)</f>
        <v>0</v>
      </c>
      <c r="C397" s="98" t="e">
        <f ca="1">+VLOOKUP($A397,Casalta!A:C,2,0)</f>
        <v>#N/A</v>
      </c>
      <c r="D397" s="99" t="e">
        <f ca="1">+VLOOKUP($A397,Casalta!$A:$AE,3,0)</f>
        <v>#N/A</v>
      </c>
      <c r="E397" s="99" t="e">
        <f ca="1">+VLOOKUP($A397,Casalta!$A:$AE,4,0)</f>
        <v>#N/A</v>
      </c>
      <c r="F397" s="99" t="e">
        <f ca="1">+VLOOKUP($A397,Casalta!$A:$AE,7,0)</f>
        <v>#N/A</v>
      </c>
      <c r="G397" s="99" t="e">
        <f ca="1">+VLOOKUP($A397,Casalta!$A:$AE,6,0)</f>
        <v>#N/A</v>
      </c>
      <c r="H397" s="98" t="e">
        <f ca="1">+VLOOKUP($A397,Casalta!$A:$AE,18,0)</f>
        <v>#N/A</v>
      </c>
      <c r="I397" s="98" t="e">
        <f ca="1">+VLOOKUP($A397,Casalta!$A:$AE,19,0)</f>
        <v>#N/A</v>
      </c>
      <c r="J397" s="98" t="e">
        <f ca="1">+VLOOKUP($A397,Casalta!$A:$AE,20,0)</f>
        <v>#N/A</v>
      </c>
      <c r="K397" s="100" t="e">
        <f ca="1">+VLOOKUP($A397,Casalta!$A:$AE,10,0)</f>
        <v>#N/A</v>
      </c>
      <c r="L397" s="100" t="e">
        <f ca="1">+VLOOKUP($A397,Casalta!$A:$AE,14,0)</f>
        <v>#N/A</v>
      </c>
      <c r="M397" s="98" t="e">
        <f ca="1">+VLOOKUP($A397,Casalta!$A:$AE,9,0)</f>
        <v>#N/A</v>
      </c>
      <c r="N397" s="98" t="e">
        <f ca="1">+VLOOKUP($A397,Casalta!$A:$AE,23,0)</f>
        <v>#N/A</v>
      </c>
      <c r="O397" s="98" t="e">
        <f ca="1">+VLOOKUP($A397,Casalta!$A:$AE,25,0)</f>
        <v>#N/A</v>
      </c>
      <c r="P397" s="101" t="e">
        <f ca="1">+VLOOKUP($A397,Casalta!$A:$AE,26,0)</f>
        <v>#N/A</v>
      </c>
      <c r="Q397" s="101" t="e">
        <f ca="1">+VLOOKUP($A397,Casalta!$A:$AE,27,0)</f>
        <v>#N/A</v>
      </c>
      <c r="R397" s="98" t="e">
        <f ca="1">+VLOOKUP($A397,Casalta!$A:$AE,28,0)</f>
        <v>#N/A</v>
      </c>
      <c r="S397" s="103" t="e">
        <f ca="1">+VLOOKUP($A397,Casalta!$A:$AE,29,0)</f>
        <v>#N/A</v>
      </c>
      <c r="T397" s="98" t="str">
        <f ca="1">IFERROR(VLOOKUP($A397,Casalta!$A:$AE,31,0),"")</f>
        <v/>
      </c>
      <c r="U397" s="98" t="e">
        <f ca="1">+VLOOKUP(C397,ZAP!A$2:D490,4,0)</f>
        <v>#N/A</v>
      </c>
      <c r="V397" s="103" t="e">
        <f t="shared" ca="1" si="12"/>
        <v>#N/A</v>
      </c>
      <c r="W397" s="103"/>
      <c r="X397" s="97" t="e">
        <f t="shared" ca="1" si="13"/>
        <v>#N/A</v>
      </c>
    </row>
    <row r="398" spans="1:24" x14ac:dyDescent="0.25">
      <c r="A398" s="98">
        <v>393</v>
      </c>
      <c r="B398" s="124">
        <f ca="1">COUNTIF(Casalta!A:A,Rank!A398)</f>
        <v>0</v>
      </c>
      <c r="C398" s="98" t="e">
        <f ca="1">+VLOOKUP($A398,Casalta!A:C,2,0)</f>
        <v>#N/A</v>
      </c>
      <c r="D398" s="99" t="e">
        <f ca="1">+VLOOKUP($A398,Casalta!$A:$AE,3,0)</f>
        <v>#N/A</v>
      </c>
      <c r="E398" s="99" t="e">
        <f ca="1">+VLOOKUP($A398,Casalta!$A:$AE,4,0)</f>
        <v>#N/A</v>
      </c>
      <c r="F398" s="99" t="e">
        <f ca="1">+VLOOKUP($A398,Casalta!$A:$AE,7,0)</f>
        <v>#N/A</v>
      </c>
      <c r="G398" s="99" t="e">
        <f ca="1">+VLOOKUP($A398,Casalta!$A:$AE,6,0)</f>
        <v>#N/A</v>
      </c>
      <c r="H398" s="98" t="e">
        <f ca="1">+VLOOKUP($A398,Casalta!$A:$AE,18,0)</f>
        <v>#N/A</v>
      </c>
      <c r="I398" s="98" t="e">
        <f ca="1">+VLOOKUP($A398,Casalta!$A:$AE,19,0)</f>
        <v>#N/A</v>
      </c>
      <c r="J398" s="98" t="e">
        <f ca="1">+VLOOKUP($A398,Casalta!$A:$AE,20,0)</f>
        <v>#N/A</v>
      </c>
      <c r="K398" s="100" t="e">
        <f ca="1">+VLOOKUP($A398,Casalta!$A:$AE,10,0)</f>
        <v>#N/A</v>
      </c>
      <c r="L398" s="100" t="e">
        <f ca="1">+VLOOKUP($A398,Casalta!$A:$AE,14,0)</f>
        <v>#N/A</v>
      </c>
      <c r="M398" s="98" t="e">
        <f ca="1">+VLOOKUP($A398,Casalta!$A:$AE,9,0)</f>
        <v>#N/A</v>
      </c>
      <c r="N398" s="98" t="e">
        <f ca="1">+VLOOKUP($A398,Casalta!$A:$AE,23,0)</f>
        <v>#N/A</v>
      </c>
      <c r="O398" s="98" t="e">
        <f ca="1">+VLOOKUP($A398,Casalta!$A:$AE,25,0)</f>
        <v>#N/A</v>
      </c>
      <c r="P398" s="101" t="e">
        <f ca="1">+VLOOKUP($A398,Casalta!$A:$AE,26,0)</f>
        <v>#N/A</v>
      </c>
      <c r="Q398" s="101" t="e">
        <f ca="1">+VLOOKUP($A398,Casalta!$A:$AE,27,0)</f>
        <v>#N/A</v>
      </c>
      <c r="R398" s="98" t="e">
        <f ca="1">+VLOOKUP($A398,Casalta!$A:$AE,28,0)</f>
        <v>#N/A</v>
      </c>
      <c r="S398" s="103" t="e">
        <f ca="1">+VLOOKUP($A398,Casalta!$A:$AE,29,0)</f>
        <v>#N/A</v>
      </c>
      <c r="T398" s="98" t="str">
        <f ca="1">IFERROR(VLOOKUP($A398,Casalta!$A:$AE,31,0),"")</f>
        <v/>
      </c>
      <c r="U398" s="98" t="e">
        <f ca="1">+VLOOKUP(C398,ZAP!A$2:D491,4,0)</f>
        <v>#N/A</v>
      </c>
      <c r="V398" s="103" t="e">
        <f t="shared" ca="1" si="12"/>
        <v>#N/A</v>
      </c>
      <c r="W398" s="103"/>
      <c r="X398" s="97" t="e">
        <f t="shared" ca="1" si="13"/>
        <v>#N/A</v>
      </c>
    </row>
    <row r="399" spans="1:24" x14ac:dyDescent="0.25">
      <c r="A399" s="98">
        <v>394</v>
      </c>
      <c r="B399" s="124">
        <f ca="1">COUNTIF(Casalta!A:A,Rank!A399)</f>
        <v>0</v>
      </c>
      <c r="C399" s="98" t="e">
        <f ca="1">+VLOOKUP($A399,Casalta!A:C,2,0)</f>
        <v>#N/A</v>
      </c>
      <c r="D399" s="99" t="e">
        <f ca="1">+VLOOKUP($A399,Casalta!$A:$AE,3,0)</f>
        <v>#N/A</v>
      </c>
      <c r="E399" s="99" t="e">
        <f ca="1">+VLOOKUP($A399,Casalta!$A:$AE,4,0)</f>
        <v>#N/A</v>
      </c>
      <c r="F399" s="99" t="e">
        <f ca="1">+VLOOKUP($A399,Casalta!$A:$AE,7,0)</f>
        <v>#N/A</v>
      </c>
      <c r="G399" s="99" t="e">
        <f ca="1">+VLOOKUP($A399,Casalta!$A:$AE,6,0)</f>
        <v>#N/A</v>
      </c>
      <c r="H399" s="98" t="e">
        <f ca="1">+VLOOKUP($A399,Casalta!$A:$AE,18,0)</f>
        <v>#N/A</v>
      </c>
      <c r="I399" s="98" t="e">
        <f ca="1">+VLOOKUP($A399,Casalta!$A:$AE,19,0)</f>
        <v>#N/A</v>
      </c>
      <c r="J399" s="98" t="e">
        <f ca="1">+VLOOKUP($A399,Casalta!$A:$AE,20,0)</f>
        <v>#N/A</v>
      </c>
      <c r="K399" s="100" t="e">
        <f ca="1">+VLOOKUP($A399,Casalta!$A:$AE,10,0)</f>
        <v>#N/A</v>
      </c>
      <c r="L399" s="100" t="e">
        <f ca="1">+VLOOKUP($A399,Casalta!$A:$AE,14,0)</f>
        <v>#N/A</v>
      </c>
      <c r="M399" s="98" t="e">
        <f ca="1">+VLOOKUP($A399,Casalta!$A:$AE,9,0)</f>
        <v>#N/A</v>
      </c>
      <c r="N399" s="98" t="e">
        <f ca="1">+VLOOKUP($A399,Casalta!$A:$AE,23,0)</f>
        <v>#N/A</v>
      </c>
      <c r="O399" s="98" t="e">
        <f ca="1">+VLOOKUP($A399,Casalta!$A:$AE,25,0)</f>
        <v>#N/A</v>
      </c>
      <c r="P399" s="101" t="e">
        <f ca="1">+VLOOKUP($A399,Casalta!$A:$AE,26,0)</f>
        <v>#N/A</v>
      </c>
      <c r="Q399" s="101" t="e">
        <f ca="1">+VLOOKUP($A399,Casalta!$A:$AE,27,0)</f>
        <v>#N/A</v>
      </c>
      <c r="R399" s="98" t="e">
        <f ca="1">+VLOOKUP($A399,Casalta!$A:$AE,28,0)</f>
        <v>#N/A</v>
      </c>
      <c r="S399" s="103" t="e">
        <f ca="1">+VLOOKUP($A399,Casalta!$A:$AE,29,0)</f>
        <v>#N/A</v>
      </c>
      <c r="T399" s="98" t="str">
        <f ca="1">IFERROR(VLOOKUP($A399,Casalta!$A:$AE,31,0),"")</f>
        <v/>
      </c>
      <c r="U399" s="98" t="e">
        <f ca="1">+VLOOKUP(C399,ZAP!A$2:D492,4,0)</f>
        <v>#N/A</v>
      </c>
      <c r="V399" s="103" t="e">
        <f t="shared" ca="1" si="12"/>
        <v>#N/A</v>
      </c>
      <c r="W399" s="103"/>
      <c r="X399" s="97" t="e">
        <f t="shared" ca="1" si="13"/>
        <v>#N/A</v>
      </c>
    </row>
    <row r="400" spans="1:24" x14ac:dyDescent="0.25">
      <c r="A400" s="98">
        <v>395</v>
      </c>
      <c r="B400" s="124">
        <f ca="1">COUNTIF(Casalta!A:A,Rank!A400)</f>
        <v>0</v>
      </c>
      <c r="C400" s="98" t="e">
        <f ca="1">+VLOOKUP($A400,Casalta!A:C,2,0)</f>
        <v>#N/A</v>
      </c>
      <c r="D400" s="99" t="e">
        <f ca="1">+VLOOKUP($A400,Casalta!$A:$AE,3,0)</f>
        <v>#N/A</v>
      </c>
      <c r="E400" s="99" t="e">
        <f ca="1">+VLOOKUP($A400,Casalta!$A:$AE,4,0)</f>
        <v>#N/A</v>
      </c>
      <c r="F400" s="99" t="e">
        <f ca="1">+VLOOKUP($A400,Casalta!$A:$AE,7,0)</f>
        <v>#N/A</v>
      </c>
      <c r="G400" s="99" t="e">
        <f ca="1">+VLOOKUP($A400,Casalta!$A:$AE,6,0)</f>
        <v>#N/A</v>
      </c>
      <c r="H400" s="98" t="e">
        <f ca="1">+VLOOKUP($A400,Casalta!$A:$AE,18,0)</f>
        <v>#N/A</v>
      </c>
      <c r="I400" s="98" t="e">
        <f ca="1">+VLOOKUP($A400,Casalta!$A:$AE,19,0)</f>
        <v>#N/A</v>
      </c>
      <c r="J400" s="98" t="e">
        <f ca="1">+VLOOKUP($A400,Casalta!$A:$AE,20,0)</f>
        <v>#N/A</v>
      </c>
      <c r="K400" s="100" t="e">
        <f ca="1">+VLOOKUP($A400,Casalta!$A:$AE,10,0)</f>
        <v>#N/A</v>
      </c>
      <c r="L400" s="100" t="e">
        <f ca="1">+VLOOKUP($A400,Casalta!$A:$AE,14,0)</f>
        <v>#N/A</v>
      </c>
      <c r="M400" s="98" t="e">
        <f ca="1">+VLOOKUP($A400,Casalta!$A:$AE,9,0)</f>
        <v>#N/A</v>
      </c>
      <c r="N400" s="98" t="e">
        <f ca="1">+VLOOKUP($A400,Casalta!$A:$AE,23,0)</f>
        <v>#N/A</v>
      </c>
      <c r="O400" s="98" t="e">
        <f ca="1">+VLOOKUP($A400,Casalta!$A:$AE,25,0)</f>
        <v>#N/A</v>
      </c>
      <c r="P400" s="101" t="e">
        <f ca="1">+VLOOKUP($A400,Casalta!$A:$AE,26,0)</f>
        <v>#N/A</v>
      </c>
      <c r="Q400" s="101" t="e">
        <f ca="1">+VLOOKUP($A400,Casalta!$A:$AE,27,0)</f>
        <v>#N/A</v>
      </c>
      <c r="R400" s="98" t="e">
        <f ca="1">+VLOOKUP($A400,Casalta!$A:$AE,28,0)</f>
        <v>#N/A</v>
      </c>
      <c r="S400" s="103" t="e">
        <f ca="1">+VLOOKUP($A400,Casalta!$A:$AE,29,0)</f>
        <v>#N/A</v>
      </c>
      <c r="T400" s="98" t="str">
        <f ca="1">IFERROR(VLOOKUP($A400,Casalta!$A:$AE,31,0),"")</f>
        <v/>
      </c>
      <c r="U400" s="98" t="e">
        <f ca="1">+VLOOKUP(C400,ZAP!A$2:D493,4,0)</f>
        <v>#N/A</v>
      </c>
      <c r="V400" s="103" t="e">
        <f t="shared" ca="1" si="12"/>
        <v>#N/A</v>
      </c>
      <c r="W400" s="103"/>
      <c r="X400" s="97" t="e">
        <f t="shared" ca="1" si="13"/>
        <v>#N/A</v>
      </c>
    </row>
    <row r="401" spans="1:24" x14ac:dyDescent="0.25">
      <c r="A401" s="98">
        <v>396</v>
      </c>
      <c r="B401" s="124">
        <f ca="1">COUNTIF(Casalta!A:A,Rank!A401)</f>
        <v>0</v>
      </c>
      <c r="C401" s="98" t="e">
        <f ca="1">+VLOOKUP($A401,Casalta!A:C,2,0)</f>
        <v>#N/A</v>
      </c>
      <c r="D401" s="99" t="e">
        <f ca="1">+VLOOKUP($A401,Casalta!$A:$AE,3,0)</f>
        <v>#N/A</v>
      </c>
      <c r="E401" s="99" t="e">
        <f ca="1">+VLOOKUP($A401,Casalta!$A:$AE,4,0)</f>
        <v>#N/A</v>
      </c>
      <c r="F401" s="99" t="e">
        <f ca="1">+VLOOKUP($A401,Casalta!$A:$AE,7,0)</f>
        <v>#N/A</v>
      </c>
      <c r="G401" s="99" t="e">
        <f ca="1">+VLOOKUP($A401,Casalta!$A:$AE,6,0)</f>
        <v>#N/A</v>
      </c>
      <c r="H401" s="98" t="e">
        <f ca="1">+VLOOKUP($A401,Casalta!$A:$AE,18,0)</f>
        <v>#N/A</v>
      </c>
      <c r="I401" s="98" t="e">
        <f ca="1">+VLOOKUP($A401,Casalta!$A:$AE,19,0)</f>
        <v>#N/A</v>
      </c>
      <c r="J401" s="98" t="e">
        <f ca="1">+VLOOKUP($A401,Casalta!$A:$AE,20,0)</f>
        <v>#N/A</v>
      </c>
      <c r="K401" s="100" t="e">
        <f ca="1">+VLOOKUP($A401,Casalta!$A:$AE,10,0)</f>
        <v>#N/A</v>
      </c>
      <c r="L401" s="100" t="e">
        <f ca="1">+VLOOKUP($A401,Casalta!$A:$AE,14,0)</f>
        <v>#N/A</v>
      </c>
      <c r="M401" s="98" t="e">
        <f ca="1">+VLOOKUP($A401,Casalta!$A:$AE,9,0)</f>
        <v>#N/A</v>
      </c>
      <c r="N401" s="98" t="e">
        <f ca="1">+VLOOKUP($A401,Casalta!$A:$AE,23,0)</f>
        <v>#N/A</v>
      </c>
      <c r="O401" s="98" t="e">
        <f ca="1">+VLOOKUP($A401,Casalta!$A:$AE,25,0)</f>
        <v>#N/A</v>
      </c>
      <c r="P401" s="101" t="e">
        <f ca="1">+VLOOKUP($A401,Casalta!$A:$AE,26,0)</f>
        <v>#N/A</v>
      </c>
      <c r="Q401" s="101" t="e">
        <f ca="1">+VLOOKUP($A401,Casalta!$A:$AE,27,0)</f>
        <v>#N/A</v>
      </c>
      <c r="R401" s="98" t="e">
        <f ca="1">+VLOOKUP($A401,Casalta!$A:$AE,28,0)</f>
        <v>#N/A</v>
      </c>
      <c r="S401" s="103" t="e">
        <f ca="1">+VLOOKUP($A401,Casalta!$A:$AE,29,0)</f>
        <v>#N/A</v>
      </c>
      <c r="T401" s="98" t="str">
        <f ca="1">IFERROR(VLOOKUP($A401,Casalta!$A:$AE,31,0),"")</f>
        <v/>
      </c>
      <c r="U401" s="98" t="e">
        <f ca="1">+VLOOKUP(C401,ZAP!A$2:D494,4,0)</f>
        <v>#N/A</v>
      </c>
      <c r="V401" s="103" t="e">
        <f t="shared" ca="1" si="12"/>
        <v>#N/A</v>
      </c>
      <c r="W401" s="103"/>
      <c r="X401" s="97" t="e">
        <f t="shared" ca="1" si="13"/>
        <v>#N/A</v>
      </c>
    </row>
    <row r="402" spans="1:24" x14ac:dyDescent="0.25">
      <c r="A402" s="98">
        <v>397</v>
      </c>
      <c r="B402" s="124">
        <f ca="1">COUNTIF(Casalta!A:A,Rank!A402)</f>
        <v>0</v>
      </c>
      <c r="C402" s="98" t="e">
        <f ca="1">+VLOOKUP($A402,Casalta!A:C,2,0)</f>
        <v>#N/A</v>
      </c>
      <c r="D402" s="99" t="e">
        <f ca="1">+VLOOKUP($A402,Casalta!$A:$AE,3,0)</f>
        <v>#N/A</v>
      </c>
      <c r="E402" s="99" t="e">
        <f ca="1">+VLOOKUP($A402,Casalta!$A:$AE,4,0)</f>
        <v>#N/A</v>
      </c>
      <c r="F402" s="99" t="e">
        <f ca="1">+VLOOKUP($A402,Casalta!$A:$AE,7,0)</f>
        <v>#N/A</v>
      </c>
      <c r="G402" s="99" t="e">
        <f ca="1">+VLOOKUP($A402,Casalta!$A:$AE,6,0)</f>
        <v>#N/A</v>
      </c>
      <c r="H402" s="98" t="e">
        <f ca="1">+VLOOKUP($A402,Casalta!$A:$AE,18,0)</f>
        <v>#N/A</v>
      </c>
      <c r="I402" s="98" t="e">
        <f ca="1">+VLOOKUP($A402,Casalta!$A:$AE,19,0)</f>
        <v>#N/A</v>
      </c>
      <c r="J402" s="98" t="e">
        <f ca="1">+VLOOKUP($A402,Casalta!$A:$AE,20,0)</f>
        <v>#N/A</v>
      </c>
      <c r="K402" s="100" t="e">
        <f ca="1">+VLOOKUP($A402,Casalta!$A:$AE,10,0)</f>
        <v>#N/A</v>
      </c>
      <c r="L402" s="100" t="e">
        <f ca="1">+VLOOKUP($A402,Casalta!$A:$AE,14,0)</f>
        <v>#N/A</v>
      </c>
      <c r="M402" s="98" t="e">
        <f ca="1">+VLOOKUP($A402,Casalta!$A:$AE,9,0)</f>
        <v>#N/A</v>
      </c>
      <c r="N402" s="98" t="e">
        <f ca="1">+VLOOKUP($A402,Casalta!$A:$AE,23,0)</f>
        <v>#N/A</v>
      </c>
      <c r="O402" s="98" t="e">
        <f ca="1">+VLOOKUP($A402,Casalta!$A:$AE,25,0)</f>
        <v>#N/A</v>
      </c>
      <c r="P402" s="101" t="e">
        <f ca="1">+VLOOKUP($A402,Casalta!$A:$AE,26,0)</f>
        <v>#N/A</v>
      </c>
      <c r="Q402" s="101" t="e">
        <f ca="1">+VLOOKUP($A402,Casalta!$A:$AE,27,0)</f>
        <v>#N/A</v>
      </c>
      <c r="R402" s="98" t="e">
        <f ca="1">+VLOOKUP($A402,Casalta!$A:$AE,28,0)</f>
        <v>#N/A</v>
      </c>
      <c r="S402" s="103" t="e">
        <f ca="1">+VLOOKUP($A402,Casalta!$A:$AE,29,0)</f>
        <v>#N/A</v>
      </c>
      <c r="T402" s="98" t="str">
        <f ca="1">IFERROR(VLOOKUP($A402,Casalta!$A:$AE,31,0),"")</f>
        <v/>
      </c>
      <c r="U402" s="98" t="e">
        <f ca="1">+VLOOKUP(C402,ZAP!A$2:D495,4,0)</f>
        <v>#N/A</v>
      </c>
      <c r="V402" s="103" t="e">
        <f t="shared" ca="1" si="12"/>
        <v>#N/A</v>
      </c>
      <c r="W402" s="103"/>
      <c r="X402" s="97" t="e">
        <f t="shared" ca="1" si="13"/>
        <v>#N/A</v>
      </c>
    </row>
    <row r="403" spans="1:24" x14ac:dyDescent="0.25">
      <c r="A403" s="98">
        <v>398</v>
      </c>
      <c r="B403" s="124">
        <f ca="1">COUNTIF(Casalta!A:A,Rank!A403)</f>
        <v>0</v>
      </c>
      <c r="C403" s="98" t="e">
        <f ca="1">+VLOOKUP($A403,Casalta!A:C,2,0)</f>
        <v>#N/A</v>
      </c>
      <c r="D403" s="99" t="e">
        <f ca="1">+VLOOKUP($A403,Casalta!$A:$AE,3,0)</f>
        <v>#N/A</v>
      </c>
      <c r="E403" s="99" t="e">
        <f ca="1">+VLOOKUP($A403,Casalta!$A:$AE,4,0)</f>
        <v>#N/A</v>
      </c>
      <c r="F403" s="99" t="e">
        <f ca="1">+VLOOKUP($A403,Casalta!$A:$AE,7,0)</f>
        <v>#N/A</v>
      </c>
      <c r="G403" s="99" t="e">
        <f ca="1">+VLOOKUP($A403,Casalta!$A:$AE,6,0)</f>
        <v>#N/A</v>
      </c>
      <c r="H403" s="98" t="e">
        <f ca="1">+VLOOKUP($A403,Casalta!$A:$AE,18,0)</f>
        <v>#N/A</v>
      </c>
      <c r="I403" s="98" t="e">
        <f ca="1">+VLOOKUP($A403,Casalta!$A:$AE,19,0)</f>
        <v>#N/A</v>
      </c>
      <c r="J403" s="98" t="e">
        <f ca="1">+VLOOKUP($A403,Casalta!$A:$AE,20,0)</f>
        <v>#N/A</v>
      </c>
      <c r="K403" s="100" t="e">
        <f ca="1">+VLOOKUP($A403,Casalta!$A:$AE,10,0)</f>
        <v>#N/A</v>
      </c>
      <c r="L403" s="100" t="e">
        <f ca="1">+VLOOKUP($A403,Casalta!$A:$AE,14,0)</f>
        <v>#N/A</v>
      </c>
      <c r="M403" s="98" t="e">
        <f ca="1">+VLOOKUP($A403,Casalta!$A:$AE,9,0)</f>
        <v>#N/A</v>
      </c>
      <c r="N403" s="98" t="e">
        <f ca="1">+VLOOKUP($A403,Casalta!$A:$AE,23,0)</f>
        <v>#N/A</v>
      </c>
      <c r="O403" s="98" t="e">
        <f ca="1">+VLOOKUP($A403,Casalta!$A:$AE,25,0)</f>
        <v>#N/A</v>
      </c>
      <c r="P403" s="101" t="e">
        <f ca="1">+VLOOKUP($A403,Casalta!$A:$AE,26,0)</f>
        <v>#N/A</v>
      </c>
      <c r="Q403" s="101" t="e">
        <f ca="1">+VLOOKUP($A403,Casalta!$A:$AE,27,0)</f>
        <v>#N/A</v>
      </c>
      <c r="R403" s="98" t="e">
        <f ca="1">+VLOOKUP($A403,Casalta!$A:$AE,28,0)</f>
        <v>#N/A</v>
      </c>
      <c r="S403" s="103" t="e">
        <f ca="1">+VLOOKUP($A403,Casalta!$A:$AE,29,0)</f>
        <v>#N/A</v>
      </c>
      <c r="T403" s="98" t="str">
        <f ca="1">IFERROR(VLOOKUP($A403,Casalta!$A:$AE,31,0),"")</f>
        <v/>
      </c>
      <c r="U403" s="98" t="e">
        <f ca="1">+VLOOKUP(C403,ZAP!A$2:D496,4,0)</f>
        <v>#N/A</v>
      </c>
      <c r="V403" s="103" t="e">
        <f t="shared" ca="1" si="12"/>
        <v>#N/A</v>
      </c>
      <c r="W403" s="103"/>
      <c r="X403" s="97" t="e">
        <f t="shared" ca="1" si="13"/>
        <v>#N/A</v>
      </c>
    </row>
    <row r="404" spans="1:24" x14ac:dyDescent="0.25">
      <c r="A404" s="98">
        <v>399</v>
      </c>
      <c r="B404" s="124">
        <f ca="1">COUNTIF(Casalta!A:A,Rank!A404)</f>
        <v>0</v>
      </c>
      <c r="C404" s="98" t="e">
        <f ca="1">+VLOOKUP($A404,Casalta!A:C,2,0)</f>
        <v>#N/A</v>
      </c>
      <c r="D404" s="99" t="e">
        <f ca="1">+VLOOKUP($A404,Casalta!$A:$AE,3,0)</f>
        <v>#N/A</v>
      </c>
      <c r="E404" s="99" t="e">
        <f ca="1">+VLOOKUP($A404,Casalta!$A:$AE,4,0)</f>
        <v>#N/A</v>
      </c>
      <c r="F404" s="99" t="e">
        <f ca="1">+VLOOKUP($A404,Casalta!$A:$AE,7,0)</f>
        <v>#N/A</v>
      </c>
      <c r="G404" s="99" t="e">
        <f ca="1">+VLOOKUP($A404,Casalta!$A:$AE,6,0)</f>
        <v>#N/A</v>
      </c>
      <c r="H404" s="98" t="e">
        <f ca="1">+VLOOKUP($A404,Casalta!$A:$AE,18,0)</f>
        <v>#N/A</v>
      </c>
      <c r="I404" s="98" t="e">
        <f ca="1">+VLOOKUP($A404,Casalta!$A:$AE,19,0)</f>
        <v>#N/A</v>
      </c>
      <c r="J404" s="98" t="e">
        <f ca="1">+VLOOKUP($A404,Casalta!$A:$AE,20,0)</f>
        <v>#N/A</v>
      </c>
      <c r="K404" s="100" t="e">
        <f ca="1">+VLOOKUP($A404,Casalta!$A:$AE,10,0)</f>
        <v>#N/A</v>
      </c>
      <c r="L404" s="100" t="e">
        <f ca="1">+VLOOKUP($A404,Casalta!$A:$AE,14,0)</f>
        <v>#N/A</v>
      </c>
      <c r="M404" s="98" t="e">
        <f ca="1">+VLOOKUP($A404,Casalta!$A:$AE,9,0)</f>
        <v>#N/A</v>
      </c>
      <c r="N404" s="98" t="e">
        <f ca="1">+VLOOKUP($A404,Casalta!$A:$AE,23,0)</f>
        <v>#N/A</v>
      </c>
      <c r="O404" s="98" t="e">
        <f ca="1">+VLOOKUP($A404,Casalta!$A:$AE,25,0)</f>
        <v>#N/A</v>
      </c>
      <c r="P404" s="101" t="e">
        <f ca="1">+VLOOKUP($A404,Casalta!$A:$AE,26,0)</f>
        <v>#N/A</v>
      </c>
      <c r="Q404" s="101" t="e">
        <f ca="1">+VLOOKUP($A404,Casalta!$A:$AE,27,0)</f>
        <v>#N/A</v>
      </c>
      <c r="R404" s="98" t="e">
        <f ca="1">+VLOOKUP($A404,Casalta!$A:$AE,28,0)</f>
        <v>#N/A</v>
      </c>
      <c r="S404" s="103" t="e">
        <f ca="1">+VLOOKUP($A404,Casalta!$A:$AE,29,0)</f>
        <v>#N/A</v>
      </c>
      <c r="T404" s="98" t="str">
        <f ca="1">IFERROR(VLOOKUP($A404,Casalta!$A:$AE,31,0),"")</f>
        <v/>
      </c>
      <c r="U404" s="98" t="e">
        <f ca="1">+VLOOKUP(C404,ZAP!A$2:D497,4,0)</f>
        <v>#N/A</v>
      </c>
      <c r="V404" s="103" t="e">
        <f t="shared" ca="1" si="12"/>
        <v>#N/A</v>
      </c>
      <c r="W404" s="103"/>
      <c r="X404" s="97" t="e">
        <f t="shared" ca="1" si="13"/>
        <v>#N/A</v>
      </c>
    </row>
    <row r="405" spans="1:24" x14ac:dyDescent="0.25">
      <c r="A405" s="98">
        <v>400</v>
      </c>
      <c r="B405" s="124">
        <f ca="1">COUNTIF(Casalta!A:A,Rank!A405)</f>
        <v>0</v>
      </c>
      <c r="C405" s="98" t="e">
        <f ca="1">+VLOOKUP($A405,Casalta!A:C,2,0)</f>
        <v>#N/A</v>
      </c>
      <c r="D405" s="99" t="e">
        <f ca="1">+VLOOKUP($A405,Casalta!$A:$AE,3,0)</f>
        <v>#N/A</v>
      </c>
      <c r="E405" s="99" t="e">
        <f ca="1">+VLOOKUP($A405,Casalta!$A:$AE,4,0)</f>
        <v>#N/A</v>
      </c>
      <c r="F405" s="99" t="e">
        <f ca="1">+VLOOKUP($A405,Casalta!$A:$AE,7,0)</f>
        <v>#N/A</v>
      </c>
      <c r="G405" s="99" t="e">
        <f ca="1">+VLOOKUP($A405,Casalta!$A:$AE,6,0)</f>
        <v>#N/A</v>
      </c>
      <c r="H405" s="98" t="e">
        <f ca="1">+VLOOKUP($A405,Casalta!$A:$AE,18,0)</f>
        <v>#N/A</v>
      </c>
      <c r="I405" s="98" t="e">
        <f ca="1">+VLOOKUP($A405,Casalta!$A:$AE,19,0)</f>
        <v>#N/A</v>
      </c>
      <c r="J405" s="98" t="e">
        <f ca="1">+VLOOKUP($A405,Casalta!$A:$AE,20,0)</f>
        <v>#N/A</v>
      </c>
      <c r="K405" s="100" t="e">
        <f ca="1">+VLOOKUP($A405,Casalta!$A:$AE,10,0)</f>
        <v>#N/A</v>
      </c>
      <c r="L405" s="100" t="e">
        <f ca="1">+VLOOKUP($A405,Casalta!$A:$AE,14,0)</f>
        <v>#N/A</v>
      </c>
      <c r="M405" s="98" t="e">
        <f ca="1">+VLOOKUP($A405,Casalta!$A:$AE,9,0)</f>
        <v>#N/A</v>
      </c>
      <c r="N405" s="98" t="e">
        <f ca="1">+VLOOKUP($A405,Casalta!$A:$AE,23,0)</f>
        <v>#N/A</v>
      </c>
      <c r="O405" s="98" t="e">
        <f ca="1">+VLOOKUP($A405,Casalta!$A:$AE,25,0)</f>
        <v>#N/A</v>
      </c>
      <c r="P405" s="101" t="e">
        <f ca="1">+VLOOKUP($A405,Casalta!$A:$AE,26,0)</f>
        <v>#N/A</v>
      </c>
      <c r="Q405" s="101" t="e">
        <f ca="1">+VLOOKUP($A405,Casalta!$A:$AE,27,0)</f>
        <v>#N/A</v>
      </c>
      <c r="R405" s="98" t="e">
        <f ca="1">+VLOOKUP($A405,Casalta!$A:$AE,28,0)</f>
        <v>#N/A</v>
      </c>
      <c r="S405" s="103" t="e">
        <f ca="1">+VLOOKUP($A405,Casalta!$A:$AE,29,0)</f>
        <v>#N/A</v>
      </c>
      <c r="T405" s="98" t="str">
        <f ca="1">IFERROR(VLOOKUP($A405,Casalta!$A:$AE,31,0),"")</f>
        <v/>
      </c>
      <c r="U405" s="98" t="e">
        <f ca="1">+VLOOKUP(C405,ZAP!A$2:D498,4,0)</f>
        <v>#N/A</v>
      </c>
      <c r="V405" s="103" t="e">
        <f t="shared" ca="1" si="12"/>
        <v>#N/A</v>
      </c>
      <c r="W405" s="103"/>
      <c r="X405" s="97" t="e">
        <f t="shared" ca="1" si="13"/>
        <v>#N/A</v>
      </c>
    </row>
    <row r="406" spans="1:24" x14ac:dyDescent="0.25">
      <c r="A406" s="98">
        <v>401</v>
      </c>
      <c r="B406" s="124">
        <f ca="1">COUNTIF(Casalta!A:A,Rank!A406)</f>
        <v>0</v>
      </c>
      <c r="C406" s="3" t="e">
        <f ca="1">+VLOOKUP(A406,Casalta!A:C,2,0)</f>
        <v>#N/A</v>
      </c>
      <c r="Q406" s="117"/>
      <c r="U406" s="98" t="e">
        <f ca="1">+VLOOKUP(C406,ZAP!A$2:D499,4,0)</f>
        <v>#N/A</v>
      </c>
      <c r="V406" s="103">
        <f t="shared" ca="1" si="12"/>
        <v>0</v>
      </c>
      <c r="W406" s="103"/>
      <c r="X406" s="97" t="e">
        <f t="shared" ca="1" si="13"/>
        <v>#N/A</v>
      </c>
    </row>
    <row r="407" spans="1:24" x14ac:dyDescent="0.25">
      <c r="A407" s="98">
        <v>402</v>
      </c>
      <c r="B407" s="124">
        <f ca="1">COUNTIF(Casalta!A:A,Rank!A407)</f>
        <v>0</v>
      </c>
      <c r="C407" s="3" t="e">
        <f ca="1">+VLOOKUP(A407,Casalta!A:C,2,0)</f>
        <v>#N/A</v>
      </c>
      <c r="Q407" s="117"/>
      <c r="U407" s="98" t="e">
        <f ca="1">+VLOOKUP(C407,ZAP!A$2:D500,4,0)</f>
        <v>#N/A</v>
      </c>
      <c r="V407" s="103">
        <f t="shared" ca="1" si="12"/>
        <v>0</v>
      </c>
      <c r="W407" s="103"/>
      <c r="X407" s="97" t="e">
        <f t="shared" ca="1" si="13"/>
        <v>#N/A</v>
      </c>
    </row>
    <row r="408" spans="1:24" x14ac:dyDescent="0.25">
      <c r="A408" s="98">
        <v>403</v>
      </c>
      <c r="B408" s="124">
        <f ca="1">COUNTIF(Casalta!A:A,Rank!A408)</f>
        <v>0</v>
      </c>
      <c r="C408" s="3" t="e">
        <f ca="1">+VLOOKUP(A408,Casalta!A:C,2,0)</f>
        <v>#N/A</v>
      </c>
      <c r="Q408" s="117"/>
      <c r="U408" s="98" t="e">
        <f ca="1">+VLOOKUP(C408,ZAP!A$2:D501,4,0)</f>
        <v>#N/A</v>
      </c>
      <c r="V408" s="103">
        <f t="shared" ca="1" si="12"/>
        <v>0</v>
      </c>
      <c r="W408" s="103"/>
      <c r="X408" s="97" t="e">
        <f t="shared" ca="1" si="13"/>
        <v>#N/A</v>
      </c>
    </row>
    <row r="409" spans="1:24" x14ac:dyDescent="0.25">
      <c r="A409" s="98">
        <v>404</v>
      </c>
      <c r="B409" s="124">
        <f ca="1">COUNTIF(Casalta!A:A,Rank!A409)</f>
        <v>0</v>
      </c>
      <c r="C409" s="3" t="e">
        <f ca="1">+VLOOKUP(A409,Casalta!A:C,2,0)</f>
        <v>#N/A</v>
      </c>
      <c r="Q409" s="117"/>
      <c r="U409" s="98" t="e">
        <f ca="1">+VLOOKUP(C409,ZAP!A$2:D502,4,0)</f>
        <v>#N/A</v>
      </c>
      <c r="V409" s="103">
        <f t="shared" ca="1" si="12"/>
        <v>0</v>
      </c>
      <c r="W409" s="103"/>
      <c r="X409" s="97" t="e">
        <f t="shared" ca="1" si="13"/>
        <v>#N/A</v>
      </c>
    </row>
    <row r="410" spans="1:24" x14ac:dyDescent="0.25">
      <c r="A410" s="98">
        <v>405</v>
      </c>
      <c r="B410" s="124">
        <f ca="1">COUNTIF(Casalta!A:A,Rank!A410)</f>
        <v>0</v>
      </c>
      <c r="C410" s="3" t="e">
        <f ca="1">+VLOOKUP(A410,Casalta!A:C,2,0)</f>
        <v>#N/A</v>
      </c>
      <c r="Q410" s="117"/>
      <c r="U410" s="98" t="e">
        <f ca="1">+VLOOKUP(C410,ZAP!A$2:D503,4,0)</f>
        <v>#N/A</v>
      </c>
      <c r="V410" s="103">
        <f t="shared" ca="1" si="12"/>
        <v>0</v>
      </c>
      <c r="W410" s="103"/>
      <c r="X410" s="97" t="e">
        <f t="shared" ca="1" si="13"/>
        <v>#N/A</v>
      </c>
    </row>
    <row r="411" spans="1:24" x14ac:dyDescent="0.25">
      <c r="A411" s="98">
        <v>406</v>
      </c>
      <c r="B411" s="124">
        <f ca="1">COUNTIF(Casalta!A:A,Rank!A411)</f>
        <v>0</v>
      </c>
      <c r="C411" s="3" t="e">
        <f ca="1">+VLOOKUP(A411,Casalta!A:C,2,0)</f>
        <v>#N/A</v>
      </c>
      <c r="Q411" s="117"/>
      <c r="U411" s="98" t="e">
        <f ca="1">+VLOOKUP(C411,ZAP!A$2:D504,4,0)</f>
        <v>#N/A</v>
      </c>
      <c r="V411" s="103">
        <f t="shared" ca="1" si="12"/>
        <v>0</v>
      </c>
      <c r="W411" s="103"/>
      <c r="X411" s="97" t="e">
        <f t="shared" ca="1" si="13"/>
        <v>#N/A</v>
      </c>
    </row>
    <row r="412" spans="1:24" x14ac:dyDescent="0.25">
      <c r="A412" s="98">
        <v>407</v>
      </c>
      <c r="B412" s="124">
        <f ca="1">COUNTIF(Casalta!A:A,Rank!A412)</f>
        <v>0</v>
      </c>
      <c r="C412" s="3" t="e">
        <f ca="1">+VLOOKUP(A412,Casalta!A:C,2,0)</f>
        <v>#N/A</v>
      </c>
      <c r="Q412" s="117"/>
      <c r="U412" s="98" t="e">
        <f ca="1">+VLOOKUP(C412,ZAP!A$2:D505,4,0)</f>
        <v>#N/A</v>
      </c>
      <c r="V412" s="103">
        <f t="shared" ca="1" si="12"/>
        <v>0</v>
      </c>
      <c r="W412" s="103"/>
      <c r="X412" s="97" t="e">
        <f t="shared" ca="1" si="13"/>
        <v>#N/A</v>
      </c>
    </row>
    <row r="413" spans="1:24" x14ac:dyDescent="0.25">
      <c r="A413" s="98">
        <v>408</v>
      </c>
      <c r="B413" s="124">
        <f ca="1">COUNTIF(Casalta!A:A,Rank!A413)</f>
        <v>0</v>
      </c>
      <c r="C413" s="3" t="e">
        <f ca="1">+VLOOKUP(A413,Casalta!A:C,2,0)</f>
        <v>#N/A</v>
      </c>
      <c r="Q413" s="117"/>
      <c r="U413" s="98" t="e">
        <f ca="1">+VLOOKUP(C413,ZAP!A$2:D506,4,0)</f>
        <v>#N/A</v>
      </c>
      <c r="V413" s="103">
        <f t="shared" ca="1" si="12"/>
        <v>0</v>
      </c>
      <c r="W413" s="103"/>
      <c r="X413" s="97" t="e">
        <f t="shared" ca="1" si="13"/>
        <v>#N/A</v>
      </c>
    </row>
    <row r="414" spans="1:24" x14ac:dyDescent="0.25">
      <c r="A414" s="98">
        <v>409</v>
      </c>
      <c r="B414" s="124">
        <f ca="1">COUNTIF(Casalta!A:A,Rank!A414)</f>
        <v>0</v>
      </c>
      <c r="C414" s="3" t="e">
        <f ca="1">+VLOOKUP(A414,Casalta!A:C,2,0)</f>
        <v>#N/A</v>
      </c>
      <c r="Q414" s="117"/>
      <c r="U414" s="98" t="e">
        <f ca="1">+VLOOKUP(C414,ZAP!A$2:D507,4,0)</f>
        <v>#N/A</v>
      </c>
      <c r="V414" s="103">
        <f t="shared" ca="1" si="12"/>
        <v>0</v>
      </c>
      <c r="W414" s="103"/>
      <c r="X414" s="97" t="e">
        <f t="shared" ca="1" si="13"/>
        <v>#N/A</v>
      </c>
    </row>
    <row r="415" spans="1:24" x14ac:dyDescent="0.25">
      <c r="A415" s="98">
        <v>410</v>
      </c>
      <c r="B415" s="124">
        <f ca="1">COUNTIF(Casalta!A:A,Rank!A415)</f>
        <v>0</v>
      </c>
      <c r="C415" s="3" t="e">
        <f ca="1">+VLOOKUP(A415,Casalta!A:C,2,0)</f>
        <v>#N/A</v>
      </c>
      <c r="Q415" s="117"/>
      <c r="U415" s="98" t="e">
        <f ca="1">+VLOOKUP(C415,ZAP!A$2:D508,4,0)</f>
        <v>#N/A</v>
      </c>
      <c r="V415" s="103">
        <f t="shared" ca="1" si="12"/>
        <v>0</v>
      </c>
      <c r="W415" s="103"/>
      <c r="X415" s="97" t="e">
        <f t="shared" ca="1" si="13"/>
        <v>#N/A</v>
      </c>
    </row>
    <row r="416" spans="1:24" x14ac:dyDescent="0.25">
      <c r="A416" s="98">
        <v>411</v>
      </c>
      <c r="B416" s="124">
        <f ca="1">COUNTIF(Casalta!A:A,Rank!A416)</f>
        <v>0</v>
      </c>
      <c r="C416" s="3" t="e">
        <f ca="1">+VLOOKUP(A416,Casalta!A:C,2,0)</f>
        <v>#N/A</v>
      </c>
      <c r="Q416" s="117"/>
      <c r="U416" s="98" t="e">
        <f ca="1">+VLOOKUP(C416,ZAP!A$2:D509,4,0)</f>
        <v>#N/A</v>
      </c>
      <c r="V416" s="103">
        <f t="shared" ca="1" si="12"/>
        <v>0</v>
      </c>
      <c r="W416" s="103"/>
      <c r="X416" s="97" t="e">
        <f t="shared" ca="1" si="13"/>
        <v>#N/A</v>
      </c>
    </row>
    <row r="417" spans="1:24" x14ac:dyDescent="0.25">
      <c r="A417" s="98">
        <v>412</v>
      </c>
      <c r="B417" s="124">
        <f ca="1">COUNTIF(Casalta!A:A,Rank!A417)</f>
        <v>0</v>
      </c>
      <c r="C417" s="3" t="e">
        <f ca="1">+VLOOKUP(A417,Casalta!A:C,2,0)</f>
        <v>#N/A</v>
      </c>
      <c r="Q417" s="117"/>
      <c r="U417" s="98" t="e">
        <f ca="1">+VLOOKUP(C417,ZAP!A$2:D510,4,0)</f>
        <v>#N/A</v>
      </c>
      <c r="V417" s="103">
        <f t="shared" ca="1" si="12"/>
        <v>0</v>
      </c>
      <c r="W417" s="103"/>
      <c r="X417" s="97" t="e">
        <f t="shared" ca="1" si="13"/>
        <v>#N/A</v>
      </c>
    </row>
    <row r="418" spans="1:24" x14ac:dyDescent="0.25">
      <c r="A418" s="98">
        <v>413</v>
      </c>
      <c r="B418" s="124">
        <f ca="1">COUNTIF(Casalta!A:A,Rank!A418)</f>
        <v>0</v>
      </c>
      <c r="C418" s="3" t="e">
        <f ca="1">+VLOOKUP(A418,Casalta!A:C,2,0)</f>
        <v>#N/A</v>
      </c>
      <c r="Q418" s="117"/>
      <c r="U418" s="98" t="e">
        <f ca="1">+VLOOKUP(C418,ZAP!A$2:D511,4,0)</f>
        <v>#N/A</v>
      </c>
      <c r="V418" s="103">
        <f t="shared" ca="1" si="12"/>
        <v>0</v>
      </c>
      <c r="W418" s="103"/>
      <c r="X418" s="97" t="e">
        <f t="shared" ca="1" si="13"/>
        <v>#N/A</v>
      </c>
    </row>
    <row r="419" spans="1:24" x14ac:dyDescent="0.25">
      <c r="A419" s="98">
        <v>414</v>
      </c>
      <c r="B419" s="124">
        <f ca="1">COUNTIF(Casalta!A:A,Rank!A419)</f>
        <v>0</v>
      </c>
      <c r="C419" s="3" t="e">
        <f ca="1">+VLOOKUP(A419,Casalta!A:C,2,0)</f>
        <v>#N/A</v>
      </c>
      <c r="Q419" s="117"/>
      <c r="U419" s="98" t="e">
        <f ca="1">+VLOOKUP(C419,ZAP!A$2:D512,4,0)</f>
        <v>#N/A</v>
      </c>
      <c r="V419" s="103">
        <f t="shared" ca="1" si="12"/>
        <v>0</v>
      </c>
      <c r="W419" s="103"/>
      <c r="X419" s="97" t="e">
        <f t="shared" ca="1" si="13"/>
        <v>#N/A</v>
      </c>
    </row>
    <row r="420" spans="1:24" x14ac:dyDescent="0.25">
      <c r="A420" s="98">
        <v>415</v>
      </c>
      <c r="B420" s="124">
        <f ca="1">COUNTIF(Casalta!A:A,Rank!A420)</f>
        <v>0</v>
      </c>
      <c r="C420" s="3" t="e">
        <f ca="1">+VLOOKUP(A420,Casalta!A:C,2,0)</f>
        <v>#N/A</v>
      </c>
      <c r="Q420" s="117"/>
      <c r="U420" s="98" t="e">
        <f ca="1">+VLOOKUP(C420,ZAP!A$2:D513,4,0)</f>
        <v>#N/A</v>
      </c>
      <c r="V420" s="103">
        <f t="shared" ca="1" si="12"/>
        <v>0</v>
      </c>
      <c r="W420" s="103"/>
      <c r="X420" s="97" t="e">
        <f t="shared" ca="1" si="13"/>
        <v>#N/A</v>
      </c>
    </row>
    <row r="421" spans="1:24" x14ac:dyDescent="0.25">
      <c r="A421" s="98">
        <v>416</v>
      </c>
      <c r="B421" s="124">
        <f ca="1">COUNTIF(Casalta!A:A,Rank!A421)</f>
        <v>0</v>
      </c>
      <c r="C421" s="3" t="e">
        <f ca="1">+VLOOKUP(A421,Casalta!A:C,2,0)</f>
        <v>#N/A</v>
      </c>
      <c r="Q421" s="117"/>
      <c r="U421" s="98" t="e">
        <f ca="1">+VLOOKUP(C421,ZAP!A$2:D514,4,0)</f>
        <v>#N/A</v>
      </c>
      <c r="V421" s="103">
        <f t="shared" ca="1" si="12"/>
        <v>0</v>
      </c>
      <c r="W421" s="103"/>
      <c r="X421" s="97" t="e">
        <f t="shared" ca="1" si="13"/>
        <v>#N/A</v>
      </c>
    </row>
    <row r="422" spans="1:24" x14ac:dyDescent="0.25">
      <c r="A422" s="98">
        <v>417</v>
      </c>
      <c r="B422" s="124">
        <f ca="1">COUNTIF(Casalta!A:A,Rank!A422)</f>
        <v>0</v>
      </c>
      <c r="C422" s="3" t="e">
        <f ca="1">+VLOOKUP(A422,Casalta!A:C,2,0)</f>
        <v>#N/A</v>
      </c>
      <c r="Q422" s="117"/>
      <c r="U422" s="98" t="e">
        <f ca="1">+VLOOKUP(C422,ZAP!A$2:D515,4,0)</f>
        <v>#N/A</v>
      </c>
      <c r="V422" s="103">
        <f t="shared" ca="1" si="12"/>
        <v>0</v>
      </c>
      <c r="W422" s="103"/>
      <c r="X422" s="97" t="e">
        <f t="shared" ca="1" si="13"/>
        <v>#N/A</v>
      </c>
    </row>
    <row r="423" spans="1:24" x14ac:dyDescent="0.25">
      <c r="A423" s="98">
        <v>418</v>
      </c>
      <c r="B423" s="124">
        <f ca="1">COUNTIF(Casalta!A:A,Rank!A423)</f>
        <v>0</v>
      </c>
      <c r="C423" s="3" t="e">
        <f ca="1">+VLOOKUP(A423,Casalta!A:C,2,0)</f>
        <v>#N/A</v>
      </c>
      <c r="Q423" s="117"/>
      <c r="U423" s="98" t="e">
        <f ca="1">+VLOOKUP(C423,ZAP!A$2:D516,4,0)</f>
        <v>#N/A</v>
      </c>
      <c r="V423" s="103">
        <f t="shared" ca="1" si="12"/>
        <v>0</v>
      </c>
      <c r="W423" s="103"/>
      <c r="X423" s="97" t="e">
        <f t="shared" ca="1" si="13"/>
        <v>#N/A</v>
      </c>
    </row>
    <row r="424" spans="1:24" x14ac:dyDescent="0.25">
      <c r="A424" s="98">
        <v>419</v>
      </c>
      <c r="B424" s="124">
        <f ca="1">COUNTIF(Casalta!A:A,Rank!A424)</f>
        <v>0</v>
      </c>
      <c r="C424" s="3" t="e">
        <f ca="1">+VLOOKUP(A424,Casalta!A:C,2,0)</f>
        <v>#N/A</v>
      </c>
      <c r="Q424" s="117"/>
      <c r="U424" s="98" t="e">
        <f ca="1">+VLOOKUP(C424,ZAP!A$2:D517,4,0)</f>
        <v>#N/A</v>
      </c>
      <c r="V424" s="103">
        <f t="shared" ca="1" si="12"/>
        <v>0</v>
      </c>
      <c r="W424" s="103"/>
      <c r="X424" s="97" t="e">
        <f t="shared" ca="1" si="13"/>
        <v>#N/A</v>
      </c>
    </row>
    <row r="425" spans="1:24" x14ac:dyDescent="0.25">
      <c r="A425" s="98">
        <v>420</v>
      </c>
      <c r="B425" s="124">
        <f ca="1">COUNTIF(Casalta!A:A,Rank!A425)</f>
        <v>0</v>
      </c>
      <c r="C425" s="3" t="e">
        <f ca="1">+VLOOKUP(A425,Casalta!A:C,2,0)</f>
        <v>#N/A</v>
      </c>
      <c r="Q425" s="117"/>
      <c r="U425" s="98" t="e">
        <f ca="1">+VLOOKUP(C425,ZAP!A$2:D518,4,0)</f>
        <v>#N/A</v>
      </c>
      <c r="V425" s="103">
        <f t="shared" ca="1" si="12"/>
        <v>0</v>
      </c>
      <c r="W425" s="103"/>
      <c r="X425" s="97" t="e">
        <f t="shared" ca="1" si="13"/>
        <v>#N/A</v>
      </c>
    </row>
    <row r="426" spans="1:24" x14ac:dyDescent="0.25">
      <c r="A426" s="98">
        <v>421</v>
      </c>
      <c r="B426" s="124">
        <f ca="1">COUNTIF(Casalta!A:A,Rank!A426)</f>
        <v>0</v>
      </c>
      <c r="C426" s="3" t="e">
        <f ca="1">+VLOOKUP(A426,Casalta!A:C,2,0)</f>
        <v>#N/A</v>
      </c>
      <c r="Q426" s="117"/>
      <c r="U426" s="98" t="e">
        <f ca="1">+VLOOKUP(C426,ZAP!A$2:D519,4,0)</f>
        <v>#N/A</v>
      </c>
      <c r="V426" s="103">
        <f t="shared" ca="1" si="12"/>
        <v>0</v>
      </c>
      <c r="W426" s="103"/>
      <c r="X426" s="97" t="e">
        <f t="shared" ca="1" si="13"/>
        <v>#N/A</v>
      </c>
    </row>
    <row r="427" spans="1:24" x14ac:dyDescent="0.25">
      <c r="A427" s="98">
        <v>422</v>
      </c>
      <c r="B427" s="124">
        <f ca="1">COUNTIF(Casalta!A:A,Rank!A427)</f>
        <v>0</v>
      </c>
      <c r="C427" s="3" t="e">
        <f ca="1">+VLOOKUP(A427,Casalta!A:C,2,0)</f>
        <v>#N/A</v>
      </c>
      <c r="Q427" s="117"/>
      <c r="U427" s="98" t="e">
        <f ca="1">+VLOOKUP(C427,ZAP!A$2:D520,4,0)</f>
        <v>#N/A</v>
      </c>
      <c r="V427" s="103">
        <f t="shared" ca="1" si="12"/>
        <v>0</v>
      </c>
      <c r="W427" s="103"/>
      <c r="X427" s="97" t="e">
        <f t="shared" ca="1" si="13"/>
        <v>#N/A</v>
      </c>
    </row>
    <row r="428" spans="1:24" x14ac:dyDescent="0.25">
      <c r="A428" s="98">
        <v>423</v>
      </c>
      <c r="B428" s="124">
        <f ca="1">COUNTIF(Casalta!A:A,Rank!A428)</f>
        <v>0</v>
      </c>
      <c r="C428" s="3" t="e">
        <f ca="1">+VLOOKUP(A428,Casalta!A:C,2,0)</f>
        <v>#N/A</v>
      </c>
      <c r="Q428" s="117"/>
      <c r="U428" s="98" t="e">
        <f ca="1">+VLOOKUP(C428,ZAP!A$2:D521,4,0)</f>
        <v>#N/A</v>
      </c>
      <c r="V428" s="103">
        <f t="shared" ca="1" si="12"/>
        <v>0</v>
      </c>
      <c r="W428" s="103"/>
      <c r="X428" s="97" t="e">
        <f t="shared" ca="1" si="13"/>
        <v>#N/A</v>
      </c>
    </row>
    <row r="429" spans="1:24" x14ac:dyDescent="0.25">
      <c r="A429" s="98">
        <v>424</v>
      </c>
      <c r="B429" s="124">
        <f ca="1">COUNTIF(Casalta!A:A,Rank!A429)</f>
        <v>0</v>
      </c>
      <c r="C429" s="3" t="e">
        <f ca="1">+VLOOKUP(A429,Casalta!A:C,2,0)</f>
        <v>#N/A</v>
      </c>
      <c r="Q429" s="117"/>
      <c r="U429" s="98" t="e">
        <f ca="1">+VLOOKUP(C429,ZAP!A$2:D522,4,0)</f>
        <v>#N/A</v>
      </c>
      <c r="V429" s="103">
        <f t="shared" ca="1" si="12"/>
        <v>0</v>
      </c>
      <c r="W429" s="103"/>
      <c r="X429" s="97" t="e">
        <f t="shared" ca="1" si="13"/>
        <v>#N/A</v>
      </c>
    </row>
    <row r="430" spans="1:24" x14ac:dyDescent="0.25">
      <c r="A430" s="98">
        <v>425</v>
      </c>
      <c r="B430" s="124">
        <f ca="1">COUNTIF(Casalta!A:A,Rank!A430)</f>
        <v>0</v>
      </c>
      <c r="C430" s="3" t="e">
        <f ca="1">+VLOOKUP(A430,Casalta!A:C,2,0)</f>
        <v>#N/A</v>
      </c>
      <c r="Q430" s="117"/>
      <c r="U430" s="98" t="e">
        <f ca="1">+VLOOKUP(C430,ZAP!A$2:D523,4,0)</f>
        <v>#N/A</v>
      </c>
      <c r="V430" s="103">
        <f t="shared" ca="1" si="12"/>
        <v>0</v>
      </c>
      <c r="W430" s="103"/>
      <c r="X430" s="97" t="e">
        <f t="shared" ca="1" si="13"/>
        <v>#N/A</v>
      </c>
    </row>
    <row r="431" spans="1:24" x14ac:dyDescent="0.25">
      <c r="A431" s="98">
        <v>426</v>
      </c>
      <c r="B431" s="124">
        <f ca="1">COUNTIF(Casalta!A:A,Rank!A431)</f>
        <v>0</v>
      </c>
      <c r="C431" s="3" t="e">
        <f ca="1">+VLOOKUP(A431,Casalta!A:C,2,0)</f>
        <v>#N/A</v>
      </c>
      <c r="Q431" s="117"/>
      <c r="U431" s="98" t="e">
        <f ca="1">+VLOOKUP(C431,ZAP!A$2:D524,4,0)</f>
        <v>#N/A</v>
      </c>
      <c r="V431" s="103">
        <f t="shared" ca="1" si="12"/>
        <v>0</v>
      </c>
      <c r="W431" s="103"/>
      <c r="X431" s="97" t="e">
        <f t="shared" ca="1" si="13"/>
        <v>#N/A</v>
      </c>
    </row>
    <row r="432" spans="1:24" x14ac:dyDescent="0.25">
      <c r="A432" s="98">
        <v>427</v>
      </c>
      <c r="B432" s="124">
        <f ca="1">COUNTIF(Casalta!A:A,Rank!A432)</f>
        <v>0</v>
      </c>
      <c r="C432" s="3" t="e">
        <f ca="1">+VLOOKUP(A432,Casalta!A:C,2,0)</f>
        <v>#N/A</v>
      </c>
      <c r="Q432" s="117"/>
      <c r="U432" s="98" t="e">
        <f ca="1">+VLOOKUP(C432,ZAP!A$2:D525,4,0)</f>
        <v>#N/A</v>
      </c>
      <c r="V432" s="103">
        <f t="shared" ca="1" si="12"/>
        <v>0</v>
      </c>
      <c r="W432" s="103"/>
      <c r="X432" s="97" t="e">
        <f t="shared" ca="1" si="13"/>
        <v>#N/A</v>
      </c>
    </row>
    <row r="433" spans="1:24" x14ac:dyDescent="0.25">
      <c r="A433" s="98">
        <v>428</v>
      </c>
      <c r="B433" s="124">
        <f ca="1">COUNTIF(Casalta!A:A,Rank!A433)</f>
        <v>0</v>
      </c>
      <c r="C433" s="3" t="e">
        <f ca="1">+VLOOKUP(A433,Casalta!A:C,2,0)</f>
        <v>#N/A</v>
      </c>
      <c r="Q433" s="117"/>
      <c r="U433" s="98" t="e">
        <f ca="1">+VLOOKUP(C433,ZAP!A$2:D526,4,0)</f>
        <v>#N/A</v>
      </c>
      <c r="V433" s="103">
        <f t="shared" ca="1" si="12"/>
        <v>0</v>
      </c>
      <c r="W433" s="103"/>
      <c r="X433" s="97" t="e">
        <f t="shared" ca="1" si="13"/>
        <v>#N/A</v>
      </c>
    </row>
    <row r="434" spans="1:24" x14ac:dyDescent="0.25">
      <c r="A434" s="98">
        <v>429</v>
      </c>
      <c r="B434" s="124">
        <f ca="1">COUNTIF(Casalta!A:A,Rank!A434)</f>
        <v>0</v>
      </c>
      <c r="C434" s="3" t="e">
        <f ca="1">+VLOOKUP(A434,Casalta!A:C,2,0)</f>
        <v>#N/A</v>
      </c>
      <c r="Q434" s="117"/>
      <c r="U434" s="98" t="e">
        <f ca="1">+VLOOKUP(C434,ZAP!A$2:D527,4,0)</f>
        <v>#N/A</v>
      </c>
      <c r="V434" s="103">
        <f t="shared" ca="1" si="12"/>
        <v>0</v>
      </c>
      <c r="W434" s="103"/>
      <c r="X434" s="97" t="e">
        <f t="shared" ca="1" si="13"/>
        <v>#N/A</v>
      </c>
    </row>
    <row r="435" spans="1:24" x14ac:dyDescent="0.25">
      <c r="A435" s="98">
        <v>430</v>
      </c>
      <c r="B435" s="124">
        <f ca="1">COUNTIF(Casalta!A:A,Rank!A435)</f>
        <v>0</v>
      </c>
      <c r="C435" s="3" t="e">
        <f ca="1">+VLOOKUP(A435,Casalta!A:C,2,0)</f>
        <v>#N/A</v>
      </c>
      <c r="Q435" s="117"/>
      <c r="U435" s="98" t="e">
        <f ca="1">+VLOOKUP(C435,ZAP!A$2:D528,4,0)</f>
        <v>#N/A</v>
      </c>
      <c r="V435" s="103">
        <f t="shared" ca="1" si="12"/>
        <v>0</v>
      </c>
      <c r="W435" s="103"/>
      <c r="X435" s="97" t="e">
        <f t="shared" ca="1" si="13"/>
        <v>#N/A</v>
      </c>
    </row>
    <row r="436" spans="1:24" x14ac:dyDescent="0.25">
      <c r="A436" s="98">
        <v>431</v>
      </c>
      <c r="B436" s="124">
        <f ca="1">COUNTIF(Casalta!A:A,Rank!A436)</f>
        <v>0</v>
      </c>
      <c r="C436" s="3" t="e">
        <f ca="1">+VLOOKUP(A436,Casalta!A:C,2,0)</f>
        <v>#N/A</v>
      </c>
      <c r="Q436" s="117"/>
      <c r="U436" s="98" t="e">
        <f ca="1">+VLOOKUP(C436,ZAP!A$2:D529,4,0)</f>
        <v>#N/A</v>
      </c>
      <c r="V436" s="103">
        <f t="shared" ca="1" si="12"/>
        <v>0</v>
      </c>
      <c r="W436" s="103"/>
      <c r="X436" s="97" t="e">
        <f t="shared" ca="1" si="13"/>
        <v>#N/A</v>
      </c>
    </row>
    <row r="437" spans="1:24" x14ac:dyDescent="0.25">
      <c r="A437" s="98">
        <v>432</v>
      </c>
      <c r="B437" s="124">
        <f ca="1">COUNTIF(Casalta!A:A,Rank!A437)</f>
        <v>0</v>
      </c>
      <c r="C437" s="3" t="e">
        <f ca="1">+VLOOKUP(A437,Casalta!A:C,2,0)</f>
        <v>#N/A</v>
      </c>
      <c r="Q437" s="117"/>
      <c r="U437" s="98" t="e">
        <f ca="1">+VLOOKUP(C437,ZAP!A$2:D530,4,0)</f>
        <v>#N/A</v>
      </c>
      <c r="V437" s="103">
        <f t="shared" ca="1" si="12"/>
        <v>0</v>
      </c>
      <c r="W437" s="103"/>
      <c r="X437" s="97" t="e">
        <f t="shared" ca="1" si="13"/>
        <v>#N/A</v>
      </c>
    </row>
    <row r="438" spans="1:24" x14ac:dyDescent="0.25">
      <c r="A438" s="98">
        <v>433</v>
      </c>
      <c r="B438" s="124">
        <f ca="1">COUNTIF(Casalta!A:A,Rank!A438)</f>
        <v>0</v>
      </c>
      <c r="C438" s="3" t="e">
        <f ca="1">+VLOOKUP(A438,Casalta!A:C,2,0)</f>
        <v>#N/A</v>
      </c>
      <c r="Q438" s="117"/>
      <c r="U438" s="98" t="e">
        <f ca="1">+VLOOKUP(C438,ZAP!A$2:D531,4,0)</f>
        <v>#N/A</v>
      </c>
      <c r="V438" s="103">
        <f t="shared" ca="1" si="12"/>
        <v>0</v>
      </c>
      <c r="W438" s="103"/>
      <c r="X438" s="97" t="e">
        <f t="shared" ca="1" si="13"/>
        <v>#N/A</v>
      </c>
    </row>
    <row r="439" spans="1:24" x14ac:dyDescent="0.25">
      <c r="A439" s="98">
        <v>434</v>
      </c>
      <c r="B439" s="124">
        <f ca="1">COUNTIF(Casalta!A:A,Rank!A439)</f>
        <v>0</v>
      </c>
      <c r="C439" s="3" t="e">
        <f ca="1">+VLOOKUP(A439,Casalta!A:C,2,0)</f>
        <v>#N/A</v>
      </c>
      <c r="Q439" s="117"/>
      <c r="U439" s="98" t="e">
        <f ca="1">+VLOOKUP(C439,ZAP!A$2:D532,4,0)</f>
        <v>#N/A</v>
      </c>
      <c r="V439" s="103">
        <f t="shared" ca="1" si="12"/>
        <v>0</v>
      </c>
      <c r="W439" s="103"/>
      <c r="X439" s="97" t="e">
        <f t="shared" ca="1" si="13"/>
        <v>#N/A</v>
      </c>
    </row>
    <row r="440" spans="1:24" x14ac:dyDescent="0.25">
      <c r="A440" s="98">
        <v>435</v>
      </c>
      <c r="B440" s="124">
        <f ca="1">COUNTIF(Casalta!A:A,Rank!A440)</f>
        <v>0</v>
      </c>
      <c r="C440" s="3" t="e">
        <f ca="1">+VLOOKUP(A440,Casalta!A:C,2,0)</f>
        <v>#N/A</v>
      </c>
      <c r="Q440" s="117"/>
      <c r="U440" s="98" t="e">
        <f ca="1">+VLOOKUP(C440,ZAP!A$2:D533,4,0)</f>
        <v>#N/A</v>
      </c>
      <c r="V440" s="103">
        <f t="shared" ca="1" si="12"/>
        <v>0</v>
      </c>
      <c r="W440" s="103"/>
      <c r="X440" s="97" t="e">
        <f t="shared" ca="1" si="13"/>
        <v>#N/A</v>
      </c>
    </row>
    <row r="441" spans="1:24" x14ac:dyDescent="0.25">
      <c r="A441" s="98">
        <v>436</v>
      </c>
      <c r="B441" s="124">
        <f ca="1">COUNTIF(Casalta!A:A,Rank!A441)</f>
        <v>0</v>
      </c>
      <c r="C441" s="3" t="e">
        <f ca="1">+VLOOKUP(A441,Casalta!A:C,2,0)</f>
        <v>#N/A</v>
      </c>
      <c r="Q441" s="117"/>
      <c r="U441" s="98" t="e">
        <f ca="1">+VLOOKUP(C441,ZAP!A$2:D534,4,0)</f>
        <v>#N/A</v>
      </c>
      <c r="V441" s="103">
        <f t="shared" ca="1" si="12"/>
        <v>0</v>
      </c>
      <c r="W441" s="103"/>
      <c r="X441" s="97" t="e">
        <f t="shared" ca="1" si="13"/>
        <v>#N/A</v>
      </c>
    </row>
    <row r="442" spans="1:24" x14ac:dyDescent="0.25">
      <c r="A442" s="98">
        <v>437</v>
      </c>
      <c r="B442" s="124">
        <f ca="1">COUNTIF(Casalta!A:A,Rank!A442)</f>
        <v>0</v>
      </c>
      <c r="C442" s="3" t="e">
        <f ca="1">+VLOOKUP(A442,Casalta!A:C,2,0)</f>
        <v>#N/A</v>
      </c>
      <c r="Q442" s="117"/>
      <c r="U442" s="98" t="e">
        <f ca="1">+VLOOKUP(C442,ZAP!A$2:D535,4,0)</f>
        <v>#N/A</v>
      </c>
      <c r="V442" s="103">
        <f t="shared" ca="1" si="12"/>
        <v>0</v>
      </c>
      <c r="W442" s="103"/>
      <c r="X442" s="97" t="e">
        <f t="shared" ca="1" si="13"/>
        <v>#N/A</v>
      </c>
    </row>
    <row r="443" spans="1:24" x14ac:dyDescent="0.25">
      <c r="A443" s="98">
        <v>438</v>
      </c>
      <c r="B443" s="124">
        <f ca="1">COUNTIF(Casalta!A:A,Rank!A443)</f>
        <v>0</v>
      </c>
      <c r="C443" s="3" t="e">
        <f ca="1">+VLOOKUP(A443,Casalta!A:C,2,0)</f>
        <v>#N/A</v>
      </c>
      <c r="Q443" s="117"/>
      <c r="U443" s="98" t="e">
        <f ca="1">+VLOOKUP(C443,ZAP!A$2:D536,4,0)</f>
        <v>#N/A</v>
      </c>
      <c r="V443" s="103">
        <f t="shared" ca="1" si="12"/>
        <v>0</v>
      </c>
      <c r="W443" s="103"/>
      <c r="X443" s="97" t="e">
        <f t="shared" ca="1" si="13"/>
        <v>#N/A</v>
      </c>
    </row>
    <row r="444" spans="1:24" x14ac:dyDescent="0.25">
      <c r="A444" s="98">
        <v>439</v>
      </c>
      <c r="B444" s="124">
        <f ca="1">COUNTIF(Casalta!A:A,Rank!A444)</f>
        <v>0</v>
      </c>
      <c r="C444" s="3" t="e">
        <f ca="1">+VLOOKUP(A444,Casalta!A:C,2,0)</f>
        <v>#N/A</v>
      </c>
      <c r="Q444" s="117"/>
      <c r="U444" s="98" t="e">
        <f ca="1">+VLOOKUP(C444,ZAP!A$2:D537,4,0)</f>
        <v>#N/A</v>
      </c>
      <c r="V444" s="103">
        <f t="shared" ca="1" si="12"/>
        <v>0</v>
      </c>
      <c r="W444" s="103"/>
      <c r="X444" s="97" t="e">
        <f t="shared" ca="1" si="13"/>
        <v>#N/A</v>
      </c>
    </row>
    <row r="445" spans="1:24" x14ac:dyDescent="0.25">
      <c r="A445" s="98">
        <v>440</v>
      </c>
      <c r="B445" s="124">
        <f ca="1">COUNTIF(Casalta!A:A,Rank!A445)</f>
        <v>0</v>
      </c>
      <c r="C445" s="3" t="e">
        <f ca="1">+VLOOKUP(A445,Casalta!A:C,2,0)</f>
        <v>#N/A</v>
      </c>
      <c r="Q445" s="117"/>
      <c r="U445" s="98" t="e">
        <f ca="1">+VLOOKUP(C445,ZAP!A$2:D538,4,0)</f>
        <v>#N/A</v>
      </c>
      <c r="V445" s="103">
        <f t="shared" ca="1" si="12"/>
        <v>0</v>
      </c>
      <c r="W445" s="103"/>
      <c r="X445" s="97" t="e">
        <f t="shared" ca="1" si="13"/>
        <v>#N/A</v>
      </c>
    </row>
    <row r="446" spans="1:24" x14ac:dyDescent="0.25">
      <c r="A446" s="98">
        <v>441</v>
      </c>
      <c r="B446" s="124">
        <f ca="1">COUNTIF(Casalta!A:A,Rank!A446)</f>
        <v>0</v>
      </c>
      <c r="C446" s="3" t="e">
        <f ca="1">+VLOOKUP(A446,Casalta!A:C,2,0)</f>
        <v>#N/A</v>
      </c>
      <c r="Q446" s="117"/>
      <c r="U446" s="98" t="e">
        <f ca="1">+VLOOKUP(C446,ZAP!A$2:D539,4,0)</f>
        <v>#N/A</v>
      </c>
      <c r="V446" s="103">
        <f t="shared" ca="1" si="12"/>
        <v>0</v>
      </c>
      <c r="W446" s="103"/>
      <c r="X446" s="97" t="e">
        <f t="shared" ca="1" si="13"/>
        <v>#N/A</v>
      </c>
    </row>
    <row r="447" spans="1:24" x14ac:dyDescent="0.25">
      <c r="A447" s="98">
        <v>442</v>
      </c>
      <c r="B447" s="124">
        <f ca="1">COUNTIF(Casalta!A:A,Rank!A447)</f>
        <v>0</v>
      </c>
      <c r="C447" s="3" t="e">
        <f ca="1">+VLOOKUP(A447,Casalta!A:C,2,0)</f>
        <v>#N/A</v>
      </c>
      <c r="Q447" s="117"/>
      <c r="U447" s="98" t="e">
        <f ca="1">+VLOOKUP(C447,ZAP!A$2:D540,4,0)</f>
        <v>#N/A</v>
      </c>
      <c r="V447" s="103">
        <f t="shared" ca="1" si="12"/>
        <v>0</v>
      </c>
      <c r="W447" s="103"/>
      <c r="X447" s="97" t="e">
        <f t="shared" ca="1" si="13"/>
        <v>#N/A</v>
      </c>
    </row>
    <row r="448" spans="1:24" x14ac:dyDescent="0.25">
      <c r="A448" s="98">
        <v>443</v>
      </c>
      <c r="B448" s="124">
        <f ca="1">COUNTIF(Casalta!A:A,Rank!A448)</f>
        <v>0</v>
      </c>
      <c r="C448" s="3" t="e">
        <f ca="1">+VLOOKUP(A448,Casalta!A:C,2,0)</f>
        <v>#N/A</v>
      </c>
      <c r="Q448" s="117"/>
      <c r="U448" s="98" t="e">
        <f ca="1">+VLOOKUP(C448,ZAP!A$2:D541,4,0)</f>
        <v>#N/A</v>
      </c>
      <c r="V448" s="103">
        <f t="shared" ca="1" si="12"/>
        <v>0</v>
      </c>
      <c r="W448" s="103"/>
      <c r="X448" s="97" t="e">
        <f t="shared" ca="1" si="13"/>
        <v>#N/A</v>
      </c>
    </row>
    <row r="449" spans="1:24" x14ac:dyDescent="0.25">
      <c r="A449" s="98">
        <v>444</v>
      </c>
      <c r="B449" s="124">
        <f ca="1">COUNTIF(Casalta!A:A,Rank!A449)</f>
        <v>0</v>
      </c>
      <c r="C449" s="3" t="e">
        <f ca="1">+VLOOKUP(A449,Casalta!A:C,2,0)</f>
        <v>#N/A</v>
      </c>
      <c r="Q449" s="117"/>
      <c r="U449" s="98" t="e">
        <f ca="1">+VLOOKUP(C449,ZAP!A$2:D542,4,0)</f>
        <v>#N/A</v>
      </c>
      <c r="V449" s="103">
        <f t="shared" ca="1" si="12"/>
        <v>0</v>
      </c>
      <c r="W449" s="103"/>
      <c r="X449" s="97" t="e">
        <f t="shared" ca="1" si="13"/>
        <v>#N/A</v>
      </c>
    </row>
    <row r="450" spans="1:24" x14ac:dyDescent="0.25">
      <c r="A450" s="98">
        <v>445</v>
      </c>
      <c r="B450" s="124">
        <f ca="1">COUNTIF(Casalta!A:A,Rank!A450)</f>
        <v>0</v>
      </c>
      <c r="C450" s="3" t="e">
        <f ca="1">+VLOOKUP(A450,Casalta!A:C,2,0)</f>
        <v>#N/A</v>
      </c>
      <c r="Q450" s="117"/>
      <c r="U450" s="98" t="e">
        <f ca="1">+VLOOKUP(C450,ZAP!A$2:D543,4,0)</f>
        <v>#N/A</v>
      </c>
      <c r="V450" s="103">
        <f t="shared" ca="1" si="12"/>
        <v>0</v>
      </c>
      <c r="W450" s="103"/>
      <c r="X450" s="97" t="e">
        <f t="shared" ca="1" si="13"/>
        <v>#N/A</v>
      </c>
    </row>
    <row r="451" spans="1:24" x14ac:dyDescent="0.25">
      <c r="A451" s="98">
        <v>446</v>
      </c>
      <c r="B451" s="124">
        <f ca="1">COUNTIF(Casalta!A:A,Rank!A451)</f>
        <v>0</v>
      </c>
      <c r="C451" s="3" t="e">
        <f ca="1">+VLOOKUP(A451,Casalta!A:C,2,0)</f>
        <v>#N/A</v>
      </c>
      <c r="Q451" s="117"/>
      <c r="U451" s="98" t="e">
        <f ca="1">+VLOOKUP(C451,ZAP!A$2:D544,4,0)</f>
        <v>#N/A</v>
      </c>
      <c r="V451" s="103">
        <f t="shared" ca="1" si="12"/>
        <v>0</v>
      </c>
      <c r="W451" s="103"/>
      <c r="X451" s="97" t="e">
        <f t="shared" ca="1" si="13"/>
        <v>#N/A</v>
      </c>
    </row>
    <row r="452" spans="1:24" x14ac:dyDescent="0.25">
      <c r="A452" s="98">
        <v>447</v>
      </c>
      <c r="B452" s="124">
        <f ca="1">COUNTIF(Casalta!A:A,Rank!A452)</f>
        <v>0</v>
      </c>
      <c r="C452" s="3" t="e">
        <f ca="1">+VLOOKUP(A452,Casalta!A:C,2,0)</f>
        <v>#N/A</v>
      </c>
      <c r="Q452" s="117"/>
      <c r="U452" s="98" t="e">
        <f ca="1">+VLOOKUP(C452,ZAP!A$2:D545,4,0)</f>
        <v>#N/A</v>
      </c>
      <c r="V452" s="103">
        <f t="shared" ca="1" si="12"/>
        <v>0</v>
      </c>
      <c r="W452" s="103"/>
      <c r="X452" s="97" t="e">
        <f t="shared" ca="1" si="13"/>
        <v>#N/A</v>
      </c>
    </row>
    <row r="453" spans="1:24" x14ac:dyDescent="0.25">
      <c r="A453" s="98">
        <v>448</v>
      </c>
      <c r="B453" s="124">
        <f ca="1">COUNTIF(Casalta!A:A,Rank!A453)</f>
        <v>0</v>
      </c>
      <c r="C453" s="3" t="e">
        <f ca="1">+VLOOKUP(A453,Casalta!A:C,2,0)</f>
        <v>#N/A</v>
      </c>
      <c r="Q453" s="117"/>
      <c r="U453" s="98" t="e">
        <f ca="1">+VLOOKUP(C453,ZAP!A$2:D546,4,0)</f>
        <v>#N/A</v>
      </c>
      <c r="V453" s="103">
        <f t="shared" ca="1" si="12"/>
        <v>0</v>
      </c>
      <c r="W453" s="103"/>
      <c r="X453" s="97" t="e">
        <f t="shared" ca="1" si="13"/>
        <v>#N/A</v>
      </c>
    </row>
    <row r="454" spans="1:24" x14ac:dyDescent="0.25">
      <c r="A454" s="98">
        <v>449</v>
      </c>
      <c r="B454" s="124">
        <f ca="1">COUNTIF(Casalta!A:A,Rank!A454)</f>
        <v>0</v>
      </c>
      <c r="C454" s="3" t="e">
        <f ca="1">+VLOOKUP(A454,Casalta!A:C,2,0)</f>
        <v>#N/A</v>
      </c>
      <c r="Q454" s="117"/>
      <c r="U454" s="98" t="e">
        <f ca="1">+VLOOKUP(C454,ZAP!A$2:D547,4,0)</f>
        <v>#N/A</v>
      </c>
      <c r="V454" s="103">
        <f t="shared" ca="1" si="12"/>
        <v>0</v>
      </c>
      <c r="W454" s="103"/>
      <c r="X454" s="97" t="e">
        <f t="shared" ca="1" si="13"/>
        <v>#N/A</v>
      </c>
    </row>
    <row r="455" spans="1:24" x14ac:dyDescent="0.25">
      <c r="A455" s="98">
        <v>450</v>
      </c>
      <c r="B455" s="124">
        <f ca="1">COUNTIF(Casalta!A:A,Rank!A455)</f>
        <v>0</v>
      </c>
      <c r="C455" s="3" t="e">
        <f ca="1">+VLOOKUP(A455,Casalta!A:C,2,0)</f>
        <v>#N/A</v>
      </c>
      <c r="Q455" s="117"/>
      <c r="U455" s="98" t="e">
        <f ca="1">+VLOOKUP(C455,ZAP!A$2:D548,4,0)</f>
        <v>#N/A</v>
      </c>
      <c r="V455" s="103">
        <f t="shared" ref="V455:V509" ca="1" si="14">+M455*$V$3</f>
        <v>0</v>
      </c>
      <c r="W455" s="103"/>
      <c r="X455" s="97" t="e">
        <f t="shared" ref="X455:X509" ca="1" si="15">+$X$4&amp;C455</f>
        <v>#N/A</v>
      </c>
    </row>
    <row r="456" spans="1:24" x14ac:dyDescent="0.25">
      <c r="A456" s="98">
        <v>451</v>
      </c>
      <c r="B456" s="124">
        <f ca="1">COUNTIF(Casalta!A:A,Rank!A456)</f>
        <v>0</v>
      </c>
      <c r="C456" s="3" t="e">
        <f ca="1">+VLOOKUP(A456,Casalta!A:C,2,0)</f>
        <v>#N/A</v>
      </c>
      <c r="Q456" s="117"/>
      <c r="U456" s="98" t="e">
        <f ca="1">+VLOOKUP(C456,ZAP!A$2:D549,4,0)</f>
        <v>#N/A</v>
      </c>
      <c r="V456" s="103">
        <f t="shared" ca="1" si="14"/>
        <v>0</v>
      </c>
      <c r="W456" s="103"/>
      <c r="X456" s="97" t="e">
        <f t="shared" ca="1" si="15"/>
        <v>#N/A</v>
      </c>
    </row>
    <row r="457" spans="1:24" x14ac:dyDescent="0.25">
      <c r="A457" s="98">
        <v>452</v>
      </c>
      <c r="B457" s="124">
        <f ca="1">COUNTIF(Casalta!A:A,Rank!A457)</f>
        <v>0</v>
      </c>
      <c r="C457" s="3" t="e">
        <f ca="1">+VLOOKUP(A457,Casalta!A:C,2,0)</f>
        <v>#N/A</v>
      </c>
      <c r="Q457" s="117"/>
      <c r="U457" s="98" t="e">
        <f ca="1">+VLOOKUP(C457,ZAP!A$2:D550,4,0)</f>
        <v>#N/A</v>
      </c>
      <c r="V457" s="103">
        <f t="shared" ca="1" si="14"/>
        <v>0</v>
      </c>
      <c r="W457" s="103"/>
      <c r="X457" s="97" t="e">
        <f t="shared" ca="1" si="15"/>
        <v>#N/A</v>
      </c>
    </row>
    <row r="458" spans="1:24" x14ac:dyDescent="0.25">
      <c r="A458" s="98">
        <v>453</v>
      </c>
      <c r="B458" s="124">
        <f ca="1">COUNTIF(Casalta!A:A,Rank!A458)</f>
        <v>0</v>
      </c>
      <c r="C458" s="3" t="e">
        <f ca="1">+VLOOKUP(A458,Casalta!A:C,2,0)</f>
        <v>#N/A</v>
      </c>
      <c r="Q458" s="117"/>
      <c r="U458" s="98" t="e">
        <f ca="1">+VLOOKUP(C458,ZAP!A$2:D551,4,0)</f>
        <v>#N/A</v>
      </c>
      <c r="V458" s="103">
        <f t="shared" ca="1" si="14"/>
        <v>0</v>
      </c>
      <c r="W458" s="103"/>
      <c r="X458" s="97" t="e">
        <f t="shared" ca="1" si="15"/>
        <v>#N/A</v>
      </c>
    </row>
    <row r="459" spans="1:24" x14ac:dyDescent="0.25">
      <c r="A459" s="98">
        <v>454</v>
      </c>
      <c r="B459" s="124">
        <f ca="1">COUNTIF(Casalta!A:A,Rank!A459)</f>
        <v>0</v>
      </c>
      <c r="C459" s="3" t="e">
        <f ca="1">+VLOOKUP(A459,Casalta!A:C,2,0)</f>
        <v>#N/A</v>
      </c>
      <c r="Q459" s="117"/>
      <c r="U459" s="98" t="e">
        <f ca="1">+VLOOKUP(C459,ZAP!A$2:D552,4,0)</f>
        <v>#N/A</v>
      </c>
      <c r="V459" s="103">
        <f t="shared" ca="1" si="14"/>
        <v>0</v>
      </c>
      <c r="W459" s="103"/>
      <c r="X459" s="97" t="e">
        <f t="shared" ca="1" si="15"/>
        <v>#N/A</v>
      </c>
    </row>
    <row r="460" spans="1:24" x14ac:dyDescent="0.25">
      <c r="A460" s="98">
        <v>455</v>
      </c>
      <c r="B460" s="124">
        <f ca="1">COUNTIF(Casalta!A:A,Rank!A460)</f>
        <v>0</v>
      </c>
      <c r="C460" s="3" t="e">
        <f ca="1">+VLOOKUP(A460,Casalta!A:C,2,0)</f>
        <v>#N/A</v>
      </c>
      <c r="Q460" s="117"/>
      <c r="U460" s="98" t="e">
        <f ca="1">+VLOOKUP(C460,ZAP!A$2:D553,4,0)</f>
        <v>#N/A</v>
      </c>
      <c r="V460" s="103">
        <f t="shared" ca="1" si="14"/>
        <v>0</v>
      </c>
      <c r="W460" s="103"/>
      <c r="X460" s="97" t="e">
        <f t="shared" ca="1" si="15"/>
        <v>#N/A</v>
      </c>
    </row>
    <row r="461" spans="1:24" x14ac:dyDescent="0.25">
      <c r="A461" s="98">
        <v>456</v>
      </c>
      <c r="B461" s="124">
        <f ca="1">COUNTIF(Casalta!A:A,Rank!A461)</f>
        <v>0</v>
      </c>
      <c r="C461" s="3" t="e">
        <f ca="1">+VLOOKUP(A461,Casalta!A:C,2,0)</f>
        <v>#N/A</v>
      </c>
      <c r="Q461" s="117"/>
      <c r="U461" s="98" t="e">
        <f ca="1">+VLOOKUP(C461,ZAP!A$2:D554,4,0)</f>
        <v>#N/A</v>
      </c>
      <c r="V461" s="103">
        <f t="shared" ca="1" si="14"/>
        <v>0</v>
      </c>
      <c r="W461" s="103"/>
      <c r="X461" s="97" t="e">
        <f t="shared" ca="1" si="15"/>
        <v>#N/A</v>
      </c>
    </row>
    <row r="462" spans="1:24" x14ac:dyDescent="0.25">
      <c r="A462" s="98">
        <v>457</v>
      </c>
      <c r="B462" s="124">
        <f ca="1">COUNTIF(Casalta!A:A,Rank!A462)</f>
        <v>0</v>
      </c>
      <c r="C462" s="3" t="e">
        <f ca="1">+VLOOKUP(A462,Casalta!A:C,2,0)</f>
        <v>#N/A</v>
      </c>
      <c r="Q462" s="117"/>
      <c r="U462" s="98" t="e">
        <f ca="1">+VLOOKUP(C462,ZAP!A$2:D555,4,0)</f>
        <v>#N/A</v>
      </c>
      <c r="V462" s="103">
        <f t="shared" ca="1" si="14"/>
        <v>0</v>
      </c>
      <c r="W462" s="103"/>
      <c r="X462" s="97" t="e">
        <f t="shared" ca="1" si="15"/>
        <v>#N/A</v>
      </c>
    </row>
    <row r="463" spans="1:24" x14ac:dyDescent="0.25">
      <c r="A463" s="98">
        <v>458</v>
      </c>
      <c r="B463" s="124">
        <f ca="1">COUNTIF(Casalta!A:A,Rank!A463)</f>
        <v>0</v>
      </c>
      <c r="C463" s="3" t="e">
        <f ca="1">+VLOOKUP(A463,Casalta!A:C,2,0)</f>
        <v>#N/A</v>
      </c>
      <c r="Q463" s="117"/>
      <c r="U463" s="98" t="e">
        <f ca="1">+VLOOKUP(C463,ZAP!A$2:D556,4,0)</f>
        <v>#N/A</v>
      </c>
      <c r="V463" s="103">
        <f t="shared" ca="1" si="14"/>
        <v>0</v>
      </c>
      <c r="W463" s="103"/>
      <c r="X463" s="97" t="e">
        <f t="shared" ca="1" si="15"/>
        <v>#N/A</v>
      </c>
    </row>
    <row r="464" spans="1:24" x14ac:dyDescent="0.25">
      <c r="A464" s="98">
        <v>459</v>
      </c>
      <c r="B464" s="124">
        <f ca="1">COUNTIF(Casalta!A:A,Rank!A464)</f>
        <v>0</v>
      </c>
      <c r="C464" s="3" t="e">
        <f ca="1">+VLOOKUP(A464,Casalta!A:C,2,0)</f>
        <v>#N/A</v>
      </c>
      <c r="Q464" s="117"/>
      <c r="U464" s="98" t="e">
        <f ca="1">+VLOOKUP(C464,ZAP!A$2:D557,4,0)</f>
        <v>#N/A</v>
      </c>
      <c r="V464" s="103">
        <f t="shared" ca="1" si="14"/>
        <v>0</v>
      </c>
      <c r="W464" s="103"/>
      <c r="X464" s="97" t="e">
        <f t="shared" ca="1" si="15"/>
        <v>#N/A</v>
      </c>
    </row>
    <row r="465" spans="1:24" x14ac:dyDescent="0.25">
      <c r="A465" s="98">
        <v>460</v>
      </c>
      <c r="B465" s="124">
        <f ca="1">COUNTIF(Casalta!A:A,Rank!A465)</f>
        <v>0</v>
      </c>
      <c r="C465" s="3" t="e">
        <f ca="1">+VLOOKUP(A465,Casalta!A:C,2,0)</f>
        <v>#N/A</v>
      </c>
      <c r="Q465" s="117"/>
      <c r="U465" s="98" t="e">
        <f ca="1">+VLOOKUP(C465,ZAP!A$2:D558,4,0)</f>
        <v>#N/A</v>
      </c>
      <c r="V465" s="103">
        <f t="shared" ca="1" si="14"/>
        <v>0</v>
      </c>
      <c r="W465" s="103"/>
      <c r="X465" s="97" t="e">
        <f t="shared" ca="1" si="15"/>
        <v>#N/A</v>
      </c>
    </row>
    <row r="466" spans="1:24" x14ac:dyDescent="0.25">
      <c r="A466" s="98">
        <v>461</v>
      </c>
      <c r="B466" s="124">
        <f ca="1">COUNTIF(Casalta!A:A,Rank!A466)</f>
        <v>0</v>
      </c>
      <c r="C466" s="3" t="e">
        <f ca="1">+VLOOKUP(A466,Casalta!A:C,2,0)</f>
        <v>#N/A</v>
      </c>
      <c r="Q466" s="117"/>
      <c r="U466" s="98" t="e">
        <f ca="1">+VLOOKUP(C466,ZAP!A$2:D559,4,0)</f>
        <v>#N/A</v>
      </c>
      <c r="V466" s="103">
        <f t="shared" ca="1" si="14"/>
        <v>0</v>
      </c>
      <c r="W466" s="103"/>
      <c r="X466" s="97" t="e">
        <f t="shared" ca="1" si="15"/>
        <v>#N/A</v>
      </c>
    </row>
    <row r="467" spans="1:24" x14ac:dyDescent="0.25">
      <c r="A467" s="98">
        <v>462</v>
      </c>
      <c r="B467" s="124">
        <f ca="1">COUNTIF(Casalta!A:A,Rank!A467)</f>
        <v>0</v>
      </c>
      <c r="C467" s="3" t="e">
        <f ca="1">+VLOOKUP(A467,Casalta!A:C,2,0)</f>
        <v>#N/A</v>
      </c>
      <c r="Q467" s="117"/>
      <c r="U467" s="98" t="e">
        <f ca="1">+VLOOKUP(C467,ZAP!A$2:D560,4,0)</f>
        <v>#N/A</v>
      </c>
      <c r="V467" s="103">
        <f t="shared" ca="1" si="14"/>
        <v>0</v>
      </c>
      <c r="W467" s="103"/>
      <c r="X467" s="97" t="e">
        <f t="shared" ca="1" si="15"/>
        <v>#N/A</v>
      </c>
    </row>
    <row r="468" spans="1:24" x14ac:dyDescent="0.25">
      <c r="A468" s="98">
        <v>463</v>
      </c>
      <c r="B468" s="124">
        <f ca="1">COUNTIF(Casalta!A:A,Rank!A468)</f>
        <v>0</v>
      </c>
      <c r="C468" s="3" t="e">
        <f ca="1">+VLOOKUP(A468,Casalta!A:C,2,0)</f>
        <v>#N/A</v>
      </c>
      <c r="Q468" s="117"/>
      <c r="U468" s="98" t="e">
        <f ca="1">+VLOOKUP(C468,ZAP!A$2:D561,4,0)</f>
        <v>#N/A</v>
      </c>
      <c r="V468" s="103">
        <f t="shared" ca="1" si="14"/>
        <v>0</v>
      </c>
      <c r="W468" s="103"/>
      <c r="X468" s="97" t="e">
        <f t="shared" ca="1" si="15"/>
        <v>#N/A</v>
      </c>
    </row>
    <row r="469" spans="1:24" x14ac:dyDescent="0.25">
      <c r="A469" s="98">
        <v>464</v>
      </c>
      <c r="B469" s="124">
        <f ca="1">COUNTIF(Casalta!A:A,Rank!A469)</f>
        <v>0</v>
      </c>
      <c r="C469" s="3" t="e">
        <f ca="1">+VLOOKUP(A469,Casalta!A:C,2,0)</f>
        <v>#N/A</v>
      </c>
      <c r="Q469" s="117"/>
      <c r="U469" s="98" t="e">
        <f ca="1">+VLOOKUP(C469,ZAP!A$2:D562,4,0)</f>
        <v>#N/A</v>
      </c>
      <c r="V469" s="103">
        <f t="shared" ca="1" si="14"/>
        <v>0</v>
      </c>
      <c r="W469" s="103"/>
      <c r="X469" s="97" t="e">
        <f t="shared" ca="1" si="15"/>
        <v>#N/A</v>
      </c>
    </row>
    <row r="470" spans="1:24" x14ac:dyDescent="0.25">
      <c r="A470" s="98">
        <v>465</v>
      </c>
      <c r="B470" s="124">
        <f ca="1">COUNTIF(Casalta!A:A,Rank!A470)</f>
        <v>0</v>
      </c>
      <c r="C470" s="3" t="e">
        <f ca="1">+VLOOKUP(A470,Casalta!A:C,2,0)</f>
        <v>#N/A</v>
      </c>
      <c r="Q470" s="117"/>
      <c r="U470" s="98" t="e">
        <f ca="1">+VLOOKUP(C470,ZAP!A$2:D563,4,0)</f>
        <v>#N/A</v>
      </c>
      <c r="V470" s="103">
        <f t="shared" ca="1" si="14"/>
        <v>0</v>
      </c>
      <c r="W470" s="103"/>
      <c r="X470" s="97" t="e">
        <f t="shared" ca="1" si="15"/>
        <v>#N/A</v>
      </c>
    </row>
    <row r="471" spans="1:24" x14ac:dyDescent="0.25">
      <c r="A471" s="98">
        <v>466</v>
      </c>
      <c r="B471" s="124">
        <f ca="1">COUNTIF(Casalta!A:A,Rank!A471)</f>
        <v>0</v>
      </c>
      <c r="C471" s="3" t="e">
        <f ca="1">+VLOOKUP(A471,Casalta!A:C,2,0)</f>
        <v>#N/A</v>
      </c>
      <c r="Q471" s="117"/>
      <c r="U471" s="98" t="e">
        <f ca="1">+VLOOKUP(C471,ZAP!A$2:D564,4,0)</f>
        <v>#N/A</v>
      </c>
      <c r="V471" s="103">
        <f t="shared" ca="1" si="14"/>
        <v>0</v>
      </c>
      <c r="W471" s="103"/>
      <c r="X471" s="97" t="e">
        <f t="shared" ca="1" si="15"/>
        <v>#N/A</v>
      </c>
    </row>
    <row r="472" spans="1:24" x14ac:dyDescent="0.25">
      <c r="A472" s="98">
        <v>467</v>
      </c>
      <c r="B472" s="124">
        <f ca="1">COUNTIF(Casalta!A:A,Rank!A472)</f>
        <v>0</v>
      </c>
      <c r="C472" s="3" t="e">
        <f ca="1">+VLOOKUP(A472,Casalta!A:C,2,0)</f>
        <v>#N/A</v>
      </c>
      <c r="Q472" s="117"/>
      <c r="U472" s="98" t="e">
        <f ca="1">+VLOOKUP(C472,ZAP!A$2:D565,4,0)</f>
        <v>#N/A</v>
      </c>
      <c r="V472" s="103">
        <f t="shared" ca="1" si="14"/>
        <v>0</v>
      </c>
      <c r="W472" s="103"/>
      <c r="X472" s="97" t="e">
        <f t="shared" ca="1" si="15"/>
        <v>#N/A</v>
      </c>
    </row>
    <row r="473" spans="1:24" x14ac:dyDescent="0.25">
      <c r="A473" s="98">
        <v>468</v>
      </c>
      <c r="B473" s="124">
        <f ca="1">COUNTIF(Casalta!A:A,Rank!A473)</f>
        <v>0</v>
      </c>
      <c r="C473" s="3" t="e">
        <f ca="1">+VLOOKUP(A473,Casalta!A:C,2,0)</f>
        <v>#N/A</v>
      </c>
      <c r="Q473" s="117"/>
      <c r="U473" s="98" t="e">
        <f ca="1">+VLOOKUP(C473,ZAP!A$2:D566,4,0)</f>
        <v>#N/A</v>
      </c>
      <c r="V473" s="103">
        <f t="shared" ca="1" si="14"/>
        <v>0</v>
      </c>
      <c r="W473" s="103"/>
      <c r="X473" s="97" t="e">
        <f t="shared" ca="1" si="15"/>
        <v>#N/A</v>
      </c>
    </row>
    <row r="474" spans="1:24" x14ac:dyDescent="0.25">
      <c r="A474" s="98">
        <v>469</v>
      </c>
      <c r="B474" s="124">
        <f ca="1">COUNTIF(Casalta!A:A,Rank!A474)</f>
        <v>0</v>
      </c>
      <c r="C474" s="3" t="e">
        <f ca="1">+VLOOKUP(A474,Casalta!A:C,2,0)</f>
        <v>#N/A</v>
      </c>
      <c r="Q474" s="117"/>
      <c r="U474" s="98" t="e">
        <f ca="1">+VLOOKUP(C474,ZAP!A$2:D567,4,0)</f>
        <v>#N/A</v>
      </c>
      <c r="V474" s="103">
        <f t="shared" ca="1" si="14"/>
        <v>0</v>
      </c>
      <c r="W474" s="103"/>
      <c r="X474" s="97" t="e">
        <f t="shared" ca="1" si="15"/>
        <v>#N/A</v>
      </c>
    </row>
    <row r="475" spans="1:24" x14ac:dyDescent="0.25">
      <c r="A475" s="98">
        <v>470</v>
      </c>
      <c r="B475" s="124">
        <f ca="1">COUNTIF(Casalta!A:A,Rank!A475)</f>
        <v>0</v>
      </c>
      <c r="C475" s="3" t="e">
        <f ca="1">+VLOOKUP(A475,Casalta!A:C,2,0)</f>
        <v>#N/A</v>
      </c>
      <c r="Q475" s="117"/>
      <c r="U475" s="98" t="e">
        <f ca="1">+VLOOKUP(C475,ZAP!A$2:D568,4,0)</f>
        <v>#N/A</v>
      </c>
      <c r="V475" s="103">
        <f t="shared" ca="1" si="14"/>
        <v>0</v>
      </c>
      <c r="W475" s="103"/>
      <c r="X475" s="97" t="e">
        <f t="shared" ca="1" si="15"/>
        <v>#N/A</v>
      </c>
    </row>
    <row r="476" spans="1:24" x14ac:dyDescent="0.25">
      <c r="A476" s="98">
        <v>471</v>
      </c>
      <c r="B476" s="124">
        <f ca="1">COUNTIF(Casalta!A:A,Rank!A476)</f>
        <v>0</v>
      </c>
      <c r="C476" s="3" t="e">
        <f ca="1">+VLOOKUP(A476,Casalta!A:C,2,0)</f>
        <v>#N/A</v>
      </c>
      <c r="Q476" s="117"/>
      <c r="U476" s="98" t="e">
        <f ca="1">+VLOOKUP(C476,ZAP!A$2:D569,4,0)</f>
        <v>#N/A</v>
      </c>
      <c r="V476" s="103">
        <f t="shared" ca="1" si="14"/>
        <v>0</v>
      </c>
      <c r="W476" s="103"/>
      <c r="X476" s="97" t="e">
        <f t="shared" ca="1" si="15"/>
        <v>#N/A</v>
      </c>
    </row>
    <row r="477" spans="1:24" x14ac:dyDescent="0.25">
      <c r="A477" s="98">
        <v>472</v>
      </c>
      <c r="B477" s="124">
        <f ca="1">COUNTIF(Casalta!A:A,Rank!A477)</f>
        <v>0</v>
      </c>
      <c r="C477" s="3" t="e">
        <f ca="1">+VLOOKUP(A477,Casalta!A:C,2,0)</f>
        <v>#N/A</v>
      </c>
      <c r="Q477" s="117"/>
      <c r="U477" s="98" t="e">
        <f ca="1">+VLOOKUP(C477,ZAP!A$2:D570,4,0)</f>
        <v>#N/A</v>
      </c>
      <c r="V477" s="103">
        <f t="shared" ca="1" si="14"/>
        <v>0</v>
      </c>
      <c r="W477" s="103"/>
      <c r="X477" s="97" t="e">
        <f t="shared" ca="1" si="15"/>
        <v>#N/A</v>
      </c>
    </row>
    <row r="478" spans="1:24" x14ac:dyDescent="0.25">
      <c r="A478" s="98">
        <v>473</v>
      </c>
      <c r="B478" s="124">
        <f ca="1">COUNTIF(Casalta!A:A,Rank!A478)</f>
        <v>0</v>
      </c>
      <c r="C478" s="3" t="e">
        <f ca="1">+VLOOKUP(A478,Casalta!A:C,2,0)</f>
        <v>#N/A</v>
      </c>
      <c r="Q478" s="117"/>
      <c r="U478" s="98" t="e">
        <f ca="1">+VLOOKUP(C478,ZAP!A$2:D571,4,0)</f>
        <v>#N/A</v>
      </c>
      <c r="V478" s="103">
        <f t="shared" ca="1" si="14"/>
        <v>0</v>
      </c>
      <c r="W478" s="103"/>
      <c r="X478" s="97" t="e">
        <f t="shared" ca="1" si="15"/>
        <v>#N/A</v>
      </c>
    </row>
    <row r="479" spans="1:24" x14ac:dyDescent="0.25">
      <c r="A479" s="98">
        <v>474</v>
      </c>
      <c r="B479" s="124">
        <f ca="1">COUNTIF(Casalta!A:A,Rank!A479)</f>
        <v>0</v>
      </c>
      <c r="C479" s="3" t="e">
        <f ca="1">+VLOOKUP(A479,Casalta!A:C,2,0)</f>
        <v>#N/A</v>
      </c>
      <c r="Q479" s="117"/>
      <c r="U479" s="98" t="e">
        <f ca="1">+VLOOKUP(C479,ZAP!A$2:D572,4,0)</f>
        <v>#N/A</v>
      </c>
      <c r="V479" s="103">
        <f t="shared" ca="1" si="14"/>
        <v>0</v>
      </c>
      <c r="W479" s="103"/>
      <c r="X479" s="97" t="e">
        <f t="shared" ca="1" si="15"/>
        <v>#N/A</v>
      </c>
    </row>
    <row r="480" spans="1:24" x14ac:dyDescent="0.25">
      <c r="A480" s="98">
        <v>475</v>
      </c>
      <c r="B480" s="124">
        <f ca="1">COUNTIF(Casalta!A:A,Rank!A480)</f>
        <v>0</v>
      </c>
      <c r="C480" s="3" t="e">
        <f ca="1">+VLOOKUP(A480,Casalta!A:C,2,0)</f>
        <v>#N/A</v>
      </c>
      <c r="Q480" s="117"/>
      <c r="U480" s="98" t="e">
        <f ca="1">+VLOOKUP(C480,ZAP!A$2:D573,4,0)</f>
        <v>#N/A</v>
      </c>
      <c r="V480" s="103">
        <f t="shared" ca="1" si="14"/>
        <v>0</v>
      </c>
      <c r="W480" s="103"/>
      <c r="X480" s="97" t="e">
        <f t="shared" ca="1" si="15"/>
        <v>#N/A</v>
      </c>
    </row>
    <row r="481" spans="1:24" x14ac:dyDescent="0.25">
      <c r="A481" s="98">
        <v>476</v>
      </c>
      <c r="B481" s="124">
        <f ca="1">COUNTIF(Casalta!A:A,Rank!A481)</f>
        <v>0</v>
      </c>
      <c r="C481" s="3" t="e">
        <f ca="1">+VLOOKUP(A481,Casalta!A:C,2,0)</f>
        <v>#N/A</v>
      </c>
      <c r="Q481" s="117"/>
      <c r="U481" s="98" t="e">
        <f ca="1">+VLOOKUP(C481,ZAP!A$2:D574,4,0)</f>
        <v>#N/A</v>
      </c>
      <c r="V481" s="103">
        <f t="shared" ca="1" si="14"/>
        <v>0</v>
      </c>
      <c r="W481" s="103"/>
      <c r="X481" s="97" t="e">
        <f t="shared" ca="1" si="15"/>
        <v>#N/A</v>
      </c>
    </row>
    <row r="482" spans="1:24" x14ac:dyDescent="0.25">
      <c r="A482" s="98">
        <v>477</v>
      </c>
      <c r="B482" s="124">
        <f ca="1">COUNTIF(Casalta!A:A,Rank!A482)</f>
        <v>0</v>
      </c>
      <c r="C482" s="3" t="e">
        <f ca="1">+VLOOKUP(A482,Casalta!A:C,2,0)</f>
        <v>#N/A</v>
      </c>
      <c r="Q482" s="117"/>
      <c r="U482" s="98" t="e">
        <f ca="1">+VLOOKUP(C482,ZAP!A$2:D575,4,0)</f>
        <v>#N/A</v>
      </c>
      <c r="V482" s="103">
        <f t="shared" ca="1" si="14"/>
        <v>0</v>
      </c>
      <c r="W482" s="103"/>
      <c r="X482" s="97" t="e">
        <f t="shared" ca="1" si="15"/>
        <v>#N/A</v>
      </c>
    </row>
    <row r="483" spans="1:24" x14ac:dyDescent="0.25">
      <c r="A483" s="98">
        <v>478</v>
      </c>
      <c r="B483" s="124">
        <f ca="1">COUNTIF(Casalta!A:A,Rank!A483)</f>
        <v>0</v>
      </c>
      <c r="C483" s="3" t="e">
        <f ca="1">+VLOOKUP(A483,Casalta!A:C,2,0)</f>
        <v>#N/A</v>
      </c>
      <c r="Q483" s="117"/>
      <c r="U483" s="98" t="e">
        <f ca="1">+VLOOKUP(C483,ZAP!A$2:D576,4,0)</f>
        <v>#N/A</v>
      </c>
      <c r="V483" s="103">
        <f t="shared" ca="1" si="14"/>
        <v>0</v>
      </c>
      <c r="W483" s="103"/>
      <c r="X483" s="97" t="e">
        <f t="shared" ca="1" si="15"/>
        <v>#N/A</v>
      </c>
    </row>
    <row r="484" spans="1:24" x14ac:dyDescent="0.25">
      <c r="A484" s="98">
        <v>479</v>
      </c>
      <c r="B484" s="124">
        <f ca="1">COUNTIF(Casalta!A:A,Rank!A484)</f>
        <v>0</v>
      </c>
      <c r="C484" s="3" t="e">
        <f ca="1">+VLOOKUP(A484,Casalta!A:C,2,0)</f>
        <v>#N/A</v>
      </c>
      <c r="Q484" s="117"/>
      <c r="U484" s="98" t="e">
        <f ca="1">+VLOOKUP(C484,ZAP!A$2:D577,4,0)</f>
        <v>#N/A</v>
      </c>
      <c r="V484" s="103">
        <f t="shared" ca="1" si="14"/>
        <v>0</v>
      </c>
      <c r="W484" s="103"/>
      <c r="X484" s="97" t="e">
        <f t="shared" ca="1" si="15"/>
        <v>#N/A</v>
      </c>
    </row>
    <row r="485" spans="1:24" x14ac:dyDescent="0.25">
      <c r="A485" s="98">
        <v>480</v>
      </c>
      <c r="B485" s="124">
        <f ca="1">COUNTIF(Casalta!A:A,Rank!A485)</f>
        <v>0</v>
      </c>
      <c r="C485" s="3" t="e">
        <f ca="1">+VLOOKUP(A485,Casalta!A:C,2,0)</f>
        <v>#N/A</v>
      </c>
      <c r="Q485" s="117"/>
      <c r="U485" s="98" t="e">
        <f ca="1">+VLOOKUP(C485,ZAP!A$2:D578,4,0)</f>
        <v>#N/A</v>
      </c>
      <c r="V485" s="103">
        <f t="shared" ca="1" si="14"/>
        <v>0</v>
      </c>
      <c r="W485" s="103"/>
      <c r="X485" s="97" t="e">
        <f t="shared" ca="1" si="15"/>
        <v>#N/A</v>
      </c>
    </row>
    <row r="486" spans="1:24" x14ac:dyDescent="0.25">
      <c r="A486" s="98">
        <v>481</v>
      </c>
      <c r="B486" s="124">
        <f ca="1">COUNTIF(Casalta!A:A,Rank!A486)</f>
        <v>0</v>
      </c>
      <c r="C486" s="3" t="e">
        <f ca="1">+VLOOKUP(A486,Casalta!A:C,2,0)</f>
        <v>#N/A</v>
      </c>
      <c r="Q486" s="117"/>
      <c r="U486" s="98" t="e">
        <f ca="1">+VLOOKUP(C486,ZAP!A$2:D579,4,0)</f>
        <v>#N/A</v>
      </c>
      <c r="V486" s="103">
        <f t="shared" ca="1" si="14"/>
        <v>0</v>
      </c>
      <c r="W486" s="103"/>
      <c r="X486" s="97" t="e">
        <f t="shared" ca="1" si="15"/>
        <v>#N/A</v>
      </c>
    </row>
    <row r="487" spans="1:24" x14ac:dyDescent="0.25">
      <c r="A487" s="98">
        <v>482</v>
      </c>
      <c r="B487" s="124">
        <f ca="1">COUNTIF(Casalta!A:A,Rank!A487)</f>
        <v>0</v>
      </c>
      <c r="C487" s="3" t="e">
        <f ca="1">+VLOOKUP(A487,Casalta!A:C,2,0)</f>
        <v>#N/A</v>
      </c>
      <c r="Q487" s="117"/>
      <c r="U487" s="98" t="e">
        <f ca="1">+VLOOKUP(C487,ZAP!A$2:D580,4,0)</f>
        <v>#N/A</v>
      </c>
      <c r="V487" s="103">
        <f t="shared" ca="1" si="14"/>
        <v>0</v>
      </c>
      <c r="W487" s="103"/>
      <c r="X487" s="97" t="e">
        <f t="shared" ca="1" si="15"/>
        <v>#N/A</v>
      </c>
    </row>
    <row r="488" spans="1:24" x14ac:dyDescent="0.25">
      <c r="A488" s="98">
        <v>483</v>
      </c>
      <c r="B488" s="124">
        <f ca="1">COUNTIF(Casalta!A:A,Rank!A488)</f>
        <v>0</v>
      </c>
      <c r="C488" s="3" t="e">
        <f ca="1">+VLOOKUP(A488,Casalta!A:C,2,0)</f>
        <v>#N/A</v>
      </c>
      <c r="Q488" s="117"/>
      <c r="U488" s="98" t="e">
        <f ca="1">+VLOOKUP(C488,ZAP!A$2:D581,4,0)</f>
        <v>#N/A</v>
      </c>
      <c r="V488" s="103">
        <f t="shared" ca="1" si="14"/>
        <v>0</v>
      </c>
      <c r="W488" s="103"/>
      <c r="X488" s="97" t="e">
        <f t="shared" ca="1" si="15"/>
        <v>#N/A</v>
      </c>
    </row>
    <row r="489" spans="1:24" x14ac:dyDescent="0.25">
      <c r="A489" s="98">
        <v>484</v>
      </c>
      <c r="B489" s="124">
        <f ca="1">COUNTIF(Casalta!A:A,Rank!A489)</f>
        <v>0</v>
      </c>
      <c r="C489" s="3" t="e">
        <f ca="1">+VLOOKUP(A489,Casalta!A:C,2,0)</f>
        <v>#N/A</v>
      </c>
      <c r="Q489" s="117"/>
      <c r="U489" s="98" t="e">
        <f ca="1">+VLOOKUP(C489,ZAP!A$2:D582,4,0)</f>
        <v>#N/A</v>
      </c>
      <c r="V489" s="103">
        <f t="shared" ca="1" si="14"/>
        <v>0</v>
      </c>
      <c r="W489" s="103"/>
      <c r="X489" s="97" t="e">
        <f t="shared" ca="1" si="15"/>
        <v>#N/A</v>
      </c>
    </row>
    <row r="490" spans="1:24" x14ac:dyDescent="0.25">
      <c r="A490" s="98">
        <v>485</v>
      </c>
      <c r="B490" s="124">
        <f ca="1">COUNTIF(Casalta!A:A,Rank!A490)</f>
        <v>0</v>
      </c>
      <c r="C490" s="3" t="e">
        <f ca="1">+VLOOKUP(A490,Casalta!A:C,2,0)</f>
        <v>#N/A</v>
      </c>
      <c r="Q490" s="117"/>
      <c r="U490" s="98" t="e">
        <f ca="1">+VLOOKUP(C490,ZAP!A$2:D583,4,0)</f>
        <v>#N/A</v>
      </c>
      <c r="V490" s="103">
        <f t="shared" ca="1" si="14"/>
        <v>0</v>
      </c>
      <c r="W490" s="103"/>
      <c r="X490" s="97" t="e">
        <f t="shared" ca="1" si="15"/>
        <v>#N/A</v>
      </c>
    </row>
    <row r="491" spans="1:24" x14ac:dyDescent="0.25">
      <c r="A491" s="98">
        <v>486</v>
      </c>
      <c r="B491" s="124">
        <f ca="1">COUNTIF(Casalta!A:A,Rank!A491)</f>
        <v>0</v>
      </c>
      <c r="C491" s="3" t="e">
        <f ca="1">+VLOOKUP(A491,Casalta!A:C,2,0)</f>
        <v>#N/A</v>
      </c>
      <c r="Q491" s="117"/>
      <c r="U491" s="98" t="e">
        <f ca="1">+VLOOKUP(C491,ZAP!A$2:D584,4,0)</f>
        <v>#N/A</v>
      </c>
      <c r="V491" s="103">
        <f t="shared" ca="1" si="14"/>
        <v>0</v>
      </c>
      <c r="W491" s="103"/>
      <c r="X491" s="97" t="e">
        <f t="shared" ca="1" si="15"/>
        <v>#N/A</v>
      </c>
    </row>
    <row r="492" spans="1:24" x14ac:dyDescent="0.25">
      <c r="A492" s="98">
        <v>487</v>
      </c>
      <c r="B492" s="124">
        <f ca="1">COUNTIF(Casalta!A:A,Rank!A492)</f>
        <v>0</v>
      </c>
      <c r="C492" s="3" t="e">
        <f ca="1">+VLOOKUP(A492,Casalta!A:C,2,0)</f>
        <v>#N/A</v>
      </c>
      <c r="Q492" s="117"/>
      <c r="U492" s="98" t="e">
        <f ca="1">+VLOOKUP(C492,ZAP!A$2:D585,4,0)</f>
        <v>#N/A</v>
      </c>
      <c r="V492" s="103">
        <f t="shared" ca="1" si="14"/>
        <v>0</v>
      </c>
      <c r="W492" s="103"/>
      <c r="X492" s="97" t="e">
        <f t="shared" ca="1" si="15"/>
        <v>#N/A</v>
      </c>
    </row>
    <row r="493" spans="1:24" x14ac:dyDescent="0.25">
      <c r="A493" s="98">
        <v>488</v>
      </c>
      <c r="B493" s="124">
        <f ca="1">COUNTIF(Casalta!A:A,Rank!A493)</f>
        <v>0</v>
      </c>
      <c r="C493" s="3" t="e">
        <f ca="1">+VLOOKUP(A493,Casalta!A:C,2,0)</f>
        <v>#N/A</v>
      </c>
      <c r="Q493" s="117"/>
      <c r="U493" s="98" t="e">
        <f ca="1">+VLOOKUP(C493,ZAP!A$2:D586,4,0)</f>
        <v>#N/A</v>
      </c>
      <c r="V493" s="103">
        <f t="shared" ca="1" si="14"/>
        <v>0</v>
      </c>
      <c r="W493" s="103"/>
      <c r="X493" s="97" t="e">
        <f t="shared" ca="1" si="15"/>
        <v>#N/A</v>
      </c>
    </row>
    <row r="494" spans="1:24" x14ac:dyDescent="0.25">
      <c r="A494" s="98">
        <v>489</v>
      </c>
      <c r="B494" s="124">
        <f ca="1">COUNTIF(Casalta!A:A,Rank!A494)</f>
        <v>0</v>
      </c>
      <c r="C494" s="3" t="e">
        <f ca="1">+VLOOKUP(A494,Casalta!A:C,2,0)</f>
        <v>#N/A</v>
      </c>
      <c r="Q494" s="117"/>
      <c r="U494" s="98" t="e">
        <f ca="1">+VLOOKUP(C494,ZAP!A$2:D587,4,0)</f>
        <v>#N/A</v>
      </c>
      <c r="V494" s="103">
        <f t="shared" ca="1" si="14"/>
        <v>0</v>
      </c>
      <c r="W494" s="103"/>
      <c r="X494" s="97" t="e">
        <f t="shared" ca="1" si="15"/>
        <v>#N/A</v>
      </c>
    </row>
    <row r="495" spans="1:24" x14ac:dyDescent="0.25">
      <c r="A495" s="98">
        <v>490</v>
      </c>
      <c r="B495" s="124">
        <f ca="1">COUNTIF(Casalta!A:A,Rank!A495)</f>
        <v>0</v>
      </c>
      <c r="C495" s="3" t="e">
        <f ca="1">+VLOOKUP(A495,Casalta!A:C,2,0)</f>
        <v>#N/A</v>
      </c>
      <c r="Q495" s="117"/>
      <c r="U495" s="98" t="e">
        <f ca="1">+VLOOKUP(C495,ZAP!A$2:D588,4,0)</f>
        <v>#N/A</v>
      </c>
      <c r="V495" s="103">
        <f t="shared" ca="1" si="14"/>
        <v>0</v>
      </c>
      <c r="W495" s="103"/>
      <c r="X495" s="97" t="e">
        <f t="shared" ca="1" si="15"/>
        <v>#N/A</v>
      </c>
    </row>
    <row r="496" spans="1:24" x14ac:dyDescent="0.25">
      <c r="A496" s="98">
        <v>491</v>
      </c>
      <c r="B496" s="124">
        <f ca="1">COUNTIF(Casalta!A:A,Rank!A496)</f>
        <v>0</v>
      </c>
      <c r="C496" s="3" t="e">
        <f ca="1">+VLOOKUP(A496,Casalta!A:C,2,0)</f>
        <v>#N/A</v>
      </c>
      <c r="Q496" s="117"/>
      <c r="U496" s="98" t="e">
        <f ca="1">+VLOOKUP(C496,ZAP!A$2:D589,4,0)</f>
        <v>#N/A</v>
      </c>
      <c r="V496" s="103">
        <f t="shared" ca="1" si="14"/>
        <v>0</v>
      </c>
      <c r="W496" s="103"/>
      <c r="X496" s="97" t="e">
        <f t="shared" ca="1" si="15"/>
        <v>#N/A</v>
      </c>
    </row>
    <row r="497" spans="1:24" x14ac:dyDescent="0.25">
      <c r="A497" s="98">
        <v>492</v>
      </c>
      <c r="B497" s="124">
        <f ca="1">COUNTIF(Casalta!A:A,Rank!A497)</f>
        <v>0</v>
      </c>
      <c r="C497" s="3" t="e">
        <f ca="1">+VLOOKUP(A497,Casalta!A:C,2,0)</f>
        <v>#N/A</v>
      </c>
      <c r="Q497" s="117"/>
      <c r="U497" s="98" t="e">
        <f ca="1">+VLOOKUP(C497,ZAP!A$2:D590,4,0)</f>
        <v>#N/A</v>
      </c>
      <c r="V497" s="103">
        <f t="shared" ca="1" si="14"/>
        <v>0</v>
      </c>
      <c r="W497" s="103"/>
      <c r="X497" s="97" t="e">
        <f t="shared" ca="1" si="15"/>
        <v>#N/A</v>
      </c>
    </row>
    <row r="498" spans="1:24" x14ac:dyDescent="0.25">
      <c r="A498" s="98">
        <v>493</v>
      </c>
      <c r="B498" s="124">
        <f ca="1">COUNTIF(Casalta!A:A,Rank!A498)</f>
        <v>0</v>
      </c>
      <c r="C498" s="3" t="e">
        <f ca="1">+VLOOKUP(A498,Casalta!A:C,2,0)</f>
        <v>#N/A</v>
      </c>
      <c r="Q498" s="117"/>
      <c r="U498" s="98" t="e">
        <f ca="1">+VLOOKUP(C498,ZAP!A$2:D591,4,0)</f>
        <v>#N/A</v>
      </c>
      <c r="V498" s="103">
        <f t="shared" ca="1" si="14"/>
        <v>0</v>
      </c>
      <c r="W498" s="103"/>
      <c r="X498" s="97" t="e">
        <f t="shared" ca="1" si="15"/>
        <v>#N/A</v>
      </c>
    </row>
    <row r="499" spans="1:24" x14ac:dyDescent="0.25">
      <c r="A499" s="98">
        <v>494</v>
      </c>
      <c r="B499" s="124">
        <f ca="1">COUNTIF(Casalta!A:A,Rank!A499)</f>
        <v>0</v>
      </c>
      <c r="C499" s="3" t="e">
        <f ca="1">+VLOOKUP(A499,Casalta!A:C,2,0)</f>
        <v>#N/A</v>
      </c>
      <c r="Q499" s="117"/>
      <c r="U499" s="98" t="e">
        <f ca="1">+VLOOKUP(C499,ZAP!A$2:D592,4,0)</f>
        <v>#N/A</v>
      </c>
      <c r="V499" s="103">
        <f t="shared" ca="1" si="14"/>
        <v>0</v>
      </c>
      <c r="W499" s="103"/>
      <c r="X499" s="97" t="e">
        <f t="shared" ca="1" si="15"/>
        <v>#N/A</v>
      </c>
    </row>
    <row r="500" spans="1:24" x14ac:dyDescent="0.25">
      <c r="A500" s="98">
        <v>495</v>
      </c>
      <c r="B500" s="124">
        <f ca="1">COUNTIF(Casalta!A:A,Rank!A500)</f>
        <v>0</v>
      </c>
      <c r="C500" s="3" t="e">
        <f ca="1">+VLOOKUP(A500,Casalta!A:C,2,0)</f>
        <v>#N/A</v>
      </c>
      <c r="Q500" s="117"/>
      <c r="U500" s="98" t="e">
        <f ca="1">+VLOOKUP(C500,ZAP!A$2:D593,4,0)</f>
        <v>#N/A</v>
      </c>
      <c r="V500" s="103">
        <f t="shared" ca="1" si="14"/>
        <v>0</v>
      </c>
      <c r="W500" s="103"/>
      <c r="X500" s="97" t="e">
        <f t="shared" ca="1" si="15"/>
        <v>#N/A</v>
      </c>
    </row>
    <row r="501" spans="1:24" x14ac:dyDescent="0.25">
      <c r="A501" s="98">
        <v>496</v>
      </c>
      <c r="B501" s="124">
        <f ca="1">COUNTIF(Casalta!A:A,Rank!A501)</f>
        <v>0</v>
      </c>
      <c r="C501" s="3" t="e">
        <f ca="1">+VLOOKUP(A501,Casalta!A:C,2,0)</f>
        <v>#N/A</v>
      </c>
      <c r="Q501" s="117"/>
      <c r="U501" s="98" t="e">
        <f ca="1">+VLOOKUP(C501,ZAP!A$2:D594,4,0)</f>
        <v>#N/A</v>
      </c>
      <c r="V501" s="103">
        <f t="shared" ca="1" si="14"/>
        <v>0</v>
      </c>
      <c r="W501" s="103"/>
      <c r="X501" s="97" t="e">
        <f t="shared" ca="1" si="15"/>
        <v>#N/A</v>
      </c>
    </row>
    <row r="502" spans="1:24" x14ac:dyDescent="0.25">
      <c r="A502" s="98">
        <v>497</v>
      </c>
      <c r="B502" s="124">
        <f ca="1">COUNTIF(Casalta!A:A,Rank!A502)</f>
        <v>0</v>
      </c>
      <c r="C502" s="3" t="e">
        <f ca="1">+VLOOKUP(A502,Casalta!A:C,2,0)</f>
        <v>#N/A</v>
      </c>
      <c r="Q502" s="117"/>
      <c r="U502" s="98" t="e">
        <f ca="1">+VLOOKUP(C502,ZAP!A$2:D595,4,0)</f>
        <v>#N/A</v>
      </c>
      <c r="V502" s="103">
        <f t="shared" ca="1" si="14"/>
        <v>0</v>
      </c>
      <c r="W502" s="103"/>
      <c r="X502" s="97" t="e">
        <f t="shared" ca="1" si="15"/>
        <v>#N/A</v>
      </c>
    </row>
    <row r="503" spans="1:24" x14ac:dyDescent="0.25">
      <c r="A503" s="98">
        <v>498</v>
      </c>
      <c r="B503" s="124">
        <f ca="1">COUNTIF(Casalta!A:A,Rank!A503)</f>
        <v>0</v>
      </c>
      <c r="C503" s="3" t="e">
        <f ca="1">+VLOOKUP(A503,Casalta!A:C,2,0)</f>
        <v>#N/A</v>
      </c>
      <c r="Q503" s="117"/>
      <c r="U503" s="98" t="e">
        <f ca="1">+VLOOKUP(C503,ZAP!A$2:D596,4,0)</f>
        <v>#N/A</v>
      </c>
      <c r="V503" s="103">
        <f t="shared" ca="1" si="14"/>
        <v>0</v>
      </c>
      <c r="W503" s="103"/>
      <c r="X503" s="97" t="e">
        <f t="shared" ca="1" si="15"/>
        <v>#N/A</v>
      </c>
    </row>
    <row r="504" spans="1:24" x14ac:dyDescent="0.25">
      <c r="A504" s="98">
        <v>499</v>
      </c>
      <c r="B504" s="124">
        <f ca="1">COUNTIF(Casalta!A:A,Rank!A504)</f>
        <v>0</v>
      </c>
      <c r="C504" s="3" t="e">
        <f ca="1">+VLOOKUP(A504,Casalta!A:C,2,0)</f>
        <v>#N/A</v>
      </c>
      <c r="Q504" s="117"/>
      <c r="U504" s="98" t="e">
        <f ca="1">+VLOOKUP(C504,ZAP!A$2:D597,4,0)</f>
        <v>#N/A</v>
      </c>
      <c r="V504" s="103">
        <f t="shared" ca="1" si="14"/>
        <v>0</v>
      </c>
      <c r="W504" s="103"/>
      <c r="X504" s="97" t="e">
        <f t="shared" ca="1" si="15"/>
        <v>#N/A</v>
      </c>
    </row>
    <row r="505" spans="1:24" x14ac:dyDescent="0.25">
      <c r="A505" s="98">
        <v>500</v>
      </c>
      <c r="B505" s="124">
        <f ca="1">COUNTIF(Casalta!A:A,Rank!A505)</f>
        <v>0</v>
      </c>
      <c r="C505" s="3" t="e">
        <f ca="1">+VLOOKUP(A505,Casalta!A:C,2,0)</f>
        <v>#N/A</v>
      </c>
      <c r="Q505" s="117"/>
      <c r="U505" s="98" t="e">
        <f ca="1">+VLOOKUP(C505,ZAP!A$2:D598,4,0)</f>
        <v>#N/A</v>
      </c>
      <c r="V505" s="103">
        <f t="shared" ca="1" si="14"/>
        <v>0</v>
      </c>
      <c r="W505" s="103"/>
      <c r="X505" s="97" t="e">
        <f t="shared" ca="1" si="15"/>
        <v>#N/A</v>
      </c>
    </row>
    <row r="506" spans="1:24" x14ac:dyDescent="0.25">
      <c r="A506" s="98">
        <v>501</v>
      </c>
      <c r="B506" s="124">
        <f ca="1">COUNTIF(Casalta!A:A,Rank!A506)</f>
        <v>0</v>
      </c>
      <c r="C506" s="3" t="e">
        <f ca="1">+VLOOKUP(A506,Casalta!A:C,2,0)</f>
        <v>#N/A</v>
      </c>
      <c r="Q506" s="117"/>
      <c r="U506" s="98" t="e">
        <f ca="1">+VLOOKUP(C506,ZAP!A$2:D599,4,0)</f>
        <v>#N/A</v>
      </c>
      <c r="V506" s="103">
        <f t="shared" ca="1" si="14"/>
        <v>0</v>
      </c>
      <c r="W506" s="103"/>
      <c r="X506" s="97" t="e">
        <f t="shared" ca="1" si="15"/>
        <v>#N/A</v>
      </c>
    </row>
    <row r="507" spans="1:24" x14ac:dyDescent="0.25">
      <c r="A507" s="98">
        <v>502</v>
      </c>
      <c r="B507" s="124">
        <f ca="1">COUNTIF(Casalta!A:A,Rank!A507)</f>
        <v>0</v>
      </c>
      <c r="C507" s="3" t="e">
        <f ca="1">+VLOOKUP(A507,Casalta!A:C,2,0)</f>
        <v>#N/A</v>
      </c>
      <c r="Q507" s="117"/>
      <c r="U507" s="98" t="e">
        <f ca="1">+VLOOKUP(C507,ZAP!A$2:D600,4,0)</f>
        <v>#N/A</v>
      </c>
      <c r="V507" s="103">
        <f t="shared" ca="1" si="14"/>
        <v>0</v>
      </c>
      <c r="W507" s="103"/>
      <c r="X507" s="97" t="e">
        <f t="shared" ca="1" si="15"/>
        <v>#N/A</v>
      </c>
    </row>
    <row r="508" spans="1:24" x14ac:dyDescent="0.25">
      <c r="A508" s="98">
        <v>503</v>
      </c>
      <c r="B508" s="124">
        <f ca="1">COUNTIF(Casalta!A:A,Rank!A508)</f>
        <v>0</v>
      </c>
      <c r="C508" s="3" t="e">
        <f ca="1">+VLOOKUP(A508,Casalta!A:C,2,0)</f>
        <v>#N/A</v>
      </c>
      <c r="Q508" s="117"/>
      <c r="U508" s="98" t="e">
        <f ca="1">+VLOOKUP(C508,ZAP!A$2:D601,4,0)</f>
        <v>#N/A</v>
      </c>
      <c r="V508" s="103">
        <f t="shared" ca="1" si="14"/>
        <v>0</v>
      </c>
      <c r="W508" s="103"/>
      <c r="X508" s="97" t="e">
        <f t="shared" ca="1" si="15"/>
        <v>#N/A</v>
      </c>
    </row>
    <row r="509" spans="1:24" x14ac:dyDescent="0.25">
      <c r="A509" s="98">
        <v>504</v>
      </c>
      <c r="B509" s="124">
        <f ca="1">COUNTIF(Casalta!A:A,Rank!A509)</f>
        <v>0</v>
      </c>
      <c r="C509" s="3" t="e">
        <f ca="1">+VLOOKUP(A509,Casalta!A:C,2,0)</f>
        <v>#N/A</v>
      </c>
      <c r="Q509" s="117"/>
      <c r="U509" s="98" t="e">
        <f ca="1">+VLOOKUP(C509,ZAP!A$2:D602,4,0)</f>
        <v>#N/A</v>
      </c>
      <c r="V509" s="103">
        <f t="shared" ca="1" si="14"/>
        <v>0</v>
      </c>
      <c r="W509" s="103"/>
      <c r="X509" s="97" t="e">
        <f t="shared" ca="1" si="15"/>
        <v>#N/A</v>
      </c>
    </row>
  </sheetData>
  <autoFilter ref="A5:Y509" xr:uid="{00000000-0009-0000-0000-000003000000}"/>
  <hyperlinks>
    <hyperlink ref="X6" r:id="rId1" display="http://www.casaltaimoveis.com.br/imovel/ap/" xr:uid="{00000000-0004-0000-0300-000000000000}"/>
    <hyperlink ref="X4" r:id="rId2" xr:uid="{00000000-0004-0000-0300-000001000000}"/>
    <hyperlink ref="X7:X509" r:id="rId3" display="http://www.casaltaimoveis.com.br/imovel/ap/" xr:uid="{00000000-0004-0000-0300-000002000000}"/>
  </hyperlinks>
  <pageMargins left="0.511811024" right="0.511811024" top="0.78740157499999996" bottom="0.78740157499999996" header="0.31496062000000002" footer="0.31496062000000002"/>
  <pageSetup paperSize="9" orientation="portrait" horizontalDpi="0" verticalDpi="0" r:id="rId4"/>
  <extLst>
    <ext xmlns:x14="http://schemas.microsoft.com/office/spreadsheetml/2009/9/main" uri="{78C0D931-6437-407d-A8EE-F0AAD7539E65}">
      <x14:conditionalFormattings>
        <x14:conditionalFormatting xmlns:xm="http://schemas.microsoft.com/office/excel/2006/main">
          <x14:cfRule type="containsText" priority="1" operator="containsText" id="{B5B21E9C-72C6-4FF7-B77E-8E7D23DBB109}">
            <xm:f>NOT(ISERROR(SEARCH('Tabela de Peso'!$B$16,E6)))</xm:f>
            <xm:f>'Tabela de Peso'!$B$16</xm:f>
            <x14:dxf>
              <fill>
                <patternFill>
                  <bgColor theme="3"/>
                </patternFill>
              </fill>
            </x14:dxf>
          </x14:cfRule>
          <x14:cfRule type="cellIs" priority="2" operator="equal" id="{49A46B51-A4FB-4028-8B99-DB89FD6C57FD}">
            <xm:f>'Tabela de Peso'!$B$15</xm:f>
            <x14:dxf>
              <fill>
                <patternFill>
                  <bgColor theme="4"/>
                </patternFill>
              </fill>
            </x14:dxf>
          </x14:cfRule>
          <xm:sqref>E6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9">
    <tabColor theme="3" tint="0.39997558519241921"/>
  </sheetPr>
  <dimension ref="A1:H66852"/>
  <sheetViews>
    <sheetView showGridLines="0" zoomScale="106" zoomScaleNormal="106" workbookViewId="0">
      <selection activeCell="C11" sqref="C11"/>
    </sheetView>
  </sheetViews>
  <sheetFormatPr defaultColWidth="9.140625" defaultRowHeight="15" x14ac:dyDescent="0.25"/>
  <cols>
    <col min="1" max="1" width="16.85546875" style="11" bestFit="1" customWidth="1"/>
    <col min="2" max="2" width="12.85546875" style="14" bestFit="1" customWidth="1"/>
    <col min="3" max="3" width="41.85546875" style="11" customWidth="1"/>
    <col min="4" max="4" width="35" style="11" bestFit="1" customWidth="1"/>
    <col min="5" max="5" width="41.42578125" style="11" bestFit="1" customWidth="1"/>
    <col min="6" max="6" width="15.85546875" style="12" bestFit="1" customWidth="1"/>
    <col min="7" max="8" width="15.85546875" style="12" customWidth="1"/>
    <col min="9" max="16384" width="9.140625" style="11"/>
  </cols>
  <sheetData>
    <row r="1" spans="1:8" x14ac:dyDescent="0.25">
      <c r="A1" s="18" t="s">
        <v>1482</v>
      </c>
      <c r="B1" s="18" t="s">
        <v>129</v>
      </c>
      <c r="C1" s="18" t="s">
        <v>1483</v>
      </c>
      <c r="D1" s="19" t="s">
        <v>81</v>
      </c>
      <c r="E1" s="19" t="s">
        <v>176</v>
      </c>
      <c r="F1" s="20" t="s">
        <v>1533</v>
      </c>
      <c r="G1" s="20" t="s">
        <v>1519</v>
      </c>
      <c r="H1" s="20" t="s">
        <v>1481</v>
      </c>
    </row>
    <row r="2" spans="1:8" x14ac:dyDescent="0.25">
      <c r="A2" s="18"/>
      <c r="B2" s="18"/>
      <c r="C2" s="18"/>
      <c r="D2" s="19"/>
      <c r="E2" s="19"/>
      <c r="F2" s="20"/>
      <c r="G2" s="20"/>
      <c r="H2" s="20"/>
    </row>
    <row r="3" spans="1:8" x14ac:dyDescent="0.25">
      <c r="A3" s="18"/>
      <c r="B3" s="18"/>
      <c r="C3" s="18"/>
      <c r="D3" s="19"/>
      <c r="E3" s="19"/>
      <c r="F3" s="20"/>
      <c r="G3" s="20"/>
      <c r="H3" s="20"/>
    </row>
    <row r="4" spans="1:8" x14ac:dyDescent="0.25">
      <c r="A4" s="18" t="s">
        <v>4653</v>
      </c>
      <c r="B4" s="18" t="s">
        <v>4655</v>
      </c>
      <c r="C4" s="18" t="s">
        <v>4656</v>
      </c>
      <c r="D4" s="19" t="s">
        <v>4654</v>
      </c>
      <c r="E4" s="19">
        <v>0</v>
      </c>
      <c r="F4" s="20"/>
      <c r="G4" s="20"/>
      <c r="H4" s="20"/>
    </row>
    <row r="5" spans="1:8" x14ac:dyDescent="0.25">
      <c r="A5" s="18" t="s">
        <v>4649</v>
      </c>
      <c r="B5" s="18" t="s">
        <v>4651</v>
      </c>
      <c r="C5" s="18" t="s">
        <v>4652</v>
      </c>
      <c r="D5" s="19" t="s">
        <v>4650</v>
      </c>
      <c r="E5" s="19">
        <v>0</v>
      </c>
      <c r="F5" s="20"/>
      <c r="G5" s="20"/>
      <c r="H5" s="20"/>
    </row>
    <row r="6" spans="1:8" x14ac:dyDescent="0.25">
      <c r="A6" s="18" t="s">
        <v>4648</v>
      </c>
      <c r="B6" s="18" t="s">
        <v>4638</v>
      </c>
      <c r="C6" s="18" t="s">
        <v>4639</v>
      </c>
      <c r="D6" s="19" t="s">
        <v>4637</v>
      </c>
      <c r="E6" s="19">
        <v>0</v>
      </c>
      <c r="F6" s="20"/>
      <c r="G6" s="20"/>
      <c r="H6" s="20"/>
    </row>
    <row r="7" spans="1:8" x14ac:dyDescent="0.25">
      <c r="A7" s="18" t="s">
        <v>4644</v>
      </c>
      <c r="B7" s="18" t="s">
        <v>4646</v>
      </c>
      <c r="C7" s="18" t="s">
        <v>4647</v>
      </c>
      <c r="D7" s="19" t="s">
        <v>4645</v>
      </c>
      <c r="E7" s="19">
        <v>0</v>
      </c>
      <c r="F7" s="20"/>
      <c r="G7" s="20"/>
      <c r="H7" s="20"/>
    </row>
    <row r="8" spans="1:8" x14ac:dyDescent="0.25">
      <c r="A8" s="18" t="s">
        <v>4640</v>
      </c>
      <c r="B8" s="18" t="s">
        <v>4642</v>
      </c>
      <c r="C8" s="18" t="s">
        <v>4643</v>
      </c>
      <c r="D8" s="19" t="s">
        <v>4641</v>
      </c>
      <c r="E8" s="19">
        <v>0</v>
      </c>
      <c r="F8" s="20"/>
      <c r="G8" s="20"/>
      <c r="H8" s="20"/>
    </row>
    <row r="9" spans="1:8" x14ac:dyDescent="0.25">
      <c r="A9" s="18" t="s">
        <v>4636</v>
      </c>
      <c r="B9" s="18" t="s">
        <v>4638</v>
      </c>
      <c r="C9" s="18" t="s">
        <v>4639</v>
      </c>
      <c r="D9" s="19" t="s">
        <v>4637</v>
      </c>
      <c r="E9" s="19">
        <v>0</v>
      </c>
      <c r="F9" s="20"/>
      <c r="G9" s="20"/>
      <c r="H9" s="20"/>
    </row>
    <row r="10" spans="1:8" x14ac:dyDescent="0.25">
      <c r="A10" s="18" t="s">
        <v>4632</v>
      </c>
      <c r="B10" s="18" t="s">
        <v>4634</v>
      </c>
      <c r="C10" s="18" t="s">
        <v>4635</v>
      </c>
      <c r="D10" s="19" t="s">
        <v>4633</v>
      </c>
      <c r="E10" s="19">
        <v>0</v>
      </c>
      <c r="F10" s="20"/>
      <c r="G10" s="20"/>
      <c r="H10" s="20"/>
    </row>
    <row r="11" spans="1:8" x14ac:dyDescent="0.25">
      <c r="A11" s="18" t="s">
        <v>4628</v>
      </c>
      <c r="B11" s="18" t="s">
        <v>4630</v>
      </c>
      <c r="C11" s="18" t="s">
        <v>4631</v>
      </c>
      <c r="D11" s="19" t="s">
        <v>4629</v>
      </c>
      <c r="E11" s="19">
        <v>0</v>
      </c>
      <c r="F11" s="20"/>
      <c r="G11" s="20"/>
      <c r="H11" s="20"/>
    </row>
    <row r="12" spans="1:8" x14ac:dyDescent="0.25">
      <c r="A12" s="18" t="s">
        <v>4623</v>
      </c>
      <c r="B12" s="18" t="s">
        <v>4626</v>
      </c>
      <c r="C12" s="18" t="s">
        <v>4627</v>
      </c>
      <c r="D12" s="19" t="s">
        <v>4624</v>
      </c>
      <c r="E12" s="19" t="s">
        <v>4625</v>
      </c>
      <c r="F12" s="20"/>
      <c r="G12" s="20"/>
      <c r="H12" s="20"/>
    </row>
    <row r="13" spans="1:8" x14ac:dyDescent="0.25">
      <c r="A13" s="18" t="s">
        <v>3691</v>
      </c>
      <c r="B13" s="18" t="s">
        <v>3517</v>
      </c>
      <c r="C13" s="18" t="s">
        <v>3518</v>
      </c>
      <c r="D13" s="19" t="s">
        <v>3515</v>
      </c>
      <c r="E13" s="19">
        <v>0</v>
      </c>
      <c r="F13" s="20"/>
      <c r="G13" s="20"/>
      <c r="H13" s="20"/>
    </row>
    <row r="14" spans="1:8" x14ac:dyDescent="0.25">
      <c r="A14" s="18" t="s">
        <v>4619</v>
      </c>
      <c r="B14" s="18" t="s">
        <v>4621</v>
      </c>
      <c r="C14" s="18" t="s">
        <v>4622</v>
      </c>
      <c r="D14" s="19" t="s">
        <v>4620</v>
      </c>
      <c r="E14" s="19" t="s">
        <v>1107</v>
      </c>
      <c r="F14" s="20"/>
      <c r="G14" s="20"/>
      <c r="H14" s="20"/>
    </row>
    <row r="15" spans="1:8" x14ac:dyDescent="0.25">
      <c r="A15" s="18" t="s">
        <v>4615</v>
      </c>
      <c r="B15" s="18" t="s">
        <v>4617</v>
      </c>
      <c r="C15" s="18" t="s">
        <v>4618</v>
      </c>
      <c r="D15" s="19" t="s">
        <v>4616</v>
      </c>
      <c r="E15" s="19">
        <v>0</v>
      </c>
      <c r="F15" s="20"/>
      <c r="G15" s="20"/>
      <c r="H15" s="20"/>
    </row>
    <row r="16" spans="1:8" x14ac:dyDescent="0.25">
      <c r="A16" s="18" t="s">
        <v>4611</v>
      </c>
      <c r="B16" s="18" t="s">
        <v>4613</v>
      </c>
      <c r="C16" s="18" t="s">
        <v>4614</v>
      </c>
      <c r="D16" s="19" t="s">
        <v>4612</v>
      </c>
      <c r="E16" s="19">
        <v>0</v>
      </c>
      <c r="F16" s="20"/>
      <c r="G16" s="20"/>
      <c r="H16" s="20"/>
    </row>
    <row r="17" spans="1:8" x14ac:dyDescent="0.25">
      <c r="A17" s="18" t="s">
        <v>4607</v>
      </c>
      <c r="B17" s="18" t="s">
        <v>4609</v>
      </c>
      <c r="C17" s="18" t="s">
        <v>4610</v>
      </c>
      <c r="D17" s="19" t="s">
        <v>4608</v>
      </c>
      <c r="E17" s="19">
        <v>0</v>
      </c>
      <c r="F17" s="20"/>
      <c r="G17" s="20"/>
      <c r="H17" s="20"/>
    </row>
    <row r="18" spans="1:8" x14ac:dyDescent="0.25">
      <c r="A18" s="18" t="s">
        <v>4606</v>
      </c>
      <c r="B18" s="18" t="s">
        <v>1841</v>
      </c>
      <c r="C18" s="18" t="s">
        <v>1842</v>
      </c>
      <c r="D18" s="19" t="s">
        <v>712</v>
      </c>
      <c r="E18" s="19" t="s">
        <v>1840</v>
      </c>
      <c r="F18" s="20"/>
      <c r="G18" s="20"/>
      <c r="H18" s="20"/>
    </row>
    <row r="19" spans="1:8" x14ac:dyDescent="0.25">
      <c r="A19" s="18" t="s">
        <v>4602</v>
      </c>
      <c r="B19" s="18" t="s">
        <v>4604</v>
      </c>
      <c r="C19" s="18" t="s">
        <v>4605</v>
      </c>
      <c r="D19" s="19" t="s">
        <v>4603</v>
      </c>
      <c r="E19" s="19">
        <v>0</v>
      </c>
      <c r="F19" s="20"/>
      <c r="G19" s="20"/>
      <c r="H19" s="20"/>
    </row>
    <row r="20" spans="1:8" x14ac:dyDescent="0.25">
      <c r="A20" s="18" t="s">
        <v>4598</v>
      </c>
      <c r="B20" s="18" t="s">
        <v>4600</v>
      </c>
      <c r="C20" s="18" t="s">
        <v>4601</v>
      </c>
      <c r="D20" s="19" t="s">
        <v>4599</v>
      </c>
      <c r="E20" s="19">
        <v>0</v>
      </c>
      <c r="F20" s="20"/>
      <c r="G20" s="20"/>
      <c r="H20" s="20"/>
    </row>
    <row r="21" spans="1:8" x14ac:dyDescent="0.25">
      <c r="A21" s="18" t="s">
        <v>4598</v>
      </c>
      <c r="B21" s="18" t="s">
        <v>4600</v>
      </c>
      <c r="C21" s="18" t="s">
        <v>4601</v>
      </c>
      <c r="D21" s="19" t="s">
        <v>4599</v>
      </c>
      <c r="E21" s="19">
        <v>0</v>
      </c>
      <c r="F21" s="20"/>
      <c r="G21" s="20"/>
      <c r="H21" s="20"/>
    </row>
    <row r="22" spans="1:8" x14ac:dyDescent="0.25">
      <c r="A22" s="18" t="s">
        <v>4597</v>
      </c>
      <c r="B22" s="18" t="s">
        <v>4485</v>
      </c>
      <c r="C22" s="18" t="s">
        <v>4486</v>
      </c>
      <c r="D22" s="19" t="s">
        <v>4483</v>
      </c>
      <c r="E22" s="19" t="s">
        <v>4484</v>
      </c>
      <c r="F22" s="20"/>
      <c r="G22" s="20"/>
      <c r="H22" s="20"/>
    </row>
    <row r="23" spans="1:8" x14ac:dyDescent="0.25">
      <c r="A23" s="18" t="s">
        <v>4593</v>
      </c>
      <c r="B23" s="18" t="s">
        <v>4595</v>
      </c>
      <c r="C23" s="18" t="s">
        <v>4596</v>
      </c>
      <c r="D23" s="19" t="s">
        <v>4594</v>
      </c>
      <c r="E23" s="19">
        <v>0</v>
      </c>
      <c r="F23" s="20"/>
      <c r="G23" s="20"/>
      <c r="H23" s="20"/>
    </row>
    <row r="24" spans="1:8" x14ac:dyDescent="0.25">
      <c r="A24" s="18" t="s">
        <v>4589</v>
      </c>
      <c r="B24" s="18" t="s">
        <v>4591</v>
      </c>
      <c r="C24" s="18" t="s">
        <v>4592</v>
      </c>
      <c r="D24" s="19" t="s">
        <v>1139</v>
      </c>
      <c r="E24" s="19" t="s">
        <v>4590</v>
      </c>
      <c r="F24" s="20"/>
      <c r="G24" s="20"/>
      <c r="H24" s="20"/>
    </row>
    <row r="25" spans="1:8" x14ac:dyDescent="0.25">
      <c r="A25" s="18" t="s">
        <v>4588</v>
      </c>
      <c r="B25" s="18" t="s">
        <v>2724</v>
      </c>
      <c r="C25" s="18" t="s">
        <v>2399</v>
      </c>
      <c r="D25" s="19" t="s">
        <v>1285</v>
      </c>
      <c r="E25" s="19" t="s">
        <v>2723</v>
      </c>
      <c r="F25" s="20"/>
      <c r="G25" s="20"/>
      <c r="H25" s="20"/>
    </row>
    <row r="26" spans="1:8" x14ac:dyDescent="0.25">
      <c r="A26" s="18" t="s">
        <v>4584</v>
      </c>
      <c r="B26" s="18" t="s">
        <v>4586</v>
      </c>
      <c r="C26" s="18" t="s">
        <v>4587</v>
      </c>
      <c r="D26" s="19" t="s">
        <v>4585</v>
      </c>
      <c r="E26" s="19">
        <v>0</v>
      </c>
      <c r="F26" s="20"/>
      <c r="G26" s="20"/>
      <c r="H26" s="20"/>
    </row>
    <row r="27" spans="1:8" x14ac:dyDescent="0.25">
      <c r="A27" s="18" t="s">
        <v>4580</v>
      </c>
      <c r="B27" s="18" t="s">
        <v>4582</v>
      </c>
      <c r="C27" s="18" t="s">
        <v>4583</v>
      </c>
      <c r="D27" s="19" t="s">
        <v>4581</v>
      </c>
      <c r="E27" s="19">
        <v>0</v>
      </c>
      <c r="F27" s="20"/>
      <c r="G27" s="20"/>
      <c r="H27" s="20"/>
    </row>
    <row r="28" spans="1:8" x14ac:dyDescent="0.25">
      <c r="A28" s="18" t="s">
        <v>4575</v>
      </c>
      <c r="B28" s="18" t="s">
        <v>4578</v>
      </c>
      <c r="C28" s="18" t="s">
        <v>4579</v>
      </c>
      <c r="D28" s="19" t="s">
        <v>4576</v>
      </c>
      <c r="E28" s="19" t="s">
        <v>4577</v>
      </c>
      <c r="F28" s="20"/>
      <c r="G28" s="20"/>
      <c r="H28" s="20"/>
    </row>
    <row r="29" spans="1:8" x14ac:dyDescent="0.25">
      <c r="A29" s="18" t="s">
        <v>4574</v>
      </c>
      <c r="B29" s="18" t="s">
        <v>2724</v>
      </c>
      <c r="C29" s="18" t="s">
        <v>2399</v>
      </c>
      <c r="D29" s="19" t="s">
        <v>1285</v>
      </c>
      <c r="E29" s="19" t="s">
        <v>2723</v>
      </c>
      <c r="F29" s="20"/>
      <c r="G29" s="20"/>
      <c r="H29" s="20"/>
    </row>
    <row r="30" spans="1:8" x14ac:dyDescent="0.25">
      <c r="A30" s="18" t="s">
        <v>4570</v>
      </c>
      <c r="B30" s="18" t="s">
        <v>4572</v>
      </c>
      <c r="C30" s="18" t="s">
        <v>4573</v>
      </c>
      <c r="D30" s="19" t="s">
        <v>4571</v>
      </c>
      <c r="E30" s="19">
        <v>0</v>
      </c>
      <c r="F30" s="20"/>
      <c r="G30" s="20"/>
      <c r="H30" s="20"/>
    </row>
    <row r="31" spans="1:8" x14ac:dyDescent="0.25">
      <c r="A31" s="18" t="s">
        <v>4569</v>
      </c>
      <c r="B31" s="18" t="s">
        <v>1753</v>
      </c>
      <c r="C31" s="18" t="s">
        <v>1754</v>
      </c>
      <c r="D31" s="19" t="s">
        <v>1751</v>
      </c>
      <c r="E31" s="19" t="s">
        <v>190</v>
      </c>
      <c r="F31" s="20"/>
      <c r="G31" s="20"/>
      <c r="H31" s="20"/>
    </row>
    <row r="32" spans="1:8" x14ac:dyDescent="0.25">
      <c r="A32" s="18" t="s">
        <v>4568</v>
      </c>
      <c r="B32" s="18" t="s">
        <v>2724</v>
      </c>
      <c r="C32" s="18" t="s">
        <v>2399</v>
      </c>
      <c r="D32" s="19" t="s">
        <v>1285</v>
      </c>
      <c r="E32" s="19" t="s">
        <v>2723</v>
      </c>
      <c r="F32" s="20"/>
      <c r="G32" s="20"/>
      <c r="H32" s="20"/>
    </row>
    <row r="33" spans="1:8" x14ac:dyDescent="0.25">
      <c r="A33" s="18" t="s">
        <v>4563</v>
      </c>
      <c r="B33" s="18" t="s">
        <v>4566</v>
      </c>
      <c r="C33" s="18" t="s">
        <v>4567</v>
      </c>
      <c r="D33" s="19" t="s">
        <v>4564</v>
      </c>
      <c r="E33" s="19" t="s">
        <v>4565</v>
      </c>
      <c r="F33" s="20"/>
      <c r="G33" s="20"/>
      <c r="H33" s="20"/>
    </row>
    <row r="34" spans="1:8" x14ac:dyDescent="0.25">
      <c r="A34" s="18" t="s">
        <v>4559</v>
      </c>
      <c r="B34" s="18" t="s">
        <v>4561</v>
      </c>
      <c r="C34" s="18" t="s">
        <v>4562</v>
      </c>
      <c r="D34" s="19" t="s">
        <v>4560</v>
      </c>
      <c r="E34" s="19">
        <v>0</v>
      </c>
      <c r="F34" s="20"/>
      <c r="G34" s="20"/>
      <c r="H34" s="20"/>
    </row>
    <row r="35" spans="1:8" x14ac:dyDescent="0.25">
      <c r="A35" s="18" t="s">
        <v>4558</v>
      </c>
      <c r="B35" s="18" t="s">
        <v>1753</v>
      </c>
      <c r="C35" s="18" t="s">
        <v>1754</v>
      </c>
      <c r="D35" s="19" t="s">
        <v>1751</v>
      </c>
      <c r="E35" s="19" t="s">
        <v>190</v>
      </c>
      <c r="F35" s="20"/>
      <c r="G35" s="20"/>
      <c r="H35" s="20"/>
    </row>
    <row r="36" spans="1:8" x14ac:dyDescent="0.25">
      <c r="A36" s="18" t="s">
        <v>4554</v>
      </c>
      <c r="B36" s="18" t="s">
        <v>4556</v>
      </c>
      <c r="C36" s="18" t="s">
        <v>4557</v>
      </c>
      <c r="D36" s="19" t="s">
        <v>4555</v>
      </c>
      <c r="E36" s="19">
        <v>0</v>
      </c>
      <c r="F36" s="20"/>
      <c r="G36" s="20"/>
      <c r="H36" s="20"/>
    </row>
    <row r="37" spans="1:8" x14ac:dyDescent="0.25">
      <c r="A37" s="18" t="s">
        <v>4549</v>
      </c>
      <c r="B37" s="18" t="s">
        <v>4552</v>
      </c>
      <c r="C37" s="18" t="s">
        <v>4553</v>
      </c>
      <c r="D37" s="19" t="s">
        <v>4550</v>
      </c>
      <c r="E37" s="19" t="s">
        <v>4551</v>
      </c>
      <c r="F37" s="20"/>
      <c r="G37" s="20"/>
      <c r="H37" s="20"/>
    </row>
    <row r="38" spans="1:8" x14ac:dyDescent="0.25">
      <c r="A38" s="18" t="s">
        <v>4545</v>
      </c>
      <c r="B38" s="18" t="s">
        <v>4547</v>
      </c>
      <c r="C38" s="18" t="s">
        <v>4548</v>
      </c>
      <c r="D38" s="19" t="s">
        <v>4546</v>
      </c>
      <c r="E38" s="19">
        <v>0</v>
      </c>
      <c r="F38" s="20"/>
      <c r="G38" s="20"/>
      <c r="H38" s="20"/>
    </row>
    <row r="39" spans="1:8" x14ac:dyDescent="0.25">
      <c r="A39" s="18" t="s">
        <v>4544</v>
      </c>
      <c r="B39" s="18" t="s">
        <v>4505</v>
      </c>
      <c r="C39" s="18" t="s">
        <v>4506</v>
      </c>
      <c r="D39" s="19" t="s">
        <v>4503</v>
      </c>
      <c r="E39" s="19" t="s">
        <v>4504</v>
      </c>
      <c r="F39" s="20"/>
      <c r="G39" s="20"/>
      <c r="H39" s="20"/>
    </row>
    <row r="40" spans="1:8" x14ac:dyDescent="0.25">
      <c r="A40" s="18" t="s">
        <v>4540</v>
      </c>
      <c r="B40" s="18" t="s">
        <v>4542</v>
      </c>
      <c r="C40" s="18" t="s">
        <v>4543</v>
      </c>
      <c r="D40" s="19" t="s">
        <v>4541</v>
      </c>
      <c r="E40" s="19">
        <v>0</v>
      </c>
      <c r="F40" s="20"/>
      <c r="G40" s="20"/>
      <c r="H40" s="20"/>
    </row>
    <row r="41" spans="1:8" x14ac:dyDescent="0.25">
      <c r="A41" s="18" t="s">
        <v>4536</v>
      </c>
      <c r="B41" s="18" t="s">
        <v>4538</v>
      </c>
      <c r="C41" s="18" t="s">
        <v>4539</v>
      </c>
      <c r="D41" s="19" t="s">
        <v>4537</v>
      </c>
      <c r="E41" s="19">
        <v>0</v>
      </c>
      <c r="F41" s="20"/>
      <c r="G41" s="20"/>
      <c r="H41" s="20"/>
    </row>
    <row r="42" spans="1:8" x14ac:dyDescent="0.25">
      <c r="A42" s="18" t="s">
        <v>4532</v>
      </c>
      <c r="B42" s="18" t="s">
        <v>4534</v>
      </c>
      <c r="C42" s="18" t="s">
        <v>4535</v>
      </c>
      <c r="D42" s="19" t="s">
        <v>4533</v>
      </c>
      <c r="E42" s="19">
        <v>0</v>
      </c>
      <c r="F42" s="20"/>
      <c r="G42" s="20"/>
      <c r="H42" s="20"/>
    </row>
    <row r="43" spans="1:8" x14ac:dyDescent="0.25">
      <c r="A43" s="18" t="s">
        <v>4525</v>
      </c>
      <c r="B43" s="18" t="s">
        <v>4527</v>
      </c>
      <c r="C43" s="18" t="s">
        <v>4528</v>
      </c>
      <c r="D43" s="19" t="s">
        <v>4526</v>
      </c>
      <c r="E43" s="19">
        <v>0</v>
      </c>
      <c r="F43" s="20"/>
      <c r="G43" s="20"/>
      <c r="H43" s="20"/>
    </row>
    <row r="44" spans="1:8" x14ac:dyDescent="0.25">
      <c r="A44" s="18" t="s">
        <v>4522</v>
      </c>
      <c r="B44" s="18" t="s">
        <v>4523</v>
      </c>
      <c r="C44" s="18" t="s">
        <v>4524</v>
      </c>
      <c r="D44" s="19" t="s">
        <v>990</v>
      </c>
      <c r="E44" s="19">
        <v>0</v>
      </c>
      <c r="F44" s="20"/>
      <c r="G44" s="20"/>
      <c r="H44" s="20"/>
    </row>
    <row r="45" spans="1:8" x14ac:dyDescent="0.25">
      <c r="A45" s="18" t="s">
        <v>4521</v>
      </c>
      <c r="B45" s="18" t="s">
        <v>4485</v>
      </c>
      <c r="C45" s="18" t="s">
        <v>4486</v>
      </c>
      <c r="D45" s="19" t="s">
        <v>4483</v>
      </c>
      <c r="E45" s="19" t="s">
        <v>4484</v>
      </c>
      <c r="F45" s="20"/>
      <c r="G45" s="20"/>
      <c r="H45" s="20"/>
    </row>
    <row r="46" spans="1:8" x14ac:dyDescent="0.25">
      <c r="A46" s="18" t="s">
        <v>4520</v>
      </c>
      <c r="B46" s="18" t="s">
        <v>2724</v>
      </c>
      <c r="C46" s="18" t="s">
        <v>2399</v>
      </c>
      <c r="D46" s="19" t="s">
        <v>1285</v>
      </c>
      <c r="E46" s="19" t="s">
        <v>2723</v>
      </c>
      <c r="F46" s="20"/>
      <c r="G46" s="20"/>
      <c r="H46" s="20"/>
    </row>
    <row r="47" spans="1:8" x14ac:dyDescent="0.25">
      <c r="A47" s="18" t="s">
        <v>4516</v>
      </c>
      <c r="B47" s="18" t="s">
        <v>4518</v>
      </c>
      <c r="C47" s="18" t="s">
        <v>4519</v>
      </c>
      <c r="D47" s="19" t="s">
        <v>4517</v>
      </c>
      <c r="E47" s="19">
        <v>0</v>
      </c>
      <c r="F47" s="20"/>
      <c r="G47" s="20"/>
      <c r="H47" s="20"/>
    </row>
    <row r="48" spans="1:8" x14ac:dyDescent="0.25">
      <c r="A48" s="18" t="s">
        <v>4515</v>
      </c>
      <c r="B48" s="18" t="s">
        <v>3983</v>
      </c>
      <c r="C48" s="18" t="s">
        <v>491</v>
      </c>
      <c r="D48" s="19" t="s">
        <v>492</v>
      </c>
      <c r="E48" s="19" t="s">
        <v>3981</v>
      </c>
      <c r="F48" s="20"/>
      <c r="G48" s="20"/>
      <c r="H48" s="20"/>
    </row>
    <row r="49" spans="1:8" x14ac:dyDescent="0.25">
      <c r="A49" s="18" t="s">
        <v>4511</v>
      </c>
      <c r="B49" s="18" t="s">
        <v>4513</v>
      </c>
      <c r="C49" s="18" t="s">
        <v>4514</v>
      </c>
      <c r="D49" s="19" t="s">
        <v>4512</v>
      </c>
      <c r="E49" s="19">
        <v>0</v>
      </c>
      <c r="F49" s="20"/>
      <c r="G49" s="20"/>
      <c r="H49" s="20"/>
    </row>
    <row r="50" spans="1:8" x14ac:dyDescent="0.25">
      <c r="A50" s="18" t="s">
        <v>4507</v>
      </c>
      <c r="B50" s="18" t="s">
        <v>4509</v>
      </c>
      <c r="C50" s="18" t="s">
        <v>4510</v>
      </c>
      <c r="D50" s="19" t="s">
        <v>4508</v>
      </c>
      <c r="E50" s="19">
        <v>0</v>
      </c>
      <c r="F50" s="20"/>
      <c r="G50" s="20"/>
      <c r="H50" s="20"/>
    </row>
    <row r="51" spans="1:8" x14ac:dyDescent="0.25">
      <c r="A51" s="18" t="s">
        <v>4502</v>
      </c>
      <c r="B51" s="18" t="s">
        <v>4505</v>
      </c>
      <c r="C51" s="18" t="s">
        <v>4506</v>
      </c>
      <c r="D51" s="19" t="s">
        <v>4503</v>
      </c>
      <c r="E51" s="19" t="s">
        <v>4504</v>
      </c>
      <c r="F51" s="20"/>
      <c r="G51" s="20"/>
      <c r="H51" s="20"/>
    </row>
    <row r="52" spans="1:8" x14ac:dyDescent="0.25">
      <c r="A52" s="18" t="s">
        <v>4497</v>
      </c>
      <c r="B52" s="18" t="s">
        <v>4500</v>
      </c>
      <c r="C52" s="18" t="s">
        <v>4501</v>
      </c>
      <c r="D52" s="19" t="s">
        <v>4498</v>
      </c>
      <c r="E52" s="19" t="s">
        <v>4499</v>
      </c>
      <c r="F52" s="20"/>
      <c r="G52" s="20"/>
      <c r="H52" s="20"/>
    </row>
    <row r="53" spans="1:8" x14ac:dyDescent="0.25">
      <c r="A53" s="18" t="s">
        <v>4495</v>
      </c>
      <c r="B53" s="18" t="s">
        <v>1753</v>
      </c>
      <c r="C53" s="18" t="s">
        <v>1754</v>
      </c>
      <c r="D53" s="19" t="s">
        <v>1751</v>
      </c>
      <c r="E53" s="19" t="s">
        <v>190</v>
      </c>
      <c r="F53" s="20"/>
      <c r="G53" s="20"/>
      <c r="H53" s="20"/>
    </row>
    <row r="54" spans="1:8" x14ac:dyDescent="0.25">
      <c r="A54" s="18" t="s">
        <v>4487</v>
      </c>
      <c r="B54" s="18" t="s">
        <v>4493</v>
      </c>
      <c r="C54" s="18" t="s">
        <v>4494</v>
      </c>
      <c r="D54" s="19" t="s">
        <v>4491</v>
      </c>
      <c r="E54" s="19" t="s">
        <v>4492</v>
      </c>
      <c r="F54" s="20"/>
      <c r="G54" s="20"/>
      <c r="H54" s="20"/>
    </row>
    <row r="55" spans="1:8" x14ac:dyDescent="0.25">
      <c r="A55" s="18" t="s">
        <v>4482</v>
      </c>
      <c r="B55" s="18" t="s">
        <v>4485</v>
      </c>
      <c r="C55" s="18" t="s">
        <v>4486</v>
      </c>
      <c r="D55" s="19" t="s">
        <v>4483</v>
      </c>
      <c r="E55" s="19" t="s">
        <v>4484</v>
      </c>
      <c r="F55" s="20"/>
      <c r="G55" s="20"/>
      <c r="H55" s="20"/>
    </row>
    <row r="56" spans="1:8" x14ac:dyDescent="0.25">
      <c r="A56" s="18" t="s">
        <v>4478</v>
      </c>
      <c r="B56" s="18" t="s">
        <v>4480</v>
      </c>
      <c r="C56" s="18" t="s">
        <v>4481</v>
      </c>
      <c r="D56" s="19" t="s">
        <v>4479</v>
      </c>
      <c r="E56" s="19">
        <v>0</v>
      </c>
      <c r="F56" s="20"/>
      <c r="G56" s="20"/>
      <c r="H56" s="20"/>
    </row>
    <row r="57" spans="1:8" x14ac:dyDescent="0.25">
      <c r="A57" s="18" t="s">
        <v>4477</v>
      </c>
      <c r="B57" s="18" t="s">
        <v>1918</v>
      </c>
      <c r="C57" s="18" t="s">
        <v>1919</v>
      </c>
      <c r="D57" s="19" t="s">
        <v>1434</v>
      </c>
      <c r="E57" s="19">
        <v>0</v>
      </c>
      <c r="F57" s="20"/>
      <c r="G57" s="20"/>
      <c r="H57" s="20"/>
    </row>
    <row r="58" spans="1:8" x14ac:dyDescent="0.25">
      <c r="A58" s="18" t="s">
        <v>4473</v>
      </c>
      <c r="B58" s="18" t="s">
        <v>4475</v>
      </c>
      <c r="C58" s="18" t="s">
        <v>4476</v>
      </c>
      <c r="D58" s="19" t="s">
        <v>4474</v>
      </c>
      <c r="E58" s="19">
        <v>0</v>
      </c>
      <c r="F58" s="20"/>
      <c r="G58" s="20"/>
      <c r="H58" s="20"/>
    </row>
    <row r="59" spans="1:8" x14ac:dyDescent="0.25">
      <c r="A59" s="18" t="s">
        <v>4472</v>
      </c>
      <c r="B59" s="18" t="s">
        <v>3116</v>
      </c>
      <c r="C59" s="18" t="s">
        <v>3117</v>
      </c>
      <c r="D59" s="19" t="s">
        <v>3113</v>
      </c>
      <c r="E59" s="19" t="s">
        <v>3114</v>
      </c>
      <c r="F59" s="20"/>
      <c r="G59" s="20"/>
      <c r="H59" s="20"/>
    </row>
    <row r="60" spans="1:8" x14ac:dyDescent="0.25">
      <c r="A60" s="18" t="s">
        <v>4471</v>
      </c>
      <c r="B60" s="18" t="s">
        <v>3116</v>
      </c>
      <c r="C60" s="18" t="s">
        <v>3117</v>
      </c>
      <c r="D60" s="19" t="s">
        <v>3113</v>
      </c>
      <c r="E60" s="19" t="s">
        <v>3114</v>
      </c>
      <c r="F60" s="20"/>
      <c r="G60" s="20"/>
      <c r="H60" s="20"/>
    </row>
    <row r="61" spans="1:8" x14ac:dyDescent="0.25">
      <c r="A61" s="18" t="s">
        <v>4470</v>
      </c>
      <c r="B61" s="18" t="s">
        <v>3116</v>
      </c>
      <c r="C61" s="18" t="s">
        <v>3117</v>
      </c>
      <c r="D61" s="19" t="s">
        <v>3113</v>
      </c>
      <c r="E61" s="19" t="s">
        <v>3114</v>
      </c>
      <c r="F61" s="20"/>
      <c r="G61" s="20"/>
      <c r="H61" s="20"/>
    </row>
    <row r="62" spans="1:8" x14ac:dyDescent="0.25">
      <c r="A62" s="18" t="s">
        <v>4466</v>
      </c>
      <c r="B62" s="18" t="s">
        <v>4468</v>
      </c>
      <c r="C62" s="18" t="s">
        <v>4469</v>
      </c>
      <c r="D62" s="19" t="s">
        <v>4467</v>
      </c>
      <c r="E62" s="19">
        <v>0</v>
      </c>
      <c r="F62" s="20"/>
      <c r="G62" s="20"/>
      <c r="H62" s="20"/>
    </row>
    <row r="63" spans="1:8" x14ac:dyDescent="0.25">
      <c r="A63" s="18" t="s">
        <v>4465</v>
      </c>
      <c r="B63" s="18" t="s">
        <v>2121</v>
      </c>
      <c r="C63" s="18" t="s">
        <v>2122</v>
      </c>
      <c r="D63" s="19" t="s">
        <v>1310</v>
      </c>
      <c r="E63" s="19" t="s">
        <v>2119</v>
      </c>
      <c r="F63" s="20"/>
      <c r="G63" s="20"/>
      <c r="H63" s="20"/>
    </row>
    <row r="64" spans="1:8" x14ac:dyDescent="0.25">
      <c r="A64" s="18" t="s">
        <v>4461</v>
      </c>
      <c r="B64" s="18" t="s">
        <v>4463</v>
      </c>
      <c r="C64" s="18" t="s">
        <v>4464</v>
      </c>
      <c r="D64" s="19" t="s">
        <v>4462</v>
      </c>
      <c r="E64" s="19">
        <v>0</v>
      </c>
      <c r="F64" s="20"/>
      <c r="G64" s="20"/>
      <c r="H64" s="20"/>
    </row>
    <row r="65" spans="1:8" x14ac:dyDescent="0.25">
      <c r="A65" s="18" t="s">
        <v>4460</v>
      </c>
      <c r="B65" s="18" t="s">
        <v>3890</v>
      </c>
      <c r="C65" s="18" t="s">
        <v>3891</v>
      </c>
      <c r="D65" s="19" t="s">
        <v>3888</v>
      </c>
      <c r="E65" s="19">
        <v>0</v>
      </c>
      <c r="F65" s="20"/>
      <c r="G65" s="20"/>
      <c r="H65" s="20"/>
    </row>
    <row r="66" spans="1:8" x14ac:dyDescent="0.25">
      <c r="A66" s="18" t="s">
        <v>4459</v>
      </c>
      <c r="B66" s="18" t="s">
        <v>4457</v>
      </c>
      <c r="C66" s="18" t="s">
        <v>4458</v>
      </c>
      <c r="D66" s="19" t="s">
        <v>4456</v>
      </c>
      <c r="E66" s="19">
        <v>0</v>
      </c>
      <c r="F66" s="20"/>
      <c r="G66" s="20"/>
      <c r="H66" s="20"/>
    </row>
    <row r="67" spans="1:8" x14ac:dyDescent="0.25">
      <c r="A67" s="18" t="s">
        <v>4455</v>
      </c>
      <c r="B67" s="18" t="s">
        <v>4457</v>
      </c>
      <c r="C67" s="18" t="s">
        <v>4458</v>
      </c>
      <c r="D67" s="19" t="s">
        <v>4456</v>
      </c>
      <c r="E67" s="19">
        <v>0</v>
      </c>
      <c r="F67" s="20"/>
      <c r="G67" s="20"/>
      <c r="H67" s="20"/>
    </row>
    <row r="68" spans="1:8" x14ac:dyDescent="0.25">
      <c r="A68" s="18" t="s">
        <v>4454</v>
      </c>
      <c r="B68" s="18" t="s">
        <v>4457</v>
      </c>
      <c r="C68" s="18" t="s">
        <v>4458</v>
      </c>
      <c r="D68" s="19" t="s">
        <v>4456</v>
      </c>
      <c r="E68" s="19">
        <v>0</v>
      </c>
      <c r="F68" s="20"/>
      <c r="G68" s="20"/>
      <c r="H68" s="20"/>
    </row>
    <row r="69" spans="1:8" x14ac:dyDescent="0.25">
      <c r="A69" s="18" t="s">
        <v>4450</v>
      </c>
      <c r="B69" s="18" t="s">
        <v>3116</v>
      </c>
      <c r="C69" s="18" t="s">
        <v>3117</v>
      </c>
      <c r="D69" s="19" t="s">
        <v>3113</v>
      </c>
      <c r="E69" s="19" t="s">
        <v>3114</v>
      </c>
      <c r="F69" s="20"/>
      <c r="G69" s="20"/>
      <c r="H69" s="20"/>
    </row>
    <row r="70" spans="1:8" x14ac:dyDescent="0.25">
      <c r="A70" s="18" t="s">
        <v>4449</v>
      </c>
      <c r="B70" s="18" t="s">
        <v>4389</v>
      </c>
      <c r="C70" s="18" t="s">
        <v>4390</v>
      </c>
      <c r="D70" s="19" t="s">
        <v>4388</v>
      </c>
      <c r="E70" s="19">
        <v>0</v>
      </c>
      <c r="F70" s="20"/>
      <c r="G70" s="20"/>
      <c r="H70" s="20"/>
    </row>
    <row r="71" spans="1:8" x14ac:dyDescent="0.25">
      <c r="A71" s="18" t="s">
        <v>4448</v>
      </c>
      <c r="B71" s="18" t="s">
        <v>4452</v>
      </c>
      <c r="C71" s="18" t="s">
        <v>4453</v>
      </c>
      <c r="D71" s="19" t="s">
        <v>4451</v>
      </c>
      <c r="E71" s="19">
        <v>0</v>
      </c>
      <c r="F71" s="20"/>
      <c r="G71" s="20"/>
      <c r="H71" s="20"/>
    </row>
    <row r="72" spans="1:8" x14ac:dyDescent="0.25">
      <c r="A72" s="18" t="s">
        <v>4443</v>
      </c>
      <c r="B72" s="18" t="s">
        <v>3116</v>
      </c>
      <c r="C72" s="18" t="s">
        <v>3117</v>
      </c>
      <c r="D72" s="19" t="s">
        <v>3113</v>
      </c>
      <c r="E72" s="19" t="s">
        <v>3114</v>
      </c>
      <c r="F72" s="20"/>
      <c r="G72" s="20"/>
      <c r="H72" s="20"/>
    </row>
    <row r="73" spans="1:8" x14ac:dyDescent="0.25">
      <c r="A73" s="18" t="s">
        <v>4442</v>
      </c>
      <c r="B73" s="18" t="s">
        <v>3116</v>
      </c>
      <c r="C73" s="18" t="s">
        <v>3117</v>
      </c>
      <c r="D73" s="19" t="s">
        <v>3113</v>
      </c>
      <c r="E73" s="19" t="s">
        <v>3114</v>
      </c>
      <c r="F73" s="20"/>
      <c r="G73" s="20"/>
      <c r="H73" s="20"/>
    </row>
    <row r="74" spans="1:8" x14ac:dyDescent="0.25">
      <c r="A74" s="18" t="s">
        <v>4441</v>
      </c>
      <c r="B74" s="18" t="s">
        <v>4446</v>
      </c>
      <c r="C74" s="18" t="s">
        <v>4447</v>
      </c>
      <c r="D74" s="19" t="s">
        <v>4444</v>
      </c>
      <c r="E74" s="19" t="s">
        <v>4445</v>
      </c>
      <c r="F74" s="20"/>
      <c r="G74" s="20"/>
      <c r="H74" s="20"/>
    </row>
    <row r="75" spans="1:8" x14ac:dyDescent="0.25">
      <c r="A75" s="18" t="s">
        <v>4213</v>
      </c>
      <c r="B75" s="18" t="s">
        <v>4132</v>
      </c>
      <c r="C75" s="18" t="s">
        <v>4133</v>
      </c>
      <c r="D75" s="19" t="s">
        <v>4130</v>
      </c>
      <c r="E75" s="19" t="s">
        <v>3666</v>
      </c>
      <c r="F75" s="20"/>
      <c r="G75" s="20"/>
      <c r="H75" s="20"/>
    </row>
    <row r="76" spans="1:8" x14ac:dyDescent="0.25">
      <c r="A76" s="18" t="s">
        <v>3256</v>
      </c>
      <c r="B76" s="18" t="s">
        <v>4439</v>
      </c>
      <c r="C76" s="18" t="s">
        <v>4440</v>
      </c>
      <c r="D76" s="19" t="s">
        <v>4437</v>
      </c>
      <c r="E76" s="19" t="s">
        <v>4438</v>
      </c>
      <c r="F76" s="20"/>
      <c r="G76" s="20"/>
      <c r="H76" s="20"/>
    </row>
    <row r="77" spans="1:8" x14ac:dyDescent="0.25">
      <c r="A77" s="18" t="s">
        <v>4433</v>
      </c>
      <c r="B77" s="18" t="s">
        <v>4435</v>
      </c>
      <c r="C77" s="18" t="s">
        <v>4436</v>
      </c>
      <c r="D77" s="19" t="s">
        <v>4434</v>
      </c>
      <c r="E77" s="19">
        <v>0</v>
      </c>
      <c r="F77" s="20"/>
      <c r="G77" s="20"/>
      <c r="H77" s="20"/>
    </row>
    <row r="78" spans="1:8" x14ac:dyDescent="0.25">
      <c r="A78" s="18" t="s">
        <v>4432</v>
      </c>
      <c r="B78" s="18" t="s">
        <v>3116</v>
      </c>
      <c r="C78" s="18" t="s">
        <v>3117</v>
      </c>
      <c r="D78" s="19" t="s">
        <v>3113</v>
      </c>
      <c r="E78" s="19" t="s">
        <v>3114</v>
      </c>
      <c r="F78" s="20"/>
      <c r="G78" s="20"/>
      <c r="H78" s="20"/>
    </row>
    <row r="79" spans="1:8" x14ac:dyDescent="0.25">
      <c r="A79" s="18" t="s">
        <v>4431</v>
      </c>
      <c r="B79" s="18" t="s">
        <v>3116</v>
      </c>
      <c r="C79" s="18" t="s">
        <v>3117</v>
      </c>
      <c r="D79" s="19" t="s">
        <v>3113</v>
      </c>
      <c r="E79" s="19" t="s">
        <v>3114</v>
      </c>
      <c r="F79" s="20"/>
      <c r="G79" s="20"/>
      <c r="H79" s="20"/>
    </row>
    <row r="80" spans="1:8" x14ac:dyDescent="0.25">
      <c r="A80" s="18" t="s">
        <v>4430</v>
      </c>
      <c r="B80" s="18" t="s">
        <v>3116</v>
      </c>
      <c r="C80" s="18" t="s">
        <v>3117</v>
      </c>
      <c r="D80" s="19" t="s">
        <v>3113</v>
      </c>
      <c r="E80" s="19" t="s">
        <v>3114</v>
      </c>
      <c r="F80" s="20"/>
      <c r="G80" s="20"/>
      <c r="H80" s="20"/>
    </row>
    <row r="81" spans="1:8" x14ac:dyDescent="0.25">
      <c r="A81" s="18" t="s">
        <v>4426</v>
      </c>
      <c r="B81" s="18" t="s">
        <v>4428</v>
      </c>
      <c r="C81" s="18" t="s">
        <v>4429</v>
      </c>
      <c r="D81" s="19" t="s">
        <v>4427</v>
      </c>
      <c r="E81" s="19">
        <v>0</v>
      </c>
      <c r="F81" s="20"/>
      <c r="G81" s="20"/>
      <c r="H81" s="20"/>
    </row>
    <row r="82" spans="1:8" x14ac:dyDescent="0.25">
      <c r="A82" s="18" t="s">
        <v>4422</v>
      </c>
      <c r="B82" s="18" t="s">
        <v>4424</v>
      </c>
      <c r="C82" s="18" t="s">
        <v>4425</v>
      </c>
      <c r="D82" s="19" t="s">
        <v>4423</v>
      </c>
      <c r="E82" s="19">
        <v>0</v>
      </c>
      <c r="F82" s="20"/>
      <c r="G82" s="20"/>
      <c r="H82" s="20"/>
    </row>
    <row r="83" spans="1:8" x14ac:dyDescent="0.25">
      <c r="A83" s="18" t="s">
        <v>4412</v>
      </c>
      <c r="B83" s="18" t="s">
        <v>4420</v>
      </c>
      <c r="C83" s="18" t="s">
        <v>4421</v>
      </c>
      <c r="D83" s="19" t="s">
        <v>4419</v>
      </c>
      <c r="E83" s="19">
        <v>0</v>
      </c>
      <c r="F83" s="20"/>
      <c r="G83" s="20"/>
      <c r="H83" s="20"/>
    </row>
    <row r="84" spans="1:8" x14ac:dyDescent="0.25">
      <c r="A84" s="18" t="s">
        <v>4411</v>
      </c>
      <c r="B84" s="18" t="s">
        <v>4417</v>
      </c>
      <c r="C84" s="18" t="s">
        <v>4418</v>
      </c>
      <c r="D84" s="19" t="s">
        <v>4416</v>
      </c>
      <c r="E84" s="19">
        <v>0</v>
      </c>
      <c r="F84" s="20"/>
      <c r="G84" s="20"/>
      <c r="H84" s="20"/>
    </row>
    <row r="85" spans="1:8" x14ac:dyDescent="0.25">
      <c r="A85" s="18" t="s">
        <v>4410</v>
      </c>
      <c r="B85" s="18" t="s">
        <v>4414</v>
      </c>
      <c r="C85" s="18" t="s">
        <v>4415</v>
      </c>
      <c r="D85" s="19" t="s">
        <v>4413</v>
      </c>
      <c r="E85" s="19">
        <v>0</v>
      </c>
      <c r="F85" s="20"/>
      <c r="G85" s="20"/>
      <c r="H85" s="20"/>
    </row>
    <row r="86" spans="1:8" x14ac:dyDescent="0.25">
      <c r="A86" s="18" t="s">
        <v>4406</v>
      </c>
      <c r="B86" s="18" t="s">
        <v>4408</v>
      </c>
      <c r="C86" s="18" t="s">
        <v>4409</v>
      </c>
      <c r="D86" s="19" t="s">
        <v>4407</v>
      </c>
      <c r="E86" s="19">
        <v>0</v>
      </c>
      <c r="F86" s="20"/>
      <c r="G86" s="20"/>
      <c r="H86" s="20"/>
    </row>
    <row r="87" spans="1:8" x14ac:dyDescent="0.25">
      <c r="A87" s="18" t="s">
        <v>4396</v>
      </c>
      <c r="B87" s="18" t="s">
        <v>4403</v>
      </c>
      <c r="C87" s="18" t="s">
        <v>4404</v>
      </c>
      <c r="D87" s="19" t="s">
        <v>4401</v>
      </c>
      <c r="E87" s="19" t="s">
        <v>4402</v>
      </c>
      <c r="F87" s="20"/>
      <c r="G87" s="20"/>
      <c r="H87" s="20"/>
    </row>
    <row r="88" spans="1:8" x14ac:dyDescent="0.25">
      <c r="A88" s="18" t="s">
        <v>4395</v>
      </c>
      <c r="B88" s="18" t="s">
        <v>4399</v>
      </c>
      <c r="C88" s="18" t="s">
        <v>4400</v>
      </c>
      <c r="D88" s="19" t="s">
        <v>4397</v>
      </c>
      <c r="E88" s="19" t="s">
        <v>4398</v>
      </c>
      <c r="F88" s="20"/>
      <c r="G88" s="20"/>
      <c r="H88" s="20"/>
    </row>
    <row r="89" spans="1:8" x14ac:dyDescent="0.25">
      <c r="A89" s="18" t="s">
        <v>4384</v>
      </c>
      <c r="B89" s="18" t="s">
        <v>4393</v>
      </c>
      <c r="C89" s="18" t="s">
        <v>4394</v>
      </c>
      <c r="D89" s="19" t="s">
        <v>4391</v>
      </c>
      <c r="E89" s="19" t="s">
        <v>4392</v>
      </c>
      <c r="F89" s="20"/>
      <c r="G89" s="20"/>
      <c r="H89" s="20"/>
    </row>
    <row r="90" spans="1:8" x14ac:dyDescent="0.25">
      <c r="A90" s="18" t="s">
        <v>4383</v>
      </c>
      <c r="B90" s="18" t="s">
        <v>4389</v>
      </c>
      <c r="C90" s="18" t="s">
        <v>4390</v>
      </c>
      <c r="D90" s="19" t="s">
        <v>4388</v>
      </c>
      <c r="E90" s="19">
        <v>0</v>
      </c>
      <c r="F90" s="20"/>
      <c r="G90" s="20"/>
      <c r="H90" s="20"/>
    </row>
    <row r="91" spans="1:8" x14ac:dyDescent="0.25">
      <c r="A91" s="18" t="s">
        <v>4382</v>
      </c>
      <c r="B91" s="18" t="s">
        <v>4386</v>
      </c>
      <c r="C91" s="18" t="s">
        <v>4387</v>
      </c>
      <c r="D91" s="19" t="s">
        <v>4385</v>
      </c>
      <c r="E91" s="19">
        <v>0</v>
      </c>
      <c r="F91" s="20"/>
      <c r="G91" s="20"/>
      <c r="H91" s="20"/>
    </row>
    <row r="92" spans="1:8" x14ac:dyDescent="0.25">
      <c r="A92" s="18" t="s">
        <v>4378</v>
      </c>
      <c r="B92" s="18" t="s">
        <v>4380</v>
      </c>
      <c r="C92" s="18" t="s">
        <v>4381</v>
      </c>
      <c r="D92" s="19" t="s">
        <v>4379</v>
      </c>
      <c r="E92" s="19">
        <v>0</v>
      </c>
      <c r="F92" s="20"/>
      <c r="G92" s="20"/>
      <c r="H92" s="20"/>
    </row>
    <row r="93" spans="1:8" x14ac:dyDescent="0.25">
      <c r="A93" s="18" t="s">
        <v>4368</v>
      </c>
      <c r="B93" s="18" t="s">
        <v>4377</v>
      </c>
      <c r="C93" s="18" t="s">
        <v>1725</v>
      </c>
      <c r="D93" s="19" t="s">
        <v>4376</v>
      </c>
      <c r="E93" s="19">
        <v>0</v>
      </c>
      <c r="F93" s="20"/>
      <c r="G93" s="20"/>
      <c r="H93" s="20"/>
    </row>
    <row r="94" spans="1:8" x14ac:dyDescent="0.25">
      <c r="A94" s="18" t="s">
        <v>4367</v>
      </c>
      <c r="B94" s="18" t="s">
        <v>4374</v>
      </c>
      <c r="C94" s="18" t="s">
        <v>4375</v>
      </c>
      <c r="D94" s="19" t="s">
        <v>4372</v>
      </c>
      <c r="E94" s="19" t="s">
        <v>4373</v>
      </c>
      <c r="F94" s="20"/>
      <c r="G94" s="20"/>
      <c r="H94" s="20"/>
    </row>
    <row r="95" spans="1:8" x14ac:dyDescent="0.25">
      <c r="A95" s="18" t="s">
        <v>4366</v>
      </c>
      <c r="B95" s="18" t="s">
        <v>4370</v>
      </c>
      <c r="C95" s="18" t="s">
        <v>4371</v>
      </c>
      <c r="D95" s="19" t="s">
        <v>4369</v>
      </c>
      <c r="E95" s="19">
        <v>0</v>
      </c>
      <c r="F95" s="20"/>
      <c r="G95" s="20"/>
      <c r="H95" s="20"/>
    </row>
    <row r="96" spans="1:8" x14ac:dyDescent="0.25">
      <c r="A96" s="18" t="s">
        <v>4365</v>
      </c>
      <c r="B96" s="18" t="s">
        <v>4370</v>
      </c>
      <c r="C96" s="18" t="s">
        <v>4371</v>
      </c>
      <c r="D96" s="19" t="s">
        <v>4369</v>
      </c>
      <c r="E96" s="19">
        <v>0</v>
      </c>
      <c r="F96" s="20"/>
      <c r="G96" s="20"/>
      <c r="H96" s="20"/>
    </row>
    <row r="97" spans="1:8" x14ac:dyDescent="0.25">
      <c r="A97" s="18" t="s">
        <v>4361</v>
      </c>
      <c r="B97" s="18" t="s">
        <v>4363</v>
      </c>
      <c r="C97" s="18" t="s">
        <v>4364</v>
      </c>
      <c r="D97" s="19" t="s">
        <v>4362</v>
      </c>
      <c r="E97" s="19">
        <v>0</v>
      </c>
      <c r="F97" s="20"/>
      <c r="G97" s="20"/>
      <c r="H97" s="20"/>
    </row>
    <row r="98" spans="1:8" x14ac:dyDescent="0.25">
      <c r="A98" s="18" t="s">
        <v>4357</v>
      </c>
      <c r="B98" s="18" t="s">
        <v>4359</v>
      </c>
      <c r="C98" s="18" t="s">
        <v>4360</v>
      </c>
      <c r="D98" s="19" t="s">
        <v>4358</v>
      </c>
      <c r="E98" s="19">
        <v>0</v>
      </c>
      <c r="F98" s="20"/>
      <c r="G98" s="20"/>
      <c r="H98" s="20"/>
    </row>
    <row r="99" spans="1:8" x14ac:dyDescent="0.25">
      <c r="A99" s="18" t="s">
        <v>4353</v>
      </c>
      <c r="B99" s="18" t="s">
        <v>4355</v>
      </c>
      <c r="C99" s="18" t="s">
        <v>4356</v>
      </c>
      <c r="D99" s="19" t="s">
        <v>4354</v>
      </c>
      <c r="E99" s="19">
        <v>0</v>
      </c>
      <c r="F99" s="20"/>
      <c r="G99" s="20"/>
      <c r="H99" s="20"/>
    </row>
    <row r="100" spans="1:8" x14ac:dyDescent="0.25">
      <c r="A100" s="18" t="s">
        <v>4346</v>
      </c>
      <c r="B100" s="18" t="s">
        <v>3660</v>
      </c>
      <c r="C100" s="18" t="s">
        <v>3661</v>
      </c>
      <c r="D100" s="19" t="s">
        <v>3659</v>
      </c>
      <c r="E100" s="19">
        <v>0</v>
      </c>
      <c r="F100" s="20"/>
      <c r="G100" s="20"/>
      <c r="H100" s="20"/>
    </row>
    <row r="101" spans="1:8" x14ac:dyDescent="0.25">
      <c r="A101" s="18" t="s">
        <v>4345</v>
      </c>
      <c r="B101" s="18" t="s">
        <v>4351</v>
      </c>
      <c r="C101" s="18" t="s">
        <v>4352</v>
      </c>
      <c r="D101" s="19" t="s">
        <v>4350</v>
      </c>
      <c r="E101" s="19">
        <v>0</v>
      </c>
      <c r="F101" s="20"/>
      <c r="G101" s="20"/>
      <c r="H101" s="20"/>
    </row>
    <row r="102" spans="1:8" x14ac:dyDescent="0.25">
      <c r="A102" s="18" t="s">
        <v>4344</v>
      </c>
      <c r="B102" s="18" t="s">
        <v>4348</v>
      </c>
      <c r="C102" s="18" t="s">
        <v>4349</v>
      </c>
      <c r="D102" s="19" t="s">
        <v>4347</v>
      </c>
      <c r="E102" s="19">
        <v>0</v>
      </c>
      <c r="F102" s="20"/>
      <c r="G102" s="20"/>
      <c r="H102" s="20"/>
    </row>
    <row r="103" spans="1:8" x14ac:dyDescent="0.25">
      <c r="A103" s="18" t="s">
        <v>4334</v>
      </c>
      <c r="B103" s="18" t="s">
        <v>3236</v>
      </c>
      <c r="C103" s="18" t="s">
        <v>3237</v>
      </c>
      <c r="D103" s="19" t="s">
        <v>296</v>
      </c>
      <c r="E103" s="19" t="s">
        <v>3234</v>
      </c>
      <c r="F103" s="20"/>
      <c r="G103" s="20"/>
      <c r="H103" s="20"/>
    </row>
    <row r="104" spans="1:8" x14ac:dyDescent="0.25">
      <c r="A104" s="18" t="s">
        <v>4333</v>
      </c>
      <c r="B104" s="18" t="s">
        <v>4342</v>
      </c>
      <c r="C104" s="18" t="s">
        <v>4343</v>
      </c>
      <c r="D104" s="19" t="s">
        <v>4341</v>
      </c>
      <c r="E104" s="19">
        <v>0</v>
      </c>
      <c r="F104" s="20"/>
      <c r="G104" s="20"/>
      <c r="H104" s="20"/>
    </row>
    <row r="105" spans="1:8" x14ac:dyDescent="0.25">
      <c r="A105" s="18" t="s">
        <v>4332</v>
      </c>
      <c r="B105" s="18" t="s">
        <v>4339</v>
      </c>
      <c r="C105" s="18" t="s">
        <v>4340</v>
      </c>
      <c r="D105" s="19" t="s">
        <v>4338</v>
      </c>
      <c r="E105" s="19">
        <v>0</v>
      </c>
      <c r="F105" s="20"/>
      <c r="G105" s="20"/>
      <c r="H105" s="20"/>
    </row>
    <row r="106" spans="1:8" x14ac:dyDescent="0.25">
      <c r="A106" s="18" t="s">
        <v>4331</v>
      </c>
      <c r="B106" s="18" t="s">
        <v>4336</v>
      </c>
      <c r="C106" s="18" t="s">
        <v>4337</v>
      </c>
      <c r="D106" s="19" t="s">
        <v>4335</v>
      </c>
      <c r="E106" s="19">
        <v>0</v>
      </c>
      <c r="F106" s="20"/>
      <c r="G106" s="20"/>
      <c r="H106" s="20"/>
    </row>
    <row r="107" spans="1:8" x14ac:dyDescent="0.25">
      <c r="A107" s="18" t="s">
        <v>4330</v>
      </c>
      <c r="B107" s="18" t="s">
        <v>3116</v>
      </c>
      <c r="C107" s="18" t="s">
        <v>3117</v>
      </c>
      <c r="D107" s="19" t="s">
        <v>3113</v>
      </c>
      <c r="E107" s="19" t="s">
        <v>3114</v>
      </c>
      <c r="F107" s="20"/>
      <c r="G107" s="20"/>
      <c r="H107" s="20"/>
    </row>
    <row r="108" spans="1:8" x14ac:dyDescent="0.25">
      <c r="A108" s="18" t="s">
        <v>4329</v>
      </c>
      <c r="B108" s="18" t="s">
        <v>3116</v>
      </c>
      <c r="C108" s="18" t="s">
        <v>3117</v>
      </c>
      <c r="D108" s="19" t="s">
        <v>3113</v>
      </c>
      <c r="E108" s="19" t="s">
        <v>3114</v>
      </c>
      <c r="F108" s="20"/>
      <c r="G108" s="20"/>
      <c r="H108" s="20"/>
    </row>
    <row r="109" spans="1:8" x14ac:dyDescent="0.25">
      <c r="A109" s="18" t="s">
        <v>4328</v>
      </c>
      <c r="B109" s="18" t="s">
        <v>3116</v>
      </c>
      <c r="C109" s="18" t="s">
        <v>3117</v>
      </c>
      <c r="D109" s="19" t="s">
        <v>3113</v>
      </c>
      <c r="E109" s="19" t="s">
        <v>3114</v>
      </c>
      <c r="F109" s="20"/>
      <c r="G109" s="20"/>
      <c r="H109" s="20"/>
    </row>
    <row r="110" spans="1:8" x14ac:dyDescent="0.25">
      <c r="A110" s="18" t="s">
        <v>4327</v>
      </c>
      <c r="B110" s="18" t="s">
        <v>3116</v>
      </c>
      <c r="C110" s="18" t="s">
        <v>3117</v>
      </c>
      <c r="D110" s="19" t="s">
        <v>3113</v>
      </c>
      <c r="E110" s="19" t="s">
        <v>3114</v>
      </c>
      <c r="F110" s="20"/>
      <c r="G110" s="20"/>
      <c r="H110" s="20"/>
    </row>
    <row r="111" spans="1:8" x14ac:dyDescent="0.25">
      <c r="A111" s="18" t="s">
        <v>4323</v>
      </c>
      <c r="B111" s="18" t="s">
        <v>3116</v>
      </c>
      <c r="C111" s="18" t="s">
        <v>3117</v>
      </c>
      <c r="D111" s="19" t="s">
        <v>3113</v>
      </c>
      <c r="E111" s="19" t="s">
        <v>3114</v>
      </c>
      <c r="F111" s="20"/>
      <c r="G111" s="20"/>
      <c r="H111" s="20"/>
    </row>
    <row r="112" spans="1:8" x14ac:dyDescent="0.25">
      <c r="A112" s="18" t="s">
        <v>4322</v>
      </c>
      <c r="B112" s="18" t="s">
        <v>3116</v>
      </c>
      <c r="C112" s="18" t="s">
        <v>3117</v>
      </c>
      <c r="D112" s="19" t="s">
        <v>3113</v>
      </c>
      <c r="E112" s="19" t="s">
        <v>3114</v>
      </c>
      <c r="F112" s="20"/>
      <c r="G112" s="20"/>
      <c r="H112" s="20"/>
    </row>
    <row r="113" spans="1:8" x14ac:dyDescent="0.25">
      <c r="A113" s="18" t="s">
        <v>4321</v>
      </c>
      <c r="B113" s="18" t="s">
        <v>3116</v>
      </c>
      <c r="C113" s="18" t="s">
        <v>3117</v>
      </c>
      <c r="D113" s="19" t="s">
        <v>3113</v>
      </c>
      <c r="E113" s="19" t="s">
        <v>3114</v>
      </c>
      <c r="F113" s="20"/>
      <c r="G113" s="20"/>
      <c r="H113" s="20"/>
    </row>
    <row r="114" spans="1:8" x14ac:dyDescent="0.25">
      <c r="A114" s="18" t="s">
        <v>4320</v>
      </c>
      <c r="B114" s="18" t="s">
        <v>4325</v>
      </c>
      <c r="C114" s="18" t="s">
        <v>4326</v>
      </c>
      <c r="D114" s="19" t="s">
        <v>4324</v>
      </c>
      <c r="E114" s="19">
        <v>0</v>
      </c>
      <c r="F114" s="20"/>
      <c r="G114" s="20"/>
      <c r="H114" s="20"/>
    </row>
    <row r="115" spans="1:8" x14ac:dyDescent="0.25">
      <c r="A115" s="18" t="s">
        <v>3393</v>
      </c>
      <c r="B115" s="18" t="s">
        <v>4318</v>
      </c>
      <c r="C115" s="18" t="s">
        <v>4319</v>
      </c>
      <c r="D115" s="19" t="s">
        <v>4317</v>
      </c>
      <c r="E115" s="19">
        <v>0</v>
      </c>
      <c r="F115" s="20"/>
      <c r="G115" s="20"/>
      <c r="H115" s="20"/>
    </row>
    <row r="116" spans="1:8" x14ac:dyDescent="0.25">
      <c r="A116" s="18" t="s">
        <v>4260</v>
      </c>
      <c r="B116" s="18" t="s">
        <v>4315</v>
      </c>
      <c r="C116" s="18" t="s">
        <v>4316</v>
      </c>
      <c r="D116" s="19" t="s">
        <v>4314</v>
      </c>
      <c r="E116" s="19">
        <v>0</v>
      </c>
      <c r="F116" s="20"/>
      <c r="G116" s="20"/>
      <c r="H116" s="20"/>
    </row>
    <row r="117" spans="1:8" x14ac:dyDescent="0.25">
      <c r="A117" s="18" t="s">
        <v>4261</v>
      </c>
      <c r="B117" s="18" t="s">
        <v>4312</v>
      </c>
      <c r="C117" s="18" t="s">
        <v>4313</v>
      </c>
      <c r="D117" s="19" t="s">
        <v>4311</v>
      </c>
      <c r="E117" s="19">
        <v>0</v>
      </c>
      <c r="F117" s="20"/>
      <c r="G117" s="20"/>
      <c r="H117" s="20"/>
    </row>
    <row r="118" spans="1:8" x14ac:dyDescent="0.25">
      <c r="A118" s="18" t="s">
        <v>4263</v>
      </c>
      <c r="B118" s="18" t="s">
        <v>4309</v>
      </c>
      <c r="C118" s="18" t="s">
        <v>4310</v>
      </c>
      <c r="D118" s="19" t="s">
        <v>4308</v>
      </c>
      <c r="E118" s="19">
        <v>0</v>
      </c>
      <c r="F118" s="20"/>
      <c r="G118" s="20"/>
      <c r="H118" s="20"/>
    </row>
    <row r="119" spans="1:8" x14ac:dyDescent="0.25">
      <c r="A119" s="18" t="s">
        <v>4262</v>
      </c>
      <c r="B119" s="18" t="s">
        <v>4306</v>
      </c>
      <c r="C119" s="18" t="s">
        <v>4307</v>
      </c>
      <c r="D119" s="19" t="s">
        <v>4305</v>
      </c>
      <c r="E119" s="19">
        <v>0</v>
      </c>
      <c r="F119" s="20"/>
      <c r="G119" s="20"/>
      <c r="H119" s="20"/>
    </row>
    <row r="120" spans="1:8" x14ac:dyDescent="0.25">
      <c r="A120" s="18" t="s">
        <v>4301</v>
      </c>
      <c r="B120" s="18" t="s">
        <v>4303</v>
      </c>
      <c r="C120" s="18" t="s">
        <v>4304</v>
      </c>
      <c r="D120" s="19" t="s">
        <v>4302</v>
      </c>
      <c r="E120" s="19">
        <v>0</v>
      </c>
      <c r="F120" s="20"/>
      <c r="G120" s="20"/>
      <c r="H120" s="20"/>
    </row>
    <row r="121" spans="1:8" x14ac:dyDescent="0.25">
      <c r="A121" s="18" t="s">
        <v>4300</v>
      </c>
      <c r="B121" s="18" t="s">
        <v>3116</v>
      </c>
      <c r="C121" s="18" t="s">
        <v>3117</v>
      </c>
      <c r="D121" s="19" t="s">
        <v>3113</v>
      </c>
      <c r="E121" s="19" t="s">
        <v>3114</v>
      </c>
      <c r="F121" s="20"/>
      <c r="G121" s="20"/>
      <c r="H121" s="20"/>
    </row>
    <row r="122" spans="1:8" x14ac:dyDescent="0.25">
      <c r="A122" s="18" t="s">
        <v>4299</v>
      </c>
      <c r="B122" s="18" t="s">
        <v>3116</v>
      </c>
      <c r="C122" s="18" t="s">
        <v>3117</v>
      </c>
      <c r="D122" s="19" t="s">
        <v>3113</v>
      </c>
      <c r="E122" s="19" t="s">
        <v>3114</v>
      </c>
      <c r="F122" s="20"/>
      <c r="G122" s="20"/>
      <c r="H122" s="20"/>
    </row>
    <row r="123" spans="1:8" x14ac:dyDescent="0.25">
      <c r="A123" s="18" t="s">
        <v>4298</v>
      </c>
      <c r="B123" s="18" t="s">
        <v>3116</v>
      </c>
      <c r="C123" s="18" t="s">
        <v>3117</v>
      </c>
      <c r="D123" s="19" t="s">
        <v>3113</v>
      </c>
      <c r="E123" s="19" t="s">
        <v>3114</v>
      </c>
      <c r="F123" s="20"/>
      <c r="G123" s="20"/>
      <c r="H123" s="20"/>
    </row>
    <row r="124" spans="1:8" x14ac:dyDescent="0.25">
      <c r="A124" s="18" t="s">
        <v>4297</v>
      </c>
      <c r="B124" s="18" t="s">
        <v>3116</v>
      </c>
      <c r="C124" s="18" t="s">
        <v>3117</v>
      </c>
      <c r="D124" s="19" t="s">
        <v>3113</v>
      </c>
      <c r="E124" s="19" t="s">
        <v>3114</v>
      </c>
      <c r="F124" s="20"/>
      <c r="G124" s="20"/>
      <c r="H124" s="20"/>
    </row>
    <row r="125" spans="1:8" x14ac:dyDescent="0.25">
      <c r="A125" s="18" t="s">
        <v>4296</v>
      </c>
      <c r="B125" s="18" t="s">
        <v>3116</v>
      </c>
      <c r="C125" s="18" t="s">
        <v>3117</v>
      </c>
      <c r="D125" s="19" t="s">
        <v>3113</v>
      </c>
      <c r="E125" s="19" t="s">
        <v>3114</v>
      </c>
      <c r="F125" s="20"/>
      <c r="G125" s="20"/>
      <c r="H125" s="20"/>
    </row>
    <row r="126" spans="1:8" x14ac:dyDescent="0.25">
      <c r="A126" s="18" t="s">
        <v>4264</v>
      </c>
      <c r="B126" s="18" t="s">
        <v>4268</v>
      </c>
      <c r="C126" s="18" t="s">
        <v>4269</v>
      </c>
      <c r="D126" s="19" t="s">
        <v>4267</v>
      </c>
      <c r="E126" s="19">
        <v>0</v>
      </c>
      <c r="F126" s="20"/>
      <c r="G126" s="20"/>
      <c r="H126" s="20"/>
    </row>
    <row r="127" spans="1:8" x14ac:dyDescent="0.25">
      <c r="A127" s="18" t="s">
        <v>4295</v>
      </c>
      <c r="B127" s="18" t="s">
        <v>2639</v>
      </c>
      <c r="C127" s="18" t="s">
        <v>2640</v>
      </c>
      <c r="D127" s="19" t="s">
        <v>2638</v>
      </c>
      <c r="E127" s="19">
        <v>0</v>
      </c>
      <c r="F127" s="20"/>
      <c r="G127" s="20"/>
      <c r="H127" s="20"/>
    </row>
    <row r="128" spans="1:8" x14ac:dyDescent="0.25">
      <c r="A128" s="18" t="s">
        <v>4284</v>
      </c>
      <c r="B128" s="18" t="s">
        <v>4293</v>
      </c>
      <c r="C128" s="18" t="s">
        <v>4294</v>
      </c>
      <c r="D128" s="19" t="s">
        <v>4291</v>
      </c>
      <c r="E128" s="19" t="s">
        <v>4292</v>
      </c>
      <c r="F128" s="20"/>
      <c r="G128" s="20"/>
      <c r="H128" s="20"/>
    </row>
    <row r="129" spans="1:8" x14ac:dyDescent="0.25">
      <c r="A129" s="18" t="s">
        <v>4283</v>
      </c>
      <c r="B129" s="18" t="s">
        <v>4289</v>
      </c>
      <c r="C129" s="18" t="s">
        <v>4290</v>
      </c>
      <c r="D129" s="19" t="s">
        <v>4288</v>
      </c>
      <c r="E129" s="19">
        <v>0</v>
      </c>
      <c r="F129" s="20"/>
      <c r="G129" s="20"/>
      <c r="H129" s="20"/>
    </row>
    <row r="130" spans="1:8" x14ac:dyDescent="0.25">
      <c r="A130" s="18" t="s">
        <v>4282</v>
      </c>
      <c r="B130" s="18" t="s">
        <v>4286</v>
      </c>
      <c r="C130" s="18" t="s">
        <v>4287</v>
      </c>
      <c r="D130" s="19" t="s">
        <v>4285</v>
      </c>
      <c r="E130" s="19">
        <v>0</v>
      </c>
      <c r="F130" s="20"/>
      <c r="G130" s="20"/>
      <c r="H130" s="20"/>
    </row>
    <row r="131" spans="1:8" x14ac:dyDescent="0.25">
      <c r="A131" s="18" t="s">
        <v>4274</v>
      </c>
      <c r="B131" s="18" t="s">
        <v>4280</v>
      </c>
      <c r="C131" s="18" t="s">
        <v>4281</v>
      </c>
      <c r="D131" s="19" t="s">
        <v>4279</v>
      </c>
      <c r="E131" s="19">
        <v>0</v>
      </c>
      <c r="F131" s="20"/>
      <c r="G131" s="20"/>
      <c r="H131" s="20"/>
    </row>
    <row r="132" spans="1:8" x14ac:dyDescent="0.25">
      <c r="A132" s="18" t="s">
        <v>4275</v>
      </c>
      <c r="B132" s="18" t="s">
        <v>4280</v>
      </c>
      <c r="C132" s="18" t="s">
        <v>4281</v>
      </c>
      <c r="D132" s="19" t="s">
        <v>4279</v>
      </c>
      <c r="E132" s="19">
        <v>0</v>
      </c>
      <c r="F132" s="20"/>
      <c r="G132" s="20"/>
      <c r="H132" s="20"/>
    </row>
    <row r="133" spans="1:8" x14ac:dyDescent="0.25">
      <c r="A133" s="18" t="s">
        <v>4273</v>
      </c>
      <c r="B133" s="18" t="s">
        <v>4277</v>
      </c>
      <c r="C133" s="18" t="s">
        <v>4278</v>
      </c>
      <c r="D133" s="19" t="s">
        <v>1425</v>
      </c>
      <c r="E133" s="19" t="s">
        <v>4276</v>
      </c>
      <c r="F133" s="20"/>
      <c r="G133" s="20"/>
      <c r="H133" s="20"/>
    </row>
    <row r="134" spans="1:8" x14ac:dyDescent="0.25">
      <c r="A134" s="18" t="s">
        <v>4266</v>
      </c>
      <c r="B134" s="18" t="s">
        <v>2724</v>
      </c>
      <c r="C134" s="18" t="s">
        <v>2399</v>
      </c>
      <c r="D134" s="19" t="s">
        <v>1285</v>
      </c>
      <c r="E134" s="19" t="s">
        <v>2723</v>
      </c>
      <c r="F134" s="20"/>
      <c r="G134" s="20"/>
      <c r="H134" s="20"/>
    </row>
    <row r="135" spans="1:8" x14ac:dyDescent="0.25">
      <c r="A135" s="18" t="s">
        <v>4265</v>
      </c>
      <c r="B135" s="18" t="s">
        <v>4270</v>
      </c>
      <c r="C135" s="18" t="s">
        <v>4271</v>
      </c>
      <c r="D135" s="19" t="s">
        <v>1083</v>
      </c>
      <c r="E135" s="19">
        <v>0</v>
      </c>
      <c r="F135" s="20"/>
      <c r="G135" s="20"/>
      <c r="H135" s="20"/>
    </row>
    <row r="136" spans="1:8" x14ac:dyDescent="0.25">
      <c r="A136" s="18" t="s">
        <v>4264</v>
      </c>
      <c r="B136" s="18" t="s">
        <v>4268</v>
      </c>
      <c r="C136" s="18" t="s">
        <v>4269</v>
      </c>
      <c r="D136" s="19" t="s">
        <v>4267</v>
      </c>
      <c r="E136" s="19">
        <v>0</v>
      </c>
      <c r="F136" s="20"/>
      <c r="G136" s="20"/>
      <c r="H136" s="20"/>
    </row>
    <row r="137" spans="1:8" x14ac:dyDescent="0.25">
      <c r="A137" s="18">
        <v>0</v>
      </c>
      <c r="B137" s="18" t="s">
        <v>3660</v>
      </c>
      <c r="C137" s="18" t="s">
        <v>3661</v>
      </c>
      <c r="D137" s="19" t="s">
        <v>3659</v>
      </c>
      <c r="E137" s="19">
        <v>0</v>
      </c>
      <c r="F137" s="20"/>
      <c r="G137" s="20"/>
      <c r="H137" s="20"/>
    </row>
    <row r="138" spans="1:8" x14ac:dyDescent="0.25">
      <c r="A138" s="18" t="s">
        <v>3538</v>
      </c>
      <c r="B138" s="18" t="s">
        <v>174</v>
      </c>
      <c r="C138" s="18" t="s">
        <v>3181</v>
      </c>
      <c r="D138" s="19" t="s">
        <v>3177</v>
      </c>
      <c r="E138" s="19" t="s">
        <v>3178</v>
      </c>
      <c r="F138" s="20"/>
      <c r="G138" s="20"/>
      <c r="H138" s="20"/>
    </row>
    <row r="139" spans="1:8" x14ac:dyDescent="0.25">
      <c r="A139" s="18" t="s">
        <v>4240</v>
      </c>
      <c r="B139" s="18" t="s">
        <v>4258</v>
      </c>
      <c r="C139" s="18" t="s">
        <v>4259</v>
      </c>
      <c r="D139" s="19" t="s">
        <v>4257</v>
      </c>
      <c r="E139" s="19">
        <v>0</v>
      </c>
      <c r="F139" s="20"/>
      <c r="G139" s="20"/>
      <c r="H139" s="20"/>
    </row>
    <row r="140" spans="1:8" x14ac:dyDescent="0.25">
      <c r="A140" s="18" t="s">
        <v>4241</v>
      </c>
      <c r="B140" s="18" t="s">
        <v>4255</v>
      </c>
      <c r="C140" s="18" t="s">
        <v>4256</v>
      </c>
      <c r="D140" s="19" t="s">
        <v>4254</v>
      </c>
      <c r="E140" s="19">
        <v>0</v>
      </c>
      <c r="F140" s="20"/>
      <c r="G140" s="20"/>
      <c r="H140" s="20"/>
    </row>
    <row r="141" spans="1:8" x14ac:dyDescent="0.25">
      <c r="A141" s="18" t="s">
        <v>4242</v>
      </c>
      <c r="B141" s="18" t="s">
        <v>3116</v>
      </c>
      <c r="C141" s="18" t="s">
        <v>3117</v>
      </c>
      <c r="D141" s="19" t="s">
        <v>3113</v>
      </c>
      <c r="E141" s="19" t="s">
        <v>3114</v>
      </c>
      <c r="F141" s="20"/>
      <c r="G141" s="20"/>
      <c r="H141" s="20"/>
    </row>
    <row r="142" spans="1:8" x14ac:dyDescent="0.25">
      <c r="A142" s="18" t="s">
        <v>4253</v>
      </c>
      <c r="B142" s="18" t="s">
        <v>174</v>
      </c>
      <c r="C142" s="18" t="s">
        <v>2401</v>
      </c>
      <c r="D142" s="19" t="s">
        <v>3829</v>
      </c>
      <c r="E142" s="19">
        <v>0</v>
      </c>
      <c r="F142" s="20"/>
      <c r="G142" s="20"/>
      <c r="H142" s="20"/>
    </row>
    <row r="143" spans="1:8" x14ac:dyDescent="0.25">
      <c r="A143" s="18" t="s">
        <v>4000</v>
      </c>
      <c r="B143" s="18" t="s">
        <v>174</v>
      </c>
      <c r="C143" s="18" t="s">
        <v>3922</v>
      </c>
      <c r="D143" s="19" t="s">
        <v>3918</v>
      </c>
      <c r="E143" s="19" t="s">
        <v>3919</v>
      </c>
      <c r="F143" s="20"/>
      <c r="G143" s="20"/>
      <c r="H143" s="20"/>
    </row>
    <row r="144" spans="1:8" x14ac:dyDescent="0.25">
      <c r="A144" s="18" t="s">
        <v>3823</v>
      </c>
      <c r="B144" s="18" t="s">
        <v>2727</v>
      </c>
      <c r="C144" s="18" t="s">
        <v>2728</v>
      </c>
      <c r="D144" s="19" t="s">
        <v>2726</v>
      </c>
      <c r="E144" s="19">
        <v>0</v>
      </c>
      <c r="F144" s="20"/>
      <c r="G144" s="20"/>
      <c r="H144" s="20"/>
    </row>
    <row r="145" spans="1:8" x14ac:dyDescent="0.25">
      <c r="A145" s="18" t="s">
        <v>3821</v>
      </c>
      <c r="B145" s="18" t="s">
        <v>174</v>
      </c>
      <c r="C145" s="18" t="s">
        <v>3675</v>
      </c>
      <c r="D145" s="19" t="s">
        <v>3672</v>
      </c>
      <c r="E145" s="19" t="s">
        <v>3673</v>
      </c>
      <c r="F145" s="20"/>
      <c r="G145" s="20"/>
      <c r="H145" s="20"/>
    </row>
    <row r="146" spans="1:8" x14ac:dyDescent="0.25">
      <c r="A146" s="18" t="s">
        <v>4239</v>
      </c>
      <c r="B146" s="18" t="s">
        <v>4251</v>
      </c>
      <c r="C146" s="18" t="s">
        <v>4252</v>
      </c>
      <c r="D146" s="19" t="s">
        <v>4249</v>
      </c>
      <c r="E146" s="19" t="s">
        <v>4250</v>
      </c>
      <c r="F146" s="20"/>
      <c r="G146" s="20"/>
      <c r="H146" s="20"/>
    </row>
    <row r="147" spans="1:8" x14ac:dyDescent="0.25">
      <c r="A147" s="18" t="s">
        <v>4243</v>
      </c>
      <c r="B147" s="18" t="s">
        <v>174</v>
      </c>
      <c r="C147" s="18" t="s">
        <v>3100</v>
      </c>
      <c r="D147" s="19" t="s">
        <v>3096</v>
      </c>
      <c r="E147" s="19" t="s">
        <v>3097</v>
      </c>
      <c r="F147" s="20"/>
      <c r="G147" s="20"/>
      <c r="H147" s="20"/>
    </row>
    <row r="148" spans="1:8" x14ac:dyDescent="0.25">
      <c r="A148" s="18" t="s">
        <v>4244</v>
      </c>
      <c r="B148" s="18" t="s">
        <v>4247</v>
      </c>
      <c r="C148" s="18" t="s">
        <v>4248</v>
      </c>
      <c r="D148" s="19" t="s">
        <v>4246</v>
      </c>
      <c r="E148" s="19">
        <v>0</v>
      </c>
      <c r="F148" s="20"/>
      <c r="G148" s="20"/>
      <c r="H148" s="20"/>
    </row>
    <row r="149" spans="1:8" x14ac:dyDescent="0.25">
      <c r="A149" s="18" t="s">
        <v>4245</v>
      </c>
      <c r="B149" s="18" t="s">
        <v>3099</v>
      </c>
      <c r="C149" s="18" t="s">
        <v>3100</v>
      </c>
      <c r="D149" s="19" t="s">
        <v>3096</v>
      </c>
      <c r="E149" s="19" t="s">
        <v>3097</v>
      </c>
      <c r="F149" s="20"/>
      <c r="G149" s="20"/>
      <c r="H149" s="20"/>
    </row>
    <row r="150" spans="1:8" x14ac:dyDescent="0.25">
      <c r="A150" s="18" t="s">
        <v>4234</v>
      </c>
      <c r="B150" s="18" t="s">
        <v>2121</v>
      </c>
      <c r="C150" s="18" t="s">
        <v>2122</v>
      </c>
      <c r="D150" s="19" t="s">
        <v>1310</v>
      </c>
      <c r="E150" s="19" t="s">
        <v>2119</v>
      </c>
      <c r="F150" s="20"/>
      <c r="G150" s="20"/>
      <c r="H150" s="20"/>
    </row>
    <row r="151" spans="1:8" x14ac:dyDescent="0.25">
      <c r="A151" s="18" t="s">
        <v>4231</v>
      </c>
      <c r="B151" s="18" t="s">
        <v>4232</v>
      </c>
      <c r="C151" s="18" t="s">
        <v>4233</v>
      </c>
      <c r="D151" s="19" t="s">
        <v>4230</v>
      </c>
      <c r="E151" s="19">
        <v>0</v>
      </c>
      <c r="F151" s="20"/>
      <c r="G151" s="20"/>
      <c r="H151" s="20"/>
    </row>
    <row r="152" spans="1:8" x14ac:dyDescent="0.25">
      <c r="A152" s="18" t="s">
        <v>4227</v>
      </c>
      <c r="B152" s="18" t="s">
        <v>4228</v>
      </c>
      <c r="C152" s="18" t="s">
        <v>4229</v>
      </c>
      <c r="D152" s="19" t="s">
        <v>4226</v>
      </c>
      <c r="E152" s="19">
        <v>0</v>
      </c>
      <c r="F152" s="20"/>
      <c r="G152" s="20"/>
      <c r="H152" s="20"/>
    </row>
    <row r="153" spans="1:8" x14ac:dyDescent="0.25">
      <c r="A153" s="18" t="s">
        <v>4212</v>
      </c>
      <c r="B153" s="18" t="s">
        <v>174</v>
      </c>
      <c r="C153" s="18" t="s">
        <v>2415</v>
      </c>
      <c r="D153" s="19" t="s">
        <v>2413</v>
      </c>
      <c r="E153" s="19">
        <v>0</v>
      </c>
      <c r="F153" s="20"/>
      <c r="G153" s="20"/>
      <c r="H153" s="20"/>
    </row>
    <row r="154" spans="1:8" x14ac:dyDescent="0.25">
      <c r="A154" s="18" t="s">
        <v>4223</v>
      </c>
      <c r="B154" s="18" t="s">
        <v>4224</v>
      </c>
      <c r="C154" s="18" t="s">
        <v>4225</v>
      </c>
      <c r="D154" s="19" t="s">
        <v>1554</v>
      </c>
      <c r="E154" s="19" t="s">
        <v>4222</v>
      </c>
      <c r="F154" s="20"/>
      <c r="G154" s="20"/>
      <c r="H154" s="20"/>
    </row>
    <row r="155" spans="1:8" x14ac:dyDescent="0.25">
      <c r="A155" s="18" t="s">
        <v>4220</v>
      </c>
      <c r="B155" s="18" t="s">
        <v>4221</v>
      </c>
      <c r="C155" s="18" t="s">
        <v>2138</v>
      </c>
      <c r="D155" s="19" t="s">
        <v>4219</v>
      </c>
      <c r="E155" s="19">
        <v>0</v>
      </c>
      <c r="F155" s="20"/>
      <c r="G155" s="20"/>
      <c r="H155" s="20"/>
    </row>
    <row r="156" spans="1:8" x14ac:dyDescent="0.25">
      <c r="A156" s="18" t="s">
        <v>4217</v>
      </c>
      <c r="B156" s="18" t="s">
        <v>4218</v>
      </c>
      <c r="C156" s="18" t="s">
        <v>2444</v>
      </c>
      <c r="D156" s="19" t="s">
        <v>4216</v>
      </c>
      <c r="E156" s="19">
        <v>0</v>
      </c>
      <c r="F156" s="20"/>
      <c r="G156" s="20"/>
      <c r="H156" s="20"/>
    </row>
    <row r="157" spans="1:8" x14ac:dyDescent="0.25">
      <c r="A157" s="18" t="s">
        <v>3222</v>
      </c>
      <c r="B157" s="18" t="s">
        <v>174</v>
      </c>
      <c r="C157" s="18" t="s">
        <v>3225</v>
      </c>
      <c r="D157" s="19" t="s">
        <v>375</v>
      </c>
      <c r="E157" s="19" t="s">
        <v>3223</v>
      </c>
      <c r="F157" s="20"/>
      <c r="G157" s="20"/>
      <c r="H157" s="20"/>
    </row>
    <row r="158" spans="1:8" x14ac:dyDescent="0.25">
      <c r="A158" s="18" t="s">
        <v>3821</v>
      </c>
      <c r="B158" s="18" t="s">
        <v>174</v>
      </c>
      <c r="C158" s="18" t="s">
        <v>3675</v>
      </c>
      <c r="D158" s="19" t="s">
        <v>3672</v>
      </c>
      <c r="E158" s="19" t="s">
        <v>3673</v>
      </c>
      <c r="F158" s="20"/>
      <c r="G158" s="20"/>
      <c r="H158" s="20"/>
    </row>
    <row r="159" spans="1:8" x14ac:dyDescent="0.25">
      <c r="A159" s="18" t="s">
        <v>4215</v>
      </c>
      <c r="B159" s="18" t="s">
        <v>174</v>
      </c>
      <c r="C159" s="18" t="s">
        <v>4194</v>
      </c>
      <c r="D159" s="19" t="s">
        <v>4190</v>
      </c>
      <c r="E159" s="19" t="s">
        <v>4191</v>
      </c>
      <c r="F159" s="20"/>
      <c r="G159" s="20"/>
      <c r="H159" s="20"/>
    </row>
    <row r="160" spans="1:8" x14ac:dyDescent="0.25">
      <c r="A160" s="18" t="s">
        <v>4214</v>
      </c>
      <c r="B160" s="18" t="s">
        <v>4143</v>
      </c>
      <c r="C160" s="18" t="s">
        <v>491</v>
      </c>
      <c r="D160" s="19" t="s">
        <v>492</v>
      </c>
      <c r="E160" s="19" t="s">
        <v>4140</v>
      </c>
      <c r="F160" s="20"/>
      <c r="G160" s="20"/>
      <c r="H160" s="20"/>
    </row>
    <row r="161" spans="1:8" x14ac:dyDescent="0.25">
      <c r="A161" s="18" t="s">
        <v>3562</v>
      </c>
      <c r="B161" s="18" t="s">
        <v>174</v>
      </c>
      <c r="C161" s="18" t="s">
        <v>2844</v>
      </c>
      <c r="D161" s="19" t="s">
        <v>2842</v>
      </c>
      <c r="E161" s="19">
        <v>0</v>
      </c>
      <c r="F161" s="20"/>
      <c r="G161" s="20"/>
      <c r="H161" s="20"/>
    </row>
    <row r="162" spans="1:8" x14ac:dyDescent="0.25">
      <c r="A162" s="18" t="s">
        <v>4208</v>
      </c>
      <c r="B162" s="18" t="s">
        <v>4209</v>
      </c>
      <c r="C162" s="18" t="s">
        <v>4210</v>
      </c>
      <c r="D162" s="19" t="s">
        <v>4207</v>
      </c>
      <c r="E162" s="19">
        <v>0</v>
      </c>
      <c r="F162" s="20"/>
      <c r="G162" s="20"/>
      <c r="H162" s="20"/>
    </row>
    <row r="163" spans="1:8" x14ac:dyDescent="0.25">
      <c r="A163" s="18" t="s">
        <v>3562</v>
      </c>
      <c r="B163" s="18" t="s">
        <v>174</v>
      </c>
      <c r="C163" s="18" t="s">
        <v>2844</v>
      </c>
      <c r="D163" s="19" t="s">
        <v>2842</v>
      </c>
      <c r="E163" s="19">
        <v>0</v>
      </c>
      <c r="F163" s="20"/>
      <c r="G163" s="20"/>
      <c r="H163" s="20"/>
    </row>
    <row r="164" spans="1:8" x14ac:dyDescent="0.25">
      <c r="A164" s="18" t="s">
        <v>4204</v>
      </c>
      <c r="B164" s="18" t="s">
        <v>4205</v>
      </c>
      <c r="C164" s="18" t="s">
        <v>4206</v>
      </c>
      <c r="D164" s="19" t="s">
        <v>4203</v>
      </c>
      <c r="E164" s="19">
        <v>0</v>
      </c>
      <c r="F164" s="20"/>
      <c r="G164" s="20"/>
      <c r="H164" s="20"/>
    </row>
    <row r="165" spans="1:8" x14ac:dyDescent="0.25">
      <c r="A165" s="18" t="s">
        <v>4202</v>
      </c>
      <c r="B165" s="18" t="s">
        <v>4143</v>
      </c>
      <c r="C165" s="18" t="s">
        <v>491</v>
      </c>
      <c r="D165" s="19" t="s">
        <v>492</v>
      </c>
      <c r="E165" s="19" t="s">
        <v>4140</v>
      </c>
      <c r="F165" s="20"/>
      <c r="G165" s="20"/>
      <c r="H165" s="20"/>
    </row>
    <row r="166" spans="1:8" x14ac:dyDescent="0.25">
      <c r="A166" s="18" t="s">
        <v>3562</v>
      </c>
      <c r="B166" s="18" t="s">
        <v>174</v>
      </c>
      <c r="C166" s="18" t="s">
        <v>2844</v>
      </c>
      <c r="D166" s="19" t="s">
        <v>2842</v>
      </c>
      <c r="E166" s="19">
        <v>0</v>
      </c>
      <c r="F166" s="20"/>
      <c r="G166" s="20"/>
      <c r="H166" s="20"/>
    </row>
    <row r="167" spans="1:8" x14ac:dyDescent="0.25">
      <c r="A167" s="18" t="s">
        <v>4199</v>
      </c>
      <c r="B167" s="18" t="s">
        <v>4200</v>
      </c>
      <c r="C167" s="18" t="s">
        <v>4201</v>
      </c>
      <c r="D167" s="19" t="s">
        <v>4198</v>
      </c>
      <c r="E167" s="19">
        <v>0</v>
      </c>
      <c r="F167" s="20"/>
      <c r="G167" s="20"/>
      <c r="H167" s="20"/>
    </row>
    <row r="168" spans="1:8" x14ac:dyDescent="0.25">
      <c r="A168" s="18" t="s">
        <v>3593</v>
      </c>
      <c r="B168" s="18" t="s">
        <v>2389</v>
      </c>
      <c r="C168" s="18" t="s">
        <v>2390</v>
      </c>
      <c r="D168" s="19" t="s">
        <v>1185</v>
      </c>
      <c r="E168" s="19" t="s">
        <v>4197</v>
      </c>
      <c r="F168" s="20"/>
      <c r="G168" s="20"/>
      <c r="H168" s="20"/>
    </row>
    <row r="169" spans="1:8" x14ac:dyDescent="0.25">
      <c r="A169" s="18" t="s">
        <v>4196</v>
      </c>
      <c r="B169" s="18" t="s">
        <v>4143</v>
      </c>
      <c r="C169" s="18" t="s">
        <v>491</v>
      </c>
      <c r="D169" s="19" t="s">
        <v>492</v>
      </c>
      <c r="E169" s="19" t="s">
        <v>4140</v>
      </c>
      <c r="F169" s="20"/>
      <c r="G169" s="20"/>
      <c r="H169" s="20"/>
    </row>
    <row r="170" spans="1:8" x14ac:dyDescent="0.25">
      <c r="A170" s="18" t="s">
        <v>3245</v>
      </c>
      <c r="B170" s="18" t="s">
        <v>174</v>
      </c>
      <c r="C170" s="18" t="s">
        <v>3100</v>
      </c>
      <c r="D170" s="19" t="s">
        <v>3096</v>
      </c>
      <c r="E170" s="19" t="s">
        <v>3097</v>
      </c>
      <c r="F170" s="20"/>
      <c r="G170" s="20"/>
      <c r="H170" s="20"/>
    </row>
    <row r="171" spans="1:8" x14ac:dyDescent="0.25">
      <c r="A171" s="18" t="s">
        <v>3592</v>
      </c>
      <c r="B171" s="18" t="s">
        <v>174</v>
      </c>
      <c r="C171" s="18" t="s">
        <v>2504</v>
      </c>
      <c r="D171" s="19" t="s">
        <v>2501</v>
      </c>
      <c r="E171" s="19" t="s">
        <v>2502</v>
      </c>
      <c r="F171" s="20"/>
      <c r="G171" s="20"/>
      <c r="H171" s="20"/>
    </row>
    <row r="172" spans="1:8" x14ac:dyDescent="0.25">
      <c r="A172" s="18" t="s">
        <v>4195</v>
      </c>
      <c r="B172" s="18" t="s">
        <v>174</v>
      </c>
      <c r="C172" s="18" t="s">
        <v>3850</v>
      </c>
      <c r="D172" s="19" t="s">
        <v>3846</v>
      </c>
      <c r="E172" s="19" t="s">
        <v>3847</v>
      </c>
      <c r="F172" s="20"/>
      <c r="G172" s="20"/>
      <c r="H172" s="20"/>
    </row>
    <row r="173" spans="1:8" x14ac:dyDescent="0.25">
      <c r="A173" s="18" t="s">
        <v>3900</v>
      </c>
      <c r="B173" s="18" t="s">
        <v>174</v>
      </c>
      <c r="C173" s="18" t="s">
        <v>3757</v>
      </c>
      <c r="D173" s="19" t="s">
        <v>3755</v>
      </c>
      <c r="E173" s="19">
        <v>0</v>
      </c>
      <c r="F173" s="20"/>
      <c r="G173" s="20"/>
      <c r="H173" s="20"/>
    </row>
    <row r="174" spans="1:8" x14ac:dyDescent="0.25">
      <c r="A174" s="18" t="s">
        <v>2140</v>
      </c>
      <c r="B174" s="18" t="s">
        <v>174</v>
      </c>
      <c r="C174" s="18" t="s">
        <v>1559</v>
      </c>
      <c r="D174" s="19">
        <v>2198158668</v>
      </c>
      <c r="E174" s="19" t="s">
        <v>1558</v>
      </c>
      <c r="F174" s="20"/>
      <c r="G174" s="20"/>
      <c r="H174" s="20"/>
    </row>
    <row r="175" spans="1:8" x14ac:dyDescent="0.25">
      <c r="A175" s="18" t="s">
        <v>4192</v>
      </c>
      <c r="B175" s="18" t="s">
        <v>4193</v>
      </c>
      <c r="C175" s="18" t="s">
        <v>4194</v>
      </c>
      <c r="D175" s="19" t="s">
        <v>4190</v>
      </c>
      <c r="E175" s="19" t="s">
        <v>4191</v>
      </c>
      <c r="F175" s="20"/>
      <c r="G175" s="20"/>
      <c r="H175" s="20"/>
    </row>
    <row r="176" spans="1:8" x14ac:dyDescent="0.25">
      <c r="A176" s="18" t="s">
        <v>4187</v>
      </c>
      <c r="B176" s="18" t="s">
        <v>4188</v>
      </c>
      <c r="C176" s="18" t="s">
        <v>4189</v>
      </c>
      <c r="D176" s="19" t="s">
        <v>4186</v>
      </c>
      <c r="E176" s="19">
        <v>0</v>
      </c>
      <c r="F176" s="20"/>
      <c r="G176" s="20"/>
      <c r="H176" s="20"/>
    </row>
    <row r="177" spans="1:8" x14ac:dyDescent="0.25">
      <c r="A177" s="18" t="s">
        <v>4183</v>
      </c>
      <c r="B177" s="18" t="s">
        <v>4184</v>
      </c>
      <c r="C177" s="18" t="s">
        <v>4185</v>
      </c>
      <c r="D177" s="19" t="s">
        <v>4182</v>
      </c>
      <c r="E177" s="19">
        <v>0</v>
      </c>
      <c r="F177" s="20"/>
      <c r="G177" s="20"/>
      <c r="H177" s="20"/>
    </row>
    <row r="178" spans="1:8" x14ac:dyDescent="0.25">
      <c r="A178" s="18" t="s">
        <v>4179</v>
      </c>
      <c r="B178" s="18" t="s">
        <v>4180</v>
      </c>
      <c r="C178" s="18" t="s">
        <v>4181</v>
      </c>
      <c r="D178" s="19" t="s">
        <v>4178</v>
      </c>
      <c r="E178" s="19">
        <v>0</v>
      </c>
      <c r="F178" s="20"/>
      <c r="G178" s="20"/>
      <c r="H178" s="20"/>
    </row>
    <row r="179" spans="1:8" x14ac:dyDescent="0.25">
      <c r="A179" s="18" t="s">
        <v>4175</v>
      </c>
      <c r="B179" s="18" t="s">
        <v>2503</v>
      </c>
      <c r="C179" s="18" t="s">
        <v>2504</v>
      </c>
      <c r="D179" s="19" t="s">
        <v>2501</v>
      </c>
      <c r="E179" s="19" t="s">
        <v>2502</v>
      </c>
      <c r="F179" s="20"/>
      <c r="G179" s="20"/>
      <c r="H179" s="20"/>
    </row>
    <row r="180" spans="1:8" x14ac:dyDescent="0.25">
      <c r="A180" s="18" t="s">
        <v>4172</v>
      </c>
      <c r="B180" s="18" t="s">
        <v>4173</v>
      </c>
      <c r="C180" s="18" t="s">
        <v>4174</v>
      </c>
      <c r="D180" s="19" t="s">
        <v>4171</v>
      </c>
      <c r="E180" s="19">
        <v>0</v>
      </c>
      <c r="F180" s="20"/>
      <c r="G180" s="20"/>
      <c r="H180" s="20"/>
    </row>
    <row r="181" spans="1:8" x14ac:dyDescent="0.25">
      <c r="A181" s="18" t="s">
        <v>4168</v>
      </c>
      <c r="B181" s="18" t="s">
        <v>4169</v>
      </c>
      <c r="C181" s="18" t="s">
        <v>4170</v>
      </c>
      <c r="D181" s="19" t="s">
        <v>4166</v>
      </c>
      <c r="E181" s="19" t="s">
        <v>4167</v>
      </c>
      <c r="F181" s="20"/>
      <c r="G181" s="20"/>
      <c r="H181" s="20"/>
    </row>
    <row r="182" spans="1:8" x14ac:dyDescent="0.25">
      <c r="A182" s="18" t="s">
        <v>4163</v>
      </c>
      <c r="B182" s="18" t="s">
        <v>4164</v>
      </c>
      <c r="C182" s="18" t="s">
        <v>4165</v>
      </c>
      <c r="D182" s="19" t="s">
        <v>4162</v>
      </c>
      <c r="E182" s="19">
        <v>0</v>
      </c>
      <c r="F182" s="20"/>
      <c r="G182" s="20"/>
      <c r="H182" s="20"/>
    </row>
    <row r="183" spans="1:8" x14ac:dyDescent="0.25">
      <c r="A183" s="18" t="s">
        <v>4159</v>
      </c>
      <c r="B183" s="18" t="s">
        <v>4160</v>
      </c>
      <c r="C183" s="18" t="s">
        <v>4161</v>
      </c>
      <c r="D183" s="19" t="s">
        <v>4158</v>
      </c>
      <c r="E183" s="19">
        <v>0</v>
      </c>
      <c r="F183" s="20"/>
      <c r="G183" s="20"/>
      <c r="H183" s="20"/>
    </row>
    <row r="184" spans="1:8" x14ac:dyDescent="0.25">
      <c r="A184" s="18" t="s">
        <v>4156</v>
      </c>
      <c r="B184" s="18" t="s">
        <v>4157</v>
      </c>
      <c r="C184" s="18" t="s">
        <v>3798</v>
      </c>
      <c r="D184" s="19" t="s">
        <v>4155</v>
      </c>
      <c r="E184" s="19">
        <v>0</v>
      </c>
      <c r="F184" s="20"/>
      <c r="G184" s="20"/>
      <c r="H184" s="20"/>
    </row>
    <row r="185" spans="1:8" x14ac:dyDescent="0.25">
      <c r="A185" s="18" t="s">
        <v>4154</v>
      </c>
      <c r="B185" s="18" t="s">
        <v>2529</v>
      </c>
      <c r="C185" s="18" t="s">
        <v>2530</v>
      </c>
      <c r="D185" s="19" t="s">
        <v>2528</v>
      </c>
      <c r="E185" s="19">
        <v>0</v>
      </c>
      <c r="F185" s="20"/>
      <c r="G185" s="20"/>
      <c r="H185" s="20"/>
    </row>
    <row r="186" spans="1:8" x14ac:dyDescent="0.25">
      <c r="A186" s="18" t="s">
        <v>4151</v>
      </c>
      <c r="B186" s="18" t="s">
        <v>4152</v>
      </c>
      <c r="C186" s="18" t="s">
        <v>4153</v>
      </c>
      <c r="D186" s="19" t="s">
        <v>4150</v>
      </c>
      <c r="E186" s="19">
        <v>0</v>
      </c>
      <c r="F186" s="20"/>
      <c r="G186" s="20"/>
      <c r="H186" s="20"/>
    </row>
    <row r="187" spans="1:8" x14ac:dyDescent="0.25">
      <c r="A187" s="18" t="s">
        <v>4149</v>
      </c>
      <c r="B187" s="18" t="s">
        <v>1582</v>
      </c>
      <c r="C187" s="18" t="s">
        <v>1583</v>
      </c>
      <c r="D187" s="19" t="s">
        <v>1579</v>
      </c>
      <c r="E187" s="19" t="s">
        <v>1580</v>
      </c>
      <c r="F187" s="20"/>
      <c r="G187" s="20"/>
      <c r="H187" s="20"/>
    </row>
    <row r="188" spans="1:8" x14ac:dyDescent="0.25">
      <c r="A188" s="18" t="s">
        <v>3751</v>
      </c>
      <c r="B188" s="18" t="s">
        <v>4146</v>
      </c>
      <c r="C188" s="18" t="s">
        <v>4147</v>
      </c>
      <c r="D188" s="19" t="s">
        <v>4144</v>
      </c>
      <c r="E188" s="19" t="s">
        <v>4145</v>
      </c>
      <c r="F188" s="20"/>
      <c r="G188" s="20"/>
      <c r="H188" s="20"/>
    </row>
    <row r="189" spans="1:8" x14ac:dyDescent="0.25">
      <c r="A189" s="18" t="s">
        <v>4142</v>
      </c>
      <c r="B189" s="18" t="s">
        <v>4143</v>
      </c>
      <c r="C189" s="18" t="s">
        <v>491</v>
      </c>
      <c r="D189" s="19" t="s">
        <v>492</v>
      </c>
      <c r="E189" s="19" t="s">
        <v>4140</v>
      </c>
      <c r="F189" s="20"/>
      <c r="G189" s="20"/>
      <c r="H189" s="20"/>
    </row>
    <row r="190" spans="1:8" x14ac:dyDescent="0.25">
      <c r="A190" s="18" t="s">
        <v>4139</v>
      </c>
      <c r="B190" s="18" t="s">
        <v>174</v>
      </c>
      <c r="C190" s="18" t="s">
        <v>3296</v>
      </c>
      <c r="D190" s="19" t="s">
        <v>3293</v>
      </c>
      <c r="E190" s="19">
        <v>0</v>
      </c>
      <c r="F190" s="20"/>
      <c r="G190" s="20"/>
      <c r="H190" s="20"/>
    </row>
    <row r="191" spans="1:8" x14ac:dyDescent="0.25">
      <c r="A191" s="18" t="s">
        <v>4137</v>
      </c>
      <c r="B191" s="18" t="s">
        <v>4138</v>
      </c>
      <c r="C191" s="18" t="s">
        <v>3899</v>
      </c>
      <c r="D191" s="19" t="s">
        <v>4136</v>
      </c>
      <c r="E191" s="19">
        <v>0</v>
      </c>
      <c r="F191" s="20"/>
      <c r="G191" s="20"/>
      <c r="H191" s="20"/>
    </row>
    <row r="192" spans="1:8" x14ac:dyDescent="0.25">
      <c r="A192" s="18" t="s">
        <v>4135</v>
      </c>
      <c r="B192" s="18" t="s">
        <v>3445</v>
      </c>
      <c r="C192" s="18" t="s">
        <v>3446</v>
      </c>
      <c r="D192" s="19" t="s">
        <v>3443</v>
      </c>
      <c r="E192" s="19">
        <v>0</v>
      </c>
      <c r="F192" s="20"/>
      <c r="G192" s="20"/>
      <c r="H192" s="20"/>
    </row>
    <row r="193" spans="1:8" x14ac:dyDescent="0.25">
      <c r="A193" s="18" t="s">
        <v>4118</v>
      </c>
      <c r="B193" s="18" t="s">
        <v>174</v>
      </c>
      <c r="C193" s="18" t="s">
        <v>4059</v>
      </c>
      <c r="D193" s="19" t="s">
        <v>4055</v>
      </c>
      <c r="E193" s="19" t="s">
        <v>4056</v>
      </c>
      <c r="F193" s="20"/>
      <c r="G193" s="20"/>
      <c r="H193" s="20"/>
    </row>
    <row r="194" spans="1:8" x14ac:dyDescent="0.25">
      <c r="A194" s="18" t="s">
        <v>4134</v>
      </c>
      <c r="B194" s="18" t="s">
        <v>2121</v>
      </c>
      <c r="C194" s="18" t="s">
        <v>2122</v>
      </c>
      <c r="D194" s="19" t="s">
        <v>1310</v>
      </c>
      <c r="E194" s="19" t="s">
        <v>2119</v>
      </c>
      <c r="F194" s="20"/>
      <c r="G194" s="20"/>
      <c r="H194" s="20"/>
    </row>
    <row r="195" spans="1:8" x14ac:dyDescent="0.25">
      <c r="A195" s="18" t="s">
        <v>4131</v>
      </c>
      <c r="B195" s="18" t="s">
        <v>4132</v>
      </c>
      <c r="C195" s="18" t="s">
        <v>4133</v>
      </c>
      <c r="D195" s="19" t="s">
        <v>4130</v>
      </c>
      <c r="E195" s="19" t="s">
        <v>3666</v>
      </c>
      <c r="F195" s="20"/>
      <c r="G195" s="20"/>
      <c r="H195" s="20"/>
    </row>
    <row r="196" spans="1:8" x14ac:dyDescent="0.25">
      <c r="A196" s="18" t="s">
        <v>3971</v>
      </c>
      <c r="B196" s="18" t="s">
        <v>174</v>
      </c>
      <c r="C196" s="18" t="s">
        <v>3117</v>
      </c>
      <c r="D196" s="19" t="s">
        <v>3113</v>
      </c>
      <c r="E196" s="19" t="s">
        <v>3114</v>
      </c>
      <c r="F196" s="20"/>
      <c r="G196" s="20"/>
      <c r="H196" s="20"/>
    </row>
    <row r="197" spans="1:8" x14ac:dyDescent="0.25">
      <c r="A197" s="18" t="s">
        <v>3136</v>
      </c>
      <c r="B197" s="18" t="s">
        <v>174</v>
      </c>
      <c r="C197" s="18" t="s">
        <v>2781</v>
      </c>
      <c r="D197" s="19" t="s">
        <v>2778</v>
      </c>
      <c r="E197" s="19" t="s">
        <v>2779</v>
      </c>
      <c r="F197" s="20"/>
      <c r="G197" s="20"/>
      <c r="H197" s="20"/>
    </row>
    <row r="198" spans="1:8" x14ac:dyDescent="0.25">
      <c r="A198" s="18" t="s">
        <v>3229</v>
      </c>
      <c r="B198" s="18" t="s">
        <v>174</v>
      </c>
      <c r="C198" s="18" t="s">
        <v>1800</v>
      </c>
      <c r="D198" s="19" t="s">
        <v>1798</v>
      </c>
      <c r="E198" s="19">
        <v>0</v>
      </c>
      <c r="F198" s="20"/>
      <c r="G198" s="20"/>
      <c r="H198" s="20"/>
    </row>
    <row r="199" spans="1:8" x14ac:dyDescent="0.25">
      <c r="A199" s="18" t="s">
        <v>4127</v>
      </c>
      <c r="B199" s="18" t="s">
        <v>4128</v>
      </c>
      <c r="C199" s="18" t="s">
        <v>4129</v>
      </c>
      <c r="D199" s="19" t="s">
        <v>4126</v>
      </c>
      <c r="E199" s="19">
        <v>0</v>
      </c>
      <c r="F199" s="20"/>
      <c r="G199" s="20"/>
      <c r="H199" s="20"/>
    </row>
    <row r="200" spans="1:8" x14ac:dyDescent="0.25">
      <c r="A200" s="18" t="s">
        <v>3397</v>
      </c>
      <c r="B200" s="18" t="s">
        <v>174</v>
      </c>
      <c r="C200" s="18" t="s">
        <v>3313</v>
      </c>
      <c r="D200" s="19" t="s">
        <v>3310</v>
      </c>
      <c r="E200" s="19">
        <v>0</v>
      </c>
      <c r="F200" s="20"/>
      <c r="G200" s="20"/>
      <c r="H200" s="20"/>
    </row>
    <row r="201" spans="1:8" x14ac:dyDescent="0.25">
      <c r="A201" s="18" t="s">
        <v>4123</v>
      </c>
      <c r="B201" s="18" t="s">
        <v>4124</v>
      </c>
      <c r="C201" s="18" t="s">
        <v>4125</v>
      </c>
      <c r="D201" s="19" t="s">
        <v>4122</v>
      </c>
      <c r="E201" s="19">
        <v>0</v>
      </c>
      <c r="F201" s="20"/>
      <c r="G201" s="20"/>
      <c r="H201" s="20"/>
    </row>
    <row r="202" spans="1:8" x14ac:dyDescent="0.25">
      <c r="A202" s="18" t="s">
        <v>4121</v>
      </c>
      <c r="B202" s="18" t="s">
        <v>3983</v>
      </c>
      <c r="C202" s="18" t="s">
        <v>491</v>
      </c>
      <c r="D202" s="19" t="s">
        <v>492</v>
      </c>
      <c r="E202" s="19" t="s">
        <v>3981</v>
      </c>
      <c r="F202" s="20"/>
      <c r="G202" s="20"/>
      <c r="H202" s="20"/>
    </row>
    <row r="203" spans="1:8" x14ac:dyDescent="0.25">
      <c r="A203" s="18" t="s">
        <v>4120</v>
      </c>
      <c r="B203" s="18" t="s">
        <v>3983</v>
      </c>
      <c r="C203" s="18" t="s">
        <v>491</v>
      </c>
      <c r="D203" s="19" t="s">
        <v>492</v>
      </c>
      <c r="E203" s="19" t="s">
        <v>3981</v>
      </c>
      <c r="F203" s="20"/>
      <c r="G203" s="20"/>
      <c r="H203" s="20"/>
    </row>
    <row r="204" spans="1:8" x14ac:dyDescent="0.25">
      <c r="A204" s="18" t="s">
        <v>4117</v>
      </c>
      <c r="B204" s="18" t="s">
        <v>174</v>
      </c>
      <c r="C204" s="18" t="s">
        <v>3023</v>
      </c>
      <c r="D204" s="19" t="s">
        <v>3019</v>
      </c>
      <c r="E204" s="19" t="s">
        <v>3020</v>
      </c>
      <c r="F204" s="20"/>
      <c r="G204" s="20"/>
      <c r="H204" s="20"/>
    </row>
    <row r="205" spans="1:8" x14ac:dyDescent="0.25">
      <c r="A205" s="18" t="s">
        <v>3331</v>
      </c>
      <c r="B205" s="18" t="s">
        <v>174</v>
      </c>
      <c r="C205" s="18" t="s">
        <v>3335</v>
      </c>
      <c r="D205" s="19" t="s">
        <v>3332</v>
      </c>
      <c r="E205" s="19" t="s">
        <v>3333</v>
      </c>
      <c r="F205" s="20"/>
      <c r="G205" s="20"/>
      <c r="H205" s="20"/>
    </row>
    <row r="206" spans="1:8" x14ac:dyDescent="0.25">
      <c r="A206" s="18" t="s">
        <v>2679</v>
      </c>
      <c r="B206" s="18" t="s">
        <v>174</v>
      </c>
      <c r="C206" s="18" t="s">
        <v>2603</v>
      </c>
      <c r="D206" s="19" t="s">
        <v>2601</v>
      </c>
      <c r="E206" s="19">
        <v>0</v>
      </c>
      <c r="F206" s="20"/>
      <c r="G206" s="20"/>
      <c r="H206" s="20"/>
    </row>
    <row r="207" spans="1:8" x14ac:dyDescent="0.25">
      <c r="A207" s="18" t="s">
        <v>4113</v>
      </c>
      <c r="B207" s="18" t="s">
        <v>4115</v>
      </c>
      <c r="C207" s="18" t="s">
        <v>4116</v>
      </c>
      <c r="D207" s="19" t="s">
        <v>4114</v>
      </c>
      <c r="E207" s="19">
        <v>0</v>
      </c>
      <c r="F207" s="20"/>
      <c r="G207" s="20"/>
      <c r="H207" s="20"/>
    </row>
    <row r="208" spans="1:8" x14ac:dyDescent="0.25">
      <c r="A208" s="18" t="s">
        <v>4110</v>
      </c>
      <c r="B208" s="18" t="s">
        <v>4111</v>
      </c>
      <c r="C208" s="18" t="s">
        <v>4112</v>
      </c>
      <c r="D208" s="19" t="s">
        <v>4108</v>
      </c>
      <c r="E208" s="19" t="s">
        <v>4109</v>
      </c>
      <c r="F208" s="20"/>
      <c r="G208" s="20"/>
      <c r="H208" s="20"/>
    </row>
    <row r="209" spans="1:8" x14ac:dyDescent="0.25">
      <c r="A209" s="18" t="s">
        <v>4105</v>
      </c>
      <c r="B209" s="18" t="s">
        <v>4106</v>
      </c>
      <c r="C209" s="18" t="s">
        <v>4107</v>
      </c>
      <c r="D209" s="19" t="s">
        <v>4103</v>
      </c>
      <c r="E209" s="19" t="s">
        <v>4104</v>
      </c>
      <c r="F209" s="20"/>
      <c r="G209" s="20"/>
      <c r="H209" s="20"/>
    </row>
    <row r="210" spans="1:8" x14ac:dyDescent="0.25">
      <c r="A210" s="18" t="s">
        <v>4100</v>
      </c>
      <c r="B210" s="18" t="s">
        <v>4101</v>
      </c>
      <c r="C210" s="18" t="s">
        <v>4102</v>
      </c>
      <c r="D210" s="19" t="s">
        <v>4099</v>
      </c>
      <c r="E210" s="19">
        <v>0</v>
      </c>
      <c r="F210" s="20"/>
      <c r="G210" s="20"/>
      <c r="H210" s="20"/>
    </row>
    <row r="211" spans="1:8" x14ac:dyDescent="0.25">
      <c r="A211" s="18" t="s">
        <v>4098</v>
      </c>
      <c r="B211" s="18" t="s">
        <v>3022</v>
      </c>
      <c r="C211" s="18" t="s">
        <v>3023</v>
      </c>
      <c r="D211" s="19" t="s">
        <v>3019</v>
      </c>
      <c r="E211" s="19" t="s">
        <v>3020</v>
      </c>
      <c r="F211" s="20"/>
      <c r="G211" s="20"/>
      <c r="H211" s="20"/>
    </row>
    <row r="212" spans="1:8" x14ac:dyDescent="0.25">
      <c r="A212" s="18" t="s">
        <v>4095</v>
      </c>
      <c r="B212" s="18" t="s">
        <v>4096</v>
      </c>
      <c r="C212" s="18" t="s">
        <v>4097</v>
      </c>
      <c r="D212" s="19" t="s">
        <v>4093</v>
      </c>
      <c r="E212" s="19" t="s">
        <v>4094</v>
      </c>
      <c r="F212" s="20"/>
      <c r="G212" s="20"/>
      <c r="H212" s="20"/>
    </row>
    <row r="213" spans="1:8" x14ac:dyDescent="0.25">
      <c r="A213" s="18" t="s">
        <v>4089</v>
      </c>
      <c r="B213" s="18" t="s">
        <v>3533</v>
      </c>
      <c r="C213" s="18" t="s">
        <v>4092</v>
      </c>
      <c r="D213" s="19" t="s">
        <v>4090</v>
      </c>
      <c r="E213" s="19" t="s">
        <v>4091</v>
      </c>
      <c r="F213" s="20"/>
      <c r="G213" s="20"/>
      <c r="H213" s="20"/>
    </row>
    <row r="214" spans="1:8" x14ac:dyDescent="0.25">
      <c r="A214" s="18" t="s">
        <v>3993</v>
      </c>
      <c r="B214" s="18" t="s">
        <v>174</v>
      </c>
      <c r="C214" s="18" t="s">
        <v>2922</v>
      </c>
      <c r="D214" s="19" t="s">
        <v>1053</v>
      </c>
      <c r="E214" s="19">
        <v>0</v>
      </c>
      <c r="F214" s="20"/>
      <c r="G214" s="20"/>
      <c r="H214" s="20"/>
    </row>
    <row r="215" spans="1:8" x14ac:dyDescent="0.25">
      <c r="A215" s="18" t="s">
        <v>4086</v>
      </c>
      <c r="B215" s="18" t="s">
        <v>4087</v>
      </c>
      <c r="C215" s="18" t="s">
        <v>4088</v>
      </c>
      <c r="D215" s="19" t="s">
        <v>4084</v>
      </c>
      <c r="E215" s="19" t="s">
        <v>4085</v>
      </c>
      <c r="F215" s="20"/>
      <c r="G215" s="20"/>
      <c r="H215" s="20"/>
    </row>
    <row r="216" spans="1:8" x14ac:dyDescent="0.25">
      <c r="A216" s="18" t="s">
        <v>1493</v>
      </c>
      <c r="B216" s="18" t="s">
        <v>4082</v>
      </c>
      <c r="C216" s="18" t="s">
        <v>4083</v>
      </c>
      <c r="D216" s="19" t="s">
        <v>966</v>
      </c>
      <c r="E216" s="19" t="s">
        <v>4081</v>
      </c>
      <c r="F216" s="20"/>
      <c r="G216" s="20"/>
      <c r="H216" s="20"/>
    </row>
    <row r="217" spans="1:8" x14ac:dyDescent="0.25">
      <c r="A217" s="18" t="s">
        <v>4077</v>
      </c>
      <c r="B217" s="18" t="s">
        <v>4079</v>
      </c>
      <c r="C217" s="18" t="s">
        <v>4080</v>
      </c>
      <c r="D217" s="19" t="s">
        <v>1000</v>
      </c>
      <c r="E217" s="19" t="s">
        <v>4078</v>
      </c>
      <c r="F217" s="20"/>
      <c r="G217" s="20"/>
      <c r="H217" s="20"/>
    </row>
    <row r="218" spans="1:8" x14ac:dyDescent="0.25">
      <c r="A218" s="18" t="s">
        <v>4072</v>
      </c>
      <c r="B218" s="18" t="s">
        <v>4075</v>
      </c>
      <c r="C218" s="18" t="s">
        <v>4076</v>
      </c>
      <c r="D218" s="19" t="s">
        <v>4073</v>
      </c>
      <c r="E218" s="19" t="s">
        <v>4074</v>
      </c>
      <c r="F218" s="20"/>
      <c r="G218" s="20"/>
      <c r="H218" s="20"/>
    </row>
    <row r="219" spans="1:8" x14ac:dyDescent="0.25">
      <c r="A219" s="18" t="s">
        <v>4069</v>
      </c>
      <c r="B219" s="18" t="s">
        <v>4070</v>
      </c>
      <c r="C219" s="18" t="s">
        <v>4071</v>
      </c>
      <c r="D219" s="19" t="s">
        <v>4068</v>
      </c>
      <c r="E219" s="19">
        <v>0</v>
      </c>
      <c r="F219" s="20"/>
      <c r="G219" s="20"/>
      <c r="H219" s="20"/>
    </row>
    <row r="220" spans="1:8" x14ac:dyDescent="0.25">
      <c r="A220" s="18" t="s">
        <v>3018</v>
      </c>
      <c r="B220" s="18" t="s">
        <v>174</v>
      </c>
      <c r="C220" s="18" t="s">
        <v>1724</v>
      </c>
      <c r="D220" s="19" t="s">
        <v>1773</v>
      </c>
      <c r="E220" s="19">
        <v>0</v>
      </c>
      <c r="F220" s="20"/>
      <c r="G220" s="20"/>
      <c r="H220" s="20"/>
    </row>
    <row r="221" spans="1:8" x14ac:dyDescent="0.25">
      <c r="A221" s="18" t="s">
        <v>3053</v>
      </c>
      <c r="B221" s="18" t="s">
        <v>174</v>
      </c>
      <c r="C221" s="18" t="s">
        <v>2606</v>
      </c>
      <c r="D221" s="19" t="s">
        <v>2604</v>
      </c>
      <c r="E221" s="19">
        <v>0</v>
      </c>
      <c r="F221" s="20"/>
      <c r="G221" s="20"/>
      <c r="H221" s="20"/>
    </row>
    <row r="222" spans="1:8" x14ac:dyDescent="0.25">
      <c r="A222" s="18" t="s">
        <v>4067</v>
      </c>
      <c r="B222" s="18" t="s">
        <v>174</v>
      </c>
      <c r="C222" s="18" t="s">
        <v>2004</v>
      </c>
      <c r="D222" s="19" t="s">
        <v>2001</v>
      </c>
      <c r="E222" s="19" t="s">
        <v>2002</v>
      </c>
      <c r="F222" s="20"/>
      <c r="G222" s="20"/>
      <c r="H222" s="20"/>
    </row>
    <row r="223" spans="1:8" x14ac:dyDescent="0.25">
      <c r="A223" s="18" t="s">
        <v>3055</v>
      </c>
      <c r="B223" s="18" t="s">
        <v>174</v>
      </c>
      <c r="C223" s="18" t="s">
        <v>1974</v>
      </c>
      <c r="D223" s="19" t="s">
        <v>1971</v>
      </c>
      <c r="E223" s="19" t="s">
        <v>1972</v>
      </c>
      <c r="F223" s="20"/>
      <c r="G223" s="20"/>
      <c r="H223" s="20"/>
    </row>
    <row r="224" spans="1:8" x14ac:dyDescent="0.25">
      <c r="A224" s="18" t="s">
        <v>4066</v>
      </c>
      <c r="B224" s="18" t="s">
        <v>174</v>
      </c>
      <c r="C224" s="18" t="s">
        <v>3237</v>
      </c>
      <c r="D224" s="19" t="s">
        <v>296</v>
      </c>
      <c r="E224" s="19" t="s">
        <v>3234</v>
      </c>
      <c r="F224" s="20"/>
      <c r="G224" s="20"/>
      <c r="H224" s="20"/>
    </row>
    <row r="225" spans="1:8" x14ac:dyDescent="0.25">
      <c r="A225" s="18" t="s">
        <v>3056</v>
      </c>
      <c r="B225" s="18" t="s">
        <v>174</v>
      </c>
      <c r="C225" s="18" t="s">
        <v>2021</v>
      </c>
      <c r="D225" s="19" t="s">
        <v>2019</v>
      </c>
      <c r="E225" s="19">
        <v>0</v>
      </c>
      <c r="F225" s="20"/>
      <c r="G225" s="20"/>
      <c r="H225" s="20"/>
    </row>
    <row r="226" spans="1:8" x14ac:dyDescent="0.25">
      <c r="A226" s="18" t="s">
        <v>4000</v>
      </c>
      <c r="B226" s="18" t="s">
        <v>174</v>
      </c>
      <c r="C226" s="18" t="s">
        <v>3922</v>
      </c>
      <c r="D226" s="19" t="s">
        <v>3918</v>
      </c>
      <c r="E226" s="19" t="s">
        <v>3919</v>
      </c>
      <c r="F226" s="20"/>
      <c r="G226" s="20"/>
      <c r="H226" s="20"/>
    </row>
    <row r="227" spans="1:8" x14ac:dyDescent="0.25">
      <c r="A227" s="18" t="s">
        <v>3018</v>
      </c>
      <c r="B227" s="18" t="s">
        <v>174</v>
      </c>
      <c r="C227" s="18" t="s">
        <v>1724</v>
      </c>
      <c r="D227" s="19" t="s">
        <v>1773</v>
      </c>
      <c r="E227" s="19">
        <v>0</v>
      </c>
      <c r="F227" s="20"/>
      <c r="G227" s="20"/>
      <c r="H227" s="20"/>
    </row>
    <row r="228" spans="1:8" x14ac:dyDescent="0.25">
      <c r="A228" s="18" t="s">
        <v>4063</v>
      </c>
      <c r="B228" s="18" t="s">
        <v>4064</v>
      </c>
      <c r="C228" s="18" t="s">
        <v>4065</v>
      </c>
      <c r="D228" s="19" t="s">
        <v>4061</v>
      </c>
      <c r="E228" s="19" t="s">
        <v>4062</v>
      </c>
      <c r="F228" s="20"/>
      <c r="G228" s="20"/>
      <c r="H228" s="20"/>
    </row>
    <row r="229" spans="1:8" x14ac:dyDescent="0.25">
      <c r="A229" s="18" t="s">
        <v>4060</v>
      </c>
      <c r="B229" s="18" t="s">
        <v>3983</v>
      </c>
      <c r="C229" s="18" t="s">
        <v>491</v>
      </c>
      <c r="D229" s="19" t="s">
        <v>492</v>
      </c>
      <c r="E229" s="19" t="s">
        <v>3981</v>
      </c>
      <c r="F229" s="20"/>
      <c r="G229" s="20"/>
      <c r="H229" s="20"/>
    </row>
    <row r="230" spans="1:8" x14ac:dyDescent="0.25">
      <c r="A230" s="18" t="s">
        <v>4057</v>
      </c>
      <c r="B230" s="18" t="s">
        <v>4058</v>
      </c>
      <c r="C230" s="18" t="s">
        <v>4059</v>
      </c>
      <c r="D230" s="19" t="s">
        <v>4055</v>
      </c>
      <c r="E230" s="19" t="s">
        <v>4056</v>
      </c>
      <c r="F230" s="20"/>
      <c r="G230" s="20"/>
      <c r="H230" s="20"/>
    </row>
    <row r="231" spans="1:8" x14ac:dyDescent="0.25">
      <c r="A231" s="18" t="s">
        <v>3947</v>
      </c>
      <c r="B231" s="18" t="s">
        <v>174</v>
      </c>
      <c r="C231" s="18" t="s">
        <v>3802</v>
      </c>
      <c r="D231" s="19" t="s">
        <v>3799</v>
      </c>
      <c r="E231" s="19" t="s">
        <v>3800</v>
      </c>
      <c r="F231" s="20"/>
      <c r="G231" s="20"/>
      <c r="H231" s="20"/>
    </row>
    <row r="232" spans="1:8" x14ac:dyDescent="0.25">
      <c r="A232" s="18" t="s">
        <v>3947</v>
      </c>
      <c r="B232" s="18" t="s">
        <v>174</v>
      </c>
      <c r="C232" s="18" t="s">
        <v>3802</v>
      </c>
      <c r="D232" s="19" t="s">
        <v>3799</v>
      </c>
      <c r="E232" s="19" t="s">
        <v>3800</v>
      </c>
      <c r="F232" s="20"/>
      <c r="G232" s="20"/>
      <c r="H232" s="20"/>
    </row>
    <row r="233" spans="1:8" x14ac:dyDescent="0.25">
      <c r="A233" s="18" t="s">
        <v>2095</v>
      </c>
      <c r="B233" s="18" t="s">
        <v>174</v>
      </c>
      <c r="C233" s="18" t="s">
        <v>1808</v>
      </c>
      <c r="D233" s="19" t="s">
        <v>1805</v>
      </c>
      <c r="E233" s="19" t="s">
        <v>1806</v>
      </c>
      <c r="F233" s="20"/>
      <c r="G233" s="20"/>
      <c r="H233" s="20"/>
    </row>
    <row r="234" spans="1:8" x14ac:dyDescent="0.25">
      <c r="A234" s="18" t="s">
        <v>4000</v>
      </c>
      <c r="B234" s="18" t="s">
        <v>174</v>
      </c>
      <c r="C234" s="18" t="s">
        <v>3922</v>
      </c>
      <c r="D234" s="19" t="s">
        <v>3918</v>
      </c>
      <c r="E234" s="19" t="s">
        <v>3919</v>
      </c>
      <c r="F234" s="20"/>
      <c r="G234" s="20"/>
      <c r="H234" s="20"/>
    </row>
    <row r="235" spans="1:8" x14ac:dyDescent="0.25">
      <c r="A235" s="18" t="s">
        <v>3994</v>
      </c>
      <c r="B235" s="18" t="s">
        <v>174</v>
      </c>
      <c r="C235" s="18" t="s">
        <v>3845</v>
      </c>
      <c r="D235" s="19" t="s">
        <v>3842</v>
      </c>
      <c r="E235" s="19" t="s">
        <v>3843</v>
      </c>
      <c r="F235" s="20"/>
      <c r="G235" s="20"/>
      <c r="H235" s="20"/>
    </row>
    <row r="236" spans="1:8" x14ac:dyDescent="0.25">
      <c r="A236" s="18" t="s">
        <v>3994</v>
      </c>
      <c r="B236" s="18" t="s">
        <v>174</v>
      </c>
      <c r="C236" s="18" t="s">
        <v>3845</v>
      </c>
      <c r="D236" s="19" t="s">
        <v>3842</v>
      </c>
      <c r="E236" s="19" t="s">
        <v>3843</v>
      </c>
      <c r="F236" s="20"/>
      <c r="G236" s="20"/>
      <c r="H236" s="20"/>
    </row>
    <row r="237" spans="1:8" x14ac:dyDescent="0.25">
      <c r="A237" s="18" t="s">
        <v>3112</v>
      </c>
      <c r="B237" s="18" t="s">
        <v>174</v>
      </c>
      <c r="C237" s="18" t="s">
        <v>3091</v>
      </c>
      <c r="D237" s="19" t="s">
        <v>3087</v>
      </c>
      <c r="E237" s="19" t="s">
        <v>3088</v>
      </c>
      <c r="F237" s="20"/>
      <c r="G237" s="20"/>
      <c r="H237" s="20"/>
    </row>
    <row r="238" spans="1:8" x14ac:dyDescent="0.25">
      <c r="A238" s="18" t="s">
        <v>3858</v>
      </c>
      <c r="B238" s="18" t="s">
        <v>174</v>
      </c>
      <c r="C238" s="18" t="s">
        <v>3841</v>
      </c>
      <c r="D238" s="19" t="s">
        <v>3837</v>
      </c>
      <c r="E238" s="19" t="s">
        <v>3838</v>
      </c>
      <c r="F238" s="20"/>
      <c r="G238" s="20"/>
      <c r="H238" s="20"/>
    </row>
    <row r="239" spans="1:8" x14ac:dyDescent="0.25">
      <c r="A239" s="18" t="s">
        <v>4052</v>
      </c>
      <c r="B239" s="18" t="s">
        <v>4053</v>
      </c>
      <c r="C239" s="18" t="s">
        <v>4054</v>
      </c>
      <c r="D239" s="19" t="s">
        <v>4051</v>
      </c>
      <c r="E239" s="19">
        <v>0</v>
      </c>
      <c r="F239" s="20"/>
      <c r="G239" s="20"/>
      <c r="H239" s="20"/>
    </row>
    <row r="240" spans="1:8" x14ac:dyDescent="0.25">
      <c r="A240" s="18" t="s">
        <v>3688</v>
      </c>
      <c r="B240" s="18" t="s">
        <v>3733</v>
      </c>
      <c r="C240" s="18" t="s">
        <v>3734</v>
      </c>
      <c r="D240" s="19" t="s">
        <v>3731</v>
      </c>
      <c r="E240" s="19">
        <v>0</v>
      </c>
      <c r="F240" s="20"/>
      <c r="G240" s="20"/>
      <c r="H240" s="20"/>
    </row>
    <row r="241" spans="1:8" x14ac:dyDescent="0.25">
      <c r="A241" s="18" t="s">
        <v>1790</v>
      </c>
      <c r="B241" s="18" t="s">
        <v>174</v>
      </c>
      <c r="C241" s="18" t="s">
        <v>1800</v>
      </c>
      <c r="D241" s="19" t="s">
        <v>1798</v>
      </c>
      <c r="E241" s="19">
        <v>0</v>
      </c>
      <c r="F241" s="20"/>
      <c r="G241" s="20"/>
      <c r="H241" s="20"/>
    </row>
    <row r="242" spans="1:8" x14ac:dyDescent="0.25">
      <c r="A242" s="18" t="s">
        <v>4050</v>
      </c>
      <c r="B242" s="18" t="s">
        <v>3471</v>
      </c>
      <c r="C242" s="18" t="s">
        <v>453</v>
      </c>
      <c r="D242" s="19" t="s">
        <v>454</v>
      </c>
      <c r="E242" s="19" t="s">
        <v>3470</v>
      </c>
      <c r="F242" s="20"/>
      <c r="G242" s="20"/>
      <c r="H242" s="20"/>
    </row>
    <row r="243" spans="1:8" x14ac:dyDescent="0.25">
      <c r="A243" s="18" t="s">
        <v>3118</v>
      </c>
      <c r="B243" s="18" t="s">
        <v>174</v>
      </c>
      <c r="C243" s="18" t="s">
        <v>3117</v>
      </c>
      <c r="D243" s="19" t="s">
        <v>3113</v>
      </c>
      <c r="E243" s="19" t="s">
        <v>3114</v>
      </c>
      <c r="F243" s="20"/>
      <c r="G243" s="20"/>
      <c r="H243" s="20"/>
    </row>
    <row r="244" spans="1:8" x14ac:dyDescent="0.25">
      <c r="A244" s="18" t="s">
        <v>4046</v>
      </c>
      <c r="B244" s="18" t="s">
        <v>4048</v>
      </c>
      <c r="C244" s="18" t="s">
        <v>4049</v>
      </c>
      <c r="D244" s="19" t="s">
        <v>4047</v>
      </c>
      <c r="E244" s="19">
        <v>0</v>
      </c>
      <c r="F244" s="20"/>
      <c r="G244" s="20"/>
      <c r="H244" s="20"/>
    </row>
    <row r="245" spans="1:8" x14ac:dyDescent="0.25">
      <c r="A245" s="18" t="s">
        <v>3558</v>
      </c>
      <c r="B245" s="18" t="s">
        <v>174</v>
      </c>
      <c r="C245" s="18">
        <v>0</v>
      </c>
      <c r="D245" s="19">
        <v>0</v>
      </c>
      <c r="E245" s="19">
        <v>0</v>
      </c>
      <c r="F245" s="20"/>
      <c r="G245" s="20"/>
      <c r="H245" s="20"/>
    </row>
    <row r="246" spans="1:8" x14ac:dyDescent="0.25">
      <c r="A246" s="18" t="s">
        <v>1801</v>
      </c>
      <c r="B246" s="18" t="s">
        <v>174</v>
      </c>
      <c r="C246" s="18" t="s">
        <v>1808</v>
      </c>
      <c r="D246" s="19" t="s">
        <v>1805</v>
      </c>
      <c r="E246" s="19" t="s">
        <v>1806</v>
      </c>
      <c r="F246" s="20"/>
      <c r="G246" s="20"/>
      <c r="H246" s="20"/>
    </row>
    <row r="247" spans="1:8" x14ac:dyDescent="0.25">
      <c r="A247" s="18" t="s">
        <v>2900</v>
      </c>
      <c r="B247" s="18" t="s">
        <v>174</v>
      </c>
      <c r="C247" s="18" t="s">
        <v>2902</v>
      </c>
      <c r="D247" s="19" t="s">
        <v>2898</v>
      </c>
      <c r="E247" s="19" t="s">
        <v>2899</v>
      </c>
      <c r="F247" s="20"/>
      <c r="G247" s="20"/>
      <c r="H247" s="20"/>
    </row>
    <row r="248" spans="1:8" x14ac:dyDescent="0.25">
      <c r="A248" s="18" t="s">
        <v>4045</v>
      </c>
      <c r="B248" s="18" t="s">
        <v>4035</v>
      </c>
      <c r="C248" s="18" t="s">
        <v>4036</v>
      </c>
      <c r="D248" s="19" t="s">
        <v>4033</v>
      </c>
      <c r="E248" s="19">
        <v>0</v>
      </c>
      <c r="F248" s="20"/>
      <c r="G248" s="20"/>
      <c r="H248" s="20"/>
    </row>
    <row r="249" spans="1:8" x14ac:dyDescent="0.25">
      <c r="A249" s="18" t="s">
        <v>3965</v>
      </c>
      <c r="B249" s="18" t="s">
        <v>174</v>
      </c>
      <c r="C249" s="18" t="s">
        <v>3862</v>
      </c>
      <c r="D249" s="19" t="s">
        <v>1096</v>
      </c>
      <c r="E249" s="19" t="s">
        <v>3859</v>
      </c>
      <c r="F249" s="20"/>
      <c r="G249" s="20"/>
      <c r="H249" s="20"/>
    </row>
    <row r="250" spans="1:8" x14ac:dyDescent="0.25">
      <c r="A250" s="18" t="s">
        <v>3229</v>
      </c>
      <c r="B250" s="18" t="s">
        <v>174</v>
      </c>
      <c r="C250" s="18" t="s">
        <v>1800</v>
      </c>
      <c r="D250" s="19" t="s">
        <v>1798</v>
      </c>
      <c r="E250" s="19">
        <v>0</v>
      </c>
      <c r="F250" s="20"/>
      <c r="G250" s="20"/>
      <c r="H250" s="20"/>
    </row>
    <row r="251" spans="1:8" x14ac:dyDescent="0.25">
      <c r="A251" s="18" t="s">
        <v>2095</v>
      </c>
      <c r="B251" s="18" t="s">
        <v>174</v>
      </c>
      <c r="C251" s="18" t="s">
        <v>1808</v>
      </c>
      <c r="D251" s="19" t="s">
        <v>1805</v>
      </c>
      <c r="E251" s="19" t="s">
        <v>1806</v>
      </c>
      <c r="F251" s="20"/>
      <c r="G251" s="20"/>
      <c r="H251" s="20"/>
    </row>
    <row r="252" spans="1:8" x14ac:dyDescent="0.25">
      <c r="A252" s="18" t="s">
        <v>4044</v>
      </c>
      <c r="B252" s="18" t="s">
        <v>174</v>
      </c>
      <c r="C252" s="18" t="s">
        <v>2399</v>
      </c>
      <c r="D252" s="19" t="s">
        <v>1285</v>
      </c>
      <c r="E252" s="19" t="s">
        <v>2723</v>
      </c>
      <c r="F252" s="20"/>
      <c r="G252" s="20"/>
      <c r="H252" s="20"/>
    </row>
    <row r="253" spans="1:8" x14ac:dyDescent="0.25">
      <c r="A253" s="18" t="s">
        <v>4043</v>
      </c>
      <c r="B253" s="18" t="s">
        <v>174</v>
      </c>
      <c r="C253" s="18" t="s">
        <v>2399</v>
      </c>
      <c r="D253" s="19" t="s">
        <v>1285</v>
      </c>
      <c r="E253" s="19" t="s">
        <v>2723</v>
      </c>
      <c r="F253" s="20"/>
      <c r="G253" s="20"/>
      <c r="H253" s="20"/>
    </row>
    <row r="254" spans="1:8" x14ac:dyDescent="0.25">
      <c r="A254" s="18" t="s">
        <v>3131</v>
      </c>
      <c r="B254" s="18" t="s">
        <v>174</v>
      </c>
      <c r="C254" s="18" t="s">
        <v>2399</v>
      </c>
      <c r="D254" s="19" t="s">
        <v>1285</v>
      </c>
      <c r="E254" s="19" t="s">
        <v>2723</v>
      </c>
      <c r="F254" s="20"/>
      <c r="G254" s="20"/>
      <c r="H254" s="20"/>
    </row>
    <row r="255" spans="1:8" x14ac:dyDescent="0.25">
      <c r="A255" s="18" t="s">
        <v>4041</v>
      </c>
      <c r="B255" s="18" t="s">
        <v>4042</v>
      </c>
      <c r="C255" s="18" t="s">
        <v>523</v>
      </c>
      <c r="D255" s="19" t="s">
        <v>524</v>
      </c>
      <c r="E255" s="19">
        <v>0</v>
      </c>
      <c r="F255" s="20"/>
      <c r="G255" s="20"/>
      <c r="H255" s="20"/>
    </row>
    <row r="256" spans="1:8" x14ac:dyDescent="0.25">
      <c r="A256" s="18" t="s">
        <v>4040</v>
      </c>
      <c r="B256" s="18" t="s">
        <v>174</v>
      </c>
      <c r="C256" s="18" t="s">
        <v>3041</v>
      </c>
      <c r="D256" s="19" t="s">
        <v>3038</v>
      </c>
      <c r="E256" s="19">
        <v>0</v>
      </c>
      <c r="F256" s="20"/>
      <c r="G256" s="20"/>
      <c r="H256" s="20"/>
    </row>
    <row r="257" spans="1:8" x14ac:dyDescent="0.25">
      <c r="A257" s="18" t="s">
        <v>4027</v>
      </c>
      <c r="B257" s="18" t="s">
        <v>174</v>
      </c>
      <c r="C257" s="18" t="s">
        <v>4031</v>
      </c>
      <c r="D257" s="19" t="s">
        <v>4028</v>
      </c>
      <c r="E257" s="19">
        <v>0</v>
      </c>
      <c r="F257" s="20"/>
      <c r="G257" s="20"/>
      <c r="H257" s="20"/>
    </row>
    <row r="258" spans="1:8" x14ac:dyDescent="0.25">
      <c r="A258" s="18" t="s">
        <v>2825</v>
      </c>
      <c r="B258" s="18" t="s">
        <v>174</v>
      </c>
      <c r="C258" s="18" t="s">
        <v>2678</v>
      </c>
      <c r="D258" s="19" t="s">
        <v>2676</v>
      </c>
      <c r="E258" s="19" t="s">
        <v>799</v>
      </c>
      <c r="F258" s="20"/>
      <c r="G258" s="20"/>
      <c r="H258" s="20"/>
    </row>
    <row r="259" spans="1:8" x14ac:dyDescent="0.25">
      <c r="A259" s="18" t="s">
        <v>4026</v>
      </c>
      <c r="B259" s="18" t="s">
        <v>174</v>
      </c>
      <c r="C259" s="18" t="s">
        <v>3181</v>
      </c>
      <c r="D259" s="19" t="s">
        <v>3177</v>
      </c>
      <c r="E259" s="19" t="s">
        <v>3178</v>
      </c>
      <c r="F259" s="20"/>
      <c r="G259" s="20"/>
      <c r="H259" s="20"/>
    </row>
    <row r="260" spans="1:8" x14ac:dyDescent="0.25">
      <c r="A260" s="18" t="s">
        <v>4032</v>
      </c>
      <c r="B260" s="18" t="s">
        <v>2666</v>
      </c>
      <c r="C260" s="18" t="s">
        <v>2667</v>
      </c>
      <c r="D260" s="19" t="s">
        <v>953</v>
      </c>
      <c r="E260" s="19" t="s">
        <v>2665</v>
      </c>
      <c r="F260" s="20"/>
      <c r="G260" s="20"/>
      <c r="H260" s="20"/>
    </row>
    <row r="261" spans="1:8" x14ac:dyDescent="0.25">
      <c r="A261" s="18" t="s">
        <v>3354</v>
      </c>
      <c r="B261" s="18" t="s">
        <v>174</v>
      </c>
      <c r="C261" s="18" t="s">
        <v>2399</v>
      </c>
      <c r="D261" s="19" t="s">
        <v>1285</v>
      </c>
      <c r="E261" s="19" t="s">
        <v>2723</v>
      </c>
      <c r="F261" s="20"/>
      <c r="G261" s="20"/>
      <c r="H261" s="20"/>
    </row>
    <row r="262" spans="1:8" x14ac:dyDescent="0.25">
      <c r="A262" s="18" t="s">
        <v>3356</v>
      </c>
      <c r="B262" s="18" t="s">
        <v>174</v>
      </c>
      <c r="C262" s="18" t="s">
        <v>2399</v>
      </c>
      <c r="D262" s="19" t="s">
        <v>1285</v>
      </c>
      <c r="E262" s="19" t="s">
        <v>2723</v>
      </c>
      <c r="F262" s="20"/>
      <c r="G262" s="20"/>
      <c r="H262" s="20"/>
    </row>
    <row r="263" spans="1:8" x14ac:dyDescent="0.25">
      <c r="A263" s="18" t="s">
        <v>4039</v>
      </c>
      <c r="B263" s="18" t="s">
        <v>4035</v>
      </c>
      <c r="C263" s="18" t="s">
        <v>4036</v>
      </c>
      <c r="D263" s="19" t="s">
        <v>4033</v>
      </c>
      <c r="E263" s="19">
        <v>0</v>
      </c>
      <c r="F263" s="20"/>
      <c r="G263" s="20"/>
      <c r="H263" s="20"/>
    </row>
    <row r="264" spans="1:8" x14ac:dyDescent="0.25">
      <c r="A264" s="18" t="s">
        <v>4038</v>
      </c>
      <c r="B264" s="18" t="s">
        <v>4035</v>
      </c>
      <c r="C264" s="18" t="s">
        <v>4036</v>
      </c>
      <c r="D264" s="19" t="s">
        <v>4033</v>
      </c>
      <c r="E264" s="19">
        <v>0</v>
      </c>
      <c r="F264" s="20"/>
      <c r="G264" s="20"/>
      <c r="H264" s="20"/>
    </row>
    <row r="265" spans="1:8" x14ac:dyDescent="0.25">
      <c r="A265" s="18" t="s">
        <v>4037</v>
      </c>
      <c r="B265" s="18" t="s">
        <v>4035</v>
      </c>
      <c r="C265" s="18" t="s">
        <v>4036</v>
      </c>
      <c r="D265" s="19" t="s">
        <v>4033</v>
      </c>
      <c r="E265" s="19">
        <v>0</v>
      </c>
      <c r="F265" s="20"/>
      <c r="G265" s="20"/>
      <c r="H265" s="20"/>
    </row>
    <row r="266" spans="1:8" x14ac:dyDescent="0.25">
      <c r="A266" s="18" t="s">
        <v>4034</v>
      </c>
      <c r="B266" s="18" t="s">
        <v>4035</v>
      </c>
      <c r="C266" s="18" t="s">
        <v>4036</v>
      </c>
      <c r="D266" s="19" t="s">
        <v>4033</v>
      </c>
      <c r="E266" s="19">
        <v>0</v>
      </c>
      <c r="F266" s="20"/>
      <c r="G266" s="20"/>
      <c r="H266" s="20"/>
    </row>
    <row r="267" spans="1:8" x14ac:dyDescent="0.25">
      <c r="A267" s="18" t="s">
        <v>4029</v>
      </c>
      <c r="B267" s="18" t="s">
        <v>4030</v>
      </c>
      <c r="C267" s="18" t="s">
        <v>4031</v>
      </c>
      <c r="D267" s="19" t="s">
        <v>4028</v>
      </c>
      <c r="E267" s="19">
        <v>0</v>
      </c>
      <c r="F267" s="20"/>
      <c r="G267" s="20"/>
      <c r="H267" s="20"/>
    </row>
    <row r="268" spans="1:8" x14ac:dyDescent="0.25">
      <c r="A268" s="18" t="s">
        <v>2825</v>
      </c>
      <c r="B268" s="18" t="s">
        <v>174</v>
      </c>
      <c r="C268" s="18" t="s">
        <v>2678</v>
      </c>
      <c r="D268" s="19" t="s">
        <v>2676</v>
      </c>
      <c r="E268" s="19" t="s">
        <v>799</v>
      </c>
      <c r="F268" s="20"/>
      <c r="G268" s="20"/>
      <c r="H268" s="20"/>
    </row>
    <row r="269" spans="1:8" x14ac:dyDescent="0.25">
      <c r="A269" s="18" t="s">
        <v>4026</v>
      </c>
      <c r="B269" s="18" t="s">
        <v>174</v>
      </c>
      <c r="C269" s="18" t="s">
        <v>3181</v>
      </c>
      <c r="D269" s="19" t="s">
        <v>3177</v>
      </c>
      <c r="E269" s="19" t="s">
        <v>3178</v>
      </c>
      <c r="F269" s="20"/>
      <c r="G269" s="20"/>
      <c r="H269" s="20"/>
    </row>
    <row r="270" spans="1:8" x14ac:dyDescent="0.25">
      <c r="A270" s="18" t="s">
        <v>3340</v>
      </c>
      <c r="B270" s="18" t="s">
        <v>174</v>
      </c>
      <c r="C270" s="18" t="s">
        <v>2399</v>
      </c>
      <c r="D270" s="19" t="s">
        <v>1285</v>
      </c>
      <c r="E270" s="19" t="s">
        <v>2723</v>
      </c>
      <c r="F270" s="20"/>
      <c r="G270" s="20"/>
      <c r="H270" s="20"/>
    </row>
    <row r="271" spans="1:8" x14ac:dyDescent="0.25">
      <c r="A271" s="18" t="s">
        <v>3344</v>
      </c>
      <c r="B271" s="18" t="s">
        <v>174</v>
      </c>
      <c r="C271" s="18" t="s">
        <v>2678</v>
      </c>
      <c r="D271" s="19" t="s">
        <v>2676</v>
      </c>
      <c r="E271" s="19" t="s">
        <v>799</v>
      </c>
      <c r="F271" s="20"/>
      <c r="G271" s="20"/>
      <c r="H271" s="20"/>
    </row>
    <row r="272" spans="1:8" x14ac:dyDescent="0.25">
      <c r="A272" s="18" t="s">
        <v>3871</v>
      </c>
      <c r="B272" s="18" t="s">
        <v>1729</v>
      </c>
      <c r="C272" s="18" t="s">
        <v>1909</v>
      </c>
      <c r="D272" s="19" t="s">
        <v>1907</v>
      </c>
      <c r="E272" s="19" t="s">
        <v>1908</v>
      </c>
      <c r="F272" s="20"/>
      <c r="G272" s="20"/>
      <c r="H272" s="20"/>
    </row>
    <row r="273" spans="1:8" x14ac:dyDescent="0.25">
      <c r="A273" s="18" t="s">
        <v>3112</v>
      </c>
      <c r="B273" s="18" t="s">
        <v>174</v>
      </c>
      <c r="C273" s="18" t="s">
        <v>3091</v>
      </c>
      <c r="D273" s="19" t="s">
        <v>3087</v>
      </c>
      <c r="E273" s="19" t="s">
        <v>3088</v>
      </c>
      <c r="F273" s="20"/>
      <c r="G273" s="20"/>
      <c r="H273" s="20"/>
    </row>
    <row r="274" spans="1:8" x14ac:dyDescent="0.25">
      <c r="A274" s="18" t="s">
        <v>2140</v>
      </c>
      <c r="B274" s="18" t="s">
        <v>174</v>
      </c>
      <c r="C274" s="18" t="s">
        <v>1559</v>
      </c>
      <c r="D274" s="19">
        <v>2198158668</v>
      </c>
      <c r="E274" s="19" t="s">
        <v>1558</v>
      </c>
      <c r="F274" s="20"/>
      <c r="G274" s="20"/>
      <c r="H274" s="20"/>
    </row>
    <row r="275" spans="1:8" x14ac:dyDescent="0.25">
      <c r="A275" s="18" t="s">
        <v>4000</v>
      </c>
      <c r="B275" s="18" t="s">
        <v>174</v>
      </c>
      <c r="C275" s="18" t="s">
        <v>3922</v>
      </c>
      <c r="D275" s="19" t="s">
        <v>3918</v>
      </c>
      <c r="E275" s="19" t="s">
        <v>3919</v>
      </c>
      <c r="F275" s="20"/>
      <c r="G275" s="20"/>
      <c r="H275" s="20"/>
    </row>
    <row r="276" spans="1:8" x14ac:dyDescent="0.25">
      <c r="A276" s="18" t="s">
        <v>3966</v>
      </c>
      <c r="B276" s="18" t="s">
        <v>4024</v>
      </c>
      <c r="C276" s="18" t="s">
        <v>4025</v>
      </c>
      <c r="D276" s="19" t="s">
        <v>4023</v>
      </c>
      <c r="E276" s="19">
        <v>0</v>
      </c>
      <c r="F276" s="20"/>
      <c r="G276" s="20"/>
      <c r="H276" s="20"/>
    </row>
    <row r="277" spans="1:8" x14ac:dyDescent="0.25">
      <c r="A277" s="18" t="s">
        <v>2095</v>
      </c>
      <c r="B277" s="18" t="s">
        <v>174</v>
      </c>
      <c r="C277" s="18" t="s">
        <v>1808</v>
      </c>
      <c r="D277" s="19" t="s">
        <v>1805</v>
      </c>
      <c r="E277" s="19" t="s">
        <v>1806</v>
      </c>
      <c r="F277" s="20"/>
      <c r="G277" s="20"/>
      <c r="H277" s="20"/>
    </row>
    <row r="278" spans="1:8" x14ac:dyDescent="0.25">
      <c r="A278" s="18" t="s">
        <v>4020</v>
      </c>
      <c r="B278" s="18" t="s">
        <v>4021</v>
      </c>
      <c r="C278" s="18" t="s">
        <v>4022</v>
      </c>
      <c r="D278" s="19" t="s">
        <v>4018</v>
      </c>
      <c r="E278" s="19" t="s">
        <v>4019</v>
      </c>
      <c r="F278" s="20"/>
      <c r="G278" s="20"/>
      <c r="H278" s="20"/>
    </row>
    <row r="279" spans="1:8" x14ac:dyDescent="0.25">
      <c r="A279" s="18" t="s">
        <v>3808</v>
      </c>
      <c r="B279" s="18" t="s">
        <v>174</v>
      </c>
      <c r="C279" s="18" t="s">
        <v>3369</v>
      </c>
      <c r="D279" s="19" t="s">
        <v>3365</v>
      </c>
      <c r="E279" s="19" t="s">
        <v>3366</v>
      </c>
      <c r="F279" s="20"/>
      <c r="G279" s="20"/>
      <c r="H279" s="20"/>
    </row>
    <row r="280" spans="1:8" x14ac:dyDescent="0.25">
      <c r="A280" s="18" t="s">
        <v>3201</v>
      </c>
      <c r="B280" s="18" t="s">
        <v>4016</v>
      </c>
      <c r="C280" s="18" t="s">
        <v>4017</v>
      </c>
      <c r="D280" s="19" t="s">
        <v>1154</v>
      </c>
      <c r="E280" s="19" t="s">
        <v>4015</v>
      </c>
      <c r="F280" s="20"/>
      <c r="G280" s="20"/>
      <c r="H280" s="20"/>
    </row>
    <row r="281" spans="1:8" x14ac:dyDescent="0.25">
      <c r="A281" s="18" t="s">
        <v>4014</v>
      </c>
      <c r="B281" s="18" t="s">
        <v>174</v>
      </c>
      <c r="C281" s="18" t="s">
        <v>2711</v>
      </c>
      <c r="D281" s="19" t="s">
        <v>2709</v>
      </c>
      <c r="E281" s="19">
        <v>0</v>
      </c>
      <c r="F281" s="20"/>
      <c r="G281" s="20"/>
      <c r="H281" s="20"/>
    </row>
    <row r="282" spans="1:8" x14ac:dyDescent="0.25">
      <c r="A282" s="18" t="s">
        <v>3621</v>
      </c>
      <c r="B282" s="18" t="s">
        <v>174</v>
      </c>
      <c r="C282" s="18" t="s">
        <v>2391</v>
      </c>
      <c r="D282" s="19" t="s">
        <v>2715</v>
      </c>
      <c r="E282" s="19">
        <v>0</v>
      </c>
      <c r="F282" s="20"/>
      <c r="G282" s="20"/>
      <c r="H282" s="20"/>
    </row>
    <row r="283" spans="1:8" x14ac:dyDescent="0.25">
      <c r="A283" s="18" t="s">
        <v>3971</v>
      </c>
      <c r="B283" s="18" t="s">
        <v>174</v>
      </c>
      <c r="C283" s="18" t="s">
        <v>3117</v>
      </c>
      <c r="D283" s="19" t="s">
        <v>3113</v>
      </c>
      <c r="E283" s="19" t="s">
        <v>3114</v>
      </c>
      <c r="F283" s="20"/>
      <c r="G283" s="20"/>
      <c r="H283" s="20"/>
    </row>
    <row r="284" spans="1:8" x14ac:dyDescent="0.25">
      <c r="A284" s="18" t="s">
        <v>4013</v>
      </c>
      <c r="B284" s="18" t="s">
        <v>174</v>
      </c>
      <c r="C284" s="18" t="s">
        <v>2025</v>
      </c>
      <c r="D284" s="19" t="s">
        <v>2022</v>
      </c>
      <c r="E284" s="19" t="s">
        <v>2023</v>
      </c>
      <c r="F284" s="20"/>
      <c r="G284" s="20"/>
      <c r="H284" s="20"/>
    </row>
    <row r="285" spans="1:8" x14ac:dyDescent="0.25">
      <c r="A285" s="18" t="s">
        <v>3822</v>
      </c>
      <c r="B285" s="18" t="s">
        <v>174</v>
      </c>
      <c r="C285" s="18" t="s">
        <v>3790</v>
      </c>
      <c r="D285" s="19" t="s">
        <v>3786</v>
      </c>
      <c r="E285" s="19" t="s">
        <v>3787</v>
      </c>
      <c r="F285" s="20"/>
      <c r="G285" s="20"/>
      <c r="H285" s="20"/>
    </row>
    <row r="286" spans="1:8" x14ac:dyDescent="0.25">
      <c r="A286" s="18" t="s">
        <v>4010</v>
      </c>
      <c r="B286" s="18" t="s">
        <v>4011</v>
      </c>
      <c r="C286" s="18" t="s">
        <v>4012</v>
      </c>
      <c r="D286" s="19" t="s">
        <v>4009</v>
      </c>
      <c r="E286" s="19">
        <v>0</v>
      </c>
      <c r="F286" s="20"/>
      <c r="G286" s="20"/>
      <c r="H286" s="20"/>
    </row>
    <row r="287" spans="1:8" x14ac:dyDescent="0.25">
      <c r="A287" s="18" t="s">
        <v>4006</v>
      </c>
      <c r="B287" s="18" t="s">
        <v>4007</v>
      </c>
      <c r="C287" s="18" t="s">
        <v>4008</v>
      </c>
      <c r="D287" s="19" t="s">
        <v>4005</v>
      </c>
      <c r="E287" s="19">
        <v>0</v>
      </c>
      <c r="F287" s="20"/>
      <c r="G287" s="20"/>
      <c r="H287" s="20"/>
    </row>
    <row r="288" spans="1:8" x14ac:dyDescent="0.25">
      <c r="A288" s="18" t="s">
        <v>4002</v>
      </c>
      <c r="B288" s="18" t="s">
        <v>4003</v>
      </c>
      <c r="C288" s="18" t="s">
        <v>4004</v>
      </c>
      <c r="D288" s="19" t="s">
        <v>4001</v>
      </c>
      <c r="E288" s="19">
        <v>0</v>
      </c>
      <c r="F288" s="20"/>
      <c r="G288" s="20"/>
      <c r="H288" s="20"/>
    </row>
    <row r="289" spans="1:8" x14ac:dyDescent="0.25">
      <c r="A289" s="18" t="s">
        <v>1743</v>
      </c>
      <c r="B289" s="18" t="s">
        <v>174</v>
      </c>
      <c r="C289" s="18" t="s">
        <v>1598</v>
      </c>
      <c r="D289" s="19" t="s">
        <v>1594</v>
      </c>
      <c r="E289" s="19" t="s">
        <v>1595</v>
      </c>
      <c r="F289" s="20"/>
      <c r="G289" s="20"/>
      <c r="H289" s="20"/>
    </row>
    <row r="290" spans="1:8" x14ac:dyDescent="0.25">
      <c r="A290" s="18" t="s">
        <v>2095</v>
      </c>
      <c r="B290" s="18" t="s">
        <v>174</v>
      </c>
      <c r="C290" s="18" t="s">
        <v>1808</v>
      </c>
      <c r="D290" s="19" t="s">
        <v>1805</v>
      </c>
      <c r="E290" s="19" t="s">
        <v>1806</v>
      </c>
      <c r="F290" s="20"/>
      <c r="G290" s="20"/>
      <c r="H290" s="20"/>
    </row>
    <row r="291" spans="1:8" x14ac:dyDescent="0.25">
      <c r="A291" s="18" t="s">
        <v>4000</v>
      </c>
      <c r="B291" s="18" t="s">
        <v>174</v>
      </c>
      <c r="C291" s="18" t="s">
        <v>3922</v>
      </c>
      <c r="D291" s="19" t="s">
        <v>3918</v>
      </c>
      <c r="E291" s="19" t="s">
        <v>3919</v>
      </c>
      <c r="F291" s="20"/>
      <c r="G291" s="20"/>
      <c r="H291" s="20"/>
    </row>
    <row r="292" spans="1:8" x14ac:dyDescent="0.25">
      <c r="A292" s="18" t="s">
        <v>3997</v>
      </c>
      <c r="B292" s="18" t="s">
        <v>3998</v>
      </c>
      <c r="C292" s="18" t="s">
        <v>3999</v>
      </c>
      <c r="D292" s="19" t="s">
        <v>3995</v>
      </c>
      <c r="E292" s="19" t="s">
        <v>3996</v>
      </c>
      <c r="F292" s="20"/>
      <c r="G292" s="20"/>
      <c r="H292" s="20"/>
    </row>
    <row r="293" spans="1:8" x14ac:dyDescent="0.25">
      <c r="A293" s="18" t="s">
        <v>3994</v>
      </c>
      <c r="B293" s="18" t="s">
        <v>174</v>
      </c>
      <c r="C293" s="18" t="s">
        <v>3845</v>
      </c>
      <c r="D293" s="19" t="s">
        <v>3842</v>
      </c>
      <c r="E293" s="19" t="s">
        <v>3843</v>
      </c>
      <c r="F293" s="20"/>
      <c r="G293" s="20"/>
      <c r="H293" s="20"/>
    </row>
    <row r="294" spans="1:8" x14ac:dyDescent="0.25">
      <c r="A294" s="18" t="s">
        <v>2434</v>
      </c>
      <c r="B294" s="18" t="s">
        <v>174</v>
      </c>
      <c r="C294" s="18" t="s">
        <v>2114</v>
      </c>
      <c r="D294" s="19" t="s">
        <v>2426</v>
      </c>
      <c r="E294" s="19" t="s">
        <v>2599</v>
      </c>
      <c r="F294" s="20"/>
      <c r="G294" s="20"/>
      <c r="H294" s="20"/>
    </row>
    <row r="295" spans="1:8" x14ac:dyDescent="0.25">
      <c r="A295" s="18" t="s">
        <v>2628</v>
      </c>
      <c r="B295" s="18" t="s">
        <v>174</v>
      </c>
      <c r="C295" s="18" t="s">
        <v>2276</v>
      </c>
      <c r="D295" s="19" t="s">
        <v>2273</v>
      </c>
      <c r="E295" s="19" t="s">
        <v>2274</v>
      </c>
      <c r="F295" s="20"/>
      <c r="G295" s="20"/>
      <c r="H295" s="20"/>
    </row>
    <row r="296" spans="1:8" x14ac:dyDescent="0.25">
      <c r="A296" s="18" t="s">
        <v>3993</v>
      </c>
      <c r="B296" s="18" t="s">
        <v>174</v>
      </c>
      <c r="C296" s="18" t="s">
        <v>2922</v>
      </c>
      <c r="D296" s="19" t="s">
        <v>1053</v>
      </c>
      <c r="E296" s="19">
        <v>0</v>
      </c>
      <c r="F296" s="20"/>
      <c r="G296" s="20"/>
      <c r="H296" s="20"/>
    </row>
    <row r="297" spans="1:8" x14ac:dyDescent="0.25">
      <c r="A297" s="18" t="s">
        <v>3018</v>
      </c>
      <c r="B297" s="18" t="s">
        <v>174</v>
      </c>
      <c r="C297" s="18" t="s">
        <v>1724</v>
      </c>
      <c r="D297" s="19" t="s">
        <v>1773</v>
      </c>
      <c r="E297" s="19">
        <v>0</v>
      </c>
      <c r="F297" s="20"/>
      <c r="G297" s="20"/>
      <c r="H297" s="20"/>
    </row>
    <row r="298" spans="1:8" x14ac:dyDescent="0.25">
      <c r="A298" s="18" t="s">
        <v>3990</v>
      </c>
      <c r="B298" s="18" t="s">
        <v>3991</v>
      </c>
      <c r="C298" s="18" t="s">
        <v>3992</v>
      </c>
      <c r="D298" s="19" t="s">
        <v>3988</v>
      </c>
      <c r="E298" s="19" t="s">
        <v>3989</v>
      </c>
      <c r="F298" s="20"/>
      <c r="G298" s="20"/>
      <c r="H298" s="20"/>
    </row>
    <row r="299" spans="1:8" x14ac:dyDescent="0.25">
      <c r="A299" s="18" t="s">
        <v>3985</v>
      </c>
      <c r="B299" s="18" t="s">
        <v>3986</v>
      </c>
      <c r="C299" s="18" t="s">
        <v>3987</v>
      </c>
      <c r="D299" s="19" t="s">
        <v>3984</v>
      </c>
      <c r="E299" s="19">
        <v>0</v>
      </c>
      <c r="F299" s="20"/>
      <c r="G299" s="20"/>
      <c r="H299" s="20"/>
    </row>
    <row r="300" spans="1:8" x14ac:dyDescent="0.25">
      <c r="A300" s="18" t="s">
        <v>3982</v>
      </c>
      <c r="B300" s="18" t="s">
        <v>3983</v>
      </c>
      <c r="C300" s="18" t="s">
        <v>491</v>
      </c>
      <c r="D300" s="19" t="s">
        <v>492</v>
      </c>
      <c r="E300" s="19" t="s">
        <v>3981</v>
      </c>
      <c r="F300" s="20"/>
      <c r="G300" s="20"/>
      <c r="H300" s="20"/>
    </row>
    <row r="301" spans="1:8" x14ac:dyDescent="0.25">
      <c r="A301" s="18" t="s">
        <v>3976</v>
      </c>
      <c r="B301" s="18" t="s">
        <v>3979</v>
      </c>
      <c r="C301" s="18" t="s">
        <v>3980</v>
      </c>
      <c r="D301" s="19" t="s">
        <v>3977</v>
      </c>
      <c r="E301" s="19" t="s">
        <v>3978</v>
      </c>
      <c r="F301" s="20"/>
      <c r="G301" s="20"/>
      <c r="H301" s="20"/>
    </row>
    <row r="302" spans="1:8" x14ac:dyDescent="0.25">
      <c r="A302" s="18" t="s">
        <v>3972</v>
      </c>
      <c r="B302" s="18" t="s">
        <v>3974</v>
      </c>
      <c r="C302" s="18" t="s">
        <v>3975</v>
      </c>
      <c r="D302" s="19" t="s">
        <v>3973</v>
      </c>
      <c r="E302" s="19">
        <v>0</v>
      </c>
      <c r="F302" s="20"/>
      <c r="G302" s="20"/>
      <c r="H302" s="20"/>
    </row>
    <row r="303" spans="1:8" x14ac:dyDescent="0.25">
      <c r="A303" s="18" t="s">
        <v>3968</v>
      </c>
      <c r="B303" s="18" t="s">
        <v>3969</v>
      </c>
      <c r="C303" s="18" t="s">
        <v>3970</v>
      </c>
      <c r="D303" s="19" t="s">
        <v>3967</v>
      </c>
      <c r="E303" s="19">
        <v>0</v>
      </c>
      <c r="F303" s="20"/>
      <c r="G303" s="20"/>
      <c r="H303" s="20"/>
    </row>
    <row r="304" spans="1:8" x14ac:dyDescent="0.25">
      <c r="A304" s="18" t="s">
        <v>3578</v>
      </c>
      <c r="B304" s="18" t="s">
        <v>174</v>
      </c>
      <c r="C304" s="18" t="s">
        <v>2967</v>
      </c>
      <c r="D304" s="19" t="s">
        <v>2963</v>
      </c>
      <c r="E304" s="19" t="s">
        <v>2964</v>
      </c>
      <c r="F304" s="20"/>
      <c r="G304" s="20"/>
      <c r="H304" s="20"/>
    </row>
    <row r="305" spans="1:8" x14ac:dyDescent="0.25">
      <c r="A305" s="18" t="s">
        <v>3926</v>
      </c>
      <c r="B305" s="18" t="s">
        <v>174</v>
      </c>
      <c r="C305" s="18" t="s">
        <v>3742</v>
      </c>
      <c r="D305" s="19" t="s">
        <v>3739</v>
      </c>
      <c r="E305" s="19">
        <v>0</v>
      </c>
      <c r="F305" s="20"/>
      <c r="G305" s="20"/>
      <c r="H305" s="20"/>
    </row>
    <row r="306" spans="1:8" x14ac:dyDescent="0.25">
      <c r="A306" s="18" t="s">
        <v>3704</v>
      </c>
      <c r="B306" s="18" t="s">
        <v>174</v>
      </c>
      <c r="C306" s="18" t="s">
        <v>3609</v>
      </c>
      <c r="D306" s="19" t="s">
        <v>3607</v>
      </c>
      <c r="E306" s="19">
        <v>0</v>
      </c>
      <c r="F306" s="20"/>
      <c r="G306" s="20"/>
      <c r="H306" s="20"/>
    </row>
    <row r="307" spans="1:8" x14ac:dyDescent="0.25">
      <c r="A307" s="18" t="s">
        <v>3927</v>
      </c>
      <c r="B307" s="18" t="s">
        <v>174</v>
      </c>
      <c r="C307" s="18" t="s">
        <v>2706</v>
      </c>
      <c r="D307" s="19" t="s">
        <v>1445</v>
      </c>
      <c r="E307" s="19">
        <v>0</v>
      </c>
      <c r="F307" s="20"/>
      <c r="G307" s="20"/>
      <c r="H307" s="20"/>
    </row>
    <row r="308" spans="1:8" x14ac:dyDescent="0.25">
      <c r="A308" s="18" t="s">
        <v>3965</v>
      </c>
      <c r="B308" s="18" t="s">
        <v>174</v>
      </c>
      <c r="C308" s="18" t="s">
        <v>3862</v>
      </c>
      <c r="D308" s="19" t="s">
        <v>1096</v>
      </c>
      <c r="E308" s="19" t="s">
        <v>3859</v>
      </c>
      <c r="F308" s="20"/>
      <c r="G308" s="20"/>
      <c r="H308" s="20"/>
    </row>
    <row r="309" spans="1:8" x14ac:dyDescent="0.25">
      <c r="A309" s="18" t="s">
        <v>3962</v>
      </c>
      <c r="B309" s="18" t="s">
        <v>3963</v>
      </c>
      <c r="C309" s="18" t="s">
        <v>3964</v>
      </c>
      <c r="D309" s="19" t="s">
        <v>3960</v>
      </c>
      <c r="E309" s="19" t="s">
        <v>3961</v>
      </c>
      <c r="F309" s="20"/>
      <c r="G309" s="20"/>
      <c r="H309" s="20"/>
    </row>
    <row r="310" spans="1:8" x14ac:dyDescent="0.25">
      <c r="A310" s="18" t="s">
        <v>3957</v>
      </c>
      <c r="B310" s="18" t="s">
        <v>3958</v>
      </c>
      <c r="C310" s="18" t="s">
        <v>3959</v>
      </c>
      <c r="D310" s="19" t="s">
        <v>3956</v>
      </c>
      <c r="E310" s="19">
        <v>0</v>
      </c>
      <c r="F310" s="20"/>
      <c r="G310" s="20"/>
      <c r="H310" s="20"/>
    </row>
    <row r="311" spans="1:8" x14ac:dyDescent="0.25">
      <c r="A311" s="18" t="s">
        <v>3953</v>
      </c>
      <c r="B311" s="18" t="s">
        <v>3954</v>
      </c>
      <c r="C311" s="18" t="s">
        <v>3955</v>
      </c>
      <c r="D311" s="19" t="s">
        <v>3952</v>
      </c>
      <c r="E311" s="19">
        <v>0</v>
      </c>
      <c r="F311" s="20"/>
      <c r="G311" s="20"/>
      <c r="H311" s="20"/>
    </row>
    <row r="312" spans="1:8" x14ac:dyDescent="0.25">
      <c r="A312" s="18" t="s">
        <v>3949</v>
      </c>
      <c r="B312" s="18" t="s">
        <v>3950</v>
      </c>
      <c r="C312" s="18" t="s">
        <v>3951</v>
      </c>
      <c r="D312" s="19" t="s">
        <v>3948</v>
      </c>
      <c r="E312" s="19">
        <v>0</v>
      </c>
      <c r="F312" s="20"/>
      <c r="G312" s="20"/>
      <c r="H312" s="20"/>
    </row>
    <row r="313" spans="1:8" x14ac:dyDescent="0.25">
      <c r="A313" s="18" t="s">
        <v>3947</v>
      </c>
      <c r="B313" s="18" t="s">
        <v>174</v>
      </c>
      <c r="C313" s="18" t="s">
        <v>3802</v>
      </c>
      <c r="D313" s="19" t="s">
        <v>3799</v>
      </c>
      <c r="E313" s="19" t="s">
        <v>3800</v>
      </c>
      <c r="F313" s="20"/>
      <c r="G313" s="20"/>
      <c r="H313" s="20"/>
    </row>
    <row r="314" spans="1:8" x14ac:dyDescent="0.25">
      <c r="A314" s="18" t="s">
        <v>3928</v>
      </c>
      <c r="B314" s="18" t="s">
        <v>174</v>
      </c>
      <c r="C314" s="18" t="s">
        <v>1919</v>
      </c>
      <c r="D314" s="19" t="s">
        <v>1324</v>
      </c>
      <c r="E314" s="19">
        <v>0</v>
      </c>
      <c r="F314" s="20"/>
      <c r="G314" s="20"/>
      <c r="H314" s="20"/>
    </row>
    <row r="315" spans="1:8" x14ac:dyDescent="0.25">
      <c r="A315" s="18" t="s">
        <v>3944</v>
      </c>
      <c r="B315" s="18" t="s">
        <v>3945</v>
      </c>
      <c r="C315" s="18" t="s">
        <v>3946</v>
      </c>
      <c r="D315" s="19" t="s">
        <v>3943</v>
      </c>
      <c r="E315" s="19">
        <v>0</v>
      </c>
      <c r="F315" s="20"/>
      <c r="G315" s="20"/>
      <c r="H315" s="20"/>
    </row>
    <row r="316" spans="1:8" x14ac:dyDescent="0.25">
      <c r="A316" s="18" t="s">
        <v>3940</v>
      </c>
      <c r="B316" s="18" t="s">
        <v>3941</v>
      </c>
      <c r="C316" s="18" t="s">
        <v>3942</v>
      </c>
      <c r="D316" s="19" t="s">
        <v>3939</v>
      </c>
      <c r="E316" s="19">
        <v>0</v>
      </c>
      <c r="F316" s="20"/>
      <c r="G316" s="20"/>
      <c r="H316" s="20"/>
    </row>
    <row r="317" spans="1:8" x14ac:dyDescent="0.25">
      <c r="A317" s="18" t="s">
        <v>3341</v>
      </c>
      <c r="B317" s="18" t="s">
        <v>174</v>
      </c>
      <c r="C317" s="18" t="s">
        <v>3343</v>
      </c>
      <c r="D317" s="19" t="s">
        <v>896</v>
      </c>
      <c r="E317" s="19">
        <v>0</v>
      </c>
      <c r="F317" s="20"/>
      <c r="G317" s="20"/>
      <c r="H317" s="20"/>
    </row>
    <row r="318" spans="1:8" x14ac:dyDescent="0.25">
      <c r="A318" s="18" t="s">
        <v>3938</v>
      </c>
      <c r="B318" s="18" t="s">
        <v>3116</v>
      </c>
      <c r="C318" s="18" t="s">
        <v>3117</v>
      </c>
      <c r="D318" s="19" t="s">
        <v>3113</v>
      </c>
      <c r="E318" s="19" t="s">
        <v>3114</v>
      </c>
      <c r="F318" s="20"/>
      <c r="G318" s="20"/>
      <c r="H318" s="20"/>
    </row>
    <row r="319" spans="1:8" x14ac:dyDescent="0.25">
      <c r="A319" s="18" t="s">
        <v>3935</v>
      </c>
      <c r="B319" s="18" t="s">
        <v>3936</v>
      </c>
      <c r="C319" s="18" t="s">
        <v>3937</v>
      </c>
      <c r="D319" s="19" t="s">
        <v>3933</v>
      </c>
      <c r="E319" s="19" t="s">
        <v>3934</v>
      </c>
      <c r="F319" s="20"/>
      <c r="G319" s="20"/>
      <c r="H319" s="20"/>
    </row>
    <row r="320" spans="1:8" x14ac:dyDescent="0.25">
      <c r="A320" s="18" t="s">
        <v>3930</v>
      </c>
      <c r="B320" s="18" t="s">
        <v>3931</v>
      </c>
      <c r="C320" s="18" t="s">
        <v>3932</v>
      </c>
      <c r="D320" s="19" t="s">
        <v>3929</v>
      </c>
      <c r="E320" s="19">
        <v>0</v>
      </c>
      <c r="F320" s="20"/>
      <c r="G320" s="20"/>
      <c r="H320" s="20"/>
    </row>
    <row r="321" spans="1:8" x14ac:dyDescent="0.25">
      <c r="A321" s="18" t="s">
        <v>3704</v>
      </c>
      <c r="B321" s="18" t="s">
        <v>174</v>
      </c>
      <c r="C321" s="18" t="s">
        <v>3609</v>
      </c>
      <c r="D321" s="19" t="s">
        <v>3607</v>
      </c>
      <c r="E321" s="19">
        <v>0</v>
      </c>
      <c r="F321" s="20"/>
      <c r="G321" s="20"/>
      <c r="H321" s="20"/>
    </row>
    <row r="322" spans="1:8" x14ac:dyDescent="0.25">
      <c r="A322" s="18" t="s">
        <v>3927</v>
      </c>
      <c r="B322" s="18" t="s">
        <v>174</v>
      </c>
      <c r="C322" s="18" t="s">
        <v>2706</v>
      </c>
      <c r="D322" s="19" t="s">
        <v>1445</v>
      </c>
      <c r="E322" s="19">
        <v>0</v>
      </c>
      <c r="F322" s="20"/>
      <c r="G322" s="20"/>
      <c r="H322" s="20"/>
    </row>
    <row r="323" spans="1:8" x14ac:dyDescent="0.25">
      <c r="A323" s="18" t="s">
        <v>3927</v>
      </c>
      <c r="B323" s="18" t="s">
        <v>174</v>
      </c>
      <c r="C323" s="18" t="s">
        <v>2706</v>
      </c>
      <c r="D323" s="19" t="s">
        <v>1445</v>
      </c>
      <c r="E323" s="19">
        <v>0</v>
      </c>
      <c r="F323" s="20"/>
      <c r="G323" s="20"/>
      <c r="H323" s="20"/>
    </row>
    <row r="324" spans="1:8" x14ac:dyDescent="0.25">
      <c r="A324" s="18" t="s">
        <v>3704</v>
      </c>
      <c r="B324" s="18" t="s">
        <v>174</v>
      </c>
      <c r="C324" s="18" t="s">
        <v>3609</v>
      </c>
      <c r="D324" s="19" t="s">
        <v>3607</v>
      </c>
      <c r="E324" s="19">
        <v>0</v>
      </c>
      <c r="F324" s="20"/>
      <c r="G324" s="20"/>
      <c r="H324" s="20"/>
    </row>
    <row r="325" spans="1:8" x14ac:dyDescent="0.25">
      <c r="A325" s="18" t="s">
        <v>3926</v>
      </c>
      <c r="B325" s="18" t="s">
        <v>174</v>
      </c>
      <c r="C325" s="18" t="s">
        <v>3742</v>
      </c>
      <c r="D325" s="19" t="s">
        <v>3739</v>
      </c>
      <c r="E325" s="19">
        <v>0</v>
      </c>
      <c r="F325" s="20"/>
      <c r="G325" s="20"/>
      <c r="H325" s="20"/>
    </row>
    <row r="326" spans="1:8" x14ac:dyDescent="0.25">
      <c r="A326" s="18" t="s">
        <v>3220</v>
      </c>
      <c r="B326" s="18" t="s">
        <v>174</v>
      </c>
      <c r="C326" s="18" t="s">
        <v>2627</v>
      </c>
      <c r="D326" s="19" t="s">
        <v>2625</v>
      </c>
      <c r="E326" s="19">
        <v>0</v>
      </c>
      <c r="F326" s="20"/>
      <c r="G326" s="20"/>
      <c r="H326" s="20"/>
    </row>
    <row r="327" spans="1:8" x14ac:dyDescent="0.25">
      <c r="A327" s="18" t="s">
        <v>3892</v>
      </c>
      <c r="B327" s="18" t="s">
        <v>3924</v>
      </c>
      <c r="C327" s="18" t="s">
        <v>3925</v>
      </c>
      <c r="D327" s="19" t="s">
        <v>3923</v>
      </c>
      <c r="E327" s="19">
        <v>0</v>
      </c>
      <c r="F327" s="20"/>
      <c r="G327" s="20"/>
      <c r="H327" s="20"/>
    </row>
    <row r="328" spans="1:8" x14ac:dyDescent="0.25">
      <c r="A328" s="18" t="s">
        <v>3920</v>
      </c>
      <c r="B328" s="18" t="s">
        <v>3921</v>
      </c>
      <c r="C328" s="18" t="s">
        <v>3922</v>
      </c>
      <c r="D328" s="19" t="s">
        <v>3918</v>
      </c>
      <c r="E328" s="19" t="s">
        <v>3919</v>
      </c>
      <c r="F328" s="20"/>
      <c r="G328" s="20"/>
      <c r="H328" s="20"/>
    </row>
    <row r="329" spans="1:8" x14ac:dyDescent="0.25">
      <c r="A329" s="18" t="s">
        <v>3344</v>
      </c>
      <c r="B329" s="18" t="s">
        <v>174</v>
      </c>
      <c r="C329" s="18" t="s">
        <v>2678</v>
      </c>
      <c r="D329" s="19" t="s">
        <v>2676</v>
      </c>
      <c r="E329" s="19" t="s">
        <v>799</v>
      </c>
      <c r="F329" s="20"/>
      <c r="G329" s="20"/>
      <c r="H329" s="20"/>
    </row>
    <row r="330" spans="1:8" x14ac:dyDescent="0.25">
      <c r="A330" s="18" t="s">
        <v>3915</v>
      </c>
      <c r="B330" s="18" t="s">
        <v>3916</v>
      </c>
      <c r="C330" s="18" t="s">
        <v>3917</v>
      </c>
      <c r="D330" s="19" t="s">
        <v>3914</v>
      </c>
      <c r="E330" s="19">
        <v>0</v>
      </c>
      <c r="F330" s="20"/>
      <c r="G330" s="20"/>
      <c r="H330" s="20"/>
    </row>
    <row r="331" spans="1:8" x14ac:dyDescent="0.25">
      <c r="A331" s="18" t="s">
        <v>3172</v>
      </c>
      <c r="B331" s="18" t="s">
        <v>174</v>
      </c>
      <c r="C331" s="18" t="s">
        <v>2057</v>
      </c>
      <c r="D331" s="19" t="s">
        <v>2055</v>
      </c>
      <c r="E331" s="19">
        <v>0</v>
      </c>
      <c r="F331" s="20"/>
      <c r="G331" s="20"/>
      <c r="H331" s="20"/>
    </row>
    <row r="332" spans="1:8" x14ac:dyDescent="0.25">
      <c r="A332" s="18" t="s">
        <v>2400</v>
      </c>
      <c r="B332" s="18" t="s">
        <v>174</v>
      </c>
      <c r="C332" s="18" t="s">
        <v>3140</v>
      </c>
      <c r="D332" s="19" t="s">
        <v>3138</v>
      </c>
      <c r="E332" s="19">
        <v>0</v>
      </c>
      <c r="F332" s="20"/>
      <c r="G332" s="20"/>
      <c r="H332" s="20"/>
    </row>
    <row r="333" spans="1:8" x14ac:dyDescent="0.25">
      <c r="A333" s="18" t="s">
        <v>3913</v>
      </c>
      <c r="B333" s="18" t="s">
        <v>3769</v>
      </c>
      <c r="C333" s="18" t="s">
        <v>3770</v>
      </c>
      <c r="D333" s="19" t="s">
        <v>3767</v>
      </c>
      <c r="E333" s="19">
        <v>0</v>
      </c>
      <c r="F333" s="20"/>
      <c r="G333" s="20"/>
      <c r="H333" s="20"/>
    </row>
    <row r="334" spans="1:8" x14ac:dyDescent="0.25">
      <c r="A334" s="18" t="s">
        <v>3910</v>
      </c>
      <c r="B334" s="18" t="s">
        <v>3911</v>
      </c>
      <c r="C334" s="18" t="s">
        <v>3912</v>
      </c>
      <c r="D334" s="19" t="s">
        <v>3908</v>
      </c>
      <c r="E334" s="19" t="s">
        <v>3909</v>
      </c>
      <c r="F334" s="20"/>
      <c r="G334" s="20"/>
      <c r="H334" s="20"/>
    </row>
    <row r="335" spans="1:8" x14ac:dyDescent="0.25">
      <c r="A335" s="18" t="s">
        <v>22</v>
      </c>
      <c r="B335" s="18" t="s">
        <v>174</v>
      </c>
      <c r="C335" s="18" t="s">
        <v>2945</v>
      </c>
      <c r="D335" s="19" t="s">
        <v>2943</v>
      </c>
      <c r="E335" s="19" t="s">
        <v>724</v>
      </c>
      <c r="F335" s="20"/>
      <c r="G335" s="20"/>
      <c r="H335" s="20"/>
    </row>
    <row r="336" spans="1:8" x14ac:dyDescent="0.25">
      <c r="A336" s="18" t="s">
        <v>3681</v>
      </c>
      <c r="B336" s="18" t="s">
        <v>174</v>
      </c>
      <c r="C336" s="18" t="s">
        <v>3828</v>
      </c>
      <c r="D336" s="19" t="s">
        <v>3825</v>
      </c>
      <c r="E336" s="19" t="s">
        <v>3826</v>
      </c>
      <c r="F336" s="20"/>
      <c r="G336" s="20"/>
      <c r="H336" s="20"/>
    </row>
    <row r="337" spans="1:8" x14ac:dyDescent="0.25">
      <c r="A337" s="18" t="s">
        <v>3775</v>
      </c>
      <c r="B337" s="18" t="s">
        <v>174</v>
      </c>
      <c r="C337" s="18" t="s">
        <v>3777</v>
      </c>
      <c r="D337" s="19" t="s">
        <v>3774</v>
      </c>
      <c r="E337" s="19">
        <v>0</v>
      </c>
      <c r="F337" s="20"/>
      <c r="G337" s="20"/>
      <c r="H337" s="20"/>
    </row>
    <row r="338" spans="1:8" x14ac:dyDescent="0.25">
      <c r="A338" s="18" t="s">
        <v>2381</v>
      </c>
      <c r="B338" s="18" t="s">
        <v>174</v>
      </c>
      <c r="C338" s="18" t="s">
        <v>2347</v>
      </c>
      <c r="D338" s="19" t="s">
        <v>2344</v>
      </c>
      <c r="E338" s="19" t="s">
        <v>2345</v>
      </c>
      <c r="F338" s="20"/>
      <c r="G338" s="20"/>
      <c r="H338" s="20"/>
    </row>
    <row r="339" spans="1:8" x14ac:dyDescent="0.25">
      <c r="A339" s="18" t="s">
        <v>3905</v>
      </c>
      <c r="B339" s="18" t="s">
        <v>3906</v>
      </c>
      <c r="C339" s="18" t="s">
        <v>3907</v>
      </c>
      <c r="D339" s="19" t="s">
        <v>3904</v>
      </c>
      <c r="E339" s="19">
        <v>0</v>
      </c>
      <c r="F339" s="20"/>
      <c r="G339" s="20"/>
      <c r="H339" s="20"/>
    </row>
    <row r="340" spans="1:8" x14ac:dyDescent="0.25">
      <c r="A340" s="18" t="s">
        <v>3903</v>
      </c>
      <c r="B340" s="18" t="s">
        <v>174</v>
      </c>
      <c r="C340" s="18" t="s">
        <v>3362</v>
      </c>
      <c r="D340" s="19" t="s">
        <v>3359</v>
      </c>
      <c r="E340" s="19" t="s">
        <v>2405</v>
      </c>
      <c r="F340" s="20"/>
      <c r="G340" s="20"/>
      <c r="H340" s="20"/>
    </row>
    <row r="341" spans="1:8" x14ac:dyDescent="0.25">
      <c r="A341" s="18" t="s">
        <v>3902</v>
      </c>
      <c r="B341" s="18" t="s">
        <v>174</v>
      </c>
      <c r="C341" s="18" t="s">
        <v>3362</v>
      </c>
      <c r="D341" s="19" t="s">
        <v>3359</v>
      </c>
      <c r="E341" s="19" t="s">
        <v>2405</v>
      </c>
      <c r="F341" s="20"/>
      <c r="G341" s="20"/>
      <c r="H341" s="20"/>
    </row>
    <row r="342" spans="1:8" x14ac:dyDescent="0.25">
      <c r="A342" s="18" t="s">
        <v>3689</v>
      </c>
      <c r="B342" s="18" t="s">
        <v>174</v>
      </c>
      <c r="C342" s="18" t="s">
        <v>3095</v>
      </c>
      <c r="D342" s="19" t="s">
        <v>3092</v>
      </c>
      <c r="E342" s="19" t="s">
        <v>3093</v>
      </c>
      <c r="F342" s="20"/>
      <c r="G342" s="20"/>
      <c r="H342" s="20"/>
    </row>
    <row r="343" spans="1:8" x14ac:dyDescent="0.25">
      <c r="A343" s="18" t="s">
        <v>3901</v>
      </c>
      <c r="B343" s="18" t="s">
        <v>174</v>
      </c>
      <c r="C343" s="18" t="s">
        <v>1613</v>
      </c>
      <c r="D343" s="19" t="s">
        <v>1611</v>
      </c>
      <c r="E343" s="19">
        <v>0</v>
      </c>
      <c r="F343" s="20"/>
      <c r="G343" s="20"/>
      <c r="H343" s="20"/>
    </row>
    <row r="344" spans="1:8" x14ac:dyDescent="0.25">
      <c r="A344" s="18" t="s">
        <v>2434</v>
      </c>
      <c r="B344" s="18" t="s">
        <v>174</v>
      </c>
      <c r="C344" s="18" t="s">
        <v>2114</v>
      </c>
      <c r="D344" s="19" t="s">
        <v>2426</v>
      </c>
      <c r="E344" s="19" t="s">
        <v>2599</v>
      </c>
      <c r="F344" s="20"/>
      <c r="G344" s="20"/>
      <c r="H344" s="20"/>
    </row>
    <row r="345" spans="1:8" x14ac:dyDescent="0.25">
      <c r="A345" s="18" t="s">
        <v>3344</v>
      </c>
      <c r="B345" s="18" t="s">
        <v>174</v>
      </c>
      <c r="C345" s="18" t="s">
        <v>2678</v>
      </c>
      <c r="D345" s="19" t="s">
        <v>2676</v>
      </c>
      <c r="E345" s="19" t="s">
        <v>799</v>
      </c>
      <c r="F345" s="20"/>
      <c r="G345" s="20"/>
      <c r="H345" s="20"/>
    </row>
    <row r="346" spans="1:8" x14ac:dyDescent="0.25">
      <c r="A346" s="18" t="s">
        <v>3897</v>
      </c>
      <c r="B346" s="18" t="s">
        <v>3898</v>
      </c>
      <c r="C346" s="18" t="s">
        <v>3899</v>
      </c>
      <c r="D346" s="19" t="s">
        <v>3896</v>
      </c>
      <c r="E346" s="19">
        <v>0</v>
      </c>
      <c r="F346" s="20"/>
      <c r="G346" s="20"/>
      <c r="H346" s="20"/>
    </row>
    <row r="347" spans="1:8" x14ac:dyDescent="0.25">
      <c r="A347" s="18" t="s">
        <v>3807</v>
      </c>
      <c r="B347" s="18" t="s">
        <v>3586</v>
      </c>
      <c r="C347" s="18" t="s">
        <v>3587</v>
      </c>
      <c r="D347" s="19" t="s">
        <v>3585</v>
      </c>
      <c r="E347" s="19">
        <v>0</v>
      </c>
      <c r="F347" s="20"/>
      <c r="G347" s="20"/>
      <c r="H347" s="20"/>
    </row>
    <row r="348" spans="1:8" x14ac:dyDescent="0.25">
      <c r="A348" s="18" t="s">
        <v>2434</v>
      </c>
      <c r="B348" s="18" t="s">
        <v>174</v>
      </c>
      <c r="C348" s="18" t="s">
        <v>2114</v>
      </c>
      <c r="D348" s="19" t="s">
        <v>2426</v>
      </c>
      <c r="E348" s="19" t="s">
        <v>2599</v>
      </c>
      <c r="F348" s="20"/>
      <c r="G348" s="20"/>
      <c r="H348" s="20"/>
    </row>
    <row r="349" spans="1:8" x14ac:dyDescent="0.25">
      <c r="A349" s="18" t="s">
        <v>3750</v>
      </c>
      <c r="B349" s="18" t="s">
        <v>3894</v>
      </c>
      <c r="C349" s="18" t="s">
        <v>3895</v>
      </c>
      <c r="D349" s="19" t="s">
        <v>3893</v>
      </c>
      <c r="E349" s="19">
        <v>0</v>
      </c>
      <c r="F349" s="20"/>
      <c r="G349" s="20"/>
      <c r="H349" s="20"/>
    </row>
    <row r="350" spans="1:8" x14ac:dyDescent="0.25">
      <c r="A350" s="18" t="s">
        <v>3222</v>
      </c>
      <c r="B350" s="18" t="s">
        <v>174</v>
      </c>
      <c r="C350" s="18" t="s">
        <v>3225</v>
      </c>
      <c r="D350" s="19" t="s">
        <v>375</v>
      </c>
      <c r="E350" s="19" t="s">
        <v>3223</v>
      </c>
      <c r="F350" s="20"/>
      <c r="G350" s="20"/>
      <c r="H350" s="20"/>
    </row>
    <row r="351" spans="1:8" x14ac:dyDescent="0.25">
      <c r="A351" s="18" t="s">
        <v>3785</v>
      </c>
      <c r="B351" s="18" t="s">
        <v>174</v>
      </c>
      <c r="C351" s="18" t="s">
        <v>3798</v>
      </c>
      <c r="D351" s="19" t="s">
        <v>3795</v>
      </c>
      <c r="E351" s="19" t="s">
        <v>3796</v>
      </c>
      <c r="F351" s="20"/>
      <c r="G351" s="20"/>
      <c r="H351" s="20"/>
    </row>
    <row r="352" spans="1:8" x14ac:dyDescent="0.25">
      <c r="A352" s="18" t="s">
        <v>3889</v>
      </c>
      <c r="B352" s="18" t="s">
        <v>3890</v>
      </c>
      <c r="C352" s="18" t="s">
        <v>3891</v>
      </c>
      <c r="D352" s="19" t="s">
        <v>3888</v>
      </c>
      <c r="E352" s="19">
        <v>0</v>
      </c>
      <c r="F352" s="20"/>
      <c r="G352" s="20"/>
      <c r="H352" s="20"/>
    </row>
    <row r="353" spans="1:8" x14ac:dyDescent="0.25">
      <c r="A353" s="18" t="s">
        <v>3884</v>
      </c>
      <c r="B353" s="18" t="s">
        <v>3886</v>
      </c>
      <c r="C353" s="18" t="s">
        <v>3887</v>
      </c>
      <c r="D353" s="19" t="s">
        <v>944</v>
      </c>
      <c r="E353" s="19" t="s">
        <v>3885</v>
      </c>
      <c r="F353" s="20"/>
      <c r="G353" s="20"/>
      <c r="H353" s="20"/>
    </row>
    <row r="354" spans="1:8" x14ac:dyDescent="0.25">
      <c r="A354" s="18" t="s">
        <v>3594</v>
      </c>
      <c r="B354" s="18" t="s">
        <v>2529</v>
      </c>
      <c r="C354" s="18" t="s">
        <v>2530</v>
      </c>
      <c r="D354" s="19" t="s">
        <v>2528</v>
      </c>
      <c r="E354" s="19">
        <v>0</v>
      </c>
      <c r="F354" s="20"/>
      <c r="G354" s="20"/>
      <c r="H354" s="20"/>
    </row>
    <row r="355" spans="1:8" x14ac:dyDescent="0.25">
      <c r="A355" s="18" t="s">
        <v>2980</v>
      </c>
      <c r="B355" s="18" t="s">
        <v>174</v>
      </c>
      <c r="C355" s="18" t="s">
        <v>2983</v>
      </c>
      <c r="D355" s="19" t="s">
        <v>2981</v>
      </c>
      <c r="E355" s="19">
        <v>0</v>
      </c>
      <c r="F355" s="20"/>
      <c r="G355" s="20"/>
      <c r="H355" s="20"/>
    </row>
    <row r="356" spans="1:8" x14ac:dyDescent="0.25">
      <c r="A356" s="18" t="s">
        <v>3883</v>
      </c>
      <c r="B356" s="18" t="s">
        <v>2529</v>
      </c>
      <c r="C356" s="18" t="s">
        <v>2530</v>
      </c>
      <c r="D356" s="19" t="s">
        <v>2528</v>
      </c>
      <c r="E356" s="19">
        <v>0</v>
      </c>
      <c r="F356" s="20"/>
      <c r="G356" s="20"/>
      <c r="H356" s="20"/>
    </row>
    <row r="357" spans="1:8" x14ac:dyDescent="0.25">
      <c r="A357" s="18" t="s">
        <v>3880</v>
      </c>
      <c r="B357" s="18" t="s">
        <v>3881</v>
      </c>
      <c r="C357" s="18" t="s">
        <v>3882</v>
      </c>
      <c r="D357" s="19" t="s">
        <v>3879</v>
      </c>
      <c r="E357" s="19">
        <v>0</v>
      </c>
      <c r="F357" s="20"/>
      <c r="G357" s="20"/>
      <c r="H357" s="20"/>
    </row>
    <row r="358" spans="1:8" x14ac:dyDescent="0.25">
      <c r="A358" s="18" t="s">
        <v>2942</v>
      </c>
      <c r="B358" s="18" t="s">
        <v>174</v>
      </c>
      <c r="C358" s="18" t="s">
        <v>2945</v>
      </c>
      <c r="D358" s="19" t="s">
        <v>2943</v>
      </c>
      <c r="E358" s="19" t="s">
        <v>724</v>
      </c>
      <c r="F358" s="20"/>
      <c r="G358" s="20"/>
      <c r="H358" s="20"/>
    </row>
    <row r="359" spans="1:8" x14ac:dyDescent="0.25">
      <c r="A359" s="18" t="s">
        <v>3878</v>
      </c>
      <c r="B359" s="18" t="s">
        <v>2529</v>
      </c>
      <c r="C359" s="18" t="s">
        <v>2530</v>
      </c>
      <c r="D359" s="19" t="s">
        <v>2528</v>
      </c>
      <c r="E359" s="19">
        <v>0</v>
      </c>
      <c r="F359" s="20"/>
      <c r="G359" s="20"/>
      <c r="H359" s="20"/>
    </row>
    <row r="360" spans="1:8" x14ac:dyDescent="0.25">
      <c r="A360" s="18" t="s">
        <v>3875</v>
      </c>
      <c r="B360" s="18" t="s">
        <v>3876</v>
      </c>
      <c r="C360" s="18" t="s">
        <v>3877</v>
      </c>
      <c r="D360" s="19" t="s">
        <v>3874</v>
      </c>
      <c r="E360" s="19">
        <v>0</v>
      </c>
      <c r="F360" s="20"/>
      <c r="G360" s="20"/>
      <c r="H360" s="20"/>
    </row>
    <row r="361" spans="1:8" x14ac:dyDescent="0.25">
      <c r="A361" s="18" t="s">
        <v>3824</v>
      </c>
      <c r="B361" s="18" t="s">
        <v>174</v>
      </c>
      <c r="C361" s="18" t="s">
        <v>3828</v>
      </c>
      <c r="D361" s="19" t="s">
        <v>3825</v>
      </c>
      <c r="E361" s="19" t="s">
        <v>3826</v>
      </c>
      <c r="F361" s="20"/>
      <c r="G361" s="20"/>
      <c r="H361" s="20"/>
    </row>
    <row r="362" spans="1:8" x14ac:dyDescent="0.25">
      <c r="A362" s="18" t="s">
        <v>3824</v>
      </c>
      <c r="B362" s="18" t="s">
        <v>174</v>
      </c>
      <c r="C362" s="18" t="s">
        <v>3828</v>
      </c>
      <c r="D362" s="19" t="s">
        <v>3825</v>
      </c>
      <c r="E362" s="19" t="s">
        <v>3826</v>
      </c>
      <c r="F362" s="20"/>
      <c r="G362" s="20"/>
      <c r="H362" s="20"/>
    </row>
    <row r="363" spans="1:8" x14ac:dyDescent="0.25">
      <c r="A363" s="18" t="s">
        <v>3873</v>
      </c>
      <c r="B363" s="18" t="s">
        <v>174</v>
      </c>
      <c r="C363" s="18" t="s">
        <v>3794</v>
      </c>
      <c r="D363" s="19" t="s">
        <v>3791</v>
      </c>
      <c r="E363" s="19">
        <v>0</v>
      </c>
      <c r="F363" s="20"/>
      <c r="G363" s="20"/>
      <c r="H363" s="20"/>
    </row>
    <row r="364" spans="1:8" x14ac:dyDescent="0.25">
      <c r="A364" s="18" t="s">
        <v>3872</v>
      </c>
      <c r="B364" s="18" t="s">
        <v>174</v>
      </c>
      <c r="C364" s="18" t="s">
        <v>3777</v>
      </c>
      <c r="D364" s="19" t="s">
        <v>3774</v>
      </c>
      <c r="E364" s="19">
        <v>0</v>
      </c>
      <c r="F364" s="20"/>
      <c r="G364" s="20"/>
      <c r="H364" s="20"/>
    </row>
    <row r="365" spans="1:8" x14ac:dyDescent="0.25">
      <c r="A365" s="18" t="s">
        <v>3856</v>
      </c>
      <c r="B365" s="18" t="s">
        <v>174</v>
      </c>
      <c r="C365" s="18" t="s">
        <v>3812</v>
      </c>
      <c r="D365" s="19" t="s">
        <v>3809</v>
      </c>
      <c r="E365" s="19">
        <v>0</v>
      </c>
      <c r="F365" s="20"/>
      <c r="G365" s="20"/>
      <c r="H365" s="20"/>
    </row>
    <row r="366" spans="1:8" x14ac:dyDescent="0.25">
      <c r="A366" s="18" t="s">
        <v>3868</v>
      </c>
      <c r="B366" s="18" t="s">
        <v>3869</v>
      </c>
      <c r="C366" s="18" t="s">
        <v>3870</v>
      </c>
      <c r="D366" s="19" t="s">
        <v>3867</v>
      </c>
      <c r="E366" s="19">
        <v>0</v>
      </c>
      <c r="F366" s="20"/>
      <c r="G366" s="20"/>
      <c r="H366" s="20"/>
    </row>
    <row r="367" spans="1:8" x14ac:dyDescent="0.25">
      <c r="A367" s="18" t="s">
        <v>1648</v>
      </c>
      <c r="B367" s="18" t="s">
        <v>3865</v>
      </c>
      <c r="C367" s="18" t="s">
        <v>3866</v>
      </c>
      <c r="D367" s="19" t="s">
        <v>3863</v>
      </c>
      <c r="E367" s="19" t="s">
        <v>3864</v>
      </c>
      <c r="F367" s="20"/>
      <c r="G367" s="20"/>
      <c r="H367" s="20"/>
    </row>
    <row r="368" spans="1:8" x14ac:dyDescent="0.25">
      <c r="A368" s="18" t="s">
        <v>3860</v>
      </c>
      <c r="B368" s="18" t="s">
        <v>3861</v>
      </c>
      <c r="C368" s="18" t="s">
        <v>3862</v>
      </c>
      <c r="D368" s="19" t="s">
        <v>1096</v>
      </c>
      <c r="E368" s="19" t="s">
        <v>3859</v>
      </c>
      <c r="F368" s="20"/>
      <c r="G368" s="20"/>
      <c r="H368" s="20"/>
    </row>
    <row r="369" spans="1:8" x14ac:dyDescent="0.25">
      <c r="A369" s="18" t="s">
        <v>3645</v>
      </c>
      <c r="B369" s="18" t="s">
        <v>174</v>
      </c>
      <c r="C369" s="18" t="s">
        <v>3561</v>
      </c>
      <c r="D369" s="19" t="s">
        <v>3559</v>
      </c>
      <c r="E369" s="19">
        <v>0</v>
      </c>
      <c r="F369" s="20"/>
      <c r="G369" s="20"/>
      <c r="H369" s="20"/>
    </row>
    <row r="370" spans="1:8" x14ac:dyDescent="0.25">
      <c r="A370" s="18" t="s">
        <v>3578</v>
      </c>
      <c r="B370" s="18" t="s">
        <v>2966</v>
      </c>
      <c r="C370" s="18" t="s">
        <v>2967</v>
      </c>
      <c r="D370" s="19" t="s">
        <v>2963</v>
      </c>
      <c r="E370" s="19" t="s">
        <v>2964</v>
      </c>
      <c r="F370" s="20"/>
      <c r="G370" s="20"/>
      <c r="H370" s="20"/>
    </row>
    <row r="371" spans="1:8" x14ac:dyDescent="0.25">
      <c r="A371" s="18" t="s">
        <v>2809</v>
      </c>
      <c r="B371" s="18" t="s">
        <v>174</v>
      </c>
      <c r="C371" s="18" t="s">
        <v>2784</v>
      </c>
      <c r="D371" s="19" t="s">
        <v>2782</v>
      </c>
      <c r="E371" s="19">
        <v>0</v>
      </c>
      <c r="F371" s="20"/>
      <c r="G371" s="20"/>
      <c r="H371" s="20"/>
    </row>
    <row r="372" spans="1:8" x14ac:dyDescent="0.25">
      <c r="A372" s="18" t="s">
        <v>3857</v>
      </c>
      <c r="B372" s="18" t="s">
        <v>174</v>
      </c>
      <c r="C372" s="18" t="s">
        <v>3537</v>
      </c>
      <c r="D372" s="19" t="s">
        <v>3534</v>
      </c>
      <c r="E372" s="19" t="s">
        <v>3535</v>
      </c>
      <c r="F372" s="20"/>
      <c r="G372" s="20"/>
      <c r="H372" s="20"/>
    </row>
    <row r="373" spans="1:8" x14ac:dyDescent="0.25">
      <c r="A373" s="18" t="s">
        <v>3112</v>
      </c>
      <c r="B373" s="18" t="s">
        <v>174</v>
      </c>
      <c r="C373" s="18" t="s">
        <v>3091</v>
      </c>
      <c r="D373" s="19" t="s">
        <v>3087</v>
      </c>
      <c r="E373" s="19" t="s">
        <v>3088</v>
      </c>
      <c r="F373" s="20"/>
      <c r="G373" s="20"/>
      <c r="H373" s="20"/>
    </row>
    <row r="374" spans="1:8" x14ac:dyDescent="0.25">
      <c r="A374" s="18" t="s">
        <v>3682</v>
      </c>
      <c r="B374" s="18" t="s">
        <v>174</v>
      </c>
      <c r="C374" s="18" t="s">
        <v>3650</v>
      </c>
      <c r="D374" s="19" t="s">
        <v>3647</v>
      </c>
      <c r="E374" s="19">
        <v>0</v>
      </c>
      <c r="F374" s="20"/>
      <c r="G374" s="20"/>
      <c r="H374" s="20"/>
    </row>
    <row r="375" spans="1:8" x14ac:dyDescent="0.25">
      <c r="A375" s="18" t="s">
        <v>3853</v>
      </c>
      <c r="B375" s="18" t="s">
        <v>3854</v>
      </c>
      <c r="C375" s="18" t="s">
        <v>3855</v>
      </c>
      <c r="D375" s="19" t="s">
        <v>3852</v>
      </c>
      <c r="E375" s="19">
        <v>0</v>
      </c>
      <c r="F375" s="20"/>
      <c r="G375" s="20"/>
      <c r="H375" s="20"/>
    </row>
    <row r="376" spans="1:8" x14ac:dyDescent="0.25">
      <c r="A376" s="18" t="s">
        <v>3851</v>
      </c>
      <c r="B376" s="18" t="s">
        <v>3299</v>
      </c>
      <c r="C376" s="18" t="s">
        <v>3300</v>
      </c>
      <c r="D376" s="19" t="s">
        <v>3298</v>
      </c>
      <c r="E376" s="19">
        <v>0</v>
      </c>
      <c r="F376" s="20"/>
      <c r="G376" s="20"/>
      <c r="H376" s="20"/>
    </row>
    <row r="377" spans="1:8" x14ac:dyDescent="0.25">
      <c r="A377" s="18" t="s">
        <v>3848</v>
      </c>
      <c r="B377" s="18" t="s">
        <v>3849</v>
      </c>
      <c r="C377" s="18" t="s">
        <v>3850</v>
      </c>
      <c r="D377" s="19" t="s">
        <v>3846</v>
      </c>
      <c r="E377" s="19" t="s">
        <v>3847</v>
      </c>
      <c r="F377" s="20"/>
      <c r="G377" s="20"/>
      <c r="H377" s="20"/>
    </row>
    <row r="378" spans="1:8" x14ac:dyDescent="0.25">
      <c r="A378" s="18" t="s">
        <v>3848</v>
      </c>
      <c r="B378" s="18" t="s">
        <v>3849</v>
      </c>
      <c r="C378" s="18" t="s">
        <v>3850</v>
      </c>
      <c r="D378" s="19" t="s">
        <v>3846</v>
      </c>
      <c r="E378" s="19" t="s">
        <v>3847</v>
      </c>
      <c r="F378" s="20"/>
      <c r="G378" s="20"/>
      <c r="H378" s="20"/>
    </row>
    <row r="379" spans="1:8" x14ac:dyDescent="0.25">
      <c r="A379" s="18" t="s">
        <v>3752</v>
      </c>
      <c r="B379" s="18" t="s">
        <v>3844</v>
      </c>
      <c r="C379" s="18" t="s">
        <v>3845</v>
      </c>
      <c r="D379" s="19" t="s">
        <v>3842</v>
      </c>
      <c r="E379" s="19" t="s">
        <v>3843</v>
      </c>
      <c r="F379" s="20"/>
      <c r="G379" s="20"/>
      <c r="H379" s="20"/>
    </row>
    <row r="380" spans="1:8" x14ac:dyDescent="0.25">
      <c r="A380" s="18" t="s">
        <v>3839</v>
      </c>
      <c r="B380" s="18" t="s">
        <v>3840</v>
      </c>
      <c r="C380" s="18" t="s">
        <v>3841</v>
      </c>
      <c r="D380" s="19" t="s">
        <v>3837</v>
      </c>
      <c r="E380" s="19" t="s">
        <v>3838</v>
      </c>
      <c r="F380" s="20"/>
      <c r="G380" s="20"/>
      <c r="H380" s="20"/>
    </row>
    <row r="381" spans="1:8" x14ac:dyDescent="0.25">
      <c r="A381" s="18" t="s">
        <v>3834</v>
      </c>
      <c r="B381" s="18" t="s">
        <v>3835</v>
      </c>
      <c r="C381" s="18" t="s">
        <v>3836</v>
      </c>
      <c r="D381" s="19" t="s">
        <v>3833</v>
      </c>
      <c r="E381" s="19">
        <v>0</v>
      </c>
      <c r="F381" s="20"/>
      <c r="G381" s="20"/>
      <c r="H381" s="20"/>
    </row>
    <row r="382" spans="1:8" x14ac:dyDescent="0.25">
      <c r="A382" s="18" t="s">
        <v>3832</v>
      </c>
      <c r="B382" s="18" t="s">
        <v>3801</v>
      </c>
      <c r="C382" s="18" t="s">
        <v>3802</v>
      </c>
      <c r="D382" s="19" t="s">
        <v>3799</v>
      </c>
      <c r="E382" s="19" t="s">
        <v>3800</v>
      </c>
      <c r="F382" s="20"/>
      <c r="G382" s="20"/>
      <c r="H382" s="20"/>
    </row>
    <row r="383" spans="1:8" x14ac:dyDescent="0.25">
      <c r="A383" s="18" t="s">
        <v>3830</v>
      </c>
      <c r="B383" s="18" t="s">
        <v>3831</v>
      </c>
      <c r="C383" s="18" t="s">
        <v>2401</v>
      </c>
      <c r="D383" s="19" t="s">
        <v>3829</v>
      </c>
      <c r="E383" s="19">
        <v>0</v>
      </c>
      <c r="F383" s="20"/>
      <c r="G383" s="20"/>
      <c r="H383" s="20"/>
    </row>
    <row r="384" spans="1:8" x14ac:dyDescent="0.25">
      <c r="A384" s="18" t="s">
        <v>3824</v>
      </c>
      <c r="B384" s="18" t="s">
        <v>174</v>
      </c>
      <c r="C384" s="18" t="s">
        <v>3828</v>
      </c>
      <c r="D384" s="19" t="s">
        <v>3825</v>
      </c>
      <c r="E384" s="19" t="s">
        <v>3826</v>
      </c>
      <c r="F384" s="20"/>
      <c r="G384" s="20"/>
      <c r="H384" s="20"/>
    </row>
    <row r="385" spans="1:8" x14ac:dyDescent="0.25">
      <c r="A385" s="18" t="s">
        <v>3516</v>
      </c>
      <c r="B385" s="18" t="s">
        <v>3517</v>
      </c>
      <c r="C385" s="18" t="s">
        <v>3518</v>
      </c>
      <c r="D385" s="19" t="s">
        <v>3515</v>
      </c>
      <c r="E385" s="19">
        <v>0</v>
      </c>
      <c r="F385" s="20"/>
      <c r="G385" s="20"/>
      <c r="H385" s="20"/>
    </row>
    <row r="386" spans="1:8" x14ac:dyDescent="0.25">
      <c r="A386" s="18" t="s">
        <v>3681</v>
      </c>
      <c r="B386" s="18" t="s">
        <v>3827</v>
      </c>
      <c r="C386" s="18" t="s">
        <v>3828</v>
      </c>
      <c r="D386" s="19" t="s">
        <v>3825</v>
      </c>
      <c r="E386" s="19" t="s">
        <v>3826</v>
      </c>
      <c r="F386" s="20"/>
      <c r="G386" s="20"/>
      <c r="H386" s="20"/>
    </row>
    <row r="387" spans="1:8" x14ac:dyDescent="0.25">
      <c r="A387" s="18" t="s">
        <v>3822</v>
      </c>
      <c r="B387" s="18" t="s">
        <v>174</v>
      </c>
      <c r="C387" s="18" t="s">
        <v>3790</v>
      </c>
      <c r="D387" s="19" t="s">
        <v>3786</v>
      </c>
      <c r="E387" s="19" t="s">
        <v>3787</v>
      </c>
      <c r="F387" s="20"/>
      <c r="G387" s="20"/>
      <c r="H387" s="20"/>
    </row>
    <row r="388" spans="1:8" x14ac:dyDescent="0.25">
      <c r="A388" s="18" t="s">
        <v>2923</v>
      </c>
      <c r="B388" s="18" t="s">
        <v>174</v>
      </c>
      <c r="C388" s="18" t="s">
        <v>2534</v>
      </c>
      <c r="D388" s="19" t="s">
        <v>2531</v>
      </c>
      <c r="E388" s="19" t="s">
        <v>2532</v>
      </c>
      <c r="F388" s="20"/>
      <c r="G388" s="20"/>
      <c r="H388" s="20"/>
    </row>
    <row r="389" spans="1:8" x14ac:dyDescent="0.25">
      <c r="A389" s="18" t="s">
        <v>3821</v>
      </c>
      <c r="B389" s="18" t="s">
        <v>174</v>
      </c>
      <c r="C389" s="18" t="s">
        <v>3675</v>
      </c>
      <c r="D389" s="19" t="s">
        <v>3672</v>
      </c>
      <c r="E389" s="19" t="s">
        <v>3673</v>
      </c>
      <c r="F389" s="20"/>
      <c r="G389" s="20"/>
      <c r="H389" s="20"/>
    </row>
    <row r="390" spans="1:8" x14ac:dyDescent="0.25">
      <c r="A390" s="18" t="s">
        <v>3818</v>
      </c>
      <c r="B390" s="18" t="s">
        <v>3819</v>
      </c>
      <c r="C390" s="18" t="s">
        <v>3820</v>
      </c>
      <c r="D390" s="19" t="s">
        <v>3817</v>
      </c>
      <c r="E390" s="19">
        <v>0</v>
      </c>
      <c r="F390" s="20"/>
      <c r="G390" s="20"/>
      <c r="H390" s="20"/>
    </row>
    <row r="391" spans="1:8" x14ac:dyDescent="0.25">
      <c r="A391" s="18" t="s">
        <v>3814</v>
      </c>
      <c r="B391" s="18" t="s">
        <v>3815</v>
      </c>
      <c r="C391" s="18" t="s">
        <v>3816</v>
      </c>
      <c r="D391" s="19" t="s">
        <v>3813</v>
      </c>
      <c r="E391" s="19">
        <v>0</v>
      </c>
      <c r="F391" s="20"/>
      <c r="G391" s="20"/>
      <c r="H391" s="20"/>
    </row>
    <row r="392" spans="1:8" x14ac:dyDescent="0.25">
      <c r="A392" s="18" t="s">
        <v>3810</v>
      </c>
      <c r="B392" s="18" t="s">
        <v>3811</v>
      </c>
      <c r="C392" s="18" t="s">
        <v>3812</v>
      </c>
      <c r="D392" s="19" t="s">
        <v>3809</v>
      </c>
      <c r="E392" s="19">
        <v>0</v>
      </c>
      <c r="F392" s="20"/>
      <c r="G392" s="20"/>
      <c r="H392" s="20"/>
    </row>
    <row r="393" spans="1:8" x14ac:dyDescent="0.25">
      <c r="A393" s="18" t="s">
        <v>3808</v>
      </c>
      <c r="B393" s="18" t="s">
        <v>174</v>
      </c>
      <c r="C393" s="18" t="s">
        <v>3369</v>
      </c>
      <c r="D393" s="19" t="s">
        <v>3365</v>
      </c>
      <c r="E393" s="19" t="s">
        <v>3366</v>
      </c>
      <c r="F393" s="20"/>
      <c r="G393" s="20"/>
      <c r="H393" s="20"/>
    </row>
    <row r="394" spans="1:8" x14ac:dyDescent="0.25">
      <c r="A394" s="18" t="s">
        <v>3597</v>
      </c>
      <c r="B394" s="18" t="s">
        <v>174</v>
      </c>
      <c r="C394" s="18" t="s">
        <v>3599</v>
      </c>
      <c r="D394" s="19" t="s">
        <v>3595</v>
      </c>
      <c r="E394" s="19" t="s">
        <v>3596</v>
      </c>
      <c r="F394" s="20"/>
      <c r="G394" s="20"/>
      <c r="H394" s="20"/>
    </row>
    <row r="395" spans="1:8" x14ac:dyDescent="0.25">
      <c r="A395" s="18" t="s">
        <v>3803</v>
      </c>
      <c r="B395" s="18" t="s">
        <v>3805</v>
      </c>
      <c r="C395" s="18" t="s">
        <v>3806</v>
      </c>
      <c r="D395" s="19" t="s">
        <v>3804</v>
      </c>
      <c r="E395" s="19">
        <v>0</v>
      </c>
      <c r="F395" s="20"/>
      <c r="G395" s="20"/>
      <c r="H395" s="20"/>
    </row>
    <row r="396" spans="1:8" x14ac:dyDescent="0.25">
      <c r="A396" s="18" t="s">
        <v>2619</v>
      </c>
      <c r="B396" s="18" t="s">
        <v>174</v>
      </c>
      <c r="C396" s="18" t="s">
        <v>2627</v>
      </c>
      <c r="D396" s="19" t="s">
        <v>2625</v>
      </c>
      <c r="E396" s="19">
        <v>0</v>
      </c>
      <c r="F396" s="20"/>
      <c r="G396" s="20"/>
      <c r="H396" s="20"/>
    </row>
    <row r="397" spans="1:8" x14ac:dyDescent="0.25">
      <c r="A397" s="18" t="s">
        <v>46</v>
      </c>
      <c r="B397" s="18" t="s">
        <v>174</v>
      </c>
      <c r="C397" s="18" t="s">
        <v>2122</v>
      </c>
      <c r="D397" s="19" t="s">
        <v>1310</v>
      </c>
      <c r="E397" s="19" t="s">
        <v>2119</v>
      </c>
      <c r="F397" s="20"/>
      <c r="G397" s="20"/>
      <c r="H397" s="20"/>
    </row>
    <row r="398" spans="1:8" x14ac:dyDescent="0.25">
      <c r="A398" s="18" t="s">
        <v>3644</v>
      </c>
      <c r="B398" s="18" t="s">
        <v>174</v>
      </c>
      <c r="C398" s="18" t="s">
        <v>2114</v>
      </c>
      <c r="D398" s="19" t="s">
        <v>2426</v>
      </c>
      <c r="E398" s="19" t="s">
        <v>2599</v>
      </c>
      <c r="F398" s="20"/>
      <c r="G398" s="20"/>
      <c r="H398" s="20"/>
    </row>
    <row r="399" spans="1:8" x14ac:dyDescent="0.25">
      <c r="A399" s="18" t="s">
        <v>2372</v>
      </c>
      <c r="B399" s="18" t="s">
        <v>174</v>
      </c>
      <c r="C399" s="18" t="s">
        <v>3802</v>
      </c>
      <c r="D399" s="19" t="s">
        <v>3799</v>
      </c>
      <c r="E399" s="19" t="s">
        <v>3800</v>
      </c>
      <c r="F399" s="20"/>
      <c r="G399" s="20"/>
      <c r="H399" s="20"/>
    </row>
    <row r="400" spans="1:8" x14ac:dyDescent="0.25">
      <c r="A400" s="18" t="s">
        <v>2372</v>
      </c>
      <c r="B400" s="18" t="s">
        <v>3801</v>
      </c>
      <c r="C400" s="18" t="s">
        <v>3802</v>
      </c>
      <c r="D400" s="19" t="s">
        <v>3799</v>
      </c>
      <c r="E400" s="19" t="s">
        <v>3800</v>
      </c>
      <c r="F400" s="20"/>
      <c r="G400" s="20"/>
      <c r="H400" s="20"/>
    </row>
    <row r="401" spans="1:8" x14ac:dyDescent="0.25">
      <c r="A401" s="18" t="s">
        <v>13</v>
      </c>
      <c r="B401" s="18" t="s">
        <v>3797</v>
      </c>
      <c r="C401" s="18" t="s">
        <v>3798</v>
      </c>
      <c r="D401" s="19" t="s">
        <v>3795</v>
      </c>
      <c r="E401" s="19" t="s">
        <v>3796</v>
      </c>
      <c r="F401" s="20"/>
      <c r="G401" s="20"/>
      <c r="H401" s="20"/>
    </row>
    <row r="402" spans="1:8" x14ac:dyDescent="0.25">
      <c r="A402" s="18" t="s">
        <v>3523</v>
      </c>
      <c r="B402" s="18" t="s">
        <v>174</v>
      </c>
      <c r="C402" s="18" t="s">
        <v>3537</v>
      </c>
      <c r="D402" s="19" t="s">
        <v>3534</v>
      </c>
      <c r="E402" s="19" t="s">
        <v>3535</v>
      </c>
      <c r="F402" s="20"/>
      <c r="G402" s="20"/>
      <c r="H402" s="20"/>
    </row>
    <row r="403" spans="1:8" x14ac:dyDescent="0.25">
      <c r="A403" s="18" t="s">
        <v>3477</v>
      </c>
      <c r="B403" s="18" t="s">
        <v>174</v>
      </c>
      <c r="C403" s="18" t="s">
        <v>3479</v>
      </c>
      <c r="D403" s="19" t="s">
        <v>3475</v>
      </c>
      <c r="E403" s="19" t="s">
        <v>3476</v>
      </c>
      <c r="F403" s="20"/>
      <c r="G403" s="20"/>
      <c r="H403" s="20"/>
    </row>
    <row r="404" spans="1:8" x14ac:dyDescent="0.25">
      <c r="A404" s="18" t="s">
        <v>3007</v>
      </c>
      <c r="B404" s="18" t="s">
        <v>174</v>
      </c>
      <c r="C404" s="18" t="s">
        <v>2675</v>
      </c>
      <c r="D404" s="19" t="s">
        <v>2673</v>
      </c>
      <c r="E404" s="19">
        <v>0</v>
      </c>
      <c r="F404" s="20"/>
      <c r="G404" s="20"/>
      <c r="H404" s="20"/>
    </row>
    <row r="405" spans="1:8" x14ac:dyDescent="0.25">
      <c r="A405" s="18" t="s">
        <v>3792</v>
      </c>
      <c r="B405" s="18" t="s">
        <v>3793</v>
      </c>
      <c r="C405" s="18" t="s">
        <v>3794</v>
      </c>
      <c r="D405" s="19" t="s">
        <v>3791</v>
      </c>
      <c r="E405" s="19">
        <v>0</v>
      </c>
      <c r="F405" s="20"/>
      <c r="G405" s="20"/>
      <c r="H405" s="20"/>
    </row>
    <row r="406" spans="1:8" x14ac:dyDescent="0.25">
      <c r="A406" s="18" t="s">
        <v>3788</v>
      </c>
      <c r="B406" s="18" t="s">
        <v>3789</v>
      </c>
      <c r="C406" s="18" t="s">
        <v>3790</v>
      </c>
      <c r="D406" s="19" t="s">
        <v>3786</v>
      </c>
      <c r="E406" s="19" t="s">
        <v>3787</v>
      </c>
      <c r="F406" s="20"/>
      <c r="G406" s="20"/>
      <c r="H406" s="20"/>
    </row>
    <row r="407" spans="1:8" x14ac:dyDescent="0.25">
      <c r="A407" s="18" t="s">
        <v>3753</v>
      </c>
      <c r="B407" s="18" t="s">
        <v>3579</v>
      </c>
      <c r="C407" s="18" t="s">
        <v>1919</v>
      </c>
      <c r="D407" s="19" t="s">
        <v>1324</v>
      </c>
      <c r="E407" s="19">
        <v>0</v>
      </c>
      <c r="F407" s="20"/>
      <c r="G407" s="20"/>
      <c r="H407" s="20"/>
    </row>
    <row r="408" spans="1:8" x14ac:dyDescent="0.25">
      <c r="A408" s="18" t="s">
        <v>46</v>
      </c>
      <c r="B408" s="18" t="s">
        <v>2121</v>
      </c>
      <c r="C408" s="18" t="s">
        <v>2122</v>
      </c>
      <c r="D408" s="19" t="s">
        <v>1310</v>
      </c>
      <c r="E408" s="19" t="s">
        <v>2119</v>
      </c>
      <c r="F408" s="20"/>
      <c r="G408" s="20"/>
      <c r="H408" s="20"/>
    </row>
    <row r="409" spans="1:8" x14ac:dyDescent="0.25">
      <c r="A409" s="18" t="s">
        <v>3758</v>
      </c>
      <c r="B409" s="18" t="s">
        <v>3783</v>
      </c>
      <c r="C409" s="18" t="s">
        <v>3784</v>
      </c>
      <c r="D409" s="19" t="s">
        <v>3782</v>
      </c>
      <c r="E409" s="19">
        <v>0</v>
      </c>
      <c r="F409" s="20"/>
      <c r="G409" s="20"/>
      <c r="H409" s="20"/>
    </row>
    <row r="410" spans="1:8" x14ac:dyDescent="0.25">
      <c r="A410" s="18" t="s">
        <v>3633</v>
      </c>
      <c r="B410" s="18" t="s">
        <v>174</v>
      </c>
      <c r="C410" s="18" t="s">
        <v>3635</v>
      </c>
      <c r="D410" s="19" t="s">
        <v>3632</v>
      </c>
      <c r="E410" s="19">
        <v>0</v>
      </c>
      <c r="F410" s="20"/>
      <c r="G410" s="20"/>
      <c r="H410" s="20"/>
    </row>
    <row r="411" spans="1:8" x14ac:dyDescent="0.25">
      <c r="A411" s="18" t="s">
        <v>3778</v>
      </c>
      <c r="B411" s="18" t="s">
        <v>3780</v>
      </c>
      <c r="C411" s="18" t="s">
        <v>3781</v>
      </c>
      <c r="D411" s="19" t="s">
        <v>3779</v>
      </c>
      <c r="E411" s="19">
        <v>0</v>
      </c>
      <c r="F411" s="20"/>
      <c r="G411" s="20"/>
      <c r="H411" s="20"/>
    </row>
    <row r="412" spans="1:8" x14ac:dyDescent="0.25">
      <c r="A412" s="18" t="s">
        <v>2521</v>
      </c>
      <c r="B412" s="18" t="s">
        <v>174</v>
      </c>
      <c r="C412" s="18" t="s">
        <v>2524</v>
      </c>
      <c r="D412" s="19" t="s">
        <v>2522</v>
      </c>
      <c r="E412" s="19">
        <v>0</v>
      </c>
      <c r="F412" s="20"/>
      <c r="G412" s="20"/>
      <c r="H412" s="20"/>
    </row>
    <row r="413" spans="1:8" x14ac:dyDescent="0.25">
      <c r="A413" s="18" t="s">
        <v>3713</v>
      </c>
      <c r="B413" s="18" t="s">
        <v>174</v>
      </c>
      <c r="C413" s="18" t="s">
        <v>1603</v>
      </c>
      <c r="D413" s="19" t="s">
        <v>1601</v>
      </c>
      <c r="E413" s="19">
        <v>0</v>
      </c>
      <c r="F413" s="20"/>
      <c r="G413" s="20"/>
      <c r="H413" s="20"/>
    </row>
    <row r="414" spans="1:8" x14ac:dyDescent="0.25">
      <c r="A414" s="18" t="s">
        <v>3719</v>
      </c>
      <c r="B414" s="18" t="s">
        <v>174</v>
      </c>
      <c r="C414" s="18" t="s">
        <v>3721</v>
      </c>
      <c r="D414" s="19" t="s">
        <v>3718</v>
      </c>
      <c r="E414" s="19">
        <v>0</v>
      </c>
      <c r="F414" s="20"/>
      <c r="G414" s="20"/>
      <c r="H414" s="20"/>
    </row>
    <row r="415" spans="1:8" x14ac:dyDescent="0.25">
      <c r="A415" s="18" t="s">
        <v>3665</v>
      </c>
      <c r="B415" s="18" t="s">
        <v>174</v>
      </c>
      <c r="C415" s="18" t="s">
        <v>2114</v>
      </c>
      <c r="D415" s="19" t="s">
        <v>2426</v>
      </c>
      <c r="E415" s="19" t="s">
        <v>2599</v>
      </c>
      <c r="F415" s="20"/>
      <c r="G415" s="20"/>
      <c r="H415" s="20"/>
    </row>
    <row r="416" spans="1:8" x14ac:dyDescent="0.25">
      <c r="A416" s="18" t="s">
        <v>3775</v>
      </c>
      <c r="B416" s="18" t="s">
        <v>3776</v>
      </c>
      <c r="C416" s="18" t="s">
        <v>3777</v>
      </c>
      <c r="D416" s="19" t="s">
        <v>3774</v>
      </c>
      <c r="E416" s="19">
        <v>0</v>
      </c>
      <c r="F416" s="20"/>
      <c r="G416" s="20"/>
      <c r="H416" s="20"/>
    </row>
    <row r="417" spans="1:8" x14ac:dyDescent="0.25">
      <c r="A417" s="18" t="s">
        <v>3772</v>
      </c>
      <c r="B417" s="18" t="s">
        <v>3773</v>
      </c>
      <c r="C417" s="18" t="s">
        <v>2736</v>
      </c>
      <c r="D417" s="19" t="s">
        <v>3771</v>
      </c>
      <c r="E417" s="19">
        <v>0</v>
      </c>
      <c r="F417" s="20"/>
      <c r="G417" s="20"/>
      <c r="H417" s="20"/>
    </row>
    <row r="418" spans="1:8" x14ac:dyDescent="0.25">
      <c r="A418" s="18" t="s">
        <v>3768</v>
      </c>
      <c r="B418" s="18" t="s">
        <v>3769</v>
      </c>
      <c r="C418" s="18" t="s">
        <v>3770</v>
      </c>
      <c r="D418" s="19" t="s">
        <v>3767</v>
      </c>
      <c r="E418" s="19">
        <v>0</v>
      </c>
      <c r="F418" s="20"/>
      <c r="G418" s="20"/>
      <c r="H418" s="20"/>
    </row>
    <row r="419" spans="1:8" x14ac:dyDescent="0.25">
      <c r="A419" s="18" t="s">
        <v>3763</v>
      </c>
      <c r="B419" s="18" t="s">
        <v>3765</v>
      </c>
      <c r="C419" s="18" t="s">
        <v>3766</v>
      </c>
      <c r="D419" s="19" t="s">
        <v>3764</v>
      </c>
      <c r="E419" s="19">
        <v>0</v>
      </c>
      <c r="F419" s="20"/>
      <c r="G419" s="20"/>
      <c r="H419" s="20"/>
    </row>
    <row r="420" spans="1:8" x14ac:dyDescent="0.25">
      <c r="A420" s="18" t="s">
        <v>3759</v>
      </c>
      <c r="B420" s="18" t="s">
        <v>3761</v>
      </c>
      <c r="C420" s="18" t="s">
        <v>3762</v>
      </c>
      <c r="D420" s="19" t="s">
        <v>3760</v>
      </c>
      <c r="E420" s="19">
        <v>0</v>
      </c>
      <c r="F420" s="20"/>
      <c r="G420" s="20"/>
      <c r="H420" s="20"/>
    </row>
    <row r="421" spans="1:8" x14ac:dyDescent="0.25">
      <c r="A421" s="18" t="s">
        <v>3754</v>
      </c>
      <c r="B421" s="18" t="s">
        <v>3756</v>
      </c>
      <c r="C421" s="18" t="s">
        <v>3757</v>
      </c>
      <c r="D421" s="19" t="s">
        <v>3755</v>
      </c>
      <c r="E421" s="19">
        <v>0</v>
      </c>
      <c r="F421" s="20"/>
      <c r="G421" s="20"/>
      <c r="H421" s="20"/>
    </row>
    <row r="422" spans="1:8" x14ac:dyDescent="0.25">
      <c r="A422" s="18" t="s">
        <v>3006</v>
      </c>
      <c r="B422" s="18" t="s">
        <v>174</v>
      </c>
      <c r="C422" s="18" t="s">
        <v>1764</v>
      </c>
      <c r="D422" s="19" t="s">
        <v>803</v>
      </c>
      <c r="E422" s="19">
        <v>0</v>
      </c>
      <c r="F422" s="20"/>
      <c r="G422" s="20"/>
      <c r="H422" s="20"/>
    </row>
    <row r="423" spans="1:8" x14ac:dyDescent="0.25">
      <c r="A423" s="18" t="s">
        <v>3009</v>
      </c>
      <c r="B423" s="18" t="s">
        <v>174</v>
      </c>
      <c r="C423" s="18" t="s">
        <v>1764</v>
      </c>
      <c r="D423" s="19" t="s">
        <v>803</v>
      </c>
      <c r="E423" s="19">
        <v>0</v>
      </c>
      <c r="F423" s="20"/>
      <c r="G423" s="20"/>
      <c r="H423" s="20"/>
    </row>
    <row r="424" spans="1:8" x14ac:dyDescent="0.25">
      <c r="A424" s="18" t="s">
        <v>2979</v>
      </c>
      <c r="B424" s="18" t="s">
        <v>174</v>
      </c>
      <c r="C424" s="18" t="s">
        <v>1764</v>
      </c>
      <c r="D424" s="19" t="s">
        <v>803</v>
      </c>
      <c r="E424" s="19">
        <v>0</v>
      </c>
      <c r="F424" s="20"/>
      <c r="G424" s="20"/>
      <c r="H424" s="20"/>
    </row>
    <row r="425" spans="1:8" x14ac:dyDescent="0.25">
      <c r="A425" s="18" t="s">
        <v>3690</v>
      </c>
      <c r="B425" s="18" t="s">
        <v>174</v>
      </c>
      <c r="C425" s="18" t="s">
        <v>3228</v>
      </c>
      <c r="D425" s="19" t="s">
        <v>832</v>
      </c>
      <c r="E425" s="19">
        <v>0</v>
      </c>
      <c r="F425" s="20"/>
      <c r="G425" s="20"/>
      <c r="H425" s="20"/>
    </row>
    <row r="426" spans="1:8" x14ac:dyDescent="0.25">
      <c r="A426" s="18" t="s">
        <v>37</v>
      </c>
      <c r="B426" s="18" t="s">
        <v>174</v>
      </c>
      <c r="C426" s="18" t="s">
        <v>2399</v>
      </c>
      <c r="D426" s="19" t="s">
        <v>1285</v>
      </c>
      <c r="E426" s="19" t="s">
        <v>2723</v>
      </c>
      <c r="F426" s="20"/>
      <c r="G426" s="20"/>
      <c r="H426" s="20"/>
    </row>
    <row r="427" spans="1:8" x14ac:dyDescent="0.25">
      <c r="A427" s="18" t="s">
        <v>2385</v>
      </c>
      <c r="B427" s="18" t="s">
        <v>2386</v>
      </c>
      <c r="C427" s="18" t="s">
        <v>2392</v>
      </c>
      <c r="D427" s="19" t="s">
        <v>3748</v>
      </c>
      <c r="E427" s="19" t="s">
        <v>3749</v>
      </c>
      <c r="F427" s="20"/>
      <c r="G427" s="20"/>
      <c r="H427" s="20"/>
    </row>
    <row r="428" spans="1:8" x14ac:dyDescent="0.25">
      <c r="A428" s="18" t="s">
        <v>3358</v>
      </c>
      <c r="B428" s="18" t="s">
        <v>174</v>
      </c>
      <c r="C428" s="18" t="s">
        <v>3181</v>
      </c>
      <c r="D428" s="19" t="s">
        <v>3177</v>
      </c>
      <c r="E428" s="19" t="s">
        <v>3178</v>
      </c>
      <c r="F428" s="20"/>
      <c r="G428" s="20"/>
      <c r="H428" s="20"/>
    </row>
    <row r="429" spans="1:8" x14ac:dyDescent="0.25">
      <c r="A429" s="18" t="s">
        <v>35</v>
      </c>
      <c r="B429" s="18" t="s">
        <v>174</v>
      </c>
      <c r="C429" s="18" t="s">
        <v>1610</v>
      </c>
      <c r="D429" s="19" t="s">
        <v>1609</v>
      </c>
      <c r="E429" s="19">
        <v>0</v>
      </c>
      <c r="F429" s="20"/>
      <c r="G429" s="20"/>
      <c r="H429" s="20"/>
    </row>
    <row r="430" spans="1:8" x14ac:dyDescent="0.25">
      <c r="A430" s="18" t="s">
        <v>3179</v>
      </c>
      <c r="B430" s="18" t="s">
        <v>174</v>
      </c>
      <c r="C430" s="18" t="s">
        <v>3181</v>
      </c>
      <c r="D430" s="19" t="s">
        <v>3177</v>
      </c>
      <c r="E430" s="19" t="s">
        <v>3178</v>
      </c>
      <c r="F430" s="20"/>
      <c r="G430" s="20"/>
      <c r="H430" s="20"/>
    </row>
    <row r="431" spans="1:8" x14ac:dyDescent="0.25">
      <c r="A431" s="18" t="s">
        <v>21</v>
      </c>
      <c r="B431" s="18" t="s">
        <v>174</v>
      </c>
      <c r="C431" s="18" t="s">
        <v>2920</v>
      </c>
      <c r="D431" s="19" t="s">
        <v>1264</v>
      </c>
      <c r="E431" s="19" t="s">
        <v>2918</v>
      </c>
      <c r="F431" s="20"/>
      <c r="G431" s="20"/>
      <c r="H431" s="20"/>
    </row>
    <row r="432" spans="1:8" x14ac:dyDescent="0.25">
      <c r="A432" s="18" t="s">
        <v>1726</v>
      </c>
      <c r="B432" s="18" t="s">
        <v>174</v>
      </c>
      <c r="C432" s="18" t="s">
        <v>1919</v>
      </c>
      <c r="D432" s="19" t="s">
        <v>1324</v>
      </c>
      <c r="E432" s="19">
        <v>0</v>
      </c>
      <c r="F432" s="20"/>
      <c r="G432" s="20"/>
      <c r="H432" s="20"/>
    </row>
    <row r="433" spans="1:8" x14ac:dyDescent="0.25">
      <c r="A433" s="18" t="s">
        <v>1733</v>
      </c>
      <c r="B433" s="18" t="s">
        <v>174</v>
      </c>
      <c r="C433" s="18" t="s">
        <v>1793</v>
      </c>
      <c r="D433" s="19" t="s">
        <v>2210</v>
      </c>
      <c r="E433" s="19">
        <v>0</v>
      </c>
      <c r="F433" s="20"/>
      <c r="G433" s="20"/>
      <c r="H433" s="20"/>
    </row>
    <row r="434" spans="1:8" x14ac:dyDescent="0.25">
      <c r="A434" s="18" t="s">
        <v>1520</v>
      </c>
      <c r="B434" s="18" t="s">
        <v>174</v>
      </c>
      <c r="C434" s="18" t="s">
        <v>1559</v>
      </c>
      <c r="D434" s="19">
        <v>2198158668</v>
      </c>
      <c r="E434" s="19" t="s">
        <v>1558</v>
      </c>
      <c r="F434" s="20"/>
      <c r="G434" s="20"/>
      <c r="H434" s="20"/>
    </row>
    <row r="435" spans="1:8" x14ac:dyDescent="0.25">
      <c r="A435" s="18" t="s">
        <v>2387</v>
      </c>
      <c r="B435" s="18" t="s">
        <v>174</v>
      </c>
      <c r="C435" s="18" t="s">
        <v>3318</v>
      </c>
      <c r="D435" s="19" t="s">
        <v>3316</v>
      </c>
      <c r="E435" s="19">
        <v>0</v>
      </c>
      <c r="F435" s="20"/>
      <c r="G435" s="20"/>
      <c r="H435" s="20"/>
    </row>
    <row r="436" spans="1:8" x14ac:dyDescent="0.25">
      <c r="A436" s="18" t="s">
        <v>3432</v>
      </c>
      <c r="B436" s="18" t="s">
        <v>174</v>
      </c>
      <c r="C436" s="18" t="s">
        <v>3459</v>
      </c>
      <c r="D436" s="19" t="s">
        <v>3456</v>
      </c>
      <c r="E436" s="19" t="s">
        <v>3457</v>
      </c>
      <c r="F436" s="20"/>
      <c r="G436" s="20"/>
      <c r="H436" s="20"/>
    </row>
    <row r="437" spans="1:8" x14ac:dyDescent="0.25">
      <c r="A437" s="18" t="s">
        <v>3743</v>
      </c>
      <c r="B437" s="18" t="s">
        <v>3746</v>
      </c>
      <c r="C437" s="18" t="s">
        <v>3747</v>
      </c>
      <c r="D437" s="19" t="s">
        <v>3744</v>
      </c>
      <c r="E437" s="19" t="s">
        <v>3745</v>
      </c>
      <c r="F437" s="20"/>
      <c r="G437" s="20"/>
      <c r="H437" s="20"/>
    </row>
    <row r="438" spans="1:8" x14ac:dyDescent="0.25">
      <c r="A438" s="18" t="s">
        <v>3740</v>
      </c>
      <c r="B438" s="18" t="s">
        <v>3741</v>
      </c>
      <c r="C438" s="18" t="s">
        <v>3742</v>
      </c>
      <c r="D438" s="19" t="s">
        <v>3739</v>
      </c>
      <c r="E438" s="19">
        <v>0</v>
      </c>
      <c r="F438" s="20"/>
      <c r="G438" s="20"/>
      <c r="H438" s="20"/>
    </row>
    <row r="439" spans="1:8" x14ac:dyDescent="0.25">
      <c r="A439" s="18" t="s">
        <v>31</v>
      </c>
      <c r="B439" s="18" t="s">
        <v>174</v>
      </c>
      <c r="C439" s="18" t="s">
        <v>2922</v>
      </c>
      <c r="D439" s="19" t="s">
        <v>1053</v>
      </c>
      <c r="E439" s="19">
        <v>0</v>
      </c>
      <c r="F439" s="20"/>
      <c r="G439" s="20"/>
      <c r="H439" s="20"/>
    </row>
    <row r="440" spans="1:8" x14ac:dyDescent="0.25">
      <c r="A440" s="18" t="s">
        <v>3735</v>
      </c>
      <c r="B440" s="18" t="s">
        <v>3737</v>
      </c>
      <c r="C440" s="18" t="s">
        <v>3738</v>
      </c>
      <c r="D440" s="19" t="s">
        <v>3736</v>
      </c>
      <c r="E440" s="19" t="s">
        <v>646</v>
      </c>
      <c r="F440" s="20"/>
      <c r="G440" s="20"/>
      <c r="H440" s="20"/>
    </row>
    <row r="441" spans="1:8" x14ac:dyDescent="0.25">
      <c r="A441" s="18" t="s">
        <v>3732</v>
      </c>
      <c r="B441" s="18" t="s">
        <v>3733</v>
      </c>
      <c r="C441" s="18" t="s">
        <v>3734</v>
      </c>
      <c r="D441" s="19" t="s">
        <v>3731</v>
      </c>
      <c r="E441" s="19">
        <v>0</v>
      </c>
      <c r="F441" s="20"/>
      <c r="G441" s="20"/>
      <c r="H441" s="20"/>
    </row>
    <row r="442" spans="1:8" x14ac:dyDescent="0.25">
      <c r="A442" s="18" t="s">
        <v>3728</v>
      </c>
      <c r="B442" s="18" t="s">
        <v>3729</v>
      </c>
      <c r="C442" s="18" t="s">
        <v>3730</v>
      </c>
      <c r="D442" s="19" t="s">
        <v>3727</v>
      </c>
      <c r="E442" s="19">
        <v>0</v>
      </c>
      <c r="F442" s="20"/>
      <c r="G442" s="20"/>
      <c r="H442" s="20"/>
    </row>
    <row r="443" spans="1:8" x14ac:dyDescent="0.25">
      <c r="A443" s="18" t="s">
        <v>3724</v>
      </c>
      <c r="B443" s="18" t="s">
        <v>3725</v>
      </c>
      <c r="C443" s="18" t="s">
        <v>3726</v>
      </c>
      <c r="D443" s="19" t="s">
        <v>3722</v>
      </c>
      <c r="E443" s="19" t="s">
        <v>3723</v>
      </c>
      <c r="F443" s="20"/>
      <c r="G443" s="20"/>
      <c r="H443" s="20"/>
    </row>
    <row r="444" spans="1:8" x14ac:dyDescent="0.25">
      <c r="A444" s="18" t="s">
        <v>3719</v>
      </c>
      <c r="B444" s="18" t="s">
        <v>3720</v>
      </c>
      <c r="C444" s="18" t="s">
        <v>3721</v>
      </c>
      <c r="D444" s="19" t="s">
        <v>3718</v>
      </c>
      <c r="E444" s="19">
        <v>0</v>
      </c>
      <c r="F444" s="20"/>
      <c r="G444" s="20"/>
      <c r="H444" s="20"/>
    </row>
    <row r="445" spans="1:8" x14ac:dyDescent="0.25">
      <c r="A445" s="18" t="s">
        <v>3715</v>
      </c>
      <c r="B445" s="18" t="s">
        <v>3716</v>
      </c>
      <c r="C445" s="18" t="s">
        <v>3717</v>
      </c>
      <c r="D445" s="19" t="s">
        <v>3714</v>
      </c>
      <c r="E445" s="19">
        <v>0</v>
      </c>
      <c r="F445" s="20"/>
      <c r="G445" s="20"/>
      <c r="H445" s="20"/>
    </row>
    <row r="446" spans="1:8" x14ac:dyDescent="0.25">
      <c r="A446" s="18" t="s">
        <v>2679</v>
      </c>
      <c r="B446" s="18" t="s">
        <v>174</v>
      </c>
      <c r="C446" s="18" t="s">
        <v>2603</v>
      </c>
      <c r="D446" s="19" t="s">
        <v>2601</v>
      </c>
      <c r="E446" s="19">
        <v>0</v>
      </c>
      <c r="F446" s="20"/>
      <c r="G446" s="20"/>
      <c r="H446" s="20"/>
    </row>
    <row r="447" spans="1:8" x14ac:dyDescent="0.25">
      <c r="A447" s="18" t="s">
        <v>3713</v>
      </c>
      <c r="B447" s="18" t="s">
        <v>1602</v>
      </c>
      <c r="C447" s="18" t="s">
        <v>1603</v>
      </c>
      <c r="D447" s="19" t="s">
        <v>1601</v>
      </c>
      <c r="E447" s="19">
        <v>0</v>
      </c>
      <c r="F447" s="20"/>
      <c r="G447" s="20"/>
      <c r="H447" s="20"/>
    </row>
    <row r="448" spans="1:8" x14ac:dyDescent="0.25">
      <c r="A448" s="18" t="s">
        <v>3710</v>
      </c>
      <c r="B448" s="18" t="s">
        <v>3711</v>
      </c>
      <c r="C448" s="18" t="s">
        <v>3712</v>
      </c>
      <c r="D448" s="19" t="s">
        <v>3708</v>
      </c>
      <c r="E448" s="19" t="s">
        <v>3709</v>
      </c>
      <c r="F448" s="20"/>
      <c r="G448" s="20"/>
      <c r="H448" s="20"/>
    </row>
    <row r="449" spans="1:8" x14ac:dyDescent="0.25">
      <c r="A449" s="18" t="s">
        <v>3314</v>
      </c>
      <c r="B449" s="18" t="s">
        <v>174</v>
      </c>
      <c r="C449" s="18" t="s">
        <v>3255</v>
      </c>
      <c r="D449" s="19" t="s">
        <v>1213</v>
      </c>
      <c r="E449" s="19">
        <v>0</v>
      </c>
      <c r="F449" s="20"/>
      <c r="G449" s="20"/>
      <c r="H449" s="20"/>
    </row>
    <row r="450" spans="1:8" x14ac:dyDescent="0.25">
      <c r="A450" s="18" t="s">
        <v>3705</v>
      </c>
      <c r="B450" s="18" t="s">
        <v>3706</v>
      </c>
      <c r="C450" s="18" t="s">
        <v>3707</v>
      </c>
      <c r="D450" s="19" t="s">
        <v>1709</v>
      </c>
      <c r="E450" s="19" t="s">
        <v>1710</v>
      </c>
      <c r="F450" s="20"/>
      <c r="G450" s="20"/>
      <c r="H450" s="20"/>
    </row>
    <row r="451" spans="1:8" x14ac:dyDescent="0.25">
      <c r="A451" s="18" t="s">
        <v>3701</v>
      </c>
      <c r="B451" s="18" t="s">
        <v>3702</v>
      </c>
      <c r="C451" s="18" t="s">
        <v>3703</v>
      </c>
      <c r="D451" s="19" t="s">
        <v>3700</v>
      </c>
      <c r="E451" s="19">
        <v>0</v>
      </c>
      <c r="F451" s="20"/>
      <c r="G451" s="20"/>
      <c r="H451" s="20"/>
    </row>
    <row r="452" spans="1:8" x14ac:dyDescent="0.25">
      <c r="A452" s="18" t="s">
        <v>3697</v>
      </c>
      <c r="B452" s="18" t="s">
        <v>3698</v>
      </c>
      <c r="C452" s="18" t="s">
        <v>3699</v>
      </c>
      <c r="D452" s="19" t="s">
        <v>3696</v>
      </c>
      <c r="E452" s="19">
        <v>0</v>
      </c>
      <c r="F452" s="20"/>
      <c r="G452" s="20"/>
      <c r="H452" s="20"/>
    </row>
    <row r="453" spans="1:8" x14ac:dyDescent="0.25">
      <c r="A453" s="18" t="s">
        <v>3693</v>
      </c>
      <c r="B453" s="18" t="s">
        <v>3694</v>
      </c>
      <c r="C453" s="18" t="s">
        <v>3695</v>
      </c>
      <c r="D453" s="19" t="s">
        <v>3692</v>
      </c>
      <c r="E453" s="19">
        <v>0</v>
      </c>
      <c r="F453" s="20"/>
      <c r="G453" s="20"/>
      <c r="H453" s="20"/>
    </row>
    <row r="454" spans="1:8" x14ac:dyDescent="0.25">
      <c r="A454" s="18" t="s">
        <v>3516</v>
      </c>
      <c r="B454" s="18" t="s">
        <v>3517</v>
      </c>
      <c r="C454" s="18" t="s">
        <v>3518</v>
      </c>
      <c r="D454" s="19" t="s">
        <v>3515</v>
      </c>
      <c r="E454" s="19">
        <v>0</v>
      </c>
      <c r="F454" s="20"/>
      <c r="G454" s="20"/>
      <c r="H454" s="20"/>
    </row>
    <row r="455" spans="1:8" x14ac:dyDescent="0.25">
      <c r="A455" s="18" t="s">
        <v>3690</v>
      </c>
      <c r="B455" s="18" t="s">
        <v>3227</v>
      </c>
      <c r="C455" s="18" t="s">
        <v>3228</v>
      </c>
      <c r="D455" s="19" t="s">
        <v>832</v>
      </c>
      <c r="E455" s="19">
        <v>0</v>
      </c>
      <c r="F455" s="20"/>
      <c r="G455" s="20"/>
      <c r="H455" s="20"/>
    </row>
    <row r="456" spans="1:8" x14ac:dyDescent="0.25">
      <c r="A456" s="18" t="s">
        <v>3685</v>
      </c>
      <c r="B456" s="18" t="s">
        <v>3687</v>
      </c>
      <c r="C456" s="18" t="s">
        <v>2444</v>
      </c>
      <c r="D456" s="19" t="s">
        <v>3686</v>
      </c>
      <c r="E456" s="19">
        <v>0</v>
      </c>
      <c r="F456" s="20"/>
      <c r="G456" s="20"/>
      <c r="H456" s="20"/>
    </row>
    <row r="457" spans="1:8" x14ac:dyDescent="0.25">
      <c r="A457" s="18" t="s">
        <v>3684</v>
      </c>
      <c r="B457" s="18" t="s">
        <v>174</v>
      </c>
      <c r="C457" s="18" t="s">
        <v>3487</v>
      </c>
      <c r="D457" s="19" t="s">
        <v>3484</v>
      </c>
      <c r="E457" s="19">
        <v>0</v>
      </c>
      <c r="F457" s="20"/>
      <c r="G457" s="20"/>
      <c r="H457" s="20"/>
    </row>
    <row r="458" spans="1:8" x14ac:dyDescent="0.25">
      <c r="A458" s="18" t="s">
        <v>3683</v>
      </c>
      <c r="B458" s="18" t="s">
        <v>174</v>
      </c>
      <c r="C458" s="18" t="s">
        <v>3614</v>
      </c>
      <c r="D458" s="19" t="s">
        <v>3611</v>
      </c>
      <c r="E458" s="19" t="s">
        <v>3612</v>
      </c>
      <c r="F458" s="20"/>
      <c r="G458" s="20"/>
      <c r="H458" s="20"/>
    </row>
    <row r="459" spans="1:8" x14ac:dyDescent="0.25">
      <c r="A459" s="18" t="s">
        <v>3682</v>
      </c>
      <c r="B459" s="18" t="s">
        <v>174</v>
      </c>
      <c r="C459" s="18" t="s">
        <v>3650</v>
      </c>
      <c r="D459" s="19" t="s">
        <v>3647</v>
      </c>
      <c r="E459" s="19">
        <v>0</v>
      </c>
      <c r="F459" s="20"/>
      <c r="G459" s="20"/>
      <c r="H459" s="20"/>
    </row>
    <row r="460" spans="1:8" x14ac:dyDescent="0.25">
      <c r="A460" s="18" t="s">
        <v>3676</v>
      </c>
      <c r="B460" s="18" t="s">
        <v>3679</v>
      </c>
      <c r="C460" s="18" t="s">
        <v>3680</v>
      </c>
      <c r="D460" s="19" t="s">
        <v>3677</v>
      </c>
      <c r="E460" s="19" t="s">
        <v>3678</v>
      </c>
      <c r="F460" s="20"/>
      <c r="G460" s="20"/>
      <c r="H460" s="20"/>
    </row>
    <row r="461" spans="1:8" x14ac:dyDescent="0.25">
      <c r="A461" s="18" t="s">
        <v>3671</v>
      </c>
      <c r="B461" s="18" t="s">
        <v>3674</v>
      </c>
      <c r="C461" s="18" t="s">
        <v>3675</v>
      </c>
      <c r="D461" s="19" t="s">
        <v>3672</v>
      </c>
      <c r="E461" s="19" t="s">
        <v>3673</v>
      </c>
      <c r="F461" s="20"/>
      <c r="G461" s="20"/>
      <c r="H461" s="20"/>
    </row>
    <row r="462" spans="1:8" x14ac:dyDescent="0.25">
      <c r="A462" s="18" t="s">
        <v>1735</v>
      </c>
      <c r="B462" s="18" t="s">
        <v>3669</v>
      </c>
      <c r="C462" s="18" t="s">
        <v>3670</v>
      </c>
      <c r="D462" s="19" t="s">
        <v>3668</v>
      </c>
      <c r="E462" s="19">
        <v>0</v>
      </c>
      <c r="F462" s="20"/>
      <c r="G462" s="20"/>
      <c r="H462" s="20"/>
    </row>
    <row r="463" spans="1:8" x14ac:dyDescent="0.25">
      <c r="A463" s="18" t="s">
        <v>2360</v>
      </c>
      <c r="B463" s="18" t="s">
        <v>2567</v>
      </c>
      <c r="C463" s="18" t="s">
        <v>1725</v>
      </c>
      <c r="D463" s="19" t="s">
        <v>933</v>
      </c>
      <c r="E463" s="19">
        <v>0</v>
      </c>
      <c r="F463" s="20"/>
      <c r="G463" s="20"/>
      <c r="H463" s="20"/>
    </row>
    <row r="464" spans="1:8" x14ac:dyDescent="0.25">
      <c r="A464" s="18" t="s">
        <v>2362</v>
      </c>
      <c r="B464" s="18" t="s">
        <v>3667</v>
      </c>
      <c r="C464" s="18" t="s">
        <v>1725</v>
      </c>
      <c r="D464" s="19" t="s">
        <v>933</v>
      </c>
      <c r="E464" s="19">
        <v>0</v>
      </c>
      <c r="F464" s="20"/>
      <c r="G464" s="20"/>
      <c r="H464" s="20"/>
    </row>
    <row r="465" spans="1:8" x14ac:dyDescent="0.25">
      <c r="A465" s="18" t="s">
        <v>2365</v>
      </c>
      <c r="B465" s="18" t="s">
        <v>2567</v>
      </c>
      <c r="C465" s="18" t="s">
        <v>1725</v>
      </c>
      <c r="D465" s="19" t="s">
        <v>933</v>
      </c>
      <c r="E465" s="19">
        <v>0</v>
      </c>
      <c r="F465" s="20"/>
      <c r="G465" s="20"/>
      <c r="H465" s="20"/>
    </row>
    <row r="466" spans="1:8" x14ac:dyDescent="0.25">
      <c r="A466" s="18" t="s">
        <v>2377</v>
      </c>
      <c r="B466" s="18" t="s">
        <v>2567</v>
      </c>
      <c r="C466" s="18" t="s">
        <v>1725</v>
      </c>
      <c r="D466" s="19" t="s">
        <v>933</v>
      </c>
      <c r="E466" s="19">
        <v>0</v>
      </c>
      <c r="F466" s="20"/>
      <c r="G466" s="20"/>
      <c r="H466" s="20"/>
    </row>
    <row r="467" spans="1:8" x14ac:dyDescent="0.25">
      <c r="A467" s="18" t="s">
        <v>2374</v>
      </c>
      <c r="B467" s="18" t="s">
        <v>2567</v>
      </c>
      <c r="C467" s="18" t="s">
        <v>1725</v>
      </c>
      <c r="D467" s="19" t="s">
        <v>933</v>
      </c>
      <c r="E467" s="19">
        <v>0</v>
      </c>
      <c r="F467" s="20"/>
      <c r="G467" s="20"/>
      <c r="H467" s="20"/>
    </row>
    <row r="468" spans="1:8" x14ac:dyDescent="0.25">
      <c r="A468" s="18" t="s">
        <v>2373</v>
      </c>
      <c r="B468" s="18" t="s">
        <v>2567</v>
      </c>
      <c r="C468" s="18" t="s">
        <v>1725</v>
      </c>
      <c r="D468" s="19" t="s">
        <v>933</v>
      </c>
      <c r="E468" s="19">
        <v>0</v>
      </c>
      <c r="F468" s="20"/>
      <c r="G468" s="20"/>
      <c r="H468" s="20"/>
    </row>
    <row r="469" spans="1:8" x14ac:dyDescent="0.25">
      <c r="A469" s="18" t="s">
        <v>2874</v>
      </c>
      <c r="B469" s="18" t="s">
        <v>2089</v>
      </c>
      <c r="C469" s="18" t="s">
        <v>1764</v>
      </c>
      <c r="D469" s="19" t="s">
        <v>803</v>
      </c>
      <c r="E469" s="19">
        <v>0</v>
      </c>
      <c r="F469" s="20"/>
      <c r="G469" s="20"/>
      <c r="H469" s="20"/>
    </row>
    <row r="470" spans="1:8" x14ac:dyDescent="0.25">
      <c r="A470" s="18" t="s">
        <v>3047</v>
      </c>
      <c r="B470" s="18" t="s">
        <v>2089</v>
      </c>
      <c r="C470" s="18" t="s">
        <v>1764</v>
      </c>
      <c r="D470" s="19" t="s">
        <v>803</v>
      </c>
      <c r="E470" s="19">
        <v>0</v>
      </c>
      <c r="F470" s="20"/>
      <c r="G470" s="20"/>
      <c r="H470" s="20"/>
    </row>
    <row r="471" spans="1:8" x14ac:dyDescent="0.25">
      <c r="A471" s="18" t="s">
        <v>3048</v>
      </c>
      <c r="B471" s="18" t="s">
        <v>2089</v>
      </c>
      <c r="C471" s="18" t="s">
        <v>1764</v>
      </c>
      <c r="D471" s="19" t="s">
        <v>803</v>
      </c>
      <c r="E471" s="19">
        <v>0</v>
      </c>
      <c r="F471" s="20"/>
      <c r="G471" s="20"/>
      <c r="H471" s="20"/>
    </row>
    <row r="472" spans="1:8" x14ac:dyDescent="0.25">
      <c r="A472" s="18" t="s">
        <v>2607</v>
      </c>
      <c r="B472" s="18" t="s">
        <v>174</v>
      </c>
      <c r="C472" s="18" t="s">
        <v>2530</v>
      </c>
      <c r="D472" s="19" t="s">
        <v>2528</v>
      </c>
      <c r="E472" s="19">
        <v>0</v>
      </c>
      <c r="F472" s="20"/>
      <c r="G472" s="20"/>
      <c r="H472" s="20"/>
    </row>
    <row r="473" spans="1:8" x14ac:dyDescent="0.25">
      <c r="A473" s="18" t="s">
        <v>2526</v>
      </c>
      <c r="B473" s="18" t="s">
        <v>174</v>
      </c>
      <c r="C473" s="18" t="s">
        <v>2530</v>
      </c>
      <c r="D473" s="19" t="s">
        <v>2528</v>
      </c>
      <c r="E473" s="19">
        <v>0</v>
      </c>
      <c r="F473" s="20"/>
      <c r="G473" s="20"/>
      <c r="H473" s="20"/>
    </row>
    <row r="474" spans="1:8" x14ac:dyDescent="0.25">
      <c r="A474" s="18" t="s">
        <v>3606</v>
      </c>
      <c r="B474" s="18" t="s">
        <v>174</v>
      </c>
      <c r="C474" s="18" t="s">
        <v>3609</v>
      </c>
      <c r="D474" s="19" t="s">
        <v>3607</v>
      </c>
      <c r="E474" s="19">
        <v>0</v>
      </c>
      <c r="F474" s="20"/>
      <c r="G474" s="20"/>
      <c r="H474" s="20"/>
    </row>
    <row r="475" spans="1:8" x14ac:dyDescent="0.25">
      <c r="A475" s="18" t="s">
        <v>3133</v>
      </c>
      <c r="B475" s="18" t="s">
        <v>174</v>
      </c>
      <c r="C475" s="18" t="s">
        <v>3149</v>
      </c>
      <c r="D475" s="19" t="s">
        <v>3147</v>
      </c>
      <c r="E475" s="19">
        <v>0</v>
      </c>
      <c r="F475" s="20"/>
      <c r="G475" s="20"/>
      <c r="H475" s="20"/>
    </row>
    <row r="476" spans="1:8" x14ac:dyDescent="0.25">
      <c r="A476" s="18" t="s">
        <v>3558</v>
      </c>
      <c r="B476" s="18" t="s">
        <v>174</v>
      </c>
      <c r="C476" s="18" t="s">
        <v>3561</v>
      </c>
      <c r="D476" s="19" t="s">
        <v>3559</v>
      </c>
      <c r="E476" s="19">
        <v>0</v>
      </c>
      <c r="F476" s="20"/>
      <c r="G476" s="20"/>
      <c r="H476" s="20"/>
    </row>
    <row r="477" spans="1:8" x14ac:dyDescent="0.25">
      <c r="A477" s="18" t="s">
        <v>33</v>
      </c>
      <c r="B477" s="18" t="s">
        <v>3663</v>
      </c>
      <c r="C477" s="18" t="s">
        <v>3664</v>
      </c>
      <c r="D477" s="19" t="s">
        <v>908</v>
      </c>
      <c r="E477" s="19" t="s">
        <v>3662</v>
      </c>
      <c r="F477" s="20"/>
      <c r="G477" s="20"/>
      <c r="H477" s="20"/>
    </row>
    <row r="478" spans="1:8" x14ac:dyDescent="0.25">
      <c r="A478" s="18" t="s">
        <v>206</v>
      </c>
      <c r="B478" s="18" t="s">
        <v>174</v>
      </c>
      <c r="C478" s="18" t="s">
        <v>3228</v>
      </c>
      <c r="D478" s="19" t="s">
        <v>832</v>
      </c>
      <c r="E478" s="19">
        <v>0</v>
      </c>
      <c r="F478" s="20"/>
      <c r="G478" s="20"/>
      <c r="H478" s="20"/>
    </row>
    <row r="479" spans="1:8" x14ac:dyDescent="0.25">
      <c r="A479" s="18" t="s">
        <v>2370</v>
      </c>
      <c r="B479" s="18" t="s">
        <v>3660</v>
      </c>
      <c r="C479" s="18" t="s">
        <v>3661</v>
      </c>
      <c r="D479" s="19" t="s">
        <v>3659</v>
      </c>
      <c r="E479" s="19">
        <v>0</v>
      </c>
      <c r="F479" s="20"/>
      <c r="G479" s="20"/>
      <c r="H479" s="20"/>
    </row>
    <row r="480" spans="1:8" x14ac:dyDescent="0.25">
      <c r="A480" s="18" t="s">
        <v>3655</v>
      </c>
      <c r="B480" s="18" t="s">
        <v>3657</v>
      </c>
      <c r="C480" s="18" t="s">
        <v>3658</v>
      </c>
      <c r="D480" s="19" t="s">
        <v>3656</v>
      </c>
      <c r="E480" s="19">
        <v>0</v>
      </c>
      <c r="F480" s="20"/>
      <c r="G480" s="20"/>
      <c r="H480" s="20"/>
    </row>
    <row r="481" spans="1:8" x14ac:dyDescent="0.25">
      <c r="A481" s="18" t="s">
        <v>3651</v>
      </c>
      <c r="B481" s="18" t="s">
        <v>3653</v>
      </c>
      <c r="C481" s="18" t="s">
        <v>3654</v>
      </c>
      <c r="D481" s="19" t="s">
        <v>3652</v>
      </c>
      <c r="E481" s="19">
        <v>0</v>
      </c>
      <c r="F481" s="20"/>
      <c r="G481" s="20"/>
      <c r="H481" s="20"/>
    </row>
    <row r="482" spans="1:8" x14ac:dyDescent="0.25">
      <c r="A482" s="18" t="s">
        <v>3648</v>
      </c>
      <c r="B482" s="18" t="s">
        <v>3649</v>
      </c>
      <c r="C482" s="18" t="s">
        <v>3650</v>
      </c>
      <c r="D482" s="19" t="s">
        <v>3647</v>
      </c>
      <c r="E482" s="19">
        <v>0</v>
      </c>
      <c r="F482" s="20"/>
      <c r="G482" s="20"/>
      <c r="H482" s="20"/>
    </row>
    <row r="483" spans="1:8" x14ac:dyDescent="0.25">
      <c r="A483" s="18" t="s">
        <v>3551</v>
      </c>
      <c r="B483" s="18" t="s">
        <v>174</v>
      </c>
      <c r="C483" s="18" t="s">
        <v>3546</v>
      </c>
      <c r="D483" s="19" t="s">
        <v>3544</v>
      </c>
      <c r="E483" s="19">
        <v>0</v>
      </c>
      <c r="F483" s="20"/>
      <c r="G483" s="20"/>
      <c r="H483" s="20"/>
    </row>
    <row r="484" spans="1:8" x14ac:dyDescent="0.25">
      <c r="A484" s="18" t="s">
        <v>3396</v>
      </c>
      <c r="B484" s="18" t="s">
        <v>174</v>
      </c>
      <c r="C484" s="18" t="s">
        <v>3377</v>
      </c>
      <c r="D484" s="19" t="s">
        <v>3374</v>
      </c>
      <c r="E484" s="19">
        <v>0</v>
      </c>
      <c r="F484" s="20"/>
      <c r="G484" s="20"/>
      <c r="H484" s="20"/>
    </row>
    <row r="485" spans="1:8" x14ac:dyDescent="0.25">
      <c r="A485" s="18" t="s">
        <v>2820</v>
      </c>
      <c r="B485" s="18" t="s">
        <v>174</v>
      </c>
      <c r="C485" s="18" t="s">
        <v>2229</v>
      </c>
      <c r="D485" s="19" t="s">
        <v>956</v>
      </c>
      <c r="E485" s="19">
        <v>0</v>
      </c>
      <c r="F485" s="20"/>
      <c r="G485" s="20"/>
      <c r="H485" s="20"/>
    </row>
    <row r="486" spans="1:8" x14ac:dyDescent="0.25">
      <c r="A486" s="18" t="s">
        <v>3646</v>
      </c>
      <c r="B486" s="18" t="s">
        <v>174</v>
      </c>
      <c r="C486" s="18" t="s">
        <v>3149</v>
      </c>
      <c r="D486" s="19" t="s">
        <v>3147</v>
      </c>
      <c r="E486" s="19">
        <v>0</v>
      </c>
      <c r="F486" s="20"/>
      <c r="G486" s="20"/>
      <c r="H486" s="20"/>
    </row>
    <row r="487" spans="1:8" x14ac:dyDescent="0.25">
      <c r="A487" s="18" t="s">
        <v>3645</v>
      </c>
      <c r="B487" s="18" t="s">
        <v>174</v>
      </c>
      <c r="C487" s="18" t="s">
        <v>3561</v>
      </c>
      <c r="D487" s="19" t="s">
        <v>3559</v>
      </c>
      <c r="E487" s="19">
        <v>0</v>
      </c>
      <c r="F487" s="20"/>
      <c r="G487" s="20"/>
      <c r="H487" s="20"/>
    </row>
    <row r="488" spans="1:8" x14ac:dyDescent="0.25">
      <c r="A488" s="18" t="s">
        <v>3644</v>
      </c>
      <c r="B488" s="18" t="s">
        <v>2428</v>
      </c>
      <c r="C488" s="18" t="s">
        <v>2114</v>
      </c>
      <c r="D488" s="19" t="s">
        <v>2426</v>
      </c>
      <c r="E488" s="19" t="s">
        <v>2599</v>
      </c>
      <c r="F488" s="20"/>
      <c r="G488" s="20"/>
      <c r="H488" s="20"/>
    </row>
    <row r="489" spans="1:8" x14ac:dyDescent="0.25">
      <c r="A489" s="18" t="s">
        <v>3644</v>
      </c>
      <c r="B489" s="18" t="s">
        <v>2428</v>
      </c>
      <c r="C489" s="18" t="s">
        <v>2114</v>
      </c>
      <c r="D489" s="19" t="s">
        <v>2426</v>
      </c>
      <c r="E489" s="19" t="s">
        <v>2599</v>
      </c>
      <c r="F489" s="20"/>
      <c r="G489" s="20"/>
      <c r="H489" s="20"/>
    </row>
    <row r="490" spans="1:8" x14ac:dyDescent="0.25">
      <c r="A490" s="18" t="s">
        <v>3641</v>
      </c>
      <c r="B490" s="18" t="s">
        <v>3642</v>
      </c>
      <c r="C490" s="18" t="s">
        <v>3643</v>
      </c>
      <c r="D490" s="19" t="s">
        <v>3640</v>
      </c>
      <c r="E490" s="19">
        <v>0</v>
      </c>
      <c r="F490" s="20"/>
      <c r="G490" s="20"/>
      <c r="H490" s="20"/>
    </row>
    <row r="491" spans="1:8" x14ac:dyDescent="0.25">
      <c r="A491" s="18" t="s">
        <v>3637</v>
      </c>
      <c r="B491" s="18" t="s">
        <v>3638</v>
      </c>
      <c r="C491" s="18" t="s">
        <v>3639</v>
      </c>
      <c r="D491" s="19" t="s">
        <v>3636</v>
      </c>
      <c r="E491" s="19">
        <v>0</v>
      </c>
      <c r="F491" s="20"/>
      <c r="G491" s="20"/>
      <c r="H491" s="20"/>
    </row>
    <row r="492" spans="1:8" x14ac:dyDescent="0.25">
      <c r="A492" s="18" t="s">
        <v>3633</v>
      </c>
      <c r="B492" s="18" t="s">
        <v>3634</v>
      </c>
      <c r="C492" s="18" t="s">
        <v>3635</v>
      </c>
      <c r="D492" s="19" t="s">
        <v>3632</v>
      </c>
      <c r="E492" s="19">
        <v>0</v>
      </c>
      <c r="F492" s="20"/>
      <c r="G492" s="20"/>
      <c r="H492" s="20"/>
    </row>
    <row r="493" spans="1:8" x14ac:dyDescent="0.25">
      <c r="A493" s="18" t="s">
        <v>3507</v>
      </c>
      <c r="B493" s="18" t="s">
        <v>174</v>
      </c>
      <c r="C493" s="18" t="s">
        <v>3474</v>
      </c>
      <c r="D493" s="19" t="s">
        <v>3472</v>
      </c>
      <c r="E493" s="19">
        <v>0</v>
      </c>
      <c r="F493" s="20"/>
      <c r="G493" s="20"/>
      <c r="H493" s="20"/>
    </row>
    <row r="494" spans="1:8" x14ac:dyDescent="0.25">
      <c r="A494" s="18" t="s">
        <v>3507</v>
      </c>
      <c r="B494" s="18" t="s">
        <v>174</v>
      </c>
      <c r="C494" s="18" t="s">
        <v>3474</v>
      </c>
      <c r="D494" s="19" t="s">
        <v>3472</v>
      </c>
      <c r="E494" s="19">
        <v>0</v>
      </c>
      <c r="F494" s="20"/>
      <c r="G494" s="20"/>
      <c r="H494" s="20"/>
    </row>
    <row r="495" spans="1:8" x14ac:dyDescent="0.25">
      <c r="A495" s="18" t="s">
        <v>3631</v>
      </c>
      <c r="B495" s="18" t="s">
        <v>2724</v>
      </c>
      <c r="C495" s="18" t="s">
        <v>2399</v>
      </c>
      <c r="D495" s="19" t="s">
        <v>1285</v>
      </c>
      <c r="E495" s="19" t="s">
        <v>2723</v>
      </c>
      <c r="F495" s="20"/>
      <c r="G495" s="20"/>
      <c r="H495" s="20"/>
    </row>
    <row r="496" spans="1:8" x14ac:dyDescent="0.25">
      <c r="A496" s="18" t="s">
        <v>2402</v>
      </c>
      <c r="B496" s="18" t="s">
        <v>174</v>
      </c>
      <c r="C496" s="18" t="s">
        <v>3567</v>
      </c>
      <c r="D496" s="19" t="s">
        <v>3564</v>
      </c>
      <c r="E496" s="19" t="s">
        <v>3565</v>
      </c>
      <c r="F496" s="20"/>
      <c r="G496" s="20"/>
      <c r="H496" s="20"/>
    </row>
    <row r="497" spans="1:8" x14ac:dyDescent="0.25">
      <c r="A497" s="18" t="s">
        <v>3630</v>
      </c>
      <c r="B497" s="18" t="s">
        <v>174</v>
      </c>
      <c r="C497" s="18" t="s">
        <v>3557</v>
      </c>
      <c r="D497" s="19" t="s">
        <v>3554</v>
      </c>
      <c r="E497" s="19" t="s">
        <v>3555</v>
      </c>
      <c r="F497" s="20"/>
      <c r="G497" s="20"/>
      <c r="H497" s="20"/>
    </row>
    <row r="498" spans="1:8" x14ac:dyDescent="0.25">
      <c r="A498" s="18" t="s">
        <v>3627</v>
      </c>
      <c r="B498" s="18" t="s">
        <v>3628</v>
      </c>
      <c r="C498" s="18" t="s">
        <v>3629</v>
      </c>
      <c r="D498" s="19" t="s">
        <v>3626</v>
      </c>
      <c r="E498" s="19">
        <v>0</v>
      </c>
      <c r="F498" s="20"/>
      <c r="G498" s="20"/>
      <c r="H498" s="20"/>
    </row>
    <row r="499" spans="1:8" x14ac:dyDescent="0.25">
      <c r="A499" s="18" t="s">
        <v>3625</v>
      </c>
      <c r="B499" s="18" t="s">
        <v>174</v>
      </c>
      <c r="C499" s="18" t="s">
        <v>1919</v>
      </c>
      <c r="D499" s="19" t="s">
        <v>1324</v>
      </c>
      <c r="E499" s="19">
        <v>0</v>
      </c>
      <c r="F499" s="20"/>
      <c r="G499" s="20"/>
      <c r="H499" s="20"/>
    </row>
    <row r="500" spans="1:8" x14ac:dyDescent="0.25">
      <c r="A500" s="18" t="s">
        <v>3220</v>
      </c>
      <c r="B500" s="18" t="s">
        <v>174</v>
      </c>
      <c r="C500" s="18" t="s">
        <v>2627</v>
      </c>
      <c r="D500" s="19" t="s">
        <v>2625</v>
      </c>
      <c r="E500" s="19">
        <v>0</v>
      </c>
      <c r="F500" s="20"/>
      <c r="G500" s="20"/>
      <c r="H500" s="20"/>
    </row>
    <row r="501" spans="1:8" x14ac:dyDescent="0.25">
      <c r="A501" s="18" t="s">
        <v>3551</v>
      </c>
      <c r="B501" s="18" t="s">
        <v>174</v>
      </c>
      <c r="C501" s="18" t="s">
        <v>3546</v>
      </c>
      <c r="D501" s="19" t="s">
        <v>3544</v>
      </c>
      <c r="E501" s="19">
        <v>0</v>
      </c>
      <c r="F501" s="20"/>
      <c r="G501" s="20"/>
      <c r="H501" s="20"/>
    </row>
    <row r="502" spans="1:8" x14ac:dyDescent="0.25">
      <c r="A502" s="18" t="s">
        <v>3624</v>
      </c>
      <c r="B502" s="18" t="s">
        <v>174</v>
      </c>
      <c r="C502" s="18" t="s">
        <v>2714</v>
      </c>
      <c r="D502" s="19" t="s">
        <v>2712</v>
      </c>
      <c r="E502" s="19">
        <v>0</v>
      </c>
      <c r="F502" s="20"/>
      <c r="G502" s="20"/>
      <c r="H502" s="20"/>
    </row>
    <row r="503" spans="1:8" x14ac:dyDescent="0.25">
      <c r="A503" s="18" t="s">
        <v>3623</v>
      </c>
      <c r="B503" s="18" t="s">
        <v>174</v>
      </c>
      <c r="C503" s="18" t="s">
        <v>3591</v>
      </c>
      <c r="D503" s="19" t="s">
        <v>3588</v>
      </c>
      <c r="E503" s="19">
        <v>0</v>
      </c>
      <c r="F503" s="20"/>
      <c r="G503" s="20"/>
      <c r="H503" s="20"/>
    </row>
    <row r="504" spans="1:8" x14ac:dyDescent="0.25">
      <c r="A504" s="18" t="s">
        <v>3622</v>
      </c>
      <c r="B504" s="18" t="s">
        <v>174</v>
      </c>
      <c r="C504" s="18" t="s">
        <v>3587</v>
      </c>
      <c r="D504" s="19" t="s">
        <v>3585</v>
      </c>
      <c r="E504" s="19">
        <v>0</v>
      </c>
      <c r="F504" s="20"/>
      <c r="G504" s="20"/>
      <c r="H504" s="20"/>
    </row>
    <row r="505" spans="1:8" x14ac:dyDescent="0.25">
      <c r="A505" s="18" t="s">
        <v>3621</v>
      </c>
      <c r="B505" s="18" t="s">
        <v>174</v>
      </c>
      <c r="C505" s="18" t="s">
        <v>2391</v>
      </c>
      <c r="D505" s="19" t="s">
        <v>2715</v>
      </c>
      <c r="E505" s="19">
        <v>0</v>
      </c>
      <c r="F505" s="20"/>
      <c r="G505" s="20"/>
      <c r="H505" s="20"/>
    </row>
    <row r="506" spans="1:8" x14ac:dyDescent="0.25">
      <c r="A506" s="18" t="s">
        <v>3619</v>
      </c>
      <c r="B506" s="18" t="s">
        <v>3620</v>
      </c>
      <c r="C506" s="18" t="s">
        <v>2451</v>
      </c>
      <c r="D506" s="19" t="s">
        <v>3618</v>
      </c>
      <c r="E506" s="19">
        <v>0</v>
      </c>
      <c r="F506" s="20"/>
      <c r="G506" s="20"/>
      <c r="H506" s="20"/>
    </row>
    <row r="507" spans="1:8" x14ac:dyDescent="0.25">
      <c r="A507" s="18" t="s">
        <v>3112</v>
      </c>
      <c r="B507" s="18" t="s">
        <v>174</v>
      </c>
      <c r="C507" s="18" t="s">
        <v>3091</v>
      </c>
      <c r="D507" s="19" t="s">
        <v>3087</v>
      </c>
      <c r="E507" s="19" t="s">
        <v>3088</v>
      </c>
      <c r="F507" s="20"/>
      <c r="G507" s="20"/>
      <c r="H507" s="20"/>
    </row>
    <row r="508" spans="1:8" x14ac:dyDescent="0.25">
      <c r="A508" s="18" t="s">
        <v>3499</v>
      </c>
      <c r="B508" s="18" t="s">
        <v>174</v>
      </c>
      <c r="C508" s="18" t="s">
        <v>3309</v>
      </c>
      <c r="D508" s="19" t="s">
        <v>3306</v>
      </c>
      <c r="E508" s="19">
        <v>0</v>
      </c>
      <c r="F508" s="20"/>
      <c r="G508" s="20"/>
      <c r="H508" s="20"/>
    </row>
    <row r="509" spans="1:8" x14ac:dyDescent="0.25">
      <c r="A509" s="18" t="s">
        <v>3432</v>
      </c>
      <c r="B509" s="18" t="s">
        <v>3458</v>
      </c>
      <c r="C509" s="18" t="s">
        <v>3459</v>
      </c>
      <c r="D509" s="19" t="s">
        <v>3456</v>
      </c>
      <c r="E509" s="19" t="s">
        <v>3457</v>
      </c>
      <c r="F509" s="20"/>
      <c r="G509" s="20"/>
      <c r="H509" s="20"/>
    </row>
    <row r="510" spans="1:8" x14ac:dyDescent="0.25">
      <c r="A510" s="18" t="s">
        <v>3432</v>
      </c>
      <c r="B510" s="18" t="s">
        <v>3458</v>
      </c>
      <c r="C510" s="18" t="s">
        <v>3459</v>
      </c>
      <c r="D510" s="19" t="s">
        <v>3456</v>
      </c>
      <c r="E510" s="19" t="s">
        <v>3457</v>
      </c>
      <c r="F510" s="20"/>
      <c r="G510" s="20"/>
      <c r="H510" s="20"/>
    </row>
    <row r="511" spans="1:8" x14ac:dyDescent="0.25">
      <c r="A511" s="18" t="s">
        <v>3558</v>
      </c>
      <c r="B511" s="18" t="s">
        <v>174</v>
      </c>
      <c r="C511" s="18" t="s">
        <v>3561</v>
      </c>
      <c r="D511" s="19" t="s">
        <v>3559</v>
      </c>
      <c r="E511" s="19">
        <v>0</v>
      </c>
      <c r="F511" s="20"/>
      <c r="G511" s="20"/>
      <c r="H511" s="20"/>
    </row>
    <row r="512" spans="1:8" x14ac:dyDescent="0.25">
      <c r="A512" s="18" t="s">
        <v>3404</v>
      </c>
      <c r="B512" s="18" t="s">
        <v>174</v>
      </c>
      <c r="C512" s="18" t="s">
        <v>3406</v>
      </c>
      <c r="D512" s="19" t="s">
        <v>1711</v>
      </c>
      <c r="E512" s="19" t="s">
        <v>189</v>
      </c>
      <c r="F512" s="20"/>
      <c r="G512" s="20"/>
      <c r="H512" s="20"/>
    </row>
    <row r="513" spans="1:8" x14ac:dyDescent="0.25">
      <c r="A513" s="18" t="s">
        <v>3568</v>
      </c>
      <c r="B513" s="18" t="s">
        <v>174</v>
      </c>
      <c r="C513" s="18" t="s">
        <v>3572</v>
      </c>
      <c r="D513" s="19" t="s">
        <v>3569</v>
      </c>
      <c r="E513" s="19" t="s">
        <v>3570</v>
      </c>
      <c r="F513" s="20"/>
      <c r="G513" s="20"/>
      <c r="H513" s="20"/>
    </row>
    <row r="514" spans="1:8" x14ac:dyDescent="0.25">
      <c r="A514" s="18" t="s">
        <v>31</v>
      </c>
      <c r="B514" s="18" t="s">
        <v>174</v>
      </c>
      <c r="C514" s="18" t="s">
        <v>2922</v>
      </c>
      <c r="D514" s="19" t="s">
        <v>1053</v>
      </c>
      <c r="E514" s="19">
        <v>0</v>
      </c>
      <c r="F514" s="20"/>
      <c r="G514" s="20"/>
      <c r="H514" s="20"/>
    </row>
    <row r="515" spans="1:8" x14ac:dyDescent="0.25">
      <c r="A515" s="18" t="s">
        <v>3610</v>
      </c>
      <c r="B515" s="18" t="s">
        <v>3613</v>
      </c>
      <c r="C515" s="18" t="s">
        <v>3614</v>
      </c>
      <c r="D515" s="19" t="s">
        <v>3611</v>
      </c>
      <c r="E515" s="19" t="s">
        <v>3612</v>
      </c>
      <c r="F515" s="20"/>
      <c r="G515" s="20"/>
      <c r="H515" s="20"/>
    </row>
    <row r="516" spans="1:8" x14ac:dyDescent="0.25">
      <c r="A516" s="18" t="s">
        <v>3606</v>
      </c>
      <c r="B516" s="18" t="s">
        <v>3608</v>
      </c>
      <c r="C516" s="18" t="s">
        <v>3609</v>
      </c>
      <c r="D516" s="19" t="s">
        <v>3607</v>
      </c>
      <c r="E516" s="19">
        <v>0</v>
      </c>
      <c r="F516" s="20"/>
      <c r="G516" s="20"/>
      <c r="H516" s="20"/>
    </row>
    <row r="517" spans="1:8" x14ac:dyDescent="0.25">
      <c r="A517" s="18" t="s">
        <v>3602</v>
      </c>
      <c r="B517" s="18" t="s">
        <v>3604</v>
      </c>
      <c r="C517" s="18" t="s">
        <v>3605</v>
      </c>
      <c r="D517" s="19" t="s">
        <v>3603</v>
      </c>
      <c r="E517" s="19">
        <v>0</v>
      </c>
      <c r="F517" s="20"/>
      <c r="G517" s="20"/>
      <c r="H517" s="20"/>
    </row>
    <row r="518" spans="1:8" x14ac:dyDescent="0.25">
      <c r="A518" s="18" t="s">
        <v>85</v>
      </c>
      <c r="B518" s="18" t="s">
        <v>3600</v>
      </c>
      <c r="C518" s="18" t="s">
        <v>3601</v>
      </c>
      <c r="D518" s="19" t="s">
        <v>1289</v>
      </c>
      <c r="E518" s="19">
        <v>0</v>
      </c>
      <c r="F518" s="20"/>
      <c r="G518" s="20"/>
      <c r="H518" s="20"/>
    </row>
    <row r="519" spans="1:8" x14ac:dyDescent="0.25">
      <c r="A519" s="18" t="s">
        <v>3597</v>
      </c>
      <c r="B519" s="18" t="s">
        <v>3598</v>
      </c>
      <c r="C519" s="18" t="s">
        <v>3599</v>
      </c>
      <c r="D519" s="19" t="s">
        <v>3595</v>
      </c>
      <c r="E519" s="19" t="s">
        <v>3596</v>
      </c>
      <c r="F519" s="20"/>
      <c r="G519" s="20"/>
      <c r="H519" s="20"/>
    </row>
    <row r="520" spans="1:8" x14ac:dyDescent="0.25">
      <c r="A520" s="18" t="s">
        <v>3589</v>
      </c>
      <c r="B520" s="18" t="s">
        <v>3590</v>
      </c>
      <c r="C520" s="18" t="s">
        <v>3591</v>
      </c>
      <c r="D520" s="19" t="s">
        <v>3588</v>
      </c>
      <c r="E520" s="19">
        <v>0</v>
      </c>
      <c r="F520" s="20"/>
      <c r="G520" s="20"/>
      <c r="H520" s="20"/>
    </row>
    <row r="521" spans="1:8" x14ac:dyDescent="0.25">
      <c r="A521" s="18" t="s">
        <v>3584</v>
      </c>
      <c r="B521" s="18" t="s">
        <v>3586</v>
      </c>
      <c r="C521" s="18" t="s">
        <v>3587</v>
      </c>
      <c r="D521" s="19" t="s">
        <v>3585</v>
      </c>
      <c r="E521" s="19">
        <v>0</v>
      </c>
      <c r="F521" s="20"/>
      <c r="G521" s="20"/>
      <c r="H521" s="20"/>
    </row>
    <row r="522" spans="1:8" x14ac:dyDescent="0.25">
      <c r="A522" s="18" t="s">
        <v>1726</v>
      </c>
      <c r="B522" s="18" t="s">
        <v>174</v>
      </c>
      <c r="C522" s="18" t="s">
        <v>1919</v>
      </c>
      <c r="D522" s="19" t="s">
        <v>1324</v>
      </c>
      <c r="E522" s="19">
        <v>0</v>
      </c>
      <c r="F522" s="20"/>
      <c r="G522" s="20"/>
      <c r="H522" s="20"/>
    </row>
    <row r="523" spans="1:8" x14ac:dyDescent="0.25">
      <c r="A523" s="18" t="s">
        <v>2619</v>
      </c>
      <c r="B523" s="18" t="s">
        <v>174</v>
      </c>
      <c r="C523" s="18" t="s">
        <v>2627</v>
      </c>
      <c r="D523" s="19" t="s">
        <v>2625</v>
      </c>
      <c r="E523" s="19">
        <v>0</v>
      </c>
      <c r="F523" s="20"/>
      <c r="G523" s="20"/>
      <c r="H523" s="20"/>
    </row>
    <row r="524" spans="1:8" x14ac:dyDescent="0.25">
      <c r="A524" s="18" t="s">
        <v>3543</v>
      </c>
      <c r="B524" s="18" t="s">
        <v>174</v>
      </c>
      <c r="C524" s="18" t="s">
        <v>3546</v>
      </c>
      <c r="D524" s="19" t="s">
        <v>3544</v>
      </c>
      <c r="E524" s="19">
        <v>0</v>
      </c>
      <c r="F524" s="20"/>
      <c r="G524" s="20"/>
      <c r="H524" s="20"/>
    </row>
    <row r="525" spans="1:8" x14ac:dyDescent="0.25">
      <c r="A525" s="18" t="s">
        <v>2369</v>
      </c>
      <c r="B525" s="18" t="s">
        <v>174</v>
      </c>
      <c r="C525" s="18" t="s">
        <v>3567</v>
      </c>
      <c r="D525" s="19" t="s">
        <v>3564</v>
      </c>
      <c r="E525" s="19" t="s">
        <v>3565</v>
      </c>
      <c r="F525" s="20"/>
      <c r="G525" s="20"/>
      <c r="H525" s="20"/>
    </row>
    <row r="526" spans="1:8" x14ac:dyDescent="0.25">
      <c r="A526" s="18" t="s">
        <v>3580</v>
      </c>
      <c r="B526" s="18" t="s">
        <v>3582</v>
      </c>
      <c r="C526" s="18" t="s">
        <v>3583</v>
      </c>
      <c r="D526" s="19" t="s">
        <v>3581</v>
      </c>
      <c r="E526" s="19">
        <v>0</v>
      </c>
      <c r="F526" s="20"/>
      <c r="G526" s="20"/>
      <c r="H526" s="20"/>
    </row>
    <row r="527" spans="1:8" x14ac:dyDescent="0.25">
      <c r="A527" s="18" t="s">
        <v>3132</v>
      </c>
      <c r="B527" s="18" t="s">
        <v>174</v>
      </c>
      <c r="C527" s="18" t="s">
        <v>3152</v>
      </c>
      <c r="D527" s="19" t="s">
        <v>3150</v>
      </c>
      <c r="E527" s="19">
        <v>0</v>
      </c>
      <c r="F527" s="20"/>
      <c r="G527" s="20"/>
      <c r="H527" s="20"/>
    </row>
    <row r="528" spans="1:8" x14ac:dyDescent="0.25">
      <c r="A528" s="18" t="s">
        <v>3132</v>
      </c>
      <c r="B528" s="18" t="s">
        <v>174</v>
      </c>
      <c r="C528" s="18" t="s">
        <v>3152</v>
      </c>
      <c r="D528" s="19" t="s">
        <v>3150</v>
      </c>
      <c r="E528" s="19">
        <v>0</v>
      </c>
      <c r="F528" s="20"/>
      <c r="G528" s="20"/>
      <c r="H528" s="20"/>
    </row>
    <row r="529" spans="1:8" x14ac:dyDescent="0.25">
      <c r="A529" s="18" t="s">
        <v>3132</v>
      </c>
      <c r="B529" s="18" t="s">
        <v>174</v>
      </c>
      <c r="C529" s="18" t="s">
        <v>3152</v>
      </c>
      <c r="D529" s="19" t="s">
        <v>3150</v>
      </c>
      <c r="E529" s="19">
        <v>0</v>
      </c>
      <c r="F529" s="20"/>
      <c r="G529" s="20"/>
      <c r="H529" s="20"/>
    </row>
    <row r="530" spans="1:8" x14ac:dyDescent="0.25">
      <c r="A530" s="18" t="s">
        <v>1726</v>
      </c>
      <c r="B530" s="18" t="s">
        <v>3579</v>
      </c>
      <c r="C530" s="18" t="s">
        <v>1919</v>
      </c>
      <c r="D530" s="19" t="s">
        <v>1324</v>
      </c>
      <c r="E530" s="19">
        <v>0</v>
      </c>
      <c r="F530" s="20"/>
      <c r="G530" s="20"/>
      <c r="H530" s="20"/>
    </row>
    <row r="531" spans="1:8" x14ac:dyDescent="0.25">
      <c r="A531" s="18" t="s">
        <v>3007</v>
      </c>
      <c r="B531" s="18" t="s">
        <v>174</v>
      </c>
      <c r="C531" s="18" t="s">
        <v>2675</v>
      </c>
      <c r="D531" s="19" t="s">
        <v>2673</v>
      </c>
      <c r="E531" s="19">
        <v>0</v>
      </c>
      <c r="F531" s="20"/>
      <c r="G531" s="20"/>
      <c r="H531" s="20"/>
    </row>
    <row r="532" spans="1:8" x14ac:dyDescent="0.25">
      <c r="A532" s="18" t="s">
        <v>3577</v>
      </c>
      <c r="B532" s="18" t="s">
        <v>174</v>
      </c>
      <c r="C532" s="18" t="s">
        <v>453</v>
      </c>
      <c r="D532" s="19" t="s">
        <v>454</v>
      </c>
      <c r="E532" s="19" t="s">
        <v>3470</v>
      </c>
      <c r="F532" s="20"/>
      <c r="G532" s="20"/>
      <c r="H532" s="20"/>
    </row>
    <row r="533" spans="1:8" x14ac:dyDescent="0.25">
      <c r="A533" s="18" t="s">
        <v>3574</v>
      </c>
      <c r="B533" s="18" t="s">
        <v>3575</v>
      </c>
      <c r="C533" s="18" t="s">
        <v>3576</v>
      </c>
      <c r="D533" s="19" t="s">
        <v>3573</v>
      </c>
      <c r="E533" s="19">
        <v>0</v>
      </c>
      <c r="F533" s="20"/>
      <c r="G533" s="20"/>
      <c r="H533" s="20"/>
    </row>
    <row r="534" spans="1:8" x14ac:dyDescent="0.25">
      <c r="A534" s="18" t="s">
        <v>3568</v>
      </c>
      <c r="B534" s="18" t="s">
        <v>3571</v>
      </c>
      <c r="C534" s="18" t="s">
        <v>3572</v>
      </c>
      <c r="D534" s="19" t="s">
        <v>3569</v>
      </c>
      <c r="E534" s="19" t="s">
        <v>3570</v>
      </c>
      <c r="F534" s="20"/>
      <c r="G534" s="20"/>
      <c r="H534" s="20"/>
    </row>
    <row r="535" spans="1:8" x14ac:dyDescent="0.25">
      <c r="A535" s="18" t="s">
        <v>2369</v>
      </c>
      <c r="B535" s="18" t="s">
        <v>3566</v>
      </c>
      <c r="C535" s="18" t="s">
        <v>3567</v>
      </c>
      <c r="D535" s="19" t="s">
        <v>3564</v>
      </c>
      <c r="E535" s="19" t="s">
        <v>3565</v>
      </c>
      <c r="F535" s="20"/>
      <c r="G535" s="20"/>
      <c r="H535" s="20"/>
    </row>
    <row r="536" spans="1:8" x14ac:dyDescent="0.25">
      <c r="A536" s="18" t="s">
        <v>3132</v>
      </c>
      <c r="B536" s="18" t="s">
        <v>174</v>
      </c>
      <c r="C536" s="18" t="s">
        <v>3152</v>
      </c>
      <c r="D536" s="19" t="s">
        <v>3150</v>
      </c>
      <c r="E536" s="19">
        <v>0</v>
      </c>
      <c r="F536" s="20"/>
      <c r="G536" s="20"/>
      <c r="H536" s="20"/>
    </row>
    <row r="537" spans="1:8" x14ac:dyDescent="0.25">
      <c r="A537" s="18" t="s">
        <v>3563</v>
      </c>
      <c r="B537" s="18" t="s">
        <v>174</v>
      </c>
      <c r="C537" s="18" t="s">
        <v>1989</v>
      </c>
      <c r="D537" s="19" t="s">
        <v>1986</v>
      </c>
      <c r="E537" s="19" t="s">
        <v>1987</v>
      </c>
      <c r="F537" s="20"/>
      <c r="G537" s="20"/>
      <c r="H537" s="20"/>
    </row>
    <row r="538" spans="1:8" x14ac:dyDescent="0.25">
      <c r="A538" s="18" t="s">
        <v>3562</v>
      </c>
      <c r="B538" s="18" t="s">
        <v>174</v>
      </c>
      <c r="C538" s="18" t="s">
        <v>2844</v>
      </c>
      <c r="D538" s="19" t="s">
        <v>2842</v>
      </c>
      <c r="E538" s="19">
        <v>0</v>
      </c>
      <c r="F538" s="20"/>
      <c r="G538" s="20"/>
      <c r="H538" s="20"/>
    </row>
    <row r="539" spans="1:8" x14ac:dyDescent="0.25">
      <c r="A539" s="18" t="s">
        <v>3558</v>
      </c>
      <c r="B539" s="18" t="s">
        <v>3560</v>
      </c>
      <c r="C539" s="18" t="s">
        <v>3561</v>
      </c>
      <c r="D539" s="19" t="s">
        <v>3559</v>
      </c>
      <c r="E539" s="19">
        <v>0</v>
      </c>
      <c r="F539" s="20"/>
      <c r="G539" s="20"/>
      <c r="H539" s="20"/>
    </row>
    <row r="540" spans="1:8" x14ac:dyDescent="0.25">
      <c r="A540" s="18" t="s">
        <v>3558</v>
      </c>
      <c r="B540" s="18" t="s">
        <v>3560</v>
      </c>
      <c r="C540" s="18" t="s">
        <v>3561</v>
      </c>
      <c r="D540" s="19" t="s">
        <v>3559</v>
      </c>
      <c r="E540" s="19">
        <v>0</v>
      </c>
      <c r="F540" s="20"/>
      <c r="G540" s="20"/>
      <c r="H540" s="20"/>
    </row>
    <row r="541" spans="1:8" x14ac:dyDescent="0.25">
      <c r="A541" s="18" t="s">
        <v>3553</v>
      </c>
      <c r="B541" s="18" t="s">
        <v>3556</v>
      </c>
      <c r="C541" s="18" t="s">
        <v>3557</v>
      </c>
      <c r="D541" s="19" t="s">
        <v>3554</v>
      </c>
      <c r="E541" s="19" t="s">
        <v>3555</v>
      </c>
      <c r="F541" s="20"/>
      <c r="G541" s="20"/>
      <c r="H541" s="20"/>
    </row>
    <row r="542" spans="1:8" x14ac:dyDescent="0.25">
      <c r="A542" s="18" t="s">
        <v>1748</v>
      </c>
      <c r="B542" s="18" t="s">
        <v>174</v>
      </c>
      <c r="C542" s="18" t="s">
        <v>2678</v>
      </c>
      <c r="D542" s="19" t="s">
        <v>2676</v>
      </c>
      <c r="E542" s="19" t="s">
        <v>799</v>
      </c>
      <c r="F542" s="20"/>
      <c r="G542" s="20"/>
      <c r="H542" s="20"/>
    </row>
    <row r="543" spans="1:8" x14ac:dyDescent="0.25">
      <c r="A543" s="18" t="s">
        <v>3283</v>
      </c>
      <c r="B543" s="18" t="s">
        <v>174</v>
      </c>
      <c r="C543" s="18" t="s">
        <v>3285</v>
      </c>
      <c r="D543" s="19" t="s">
        <v>3281</v>
      </c>
      <c r="E543" s="19" t="s">
        <v>3282</v>
      </c>
      <c r="F543" s="20"/>
      <c r="G543" s="20"/>
      <c r="H543" s="20"/>
    </row>
    <row r="544" spans="1:8" x14ac:dyDescent="0.25">
      <c r="A544" s="18" t="s">
        <v>3514</v>
      </c>
      <c r="B544" s="18" t="s">
        <v>174</v>
      </c>
      <c r="C544" s="18" t="s">
        <v>3249</v>
      </c>
      <c r="D544" s="19" t="s">
        <v>3246</v>
      </c>
      <c r="E544" s="19">
        <v>0</v>
      </c>
      <c r="F544" s="20"/>
      <c r="G544" s="20"/>
      <c r="H544" s="20"/>
    </row>
    <row r="545" spans="1:8" x14ac:dyDescent="0.25">
      <c r="A545" s="18" t="s">
        <v>2825</v>
      </c>
      <c r="B545" s="18" t="s">
        <v>174</v>
      </c>
      <c r="C545" s="18" t="s">
        <v>2678</v>
      </c>
      <c r="D545" s="19" t="s">
        <v>2676</v>
      </c>
      <c r="E545" s="19" t="s">
        <v>799</v>
      </c>
      <c r="F545" s="20"/>
      <c r="G545" s="20"/>
      <c r="H545" s="20"/>
    </row>
    <row r="546" spans="1:8" x14ac:dyDescent="0.25">
      <c r="A546" s="18" t="s">
        <v>3552</v>
      </c>
      <c r="B546" s="18" t="s">
        <v>174</v>
      </c>
      <c r="C546" s="18" t="s">
        <v>3285</v>
      </c>
      <c r="D546" s="19" t="s">
        <v>3281</v>
      </c>
      <c r="E546" s="19" t="s">
        <v>3282</v>
      </c>
      <c r="F546" s="20"/>
      <c r="G546" s="20"/>
      <c r="H546" s="20"/>
    </row>
    <row r="547" spans="1:8" x14ac:dyDescent="0.25">
      <c r="A547" s="18" t="s">
        <v>3522</v>
      </c>
      <c r="B547" s="18" t="s">
        <v>174</v>
      </c>
      <c r="C547" s="18" t="s">
        <v>3467</v>
      </c>
      <c r="D547" s="19" t="s">
        <v>3464</v>
      </c>
      <c r="E547" s="19" t="s">
        <v>3465</v>
      </c>
      <c r="F547" s="20"/>
      <c r="G547" s="20"/>
      <c r="H547" s="20"/>
    </row>
    <row r="548" spans="1:8" x14ac:dyDescent="0.25">
      <c r="A548" s="18" t="s">
        <v>3548</v>
      </c>
      <c r="B548" s="18" t="s">
        <v>3549</v>
      </c>
      <c r="C548" s="18" t="s">
        <v>3550</v>
      </c>
      <c r="D548" s="19" t="s">
        <v>3547</v>
      </c>
      <c r="E548" s="19">
        <v>0</v>
      </c>
      <c r="F548" s="20"/>
      <c r="G548" s="20"/>
      <c r="H548" s="20"/>
    </row>
    <row r="549" spans="1:8" x14ac:dyDescent="0.25">
      <c r="A549" s="18" t="s">
        <v>3543</v>
      </c>
      <c r="B549" s="18" t="s">
        <v>3545</v>
      </c>
      <c r="C549" s="18" t="s">
        <v>3546</v>
      </c>
      <c r="D549" s="19" t="s">
        <v>3544</v>
      </c>
      <c r="E549" s="19">
        <v>0</v>
      </c>
      <c r="F549" s="20"/>
      <c r="G549" s="20"/>
      <c r="H549" s="20"/>
    </row>
    <row r="550" spans="1:8" x14ac:dyDescent="0.25">
      <c r="A550" s="18" t="s">
        <v>3540</v>
      </c>
      <c r="B550" s="18" t="s">
        <v>3541</v>
      </c>
      <c r="C550" s="18" t="s">
        <v>3542</v>
      </c>
      <c r="D550" s="19" t="s">
        <v>3539</v>
      </c>
      <c r="E550" s="19">
        <v>0</v>
      </c>
      <c r="F550" s="20"/>
      <c r="G550" s="20"/>
      <c r="H550" s="20"/>
    </row>
    <row r="551" spans="1:8" x14ac:dyDescent="0.25">
      <c r="A551" s="18" t="s">
        <v>3523</v>
      </c>
      <c r="B551" s="18" t="s">
        <v>3536</v>
      </c>
      <c r="C551" s="18" t="s">
        <v>3537</v>
      </c>
      <c r="D551" s="19" t="s">
        <v>3534</v>
      </c>
      <c r="E551" s="19" t="s">
        <v>3535</v>
      </c>
      <c r="F551" s="20"/>
      <c r="G551" s="20"/>
      <c r="H551" s="20"/>
    </row>
    <row r="552" spans="1:8" x14ac:dyDescent="0.25">
      <c r="A552" s="18" t="s">
        <v>3530</v>
      </c>
      <c r="B552" s="18" t="s">
        <v>3531</v>
      </c>
      <c r="C552" s="18" t="s">
        <v>3532</v>
      </c>
      <c r="D552" s="19" t="s">
        <v>3529</v>
      </c>
      <c r="E552" s="19">
        <v>0</v>
      </c>
      <c r="F552" s="20"/>
      <c r="G552" s="20"/>
      <c r="H552" s="20"/>
    </row>
    <row r="553" spans="1:8" x14ac:dyDescent="0.25">
      <c r="A553" s="18" t="s">
        <v>3525</v>
      </c>
      <c r="B553" s="18" t="s">
        <v>3527</v>
      </c>
      <c r="C553" s="18" t="s">
        <v>3528</v>
      </c>
      <c r="D553" s="19" t="s">
        <v>3526</v>
      </c>
      <c r="E553" s="19" t="s">
        <v>2495</v>
      </c>
      <c r="F553" s="20"/>
      <c r="G553" s="20"/>
      <c r="H553" s="20"/>
    </row>
    <row r="554" spans="1:8" x14ac:dyDescent="0.25">
      <c r="A554" s="18" t="s">
        <v>3524</v>
      </c>
      <c r="B554" s="18" t="s">
        <v>3445</v>
      </c>
      <c r="C554" s="18" t="s">
        <v>3446</v>
      </c>
      <c r="D554" s="19" t="s">
        <v>3443</v>
      </c>
      <c r="E554" s="19">
        <v>0</v>
      </c>
      <c r="F554" s="20"/>
      <c r="G554" s="20"/>
      <c r="H554" s="20"/>
    </row>
    <row r="555" spans="1:8" x14ac:dyDescent="0.25">
      <c r="A555" s="18" t="s">
        <v>3519</v>
      </c>
      <c r="B555" s="18" t="s">
        <v>3521</v>
      </c>
      <c r="C555" s="18" t="s">
        <v>321</v>
      </c>
      <c r="D555" s="19" t="s">
        <v>3520</v>
      </c>
      <c r="E555" s="19">
        <v>0</v>
      </c>
      <c r="F555" s="20"/>
      <c r="G555" s="20"/>
      <c r="H555" s="20"/>
    </row>
    <row r="556" spans="1:8" x14ac:dyDescent="0.25">
      <c r="A556" s="18" t="s">
        <v>3516</v>
      </c>
      <c r="B556" s="18" t="s">
        <v>3517</v>
      </c>
      <c r="C556" s="18" t="s">
        <v>3518</v>
      </c>
      <c r="D556" s="19" t="s">
        <v>3515</v>
      </c>
      <c r="E556" s="19">
        <v>0</v>
      </c>
      <c r="F556" s="20"/>
      <c r="G556" s="20"/>
      <c r="H556" s="20"/>
    </row>
    <row r="557" spans="1:8" x14ac:dyDescent="0.25">
      <c r="A557" s="18" t="s">
        <v>3375</v>
      </c>
      <c r="B557" s="18" t="s">
        <v>174</v>
      </c>
      <c r="C557" s="18" t="s">
        <v>3377</v>
      </c>
      <c r="D557" s="19" t="s">
        <v>3374</v>
      </c>
      <c r="E557" s="19">
        <v>0</v>
      </c>
      <c r="F557" s="20"/>
      <c r="G557" s="20"/>
      <c r="H557" s="20"/>
    </row>
    <row r="558" spans="1:8" x14ac:dyDescent="0.25">
      <c r="A558" s="18" t="s">
        <v>3514</v>
      </c>
      <c r="B558" s="18" t="s">
        <v>3248</v>
      </c>
      <c r="C558" s="18" t="s">
        <v>3249</v>
      </c>
      <c r="D558" s="19" t="s">
        <v>3246</v>
      </c>
      <c r="E558" s="19">
        <v>0</v>
      </c>
      <c r="F558" s="20"/>
      <c r="G558" s="20"/>
      <c r="H558" s="20"/>
    </row>
    <row r="559" spans="1:8" x14ac:dyDescent="0.25">
      <c r="A559" s="18" t="s">
        <v>3509</v>
      </c>
      <c r="B559" s="18" t="s">
        <v>3512</v>
      </c>
      <c r="C559" s="18" t="s">
        <v>3513</v>
      </c>
      <c r="D559" s="19" t="s">
        <v>3510</v>
      </c>
      <c r="E559" s="19" t="s">
        <v>3511</v>
      </c>
      <c r="F559" s="20"/>
      <c r="G559" s="20"/>
      <c r="H559" s="20"/>
    </row>
    <row r="560" spans="1:8" x14ac:dyDescent="0.25">
      <c r="A560" s="18" t="s">
        <v>3460</v>
      </c>
      <c r="B560" s="18" t="s">
        <v>174</v>
      </c>
      <c r="C560" s="18" t="s">
        <v>2848</v>
      </c>
      <c r="D560" s="19" t="s">
        <v>2846</v>
      </c>
      <c r="E560" s="19">
        <v>0</v>
      </c>
      <c r="F560" s="20"/>
      <c r="G560" s="20"/>
      <c r="H560" s="20"/>
    </row>
    <row r="561" spans="1:8" x14ac:dyDescent="0.25">
      <c r="A561" s="18" t="s">
        <v>3508</v>
      </c>
      <c r="B561" s="18" t="s">
        <v>174</v>
      </c>
      <c r="C561" s="18" t="s">
        <v>3237</v>
      </c>
      <c r="D561" s="19" t="s">
        <v>296</v>
      </c>
      <c r="E561" s="19" t="s">
        <v>3234</v>
      </c>
      <c r="F561" s="20"/>
      <c r="G561" s="20"/>
      <c r="H561" s="20"/>
    </row>
    <row r="562" spans="1:8" x14ac:dyDescent="0.25">
      <c r="A562" s="18" t="s">
        <v>3506</v>
      </c>
      <c r="B562" s="18" t="s">
        <v>174</v>
      </c>
      <c r="C562" s="18" t="s">
        <v>3459</v>
      </c>
      <c r="D562" s="19" t="s">
        <v>3456</v>
      </c>
      <c r="E562" s="19" t="s">
        <v>3457</v>
      </c>
      <c r="F562" s="20"/>
      <c r="G562" s="20"/>
      <c r="H562" s="20"/>
    </row>
    <row r="563" spans="1:8" x14ac:dyDescent="0.25">
      <c r="A563" s="18" t="s">
        <v>3112</v>
      </c>
      <c r="B563" s="18" t="s">
        <v>174</v>
      </c>
      <c r="C563" s="18" t="s">
        <v>3091</v>
      </c>
      <c r="D563" s="19" t="s">
        <v>3087</v>
      </c>
      <c r="E563" s="19" t="s">
        <v>3088</v>
      </c>
      <c r="F563" s="20"/>
      <c r="G563" s="20"/>
      <c r="H563" s="20"/>
    </row>
    <row r="564" spans="1:8" x14ac:dyDescent="0.25">
      <c r="A564" s="18" t="s">
        <v>3112</v>
      </c>
      <c r="B564" s="18" t="s">
        <v>174</v>
      </c>
      <c r="C564" s="18" t="s">
        <v>3091</v>
      </c>
      <c r="D564" s="19" t="s">
        <v>3087</v>
      </c>
      <c r="E564" s="19" t="s">
        <v>3088</v>
      </c>
      <c r="F564" s="20"/>
      <c r="G564" s="20"/>
      <c r="H564" s="20"/>
    </row>
    <row r="565" spans="1:8" x14ac:dyDescent="0.25">
      <c r="A565" s="18" t="s">
        <v>3455</v>
      </c>
      <c r="B565" s="18" t="s">
        <v>174</v>
      </c>
      <c r="C565" s="18" t="s">
        <v>3244</v>
      </c>
      <c r="D565" s="19" t="s">
        <v>3241</v>
      </c>
      <c r="E565" s="19">
        <v>0</v>
      </c>
      <c r="F565" s="20"/>
      <c r="G565" s="20"/>
      <c r="H565" s="20"/>
    </row>
    <row r="566" spans="1:8" x14ac:dyDescent="0.25">
      <c r="A566" s="18" t="s">
        <v>3454</v>
      </c>
      <c r="B566" s="18" t="s">
        <v>174</v>
      </c>
      <c r="C566" s="18" t="s">
        <v>3249</v>
      </c>
      <c r="D566" s="19" t="s">
        <v>3246</v>
      </c>
      <c r="E566" s="19">
        <v>0</v>
      </c>
      <c r="F566" s="20"/>
      <c r="G566" s="20"/>
      <c r="H566" s="20"/>
    </row>
    <row r="567" spans="1:8" x14ac:dyDescent="0.25">
      <c r="A567" s="18" t="s">
        <v>3505</v>
      </c>
      <c r="B567" s="18" t="s">
        <v>174</v>
      </c>
      <c r="C567" s="18" t="s">
        <v>3453</v>
      </c>
      <c r="D567" s="19" t="s">
        <v>3451</v>
      </c>
      <c r="E567" s="19">
        <v>0</v>
      </c>
      <c r="F567" s="20"/>
      <c r="G567" s="20"/>
      <c r="H567" s="20"/>
    </row>
    <row r="568" spans="1:8" x14ac:dyDescent="0.25">
      <c r="A568" s="18" t="s">
        <v>3504</v>
      </c>
      <c r="B568" s="18" t="s">
        <v>174</v>
      </c>
      <c r="C568" s="18" t="s">
        <v>3450</v>
      </c>
      <c r="D568" s="19" t="s">
        <v>3447</v>
      </c>
      <c r="E568" s="19">
        <v>0</v>
      </c>
      <c r="F568" s="20"/>
      <c r="G568" s="20"/>
      <c r="H568" s="20"/>
    </row>
    <row r="569" spans="1:8" x14ac:dyDescent="0.25">
      <c r="A569" s="18" t="s">
        <v>3503</v>
      </c>
      <c r="B569" s="18" t="s">
        <v>174</v>
      </c>
      <c r="C569" s="18" t="s">
        <v>3446</v>
      </c>
      <c r="D569" s="19" t="s">
        <v>3443</v>
      </c>
      <c r="E569" s="19">
        <v>0</v>
      </c>
      <c r="F569" s="20"/>
      <c r="G569" s="20"/>
      <c r="H569" s="20"/>
    </row>
    <row r="570" spans="1:8" x14ac:dyDescent="0.25">
      <c r="A570" s="18" t="s">
        <v>3502</v>
      </c>
      <c r="B570" s="18" t="s">
        <v>174</v>
      </c>
      <c r="C570" s="18" t="s">
        <v>3441</v>
      </c>
      <c r="D570" s="19" t="s">
        <v>3438</v>
      </c>
      <c r="E570" s="19">
        <v>0</v>
      </c>
      <c r="F570" s="20"/>
      <c r="G570" s="20"/>
      <c r="H570" s="20"/>
    </row>
    <row r="571" spans="1:8" x14ac:dyDescent="0.25">
      <c r="A571" s="18" t="s">
        <v>3501</v>
      </c>
      <c r="B571" s="18" t="s">
        <v>174</v>
      </c>
      <c r="C571" s="18" t="s">
        <v>3441</v>
      </c>
      <c r="D571" s="19" t="s">
        <v>3438</v>
      </c>
      <c r="E571" s="19">
        <v>0</v>
      </c>
      <c r="F571" s="20"/>
      <c r="G571" s="20"/>
      <c r="H571" s="20"/>
    </row>
    <row r="572" spans="1:8" x14ac:dyDescent="0.25">
      <c r="A572" s="18" t="s">
        <v>3500</v>
      </c>
      <c r="B572" s="18" t="s">
        <v>174</v>
      </c>
      <c r="C572" s="18" t="s">
        <v>3437</v>
      </c>
      <c r="D572" s="19" t="s">
        <v>3434</v>
      </c>
      <c r="E572" s="19">
        <v>0</v>
      </c>
      <c r="F572" s="20"/>
      <c r="G572" s="20"/>
      <c r="H572" s="20"/>
    </row>
    <row r="573" spans="1:8" x14ac:dyDescent="0.25">
      <c r="A573" s="18" t="s">
        <v>3500</v>
      </c>
      <c r="B573" s="18" t="s">
        <v>174</v>
      </c>
      <c r="C573" s="18" t="s">
        <v>3437</v>
      </c>
      <c r="D573" s="19" t="s">
        <v>3434</v>
      </c>
      <c r="E573" s="19">
        <v>0</v>
      </c>
      <c r="F573" s="20"/>
      <c r="G573" s="20"/>
      <c r="H573" s="20"/>
    </row>
    <row r="574" spans="1:8" x14ac:dyDescent="0.25">
      <c r="A574" s="18" t="s">
        <v>3499</v>
      </c>
      <c r="B574" s="18" t="s">
        <v>174</v>
      </c>
      <c r="C574" s="18" t="s">
        <v>3309</v>
      </c>
      <c r="D574" s="19" t="s">
        <v>3306</v>
      </c>
      <c r="E574" s="19">
        <v>0</v>
      </c>
      <c r="F574" s="20"/>
      <c r="G574" s="20"/>
      <c r="H574" s="20"/>
    </row>
    <row r="575" spans="1:8" x14ac:dyDescent="0.25">
      <c r="A575" s="18" t="s">
        <v>3498</v>
      </c>
      <c r="B575" s="18" t="s">
        <v>2724</v>
      </c>
      <c r="C575" s="18" t="s">
        <v>2399</v>
      </c>
      <c r="D575" s="19" t="s">
        <v>1285</v>
      </c>
      <c r="E575" s="19" t="s">
        <v>2723</v>
      </c>
      <c r="F575" s="20"/>
      <c r="G575" s="20"/>
      <c r="H575" s="20"/>
    </row>
    <row r="576" spans="1:8" x14ac:dyDescent="0.25">
      <c r="A576" s="18" t="s">
        <v>3497</v>
      </c>
      <c r="B576" s="18" t="s">
        <v>2724</v>
      </c>
      <c r="C576" s="18" t="s">
        <v>2399</v>
      </c>
      <c r="D576" s="19" t="s">
        <v>1285</v>
      </c>
      <c r="E576" s="19" t="s">
        <v>2723</v>
      </c>
      <c r="F576" s="20"/>
      <c r="G576" s="20"/>
      <c r="H576" s="20"/>
    </row>
    <row r="577" spans="1:8" x14ac:dyDescent="0.25">
      <c r="A577" s="18" t="s">
        <v>3497</v>
      </c>
      <c r="B577" s="18" t="s">
        <v>2724</v>
      </c>
      <c r="C577" s="18" t="s">
        <v>2399</v>
      </c>
      <c r="D577" s="19" t="s">
        <v>1285</v>
      </c>
      <c r="E577" s="19" t="s">
        <v>2723</v>
      </c>
      <c r="F577" s="20"/>
      <c r="G577" s="20"/>
      <c r="H577" s="20"/>
    </row>
    <row r="578" spans="1:8" x14ac:dyDescent="0.25">
      <c r="A578" s="18" t="s">
        <v>3496</v>
      </c>
      <c r="B578" s="18" t="s">
        <v>2724</v>
      </c>
      <c r="C578" s="18" t="s">
        <v>2399</v>
      </c>
      <c r="D578" s="19" t="s">
        <v>1285</v>
      </c>
      <c r="E578" s="19" t="s">
        <v>2723</v>
      </c>
      <c r="F578" s="20"/>
      <c r="G578" s="20"/>
      <c r="H578" s="20"/>
    </row>
    <row r="579" spans="1:8" x14ac:dyDescent="0.25">
      <c r="A579" s="18" t="s">
        <v>3495</v>
      </c>
      <c r="B579" s="18" t="s">
        <v>2724</v>
      </c>
      <c r="C579" s="18" t="s">
        <v>2399</v>
      </c>
      <c r="D579" s="19" t="s">
        <v>1285</v>
      </c>
      <c r="E579" s="19" t="s">
        <v>2723</v>
      </c>
      <c r="F579" s="20"/>
      <c r="G579" s="20"/>
      <c r="H579" s="20"/>
    </row>
    <row r="580" spans="1:8" x14ac:dyDescent="0.25">
      <c r="A580" s="18" t="s">
        <v>3492</v>
      </c>
      <c r="B580" s="18" t="s">
        <v>3494</v>
      </c>
      <c r="C580" s="18" t="s">
        <v>1967</v>
      </c>
      <c r="D580" s="19" t="s">
        <v>3493</v>
      </c>
      <c r="E580" s="19">
        <v>0</v>
      </c>
      <c r="F580" s="20"/>
      <c r="G580" s="20"/>
      <c r="H580" s="20"/>
    </row>
    <row r="581" spans="1:8" x14ac:dyDescent="0.25">
      <c r="A581" s="18" t="s">
        <v>3488</v>
      </c>
      <c r="B581" s="18" t="s">
        <v>3490</v>
      </c>
      <c r="C581" s="18" t="s">
        <v>3491</v>
      </c>
      <c r="D581" s="19" t="s">
        <v>3489</v>
      </c>
      <c r="E581" s="19">
        <v>0</v>
      </c>
      <c r="F581" s="20"/>
      <c r="G581" s="20"/>
      <c r="H581" s="20"/>
    </row>
    <row r="582" spans="1:8" x14ac:dyDescent="0.25">
      <c r="A582" s="18" t="s">
        <v>3485</v>
      </c>
      <c r="B582" s="18" t="s">
        <v>3486</v>
      </c>
      <c r="C582" s="18" t="s">
        <v>3487</v>
      </c>
      <c r="D582" s="19" t="s">
        <v>3484</v>
      </c>
      <c r="E582" s="19">
        <v>0</v>
      </c>
      <c r="F582" s="20"/>
      <c r="G582" s="20"/>
      <c r="H582" s="20"/>
    </row>
    <row r="583" spans="1:8" x14ac:dyDescent="0.25">
      <c r="A583" s="18" t="s">
        <v>3481</v>
      </c>
      <c r="B583" s="18" t="s">
        <v>3482</v>
      </c>
      <c r="C583" s="18" t="s">
        <v>3483</v>
      </c>
      <c r="D583" s="19" t="s">
        <v>3480</v>
      </c>
      <c r="E583" s="19">
        <v>0</v>
      </c>
      <c r="F583" s="20"/>
      <c r="G583" s="20"/>
      <c r="H583" s="20"/>
    </row>
    <row r="584" spans="1:8" x14ac:dyDescent="0.25">
      <c r="A584" s="18" t="s">
        <v>3477</v>
      </c>
      <c r="B584" s="18" t="s">
        <v>3478</v>
      </c>
      <c r="C584" s="18" t="s">
        <v>3479</v>
      </c>
      <c r="D584" s="19" t="s">
        <v>3475</v>
      </c>
      <c r="E584" s="19" t="s">
        <v>3476</v>
      </c>
      <c r="F584" s="20"/>
      <c r="G584" s="20"/>
      <c r="H584" s="20"/>
    </row>
    <row r="585" spans="1:8" x14ac:dyDescent="0.25">
      <c r="A585" s="18" t="s">
        <v>3428</v>
      </c>
      <c r="B585" s="18" t="s">
        <v>3473</v>
      </c>
      <c r="C585" s="18" t="s">
        <v>3474</v>
      </c>
      <c r="D585" s="19" t="s">
        <v>3472</v>
      </c>
      <c r="E585" s="19">
        <v>0</v>
      </c>
      <c r="F585" s="20"/>
      <c r="G585" s="20"/>
      <c r="H585" s="20"/>
    </row>
    <row r="586" spans="1:8" x14ac:dyDescent="0.25">
      <c r="A586" s="18" t="s">
        <v>3429</v>
      </c>
      <c r="B586" s="18" t="s">
        <v>3471</v>
      </c>
      <c r="C586" s="18" t="s">
        <v>453</v>
      </c>
      <c r="D586" s="19" t="s">
        <v>454</v>
      </c>
      <c r="E586" s="19" t="s">
        <v>3470</v>
      </c>
      <c r="F586" s="20"/>
      <c r="G586" s="20"/>
      <c r="H586" s="20"/>
    </row>
    <row r="587" spans="1:8" x14ac:dyDescent="0.25">
      <c r="A587" s="18" t="s">
        <v>3430</v>
      </c>
      <c r="B587" s="18" t="s">
        <v>3186</v>
      </c>
      <c r="C587" s="18" t="s">
        <v>3187</v>
      </c>
      <c r="D587" s="19" t="s">
        <v>3183</v>
      </c>
      <c r="E587" s="19" t="s">
        <v>3184</v>
      </c>
      <c r="F587" s="20"/>
      <c r="G587" s="20"/>
      <c r="H587" s="20"/>
    </row>
    <row r="588" spans="1:8" x14ac:dyDescent="0.25">
      <c r="A588" s="18" t="s">
        <v>3469</v>
      </c>
      <c r="B588" s="18" t="s">
        <v>2089</v>
      </c>
      <c r="C588" s="18" t="s">
        <v>1764</v>
      </c>
      <c r="D588" s="19" t="s">
        <v>803</v>
      </c>
      <c r="E588" s="19">
        <v>0</v>
      </c>
      <c r="F588" s="20"/>
      <c r="G588" s="20"/>
      <c r="H588" s="20"/>
    </row>
    <row r="589" spans="1:8" x14ac:dyDescent="0.25">
      <c r="A589" s="18" t="s">
        <v>2680</v>
      </c>
      <c r="B589" s="18" t="s">
        <v>174</v>
      </c>
      <c r="C589" s="18" t="s">
        <v>1764</v>
      </c>
      <c r="D589" s="19" t="s">
        <v>803</v>
      </c>
      <c r="E589" s="19">
        <v>0</v>
      </c>
      <c r="F589" s="20"/>
      <c r="G589" s="20"/>
      <c r="H589" s="20"/>
    </row>
    <row r="590" spans="1:8" x14ac:dyDescent="0.25">
      <c r="A590" s="18" t="s">
        <v>3468</v>
      </c>
      <c r="B590" s="18" t="s">
        <v>2089</v>
      </c>
      <c r="C590" s="18" t="s">
        <v>1764</v>
      </c>
      <c r="D590" s="19" t="s">
        <v>803</v>
      </c>
      <c r="E590" s="19">
        <v>0</v>
      </c>
      <c r="F590" s="20"/>
      <c r="G590" s="20"/>
      <c r="H590" s="20"/>
    </row>
    <row r="591" spans="1:8" x14ac:dyDescent="0.25">
      <c r="A591" s="18" t="s">
        <v>3431</v>
      </c>
      <c r="B591" s="18" t="s">
        <v>3466</v>
      </c>
      <c r="C591" s="18" t="s">
        <v>3467</v>
      </c>
      <c r="D591" s="19" t="s">
        <v>3464</v>
      </c>
      <c r="E591" s="19" t="s">
        <v>3465</v>
      </c>
      <c r="F591" s="20"/>
      <c r="G591" s="20"/>
      <c r="H591" s="20"/>
    </row>
    <row r="592" spans="1:8" x14ac:dyDescent="0.25">
      <c r="A592" s="18" t="s">
        <v>3463</v>
      </c>
      <c r="B592" s="18" t="s">
        <v>174</v>
      </c>
      <c r="C592" s="18" t="s">
        <v>1764</v>
      </c>
      <c r="D592" s="19" t="s">
        <v>803</v>
      </c>
      <c r="E592" s="19">
        <v>0</v>
      </c>
      <c r="F592" s="20"/>
      <c r="G592" s="20"/>
      <c r="H592" s="20"/>
    </row>
    <row r="593" spans="1:8" x14ac:dyDescent="0.25">
      <c r="A593" s="18" t="s">
        <v>3462</v>
      </c>
      <c r="B593" s="18" t="s">
        <v>2089</v>
      </c>
      <c r="C593" s="18" t="s">
        <v>1764</v>
      </c>
      <c r="D593" s="19" t="s">
        <v>803</v>
      </c>
      <c r="E593" s="19">
        <v>0</v>
      </c>
      <c r="F593" s="20"/>
      <c r="G593" s="20"/>
      <c r="H593" s="20"/>
    </row>
    <row r="594" spans="1:8" x14ac:dyDescent="0.25">
      <c r="A594" s="18" t="s">
        <v>3461</v>
      </c>
      <c r="B594" s="18" t="s">
        <v>2089</v>
      </c>
      <c r="C594" s="18" t="s">
        <v>1764</v>
      </c>
      <c r="D594" s="19" t="s">
        <v>803</v>
      </c>
      <c r="E594" s="19">
        <v>0</v>
      </c>
      <c r="F594" s="20"/>
      <c r="G594" s="20"/>
      <c r="H594" s="20"/>
    </row>
    <row r="595" spans="1:8" x14ac:dyDescent="0.25">
      <c r="A595" s="18" t="s">
        <v>3461</v>
      </c>
      <c r="B595" s="18" t="s">
        <v>2089</v>
      </c>
      <c r="C595" s="18" t="s">
        <v>1764</v>
      </c>
      <c r="D595" s="19" t="s">
        <v>803</v>
      </c>
      <c r="E595" s="19">
        <v>0</v>
      </c>
      <c r="F595" s="20"/>
      <c r="G595" s="20"/>
      <c r="H595" s="20"/>
    </row>
    <row r="596" spans="1:8" x14ac:dyDescent="0.25">
      <c r="A596" s="18" t="s">
        <v>3460</v>
      </c>
      <c r="B596" s="18" t="s">
        <v>174</v>
      </c>
      <c r="C596" s="18" t="s">
        <v>2848</v>
      </c>
      <c r="D596" s="19" t="s">
        <v>2846</v>
      </c>
      <c r="E596" s="19">
        <v>0</v>
      </c>
      <c r="F596" s="20"/>
      <c r="G596" s="20"/>
      <c r="H596" s="20"/>
    </row>
    <row r="597" spans="1:8" x14ac:dyDescent="0.25">
      <c r="A597" s="18" t="s">
        <v>3432</v>
      </c>
      <c r="B597" s="18" t="s">
        <v>3458</v>
      </c>
      <c r="C597" s="18" t="s">
        <v>3459</v>
      </c>
      <c r="D597" s="19" t="s">
        <v>3456</v>
      </c>
      <c r="E597" s="19" t="s">
        <v>3457</v>
      </c>
      <c r="F597" s="20"/>
      <c r="G597" s="20"/>
      <c r="H597" s="20"/>
    </row>
    <row r="598" spans="1:8" x14ac:dyDescent="0.25">
      <c r="A598" s="18" t="s">
        <v>3112</v>
      </c>
      <c r="B598" s="18" t="s">
        <v>174</v>
      </c>
      <c r="C598" s="18" t="s">
        <v>3091</v>
      </c>
      <c r="D598" s="19" t="s">
        <v>3087</v>
      </c>
      <c r="E598" s="19" t="s">
        <v>3088</v>
      </c>
      <c r="F598" s="20"/>
      <c r="G598" s="20"/>
      <c r="H598" s="20"/>
    </row>
    <row r="599" spans="1:8" x14ac:dyDescent="0.25">
      <c r="A599" s="18" t="s">
        <v>3455</v>
      </c>
      <c r="B599" s="18" t="s">
        <v>174</v>
      </c>
      <c r="C599" s="18" t="s">
        <v>3244</v>
      </c>
      <c r="D599" s="19" t="s">
        <v>3241</v>
      </c>
      <c r="E599" s="19">
        <v>0</v>
      </c>
      <c r="F599" s="20"/>
      <c r="G599" s="20"/>
      <c r="H599" s="20"/>
    </row>
    <row r="600" spans="1:8" x14ac:dyDescent="0.25">
      <c r="A600" s="18" t="s">
        <v>3455</v>
      </c>
      <c r="B600" s="18" t="s">
        <v>174</v>
      </c>
      <c r="C600" s="18" t="s">
        <v>3244</v>
      </c>
      <c r="D600" s="19" t="s">
        <v>3241</v>
      </c>
      <c r="E600" s="19">
        <v>0</v>
      </c>
      <c r="F600" s="20"/>
      <c r="G600" s="20"/>
      <c r="H600" s="20"/>
    </row>
    <row r="601" spans="1:8" x14ac:dyDescent="0.25">
      <c r="A601" s="18" t="s">
        <v>3454</v>
      </c>
      <c r="B601" s="18" t="s">
        <v>174</v>
      </c>
      <c r="C601" s="18" t="s">
        <v>3249</v>
      </c>
      <c r="D601" s="19" t="s">
        <v>3246</v>
      </c>
      <c r="E601" s="19">
        <v>0</v>
      </c>
      <c r="F601" s="20"/>
      <c r="G601" s="20"/>
      <c r="H601" s="20"/>
    </row>
    <row r="602" spans="1:8" x14ac:dyDescent="0.25">
      <c r="A602" s="18" t="s">
        <v>3433</v>
      </c>
      <c r="B602" s="18" t="s">
        <v>3452</v>
      </c>
      <c r="C602" s="18" t="s">
        <v>3453</v>
      </c>
      <c r="D602" s="19" t="s">
        <v>3451</v>
      </c>
      <c r="E602" s="19">
        <v>0</v>
      </c>
      <c r="F602" s="20"/>
      <c r="G602" s="20"/>
      <c r="H602" s="20"/>
    </row>
    <row r="603" spans="1:8" x14ac:dyDescent="0.25">
      <c r="A603" s="18" t="s">
        <v>3433</v>
      </c>
      <c r="B603" s="18" t="s">
        <v>3452</v>
      </c>
      <c r="C603" s="18" t="s">
        <v>3453</v>
      </c>
      <c r="D603" s="19" t="s">
        <v>3451</v>
      </c>
      <c r="E603" s="19">
        <v>0</v>
      </c>
      <c r="F603" s="20"/>
      <c r="G603" s="20"/>
      <c r="H603" s="20"/>
    </row>
    <row r="604" spans="1:8" x14ac:dyDescent="0.25">
      <c r="A604" s="18" t="s">
        <v>3448</v>
      </c>
      <c r="B604" s="18" t="s">
        <v>3449</v>
      </c>
      <c r="C604" s="18" t="s">
        <v>3450</v>
      </c>
      <c r="D604" s="19" t="s">
        <v>3447</v>
      </c>
      <c r="E604" s="19">
        <v>0</v>
      </c>
      <c r="F604" s="20"/>
      <c r="G604" s="20"/>
      <c r="H604" s="20"/>
    </row>
    <row r="605" spans="1:8" x14ac:dyDescent="0.25">
      <c r="A605" s="18" t="s">
        <v>3444</v>
      </c>
      <c r="B605" s="18" t="s">
        <v>3445</v>
      </c>
      <c r="C605" s="18" t="s">
        <v>3446</v>
      </c>
      <c r="D605" s="19" t="s">
        <v>3443</v>
      </c>
      <c r="E605" s="19">
        <v>0</v>
      </c>
      <c r="F605" s="20"/>
      <c r="G605" s="20"/>
      <c r="H605" s="20"/>
    </row>
    <row r="606" spans="1:8" x14ac:dyDescent="0.25">
      <c r="A606" s="18" t="s">
        <v>3442</v>
      </c>
      <c r="B606" s="18" t="s">
        <v>3440</v>
      </c>
      <c r="C606" s="18" t="s">
        <v>3441</v>
      </c>
      <c r="D606" s="19" t="s">
        <v>3438</v>
      </c>
      <c r="E606" s="19">
        <v>0</v>
      </c>
      <c r="F606" s="20"/>
      <c r="G606" s="20"/>
      <c r="H606" s="20"/>
    </row>
    <row r="607" spans="1:8" x14ac:dyDescent="0.25">
      <c r="A607" s="18" t="s">
        <v>3439</v>
      </c>
      <c r="B607" s="18" t="s">
        <v>3440</v>
      </c>
      <c r="C607" s="18" t="s">
        <v>3441</v>
      </c>
      <c r="D607" s="19" t="s">
        <v>3438</v>
      </c>
      <c r="E607" s="19">
        <v>0</v>
      </c>
      <c r="F607" s="20"/>
      <c r="G607" s="20"/>
      <c r="H607" s="20"/>
    </row>
    <row r="608" spans="1:8" x14ac:dyDescent="0.25">
      <c r="A608" s="18" t="s">
        <v>3435</v>
      </c>
      <c r="B608" s="18" t="s">
        <v>3436</v>
      </c>
      <c r="C608" s="18" t="s">
        <v>3437</v>
      </c>
      <c r="D608" s="19" t="s">
        <v>3434</v>
      </c>
      <c r="E608" s="19">
        <v>0</v>
      </c>
      <c r="F608" s="20"/>
      <c r="G608" s="20"/>
      <c r="H608" s="20"/>
    </row>
    <row r="609" spans="1:8" x14ac:dyDescent="0.25">
      <c r="A609" s="18" t="s">
        <v>3378</v>
      </c>
      <c r="B609" s="18" t="s">
        <v>3207</v>
      </c>
      <c r="C609" s="18" t="s">
        <v>3208</v>
      </c>
      <c r="D609" s="19" t="s">
        <v>3205</v>
      </c>
      <c r="E609" s="19" t="s">
        <v>3206</v>
      </c>
      <c r="F609" s="20"/>
      <c r="G609" s="20"/>
      <c r="H609" s="20"/>
    </row>
    <row r="610" spans="1:8" x14ac:dyDescent="0.25">
      <c r="A610" s="18" t="s">
        <v>3395</v>
      </c>
      <c r="B610" s="18" t="s">
        <v>174</v>
      </c>
      <c r="C610" s="18" t="s">
        <v>3300</v>
      </c>
      <c r="D610" s="19" t="s">
        <v>3298</v>
      </c>
      <c r="E610" s="19">
        <v>0</v>
      </c>
      <c r="F610" s="20"/>
      <c r="G610" s="20"/>
      <c r="H610" s="20"/>
    </row>
    <row r="611" spans="1:8" x14ac:dyDescent="0.25">
      <c r="A611" s="18" t="s">
        <v>3427</v>
      </c>
      <c r="B611" s="18" t="s">
        <v>2687</v>
      </c>
      <c r="C611" s="18" t="s">
        <v>2688</v>
      </c>
      <c r="D611" s="19" t="s">
        <v>2686</v>
      </c>
      <c r="E611" s="19">
        <v>0</v>
      </c>
      <c r="F611" s="20"/>
      <c r="G611" s="20"/>
      <c r="H611" s="20"/>
    </row>
    <row r="612" spans="1:8" x14ac:dyDescent="0.25">
      <c r="A612" s="18" t="s">
        <v>3427</v>
      </c>
      <c r="B612" s="18" t="s">
        <v>2687</v>
      </c>
      <c r="C612" s="18" t="s">
        <v>2688</v>
      </c>
      <c r="D612" s="19" t="s">
        <v>2686</v>
      </c>
      <c r="E612" s="19">
        <v>0</v>
      </c>
      <c r="F612" s="20"/>
      <c r="G612" s="20"/>
      <c r="H612" s="20"/>
    </row>
    <row r="613" spans="1:8" x14ac:dyDescent="0.25">
      <c r="A613" s="18" t="s">
        <v>3426</v>
      </c>
      <c r="B613" s="18" t="s">
        <v>2312</v>
      </c>
      <c r="C613" s="18" t="s">
        <v>2313</v>
      </c>
      <c r="D613" s="19" t="s">
        <v>3425</v>
      </c>
      <c r="E613" s="19" t="s">
        <v>2311</v>
      </c>
      <c r="F613" s="20"/>
      <c r="G613" s="20"/>
      <c r="H613" s="20"/>
    </row>
    <row r="614" spans="1:8" x14ac:dyDescent="0.25">
      <c r="A614" s="18" t="s">
        <v>3422</v>
      </c>
      <c r="B614" s="18" t="s">
        <v>3423</v>
      </c>
      <c r="C614" s="18" t="s">
        <v>3424</v>
      </c>
      <c r="D614" s="19" t="s">
        <v>3420</v>
      </c>
      <c r="E614" s="19" t="s">
        <v>3421</v>
      </c>
      <c r="F614" s="20"/>
      <c r="G614" s="20"/>
      <c r="H614" s="20"/>
    </row>
    <row r="615" spans="1:8" x14ac:dyDescent="0.25">
      <c r="A615" s="18" t="s">
        <v>3419</v>
      </c>
      <c r="B615" s="18" t="s">
        <v>174</v>
      </c>
      <c r="C615" s="18" t="s">
        <v>3388</v>
      </c>
      <c r="D615" s="19" t="s">
        <v>3384</v>
      </c>
      <c r="E615" s="19" t="s">
        <v>3385</v>
      </c>
      <c r="F615" s="20"/>
      <c r="G615" s="20"/>
      <c r="H615" s="20"/>
    </row>
    <row r="616" spans="1:8" x14ac:dyDescent="0.25">
      <c r="A616" s="18" t="s">
        <v>3418</v>
      </c>
      <c r="B616" s="18" t="s">
        <v>174</v>
      </c>
      <c r="C616" s="18" t="s">
        <v>3411</v>
      </c>
      <c r="D616" s="19" t="s">
        <v>3407</v>
      </c>
      <c r="E616" s="19" t="s">
        <v>3408</v>
      </c>
      <c r="F616" s="20"/>
      <c r="G616" s="20"/>
      <c r="H616" s="20"/>
    </row>
    <row r="617" spans="1:8" x14ac:dyDescent="0.25">
      <c r="A617" s="18" t="s">
        <v>3417</v>
      </c>
      <c r="B617" s="18" t="s">
        <v>174</v>
      </c>
      <c r="C617" s="18" t="s">
        <v>3403</v>
      </c>
      <c r="D617" s="19" t="s">
        <v>3399</v>
      </c>
      <c r="E617" s="19" t="s">
        <v>3400</v>
      </c>
      <c r="F617" s="20"/>
      <c r="G617" s="20"/>
      <c r="H617" s="20"/>
    </row>
    <row r="618" spans="1:8" x14ac:dyDescent="0.25">
      <c r="A618" s="18" t="s">
        <v>3414</v>
      </c>
      <c r="B618" s="18" t="s">
        <v>3415</v>
      </c>
      <c r="C618" s="18" t="s">
        <v>3416</v>
      </c>
      <c r="D618" s="19" t="s">
        <v>3412</v>
      </c>
      <c r="E618" s="19" t="s">
        <v>3413</v>
      </c>
      <c r="F618" s="20"/>
      <c r="G618" s="20"/>
      <c r="H618" s="20"/>
    </row>
    <row r="619" spans="1:8" x14ac:dyDescent="0.25">
      <c r="A619" s="18" t="s">
        <v>3409</v>
      </c>
      <c r="B619" s="18" t="s">
        <v>3410</v>
      </c>
      <c r="C619" s="18" t="s">
        <v>3411</v>
      </c>
      <c r="D619" s="19" t="s">
        <v>3407</v>
      </c>
      <c r="E619" s="19" t="s">
        <v>3408</v>
      </c>
      <c r="F619" s="20"/>
      <c r="G619" s="20"/>
      <c r="H619" s="20"/>
    </row>
    <row r="620" spans="1:8" x14ac:dyDescent="0.25">
      <c r="A620" s="18" t="s">
        <v>3396</v>
      </c>
      <c r="B620" s="18" t="s">
        <v>174</v>
      </c>
      <c r="C620" s="18" t="s">
        <v>3377</v>
      </c>
      <c r="D620" s="19" t="s">
        <v>3374</v>
      </c>
      <c r="E620" s="19">
        <v>0</v>
      </c>
      <c r="F620" s="20"/>
      <c r="G620" s="20"/>
      <c r="H620" s="20"/>
    </row>
    <row r="621" spans="1:8" x14ac:dyDescent="0.25">
      <c r="A621" s="18" t="s">
        <v>3245</v>
      </c>
      <c r="B621" s="18" t="s">
        <v>174</v>
      </c>
      <c r="C621" s="18" t="s">
        <v>3100</v>
      </c>
      <c r="D621" s="19" t="s">
        <v>3096</v>
      </c>
      <c r="E621" s="19" t="s">
        <v>3097</v>
      </c>
      <c r="F621" s="20"/>
      <c r="G621" s="20"/>
      <c r="H621" s="20"/>
    </row>
    <row r="622" spans="1:8" x14ac:dyDescent="0.25">
      <c r="A622" s="18" t="s">
        <v>3404</v>
      </c>
      <c r="B622" s="18" t="s">
        <v>3405</v>
      </c>
      <c r="C622" s="18" t="s">
        <v>3406</v>
      </c>
      <c r="D622" s="19" t="s">
        <v>1711</v>
      </c>
      <c r="E622" s="19" t="s">
        <v>189</v>
      </c>
      <c r="F622" s="20"/>
      <c r="G622" s="20"/>
      <c r="H622" s="20"/>
    </row>
    <row r="623" spans="1:8" x14ac:dyDescent="0.25">
      <c r="A623" s="18" t="s">
        <v>3401</v>
      </c>
      <c r="B623" s="18" t="s">
        <v>3402</v>
      </c>
      <c r="C623" s="18" t="s">
        <v>3403</v>
      </c>
      <c r="D623" s="19" t="s">
        <v>3399</v>
      </c>
      <c r="E623" s="19" t="s">
        <v>3400</v>
      </c>
      <c r="F623" s="20"/>
      <c r="G623" s="20"/>
      <c r="H623" s="20"/>
    </row>
    <row r="624" spans="1:8" x14ac:dyDescent="0.25">
      <c r="A624" s="18" t="s">
        <v>3398</v>
      </c>
      <c r="B624" s="18" t="s">
        <v>3275</v>
      </c>
      <c r="C624" s="18" t="s">
        <v>3276</v>
      </c>
      <c r="D624" s="19" t="s">
        <v>3273</v>
      </c>
      <c r="E624" s="19">
        <v>0</v>
      </c>
      <c r="F624" s="20"/>
      <c r="G624" s="20"/>
      <c r="H624" s="20"/>
    </row>
    <row r="625" spans="1:8" x14ac:dyDescent="0.25">
      <c r="A625" s="18" t="s">
        <v>3396</v>
      </c>
      <c r="B625" s="18" t="s">
        <v>174</v>
      </c>
      <c r="C625" s="18" t="s">
        <v>3377</v>
      </c>
      <c r="D625" s="19" t="s">
        <v>3374</v>
      </c>
      <c r="E625" s="19">
        <v>0</v>
      </c>
      <c r="F625" s="20"/>
      <c r="G625" s="20"/>
      <c r="H625" s="20"/>
    </row>
    <row r="626" spans="1:8" x14ac:dyDescent="0.25">
      <c r="A626" s="18" t="s">
        <v>3257</v>
      </c>
      <c r="B626" s="18" t="s">
        <v>174</v>
      </c>
      <c r="C626" s="18" t="s">
        <v>3160</v>
      </c>
      <c r="D626" s="19" t="s">
        <v>793</v>
      </c>
      <c r="E626" s="19" t="s">
        <v>3157</v>
      </c>
      <c r="F626" s="20"/>
      <c r="G626" s="20"/>
      <c r="H626" s="20"/>
    </row>
    <row r="627" spans="1:8" x14ac:dyDescent="0.25">
      <c r="A627" s="18" t="s">
        <v>3395</v>
      </c>
      <c r="B627" s="18" t="s">
        <v>174</v>
      </c>
      <c r="C627" s="18" t="s">
        <v>3300</v>
      </c>
      <c r="D627" s="19" t="s">
        <v>3298</v>
      </c>
      <c r="E627" s="19">
        <v>0</v>
      </c>
      <c r="F627" s="20"/>
      <c r="G627" s="20"/>
      <c r="H627" s="20"/>
    </row>
    <row r="628" spans="1:8" x14ac:dyDescent="0.25">
      <c r="A628" s="18" t="s">
        <v>3394</v>
      </c>
      <c r="B628" s="18" t="s">
        <v>3099</v>
      </c>
      <c r="C628" s="18" t="s">
        <v>3100</v>
      </c>
      <c r="D628" s="19" t="s">
        <v>3096</v>
      </c>
      <c r="E628" s="19" t="s">
        <v>3097</v>
      </c>
      <c r="F628" s="20"/>
      <c r="G628" s="20"/>
      <c r="H628" s="20"/>
    </row>
    <row r="629" spans="1:8" x14ac:dyDescent="0.25">
      <c r="A629" s="18" t="s">
        <v>3390</v>
      </c>
      <c r="B629" s="18" t="s">
        <v>3391</v>
      </c>
      <c r="C629" s="18" t="s">
        <v>3392</v>
      </c>
      <c r="D629" s="19" t="s">
        <v>2319</v>
      </c>
      <c r="E629" s="19" t="s">
        <v>3389</v>
      </c>
      <c r="F629" s="20"/>
      <c r="G629" s="20"/>
      <c r="H629" s="20"/>
    </row>
    <row r="630" spans="1:8" x14ac:dyDescent="0.25">
      <c r="A630" s="18" t="s">
        <v>3386</v>
      </c>
      <c r="B630" s="18" t="s">
        <v>3387</v>
      </c>
      <c r="C630" s="18" t="s">
        <v>3388</v>
      </c>
      <c r="D630" s="19" t="s">
        <v>3384</v>
      </c>
      <c r="E630" s="19" t="s">
        <v>3385</v>
      </c>
      <c r="F630" s="20"/>
      <c r="G630" s="20"/>
      <c r="H630" s="20"/>
    </row>
    <row r="631" spans="1:8" x14ac:dyDescent="0.25">
      <c r="A631" s="18" t="s">
        <v>3239</v>
      </c>
      <c r="B631" s="18" t="s">
        <v>174</v>
      </c>
      <c r="C631" s="18" t="s">
        <v>3237</v>
      </c>
      <c r="D631" s="19" t="s">
        <v>296</v>
      </c>
      <c r="E631" s="19" t="s">
        <v>3234</v>
      </c>
      <c r="F631" s="20"/>
      <c r="G631" s="20"/>
      <c r="H631" s="20"/>
    </row>
    <row r="632" spans="1:8" x14ac:dyDescent="0.25">
      <c r="A632" s="18" t="s">
        <v>3240</v>
      </c>
      <c r="B632" s="18" t="s">
        <v>174</v>
      </c>
      <c r="C632" s="18" t="s">
        <v>3237</v>
      </c>
      <c r="D632" s="19" t="s">
        <v>296</v>
      </c>
      <c r="E632" s="19" t="s">
        <v>3234</v>
      </c>
      <c r="F632" s="20"/>
      <c r="G632" s="20"/>
      <c r="H632" s="20"/>
    </row>
    <row r="633" spans="1:8" x14ac:dyDescent="0.25">
      <c r="A633" s="18" t="s">
        <v>3240</v>
      </c>
      <c r="B633" s="18" t="s">
        <v>174</v>
      </c>
      <c r="C633" s="18" t="s">
        <v>3237</v>
      </c>
      <c r="D633" s="19" t="s">
        <v>296</v>
      </c>
      <c r="E633" s="19" t="s">
        <v>3234</v>
      </c>
      <c r="F633" s="20"/>
      <c r="G633" s="20"/>
      <c r="H633" s="20"/>
    </row>
    <row r="634" spans="1:8" x14ac:dyDescent="0.25">
      <c r="A634" s="18" t="s">
        <v>3238</v>
      </c>
      <c r="B634" s="18" t="s">
        <v>174</v>
      </c>
      <c r="C634" s="18" t="s">
        <v>3237</v>
      </c>
      <c r="D634" s="19" t="s">
        <v>296</v>
      </c>
      <c r="E634" s="19" t="s">
        <v>3234</v>
      </c>
      <c r="F634" s="20"/>
      <c r="G634" s="20"/>
      <c r="H634" s="20"/>
    </row>
    <row r="635" spans="1:8" x14ac:dyDescent="0.25">
      <c r="A635" s="18" t="s">
        <v>3379</v>
      </c>
      <c r="B635" s="18" t="s">
        <v>3382</v>
      </c>
      <c r="C635" s="18" t="s">
        <v>3383</v>
      </c>
      <c r="D635" s="19" t="s">
        <v>3380</v>
      </c>
      <c r="E635" s="19" t="s">
        <v>3381</v>
      </c>
      <c r="F635" s="20"/>
      <c r="G635" s="20"/>
      <c r="H635" s="20"/>
    </row>
    <row r="636" spans="1:8" x14ac:dyDescent="0.25">
      <c r="A636" s="18" t="s">
        <v>3196</v>
      </c>
      <c r="B636" s="18" t="s">
        <v>174</v>
      </c>
      <c r="C636" s="18" t="s">
        <v>3200</v>
      </c>
      <c r="D636" s="19" t="s">
        <v>3197</v>
      </c>
      <c r="E636" s="19" t="s">
        <v>3198</v>
      </c>
      <c r="F636" s="20"/>
      <c r="G636" s="20"/>
      <c r="H636" s="20"/>
    </row>
    <row r="637" spans="1:8" x14ac:dyDescent="0.25">
      <c r="A637" s="18" t="s">
        <v>3378</v>
      </c>
      <c r="B637" s="18" t="s">
        <v>3207</v>
      </c>
      <c r="C637" s="18" t="s">
        <v>3208</v>
      </c>
      <c r="D637" s="19" t="s">
        <v>3205</v>
      </c>
      <c r="E637" s="19" t="s">
        <v>3206</v>
      </c>
      <c r="F637" s="20"/>
      <c r="G637" s="20"/>
      <c r="H637" s="20"/>
    </row>
    <row r="638" spans="1:8" x14ac:dyDescent="0.25">
      <c r="A638" s="18" t="s">
        <v>3375</v>
      </c>
      <c r="B638" s="18" t="s">
        <v>3376</v>
      </c>
      <c r="C638" s="18" t="s">
        <v>3377</v>
      </c>
      <c r="D638" s="19" t="s">
        <v>3374</v>
      </c>
      <c r="E638" s="19">
        <v>0</v>
      </c>
      <c r="F638" s="20"/>
      <c r="G638" s="20"/>
      <c r="H638" s="20"/>
    </row>
    <row r="639" spans="1:8" x14ac:dyDescent="0.25">
      <c r="A639" s="18" t="s">
        <v>3371</v>
      </c>
      <c r="B639" s="18" t="s">
        <v>3372</v>
      </c>
      <c r="C639" s="18" t="s">
        <v>3373</v>
      </c>
      <c r="D639" s="19" t="s">
        <v>3370</v>
      </c>
      <c r="E639" s="19">
        <v>0</v>
      </c>
      <c r="F639" s="20"/>
      <c r="G639" s="20"/>
      <c r="H639" s="20"/>
    </row>
    <row r="640" spans="1:8" x14ac:dyDescent="0.25">
      <c r="A640" s="18" t="s">
        <v>3371</v>
      </c>
      <c r="B640" s="18" t="s">
        <v>3372</v>
      </c>
      <c r="C640" s="18" t="s">
        <v>3373</v>
      </c>
      <c r="D640" s="19" t="s">
        <v>3370</v>
      </c>
      <c r="E640" s="19">
        <v>0</v>
      </c>
      <c r="F640" s="20"/>
      <c r="G640" s="20"/>
      <c r="H640" s="20"/>
    </row>
    <row r="641" spans="1:8" x14ac:dyDescent="0.25">
      <c r="A641" s="18" t="s">
        <v>3274</v>
      </c>
      <c r="B641" s="18" t="s">
        <v>3275</v>
      </c>
      <c r="C641" s="18" t="s">
        <v>3276</v>
      </c>
      <c r="D641" s="19" t="s">
        <v>3273</v>
      </c>
      <c r="E641" s="19">
        <v>0</v>
      </c>
      <c r="F641" s="20"/>
      <c r="G641" s="20"/>
      <c r="H641" s="20"/>
    </row>
    <row r="642" spans="1:8" x14ac:dyDescent="0.25">
      <c r="A642" s="18" t="s">
        <v>3274</v>
      </c>
      <c r="B642" s="18" t="s">
        <v>3275</v>
      </c>
      <c r="C642" s="18" t="s">
        <v>3276</v>
      </c>
      <c r="D642" s="19" t="s">
        <v>3273</v>
      </c>
      <c r="E642" s="19">
        <v>0</v>
      </c>
      <c r="F642" s="20"/>
      <c r="G642" s="20"/>
      <c r="H642" s="20"/>
    </row>
    <row r="643" spans="1:8" x14ac:dyDescent="0.25">
      <c r="A643" s="18" t="s">
        <v>3274</v>
      </c>
      <c r="B643" s="18" t="s">
        <v>3275</v>
      </c>
      <c r="C643" s="18" t="s">
        <v>3276</v>
      </c>
      <c r="D643" s="19" t="s">
        <v>3273</v>
      </c>
      <c r="E643" s="19">
        <v>0</v>
      </c>
      <c r="F643" s="20"/>
      <c r="G643" s="20"/>
      <c r="H643" s="20"/>
    </row>
    <row r="644" spans="1:8" x14ac:dyDescent="0.25">
      <c r="A644" s="18" t="s">
        <v>3320</v>
      </c>
      <c r="B644" s="18" t="s">
        <v>174</v>
      </c>
      <c r="C644" s="18" t="s">
        <v>3208</v>
      </c>
      <c r="D644" s="19" t="s">
        <v>3205</v>
      </c>
      <c r="E644" s="19" t="s">
        <v>3206</v>
      </c>
      <c r="F644" s="20"/>
      <c r="G644" s="20"/>
      <c r="H644" s="20"/>
    </row>
    <row r="645" spans="1:8" x14ac:dyDescent="0.25">
      <c r="A645" s="18" t="s">
        <v>3367</v>
      </c>
      <c r="B645" s="18" t="s">
        <v>3368</v>
      </c>
      <c r="C645" s="18" t="s">
        <v>3369</v>
      </c>
      <c r="D645" s="19" t="s">
        <v>3365</v>
      </c>
      <c r="E645" s="19" t="s">
        <v>3366</v>
      </c>
      <c r="F645" s="20"/>
      <c r="G645" s="20"/>
      <c r="H645" s="20"/>
    </row>
    <row r="646" spans="1:8" x14ac:dyDescent="0.25">
      <c r="A646" s="18" t="s">
        <v>3364</v>
      </c>
      <c r="B646" s="18" t="s">
        <v>2199</v>
      </c>
      <c r="C646" s="18" t="s">
        <v>2200</v>
      </c>
      <c r="D646" s="19" t="s">
        <v>2197</v>
      </c>
      <c r="E646" s="19" t="s">
        <v>2198</v>
      </c>
      <c r="F646" s="20"/>
      <c r="G646" s="20"/>
      <c r="H646" s="20"/>
    </row>
    <row r="647" spans="1:8" x14ac:dyDescent="0.25">
      <c r="A647" s="18" t="s">
        <v>3098</v>
      </c>
      <c r="B647" s="18" t="s">
        <v>174</v>
      </c>
      <c r="C647" s="18" t="s">
        <v>3100</v>
      </c>
      <c r="D647" s="19" t="s">
        <v>3096</v>
      </c>
      <c r="E647" s="19" t="s">
        <v>3097</v>
      </c>
      <c r="F647" s="20"/>
      <c r="G647" s="20"/>
      <c r="H647" s="20"/>
    </row>
    <row r="648" spans="1:8" x14ac:dyDescent="0.25">
      <c r="A648" s="18" t="s">
        <v>3356</v>
      </c>
      <c r="B648" s="18" t="s">
        <v>174</v>
      </c>
      <c r="C648" s="18" t="s">
        <v>2399</v>
      </c>
      <c r="D648" s="19" t="s">
        <v>1285</v>
      </c>
      <c r="E648" s="19" t="s">
        <v>2723</v>
      </c>
      <c r="F648" s="20"/>
      <c r="G648" s="20"/>
      <c r="H648" s="20"/>
    </row>
    <row r="649" spans="1:8" x14ac:dyDescent="0.25">
      <c r="A649" s="18" t="s">
        <v>3363</v>
      </c>
      <c r="B649" s="18" t="s">
        <v>3361</v>
      </c>
      <c r="C649" s="18" t="s">
        <v>3362</v>
      </c>
      <c r="D649" s="19" t="s">
        <v>3359</v>
      </c>
      <c r="E649" s="19" t="s">
        <v>2405</v>
      </c>
      <c r="F649" s="20"/>
      <c r="G649" s="20"/>
      <c r="H649" s="20"/>
    </row>
    <row r="650" spans="1:8" x14ac:dyDescent="0.25">
      <c r="A650" s="18" t="s">
        <v>3360</v>
      </c>
      <c r="B650" s="18" t="s">
        <v>3361</v>
      </c>
      <c r="C650" s="18" t="s">
        <v>3362</v>
      </c>
      <c r="D650" s="19" t="s">
        <v>3359</v>
      </c>
      <c r="E650" s="19" t="s">
        <v>2405</v>
      </c>
      <c r="F650" s="20"/>
      <c r="G650" s="20"/>
      <c r="H650" s="20"/>
    </row>
    <row r="651" spans="1:8" x14ac:dyDescent="0.25">
      <c r="A651" s="18" t="s">
        <v>3358</v>
      </c>
      <c r="B651" s="18" t="s">
        <v>3180</v>
      </c>
      <c r="C651" s="18" t="s">
        <v>3181</v>
      </c>
      <c r="D651" s="19" t="s">
        <v>3177</v>
      </c>
      <c r="E651" s="19" t="s">
        <v>3178</v>
      </c>
      <c r="F651" s="20"/>
      <c r="G651" s="20"/>
      <c r="H651" s="20"/>
    </row>
    <row r="652" spans="1:8" x14ac:dyDescent="0.25">
      <c r="A652" s="18" t="s">
        <v>3358</v>
      </c>
      <c r="B652" s="18" t="s">
        <v>3180</v>
      </c>
      <c r="C652" s="18" t="s">
        <v>3181</v>
      </c>
      <c r="D652" s="19" t="s">
        <v>3177</v>
      </c>
      <c r="E652" s="19" t="s">
        <v>3178</v>
      </c>
      <c r="F652" s="20"/>
      <c r="G652" s="20"/>
      <c r="H652" s="20"/>
    </row>
    <row r="653" spans="1:8" x14ac:dyDescent="0.25">
      <c r="A653" s="18" t="s">
        <v>3357</v>
      </c>
      <c r="B653" s="18" t="s">
        <v>174</v>
      </c>
      <c r="C653" s="18" t="s">
        <v>3325</v>
      </c>
      <c r="D653" s="19" t="s">
        <v>3321</v>
      </c>
      <c r="E653" s="19" t="s">
        <v>3322</v>
      </c>
      <c r="F653" s="20"/>
      <c r="G653" s="20"/>
      <c r="H653" s="20"/>
    </row>
    <row r="654" spans="1:8" x14ac:dyDescent="0.25">
      <c r="A654" s="18" t="s">
        <v>3356</v>
      </c>
      <c r="B654" s="18" t="s">
        <v>2724</v>
      </c>
      <c r="C654" s="18" t="s">
        <v>2399</v>
      </c>
      <c r="D654" s="19" t="s">
        <v>1285</v>
      </c>
      <c r="E654" s="19" t="s">
        <v>2723</v>
      </c>
      <c r="F654" s="20"/>
      <c r="G654" s="20"/>
      <c r="H654" s="20"/>
    </row>
    <row r="655" spans="1:8" x14ac:dyDescent="0.25">
      <c r="A655" s="18" t="s">
        <v>3356</v>
      </c>
      <c r="B655" s="18" t="s">
        <v>2724</v>
      </c>
      <c r="C655" s="18" t="s">
        <v>2399</v>
      </c>
      <c r="D655" s="19" t="s">
        <v>1285</v>
      </c>
      <c r="E655" s="19" t="s">
        <v>2723</v>
      </c>
      <c r="F655" s="20"/>
      <c r="G655" s="20"/>
      <c r="H655" s="20"/>
    </row>
    <row r="656" spans="1:8" x14ac:dyDescent="0.25">
      <c r="A656" s="18" t="s">
        <v>3355</v>
      </c>
      <c r="B656" s="18" t="s">
        <v>174</v>
      </c>
      <c r="C656" s="18" t="s">
        <v>2399</v>
      </c>
      <c r="D656" s="19" t="s">
        <v>1285</v>
      </c>
      <c r="E656" s="19" t="s">
        <v>2723</v>
      </c>
      <c r="F656" s="20"/>
      <c r="G656" s="20"/>
      <c r="H656" s="20"/>
    </row>
    <row r="657" spans="1:8" x14ac:dyDescent="0.25">
      <c r="A657" s="18" t="s">
        <v>3131</v>
      </c>
      <c r="B657" s="18" t="s">
        <v>174</v>
      </c>
      <c r="C657" s="18" t="s">
        <v>2399</v>
      </c>
      <c r="D657" s="19" t="s">
        <v>1285</v>
      </c>
      <c r="E657" s="19" t="s">
        <v>2723</v>
      </c>
      <c r="F657" s="20"/>
      <c r="G657" s="20"/>
      <c r="H657" s="20"/>
    </row>
    <row r="658" spans="1:8" x14ac:dyDescent="0.25">
      <c r="A658" s="18" t="s">
        <v>3354</v>
      </c>
      <c r="B658" s="18" t="s">
        <v>174</v>
      </c>
      <c r="C658" s="18" t="s">
        <v>2399</v>
      </c>
      <c r="D658" s="19" t="s">
        <v>1285</v>
      </c>
      <c r="E658" s="19" t="s">
        <v>2723</v>
      </c>
      <c r="F658" s="20"/>
      <c r="G658" s="20"/>
      <c r="H658" s="20"/>
    </row>
    <row r="659" spans="1:8" x14ac:dyDescent="0.25">
      <c r="A659" s="18" t="s">
        <v>3353</v>
      </c>
      <c r="B659" s="18" t="s">
        <v>3350</v>
      </c>
      <c r="C659" s="18" t="s">
        <v>3351</v>
      </c>
      <c r="D659" s="19" t="s">
        <v>745</v>
      </c>
      <c r="E659" s="19" t="s">
        <v>3349</v>
      </c>
      <c r="F659" s="20"/>
      <c r="G659" s="20"/>
      <c r="H659" s="20"/>
    </row>
    <row r="660" spans="1:8" x14ac:dyDescent="0.25">
      <c r="A660" s="18" t="s">
        <v>3352</v>
      </c>
      <c r="B660" s="18" t="s">
        <v>1841</v>
      </c>
      <c r="C660" s="18" t="s">
        <v>1842</v>
      </c>
      <c r="D660" s="19" t="s">
        <v>712</v>
      </c>
      <c r="E660" s="19" t="s">
        <v>1840</v>
      </c>
      <c r="F660" s="20"/>
      <c r="G660" s="20"/>
      <c r="H660" s="20"/>
    </row>
    <row r="661" spans="1:8" x14ac:dyDescent="0.25">
      <c r="A661" s="18" t="s">
        <v>3348</v>
      </c>
      <c r="B661" s="18" t="s">
        <v>3350</v>
      </c>
      <c r="C661" s="18" t="s">
        <v>3351</v>
      </c>
      <c r="D661" s="19" t="s">
        <v>745</v>
      </c>
      <c r="E661" s="19" t="s">
        <v>3349</v>
      </c>
      <c r="F661" s="20"/>
      <c r="G661" s="20"/>
      <c r="H661" s="20"/>
    </row>
    <row r="662" spans="1:8" x14ac:dyDescent="0.25">
      <c r="A662" s="18" t="s">
        <v>3345</v>
      </c>
      <c r="B662" s="18" t="s">
        <v>3346</v>
      </c>
      <c r="C662" s="18" t="s">
        <v>3347</v>
      </c>
      <c r="D662" s="19" t="s">
        <v>1476</v>
      </c>
      <c r="E662" s="19">
        <v>0</v>
      </c>
      <c r="F662" s="20"/>
      <c r="G662" s="20"/>
      <c r="H662" s="20"/>
    </row>
    <row r="663" spans="1:8" x14ac:dyDescent="0.25">
      <c r="A663" s="18" t="s">
        <v>2917</v>
      </c>
      <c r="B663" s="18" t="s">
        <v>174</v>
      </c>
      <c r="C663" s="18" t="s">
        <v>2920</v>
      </c>
      <c r="D663" s="19" t="s">
        <v>1264</v>
      </c>
      <c r="E663" s="19" t="s">
        <v>2918</v>
      </c>
      <c r="F663" s="20"/>
      <c r="G663" s="20"/>
      <c r="H663" s="20"/>
    </row>
    <row r="664" spans="1:8" x14ac:dyDescent="0.25">
      <c r="A664" s="18" t="s">
        <v>2917</v>
      </c>
      <c r="B664" s="18" t="s">
        <v>174</v>
      </c>
      <c r="C664" s="18" t="s">
        <v>2920</v>
      </c>
      <c r="D664" s="19" t="s">
        <v>1264</v>
      </c>
      <c r="E664" s="19" t="s">
        <v>2918</v>
      </c>
      <c r="F664" s="20"/>
      <c r="G664" s="20"/>
      <c r="H664" s="20"/>
    </row>
    <row r="665" spans="1:8" x14ac:dyDescent="0.25">
      <c r="A665" s="18" t="s">
        <v>3344</v>
      </c>
      <c r="B665" s="18" t="s">
        <v>174</v>
      </c>
      <c r="C665" s="18" t="s">
        <v>2678</v>
      </c>
      <c r="D665" s="19" t="s">
        <v>2676</v>
      </c>
      <c r="E665" s="19" t="s">
        <v>799</v>
      </c>
      <c r="F665" s="20"/>
      <c r="G665" s="20"/>
      <c r="H665" s="20"/>
    </row>
    <row r="666" spans="1:8" x14ac:dyDescent="0.25">
      <c r="A666" s="18" t="s">
        <v>2768</v>
      </c>
      <c r="B666" s="18" t="s">
        <v>174</v>
      </c>
      <c r="C666" s="18" t="s">
        <v>2920</v>
      </c>
      <c r="D666" s="19" t="s">
        <v>1264</v>
      </c>
      <c r="E666" s="19" t="s">
        <v>2918</v>
      </c>
      <c r="F666" s="20"/>
      <c r="G666" s="20"/>
      <c r="H666" s="20"/>
    </row>
    <row r="667" spans="1:8" x14ac:dyDescent="0.25">
      <c r="A667" s="18" t="s">
        <v>2614</v>
      </c>
      <c r="B667" s="18" t="s">
        <v>174</v>
      </c>
      <c r="C667" s="18" t="s">
        <v>2508</v>
      </c>
      <c r="D667" s="19" t="s">
        <v>2506</v>
      </c>
      <c r="E667" s="19" t="s">
        <v>2450</v>
      </c>
      <c r="F667" s="20"/>
      <c r="G667" s="20"/>
      <c r="H667" s="20"/>
    </row>
    <row r="668" spans="1:8" x14ac:dyDescent="0.25">
      <c r="A668" s="18" t="s">
        <v>3341</v>
      </c>
      <c r="B668" s="18" t="s">
        <v>3342</v>
      </c>
      <c r="C668" s="18" t="s">
        <v>3343</v>
      </c>
      <c r="D668" s="19" t="s">
        <v>896</v>
      </c>
      <c r="E668" s="19">
        <v>0</v>
      </c>
      <c r="F668" s="20"/>
      <c r="G668" s="20"/>
      <c r="H668" s="20"/>
    </row>
    <row r="669" spans="1:8" x14ac:dyDescent="0.25">
      <c r="A669" s="18" t="s">
        <v>3340</v>
      </c>
      <c r="B669" s="18" t="s">
        <v>2724</v>
      </c>
      <c r="C669" s="18" t="s">
        <v>2399</v>
      </c>
      <c r="D669" s="19" t="s">
        <v>1285</v>
      </c>
      <c r="E669" s="19" t="s">
        <v>2723</v>
      </c>
      <c r="F669" s="20"/>
      <c r="G669" s="20"/>
      <c r="H669" s="20"/>
    </row>
    <row r="670" spans="1:8" x14ac:dyDescent="0.25">
      <c r="A670" s="18" t="s">
        <v>3129</v>
      </c>
      <c r="B670" s="18" t="s">
        <v>174</v>
      </c>
      <c r="C670" s="18" t="s">
        <v>3117</v>
      </c>
      <c r="D670" s="19" t="s">
        <v>3113</v>
      </c>
      <c r="E670" s="19" t="s">
        <v>3114</v>
      </c>
      <c r="F670" s="20"/>
      <c r="G670" s="20"/>
      <c r="H670" s="20"/>
    </row>
    <row r="671" spans="1:8" x14ac:dyDescent="0.25">
      <c r="A671" s="18" t="s">
        <v>2222</v>
      </c>
      <c r="B671" s="18" t="s">
        <v>174</v>
      </c>
      <c r="C671" s="18" t="s">
        <v>1793</v>
      </c>
      <c r="D671" s="19" t="s">
        <v>2210</v>
      </c>
      <c r="E671" s="19">
        <v>0</v>
      </c>
      <c r="F671" s="20"/>
      <c r="G671" s="20"/>
      <c r="H671" s="20"/>
    </row>
    <row r="672" spans="1:8" x14ac:dyDescent="0.25">
      <c r="A672" s="18" t="s">
        <v>3336</v>
      </c>
      <c r="B672" s="18" t="s">
        <v>3338</v>
      </c>
      <c r="C672" s="18" t="s">
        <v>3339</v>
      </c>
      <c r="D672" s="19" t="s">
        <v>3337</v>
      </c>
      <c r="E672" s="19">
        <v>0</v>
      </c>
      <c r="F672" s="20"/>
      <c r="G672" s="20"/>
      <c r="H672" s="20"/>
    </row>
    <row r="673" spans="1:8" x14ac:dyDescent="0.25">
      <c r="A673" s="18" t="s">
        <v>3331</v>
      </c>
      <c r="B673" s="18" t="s">
        <v>3334</v>
      </c>
      <c r="C673" s="18" t="s">
        <v>3335</v>
      </c>
      <c r="D673" s="19" t="s">
        <v>3332</v>
      </c>
      <c r="E673" s="19" t="s">
        <v>3333</v>
      </c>
      <c r="F673" s="20"/>
      <c r="G673" s="20"/>
      <c r="H673" s="20"/>
    </row>
    <row r="674" spans="1:8" x14ac:dyDescent="0.25">
      <c r="A674" s="18" t="s">
        <v>3330</v>
      </c>
      <c r="B674" s="18" t="s">
        <v>174</v>
      </c>
      <c r="C674" s="18" t="s">
        <v>2880</v>
      </c>
      <c r="D674" s="19" t="s">
        <v>2876</v>
      </c>
      <c r="E674" s="19" t="s">
        <v>2877</v>
      </c>
      <c r="F674" s="20"/>
      <c r="G674" s="20"/>
      <c r="H674" s="20"/>
    </row>
    <row r="675" spans="1:8" x14ac:dyDescent="0.25">
      <c r="A675" s="18" t="s">
        <v>3327</v>
      </c>
      <c r="B675" s="18" t="s">
        <v>3328</v>
      </c>
      <c r="C675" s="18" t="s">
        <v>3329</v>
      </c>
      <c r="D675" s="19" t="s">
        <v>3326</v>
      </c>
      <c r="E675" s="19">
        <v>0</v>
      </c>
      <c r="F675" s="20"/>
      <c r="G675" s="20"/>
      <c r="H675" s="20"/>
    </row>
    <row r="676" spans="1:8" x14ac:dyDescent="0.25">
      <c r="A676" s="18" t="s">
        <v>3323</v>
      </c>
      <c r="B676" s="18" t="s">
        <v>3324</v>
      </c>
      <c r="C676" s="18" t="s">
        <v>3325</v>
      </c>
      <c r="D676" s="19" t="s">
        <v>3321</v>
      </c>
      <c r="E676" s="19" t="s">
        <v>3322</v>
      </c>
      <c r="F676" s="20"/>
      <c r="G676" s="20"/>
      <c r="H676" s="20"/>
    </row>
    <row r="677" spans="1:8" x14ac:dyDescent="0.25">
      <c r="A677" s="18" t="s">
        <v>3274</v>
      </c>
      <c r="B677" s="18" t="s">
        <v>3275</v>
      </c>
      <c r="C677" s="18" t="s">
        <v>3276</v>
      </c>
      <c r="D677" s="19" t="s">
        <v>3273</v>
      </c>
      <c r="E677" s="19">
        <v>0</v>
      </c>
      <c r="F677" s="20"/>
      <c r="G677" s="20"/>
      <c r="H677" s="20"/>
    </row>
    <row r="678" spans="1:8" x14ac:dyDescent="0.25">
      <c r="A678" s="18" t="s">
        <v>3274</v>
      </c>
      <c r="B678" s="18" t="s">
        <v>3275</v>
      </c>
      <c r="C678" s="18" t="s">
        <v>3276</v>
      </c>
      <c r="D678" s="19" t="s">
        <v>3273</v>
      </c>
      <c r="E678" s="19">
        <v>0</v>
      </c>
      <c r="F678" s="20"/>
      <c r="G678" s="20"/>
      <c r="H678" s="20"/>
    </row>
    <row r="679" spans="1:8" x14ac:dyDescent="0.25">
      <c r="A679" s="18" t="s">
        <v>3319</v>
      </c>
      <c r="B679" s="18" t="s">
        <v>174</v>
      </c>
      <c r="C679" s="18" t="s">
        <v>1842</v>
      </c>
      <c r="D679" s="19" t="s">
        <v>712</v>
      </c>
      <c r="E679" s="19" t="s">
        <v>1840</v>
      </c>
      <c r="F679" s="20"/>
      <c r="G679" s="20"/>
      <c r="H679" s="20"/>
    </row>
    <row r="680" spans="1:8" x14ac:dyDescent="0.25">
      <c r="A680" s="18" t="s">
        <v>3315</v>
      </c>
      <c r="B680" s="18" t="s">
        <v>3317</v>
      </c>
      <c r="C680" s="18" t="s">
        <v>3318</v>
      </c>
      <c r="D680" s="19" t="s">
        <v>3316</v>
      </c>
      <c r="E680" s="19">
        <v>0</v>
      </c>
      <c r="F680" s="20"/>
      <c r="G680" s="20"/>
      <c r="H680" s="20"/>
    </row>
    <row r="681" spans="1:8" x14ac:dyDescent="0.25">
      <c r="A681" s="18" t="s">
        <v>3315</v>
      </c>
      <c r="B681" s="18" t="s">
        <v>3317</v>
      </c>
      <c r="C681" s="18" t="s">
        <v>3318</v>
      </c>
      <c r="D681" s="19" t="s">
        <v>3316</v>
      </c>
      <c r="E681" s="19">
        <v>0</v>
      </c>
      <c r="F681" s="20"/>
      <c r="G681" s="20"/>
      <c r="H681" s="20"/>
    </row>
    <row r="682" spans="1:8" x14ac:dyDescent="0.25">
      <c r="A682" s="18" t="s">
        <v>2910</v>
      </c>
      <c r="B682" s="18" t="s">
        <v>174</v>
      </c>
      <c r="C682" s="18" t="s">
        <v>2912</v>
      </c>
      <c r="D682" s="19" t="s">
        <v>1225</v>
      </c>
      <c r="E682" s="19">
        <v>0</v>
      </c>
      <c r="F682" s="20"/>
      <c r="G682" s="20"/>
      <c r="H682" s="20"/>
    </row>
    <row r="683" spans="1:8" x14ac:dyDescent="0.25">
      <c r="A683" s="18" t="s">
        <v>3311</v>
      </c>
      <c r="B683" s="18" t="s">
        <v>3312</v>
      </c>
      <c r="C683" s="18" t="s">
        <v>3313</v>
      </c>
      <c r="D683" s="19" t="s">
        <v>3310</v>
      </c>
      <c r="E683" s="19">
        <v>0</v>
      </c>
      <c r="F683" s="20"/>
      <c r="G683" s="20"/>
      <c r="H683" s="20"/>
    </row>
    <row r="684" spans="1:8" x14ac:dyDescent="0.25">
      <c r="A684" s="18" t="s">
        <v>3311</v>
      </c>
      <c r="B684" s="18" t="s">
        <v>3312</v>
      </c>
      <c r="C684" s="18" t="s">
        <v>3313</v>
      </c>
      <c r="D684" s="19" t="s">
        <v>3310</v>
      </c>
      <c r="E684" s="19">
        <v>0</v>
      </c>
      <c r="F684" s="20"/>
      <c r="G684" s="20"/>
      <c r="H684" s="20"/>
    </row>
    <row r="685" spans="1:8" x14ac:dyDescent="0.25">
      <c r="A685" s="18" t="s">
        <v>3307</v>
      </c>
      <c r="B685" s="18" t="s">
        <v>3308</v>
      </c>
      <c r="C685" s="18" t="s">
        <v>3309</v>
      </c>
      <c r="D685" s="19" t="s">
        <v>3306</v>
      </c>
      <c r="E685" s="19">
        <v>0</v>
      </c>
      <c r="F685" s="20"/>
      <c r="G685" s="20"/>
      <c r="H685" s="20"/>
    </row>
    <row r="686" spans="1:8" x14ac:dyDescent="0.25">
      <c r="A686" s="18" t="s">
        <v>2942</v>
      </c>
      <c r="B686" s="18" t="s">
        <v>174</v>
      </c>
      <c r="C686" s="18" t="s">
        <v>2945</v>
      </c>
      <c r="D686" s="19" t="s">
        <v>2943</v>
      </c>
      <c r="E686" s="19" t="s">
        <v>724</v>
      </c>
      <c r="F686" s="20"/>
      <c r="G686" s="20"/>
      <c r="H686" s="20"/>
    </row>
    <row r="687" spans="1:8" x14ac:dyDescent="0.25">
      <c r="A687" s="18" t="s">
        <v>3305</v>
      </c>
      <c r="B687" s="18" t="s">
        <v>174</v>
      </c>
      <c r="C687" s="18" t="s">
        <v>2618</v>
      </c>
      <c r="D687" s="19" t="s">
        <v>2615</v>
      </c>
      <c r="E687" s="19">
        <v>0</v>
      </c>
      <c r="F687" s="20"/>
      <c r="G687" s="20"/>
      <c r="H687" s="20"/>
    </row>
    <row r="688" spans="1:8" x14ac:dyDescent="0.25">
      <c r="A688" s="18" t="s">
        <v>2028</v>
      </c>
      <c r="B688" s="18" t="s">
        <v>174</v>
      </c>
      <c r="C688" s="18" t="s">
        <v>2057</v>
      </c>
      <c r="D688" s="19" t="s">
        <v>2055</v>
      </c>
      <c r="E688" s="19">
        <v>0</v>
      </c>
      <c r="F688" s="20"/>
      <c r="G688" s="20"/>
      <c r="H688" s="20"/>
    </row>
    <row r="689" spans="1:8" x14ac:dyDescent="0.25">
      <c r="A689" s="18" t="s">
        <v>2028</v>
      </c>
      <c r="B689" s="18" t="s">
        <v>174</v>
      </c>
      <c r="C689" s="18" t="s">
        <v>2057</v>
      </c>
      <c r="D689" s="19" t="s">
        <v>2055</v>
      </c>
      <c r="E689" s="19">
        <v>0</v>
      </c>
      <c r="F689" s="20"/>
      <c r="G689" s="20"/>
      <c r="H689" s="20"/>
    </row>
    <row r="690" spans="1:8" x14ac:dyDescent="0.25">
      <c r="A690" s="18" t="s">
        <v>3301</v>
      </c>
      <c r="B690" s="18" t="s">
        <v>3303</v>
      </c>
      <c r="C690" s="18" t="s">
        <v>3304</v>
      </c>
      <c r="D690" s="19" t="s">
        <v>3302</v>
      </c>
      <c r="E690" s="19">
        <v>0</v>
      </c>
      <c r="F690" s="20"/>
      <c r="G690" s="20"/>
      <c r="H690" s="20"/>
    </row>
    <row r="691" spans="1:8" x14ac:dyDescent="0.25">
      <c r="A691" s="18" t="s">
        <v>3297</v>
      </c>
      <c r="B691" s="18" t="s">
        <v>3299</v>
      </c>
      <c r="C691" s="18" t="s">
        <v>3300</v>
      </c>
      <c r="D691" s="19" t="s">
        <v>3298</v>
      </c>
      <c r="E691" s="19">
        <v>0</v>
      </c>
      <c r="F691" s="20"/>
      <c r="G691" s="20"/>
      <c r="H691" s="20"/>
    </row>
    <row r="692" spans="1:8" x14ac:dyDescent="0.25">
      <c r="A692" s="18" t="s">
        <v>3089</v>
      </c>
      <c r="B692" s="18" t="s">
        <v>174</v>
      </c>
      <c r="C692" s="18" t="s">
        <v>3091</v>
      </c>
      <c r="D692" s="19" t="s">
        <v>3087</v>
      </c>
      <c r="E692" s="19" t="s">
        <v>3088</v>
      </c>
      <c r="F692" s="20"/>
      <c r="G692" s="20"/>
      <c r="H692" s="20"/>
    </row>
    <row r="693" spans="1:8" x14ac:dyDescent="0.25">
      <c r="A693" s="18" t="s">
        <v>2376</v>
      </c>
      <c r="B693" s="18" t="s">
        <v>174</v>
      </c>
      <c r="C693" s="18" t="s">
        <v>3261</v>
      </c>
      <c r="D693" s="19" t="s">
        <v>3259</v>
      </c>
      <c r="E693" s="19">
        <v>0</v>
      </c>
      <c r="F693" s="20"/>
      <c r="G693" s="20"/>
      <c r="H693" s="20"/>
    </row>
    <row r="694" spans="1:8" x14ac:dyDescent="0.25">
      <c r="A694" s="18" t="s">
        <v>3230</v>
      </c>
      <c r="B694" s="18" t="s">
        <v>174</v>
      </c>
      <c r="C694" s="18" t="s">
        <v>3233</v>
      </c>
      <c r="D694" s="19" t="s">
        <v>3231</v>
      </c>
      <c r="E694" s="19">
        <v>0</v>
      </c>
      <c r="F694" s="20"/>
      <c r="G694" s="20"/>
      <c r="H694" s="20"/>
    </row>
    <row r="695" spans="1:8" x14ac:dyDescent="0.25">
      <c r="A695" s="18" t="s">
        <v>2380</v>
      </c>
      <c r="B695" s="18" t="s">
        <v>174</v>
      </c>
      <c r="C695" s="18" t="s">
        <v>2530</v>
      </c>
      <c r="D695" s="19" t="s">
        <v>2528</v>
      </c>
      <c r="E695" s="19">
        <v>0</v>
      </c>
      <c r="F695" s="20"/>
      <c r="G695" s="20"/>
      <c r="H695" s="20"/>
    </row>
    <row r="696" spans="1:8" x14ac:dyDescent="0.25">
      <c r="A696" s="18" t="s">
        <v>2526</v>
      </c>
      <c r="B696" s="18" t="s">
        <v>174</v>
      </c>
      <c r="C696" s="18" t="s">
        <v>2530</v>
      </c>
      <c r="D696" s="19" t="s">
        <v>2528</v>
      </c>
      <c r="E696" s="19">
        <v>0</v>
      </c>
      <c r="F696" s="20"/>
      <c r="G696" s="20"/>
      <c r="H696" s="20"/>
    </row>
    <row r="697" spans="1:8" x14ac:dyDescent="0.25">
      <c r="A697" s="18" t="s">
        <v>2607</v>
      </c>
      <c r="B697" s="18" t="s">
        <v>174</v>
      </c>
      <c r="C697" s="18" t="s">
        <v>2530</v>
      </c>
      <c r="D697" s="19" t="s">
        <v>2528</v>
      </c>
      <c r="E697" s="19">
        <v>0</v>
      </c>
      <c r="F697" s="20"/>
      <c r="G697" s="20"/>
      <c r="H697" s="20"/>
    </row>
    <row r="698" spans="1:8" x14ac:dyDescent="0.25">
      <c r="A698" s="18" t="s">
        <v>95</v>
      </c>
      <c r="B698" s="18" t="s">
        <v>174</v>
      </c>
      <c r="C698" s="18" t="s">
        <v>3255</v>
      </c>
      <c r="D698" s="19" t="s">
        <v>1213</v>
      </c>
      <c r="E698" s="19">
        <v>0</v>
      </c>
      <c r="F698" s="20"/>
      <c r="G698" s="20"/>
      <c r="H698" s="20"/>
    </row>
    <row r="699" spans="1:8" x14ac:dyDescent="0.25">
      <c r="A699" s="18" t="s">
        <v>1968</v>
      </c>
      <c r="B699" s="18" t="s">
        <v>174</v>
      </c>
      <c r="C699" s="18" t="s">
        <v>1974</v>
      </c>
      <c r="D699" s="19" t="s">
        <v>1971</v>
      </c>
      <c r="E699" s="19" t="s">
        <v>1972</v>
      </c>
      <c r="F699" s="20"/>
      <c r="G699" s="20"/>
      <c r="H699" s="20"/>
    </row>
    <row r="700" spans="1:8" x14ac:dyDescent="0.25">
      <c r="A700" s="18" t="s">
        <v>2017</v>
      </c>
      <c r="B700" s="18" t="s">
        <v>174</v>
      </c>
      <c r="C700" s="18" t="s">
        <v>2021</v>
      </c>
      <c r="D700" s="19" t="s">
        <v>2019</v>
      </c>
      <c r="E700" s="19">
        <v>0</v>
      </c>
      <c r="F700" s="20"/>
      <c r="G700" s="20"/>
      <c r="H700" s="20"/>
    </row>
    <row r="701" spans="1:8" x14ac:dyDescent="0.25">
      <c r="A701" s="18" t="s">
        <v>1997</v>
      </c>
      <c r="B701" s="18" t="s">
        <v>174</v>
      </c>
      <c r="C701" s="18" t="s">
        <v>2004</v>
      </c>
      <c r="D701" s="19" t="s">
        <v>2001</v>
      </c>
      <c r="E701" s="19" t="s">
        <v>2002</v>
      </c>
      <c r="F701" s="20"/>
      <c r="G701" s="20"/>
      <c r="H701" s="20"/>
    </row>
    <row r="702" spans="1:8" x14ac:dyDescent="0.25">
      <c r="A702" s="18" t="s">
        <v>3294</v>
      </c>
      <c r="B702" s="18" t="s">
        <v>3295</v>
      </c>
      <c r="C702" s="18" t="s">
        <v>3296</v>
      </c>
      <c r="D702" s="19" t="s">
        <v>3293</v>
      </c>
      <c r="E702" s="19">
        <v>0</v>
      </c>
      <c r="F702" s="20"/>
      <c r="G702" s="20"/>
      <c r="H702" s="20"/>
    </row>
    <row r="703" spans="1:8" x14ac:dyDescent="0.25">
      <c r="A703" s="18" t="s">
        <v>3290</v>
      </c>
      <c r="B703" s="18" t="s">
        <v>3291</v>
      </c>
      <c r="C703" s="18" t="s">
        <v>3292</v>
      </c>
      <c r="D703" s="19" t="s">
        <v>3289</v>
      </c>
      <c r="E703" s="19">
        <v>0</v>
      </c>
      <c r="F703" s="20"/>
      <c r="G703" s="20"/>
      <c r="H703" s="20"/>
    </row>
    <row r="704" spans="1:8" x14ac:dyDescent="0.25">
      <c r="A704" s="18" t="s">
        <v>3286</v>
      </c>
      <c r="B704" s="18" t="s">
        <v>3287</v>
      </c>
      <c r="C704" s="18" t="s">
        <v>3288</v>
      </c>
      <c r="D704" s="19" t="s">
        <v>1208</v>
      </c>
      <c r="E704" s="19">
        <v>0</v>
      </c>
      <c r="F704" s="20"/>
      <c r="G704" s="20"/>
      <c r="H704" s="20"/>
    </row>
    <row r="705" spans="1:8" x14ac:dyDescent="0.25">
      <c r="A705" s="18" t="s">
        <v>3283</v>
      </c>
      <c r="B705" s="18" t="s">
        <v>3284</v>
      </c>
      <c r="C705" s="18" t="s">
        <v>3285</v>
      </c>
      <c r="D705" s="19" t="s">
        <v>3281</v>
      </c>
      <c r="E705" s="19" t="s">
        <v>3282</v>
      </c>
      <c r="F705" s="20"/>
      <c r="G705" s="20"/>
      <c r="H705" s="20"/>
    </row>
    <row r="706" spans="1:8" x14ac:dyDescent="0.25">
      <c r="A706" s="18" t="s">
        <v>3278</v>
      </c>
      <c r="B706" s="18" t="s">
        <v>3279</v>
      </c>
      <c r="C706" s="18" t="s">
        <v>3280</v>
      </c>
      <c r="D706" s="19" t="s">
        <v>3277</v>
      </c>
      <c r="E706" s="19">
        <v>0</v>
      </c>
      <c r="F706" s="20"/>
      <c r="G706" s="20"/>
      <c r="H706" s="20"/>
    </row>
    <row r="707" spans="1:8" x14ac:dyDescent="0.25">
      <c r="A707" s="18" t="s">
        <v>3274</v>
      </c>
      <c r="B707" s="18" t="s">
        <v>3275</v>
      </c>
      <c r="C707" s="18" t="s">
        <v>3276</v>
      </c>
      <c r="D707" s="19" t="s">
        <v>3273</v>
      </c>
      <c r="E707" s="19">
        <v>0</v>
      </c>
      <c r="F707" s="20"/>
      <c r="G707" s="20"/>
      <c r="H707" s="20"/>
    </row>
    <row r="708" spans="1:8" x14ac:dyDescent="0.25">
      <c r="A708" s="18" t="s">
        <v>2090</v>
      </c>
      <c r="B708" s="18" t="s">
        <v>174</v>
      </c>
      <c r="C708" s="18" t="s">
        <v>1889</v>
      </c>
      <c r="D708" s="19" t="s">
        <v>1887</v>
      </c>
      <c r="E708" s="19">
        <v>0</v>
      </c>
      <c r="F708" s="20"/>
      <c r="G708" s="20"/>
      <c r="H708" s="20"/>
    </row>
    <row r="709" spans="1:8" x14ac:dyDescent="0.25">
      <c r="A709" s="18" t="s">
        <v>2406</v>
      </c>
      <c r="B709" s="18" t="s">
        <v>3180</v>
      </c>
      <c r="C709" s="18" t="s">
        <v>3181</v>
      </c>
      <c r="D709" s="19" t="s">
        <v>3177</v>
      </c>
      <c r="E709" s="19" t="s">
        <v>3178</v>
      </c>
      <c r="F709" s="20"/>
      <c r="G709" s="20"/>
      <c r="H709" s="20"/>
    </row>
    <row r="710" spans="1:8" x14ac:dyDescent="0.25">
      <c r="A710" s="18" t="s">
        <v>3270</v>
      </c>
      <c r="B710" s="18" t="s">
        <v>3271</v>
      </c>
      <c r="C710" s="18" t="s">
        <v>3272</v>
      </c>
      <c r="D710" s="19" t="s">
        <v>3269</v>
      </c>
      <c r="E710" s="19">
        <v>0</v>
      </c>
      <c r="F710" s="20"/>
      <c r="G710" s="20"/>
      <c r="H710" s="20"/>
    </row>
    <row r="711" spans="1:8" x14ac:dyDescent="0.25">
      <c r="A711" s="18" t="s">
        <v>2805</v>
      </c>
      <c r="B711" s="18" t="s">
        <v>174</v>
      </c>
      <c r="C711" s="18" t="s">
        <v>2728</v>
      </c>
      <c r="D711" s="19" t="s">
        <v>2726</v>
      </c>
      <c r="E711" s="19">
        <v>0</v>
      </c>
      <c r="F711" s="20"/>
      <c r="G711" s="20"/>
      <c r="H711" s="20"/>
    </row>
    <row r="712" spans="1:8" x14ac:dyDescent="0.25">
      <c r="A712" s="18" t="s">
        <v>2766</v>
      </c>
      <c r="B712" s="18" t="s">
        <v>174</v>
      </c>
      <c r="C712" s="18" t="s">
        <v>2530</v>
      </c>
      <c r="D712" s="19" t="s">
        <v>2528</v>
      </c>
      <c r="E712" s="19">
        <v>0</v>
      </c>
      <c r="F712" s="20"/>
      <c r="G712" s="20"/>
      <c r="H712" s="20"/>
    </row>
    <row r="713" spans="1:8" x14ac:dyDescent="0.25">
      <c r="A713" s="18" t="s">
        <v>3268</v>
      </c>
      <c r="B713" s="18" t="s">
        <v>174</v>
      </c>
      <c r="C713" s="18" t="s">
        <v>2530</v>
      </c>
      <c r="D713" s="19" t="s">
        <v>2528</v>
      </c>
      <c r="E713" s="19">
        <v>0</v>
      </c>
      <c r="F713" s="20"/>
      <c r="G713" s="20"/>
      <c r="H713" s="20"/>
    </row>
    <row r="714" spans="1:8" x14ac:dyDescent="0.25">
      <c r="A714" s="18" t="s">
        <v>3267</v>
      </c>
      <c r="B714" s="18" t="s">
        <v>174</v>
      </c>
      <c r="C714" s="18" t="s">
        <v>2530</v>
      </c>
      <c r="D714" s="19" t="s">
        <v>2528</v>
      </c>
      <c r="E714" s="19">
        <v>0</v>
      </c>
      <c r="F714" s="20"/>
      <c r="G714" s="20"/>
      <c r="H714" s="20"/>
    </row>
    <row r="715" spans="1:8" x14ac:dyDescent="0.25">
      <c r="A715" s="18" t="s">
        <v>3202</v>
      </c>
      <c r="B715" s="18" t="s">
        <v>3080</v>
      </c>
      <c r="C715" s="18" t="s">
        <v>3081</v>
      </c>
      <c r="D715" s="19" t="s">
        <v>3078</v>
      </c>
      <c r="E715" s="19">
        <v>0</v>
      </c>
      <c r="F715" s="20"/>
      <c r="G715" s="20"/>
      <c r="H715" s="20"/>
    </row>
    <row r="716" spans="1:8" x14ac:dyDescent="0.25">
      <c r="A716" s="18" t="s">
        <v>3266</v>
      </c>
      <c r="B716" s="18" t="s">
        <v>174</v>
      </c>
      <c r="C716" s="18" t="s">
        <v>3192</v>
      </c>
      <c r="D716" s="19" t="s">
        <v>3189</v>
      </c>
      <c r="E716" s="19" t="s">
        <v>3190</v>
      </c>
      <c r="F716" s="20"/>
      <c r="G716" s="20"/>
      <c r="H716" s="20"/>
    </row>
    <row r="717" spans="1:8" x14ac:dyDescent="0.25">
      <c r="A717" s="18" t="s">
        <v>3266</v>
      </c>
      <c r="B717" s="18" t="s">
        <v>174</v>
      </c>
      <c r="C717" s="18" t="s">
        <v>3192</v>
      </c>
      <c r="D717" s="19" t="s">
        <v>3189</v>
      </c>
      <c r="E717" s="19" t="s">
        <v>3190</v>
      </c>
      <c r="F717" s="20"/>
      <c r="G717" s="20"/>
      <c r="H717" s="20"/>
    </row>
    <row r="718" spans="1:8" x14ac:dyDescent="0.25">
      <c r="A718" s="18" t="s">
        <v>3265</v>
      </c>
      <c r="B718" s="18" t="s">
        <v>174</v>
      </c>
      <c r="C718" s="18" t="s">
        <v>2971</v>
      </c>
      <c r="D718" s="19" t="s">
        <v>2968</v>
      </c>
      <c r="E718" s="19">
        <v>0</v>
      </c>
      <c r="F718" s="20"/>
      <c r="G718" s="20"/>
      <c r="H718" s="20"/>
    </row>
    <row r="719" spans="1:8" x14ac:dyDescent="0.25">
      <c r="A719" s="18" t="s">
        <v>3263</v>
      </c>
      <c r="B719" s="18" t="s">
        <v>3264</v>
      </c>
      <c r="C719" s="18" t="s">
        <v>1723</v>
      </c>
      <c r="D719" s="19" t="s">
        <v>3262</v>
      </c>
      <c r="E719" s="19">
        <v>0</v>
      </c>
      <c r="F719" s="20"/>
      <c r="G719" s="20"/>
      <c r="H719" s="20"/>
    </row>
    <row r="720" spans="1:8" x14ac:dyDescent="0.25">
      <c r="A720" s="18" t="s">
        <v>3112</v>
      </c>
      <c r="B720" s="18" t="s">
        <v>174</v>
      </c>
      <c r="C720" s="18" t="s">
        <v>3091</v>
      </c>
      <c r="D720" s="19" t="s">
        <v>3087</v>
      </c>
      <c r="E720" s="19" t="s">
        <v>3088</v>
      </c>
      <c r="F720" s="20"/>
      <c r="G720" s="20"/>
      <c r="H720" s="20"/>
    </row>
    <row r="721" spans="1:8" x14ac:dyDescent="0.25">
      <c r="A721" s="18" t="s">
        <v>3112</v>
      </c>
      <c r="B721" s="18" t="s">
        <v>174</v>
      </c>
      <c r="C721" s="18" t="s">
        <v>3091</v>
      </c>
      <c r="D721" s="19" t="s">
        <v>3087</v>
      </c>
      <c r="E721" s="19" t="s">
        <v>3088</v>
      </c>
      <c r="F721" s="20"/>
      <c r="G721" s="20"/>
      <c r="H721" s="20"/>
    </row>
    <row r="722" spans="1:8" x14ac:dyDescent="0.25">
      <c r="A722" s="18" t="s">
        <v>3258</v>
      </c>
      <c r="B722" s="18" t="s">
        <v>3260</v>
      </c>
      <c r="C722" s="18" t="s">
        <v>3261</v>
      </c>
      <c r="D722" s="19" t="s">
        <v>3259</v>
      </c>
      <c r="E722" s="19">
        <v>0</v>
      </c>
      <c r="F722" s="20"/>
      <c r="G722" s="20"/>
      <c r="H722" s="20"/>
    </row>
    <row r="723" spans="1:8" x14ac:dyDescent="0.25">
      <c r="A723" s="18" t="s">
        <v>2773</v>
      </c>
      <c r="B723" s="18" t="s">
        <v>174</v>
      </c>
      <c r="C723" s="18" t="s">
        <v>2511</v>
      </c>
      <c r="D723" s="19" t="s">
        <v>2509</v>
      </c>
      <c r="E723" s="19">
        <v>0</v>
      </c>
      <c r="F723" s="20"/>
      <c r="G723" s="20"/>
      <c r="H723" s="20"/>
    </row>
    <row r="724" spans="1:8" x14ac:dyDescent="0.25">
      <c r="A724" s="18" t="s">
        <v>95</v>
      </c>
      <c r="B724" s="18" t="s">
        <v>3254</v>
      </c>
      <c r="C724" s="18" t="s">
        <v>3255</v>
      </c>
      <c r="D724" s="19" t="s">
        <v>1213</v>
      </c>
      <c r="E724" s="19">
        <v>0</v>
      </c>
      <c r="F724" s="20"/>
      <c r="G724" s="20"/>
      <c r="H724" s="20"/>
    </row>
    <row r="725" spans="1:8" x14ac:dyDescent="0.25">
      <c r="A725" s="18" t="s">
        <v>3251</v>
      </c>
      <c r="B725" s="18" t="s">
        <v>3252</v>
      </c>
      <c r="C725" s="18" t="s">
        <v>3253</v>
      </c>
      <c r="D725" s="19" t="s">
        <v>3250</v>
      </c>
      <c r="E725" s="19">
        <v>0</v>
      </c>
      <c r="F725" s="20"/>
      <c r="G725" s="20"/>
      <c r="H725" s="20"/>
    </row>
    <row r="726" spans="1:8" x14ac:dyDescent="0.25">
      <c r="A726" s="18" t="s">
        <v>3247</v>
      </c>
      <c r="B726" s="18" t="s">
        <v>3248</v>
      </c>
      <c r="C726" s="18" t="s">
        <v>3249</v>
      </c>
      <c r="D726" s="19" t="s">
        <v>3246</v>
      </c>
      <c r="E726" s="19">
        <v>0</v>
      </c>
      <c r="F726" s="20"/>
      <c r="G726" s="20"/>
      <c r="H726" s="20"/>
    </row>
    <row r="727" spans="1:8" x14ac:dyDescent="0.25">
      <c r="A727" s="18" t="s">
        <v>3245</v>
      </c>
      <c r="B727" s="18" t="s">
        <v>3099</v>
      </c>
      <c r="C727" s="18" t="s">
        <v>3100</v>
      </c>
      <c r="D727" s="19" t="s">
        <v>3096</v>
      </c>
      <c r="E727" s="19" t="s">
        <v>3097</v>
      </c>
      <c r="F727" s="20"/>
      <c r="G727" s="20"/>
      <c r="H727" s="20"/>
    </row>
    <row r="728" spans="1:8" x14ac:dyDescent="0.25">
      <c r="A728" s="18" t="s">
        <v>3242</v>
      </c>
      <c r="B728" s="18" t="s">
        <v>3243</v>
      </c>
      <c r="C728" s="18" t="s">
        <v>3244</v>
      </c>
      <c r="D728" s="19" t="s">
        <v>3241</v>
      </c>
      <c r="E728" s="19">
        <v>0</v>
      </c>
      <c r="F728" s="20"/>
      <c r="G728" s="20"/>
      <c r="H728" s="20"/>
    </row>
    <row r="729" spans="1:8" x14ac:dyDescent="0.25">
      <c r="A729" s="18" t="s">
        <v>3240</v>
      </c>
      <c r="B729" s="18" t="s">
        <v>3236</v>
      </c>
      <c r="C729" s="18" t="s">
        <v>3237</v>
      </c>
      <c r="D729" s="19" t="s">
        <v>296</v>
      </c>
      <c r="E729" s="19" t="s">
        <v>3234</v>
      </c>
      <c r="F729" s="20"/>
      <c r="G729" s="20"/>
      <c r="H729" s="20"/>
    </row>
    <row r="730" spans="1:8" x14ac:dyDescent="0.25">
      <c r="A730" s="18" t="s">
        <v>3239</v>
      </c>
      <c r="B730" s="18" t="s">
        <v>3236</v>
      </c>
      <c r="C730" s="18" t="s">
        <v>3237</v>
      </c>
      <c r="D730" s="19" t="s">
        <v>296</v>
      </c>
      <c r="E730" s="19" t="s">
        <v>3234</v>
      </c>
      <c r="F730" s="20"/>
      <c r="G730" s="20"/>
      <c r="H730" s="20"/>
    </row>
    <row r="731" spans="1:8" x14ac:dyDescent="0.25">
      <c r="A731" s="18" t="s">
        <v>3238</v>
      </c>
      <c r="B731" s="18" t="s">
        <v>3236</v>
      </c>
      <c r="C731" s="18" t="s">
        <v>3237</v>
      </c>
      <c r="D731" s="19" t="s">
        <v>296</v>
      </c>
      <c r="E731" s="19" t="s">
        <v>3234</v>
      </c>
      <c r="F731" s="20"/>
      <c r="G731" s="20"/>
      <c r="H731" s="20"/>
    </row>
    <row r="732" spans="1:8" x14ac:dyDescent="0.25">
      <c r="A732" s="18" t="s">
        <v>3235</v>
      </c>
      <c r="B732" s="18" t="s">
        <v>3236</v>
      </c>
      <c r="C732" s="18" t="s">
        <v>3237</v>
      </c>
      <c r="D732" s="19" t="s">
        <v>296</v>
      </c>
      <c r="E732" s="19" t="s">
        <v>3234</v>
      </c>
      <c r="F732" s="20"/>
      <c r="G732" s="20"/>
      <c r="H732" s="20"/>
    </row>
    <row r="733" spans="1:8" x14ac:dyDescent="0.25">
      <c r="A733" s="18" t="s">
        <v>3230</v>
      </c>
      <c r="B733" s="18" t="s">
        <v>3232</v>
      </c>
      <c r="C733" s="18" t="s">
        <v>3233</v>
      </c>
      <c r="D733" s="19" t="s">
        <v>3231</v>
      </c>
      <c r="E733" s="19">
        <v>0</v>
      </c>
      <c r="F733" s="20"/>
      <c r="G733" s="20"/>
      <c r="H733" s="20"/>
    </row>
    <row r="734" spans="1:8" x14ac:dyDescent="0.25">
      <c r="A734" s="18" t="s">
        <v>3229</v>
      </c>
      <c r="B734" s="18" t="s">
        <v>1799</v>
      </c>
      <c r="C734" s="18" t="s">
        <v>1800</v>
      </c>
      <c r="D734" s="19" t="s">
        <v>1798</v>
      </c>
      <c r="E734" s="19">
        <v>0</v>
      </c>
      <c r="F734" s="20"/>
      <c r="G734" s="20"/>
      <c r="H734" s="20"/>
    </row>
    <row r="735" spans="1:8" x14ac:dyDescent="0.25">
      <c r="A735" s="18" t="s">
        <v>2805</v>
      </c>
      <c r="B735" s="18" t="s">
        <v>2727</v>
      </c>
      <c r="C735" s="18" t="s">
        <v>2728</v>
      </c>
      <c r="D735" s="19" t="s">
        <v>2726</v>
      </c>
      <c r="E735" s="19">
        <v>0</v>
      </c>
      <c r="F735" s="20"/>
      <c r="G735" s="20"/>
      <c r="H735" s="20"/>
    </row>
    <row r="736" spans="1:8" x14ac:dyDescent="0.25">
      <c r="A736" s="18" t="s">
        <v>2681</v>
      </c>
      <c r="B736" s="18" t="s">
        <v>174</v>
      </c>
      <c r="C736" s="18" t="s">
        <v>2566</v>
      </c>
      <c r="D736" s="19" t="s">
        <v>2564</v>
      </c>
      <c r="E736" s="19">
        <v>0</v>
      </c>
      <c r="F736" s="20"/>
      <c r="G736" s="20"/>
      <c r="H736" s="20"/>
    </row>
    <row r="737" spans="1:8" x14ac:dyDescent="0.25">
      <c r="A737" s="18" t="s">
        <v>2681</v>
      </c>
      <c r="B737" s="18" t="s">
        <v>174</v>
      </c>
      <c r="C737" s="18" t="s">
        <v>2566</v>
      </c>
      <c r="D737" s="19" t="s">
        <v>2564</v>
      </c>
      <c r="E737" s="19">
        <v>0</v>
      </c>
      <c r="F737" s="20"/>
      <c r="G737" s="20"/>
      <c r="H737" s="20"/>
    </row>
    <row r="738" spans="1:8" x14ac:dyDescent="0.25">
      <c r="A738" s="18" t="s">
        <v>3226</v>
      </c>
      <c r="B738" s="18" t="s">
        <v>3227</v>
      </c>
      <c r="C738" s="18" t="s">
        <v>3228</v>
      </c>
      <c r="D738" s="19" t="s">
        <v>832</v>
      </c>
      <c r="E738" s="19">
        <v>0</v>
      </c>
      <c r="F738" s="20"/>
      <c r="G738" s="20"/>
      <c r="H738" s="20"/>
    </row>
    <row r="739" spans="1:8" x14ac:dyDescent="0.25">
      <c r="A739" s="18" t="s">
        <v>3222</v>
      </c>
      <c r="B739" s="18" t="s">
        <v>3224</v>
      </c>
      <c r="C739" s="18" t="s">
        <v>3225</v>
      </c>
      <c r="D739" s="19" t="s">
        <v>375</v>
      </c>
      <c r="E739" s="19" t="s">
        <v>3223</v>
      </c>
      <c r="F739" s="20"/>
      <c r="G739" s="20"/>
      <c r="H739" s="20"/>
    </row>
    <row r="740" spans="1:8" x14ac:dyDescent="0.25">
      <c r="A740" s="18" t="s">
        <v>3221</v>
      </c>
      <c r="B740" s="18" t="s">
        <v>174</v>
      </c>
      <c r="C740" s="18" t="s">
        <v>2736</v>
      </c>
      <c r="D740" s="19" t="s">
        <v>2734</v>
      </c>
      <c r="E740" s="19">
        <v>0</v>
      </c>
      <c r="F740" s="20"/>
      <c r="G740" s="20"/>
      <c r="H740" s="20"/>
    </row>
    <row r="741" spans="1:8" x14ac:dyDescent="0.25">
      <c r="A741" s="18" t="s">
        <v>3220</v>
      </c>
      <c r="B741" s="18" t="s">
        <v>174</v>
      </c>
      <c r="C741" s="18" t="s">
        <v>2627</v>
      </c>
      <c r="D741" s="19" t="s">
        <v>2625</v>
      </c>
      <c r="E741" s="19">
        <v>0</v>
      </c>
      <c r="F741" s="20"/>
      <c r="G741" s="20"/>
      <c r="H741" s="20"/>
    </row>
    <row r="742" spans="1:8" x14ac:dyDescent="0.25">
      <c r="A742" s="18" t="s">
        <v>3219</v>
      </c>
      <c r="B742" s="18" t="s">
        <v>174</v>
      </c>
      <c r="C742" s="18" t="s">
        <v>3001</v>
      </c>
      <c r="D742" s="19" t="s">
        <v>2998</v>
      </c>
      <c r="E742" s="19" t="s">
        <v>2999</v>
      </c>
      <c r="F742" s="20"/>
      <c r="G742" s="20"/>
      <c r="H742" s="20"/>
    </row>
    <row r="743" spans="1:8" x14ac:dyDescent="0.25">
      <c r="A743" s="18" t="s">
        <v>3216</v>
      </c>
      <c r="B743" s="18" t="s">
        <v>3217</v>
      </c>
      <c r="C743" s="18" t="s">
        <v>3218</v>
      </c>
      <c r="D743" s="19" t="s">
        <v>3214</v>
      </c>
      <c r="E743" s="19" t="s">
        <v>3215</v>
      </c>
      <c r="F743" s="20"/>
      <c r="G743" s="20"/>
      <c r="H743" s="20"/>
    </row>
    <row r="744" spans="1:8" x14ac:dyDescent="0.25">
      <c r="A744" s="18" t="s">
        <v>3216</v>
      </c>
      <c r="B744" s="18" t="s">
        <v>3217</v>
      </c>
      <c r="C744" s="18" t="s">
        <v>3218</v>
      </c>
      <c r="D744" s="19" t="s">
        <v>3214</v>
      </c>
      <c r="E744" s="19" t="s">
        <v>3215</v>
      </c>
      <c r="F744" s="20"/>
      <c r="G744" s="20"/>
      <c r="H744" s="20"/>
    </row>
    <row r="745" spans="1:8" x14ac:dyDescent="0.25">
      <c r="A745" s="18" t="s">
        <v>3213</v>
      </c>
      <c r="B745" s="18" t="s">
        <v>3211</v>
      </c>
      <c r="C745" s="18" t="s">
        <v>3212</v>
      </c>
      <c r="D745" s="19" t="s">
        <v>3210</v>
      </c>
      <c r="E745" s="19">
        <v>0</v>
      </c>
      <c r="F745" s="20"/>
      <c r="G745" s="20"/>
      <c r="H745" s="20"/>
    </row>
    <row r="746" spans="1:8" x14ac:dyDescent="0.25">
      <c r="A746" s="18" t="s">
        <v>3209</v>
      </c>
      <c r="B746" s="18" t="s">
        <v>3211</v>
      </c>
      <c r="C746" s="18" t="s">
        <v>3212</v>
      </c>
      <c r="D746" s="19" t="s">
        <v>3210</v>
      </c>
      <c r="E746" s="19">
        <v>0</v>
      </c>
      <c r="F746" s="20"/>
      <c r="G746" s="20"/>
      <c r="H746" s="20"/>
    </row>
    <row r="747" spans="1:8" x14ac:dyDescent="0.25">
      <c r="A747" s="18" t="s">
        <v>3204</v>
      </c>
      <c r="B747" s="18" t="s">
        <v>3207</v>
      </c>
      <c r="C747" s="18" t="s">
        <v>3208</v>
      </c>
      <c r="D747" s="19" t="s">
        <v>3205</v>
      </c>
      <c r="E747" s="19" t="s">
        <v>3206</v>
      </c>
      <c r="F747" s="20"/>
      <c r="G747" s="20"/>
      <c r="H747" s="20"/>
    </row>
    <row r="748" spans="1:8" x14ac:dyDescent="0.25">
      <c r="A748" s="18" t="s">
        <v>3203</v>
      </c>
      <c r="B748" s="18" t="s">
        <v>1678</v>
      </c>
      <c r="C748" s="18" t="s">
        <v>1679</v>
      </c>
      <c r="D748" s="19" t="s">
        <v>1676</v>
      </c>
      <c r="E748" s="19" t="s">
        <v>1677</v>
      </c>
      <c r="F748" s="20"/>
      <c r="G748" s="20"/>
      <c r="H748" s="20"/>
    </row>
    <row r="749" spans="1:8" x14ac:dyDescent="0.25">
      <c r="A749" s="18" t="s">
        <v>3196</v>
      </c>
      <c r="B749" s="18" t="s">
        <v>3199</v>
      </c>
      <c r="C749" s="18" t="s">
        <v>3200</v>
      </c>
      <c r="D749" s="19" t="s">
        <v>3197</v>
      </c>
      <c r="E749" s="19" t="s">
        <v>3198</v>
      </c>
      <c r="F749" s="20"/>
      <c r="G749" s="20"/>
      <c r="H749" s="20"/>
    </row>
    <row r="750" spans="1:8" x14ac:dyDescent="0.25">
      <c r="A750" s="18" t="s">
        <v>2828</v>
      </c>
      <c r="B750" s="18" t="s">
        <v>2367</v>
      </c>
      <c r="C750" s="18" t="s">
        <v>2454</v>
      </c>
      <c r="D750" s="19" t="s">
        <v>2452</v>
      </c>
      <c r="E750" s="19">
        <v>0</v>
      </c>
      <c r="F750" s="20"/>
      <c r="G750" s="20"/>
      <c r="H750" s="20"/>
    </row>
    <row r="751" spans="1:8" x14ac:dyDescent="0.25">
      <c r="A751" s="18" t="s">
        <v>2826</v>
      </c>
      <c r="B751" s="18" t="s">
        <v>2367</v>
      </c>
      <c r="C751" s="18" t="s">
        <v>2454</v>
      </c>
      <c r="D751" s="19" t="s">
        <v>2452</v>
      </c>
      <c r="E751" s="19">
        <v>0</v>
      </c>
      <c r="F751" s="20"/>
      <c r="G751" s="20"/>
      <c r="H751" s="20"/>
    </row>
    <row r="752" spans="1:8" x14ac:dyDescent="0.25">
      <c r="A752" s="18" t="s">
        <v>2826</v>
      </c>
      <c r="B752" s="18" t="s">
        <v>174</v>
      </c>
      <c r="C752" s="18" t="s">
        <v>2454</v>
      </c>
      <c r="D752" s="19" t="s">
        <v>2452</v>
      </c>
      <c r="E752" s="19">
        <v>0</v>
      </c>
      <c r="F752" s="20"/>
      <c r="G752" s="20"/>
      <c r="H752" s="20"/>
    </row>
    <row r="753" spans="1:8" x14ac:dyDescent="0.25">
      <c r="A753" s="18" t="s">
        <v>2826</v>
      </c>
      <c r="B753" s="18" t="s">
        <v>174</v>
      </c>
      <c r="C753" s="18" t="s">
        <v>2454</v>
      </c>
      <c r="D753" s="19" t="s">
        <v>2452</v>
      </c>
      <c r="E753" s="19">
        <v>0</v>
      </c>
      <c r="F753" s="20"/>
      <c r="G753" s="20"/>
      <c r="H753" s="20"/>
    </row>
    <row r="754" spans="1:8" x14ac:dyDescent="0.25">
      <c r="A754" s="18" t="s">
        <v>2590</v>
      </c>
      <c r="B754" s="18" t="s">
        <v>174</v>
      </c>
      <c r="C754" s="18" t="s">
        <v>2606</v>
      </c>
      <c r="D754" s="19" t="s">
        <v>2604</v>
      </c>
      <c r="E754" s="19">
        <v>0</v>
      </c>
      <c r="F754" s="20"/>
      <c r="G754" s="20"/>
      <c r="H754" s="20"/>
    </row>
    <row r="755" spans="1:8" x14ac:dyDescent="0.25">
      <c r="A755" s="18" t="s">
        <v>2206</v>
      </c>
      <c r="B755" s="18" t="s">
        <v>174</v>
      </c>
      <c r="C755" s="18" t="s">
        <v>2217</v>
      </c>
      <c r="D755" s="19" t="s">
        <v>2215</v>
      </c>
      <c r="E755" s="19">
        <v>0</v>
      </c>
      <c r="F755" s="20"/>
      <c r="G755" s="20"/>
      <c r="H755" s="20"/>
    </row>
    <row r="756" spans="1:8" x14ac:dyDescent="0.25">
      <c r="A756" s="18" t="s">
        <v>2018</v>
      </c>
      <c r="B756" s="18" t="s">
        <v>2024</v>
      </c>
      <c r="C756" s="18" t="s">
        <v>2025</v>
      </c>
      <c r="D756" s="19" t="s">
        <v>2022</v>
      </c>
      <c r="E756" s="19" t="s">
        <v>2023</v>
      </c>
      <c r="F756" s="20"/>
      <c r="G756" s="20"/>
      <c r="H756" s="20"/>
    </row>
    <row r="757" spans="1:8" x14ac:dyDescent="0.25">
      <c r="A757" s="18" t="s">
        <v>2866</v>
      </c>
      <c r="B757" s="18" t="s">
        <v>174</v>
      </c>
      <c r="C757" s="18" t="s">
        <v>2870</v>
      </c>
      <c r="D757" s="19" t="s">
        <v>2867</v>
      </c>
      <c r="E757" s="19" t="s">
        <v>2868</v>
      </c>
      <c r="F757" s="20"/>
      <c r="G757" s="20"/>
      <c r="H757" s="20"/>
    </row>
    <row r="758" spans="1:8" x14ac:dyDescent="0.25">
      <c r="A758" s="18" t="s">
        <v>2681</v>
      </c>
      <c r="B758" s="18" t="s">
        <v>174</v>
      </c>
      <c r="C758" s="18" t="s">
        <v>2566</v>
      </c>
      <c r="D758" s="19" t="s">
        <v>2564</v>
      </c>
      <c r="E758" s="19">
        <v>0</v>
      </c>
      <c r="F758" s="20"/>
      <c r="G758" s="20"/>
      <c r="H758" s="20"/>
    </row>
    <row r="759" spans="1:8" x14ac:dyDescent="0.25">
      <c r="A759" s="18" t="s">
        <v>3188</v>
      </c>
      <c r="B759" s="18" t="s">
        <v>3191</v>
      </c>
      <c r="C759" s="18" t="s">
        <v>3192</v>
      </c>
      <c r="D759" s="19" t="s">
        <v>3189</v>
      </c>
      <c r="E759" s="19" t="s">
        <v>3190</v>
      </c>
      <c r="F759" s="20"/>
      <c r="G759" s="20"/>
      <c r="H759" s="20"/>
    </row>
    <row r="760" spans="1:8" x14ac:dyDescent="0.25">
      <c r="A760" s="18" t="s">
        <v>2139</v>
      </c>
      <c r="B760" s="18" t="s">
        <v>174</v>
      </c>
      <c r="C760" s="18" t="s">
        <v>2025</v>
      </c>
      <c r="D760" s="19" t="s">
        <v>2022</v>
      </c>
      <c r="E760" s="19" t="s">
        <v>2023</v>
      </c>
      <c r="F760" s="20"/>
      <c r="G760" s="20"/>
      <c r="H760" s="20"/>
    </row>
    <row r="761" spans="1:8" x14ac:dyDescent="0.25">
      <c r="A761" s="18" t="s">
        <v>3185</v>
      </c>
      <c r="B761" s="18" t="s">
        <v>3186</v>
      </c>
      <c r="C761" s="18" t="s">
        <v>3187</v>
      </c>
      <c r="D761" s="19" t="s">
        <v>3183</v>
      </c>
      <c r="E761" s="19" t="s">
        <v>3184</v>
      </c>
      <c r="F761" s="20"/>
      <c r="G761" s="20"/>
      <c r="H761" s="20"/>
    </row>
    <row r="762" spans="1:8" x14ac:dyDescent="0.25">
      <c r="A762" s="18" t="s">
        <v>3182</v>
      </c>
      <c r="B762" s="18" t="s">
        <v>3180</v>
      </c>
      <c r="C762" s="18" t="s">
        <v>3181</v>
      </c>
      <c r="D762" s="19" t="s">
        <v>3177</v>
      </c>
      <c r="E762" s="19" t="s">
        <v>3178</v>
      </c>
      <c r="F762" s="20"/>
      <c r="G762" s="20"/>
      <c r="H762" s="20"/>
    </row>
    <row r="763" spans="1:8" x14ac:dyDescent="0.25">
      <c r="A763" s="18" t="s">
        <v>3179</v>
      </c>
      <c r="B763" s="18" t="s">
        <v>3180</v>
      </c>
      <c r="C763" s="18" t="s">
        <v>3181</v>
      </c>
      <c r="D763" s="19" t="s">
        <v>3177</v>
      </c>
      <c r="E763" s="19" t="s">
        <v>3178</v>
      </c>
      <c r="F763" s="20"/>
      <c r="G763" s="20"/>
      <c r="H763" s="20"/>
    </row>
    <row r="764" spans="1:8" x14ac:dyDescent="0.25">
      <c r="A764" s="18" t="s">
        <v>3173</v>
      </c>
      <c r="B764" s="18" t="s">
        <v>3175</v>
      </c>
      <c r="C764" s="18" t="s">
        <v>3176</v>
      </c>
      <c r="D764" s="19" t="s">
        <v>3174</v>
      </c>
      <c r="E764" s="19" t="s">
        <v>608</v>
      </c>
      <c r="F764" s="20"/>
      <c r="G764" s="20"/>
      <c r="H764" s="20"/>
    </row>
    <row r="765" spans="1:8" x14ac:dyDescent="0.25">
      <c r="A765" s="18" t="s">
        <v>3173</v>
      </c>
      <c r="B765" s="18" t="s">
        <v>3175</v>
      </c>
      <c r="C765" s="18" t="s">
        <v>3176</v>
      </c>
      <c r="D765" s="19" t="s">
        <v>3174</v>
      </c>
      <c r="E765" s="19" t="s">
        <v>608</v>
      </c>
      <c r="F765" s="20"/>
      <c r="G765" s="20"/>
      <c r="H765" s="20"/>
    </row>
    <row r="766" spans="1:8" x14ac:dyDescent="0.25">
      <c r="A766" s="18" t="s">
        <v>3173</v>
      </c>
      <c r="B766" s="18" t="s">
        <v>3175</v>
      </c>
      <c r="C766" s="18" t="s">
        <v>3176</v>
      </c>
      <c r="D766" s="19" t="s">
        <v>3174</v>
      </c>
      <c r="E766" s="19" t="s">
        <v>608</v>
      </c>
      <c r="F766" s="20"/>
      <c r="G766" s="20"/>
      <c r="H766" s="20"/>
    </row>
    <row r="767" spans="1:8" x14ac:dyDescent="0.25">
      <c r="A767" s="18" t="s">
        <v>3172</v>
      </c>
      <c r="B767" s="18" t="s">
        <v>2056</v>
      </c>
      <c r="C767" s="18" t="s">
        <v>2057</v>
      </c>
      <c r="D767" s="19" t="s">
        <v>2055</v>
      </c>
      <c r="E767" s="19">
        <v>0</v>
      </c>
      <c r="F767" s="20"/>
      <c r="G767" s="20"/>
      <c r="H767" s="20"/>
    </row>
    <row r="768" spans="1:8" x14ac:dyDescent="0.25">
      <c r="A768" s="18" t="s">
        <v>1881</v>
      </c>
      <c r="B768" s="18" t="s">
        <v>1856</v>
      </c>
      <c r="C768" s="18" t="s">
        <v>1857</v>
      </c>
      <c r="D768" s="19" t="s">
        <v>1855</v>
      </c>
      <c r="E768" s="19">
        <v>0</v>
      </c>
      <c r="F768" s="20"/>
      <c r="G768" s="20"/>
      <c r="H768" s="20"/>
    </row>
    <row r="769" spans="1:8" x14ac:dyDescent="0.25">
      <c r="A769" s="18" t="s">
        <v>3171</v>
      </c>
      <c r="B769" s="18" t="s">
        <v>3017</v>
      </c>
      <c r="C769" s="18" t="s">
        <v>1724</v>
      </c>
      <c r="D769" s="19" t="s">
        <v>3015</v>
      </c>
      <c r="E769" s="19">
        <v>0</v>
      </c>
      <c r="F769" s="20"/>
      <c r="G769" s="20"/>
      <c r="H769" s="20"/>
    </row>
    <row r="770" spans="1:8" x14ac:dyDescent="0.25">
      <c r="A770" s="18" t="s">
        <v>3167</v>
      </c>
      <c r="B770" s="18" t="s">
        <v>3169</v>
      </c>
      <c r="C770" s="18" t="s">
        <v>3170</v>
      </c>
      <c r="D770" s="19" t="s">
        <v>3168</v>
      </c>
      <c r="E770" s="19">
        <v>0</v>
      </c>
      <c r="F770" s="20"/>
      <c r="G770" s="20"/>
      <c r="H770" s="20"/>
    </row>
    <row r="771" spans="1:8" x14ac:dyDescent="0.25">
      <c r="A771" s="18" t="s">
        <v>3164</v>
      </c>
      <c r="B771" s="18" t="s">
        <v>3165</v>
      </c>
      <c r="C771" s="18" t="s">
        <v>3166</v>
      </c>
      <c r="D771" s="19" t="s">
        <v>3162</v>
      </c>
      <c r="E771" s="19" t="s">
        <v>3163</v>
      </c>
      <c r="F771" s="20"/>
      <c r="G771" s="20"/>
      <c r="H771" s="20"/>
    </row>
    <row r="772" spans="1:8" x14ac:dyDescent="0.25">
      <c r="A772" s="18" t="s">
        <v>3158</v>
      </c>
      <c r="B772" s="18" t="s">
        <v>3159</v>
      </c>
      <c r="C772" s="18" t="s">
        <v>3160</v>
      </c>
      <c r="D772" s="19" t="s">
        <v>793</v>
      </c>
      <c r="E772" s="19" t="s">
        <v>3157</v>
      </c>
      <c r="F772" s="20"/>
      <c r="G772" s="20"/>
      <c r="H772" s="20"/>
    </row>
    <row r="773" spans="1:8" x14ac:dyDescent="0.25">
      <c r="A773" s="18" t="s">
        <v>3154</v>
      </c>
      <c r="B773" s="18" t="s">
        <v>3155</v>
      </c>
      <c r="C773" s="18" t="s">
        <v>3156</v>
      </c>
      <c r="D773" s="19" t="s">
        <v>3153</v>
      </c>
      <c r="E773" s="19">
        <v>0</v>
      </c>
      <c r="F773" s="20"/>
      <c r="G773" s="20"/>
      <c r="H773" s="20"/>
    </row>
    <row r="774" spans="1:8" x14ac:dyDescent="0.25">
      <c r="A774" s="18" t="s">
        <v>3132</v>
      </c>
      <c r="B774" s="18" t="s">
        <v>3151</v>
      </c>
      <c r="C774" s="18" t="s">
        <v>3152</v>
      </c>
      <c r="D774" s="19" t="s">
        <v>3150</v>
      </c>
      <c r="E774" s="19">
        <v>0</v>
      </c>
      <c r="F774" s="20"/>
      <c r="G774" s="20"/>
      <c r="H774" s="20"/>
    </row>
    <row r="775" spans="1:8" x14ac:dyDescent="0.25">
      <c r="A775" s="18" t="s">
        <v>3133</v>
      </c>
      <c r="B775" s="18" t="s">
        <v>3148</v>
      </c>
      <c r="C775" s="18" t="s">
        <v>3149</v>
      </c>
      <c r="D775" s="19" t="s">
        <v>3147</v>
      </c>
      <c r="E775" s="19">
        <v>0</v>
      </c>
      <c r="F775" s="20"/>
      <c r="G775" s="20"/>
      <c r="H775" s="20"/>
    </row>
    <row r="776" spans="1:8" x14ac:dyDescent="0.25">
      <c r="A776" s="18" t="s">
        <v>2384</v>
      </c>
      <c r="B776" s="18" t="s">
        <v>3145</v>
      </c>
      <c r="C776" s="18" t="s">
        <v>3146</v>
      </c>
      <c r="D776" s="19" t="s">
        <v>3144</v>
      </c>
      <c r="E776" s="19" t="s">
        <v>3130</v>
      </c>
      <c r="F776" s="20"/>
      <c r="G776" s="20"/>
      <c r="H776" s="20"/>
    </row>
    <row r="777" spans="1:8" x14ac:dyDescent="0.25">
      <c r="A777" s="18" t="s">
        <v>2383</v>
      </c>
      <c r="B777" s="18" t="s">
        <v>3142</v>
      </c>
      <c r="C777" s="18" t="s">
        <v>3143</v>
      </c>
      <c r="D777" s="19" t="s">
        <v>3141</v>
      </c>
      <c r="E777" s="19">
        <v>0</v>
      </c>
      <c r="F777" s="20"/>
      <c r="G777" s="20"/>
      <c r="H777" s="20"/>
    </row>
    <row r="778" spans="1:8" x14ac:dyDescent="0.25">
      <c r="A778" s="18" t="s">
        <v>1811</v>
      </c>
      <c r="B778" s="18" t="s">
        <v>174</v>
      </c>
      <c r="C778" s="18" t="s">
        <v>1818</v>
      </c>
      <c r="D778" s="19" t="s">
        <v>1816</v>
      </c>
      <c r="E778" s="19">
        <v>0</v>
      </c>
      <c r="F778" s="20"/>
      <c r="G778" s="20"/>
      <c r="H778" s="20"/>
    </row>
    <row r="779" spans="1:8" x14ac:dyDescent="0.25">
      <c r="A779" s="18" t="s">
        <v>2366</v>
      </c>
      <c r="B779" s="18" t="s">
        <v>3139</v>
      </c>
      <c r="C779" s="18" t="s">
        <v>3140</v>
      </c>
      <c r="D779" s="19" t="s">
        <v>3138</v>
      </c>
      <c r="E779" s="19">
        <v>0</v>
      </c>
      <c r="F779" s="20"/>
      <c r="G779" s="20"/>
      <c r="H779" s="20"/>
    </row>
    <row r="780" spans="1:8" x14ac:dyDescent="0.25">
      <c r="A780" s="18" t="s">
        <v>3137</v>
      </c>
      <c r="B780" s="18" t="s">
        <v>174</v>
      </c>
      <c r="C780" s="18" t="s">
        <v>2804</v>
      </c>
      <c r="D780" s="19" t="s">
        <v>2801</v>
      </c>
      <c r="E780" s="19" t="s">
        <v>2802</v>
      </c>
      <c r="F780" s="20"/>
      <c r="G780" s="20"/>
      <c r="H780" s="20"/>
    </row>
    <row r="781" spans="1:8" x14ac:dyDescent="0.25">
      <c r="A781" s="18" t="s">
        <v>3136</v>
      </c>
      <c r="B781" s="18" t="s">
        <v>2780</v>
      </c>
      <c r="C781" s="18" t="s">
        <v>2781</v>
      </c>
      <c r="D781" s="19" t="s">
        <v>2778</v>
      </c>
      <c r="E781" s="19" t="s">
        <v>2779</v>
      </c>
      <c r="F781" s="20"/>
      <c r="G781" s="20"/>
      <c r="H781" s="20"/>
    </row>
    <row r="782" spans="1:8" x14ac:dyDescent="0.25">
      <c r="A782" s="18" t="s">
        <v>3134</v>
      </c>
      <c r="B782" s="18" t="s">
        <v>3116</v>
      </c>
      <c r="C782" s="18" t="s">
        <v>3117</v>
      </c>
      <c r="D782" s="19" t="s">
        <v>3113</v>
      </c>
      <c r="E782" s="19" t="s">
        <v>3114</v>
      </c>
      <c r="F782" s="20"/>
      <c r="G782" s="20"/>
      <c r="H782" s="20"/>
    </row>
    <row r="783" spans="1:8" x14ac:dyDescent="0.25">
      <c r="A783" s="18" t="s">
        <v>3131</v>
      </c>
      <c r="B783" s="18" t="s">
        <v>2724</v>
      </c>
      <c r="C783" s="18" t="s">
        <v>2399</v>
      </c>
      <c r="D783" s="19" t="s">
        <v>1285</v>
      </c>
      <c r="E783" s="19" t="s">
        <v>2723</v>
      </c>
      <c r="F783" s="20"/>
      <c r="G783" s="20"/>
      <c r="H783" s="20"/>
    </row>
    <row r="784" spans="1:8" x14ac:dyDescent="0.25">
      <c r="A784" s="18" t="s">
        <v>2388</v>
      </c>
      <c r="B784" s="18" t="s">
        <v>2996</v>
      </c>
      <c r="C784" s="18" t="s">
        <v>2403</v>
      </c>
      <c r="D784" s="19" t="s">
        <v>2995</v>
      </c>
      <c r="E784" s="19">
        <v>0</v>
      </c>
      <c r="F784" s="20"/>
      <c r="G784" s="20"/>
      <c r="H784" s="20"/>
    </row>
    <row r="785" spans="1:8" x14ac:dyDescent="0.25">
      <c r="A785" s="18" t="s">
        <v>3124</v>
      </c>
      <c r="B785" s="18" t="s">
        <v>174</v>
      </c>
      <c r="C785" s="18" t="s">
        <v>3128</v>
      </c>
      <c r="D785" s="19" t="s">
        <v>3125</v>
      </c>
      <c r="E785" s="19" t="s">
        <v>3126</v>
      </c>
      <c r="F785" s="20"/>
      <c r="G785" s="20"/>
      <c r="H785" s="20"/>
    </row>
    <row r="786" spans="1:8" x14ac:dyDescent="0.25">
      <c r="A786" s="18" t="s">
        <v>3124</v>
      </c>
      <c r="B786" s="18" t="s">
        <v>3127</v>
      </c>
      <c r="C786" s="18" t="s">
        <v>3128</v>
      </c>
      <c r="D786" s="19" t="s">
        <v>3125</v>
      </c>
      <c r="E786" s="19" t="s">
        <v>3126</v>
      </c>
      <c r="F786" s="20"/>
      <c r="G786" s="20"/>
      <c r="H786" s="20"/>
    </row>
    <row r="787" spans="1:8" x14ac:dyDescent="0.25">
      <c r="A787" s="18" t="s">
        <v>3123</v>
      </c>
      <c r="B787" s="18" t="s">
        <v>3116</v>
      </c>
      <c r="C787" s="18" t="s">
        <v>3117</v>
      </c>
      <c r="D787" s="19" t="s">
        <v>3113</v>
      </c>
      <c r="E787" s="19" t="s">
        <v>3114</v>
      </c>
      <c r="F787" s="20"/>
      <c r="G787" s="20"/>
      <c r="H787" s="20"/>
    </row>
    <row r="788" spans="1:8" x14ac:dyDescent="0.25">
      <c r="A788" s="18" t="s">
        <v>3119</v>
      </c>
      <c r="B788" s="18" t="s">
        <v>3121</v>
      </c>
      <c r="C788" s="18" t="s">
        <v>3122</v>
      </c>
      <c r="D788" s="19" t="s">
        <v>3120</v>
      </c>
      <c r="E788" s="19">
        <v>0</v>
      </c>
      <c r="F788" s="20"/>
      <c r="G788" s="20"/>
      <c r="H788" s="20"/>
    </row>
    <row r="789" spans="1:8" x14ac:dyDescent="0.25">
      <c r="A789" s="18" t="s">
        <v>2230</v>
      </c>
      <c r="B789" s="18" t="s">
        <v>2234</v>
      </c>
      <c r="C789" s="18" t="s">
        <v>2235</v>
      </c>
      <c r="D789" s="19" t="s">
        <v>2232</v>
      </c>
      <c r="E789" s="19" t="s">
        <v>2233</v>
      </c>
      <c r="F789" s="20"/>
      <c r="G789" s="20"/>
      <c r="H789" s="20"/>
    </row>
    <row r="790" spans="1:8" x14ac:dyDescent="0.25">
      <c r="A790" s="18" t="s">
        <v>2908</v>
      </c>
      <c r="B790" s="18" t="s">
        <v>174</v>
      </c>
      <c r="C790" s="18" t="s">
        <v>3095</v>
      </c>
      <c r="D790" s="19" t="s">
        <v>3092</v>
      </c>
      <c r="E790" s="19" t="s">
        <v>3093</v>
      </c>
      <c r="F790" s="20"/>
      <c r="G790" s="20"/>
      <c r="H790" s="20"/>
    </row>
    <row r="791" spans="1:8" x14ac:dyDescent="0.25">
      <c r="A791" s="18" t="s">
        <v>3084</v>
      </c>
      <c r="B791" s="18" t="s">
        <v>174</v>
      </c>
      <c r="C791" s="18" t="s">
        <v>3086</v>
      </c>
      <c r="D791" s="19" t="s">
        <v>3083</v>
      </c>
      <c r="E791" s="19">
        <v>0</v>
      </c>
      <c r="F791" s="20"/>
      <c r="G791" s="20"/>
      <c r="H791" s="20"/>
    </row>
    <row r="792" spans="1:8" x14ac:dyDescent="0.25">
      <c r="A792" s="18" t="s">
        <v>2494</v>
      </c>
      <c r="B792" s="18" t="s">
        <v>174</v>
      </c>
      <c r="C792" s="18" t="s">
        <v>2613</v>
      </c>
      <c r="D792" s="19" t="s">
        <v>2611</v>
      </c>
      <c r="E792" s="19">
        <v>0</v>
      </c>
      <c r="F792" s="20"/>
      <c r="G792" s="20"/>
      <c r="H792" s="20"/>
    </row>
    <row r="793" spans="1:8" x14ac:dyDescent="0.25">
      <c r="A793" s="18" t="s">
        <v>3118</v>
      </c>
      <c r="B793" s="18" t="s">
        <v>3116</v>
      </c>
      <c r="C793" s="18" t="s">
        <v>3117</v>
      </c>
      <c r="D793" s="19" t="s">
        <v>3113</v>
      </c>
      <c r="E793" s="19" t="s">
        <v>3114</v>
      </c>
      <c r="F793" s="20"/>
      <c r="G793" s="20"/>
      <c r="H793" s="20"/>
    </row>
    <row r="794" spans="1:8" x14ac:dyDescent="0.25">
      <c r="A794" s="18" t="s">
        <v>3115</v>
      </c>
      <c r="B794" s="18" t="s">
        <v>3116</v>
      </c>
      <c r="C794" s="18" t="s">
        <v>3117</v>
      </c>
      <c r="D794" s="19" t="s">
        <v>3113</v>
      </c>
      <c r="E794" s="19" t="s">
        <v>3114</v>
      </c>
      <c r="F794" s="20"/>
      <c r="G794" s="20"/>
      <c r="H794" s="20"/>
    </row>
    <row r="795" spans="1:8" x14ac:dyDescent="0.25">
      <c r="A795" s="18" t="s">
        <v>1731</v>
      </c>
      <c r="B795" s="18" t="s">
        <v>174</v>
      </c>
      <c r="C795" s="18" t="s">
        <v>3074</v>
      </c>
      <c r="D795" s="19" t="s">
        <v>230</v>
      </c>
      <c r="E795" s="19" t="s">
        <v>3072</v>
      </c>
      <c r="F795" s="20"/>
      <c r="G795" s="20"/>
      <c r="H795" s="20"/>
    </row>
    <row r="796" spans="1:8" x14ac:dyDescent="0.25">
      <c r="A796" s="18" t="s">
        <v>2828</v>
      </c>
      <c r="B796" s="18" t="s">
        <v>2367</v>
      </c>
      <c r="C796" s="18" t="s">
        <v>2454</v>
      </c>
      <c r="D796" s="19" t="s">
        <v>2452</v>
      </c>
      <c r="E796" s="19">
        <v>0</v>
      </c>
      <c r="F796" s="20"/>
      <c r="G796" s="20"/>
      <c r="H796" s="20"/>
    </row>
    <row r="797" spans="1:8" x14ac:dyDescent="0.25">
      <c r="A797" s="18" t="s">
        <v>3109</v>
      </c>
      <c r="B797" s="18" t="s">
        <v>3110</v>
      </c>
      <c r="C797" s="18" t="s">
        <v>3111</v>
      </c>
      <c r="D797" s="19" t="s">
        <v>3108</v>
      </c>
      <c r="E797" s="19">
        <v>0</v>
      </c>
      <c r="F797" s="20"/>
      <c r="G797" s="20"/>
      <c r="H797" s="20"/>
    </row>
    <row r="798" spans="1:8" x14ac:dyDescent="0.25">
      <c r="A798" s="18" t="s">
        <v>3107</v>
      </c>
      <c r="B798" s="18" t="s">
        <v>3080</v>
      </c>
      <c r="C798" s="18" t="s">
        <v>3081</v>
      </c>
      <c r="D798" s="19" t="s">
        <v>3078</v>
      </c>
      <c r="E798" s="19">
        <v>0</v>
      </c>
      <c r="F798" s="20"/>
      <c r="G798" s="20"/>
      <c r="H798" s="20"/>
    </row>
    <row r="799" spans="1:8" x14ac:dyDescent="0.25">
      <c r="A799" s="18" t="s">
        <v>3104</v>
      </c>
      <c r="B799" s="18" t="s">
        <v>3105</v>
      </c>
      <c r="C799" s="18" t="s">
        <v>3106</v>
      </c>
      <c r="D799" s="19" t="s">
        <v>3103</v>
      </c>
      <c r="E799" s="19">
        <v>0</v>
      </c>
      <c r="F799" s="20"/>
      <c r="G799" s="20"/>
      <c r="H799" s="20"/>
    </row>
    <row r="800" spans="1:8" x14ac:dyDescent="0.25">
      <c r="A800" s="18" t="s">
        <v>3101</v>
      </c>
      <c r="B800" s="18" t="s">
        <v>3102</v>
      </c>
      <c r="C800" s="18" t="s">
        <v>1510</v>
      </c>
      <c r="D800" s="19" t="s">
        <v>3082</v>
      </c>
      <c r="E800" s="19">
        <v>0</v>
      </c>
      <c r="F800" s="20"/>
      <c r="G800" s="20"/>
      <c r="H800" s="20"/>
    </row>
    <row r="801" spans="1:8" x14ac:dyDescent="0.25">
      <c r="A801" s="18" t="s">
        <v>3098</v>
      </c>
      <c r="B801" s="18" t="s">
        <v>3099</v>
      </c>
      <c r="C801" s="18" t="s">
        <v>3100</v>
      </c>
      <c r="D801" s="19" t="s">
        <v>3096</v>
      </c>
      <c r="E801" s="19" t="s">
        <v>3097</v>
      </c>
      <c r="F801" s="20"/>
      <c r="G801" s="20"/>
      <c r="H801" s="20"/>
    </row>
    <row r="802" spans="1:8" x14ac:dyDescent="0.25">
      <c r="A802" s="18" t="s">
        <v>2404</v>
      </c>
      <c r="B802" s="18" t="s">
        <v>2234</v>
      </c>
      <c r="C802" s="18" t="s">
        <v>2235</v>
      </c>
      <c r="D802" s="19" t="s">
        <v>2232</v>
      </c>
      <c r="E802" s="19" t="s">
        <v>2233</v>
      </c>
      <c r="F802" s="20"/>
      <c r="G802" s="20"/>
      <c r="H802" s="20"/>
    </row>
    <row r="803" spans="1:8" x14ac:dyDescent="0.25">
      <c r="A803" s="18" t="s">
        <v>2908</v>
      </c>
      <c r="B803" s="18" t="s">
        <v>3094</v>
      </c>
      <c r="C803" s="18" t="s">
        <v>3095</v>
      </c>
      <c r="D803" s="19" t="s">
        <v>3092</v>
      </c>
      <c r="E803" s="19" t="s">
        <v>3093</v>
      </c>
      <c r="F803" s="20"/>
      <c r="G803" s="20"/>
      <c r="H803" s="20"/>
    </row>
    <row r="804" spans="1:8" x14ac:dyDescent="0.25">
      <c r="A804" s="18" t="s">
        <v>3089</v>
      </c>
      <c r="B804" s="18" t="s">
        <v>3090</v>
      </c>
      <c r="C804" s="18" t="s">
        <v>3091</v>
      </c>
      <c r="D804" s="19" t="s">
        <v>3087</v>
      </c>
      <c r="E804" s="19" t="s">
        <v>3088</v>
      </c>
      <c r="F804" s="20"/>
      <c r="G804" s="20"/>
      <c r="H804" s="20"/>
    </row>
    <row r="805" spans="1:8" x14ac:dyDescent="0.25">
      <c r="A805" s="18" t="s">
        <v>3084</v>
      </c>
      <c r="B805" s="18" t="s">
        <v>3085</v>
      </c>
      <c r="C805" s="18" t="s">
        <v>3086</v>
      </c>
      <c r="D805" s="19" t="s">
        <v>3083</v>
      </c>
      <c r="E805" s="19">
        <v>0</v>
      </c>
      <c r="F805" s="20"/>
      <c r="G805" s="20"/>
      <c r="H805" s="20"/>
    </row>
    <row r="806" spans="1:8" x14ac:dyDescent="0.25">
      <c r="A806" s="18" t="s">
        <v>3079</v>
      </c>
      <c r="B806" s="18" t="s">
        <v>3080</v>
      </c>
      <c r="C806" s="18" t="s">
        <v>3081</v>
      </c>
      <c r="D806" s="19" t="s">
        <v>3078</v>
      </c>
      <c r="E806" s="19">
        <v>0</v>
      </c>
      <c r="F806" s="20"/>
      <c r="G806" s="20"/>
      <c r="H806" s="20"/>
    </row>
    <row r="807" spans="1:8" x14ac:dyDescent="0.25">
      <c r="A807" s="18" t="s">
        <v>3077</v>
      </c>
      <c r="B807" s="18" t="s">
        <v>174</v>
      </c>
      <c r="C807" s="18" t="s">
        <v>2524</v>
      </c>
      <c r="D807" s="19" t="s">
        <v>2522</v>
      </c>
      <c r="E807" s="19">
        <v>0</v>
      </c>
      <c r="F807" s="20"/>
      <c r="G807" s="20"/>
      <c r="H807" s="20"/>
    </row>
    <row r="808" spans="1:8" x14ac:dyDescent="0.25">
      <c r="A808" s="18" t="s">
        <v>3077</v>
      </c>
      <c r="B808" s="18" t="s">
        <v>2523</v>
      </c>
      <c r="C808" s="18" t="s">
        <v>2524</v>
      </c>
      <c r="D808" s="19" t="s">
        <v>2522</v>
      </c>
      <c r="E808" s="19">
        <v>0</v>
      </c>
      <c r="F808" s="20"/>
      <c r="G808" s="20"/>
      <c r="H808" s="20"/>
    </row>
    <row r="809" spans="1:8" x14ac:dyDescent="0.25">
      <c r="A809" s="18" t="s">
        <v>2099</v>
      </c>
      <c r="B809" s="18" t="s">
        <v>2112</v>
      </c>
      <c r="C809" s="18" t="s">
        <v>2113</v>
      </c>
      <c r="D809" s="19" t="s">
        <v>2110</v>
      </c>
      <c r="E809" s="19" t="s">
        <v>2111</v>
      </c>
      <c r="F809" s="20"/>
      <c r="G809" s="20"/>
      <c r="H809" s="20"/>
    </row>
    <row r="810" spans="1:8" x14ac:dyDescent="0.25">
      <c r="A810" s="18" t="s">
        <v>1750</v>
      </c>
      <c r="B810" s="18" t="s">
        <v>174</v>
      </c>
      <c r="C810" s="18" t="s">
        <v>2399</v>
      </c>
      <c r="D810" s="19" t="s">
        <v>1285</v>
      </c>
      <c r="E810" s="19" t="s">
        <v>2723</v>
      </c>
      <c r="F810" s="20"/>
      <c r="G810" s="20"/>
      <c r="H810" s="20"/>
    </row>
    <row r="811" spans="1:8" x14ac:dyDescent="0.25">
      <c r="A811" s="18" t="s">
        <v>84</v>
      </c>
      <c r="B811" s="18" t="s">
        <v>174</v>
      </c>
      <c r="C811" s="18" t="s">
        <v>2399</v>
      </c>
      <c r="D811" s="19" t="s">
        <v>1285</v>
      </c>
      <c r="E811" s="19" t="s">
        <v>2723</v>
      </c>
      <c r="F811" s="20"/>
      <c r="G811" s="20"/>
      <c r="H811" s="20"/>
    </row>
    <row r="812" spans="1:8" x14ac:dyDescent="0.25">
      <c r="A812" s="18" t="s">
        <v>3032</v>
      </c>
      <c r="B812" s="18" t="s">
        <v>3022</v>
      </c>
      <c r="C812" s="18" t="s">
        <v>3023</v>
      </c>
      <c r="D812" s="19" t="s">
        <v>3019</v>
      </c>
      <c r="E812" s="19" t="s">
        <v>3020</v>
      </c>
      <c r="F812" s="20"/>
      <c r="G812" s="20"/>
      <c r="H812" s="20"/>
    </row>
    <row r="813" spans="1:8" x14ac:dyDescent="0.25">
      <c r="A813" s="18" t="s">
        <v>181</v>
      </c>
      <c r="B813" s="18" t="s">
        <v>3075</v>
      </c>
      <c r="C813" s="18" t="s">
        <v>3076</v>
      </c>
      <c r="D813" s="19" t="s">
        <v>779</v>
      </c>
      <c r="E813" s="19">
        <v>0</v>
      </c>
      <c r="F813" s="20"/>
      <c r="G813" s="20"/>
      <c r="H813" s="20"/>
    </row>
    <row r="814" spans="1:8" x14ac:dyDescent="0.25">
      <c r="A814" s="18" t="s">
        <v>74</v>
      </c>
      <c r="B814" s="18" t="s">
        <v>3073</v>
      </c>
      <c r="C814" s="18" t="s">
        <v>3074</v>
      </c>
      <c r="D814" s="19" t="s">
        <v>230</v>
      </c>
      <c r="E814" s="19" t="s">
        <v>3072</v>
      </c>
      <c r="F814" s="20"/>
      <c r="G814" s="20"/>
      <c r="H814" s="20"/>
    </row>
    <row r="815" spans="1:8" x14ac:dyDescent="0.25">
      <c r="A815" s="18" t="s">
        <v>2455</v>
      </c>
      <c r="B815" s="18" t="s">
        <v>174</v>
      </c>
      <c r="C815" s="18" t="s">
        <v>2461</v>
      </c>
      <c r="D815" s="19" t="s">
        <v>2458</v>
      </c>
      <c r="E815" s="19" t="s">
        <v>2459</v>
      </c>
      <c r="F815" s="20"/>
      <c r="G815" s="20"/>
      <c r="H815" s="20"/>
    </row>
    <row r="816" spans="1:8" x14ac:dyDescent="0.25">
      <c r="A816" s="18" t="s">
        <v>2580</v>
      </c>
      <c r="B816" s="18" t="s">
        <v>174</v>
      </c>
      <c r="C816" s="18" t="s">
        <v>2585</v>
      </c>
      <c r="D816" s="19" t="s">
        <v>2582</v>
      </c>
      <c r="E816" s="19" t="s">
        <v>2583</v>
      </c>
      <c r="F816" s="20"/>
      <c r="G816" s="20"/>
      <c r="H816" s="20"/>
    </row>
    <row r="817" spans="1:8" x14ac:dyDescent="0.25">
      <c r="A817" s="18" t="s">
        <v>3068</v>
      </c>
      <c r="B817" s="18" t="s">
        <v>2175</v>
      </c>
      <c r="C817" s="18" t="s">
        <v>2176</v>
      </c>
      <c r="D817" s="19" t="s">
        <v>2173</v>
      </c>
      <c r="E817" s="19" t="s">
        <v>2174</v>
      </c>
      <c r="F817" s="20"/>
      <c r="G817" s="20"/>
      <c r="H817" s="20"/>
    </row>
    <row r="818" spans="1:8" x14ac:dyDescent="0.25">
      <c r="A818" s="18" t="s">
        <v>1750</v>
      </c>
      <c r="B818" s="18" t="s">
        <v>2724</v>
      </c>
      <c r="C818" s="18" t="s">
        <v>2399</v>
      </c>
      <c r="D818" s="19" t="s">
        <v>1285</v>
      </c>
      <c r="E818" s="19" t="s">
        <v>2723</v>
      </c>
      <c r="F818" s="20"/>
      <c r="G818" s="20"/>
      <c r="H818" s="20"/>
    </row>
    <row r="819" spans="1:8" x14ac:dyDescent="0.25">
      <c r="A819" s="18" t="s">
        <v>84</v>
      </c>
      <c r="B819" s="18" t="s">
        <v>2724</v>
      </c>
      <c r="C819" s="18" t="s">
        <v>2399</v>
      </c>
      <c r="D819" s="19" t="s">
        <v>1285</v>
      </c>
      <c r="E819" s="19" t="s">
        <v>2723</v>
      </c>
      <c r="F819" s="20"/>
      <c r="G819" s="20"/>
      <c r="H819" s="20"/>
    </row>
    <row r="820" spans="1:8" x14ac:dyDescent="0.25">
      <c r="A820" s="18" t="s">
        <v>3065</v>
      </c>
      <c r="B820" s="18" t="s">
        <v>3066</v>
      </c>
      <c r="C820" s="18" t="s">
        <v>3067</v>
      </c>
      <c r="D820" s="19" t="s">
        <v>3064</v>
      </c>
      <c r="E820" s="19">
        <v>0</v>
      </c>
      <c r="F820" s="20"/>
      <c r="G820" s="20"/>
      <c r="H820" s="20"/>
    </row>
    <row r="821" spans="1:8" x14ac:dyDescent="0.25">
      <c r="A821" s="18" t="s">
        <v>3061</v>
      </c>
      <c r="B821" s="18" t="s">
        <v>3062</v>
      </c>
      <c r="C821" s="18" t="s">
        <v>3063</v>
      </c>
      <c r="D821" s="19" t="s">
        <v>3059</v>
      </c>
      <c r="E821" s="19" t="s">
        <v>3060</v>
      </c>
      <c r="F821" s="20"/>
      <c r="G821" s="20"/>
      <c r="H821" s="20"/>
    </row>
    <row r="822" spans="1:8" x14ac:dyDescent="0.25">
      <c r="A822" s="18" t="s">
        <v>3058</v>
      </c>
      <c r="B822" s="18" t="s">
        <v>2112</v>
      </c>
      <c r="C822" s="18" t="s">
        <v>2113</v>
      </c>
      <c r="D822" s="19" t="s">
        <v>2110</v>
      </c>
      <c r="E822" s="19" t="s">
        <v>2111</v>
      </c>
      <c r="F822" s="20"/>
      <c r="G822" s="20"/>
      <c r="H822" s="20"/>
    </row>
    <row r="823" spans="1:8" x14ac:dyDescent="0.25">
      <c r="A823" s="18" t="s">
        <v>3057</v>
      </c>
      <c r="B823" s="18" t="s">
        <v>2112</v>
      </c>
      <c r="C823" s="18" t="s">
        <v>2113</v>
      </c>
      <c r="D823" s="19" t="s">
        <v>2110</v>
      </c>
      <c r="E823" s="19" t="s">
        <v>2111</v>
      </c>
      <c r="F823" s="20"/>
      <c r="G823" s="20"/>
      <c r="H823" s="20"/>
    </row>
    <row r="824" spans="1:8" x14ac:dyDescent="0.25">
      <c r="A824" s="18" t="s">
        <v>3057</v>
      </c>
      <c r="B824" s="18" t="s">
        <v>174</v>
      </c>
      <c r="C824" s="18" t="s">
        <v>2113</v>
      </c>
      <c r="D824" s="19" t="s">
        <v>2110</v>
      </c>
      <c r="E824" s="19" t="s">
        <v>2111</v>
      </c>
      <c r="F824" s="20"/>
      <c r="G824" s="20"/>
      <c r="H824" s="20"/>
    </row>
    <row r="825" spans="1:8" x14ac:dyDescent="0.25">
      <c r="A825" s="18" t="s">
        <v>2725</v>
      </c>
      <c r="B825" s="18" t="s">
        <v>2727</v>
      </c>
      <c r="C825" s="18" t="s">
        <v>2728</v>
      </c>
      <c r="D825" s="19" t="s">
        <v>2726</v>
      </c>
      <c r="E825" s="19">
        <v>0</v>
      </c>
      <c r="F825" s="20"/>
      <c r="G825" s="20"/>
      <c r="H825" s="20"/>
    </row>
    <row r="826" spans="1:8" x14ac:dyDescent="0.25">
      <c r="A826" s="18" t="s">
        <v>3028</v>
      </c>
      <c r="B826" s="18" t="s">
        <v>174</v>
      </c>
      <c r="C826" s="18" t="s">
        <v>3031</v>
      </c>
      <c r="D826" s="19" t="s">
        <v>3029</v>
      </c>
      <c r="E826" s="19">
        <v>0</v>
      </c>
      <c r="F826" s="20"/>
      <c r="G826" s="20"/>
      <c r="H826" s="20"/>
    </row>
    <row r="827" spans="1:8" x14ac:dyDescent="0.25">
      <c r="A827" s="18" t="s">
        <v>20</v>
      </c>
      <c r="B827" s="18" t="s">
        <v>174</v>
      </c>
      <c r="C827" s="18" t="s">
        <v>3036</v>
      </c>
      <c r="D827" s="19" t="s">
        <v>342</v>
      </c>
      <c r="E827" s="19" t="s">
        <v>3034</v>
      </c>
      <c r="F827" s="20"/>
      <c r="G827" s="20"/>
      <c r="H827" s="20"/>
    </row>
    <row r="828" spans="1:8" x14ac:dyDescent="0.25">
      <c r="A828" s="18" t="s">
        <v>19</v>
      </c>
      <c r="B828" s="18" t="s">
        <v>174</v>
      </c>
      <c r="C828" s="18" t="s">
        <v>3036</v>
      </c>
      <c r="D828" s="19" t="s">
        <v>342</v>
      </c>
      <c r="E828" s="19" t="s">
        <v>3034</v>
      </c>
      <c r="F828" s="20"/>
      <c r="G828" s="20"/>
      <c r="H828" s="20"/>
    </row>
    <row r="829" spans="1:8" x14ac:dyDescent="0.25">
      <c r="A829" s="18" t="s">
        <v>18</v>
      </c>
      <c r="B829" s="18" t="s">
        <v>174</v>
      </c>
      <c r="C829" s="18" t="s">
        <v>3036</v>
      </c>
      <c r="D829" s="19" t="s">
        <v>342</v>
      </c>
      <c r="E829" s="19" t="s">
        <v>3034</v>
      </c>
      <c r="F829" s="20"/>
      <c r="G829" s="20"/>
      <c r="H829" s="20"/>
    </row>
    <row r="830" spans="1:8" x14ac:dyDescent="0.25">
      <c r="A830" s="18" t="s">
        <v>17</v>
      </c>
      <c r="B830" s="18" t="s">
        <v>174</v>
      </c>
      <c r="C830" s="18" t="s">
        <v>3036</v>
      </c>
      <c r="D830" s="19" t="s">
        <v>342</v>
      </c>
      <c r="E830" s="19" t="s">
        <v>3034</v>
      </c>
      <c r="F830" s="20"/>
      <c r="G830" s="20"/>
      <c r="H830" s="20"/>
    </row>
    <row r="831" spans="1:8" x14ac:dyDescent="0.25">
      <c r="A831" s="18" t="s">
        <v>3056</v>
      </c>
      <c r="B831" s="18" t="s">
        <v>174</v>
      </c>
      <c r="C831" s="18" t="s">
        <v>2021</v>
      </c>
      <c r="D831" s="19" t="s">
        <v>2019</v>
      </c>
      <c r="E831" s="19">
        <v>0</v>
      </c>
      <c r="F831" s="20"/>
      <c r="G831" s="20"/>
      <c r="H831" s="20"/>
    </row>
    <row r="832" spans="1:8" x14ac:dyDescent="0.25">
      <c r="A832" s="18" t="s">
        <v>3055</v>
      </c>
      <c r="B832" s="18" t="s">
        <v>174</v>
      </c>
      <c r="C832" s="18" t="s">
        <v>1974</v>
      </c>
      <c r="D832" s="19" t="s">
        <v>1971</v>
      </c>
      <c r="E832" s="19" t="s">
        <v>1972</v>
      </c>
      <c r="F832" s="20"/>
      <c r="G832" s="20"/>
      <c r="H832" s="20"/>
    </row>
    <row r="833" spans="1:8" x14ac:dyDescent="0.25">
      <c r="A833" s="18" t="s">
        <v>3054</v>
      </c>
      <c r="B833" s="18" t="s">
        <v>174</v>
      </c>
      <c r="C833" s="18" t="s">
        <v>2016</v>
      </c>
      <c r="D833" s="19" t="s">
        <v>2013</v>
      </c>
      <c r="E833" s="19" t="s">
        <v>2014</v>
      </c>
      <c r="F833" s="20"/>
      <c r="G833" s="20"/>
      <c r="H833" s="20"/>
    </row>
    <row r="834" spans="1:8" x14ac:dyDescent="0.25">
      <c r="A834" s="18" t="s">
        <v>3053</v>
      </c>
      <c r="B834" s="18" t="s">
        <v>174</v>
      </c>
      <c r="C834" s="18" t="s">
        <v>2606</v>
      </c>
      <c r="D834" s="19" t="s">
        <v>2604</v>
      </c>
      <c r="E834" s="19">
        <v>0</v>
      </c>
      <c r="F834" s="20"/>
      <c r="G834" s="20"/>
      <c r="H834" s="20"/>
    </row>
    <row r="835" spans="1:8" x14ac:dyDescent="0.25">
      <c r="A835" s="18" t="s">
        <v>3046</v>
      </c>
      <c r="B835" s="18" t="s">
        <v>2191</v>
      </c>
      <c r="C835" s="18" t="s">
        <v>2192</v>
      </c>
      <c r="D835" s="19" t="s">
        <v>2190</v>
      </c>
      <c r="E835" s="19">
        <v>0</v>
      </c>
      <c r="F835" s="20"/>
      <c r="G835" s="20"/>
      <c r="H835" s="20"/>
    </row>
    <row r="836" spans="1:8" x14ac:dyDescent="0.25">
      <c r="A836" s="18" t="s">
        <v>2496</v>
      </c>
      <c r="B836" s="18" t="s">
        <v>3052</v>
      </c>
      <c r="C836" s="18" t="s">
        <v>2348</v>
      </c>
      <c r="D836" s="19" t="s">
        <v>3051</v>
      </c>
      <c r="E836" s="19">
        <v>0</v>
      </c>
      <c r="F836" s="20"/>
      <c r="G836" s="20"/>
      <c r="H836" s="20"/>
    </row>
    <row r="837" spans="1:8" x14ac:dyDescent="0.25">
      <c r="A837" s="18" t="s">
        <v>3050</v>
      </c>
      <c r="B837" s="18" t="s">
        <v>174</v>
      </c>
      <c r="C837" s="18" t="s">
        <v>2454</v>
      </c>
      <c r="D837" s="19" t="s">
        <v>2452</v>
      </c>
      <c r="E837" s="19">
        <v>0</v>
      </c>
      <c r="F837" s="20"/>
      <c r="G837" s="20"/>
      <c r="H837" s="20"/>
    </row>
    <row r="838" spans="1:8" x14ac:dyDescent="0.25">
      <c r="A838" s="18" t="s">
        <v>3049</v>
      </c>
      <c r="B838" s="18" t="s">
        <v>174</v>
      </c>
      <c r="C838" s="18" t="s">
        <v>2454</v>
      </c>
      <c r="D838" s="19" t="s">
        <v>2452</v>
      </c>
      <c r="E838" s="19">
        <v>0</v>
      </c>
      <c r="F838" s="20"/>
      <c r="G838" s="20"/>
      <c r="H838" s="20"/>
    </row>
    <row r="839" spans="1:8" x14ac:dyDescent="0.25">
      <c r="A839" s="18" t="s">
        <v>3050</v>
      </c>
      <c r="B839" s="18" t="s">
        <v>2367</v>
      </c>
      <c r="C839" s="18" t="s">
        <v>2454</v>
      </c>
      <c r="D839" s="19" t="s">
        <v>2452</v>
      </c>
      <c r="E839" s="19">
        <v>0</v>
      </c>
      <c r="F839" s="20"/>
      <c r="G839" s="20"/>
      <c r="H839" s="20"/>
    </row>
    <row r="840" spans="1:8" x14ac:dyDescent="0.25">
      <c r="A840" s="18" t="s">
        <v>3049</v>
      </c>
      <c r="B840" s="18" t="s">
        <v>174</v>
      </c>
      <c r="C840" s="18" t="s">
        <v>2454</v>
      </c>
      <c r="D840" s="19" t="s">
        <v>2452</v>
      </c>
      <c r="E840" s="19">
        <v>0</v>
      </c>
      <c r="F840" s="20"/>
      <c r="G840" s="20"/>
      <c r="H840" s="20"/>
    </row>
    <row r="841" spans="1:8" x14ac:dyDescent="0.25">
      <c r="A841" s="18" t="s">
        <v>3046</v>
      </c>
      <c r="B841" s="18" t="s">
        <v>174</v>
      </c>
      <c r="C841" s="18" t="s">
        <v>2192</v>
      </c>
      <c r="D841" s="19" t="s">
        <v>2190</v>
      </c>
      <c r="E841" s="19">
        <v>0</v>
      </c>
      <c r="F841" s="20"/>
      <c r="G841" s="20"/>
      <c r="H841" s="20"/>
    </row>
    <row r="842" spans="1:8" x14ac:dyDescent="0.25">
      <c r="A842" s="18" t="s">
        <v>3043</v>
      </c>
      <c r="B842" s="18" t="s">
        <v>3044</v>
      </c>
      <c r="C842" s="18" t="s">
        <v>3045</v>
      </c>
      <c r="D842" s="19" t="s">
        <v>3042</v>
      </c>
      <c r="E842" s="19">
        <v>0</v>
      </c>
      <c r="F842" s="20"/>
      <c r="G842" s="20"/>
      <c r="H842" s="20"/>
    </row>
    <row r="843" spans="1:8" x14ac:dyDescent="0.25">
      <c r="A843" s="18" t="s">
        <v>3039</v>
      </c>
      <c r="B843" s="18" t="s">
        <v>3040</v>
      </c>
      <c r="C843" s="18" t="s">
        <v>3041</v>
      </c>
      <c r="D843" s="19" t="s">
        <v>3038</v>
      </c>
      <c r="E843" s="19">
        <v>0</v>
      </c>
      <c r="F843" s="20"/>
      <c r="G843" s="20"/>
      <c r="H843" s="20"/>
    </row>
    <row r="844" spans="1:8" x14ac:dyDescent="0.25">
      <c r="A844" s="18" t="s">
        <v>3037</v>
      </c>
      <c r="B844" s="18" t="s">
        <v>3035</v>
      </c>
      <c r="C844" s="18" t="s">
        <v>3036</v>
      </c>
      <c r="D844" s="19" t="s">
        <v>342</v>
      </c>
      <c r="E844" s="19" t="s">
        <v>3034</v>
      </c>
      <c r="F844" s="20"/>
      <c r="G844" s="20"/>
      <c r="H844" s="20"/>
    </row>
    <row r="845" spans="1:8" x14ac:dyDescent="0.25">
      <c r="A845" s="18" t="s">
        <v>19</v>
      </c>
      <c r="B845" s="18" t="s">
        <v>174</v>
      </c>
      <c r="C845" s="18" t="s">
        <v>3036</v>
      </c>
      <c r="D845" s="19" t="s">
        <v>342</v>
      </c>
      <c r="E845" s="19" t="s">
        <v>3034</v>
      </c>
      <c r="F845" s="20"/>
      <c r="G845" s="20"/>
      <c r="H845" s="20"/>
    </row>
    <row r="846" spans="1:8" x14ac:dyDescent="0.25">
      <c r="A846" s="18" t="s">
        <v>18</v>
      </c>
      <c r="B846" s="18" t="s">
        <v>3035</v>
      </c>
      <c r="C846" s="18" t="s">
        <v>3036</v>
      </c>
      <c r="D846" s="19" t="s">
        <v>342</v>
      </c>
      <c r="E846" s="19" t="s">
        <v>3034</v>
      </c>
      <c r="F846" s="20"/>
      <c r="G846" s="20"/>
      <c r="H846" s="20"/>
    </row>
    <row r="847" spans="1:8" x14ac:dyDescent="0.25">
      <c r="A847" s="18" t="s">
        <v>17</v>
      </c>
      <c r="B847" s="18" t="s">
        <v>3035</v>
      </c>
      <c r="C847" s="18" t="s">
        <v>3036</v>
      </c>
      <c r="D847" s="19" t="s">
        <v>342</v>
      </c>
      <c r="E847" s="19" t="s">
        <v>3034</v>
      </c>
      <c r="F847" s="20"/>
      <c r="G847" s="20"/>
      <c r="H847" s="20"/>
    </row>
    <row r="848" spans="1:8" x14ac:dyDescent="0.25">
      <c r="A848" s="18" t="s">
        <v>3033</v>
      </c>
      <c r="B848" s="18" t="s">
        <v>3035</v>
      </c>
      <c r="C848" s="18" t="s">
        <v>3036</v>
      </c>
      <c r="D848" s="19" t="s">
        <v>342</v>
      </c>
      <c r="E848" s="19" t="s">
        <v>3034</v>
      </c>
      <c r="F848" s="20"/>
      <c r="G848" s="20"/>
      <c r="H848" s="20"/>
    </row>
    <row r="849" spans="1:8" x14ac:dyDescent="0.25">
      <c r="A849" s="18" t="s">
        <v>3032</v>
      </c>
      <c r="B849" s="18" t="s">
        <v>3022</v>
      </c>
      <c r="C849" s="18" t="s">
        <v>3023</v>
      </c>
      <c r="D849" s="19" t="s">
        <v>3019</v>
      </c>
      <c r="E849" s="19" t="s">
        <v>3020</v>
      </c>
      <c r="F849" s="20"/>
      <c r="G849" s="20"/>
      <c r="H849" s="20"/>
    </row>
    <row r="850" spans="1:8" x14ac:dyDescent="0.25">
      <c r="A850" s="18" t="s">
        <v>2825</v>
      </c>
      <c r="B850" s="18" t="s">
        <v>174</v>
      </c>
      <c r="C850" s="18" t="s">
        <v>2678</v>
      </c>
      <c r="D850" s="19" t="s">
        <v>2676</v>
      </c>
      <c r="E850" s="19" t="s">
        <v>799</v>
      </c>
      <c r="F850" s="20"/>
      <c r="G850" s="20"/>
      <c r="H850" s="20"/>
    </row>
    <row r="851" spans="1:8" x14ac:dyDescent="0.25">
      <c r="A851" s="18" t="s">
        <v>2805</v>
      </c>
      <c r="B851" s="18" t="s">
        <v>2727</v>
      </c>
      <c r="C851" s="18" t="s">
        <v>2728</v>
      </c>
      <c r="D851" s="19" t="s">
        <v>2726</v>
      </c>
      <c r="E851" s="19">
        <v>0</v>
      </c>
      <c r="F851" s="20"/>
      <c r="G851" s="20"/>
      <c r="H851" s="20"/>
    </row>
    <row r="852" spans="1:8" x14ac:dyDescent="0.25">
      <c r="A852" s="18" t="s">
        <v>3028</v>
      </c>
      <c r="B852" s="18" t="s">
        <v>3030</v>
      </c>
      <c r="C852" s="18" t="s">
        <v>3031</v>
      </c>
      <c r="D852" s="19" t="s">
        <v>3029</v>
      </c>
      <c r="E852" s="19">
        <v>0</v>
      </c>
      <c r="F852" s="20"/>
      <c r="G852" s="20"/>
      <c r="H852" s="20"/>
    </row>
    <row r="853" spans="1:8" x14ac:dyDescent="0.25">
      <c r="A853" s="18" t="s">
        <v>2875</v>
      </c>
      <c r="B853" s="18" t="s">
        <v>2670</v>
      </c>
      <c r="C853" s="18" t="s">
        <v>2671</v>
      </c>
      <c r="D853" s="19" t="s">
        <v>2668</v>
      </c>
      <c r="E853" s="19" t="s">
        <v>2669</v>
      </c>
      <c r="F853" s="20"/>
      <c r="G853" s="20"/>
      <c r="H853" s="20"/>
    </row>
    <row r="854" spans="1:8" x14ac:dyDescent="0.25">
      <c r="A854" s="18" t="s">
        <v>2434</v>
      </c>
      <c r="B854" s="18" t="s">
        <v>174</v>
      </c>
      <c r="C854" s="18" t="s">
        <v>2114</v>
      </c>
      <c r="D854" s="19" t="s">
        <v>2426</v>
      </c>
      <c r="E854" s="19" t="s">
        <v>2599</v>
      </c>
      <c r="F854" s="20"/>
      <c r="G854" s="20"/>
      <c r="H854" s="20"/>
    </row>
    <row r="855" spans="1:8" x14ac:dyDescent="0.25">
      <c r="A855" s="18" t="s">
        <v>3025</v>
      </c>
      <c r="B855" s="18" t="s">
        <v>3026</v>
      </c>
      <c r="C855" s="18" t="s">
        <v>3027</v>
      </c>
      <c r="D855" s="19" t="s">
        <v>3024</v>
      </c>
      <c r="E855" s="19">
        <v>0</v>
      </c>
      <c r="F855" s="20"/>
      <c r="G855" s="20"/>
      <c r="H855" s="20"/>
    </row>
    <row r="856" spans="1:8" x14ac:dyDescent="0.25">
      <c r="A856" s="18" t="s">
        <v>3021</v>
      </c>
      <c r="B856" s="18" t="s">
        <v>3022</v>
      </c>
      <c r="C856" s="18" t="s">
        <v>3023</v>
      </c>
      <c r="D856" s="19" t="s">
        <v>3019</v>
      </c>
      <c r="E856" s="19" t="s">
        <v>3020</v>
      </c>
      <c r="F856" s="20"/>
      <c r="G856" s="20"/>
      <c r="H856" s="20"/>
    </row>
    <row r="857" spans="1:8" x14ac:dyDescent="0.25">
      <c r="A857" s="18" t="s">
        <v>3016</v>
      </c>
      <c r="B857" s="18" t="s">
        <v>3017</v>
      </c>
      <c r="C857" s="18" t="s">
        <v>1724</v>
      </c>
      <c r="D857" s="19" t="s">
        <v>3015</v>
      </c>
      <c r="E857" s="19">
        <v>0</v>
      </c>
      <c r="F857" s="20"/>
      <c r="G857" s="20"/>
      <c r="H857" s="20"/>
    </row>
    <row r="858" spans="1:8" x14ac:dyDescent="0.25">
      <c r="A858" s="18" t="s">
        <v>3010</v>
      </c>
      <c r="B858" s="18" t="s">
        <v>3013</v>
      </c>
      <c r="C858" s="18" t="s">
        <v>3014</v>
      </c>
      <c r="D858" s="19" t="s">
        <v>3011</v>
      </c>
      <c r="E858" s="19" t="s">
        <v>3012</v>
      </c>
      <c r="F858" s="20"/>
      <c r="G858" s="20"/>
      <c r="H858" s="20"/>
    </row>
    <row r="859" spans="1:8" x14ac:dyDescent="0.25">
      <c r="A859" s="18" t="s">
        <v>3010</v>
      </c>
      <c r="B859" s="18" t="s">
        <v>3013</v>
      </c>
      <c r="C859" s="18" t="s">
        <v>3014</v>
      </c>
      <c r="D859" s="19" t="s">
        <v>3011</v>
      </c>
      <c r="E859" s="19" t="s">
        <v>3012</v>
      </c>
      <c r="F859" s="20"/>
      <c r="G859" s="20"/>
      <c r="H859" s="20"/>
    </row>
    <row r="860" spans="1:8" x14ac:dyDescent="0.25">
      <c r="A860" s="18" t="s">
        <v>2979</v>
      </c>
      <c r="B860" s="18" t="s">
        <v>2089</v>
      </c>
      <c r="C860" s="18" t="s">
        <v>1764</v>
      </c>
      <c r="D860" s="19" t="s">
        <v>803</v>
      </c>
      <c r="E860" s="19">
        <v>0</v>
      </c>
      <c r="F860" s="20"/>
      <c r="G860" s="20"/>
      <c r="H860" s="20"/>
    </row>
    <row r="861" spans="1:8" x14ac:dyDescent="0.25">
      <c r="A861" s="18" t="s">
        <v>3009</v>
      </c>
      <c r="B861" s="18" t="s">
        <v>2089</v>
      </c>
      <c r="C861" s="18" t="s">
        <v>1764</v>
      </c>
      <c r="D861" s="19" t="s">
        <v>803</v>
      </c>
      <c r="E861" s="19">
        <v>0</v>
      </c>
      <c r="F861" s="20"/>
      <c r="G861" s="20"/>
      <c r="H861" s="20"/>
    </row>
    <row r="862" spans="1:8" x14ac:dyDescent="0.25">
      <c r="A862" s="18" t="s">
        <v>3006</v>
      </c>
      <c r="B862" s="18" t="s">
        <v>2089</v>
      </c>
      <c r="C862" s="18" t="s">
        <v>1764</v>
      </c>
      <c r="D862" s="19" t="s">
        <v>803</v>
      </c>
      <c r="E862" s="19">
        <v>0</v>
      </c>
      <c r="F862" s="20"/>
      <c r="G862" s="20"/>
      <c r="H862" s="20"/>
    </row>
    <row r="863" spans="1:8" x14ac:dyDescent="0.25">
      <c r="A863" s="18" t="s">
        <v>2973</v>
      </c>
      <c r="B863" s="18" t="s">
        <v>174</v>
      </c>
      <c r="C863" s="18" t="s">
        <v>2975</v>
      </c>
      <c r="D863" s="19" t="s">
        <v>2972</v>
      </c>
      <c r="E863" s="19">
        <v>0</v>
      </c>
      <c r="F863" s="20"/>
      <c r="G863" s="20"/>
      <c r="H863" s="20"/>
    </row>
    <row r="864" spans="1:8" x14ac:dyDescent="0.25">
      <c r="A864" s="18" t="s">
        <v>3002</v>
      </c>
      <c r="B864" s="18" t="s">
        <v>3004</v>
      </c>
      <c r="C864" s="18" t="s">
        <v>3005</v>
      </c>
      <c r="D864" s="19" t="s">
        <v>3003</v>
      </c>
      <c r="E864" s="19">
        <v>0</v>
      </c>
      <c r="F864" s="20"/>
      <c r="G864" s="20"/>
      <c r="H864" s="20"/>
    </row>
    <row r="865" spans="1:8" x14ac:dyDescent="0.25">
      <c r="A865" s="18" t="s">
        <v>2828</v>
      </c>
      <c r="B865" s="18" t="s">
        <v>174</v>
      </c>
      <c r="C865" s="18" t="s">
        <v>2454</v>
      </c>
      <c r="D865" s="19" t="s">
        <v>2452</v>
      </c>
      <c r="E865" s="19">
        <v>0</v>
      </c>
      <c r="F865" s="20"/>
      <c r="G865" s="20"/>
      <c r="H865" s="20"/>
    </row>
    <row r="866" spans="1:8" x14ac:dyDescent="0.25">
      <c r="A866" s="18" t="s">
        <v>2826</v>
      </c>
      <c r="B866" s="18" t="s">
        <v>174</v>
      </c>
      <c r="C866" s="18" t="s">
        <v>2454</v>
      </c>
      <c r="D866" s="19" t="s">
        <v>2452</v>
      </c>
      <c r="E866" s="19">
        <v>0</v>
      </c>
      <c r="F866" s="20"/>
      <c r="G866" s="20"/>
      <c r="H866" s="20"/>
    </row>
    <row r="867" spans="1:8" x14ac:dyDescent="0.25">
      <c r="A867" s="18" t="s">
        <v>2997</v>
      </c>
      <c r="B867" s="18" t="s">
        <v>3000</v>
      </c>
      <c r="C867" s="18" t="s">
        <v>3001</v>
      </c>
      <c r="D867" s="19" t="s">
        <v>2998</v>
      </c>
      <c r="E867" s="19" t="s">
        <v>2999</v>
      </c>
      <c r="F867" s="20"/>
      <c r="G867" s="20"/>
      <c r="H867" s="20"/>
    </row>
    <row r="868" spans="1:8" x14ac:dyDescent="0.25">
      <c r="A868" s="18" t="s">
        <v>1699</v>
      </c>
      <c r="B868" s="18" t="s">
        <v>1809</v>
      </c>
      <c r="C868" s="18" t="s">
        <v>1764</v>
      </c>
      <c r="D868" s="19" t="s">
        <v>803</v>
      </c>
      <c r="E868" s="19">
        <v>0</v>
      </c>
      <c r="F868" s="20"/>
      <c r="G868" s="20"/>
      <c r="H868" s="20"/>
    </row>
    <row r="869" spans="1:8" x14ac:dyDescent="0.25">
      <c r="A869" s="18" t="s">
        <v>1697</v>
      </c>
      <c r="B869" s="18" t="s">
        <v>174</v>
      </c>
      <c r="C869" s="18" t="s">
        <v>1764</v>
      </c>
      <c r="D869" s="19" t="s">
        <v>803</v>
      </c>
      <c r="E869" s="19">
        <v>0</v>
      </c>
      <c r="F869" s="20"/>
      <c r="G869" s="20"/>
      <c r="H869" s="20"/>
    </row>
    <row r="870" spans="1:8" x14ac:dyDescent="0.25">
      <c r="A870" s="18" t="s">
        <v>1697</v>
      </c>
      <c r="B870" s="18" t="s">
        <v>1809</v>
      </c>
      <c r="C870" s="18" t="s">
        <v>1764</v>
      </c>
      <c r="D870" s="19" t="s">
        <v>803</v>
      </c>
      <c r="E870" s="19">
        <v>0</v>
      </c>
      <c r="F870" s="20"/>
      <c r="G870" s="20"/>
      <c r="H870" s="20"/>
    </row>
    <row r="871" spans="1:8" x14ac:dyDescent="0.25">
      <c r="A871" s="18" t="s">
        <v>109</v>
      </c>
      <c r="B871" s="18" t="s">
        <v>1809</v>
      </c>
      <c r="C871" s="18" t="s">
        <v>1764</v>
      </c>
      <c r="D871" s="19" t="s">
        <v>803</v>
      </c>
      <c r="E871" s="19">
        <v>0</v>
      </c>
      <c r="F871" s="20"/>
      <c r="G871" s="20"/>
      <c r="H871" s="20"/>
    </row>
    <row r="872" spans="1:8" x14ac:dyDescent="0.25">
      <c r="A872" s="18" t="s">
        <v>1700</v>
      </c>
      <c r="B872" s="18" t="s">
        <v>174</v>
      </c>
      <c r="C872" s="18" t="s">
        <v>1764</v>
      </c>
      <c r="D872" s="19" t="s">
        <v>803</v>
      </c>
      <c r="E872" s="19">
        <v>0</v>
      </c>
      <c r="F872" s="20"/>
      <c r="G872" s="20"/>
      <c r="H872" s="20"/>
    </row>
    <row r="873" spans="1:8" x14ac:dyDescent="0.25">
      <c r="A873" s="18" t="s">
        <v>1698</v>
      </c>
      <c r="B873" s="18" t="s">
        <v>174</v>
      </c>
      <c r="C873" s="18" t="s">
        <v>1764</v>
      </c>
      <c r="D873" s="19" t="s">
        <v>803</v>
      </c>
      <c r="E873" s="19">
        <v>0</v>
      </c>
      <c r="F873" s="20"/>
      <c r="G873" s="20"/>
      <c r="H873" s="20"/>
    </row>
    <row r="874" spans="1:8" x14ac:dyDescent="0.25">
      <c r="A874" s="18" t="s">
        <v>2375</v>
      </c>
      <c r="B874" s="18" t="s">
        <v>2089</v>
      </c>
      <c r="C874" s="18" t="s">
        <v>1764</v>
      </c>
      <c r="D874" s="19" t="s">
        <v>803</v>
      </c>
      <c r="E874" s="19">
        <v>0</v>
      </c>
      <c r="F874" s="20"/>
      <c r="G874" s="20"/>
      <c r="H874" s="20"/>
    </row>
    <row r="875" spans="1:8" x14ac:dyDescent="0.25">
      <c r="A875" s="18" t="s">
        <v>2363</v>
      </c>
      <c r="B875" s="18" t="s">
        <v>2089</v>
      </c>
      <c r="C875" s="18" t="s">
        <v>1764</v>
      </c>
      <c r="D875" s="19" t="s">
        <v>803</v>
      </c>
      <c r="E875" s="19">
        <v>0</v>
      </c>
      <c r="F875" s="20"/>
      <c r="G875" s="20"/>
      <c r="H875" s="20"/>
    </row>
    <row r="876" spans="1:8" x14ac:dyDescent="0.25">
      <c r="A876" s="18" t="s">
        <v>2388</v>
      </c>
      <c r="B876" s="18" t="s">
        <v>2996</v>
      </c>
      <c r="C876" s="18" t="s">
        <v>2403</v>
      </c>
      <c r="D876" s="19" t="s">
        <v>2995</v>
      </c>
      <c r="E876" s="19">
        <v>0</v>
      </c>
      <c r="F876" s="20"/>
      <c r="G876" s="20"/>
      <c r="H876" s="20"/>
    </row>
    <row r="877" spans="1:8" x14ac:dyDescent="0.25">
      <c r="A877" s="18" t="s">
        <v>2994</v>
      </c>
      <c r="B877" s="18" t="s">
        <v>2089</v>
      </c>
      <c r="C877" s="18" t="s">
        <v>1764</v>
      </c>
      <c r="D877" s="19" t="s">
        <v>803</v>
      </c>
      <c r="E877" s="19">
        <v>0</v>
      </c>
      <c r="F877" s="20"/>
      <c r="G877" s="20"/>
      <c r="H877" s="20"/>
    </row>
    <row r="878" spans="1:8" x14ac:dyDescent="0.25">
      <c r="A878" s="18" t="s">
        <v>2993</v>
      </c>
      <c r="B878" s="18" t="s">
        <v>2089</v>
      </c>
      <c r="C878" s="18" t="s">
        <v>1764</v>
      </c>
      <c r="D878" s="19" t="s">
        <v>803</v>
      </c>
      <c r="E878" s="19">
        <v>0</v>
      </c>
      <c r="F878" s="20"/>
      <c r="G878" s="20"/>
      <c r="H878" s="20"/>
    </row>
    <row r="879" spans="1:8" x14ac:dyDescent="0.25">
      <c r="A879" s="18" t="s">
        <v>2992</v>
      </c>
      <c r="B879" s="18" t="s">
        <v>2089</v>
      </c>
      <c r="C879" s="18" t="s">
        <v>1764</v>
      </c>
      <c r="D879" s="19" t="s">
        <v>803</v>
      </c>
      <c r="E879" s="19">
        <v>0</v>
      </c>
      <c r="F879" s="20"/>
      <c r="G879" s="20"/>
      <c r="H879" s="20"/>
    </row>
    <row r="880" spans="1:8" x14ac:dyDescent="0.25">
      <c r="A880" s="18" t="s">
        <v>2990</v>
      </c>
      <c r="B880" s="18" t="s">
        <v>2089</v>
      </c>
      <c r="C880" s="18" t="s">
        <v>1764</v>
      </c>
      <c r="D880" s="19" t="s">
        <v>803</v>
      </c>
      <c r="E880" s="19">
        <v>0</v>
      </c>
      <c r="F880" s="20"/>
      <c r="G880" s="20"/>
      <c r="H880" s="20"/>
    </row>
    <row r="881" spans="1:8" x14ac:dyDescent="0.25">
      <c r="A881" s="18" t="s">
        <v>2987</v>
      </c>
      <c r="B881" s="18" t="s">
        <v>2988</v>
      </c>
      <c r="C881" s="18" t="s">
        <v>2989</v>
      </c>
      <c r="D881" s="19" t="s">
        <v>2985</v>
      </c>
      <c r="E881" s="19" t="s">
        <v>2986</v>
      </c>
      <c r="F881" s="20"/>
      <c r="G881" s="20"/>
      <c r="H881" s="20"/>
    </row>
    <row r="882" spans="1:8" x14ac:dyDescent="0.25">
      <c r="A882" s="18" t="s">
        <v>2984</v>
      </c>
      <c r="B882" s="18" t="s">
        <v>2636</v>
      </c>
      <c r="C882" s="18" t="s">
        <v>2637</v>
      </c>
      <c r="D882" s="19" t="s">
        <v>2635</v>
      </c>
      <c r="E882" s="19">
        <v>0</v>
      </c>
      <c r="F882" s="20"/>
      <c r="G882" s="20"/>
      <c r="H882" s="20"/>
    </row>
    <row r="883" spans="1:8" x14ac:dyDescent="0.25">
      <c r="A883" s="18" t="s">
        <v>2980</v>
      </c>
      <c r="B883" s="18" t="s">
        <v>2982</v>
      </c>
      <c r="C883" s="18" t="s">
        <v>2983</v>
      </c>
      <c r="D883" s="19" t="s">
        <v>2981</v>
      </c>
      <c r="E883" s="19">
        <v>0</v>
      </c>
      <c r="F883" s="20"/>
      <c r="G883" s="20"/>
      <c r="H883" s="20"/>
    </row>
    <row r="884" spans="1:8" x14ac:dyDescent="0.25">
      <c r="A884" s="18" t="s">
        <v>1774</v>
      </c>
      <c r="B884" s="18" t="s">
        <v>1775</v>
      </c>
      <c r="C884" s="18" t="s">
        <v>1724</v>
      </c>
      <c r="D884" s="19" t="s">
        <v>1773</v>
      </c>
      <c r="E884" s="19">
        <v>0</v>
      </c>
      <c r="F884" s="20"/>
      <c r="G884" s="20"/>
      <c r="H884" s="20"/>
    </row>
    <row r="885" spans="1:8" x14ac:dyDescent="0.25">
      <c r="A885" s="18" t="s">
        <v>2909</v>
      </c>
      <c r="B885" s="18" t="s">
        <v>2977</v>
      </c>
      <c r="C885" s="18" t="s">
        <v>2978</v>
      </c>
      <c r="D885" s="19" t="s">
        <v>2976</v>
      </c>
      <c r="E885" s="19">
        <v>0</v>
      </c>
      <c r="F885" s="20"/>
      <c r="G885" s="20"/>
      <c r="H885" s="20"/>
    </row>
    <row r="886" spans="1:8" x14ac:dyDescent="0.25">
      <c r="A886" s="18" t="s">
        <v>2973</v>
      </c>
      <c r="B886" s="18" t="s">
        <v>2974</v>
      </c>
      <c r="C886" s="18" t="s">
        <v>2975</v>
      </c>
      <c r="D886" s="19" t="s">
        <v>2972</v>
      </c>
      <c r="E886" s="19">
        <v>0</v>
      </c>
      <c r="F886" s="20"/>
      <c r="G886" s="20"/>
      <c r="H886" s="20"/>
    </row>
    <row r="887" spans="1:8" x14ac:dyDescent="0.25">
      <c r="A887" s="18" t="s">
        <v>2969</v>
      </c>
      <c r="B887" s="18" t="s">
        <v>2970</v>
      </c>
      <c r="C887" s="18" t="s">
        <v>2971</v>
      </c>
      <c r="D887" s="19" t="s">
        <v>2968</v>
      </c>
      <c r="E887" s="19">
        <v>0</v>
      </c>
      <c r="F887" s="20"/>
      <c r="G887" s="20"/>
      <c r="H887" s="20"/>
    </row>
    <row r="888" spans="1:8" x14ac:dyDescent="0.25">
      <c r="A888" s="18" t="s">
        <v>2965</v>
      </c>
      <c r="B888" s="18" t="s">
        <v>2966</v>
      </c>
      <c r="C888" s="18" t="s">
        <v>2967</v>
      </c>
      <c r="D888" s="19" t="s">
        <v>2963</v>
      </c>
      <c r="E888" s="19" t="s">
        <v>2964</v>
      </c>
      <c r="F888" s="20"/>
      <c r="G888" s="20"/>
      <c r="H888" s="20"/>
    </row>
    <row r="889" spans="1:8" x14ac:dyDescent="0.25">
      <c r="A889" s="18" t="s">
        <v>2960</v>
      </c>
      <c r="B889" s="18" t="s">
        <v>2961</v>
      </c>
      <c r="C889" s="18" t="s">
        <v>2962</v>
      </c>
      <c r="D889" s="19" t="s">
        <v>2959</v>
      </c>
      <c r="E889" s="19">
        <v>0</v>
      </c>
      <c r="F889" s="20"/>
      <c r="G889" s="20"/>
      <c r="H889" s="20"/>
    </row>
    <row r="890" spans="1:8" x14ac:dyDescent="0.25">
      <c r="A890" s="18" t="s">
        <v>2956</v>
      </c>
      <c r="B890" s="18" t="s">
        <v>2957</v>
      </c>
      <c r="C890" s="18" t="s">
        <v>2958</v>
      </c>
      <c r="D890" s="19" t="s">
        <v>2954</v>
      </c>
      <c r="E890" s="19" t="s">
        <v>2955</v>
      </c>
      <c r="F890" s="20"/>
      <c r="G890" s="20"/>
      <c r="H890" s="20"/>
    </row>
    <row r="891" spans="1:8" x14ac:dyDescent="0.25">
      <c r="A891" s="18" t="s">
        <v>2953</v>
      </c>
      <c r="B891" s="18" t="s">
        <v>2951</v>
      </c>
      <c r="C891" s="18" t="s">
        <v>2952</v>
      </c>
      <c r="D891" s="19" t="s">
        <v>2949</v>
      </c>
      <c r="E891" s="19">
        <v>0</v>
      </c>
      <c r="F891" s="20"/>
      <c r="G891" s="20"/>
      <c r="H891" s="20"/>
    </row>
    <row r="892" spans="1:8" x14ac:dyDescent="0.25">
      <c r="A892" s="18" t="s">
        <v>2950</v>
      </c>
      <c r="B892" s="18" t="s">
        <v>2951</v>
      </c>
      <c r="C892" s="18" t="s">
        <v>2952</v>
      </c>
      <c r="D892" s="19" t="s">
        <v>2949</v>
      </c>
      <c r="E892" s="19">
        <v>0</v>
      </c>
      <c r="F892" s="20"/>
      <c r="G892" s="20"/>
      <c r="H892" s="20"/>
    </row>
    <row r="893" spans="1:8" x14ac:dyDescent="0.25">
      <c r="A893" s="18" t="s">
        <v>2946</v>
      </c>
      <c r="B893" s="18" t="s">
        <v>2948</v>
      </c>
      <c r="C893" s="18" t="s">
        <v>604</v>
      </c>
      <c r="D893" s="19" t="s">
        <v>605</v>
      </c>
      <c r="E893" s="19" t="s">
        <v>2947</v>
      </c>
      <c r="F893" s="20"/>
      <c r="G893" s="20"/>
      <c r="H893" s="20"/>
    </row>
    <row r="894" spans="1:8" x14ac:dyDescent="0.25">
      <c r="A894" s="18" t="s">
        <v>2942</v>
      </c>
      <c r="B894" s="18" t="s">
        <v>2944</v>
      </c>
      <c r="C894" s="18" t="s">
        <v>2945</v>
      </c>
      <c r="D894" s="19" t="s">
        <v>2943</v>
      </c>
      <c r="E894" s="19" t="s">
        <v>724</v>
      </c>
      <c r="F894" s="20"/>
      <c r="G894" s="20"/>
      <c r="H894" s="20"/>
    </row>
    <row r="895" spans="1:8" x14ac:dyDescent="0.25">
      <c r="A895" s="18" t="s">
        <v>2938</v>
      </c>
      <c r="B895" s="18" t="s">
        <v>2940</v>
      </c>
      <c r="C895" s="18" t="s">
        <v>2941</v>
      </c>
      <c r="D895" s="19" t="s">
        <v>650</v>
      </c>
      <c r="E895" s="19" t="s">
        <v>2939</v>
      </c>
      <c r="F895" s="20"/>
      <c r="G895" s="20"/>
      <c r="H895" s="20"/>
    </row>
    <row r="896" spans="1:8" x14ac:dyDescent="0.25">
      <c r="A896" s="18" t="s">
        <v>2933</v>
      </c>
      <c r="B896" s="18" t="s">
        <v>2936</v>
      </c>
      <c r="C896" s="18" t="s">
        <v>2937</v>
      </c>
      <c r="D896" s="19" t="s">
        <v>2934</v>
      </c>
      <c r="E896" s="19" t="s">
        <v>2935</v>
      </c>
      <c r="F896" s="20"/>
      <c r="G896" s="20"/>
      <c r="H896" s="20"/>
    </row>
    <row r="897" spans="1:8" x14ac:dyDescent="0.25">
      <c r="A897" s="18" t="s">
        <v>2929</v>
      </c>
      <c r="B897" s="18" t="s">
        <v>2931</v>
      </c>
      <c r="C897" s="18" t="s">
        <v>2932</v>
      </c>
      <c r="D897" s="19" t="s">
        <v>356</v>
      </c>
      <c r="E897" s="19" t="s">
        <v>2930</v>
      </c>
      <c r="F897" s="20"/>
      <c r="G897" s="20"/>
      <c r="H897" s="20"/>
    </row>
    <row r="898" spans="1:8" x14ac:dyDescent="0.25">
      <c r="A898" s="18" t="s">
        <v>2925</v>
      </c>
      <c r="B898" s="18" t="s">
        <v>2927</v>
      </c>
      <c r="C898" s="18" t="s">
        <v>2928</v>
      </c>
      <c r="D898" s="19" t="s">
        <v>1249</v>
      </c>
      <c r="E898" s="19" t="s">
        <v>2926</v>
      </c>
      <c r="F898" s="20"/>
      <c r="G898" s="20"/>
      <c r="H898" s="20"/>
    </row>
    <row r="899" spans="1:8" x14ac:dyDescent="0.25">
      <c r="A899" s="18" t="s">
        <v>2805</v>
      </c>
      <c r="B899" s="18" t="s">
        <v>2727</v>
      </c>
      <c r="C899" s="18" t="s">
        <v>2728</v>
      </c>
      <c r="D899" s="19" t="s">
        <v>2726</v>
      </c>
      <c r="E899" s="19">
        <v>0</v>
      </c>
      <c r="F899" s="20"/>
      <c r="G899" s="20"/>
      <c r="H899" s="20"/>
    </row>
    <row r="900" spans="1:8" x14ac:dyDescent="0.25">
      <c r="A900" s="18" t="s">
        <v>2924</v>
      </c>
      <c r="B900" s="18" t="s">
        <v>174</v>
      </c>
      <c r="C900" s="18" t="s">
        <v>2585</v>
      </c>
      <c r="D900" s="19" t="s">
        <v>2582</v>
      </c>
      <c r="E900" s="19" t="s">
        <v>2583</v>
      </c>
      <c r="F900" s="20"/>
      <c r="G900" s="20"/>
      <c r="H900" s="20"/>
    </row>
    <row r="901" spans="1:8" x14ac:dyDescent="0.25">
      <c r="A901" s="18" t="s">
        <v>2923</v>
      </c>
      <c r="B901" s="18" t="s">
        <v>2533</v>
      </c>
      <c r="C901" s="18" t="s">
        <v>2534</v>
      </c>
      <c r="D901" s="19" t="s">
        <v>2531</v>
      </c>
      <c r="E901" s="19" t="s">
        <v>2532</v>
      </c>
      <c r="F901" s="20"/>
      <c r="G901" s="20"/>
      <c r="H901" s="20"/>
    </row>
    <row r="902" spans="1:8" x14ac:dyDescent="0.25">
      <c r="A902" s="18" t="s">
        <v>31</v>
      </c>
      <c r="B902" s="18" t="s">
        <v>2921</v>
      </c>
      <c r="C902" s="18" t="s">
        <v>2922</v>
      </c>
      <c r="D902" s="19" t="s">
        <v>1053</v>
      </c>
      <c r="E902" s="19">
        <v>0</v>
      </c>
      <c r="F902" s="20"/>
      <c r="G902" s="20"/>
      <c r="H902" s="20"/>
    </row>
    <row r="903" spans="1:8" x14ac:dyDescent="0.25">
      <c r="A903" s="18" t="s">
        <v>2550</v>
      </c>
      <c r="B903" s="18" t="s">
        <v>2156</v>
      </c>
      <c r="C903" s="18" t="s">
        <v>2157</v>
      </c>
      <c r="D903" s="19" t="s">
        <v>2154</v>
      </c>
      <c r="E903" s="19" t="s">
        <v>2155</v>
      </c>
      <c r="F903" s="20"/>
      <c r="G903" s="20"/>
      <c r="H903" s="20"/>
    </row>
    <row r="904" spans="1:8" x14ac:dyDescent="0.25">
      <c r="A904" s="18" t="s">
        <v>2768</v>
      </c>
      <c r="B904" s="18" t="s">
        <v>2919</v>
      </c>
      <c r="C904" s="18" t="s">
        <v>2920</v>
      </c>
      <c r="D904" s="19" t="s">
        <v>1264</v>
      </c>
      <c r="E904" s="19" t="s">
        <v>2918</v>
      </c>
      <c r="F904" s="20"/>
      <c r="G904" s="20"/>
      <c r="H904" s="20"/>
    </row>
    <row r="905" spans="1:8" x14ac:dyDescent="0.25">
      <c r="A905" s="18" t="s">
        <v>2768</v>
      </c>
      <c r="B905" s="18" t="s">
        <v>2919</v>
      </c>
      <c r="C905" s="18" t="s">
        <v>2920</v>
      </c>
      <c r="D905" s="19" t="s">
        <v>1264</v>
      </c>
      <c r="E905" s="19" t="s">
        <v>2918</v>
      </c>
      <c r="F905" s="20"/>
      <c r="G905" s="20"/>
      <c r="H905" s="20"/>
    </row>
    <row r="906" spans="1:8" x14ac:dyDescent="0.25">
      <c r="A906" s="18" t="s">
        <v>2917</v>
      </c>
      <c r="B906" s="18" t="s">
        <v>2919</v>
      </c>
      <c r="C906" s="18" t="s">
        <v>2920</v>
      </c>
      <c r="D906" s="19" t="s">
        <v>1264</v>
      </c>
      <c r="E906" s="19" t="s">
        <v>2918</v>
      </c>
      <c r="F906" s="20"/>
      <c r="G906" s="20"/>
      <c r="H906" s="20"/>
    </row>
    <row r="907" spans="1:8" x14ac:dyDescent="0.25">
      <c r="A907" s="18" t="s">
        <v>2913</v>
      </c>
      <c r="B907" s="18" t="s">
        <v>2915</v>
      </c>
      <c r="C907" s="18" t="s">
        <v>2916</v>
      </c>
      <c r="D907" s="19" t="s">
        <v>588</v>
      </c>
      <c r="E907" s="19" t="s">
        <v>2914</v>
      </c>
      <c r="F907" s="20"/>
      <c r="G907" s="20"/>
      <c r="H907" s="20"/>
    </row>
    <row r="908" spans="1:8" x14ac:dyDescent="0.25">
      <c r="A908" s="18" t="s">
        <v>2910</v>
      </c>
      <c r="B908" s="18" t="s">
        <v>2911</v>
      </c>
      <c r="C908" s="18" t="s">
        <v>2912</v>
      </c>
      <c r="D908" s="19" t="s">
        <v>1225</v>
      </c>
      <c r="E908" s="19">
        <v>0</v>
      </c>
      <c r="F908" s="20"/>
      <c r="G908" s="20"/>
      <c r="H908" s="20"/>
    </row>
    <row r="909" spans="1:8" x14ac:dyDescent="0.25">
      <c r="A909" s="18" t="s">
        <v>2682</v>
      </c>
      <c r="B909" s="18" t="s">
        <v>174</v>
      </c>
      <c r="C909" s="18" t="s">
        <v>2461</v>
      </c>
      <c r="D909" s="19" t="s">
        <v>2458</v>
      </c>
      <c r="E909" s="19" t="s">
        <v>2459</v>
      </c>
      <c r="F909" s="20"/>
      <c r="G909" s="20"/>
      <c r="H909" s="20"/>
    </row>
    <row r="910" spans="1:8" x14ac:dyDescent="0.25">
      <c r="A910" s="18" t="s">
        <v>2628</v>
      </c>
      <c r="B910" s="18" t="s">
        <v>2275</v>
      </c>
      <c r="C910" s="18" t="s">
        <v>2276</v>
      </c>
      <c r="D910" s="19" t="s">
        <v>2273</v>
      </c>
      <c r="E910" s="19" t="s">
        <v>2274</v>
      </c>
      <c r="F910" s="20"/>
      <c r="G910" s="20"/>
      <c r="H910" s="20"/>
    </row>
    <row r="911" spans="1:8" x14ac:dyDescent="0.25">
      <c r="A911" s="18" t="s">
        <v>2825</v>
      </c>
      <c r="B911" s="18" t="s">
        <v>2677</v>
      </c>
      <c r="C911" s="18" t="s">
        <v>2678</v>
      </c>
      <c r="D911" s="19" t="s">
        <v>2676</v>
      </c>
      <c r="E911" s="19" t="s">
        <v>799</v>
      </c>
      <c r="F911" s="20"/>
      <c r="G911" s="20"/>
      <c r="H911" s="20"/>
    </row>
    <row r="912" spans="1:8" x14ac:dyDescent="0.25">
      <c r="A912" s="18" t="s">
        <v>2907</v>
      </c>
      <c r="B912" s="18" t="s">
        <v>174</v>
      </c>
      <c r="C912" s="18" t="s">
        <v>2765</v>
      </c>
      <c r="D912" s="19" t="s">
        <v>2763</v>
      </c>
      <c r="E912" s="19">
        <v>0</v>
      </c>
      <c r="F912" s="20"/>
      <c r="G912" s="20"/>
      <c r="H912" s="20"/>
    </row>
    <row r="913" spans="1:8" x14ac:dyDescent="0.25">
      <c r="A913" s="18" t="s">
        <v>2904</v>
      </c>
      <c r="B913" s="18" t="s">
        <v>2359</v>
      </c>
      <c r="C913" s="18" t="s">
        <v>2398</v>
      </c>
      <c r="D913" s="19" t="s">
        <v>2905</v>
      </c>
      <c r="E913" s="19" t="s">
        <v>2906</v>
      </c>
      <c r="F913" s="20"/>
      <c r="G913" s="20"/>
      <c r="H913" s="20"/>
    </row>
    <row r="914" spans="1:8" x14ac:dyDescent="0.25">
      <c r="A914" s="18" t="s">
        <v>2550</v>
      </c>
      <c r="B914" s="18" t="s">
        <v>174</v>
      </c>
      <c r="C914" s="18" t="s">
        <v>2157</v>
      </c>
      <c r="D914" s="19" t="s">
        <v>2154</v>
      </c>
      <c r="E914" s="19" t="s">
        <v>2155</v>
      </c>
      <c r="F914" s="20"/>
      <c r="G914" s="20"/>
      <c r="H914" s="20"/>
    </row>
    <row r="915" spans="1:8" x14ac:dyDescent="0.25">
      <c r="A915" s="18" t="s">
        <v>2900</v>
      </c>
      <c r="B915" s="18" t="s">
        <v>2901</v>
      </c>
      <c r="C915" s="18" t="s">
        <v>2902</v>
      </c>
      <c r="D915" s="19" t="s">
        <v>2898</v>
      </c>
      <c r="E915" s="19" t="s">
        <v>2899</v>
      </c>
      <c r="F915" s="20"/>
      <c r="G915" s="20"/>
      <c r="H915" s="20"/>
    </row>
    <row r="916" spans="1:8" x14ac:dyDescent="0.25">
      <c r="A916" s="18" t="s">
        <v>2895</v>
      </c>
      <c r="B916" s="18" t="s">
        <v>2896</v>
      </c>
      <c r="C916" s="18" t="s">
        <v>2897</v>
      </c>
      <c r="D916" s="19" t="s">
        <v>2894</v>
      </c>
      <c r="E916" s="19">
        <v>0</v>
      </c>
      <c r="F916" s="20"/>
      <c r="G916" s="20"/>
      <c r="H916" s="20"/>
    </row>
    <row r="917" spans="1:8" x14ac:dyDescent="0.25">
      <c r="A917" s="18" t="s">
        <v>2891</v>
      </c>
      <c r="B917" s="18" t="s">
        <v>2892</v>
      </c>
      <c r="C917" s="18" t="s">
        <v>2893</v>
      </c>
      <c r="D917" s="19" t="s">
        <v>2889</v>
      </c>
      <c r="E917" s="19" t="s">
        <v>2890</v>
      </c>
      <c r="F917" s="20"/>
      <c r="G917" s="20"/>
      <c r="H917" s="20"/>
    </row>
    <row r="918" spans="1:8" x14ac:dyDescent="0.25">
      <c r="A918" s="18" t="s">
        <v>2886</v>
      </c>
      <c r="B918" s="18" t="s">
        <v>2887</v>
      </c>
      <c r="C918" s="18" t="s">
        <v>2888</v>
      </c>
      <c r="D918" s="19" t="s">
        <v>2885</v>
      </c>
      <c r="E918" s="19">
        <v>0</v>
      </c>
      <c r="F918" s="20"/>
      <c r="G918" s="20"/>
      <c r="H918" s="20"/>
    </row>
    <row r="919" spans="1:8" x14ac:dyDescent="0.25">
      <c r="A919" s="18" t="s">
        <v>2882</v>
      </c>
      <c r="B919" s="18" t="s">
        <v>2883</v>
      </c>
      <c r="C919" s="18" t="s">
        <v>2884</v>
      </c>
      <c r="D919" s="19" t="s">
        <v>2881</v>
      </c>
      <c r="E919" s="19">
        <v>0</v>
      </c>
      <c r="F919" s="20"/>
      <c r="G919" s="20"/>
      <c r="H919" s="20"/>
    </row>
    <row r="920" spans="1:8" x14ac:dyDescent="0.25">
      <c r="A920" s="18" t="s">
        <v>2878</v>
      </c>
      <c r="B920" s="18" t="s">
        <v>2879</v>
      </c>
      <c r="C920" s="18" t="s">
        <v>2880</v>
      </c>
      <c r="D920" s="19" t="s">
        <v>2876</v>
      </c>
      <c r="E920" s="19" t="s">
        <v>2877</v>
      </c>
      <c r="F920" s="20"/>
      <c r="G920" s="20"/>
      <c r="H920" s="20"/>
    </row>
    <row r="921" spans="1:8" x14ac:dyDescent="0.25">
      <c r="A921" s="18" t="s">
        <v>2835</v>
      </c>
      <c r="B921" s="18" t="s">
        <v>2836</v>
      </c>
      <c r="C921" s="18" t="s">
        <v>2837</v>
      </c>
      <c r="D921" s="19" t="s">
        <v>2834</v>
      </c>
      <c r="E921" s="19">
        <v>0</v>
      </c>
      <c r="F921" s="20"/>
      <c r="G921" s="20"/>
      <c r="H921" s="20"/>
    </row>
    <row r="922" spans="1:8" x14ac:dyDescent="0.25">
      <c r="A922" s="18" t="s">
        <v>193</v>
      </c>
      <c r="B922" s="18" t="s">
        <v>2872</v>
      </c>
      <c r="C922" s="18" t="s">
        <v>2873</v>
      </c>
      <c r="D922" s="19" t="s">
        <v>1457</v>
      </c>
      <c r="E922" s="19">
        <v>0</v>
      </c>
      <c r="F922" s="20"/>
      <c r="G922" s="20"/>
      <c r="H922" s="20"/>
    </row>
    <row r="923" spans="1:8" x14ac:dyDescent="0.25">
      <c r="A923" s="18" t="s">
        <v>2871</v>
      </c>
      <c r="B923" s="18" t="s">
        <v>2836</v>
      </c>
      <c r="C923" s="18" t="s">
        <v>2837</v>
      </c>
      <c r="D923" s="19" t="s">
        <v>2834</v>
      </c>
      <c r="E923" s="19">
        <v>0</v>
      </c>
      <c r="F923" s="20"/>
      <c r="G923" s="20"/>
      <c r="H923" s="20"/>
    </row>
    <row r="924" spans="1:8" x14ac:dyDescent="0.25">
      <c r="A924" s="18" t="s">
        <v>2866</v>
      </c>
      <c r="B924" s="18" t="s">
        <v>2869</v>
      </c>
      <c r="C924" s="18" t="s">
        <v>2870</v>
      </c>
      <c r="D924" s="19" t="s">
        <v>2867</v>
      </c>
      <c r="E924" s="19" t="s">
        <v>2868</v>
      </c>
      <c r="F924" s="20"/>
      <c r="G924" s="20"/>
      <c r="H924" s="20"/>
    </row>
    <row r="925" spans="1:8" x14ac:dyDescent="0.25">
      <c r="A925" s="18" t="s">
        <v>2866</v>
      </c>
      <c r="B925" s="18" t="s">
        <v>2869</v>
      </c>
      <c r="C925" s="18" t="s">
        <v>2870</v>
      </c>
      <c r="D925" s="19" t="s">
        <v>2867</v>
      </c>
      <c r="E925" s="19" t="s">
        <v>2868</v>
      </c>
      <c r="F925" s="20"/>
      <c r="G925" s="20"/>
      <c r="H925" s="20"/>
    </row>
    <row r="926" spans="1:8" x14ac:dyDescent="0.25">
      <c r="A926" s="18" t="s">
        <v>2628</v>
      </c>
      <c r="B926" s="18" t="s">
        <v>2275</v>
      </c>
      <c r="C926" s="18" t="s">
        <v>2276</v>
      </c>
      <c r="D926" s="19" t="s">
        <v>2273</v>
      </c>
      <c r="E926" s="19" t="s">
        <v>2274</v>
      </c>
      <c r="F926" s="20"/>
      <c r="G926" s="20"/>
      <c r="H926" s="20"/>
    </row>
    <row r="927" spans="1:8" x14ac:dyDescent="0.25">
      <c r="A927" s="18" t="s">
        <v>2863</v>
      </c>
      <c r="B927" s="18" t="s">
        <v>2864</v>
      </c>
      <c r="C927" s="18" t="s">
        <v>2865</v>
      </c>
      <c r="D927" s="19" t="s">
        <v>2862</v>
      </c>
      <c r="E927" s="19">
        <v>0</v>
      </c>
      <c r="F927" s="20"/>
      <c r="G927" s="20"/>
      <c r="H927" s="20"/>
    </row>
    <row r="928" spans="1:8" x14ac:dyDescent="0.25">
      <c r="A928" s="18" t="s">
        <v>2859</v>
      </c>
      <c r="B928" s="18" t="s">
        <v>2860</v>
      </c>
      <c r="C928" s="18" t="s">
        <v>2861</v>
      </c>
      <c r="D928" s="19" t="s">
        <v>1384</v>
      </c>
      <c r="E928" s="19">
        <v>0</v>
      </c>
      <c r="F928" s="20"/>
      <c r="G928" s="20"/>
      <c r="H928" s="20"/>
    </row>
    <row r="929" spans="1:8" x14ac:dyDescent="0.25">
      <c r="A929" s="18" t="s">
        <v>2856</v>
      </c>
      <c r="B929" s="18" t="s">
        <v>2857</v>
      </c>
      <c r="C929" s="18" t="s">
        <v>2858</v>
      </c>
      <c r="D929" s="19" t="s">
        <v>2855</v>
      </c>
      <c r="E929" s="19">
        <v>0</v>
      </c>
      <c r="F929" s="20"/>
      <c r="G929" s="20"/>
      <c r="H929" s="20"/>
    </row>
    <row r="930" spans="1:8" x14ac:dyDescent="0.25">
      <c r="A930" s="18" t="s">
        <v>2833</v>
      </c>
      <c r="B930" s="18" t="s">
        <v>2813</v>
      </c>
      <c r="C930" s="18" t="s">
        <v>2814</v>
      </c>
      <c r="D930" s="19" t="s">
        <v>2812</v>
      </c>
      <c r="E930" s="19">
        <v>0</v>
      </c>
      <c r="F930" s="20"/>
      <c r="G930" s="20"/>
      <c r="H930" s="20"/>
    </row>
    <row r="931" spans="1:8" x14ac:dyDescent="0.25">
      <c r="A931" s="18" t="s">
        <v>2852</v>
      </c>
      <c r="B931" s="18" t="s">
        <v>2853</v>
      </c>
      <c r="C931" s="18" t="s">
        <v>2854</v>
      </c>
      <c r="D931" s="19" t="s">
        <v>2851</v>
      </c>
      <c r="E931" s="19">
        <v>0</v>
      </c>
      <c r="F931" s="20"/>
      <c r="G931" s="20"/>
      <c r="H931" s="20"/>
    </row>
    <row r="932" spans="1:8" x14ac:dyDescent="0.25">
      <c r="A932" s="18" t="s">
        <v>2845</v>
      </c>
      <c r="B932" s="18" t="s">
        <v>2847</v>
      </c>
      <c r="C932" s="18" t="s">
        <v>2848</v>
      </c>
      <c r="D932" s="19" t="s">
        <v>2846</v>
      </c>
      <c r="E932" s="19">
        <v>0</v>
      </c>
      <c r="F932" s="20"/>
      <c r="G932" s="20"/>
      <c r="H932" s="20"/>
    </row>
    <row r="933" spans="1:8" x14ac:dyDescent="0.25">
      <c r="A933" s="18" t="s">
        <v>2841</v>
      </c>
      <c r="B933" s="18" t="s">
        <v>2843</v>
      </c>
      <c r="C933" s="18" t="s">
        <v>2844</v>
      </c>
      <c r="D933" s="19" t="s">
        <v>2842</v>
      </c>
      <c r="E933" s="19">
        <v>0</v>
      </c>
      <c r="F933" s="20"/>
      <c r="G933" s="20"/>
      <c r="H933" s="20"/>
    </row>
    <row r="934" spans="1:8" x14ac:dyDescent="0.25">
      <c r="A934" s="18" t="s">
        <v>2839</v>
      </c>
      <c r="B934" s="18" t="s">
        <v>2840</v>
      </c>
      <c r="C934" s="18" t="s">
        <v>1642</v>
      </c>
      <c r="D934" s="19" t="s">
        <v>2838</v>
      </c>
      <c r="E934" s="19">
        <v>0</v>
      </c>
      <c r="F934" s="20"/>
      <c r="G934" s="20"/>
      <c r="H934" s="20"/>
    </row>
    <row r="935" spans="1:8" x14ac:dyDescent="0.25">
      <c r="A935" s="18" t="s">
        <v>2835</v>
      </c>
      <c r="B935" s="18" t="s">
        <v>2836</v>
      </c>
      <c r="C935" s="18" t="s">
        <v>2837</v>
      </c>
      <c r="D935" s="19" t="s">
        <v>2834</v>
      </c>
      <c r="E935" s="19">
        <v>0</v>
      </c>
      <c r="F935" s="20"/>
      <c r="G935" s="20"/>
      <c r="H935" s="20"/>
    </row>
    <row r="936" spans="1:8" x14ac:dyDescent="0.25">
      <c r="A936" s="18" t="s">
        <v>2826</v>
      </c>
      <c r="B936" s="18" t="s">
        <v>174</v>
      </c>
      <c r="C936" s="18" t="s">
        <v>2454</v>
      </c>
      <c r="D936" s="19" t="s">
        <v>2452</v>
      </c>
      <c r="E936" s="19">
        <v>0</v>
      </c>
      <c r="F936" s="20"/>
      <c r="G936" s="20"/>
      <c r="H936" s="20"/>
    </row>
    <row r="937" spans="1:8" x14ac:dyDescent="0.25">
      <c r="A937" s="18" t="s">
        <v>2409</v>
      </c>
      <c r="B937" s="18" t="s">
        <v>2831</v>
      </c>
      <c r="C937" s="18" t="s">
        <v>2832</v>
      </c>
      <c r="D937" s="19" t="s">
        <v>2829</v>
      </c>
      <c r="E937" s="19" t="s">
        <v>2830</v>
      </c>
      <c r="F937" s="20"/>
      <c r="G937" s="20"/>
      <c r="H937" s="20"/>
    </row>
    <row r="938" spans="1:8" x14ac:dyDescent="0.25">
      <c r="A938" s="18" t="s">
        <v>2828</v>
      </c>
      <c r="B938" s="18" t="s">
        <v>2367</v>
      </c>
      <c r="C938" s="18" t="s">
        <v>2454</v>
      </c>
      <c r="D938" s="19" t="s">
        <v>2452</v>
      </c>
      <c r="E938" s="19">
        <v>0</v>
      </c>
      <c r="F938" s="20"/>
      <c r="G938" s="20"/>
      <c r="H938" s="20"/>
    </row>
    <row r="939" spans="1:8" x14ac:dyDescent="0.25">
      <c r="A939" s="18" t="s">
        <v>2815</v>
      </c>
      <c r="B939" s="18" t="s">
        <v>174</v>
      </c>
      <c r="C939" s="18" t="s">
        <v>2819</v>
      </c>
      <c r="D939" s="19" t="s">
        <v>2816</v>
      </c>
      <c r="E939" s="19" t="s">
        <v>2817</v>
      </c>
      <c r="F939" s="20"/>
      <c r="G939" s="20"/>
      <c r="H939" s="20"/>
    </row>
    <row r="940" spans="1:8" x14ac:dyDescent="0.25">
      <c r="A940" s="18" t="s">
        <v>2827</v>
      </c>
      <c r="B940" s="18" t="s">
        <v>174</v>
      </c>
      <c r="C940" s="18" t="s">
        <v>2819</v>
      </c>
      <c r="D940" s="19" t="s">
        <v>2816</v>
      </c>
      <c r="E940" s="19" t="s">
        <v>2817</v>
      </c>
      <c r="F940" s="20"/>
      <c r="G940" s="20"/>
      <c r="H940" s="20"/>
    </row>
    <row r="941" spans="1:8" x14ac:dyDescent="0.25">
      <c r="A941" s="18" t="s">
        <v>2826</v>
      </c>
      <c r="B941" s="18" t="s">
        <v>2367</v>
      </c>
      <c r="C941" s="18" t="s">
        <v>2454</v>
      </c>
      <c r="D941" s="19" t="s">
        <v>2452</v>
      </c>
      <c r="E941" s="19">
        <v>0</v>
      </c>
      <c r="F941" s="20"/>
      <c r="G941" s="20"/>
      <c r="H941" s="20"/>
    </row>
    <row r="942" spans="1:8" x14ac:dyDescent="0.25">
      <c r="A942" s="18" t="s">
        <v>2725</v>
      </c>
      <c r="B942" s="18" t="s">
        <v>174</v>
      </c>
      <c r="C942" s="18" t="s">
        <v>2728</v>
      </c>
      <c r="D942" s="19" t="s">
        <v>2726</v>
      </c>
      <c r="E942" s="19">
        <v>0</v>
      </c>
      <c r="F942" s="20"/>
      <c r="G942" s="20"/>
      <c r="H942" s="20"/>
    </row>
    <row r="943" spans="1:8" x14ac:dyDescent="0.25">
      <c r="A943" s="18" t="s">
        <v>2807</v>
      </c>
      <c r="B943" s="18" t="s">
        <v>2813</v>
      </c>
      <c r="C943" s="18" t="s">
        <v>2814</v>
      </c>
      <c r="D943" s="19" t="s">
        <v>2812</v>
      </c>
      <c r="E943" s="19">
        <v>0</v>
      </c>
      <c r="F943" s="20"/>
      <c r="G943" s="20"/>
      <c r="H943" s="20"/>
    </row>
    <row r="944" spans="1:8" x14ac:dyDescent="0.25">
      <c r="A944" s="18" t="s">
        <v>2806</v>
      </c>
      <c r="B944" s="18" t="s">
        <v>2823</v>
      </c>
      <c r="C944" s="18" t="s">
        <v>2824</v>
      </c>
      <c r="D944" s="19" t="s">
        <v>2822</v>
      </c>
      <c r="E944" s="19">
        <v>0</v>
      </c>
      <c r="F944" s="20"/>
      <c r="G944" s="20"/>
      <c r="H944" s="20"/>
    </row>
    <row r="945" spans="1:8" x14ac:dyDescent="0.25">
      <c r="A945" s="18" t="s">
        <v>2821</v>
      </c>
      <c r="B945" s="18" t="s">
        <v>174</v>
      </c>
      <c r="C945" s="18" t="s">
        <v>1842</v>
      </c>
      <c r="D945" s="19" t="s">
        <v>712</v>
      </c>
      <c r="E945" s="19" t="s">
        <v>1840</v>
      </c>
      <c r="F945" s="20"/>
      <c r="G945" s="20"/>
      <c r="H945" s="20"/>
    </row>
    <row r="946" spans="1:8" x14ac:dyDescent="0.25">
      <c r="A946" s="18" t="s">
        <v>2820</v>
      </c>
      <c r="B946" s="18" t="s">
        <v>2228</v>
      </c>
      <c r="C946" s="18" t="s">
        <v>2229</v>
      </c>
      <c r="D946" s="19" t="s">
        <v>956</v>
      </c>
      <c r="E946" s="19">
        <v>0</v>
      </c>
      <c r="F946" s="20"/>
      <c r="G946" s="20"/>
      <c r="H946" s="20"/>
    </row>
    <row r="947" spans="1:8" x14ac:dyDescent="0.25">
      <c r="A947" s="18" t="s">
        <v>2126</v>
      </c>
      <c r="B947" s="18" t="s">
        <v>2263</v>
      </c>
      <c r="C947" s="18" t="s">
        <v>2264</v>
      </c>
      <c r="D947" s="19" t="s">
        <v>2262</v>
      </c>
      <c r="E947" s="19">
        <v>0</v>
      </c>
      <c r="F947" s="20"/>
      <c r="G947" s="20"/>
      <c r="H947" s="20"/>
    </row>
    <row r="948" spans="1:8" x14ac:dyDescent="0.25">
      <c r="A948" s="18" t="s">
        <v>2126</v>
      </c>
      <c r="B948" s="18" t="s">
        <v>2263</v>
      </c>
      <c r="C948" s="18" t="s">
        <v>2264</v>
      </c>
      <c r="D948" s="19" t="s">
        <v>2262</v>
      </c>
      <c r="E948" s="19">
        <v>0</v>
      </c>
      <c r="F948" s="20"/>
      <c r="G948" s="20"/>
      <c r="H948" s="20"/>
    </row>
    <row r="949" spans="1:8" x14ac:dyDescent="0.25">
      <c r="A949" s="18" t="s">
        <v>2672</v>
      </c>
      <c r="B949" s="18" t="s">
        <v>2674</v>
      </c>
      <c r="C949" s="18" t="s">
        <v>2675</v>
      </c>
      <c r="D949" s="19" t="s">
        <v>2673</v>
      </c>
      <c r="E949" s="19">
        <v>0</v>
      </c>
      <c r="F949" s="20"/>
      <c r="G949" s="20"/>
      <c r="H949" s="20"/>
    </row>
    <row r="950" spans="1:8" x14ac:dyDescent="0.25">
      <c r="A950" s="18" t="s">
        <v>2815</v>
      </c>
      <c r="B950" s="18" t="s">
        <v>2818</v>
      </c>
      <c r="C950" s="18" t="s">
        <v>2819</v>
      </c>
      <c r="D950" s="19" t="s">
        <v>2816</v>
      </c>
      <c r="E950" s="19" t="s">
        <v>2817</v>
      </c>
      <c r="F950" s="20"/>
      <c r="G950" s="20"/>
      <c r="H950" s="20"/>
    </row>
    <row r="951" spans="1:8" x14ac:dyDescent="0.25">
      <c r="A951" s="18" t="s">
        <v>2807</v>
      </c>
      <c r="B951" s="18" t="s">
        <v>2813</v>
      </c>
      <c r="C951" s="18" t="s">
        <v>2814</v>
      </c>
      <c r="D951" s="19" t="s">
        <v>2812</v>
      </c>
      <c r="E951" s="19">
        <v>0</v>
      </c>
      <c r="F951" s="20"/>
      <c r="G951" s="20"/>
      <c r="H951" s="20"/>
    </row>
    <row r="952" spans="1:8" x14ac:dyDescent="0.25">
      <c r="A952" s="18" t="s">
        <v>2805</v>
      </c>
      <c r="B952" s="18" t="s">
        <v>2727</v>
      </c>
      <c r="C952" s="18" t="s">
        <v>2728</v>
      </c>
      <c r="D952" s="19" t="s">
        <v>2726</v>
      </c>
      <c r="E952" s="19">
        <v>0</v>
      </c>
      <c r="F952" s="20"/>
      <c r="G952" s="20"/>
      <c r="H952" s="20"/>
    </row>
    <row r="953" spans="1:8" x14ac:dyDescent="0.25">
      <c r="A953" s="18" t="s">
        <v>2767</v>
      </c>
      <c r="B953" s="18" t="s">
        <v>2695</v>
      </c>
      <c r="C953" s="18" t="s">
        <v>614</v>
      </c>
      <c r="D953" s="19" t="s">
        <v>2693</v>
      </c>
      <c r="E953" s="19" t="s">
        <v>2694</v>
      </c>
      <c r="F953" s="20"/>
      <c r="G953" s="20"/>
      <c r="H953" s="20"/>
    </row>
    <row r="954" spans="1:8" x14ac:dyDescent="0.25">
      <c r="A954" s="18" t="s">
        <v>2725</v>
      </c>
      <c r="B954" s="18" t="s">
        <v>2727</v>
      </c>
      <c r="C954" s="18" t="s">
        <v>2728</v>
      </c>
      <c r="D954" s="19" t="s">
        <v>2726</v>
      </c>
      <c r="E954" s="19">
        <v>0</v>
      </c>
      <c r="F954" s="20"/>
      <c r="G954" s="20"/>
      <c r="H954" s="20"/>
    </row>
    <row r="955" spans="1:8" x14ac:dyDescent="0.25">
      <c r="A955" s="18" t="s">
        <v>2774</v>
      </c>
      <c r="B955" s="18" t="s">
        <v>2780</v>
      </c>
      <c r="C955" s="18" t="s">
        <v>2781</v>
      </c>
      <c r="D955" s="19" t="s">
        <v>2778</v>
      </c>
      <c r="E955" s="19" t="s">
        <v>2779</v>
      </c>
      <c r="F955" s="20"/>
      <c r="G955" s="20"/>
      <c r="H955" s="20"/>
    </row>
    <row r="956" spans="1:8" x14ac:dyDescent="0.25">
      <c r="A956" s="18" t="s">
        <v>2795</v>
      </c>
      <c r="B956" s="18" t="s">
        <v>2803</v>
      </c>
      <c r="C956" s="18" t="s">
        <v>2804</v>
      </c>
      <c r="D956" s="19" t="s">
        <v>2801</v>
      </c>
      <c r="E956" s="19" t="s">
        <v>2802</v>
      </c>
      <c r="F956" s="20"/>
      <c r="G956" s="20"/>
      <c r="H956" s="20"/>
    </row>
    <row r="957" spans="1:8" x14ac:dyDescent="0.25">
      <c r="A957" s="18" t="s">
        <v>2796</v>
      </c>
      <c r="B957" s="18" t="s">
        <v>2799</v>
      </c>
      <c r="C957" s="18" t="s">
        <v>2800</v>
      </c>
      <c r="D957" s="19" t="s">
        <v>2797</v>
      </c>
      <c r="E957" s="19" t="s">
        <v>2798</v>
      </c>
      <c r="F957" s="20"/>
      <c r="G957" s="20"/>
      <c r="H957" s="20"/>
    </row>
    <row r="958" spans="1:8" x14ac:dyDescent="0.25">
      <c r="A958" s="18" t="s">
        <v>2794</v>
      </c>
      <c r="B958" s="18" t="s">
        <v>2705</v>
      </c>
      <c r="C958" s="18" t="s">
        <v>2706</v>
      </c>
      <c r="D958" s="19" t="s">
        <v>1445</v>
      </c>
      <c r="E958" s="19">
        <v>0</v>
      </c>
      <c r="F958" s="20"/>
      <c r="G958" s="20"/>
      <c r="H958" s="20"/>
    </row>
    <row r="959" spans="1:8" x14ac:dyDescent="0.25">
      <c r="A959" s="18" t="s">
        <v>2793</v>
      </c>
      <c r="B959" s="18" t="s">
        <v>2705</v>
      </c>
      <c r="C959" s="18" t="s">
        <v>2706</v>
      </c>
      <c r="D959" s="19" t="s">
        <v>1445</v>
      </c>
      <c r="E959" s="19">
        <v>0</v>
      </c>
      <c r="F959" s="20"/>
      <c r="G959" s="20"/>
      <c r="H959" s="20"/>
    </row>
    <row r="960" spans="1:8" x14ac:dyDescent="0.25">
      <c r="A960" s="18" t="s">
        <v>2792</v>
      </c>
      <c r="B960" s="18" t="s">
        <v>2705</v>
      </c>
      <c r="C960" s="18" t="s">
        <v>2706</v>
      </c>
      <c r="D960" s="19" t="s">
        <v>1445</v>
      </c>
      <c r="E960" s="19">
        <v>0</v>
      </c>
      <c r="F960" s="20"/>
      <c r="G960" s="20"/>
      <c r="H960" s="20"/>
    </row>
    <row r="961" spans="1:8" x14ac:dyDescent="0.25">
      <c r="A961" s="18" t="s">
        <v>2791</v>
      </c>
      <c r="B961" s="18" t="s">
        <v>2705</v>
      </c>
      <c r="C961" s="18" t="s">
        <v>2706</v>
      </c>
      <c r="D961" s="19" t="s">
        <v>1445</v>
      </c>
      <c r="E961" s="19">
        <v>0</v>
      </c>
      <c r="F961" s="20"/>
      <c r="G961" s="20"/>
      <c r="H961" s="20"/>
    </row>
    <row r="962" spans="1:8" x14ac:dyDescent="0.25">
      <c r="A962" s="18" t="s">
        <v>2777</v>
      </c>
      <c r="B962" s="18" t="s">
        <v>2789</v>
      </c>
      <c r="C962" s="18" t="s">
        <v>2790</v>
      </c>
      <c r="D962" s="19" t="s">
        <v>2788</v>
      </c>
      <c r="E962" s="19">
        <v>0</v>
      </c>
      <c r="F962" s="20"/>
      <c r="G962" s="20"/>
      <c r="H962" s="20"/>
    </row>
    <row r="963" spans="1:8" x14ac:dyDescent="0.25">
      <c r="A963" s="18" t="s">
        <v>2776</v>
      </c>
      <c r="B963" s="18" t="s">
        <v>2786</v>
      </c>
      <c r="C963" s="18" t="s">
        <v>2787</v>
      </c>
      <c r="D963" s="19" t="s">
        <v>2785</v>
      </c>
      <c r="E963" s="19">
        <v>0</v>
      </c>
      <c r="F963" s="20"/>
      <c r="G963" s="20"/>
      <c r="H963" s="20"/>
    </row>
    <row r="964" spans="1:8" x14ac:dyDescent="0.25">
      <c r="A964" s="18" t="s">
        <v>2775</v>
      </c>
      <c r="B964" s="18" t="s">
        <v>2783</v>
      </c>
      <c r="C964" s="18" t="s">
        <v>2784</v>
      </c>
      <c r="D964" s="19" t="s">
        <v>2782</v>
      </c>
      <c r="E964" s="19">
        <v>0</v>
      </c>
      <c r="F964" s="20"/>
      <c r="G964" s="20"/>
      <c r="H964" s="20"/>
    </row>
    <row r="965" spans="1:8" x14ac:dyDescent="0.25">
      <c r="A965" s="18" t="s">
        <v>2774</v>
      </c>
      <c r="B965" s="18" t="s">
        <v>2780</v>
      </c>
      <c r="C965" s="18" t="s">
        <v>2781</v>
      </c>
      <c r="D965" s="19" t="s">
        <v>2778</v>
      </c>
      <c r="E965" s="19" t="s">
        <v>2779</v>
      </c>
      <c r="F965" s="20"/>
      <c r="G965" s="20"/>
      <c r="H965" s="20"/>
    </row>
    <row r="966" spans="1:8" x14ac:dyDescent="0.25">
      <c r="A966" s="18" t="s">
        <v>2774</v>
      </c>
      <c r="B966" s="18" t="s">
        <v>2780</v>
      </c>
      <c r="C966" s="18" t="s">
        <v>2781</v>
      </c>
      <c r="D966" s="19" t="s">
        <v>2778</v>
      </c>
      <c r="E966" s="19" t="s">
        <v>2779</v>
      </c>
      <c r="F966" s="20"/>
      <c r="G966" s="20"/>
      <c r="H966" s="20"/>
    </row>
    <row r="967" spans="1:8" x14ac:dyDescent="0.25">
      <c r="A967" s="18" t="s">
        <v>2769</v>
      </c>
      <c r="B967" s="18" t="s">
        <v>2771</v>
      </c>
      <c r="C967" s="18" t="s">
        <v>2772</v>
      </c>
      <c r="D967" s="19" t="s">
        <v>1239</v>
      </c>
      <c r="E967" s="19" t="s">
        <v>2770</v>
      </c>
      <c r="F967" s="20"/>
      <c r="G967" s="20"/>
      <c r="H967" s="20"/>
    </row>
    <row r="968" spans="1:8" x14ac:dyDescent="0.25">
      <c r="A968" s="18" t="s">
        <v>2769</v>
      </c>
      <c r="B968" s="18" t="s">
        <v>2771</v>
      </c>
      <c r="C968" s="18" t="s">
        <v>2772</v>
      </c>
      <c r="D968" s="19" t="s">
        <v>1239</v>
      </c>
      <c r="E968" s="19" t="s">
        <v>2770</v>
      </c>
      <c r="F968" s="20"/>
      <c r="G968" s="20"/>
      <c r="H968" s="20"/>
    </row>
    <row r="969" spans="1:8" x14ac:dyDescent="0.25">
      <c r="A969" s="18" t="s">
        <v>2580</v>
      </c>
      <c r="B969" s="18" t="s">
        <v>174</v>
      </c>
      <c r="C969" s="18" t="s">
        <v>2585</v>
      </c>
      <c r="D969" s="19" t="s">
        <v>2582</v>
      </c>
      <c r="E969" s="19" t="s">
        <v>2583</v>
      </c>
      <c r="F969" s="20"/>
      <c r="G969" s="20"/>
      <c r="H969" s="20"/>
    </row>
    <row r="970" spans="1:8" x14ac:dyDescent="0.25">
      <c r="A970" s="18" t="s">
        <v>2126</v>
      </c>
      <c r="B970" s="18" t="s">
        <v>174</v>
      </c>
      <c r="C970" s="18" t="s">
        <v>2264</v>
      </c>
      <c r="D970" s="19" t="s">
        <v>2262</v>
      </c>
      <c r="E970" s="19">
        <v>0</v>
      </c>
      <c r="F970" s="20"/>
      <c r="G970" s="20"/>
      <c r="H970" s="20"/>
    </row>
    <row r="971" spans="1:8" x14ac:dyDescent="0.25">
      <c r="A971" s="18" t="s">
        <v>2371</v>
      </c>
      <c r="B971" s="18" t="s">
        <v>2764</v>
      </c>
      <c r="C971" s="18" t="s">
        <v>2765</v>
      </c>
      <c r="D971" s="19" t="s">
        <v>2763</v>
      </c>
      <c r="E971" s="19">
        <v>0</v>
      </c>
      <c r="F971" s="20"/>
      <c r="G971" s="20"/>
      <c r="H971" s="20"/>
    </row>
    <row r="972" spans="1:8" x14ac:dyDescent="0.25">
      <c r="A972" s="18" t="s">
        <v>2752</v>
      </c>
      <c r="B972" s="18" t="s">
        <v>2710</v>
      </c>
      <c r="C972" s="18" t="s">
        <v>2711</v>
      </c>
      <c r="D972" s="19" t="s">
        <v>2709</v>
      </c>
      <c r="E972" s="19">
        <v>0</v>
      </c>
      <c r="F972" s="20"/>
      <c r="G972" s="20"/>
      <c r="H972" s="20"/>
    </row>
    <row r="973" spans="1:8" x14ac:dyDescent="0.25">
      <c r="A973" s="18" t="s">
        <v>2751</v>
      </c>
      <c r="B973" s="18" t="s">
        <v>2761</v>
      </c>
      <c r="C973" s="18" t="s">
        <v>2762</v>
      </c>
      <c r="D973" s="19" t="s">
        <v>2760</v>
      </c>
      <c r="E973" s="19">
        <v>0</v>
      </c>
      <c r="F973" s="20"/>
      <c r="G973" s="20"/>
      <c r="H973" s="20"/>
    </row>
    <row r="974" spans="1:8" x14ac:dyDescent="0.25">
      <c r="A974" s="18" t="s">
        <v>2750</v>
      </c>
      <c r="B974" s="18" t="s">
        <v>2758</v>
      </c>
      <c r="C974" s="18" t="s">
        <v>2759</v>
      </c>
      <c r="D974" s="19" t="s">
        <v>2757</v>
      </c>
      <c r="E974" s="19">
        <v>0</v>
      </c>
      <c r="F974" s="20"/>
      <c r="G974" s="20"/>
      <c r="H974" s="20"/>
    </row>
    <row r="975" spans="1:8" x14ac:dyDescent="0.25">
      <c r="A975" s="18" t="s">
        <v>2382</v>
      </c>
      <c r="B975" s="18" t="s">
        <v>2755</v>
      </c>
      <c r="C975" s="18" t="s">
        <v>2756</v>
      </c>
      <c r="D975" s="19" t="s">
        <v>2753</v>
      </c>
      <c r="E975" s="19" t="s">
        <v>2754</v>
      </c>
      <c r="F975" s="20"/>
      <c r="G975" s="20"/>
      <c r="H975" s="20"/>
    </row>
    <row r="976" spans="1:8" x14ac:dyDescent="0.25">
      <c r="A976" s="18" t="s">
        <v>2352</v>
      </c>
      <c r="B976" s="18" t="s">
        <v>2670</v>
      </c>
      <c r="C976" s="18" t="s">
        <v>2671</v>
      </c>
      <c r="D976" s="19" t="s">
        <v>2668</v>
      </c>
      <c r="E976" s="19" t="s">
        <v>2669</v>
      </c>
      <c r="F976" s="20"/>
      <c r="G976" s="20"/>
      <c r="H976" s="20"/>
    </row>
    <row r="977" spans="1:8" x14ac:dyDescent="0.25">
      <c r="A977" s="18" t="s">
        <v>2352</v>
      </c>
      <c r="B977" s="18" t="s">
        <v>2670</v>
      </c>
      <c r="C977" s="18" t="s">
        <v>2671</v>
      </c>
      <c r="D977" s="19" t="s">
        <v>2668</v>
      </c>
      <c r="E977" s="19" t="s">
        <v>2669</v>
      </c>
      <c r="F977" s="20"/>
      <c r="G977" s="20"/>
      <c r="H977" s="20"/>
    </row>
    <row r="978" spans="1:8" x14ac:dyDescent="0.25">
      <c r="A978" s="18" t="s">
        <v>2368</v>
      </c>
      <c r="B978" s="18" t="s">
        <v>2748</v>
      </c>
      <c r="C978" s="18" t="s">
        <v>2749</v>
      </c>
      <c r="D978" s="19" t="s">
        <v>2747</v>
      </c>
      <c r="E978" s="19">
        <v>0</v>
      </c>
      <c r="F978" s="20"/>
      <c r="G978" s="20"/>
      <c r="H978" s="20"/>
    </row>
    <row r="979" spans="1:8" x14ac:dyDescent="0.25">
      <c r="A979" s="18" t="s">
        <v>2485</v>
      </c>
      <c r="B979" s="18" t="s">
        <v>2565</v>
      </c>
      <c r="C979" s="18" t="s">
        <v>2566</v>
      </c>
      <c r="D979" s="19" t="s">
        <v>2564</v>
      </c>
      <c r="E979" s="19">
        <v>0</v>
      </c>
      <c r="F979" s="20"/>
      <c r="G979" s="20"/>
      <c r="H979" s="20"/>
    </row>
    <row r="980" spans="1:8" x14ac:dyDescent="0.25">
      <c r="A980" s="18" t="s">
        <v>2354</v>
      </c>
      <c r="B980" s="18" t="s">
        <v>2746</v>
      </c>
      <c r="C980" s="18" t="s">
        <v>2393</v>
      </c>
      <c r="D980" s="19" t="s">
        <v>2744</v>
      </c>
      <c r="E980" s="19" t="s">
        <v>2745</v>
      </c>
      <c r="F980" s="20"/>
      <c r="G980" s="20"/>
      <c r="H980" s="20"/>
    </row>
    <row r="981" spans="1:8" x14ac:dyDescent="0.25">
      <c r="A981" s="18" t="s">
        <v>39</v>
      </c>
      <c r="B981" s="18" t="s">
        <v>2742</v>
      </c>
      <c r="C981" s="18" t="s">
        <v>2743</v>
      </c>
      <c r="D981" s="19" t="s">
        <v>2741</v>
      </c>
      <c r="E981" s="19" t="s">
        <v>545</v>
      </c>
      <c r="F981" s="20"/>
      <c r="G981" s="20"/>
      <c r="H981" s="20"/>
    </row>
    <row r="982" spans="1:8" x14ac:dyDescent="0.25">
      <c r="A982" s="18" t="s">
        <v>39</v>
      </c>
      <c r="B982" s="18" t="s">
        <v>2739</v>
      </c>
      <c r="C982" s="18" t="s">
        <v>2740</v>
      </c>
      <c r="D982" s="19" t="s">
        <v>2738</v>
      </c>
      <c r="E982" s="19">
        <v>0</v>
      </c>
      <c r="F982" s="20"/>
      <c r="G982" s="20"/>
      <c r="H982" s="20"/>
    </row>
    <row r="983" spans="1:8" x14ac:dyDescent="0.25">
      <c r="A983" s="18" t="s">
        <v>2737</v>
      </c>
      <c r="B983" s="18" t="s">
        <v>2739</v>
      </c>
      <c r="C983" s="18" t="s">
        <v>2740</v>
      </c>
      <c r="D983" s="19" t="s">
        <v>2738</v>
      </c>
      <c r="E983" s="19">
        <v>0</v>
      </c>
      <c r="F983" s="20"/>
      <c r="G983" s="20"/>
      <c r="H983" s="20"/>
    </row>
    <row r="984" spans="1:8" x14ac:dyDescent="0.25">
      <c r="A984" s="18" t="s">
        <v>2733</v>
      </c>
      <c r="B984" s="18" t="s">
        <v>2735</v>
      </c>
      <c r="C984" s="18" t="s">
        <v>2736</v>
      </c>
      <c r="D984" s="19" t="s">
        <v>2734</v>
      </c>
      <c r="E984" s="19">
        <v>0</v>
      </c>
      <c r="F984" s="20"/>
      <c r="G984" s="20"/>
      <c r="H984" s="20"/>
    </row>
    <row r="985" spans="1:8" x14ac:dyDescent="0.25">
      <c r="A985" s="18" t="s">
        <v>2729</v>
      </c>
      <c r="B985" s="18" t="s">
        <v>2731</v>
      </c>
      <c r="C985" s="18" t="s">
        <v>2732</v>
      </c>
      <c r="D985" s="19" t="s">
        <v>2730</v>
      </c>
      <c r="E985" s="19">
        <v>0</v>
      </c>
      <c r="F985" s="20"/>
      <c r="G985" s="20"/>
      <c r="H985" s="20"/>
    </row>
    <row r="986" spans="1:8" x14ac:dyDescent="0.25">
      <c r="A986" s="18" t="s">
        <v>2725</v>
      </c>
      <c r="B986" s="18" t="s">
        <v>2727</v>
      </c>
      <c r="C986" s="18" t="s">
        <v>2728</v>
      </c>
      <c r="D986" s="19" t="s">
        <v>2726</v>
      </c>
      <c r="E986" s="19">
        <v>0</v>
      </c>
      <c r="F986" s="20"/>
      <c r="G986" s="20"/>
      <c r="H986" s="20"/>
    </row>
    <row r="987" spans="1:8" x14ac:dyDescent="0.25">
      <c r="A987" s="18" t="s">
        <v>2722</v>
      </c>
      <c r="B987" s="18" t="s">
        <v>2724</v>
      </c>
      <c r="C987" s="18" t="s">
        <v>2399</v>
      </c>
      <c r="D987" s="19" t="s">
        <v>1285</v>
      </c>
      <c r="E987" s="19" t="s">
        <v>2723</v>
      </c>
      <c r="F987" s="20"/>
      <c r="G987" s="20"/>
      <c r="H987" s="20"/>
    </row>
    <row r="988" spans="1:8" x14ac:dyDescent="0.25">
      <c r="A988" s="18" t="s">
        <v>42</v>
      </c>
      <c r="B988" s="18" t="s">
        <v>2720</v>
      </c>
      <c r="C988" s="18" t="s">
        <v>2721</v>
      </c>
      <c r="D988" s="19" t="s">
        <v>2718</v>
      </c>
      <c r="E988" s="19" t="s">
        <v>2719</v>
      </c>
      <c r="F988" s="20"/>
      <c r="G988" s="20"/>
      <c r="H988" s="20"/>
    </row>
    <row r="989" spans="1:8" x14ac:dyDescent="0.25">
      <c r="A989" s="18" t="s">
        <v>195</v>
      </c>
      <c r="B989" s="18" t="s">
        <v>2394</v>
      </c>
      <c r="C989" s="18" t="s">
        <v>2395</v>
      </c>
      <c r="D989" s="19" t="s">
        <v>1382</v>
      </c>
      <c r="E989" s="19">
        <v>0</v>
      </c>
      <c r="F989" s="20"/>
      <c r="G989" s="20"/>
      <c r="H989" s="20"/>
    </row>
    <row r="990" spans="1:8" x14ac:dyDescent="0.25">
      <c r="A990" s="18" t="s">
        <v>2717</v>
      </c>
      <c r="B990" s="18" t="s">
        <v>2548</v>
      </c>
      <c r="C990" s="18" t="s">
        <v>2549</v>
      </c>
      <c r="D990" s="19" t="s">
        <v>2546</v>
      </c>
      <c r="E990" s="19" t="s">
        <v>2547</v>
      </c>
      <c r="F990" s="20"/>
      <c r="G990" s="20"/>
      <c r="H990" s="20"/>
    </row>
    <row r="991" spans="1:8" x14ac:dyDescent="0.25">
      <c r="A991" s="18" t="s">
        <v>2378</v>
      </c>
      <c r="B991" s="18" t="s">
        <v>2716</v>
      </c>
      <c r="C991" s="18" t="s">
        <v>2391</v>
      </c>
      <c r="D991" s="19" t="s">
        <v>2715</v>
      </c>
      <c r="E991" s="19">
        <v>0</v>
      </c>
      <c r="F991" s="20"/>
      <c r="G991" s="20"/>
      <c r="H991" s="20"/>
    </row>
    <row r="992" spans="1:8" x14ac:dyDescent="0.25">
      <c r="A992" s="18" t="s">
        <v>2378</v>
      </c>
      <c r="B992" s="18" t="s">
        <v>2716</v>
      </c>
      <c r="C992" s="18" t="s">
        <v>2391</v>
      </c>
      <c r="D992" s="19" t="s">
        <v>2715</v>
      </c>
      <c r="E992" s="19">
        <v>0</v>
      </c>
      <c r="F992" s="20"/>
      <c r="G992" s="20"/>
      <c r="H992" s="20"/>
    </row>
    <row r="993" spans="1:8" x14ac:dyDescent="0.25">
      <c r="A993" s="18" t="s">
        <v>2364</v>
      </c>
      <c r="B993" s="18" t="s">
        <v>2713</v>
      </c>
      <c r="C993" s="18" t="s">
        <v>2714</v>
      </c>
      <c r="D993" s="19" t="s">
        <v>2712</v>
      </c>
      <c r="E993" s="19">
        <v>0</v>
      </c>
      <c r="F993" s="20"/>
      <c r="G993" s="20"/>
      <c r="H993" s="20"/>
    </row>
    <row r="994" spans="1:8" x14ac:dyDescent="0.25">
      <c r="A994" s="18" t="s">
        <v>2356</v>
      </c>
      <c r="B994" s="18" t="s">
        <v>2710</v>
      </c>
      <c r="C994" s="18" t="s">
        <v>2711</v>
      </c>
      <c r="D994" s="19" t="s">
        <v>2709</v>
      </c>
      <c r="E994" s="19">
        <v>0</v>
      </c>
      <c r="F994" s="20"/>
      <c r="G994" s="20"/>
      <c r="H994" s="20"/>
    </row>
    <row r="995" spans="1:8" x14ac:dyDescent="0.25">
      <c r="A995" s="18" t="s">
        <v>2527</v>
      </c>
      <c r="B995" s="18" t="s">
        <v>2533</v>
      </c>
      <c r="C995" s="18" t="s">
        <v>2534</v>
      </c>
      <c r="D995" s="19" t="s">
        <v>2531</v>
      </c>
      <c r="E995" s="19" t="s">
        <v>2532</v>
      </c>
      <c r="F995" s="20"/>
      <c r="G995" s="20"/>
      <c r="H995" s="20"/>
    </row>
    <row r="996" spans="1:8" x14ac:dyDescent="0.25">
      <c r="A996" s="18" t="s">
        <v>2381</v>
      </c>
      <c r="B996" s="18" t="s">
        <v>2346</v>
      </c>
      <c r="C996" s="18" t="s">
        <v>2347</v>
      </c>
      <c r="D996" s="19" t="s">
        <v>2344</v>
      </c>
      <c r="E996" s="19" t="s">
        <v>2345</v>
      </c>
      <c r="F996" s="20"/>
      <c r="G996" s="20"/>
      <c r="H996" s="20"/>
    </row>
    <row r="997" spans="1:8" x14ac:dyDescent="0.25">
      <c r="A997" s="18" t="s">
        <v>2429</v>
      </c>
      <c r="B997" s="18" t="s">
        <v>174</v>
      </c>
      <c r="C997" s="18" t="s">
        <v>2433</v>
      </c>
      <c r="D997" s="19" t="s">
        <v>2430</v>
      </c>
      <c r="E997" s="19" t="s">
        <v>2431</v>
      </c>
      <c r="F997" s="20"/>
      <c r="G997" s="20"/>
      <c r="H997" s="20"/>
    </row>
    <row r="998" spans="1:8" x14ac:dyDescent="0.25">
      <c r="A998" s="18" t="s">
        <v>2355</v>
      </c>
      <c r="B998" s="18" t="s">
        <v>2597</v>
      </c>
      <c r="C998" s="18" t="s">
        <v>2598</v>
      </c>
      <c r="D998" s="19" t="s">
        <v>2595</v>
      </c>
      <c r="E998" s="19" t="s">
        <v>2596</v>
      </c>
      <c r="F998" s="20"/>
      <c r="G998" s="20"/>
      <c r="H998" s="20"/>
    </row>
    <row r="999" spans="1:8" x14ac:dyDescent="0.25">
      <c r="A999" s="18" t="s">
        <v>1675</v>
      </c>
      <c r="B999" s="18" t="s">
        <v>1678</v>
      </c>
      <c r="C999" s="18" t="s">
        <v>1679</v>
      </c>
      <c r="D999" s="19" t="s">
        <v>1676</v>
      </c>
      <c r="E999" s="19" t="s">
        <v>1677</v>
      </c>
      <c r="F999" s="20"/>
      <c r="G999" s="20"/>
      <c r="H999" s="20"/>
    </row>
    <row r="1000" spans="1:8" x14ac:dyDescent="0.25">
      <c r="A1000" s="18" t="s">
        <v>2704</v>
      </c>
      <c r="B1000" s="18" t="s">
        <v>2705</v>
      </c>
      <c r="C1000" s="18" t="s">
        <v>2706</v>
      </c>
      <c r="D1000" s="19" t="s">
        <v>1445</v>
      </c>
      <c r="E1000" s="19">
        <v>0</v>
      </c>
      <c r="F1000" s="20"/>
      <c r="G1000" s="20"/>
      <c r="H1000" s="20"/>
    </row>
    <row r="1001" spans="1:8" x14ac:dyDescent="0.25">
      <c r="A1001" s="18" t="s">
        <v>2700</v>
      </c>
      <c r="B1001" s="18" t="s">
        <v>2702</v>
      </c>
      <c r="C1001" s="18" t="s">
        <v>2703</v>
      </c>
      <c r="D1001" s="19" t="s">
        <v>2701</v>
      </c>
      <c r="E1001" s="19">
        <v>0</v>
      </c>
      <c r="F1001" s="20"/>
      <c r="G1001" s="20"/>
      <c r="H1001" s="20"/>
    </row>
    <row r="1002" spans="1:8" x14ac:dyDescent="0.25">
      <c r="A1002" s="18" t="s">
        <v>1790</v>
      </c>
      <c r="B1002" s="18" t="s">
        <v>1799</v>
      </c>
      <c r="C1002" s="18" t="s">
        <v>1800</v>
      </c>
      <c r="D1002" s="19" t="s">
        <v>1798</v>
      </c>
      <c r="E1002" s="19">
        <v>0</v>
      </c>
      <c r="F1002" s="20"/>
      <c r="G1002" s="20"/>
      <c r="H1002" s="20"/>
    </row>
    <row r="1003" spans="1:8" x14ac:dyDescent="0.25">
      <c r="A1003" s="18" t="s">
        <v>2162</v>
      </c>
      <c r="B1003" s="18" t="s">
        <v>174</v>
      </c>
      <c r="C1003" s="18" t="s">
        <v>2192</v>
      </c>
      <c r="D1003" s="19" t="s">
        <v>2190</v>
      </c>
      <c r="E1003" s="19">
        <v>0</v>
      </c>
      <c r="F1003" s="20"/>
      <c r="G1003" s="20"/>
      <c r="H1003" s="20"/>
    </row>
    <row r="1004" spans="1:8" x14ac:dyDescent="0.25">
      <c r="A1004" s="18" t="s">
        <v>2352</v>
      </c>
      <c r="B1004" s="18" t="s">
        <v>2670</v>
      </c>
      <c r="C1004" s="18" t="s">
        <v>2671</v>
      </c>
      <c r="D1004" s="19" t="s">
        <v>2668</v>
      </c>
      <c r="E1004" s="19" t="s">
        <v>2669</v>
      </c>
      <c r="F1004" s="20"/>
      <c r="G1004" s="20"/>
      <c r="H1004" s="20"/>
    </row>
    <row r="1005" spans="1:8" x14ac:dyDescent="0.25">
      <c r="A1005" s="18" t="s">
        <v>2685</v>
      </c>
      <c r="B1005" s="18" t="s">
        <v>2698</v>
      </c>
      <c r="C1005" s="18" t="s">
        <v>2699</v>
      </c>
      <c r="D1005" s="19" t="s">
        <v>2696</v>
      </c>
      <c r="E1005" s="19" t="s">
        <v>2697</v>
      </c>
      <c r="F1005" s="20"/>
      <c r="G1005" s="20"/>
      <c r="H1005" s="20"/>
    </row>
    <row r="1006" spans="1:8" x14ac:dyDescent="0.25">
      <c r="A1006" s="18" t="s">
        <v>2684</v>
      </c>
      <c r="B1006" s="18" t="s">
        <v>2695</v>
      </c>
      <c r="C1006" s="18" t="s">
        <v>614</v>
      </c>
      <c r="D1006" s="19" t="s">
        <v>2693</v>
      </c>
      <c r="E1006" s="19" t="s">
        <v>2694</v>
      </c>
      <c r="F1006" s="20"/>
      <c r="G1006" s="20"/>
      <c r="H1006" s="20"/>
    </row>
    <row r="1007" spans="1:8" x14ac:dyDescent="0.25">
      <c r="A1007" s="18" t="s">
        <v>2683</v>
      </c>
      <c r="B1007" s="18" t="s">
        <v>2691</v>
      </c>
      <c r="C1007" s="18" t="s">
        <v>2692</v>
      </c>
      <c r="D1007" s="19" t="s">
        <v>2689</v>
      </c>
      <c r="E1007" s="19" t="s">
        <v>2690</v>
      </c>
      <c r="F1007" s="20"/>
      <c r="G1007" s="20"/>
      <c r="H1007" s="20"/>
    </row>
    <row r="1008" spans="1:8" x14ac:dyDescent="0.25">
      <c r="A1008" s="18" t="s">
        <v>2351</v>
      </c>
      <c r="B1008" s="18" t="s">
        <v>2687</v>
      </c>
      <c r="C1008" s="18" t="s">
        <v>2688</v>
      </c>
      <c r="D1008" s="19" t="s">
        <v>2686</v>
      </c>
      <c r="E1008" s="19">
        <v>0</v>
      </c>
      <c r="F1008" s="20"/>
      <c r="G1008" s="20"/>
      <c r="H1008" s="20"/>
    </row>
    <row r="1009" spans="1:8" x14ac:dyDescent="0.25">
      <c r="A1009" s="18" t="s">
        <v>2500</v>
      </c>
      <c r="B1009" s="18" t="s">
        <v>174</v>
      </c>
      <c r="C1009" s="18" t="s">
        <v>2504</v>
      </c>
      <c r="D1009" s="19" t="s">
        <v>2501</v>
      </c>
      <c r="E1009" s="19" t="s">
        <v>2502</v>
      </c>
      <c r="F1009" s="20"/>
      <c r="G1009" s="20"/>
      <c r="H1009" s="20"/>
    </row>
    <row r="1010" spans="1:8" x14ac:dyDescent="0.25">
      <c r="A1010" s="18" t="s">
        <v>43</v>
      </c>
      <c r="B1010" s="18" t="s">
        <v>2677</v>
      </c>
      <c r="C1010" s="18" t="s">
        <v>2678</v>
      </c>
      <c r="D1010" s="19" t="s">
        <v>2676</v>
      </c>
      <c r="E1010" s="19" t="s">
        <v>799</v>
      </c>
      <c r="F1010" s="20"/>
      <c r="G1010" s="20"/>
      <c r="H1010" s="20"/>
    </row>
    <row r="1011" spans="1:8" x14ac:dyDescent="0.25">
      <c r="A1011" s="18" t="s">
        <v>2672</v>
      </c>
      <c r="B1011" s="18" t="s">
        <v>2674</v>
      </c>
      <c r="C1011" s="18" t="s">
        <v>2675</v>
      </c>
      <c r="D1011" s="19" t="s">
        <v>2673</v>
      </c>
      <c r="E1011" s="19">
        <v>0</v>
      </c>
      <c r="F1011" s="20"/>
      <c r="G1011" s="20"/>
      <c r="H1011" s="20"/>
    </row>
    <row r="1012" spans="1:8" x14ac:dyDescent="0.25">
      <c r="A1012" s="18" t="s">
        <v>1790</v>
      </c>
      <c r="B1012" s="18" t="s">
        <v>174</v>
      </c>
      <c r="C1012" s="18" t="s">
        <v>1800</v>
      </c>
      <c r="D1012" s="19" t="s">
        <v>1798</v>
      </c>
      <c r="E1012" s="19">
        <v>0</v>
      </c>
      <c r="F1012" s="20"/>
      <c r="G1012" s="20"/>
      <c r="H1012" s="20"/>
    </row>
    <row r="1013" spans="1:8" x14ac:dyDescent="0.25">
      <c r="A1013" s="18" t="s">
        <v>2352</v>
      </c>
      <c r="B1013" s="18" t="s">
        <v>2670</v>
      </c>
      <c r="C1013" s="18" t="s">
        <v>2671</v>
      </c>
      <c r="D1013" s="19" t="s">
        <v>2668</v>
      </c>
      <c r="E1013" s="19" t="s">
        <v>2669</v>
      </c>
      <c r="F1013" s="20"/>
      <c r="G1013" s="20"/>
      <c r="H1013" s="20"/>
    </row>
    <row r="1014" spans="1:8" x14ac:dyDescent="0.25">
      <c r="A1014" s="18" t="s">
        <v>97</v>
      </c>
      <c r="B1014" s="18" t="s">
        <v>2666</v>
      </c>
      <c r="C1014" s="18" t="s">
        <v>2667</v>
      </c>
      <c r="D1014" s="19" t="s">
        <v>953</v>
      </c>
      <c r="E1014" s="19" t="s">
        <v>2665</v>
      </c>
      <c r="F1014" s="20"/>
      <c r="G1014" s="20"/>
      <c r="H1014" s="20"/>
    </row>
    <row r="1015" spans="1:8" x14ac:dyDescent="0.25">
      <c r="A1015" s="18" t="s">
        <v>2427</v>
      </c>
      <c r="B1015" s="18" t="s">
        <v>2428</v>
      </c>
      <c r="C1015" s="18" t="s">
        <v>2114</v>
      </c>
      <c r="D1015" s="19" t="s">
        <v>2426</v>
      </c>
      <c r="E1015" s="19" t="s">
        <v>2599</v>
      </c>
      <c r="F1015" s="20"/>
      <c r="G1015" s="20"/>
      <c r="H1015" s="20"/>
    </row>
    <row r="1016" spans="1:8" x14ac:dyDescent="0.25">
      <c r="A1016" s="18" t="s">
        <v>2355</v>
      </c>
      <c r="B1016" s="18" t="s">
        <v>2597</v>
      </c>
      <c r="C1016" s="18" t="s">
        <v>2598</v>
      </c>
      <c r="D1016" s="19" t="s">
        <v>2595</v>
      </c>
      <c r="E1016" s="19" t="s">
        <v>2596</v>
      </c>
      <c r="F1016" s="20"/>
      <c r="G1016" s="20"/>
      <c r="H1016" s="20"/>
    </row>
    <row r="1017" spans="1:8" x14ac:dyDescent="0.25">
      <c r="A1017" s="18" t="s">
        <v>2456</v>
      </c>
      <c r="B1017" s="18" t="s">
        <v>2463</v>
      </c>
      <c r="C1017" s="18" t="s">
        <v>2464</v>
      </c>
      <c r="D1017" s="19" t="s">
        <v>2462</v>
      </c>
      <c r="E1017" s="19">
        <v>0</v>
      </c>
      <c r="F1017" s="20"/>
      <c r="G1017" s="20"/>
      <c r="H1017" s="20"/>
    </row>
    <row r="1018" spans="1:8" x14ac:dyDescent="0.25">
      <c r="A1018" s="18" t="s">
        <v>2655</v>
      </c>
      <c r="B1018" s="18" t="s">
        <v>2663</v>
      </c>
      <c r="C1018" s="18" t="s">
        <v>2664</v>
      </c>
      <c r="D1018" s="19" t="s">
        <v>2662</v>
      </c>
      <c r="E1018" s="19">
        <v>0</v>
      </c>
      <c r="F1018" s="20"/>
      <c r="G1018" s="20"/>
      <c r="H1018" s="20"/>
    </row>
    <row r="1019" spans="1:8" x14ac:dyDescent="0.25">
      <c r="A1019" s="18" t="s">
        <v>2654</v>
      </c>
      <c r="B1019" s="18" t="s">
        <v>2660</v>
      </c>
      <c r="C1019" s="18" t="s">
        <v>2661</v>
      </c>
      <c r="D1019" s="19" t="s">
        <v>2659</v>
      </c>
      <c r="E1019" s="19">
        <v>0</v>
      </c>
      <c r="F1019" s="20"/>
      <c r="G1019" s="20"/>
      <c r="H1019" s="20"/>
    </row>
    <row r="1020" spans="1:8" x14ac:dyDescent="0.25">
      <c r="A1020" s="18" t="s">
        <v>2653</v>
      </c>
      <c r="B1020" s="18" t="s">
        <v>2657</v>
      </c>
      <c r="C1020" s="18" t="s">
        <v>2658</v>
      </c>
      <c r="D1020" s="19" t="s">
        <v>2656</v>
      </c>
      <c r="E1020" s="19">
        <v>0</v>
      </c>
      <c r="F1020" s="20"/>
      <c r="G1020" s="20"/>
      <c r="H1020" s="20"/>
    </row>
    <row r="1021" spans="1:8" x14ac:dyDescent="0.25">
      <c r="A1021" s="18" t="s">
        <v>2652</v>
      </c>
      <c r="B1021" s="18" t="s">
        <v>2623</v>
      </c>
      <c r="C1021" s="18" t="s">
        <v>2624</v>
      </c>
      <c r="D1021" s="19" t="s">
        <v>2621</v>
      </c>
      <c r="E1021" s="19" t="s">
        <v>2622</v>
      </c>
      <c r="F1021" s="20"/>
      <c r="G1021" s="20"/>
      <c r="H1021" s="20"/>
    </row>
    <row r="1022" spans="1:8" x14ac:dyDescent="0.25">
      <c r="A1022" s="18" t="s">
        <v>2633</v>
      </c>
      <c r="B1022" s="18" t="s">
        <v>2650</v>
      </c>
      <c r="C1022" s="18" t="s">
        <v>2651</v>
      </c>
      <c r="D1022" s="19" t="s">
        <v>2649</v>
      </c>
      <c r="E1022" s="19">
        <v>0</v>
      </c>
      <c r="F1022" s="20"/>
      <c r="G1022" s="20"/>
      <c r="H1022" s="20"/>
    </row>
    <row r="1023" spans="1:8" x14ac:dyDescent="0.25">
      <c r="A1023" s="18" t="s">
        <v>2631</v>
      </c>
      <c r="B1023" s="18" t="s">
        <v>2647</v>
      </c>
      <c r="C1023" s="18" t="s">
        <v>2648</v>
      </c>
      <c r="D1023" s="19" t="s">
        <v>2641</v>
      </c>
      <c r="E1023" s="19" t="s">
        <v>2642</v>
      </c>
      <c r="F1023" s="20"/>
      <c r="G1023" s="20"/>
      <c r="H1023" s="20"/>
    </row>
    <row r="1024" spans="1:8" x14ac:dyDescent="0.25">
      <c r="A1024" s="18" t="s">
        <v>2630</v>
      </c>
      <c r="B1024" s="18" t="s">
        <v>2639</v>
      </c>
      <c r="C1024" s="18" t="s">
        <v>2640</v>
      </c>
      <c r="D1024" s="19" t="s">
        <v>2638</v>
      </c>
      <c r="E1024" s="19">
        <v>0</v>
      </c>
      <c r="F1024" s="20"/>
      <c r="G1024" s="20"/>
      <c r="H1024" s="20"/>
    </row>
    <row r="1025" spans="1:8" x14ac:dyDescent="0.25">
      <c r="A1025" s="18" t="s">
        <v>2629</v>
      </c>
      <c r="B1025" s="18" t="s">
        <v>2636</v>
      </c>
      <c r="C1025" s="18" t="s">
        <v>2637</v>
      </c>
      <c r="D1025" s="19" t="s">
        <v>2635</v>
      </c>
      <c r="E1025" s="19">
        <v>0</v>
      </c>
      <c r="F1025" s="20"/>
      <c r="G1025" s="20"/>
      <c r="H1025" s="20"/>
    </row>
    <row r="1026" spans="1:8" x14ac:dyDescent="0.25">
      <c r="A1026" s="18" t="s">
        <v>2619</v>
      </c>
      <c r="B1026" s="18" t="s">
        <v>2626</v>
      </c>
      <c r="C1026" s="18" t="s">
        <v>2627</v>
      </c>
      <c r="D1026" s="19" t="s">
        <v>2625</v>
      </c>
      <c r="E1026" s="19">
        <v>0</v>
      </c>
      <c r="F1026" s="20"/>
      <c r="G1026" s="20"/>
      <c r="H1026" s="20"/>
    </row>
    <row r="1027" spans="1:8" x14ac:dyDescent="0.25">
      <c r="A1027" s="18" t="s">
        <v>2353</v>
      </c>
      <c r="B1027" s="18" t="s">
        <v>2609</v>
      </c>
      <c r="C1027" s="18" t="s">
        <v>2610</v>
      </c>
      <c r="D1027" s="19" t="s">
        <v>2608</v>
      </c>
      <c r="E1027" s="19">
        <v>0</v>
      </c>
      <c r="F1027" s="20"/>
      <c r="G1027" s="20"/>
      <c r="H1027" s="20"/>
    </row>
    <row r="1028" spans="1:8" x14ac:dyDescent="0.25">
      <c r="A1028" s="18" t="s">
        <v>2620</v>
      </c>
      <c r="B1028" s="18" t="s">
        <v>2623</v>
      </c>
      <c r="C1028" s="18" t="s">
        <v>2624</v>
      </c>
      <c r="D1028" s="19" t="s">
        <v>2621</v>
      </c>
      <c r="E1028" s="19" t="s">
        <v>2622</v>
      </c>
      <c r="F1028" s="20"/>
      <c r="G1028" s="20"/>
      <c r="H1028" s="20"/>
    </row>
    <row r="1029" spans="1:8" x14ac:dyDescent="0.25">
      <c r="A1029" s="18" t="s">
        <v>2616</v>
      </c>
      <c r="B1029" s="18" t="s">
        <v>2617</v>
      </c>
      <c r="C1029" s="18" t="s">
        <v>2618</v>
      </c>
      <c r="D1029" s="19" t="s">
        <v>2615</v>
      </c>
      <c r="E1029" s="19">
        <v>0</v>
      </c>
      <c r="F1029" s="20"/>
      <c r="G1029" s="20"/>
      <c r="H1029" s="20"/>
    </row>
    <row r="1030" spans="1:8" x14ac:dyDescent="0.25">
      <c r="A1030" s="18" t="s">
        <v>2614</v>
      </c>
      <c r="B1030" s="18" t="s">
        <v>2507</v>
      </c>
      <c r="C1030" s="18" t="s">
        <v>2508</v>
      </c>
      <c r="D1030" s="19" t="s">
        <v>2506</v>
      </c>
      <c r="E1030" s="19" t="s">
        <v>2450</v>
      </c>
      <c r="F1030" s="20"/>
      <c r="G1030" s="20"/>
      <c r="H1030" s="20"/>
    </row>
    <row r="1031" spans="1:8" x14ac:dyDescent="0.25">
      <c r="A1031" s="18" t="s">
        <v>2494</v>
      </c>
      <c r="B1031" s="18" t="s">
        <v>2612</v>
      </c>
      <c r="C1031" s="18" t="s">
        <v>2613</v>
      </c>
      <c r="D1031" s="19" t="s">
        <v>2611</v>
      </c>
      <c r="E1031" s="19">
        <v>0</v>
      </c>
      <c r="F1031" s="20"/>
      <c r="G1031" s="20"/>
      <c r="H1031" s="20"/>
    </row>
    <row r="1032" spans="1:8" x14ac:dyDescent="0.25">
      <c r="A1032" s="18" t="s">
        <v>2579</v>
      </c>
      <c r="B1032" s="18" t="s">
        <v>2463</v>
      </c>
      <c r="C1032" s="18" t="s">
        <v>2464</v>
      </c>
      <c r="D1032" s="19" t="s">
        <v>2462</v>
      </c>
      <c r="E1032" s="19">
        <v>0</v>
      </c>
      <c r="F1032" s="20"/>
      <c r="G1032" s="20"/>
      <c r="H1032" s="20"/>
    </row>
    <row r="1033" spans="1:8" x14ac:dyDescent="0.25">
      <c r="A1033" s="18" t="s">
        <v>2500</v>
      </c>
      <c r="B1033" s="18" t="s">
        <v>2503</v>
      </c>
      <c r="C1033" s="18" t="s">
        <v>2504</v>
      </c>
      <c r="D1033" s="19" t="s">
        <v>2501</v>
      </c>
      <c r="E1033" s="19" t="s">
        <v>2502</v>
      </c>
      <c r="F1033" s="20"/>
      <c r="G1033" s="20"/>
      <c r="H1033" s="20"/>
    </row>
    <row r="1034" spans="1:8" x14ac:dyDescent="0.25">
      <c r="A1034" s="18" t="s">
        <v>2353</v>
      </c>
      <c r="B1034" s="18" t="s">
        <v>2609</v>
      </c>
      <c r="C1034" s="18" t="s">
        <v>2610</v>
      </c>
      <c r="D1034" s="19" t="s">
        <v>2608</v>
      </c>
      <c r="E1034" s="19">
        <v>0</v>
      </c>
      <c r="F1034" s="20"/>
      <c r="G1034" s="20"/>
      <c r="H1034" s="20"/>
    </row>
    <row r="1035" spans="1:8" x14ac:dyDescent="0.25">
      <c r="A1035" s="18" t="s">
        <v>2353</v>
      </c>
      <c r="B1035" s="18" t="s">
        <v>2609</v>
      </c>
      <c r="C1035" s="18" t="s">
        <v>2610</v>
      </c>
      <c r="D1035" s="19" t="s">
        <v>2608</v>
      </c>
      <c r="E1035" s="19">
        <v>0</v>
      </c>
      <c r="F1035" s="20"/>
      <c r="G1035" s="20"/>
      <c r="H1035" s="20"/>
    </row>
    <row r="1036" spans="1:8" x14ac:dyDescent="0.25">
      <c r="A1036" s="18" t="s">
        <v>2131</v>
      </c>
      <c r="B1036" s="18" t="s">
        <v>2282</v>
      </c>
      <c r="C1036" s="18" t="s">
        <v>2283</v>
      </c>
      <c r="D1036" s="19" t="s">
        <v>2280</v>
      </c>
      <c r="E1036" s="19" t="s">
        <v>2281</v>
      </c>
      <c r="F1036" s="20"/>
      <c r="G1036" s="20"/>
      <c r="H1036" s="20"/>
    </row>
    <row r="1037" spans="1:8" x14ac:dyDescent="0.25">
      <c r="A1037" s="18" t="s">
        <v>2607</v>
      </c>
      <c r="B1037" s="18" t="s">
        <v>2529</v>
      </c>
      <c r="C1037" s="18" t="s">
        <v>2530</v>
      </c>
      <c r="D1037" s="19" t="s">
        <v>2528</v>
      </c>
      <c r="E1037" s="19">
        <v>0</v>
      </c>
      <c r="F1037" s="20"/>
      <c r="G1037" s="20"/>
      <c r="H1037" s="20"/>
    </row>
    <row r="1038" spans="1:8" x14ac:dyDescent="0.25">
      <c r="A1038" s="18" t="s">
        <v>2590</v>
      </c>
      <c r="B1038" s="18" t="s">
        <v>2605</v>
      </c>
      <c r="C1038" s="18" t="s">
        <v>2606</v>
      </c>
      <c r="D1038" s="19" t="s">
        <v>2604</v>
      </c>
      <c r="E1038" s="19">
        <v>0</v>
      </c>
      <c r="F1038" s="20"/>
      <c r="G1038" s="20"/>
      <c r="H1038" s="20"/>
    </row>
    <row r="1039" spans="1:8" x14ac:dyDescent="0.25">
      <c r="A1039" s="18" t="s">
        <v>2600</v>
      </c>
      <c r="B1039" s="18" t="s">
        <v>2602</v>
      </c>
      <c r="C1039" s="18" t="s">
        <v>2603</v>
      </c>
      <c r="D1039" s="19" t="s">
        <v>2601</v>
      </c>
      <c r="E1039" s="19">
        <v>0</v>
      </c>
      <c r="F1039" s="20"/>
      <c r="G1039" s="20"/>
      <c r="H1039" s="20"/>
    </row>
    <row r="1040" spans="1:8" x14ac:dyDescent="0.25">
      <c r="A1040" s="18" t="s">
        <v>2427</v>
      </c>
      <c r="B1040" s="18" t="s">
        <v>2428</v>
      </c>
      <c r="C1040" s="18" t="s">
        <v>2114</v>
      </c>
      <c r="D1040" s="19" t="s">
        <v>2426</v>
      </c>
      <c r="E1040" s="19" t="s">
        <v>2599</v>
      </c>
      <c r="F1040" s="20"/>
      <c r="G1040" s="20"/>
      <c r="H1040" s="20"/>
    </row>
    <row r="1041" spans="1:8" x14ac:dyDescent="0.25">
      <c r="A1041" s="18" t="s">
        <v>2580</v>
      </c>
      <c r="B1041" s="18" t="s">
        <v>2584</v>
      </c>
      <c r="C1041" s="18" t="s">
        <v>2585</v>
      </c>
      <c r="D1041" s="19" t="s">
        <v>2582</v>
      </c>
      <c r="E1041" s="19" t="s">
        <v>2583</v>
      </c>
      <c r="F1041" s="20"/>
      <c r="G1041" s="20"/>
      <c r="H1041" s="20"/>
    </row>
    <row r="1042" spans="1:8" x14ac:dyDescent="0.25">
      <c r="A1042" s="18" t="s">
        <v>2580</v>
      </c>
      <c r="B1042" s="18" t="s">
        <v>2584</v>
      </c>
      <c r="C1042" s="18" t="s">
        <v>2585</v>
      </c>
      <c r="D1042" s="19" t="s">
        <v>2582</v>
      </c>
      <c r="E1042" s="19" t="s">
        <v>2583</v>
      </c>
      <c r="F1042" s="20"/>
      <c r="G1042" s="20"/>
      <c r="H1042" s="20"/>
    </row>
    <row r="1043" spans="1:8" x14ac:dyDescent="0.25">
      <c r="A1043" s="18" t="s">
        <v>2355</v>
      </c>
      <c r="B1043" s="18" t="s">
        <v>2597</v>
      </c>
      <c r="C1043" s="18" t="s">
        <v>2598</v>
      </c>
      <c r="D1043" s="19" t="s">
        <v>2595</v>
      </c>
      <c r="E1043" s="19" t="s">
        <v>2596</v>
      </c>
      <c r="F1043" s="20"/>
      <c r="G1043" s="20"/>
      <c r="H1043" s="20"/>
    </row>
    <row r="1044" spans="1:8" x14ac:dyDescent="0.25">
      <c r="A1044" s="18" t="s">
        <v>2589</v>
      </c>
      <c r="B1044" s="18" t="s">
        <v>2593</v>
      </c>
      <c r="C1044" s="18" t="s">
        <v>2594</v>
      </c>
      <c r="D1044" s="19" t="s">
        <v>2591</v>
      </c>
      <c r="E1044" s="19" t="s">
        <v>2592</v>
      </c>
      <c r="F1044" s="20"/>
      <c r="G1044" s="20"/>
      <c r="H1044" s="20"/>
    </row>
    <row r="1045" spans="1:8" x14ac:dyDescent="0.25">
      <c r="A1045" s="18" t="s">
        <v>2581</v>
      </c>
      <c r="B1045" s="18" t="s">
        <v>2588</v>
      </c>
      <c r="C1045" s="18" t="s">
        <v>2141</v>
      </c>
      <c r="D1045" s="19" t="s">
        <v>2586</v>
      </c>
      <c r="E1045" s="19" t="s">
        <v>2587</v>
      </c>
      <c r="F1045" s="20"/>
      <c r="G1045" s="20"/>
      <c r="H1045" s="20"/>
    </row>
    <row r="1046" spans="1:8" x14ac:dyDescent="0.25">
      <c r="A1046" s="18" t="s">
        <v>2580</v>
      </c>
      <c r="B1046" s="18" t="s">
        <v>2584</v>
      </c>
      <c r="C1046" s="18" t="s">
        <v>2585</v>
      </c>
      <c r="D1046" s="19" t="s">
        <v>2582</v>
      </c>
      <c r="E1046" s="19" t="s">
        <v>2583</v>
      </c>
      <c r="F1046" s="20"/>
      <c r="G1046" s="20"/>
      <c r="H1046" s="20"/>
    </row>
    <row r="1047" spans="1:8" x14ac:dyDescent="0.25">
      <c r="A1047" s="18" t="s">
        <v>2361</v>
      </c>
      <c r="B1047" s="18" t="s">
        <v>2576</v>
      </c>
      <c r="C1047" s="18" t="s">
        <v>2577</v>
      </c>
      <c r="D1047" s="19" t="s">
        <v>2574</v>
      </c>
      <c r="E1047" s="19" t="s">
        <v>2575</v>
      </c>
      <c r="F1047" s="20"/>
      <c r="G1047" s="20"/>
      <c r="H1047" s="20"/>
    </row>
    <row r="1048" spans="1:8" x14ac:dyDescent="0.25">
      <c r="A1048" s="18" t="s">
        <v>2493</v>
      </c>
      <c r="B1048" s="18" t="s">
        <v>2569</v>
      </c>
      <c r="C1048" s="18" t="s">
        <v>2570</v>
      </c>
      <c r="D1048" s="19" t="s">
        <v>2568</v>
      </c>
      <c r="E1048" s="19">
        <v>0</v>
      </c>
      <c r="F1048" s="20"/>
      <c r="G1048" s="20"/>
      <c r="H1048" s="20"/>
    </row>
    <row r="1049" spans="1:8" x14ac:dyDescent="0.25">
      <c r="A1049" s="18" t="s">
        <v>2492</v>
      </c>
      <c r="B1049" s="18" t="s">
        <v>2569</v>
      </c>
      <c r="C1049" s="18" t="s">
        <v>2570</v>
      </c>
      <c r="D1049" s="19" t="s">
        <v>2568</v>
      </c>
      <c r="E1049" s="19">
        <v>0</v>
      </c>
      <c r="F1049" s="20"/>
      <c r="G1049" s="20"/>
      <c r="H1049" s="20"/>
    </row>
    <row r="1050" spans="1:8" x14ac:dyDescent="0.25">
      <c r="A1050" s="18" t="s">
        <v>2491</v>
      </c>
      <c r="B1050" s="18" t="s">
        <v>2572</v>
      </c>
      <c r="C1050" s="18" t="s">
        <v>2573</v>
      </c>
      <c r="D1050" s="19" t="s">
        <v>2571</v>
      </c>
      <c r="E1050" s="19">
        <v>0</v>
      </c>
      <c r="F1050" s="20"/>
      <c r="G1050" s="20"/>
      <c r="H1050" s="20"/>
    </row>
    <row r="1051" spans="1:8" x14ac:dyDescent="0.25">
      <c r="A1051" s="18" t="s">
        <v>2490</v>
      </c>
      <c r="B1051" s="18" t="s">
        <v>2569</v>
      </c>
      <c r="C1051" s="18" t="s">
        <v>2570</v>
      </c>
      <c r="D1051" s="19" t="s">
        <v>2568</v>
      </c>
      <c r="E1051" s="19">
        <v>0</v>
      </c>
      <c r="F1051" s="20"/>
      <c r="G1051" s="20"/>
      <c r="H1051" s="20"/>
    </row>
    <row r="1052" spans="1:8" x14ac:dyDescent="0.25">
      <c r="A1052" s="18" t="s">
        <v>2488</v>
      </c>
      <c r="B1052" s="18" t="s">
        <v>2567</v>
      </c>
      <c r="C1052" s="18" t="s">
        <v>1725</v>
      </c>
      <c r="D1052" s="19" t="s">
        <v>933</v>
      </c>
      <c r="E1052" s="19">
        <v>0</v>
      </c>
      <c r="F1052" s="20"/>
      <c r="G1052" s="20"/>
      <c r="H1052" s="20"/>
    </row>
    <row r="1053" spans="1:8" x14ac:dyDescent="0.25">
      <c r="A1053" s="18" t="s">
        <v>2486</v>
      </c>
      <c r="B1053" s="18" t="s">
        <v>1636</v>
      </c>
      <c r="C1053" s="18" t="s">
        <v>1637</v>
      </c>
      <c r="D1053" s="19" t="s">
        <v>1635</v>
      </c>
      <c r="E1053" s="19" t="s">
        <v>1063</v>
      </c>
      <c r="F1053" s="20"/>
      <c r="G1053" s="20"/>
      <c r="H1053" s="20"/>
    </row>
    <row r="1054" spans="1:8" x14ac:dyDescent="0.25">
      <c r="A1054" s="18" t="s">
        <v>2485</v>
      </c>
      <c r="B1054" s="18" t="s">
        <v>2565</v>
      </c>
      <c r="C1054" s="18" t="s">
        <v>2566</v>
      </c>
      <c r="D1054" s="19" t="s">
        <v>2564</v>
      </c>
      <c r="E1054" s="19">
        <v>0</v>
      </c>
      <c r="F1054" s="20"/>
      <c r="G1054" s="20"/>
      <c r="H1054" s="20"/>
    </row>
    <row r="1055" spans="1:8" x14ac:dyDescent="0.25">
      <c r="A1055" s="18" t="s">
        <v>2484</v>
      </c>
      <c r="B1055" s="18" t="s">
        <v>2438</v>
      </c>
      <c r="C1055" s="18" t="s">
        <v>2439</v>
      </c>
      <c r="D1055" s="19" t="s">
        <v>2436</v>
      </c>
      <c r="E1055" s="19" t="s">
        <v>2437</v>
      </c>
      <c r="F1055" s="20"/>
      <c r="G1055" s="20"/>
      <c r="H1055" s="20"/>
    </row>
    <row r="1056" spans="1:8" x14ac:dyDescent="0.25">
      <c r="A1056" s="18" t="s">
        <v>2482</v>
      </c>
      <c r="B1056" s="18" t="s">
        <v>2562</v>
      </c>
      <c r="C1056" s="18" t="s">
        <v>2563</v>
      </c>
      <c r="D1056" s="19" t="s">
        <v>2560</v>
      </c>
      <c r="E1056" s="19" t="s">
        <v>2561</v>
      </c>
      <c r="F1056" s="20"/>
      <c r="G1056" s="20"/>
      <c r="H1056" s="20"/>
    </row>
    <row r="1057" spans="1:8" x14ac:dyDescent="0.25">
      <c r="A1057" s="18" t="s">
        <v>2478</v>
      </c>
      <c r="B1057" s="18" t="s">
        <v>2558</v>
      </c>
      <c r="C1057" s="18" t="s">
        <v>2559</v>
      </c>
      <c r="D1057" s="19" t="s">
        <v>2557</v>
      </c>
      <c r="E1057" s="19">
        <v>0</v>
      </c>
      <c r="F1057" s="20"/>
      <c r="G1057" s="20"/>
      <c r="H1057" s="20"/>
    </row>
    <row r="1058" spans="1:8" x14ac:dyDescent="0.25">
      <c r="A1058" s="18" t="s">
        <v>2477</v>
      </c>
      <c r="B1058" s="18" t="s">
        <v>2555</v>
      </c>
      <c r="C1058" s="18" t="s">
        <v>2556</v>
      </c>
      <c r="D1058" s="19" t="s">
        <v>2554</v>
      </c>
      <c r="E1058" s="19">
        <v>0</v>
      </c>
      <c r="F1058" s="20"/>
      <c r="G1058" s="20"/>
      <c r="H1058" s="20"/>
    </row>
    <row r="1059" spans="1:8" x14ac:dyDescent="0.25">
      <c r="A1059" s="18" t="s">
        <v>76</v>
      </c>
      <c r="B1059" s="18" t="s">
        <v>2552</v>
      </c>
      <c r="C1059" s="18" t="s">
        <v>2553</v>
      </c>
      <c r="D1059" s="19" t="s">
        <v>1090</v>
      </c>
      <c r="E1059" s="19" t="s">
        <v>2551</v>
      </c>
      <c r="F1059" s="20"/>
      <c r="G1059" s="20"/>
      <c r="H1059" s="20"/>
    </row>
    <row r="1060" spans="1:8" x14ac:dyDescent="0.25">
      <c r="A1060" s="18" t="s">
        <v>2481</v>
      </c>
      <c r="B1060" s="18" t="s">
        <v>2548</v>
      </c>
      <c r="C1060" s="18" t="s">
        <v>2549</v>
      </c>
      <c r="D1060" s="19" t="s">
        <v>2546</v>
      </c>
      <c r="E1060" s="19" t="s">
        <v>2547</v>
      </c>
      <c r="F1060" s="20"/>
      <c r="G1060" s="20"/>
      <c r="H1060" s="20"/>
    </row>
    <row r="1061" spans="1:8" x14ac:dyDescent="0.25">
      <c r="A1061" s="18" t="s">
        <v>2239</v>
      </c>
      <c r="B1061" s="18" t="s">
        <v>2245</v>
      </c>
      <c r="C1061" s="18" t="s">
        <v>2246</v>
      </c>
      <c r="D1061" s="19" t="s">
        <v>2243</v>
      </c>
      <c r="E1061" s="19" t="s">
        <v>2244</v>
      </c>
      <c r="F1061" s="20"/>
      <c r="G1061" s="20"/>
      <c r="H1061" s="20"/>
    </row>
    <row r="1062" spans="1:8" x14ac:dyDescent="0.25">
      <c r="A1062" s="18" t="s">
        <v>2479</v>
      </c>
      <c r="B1062" s="18" t="s">
        <v>2544</v>
      </c>
      <c r="C1062" s="18" t="s">
        <v>2545</v>
      </c>
      <c r="D1062" s="19" t="s">
        <v>2543</v>
      </c>
      <c r="E1062" s="19">
        <v>0</v>
      </c>
      <c r="F1062" s="20"/>
      <c r="G1062" s="20"/>
      <c r="H1062" s="20"/>
    </row>
    <row r="1063" spans="1:8" x14ac:dyDescent="0.25">
      <c r="A1063" s="18" t="s">
        <v>2489</v>
      </c>
      <c r="B1063" s="18" t="s">
        <v>1918</v>
      </c>
      <c r="C1063" s="18" t="s">
        <v>1919</v>
      </c>
      <c r="D1063" s="19" t="s">
        <v>1434</v>
      </c>
      <c r="E1063" s="19">
        <v>0</v>
      </c>
      <c r="F1063" s="20"/>
      <c r="G1063" s="20"/>
      <c r="H1063" s="20"/>
    </row>
    <row r="1064" spans="1:8" x14ac:dyDescent="0.25">
      <c r="A1064" s="18" t="s">
        <v>2539</v>
      </c>
      <c r="B1064" s="18" t="s">
        <v>2541</v>
      </c>
      <c r="C1064" s="18" t="s">
        <v>2542</v>
      </c>
      <c r="D1064" s="19" t="s">
        <v>2540</v>
      </c>
      <c r="E1064" s="19">
        <v>0</v>
      </c>
      <c r="F1064" s="20"/>
      <c r="G1064" s="20"/>
      <c r="H1064" s="20"/>
    </row>
    <row r="1065" spans="1:8" x14ac:dyDescent="0.25">
      <c r="A1065" s="18" t="s">
        <v>2412</v>
      </c>
      <c r="B1065" s="18" t="s">
        <v>2537</v>
      </c>
      <c r="C1065" s="18" t="s">
        <v>2538</v>
      </c>
      <c r="D1065" s="19" t="s">
        <v>2535</v>
      </c>
      <c r="E1065" s="19" t="s">
        <v>2536</v>
      </c>
      <c r="F1065" s="20"/>
      <c r="G1065" s="20"/>
      <c r="H1065" s="20"/>
    </row>
    <row r="1066" spans="1:8" x14ac:dyDescent="0.25">
      <c r="A1066" s="18" t="s">
        <v>2131</v>
      </c>
      <c r="B1066" s="18" t="s">
        <v>2282</v>
      </c>
      <c r="C1066" s="18" t="s">
        <v>2283</v>
      </c>
      <c r="D1066" s="19" t="s">
        <v>2280</v>
      </c>
      <c r="E1066" s="19" t="s">
        <v>2281</v>
      </c>
      <c r="F1066" s="20"/>
      <c r="G1066" s="20"/>
      <c r="H1066" s="20"/>
    </row>
    <row r="1067" spans="1:8" x14ac:dyDescent="0.25">
      <c r="A1067" s="18" t="s">
        <v>2380</v>
      </c>
      <c r="B1067" s="18" t="s">
        <v>2529</v>
      </c>
      <c r="C1067" s="18" t="s">
        <v>2530</v>
      </c>
      <c r="D1067" s="19" t="s">
        <v>2528</v>
      </c>
      <c r="E1067" s="19">
        <v>0</v>
      </c>
      <c r="F1067" s="20"/>
      <c r="G1067" s="20"/>
      <c r="H1067" s="20"/>
    </row>
    <row r="1068" spans="1:8" x14ac:dyDescent="0.25">
      <c r="A1068" s="18" t="s">
        <v>2527</v>
      </c>
      <c r="B1068" s="18" t="s">
        <v>2533</v>
      </c>
      <c r="C1068" s="18" t="s">
        <v>2534</v>
      </c>
      <c r="D1068" s="19" t="s">
        <v>2531</v>
      </c>
      <c r="E1068" s="19" t="s">
        <v>2532</v>
      </c>
      <c r="F1068" s="20"/>
      <c r="G1068" s="20"/>
      <c r="H1068" s="20"/>
    </row>
    <row r="1069" spans="1:8" x14ac:dyDescent="0.25">
      <c r="A1069" s="18" t="s">
        <v>2526</v>
      </c>
      <c r="B1069" s="18" t="s">
        <v>2529</v>
      </c>
      <c r="C1069" s="18" t="s">
        <v>2530</v>
      </c>
      <c r="D1069" s="19" t="s">
        <v>2528</v>
      </c>
      <c r="E1069" s="19">
        <v>0</v>
      </c>
      <c r="F1069" s="20"/>
      <c r="G1069" s="20"/>
      <c r="H1069" s="20"/>
    </row>
    <row r="1070" spans="1:8" x14ac:dyDescent="0.25">
      <c r="A1070" s="18" t="s">
        <v>179</v>
      </c>
      <c r="B1070" s="18" t="s">
        <v>2396</v>
      </c>
      <c r="C1070" s="18" t="s">
        <v>2397</v>
      </c>
      <c r="D1070" s="19" t="s">
        <v>1118</v>
      </c>
      <c r="E1070" s="19" t="s">
        <v>2525</v>
      </c>
      <c r="F1070" s="20"/>
      <c r="G1070" s="20"/>
      <c r="H1070" s="20"/>
    </row>
    <row r="1071" spans="1:8" x14ac:dyDescent="0.25">
      <c r="A1071" s="18" t="s">
        <v>2483</v>
      </c>
      <c r="B1071" s="18" t="s">
        <v>2520</v>
      </c>
      <c r="C1071" s="18" t="s">
        <v>2499</v>
      </c>
      <c r="D1071" s="19" t="s">
        <v>2518</v>
      </c>
      <c r="E1071" s="19" t="s">
        <v>2519</v>
      </c>
      <c r="F1071" s="20"/>
      <c r="G1071" s="20"/>
      <c r="H1071" s="20"/>
    </row>
    <row r="1072" spans="1:8" x14ac:dyDescent="0.25">
      <c r="A1072" s="18" t="s">
        <v>2480</v>
      </c>
      <c r="B1072" s="18" t="s">
        <v>2520</v>
      </c>
      <c r="C1072" s="18" t="s">
        <v>2499</v>
      </c>
      <c r="D1072" s="19" t="s">
        <v>2518</v>
      </c>
      <c r="E1072" s="19" t="s">
        <v>2519</v>
      </c>
      <c r="F1072" s="20"/>
      <c r="G1072" s="20"/>
      <c r="H1072" s="20"/>
    </row>
    <row r="1073" spans="1:8" x14ac:dyDescent="0.25">
      <c r="A1073" s="18" t="s">
        <v>2521</v>
      </c>
      <c r="B1073" s="18" t="s">
        <v>2523</v>
      </c>
      <c r="C1073" s="18" t="s">
        <v>2524</v>
      </c>
      <c r="D1073" s="19" t="s">
        <v>2522</v>
      </c>
      <c r="E1073" s="19">
        <v>0</v>
      </c>
      <c r="F1073" s="20"/>
      <c r="G1073" s="20"/>
      <c r="H1073" s="20"/>
    </row>
    <row r="1074" spans="1:8" x14ac:dyDescent="0.25">
      <c r="A1074" s="18" t="s">
        <v>2475</v>
      </c>
      <c r="B1074" s="18" t="s">
        <v>2520</v>
      </c>
      <c r="C1074" s="18" t="s">
        <v>2499</v>
      </c>
      <c r="D1074" s="19" t="s">
        <v>2518</v>
      </c>
      <c r="E1074" s="19" t="s">
        <v>2519</v>
      </c>
      <c r="F1074" s="20"/>
      <c r="G1074" s="20"/>
      <c r="H1074" s="20"/>
    </row>
    <row r="1075" spans="1:8" x14ac:dyDescent="0.25">
      <c r="A1075" s="18" t="s">
        <v>2473</v>
      </c>
      <c r="B1075" s="18" t="s">
        <v>2516</v>
      </c>
      <c r="C1075" s="18" t="s">
        <v>2517</v>
      </c>
      <c r="D1075" s="19" t="s">
        <v>2515</v>
      </c>
      <c r="E1075" s="19">
        <v>0</v>
      </c>
      <c r="F1075" s="20"/>
      <c r="G1075" s="20"/>
      <c r="H1075" s="20"/>
    </row>
    <row r="1076" spans="1:8" x14ac:dyDescent="0.25">
      <c r="A1076" s="18" t="s">
        <v>2379</v>
      </c>
      <c r="B1076" s="18" t="s">
        <v>2513</v>
      </c>
      <c r="C1076" s="18" t="s">
        <v>2514</v>
      </c>
      <c r="D1076" s="19" t="s">
        <v>2512</v>
      </c>
      <c r="E1076" s="19">
        <v>0</v>
      </c>
      <c r="F1076" s="20"/>
      <c r="G1076" s="20"/>
      <c r="H1076" s="20"/>
    </row>
    <row r="1077" spans="1:8" x14ac:dyDescent="0.25">
      <c r="A1077" s="18" t="s">
        <v>2169</v>
      </c>
      <c r="B1077" s="18" t="s">
        <v>174</v>
      </c>
      <c r="C1077" s="18" t="s">
        <v>2176</v>
      </c>
      <c r="D1077" s="19" t="s">
        <v>2173</v>
      </c>
      <c r="E1077" s="19" t="s">
        <v>2174</v>
      </c>
      <c r="F1077" s="20"/>
      <c r="G1077" s="20"/>
      <c r="H1077" s="20"/>
    </row>
    <row r="1078" spans="1:8" x14ac:dyDescent="0.25">
      <c r="A1078" s="18" t="s">
        <v>2487</v>
      </c>
      <c r="B1078" s="18" t="s">
        <v>2510</v>
      </c>
      <c r="C1078" s="18" t="s">
        <v>2511</v>
      </c>
      <c r="D1078" s="19" t="s">
        <v>2509</v>
      </c>
      <c r="E1078" s="19">
        <v>0</v>
      </c>
      <c r="F1078" s="20"/>
      <c r="G1078" s="20"/>
      <c r="H1078" s="20"/>
    </row>
    <row r="1079" spans="1:8" x14ac:dyDescent="0.25">
      <c r="A1079" s="18" t="s">
        <v>2505</v>
      </c>
      <c r="B1079" s="18" t="s">
        <v>2507</v>
      </c>
      <c r="C1079" s="18" t="s">
        <v>2508</v>
      </c>
      <c r="D1079" s="19" t="s">
        <v>2506</v>
      </c>
      <c r="E1079" s="19" t="s">
        <v>2450</v>
      </c>
      <c r="F1079" s="20"/>
      <c r="G1079" s="20"/>
      <c r="H1079" s="20"/>
    </row>
    <row r="1080" spans="1:8" x14ac:dyDescent="0.25">
      <c r="A1080" s="18" t="s">
        <v>2500</v>
      </c>
      <c r="B1080" s="18" t="s">
        <v>2503</v>
      </c>
      <c r="C1080" s="18" t="s">
        <v>2504</v>
      </c>
      <c r="D1080" s="19" t="s">
        <v>2501</v>
      </c>
      <c r="E1080" s="19" t="s">
        <v>2502</v>
      </c>
      <c r="F1080" s="20"/>
      <c r="G1080" s="20"/>
      <c r="H1080" s="20"/>
    </row>
    <row r="1081" spans="1:8" x14ac:dyDescent="0.25">
      <c r="A1081" s="18" t="s">
        <v>2476</v>
      </c>
      <c r="B1081" s="18" t="s">
        <v>1918</v>
      </c>
      <c r="C1081" s="18" t="s">
        <v>1919</v>
      </c>
      <c r="D1081" s="19" t="s">
        <v>1434</v>
      </c>
      <c r="E1081" s="19">
        <v>0</v>
      </c>
      <c r="F1081" s="20"/>
      <c r="G1081" s="20"/>
      <c r="H1081" s="20"/>
    </row>
    <row r="1082" spans="1:8" x14ac:dyDescent="0.25">
      <c r="A1082" s="18" t="s">
        <v>2474</v>
      </c>
      <c r="B1082" s="18" t="s">
        <v>2498</v>
      </c>
      <c r="C1082" s="18" t="s">
        <v>2499</v>
      </c>
      <c r="D1082" s="19" t="s">
        <v>2497</v>
      </c>
      <c r="E1082" s="19">
        <v>0</v>
      </c>
      <c r="F1082" s="20"/>
      <c r="G1082" s="20"/>
      <c r="H1082" s="20"/>
    </row>
    <row r="1083" spans="1:8" x14ac:dyDescent="0.25">
      <c r="A1083" s="18" t="s">
        <v>2468</v>
      </c>
      <c r="B1083" s="18" t="s">
        <v>2469</v>
      </c>
      <c r="C1083" s="18" t="s">
        <v>2470</v>
      </c>
      <c r="D1083" s="19" t="s">
        <v>2467</v>
      </c>
      <c r="E1083" s="19">
        <v>0</v>
      </c>
      <c r="F1083" s="20"/>
      <c r="G1083" s="20"/>
      <c r="H1083" s="20"/>
    </row>
    <row r="1084" spans="1:8" x14ac:dyDescent="0.25">
      <c r="A1084" s="18" t="s">
        <v>2457</v>
      </c>
      <c r="B1084" s="18" t="s">
        <v>2465</v>
      </c>
      <c r="C1084" s="18" t="s">
        <v>2466</v>
      </c>
      <c r="D1084" s="19">
        <v>219181311239</v>
      </c>
      <c r="E1084" s="19">
        <v>0</v>
      </c>
      <c r="F1084" s="20"/>
      <c r="G1084" s="20"/>
      <c r="H1084" s="20"/>
    </row>
    <row r="1085" spans="1:8" x14ac:dyDescent="0.25">
      <c r="A1085" s="18" t="s">
        <v>2456</v>
      </c>
      <c r="B1085" s="18" t="s">
        <v>2463</v>
      </c>
      <c r="C1085" s="18" t="s">
        <v>2464</v>
      </c>
      <c r="D1085" s="19" t="s">
        <v>2462</v>
      </c>
      <c r="E1085" s="19">
        <v>0</v>
      </c>
      <c r="F1085" s="20"/>
      <c r="G1085" s="20"/>
      <c r="H1085" s="20"/>
    </row>
    <row r="1086" spans="1:8" x14ac:dyDescent="0.25">
      <c r="A1086" s="18" t="s">
        <v>2455</v>
      </c>
      <c r="B1086" s="18" t="s">
        <v>2460</v>
      </c>
      <c r="C1086" s="18" t="s">
        <v>2461</v>
      </c>
      <c r="D1086" s="19" t="s">
        <v>2458</v>
      </c>
      <c r="E1086" s="19" t="s">
        <v>2459</v>
      </c>
      <c r="F1086" s="20"/>
      <c r="G1086" s="20"/>
      <c r="H1086" s="20"/>
    </row>
    <row r="1087" spans="1:8" x14ac:dyDescent="0.25">
      <c r="A1087" s="18" t="s">
        <v>2453</v>
      </c>
      <c r="B1087" s="18" t="s">
        <v>2367</v>
      </c>
      <c r="C1087" s="18" t="s">
        <v>2454</v>
      </c>
      <c r="D1087" s="19" t="s">
        <v>2452</v>
      </c>
      <c r="E1087" s="19">
        <v>0</v>
      </c>
      <c r="F1087" s="20"/>
      <c r="G1087" s="20"/>
      <c r="H1087" s="20"/>
    </row>
    <row r="1088" spans="1:8" x14ac:dyDescent="0.25">
      <c r="A1088" s="18" t="s">
        <v>2239</v>
      </c>
      <c r="B1088" s="18" t="s">
        <v>2245</v>
      </c>
      <c r="C1088" s="18" t="s">
        <v>2246</v>
      </c>
      <c r="D1088" s="19" t="s">
        <v>2243</v>
      </c>
      <c r="E1088" s="19" t="s">
        <v>2244</v>
      </c>
      <c r="F1088" s="20"/>
      <c r="G1088" s="20"/>
      <c r="H1088" s="20"/>
    </row>
    <row r="1089" spans="1:8" x14ac:dyDescent="0.25">
      <c r="A1089" s="18" t="s">
        <v>2239</v>
      </c>
      <c r="B1089" s="18" t="s">
        <v>2245</v>
      </c>
      <c r="C1089" s="18" t="s">
        <v>2246</v>
      </c>
      <c r="D1089" s="19" t="s">
        <v>2243</v>
      </c>
      <c r="E1089" s="19" t="s">
        <v>2244</v>
      </c>
      <c r="F1089" s="20"/>
      <c r="G1089" s="20"/>
      <c r="H1089" s="20"/>
    </row>
    <row r="1090" spans="1:8" x14ac:dyDescent="0.25">
      <c r="A1090" s="18" t="s">
        <v>2447</v>
      </c>
      <c r="B1090" s="18" t="s">
        <v>2448</v>
      </c>
      <c r="C1090" s="18" t="s">
        <v>2449</v>
      </c>
      <c r="D1090" s="19" t="s">
        <v>2445</v>
      </c>
      <c r="E1090" s="19" t="s">
        <v>2446</v>
      </c>
      <c r="F1090" s="20"/>
      <c r="G1090" s="20"/>
      <c r="H1090" s="20"/>
    </row>
    <row r="1091" spans="1:8" x14ac:dyDescent="0.25">
      <c r="A1091" s="18" t="s">
        <v>2441</v>
      </c>
      <c r="B1091" s="18" t="s">
        <v>2442</v>
      </c>
      <c r="C1091" s="18" t="s">
        <v>2443</v>
      </c>
      <c r="D1091" s="19" t="s">
        <v>2440</v>
      </c>
      <c r="E1091" s="19">
        <v>0</v>
      </c>
      <c r="F1091" s="20"/>
      <c r="G1091" s="20"/>
      <c r="H1091" s="20"/>
    </row>
    <row r="1092" spans="1:8" x14ac:dyDescent="0.25">
      <c r="A1092" s="18" t="s">
        <v>2435</v>
      </c>
      <c r="B1092" s="18" t="s">
        <v>2438</v>
      </c>
      <c r="C1092" s="18" t="s">
        <v>2439</v>
      </c>
      <c r="D1092" s="19" t="s">
        <v>2436</v>
      </c>
      <c r="E1092" s="19" t="s">
        <v>2437</v>
      </c>
      <c r="F1092" s="20"/>
      <c r="G1092" s="20"/>
      <c r="H1092" s="20"/>
    </row>
    <row r="1093" spans="1:8" x14ac:dyDescent="0.25">
      <c r="A1093" s="18" t="s">
        <v>2429</v>
      </c>
      <c r="B1093" s="18" t="s">
        <v>2432</v>
      </c>
      <c r="C1093" s="18" t="s">
        <v>2433</v>
      </c>
      <c r="D1093" s="19" t="s">
        <v>2430</v>
      </c>
      <c r="E1093" s="19" t="s">
        <v>2431</v>
      </c>
      <c r="F1093" s="20"/>
      <c r="G1093" s="20"/>
      <c r="H1093" s="20"/>
    </row>
    <row r="1094" spans="1:8" x14ac:dyDescent="0.25">
      <c r="A1094" s="18" t="s">
        <v>2427</v>
      </c>
      <c r="B1094" s="18" t="s">
        <v>2428</v>
      </c>
      <c r="C1094" s="18" t="s">
        <v>2114</v>
      </c>
      <c r="D1094" s="19" t="s">
        <v>2426</v>
      </c>
      <c r="E1094" s="19">
        <v>0</v>
      </c>
      <c r="F1094" s="20"/>
      <c r="G1094" s="20"/>
      <c r="H1094" s="20"/>
    </row>
    <row r="1095" spans="1:8" x14ac:dyDescent="0.25">
      <c r="A1095" s="18" t="s">
        <v>2411</v>
      </c>
      <c r="B1095" s="18" t="s">
        <v>2424</v>
      </c>
      <c r="C1095" s="18" t="s">
        <v>2425</v>
      </c>
      <c r="D1095" s="19" t="s">
        <v>2422</v>
      </c>
      <c r="E1095" s="19" t="s">
        <v>2423</v>
      </c>
      <c r="F1095" s="20"/>
      <c r="G1095" s="20"/>
      <c r="H1095" s="20"/>
    </row>
    <row r="1096" spans="1:8" x14ac:dyDescent="0.25">
      <c r="A1096" s="18" t="s">
        <v>2410</v>
      </c>
      <c r="B1096" s="18" t="s">
        <v>2421</v>
      </c>
      <c r="C1096" s="18" t="s">
        <v>479</v>
      </c>
      <c r="D1096" s="19" t="s">
        <v>480</v>
      </c>
      <c r="E1096" s="19" t="s">
        <v>2420</v>
      </c>
      <c r="F1096" s="20"/>
      <c r="G1096" s="20"/>
      <c r="H1096" s="20"/>
    </row>
    <row r="1097" spans="1:8" x14ac:dyDescent="0.25">
      <c r="A1097" s="18" t="s">
        <v>2408</v>
      </c>
      <c r="B1097" s="18" t="s">
        <v>2418</v>
      </c>
      <c r="C1097" s="18" t="s">
        <v>2419</v>
      </c>
      <c r="D1097" s="19" t="s">
        <v>2416</v>
      </c>
      <c r="E1097" s="19" t="s">
        <v>2417</v>
      </c>
      <c r="F1097" s="20"/>
      <c r="G1097" s="20"/>
      <c r="H1097" s="20"/>
    </row>
    <row r="1098" spans="1:8" x14ac:dyDescent="0.25">
      <c r="A1098" s="18" t="s">
        <v>2407</v>
      </c>
      <c r="B1098" s="18" t="s">
        <v>2414</v>
      </c>
      <c r="C1098" s="18" t="s">
        <v>2415</v>
      </c>
      <c r="D1098" s="19" t="s">
        <v>2413</v>
      </c>
      <c r="E1098" s="19">
        <v>0</v>
      </c>
      <c r="F1098" s="20"/>
      <c r="G1098" s="20"/>
      <c r="H1098" s="20"/>
    </row>
    <row r="1099" spans="1:8" x14ac:dyDescent="0.25">
      <c r="A1099" s="18" t="s">
        <v>2349</v>
      </c>
      <c r="B1099" s="18" t="s">
        <v>2151</v>
      </c>
      <c r="C1099" s="18" t="s">
        <v>2152</v>
      </c>
      <c r="D1099" s="19" t="s">
        <v>2148</v>
      </c>
      <c r="E1099" s="19" t="s">
        <v>2149</v>
      </c>
      <c r="F1099" s="20"/>
      <c r="G1099" s="20"/>
      <c r="H1099" s="20"/>
    </row>
    <row r="1100" spans="1:8" x14ac:dyDescent="0.25">
      <c r="A1100" s="18" t="s">
        <v>2343</v>
      </c>
      <c r="B1100" s="18" t="s">
        <v>2346</v>
      </c>
      <c r="C1100" s="18" t="s">
        <v>2347</v>
      </c>
      <c r="D1100" s="19" t="s">
        <v>2344</v>
      </c>
      <c r="E1100" s="19" t="s">
        <v>2345</v>
      </c>
      <c r="F1100" s="20"/>
      <c r="G1100" s="20"/>
      <c r="H1100" s="20"/>
    </row>
    <row r="1101" spans="1:8" x14ac:dyDescent="0.25">
      <c r="A1101" s="18" t="s">
        <v>132</v>
      </c>
      <c r="B1101" s="18" t="s">
        <v>2341</v>
      </c>
      <c r="C1101" s="18" t="s">
        <v>2342</v>
      </c>
      <c r="D1101" s="19" t="s">
        <v>1326</v>
      </c>
      <c r="E1101" s="19" t="s">
        <v>2340</v>
      </c>
      <c r="F1101" s="20"/>
      <c r="G1101" s="20"/>
      <c r="H1101" s="20"/>
    </row>
    <row r="1102" spans="1:8" x14ac:dyDescent="0.25">
      <c r="A1102" s="18" t="s">
        <v>132</v>
      </c>
      <c r="B1102" s="18" t="s">
        <v>2341</v>
      </c>
      <c r="C1102" s="18" t="s">
        <v>2342</v>
      </c>
      <c r="D1102" s="19" t="s">
        <v>1326</v>
      </c>
      <c r="E1102" s="19" t="s">
        <v>2340</v>
      </c>
      <c r="F1102" s="20"/>
      <c r="G1102" s="20"/>
      <c r="H1102" s="20"/>
    </row>
    <row r="1103" spans="1:8" x14ac:dyDescent="0.25">
      <c r="A1103" s="18" t="s">
        <v>2329</v>
      </c>
      <c r="B1103" s="18" t="s">
        <v>2338</v>
      </c>
      <c r="C1103" s="18" t="s">
        <v>2339</v>
      </c>
      <c r="D1103" s="19" t="s">
        <v>2337</v>
      </c>
      <c r="E1103" s="19">
        <v>0</v>
      </c>
      <c r="F1103" s="20"/>
      <c r="G1103" s="20"/>
      <c r="H1103" s="20"/>
    </row>
    <row r="1104" spans="1:8" x14ac:dyDescent="0.25">
      <c r="A1104" s="18" t="s">
        <v>2328</v>
      </c>
      <c r="B1104" s="18" t="s">
        <v>2335</v>
      </c>
      <c r="C1104" s="18" t="s">
        <v>2336</v>
      </c>
      <c r="D1104" s="19" t="s">
        <v>2334</v>
      </c>
      <c r="E1104" s="19">
        <v>0</v>
      </c>
      <c r="F1104" s="20"/>
      <c r="G1104" s="20"/>
      <c r="H1104" s="20"/>
    </row>
    <row r="1105" spans="1:8" x14ac:dyDescent="0.25">
      <c r="A1105" s="18" t="s">
        <v>2327</v>
      </c>
      <c r="B1105" s="18" t="s">
        <v>2332</v>
      </c>
      <c r="C1105" s="18" t="s">
        <v>2333</v>
      </c>
      <c r="D1105" s="19" t="s">
        <v>2330</v>
      </c>
      <c r="E1105" s="19" t="s">
        <v>2331</v>
      </c>
      <c r="F1105" s="20"/>
      <c r="G1105" s="20"/>
      <c r="H1105" s="20"/>
    </row>
    <row r="1106" spans="1:8" x14ac:dyDescent="0.25">
      <c r="A1106" s="18" t="s">
        <v>2322</v>
      </c>
      <c r="B1106" s="18" t="s">
        <v>2325</v>
      </c>
      <c r="C1106" s="18" t="s">
        <v>2326</v>
      </c>
      <c r="D1106" s="19" t="s">
        <v>2323</v>
      </c>
      <c r="E1106" s="19" t="s">
        <v>2324</v>
      </c>
      <c r="F1106" s="20"/>
      <c r="G1106" s="20"/>
      <c r="H1106" s="20"/>
    </row>
    <row r="1107" spans="1:8" x14ac:dyDescent="0.25">
      <c r="A1107" s="18" t="s">
        <v>2309</v>
      </c>
      <c r="B1107" s="18" t="s">
        <v>2320</v>
      </c>
      <c r="C1107" s="18" t="s">
        <v>2321</v>
      </c>
      <c r="D1107" s="19" t="s">
        <v>2319</v>
      </c>
      <c r="E1107" s="19">
        <v>0</v>
      </c>
      <c r="F1107" s="20"/>
      <c r="G1107" s="20"/>
      <c r="H1107" s="20"/>
    </row>
    <row r="1108" spans="1:8" x14ac:dyDescent="0.25">
      <c r="A1108" s="18" t="s">
        <v>2308</v>
      </c>
      <c r="B1108" s="18" t="s">
        <v>2317</v>
      </c>
      <c r="C1108" s="18" t="s">
        <v>2318</v>
      </c>
      <c r="D1108" s="19" t="s">
        <v>2315</v>
      </c>
      <c r="E1108" s="19" t="s">
        <v>2316</v>
      </c>
      <c r="F1108" s="20"/>
      <c r="G1108" s="20"/>
      <c r="H1108" s="20"/>
    </row>
    <row r="1109" spans="1:8" x14ac:dyDescent="0.25">
      <c r="A1109" s="18" t="s">
        <v>2307</v>
      </c>
      <c r="B1109" s="18" t="s">
        <v>2314</v>
      </c>
      <c r="C1109" s="18" t="s">
        <v>2313</v>
      </c>
      <c r="D1109" s="19" t="s">
        <v>2310</v>
      </c>
      <c r="E1109" s="19" t="s">
        <v>2311</v>
      </c>
      <c r="F1109" s="20"/>
      <c r="G1109" s="20"/>
      <c r="H1109" s="20"/>
    </row>
    <row r="1110" spans="1:8" x14ac:dyDescent="0.25">
      <c r="A1110" s="18" t="s">
        <v>2306</v>
      </c>
      <c r="B1110" s="18" t="s">
        <v>2312</v>
      </c>
      <c r="C1110" s="18" t="s">
        <v>2313</v>
      </c>
      <c r="D1110" s="19" t="s">
        <v>2310</v>
      </c>
      <c r="E1110" s="19" t="s">
        <v>2311</v>
      </c>
      <c r="F1110" s="20"/>
      <c r="G1110" s="20"/>
      <c r="H1110" s="20"/>
    </row>
    <row r="1111" spans="1:8" x14ac:dyDescent="0.25">
      <c r="A1111" s="18" t="s">
        <v>2295</v>
      </c>
      <c r="B1111" s="18" t="s">
        <v>2304</v>
      </c>
      <c r="C1111" s="18" t="s">
        <v>2305</v>
      </c>
      <c r="D1111" s="19" t="s">
        <v>2302</v>
      </c>
      <c r="E1111" s="19" t="s">
        <v>2303</v>
      </c>
      <c r="F1111" s="20"/>
      <c r="G1111" s="20"/>
      <c r="H1111" s="20"/>
    </row>
    <row r="1112" spans="1:8" x14ac:dyDescent="0.25">
      <c r="A1112" s="18" t="s">
        <v>2294</v>
      </c>
      <c r="B1112" s="18" t="s">
        <v>2300</v>
      </c>
      <c r="C1112" s="18" t="s">
        <v>2301</v>
      </c>
      <c r="D1112" s="19" t="s">
        <v>2299</v>
      </c>
      <c r="E1112" s="19">
        <v>0</v>
      </c>
      <c r="F1112" s="20"/>
      <c r="G1112" s="20"/>
      <c r="H1112" s="20"/>
    </row>
    <row r="1113" spans="1:8" x14ac:dyDescent="0.25">
      <c r="A1113" s="18" t="s">
        <v>2293</v>
      </c>
      <c r="B1113" s="18" t="s">
        <v>2297</v>
      </c>
      <c r="C1113" s="18" t="s">
        <v>2298</v>
      </c>
      <c r="D1113" s="19" t="s">
        <v>2296</v>
      </c>
      <c r="E1113" s="19">
        <v>0</v>
      </c>
      <c r="F1113" s="20"/>
      <c r="G1113" s="20"/>
      <c r="H1113" s="20"/>
    </row>
    <row r="1114" spans="1:8" x14ac:dyDescent="0.25">
      <c r="A1114" s="18" t="s">
        <v>2293</v>
      </c>
      <c r="B1114" s="18" t="s">
        <v>2297</v>
      </c>
      <c r="C1114" s="18" t="s">
        <v>2298</v>
      </c>
      <c r="D1114" s="19" t="s">
        <v>2296</v>
      </c>
      <c r="E1114" s="19">
        <v>0</v>
      </c>
      <c r="F1114" s="20"/>
      <c r="G1114" s="20"/>
      <c r="H1114" s="20"/>
    </row>
    <row r="1115" spans="1:8" x14ac:dyDescent="0.25">
      <c r="A1115" s="18" t="s">
        <v>2292</v>
      </c>
      <c r="B1115" s="18" t="s">
        <v>2213</v>
      </c>
      <c r="C1115" s="18" t="s">
        <v>2214</v>
      </c>
      <c r="D1115" s="19" t="s">
        <v>2211</v>
      </c>
      <c r="E1115" s="19" t="s">
        <v>2212</v>
      </c>
      <c r="F1115" s="20"/>
      <c r="G1115" s="20"/>
      <c r="H1115" s="20"/>
    </row>
    <row r="1116" spans="1:8" x14ac:dyDescent="0.25">
      <c r="A1116" s="18" t="s">
        <v>2133</v>
      </c>
      <c r="B1116" s="18" t="s">
        <v>2112</v>
      </c>
      <c r="C1116" s="18" t="s">
        <v>2113</v>
      </c>
      <c r="D1116" s="19" t="s">
        <v>2110</v>
      </c>
      <c r="E1116" s="19" t="s">
        <v>2111</v>
      </c>
      <c r="F1116" s="20"/>
      <c r="G1116" s="20"/>
      <c r="H1116" s="20"/>
    </row>
    <row r="1117" spans="1:8" x14ac:dyDescent="0.25">
      <c r="A1117" s="18" t="s">
        <v>2255</v>
      </c>
      <c r="B1117" s="18" t="s">
        <v>2290</v>
      </c>
      <c r="C1117" s="18" t="s">
        <v>2291</v>
      </c>
      <c r="D1117" s="19" t="s">
        <v>2288</v>
      </c>
      <c r="E1117" s="19" t="s">
        <v>2289</v>
      </c>
      <c r="F1117" s="20"/>
      <c r="G1117" s="20"/>
      <c r="H1117" s="20"/>
    </row>
    <row r="1118" spans="1:8" x14ac:dyDescent="0.25">
      <c r="A1118" s="18" t="s">
        <v>2132</v>
      </c>
      <c r="B1118" s="18" t="s">
        <v>2286</v>
      </c>
      <c r="C1118" s="18" t="s">
        <v>2287</v>
      </c>
      <c r="D1118" s="19" t="s">
        <v>2284</v>
      </c>
      <c r="E1118" s="19" t="s">
        <v>2285</v>
      </c>
      <c r="F1118" s="20"/>
      <c r="G1118" s="20"/>
      <c r="H1118" s="20"/>
    </row>
    <row r="1119" spans="1:8" x14ac:dyDescent="0.25">
      <c r="A1119" s="18" t="s">
        <v>2131</v>
      </c>
      <c r="B1119" s="18" t="s">
        <v>2282</v>
      </c>
      <c r="C1119" s="18" t="s">
        <v>2283</v>
      </c>
      <c r="D1119" s="19" t="s">
        <v>2280</v>
      </c>
      <c r="E1119" s="19" t="s">
        <v>2281</v>
      </c>
      <c r="F1119" s="20"/>
      <c r="G1119" s="20"/>
      <c r="H1119" s="20"/>
    </row>
    <row r="1120" spans="1:8" x14ac:dyDescent="0.25">
      <c r="A1120" s="18" t="s">
        <v>2130</v>
      </c>
      <c r="B1120" s="18" t="s">
        <v>2278</v>
      </c>
      <c r="C1120" s="18" t="s">
        <v>2279</v>
      </c>
      <c r="D1120" s="19" t="s">
        <v>2277</v>
      </c>
      <c r="E1120" s="19">
        <v>0</v>
      </c>
      <c r="F1120" s="20"/>
      <c r="G1120" s="20"/>
      <c r="H1120" s="20"/>
    </row>
    <row r="1121" spans="1:8" x14ac:dyDescent="0.25">
      <c r="A1121" s="18" t="s">
        <v>2129</v>
      </c>
      <c r="B1121" s="18" t="s">
        <v>2275</v>
      </c>
      <c r="C1121" s="18" t="s">
        <v>2276</v>
      </c>
      <c r="D1121" s="19" t="s">
        <v>2273</v>
      </c>
      <c r="E1121" s="19" t="s">
        <v>2274</v>
      </c>
      <c r="F1121" s="20"/>
      <c r="G1121" s="20"/>
      <c r="H1121" s="20"/>
    </row>
    <row r="1122" spans="1:8" x14ac:dyDescent="0.25">
      <c r="A1122" s="18" t="s">
        <v>2128</v>
      </c>
      <c r="B1122" s="18" t="s">
        <v>2271</v>
      </c>
      <c r="C1122" s="18" t="s">
        <v>2272</v>
      </c>
      <c r="D1122" s="19" t="s">
        <v>2269</v>
      </c>
      <c r="E1122" s="19" t="s">
        <v>2270</v>
      </c>
      <c r="F1122" s="20"/>
      <c r="G1122" s="20"/>
      <c r="H1122" s="20"/>
    </row>
    <row r="1123" spans="1:8" x14ac:dyDescent="0.25">
      <c r="A1123" s="18" t="s">
        <v>2127</v>
      </c>
      <c r="B1123" s="18" t="s">
        <v>2267</v>
      </c>
      <c r="C1123" s="18" t="s">
        <v>2268</v>
      </c>
      <c r="D1123" s="19" t="s">
        <v>2265</v>
      </c>
      <c r="E1123" s="19" t="s">
        <v>2266</v>
      </c>
      <c r="F1123" s="20"/>
      <c r="G1123" s="20"/>
      <c r="H1123" s="20"/>
    </row>
    <row r="1124" spans="1:8" x14ac:dyDescent="0.25">
      <c r="A1124" s="18" t="s">
        <v>2126</v>
      </c>
      <c r="B1124" s="18" t="s">
        <v>2263</v>
      </c>
      <c r="C1124" s="18" t="s">
        <v>2264</v>
      </c>
      <c r="D1124" s="19" t="s">
        <v>2262</v>
      </c>
      <c r="E1124" s="19">
        <v>0</v>
      </c>
      <c r="F1124" s="20"/>
      <c r="G1124" s="20"/>
      <c r="H1124" s="20"/>
    </row>
    <row r="1125" spans="1:8" x14ac:dyDescent="0.25">
      <c r="A1125" s="18" t="s">
        <v>2125</v>
      </c>
      <c r="B1125" s="18" t="s">
        <v>1597</v>
      </c>
      <c r="C1125" s="18" t="s">
        <v>1598</v>
      </c>
      <c r="D1125" s="19" t="s">
        <v>1594</v>
      </c>
      <c r="E1125" s="19" t="s">
        <v>1595</v>
      </c>
      <c r="F1125" s="20"/>
      <c r="G1125" s="20"/>
      <c r="H1125" s="20"/>
    </row>
    <row r="1126" spans="1:8" x14ac:dyDescent="0.25">
      <c r="A1126" s="18" t="s">
        <v>2124</v>
      </c>
      <c r="B1126" s="18" t="s">
        <v>2260</v>
      </c>
      <c r="C1126" s="18" t="s">
        <v>2261</v>
      </c>
      <c r="D1126" s="19" t="s">
        <v>2259</v>
      </c>
      <c r="E1126" s="19">
        <v>0</v>
      </c>
      <c r="F1126" s="20"/>
      <c r="G1126" s="20"/>
      <c r="H1126" s="20"/>
    </row>
    <row r="1127" spans="1:8" x14ac:dyDescent="0.25">
      <c r="A1127" s="18" t="s">
        <v>2123</v>
      </c>
      <c r="B1127" s="18" t="s">
        <v>2257</v>
      </c>
      <c r="C1127" s="18" t="s">
        <v>2258</v>
      </c>
      <c r="D1127" s="19" t="s">
        <v>2256</v>
      </c>
      <c r="E1127" s="19">
        <v>0</v>
      </c>
      <c r="F1127" s="20"/>
      <c r="G1127" s="20"/>
      <c r="H1127" s="20"/>
    </row>
    <row r="1128" spans="1:8" x14ac:dyDescent="0.25">
      <c r="A1128" s="18" t="s">
        <v>2242</v>
      </c>
      <c r="B1128" s="18" t="s">
        <v>1963</v>
      </c>
      <c r="C1128" s="18" t="s">
        <v>1964</v>
      </c>
      <c r="D1128" s="19" t="s">
        <v>1961</v>
      </c>
      <c r="E1128" s="19" t="s">
        <v>1962</v>
      </c>
      <c r="F1128" s="20"/>
      <c r="G1128" s="20"/>
      <c r="H1128" s="20"/>
    </row>
    <row r="1129" spans="1:8" x14ac:dyDescent="0.25">
      <c r="A1129" s="18" t="s">
        <v>2241</v>
      </c>
      <c r="B1129" s="18" t="s">
        <v>2253</v>
      </c>
      <c r="C1129" s="18" t="s">
        <v>2254</v>
      </c>
      <c r="D1129" s="19" t="s">
        <v>2251</v>
      </c>
      <c r="E1129" s="19" t="s">
        <v>2252</v>
      </c>
      <c r="F1129" s="20"/>
      <c r="G1129" s="20"/>
      <c r="H1129" s="20"/>
    </row>
    <row r="1130" spans="1:8" x14ac:dyDescent="0.25">
      <c r="A1130" s="18" t="s">
        <v>2240</v>
      </c>
      <c r="B1130" s="18" t="s">
        <v>2249</v>
      </c>
      <c r="C1130" s="18" t="s">
        <v>2250</v>
      </c>
      <c r="D1130" s="19" t="s">
        <v>2247</v>
      </c>
      <c r="E1130" s="19" t="s">
        <v>2248</v>
      </c>
      <c r="F1130" s="20"/>
      <c r="G1130" s="20"/>
      <c r="H1130" s="20"/>
    </row>
    <row r="1131" spans="1:8" x14ac:dyDescent="0.25">
      <c r="A1131" s="18" t="s">
        <v>2239</v>
      </c>
      <c r="B1131" s="18" t="s">
        <v>2245</v>
      </c>
      <c r="C1131" s="18" t="s">
        <v>2246</v>
      </c>
      <c r="D1131" s="19" t="s">
        <v>2243</v>
      </c>
      <c r="E1131" s="19" t="s">
        <v>2244</v>
      </c>
      <c r="F1131" s="20"/>
      <c r="G1131" s="20"/>
      <c r="H1131" s="20"/>
    </row>
    <row r="1132" spans="1:8" x14ac:dyDescent="0.25">
      <c r="A1132" s="18" t="s">
        <v>2231</v>
      </c>
      <c r="B1132" s="18" t="s">
        <v>2237</v>
      </c>
      <c r="C1132" s="18" t="s">
        <v>2238</v>
      </c>
      <c r="D1132" s="19" t="s">
        <v>2236</v>
      </c>
      <c r="E1132" s="19">
        <v>0</v>
      </c>
      <c r="F1132" s="20"/>
      <c r="G1132" s="20"/>
      <c r="H1132" s="20"/>
    </row>
    <row r="1133" spans="1:8" x14ac:dyDescent="0.25">
      <c r="A1133" s="18" t="s">
        <v>2230</v>
      </c>
      <c r="B1133" s="18" t="s">
        <v>2234</v>
      </c>
      <c r="C1133" s="18" t="s">
        <v>2235</v>
      </c>
      <c r="D1133" s="19" t="s">
        <v>2232</v>
      </c>
      <c r="E1133" s="19" t="s">
        <v>2233</v>
      </c>
      <c r="F1133" s="20"/>
      <c r="G1133" s="20"/>
      <c r="H1133" s="20"/>
    </row>
    <row r="1134" spans="1:8" x14ac:dyDescent="0.25">
      <c r="A1134" s="18" t="s">
        <v>2223</v>
      </c>
      <c r="B1134" s="18" t="s">
        <v>2226</v>
      </c>
      <c r="C1134" s="18" t="s">
        <v>2227</v>
      </c>
      <c r="D1134" s="19" t="s">
        <v>2224</v>
      </c>
      <c r="E1134" s="19" t="s">
        <v>2225</v>
      </c>
      <c r="F1134" s="20"/>
      <c r="G1134" s="20"/>
      <c r="H1134" s="20"/>
    </row>
    <row r="1135" spans="1:8" x14ac:dyDescent="0.25">
      <c r="A1135" s="18" t="s">
        <v>174</v>
      </c>
      <c r="B1135" s="18" t="e">
        <v>#VALUE!</v>
      </c>
      <c r="C1135" s="18" t="s">
        <v>1744</v>
      </c>
      <c r="D1135" s="19">
        <v>21992171252</v>
      </c>
      <c r="E1135" s="19" t="s">
        <v>1745</v>
      </c>
      <c r="F1135" s="20"/>
      <c r="G1135" s="20"/>
      <c r="H1135" s="20"/>
    </row>
    <row r="1136" spans="1:8" x14ac:dyDescent="0.25">
      <c r="A1136" s="18" t="s">
        <v>2218</v>
      </c>
      <c r="B1136" s="18" t="s">
        <v>2220</v>
      </c>
      <c r="C1136" s="18" t="s">
        <v>2221</v>
      </c>
      <c r="D1136" s="19" t="s">
        <v>2219</v>
      </c>
      <c r="E1136" s="19">
        <v>0</v>
      </c>
      <c r="F1136" s="20"/>
      <c r="G1136" s="20"/>
      <c r="H1136" s="20"/>
    </row>
    <row r="1137" spans="1:8" x14ac:dyDescent="0.25">
      <c r="A1137" s="18" t="s">
        <v>2206</v>
      </c>
      <c r="B1137" s="18" t="s">
        <v>2216</v>
      </c>
      <c r="C1137" s="18" t="s">
        <v>2217</v>
      </c>
      <c r="D1137" s="19" t="s">
        <v>2215</v>
      </c>
      <c r="E1137" s="19">
        <v>0</v>
      </c>
      <c r="F1137" s="20"/>
      <c r="G1137" s="20"/>
      <c r="H1137" s="20"/>
    </row>
    <row r="1138" spans="1:8" x14ac:dyDescent="0.25">
      <c r="A1138" s="18" t="s">
        <v>2205</v>
      </c>
      <c r="B1138" s="18" t="s">
        <v>2213</v>
      </c>
      <c r="C1138" s="18" t="s">
        <v>2214</v>
      </c>
      <c r="D1138" s="19" t="s">
        <v>2211</v>
      </c>
      <c r="E1138" s="19" t="s">
        <v>2212</v>
      </c>
      <c r="F1138" s="20"/>
      <c r="G1138" s="20"/>
      <c r="H1138" s="20"/>
    </row>
    <row r="1139" spans="1:8" x14ac:dyDescent="0.25">
      <c r="A1139" s="18" t="s">
        <v>1733</v>
      </c>
      <c r="B1139" s="18" t="s">
        <v>1734</v>
      </c>
      <c r="C1139" s="18" t="s">
        <v>1793</v>
      </c>
      <c r="D1139" s="19" t="s">
        <v>2210</v>
      </c>
      <c r="E1139" s="19">
        <v>0</v>
      </c>
      <c r="F1139" s="20"/>
      <c r="G1139" s="20"/>
      <c r="H1139" s="20"/>
    </row>
    <row r="1140" spans="1:8" x14ac:dyDescent="0.25">
      <c r="A1140" s="18" t="s">
        <v>2204</v>
      </c>
      <c r="B1140" s="18" t="s">
        <v>2208</v>
      </c>
      <c r="C1140" s="18" t="s">
        <v>2209</v>
      </c>
      <c r="D1140" s="19" t="s">
        <v>2207</v>
      </c>
      <c r="E1140" s="19">
        <v>0</v>
      </c>
      <c r="F1140" s="20"/>
      <c r="G1140" s="20"/>
      <c r="H1140" s="20"/>
    </row>
    <row r="1141" spans="1:8" x14ac:dyDescent="0.25">
      <c r="A1141" s="18" t="s">
        <v>2193</v>
      </c>
      <c r="B1141" s="18" t="s">
        <v>2202</v>
      </c>
      <c r="C1141" s="18" t="s">
        <v>2203</v>
      </c>
      <c r="D1141" s="19" t="s">
        <v>2201</v>
      </c>
      <c r="E1141" s="19">
        <v>0</v>
      </c>
      <c r="F1141" s="20"/>
      <c r="G1141" s="20"/>
      <c r="H1141" s="20"/>
    </row>
    <row r="1142" spans="1:8" x14ac:dyDescent="0.25">
      <c r="A1142" s="18" t="s">
        <v>2164</v>
      </c>
      <c r="B1142" s="18" t="s">
        <v>2199</v>
      </c>
      <c r="C1142" s="18" t="s">
        <v>2200</v>
      </c>
      <c r="D1142" s="19" t="s">
        <v>2197</v>
      </c>
      <c r="E1142" s="19" t="s">
        <v>2198</v>
      </c>
      <c r="F1142" s="20"/>
      <c r="G1142" s="20"/>
      <c r="H1142" s="20"/>
    </row>
    <row r="1143" spans="1:8" x14ac:dyDescent="0.25">
      <c r="A1143" s="18" t="s">
        <v>2164</v>
      </c>
      <c r="B1143" s="18" t="s">
        <v>2199</v>
      </c>
      <c r="C1143" s="18" t="s">
        <v>2200</v>
      </c>
      <c r="D1143" s="19" t="s">
        <v>2197</v>
      </c>
      <c r="E1143" s="19" t="s">
        <v>2198</v>
      </c>
      <c r="F1143" s="20"/>
      <c r="G1143" s="20"/>
      <c r="H1143" s="20"/>
    </row>
    <row r="1144" spans="1:8" x14ac:dyDescent="0.25">
      <c r="A1144" s="18" t="s">
        <v>2163</v>
      </c>
      <c r="B1144" s="18" t="s">
        <v>2195</v>
      </c>
      <c r="C1144" s="18" t="s">
        <v>2196</v>
      </c>
      <c r="D1144" s="19" t="s">
        <v>2194</v>
      </c>
      <c r="E1144" s="19">
        <v>0</v>
      </c>
      <c r="F1144" s="20"/>
      <c r="G1144" s="20"/>
      <c r="H1144" s="20"/>
    </row>
    <row r="1145" spans="1:8" x14ac:dyDescent="0.25">
      <c r="A1145" s="18" t="s">
        <v>2162</v>
      </c>
      <c r="B1145" s="18" t="s">
        <v>2191</v>
      </c>
      <c r="C1145" s="18" t="s">
        <v>2192</v>
      </c>
      <c r="D1145" s="19" t="s">
        <v>2190</v>
      </c>
      <c r="E1145" s="19">
        <v>0</v>
      </c>
      <c r="F1145" s="20"/>
      <c r="G1145" s="20"/>
      <c r="H1145" s="20"/>
    </row>
    <row r="1146" spans="1:8" x14ac:dyDescent="0.25">
      <c r="A1146" s="18" t="s">
        <v>2183</v>
      </c>
      <c r="B1146" s="18" t="s">
        <v>2188</v>
      </c>
      <c r="C1146" s="18" t="s">
        <v>2189</v>
      </c>
      <c r="D1146" s="19" t="s">
        <v>2187</v>
      </c>
      <c r="E1146" s="19">
        <v>0</v>
      </c>
      <c r="F1146" s="20"/>
      <c r="G1146" s="20"/>
      <c r="H1146" s="20"/>
    </row>
    <row r="1147" spans="1:8" x14ac:dyDescent="0.25">
      <c r="A1147" s="18" t="s">
        <v>2182</v>
      </c>
      <c r="B1147" s="18" t="s">
        <v>2185</v>
      </c>
      <c r="C1147" s="18" t="s">
        <v>2186</v>
      </c>
      <c r="D1147" s="19" t="s">
        <v>2184</v>
      </c>
      <c r="E1147" s="19">
        <v>0</v>
      </c>
      <c r="F1147" s="20"/>
      <c r="G1147" s="20"/>
      <c r="H1147" s="20"/>
    </row>
    <row r="1148" spans="1:8" x14ac:dyDescent="0.25">
      <c r="A1148" s="18" t="s">
        <v>2177</v>
      </c>
      <c r="B1148" s="18" t="s">
        <v>2180</v>
      </c>
      <c r="C1148" s="18" t="s">
        <v>2181</v>
      </c>
      <c r="D1148" s="19" t="s">
        <v>2178</v>
      </c>
      <c r="E1148" s="19" t="s">
        <v>2179</v>
      </c>
      <c r="F1148" s="20"/>
      <c r="G1148" s="20"/>
      <c r="H1148" s="20"/>
    </row>
    <row r="1149" spans="1:8" x14ac:dyDescent="0.25">
      <c r="A1149" s="18" t="s">
        <v>2169</v>
      </c>
      <c r="B1149" s="18" t="s">
        <v>2175</v>
      </c>
      <c r="C1149" s="18" t="s">
        <v>2176</v>
      </c>
      <c r="D1149" s="19" t="s">
        <v>2173</v>
      </c>
      <c r="E1149" s="19" t="s">
        <v>2174</v>
      </c>
      <c r="F1149" s="20"/>
      <c r="G1149" s="20"/>
      <c r="H1149" s="20"/>
    </row>
    <row r="1150" spans="1:8" x14ac:dyDescent="0.25">
      <c r="A1150" s="18" t="s">
        <v>2168</v>
      </c>
      <c r="B1150" s="18" t="s">
        <v>2172</v>
      </c>
      <c r="C1150" s="18" t="s">
        <v>2165</v>
      </c>
      <c r="D1150" s="19" t="s">
        <v>2170</v>
      </c>
      <c r="E1150" s="19" t="s">
        <v>2171</v>
      </c>
      <c r="F1150" s="20"/>
      <c r="G1150" s="20"/>
      <c r="H1150" s="20"/>
    </row>
    <row r="1151" spans="1:8" x14ac:dyDescent="0.25">
      <c r="A1151" s="18" t="s">
        <v>2160</v>
      </c>
      <c r="B1151" s="18" t="s">
        <v>2161</v>
      </c>
      <c r="C1151" s="18" t="s">
        <v>186</v>
      </c>
      <c r="D1151" s="19" t="s">
        <v>2159</v>
      </c>
      <c r="E1151" s="19">
        <v>0</v>
      </c>
      <c r="F1151" s="20"/>
      <c r="G1151" s="20"/>
      <c r="H1151" s="20"/>
    </row>
    <row r="1152" spans="1:8" x14ac:dyDescent="0.25">
      <c r="A1152" s="18" t="s">
        <v>2153</v>
      </c>
      <c r="B1152" s="18" t="s">
        <v>2156</v>
      </c>
      <c r="C1152" s="18" t="s">
        <v>2157</v>
      </c>
      <c r="D1152" s="19" t="s">
        <v>2154</v>
      </c>
      <c r="E1152" s="19" t="s">
        <v>2155</v>
      </c>
      <c r="F1152" s="20"/>
      <c r="G1152" s="20"/>
      <c r="H1152" s="20"/>
    </row>
    <row r="1153" spans="1:8" x14ac:dyDescent="0.25">
      <c r="A1153" s="18" t="s">
        <v>2150</v>
      </c>
      <c r="B1153" s="18" t="s">
        <v>2151</v>
      </c>
      <c r="C1153" s="18" t="s">
        <v>2152</v>
      </c>
      <c r="D1153" s="19" t="s">
        <v>2148</v>
      </c>
      <c r="E1153" s="19" t="s">
        <v>2149</v>
      </c>
      <c r="F1153" s="20"/>
      <c r="G1153" s="20"/>
      <c r="H1153" s="20"/>
    </row>
    <row r="1154" spans="1:8" x14ac:dyDescent="0.25">
      <c r="A1154" s="18" t="s">
        <v>2147</v>
      </c>
      <c r="B1154" s="18" t="s">
        <v>2121</v>
      </c>
      <c r="C1154" s="18" t="s">
        <v>2122</v>
      </c>
      <c r="D1154" s="19" t="s">
        <v>1310</v>
      </c>
      <c r="E1154" s="19" t="s">
        <v>2119</v>
      </c>
      <c r="F1154" s="20"/>
      <c r="G1154" s="20"/>
      <c r="H1154" s="20"/>
    </row>
    <row r="1155" spans="1:8" x14ac:dyDescent="0.25">
      <c r="A1155" s="18" t="s">
        <v>2142</v>
      </c>
      <c r="B1155" s="18" t="s">
        <v>2145</v>
      </c>
      <c r="C1155" s="18" t="s">
        <v>2146</v>
      </c>
      <c r="D1155" s="19" t="s">
        <v>2143</v>
      </c>
      <c r="E1155" s="19" t="s">
        <v>2144</v>
      </c>
      <c r="F1155" s="20"/>
      <c r="G1155" s="20"/>
      <c r="H1155" s="20"/>
    </row>
    <row r="1156" spans="1:8" x14ac:dyDescent="0.25">
      <c r="A1156" s="18" t="s">
        <v>1746</v>
      </c>
      <c r="B1156" s="18" t="s">
        <v>1747</v>
      </c>
      <c r="C1156" s="18" t="s">
        <v>1825</v>
      </c>
      <c r="D1156" s="19" t="s">
        <v>1823</v>
      </c>
      <c r="E1156" s="19" t="s">
        <v>1824</v>
      </c>
      <c r="F1156" s="20"/>
      <c r="G1156" s="20"/>
      <c r="H1156" s="20"/>
    </row>
    <row r="1157" spans="1:8" x14ac:dyDescent="0.25">
      <c r="A1157" s="18" t="s">
        <v>2134</v>
      </c>
      <c r="B1157" s="18" t="s">
        <v>2136</v>
      </c>
      <c r="C1157" s="18" t="s">
        <v>2137</v>
      </c>
      <c r="D1157" s="19" t="s">
        <v>2135</v>
      </c>
      <c r="E1157" s="19">
        <v>0</v>
      </c>
      <c r="F1157" s="20"/>
      <c r="G1157" s="20"/>
      <c r="H1157" s="20"/>
    </row>
    <row r="1158" spans="1:8" x14ac:dyDescent="0.25">
      <c r="A1158" s="18" t="s">
        <v>2120</v>
      </c>
      <c r="B1158" s="18" t="s">
        <v>2121</v>
      </c>
      <c r="C1158" s="18" t="s">
        <v>2122</v>
      </c>
      <c r="D1158" s="19" t="s">
        <v>1310</v>
      </c>
      <c r="E1158" s="19" t="s">
        <v>2119</v>
      </c>
      <c r="F1158" s="20"/>
      <c r="G1158" s="20"/>
      <c r="H1158" s="20"/>
    </row>
    <row r="1159" spans="1:8" x14ac:dyDescent="0.25">
      <c r="A1159" s="18" t="s">
        <v>2116</v>
      </c>
      <c r="B1159" s="18" t="s">
        <v>2117</v>
      </c>
      <c r="C1159" s="18" t="s">
        <v>2118</v>
      </c>
      <c r="D1159" s="19" t="s">
        <v>2115</v>
      </c>
      <c r="E1159" s="19">
        <v>0</v>
      </c>
      <c r="F1159" s="20"/>
      <c r="G1159" s="20"/>
      <c r="H1159" s="20"/>
    </row>
    <row r="1160" spans="1:8" x14ac:dyDescent="0.25">
      <c r="A1160" s="18" t="s">
        <v>2099</v>
      </c>
      <c r="B1160" s="18" t="s">
        <v>2112</v>
      </c>
      <c r="C1160" s="18" t="s">
        <v>2113</v>
      </c>
      <c r="D1160" s="19" t="s">
        <v>2110</v>
      </c>
      <c r="E1160" s="19" t="s">
        <v>2111</v>
      </c>
      <c r="F1160" s="20"/>
      <c r="G1160" s="20"/>
      <c r="H1160" s="20"/>
    </row>
    <row r="1161" spans="1:8" x14ac:dyDescent="0.25">
      <c r="A1161" s="18" t="s">
        <v>2098</v>
      </c>
      <c r="B1161" s="18" t="s">
        <v>2108</v>
      </c>
      <c r="C1161" s="18" t="s">
        <v>2109</v>
      </c>
      <c r="D1161" s="19" t="s">
        <v>2106</v>
      </c>
      <c r="E1161" s="19" t="s">
        <v>2107</v>
      </c>
      <c r="F1161" s="20"/>
      <c r="G1161" s="20"/>
      <c r="H1161" s="20"/>
    </row>
    <row r="1162" spans="1:8" x14ac:dyDescent="0.25">
      <c r="A1162" s="18" t="s">
        <v>2097</v>
      </c>
      <c r="B1162" s="18" t="s">
        <v>2104</v>
      </c>
      <c r="C1162" s="18" t="s">
        <v>2105</v>
      </c>
      <c r="D1162" s="19" t="s">
        <v>2103</v>
      </c>
      <c r="E1162" s="19">
        <v>0</v>
      </c>
      <c r="F1162" s="20"/>
      <c r="G1162" s="20"/>
      <c r="H1162" s="20"/>
    </row>
    <row r="1163" spans="1:8" x14ac:dyDescent="0.25">
      <c r="A1163" s="18" t="s">
        <v>2096</v>
      </c>
      <c r="B1163" s="18" t="s">
        <v>2101</v>
      </c>
      <c r="C1163" s="18" t="s">
        <v>2102</v>
      </c>
      <c r="D1163" s="19" t="s">
        <v>2100</v>
      </c>
      <c r="E1163" s="19">
        <v>0</v>
      </c>
      <c r="F1163" s="20"/>
      <c r="G1163" s="20"/>
      <c r="H1163" s="20"/>
    </row>
    <row r="1164" spans="1:8" x14ac:dyDescent="0.25">
      <c r="A1164" s="18" t="s">
        <v>2044</v>
      </c>
      <c r="B1164" s="18" t="s">
        <v>2093</v>
      </c>
      <c r="C1164" s="18" t="s">
        <v>2094</v>
      </c>
      <c r="D1164" s="19" t="s">
        <v>2091</v>
      </c>
      <c r="E1164" s="19" t="s">
        <v>2092</v>
      </c>
      <c r="F1164" s="20"/>
      <c r="G1164" s="20"/>
      <c r="H1164" s="20"/>
    </row>
    <row r="1165" spans="1:8" x14ac:dyDescent="0.25">
      <c r="A1165" s="18" t="s">
        <v>1695</v>
      </c>
      <c r="B1165" s="18" t="s">
        <v>2089</v>
      </c>
      <c r="C1165" s="18" t="s">
        <v>1764</v>
      </c>
      <c r="D1165" s="19" t="s">
        <v>803</v>
      </c>
      <c r="E1165" s="19">
        <v>0</v>
      </c>
      <c r="F1165" s="20"/>
      <c r="G1165" s="20"/>
      <c r="H1165" s="20"/>
    </row>
    <row r="1166" spans="1:8" x14ac:dyDescent="0.25">
      <c r="A1166" s="18" t="s">
        <v>107</v>
      </c>
      <c r="B1166" s="18" t="s">
        <v>2089</v>
      </c>
      <c r="C1166" s="18" t="s">
        <v>1764</v>
      </c>
      <c r="D1166" s="19" t="s">
        <v>803</v>
      </c>
      <c r="E1166" s="19">
        <v>0</v>
      </c>
      <c r="F1166" s="20"/>
      <c r="G1166" s="20"/>
      <c r="H1166" s="20"/>
    </row>
    <row r="1167" spans="1:8" x14ac:dyDescent="0.25">
      <c r="A1167" s="18" t="s">
        <v>2051</v>
      </c>
      <c r="B1167" s="18" t="s">
        <v>2087</v>
      </c>
      <c r="C1167" s="18" t="s">
        <v>2088</v>
      </c>
      <c r="D1167" s="19" t="s">
        <v>2086</v>
      </c>
      <c r="E1167" s="19">
        <v>0</v>
      </c>
      <c r="F1167" s="20"/>
      <c r="G1167" s="20"/>
      <c r="H1167" s="20"/>
    </row>
    <row r="1168" spans="1:8" x14ac:dyDescent="0.25">
      <c r="A1168" s="18" t="s">
        <v>1694</v>
      </c>
      <c r="B1168" s="18" t="s">
        <v>2084</v>
      </c>
      <c r="C1168" s="18" t="s">
        <v>2085</v>
      </c>
      <c r="D1168" s="19" t="s">
        <v>950</v>
      </c>
      <c r="E1168" s="19" t="s">
        <v>2083</v>
      </c>
      <c r="F1168" s="20"/>
      <c r="G1168" s="20"/>
      <c r="H1168" s="20"/>
    </row>
    <row r="1169" spans="1:8" x14ac:dyDescent="0.25">
      <c r="A1169" s="18" t="s">
        <v>1694</v>
      </c>
      <c r="B1169" s="18" t="s">
        <v>2084</v>
      </c>
      <c r="C1169" s="18" t="s">
        <v>2085</v>
      </c>
      <c r="D1169" s="19" t="s">
        <v>950</v>
      </c>
      <c r="E1169" s="19" t="s">
        <v>2083</v>
      </c>
      <c r="F1169" s="20"/>
      <c r="G1169" s="20"/>
      <c r="H1169" s="20"/>
    </row>
    <row r="1170" spans="1:8" x14ac:dyDescent="0.25">
      <c r="A1170" s="18" t="s">
        <v>1535</v>
      </c>
      <c r="B1170" s="18" t="s">
        <v>2081</v>
      </c>
      <c r="C1170" s="18" t="s">
        <v>2082</v>
      </c>
      <c r="D1170" s="19" t="s">
        <v>2080</v>
      </c>
      <c r="E1170" s="19" t="s">
        <v>1374</v>
      </c>
      <c r="F1170" s="20"/>
      <c r="G1170" s="20"/>
      <c r="H1170" s="20"/>
    </row>
    <row r="1171" spans="1:8" x14ac:dyDescent="0.25">
      <c r="A1171" s="18" t="s">
        <v>2050</v>
      </c>
      <c r="B1171" s="18" t="s">
        <v>2078</v>
      </c>
      <c r="C1171" s="18" t="s">
        <v>2079</v>
      </c>
      <c r="D1171" s="19" t="s">
        <v>2076</v>
      </c>
      <c r="E1171" s="19" t="s">
        <v>2077</v>
      </c>
      <c r="F1171" s="20"/>
      <c r="G1171" s="20"/>
      <c r="H1171" s="20"/>
    </row>
    <row r="1172" spans="1:8" x14ac:dyDescent="0.25">
      <c r="A1172" s="18" t="s">
        <v>2049</v>
      </c>
      <c r="B1172" s="18" t="s">
        <v>2074</v>
      </c>
      <c r="C1172" s="18" t="s">
        <v>2075</v>
      </c>
      <c r="D1172" s="19" t="s">
        <v>2072</v>
      </c>
      <c r="E1172" s="19" t="s">
        <v>2073</v>
      </c>
      <c r="F1172" s="20"/>
      <c r="G1172" s="20"/>
      <c r="H1172" s="20"/>
    </row>
    <row r="1173" spans="1:8" x14ac:dyDescent="0.25">
      <c r="A1173" s="18" t="s">
        <v>2048</v>
      </c>
      <c r="B1173" s="18" t="s">
        <v>2070</v>
      </c>
      <c r="C1173" s="18" t="s">
        <v>2071</v>
      </c>
      <c r="D1173" s="19" t="s">
        <v>2069</v>
      </c>
      <c r="E1173" s="19">
        <v>0</v>
      </c>
      <c r="F1173" s="20"/>
      <c r="G1173" s="20"/>
      <c r="H1173" s="20"/>
    </row>
    <row r="1174" spans="1:8" x14ac:dyDescent="0.25">
      <c r="A1174" s="18" t="s">
        <v>2048</v>
      </c>
      <c r="B1174" s="18" t="e">
        <v>#VALUE!</v>
      </c>
      <c r="C1174" s="18" t="e">
        <v>#VALUE!</v>
      </c>
      <c r="D1174" s="19">
        <v>0</v>
      </c>
      <c r="E1174" s="19">
        <v>0</v>
      </c>
      <c r="F1174" s="20"/>
      <c r="G1174" s="20"/>
      <c r="H1174" s="20"/>
    </row>
    <row r="1175" spans="1:8" x14ac:dyDescent="0.25">
      <c r="A1175" s="18" t="s">
        <v>2047</v>
      </c>
      <c r="B1175" s="18" t="s">
        <v>2067</v>
      </c>
      <c r="C1175" s="18" t="s">
        <v>2068</v>
      </c>
      <c r="D1175" s="19" t="s">
        <v>2065</v>
      </c>
      <c r="E1175" s="19" t="s">
        <v>2066</v>
      </c>
      <c r="F1175" s="20"/>
      <c r="G1175" s="20"/>
      <c r="H1175" s="20"/>
    </row>
    <row r="1176" spans="1:8" x14ac:dyDescent="0.25">
      <c r="A1176" s="18" t="s">
        <v>2046</v>
      </c>
      <c r="B1176" s="18" t="s">
        <v>2063</v>
      </c>
      <c r="C1176" s="18" t="s">
        <v>2064</v>
      </c>
      <c r="D1176" s="19" t="s">
        <v>2062</v>
      </c>
      <c r="E1176" s="19">
        <v>0</v>
      </c>
      <c r="F1176" s="20"/>
      <c r="G1176" s="20"/>
      <c r="H1176" s="20"/>
    </row>
    <row r="1177" spans="1:8" x14ac:dyDescent="0.25">
      <c r="A1177" s="18" t="s">
        <v>2045</v>
      </c>
      <c r="B1177" s="18" t="s">
        <v>2060</v>
      </c>
      <c r="C1177" s="18" t="s">
        <v>2061</v>
      </c>
      <c r="D1177" s="19" t="s">
        <v>2058</v>
      </c>
      <c r="E1177" s="19" t="s">
        <v>2059</v>
      </c>
      <c r="F1177" s="20"/>
      <c r="G1177" s="20"/>
      <c r="H1177" s="20"/>
    </row>
    <row r="1178" spans="1:8" x14ac:dyDescent="0.25">
      <c r="A1178" s="18" t="s">
        <v>1696</v>
      </c>
      <c r="B1178" s="18" t="s">
        <v>1763</v>
      </c>
      <c r="C1178" s="18" t="s">
        <v>1764</v>
      </c>
      <c r="D1178" s="19" t="s">
        <v>803</v>
      </c>
      <c r="E1178" s="19">
        <v>0</v>
      </c>
      <c r="F1178" s="20"/>
      <c r="G1178" s="20"/>
      <c r="H1178" s="20"/>
    </row>
    <row r="1179" spans="1:8" x14ac:dyDescent="0.25">
      <c r="A1179" s="18" t="s">
        <v>1701</v>
      </c>
      <c r="B1179" s="18" t="s">
        <v>1763</v>
      </c>
      <c r="C1179" s="18" t="s">
        <v>1764</v>
      </c>
      <c r="D1179" s="19" t="s">
        <v>803</v>
      </c>
      <c r="E1179" s="19">
        <v>0</v>
      </c>
      <c r="F1179" s="20"/>
      <c r="G1179" s="20"/>
      <c r="H1179" s="20"/>
    </row>
    <row r="1180" spans="1:8" x14ac:dyDescent="0.25">
      <c r="A1180" s="18" t="s">
        <v>2028</v>
      </c>
      <c r="B1180" s="18" t="s">
        <v>2056</v>
      </c>
      <c r="C1180" s="18" t="s">
        <v>2057</v>
      </c>
      <c r="D1180" s="19" t="s">
        <v>2055</v>
      </c>
      <c r="E1180" s="19">
        <v>0</v>
      </c>
      <c r="F1180" s="20"/>
      <c r="G1180" s="20"/>
      <c r="H1180" s="20"/>
    </row>
    <row r="1181" spans="1:8" x14ac:dyDescent="0.25">
      <c r="A1181" s="18" t="s">
        <v>34</v>
      </c>
      <c r="B1181" s="18" t="s">
        <v>2053</v>
      </c>
      <c r="C1181" s="18" t="s">
        <v>2054</v>
      </c>
      <c r="D1181" s="19" t="s">
        <v>2052</v>
      </c>
      <c r="E1181" s="19" t="s">
        <v>1197</v>
      </c>
      <c r="F1181" s="20"/>
      <c r="G1181" s="20"/>
      <c r="H1181" s="20"/>
    </row>
    <row r="1182" spans="1:8" x14ac:dyDescent="0.25">
      <c r="A1182" s="18" t="s">
        <v>1515</v>
      </c>
      <c r="B1182" s="18" t="s">
        <v>1617</v>
      </c>
      <c r="C1182" s="18" t="s">
        <v>1618</v>
      </c>
      <c r="D1182" s="19" t="s">
        <v>1616</v>
      </c>
      <c r="E1182" s="19" t="s">
        <v>1015</v>
      </c>
      <c r="F1182" s="20"/>
      <c r="G1182" s="20"/>
      <c r="H1182" s="20"/>
    </row>
    <row r="1183" spans="1:8" x14ac:dyDescent="0.25">
      <c r="A1183" s="18" t="s">
        <v>2041</v>
      </c>
      <c r="B1183" s="18" t="s">
        <v>2042</v>
      </c>
      <c r="C1183" s="18" t="s">
        <v>2043</v>
      </c>
      <c r="D1183" s="19" t="s">
        <v>2040</v>
      </c>
      <c r="E1183" s="19">
        <v>0</v>
      </c>
      <c r="F1183" s="20"/>
      <c r="G1183" s="20"/>
      <c r="H1183" s="20"/>
    </row>
    <row r="1184" spans="1:8" x14ac:dyDescent="0.25">
      <c r="A1184" s="18" t="s">
        <v>2035</v>
      </c>
      <c r="B1184" s="18" t="s">
        <v>2036</v>
      </c>
      <c r="C1184" s="18" t="s">
        <v>1736</v>
      </c>
      <c r="D1184" s="19" t="s">
        <v>2034</v>
      </c>
      <c r="E1184" s="19">
        <v>0</v>
      </c>
      <c r="F1184" s="20"/>
      <c r="G1184" s="20"/>
      <c r="H1184" s="20"/>
    </row>
    <row r="1185" spans="1:8" x14ac:dyDescent="0.25">
      <c r="A1185" s="18" t="s">
        <v>2027</v>
      </c>
      <c r="B1185" s="18" t="s">
        <v>2030</v>
      </c>
      <c r="C1185" s="18" t="s">
        <v>2031</v>
      </c>
      <c r="D1185" s="19" t="s">
        <v>2029</v>
      </c>
      <c r="E1185" s="19">
        <v>0</v>
      </c>
      <c r="F1185" s="20"/>
      <c r="G1185" s="20"/>
      <c r="H1185" s="20"/>
    </row>
    <row r="1186" spans="1:8" x14ac:dyDescent="0.25">
      <c r="A1186" s="18" t="s">
        <v>2026</v>
      </c>
      <c r="B1186" s="18" t="s">
        <v>2024</v>
      </c>
      <c r="C1186" s="18" t="s">
        <v>2025</v>
      </c>
      <c r="D1186" s="19" t="s">
        <v>2022</v>
      </c>
      <c r="E1186" s="19" t="s">
        <v>2023</v>
      </c>
      <c r="F1186" s="20"/>
      <c r="G1186" s="20"/>
      <c r="H1186" s="20"/>
    </row>
    <row r="1187" spans="1:8" x14ac:dyDescent="0.25">
      <c r="A1187" s="18" t="s">
        <v>2018</v>
      </c>
      <c r="B1187" s="18" t="s">
        <v>2024</v>
      </c>
      <c r="C1187" s="18" t="s">
        <v>2025</v>
      </c>
      <c r="D1187" s="19" t="s">
        <v>2022</v>
      </c>
      <c r="E1187" s="19" t="s">
        <v>2023</v>
      </c>
      <c r="F1187" s="20"/>
      <c r="G1187" s="20"/>
      <c r="H1187" s="20"/>
    </row>
    <row r="1188" spans="1:8" x14ac:dyDescent="0.25">
      <c r="A1188" s="18" t="s">
        <v>2017</v>
      </c>
      <c r="B1188" s="18" t="s">
        <v>2020</v>
      </c>
      <c r="C1188" s="18" t="s">
        <v>2021</v>
      </c>
      <c r="D1188" s="19" t="s">
        <v>2019</v>
      </c>
      <c r="E1188" s="19">
        <v>0</v>
      </c>
      <c r="F1188" s="20"/>
      <c r="G1188" s="20"/>
      <c r="H1188" s="20"/>
    </row>
    <row r="1189" spans="1:8" x14ac:dyDescent="0.25">
      <c r="A1189" s="18" t="s">
        <v>2000</v>
      </c>
      <c r="B1189" s="18" t="s">
        <v>2015</v>
      </c>
      <c r="C1189" s="18" t="s">
        <v>2016</v>
      </c>
      <c r="D1189" s="19" t="s">
        <v>2013</v>
      </c>
      <c r="E1189" s="19" t="s">
        <v>2014</v>
      </c>
      <c r="F1189" s="20"/>
      <c r="G1189" s="20"/>
      <c r="H1189" s="20"/>
    </row>
    <row r="1190" spans="1:8" x14ac:dyDescent="0.25">
      <c r="A1190" s="18" t="s">
        <v>1999</v>
      </c>
      <c r="B1190" s="18" t="s">
        <v>2011</v>
      </c>
      <c r="C1190" s="18" t="s">
        <v>2012</v>
      </c>
      <c r="D1190" s="19" t="s">
        <v>2009</v>
      </c>
      <c r="E1190" s="19" t="s">
        <v>2010</v>
      </c>
      <c r="F1190" s="20"/>
      <c r="G1190" s="20"/>
      <c r="H1190" s="20"/>
    </row>
    <row r="1191" spans="1:8" x14ac:dyDescent="0.25">
      <c r="A1191" s="18" t="s">
        <v>1998</v>
      </c>
      <c r="B1191" s="18" t="s">
        <v>2007</v>
      </c>
      <c r="C1191" s="18" t="s">
        <v>2008</v>
      </c>
      <c r="D1191" s="19" t="s">
        <v>2005</v>
      </c>
      <c r="E1191" s="19" t="s">
        <v>2006</v>
      </c>
      <c r="F1191" s="20"/>
      <c r="G1191" s="20"/>
      <c r="H1191" s="20"/>
    </row>
    <row r="1192" spans="1:8" x14ac:dyDescent="0.25">
      <c r="A1192" s="18" t="s">
        <v>1997</v>
      </c>
      <c r="B1192" s="18" t="s">
        <v>2003</v>
      </c>
      <c r="C1192" s="18" t="s">
        <v>2004</v>
      </c>
      <c r="D1192" s="19" t="s">
        <v>2001</v>
      </c>
      <c r="E1192" s="19" t="s">
        <v>2002</v>
      </c>
      <c r="F1192" s="20"/>
      <c r="G1192" s="20"/>
      <c r="H1192" s="20"/>
    </row>
    <row r="1193" spans="1:8" x14ac:dyDescent="0.25">
      <c r="A1193" s="18" t="s">
        <v>1985</v>
      </c>
      <c r="B1193" s="18" t="s">
        <v>1995</v>
      </c>
      <c r="C1193" s="18" t="s">
        <v>1996</v>
      </c>
      <c r="D1193" s="19" t="s">
        <v>1993</v>
      </c>
      <c r="E1193" s="19" t="s">
        <v>1994</v>
      </c>
      <c r="F1193" s="20"/>
      <c r="G1193" s="20"/>
      <c r="H1193" s="20"/>
    </row>
    <row r="1194" spans="1:8" x14ac:dyDescent="0.25">
      <c r="A1194" s="18" t="s">
        <v>1984</v>
      </c>
      <c r="B1194" s="18" t="s">
        <v>1991</v>
      </c>
      <c r="C1194" s="18" t="s">
        <v>1992</v>
      </c>
      <c r="D1194" s="19" t="s">
        <v>1990</v>
      </c>
      <c r="E1194" s="19">
        <v>0</v>
      </c>
      <c r="F1194" s="20"/>
      <c r="G1194" s="20"/>
      <c r="H1194" s="20"/>
    </row>
    <row r="1195" spans="1:8" x14ac:dyDescent="0.25">
      <c r="A1195" s="18" t="s">
        <v>1983</v>
      </c>
      <c r="B1195" s="18" t="s">
        <v>1988</v>
      </c>
      <c r="C1195" s="18" t="s">
        <v>1989</v>
      </c>
      <c r="D1195" s="19" t="s">
        <v>1986</v>
      </c>
      <c r="E1195" s="19" t="s">
        <v>1987</v>
      </c>
      <c r="F1195" s="20"/>
      <c r="G1195" s="20"/>
      <c r="H1195" s="20"/>
    </row>
    <row r="1196" spans="1:8" x14ac:dyDescent="0.25">
      <c r="A1196" s="18" t="s">
        <v>1983</v>
      </c>
      <c r="B1196" s="18" t="s">
        <v>1988</v>
      </c>
      <c r="C1196" s="18" t="s">
        <v>1989</v>
      </c>
      <c r="D1196" s="19" t="s">
        <v>1986</v>
      </c>
      <c r="E1196" s="19" t="s">
        <v>1987</v>
      </c>
      <c r="F1196" s="20"/>
      <c r="G1196" s="20"/>
      <c r="H1196" s="20"/>
    </row>
    <row r="1197" spans="1:8" x14ac:dyDescent="0.25">
      <c r="A1197" s="18" t="s">
        <v>1970</v>
      </c>
      <c r="B1197" s="18" t="s">
        <v>1981</v>
      </c>
      <c r="C1197" s="18" t="s">
        <v>1982</v>
      </c>
      <c r="D1197" s="19" t="s">
        <v>1980</v>
      </c>
      <c r="E1197" s="19" t="s">
        <v>1979</v>
      </c>
      <c r="F1197" s="20"/>
      <c r="G1197" s="20"/>
      <c r="H1197" s="20"/>
    </row>
    <row r="1198" spans="1:8" x14ac:dyDescent="0.25">
      <c r="A1198" s="18" t="s">
        <v>1969</v>
      </c>
      <c r="B1198" s="18" t="s">
        <v>1977</v>
      </c>
      <c r="C1198" s="18" t="s">
        <v>1978</v>
      </c>
      <c r="D1198" s="19" t="s">
        <v>1975</v>
      </c>
      <c r="E1198" s="19" t="s">
        <v>1976</v>
      </c>
      <c r="F1198" s="20"/>
      <c r="G1198" s="20"/>
      <c r="H1198" s="20"/>
    </row>
    <row r="1199" spans="1:8" x14ac:dyDescent="0.25">
      <c r="A1199" s="18" t="s">
        <v>1968</v>
      </c>
      <c r="B1199" s="18" t="s">
        <v>1973</v>
      </c>
      <c r="C1199" s="18" t="s">
        <v>1974</v>
      </c>
      <c r="D1199" s="19" t="s">
        <v>1971</v>
      </c>
      <c r="E1199" s="19" t="s">
        <v>1972</v>
      </c>
      <c r="F1199" s="20"/>
      <c r="G1199" s="20"/>
      <c r="H1199" s="20"/>
    </row>
    <row r="1200" spans="1:8" x14ac:dyDescent="0.25">
      <c r="A1200" s="18" t="s">
        <v>1957</v>
      </c>
      <c r="B1200" s="18" t="s">
        <v>1966</v>
      </c>
      <c r="C1200" s="18" t="s">
        <v>1967</v>
      </c>
      <c r="D1200" s="19" t="s">
        <v>1965</v>
      </c>
      <c r="E1200" s="19">
        <v>0</v>
      </c>
      <c r="F1200" s="20"/>
      <c r="G1200" s="20"/>
      <c r="H1200" s="20"/>
    </row>
    <row r="1201" spans="1:8" x14ac:dyDescent="0.25">
      <c r="A1201" s="18" t="s">
        <v>1956</v>
      </c>
      <c r="B1201" s="18" t="s">
        <v>1963</v>
      </c>
      <c r="C1201" s="18" t="s">
        <v>1964</v>
      </c>
      <c r="D1201" s="19" t="s">
        <v>1961</v>
      </c>
      <c r="E1201" s="19" t="s">
        <v>1962</v>
      </c>
      <c r="F1201" s="20"/>
      <c r="G1201" s="20"/>
      <c r="H1201" s="20"/>
    </row>
    <row r="1202" spans="1:8" x14ac:dyDescent="0.25">
      <c r="A1202" s="18" t="s">
        <v>1955</v>
      </c>
      <c r="B1202" s="18" t="s">
        <v>1959</v>
      </c>
      <c r="C1202" s="18" t="s">
        <v>1960</v>
      </c>
      <c r="D1202" s="19" t="s">
        <v>1958</v>
      </c>
      <c r="E1202" s="19">
        <v>0</v>
      </c>
      <c r="F1202" s="20"/>
      <c r="G1202" s="20"/>
      <c r="H1202" s="20"/>
    </row>
    <row r="1203" spans="1:8" x14ac:dyDescent="0.25">
      <c r="A1203" s="18" t="s">
        <v>1941</v>
      </c>
      <c r="B1203" s="18" t="s">
        <v>1953</v>
      </c>
      <c r="C1203" s="18" t="s">
        <v>1954</v>
      </c>
      <c r="D1203" s="19" t="s">
        <v>1951</v>
      </c>
      <c r="E1203" s="19" t="s">
        <v>1952</v>
      </c>
      <c r="F1203" s="20"/>
      <c r="G1203" s="20"/>
      <c r="H1203" s="20"/>
    </row>
    <row r="1204" spans="1:8" x14ac:dyDescent="0.25">
      <c r="A1204" s="18" t="s">
        <v>1940</v>
      </c>
      <c r="B1204" s="18" t="s">
        <v>1949</v>
      </c>
      <c r="C1204" s="18" t="s">
        <v>1950</v>
      </c>
      <c r="D1204" s="19" t="s">
        <v>1947</v>
      </c>
      <c r="E1204" s="19" t="s">
        <v>1948</v>
      </c>
      <c r="F1204" s="20"/>
      <c r="G1204" s="20"/>
      <c r="H1204" s="20"/>
    </row>
    <row r="1205" spans="1:8" x14ac:dyDescent="0.25">
      <c r="A1205" s="18" t="s">
        <v>1939</v>
      </c>
      <c r="B1205" s="18" t="s">
        <v>1944</v>
      </c>
      <c r="C1205" s="18" t="s">
        <v>1945</v>
      </c>
      <c r="D1205" s="19" t="s">
        <v>1942</v>
      </c>
      <c r="E1205" s="19" t="s">
        <v>1943</v>
      </c>
      <c r="F1205" s="20"/>
      <c r="G1205" s="20"/>
      <c r="H1205" s="20"/>
    </row>
    <row r="1206" spans="1:8" x14ac:dyDescent="0.25">
      <c r="A1206" s="18" t="s">
        <v>1937</v>
      </c>
      <c r="B1206" s="18" t="s">
        <v>1938</v>
      </c>
      <c r="C1206" s="18" t="s">
        <v>1732</v>
      </c>
      <c r="D1206" s="19" t="s">
        <v>1936</v>
      </c>
      <c r="E1206" s="19">
        <v>0</v>
      </c>
      <c r="F1206" s="20"/>
      <c r="G1206" s="20"/>
      <c r="H1206" s="20"/>
    </row>
    <row r="1207" spans="1:8" x14ac:dyDescent="0.25">
      <c r="A1207" s="18" t="s">
        <v>1931</v>
      </c>
      <c r="B1207" s="18" t="s">
        <v>1933</v>
      </c>
      <c r="C1207" s="18" t="s">
        <v>1934</v>
      </c>
      <c r="D1207" s="19" t="s">
        <v>1932</v>
      </c>
      <c r="E1207" s="19">
        <v>0</v>
      </c>
      <c r="F1207" s="20"/>
      <c r="G1207" s="20"/>
      <c r="H1207" s="20"/>
    </row>
    <row r="1208" spans="1:8" x14ac:dyDescent="0.25">
      <c r="A1208" s="18" t="s">
        <v>1928</v>
      </c>
      <c r="B1208" s="18" t="s">
        <v>1929</v>
      </c>
      <c r="C1208" s="18" t="s">
        <v>1930</v>
      </c>
      <c r="D1208" s="19" t="s">
        <v>1927</v>
      </c>
      <c r="E1208" s="19">
        <v>0</v>
      </c>
      <c r="F1208" s="20"/>
      <c r="G1208" s="20"/>
      <c r="H1208" s="20"/>
    </row>
    <row r="1209" spans="1:8" x14ac:dyDescent="0.25">
      <c r="A1209" s="18" t="s">
        <v>44</v>
      </c>
      <c r="B1209" s="18" t="s">
        <v>1925</v>
      </c>
      <c r="C1209" s="18" t="s">
        <v>1926</v>
      </c>
      <c r="D1209" s="19" t="s">
        <v>223</v>
      </c>
      <c r="E1209" s="19">
        <v>0</v>
      </c>
      <c r="F1209" s="20"/>
      <c r="G1209" s="20"/>
      <c r="H1209" s="20"/>
    </row>
    <row r="1210" spans="1:8" x14ac:dyDescent="0.25">
      <c r="A1210" s="18" t="s">
        <v>1922</v>
      </c>
      <c r="B1210" s="18" t="s">
        <v>1923</v>
      </c>
      <c r="C1210" s="18" t="s">
        <v>1924</v>
      </c>
      <c r="D1210" s="19" t="s">
        <v>1921</v>
      </c>
      <c r="E1210" s="19">
        <v>0</v>
      </c>
      <c r="F1210" s="20"/>
      <c r="G1210" s="20"/>
      <c r="H1210" s="20"/>
    </row>
    <row r="1211" spans="1:8" x14ac:dyDescent="0.25">
      <c r="A1211" s="18" t="s">
        <v>1917</v>
      </c>
      <c r="B1211" s="18" t="s">
        <v>1918</v>
      </c>
      <c r="C1211" s="18" t="s">
        <v>1919</v>
      </c>
      <c r="D1211" s="19" t="s">
        <v>1434</v>
      </c>
      <c r="E1211" s="19">
        <v>0</v>
      </c>
      <c r="F1211" s="20"/>
      <c r="G1211" s="20"/>
      <c r="H1211" s="20"/>
    </row>
    <row r="1212" spans="1:8" x14ac:dyDescent="0.25">
      <c r="A1212" s="18" t="s">
        <v>1910</v>
      </c>
      <c r="B1212" s="18" t="s">
        <v>1912</v>
      </c>
      <c r="C1212" s="18" t="s">
        <v>1913</v>
      </c>
      <c r="D1212" s="19" t="s">
        <v>1911</v>
      </c>
      <c r="E1212" s="19" t="s">
        <v>1304</v>
      </c>
      <c r="F1212" s="20"/>
      <c r="G1212" s="20"/>
      <c r="H1212" s="20"/>
    </row>
    <row r="1213" spans="1:8" x14ac:dyDescent="0.25">
      <c r="A1213" s="18" t="s">
        <v>1728</v>
      </c>
      <c r="B1213" s="18" t="s">
        <v>1729</v>
      </c>
      <c r="C1213" s="18" t="s">
        <v>1909</v>
      </c>
      <c r="D1213" s="19" t="s">
        <v>1907</v>
      </c>
      <c r="E1213" s="19" t="s">
        <v>1908</v>
      </c>
      <c r="F1213" s="20"/>
      <c r="G1213" s="20"/>
      <c r="H1213" s="20"/>
    </row>
    <row r="1214" spans="1:8" x14ac:dyDescent="0.25">
      <c r="A1214" s="18" t="s">
        <v>1900</v>
      </c>
      <c r="B1214" s="18" t="s">
        <v>1905</v>
      </c>
      <c r="C1214" s="18" t="s">
        <v>1906</v>
      </c>
      <c r="D1214" s="19" t="s">
        <v>1904</v>
      </c>
      <c r="E1214" s="19">
        <v>0</v>
      </c>
      <c r="F1214" s="20"/>
      <c r="G1214" s="20"/>
      <c r="H1214" s="20"/>
    </row>
    <row r="1215" spans="1:8" x14ac:dyDescent="0.25">
      <c r="A1215" s="18" t="s">
        <v>1899</v>
      </c>
      <c r="B1215" s="18" t="s">
        <v>1902</v>
      </c>
      <c r="C1215" s="18" t="s">
        <v>1903</v>
      </c>
      <c r="D1215" s="19" t="s">
        <v>1901</v>
      </c>
      <c r="E1215" s="19" t="s">
        <v>1439</v>
      </c>
      <c r="F1215" s="20"/>
      <c r="G1215" s="20"/>
      <c r="H1215" s="20"/>
    </row>
    <row r="1216" spans="1:8" x14ac:dyDescent="0.25">
      <c r="A1216" s="18" t="s">
        <v>1896</v>
      </c>
      <c r="B1216" s="18" t="s">
        <v>1749</v>
      </c>
      <c r="C1216" s="18" t="s">
        <v>1898</v>
      </c>
      <c r="D1216" s="19" t="s">
        <v>1897</v>
      </c>
      <c r="E1216" s="19">
        <v>0</v>
      </c>
      <c r="F1216" s="20"/>
      <c r="G1216" s="20"/>
      <c r="H1216" s="20"/>
    </row>
    <row r="1217" spans="1:8" x14ac:dyDescent="0.25">
      <c r="A1217" s="18" t="s">
        <v>1895</v>
      </c>
      <c r="B1217" s="18" t="s">
        <v>1841</v>
      </c>
      <c r="C1217" s="18" t="s">
        <v>1842</v>
      </c>
      <c r="D1217" s="19" t="s">
        <v>712</v>
      </c>
      <c r="E1217" s="19" t="s">
        <v>1840</v>
      </c>
      <c r="F1217" s="20"/>
      <c r="G1217" s="20"/>
      <c r="H1217" s="20"/>
    </row>
    <row r="1218" spans="1:8" x14ac:dyDescent="0.25">
      <c r="A1218" s="18" t="s">
        <v>1895</v>
      </c>
      <c r="B1218" s="18" t="s">
        <v>1841</v>
      </c>
      <c r="C1218" s="18" t="s">
        <v>1842</v>
      </c>
      <c r="D1218" s="19" t="s">
        <v>712</v>
      </c>
      <c r="E1218" s="19" t="s">
        <v>1840</v>
      </c>
      <c r="F1218" s="20"/>
      <c r="G1218" s="20"/>
      <c r="H1218" s="20"/>
    </row>
    <row r="1219" spans="1:8" x14ac:dyDescent="0.25">
      <c r="A1219" s="18" t="s">
        <v>1894</v>
      </c>
      <c r="B1219" s="18" t="s">
        <v>1841</v>
      </c>
      <c r="C1219" s="18" t="s">
        <v>1842</v>
      </c>
      <c r="D1219" s="19" t="s">
        <v>712</v>
      </c>
      <c r="E1219" s="19" t="s">
        <v>1840</v>
      </c>
      <c r="F1219" s="20"/>
      <c r="G1219" s="20"/>
      <c r="H1219" s="20"/>
    </row>
    <row r="1220" spans="1:8" x14ac:dyDescent="0.25">
      <c r="A1220" s="18" t="s">
        <v>1893</v>
      </c>
      <c r="B1220" s="18" t="s">
        <v>1841</v>
      </c>
      <c r="C1220" s="18" t="s">
        <v>1842</v>
      </c>
      <c r="D1220" s="19" t="s">
        <v>712</v>
      </c>
      <c r="E1220" s="19" t="s">
        <v>1840</v>
      </c>
      <c r="F1220" s="20"/>
      <c r="G1220" s="20"/>
      <c r="H1220" s="20"/>
    </row>
    <row r="1221" spans="1:8" x14ac:dyDescent="0.25">
      <c r="A1221" s="18" t="s">
        <v>1886</v>
      </c>
      <c r="B1221" s="18" t="s">
        <v>1891</v>
      </c>
      <c r="C1221" s="18" t="s">
        <v>1892</v>
      </c>
      <c r="D1221" s="19" t="s">
        <v>1890</v>
      </c>
      <c r="E1221" s="19">
        <v>0</v>
      </c>
      <c r="F1221" s="20"/>
      <c r="G1221" s="20"/>
      <c r="H1221" s="20"/>
    </row>
    <row r="1222" spans="1:8" x14ac:dyDescent="0.25">
      <c r="A1222" s="18" t="s">
        <v>1885</v>
      </c>
      <c r="B1222" s="18" t="s">
        <v>1888</v>
      </c>
      <c r="C1222" s="18" t="s">
        <v>1889</v>
      </c>
      <c r="D1222" s="19" t="s">
        <v>1887</v>
      </c>
      <c r="E1222" s="19">
        <v>0</v>
      </c>
      <c r="F1222" s="20"/>
      <c r="G1222" s="20"/>
      <c r="H1222" s="20"/>
    </row>
    <row r="1223" spans="1:8" x14ac:dyDescent="0.25">
      <c r="A1223" s="18" t="s">
        <v>1882</v>
      </c>
      <c r="B1223" s="18" t="s">
        <v>1883</v>
      </c>
      <c r="C1223" s="18" t="s">
        <v>1884</v>
      </c>
      <c r="D1223" s="19" t="s">
        <v>272</v>
      </c>
      <c r="E1223" s="19">
        <v>0</v>
      </c>
      <c r="F1223" s="20"/>
      <c r="G1223" s="20"/>
      <c r="H1223" s="20"/>
    </row>
    <row r="1224" spans="1:8" x14ac:dyDescent="0.25">
      <c r="A1224" s="18" t="s">
        <v>1870</v>
      </c>
      <c r="B1224" s="18" t="s">
        <v>1879</v>
      </c>
      <c r="C1224" s="18" t="s">
        <v>1880</v>
      </c>
      <c r="D1224" s="19" t="s">
        <v>1878</v>
      </c>
      <c r="E1224" s="19">
        <v>0</v>
      </c>
      <c r="F1224" s="20"/>
      <c r="G1224" s="20"/>
      <c r="H1224" s="20"/>
    </row>
    <row r="1225" spans="1:8" x14ac:dyDescent="0.25">
      <c r="A1225" s="18" t="s">
        <v>1869</v>
      </c>
      <c r="B1225" s="18" t="s">
        <v>1876</v>
      </c>
      <c r="C1225" s="18" t="s">
        <v>1877</v>
      </c>
      <c r="D1225" s="19" t="s">
        <v>1874</v>
      </c>
      <c r="E1225" s="19" t="s">
        <v>1875</v>
      </c>
      <c r="F1225" s="20"/>
      <c r="G1225" s="20"/>
      <c r="H1225" s="20"/>
    </row>
    <row r="1226" spans="1:8" x14ac:dyDescent="0.25">
      <c r="A1226" s="18" t="s">
        <v>1865</v>
      </c>
      <c r="B1226" s="18" t="s">
        <v>1872</v>
      </c>
      <c r="C1226" s="18" t="s">
        <v>1873</v>
      </c>
      <c r="D1226" s="19" t="s">
        <v>1871</v>
      </c>
      <c r="E1226" s="19">
        <v>0</v>
      </c>
      <c r="F1226" s="20"/>
      <c r="G1226" s="20"/>
      <c r="H1226" s="20"/>
    </row>
    <row r="1227" spans="1:8" x14ac:dyDescent="0.25">
      <c r="A1227" s="18" t="s">
        <v>1864</v>
      </c>
      <c r="B1227" s="18" t="s">
        <v>1867</v>
      </c>
      <c r="C1227" s="18" t="s">
        <v>1868</v>
      </c>
      <c r="D1227" s="19" t="s">
        <v>1866</v>
      </c>
      <c r="E1227" s="19">
        <v>0</v>
      </c>
      <c r="F1227" s="20"/>
      <c r="G1227" s="20"/>
      <c r="H1227" s="20"/>
    </row>
    <row r="1228" spans="1:8" x14ac:dyDescent="0.25">
      <c r="A1228" s="18" t="s">
        <v>1854</v>
      </c>
      <c r="B1228" s="18" t="s">
        <v>1856</v>
      </c>
      <c r="C1228" s="18" t="s">
        <v>1857</v>
      </c>
      <c r="D1228" s="19" t="s">
        <v>1855</v>
      </c>
      <c r="E1228" s="19">
        <v>0</v>
      </c>
      <c r="F1228" s="20"/>
      <c r="G1228" s="20"/>
      <c r="H1228" s="20"/>
    </row>
    <row r="1229" spans="1:8" x14ac:dyDescent="0.25">
      <c r="A1229" s="18" t="s">
        <v>1845</v>
      </c>
      <c r="B1229" s="18" t="s">
        <v>1853</v>
      </c>
      <c r="C1229" s="18" t="s">
        <v>1848</v>
      </c>
      <c r="D1229" s="19" t="s">
        <v>1852</v>
      </c>
      <c r="E1229" s="19">
        <v>0</v>
      </c>
      <c r="F1229" s="20"/>
      <c r="G1229" s="20"/>
      <c r="H1229" s="20"/>
    </row>
    <row r="1230" spans="1:8" x14ac:dyDescent="0.25">
      <c r="A1230" s="18" t="s">
        <v>1844</v>
      </c>
      <c r="B1230" s="18" t="s">
        <v>1850</v>
      </c>
      <c r="C1230" s="18" t="s">
        <v>1851</v>
      </c>
      <c r="D1230" s="19" t="s">
        <v>1849</v>
      </c>
      <c r="E1230" s="19">
        <v>0</v>
      </c>
      <c r="F1230" s="20"/>
      <c r="G1230" s="20"/>
      <c r="H1230" s="20"/>
    </row>
    <row r="1231" spans="1:8" x14ac:dyDescent="0.25">
      <c r="A1231" s="18" t="s">
        <v>1822</v>
      </c>
      <c r="B1231" s="18" t="s">
        <v>1833</v>
      </c>
      <c r="C1231" s="18" t="s">
        <v>1834</v>
      </c>
      <c r="D1231" s="19" t="s">
        <v>1832</v>
      </c>
      <c r="E1231" s="19">
        <v>0</v>
      </c>
      <c r="F1231" s="20"/>
      <c r="G1231" s="20"/>
      <c r="H1231" s="20"/>
    </row>
    <row r="1232" spans="1:8" x14ac:dyDescent="0.25">
      <c r="A1232" s="18" t="s">
        <v>1843</v>
      </c>
      <c r="B1232" s="18" t="s">
        <v>1847</v>
      </c>
      <c r="C1232" s="18" t="s">
        <v>1848</v>
      </c>
      <c r="D1232" s="19" t="s">
        <v>1846</v>
      </c>
      <c r="E1232" s="19">
        <v>0</v>
      </c>
      <c r="F1232" s="20"/>
      <c r="G1232" s="20"/>
      <c r="H1232" s="20"/>
    </row>
    <row r="1233" spans="1:8" x14ac:dyDescent="0.25">
      <c r="A1233" s="18" t="s">
        <v>1836</v>
      </c>
      <c r="B1233" s="18" t="s">
        <v>1841</v>
      </c>
      <c r="C1233" s="18" t="s">
        <v>1842</v>
      </c>
      <c r="D1233" s="19" t="s">
        <v>712</v>
      </c>
      <c r="E1233" s="19" t="s">
        <v>1840</v>
      </c>
      <c r="F1233" s="20"/>
      <c r="G1233" s="20"/>
      <c r="H1233" s="20"/>
    </row>
    <row r="1234" spans="1:8" x14ac:dyDescent="0.25">
      <c r="A1234" s="18" t="s">
        <v>1835</v>
      </c>
      <c r="B1234" s="18" t="s">
        <v>1838</v>
      </c>
      <c r="C1234" s="18" t="s">
        <v>1839</v>
      </c>
      <c r="D1234" s="19" t="s">
        <v>1837</v>
      </c>
      <c r="E1234" s="19">
        <v>0</v>
      </c>
      <c r="F1234" s="20"/>
      <c r="G1234" s="20"/>
      <c r="H1234" s="20"/>
    </row>
    <row r="1235" spans="1:8" x14ac:dyDescent="0.25">
      <c r="A1235" s="18" t="s">
        <v>1822</v>
      </c>
      <c r="B1235" s="18" t="s">
        <v>1833</v>
      </c>
      <c r="C1235" s="18" t="s">
        <v>1834</v>
      </c>
      <c r="D1235" s="19" t="s">
        <v>1832</v>
      </c>
      <c r="E1235" s="19">
        <v>0</v>
      </c>
      <c r="F1235" s="20"/>
      <c r="G1235" s="20"/>
      <c r="H1235" s="20"/>
    </row>
    <row r="1236" spans="1:8" x14ac:dyDescent="0.25">
      <c r="A1236" s="18" t="s">
        <v>1821</v>
      </c>
      <c r="B1236" s="18" t="s">
        <v>1830</v>
      </c>
      <c r="C1236" s="18" t="s">
        <v>1831</v>
      </c>
      <c r="D1236" s="19" t="s">
        <v>1829</v>
      </c>
      <c r="E1236" s="19">
        <v>0</v>
      </c>
      <c r="F1236" s="20"/>
      <c r="G1236" s="20"/>
      <c r="H1236" s="20"/>
    </row>
    <row r="1237" spans="1:8" x14ac:dyDescent="0.25">
      <c r="A1237" s="18" t="s">
        <v>1821</v>
      </c>
      <c r="B1237" s="18" t="s">
        <v>1830</v>
      </c>
      <c r="C1237" s="18" t="s">
        <v>1831</v>
      </c>
      <c r="D1237" s="19" t="s">
        <v>1829</v>
      </c>
      <c r="E1237" s="19">
        <v>0</v>
      </c>
      <c r="F1237" s="20"/>
      <c r="G1237" s="20"/>
      <c r="H1237" s="20"/>
    </row>
    <row r="1238" spans="1:8" x14ac:dyDescent="0.25">
      <c r="A1238" s="18" t="s">
        <v>1820</v>
      </c>
      <c r="B1238" s="18" t="s">
        <v>1827</v>
      </c>
      <c r="C1238" s="18" t="s">
        <v>1828</v>
      </c>
      <c r="D1238" s="19" t="s">
        <v>1826</v>
      </c>
      <c r="E1238" s="19">
        <v>0</v>
      </c>
      <c r="F1238" s="20"/>
      <c r="G1238" s="20"/>
      <c r="H1238" s="20"/>
    </row>
    <row r="1239" spans="1:8" x14ac:dyDescent="0.25">
      <c r="A1239" s="18" t="s">
        <v>1819</v>
      </c>
      <c r="B1239" s="18" t="s">
        <v>1747</v>
      </c>
      <c r="C1239" s="18" t="s">
        <v>1825</v>
      </c>
      <c r="D1239" s="19" t="s">
        <v>1823</v>
      </c>
      <c r="E1239" s="19" t="s">
        <v>1824</v>
      </c>
      <c r="F1239" s="20"/>
      <c r="G1239" s="20"/>
      <c r="H1239" s="20"/>
    </row>
    <row r="1240" spans="1:8" x14ac:dyDescent="0.25">
      <c r="A1240" s="18" t="s">
        <v>1811</v>
      </c>
      <c r="B1240" s="18" t="s">
        <v>1817</v>
      </c>
      <c r="C1240" s="18" t="s">
        <v>1818</v>
      </c>
      <c r="D1240" s="19" t="s">
        <v>1816</v>
      </c>
      <c r="E1240" s="19">
        <v>0</v>
      </c>
      <c r="F1240" s="20"/>
      <c r="G1240" s="20"/>
      <c r="H1240" s="20"/>
    </row>
    <row r="1241" spans="1:8" x14ac:dyDescent="0.25">
      <c r="A1241" s="18" t="s">
        <v>1810</v>
      </c>
      <c r="B1241" s="18" t="s">
        <v>1813</v>
      </c>
      <c r="C1241" s="18" t="s">
        <v>1814</v>
      </c>
      <c r="D1241" s="19" t="s">
        <v>1812</v>
      </c>
      <c r="E1241" s="19">
        <v>0</v>
      </c>
      <c r="F1241" s="20"/>
      <c r="G1241" s="20"/>
      <c r="H1241" s="20"/>
    </row>
    <row r="1242" spans="1:8" x14ac:dyDescent="0.25">
      <c r="A1242" s="18" t="s">
        <v>1700</v>
      </c>
      <c r="B1242" s="18" t="s">
        <v>1809</v>
      </c>
      <c r="C1242" s="18" t="s">
        <v>1764</v>
      </c>
      <c r="D1242" s="19" t="s">
        <v>803</v>
      </c>
      <c r="E1242" s="19">
        <v>0</v>
      </c>
      <c r="F1242" s="20"/>
      <c r="G1242" s="20"/>
      <c r="H1242" s="20"/>
    </row>
    <row r="1243" spans="1:8" x14ac:dyDescent="0.25">
      <c r="A1243" s="18" t="s">
        <v>1698</v>
      </c>
      <c r="B1243" s="18" t="s">
        <v>1809</v>
      </c>
      <c r="C1243" s="18" t="s">
        <v>1764</v>
      </c>
      <c r="D1243" s="19" t="s">
        <v>803</v>
      </c>
      <c r="E1243" s="19">
        <v>0</v>
      </c>
      <c r="F1243" s="20"/>
      <c r="G1243" s="20"/>
      <c r="H1243" s="20"/>
    </row>
    <row r="1244" spans="1:8" x14ac:dyDescent="0.25">
      <c r="A1244" s="18" t="s">
        <v>1801</v>
      </c>
      <c r="B1244" s="18" t="s">
        <v>1807</v>
      </c>
      <c r="C1244" s="18" t="s">
        <v>1808</v>
      </c>
      <c r="D1244" s="19" t="s">
        <v>1805</v>
      </c>
      <c r="E1244" s="19" t="s">
        <v>1806</v>
      </c>
      <c r="F1244" s="20"/>
      <c r="G1244" s="20"/>
      <c r="H1244" s="20"/>
    </row>
    <row r="1245" spans="1:8" x14ac:dyDescent="0.25">
      <c r="A1245" s="18" t="s">
        <v>1792</v>
      </c>
      <c r="B1245" s="18" t="s">
        <v>1803</v>
      </c>
      <c r="C1245" s="18" t="s">
        <v>1804</v>
      </c>
      <c r="D1245" s="19" t="s">
        <v>1802</v>
      </c>
      <c r="E1245" s="19">
        <v>0</v>
      </c>
      <c r="F1245" s="20"/>
      <c r="G1245" s="20"/>
      <c r="H1245" s="20"/>
    </row>
    <row r="1246" spans="1:8" x14ac:dyDescent="0.25">
      <c r="A1246" s="18" t="s">
        <v>1790</v>
      </c>
      <c r="B1246" s="18" t="s">
        <v>1799</v>
      </c>
      <c r="C1246" s="18" t="s">
        <v>1800</v>
      </c>
      <c r="D1246" s="19" t="s">
        <v>1798</v>
      </c>
      <c r="E1246" s="19">
        <v>0</v>
      </c>
      <c r="F1246" s="20"/>
      <c r="G1246" s="20"/>
      <c r="H1246" s="20"/>
    </row>
    <row r="1247" spans="1:8" x14ac:dyDescent="0.25">
      <c r="A1247" s="18" t="s">
        <v>1791</v>
      </c>
      <c r="B1247" s="18" t="s">
        <v>1796</v>
      </c>
      <c r="C1247" s="18" t="s">
        <v>1797</v>
      </c>
      <c r="D1247" s="19" t="s">
        <v>1794</v>
      </c>
      <c r="E1247" s="19" t="s">
        <v>1795</v>
      </c>
      <c r="F1247" s="20"/>
      <c r="G1247" s="20"/>
      <c r="H1247" s="20"/>
    </row>
    <row r="1248" spans="1:8" x14ac:dyDescent="0.25">
      <c r="A1248" s="18" t="s">
        <v>1702</v>
      </c>
      <c r="B1248" s="18" t="s">
        <v>1763</v>
      </c>
      <c r="C1248" s="18" t="s">
        <v>1764</v>
      </c>
      <c r="D1248" s="19" t="s">
        <v>803</v>
      </c>
      <c r="E1248" s="19">
        <v>0</v>
      </c>
      <c r="F1248" s="20"/>
      <c r="G1248" s="20"/>
      <c r="H1248" s="20"/>
    </row>
    <row r="1249" spans="1:8" x14ac:dyDescent="0.25">
      <c r="A1249" s="18" t="s">
        <v>78</v>
      </c>
      <c r="B1249" s="18" t="b">
        <v>0</v>
      </c>
      <c r="C1249" s="18" t="e">
        <v>#N/A</v>
      </c>
      <c r="D1249" s="19" t="e">
        <v>#N/A</v>
      </c>
      <c r="E1249" s="19" t="e">
        <v>#N/A</v>
      </c>
      <c r="F1249" s="20"/>
      <c r="G1249" s="20"/>
      <c r="H1249" s="20"/>
    </row>
    <row r="1250" spans="1:8" x14ac:dyDescent="0.25">
      <c r="A1250" s="18" t="s">
        <v>1783</v>
      </c>
      <c r="B1250" s="18" t="s">
        <v>1785</v>
      </c>
      <c r="C1250" s="18" t="s">
        <v>1605</v>
      </c>
      <c r="D1250" s="19" t="s">
        <v>1784</v>
      </c>
      <c r="E1250" s="19">
        <v>0</v>
      </c>
      <c r="F1250" s="20"/>
      <c r="G1250" s="20"/>
      <c r="H1250" s="20"/>
    </row>
    <row r="1251" spans="1:8" x14ac:dyDescent="0.25">
      <c r="A1251" s="18" t="s">
        <v>108</v>
      </c>
      <c r="B1251" s="18" t="s">
        <v>1781</v>
      </c>
      <c r="C1251" s="18" t="s">
        <v>1782</v>
      </c>
      <c r="D1251" s="19" t="s">
        <v>1075</v>
      </c>
      <c r="E1251" s="19" t="s">
        <v>1780</v>
      </c>
      <c r="F1251" s="20"/>
      <c r="G1251" s="20"/>
      <c r="H1251" s="20"/>
    </row>
    <row r="1252" spans="1:8" x14ac:dyDescent="0.25">
      <c r="A1252" s="18" t="s">
        <v>1777</v>
      </c>
      <c r="B1252" s="18" t="s">
        <v>1778</v>
      </c>
      <c r="C1252" s="18" t="s">
        <v>1779</v>
      </c>
      <c r="D1252" s="19" t="s">
        <v>1776</v>
      </c>
      <c r="E1252" s="19">
        <v>0</v>
      </c>
      <c r="F1252" s="20"/>
      <c r="G1252" s="20"/>
      <c r="H1252" s="20"/>
    </row>
    <row r="1253" spans="1:8" x14ac:dyDescent="0.25">
      <c r="A1253" s="18" t="s">
        <v>1774</v>
      </c>
      <c r="B1253" s="18" t="s">
        <v>1775</v>
      </c>
      <c r="C1253" s="18" t="s">
        <v>1724</v>
      </c>
      <c r="D1253" s="19" t="s">
        <v>1773</v>
      </c>
      <c r="E1253" s="19">
        <v>0</v>
      </c>
      <c r="F1253" s="20"/>
      <c r="G1253" s="20"/>
      <c r="H1253" s="20"/>
    </row>
    <row r="1254" spans="1:8" x14ac:dyDescent="0.25">
      <c r="A1254" s="18" t="s">
        <v>1765</v>
      </c>
      <c r="B1254" s="18" t="s">
        <v>1768</v>
      </c>
      <c r="C1254" s="18" t="s">
        <v>1529</v>
      </c>
      <c r="D1254" s="19" t="s">
        <v>1767</v>
      </c>
      <c r="E1254" s="19">
        <v>0</v>
      </c>
      <c r="F1254" s="20"/>
      <c r="G1254" s="20"/>
      <c r="H1254" s="20"/>
    </row>
    <row r="1255" spans="1:8" x14ac:dyDescent="0.25">
      <c r="A1255" s="18" t="s">
        <v>1770</v>
      </c>
      <c r="B1255" s="18" t="s">
        <v>1771</v>
      </c>
      <c r="C1255" s="18" t="s">
        <v>1772</v>
      </c>
      <c r="D1255" s="19" t="s">
        <v>1769</v>
      </c>
      <c r="E1255" s="19">
        <v>0</v>
      </c>
      <c r="F1255" s="20"/>
      <c r="G1255" s="20"/>
      <c r="H1255" s="20"/>
    </row>
    <row r="1256" spans="1:8" x14ac:dyDescent="0.25">
      <c r="A1256" s="18" t="s">
        <v>1766</v>
      </c>
      <c r="B1256" s="18" t="s">
        <v>1768</v>
      </c>
      <c r="C1256" s="18" t="s">
        <v>1529</v>
      </c>
      <c r="D1256" s="19" t="s">
        <v>1767</v>
      </c>
      <c r="E1256" s="19">
        <v>0</v>
      </c>
      <c r="F1256" s="20"/>
      <c r="G1256" s="20"/>
      <c r="H1256" s="20"/>
    </row>
    <row r="1257" spans="1:8" x14ac:dyDescent="0.25">
      <c r="A1257" s="18" t="s">
        <v>1703</v>
      </c>
      <c r="B1257" s="18" t="s">
        <v>1763</v>
      </c>
      <c r="C1257" s="18" t="s">
        <v>1764</v>
      </c>
      <c r="D1257" s="19" t="s">
        <v>803</v>
      </c>
      <c r="E1257" s="19">
        <v>0</v>
      </c>
      <c r="F1257" s="20"/>
      <c r="G1257" s="20"/>
      <c r="H1257" s="20"/>
    </row>
    <row r="1258" spans="1:8" x14ac:dyDescent="0.25">
      <c r="A1258" s="18" t="s">
        <v>1760</v>
      </c>
      <c r="B1258" s="18" t="s">
        <v>1761</v>
      </c>
      <c r="C1258" s="18" t="s">
        <v>1762</v>
      </c>
      <c r="D1258" s="19" t="s">
        <v>1759</v>
      </c>
      <c r="E1258" s="19">
        <v>0</v>
      </c>
      <c r="F1258" s="20"/>
      <c r="G1258" s="20"/>
      <c r="H1258" s="20"/>
    </row>
    <row r="1259" spans="1:8" x14ac:dyDescent="0.25">
      <c r="A1259" s="18" t="s">
        <v>1756</v>
      </c>
      <c r="B1259" s="18" t="s">
        <v>1757</v>
      </c>
      <c r="C1259" s="18" t="s">
        <v>1758</v>
      </c>
      <c r="D1259" s="19" t="s">
        <v>1755</v>
      </c>
      <c r="E1259" s="19">
        <v>0</v>
      </c>
      <c r="F1259" s="20"/>
      <c r="G1259" s="20"/>
      <c r="H1259" s="20"/>
    </row>
    <row r="1260" spans="1:8" x14ac:dyDescent="0.25">
      <c r="A1260" s="18" t="s">
        <v>1752</v>
      </c>
      <c r="B1260" s="18" t="s">
        <v>1753</v>
      </c>
      <c r="C1260" s="18" t="s">
        <v>1754</v>
      </c>
      <c r="D1260" s="19" t="s">
        <v>1751</v>
      </c>
      <c r="E1260" s="19" t="s">
        <v>190</v>
      </c>
      <c r="F1260" s="20"/>
      <c r="G1260" s="20"/>
      <c r="H1260" s="20"/>
    </row>
    <row r="1261" spans="1:8" x14ac:dyDescent="0.25">
      <c r="A1261" s="18" t="s">
        <v>174</v>
      </c>
      <c r="B1261" s="18">
        <v>2675</v>
      </c>
      <c r="C1261" s="18" t="s">
        <v>1744</v>
      </c>
      <c r="D1261" s="19">
        <v>21992171252</v>
      </c>
      <c r="E1261" s="19" t="s">
        <v>1745</v>
      </c>
      <c r="F1261" s="20"/>
      <c r="G1261" s="20"/>
      <c r="H1261" s="20"/>
    </row>
    <row r="1262" spans="1:8" x14ac:dyDescent="0.25">
      <c r="A1262" s="18" t="s">
        <v>38</v>
      </c>
      <c r="B1262" s="18" t="s">
        <v>1740</v>
      </c>
      <c r="C1262" s="18" t="s">
        <v>750</v>
      </c>
      <c r="D1262" s="19" t="s">
        <v>751</v>
      </c>
      <c r="E1262" s="19" t="s">
        <v>1739</v>
      </c>
      <c r="F1262" s="20"/>
      <c r="G1262" s="20"/>
      <c r="H1262" s="20"/>
    </row>
    <row r="1263" spans="1:8" x14ac:dyDescent="0.25">
      <c r="A1263" s="18" t="s">
        <v>1720</v>
      </c>
      <c r="B1263" s="18" t="s">
        <v>1721</v>
      </c>
      <c r="C1263" s="18" t="s">
        <v>1722</v>
      </c>
      <c r="D1263" s="19" t="s">
        <v>1719</v>
      </c>
      <c r="E1263" s="19">
        <v>0</v>
      </c>
      <c r="F1263" s="20"/>
      <c r="G1263" s="20"/>
      <c r="H1263" s="20"/>
    </row>
    <row r="1264" spans="1:8" x14ac:dyDescent="0.25">
      <c r="A1264" s="18" t="s">
        <v>1716</v>
      </c>
      <c r="B1264" s="18" t="s">
        <v>1717</v>
      </c>
      <c r="C1264" s="18" t="s">
        <v>188</v>
      </c>
      <c r="D1264" s="19" t="s">
        <v>1713</v>
      </c>
      <c r="E1264" s="19" t="s">
        <v>1572</v>
      </c>
      <c r="F1264" s="20"/>
      <c r="G1264" s="20"/>
      <c r="H1264" s="20"/>
    </row>
    <row r="1265" spans="1:8" x14ac:dyDescent="0.25">
      <c r="A1265" s="18" t="s">
        <v>1715</v>
      </c>
      <c r="B1265" s="18" t="s">
        <v>1624</v>
      </c>
      <c r="C1265" s="18" t="s">
        <v>1625</v>
      </c>
      <c r="D1265" s="19" t="s">
        <v>1621</v>
      </c>
      <c r="E1265" s="19" t="s">
        <v>1622</v>
      </c>
      <c r="F1265" s="20"/>
      <c r="G1265" s="20"/>
      <c r="H1265" s="20"/>
    </row>
    <row r="1266" spans="1:8" x14ac:dyDescent="0.25">
      <c r="A1266" s="18" t="s">
        <v>1693</v>
      </c>
      <c r="B1266" s="18" t="s">
        <v>1706</v>
      </c>
      <c r="C1266" s="18" t="s">
        <v>1707</v>
      </c>
      <c r="D1266" s="19" t="s">
        <v>1704</v>
      </c>
      <c r="E1266" s="19" t="s">
        <v>1705</v>
      </c>
      <c r="F1266" s="20"/>
      <c r="G1266" s="20"/>
      <c r="H1266" s="20"/>
    </row>
    <row r="1267" spans="1:8" x14ac:dyDescent="0.25">
      <c r="A1267" s="18" t="s">
        <v>1663</v>
      </c>
      <c r="B1267" s="18" t="s">
        <v>1691</v>
      </c>
      <c r="C1267" s="18" t="s">
        <v>1692</v>
      </c>
      <c r="D1267" s="19" t="s">
        <v>1690</v>
      </c>
      <c r="E1267" s="19">
        <v>0</v>
      </c>
      <c r="F1267" s="20"/>
      <c r="G1267" s="20"/>
      <c r="H1267" s="20"/>
    </row>
    <row r="1268" spans="1:8" x14ac:dyDescent="0.25">
      <c r="A1268" s="18" t="s">
        <v>1665</v>
      </c>
      <c r="B1268" s="18" t="s">
        <v>1688</v>
      </c>
      <c r="C1268" s="18" t="s">
        <v>1689</v>
      </c>
      <c r="D1268" s="19" t="s">
        <v>1687</v>
      </c>
      <c r="E1268" s="19">
        <v>0</v>
      </c>
      <c r="F1268" s="20"/>
      <c r="G1268" s="20"/>
      <c r="H1268" s="20"/>
    </row>
    <row r="1269" spans="1:8" x14ac:dyDescent="0.25">
      <c r="A1269" s="18" t="s">
        <v>1664</v>
      </c>
      <c r="B1269" s="18" t="s">
        <v>1685</v>
      </c>
      <c r="C1269" s="18" t="s">
        <v>1686</v>
      </c>
      <c r="D1269" s="19" t="s">
        <v>1684</v>
      </c>
      <c r="E1269" s="19">
        <v>0</v>
      </c>
      <c r="F1269" s="20"/>
      <c r="G1269" s="20"/>
      <c r="H1269" s="20"/>
    </row>
    <row r="1270" spans="1:8" x14ac:dyDescent="0.25">
      <c r="A1270" s="18" t="s">
        <v>1680</v>
      </c>
      <c r="B1270" s="18" t="s">
        <v>1682</v>
      </c>
      <c r="C1270" s="18" t="s">
        <v>1683</v>
      </c>
      <c r="D1270" s="19" t="s">
        <v>1681</v>
      </c>
      <c r="E1270" s="19">
        <v>0</v>
      </c>
      <c r="F1270" s="20"/>
      <c r="G1270" s="20"/>
      <c r="H1270" s="20"/>
    </row>
    <row r="1271" spans="1:8" x14ac:dyDescent="0.25">
      <c r="A1271" s="18" t="s">
        <v>1675</v>
      </c>
      <c r="B1271" s="18" t="s">
        <v>1678</v>
      </c>
      <c r="C1271" s="18" t="s">
        <v>1679</v>
      </c>
      <c r="D1271" s="19" t="s">
        <v>1676</v>
      </c>
      <c r="E1271" s="19" t="s">
        <v>1677</v>
      </c>
      <c r="F1271" s="20"/>
      <c r="G1271" s="20"/>
      <c r="H1271" s="20"/>
    </row>
    <row r="1272" spans="1:8" x14ac:dyDescent="0.25">
      <c r="A1272" s="18" t="s">
        <v>1672</v>
      </c>
      <c r="B1272" s="18" t="s">
        <v>1673</v>
      </c>
      <c r="C1272" s="18" t="s">
        <v>1674</v>
      </c>
      <c r="D1272" s="19" t="s">
        <v>1670</v>
      </c>
      <c r="E1272" s="19" t="s">
        <v>1671</v>
      </c>
      <c r="F1272" s="20"/>
      <c r="G1272" s="20"/>
      <c r="H1272" s="20"/>
    </row>
    <row r="1273" spans="1:8" x14ac:dyDescent="0.25">
      <c r="A1273" s="18" t="s">
        <v>1660</v>
      </c>
      <c r="B1273" s="18" t="s">
        <v>1661</v>
      </c>
      <c r="C1273" s="18" t="s">
        <v>1662</v>
      </c>
      <c r="D1273" s="19" t="s">
        <v>1659</v>
      </c>
      <c r="E1273" s="19">
        <v>0</v>
      </c>
      <c r="F1273" s="20"/>
      <c r="G1273" s="20"/>
      <c r="H1273" s="20"/>
    </row>
    <row r="1274" spans="1:8" x14ac:dyDescent="0.25">
      <c r="A1274" s="18" t="s">
        <v>1656</v>
      </c>
      <c r="B1274" s="18" t="s">
        <v>1657</v>
      </c>
      <c r="C1274" s="18" t="s">
        <v>1658</v>
      </c>
      <c r="D1274" s="19" t="s">
        <v>1654</v>
      </c>
      <c r="E1274" s="19" t="s">
        <v>1655</v>
      </c>
      <c r="F1274" s="20"/>
      <c r="G1274" s="20"/>
      <c r="H1274" s="20"/>
    </row>
    <row r="1275" spans="1:8" x14ac:dyDescent="0.25">
      <c r="A1275" s="18" t="s">
        <v>1656</v>
      </c>
      <c r="B1275" s="18" t="s">
        <v>1657</v>
      </c>
      <c r="C1275" s="18" t="s">
        <v>1658</v>
      </c>
      <c r="D1275" s="19" t="s">
        <v>1654</v>
      </c>
      <c r="E1275" s="19" t="s">
        <v>1655</v>
      </c>
      <c r="F1275" s="20"/>
      <c r="G1275" s="20"/>
      <c r="H1275" s="20"/>
    </row>
    <row r="1276" spans="1:8" x14ac:dyDescent="0.25">
      <c r="A1276" s="18" t="s">
        <v>1650</v>
      </c>
      <c r="B1276" s="18" t="s">
        <v>1652</v>
      </c>
      <c r="C1276" s="18" t="s">
        <v>1653</v>
      </c>
      <c r="D1276" s="19" t="s">
        <v>1651</v>
      </c>
      <c r="E1276" s="19">
        <v>0</v>
      </c>
      <c r="F1276" s="20"/>
      <c r="G1276" s="20"/>
      <c r="H1276" s="20"/>
    </row>
    <row r="1277" spans="1:8" x14ac:dyDescent="0.25">
      <c r="A1277" s="18" t="s">
        <v>1647</v>
      </c>
      <c r="B1277" s="18" t="s">
        <v>1645</v>
      </c>
      <c r="C1277" s="18" t="s">
        <v>1646</v>
      </c>
      <c r="D1277" s="19" t="s">
        <v>1643</v>
      </c>
      <c r="E1277" s="19">
        <v>0</v>
      </c>
      <c r="F1277" s="20"/>
      <c r="G1277" s="20"/>
      <c r="H1277" s="20"/>
    </row>
    <row r="1278" spans="1:8" x14ac:dyDescent="0.25">
      <c r="A1278" s="18" t="s">
        <v>1644</v>
      </c>
      <c r="B1278" s="18" t="s">
        <v>1645</v>
      </c>
      <c r="C1278" s="18" t="s">
        <v>1646</v>
      </c>
      <c r="D1278" s="19" t="s">
        <v>1643</v>
      </c>
      <c r="E1278" s="19">
        <v>0</v>
      </c>
      <c r="F1278" s="20"/>
      <c r="G1278" s="20"/>
      <c r="H1278" s="20"/>
    </row>
    <row r="1279" spans="1:8" x14ac:dyDescent="0.25">
      <c r="A1279" s="18" t="s">
        <v>1518</v>
      </c>
      <c r="B1279" s="18" t="s">
        <v>1640</v>
      </c>
      <c r="C1279" s="18" t="s">
        <v>1641</v>
      </c>
      <c r="D1279" s="19" t="s">
        <v>1638</v>
      </c>
      <c r="E1279" s="19" t="s">
        <v>1639</v>
      </c>
      <c r="F1279" s="20"/>
      <c r="G1279" s="20"/>
      <c r="H1279" s="20"/>
    </row>
    <row r="1280" spans="1:8" x14ac:dyDescent="0.25">
      <c r="A1280" s="18" t="s">
        <v>207</v>
      </c>
      <c r="B1280" s="18" t="s">
        <v>1636</v>
      </c>
      <c r="C1280" s="18" t="s">
        <v>1637</v>
      </c>
      <c r="D1280" s="19" t="s">
        <v>1635</v>
      </c>
      <c r="E1280" s="19" t="s">
        <v>1063</v>
      </c>
      <c r="F1280" s="20"/>
      <c r="G1280" s="20"/>
      <c r="H1280" s="20"/>
    </row>
    <row r="1281" spans="1:8" x14ac:dyDescent="0.25">
      <c r="A1281" s="18" t="s">
        <v>1517</v>
      </c>
      <c r="B1281" s="18" t="s">
        <v>1633</v>
      </c>
      <c r="C1281" s="18" t="s">
        <v>1634</v>
      </c>
      <c r="D1281" s="19" t="s">
        <v>1210</v>
      </c>
      <c r="E1281" s="19" t="s">
        <v>1632</v>
      </c>
      <c r="F1281" s="20"/>
      <c r="G1281" s="20"/>
      <c r="H1281" s="20"/>
    </row>
    <row r="1282" spans="1:8" x14ac:dyDescent="0.25">
      <c r="A1282" s="18" t="s">
        <v>1615</v>
      </c>
      <c r="B1282" s="18" t="s">
        <v>1630</v>
      </c>
      <c r="C1282" s="18" t="s">
        <v>1631</v>
      </c>
      <c r="D1282" s="19" t="s">
        <v>1628</v>
      </c>
      <c r="E1282" s="19" t="s">
        <v>1629</v>
      </c>
      <c r="F1282" s="20"/>
      <c r="G1282" s="20"/>
      <c r="H1282" s="20"/>
    </row>
    <row r="1283" spans="1:8" x14ac:dyDescent="0.25">
      <c r="A1283" s="18" t="s">
        <v>1534</v>
      </c>
      <c r="B1283" s="18" t="s">
        <v>1626</v>
      </c>
      <c r="C1283" s="18" t="s">
        <v>1627</v>
      </c>
      <c r="D1283" s="19" t="s">
        <v>1335</v>
      </c>
      <c r="E1283" s="19">
        <v>0</v>
      </c>
      <c r="F1283" s="20"/>
      <c r="G1283" s="20"/>
      <c r="H1283" s="20"/>
    </row>
    <row r="1284" spans="1:8" x14ac:dyDescent="0.25">
      <c r="A1284" s="18" t="s">
        <v>1614</v>
      </c>
      <c r="B1284" s="18" t="s">
        <v>1624</v>
      </c>
      <c r="C1284" s="18" t="s">
        <v>1625</v>
      </c>
      <c r="D1284" s="19" t="s">
        <v>1621</v>
      </c>
      <c r="E1284" s="19" t="s">
        <v>1622</v>
      </c>
      <c r="F1284" s="20"/>
      <c r="G1284" s="20"/>
      <c r="H1284" s="20"/>
    </row>
    <row r="1285" spans="1:8" x14ac:dyDescent="0.25">
      <c r="A1285" s="18" t="s">
        <v>1497</v>
      </c>
      <c r="B1285" s="18" t="s">
        <v>1619</v>
      </c>
      <c r="C1285" s="18" t="s">
        <v>1620</v>
      </c>
      <c r="D1285" s="19" t="s">
        <v>1447</v>
      </c>
      <c r="E1285" s="19">
        <v>0</v>
      </c>
      <c r="F1285" s="20"/>
      <c r="G1285" s="20"/>
      <c r="H1285" s="20"/>
    </row>
    <row r="1286" spans="1:8" x14ac:dyDescent="0.25">
      <c r="A1286" s="18" t="s">
        <v>1515</v>
      </c>
      <c r="B1286" s="18" t="s">
        <v>1617</v>
      </c>
      <c r="C1286" s="18" t="s">
        <v>1618</v>
      </c>
      <c r="D1286" s="19" t="s">
        <v>1616</v>
      </c>
      <c r="E1286" s="19" t="s">
        <v>1015</v>
      </c>
      <c r="F1286" s="20"/>
      <c r="G1286" s="20"/>
      <c r="H1286" s="20"/>
    </row>
    <row r="1287" spans="1:8" x14ac:dyDescent="0.25">
      <c r="A1287" s="18" t="s">
        <v>1561</v>
      </c>
      <c r="B1287" s="18" t="s">
        <v>1612</v>
      </c>
      <c r="C1287" s="18" t="s">
        <v>1613</v>
      </c>
      <c r="D1287" s="19" t="s">
        <v>1611</v>
      </c>
      <c r="E1287" s="19">
        <v>0</v>
      </c>
      <c r="F1287" s="20"/>
      <c r="G1287" s="20"/>
      <c r="H1287" s="20"/>
    </row>
    <row r="1288" spans="1:8" x14ac:dyDescent="0.25">
      <c r="A1288" s="18" t="s">
        <v>35</v>
      </c>
      <c r="B1288" s="18">
        <v>571</v>
      </c>
      <c r="C1288" s="18" t="s">
        <v>1610</v>
      </c>
      <c r="D1288" s="19" t="s">
        <v>1609</v>
      </c>
      <c r="E1288" s="19">
        <v>0</v>
      </c>
      <c r="F1288" s="20"/>
      <c r="G1288" s="20"/>
      <c r="H1288" s="20"/>
    </row>
    <row r="1289" spans="1:8" x14ac:dyDescent="0.25">
      <c r="A1289" s="18" t="s">
        <v>1563</v>
      </c>
      <c r="B1289" s="18" t="s">
        <v>1607</v>
      </c>
      <c r="C1289" s="18" t="s">
        <v>1608</v>
      </c>
      <c r="D1289" s="19" t="s">
        <v>1606</v>
      </c>
      <c r="E1289" s="19">
        <v>0</v>
      </c>
      <c r="F1289" s="20"/>
      <c r="G1289" s="20"/>
      <c r="H1289" s="20"/>
    </row>
    <row r="1290" spans="1:8" x14ac:dyDescent="0.25">
      <c r="A1290" s="18" t="s">
        <v>1560</v>
      </c>
      <c r="B1290" s="18" t="s">
        <v>1604</v>
      </c>
      <c r="C1290" s="18" t="s">
        <v>1605</v>
      </c>
      <c r="D1290" s="19" t="s">
        <v>1599</v>
      </c>
      <c r="E1290" s="19" t="s">
        <v>1600</v>
      </c>
      <c r="F1290" s="20"/>
      <c r="G1290" s="20"/>
      <c r="H1290" s="20"/>
    </row>
    <row r="1291" spans="1:8" x14ac:dyDescent="0.25">
      <c r="A1291" s="18" t="s">
        <v>1514</v>
      </c>
      <c r="B1291" s="18" t="s">
        <v>1602</v>
      </c>
      <c r="C1291" s="18" t="s">
        <v>1603</v>
      </c>
      <c r="D1291" s="19" t="s">
        <v>1601</v>
      </c>
      <c r="E1291" s="19">
        <v>0</v>
      </c>
      <c r="F1291" s="20"/>
      <c r="G1291" s="20"/>
      <c r="H1291" s="20"/>
    </row>
    <row r="1292" spans="1:8" x14ac:dyDescent="0.25">
      <c r="A1292" s="18" t="s">
        <v>1596</v>
      </c>
      <c r="B1292" s="18" t="s">
        <v>1597</v>
      </c>
      <c r="C1292" s="18" t="s">
        <v>1598</v>
      </c>
      <c r="D1292" s="19" t="s">
        <v>1594</v>
      </c>
      <c r="E1292" s="19" t="s">
        <v>1595</v>
      </c>
      <c r="F1292" s="20"/>
      <c r="G1292" s="20"/>
      <c r="H1292" s="20"/>
    </row>
    <row r="1293" spans="1:8" x14ac:dyDescent="0.25">
      <c r="A1293" s="18" t="s">
        <v>1574</v>
      </c>
      <c r="B1293" s="18" t="s">
        <v>1576</v>
      </c>
      <c r="C1293" s="18" t="s">
        <v>1577</v>
      </c>
      <c r="D1293" s="19" t="s">
        <v>1575</v>
      </c>
      <c r="E1293" s="19">
        <v>0</v>
      </c>
      <c r="F1293" s="20"/>
      <c r="G1293" s="20"/>
      <c r="H1293" s="20"/>
    </row>
    <row r="1294" spans="1:8" x14ac:dyDescent="0.25">
      <c r="A1294" s="18" t="s">
        <v>1591</v>
      </c>
      <c r="B1294" s="18" t="s">
        <v>1592</v>
      </c>
      <c r="C1294" s="18" t="s">
        <v>1593</v>
      </c>
      <c r="D1294" s="19" t="s">
        <v>1589</v>
      </c>
      <c r="E1294" s="19" t="s">
        <v>1590</v>
      </c>
      <c r="F1294" s="20"/>
      <c r="G1294" s="20"/>
      <c r="H1294" s="20"/>
    </row>
    <row r="1295" spans="1:8" x14ac:dyDescent="0.25">
      <c r="A1295" s="18" t="s">
        <v>1586</v>
      </c>
      <c r="B1295" s="18" t="s">
        <v>1587</v>
      </c>
      <c r="C1295" s="18" t="s">
        <v>1588</v>
      </c>
      <c r="D1295" s="19" t="s">
        <v>1584</v>
      </c>
      <c r="E1295" s="19" t="s">
        <v>1585</v>
      </c>
      <c r="F1295" s="20"/>
      <c r="G1295" s="20"/>
      <c r="H1295" s="20"/>
    </row>
    <row r="1296" spans="1:8" x14ac:dyDescent="0.25">
      <c r="A1296" s="18" t="s">
        <v>1581</v>
      </c>
      <c r="B1296" s="18" t="s">
        <v>1582</v>
      </c>
      <c r="C1296" s="18" t="s">
        <v>1583</v>
      </c>
      <c r="D1296" s="19" t="s">
        <v>1579</v>
      </c>
      <c r="E1296" s="19" t="s">
        <v>1580</v>
      </c>
      <c r="F1296" s="20"/>
      <c r="G1296" s="20"/>
      <c r="H1296" s="20"/>
    </row>
    <row r="1297" spans="1:8" x14ac:dyDescent="0.25">
      <c r="A1297" s="18" t="s">
        <v>1574</v>
      </c>
      <c r="B1297" s="18" t="s">
        <v>1576</v>
      </c>
      <c r="C1297" s="18" t="s">
        <v>1577</v>
      </c>
      <c r="D1297" s="19" t="s">
        <v>1575</v>
      </c>
      <c r="E1297" s="19">
        <v>0</v>
      </c>
      <c r="F1297" s="20"/>
      <c r="G1297" s="20"/>
      <c r="H1297" s="20"/>
    </row>
    <row r="1298" spans="1:8" x14ac:dyDescent="0.25">
      <c r="A1298" s="18">
        <v>0</v>
      </c>
      <c r="B1298" s="18" t="s">
        <v>1570</v>
      </c>
      <c r="C1298" s="18" t="s">
        <v>1571</v>
      </c>
      <c r="D1298" s="19" t="s">
        <v>1569</v>
      </c>
      <c r="E1298" s="19" t="s">
        <v>1538</v>
      </c>
      <c r="F1298" s="20"/>
      <c r="G1298" s="20"/>
      <c r="H1298" s="20"/>
    </row>
    <row r="1299" spans="1:8" x14ac:dyDescent="0.25">
      <c r="A1299" s="18" t="s">
        <v>1520</v>
      </c>
      <c r="B1299" s="18">
        <v>2322</v>
      </c>
      <c r="C1299" s="18" t="s">
        <v>1559</v>
      </c>
      <c r="D1299" s="19">
        <v>2198158668</v>
      </c>
      <c r="E1299" s="19" t="s">
        <v>1558</v>
      </c>
      <c r="F1299" s="20"/>
      <c r="G1299" s="20"/>
      <c r="H1299" s="20"/>
    </row>
    <row r="1300" spans="1:8" x14ac:dyDescent="0.25">
      <c r="A1300" s="18" t="s">
        <v>1542</v>
      </c>
      <c r="B1300" s="18">
        <v>2316</v>
      </c>
      <c r="C1300" s="18" t="s">
        <v>1557</v>
      </c>
      <c r="D1300" s="19" t="s">
        <v>1556</v>
      </c>
      <c r="E1300" s="19">
        <v>0</v>
      </c>
      <c r="F1300" s="20"/>
      <c r="G1300" s="20"/>
      <c r="H1300" s="20"/>
    </row>
    <row r="1301" spans="1:8" x14ac:dyDescent="0.25">
      <c r="A1301" s="18" t="s">
        <v>1552</v>
      </c>
      <c r="B1301" s="18">
        <v>2335</v>
      </c>
      <c r="C1301" s="18" t="s">
        <v>1553</v>
      </c>
      <c r="D1301" s="19" t="s">
        <v>1554</v>
      </c>
      <c r="E1301" s="19" t="s">
        <v>1555</v>
      </c>
      <c r="F1301" s="20"/>
      <c r="G1301" s="20"/>
      <c r="H1301" s="20"/>
    </row>
    <row r="1302" spans="1:8" x14ac:dyDescent="0.25">
      <c r="A1302" s="18" t="s">
        <v>1546</v>
      </c>
      <c r="B1302" s="18">
        <v>2328</v>
      </c>
      <c r="C1302" s="18" t="s">
        <v>1550</v>
      </c>
      <c r="D1302" s="19" t="s">
        <v>1551</v>
      </c>
      <c r="E1302" s="19">
        <v>0</v>
      </c>
      <c r="F1302" s="20"/>
      <c r="G1302" s="20"/>
      <c r="H1302" s="20"/>
    </row>
    <row r="1303" spans="1:8" x14ac:dyDescent="0.25">
      <c r="A1303" s="18" t="s">
        <v>1543</v>
      </c>
      <c r="B1303" s="18">
        <v>2347</v>
      </c>
      <c r="C1303" s="18" t="s">
        <v>1545</v>
      </c>
      <c r="D1303" s="19">
        <v>21999992793</v>
      </c>
      <c r="E1303" s="19" t="s">
        <v>1544</v>
      </c>
      <c r="F1303" s="20"/>
      <c r="G1303" s="20"/>
      <c r="H1303" s="20"/>
    </row>
    <row r="1304" spans="1:8" x14ac:dyDescent="0.25">
      <c r="A1304" s="18" t="s">
        <v>1539</v>
      </c>
      <c r="B1304" s="18">
        <v>2348</v>
      </c>
      <c r="C1304" s="18" t="s">
        <v>1540</v>
      </c>
      <c r="D1304" s="19">
        <v>21999617054</v>
      </c>
      <c r="E1304" s="19" t="s">
        <v>1541</v>
      </c>
      <c r="F1304" s="20"/>
      <c r="G1304" s="20"/>
      <c r="H1304" s="20"/>
    </row>
    <row r="1305" spans="1:8" x14ac:dyDescent="0.25">
      <c r="A1305" s="18" t="s">
        <v>1536</v>
      </c>
      <c r="B1305" s="18">
        <v>2301</v>
      </c>
      <c r="C1305" s="18" t="s">
        <v>1537</v>
      </c>
      <c r="D1305" s="19">
        <v>21996073788</v>
      </c>
      <c r="E1305" s="19">
        <v>0</v>
      </c>
      <c r="F1305" s="20"/>
      <c r="G1305" s="20"/>
      <c r="H1305" s="20"/>
    </row>
    <row r="1306" spans="1:8" x14ac:dyDescent="0.25">
      <c r="A1306" s="18">
        <v>0</v>
      </c>
      <c r="B1306" s="18">
        <v>2343</v>
      </c>
      <c r="C1306" s="18">
        <v>0</v>
      </c>
      <c r="D1306" s="19">
        <v>0</v>
      </c>
      <c r="E1306" s="19">
        <v>0</v>
      </c>
      <c r="F1306" s="20"/>
      <c r="G1306" s="20"/>
      <c r="H1306" s="20"/>
    </row>
    <row r="1307" spans="1:8" x14ac:dyDescent="0.25">
      <c r="A1307" s="18" t="s">
        <v>1532</v>
      </c>
      <c r="B1307" s="18">
        <v>2303</v>
      </c>
      <c r="C1307" s="18" t="s">
        <v>1530</v>
      </c>
      <c r="D1307" s="19" t="s">
        <v>1531</v>
      </c>
      <c r="E1307" s="19">
        <v>0</v>
      </c>
      <c r="F1307" s="20"/>
      <c r="G1307" s="20"/>
      <c r="H1307" s="20"/>
    </row>
    <row r="1308" spans="1:8" x14ac:dyDescent="0.25">
      <c r="A1308" s="18" t="s">
        <v>1498</v>
      </c>
      <c r="B1308" s="18">
        <v>2241</v>
      </c>
      <c r="C1308" s="18" t="s">
        <v>837</v>
      </c>
      <c r="D1308" s="19">
        <v>21994973417</v>
      </c>
      <c r="E1308" s="19">
        <v>0</v>
      </c>
      <c r="F1308" s="20"/>
      <c r="G1308" s="20"/>
      <c r="H1308" s="20"/>
    </row>
    <row r="1309" spans="1:8" x14ac:dyDescent="0.25">
      <c r="A1309" s="18" t="s">
        <v>86</v>
      </c>
      <c r="B1309" s="18">
        <v>0</v>
      </c>
      <c r="C1309" s="18">
        <v>0</v>
      </c>
      <c r="D1309" s="19">
        <v>0</v>
      </c>
      <c r="E1309" s="19">
        <v>0</v>
      </c>
      <c r="F1309" s="20"/>
      <c r="G1309" s="20"/>
      <c r="H1309" s="20"/>
    </row>
    <row r="1310" spans="1:8" x14ac:dyDescent="0.25">
      <c r="A1310" s="18" t="s">
        <v>86</v>
      </c>
      <c r="B1310" s="18">
        <v>0</v>
      </c>
      <c r="C1310" s="18">
        <v>0</v>
      </c>
      <c r="D1310" s="19">
        <v>0</v>
      </c>
      <c r="E1310" s="19">
        <v>0</v>
      </c>
      <c r="F1310" s="20"/>
      <c r="G1310" s="20"/>
      <c r="H1310" s="20"/>
    </row>
    <row r="1311" spans="1:8" x14ac:dyDescent="0.25">
      <c r="A1311" s="18" t="s">
        <v>1509</v>
      </c>
      <c r="B1311" s="18">
        <v>2216</v>
      </c>
      <c r="C1311" s="18" t="s">
        <v>1099</v>
      </c>
      <c r="D1311" s="19">
        <v>21984546316</v>
      </c>
      <c r="E1311" s="19">
        <v>0</v>
      </c>
      <c r="F1311" s="20"/>
      <c r="G1311" s="20"/>
      <c r="H1311" s="20"/>
    </row>
    <row r="1312" spans="1:8" x14ac:dyDescent="0.25">
      <c r="A1312" s="18" t="s">
        <v>1507</v>
      </c>
      <c r="B1312" s="18">
        <v>1870</v>
      </c>
      <c r="C1312" s="18" t="s">
        <v>1182</v>
      </c>
      <c r="D1312" s="19" t="s">
        <v>1508</v>
      </c>
      <c r="E1312" s="19">
        <v>0</v>
      </c>
      <c r="F1312" s="20"/>
      <c r="G1312" s="20"/>
      <c r="H1312" s="20"/>
    </row>
    <row r="1313" spans="1:8" x14ac:dyDescent="0.25">
      <c r="A1313" s="18" t="s">
        <v>1500</v>
      </c>
      <c r="B1313" s="18">
        <v>2234</v>
      </c>
      <c r="C1313" s="18" t="s">
        <v>1501</v>
      </c>
      <c r="D1313" s="19">
        <v>21997947448</v>
      </c>
      <c r="E1313" s="19">
        <v>0</v>
      </c>
      <c r="F1313" s="20"/>
      <c r="G1313" s="20"/>
      <c r="H1313" s="20"/>
    </row>
    <row r="1314" spans="1:8" x14ac:dyDescent="0.25">
      <c r="A1314" s="18">
        <v>111000</v>
      </c>
      <c r="B1314" s="18">
        <v>1111</v>
      </c>
      <c r="C1314" s="18" t="s">
        <v>1487</v>
      </c>
      <c r="D1314" s="19" t="s">
        <v>1488</v>
      </c>
      <c r="E1314" s="19" t="s">
        <v>1489</v>
      </c>
      <c r="F1314" s="20"/>
      <c r="G1314" s="20"/>
      <c r="H1314" s="20"/>
    </row>
    <row r="1315" spans="1:8" x14ac:dyDescent="0.25">
      <c r="A1315" s="18">
        <v>111</v>
      </c>
      <c r="B1315" s="18">
        <v>1111</v>
      </c>
      <c r="C1315" s="18" t="s">
        <v>1485</v>
      </c>
      <c r="D1315" s="19" t="s">
        <v>1484</v>
      </c>
      <c r="E1315" s="19" t="s">
        <v>1486</v>
      </c>
      <c r="F1315" s="20"/>
      <c r="G1315" s="20"/>
      <c r="H1315" s="20"/>
    </row>
    <row r="1316" spans="1:8" x14ac:dyDescent="0.25">
      <c r="A1316" s="18">
        <v>111</v>
      </c>
      <c r="B1316" s="18">
        <v>1111</v>
      </c>
      <c r="C1316" s="18" t="s">
        <v>1485</v>
      </c>
      <c r="D1316" s="19" t="s">
        <v>1484</v>
      </c>
      <c r="E1316" s="19" t="s">
        <v>1486</v>
      </c>
      <c r="F1316" s="20"/>
      <c r="G1316" s="20"/>
      <c r="H1316" s="20"/>
    </row>
    <row r="1317" spans="1:8" x14ac:dyDescent="0.25">
      <c r="A1317" s="11">
        <v>111</v>
      </c>
      <c r="B1317" s="14">
        <v>1111</v>
      </c>
      <c r="C1317" s="23" t="s">
        <v>1485</v>
      </c>
      <c r="D1317" s="23" t="s">
        <v>1484</v>
      </c>
      <c r="E1317" s="23" t="s">
        <v>1486</v>
      </c>
      <c r="F1317" s="24"/>
      <c r="G1317" s="24"/>
      <c r="H1317" s="24"/>
    </row>
    <row r="1318" spans="1:8" x14ac:dyDescent="0.25">
      <c r="B1318" s="14">
        <v>1056</v>
      </c>
      <c r="C1318" s="23" t="s">
        <v>215</v>
      </c>
      <c r="D1318" s="23" t="s">
        <v>216</v>
      </c>
      <c r="E1318" s="23"/>
      <c r="F1318" s="23"/>
      <c r="G1318" s="23"/>
      <c r="H1318" s="23"/>
    </row>
    <row r="1319" spans="1:8" x14ac:dyDescent="0.25">
      <c r="B1319" s="14">
        <v>1773</v>
      </c>
      <c r="C1319" s="23" t="s">
        <v>217</v>
      </c>
      <c r="D1319" s="23" t="s">
        <v>218</v>
      </c>
      <c r="E1319" s="23"/>
      <c r="F1319" s="23"/>
      <c r="G1319" s="23"/>
      <c r="H1319" s="23"/>
    </row>
    <row r="1320" spans="1:8" x14ac:dyDescent="0.25">
      <c r="B1320" s="14">
        <v>1279</v>
      </c>
      <c r="C1320" s="23" t="s">
        <v>219</v>
      </c>
      <c r="D1320" s="23" t="s">
        <v>220</v>
      </c>
      <c r="E1320" s="23" t="s">
        <v>221</v>
      </c>
      <c r="F1320" s="23"/>
      <c r="G1320" s="23"/>
      <c r="H1320" s="23"/>
    </row>
    <row r="1321" spans="1:8" x14ac:dyDescent="0.25">
      <c r="B1321" s="14">
        <v>878</v>
      </c>
      <c r="C1321" s="23" t="s">
        <v>222</v>
      </c>
      <c r="D1321" s="23" t="s">
        <v>223</v>
      </c>
      <c r="E1321" s="23"/>
      <c r="F1321" s="23"/>
      <c r="G1321" s="23"/>
      <c r="H1321" s="23"/>
    </row>
    <row r="1322" spans="1:8" x14ac:dyDescent="0.25">
      <c r="B1322" s="14">
        <v>2004</v>
      </c>
      <c r="C1322" s="23" t="s">
        <v>224</v>
      </c>
      <c r="D1322" s="23" t="s">
        <v>225</v>
      </c>
      <c r="E1322" s="23"/>
      <c r="F1322" s="23"/>
      <c r="G1322" s="23"/>
      <c r="H1322" s="23"/>
    </row>
    <row r="1323" spans="1:8" x14ac:dyDescent="0.25">
      <c r="B1323" s="14">
        <v>1346</v>
      </c>
      <c r="C1323" s="23" t="s">
        <v>226</v>
      </c>
      <c r="D1323" s="23" t="s">
        <v>227</v>
      </c>
      <c r="E1323" s="23" t="s">
        <v>228</v>
      </c>
      <c r="F1323" s="11"/>
      <c r="G1323" s="23"/>
      <c r="H1323" s="23"/>
    </row>
    <row r="1324" spans="1:8" x14ac:dyDescent="0.25">
      <c r="B1324" s="14">
        <v>1024</v>
      </c>
      <c r="C1324" s="23" t="s">
        <v>229</v>
      </c>
      <c r="D1324" s="23" t="s">
        <v>230</v>
      </c>
      <c r="E1324" s="23" t="s">
        <v>231</v>
      </c>
      <c r="F1324" s="23"/>
      <c r="G1324" s="23"/>
      <c r="H1324" s="23"/>
    </row>
    <row r="1325" spans="1:8" x14ac:dyDescent="0.25">
      <c r="B1325" s="14">
        <v>1824</v>
      </c>
      <c r="C1325" s="23" t="s">
        <v>232</v>
      </c>
      <c r="D1325" s="23" t="s">
        <v>233</v>
      </c>
      <c r="E1325" s="23"/>
      <c r="F1325" s="23"/>
      <c r="G1325" s="23"/>
      <c r="H1325" s="23"/>
    </row>
    <row r="1326" spans="1:8" x14ac:dyDescent="0.25">
      <c r="B1326" s="14">
        <v>1066</v>
      </c>
      <c r="C1326" s="23" t="s">
        <v>234</v>
      </c>
      <c r="D1326" s="23" t="s">
        <v>235</v>
      </c>
      <c r="E1326" s="23" t="s">
        <v>236</v>
      </c>
      <c r="F1326" s="23"/>
      <c r="G1326" s="23"/>
      <c r="H1326" s="23"/>
    </row>
    <row r="1327" spans="1:8" x14ac:dyDescent="0.25">
      <c r="B1327" s="14">
        <v>1119</v>
      </c>
      <c r="C1327" s="23" t="s">
        <v>237</v>
      </c>
      <c r="D1327" s="23" t="s">
        <v>238</v>
      </c>
      <c r="E1327" s="23" t="s">
        <v>239</v>
      </c>
      <c r="F1327" s="23"/>
      <c r="G1327" s="23"/>
      <c r="H1327" s="23"/>
    </row>
    <row r="1328" spans="1:8" x14ac:dyDescent="0.25">
      <c r="B1328" s="14">
        <v>1508</v>
      </c>
      <c r="C1328" s="23" t="s">
        <v>240</v>
      </c>
      <c r="D1328" s="23" t="s">
        <v>241</v>
      </c>
      <c r="E1328" s="23" t="s">
        <v>242</v>
      </c>
      <c r="F1328" s="11"/>
      <c r="G1328" s="23"/>
      <c r="H1328" s="23"/>
    </row>
    <row r="1329" spans="2:8" x14ac:dyDescent="0.25">
      <c r="B1329" s="14">
        <v>2137</v>
      </c>
      <c r="C1329" s="23" t="s">
        <v>243</v>
      </c>
      <c r="D1329" s="23" t="s">
        <v>244</v>
      </c>
      <c r="E1329" s="23" t="s">
        <v>245</v>
      </c>
      <c r="F1329" s="23" t="s">
        <v>246</v>
      </c>
      <c r="G1329" s="23" t="s">
        <v>247</v>
      </c>
      <c r="H1329" s="23"/>
    </row>
    <row r="1330" spans="2:8" x14ac:dyDescent="0.25">
      <c r="B1330" s="14">
        <v>2104</v>
      </c>
      <c r="C1330" s="23" t="s">
        <v>248</v>
      </c>
      <c r="D1330" s="23" t="s">
        <v>249</v>
      </c>
      <c r="E1330" s="23" t="s">
        <v>250</v>
      </c>
      <c r="F1330" s="23"/>
      <c r="G1330" s="23"/>
      <c r="H1330" s="23"/>
    </row>
    <row r="1331" spans="2:8" x14ac:dyDescent="0.25">
      <c r="B1331" s="14">
        <v>2043</v>
      </c>
      <c r="C1331" s="23" t="s">
        <v>251</v>
      </c>
      <c r="D1331" s="23" t="s">
        <v>252</v>
      </c>
      <c r="E1331" s="23"/>
      <c r="F1331" s="23"/>
      <c r="G1331" s="23"/>
      <c r="H1331" s="23"/>
    </row>
    <row r="1332" spans="2:8" x14ac:dyDescent="0.25">
      <c r="B1332" s="14">
        <v>832</v>
      </c>
      <c r="C1332" s="23" t="s">
        <v>253</v>
      </c>
      <c r="D1332" s="23" t="s">
        <v>254</v>
      </c>
      <c r="E1332" s="23" t="s">
        <v>255</v>
      </c>
      <c r="F1332" s="11"/>
      <c r="G1332" s="23"/>
      <c r="H1332" s="23"/>
    </row>
    <row r="1333" spans="2:8" x14ac:dyDescent="0.25">
      <c r="B1333" s="14">
        <v>2015</v>
      </c>
      <c r="C1333" s="23" t="s">
        <v>256</v>
      </c>
      <c r="D1333" s="23" t="s">
        <v>257</v>
      </c>
      <c r="E1333" s="23" t="s">
        <v>258</v>
      </c>
      <c r="F1333" s="23"/>
      <c r="G1333" s="23"/>
      <c r="H1333" s="23"/>
    </row>
    <row r="1334" spans="2:8" x14ac:dyDescent="0.25">
      <c r="B1334" s="14">
        <v>793</v>
      </c>
      <c r="C1334" s="23" t="s">
        <v>259</v>
      </c>
      <c r="D1334" s="23" t="s">
        <v>260</v>
      </c>
      <c r="E1334" s="23" t="s">
        <v>261</v>
      </c>
      <c r="F1334" s="11"/>
      <c r="G1334" s="23"/>
      <c r="H1334" s="23"/>
    </row>
    <row r="1335" spans="2:8" x14ac:dyDescent="0.25">
      <c r="B1335" s="14">
        <v>1936</v>
      </c>
      <c r="C1335" s="23" t="s">
        <v>262</v>
      </c>
      <c r="D1335" s="23" t="s">
        <v>263</v>
      </c>
      <c r="E1335" s="23" t="s">
        <v>264</v>
      </c>
      <c r="F1335" s="23"/>
      <c r="G1335" s="23"/>
      <c r="H1335" s="23"/>
    </row>
    <row r="1336" spans="2:8" x14ac:dyDescent="0.25">
      <c r="B1336" s="14">
        <v>991</v>
      </c>
      <c r="C1336" s="23" t="s">
        <v>265</v>
      </c>
      <c r="D1336" s="23" t="s">
        <v>266</v>
      </c>
      <c r="E1336" s="23" t="s">
        <v>267</v>
      </c>
      <c r="F1336" s="23"/>
      <c r="G1336" s="23"/>
      <c r="H1336" s="23"/>
    </row>
    <row r="1337" spans="2:8" x14ac:dyDescent="0.25">
      <c r="B1337" s="14">
        <v>1044</v>
      </c>
      <c r="C1337" s="23" t="s">
        <v>268</v>
      </c>
      <c r="D1337" s="23" t="s">
        <v>269</v>
      </c>
      <c r="E1337" s="23" t="s">
        <v>270</v>
      </c>
      <c r="F1337" s="23"/>
      <c r="G1337" s="23"/>
      <c r="H1337" s="23"/>
    </row>
    <row r="1338" spans="2:8" x14ac:dyDescent="0.25">
      <c r="B1338" s="14">
        <v>1561</v>
      </c>
      <c r="C1338" s="23" t="s">
        <v>271</v>
      </c>
      <c r="D1338" s="23" t="s">
        <v>272</v>
      </c>
      <c r="E1338" s="23"/>
      <c r="F1338" s="23"/>
      <c r="G1338" s="23"/>
      <c r="H1338" s="23"/>
    </row>
    <row r="1339" spans="2:8" x14ac:dyDescent="0.25">
      <c r="B1339" s="14">
        <v>1269</v>
      </c>
      <c r="C1339" s="23" t="s">
        <v>273</v>
      </c>
      <c r="D1339" s="23" t="s">
        <v>274</v>
      </c>
      <c r="E1339" s="23" t="s">
        <v>275</v>
      </c>
      <c r="F1339" s="23"/>
      <c r="G1339" s="23"/>
      <c r="H1339" s="23"/>
    </row>
    <row r="1340" spans="2:8" x14ac:dyDescent="0.25">
      <c r="B1340" s="14">
        <v>1267</v>
      </c>
      <c r="C1340" s="23" t="s">
        <v>276</v>
      </c>
      <c r="D1340" s="23" t="s">
        <v>277</v>
      </c>
      <c r="E1340" s="23"/>
      <c r="F1340" s="23"/>
      <c r="G1340" s="23"/>
      <c r="H1340" s="23"/>
    </row>
    <row r="1341" spans="2:8" x14ac:dyDescent="0.25">
      <c r="B1341" s="14">
        <v>918</v>
      </c>
      <c r="C1341" s="23" t="s">
        <v>278</v>
      </c>
      <c r="D1341" s="23" t="s">
        <v>279</v>
      </c>
      <c r="E1341" s="23"/>
      <c r="F1341" s="23"/>
      <c r="G1341" s="23"/>
      <c r="H1341" s="23"/>
    </row>
    <row r="1342" spans="2:8" x14ac:dyDescent="0.25">
      <c r="B1342" s="14">
        <v>1792</v>
      </c>
      <c r="C1342" s="23" t="s">
        <v>280</v>
      </c>
      <c r="D1342" s="23" t="s">
        <v>281</v>
      </c>
      <c r="E1342" s="23"/>
      <c r="F1342" s="23"/>
      <c r="G1342" s="23"/>
      <c r="H1342" s="23"/>
    </row>
    <row r="1343" spans="2:8" x14ac:dyDescent="0.25">
      <c r="B1343" s="14">
        <v>1477</v>
      </c>
      <c r="C1343" s="23" t="s">
        <v>282</v>
      </c>
      <c r="D1343" s="23" t="s">
        <v>283</v>
      </c>
      <c r="E1343" s="23" t="s">
        <v>284</v>
      </c>
      <c r="F1343" s="23"/>
      <c r="G1343" s="23"/>
      <c r="H1343" s="23"/>
    </row>
    <row r="1344" spans="2:8" x14ac:dyDescent="0.25">
      <c r="B1344" s="14">
        <v>1463</v>
      </c>
      <c r="C1344" s="23" t="s">
        <v>285</v>
      </c>
      <c r="D1344" s="23" t="s">
        <v>286</v>
      </c>
      <c r="E1344" s="23"/>
      <c r="F1344" s="23"/>
      <c r="G1344" s="23"/>
      <c r="H1344" s="23"/>
    </row>
    <row r="1345" spans="2:8" x14ac:dyDescent="0.25">
      <c r="B1345" s="14">
        <v>1357</v>
      </c>
      <c r="C1345" s="23" t="s">
        <v>287</v>
      </c>
      <c r="D1345" s="23" t="s">
        <v>288</v>
      </c>
      <c r="E1345" s="23"/>
      <c r="F1345" s="23"/>
      <c r="G1345" s="23"/>
      <c r="H1345" s="23"/>
    </row>
    <row r="1346" spans="2:8" x14ac:dyDescent="0.25">
      <c r="B1346" s="14">
        <v>106</v>
      </c>
      <c r="C1346" s="23" t="s">
        <v>289</v>
      </c>
      <c r="D1346" s="23" t="s">
        <v>290</v>
      </c>
      <c r="E1346" s="23" t="s">
        <v>291</v>
      </c>
      <c r="F1346" s="11"/>
      <c r="G1346" s="23" t="s">
        <v>292</v>
      </c>
      <c r="H1346" s="11"/>
    </row>
    <row r="1347" spans="2:8" x14ac:dyDescent="0.25">
      <c r="B1347" s="14">
        <v>1359</v>
      </c>
      <c r="C1347" s="23" t="s">
        <v>293</v>
      </c>
      <c r="D1347" s="23" t="s">
        <v>294</v>
      </c>
      <c r="E1347" s="23"/>
      <c r="F1347" s="23"/>
      <c r="G1347" s="23"/>
      <c r="H1347" s="23"/>
    </row>
    <row r="1348" spans="2:8" x14ac:dyDescent="0.25">
      <c r="B1348" s="14">
        <v>1278</v>
      </c>
      <c r="C1348" s="23" t="s">
        <v>295</v>
      </c>
      <c r="D1348" s="23" t="s">
        <v>296</v>
      </c>
      <c r="E1348" s="23" t="s">
        <v>297</v>
      </c>
      <c r="F1348" s="23"/>
      <c r="G1348" s="23"/>
      <c r="H1348" s="23"/>
    </row>
    <row r="1349" spans="2:8" x14ac:dyDescent="0.25">
      <c r="B1349" s="14">
        <v>1430</v>
      </c>
      <c r="C1349" s="23" t="s">
        <v>298</v>
      </c>
      <c r="D1349" s="23" t="s">
        <v>299</v>
      </c>
      <c r="E1349" s="23" t="s">
        <v>300</v>
      </c>
      <c r="F1349" s="11"/>
      <c r="G1349" s="23"/>
      <c r="H1349" s="23"/>
    </row>
    <row r="1350" spans="2:8" x14ac:dyDescent="0.25">
      <c r="B1350" s="14">
        <v>1045</v>
      </c>
      <c r="C1350" s="23" t="s">
        <v>301</v>
      </c>
      <c r="D1350" s="23" t="s">
        <v>302</v>
      </c>
      <c r="E1350" s="23"/>
      <c r="F1350" s="23"/>
      <c r="G1350" s="23"/>
      <c r="H1350" s="23"/>
    </row>
    <row r="1351" spans="2:8" x14ac:dyDescent="0.25">
      <c r="B1351" s="14">
        <v>1223</v>
      </c>
      <c r="C1351" s="23" t="s">
        <v>303</v>
      </c>
      <c r="D1351" s="23" t="s">
        <v>304</v>
      </c>
      <c r="E1351" s="23" t="s">
        <v>305</v>
      </c>
      <c r="F1351" s="23"/>
      <c r="G1351" s="23"/>
      <c r="H1351" s="23"/>
    </row>
    <row r="1352" spans="2:8" x14ac:dyDescent="0.25">
      <c r="B1352" s="14">
        <v>143</v>
      </c>
      <c r="C1352" s="23" t="s">
        <v>306</v>
      </c>
      <c r="D1352" s="23" t="s">
        <v>307</v>
      </c>
      <c r="E1352" s="23"/>
      <c r="F1352" s="23"/>
      <c r="G1352" s="23"/>
      <c r="H1352" s="23"/>
    </row>
    <row r="1353" spans="2:8" x14ac:dyDescent="0.25">
      <c r="B1353" s="14">
        <v>218</v>
      </c>
      <c r="C1353" s="23" t="s">
        <v>308</v>
      </c>
      <c r="D1353" s="23" t="s">
        <v>309</v>
      </c>
      <c r="E1353" s="23" t="s">
        <v>310</v>
      </c>
      <c r="F1353" s="11"/>
      <c r="G1353" s="23"/>
      <c r="H1353" s="23"/>
    </row>
    <row r="1354" spans="2:8" x14ac:dyDescent="0.25">
      <c r="B1354" s="14">
        <v>102</v>
      </c>
      <c r="C1354" s="23" t="s">
        <v>311</v>
      </c>
      <c r="D1354" s="23" t="s">
        <v>312</v>
      </c>
      <c r="E1354" s="23" t="s">
        <v>313</v>
      </c>
      <c r="F1354" s="23"/>
      <c r="G1354" s="23"/>
      <c r="H1354" s="23"/>
    </row>
    <row r="1355" spans="2:8" x14ac:dyDescent="0.25">
      <c r="B1355" s="14">
        <v>104</v>
      </c>
      <c r="C1355" s="23" t="s">
        <v>314</v>
      </c>
      <c r="D1355" s="23" t="s">
        <v>315</v>
      </c>
      <c r="E1355" s="23" t="s">
        <v>316</v>
      </c>
      <c r="F1355" s="11"/>
      <c r="G1355" s="23"/>
      <c r="H1355" s="23"/>
    </row>
    <row r="1356" spans="2:8" x14ac:dyDescent="0.25">
      <c r="B1356" s="14">
        <v>1333</v>
      </c>
      <c r="C1356" s="23" t="s">
        <v>317</v>
      </c>
      <c r="D1356" s="23" t="s">
        <v>318</v>
      </c>
      <c r="E1356" s="23" t="s">
        <v>319</v>
      </c>
      <c r="F1356" s="23"/>
      <c r="G1356" s="23"/>
      <c r="H1356" s="23"/>
    </row>
    <row r="1357" spans="2:8" x14ac:dyDescent="0.25">
      <c r="B1357" s="14">
        <v>223</v>
      </c>
      <c r="C1357" s="23" t="s">
        <v>131</v>
      </c>
      <c r="D1357" s="23" t="s">
        <v>320</v>
      </c>
      <c r="E1357" s="23"/>
      <c r="F1357" s="23"/>
      <c r="G1357" s="23"/>
      <c r="H1357" s="23"/>
    </row>
    <row r="1358" spans="2:8" x14ac:dyDescent="0.25">
      <c r="B1358" s="14">
        <v>2</v>
      </c>
      <c r="C1358" s="23" t="s">
        <v>321</v>
      </c>
      <c r="D1358" s="23" t="s">
        <v>322</v>
      </c>
      <c r="E1358" s="23" t="s">
        <v>323</v>
      </c>
      <c r="F1358" s="11"/>
      <c r="G1358" s="23"/>
      <c r="H1358" s="23"/>
    </row>
    <row r="1359" spans="2:8" x14ac:dyDescent="0.25">
      <c r="B1359" s="14">
        <v>3</v>
      </c>
      <c r="C1359" s="23" t="s">
        <v>324</v>
      </c>
      <c r="D1359" s="23" t="s">
        <v>325</v>
      </c>
      <c r="E1359" s="23" t="s">
        <v>326</v>
      </c>
      <c r="F1359" s="23"/>
      <c r="G1359" s="23"/>
      <c r="H1359" s="23"/>
    </row>
    <row r="1360" spans="2:8" x14ac:dyDescent="0.25">
      <c r="B1360" s="14">
        <v>217</v>
      </c>
      <c r="C1360" s="23" t="s">
        <v>327</v>
      </c>
      <c r="D1360" s="23" t="s">
        <v>328</v>
      </c>
      <c r="E1360" s="23" t="s">
        <v>329</v>
      </c>
      <c r="F1360" s="23"/>
      <c r="G1360" s="23"/>
      <c r="H1360" s="23"/>
    </row>
    <row r="1361" spans="2:8" x14ac:dyDescent="0.25">
      <c r="B1361" s="14">
        <v>197</v>
      </c>
      <c r="C1361" s="23" t="s">
        <v>330</v>
      </c>
      <c r="D1361" s="23" t="s">
        <v>331</v>
      </c>
      <c r="E1361" s="23" t="s">
        <v>332</v>
      </c>
      <c r="F1361" s="11"/>
      <c r="G1361" s="23"/>
      <c r="H1361" s="23"/>
    </row>
    <row r="1362" spans="2:8" x14ac:dyDescent="0.25">
      <c r="B1362" s="14">
        <v>116</v>
      </c>
      <c r="C1362" s="23" t="s">
        <v>333</v>
      </c>
      <c r="D1362" s="23" t="s">
        <v>334</v>
      </c>
      <c r="E1362" s="23"/>
      <c r="F1362" s="23"/>
      <c r="G1362" s="23"/>
      <c r="H1362" s="23"/>
    </row>
    <row r="1363" spans="2:8" x14ac:dyDescent="0.25">
      <c r="B1363" s="14">
        <v>178</v>
      </c>
      <c r="C1363" s="23" t="s">
        <v>335</v>
      </c>
      <c r="D1363" s="23" t="s">
        <v>336</v>
      </c>
      <c r="E1363" s="23" t="s">
        <v>337</v>
      </c>
      <c r="F1363" s="23"/>
      <c r="G1363" s="23"/>
      <c r="H1363" s="23"/>
    </row>
    <row r="1364" spans="2:8" x14ac:dyDescent="0.25">
      <c r="B1364" s="14">
        <v>105</v>
      </c>
      <c r="C1364" s="23" t="s">
        <v>338</v>
      </c>
      <c r="D1364" s="23" t="s">
        <v>339</v>
      </c>
      <c r="E1364" s="23" t="s">
        <v>340</v>
      </c>
      <c r="F1364" s="23"/>
      <c r="G1364" s="23"/>
      <c r="H1364" s="23"/>
    </row>
    <row r="1365" spans="2:8" x14ac:dyDescent="0.25">
      <c r="B1365" s="14">
        <v>134</v>
      </c>
      <c r="C1365" s="23" t="s">
        <v>341</v>
      </c>
      <c r="D1365" s="23" t="s">
        <v>342</v>
      </c>
      <c r="E1365" s="23" t="s">
        <v>343</v>
      </c>
      <c r="F1365" s="23"/>
      <c r="G1365" s="23"/>
      <c r="H1365" s="23"/>
    </row>
    <row r="1366" spans="2:8" x14ac:dyDescent="0.25">
      <c r="B1366" s="14">
        <v>133</v>
      </c>
      <c r="C1366" s="23" t="s">
        <v>344</v>
      </c>
      <c r="D1366" s="23" t="s">
        <v>345</v>
      </c>
      <c r="E1366" s="23" t="s">
        <v>346</v>
      </c>
      <c r="F1366" s="23"/>
      <c r="G1366" s="23"/>
      <c r="H1366" s="23"/>
    </row>
    <row r="1367" spans="2:8" x14ac:dyDescent="0.25">
      <c r="B1367" s="14">
        <v>101</v>
      </c>
      <c r="C1367" s="23" t="s">
        <v>347</v>
      </c>
      <c r="D1367" s="23" t="s">
        <v>348</v>
      </c>
      <c r="E1367" s="23" t="s">
        <v>349</v>
      </c>
      <c r="F1367" s="23"/>
      <c r="G1367" s="23"/>
      <c r="H1367" s="23"/>
    </row>
    <row r="1368" spans="2:8" x14ac:dyDescent="0.25">
      <c r="B1368" s="14">
        <v>99</v>
      </c>
      <c r="C1368" s="23" t="s">
        <v>350</v>
      </c>
      <c r="D1368" s="23" t="s">
        <v>351</v>
      </c>
      <c r="E1368" s="23" t="s">
        <v>352</v>
      </c>
      <c r="F1368" s="23"/>
      <c r="G1368" s="23"/>
      <c r="H1368" s="23"/>
    </row>
    <row r="1369" spans="2:8" x14ac:dyDescent="0.25">
      <c r="B1369" s="14">
        <v>97</v>
      </c>
      <c r="C1369" s="23" t="s">
        <v>353</v>
      </c>
      <c r="D1369" s="23" t="s">
        <v>354</v>
      </c>
      <c r="E1369" s="23"/>
      <c r="F1369" s="23"/>
      <c r="G1369" s="23"/>
      <c r="H1369" s="23"/>
    </row>
    <row r="1370" spans="2:8" x14ac:dyDescent="0.25">
      <c r="B1370" s="14">
        <v>96</v>
      </c>
      <c r="C1370" s="23" t="s">
        <v>355</v>
      </c>
      <c r="D1370" s="23" t="s">
        <v>356</v>
      </c>
      <c r="E1370" s="23" t="s">
        <v>357</v>
      </c>
      <c r="F1370" s="23"/>
      <c r="G1370" s="23"/>
      <c r="H1370" s="23"/>
    </row>
    <row r="1371" spans="2:8" x14ac:dyDescent="0.25">
      <c r="B1371" s="14">
        <v>94</v>
      </c>
      <c r="C1371" s="23" t="s">
        <v>358</v>
      </c>
      <c r="D1371" s="23" t="s">
        <v>359</v>
      </c>
      <c r="E1371" s="23"/>
      <c r="F1371" s="23"/>
      <c r="G1371" s="23"/>
      <c r="H1371" s="23"/>
    </row>
    <row r="1372" spans="2:8" x14ac:dyDescent="0.25">
      <c r="B1372" s="14">
        <v>25</v>
      </c>
      <c r="C1372" s="23" t="s">
        <v>360</v>
      </c>
      <c r="D1372" s="23" t="s">
        <v>361</v>
      </c>
      <c r="E1372" s="23" t="s">
        <v>362</v>
      </c>
      <c r="F1372" s="23"/>
      <c r="G1372" s="23"/>
      <c r="H1372" s="23"/>
    </row>
    <row r="1373" spans="2:8" x14ac:dyDescent="0.25">
      <c r="B1373" s="14">
        <v>9</v>
      </c>
      <c r="C1373" s="23" t="s">
        <v>363</v>
      </c>
      <c r="D1373" s="23" t="s">
        <v>364</v>
      </c>
      <c r="E1373" s="23" t="s">
        <v>365</v>
      </c>
      <c r="F1373" s="23"/>
      <c r="G1373" s="23"/>
      <c r="H1373" s="23"/>
    </row>
    <row r="1374" spans="2:8" x14ac:dyDescent="0.25">
      <c r="B1374" s="14">
        <v>8</v>
      </c>
      <c r="C1374" s="23" t="s">
        <v>202</v>
      </c>
      <c r="D1374" s="23" t="s">
        <v>366</v>
      </c>
      <c r="E1374" s="23" t="s">
        <v>367</v>
      </c>
      <c r="F1374" s="23"/>
      <c r="G1374" s="23"/>
      <c r="H1374" s="23"/>
    </row>
    <row r="1375" spans="2:8" x14ac:dyDescent="0.25">
      <c r="B1375" s="14">
        <v>7</v>
      </c>
      <c r="C1375" s="23" t="s">
        <v>368</v>
      </c>
      <c r="D1375" s="23" t="s">
        <v>369</v>
      </c>
      <c r="E1375" s="23" t="s">
        <v>370</v>
      </c>
      <c r="F1375" s="23"/>
      <c r="G1375" s="23"/>
      <c r="H1375" s="23"/>
    </row>
    <row r="1376" spans="2:8" x14ac:dyDescent="0.25">
      <c r="B1376" s="14">
        <v>4</v>
      </c>
      <c r="C1376" s="23" t="s">
        <v>371</v>
      </c>
      <c r="D1376" s="23" t="s">
        <v>372</v>
      </c>
      <c r="E1376" s="23" t="s">
        <v>373</v>
      </c>
      <c r="F1376" s="23"/>
      <c r="G1376" s="23"/>
      <c r="H1376" s="23"/>
    </row>
    <row r="1377" spans="2:8" x14ac:dyDescent="0.25">
      <c r="B1377" s="14">
        <v>114</v>
      </c>
      <c r="C1377" s="23" t="s">
        <v>374</v>
      </c>
      <c r="D1377" s="23" t="s">
        <v>375</v>
      </c>
      <c r="E1377" s="23" t="s">
        <v>376</v>
      </c>
      <c r="F1377" s="23"/>
      <c r="G1377" s="23"/>
      <c r="H1377" s="23"/>
    </row>
    <row r="1378" spans="2:8" x14ac:dyDescent="0.25">
      <c r="B1378" s="14">
        <v>185</v>
      </c>
      <c r="C1378" s="23" t="s">
        <v>377</v>
      </c>
      <c r="D1378" s="23" t="s">
        <v>378</v>
      </c>
      <c r="E1378" s="23"/>
      <c r="F1378" s="23"/>
      <c r="G1378" s="23"/>
      <c r="H1378" s="23"/>
    </row>
    <row r="1379" spans="2:8" x14ac:dyDescent="0.25">
      <c r="B1379" s="14">
        <v>182</v>
      </c>
      <c r="C1379" s="23" t="s">
        <v>379</v>
      </c>
      <c r="D1379" s="23" t="s">
        <v>380</v>
      </c>
      <c r="E1379" s="23"/>
      <c r="F1379" s="23"/>
      <c r="G1379" s="23"/>
      <c r="H1379" s="23"/>
    </row>
    <row r="1380" spans="2:8" x14ac:dyDescent="0.25">
      <c r="B1380" s="14">
        <v>171</v>
      </c>
      <c r="C1380" s="23" t="s">
        <v>381</v>
      </c>
      <c r="D1380" s="23" t="s">
        <v>382</v>
      </c>
      <c r="E1380" s="23" t="s">
        <v>383</v>
      </c>
      <c r="F1380" s="23"/>
      <c r="G1380" s="23"/>
      <c r="H1380" s="23"/>
    </row>
    <row r="1381" spans="2:8" x14ac:dyDescent="0.25">
      <c r="B1381" s="14">
        <v>161</v>
      </c>
      <c r="C1381" s="23" t="s">
        <v>384</v>
      </c>
      <c r="D1381" s="23" t="s">
        <v>385</v>
      </c>
      <c r="E1381" s="23"/>
      <c r="F1381" s="23"/>
      <c r="G1381" s="23"/>
      <c r="H1381" s="23"/>
    </row>
    <row r="1382" spans="2:8" x14ac:dyDescent="0.25">
      <c r="B1382" s="14">
        <v>160</v>
      </c>
      <c r="C1382" s="23" t="s">
        <v>386</v>
      </c>
      <c r="D1382" s="23" t="s">
        <v>387</v>
      </c>
      <c r="E1382" s="23" t="s">
        <v>388</v>
      </c>
      <c r="F1382" s="23"/>
      <c r="G1382" s="23"/>
      <c r="H1382" s="23"/>
    </row>
    <row r="1383" spans="2:8" x14ac:dyDescent="0.25">
      <c r="B1383" s="14">
        <v>159</v>
      </c>
      <c r="C1383" s="23" t="s">
        <v>389</v>
      </c>
      <c r="D1383" s="23" t="s">
        <v>390</v>
      </c>
      <c r="E1383" s="23"/>
      <c r="F1383" s="23"/>
      <c r="G1383" s="23"/>
      <c r="H1383" s="23"/>
    </row>
    <row r="1384" spans="2:8" x14ac:dyDescent="0.25">
      <c r="B1384" s="14">
        <v>119</v>
      </c>
      <c r="C1384" s="23" t="s">
        <v>391</v>
      </c>
      <c r="D1384" s="23" t="s">
        <v>378</v>
      </c>
      <c r="E1384" s="23"/>
      <c r="F1384" s="23"/>
      <c r="G1384" s="23"/>
      <c r="H1384" s="23"/>
    </row>
    <row r="1385" spans="2:8" x14ac:dyDescent="0.25">
      <c r="B1385" s="14">
        <v>103</v>
      </c>
      <c r="C1385" s="23" t="s">
        <v>392</v>
      </c>
      <c r="D1385" s="23" t="s">
        <v>378</v>
      </c>
      <c r="E1385" s="23" t="s">
        <v>393</v>
      </c>
      <c r="F1385" s="23"/>
      <c r="G1385" s="23"/>
      <c r="H1385" s="23"/>
    </row>
    <row r="1386" spans="2:8" x14ac:dyDescent="0.25">
      <c r="B1386" s="14">
        <v>57</v>
      </c>
      <c r="C1386" s="23" t="s">
        <v>394</v>
      </c>
      <c r="D1386" s="23" t="s">
        <v>395</v>
      </c>
      <c r="E1386" s="23" t="s">
        <v>396</v>
      </c>
      <c r="F1386" s="23"/>
      <c r="G1386" s="23"/>
      <c r="H1386" s="23"/>
    </row>
    <row r="1387" spans="2:8" x14ac:dyDescent="0.25">
      <c r="B1387" s="14">
        <v>53</v>
      </c>
      <c r="C1387" s="23" t="s">
        <v>397</v>
      </c>
      <c r="D1387" s="23" t="s">
        <v>398</v>
      </c>
      <c r="E1387" s="23" t="s">
        <v>399</v>
      </c>
      <c r="F1387" s="23"/>
      <c r="G1387" s="23"/>
      <c r="H1387" s="23"/>
    </row>
    <row r="1388" spans="2:8" x14ac:dyDescent="0.25">
      <c r="B1388" s="14">
        <v>49</v>
      </c>
      <c r="C1388" s="23" t="s">
        <v>400</v>
      </c>
      <c r="D1388" s="23" t="s">
        <v>401</v>
      </c>
      <c r="E1388" s="23" t="s">
        <v>402</v>
      </c>
      <c r="F1388" s="23"/>
      <c r="G1388" s="23"/>
      <c r="H1388" s="23"/>
    </row>
    <row r="1389" spans="2:8" x14ac:dyDescent="0.25">
      <c r="B1389" s="14">
        <v>36</v>
      </c>
      <c r="C1389" s="23" t="s">
        <v>403</v>
      </c>
      <c r="D1389" s="23" t="s">
        <v>404</v>
      </c>
      <c r="E1389" s="23" t="s">
        <v>405</v>
      </c>
      <c r="F1389" s="11"/>
      <c r="G1389" s="23"/>
      <c r="H1389" s="23"/>
    </row>
    <row r="1390" spans="2:8" x14ac:dyDescent="0.25">
      <c r="B1390" s="14">
        <v>32</v>
      </c>
      <c r="C1390" s="23" t="s">
        <v>406</v>
      </c>
      <c r="D1390" s="23" t="s">
        <v>407</v>
      </c>
      <c r="E1390" s="23"/>
      <c r="F1390" s="23"/>
      <c r="G1390" s="23"/>
      <c r="H1390" s="23"/>
    </row>
    <row r="1391" spans="2:8" x14ac:dyDescent="0.25">
      <c r="B1391" s="14">
        <v>28</v>
      </c>
      <c r="C1391" s="23" t="s">
        <v>408</v>
      </c>
      <c r="D1391" s="23" t="s">
        <v>409</v>
      </c>
      <c r="E1391" s="23" t="s">
        <v>410</v>
      </c>
      <c r="F1391" s="23"/>
      <c r="G1391" s="23"/>
      <c r="H1391" s="23"/>
    </row>
    <row r="1392" spans="2:8" x14ac:dyDescent="0.25">
      <c r="B1392" s="14">
        <v>23</v>
      </c>
      <c r="C1392" s="23" t="s">
        <v>411</v>
      </c>
      <c r="D1392" s="23" t="s">
        <v>412</v>
      </c>
      <c r="E1392" s="23" t="s">
        <v>413</v>
      </c>
      <c r="F1392" s="23" t="s">
        <v>414</v>
      </c>
      <c r="G1392" s="11"/>
      <c r="H1392" s="23"/>
    </row>
    <row r="1393" spans="2:8" x14ac:dyDescent="0.25">
      <c r="B1393" s="14">
        <v>651</v>
      </c>
      <c r="C1393" s="23" t="s">
        <v>415</v>
      </c>
      <c r="D1393" s="23" t="s">
        <v>416</v>
      </c>
      <c r="E1393" s="23" t="s">
        <v>417</v>
      </c>
      <c r="F1393" s="23"/>
      <c r="G1393" s="23"/>
      <c r="H1393" s="23"/>
    </row>
    <row r="1394" spans="2:8" x14ac:dyDescent="0.25">
      <c r="B1394" s="14">
        <v>447</v>
      </c>
      <c r="C1394" s="23" t="s">
        <v>418</v>
      </c>
      <c r="D1394" s="23" t="s">
        <v>385</v>
      </c>
      <c r="E1394" s="23"/>
      <c r="F1394" s="23"/>
      <c r="G1394" s="23"/>
      <c r="H1394" s="23"/>
    </row>
    <row r="1395" spans="2:8" x14ac:dyDescent="0.25">
      <c r="B1395" s="14">
        <v>424</v>
      </c>
      <c r="C1395" s="23" t="s">
        <v>419</v>
      </c>
      <c r="D1395" s="23" t="s">
        <v>420</v>
      </c>
      <c r="E1395" s="23" t="s">
        <v>421</v>
      </c>
      <c r="F1395" s="23"/>
      <c r="G1395" s="23"/>
      <c r="H1395" s="23"/>
    </row>
    <row r="1396" spans="2:8" x14ac:dyDescent="0.25">
      <c r="B1396" s="14">
        <v>421</v>
      </c>
      <c r="C1396" s="23" t="s">
        <v>422</v>
      </c>
      <c r="D1396" s="23" t="s">
        <v>423</v>
      </c>
      <c r="E1396" s="23" t="s">
        <v>424</v>
      </c>
      <c r="F1396" s="23"/>
      <c r="G1396" s="23"/>
      <c r="H1396" s="23"/>
    </row>
    <row r="1397" spans="2:8" x14ac:dyDescent="0.25">
      <c r="B1397" s="14">
        <v>232</v>
      </c>
      <c r="C1397" s="23" t="s">
        <v>425</v>
      </c>
      <c r="D1397" s="23" t="s">
        <v>426</v>
      </c>
      <c r="E1397" s="23" t="s">
        <v>427</v>
      </c>
      <c r="F1397" s="23" t="s">
        <v>428</v>
      </c>
      <c r="G1397" s="23"/>
      <c r="H1397" s="23"/>
    </row>
    <row r="1398" spans="2:8" x14ac:dyDescent="0.25">
      <c r="B1398" s="14">
        <v>174</v>
      </c>
      <c r="C1398" s="23" t="s">
        <v>429</v>
      </c>
      <c r="D1398" s="23" t="s">
        <v>430</v>
      </c>
      <c r="E1398" s="23" t="s">
        <v>431</v>
      </c>
      <c r="F1398" s="23" t="s">
        <v>432</v>
      </c>
      <c r="G1398" s="23"/>
      <c r="H1398" s="23"/>
    </row>
    <row r="1399" spans="2:8" x14ac:dyDescent="0.25">
      <c r="B1399" s="14">
        <v>774</v>
      </c>
      <c r="C1399" s="23" t="s">
        <v>433</v>
      </c>
      <c r="D1399" s="23" t="s">
        <v>434</v>
      </c>
      <c r="E1399" s="23"/>
      <c r="F1399" s="23"/>
      <c r="G1399" s="23"/>
      <c r="H1399" s="23"/>
    </row>
    <row r="1400" spans="2:8" x14ac:dyDescent="0.25">
      <c r="B1400" s="14">
        <v>554</v>
      </c>
      <c r="C1400" s="23" t="s">
        <v>435</v>
      </c>
      <c r="D1400" s="23" t="s">
        <v>436</v>
      </c>
      <c r="E1400" s="23"/>
      <c r="F1400" s="23"/>
      <c r="G1400" s="23"/>
      <c r="H1400" s="23"/>
    </row>
    <row r="1401" spans="2:8" x14ac:dyDescent="0.25">
      <c r="B1401" s="14">
        <v>1335</v>
      </c>
      <c r="C1401" s="23" t="s">
        <v>437</v>
      </c>
      <c r="D1401" s="23" t="s">
        <v>438</v>
      </c>
      <c r="E1401" s="23" t="s">
        <v>439</v>
      </c>
      <c r="F1401" s="23"/>
      <c r="G1401" s="23"/>
      <c r="H1401" s="23"/>
    </row>
    <row r="1402" spans="2:8" x14ac:dyDescent="0.25">
      <c r="B1402" s="14">
        <v>24</v>
      </c>
      <c r="C1402" s="23" t="s">
        <v>440</v>
      </c>
      <c r="D1402" s="23" t="s">
        <v>441</v>
      </c>
      <c r="E1402" s="23"/>
      <c r="F1402" s="23"/>
      <c r="G1402" s="23"/>
      <c r="H1402" s="23"/>
    </row>
    <row r="1403" spans="2:8" x14ac:dyDescent="0.25">
      <c r="B1403" s="14">
        <v>1105</v>
      </c>
      <c r="C1403" s="23" t="s">
        <v>442</v>
      </c>
      <c r="D1403" s="23" t="s">
        <v>443</v>
      </c>
      <c r="E1403" s="23" t="s">
        <v>444</v>
      </c>
      <c r="F1403" s="23"/>
      <c r="G1403" s="23"/>
      <c r="H1403" s="23"/>
    </row>
    <row r="1404" spans="2:8" x14ac:dyDescent="0.25">
      <c r="B1404" s="14">
        <v>1144</v>
      </c>
      <c r="C1404" s="23" t="s">
        <v>445</v>
      </c>
      <c r="D1404" s="23" t="s">
        <v>446</v>
      </c>
      <c r="E1404" s="23" t="s">
        <v>447</v>
      </c>
      <c r="F1404" s="23"/>
      <c r="G1404" s="23"/>
      <c r="H1404" s="23"/>
    </row>
    <row r="1405" spans="2:8" x14ac:dyDescent="0.25">
      <c r="B1405" s="14">
        <v>1000</v>
      </c>
      <c r="C1405" s="23" t="s">
        <v>448</v>
      </c>
      <c r="D1405" s="23" t="s">
        <v>449</v>
      </c>
      <c r="E1405" s="23" t="s">
        <v>450</v>
      </c>
      <c r="F1405" s="11"/>
      <c r="G1405" s="23"/>
      <c r="H1405" s="23"/>
    </row>
    <row r="1406" spans="2:8" x14ac:dyDescent="0.25">
      <c r="B1406" s="14">
        <v>1202</v>
      </c>
      <c r="C1406" s="23" t="s">
        <v>451</v>
      </c>
      <c r="D1406" s="23" t="s">
        <v>452</v>
      </c>
      <c r="E1406" s="23"/>
      <c r="F1406" s="23"/>
      <c r="G1406" s="23"/>
      <c r="H1406" s="23"/>
    </row>
    <row r="1407" spans="2:8" x14ac:dyDescent="0.25">
      <c r="B1407" s="14">
        <v>1204</v>
      </c>
      <c r="C1407" s="23" t="s">
        <v>453</v>
      </c>
      <c r="D1407" s="23" t="s">
        <v>454</v>
      </c>
      <c r="E1407" s="23" t="s">
        <v>455</v>
      </c>
      <c r="F1407" s="23"/>
      <c r="G1407" s="23"/>
      <c r="H1407" s="23"/>
    </row>
    <row r="1408" spans="2:8" x14ac:dyDescent="0.25">
      <c r="B1408" s="14">
        <v>1205</v>
      </c>
      <c r="C1408" s="23" t="s">
        <v>456</v>
      </c>
      <c r="D1408" s="23" t="s">
        <v>457</v>
      </c>
      <c r="E1408" s="23" t="s">
        <v>458</v>
      </c>
      <c r="F1408" s="23"/>
      <c r="G1408" s="23"/>
      <c r="H1408" s="23"/>
    </row>
    <row r="1409" spans="2:8" x14ac:dyDescent="0.25">
      <c r="B1409" s="14">
        <v>1206</v>
      </c>
      <c r="C1409" s="23" t="s">
        <v>459</v>
      </c>
      <c r="D1409" s="23" t="s">
        <v>460</v>
      </c>
      <c r="E1409" s="23"/>
      <c r="F1409" s="23"/>
      <c r="G1409" s="23"/>
      <c r="H1409" s="23"/>
    </row>
    <row r="1410" spans="2:8" x14ac:dyDescent="0.25">
      <c r="B1410" s="14">
        <v>1229</v>
      </c>
      <c r="C1410" s="23" t="s">
        <v>461</v>
      </c>
      <c r="D1410" s="23" t="s">
        <v>462</v>
      </c>
      <c r="E1410" s="23"/>
      <c r="F1410" s="23"/>
      <c r="G1410" s="23"/>
      <c r="H1410" s="23"/>
    </row>
    <row r="1411" spans="2:8" x14ac:dyDescent="0.25">
      <c r="B1411" s="14">
        <v>163</v>
      </c>
      <c r="C1411" s="23" t="s">
        <v>463</v>
      </c>
      <c r="D1411" s="23" t="s">
        <v>464</v>
      </c>
      <c r="E1411" s="23" t="s">
        <v>465</v>
      </c>
      <c r="F1411" s="11"/>
      <c r="G1411" s="23"/>
      <c r="H1411" s="23"/>
    </row>
    <row r="1412" spans="2:8" x14ac:dyDescent="0.25">
      <c r="B1412" s="14">
        <v>155</v>
      </c>
      <c r="C1412" s="23" t="s">
        <v>466</v>
      </c>
      <c r="D1412" s="23" t="s">
        <v>467</v>
      </c>
      <c r="E1412" s="23"/>
      <c r="F1412" s="23"/>
      <c r="G1412" s="23"/>
      <c r="H1412" s="23"/>
    </row>
    <row r="1413" spans="2:8" x14ac:dyDescent="0.25">
      <c r="B1413" s="14">
        <v>154</v>
      </c>
      <c r="C1413" s="23" t="s">
        <v>468</v>
      </c>
      <c r="D1413" s="23" t="s">
        <v>469</v>
      </c>
      <c r="E1413" s="23" t="s">
        <v>470</v>
      </c>
      <c r="F1413" s="23"/>
      <c r="G1413" s="23"/>
      <c r="H1413" s="23"/>
    </row>
    <row r="1414" spans="2:8" x14ac:dyDescent="0.25">
      <c r="B1414" s="14">
        <v>149</v>
      </c>
      <c r="C1414" s="23" t="s">
        <v>471</v>
      </c>
      <c r="D1414" s="23" t="s">
        <v>472</v>
      </c>
      <c r="E1414" s="23" t="s">
        <v>473</v>
      </c>
      <c r="F1414" s="23"/>
      <c r="G1414" s="23"/>
      <c r="H1414" s="23"/>
    </row>
    <row r="1415" spans="2:8" x14ac:dyDescent="0.25">
      <c r="B1415" s="14">
        <v>141</v>
      </c>
      <c r="C1415" s="23" t="s">
        <v>474</v>
      </c>
      <c r="D1415" s="23" t="s">
        <v>475</v>
      </c>
      <c r="E1415" s="23"/>
      <c r="F1415" s="23"/>
      <c r="G1415" s="23"/>
      <c r="H1415" s="23"/>
    </row>
    <row r="1416" spans="2:8" x14ac:dyDescent="0.25">
      <c r="B1416" s="14">
        <v>135</v>
      </c>
      <c r="C1416" s="23" t="s">
        <v>476</v>
      </c>
      <c r="D1416" s="23" t="s">
        <v>477</v>
      </c>
      <c r="E1416" s="23" t="s">
        <v>478</v>
      </c>
      <c r="F1416" s="11"/>
      <c r="G1416" s="23"/>
      <c r="H1416" s="23"/>
    </row>
    <row r="1417" spans="2:8" x14ac:dyDescent="0.25">
      <c r="B1417" s="14">
        <v>121</v>
      </c>
      <c r="C1417" s="23" t="s">
        <v>479</v>
      </c>
      <c r="D1417" s="23" t="s">
        <v>480</v>
      </c>
      <c r="E1417" s="23" t="s">
        <v>481</v>
      </c>
      <c r="F1417" s="23"/>
      <c r="G1417" s="23"/>
      <c r="H1417" s="23"/>
    </row>
    <row r="1418" spans="2:8" x14ac:dyDescent="0.25">
      <c r="B1418" s="14">
        <v>108</v>
      </c>
      <c r="C1418" s="23" t="s">
        <v>482</v>
      </c>
      <c r="D1418" s="23" t="s">
        <v>483</v>
      </c>
      <c r="F1418" s="23" t="s">
        <v>484</v>
      </c>
      <c r="G1418" s="23"/>
      <c r="H1418" s="23"/>
    </row>
    <row r="1419" spans="2:8" x14ac:dyDescent="0.25">
      <c r="B1419" s="14">
        <v>107</v>
      </c>
      <c r="C1419" s="23" t="s">
        <v>485</v>
      </c>
      <c r="D1419" s="23" t="s">
        <v>486</v>
      </c>
      <c r="E1419" s="23" t="s">
        <v>487</v>
      </c>
      <c r="F1419" s="23"/>
      <c r="G1419" s="23"/>
      <c r="H1419" s="23"/>
    </row>
    <row r="1420" spans="2:8" x14ac:dyDescent="0.25">
      <c r="B1420" s="14">
        <v>100</v>
      </c>
      <c r="C1420" s="23" t="s">
        <v>488</v>
      </c>
      <c r="D1420" s="23" t="s">
        <v>489</v>
      </c>
      <c r="E1420" s="23" t="s">
        <v>490</v>
      </c>
      <c r="F1420" s="11"/>
      <c r="G1420" s="23"/>
      <c r="H1420" s="23"/>
    </row>
    <row r="1421" spans="2:8" x14ac:dyDescent="0.25">
      <c r="B1421" s="14">
        <v>98</v>
      </c>
      <c r="C1421" s="23" t="s">
        <v>491</v>
      </c>
      <c r="D1421" s="23" t="s">
        <v>492</v>
      </c>
      <c r="E1421" s="23" t="s">
        <v>493</v>
      </c>
      <c r="F1421" s="23"/>
      <c r="G1421" s="23"/>
      <c r="H1421" s="23"/>
    </row>
    <row r="1422" spans="2:8" x14ac:dyDescent="0.25">
      <c r="B1422" s="14">
        <v>67</v>
      </c>
      <c r="C1422" s="23" t="s">
        <v>494</v>
      </c>
      <c r="D1422" s="23" t="s">
        <v>495</v>
      </c>
      <c r="E1422" s="23" t="s">
        <v>496</v>
      </c>
      <c r="F1422" s="23"/>
      <c r="G1422" s="23"/>
      <c r="H1422" s="23"/>
    </row>
    <row r="1423" spans="2:8" x14ac:dyDescent="0.25">
      <c r="B1423" s="14">
        <v>66</v>
      </c>
      <c r="C1423" s="23" t="s">
        <v>497</v>
      </c>
      <c r="D1423" s="23" t="s">
        <v>498</v>
      </c>
      <c r="E1423" s="23" t="s">
        <v>499</v>
      </c>
      <c r="F1423" s="23"/>
      <c r="G1423" s="23"/>
      <c r="H1423" s="23"/>
    </row>
    <row r="1424" spans="2:8" x14ac:dyDescent="0.25">
      <c r="B1424" s="14">
        <v>56</v>
      </c>
      <c r="C1424" s="23" t="s">
        <v>500</v>
      </c>
      <c r="D1424" s="23" t="s">
        <v>501</v>
      </c>
      <c r="E1424" s="23" t="s">
        <v>502</v>
      </c>
      <c r="F1424" s="23"/>
      <c r="G1424" s="23"/>
      <c r="H1424" s="23"/>
    </row>
    <row r="1425" spans="2:8" x14ac:dyDescent="0.25">
      <c r="B1425" s="14">
        <v>55</v>
      </c>
      <c r="C1425" s="23" t="s">
        <v>503</v>
      </c>
      <c r="D1425" s="23" t="s">
        <v>504</v>
      </c>
      <c r="E1425" s="23" t="s">
        <v>505</v>
      </c>
      <c r="F1425" s="23"/>
      <c r="G1425" s="23"/>
      <c r="H1425" s="23"/>
    </row>
    <row r="1426" spans="2:8" x14ac:dyDescent="0.25">
      <c r="B1426" s="14">
        <v>29</v>
      </c>
      <c r="C1426" s="23" t="s">
        <v>506</v>
      </c>
      <c r="D1426" s="23" t="s">
        <v>507</v>
      </c>
      <c r="E1426" s="23" t="s">
        <v>508</v>
      </c>
      <c r="F1426" s="23"/>
      <c r="G1426" s="23"/>
      <c r="H1426" s="23"/>
    </row>
    <row r="1427" spans="2:8" x14ac:dyDescent="0.25">
      <c r="B1427" s="14">
        <v>18</v>
      </c>
      <c r="C1427" s="23" t="s">
        <v>509</v>
      </c>
      <c r="D1427" s="23" t="s">
        <v>510</v>
      </c>
      <c r="E1427" s="23" t="s">
        <v>511</v>
      </c>
      <c r="F1427" s="23"/>
      <c r="G1427" s="23"/>
      <c r="H1427" s="23"/>
    </row>
    <row r="1428" spans="2:8" x14ac:dyDescent="0.25">
      <c r="B1428" s="14">
        <v>422</v>
      </c>
      <c r="C1428" s="23" t="s">
        <v>512</v>
      </c>
      <c r="D1428" s="23" t="s">
        <v>513</v>
      </c>
      <c r="E1428" s="23" t="s">
        <v>514</v>
      </c>
      <c r="F1428" s="23"/>
      <c r="G1428" s="23"/>
      <c r="H1428" s="23"/>
    </row>
    <row r="1429" spans="2:8" x14ac:dyDescent="0.25">
      <c r="B1429" s="14">
        <v>413</v>
      </c>
      <c r="C1429" s="23" t="s">
        <v>515</v>
      </c>
      <c r="D1429" s="23" t="s">
        <v>516</v>
      </c>
      <c r="E1429" s="23"/>
      <c r="F1429" s="23"/>
      <c r="G1429" s="23"/>
      <c r="H1429" s="23"/>
    </row>
    <row r="1430" spans="2:8" x14ac:dyDescent="0.25">
      <c r="B1430" s="14">
        <v>392</v>
      </c>
      <c r="C1430" s="23" t="s">
        <v>517</v>
      </c>
      <c r="D1430" s="23" t="s">
        <v>518</v>
      </c>
      <c r="E1430" s="23" t="s">
        <v>519</v>
      </c>
      <c r="F1430" s="23"/>
      <c r="G1430" s="23"/>
      <c r="H1430" s="23"/>
    </row>
    <row r="1431" spans="2:8" x14ac:dyDescent="0.25">
      <c r="B1431" s="14">
        <v>388</v>
      </c>
      <c r="C1431" s="23" t="s">
        <v>520</v>
      </c>
      <c r="D1431" s="23" t="s">
        <v>521</v>
      </c>
      <c r="E1431" s="23" t="s">
        <v>522</v>
      </c>
      <c r="F1431" s="23"/>
      <c r="G1431" s="23"/>
      <c r="H1431" s="23"/>
    </row>
    <row r="1432" spans="2:8" x14ac:dyDescent="0.25">
      <c r="B1432" s="14">
        <v>383</v>
      </c>
      <c r="C1432" s="23" t="s">
        <v>523</v>
      </c>
      <c r="D1432" s="23" t="s">
        <v>524</v>
      </c>
      <c r="E1432" s="23" t="s">
        <v>525</v>
      </c>
      <c r="F1432" s="23"/>
      <c r="G1432" s="23"/>
      <c r="H1432" s="23"/>
    </row>
    <row r="1433" spans="2:8" x14ac:dyDescent="0.25">
      <c r="B1433" s="14">
        <v>358</v>
      </c>
      <c r="C1433" s="23" t="s">
        <v>526</v>
      </c>
      <c r="D1433" s="23" t="s">
        <v>527</v>
      </c>
      <c r="E1433" s="23" t="s">
        <v>528</v>
      </c>
      <c r="F1433" s="23"/>
      <c r="G1433" s="23"/>
      <c r="H1433" s="23"/>
    </row>
    <row r="1434" spans="2:8" x14ac:dyDescent="0.25">
      <c r="B1434" s="14">
        <v>321</v>
      </c>
      <c r="C1434" s="23" t="s">
        <v>529</v>
      </c>
      <c r="D1434" s="23" t="s">
        <v>530</v>
      </c>
      <c r="E1434" s="23" t="s">
        <v>531</v>
      </c>
      <c r="F1434" s="23"/>
      <c r="G1434" s="23"/>
      <c r="H1434" s="23"/>
    </row>
    <row r="1435" spans="2:8" x14ac:dyDescent="0.25">
      <c r="B1435" s="14">
        <v>307</v>
      </c>
      <c r="C1435" s="23" t="s">
        <v>532</v>
      </c>
      <c r="D1435" s="23" t="s">
        <v>533</v>
      </c>
      <c r="E1435" s="23" t="s">
        <v>534</v>
      </c>
      <c r="F1435" s="11"/>
      <c r="G1435" s="23"/>
      <c r="H1435" s="23"/>
    </row>
    <row r="1436" spans="2:8" x14ac:dyDescent="0.25">
      <c r="B1436" s="14">
        <v>291</v>
      </c>
      <c r="C1436" s="23" t="s">
        <v>535</v>
      </c>
      <c r="D1436" s="23" t="s">
        <v>536</v>
      </c>
      <c r="E1436" s="23" t="s">
        <v>537</v>
      </c>
      <c r="F1436" s="23"/>
      <c r="G1436" s="23"/>
      <c r="H1436" s="23"/>
    </row>
    <row r="1437" spans="2:8" x14ac:dyDescent="0.25">
      <c r="B1437" s="14">
        <v>244</v>
      </c>
      <c r="C1437" s="23" t="s">
        <v>538</v>
      </c>
      <c r="D1437" s="23" t="s">
        <v>539</v>
      </c>
      <c r="E1437" s="23" t="s">
        <v>540</v>
      </c>
      <c r="F1437" s="23"/>
      <c r="G1437" s="23"/>
      <c r="H1437" s="23"/>
    </row>
    <row r="1438" spans="2:8" x14ac:dyDescent="0.25">
      <c r="B1438" s="14">
        <v>213</v>
      </c>
      <c r="C1438" s="23" t="s">
        <v>541</v>
      </c>
      <c r="D1438" s="23" t="s">
        <v>542</v>
      </c>
      <c r="E1438" s="23" t="s">
        <v>543</v>
      </c>
      <c r="F1438" s="23"/>
      <c r="G1438" s="23"/>
      <c r="H1438" s="23"/>
    </row>
    <row r="1439" spans="2:8" x14ac:dyDescent="0.25">
      <c r="B1439" s="14">
        <v>743</v>
      </c>
      <c r="C1439" s="23" t="s">
        <v>544</v>
      </c>
      <c r="D1439" s="23" t="s">
        <v>545</v>
      </c>
      <c r="E1439" s="23" t="s">
        <v>546</v>
      </c>
      <c r="F1439" s="23"/>
      <c r="G1439" s="23"/>
      <c r="H1439" s="23"/>
    </row>
    <row r="1440" spans="2:8" x14ac:dyDescent="0.25">
      <c r="B1440" s="14">
        <v>803</v>
      </c>
      <c r="C1440" s="23" t="s">
        <v>547</v>
      </c>
      <c r="D1440" s="23" t="s">
        <v>548</v>
      </c>
      <c r="E1440" s="23" t="s">
        <v>549</v>
      </c>
      <c r="F1440" s="23" t="s">
        <v>550</v>
      </c>
      <c r="G1440" s="11"/>
      <c r="H1440" s="23" t="s">
        <v>551</v>
      </c>
    </row>
    <row r="1441" spans="2:8" x14ac:dyDescent="0.25">
      <c r="B1441" s="14">
        <v>1061</v>
      </c>
      <c r="C1441" s="23" t="s">
        <v>552</v>
      </c>
      <c r="D1441" s="23" t="s">
        <v>553</v>
      </c>
      <c r="E1441" s="23"/>
      <c r="F1441" s="23"/>
      <c r="G1441" s="23"/>
      <c r="H1441" s="23"/>
    </row>
    <row r="1442" spans="2:8" x14ac:dyDescent="0.25">
      <c r="B1442" s="14">
        <v>1122</v>
      </c>
      <c r="C1442" s="23" t="s">
        <v>554</v>
      </c>
      <c r="D1442" s="23" t="s">
        <v>555</v>
      </c>
      <c r="E1442" s="23" t="s">
        <v>556</v>
      </c>
      <c r="F1442" s="23"/>
      <c r="G1442" s="23"/>
      <c r="H1442" s="23"/>
    </row>
    <row r="1443" spans="2:8" x14ac:dyDescent="0.25">
      <c r="B1443" s="14">
        <v>1228</v>
      </c>
      <c r="C1443" s="23" t="s">
        <v>557</v>
      </c>
      <c r="D1443" s="23" t="s">
        <v>558</v>
      </c>
      <c r="E1443" s="23"/>
      <c r="F1443" s="23"/>
      <c r="G1443" s="23"/>
      <c r="H1443" s="23"/>
    </row>
    <row r="1444" spans="2:8" x14ac:dyDescent="0.25">
      <c r="B1444" s="14">
        <v>1201</v>
      </c>
      <c r="C1444" s="23" t="s">
        <v>559</v>
      </c>
      <c r="D1444" s="23" t="s">
        <v>560</v>
      </c>
      <c r="E1444" s="23"/>
      <c r="F1444" s="23"/>
      <c r="G1444" s="23"/>
      <c r="H1444" s="23"/>
    </row>
    <row r="1445" spans="2:8" x14ac:dyDescent="0.25">
      <c r="B1445" s="14">
        <v>1222</v>
      </c>
      <c r="C1445" s="23" t="s">
        <v>561</v>
      </c>
      <c r="D1445" s="23" t="s">
        <v>562</v>
      </c>
      <c r="E1445" s="23"/>
      <c r="F1445" s="23"/>
      <c r="G1445" s="23"/>
      <c r="H1445" s="23"/>
    </row>
    <row r="1446" spans="2:8" x14ac:dyDescent="0.25">
      <c r="B1446" s="14">
        <v>1225</v>
      </c>
      <c r="C1446" s="23" t="s">
        <v>563</v>
      </c>
      <c r="D1446" s="23" t="s">
        <v>564</v>
      </c>
      <c r="E1446" s="23"/>
      <c r="F1446" s="23"/>
      <c r="G1446" s="23"/>
      <c r="H1446" s="23"/>
    </row>
    <row r="1447" spans="2:8" x14ac:dyDescent="0.25">
      <c r="B1447" s="14">
        <v>1224</v>
      </c>
      <c r="C1447" s="23" t="s">
        <v>565</v>
      </c>
      <c r="D1447" s="23" t="s">
        <v>566</v>
      </c>
      <c r="E1447" s="23"/>
      <c r="F1447" s="23"/>
      <c r="G1447" s="23"/>
      <c r="H1447" s="23"/>
    </row>
    <row r="1448" spans="2:8" x14ac:dyDescent="0.25">
      <c r="B1448" s="14">
        <v>1200</v>
      </c>
      <c r="C1448" s="23" t="s">
        <v>567</v>
      </c>
      <c r="D1448" s="23" t="s">
        <v>568</v>
      </c>
      <c r="E1448" s="23" t="s">
        <v>569</v>
      </c>
      <c r="F1448" s="23"/>
      <c r="G1448" s="23"/>
      <c r="H1448" s="23"/>
    </row>
    <row r="1449" spans="2:8" x14ac:dyDescent="0.25">
      <c r="B1449" s="14">
        <v>919</v>
      </c>
      <c r="C1449" s="23" t="s">
        <v>570</v>
      </c>
      <c r="D1449" s="23" t="s">
        <v>571</v>
      </c>
      <c r="E1449" s="23" t="s">
        <v>572</v>
      </c>
      <c r="F1449" s="23"/>
      <c r="G1449" s="23"/>
      <c r="H1449" s="23"/>
    </row>
    <row r="1450" spans="2:8" x14ac:dyDescent="0.25">
      <c r="B1450" s="14">
        <v>1068</v>
      </c>
      <c r="C1450" s="23" t="s">
        <v>573</v>
      </c>
      <c r="D1450" s="23" t="s">
        <v>574</v>
      </c>
      <c r="E1450" s="23" t="s">
        <v>575</v>
      </c>
      <c r="F1450" s="11"/>
      <c r="G1450" s="23"/>
      <c r="H1450" s="23"/>
    </row>
    <row r="1451" spans="2:8" x14ac:dyDescent="0.25">
      <c r="B1451" s="14">
        <v>976</v>
      </c>
      <c r="C1451" s="23" t="s">
        <v>576</v>
      </c>
      <c r="D1451" s="23" t="s">
        <v>577</v>
      </c>
      <c r="E1451" s="23"/>
      <c r="F1451" s="23"/>
      <c r="G1451" s="23"/>
      <c r="H1451" s="23"/>
    </row>
    <row r="1452" spans="2:8" x14ac:dyDescent="0.25">
      <c r="B1452" s="14">
        <v>986</v>
      </c>
      <c r="C1452" s="23" t="s">
        <v>578</v>
      </c>
      <c r="D1452" s="23" t="s">
        <v>579</v>
      </c>
      <c r="E1452" s="23" t="s">
        <v>580</v>
      </c>
      <c r="F1452" s="11"/>
      <c r="G1452" s="23"/>
      <c r="H1452" s="23"/>
    </row>
    <row r="1453" spans="2:8" x14ac:dyDescent="0.25">
      <c r="B1453" s="14">
        <v>567</v>
      </c>
      <c r="C1453" s="23" t="s">
        <v>581</v>
      </c>
      <c r="D1453" s="23" t="s">
        <v>582</v>
      </c>
      <c r="E1453" s="23" t="s">
        <v>583</v>
      </c>
      <c r="F1453" s="23"/>
      <c r="G1453" s="23"/>
      <c r="H1453" s="23"/>
    </row>
    <row r="1454" spans="2:8" x14ac:dyDescent="0.25">
      <c r="B1454" s="14">
        <v>73</v>
      </c>
      <c r="C1454" s="23" t="s">
        <v>584</v>
      </c>
      <c r="D1454" s="23" t="s">
        <v>585</v>
      </c>
      <c r="E1454" s="23" t="s">
        <v>586</v>
      </c>
      <c r="F1454" s="11"/>
      <c r="G1454" s="23"/>
      <c r="H1454" s="23"/>
    </row>
    <row r="1455" spans="2:8" x14ac:dyDescent="0.25">
      <c r="B1455" s="14">
        <v>626</v>
      </c>
      <c r="C1455" s="23" t="s">
        <v>587</v>
      </c>
      <c r="D1455" s="23" t="s">
        <v>588</v>
      </c>
      <c r="E1455" s="23" t="s">
        <v>589</v>
      </c>
      <c r="F1455" s="23"/>
      <c r="G1455" s="23"/>
      <c r="H1455" s="23"/>
    </row>
    <row r="1456" spans="2:8" x14ac:dyDescent="0.25">
      <c r="B1456" s="14">
        <v>126</v>
      </c>
      <c r="C1456" s="23" t="s">
        <v>590</v>
      </c>
      <c r="D1456" s="23" t="s">
        <v>591</v>
      </c>
      <c r="E1456" s="23" t="s">
        <v>592</v>
      </c>
      <c r="F1456" s="11"/>
      <c r="G1456" s="23"/>
      <c r="H1456" s="23"/>
    </row>
    <row r="1457" spans="2:8" x14ac:dyDescent="0.25">
      <c r="B1457" s="14">
        <v>37</v>
      </c>
      <c r="C1457" s="23" t="s">
        <v>593</v>
      </c>
      <c r="D1457" s="23" t="s">
        <v>594</v>
      </c>
      <c r="E1457" s="23" t="s">
        <v>595</v>
      </c>
      <c r="F1457" s="23"/>
      <c r="G1457" s="23"/>
      <c r="H1457" s="23"/>
    </row>
    <row r="1458" spans="2:8" x14ac:dyDescent="0.25">
      <c r="B1458" s="14">
        <v>761</v>
      </c>
      <c r="C1458" s="23" t="s">
        <v>596</v>
      </c>
      <c r="D1458" s="23" t="s">
        <v>597</v>
      </c>
      <c r="E1458" s="23"/>
      <c r="F1458" s="23"/>
      <c r="G1458" s="23"/>
      <c r="H1458" s="23"/>
    </row>
    <row r="1459" spans="2:8" x14ac:dyDescent="0.25">
      <c r="B1459" s="14">
        <v>794</v>
      </c>
      <c r="C1459" s="23" t="s">
        <v>598</v>
      </c>
      <c r="D1459" s="23" t="s">
        <v>599</v>
      </c>
      <c r="E1459" s="23" t="s">
        <v>600</v>
      </c>
      <c r="F1459" s="23"/>
      <c r="G1459" s="23"/>
      <c r="H1459" s="23"/>
    </row>
    <row r="1460" spans="2:8" x14ac:dyDescent="0.25">
      <c r="B1460" s="14">
        <v>773</v>
      </c>
      <c r="C1460" s="23" t="s">
        <v>601</v>
      </c>
      <c r="D1460" s="23" t="s">
        <v>602</v>
      </c>
      <c r="E1460" s="23" t="s">
        <v>603</v>
      </c>
      <c r="F1460" s="23"/>
      <c r="G1460" s="23"/>
      <c r="H1460" s="23"/>
    </row>
    <row r="1461" spans="2:8" x14ac:dyDescent="0.25">
      <c r="B1461" s="14">
        <v>762</v>
      </c>
      <c r="C1461" s="23" t="s">
        <v>604</v>
      </c>
      <c r="D1461" s="23" t="s">
        <v>605</v>
      </c>
      <c r="E1461" s="23" t="s">
        <v>606</v>
      </c>
      <c r="F1461" s="23"/>
      <c r="G1461" s="23"/>
      <c r="H1461" s="23"/>
    </row>
    <row r="1462" spans="2:8" x14ac:dyDescent="0.25">
      <c r="B1462" s="14">
        <v>772</v>
      </c>
      <c r="C1462" s="23" t="s">
        <v>607</v>
      </c>
      <c r="D1462" s="23" t="s">
        <v>608</v>
      </c>
      <c r="E1462" s="23" t="s">
        <v>609</v>
      </c>
      <c r="F1462" s="23"/>
      <c r="G1462" s="23"/>
      <c r="H1462" s="23"/>
    </row>
    <row r="1463" spans="2:8" x14ac:dyDescent="0.25">
      <c r="B1463" s="14">
        <v>752</v>
      </c>
      <c r="C1463" s="23" t="s">
        <v>610</v>
      </c>
      <c r="D1463" s="23" t="s">
        <v>611</v>
      </c>
      <c r="E1463" s="23" t="s">
        <v>612</v>
      </c>
      <c r="F1463" s="23" t="s">
        <v>613</v>
      </c>
      <c r="G1463" s="23"/>
      <c r="H1463" s="23"/>
    </row>
    <row r="1464" spans="2:8" x14ac:dyDescent="0.25">
      <c r="B1464" s="14">
        <v>542</v>
      </c>
      <c r="C1464" s="23" t="s">
        <v>614</v>
      </c>
      <c r="D1464" s="23" t="s">
        <v>615</v>
      </c>
      <c r="E1464" s="23" t="s">
        <v>616</v>
      </c>
      <c r="F1464" s="11"/>
      <c r="G1464" s="23"/>
      <c r="H1464" s="23"/>
    </row>
    <row r="1465" spans="2:8" x14ac:dyDescent="0.25">
      <c r="B1465" s="14">
        <v>136</v>
      </c>
      <c r="C1465" s="23" t="s">
        <v>617</v>
      </c>
      <c r="D1465" s="23" t="s">
        <v>618</v>
      </c>
      <c r="E1465" s="23" t="s">
        <v>619</v>
      </c>
      <c r="F1465" s="11"/>
      <c r="G1465" s="23"/>
      <c r="H1465" s="23"/>
    </row>
    <row r="1466" spans="2:8" x14ac:dyDescent="0.25">
      <c r="B1466" s="14">
        <v>284</v>
      </c>
      <c r="C1466" s="23" t="s">
        <v>620</v>
      </c>
      <c r="D1466" s="23" t="s">
        <v>621</v>
      </c>
      <c r="E1466" s="23" t="s">
        <v>622</v>
      </c>
      <c r="F1466" s="23"/>
      <c r="G1466" s="23"/>
      <c r="H1466" s="23"/>
    </row>
    <row r="1467" spans="2:8" x14ac:dyDescent="0.25">
      <c r="B1467" s="14">
        <v>259</v>
      </c>
      <c r="C1467" s="23" t="s">
        <v>623</v>
      </c>
      <c r="D1467" s="23" t="s">
        <v>624</v>
      </c>
      <c r="E1467" s="23" t="s">
        <v>625</v>
      </c>
      <c r="F1467" s="23"/>
      <c r="G1467" s="23"/>
      <c r="H1467" s="23"/>
    </row>
    <row r="1468" spans="2:8" x14ac:dyDescent="0.25">
      <c r="B1468" s="14">
        <v>343</v>
      </c>
      <c r="C1468" s="23" t="s">
        <v>626</v>
      </c>
      <c r="D1468" s="23" t="s">
        <v>627</v>
      </c>
      <c r="E1468" s="23" t="s">
        <v>628</v>
      </c>
      <c r="F1468" s="23"/>
      <c r="G1468" s="23"/>
      <c r="H1468" s="23"/>
    </row>
    <row r="1469" spans="2:8" x14ac:dyDescent="0.25">
      <c r="B1469" s="14">
        <v>256</v>
      </c>
      <c r="C1469" s="23" t="s">
        <v>629</v>
      </c>
      <c r="D1469" s="23" t="s">
        <v>630</v>
      </c>
      <c r="E1469" s="23" t="s">
        <v>631</v>
      </c>
      <c r="F1469" s="23"/>
      <c r="G1469" s="23"/>
      <c r="H1469" s="23"/>
    </row>
    <row r="1470" spans="2:8" x14ac:dyDescent="0.25">
      <c r="B1470" s="14">
        <v>254</v>
      </c>
      <c r="C1470" s="23" t="s">
        <v>632</v>
      </c>
      <c r="D1470" s="23" t="s">
        <v>633</v>
      </c>
      <c r="E1470" s="23"/>
      <c r="F1470" s="23"/>
      <c r="G1470" s="23"/>
      <c r="H1470" s="23"/>
    </row>
    <row r="1471" spans="2:8" x14ac:dyDescent="0.25">
      <c r="B1471" s="14">
        <v>253</v>
      </c>
      <c r="C1471" s="23" t="s">
        <v>634</v>
      </c>
      <c r="D1471" s="23" t="s">
        <v>635</v>
      </c>
      <c r="E1471" s="23"/>
      <c r="F1471" s="23"/>
      <c r="G1471" s="23"/>
      <c r="H1471" s="23"/>
    </row>
    <row r="1472" spans="2:8" x14ac:dyDescent="0.25">
      <c r="B1472" s="14">
        <v>252</v>
      </c>
      <c r="C1472" s="23" t="s">
        <v>122</v>
      </c>
      <c r="D1472" s="23" t="s">
        <v>636</v>
      </c>
      <c r="E1472" s="23" t="s">
        <v>637</v>
      </c>
      <c r="F1472" s="23"/>
      <c r="G1472" s="23"/>
      <c r="H1472" s="23"/>
    </row>
    <row r="1473" spans="2:8" x14ac:dyDescent="0.25">
      <c r="B1473" s="14">
        <v>251</v>
      </c>
      <c r="C1473" s="23" t="s">
        <v>638</v>
      </c>
      <c r="D1473" s="23" t="s">
        <v>639</v>
      </c>
      <c r="E1473" s="23" t="s">
        <v>640</v>
      </c>
      <c r="F1473" s="23"/>
      <c r="G1473" s="23"/>
      <c r="H1473" s="23"/>
    </row>
    <row r="1474" spans="2:8" x14ac:dyDescent="0.25">
      <c r="B1474" s="14">
        <v>365</v>
      </c>
      <c r="C1474" s="23" t="s">
        <v>641</v>
      </c>
      <c r="D1474" s="23" t="s">
        <v>642</v>
      </c>
      <c r="E1474" s="23" t="s">
        <v>643</v>
      </c>
      <c r="F1474" s="23"/>
      <c r="G1474" s="23"/>
      <c r="H1474" s="23"/>
    </row>
    <row r="1475" spans="2:8" x14ac:dyDescent="0.25">
      <c r="B1475" s="14">
        <v>342</v>
      </c>
      <c r="C1475" s="23" t="s">
        <v>644</v>
      </c>
      <c r="D1475" s="23" t="s">
        <v>645</v>
      </c>
      <c r="E1475" s="23"/>
      <c r="F1475" s="23"/>
      <c r="G1475" s="23"/>
      <c r="H1475" s="23"/>
    </row>
    <row r="1476" spans="2:8" x14ac:dyDescent="0.25">
      <c r="B1476" s="14">
        <v>265</v>
      </c>
      <c r="C1476" s="23" t="s">
        <v>187</v>
      </c>
      <c r="D1476" s="23" t="s">
        <v>646</v>
      </c>
      <c r="E1476" s="23" t="s">
        <v>647</v>
      </c>
      <c r="F1476" s="23" t="s">
        <v>648</v>
      </c>
      <c r="G1476" s="23"/>
      <c r="H1476" s="23"/>
    </row>
    <row r="1477" spans="2:8" x14ac:dyDescent="0.25">
      <c r="B1477" s="14">
        <v>294</v>
      </c>
      <c r="C1477" s="23" t="s">
        <v>649</v>
      </c>
      <c r="D1477" s="23" t="s">
        <v>650</v>
      </c>
      <c r="E1477" s="23" t="s">
        <v>651</v>
      </c>
      <c r="F1477" s="23"/>
      <c r="G1477" s="23"/>
      <c r="H1477" s="23"/>
    </row>
    <row r="1478" spans="2:8" x14ac:dyDescent="0.25">
      <c r="B1478" s="14">
        <v>258</v>
      </c>
      <c r="C1478" s="23" t="s">
        <v>652</v>
      </c>
      <c r="D1478" s="23" t="s">
        <v>653</v>
      </c>
      <c r="E1478" s="23" t="s">
        <v>654</v>
      </c>
      <c r="F1478" s="23"/>
      <c r="G1478" s="23"/>
      <c r="H1478" s="23"/>
    </row>
    <row r="1479" spans="2:8" x14ac:dyDescent="0.25">
      <c r="B1479" s="14">
        <v>264</v>
      </c>
      <c r="C1479" s="23" t="s">
        <v>655</v>
      </c>
      <c r="D1479" s="23" t="s">
        <v>656</v>
      </c>
      <c r="E1479" s="23" t="s">
        <v>657</v>
      </c>
      <c r="F1479" s="23" t="s">
        <v>658</v>
      </c>
      <c r="G1479" s="23"/>
      <c r="H1479" s="23"/>
    </row>
    <row r="1480" spans="2:8" x14ac:dyDescent="0.25">
      <c r="B1480" s="14">
        <v>270</v>
      </c>
      <c r="C1480" s="23" t="s">
        <v>659</v>
      </c>
      <c r="D1480" s="23" t="s">
        <v>660</v>
      </c>
      <c r="E1480" s="23" t="s">
        <v>661</v>
      </c>
      <c r="F1480" s="23" t="s">
        <v>662</v>
      </c>
      <c r="G1480" s="23"/>
      <c r="H1480" s="23"/>
    </row>
    <row r="1481" spans="2:8" x14ac:dyDescent="0.25">
      <c r="B1481" s="14">
        <v>263</v>
      </c>
      <c r="C1481" s="23" t="s">
        <v>663</v>
      </c>
      <c r="D1481" s="23" t="s">
        <v>664</v>
      </c>
      <c r="E1481" s="23"/>
      <c r="F1481" s="23"/>
      <c r="G1481" s="23"/>
      <c r="H1481" s="23"/>
    </row>
    <row r="1482" spans="2:8" x14ac:dyDescent="0.25">
      <c r="B1482" s="14">
        <v>269</v>
      </c>
      <c r="C1482" s="23" t="s">
        <v>665</v>
      </c>
      <c r="D1482" s="23" t="s">
        <v>666</v>
      </c>
      <c r="E1482" s="23"/>
      <c r="F1482" s="23"/>
      <c r="G1482" s="23"/>
      <c r="H1482" s="23"/>
    </row>
    <row r="1483" spans="2:8" x14ac:dyDescent="0.25">
      <c r="B1483" s="14">
        <v>262</v>
      </c>
      <c r="C1483" s="23" t="s">
        <v>100</v>
      </c>
      <c r="D1483" s="23" t="s">
        <v>667</v>
      </c>
      <c r="E1483" s="23" t="s">
        <v>668</v>
      </c>
      <c r="F1483" s="23" t="s">
        <v>669</v>
      </c>
      <c r="G1483" s="23"/>
      <c r="H1483" s="23"/>
    </row>
    <row r="1484" spans="2:8" x14ac:dyDescent="0.25">
      <c r="B1484" s="14">
        <v>268</v>
      </c>
      <c r="C1484" s="23" t="s">
        <v>670</v>
      </c>
      <c r="D1484" s="23" t="s">
        <v>671</v>
      </c>
      <c r="E1484" s="23" t="s">
        <v>672</v>
      </c>
      <c r="F1484" s="23"/>
      <c r="G1484" s="23"/>
      <c r="H1484" s="23"/>
    </row>
    <row r="1485" spans="2:8" x14ac:dyDescent="0.25">
      <c r="B1485" s="14">
        <v>261</v>
      </c>
      <c r="C1485" s="23" t="s">
        <v>673</v>
      </c>
      <c r="D1485" s="23" t="s">
        <v>674</v>
      </c>
      <c r="E1485" s="23" t="s">
        <v>675</v>
      </c>
      <c r="F1485" s="23"/>
      <c r="G1485" s="23"/>
      <c r="H1485" s="23"/>
    </row>
    <row r="1486" spans="2:8" x14ac:dyDescent="0.25">
      <c r="B1486" s="14">
        <v>267</v>
      </c>
      <c r="C1486" s="23" t="s">
        <v>676</v>
      </c>
      <c r="D1486" s="23" t="s">
        <v>677</v>
      </c>
      <c r="E1486" s="23" t="s">
        <v>678</v>
      </c>
      <c r="F1486" s="23"/>
      <c r="G1486" s="23"/>
      <c r="H1486" s="23"/>
    </row>
    <row r="1487" spans="2:8" x14ac:dyDescent="0.25">
      <c r="B1487" s="14">
        <v>260</v>
      </c>
      <c r="C1487" s="23" t="s">
        <v>679</v>
      </c>
      <c r="D1487" s="23" t="s">
        <v>680</v>
      </c>
      <c r="E1487" s="23" t="s">
        <v>681</v>
      </c>
      <c r="F1487" s="23"/>
      <c r="G1487" s="23"/>
      <c r="H1487" s="23"/>
    </row>
    <row r="1488" spans="2:8" x14ac:dyDescent="0.25">
      <c r="B1488" s="14">
        <v>266</v>
      </c>
      <c r="C1488" s="23" t="s">
        <v>682</v>
      </c>
      <c r="D1488" s="23" t="s">
        <v>683</v>
      </c>
      <c r="E1488" s="23"/>
      <c r="F1488" s="23"/>
      <c r="G1488" s="23"/>
      <c r="H1488" s="23"/>
    </row>
    <row r="1489" spans="2:8" x14ac:dyDescent="0.25">
      <c r="B1489" s="14">
        <v>326</v>
      </c>
      <c r="C1489" s="23" t="s">
        <v>684</v>
      </c>
      <c r="D1489" s="23" t="s">
        <v>685</v>
      </c>
      <c r="E1489" s="23" t="s">
        <v>686</v>
      </c>
      <c r="F1489" s="23"/>
      <c r="G1489" s="23"/>
      <c r="H1489" s="23"/>
    </row>
    <row r="1490" spans="2:8" x14ac:dyDescent="0.25">
      <c r="B1490" s="14">
        <v>86</v>
      </c>
      <c r="C1490" s="23" t="s">
        <v>687</v>
      </c>
      <c r="D1490" s="23" t="s">
        <v>688</v>
      </c>
      <c r="E1490" s="23" t="s">
        <v>689</v>
      </c>
      <c r="F1490" s="23" t="s">
        <v>690</v>
      </c>
      <c r="G1490" s="11"/>
      <c r="H1490" s="23"/>
    </row>
    <row r="1491" spans="2:8" x14ac:dyDescent="0.25">
      <c r="B1491" s="14">
        <v>124</v>
      </c>
      <c r="C1491" s="23" t="s">
        <v>691</v>
      </c>
      <c r="D1491" s="23" t="s">
        <v>692</v>
      </c>
      <c r="E1491" s="23" t="s">
        <v>693</v>
      </c>
      <c r="F1491" s="11"/>
      <c r="G1491" s="23"/>
      <c r="H1491" s="23"/>
    </row>
    <row r="1492" spans="2:8" x14ac:dyDescent="0.25">
      <c r="B1492" s="14">
        <v>43</v>
      </c>
      <c r="C1492" s="23" t="s">
        <v>694</v>
      </c>
      <c r="D1492" s="23" t="s">
        <v>695</v>
      </c>
      <c r="E1492" s="23" t="s">
        <v>696</v>
      </c>
      <c r="F1492" s="23" t="s">
        <v>697</v>
      </c>
      <c r="G1492" s="23"/>
      <c r="H1492" s="23"/>
    </row>
    <row r="1493" spans="2:8" x14ac:dyDescent="0.25">
      <c r="B1493" s="14">
        <v>95</v>
      </c>
      <c r="C1493" s="23" t="s">
        <v>698</v>
      </c>
      <c r="D1493" s="23" t="s">
        <v>699</v>
      </c>
      <c r="E1493" s="23" t="s">
        <v>700</v>
      </c>
      <c r="F1493" s="23" t="s">
        <v>701</v>
      </c>
      <c r="G1493" s="11"/>
      <c r="H1493" s="23"/>
    </row>
    <row r="1494" spans="2:8" x14ac:dyDescent="0.25">
      <c r="B1494" s="14">
        <v>158</v>
      </c>
      <c r="C1494" s="23" t="s">
        <v>702</v>
      </c>
      <c r="D1494" s="23" t="s">
        <v>703</v>
      </c>
      <c r="E1494" s="23" t="s">
        <v>704</v>
      </c>
      <c r="F1494" s="11"/>
      <c r="G1494" s="23"/>
      <c r="H1494" s="23"/>
    </row>
    <row r="1495" spans="2:8" x14ac:dyDescent="0.25">
      <c r="B1495" s="14">
        <v>245</v>
      </c>
      <c r="C1495" s="23" t="s">
        <v>705</v>
      </c>
      <c r="D1495" s="23" t="s">
        <v>706</v>
      </c>
      <c r="E1495" s="23" t="s">
        <v>707</v>
      </c>
      <c r="F1495" s="23"/>
      <c r="G1495" s="23"/>
      <c r="H1495" s="23"/>
    </row>
    <row r="1496" spans="2:8" x14ac:dyDescent="0.25">
      <c r="B1496" s="14">
        <v>123</v>
      </c>
      <c r="C1496" s="23" t="s">
        <v>708</v>
      </c>
      <c r="D1496" s="23" t="s">
        <v>709</v>
      </c>
      <c r="E1496" s="23" t="s">
        <v>710</v>
      </c>
      <c r="F1496" s="23"/>
      <c r="G1496" s="23"/>
      <c r="H1496" s="23"/>
    </row>
    <row r="1497" spans="2:8" x14ac:dyDescent="0.25">
      <c r="B1497" s="14">
        <v>38</v>
      </c>
      <c r="C1497" s="23" t="s">
        <v>711</v>
      </c>
      <c r="D1497" s="23" t="s">
        <v>712</v>
      </c>
      <c r="E1497" s="23" t="s">
        <v>713</v>
      </c>
      <c r="F1497" s="23"/>
      <c r="G1497" s="23"/>
      <c r="H1497" s="23"/>
    </row>
    <row r="1498" spans="2:8" x14ac:dyDescent="0.25">
      <c r="B1498" s="14">
        <v>142</v>
      </c>
      <c r="C1498" s="23" t="s">
        <v>714</v>
      </c>
      <c r="D1498" s="23" t="s">
        <v>715</v>
      </c>
      <c r="E1498" s="23" t="s">
        <v>716</v>
      </c>
      <c r="F1498" s="23"/>
      <c r="G1498" s="23"/>
      <c r="H1498" s="23"/>
    </row>
    <row r="1499" spans="2:8" x14ac:dyDescent="0.25">
      <c r="B1499" s="14">
        <v>83</v>
      </c>
      <c r="C1499" s="23" t="s">
        <v>717</v>
      </c>
      <c r="D1499" s="23" t="s">
        <v>718</v>
      </c>
      <c r="E1499" s="23" t="s">
        <v>719</v>
      </c>
      <c r="F1499" s="11"/>
      <c r="G1499" s="23"/>
      <c r="H1499" s="23"/>
    </row>
    <row r="1500" spans="2:8" x14ac:dyDescent="0.25">
      <c r="B1500" s="14">
        <v>164</v>
      </c>
      <c r="C1500" s="23" t="s">
        <v>720</v>
      </c>
      <c r="D1500" s="23" t="s">
        <v>721</v>
      </c>
      <c r="E1500" s="23" t="s">
        <v>722</v>
      </c>
      <c r="F1500" s="23"/>
      <c r="G1500" s="23"/>
      <c r="H1500" s="23"/>
    </row>
    <row r="1501" spans="2:8" x14ac:dyDescent="0.25">
      <c r="B1501" s="14">
        <v>13</v>
      </c>
      <c r="C1501" s="23" t="s">
        <v>723</v>
      </c>
      <c r="D1501" s="23" t="s">
        <v>724</v>
      </c>
      <c r="E1501" s="23" t="s">
        <v>725</v>
      </c>
      <c r="F1501" s="23"/>
      <c r="G1501" s="23"/>
      <c r="H1501" s="23"/>
    </row>
    <row r="1502" spans="2:8" x14ac:dyDescent="0.25">
      <c r="B1502" s="14">
        <v>39</v>
      </c>
      <c r="C1502" s="23" t="s">
        <v>726</v>
      </c>
      <c r="D1502" s="23" t="s">
        <v>727</v>
      </c>
      <c r="E1502" s="23" t="s">
        <v>728</v>
      </c>
      <c r="F1502" s="23"/>
      <c r="G1502" s="23"/>
      <c r="H1502" s="23"/>
    </row>
    <row r="1503" spans="2:8" x14ac:dyDescent="0.25">
      <c r="B1503" s="14">
        <v>17</v>
      </c>
      <c r="C1503" s="23" t="s">
        <v>729</v>
      </c>
      <c r="D1503" s="23" t="s">
        <v>730</v>
      </c>
      <c r="E1503" s="23" t="s">
        <v>731</v>
      </c>
      <c r="F1503" s="23"/>
      <c r="G1503" s="23"/>
      <c r="H1503" s="23"/>
    </row>
    <row r="1504" spans="2:8" x14ac:dyDescent="0.25">
      <c r="B1504" s="14">
        <v>61</v>
      </c>
      <c r="C1504" s="23" t="s">
        <v>732</v>
      </c>
      <c r="D1504" s="23" t="s">
        <v>733</v>
      </c>
      <c r="E1504" s="23" t="s">
        <v>734</v>
      </c>
      <c r="F1504" s="23"/>
      <c r="G1504" s="23"/>
      <c r="H1504" s="23"/>
    </row>
    <row r="1505" spans="2:8" x14ac:dyDescent="0.25">
      <c r="B1505" s="14">
        <v>72</v>
      </c>
      <c r="C1505" s="23" t="s">
        <v>735</v>
      </c>
      <c r="D1505" s="23" t="s">
        <v>736</v>
      </c>
      <c r="E1505" s="23" t="s">
        <v>737</v>
      </c>
      <c r="F1505" s="11"/>
      <c r="G1505" s="23"/>
      <c r="H1505" s="23"/>
    </row>
    <row r="1506" spans="2:8" x14ac:dyDescent="0.25">
      <c r="B1506" s="14">
        <v>85</v>
      </c>
      <c r="C1506" s="23" t="s">
        <v>738</v>
      </c>
      <c r="D1506" s="23" t="s">
        <v>739</v>
      </c>
      <c r="E1506" s="23" t="s">
        <v>740</v>
      </c>
      <c r="F1506" s="23"/>
      <c r="G1506" s="23"/>
      <c r="H1506" s="23"/>
    </row>
    <row r="1507" spans="2:8" x14ac:dyDescent="0.25">
      <c r="B1507" s="14">
        <v>214</v>
      </c>
      <c r="C1507" s="23" t="s">
        <v>741</v>
      </c>
      <c r="D1507" s="23" t="s">
        <v>742</v>
      </c>
      <c r="E1507" s="23" t="s">
        <v>743</v>
      </c>
      <c r="F1507" s="23"/>
      <c r="G1507" s="23"/>
      <c r="H1507" s="23"/>
    </row>
    <row r="1508" spans="2:8" x14ac:dyDescent="0.25">
      <c r="B1508" s="14">
        <v>16</v>
      </c>
      <c r="C1508" s="23" t="s">
        <v>744</v>
      </c>
      <c r="D1508" s="23" t="s">
        <v>745</v>
      </c>
      <c r="E1508" s="23" t="s">
        <v>746</v>
      </c>
      <c r="F1508" s="23"/>
      <c r="G1508" s="23"/>
      <c r="H1508" s="23"/>
    </row>
    <row r="1509" spans="2:8" x14ac:dyDescent="0.25">
      <c r="B1509" s="14">
        <v>5</v>
      </c>
      <c r="C1509" s="23" t="s">
        <v>747</v>
      </c>
      <c r="D1509" s="23" t="s">
        <v>748</v>
      </c>
      <c r="E1509" s="23" t="s">
        <v>749</v>
      </c>
      <c r="F1509" s="23"/>
      <c r="G1509" s="23"/>
      <c r="H1509" s="23"/>
    </row>
    <row r="1510" spans="2:8" x14ac:dyDescent="0.25">
      <c r="B1510" s="14">
        <v>14</v>
      </c>
      <c r="C1510" s="23" t="s">
        <v>750</v>
      </c>
      <c r="D1510" s="23" t="s">
        <v>751</v>
      </c>
      <c r="E1510" s="23" t="s">
        <v>752</v>
      </c>
      <c r="F1510" s="23"/>
      <c r="G1510" s="23"/>
      <c r="H1510" s="23"/>
    </row>
    <row r="1511" spans="2:8" x14ac:dyDescent="0.25">
      <c r="B1511" s="14">
        <v>1</v>
      </c>
      <c r="C1511" s="23" t="s">
        <v>753</v>
      </c>
      <c r="D1511" s="23" t="s">
        <v>754</v>
      </c>
      <c r="E1511" s="23" t="s">
        <v>755</v>
      </c>
      <c r="F1511" s="23"/>
      <c r="G1511" s="23"/>
      <c r="H1511" s="23"/>
    </row>
    <row r="1512" spans="2:8" x14ac:dyDescent="0.25">
      <c r="B1512" s="14">
        <v>1112</v>
      </c>
      <c r="C1512" s="23" t="s">
        <v>756</v>
      </c>
      <c r="D1512" s="23" t="s">
        <v>757</v>
      </c>
      <c r="E1512" s="23" t="s">
        <v>758</v>
      </c>
      <c r="F1512" s="23"/>
      <c r="G1512" s="23"/>
      <c r="H1512" s="23"/>
    </row>
    <row r="1513" spans="2:8" x14ac:dyDescent="0.25">
      <c r="B1513" s="14">
        <v>1692</v>
      </c>
      <c r="C1513" s="23" t="s">
        <v>101</v>
      </c>
      <c r="D1513" s="23" t="s">
        <v>759</v>
      </c>
      <c r="E1513" s="23"/>
      <c r="F1513" s="23"/>
      <c r="G1513" s="23"/>
      <c r="H1513" s="23"/>
    </row>
    <row r="1514" spans="2:8" x14ac:dyDescent="0.25">
      <c r="B1514" s="14">
        <v>2248</v>
      </c>
      <c r="C1514" s="23" t="s">
        <v>760</v>
      </c>
      <c r="D1514" s="23" t="s">
        <v>761</v>
      </c>
      <c r="E1514" s="23"/>
      <c r="F1514" s="23"/>
      <c r="G1514" s="23"/>
      <c r="H1514" s="23"/>
    </row>
    <row r="1515" spans="2:8" x14ac:dyDescent="0.25">
      <c r="B1515" s="14">
        <v>250</v>
      </c>
      <c r="C1515" s="23" t="s">
        <v>762</v>
      </c>
      <c r="D1515" s="23" t="s">
        <v>763</v>
      </c>
      <c r="E1515" s="23" t="s">
        <v>764</v>
      </c>
      <c r="F1515" s="23"/>
      <c r="G1515" s="23"/>
      <c r="H1515" s="23"/>
    </row>
    <row r="1516" spans="2:8" x14ac:dyDescent="0.25">
      <c r="B1516" s="14">
        <v>767</v>
      </c>
      <c r="C1516" s="23" t="s">
        <v>765</v>
      </c>
      <c r="D1516" s="23" t="s">
        <v>766</v>
      </c>
      <c r="E1516" s="23" t="s">
        <v>767</v>
      </c>
      <c r="F1516" s="23" t="s">
        <v>768</v>
      </c>
      <c r="G1516" s="23" t="s">
        <v>769</v>
      </c>
      <c r="H1516" s="23" t="s">
        <v>770</v>
      </c>
    </row>
    <row r="1517" spans="2:8" x14ac:dyDescent="0.25">
      <c r="B1517" s="14">
        <v>1459</v>
      </c>
      <c r="C1517" s="23" t="s">
        <v>771</v>
      </c>
      <c r="D1517" s="23" t="s">
        <v>772</v>
      </c>
      <c r="E1517" s="23" t="s">
        <v>773</v>
      </c>
      <c r="F1517" s="23"/>
      <c r="G1517" s="23"/>
      <c r="H1517" s="23"/>
    </row>
    <row r="1518" spans="2:8" x14ac:dyDescent="0.25">
      <c r="B1518" s="14">
        <v>1280</v>
      </c>
      <c r="C1518" s="23" t="s">
        <v>120</v>
      </c>
      <c r="D1518" s="23" t="s">
        <v>774</v>
      </c>
      <c r="E1518" s="23"/>
      <c r="F1518" s="23"/>
      <c r="G1518" s="23"/>
      <c r="H1518" s="23"/>
    </row>
    <row r="1519" spans="2:8" x14ac:dyDescent="0.25">
      <c r="B1519" s="14">
        <v>2078</v>
      </c>
      <c r="C1519" s="23" t="s">
        <v>775</v>
      </c>
      <c r="D1519" s="23" t="s">
        <v>776</v>
      </c>
      <c r="E1519" s="23" t="s">
        <v>777</v>
      </c>
      <c r="F1519" s="23"/>
      <c r="G1519" s="23"/>
      <c r="H1519" s="23"/>
    </row>
    <row r="1520" spans="2:8" x14ac:dyDescent="0.25">
      <c r="B1520" s="14">
        <v>1971</v>
      </c>
      <c r="C1520" s="23" t="s">
        <v>778</v>
      </c>
      <c r="D1520" s="23" t="s">
        <v>779</v>
      </c>
      <c r="E1520" s="23"/>
      <c r="F1520" s="23"/>
      <c r="G1520" s="23"/>
      <c r="H1520" s="23"/>
    </row>
    <row r="1521" spans="2:8" x14ac:dyDescent="0.25">
      <c r="B1521" s="14">
        <v>440</v>
      </c>
      <c r="C1521" s="23" t="s">
        <v>780</v>
      </c>
      <c r="D1521" s="23" t="s">
        <v>781</v>
      </c>
      <c r="E1521" s="23" t="s">
        <v>782</v>
      </c>
      <c r="F1521" s="23"/>
      <c r="G1521" s="23"/>
      <c r="H1521" s="23"/>
    </row>
    <row r="1522" spans="2:8" x14ac:dyDescent="0.25">
      <c r="B1522" s="14">
        <v>1366</v>
      </c>
      <c r="C1522" s="23" t="s">
        <v>783</v>
      </c>
      <c r="D1522" s="23" t="s">
        <v>784</v>
      </c>
      <c r="E1522" s="23"/>
      <c r="F1522" s="23"/>
      <c r="G1522" s="23"/>
      <c r="H1522" s="23"/>
    </row>
    <row r="1523" spans="2:8" x14ac:dyDescent="0.25">
      <c r="B1523" s="14">
        <v>509</v>
      </c>
      <c r="C1523" s="23" t="s">
        <v>785</v>
      </c>
      <c r="D1523" s="23" t="s">
        <v>786</v>
      </c>
      <c r="E1523" s="23" t="s">
        <v>787</v>
      </c>
      <c r="F1523" s="23"/>
      <c r="G1523" s="23"/>
      <c r="H1523" s="23"/>
    </row>
    <row r="1524" spans="2:8" x14ac:dyDescent="0.25">
      <c r="B1524" s="14">
        <v>1704</v>
      </c>
      <c r="C1524" s="23" t="s">
        <v>788</v>
      </c>
      <c r="D1524" s="23" t="s">
        <v>789</v>
      </c>
      <c r="E1524" s="23"/>
      <c r="F1524" s="23"/>
      <c r="G1524" s="23"/>
      <c r="H1524" s="23"/>
    </row>
    <row r="1525" spans="2:8" x14ac:dyDescent="0.25">
      <c r="B1525" s="14">
        <v>1850</v>
      </c>
      <c r="C1525" s="23" t="s">
        <v>790</v>
      </c>
      <c r="D1525" s="23" t="s">
        <v>791</v>
      </c>
      <c r="E1525" s="23"/>
      <c r="F1525" s="23"/>
      <c r="G1525" s="23"/>
      <c r="H1525" s="23"/>
    </row>
    <row r="1526" spans="2:8" x14ac:dyDescent="0.25">
      <c r="B1526" s="14">
        <v>1913</v>
      </c>
      <c r="C1526" s="23" t="s">
        <v>792</v>
      </c>
      <c r="D1526" s="23" t="s">
        <v>793</v>
      </c>
      <c r="E1526" s="23" t="s">
        <v>794</v>
      </c>
      <c r="F1526" s="23"/>
      <c r="G1526" s="23"/>
      <c r="H1526" s="23"/>
    </row>
    <row r="1527" spans="2:8" x14ac:dyDescent="0.25">
      <c r="B1527" s="14">
        <v>1917</v>
      </c>
      <c r="C1527" s="23" t="s">
        <v>795</v>
      </c>
      <c r="D1527" s="23" t="s">
        <v>796</v>
      </c>
      <c r="E1527" s="23" t="s">
        <v>797</v>
      </c>
      <c r="F1527" s="23"/>
      <c r="G1527" s="23"/>
      <c r="H1527" s="23"/>
    </row>
    <row r="1528" spans="2:8" x14ac:dyDescent="0.25">
      <c r="B1528" s="14">
        <v>543</v>
      </c>
      <c r="C1528" s="23" t="s">
        <v>798</v>
      </c>
      <c r="D1528" s="23" t="s">
        <v>799</v>
      </c>
      <c r="E1528" s="23" t="s">
        <v>800</v>
      </c>
      <c r="F1528" s="23"/>
      <c r="G1528" s="23"/>
      <c r="H1528" s="23"/>
    </row>
    <row r="1529" spans="2:8" x14ac:dyDescent="0.25">
      <c r="B1529" s="14">
        <v>247</v>
      </c>
      <c r="C1529" s="23" t="s">
        <v>801</v>
      </c>
      <c r="D1529" s="23" t="s">
        <v>802</v>
      </c>
      <c r="E1529" s="23"/>
      <c r="F1529" s="23"/>
      <c r="G1529" s="23"/>
      <c r="H1529" s="23"/>
    </row>
    <row r="1530" spans="2:8" x14ac:dyDescent="0.25">
      <c r="B1530" s="14">
        <v>1517</v>
      </c>
      <c r="C1530" s="23" t="s">
        <v>96</v>
      </c>
      <c r="D1530" s="23" t="s">
        <v>803</v>
      </c>
      <c r="E1530" s="23"/>
      <c r="F1530" s="23"/>
      <c r="G1530" s="23"/>
      <c r="H1530" s="23"/>
    </row>
    <row r="1531" spans="2:8" x14ac:dyDescent="0.25">
      <c r="B1531" s="14">
        <v>571</v>
      </c>
      <c r="C1531" s="23" t="s">
        <v>804</v>
      </c>
      <c r="D1531" s="23" t="s">
        <v>805</v>
      </c>
      <c r="E1531" s="23" t="s">
        <v>806</v>
      </c>
      <c r="F1531" s="23"/>
      <c r="G1531" s="23"/>
      <c r="H1531" s="23"/>
    </row>
    <row r="1532" spans="2:8" x14ac:dyDescent="0.25">
      <c r="B1532" s="14">
        <v>1350</v>
      </c>
      <c r="C1532" s="23" t="s">
        <v>807</v>
      </c>
      <c r="D1532" s="23" t="s">
        <v>808</v>
      </c>
      <c r="E1532" s="23" t="s">
        <v>809</v>
      </c>
      <c r="F1532" s="23"/>
      <c r="G1532" s="23"/>
      <c r="H1532" s="23"/>
    </row>
    <row r="1533" spans="2:8" x14ac:dyDescent="0.25">
      <c r="B1533" s="14">
        <v>1733</v>
      </c>
      <c r="C1533" s="23" t="s">
        <v>810</v>
      </c>
      <c r="D1533" s="23" t="s">
        <v>811</v>
      </c>
      <c r="E1533" s="23"/>
      <c r="F1533" s="23"/>
      <c r="G1533" s="23"/>
      <c r="H1533" s="23"/>
    </row>
    <row r="1534" spans="2:8" x14ac:dyDescent="0.25">
      <c r="B1534" s="14">
        <v>1327</v>
      </c>
      <c r="C1534" s="23" t="s">
        <v>812</v>
      </c>
      <c r="D1534" s="23" t="s">
        <v>813</v>
      </c>
      <c r="E1534" s="23" t="s">
        <v>814</v>
      </c>
      <c r="F1534" s="23" t="s">
        <v>815</v>
      </c>
      <c r="G1534" s="23" t="s">
        <v>816</v>
      </c>
      <c r="H1534" s="23"/>
    </row>
    <row r="1535" spans="2:8" x14ac:dyDescent="0.25">
      <c r="B1535" s="14">
        <v>34</v>
      </c>
      <c r="C1535" s="23" t="s">
        <v>817</v>
      </c>
      <c r="D1535" s="23" t="s">
        <v>818</v>
      </c>
      <c r="E1535" s="23" t="s">
        <v>819</v>
      </c>
      <c r="F1535" s="23"/>
      <c r="G1535" s="23"/>
      <c r="H1535" s="23"/>
    </row>
    <row r="1536" spans="2:8" x14ac:dyDescent="0.25">
      <c r="B1536" s="14">
        <v>1885</v>
      </c>
      <c r="C1536" s="23" t="s">
        <v>820</v>
      </c>
      <c r="D1536" s="23" t="s">
        <v>821</v>
      </c>
      <c r="E1536" s="23"/>
      <c r="F1536" s="23"/>
      <c r="G1536" s="23"/>
      <c r="H1536" s="23"/>
    </row>
    <row r="1537" spans="2:8" x14ac:dyDescent="0.25">
      <c r="B1537" s="14">
        <v>1332</v>
      </c>
      <c r="C1537" s="23" t="s">
        <v>317</v>
      </c>
      <c r="D1537" s="23" t="s">
        <v>318</v>
      </c>
      <c r="E1537" s="23"/>
      <c r="F1537" s="23"/>
      <c r="G1537" s="23"/>
      <c r="H1537" s="23"/>
    </row>
    <row r="1538" spans="2:8" x14ac:dyDescent="0.25">
      <c r="B1538" s="14">
        <v>977</v>
      </c>
      <c r="C1538" s="23" t="s">
        <v>822</v>
      </c>
      <c r="D1538" s="23" t="s">
        <v>823</v>
      </c>
      <c r="E1538" s="23" t="s">
        <v>824</v>
      </c>
      <c r="F1538" s="23"/>
      <c r="G1538" s="23"/>
      <c r="H1538" s="23"/>
    </row>
    <row r="1539" spans="2:8" x14ac:dyDescent="0.25">
      <c r="B1539" s="14">
        <v>2167</v>
      </c>
      <c r="C1539" s="23" t="s">
        <v>825</v>
      </c>
      <c r="D1539" s="23" t="s">
        <v>826</v>
      </c>
      <c r="E1539" s="23" t="s">
        <v>827</v>
      </c>
      <c r="F1539" s="23"/>
      <c r="G1539" s="23"/>
      <c r="H1539" s="23"/>
    </row>
    <row r="1540" spans="2:8" x14ac:dyDescent="0.25">
      <c r="B1540" s="14">
        <v>1576</v>
      </c>
      <c r="C1540" s="23" t="s">
        <v>828</v>
      </c>
      <c r="D1540" s="23" t="s">
        <v>829</v>
      </c>
      <c r="E1540" s="23" t="s">
        <v>830</v>
      </c>
      <c r="F1540" s="23"/>
      <c r="G1540" s="23"/>
      <c r="H1540" s="23"/>
    </row>
    <row r="1541" spans="2:8" x14ac:dyDescent="0.25">
      <c r="B1541" s="14">
        <v>2175</v>
      </c>
      <c r="C1541" s="23" t="s">
        <v>831</v>
      </c>
      <c r="D1541" s="23" t="s">
        <v>832</v>
      </c>
      <c r="E1541" s="23"/>
      <c r="F1541" s="23"/>
      <c r="G1541" s="23"/>
      <c r="H1541" s="23"/>
    </row>
    <row r="1542" spans="2:8" x14ac:dyDescent="0.25">
      <c r="B1542" s="14">
        <v>548</v>
      </c>
      <c r="C1542" s="23" t="s">
        <v>833</v>
      </c>
      <c r="D1542" s="23" t="s">
        <v>834</v>
      </c>
      <c r="E1542" s="23" t="s">
        <v>835</v>
      </c>
      <c r="F1542" s="23" t="s">
        <v>836</v>
      </c>
      <c r="G1542" s="23"/>
      <c r="H1542" s="23"/>
    </row>
    <row r="1543" spans="2:8" x14ac:dyDescent="0.25">
      <c r="B1543" s="14">
        <v>2241</v>
      </c>
      <c r="C1543" s="23" t="s">
        <v>837</v>
      </c>
      <c r="D1543" s="23" t="s">
        <v>838</v>
      </c>
      <c r="E1543" s="23"/>
      <c r="F1543" s="23"/>
      <c r="G1543" s="23"/>
      <c r="H1543" s="23"/>
    </row>
    <row r="1544" spans="2:8" x14ac:dyDescent="0.25">
      <c r="B1544" s="14">
        <v>416</v>
      </c>
      <c r="C1544" s="23" t="s">
        <v>839</v>
      </c>
      <c r="D1544" s="23" t="s">
        <v>840</v>
      </c>
      <c r="E1544" s="23"/>
      <c r="F1544" s="23"/>
      <c r="G1544" s="23"/>
      <c r="H1544" s="23"/>
    </row>
    <row r="1545" spans="2:8" x14ac:dyDescent="0.25">
      <c r="B1545" s="14">
        <v>820</v>
      </c>
      <c r="C1545" s="23" t="s">
        <v>841</v>
      </c>
      <c r="D1545" s="23" t="s">
        <v>842</v>
      </c>
      <c r="E1545" s="23" t="s">
        <v>843</v>
      </c>
      <c r="F1545" s="23"/>
      <c r="G1545" s="23"/>
      <c r="H1545" s="23"/>
    </row>
    <row r="1546" spans="2:8" x14ac:dyDescent="0.25">
      <c r="B1546" s="14">
        <v>1711</v>
      </c>
      <c r="C1546" s="23" t="s">
        <v>844</v>
      </c>
      <c r="D1546" s="23" t="s">
        <v>845</v>
      </c>
      <c r="E1546" s="23" t="s">
        <v>846</v>
      </c>
      <c r="F1546" s="23"/>
      <c r="G1546" s="23"/>
      <c r="H1546" s="23"/>
    </row>
    <row r="1547" spans="2:8" x14ac:dyDescent="0.25">
      <c r="B1547" s="14">
        <v>2115</v>
      </c>
      <c r="C1547" s="23" t="s">
        <v>847</v>
      </c>
      <c r="D1547" s="23" t="s">
        <v>848</v>
      </c>
      <c r="E1547" s="23" t="s">
        <v>849</v>
      </c>
      <c r="F1547" s="23"/>
      <c r="G1547" s="23"/>
      <c r="H1547" s="23"/>
    </row>
    <row r="1548" spans="2:8" x14ac:dyDescent="0.25">
      <c r="B1548" s="14">
        <v>311</v>
      </c>
      <c r="C1548" s="23" t="s">
        <v>850</v>
      </c>
      <c r="D1548" s="23" t="s">
        <v>851</v>
      </c>
      <c r="E1548" s="23" t="s">
        <v>852</v>
      </c>
      <c r="F1548" s="23"/>
      <c r="G1548" s="23"/>
      <c r="H1548" s="23"/>
    </row>
    <row r="1549" spans="2:8" x14ac:dyDescent="0.25">
      <c r="B1549" s="14">
        <v>1603</v>
      </c>
      <c r="C1549" s="23" t="s">
        <v>853</v>
      </c>
      <c r="D1549" s="23" t="s">
        <v>854</v>
      </c>
      <c r="E1549" s="23"/>
      <c r="F1549" s="23"/>
      <c r="G1549" s="23"/>
      <c r="H1549" s="23"/>
    </row>
    <row r="1550" spans="2:8" x14ac:dyDescent="0.25">
      <c r="B1550" s="14">
        <v>739</v>
      </c>
      <c r="C1550" s="23" t="s">
        <v>855</v>
      </c>
      <c r="D1550" s="23" t="s">
        <v>856</v>
      </c>
      <c r="E1550" s="23"/>
      <c r="F1550" s="23"/>
      <c r="G1550" s="23"/>
      <c r="H1550" s="23"/>
    </row>
    <row r="1551" spans="2:8" x14ac:dyDescent="0.25">
      <c r="B1551" s="14">
        <v>1883</v>
      </c>
      <c r="C1551" s="23" t="s">
        <v>857</v>
      </c>
      <c r="D1551" s="23" t="s">
        <v>858</v>
      </c>
      <c r="E1551" s="23" t="s">
        <v>859</v>
      </c>
      <c r="F1551" s="23"/>
      <c r="G1551" s="23"/>
      <c r="H1551" s="23"/>
    </row>
    <row r="1552" spans="2:8" x14ac:dyDescent="0.25">
      <c r="B1552" s="14">
        <v>972</v>
      </c>
      <c r="C1552" s="23" t="s">
        <v>860</v>
      </c>
      <c r="D1552" s="23" t="s">
        <v>861</v>
      </c>
      <c r="E1552" s="23"/>
      <c r="F1552" s="23"/>
      <c r="G1552" s="23"/>
      <c r="H1552" s="23"/>
    </row>
    <row r="1553" spans="2:8" x14ac:dyDescent="0.25">
      <c r="B1553" s="14">
        <v>1169</v>
      </c>
      <c r="C1553" s="23" t="s">
        <v>862</v>
      </c>
      <c r="D1553" s="23" t="s">
        <v>863</v>
      </c>
      <c r="E1553" s="23"/>
      <c r="F1553" s="23"/>
      <c r="G1553" s="23"/>
      <c r="H1553" s="23"/>
    </row>
    <row r="1554" spans="2:8" x14ac:dyDescent="0.25">
      <c r="B1554" s="14">
        <v>41</v>
      </c>
      <c r="C1554" s="23" t="s">
        <v>864</v>
      </c>
      <c r="D1554" s="23" t="s">
        <v>865</v>
      </c>
      <c r="E1554" s="23"/>
      <c r="F1554" s="23"/>
      <c r="G1554" s="23"/>
      <c r="H1554" s="23"/>
    </row>
    <row r="1555" spans="2:8" x14ac:dyDescent="0.25">
      <c r="B1555" s="14">
        <v>1456</v>
      </c>
      <c r="C1555" s="23" t="s">
        <v>866</v>
      </c>
      <c r="D1555" s="23" t="s">
        <v>867</v>
      </c>
      <c r="E1555" s="23" t="s">
        <v>868</v>
      </c>
      <c r="F1555" s="23"/>
      <c r="G1555" s="23"/>
      <c r="H1555" s="23"/>
    </row>
    <row r="1556" spans="2:8" x14ac:dyDescent="0.25">
      <c r="B1556" s="14">
        <v>1935</v>
      </c>
      <c r="C1556" s="23" t="s">
        <v>869</v>
      </c>
      <c r="D1556" s="23" t="s">
        <v>870</v>
      </c>
      <c r="E1556" s="23"/>
      <c r="F1556" s="23"/>
      <c r="G1556" s="23"/>
      <c r="H1556" s="23"/>
    </row>
    <row r="1557" spans="2:8" x14ac:dyDescent="0.25">
      <c r="B1557" s="14">
        <v>221</v>
      </c>
      <c r="C1557" s="23" t="s">
        <v>871</v>
      </c>
      <c r="D1557" s="23" t="s">
        <v>872</v>
      </c>
      <c r="E1557" s="23"/>
      <c r="F1557" s="23"/>
      <c r="G1557" s="23"/>
      <c r="H1557" s="23"/>
    </row>
    <row r="1558" spans="2:8" x14ac:dyDescent="0.25">
      <c r="B1558" s="14">
        <v>1501</v>
      </c>
      <c r="C1558" s="23" t="s">
        <v>96</v>
      </c>
      <c r="D1558" s="23" t="s">
        <v>803</v>
      </c>
      <c r="E1558" s="23"/>
      <c r="F1558" s="23"/>
      <c r="G1558" s="23"/>
      <c r="H1558" s="23"/>
    </row>
    <row r="1559" spans="2:8" x14ac:dyDescent="0.25">
      <c r="B1559" s="14">
        <v>1107</v>
      </c>
      <c r="C1559" s="23" t="s">
        <v>873</v>
      </c>
      <c r="D1559" s="23" t="s">
        <v>874</v>
      </c>
      <c r="E1559" s="23" t="s">
        <v>875</v>
      </c>
      <c r="F1559" s="23"/>
      <c r="G1559" s="23"/>
      <c r="H1559" s="23"/>
    </row>
    <row r="1560" spans="2:8" x14ac:dyDescent="0.25">
      <c r="B1560" s="14">
        <v>1689</v>
      </c>
      <c r="C1560" s="23" t="s">
        <v>876</v>
      </c>
      <c r="D1560" s="23" t="s">
        <v>877</v>
      </c>
      <c r="E1560" s="23"/>
      <c r="F1560" s="23"/>
      <c r="G1560" s="23"/>
      <c r="H1560" s="23"/>
    </row>
    <row r="1561" spans="2:8" x14ac:dyDescent="0.25">
      <c r="B1561" s="14">
        <v>2191</v>
      </c>
      <c r="C1561" s="23" t="s">
        <v>878</v>
      </c>
      <c r="D1561" s="23" t="s">
        <v>879</v>
      </c>
      <c r="E1561" s="23" t="s">
        <v>880</v>
      </c>
      <c r="F1561" s="23" t="s">
        <v>881</v>
      </c>
      <c r="G1561" s="23"/>
      <c r="H1561" s="23"/>
    </row>
    <row r="1562" spans="2:8" x14ac:dyDescent="0.25">
      <c r="B1562" s="14">
        <v>249</v>
      </c>
      <c r="C1562" s="23" t="s">
        <v>882</v>
      </c>
      <c r="D1562" s="23" t="s">
        <v>883</v>
      </c>
      <c r="E1562" s="23" t="s">
        <v>884</v>
      </c>
      <c r="F1562" s="23" t="s">
        <v>885</v>
      </c>
      <c r="G1562" s="23" t="s">
        <v>886</v>
      </c>
      <c r="H1562" s="23"/>
    </row>
    <row r="1563" spans="2:8" x14ac:dyDescent="0.25">
      <c r="B1563" s="14">
        <v>730</v>
      </c>
      <c r="C1563" s="23" t="s">
        <v>887</v>
      </c>
      <c r="D1563" s="23" t="s">
        <v>888</v>
      </c>
      <c r="E1563" s="23" t="s">
        <v>889</v>
      </c>
      <c r="F1563" s="23"/>
      <c r="G1563" s="23"/>
      <c r="H1563" s="23"/>
    </row>
    <row r="1564" spans="2:8" x14ac:dyDescent="0.25">
      <c r="B1564" s="14">
        <v>1462</v>
      </c>
      <c r="C1564" s="23" t="s">
        <v>890</v>
      </c>
      <c r="D1564" s="23" t="s">
        <v>891</v>
      </c>
      <c r="E1564" s="23" t="s">
        <v>892</v>
      </c>
      <c r="F1564" s="23"/>
      <c r="G1564" s="23"/>
      <c r="H1564" s="23"/>
    </row>
    <row r="1565" spans="2:8" x14ac:dyDescent="0.25">
      <c r="B1565" s="14">
        <v>1268</v>
      </c>
      <c r="C1565" s="23" t="s">
        <v>893</v>
      </c>
      <c r="D1565" s="23" t="s">
        <v>894</v>
      </c>
      <c r="E1565" s="23"/>
      <c r="F1565" s="23"/>
      <c r="G1565" s="23"/>
      <c r="H1565" s="23"/>
    </row>
    <row r="1566" spans="2:8" x14ac:dyDescent="0.25">
      <c r="B1566" s="14">
        <v>1966</v>
      </c>
      <c r="C1566" s="23" t="s">
        <v>895</v>
      </c>
      <c r="D1566" s="23" t="s">
        <v>896</v>
      </c>
      <c r="E1566" s="23"/>
      <c r="F1566" s="23"/>
      <c r="G1566" s="23"/>
      <c r="H1566" s="23"/>
    </row>
    <row r="1567" spans="2:8" x14ac:dyDescent="0.25">
      <c r="B1567" s="14">
        <v>408</v>
      </c>
      <c r="C1567" s="23" t="s">
        <v>897</v>
      </c>
      <c r="D1567" s="23" t="s">
        <v>898</v>
      </c>
      <c r="E1567" s="23" t="s">
        <v>899</v>
      </c>
      <c r="F1567" s="23"/>
      <c r="G1567" s="23"/>
      <c r="H1567" s="23"/>
    </row>
    <row r="1568" spans="2:8" x14ac:dyDescent="0.25">
      <c r="B1568" s="14">
        <v>998</v>
      </c>
      <c r="C1568" s="23" t="s">
        <v>900</v>
      </c>
      <c r="D1568" s="23" t="s">
        <v>901</v>
      </c>
      <c r="E1568" s="23" t="s">
        <v>902</v>
      </c>
      <c r="F1568" s="23" t="s">
        <v>903</v>
      </c>
      <c r="G1568" s="23"/>
      <c r="H1568" s="23"/>
    </row>
    <row r="1569" spans="2:8" x14ac:dyDescent="0.25">
      <c r="B1569" s="14">
        <v>1348</v>
      </c>
      <c r="C1569" s="23" t="s">
        <v>904</v>
      </c>
      <c r="D1569" s="23" t="s">
        <v>905</v>
      </c>
      <c r="E1569" s="23" t="s">
        <v>906</v>
      </c>
      <c r="F1569" s="23"/>
      <c r="G1569" s="23"/>
      <c r="H1569" s="23"/>
    </row>
    <row r="1570" spans="2:8" x14ac:dyDescent="0.25">
      <c r="B1570" s="14">
        <v>508</v>
      </c>
      <c r="C1570" s="23" t="s">
        <v>907</v>
      </c>
      <c r="D1570" s="23" t="s">
        <v>908</v>
      </c>
      <c r="E1570" s="23" t="s">
        <v>909</v>
      </c>
      <c r="F1570" s="23" t="s">
        <v>910</v>
      </c>
      <c r="G1570" s="23"/>
      <c r="H1570" s="23"/>
    </row>
    <row r="1571" spans="2:8" x14ac:dyDescent="0.25">
      <c r="B1571" s="14">
        <v>1441</v>
      </c>
      <c r="C1571" s="23" t="s">
        <v>911</v>
      </c>
      <c r="D1571" s="23" t="s">
        <v>912</v>
      </c>
      <c r="E1571" s="23"/>
      <c r="F1571" s="23"/>
      <c r="G1571" s="23"/>
      <c r="H1571" s="23"/>
    </row>
    <row r="1572" spans="2:8" x14ac:dyDescent="0.25">
      <c r="B1572" s="14">
        <v>1554</v>
      </c>
      <c r="C1572" s="23" t="s">
        <v>913</v>
      </c>
      <c r="D1572" s="23" t="s">
        <v>914</v>
      </c>
      <c r="E1572" s="23"/>
      <c r="F1572" s="23"/>
      <c r="G1572" s="23"/>
      <c r="H1572" s="23"/>
    </row>
    <row r="1573" spans="2:8" x14ac:dyDescent="0.25">
      <c r="B1573" s="14">
        <v>60</v>
      </c>
      <c r="C1573" s="23" t="s">
        <v>915</v>
      </c>
      <c r="D1573" s="23" t="s">
        <v>916</v>
      </c>
      <c r="E1573" s="23" t="s">
        <v>917</v>
      </c>
      <c r="F1573" s="23"/>
      <c r="G1573" s="23"/>
      <c r="H1573" s="23"/>
    </row>
    <row r="1574" spans="2:8" x14ac:dyDescent="0.25">
      <c r="B1574" s="14">
        <v>1288</v>
      </c>
      <c r="C1574" s="23" t="s">
        <v>918</v>
      </c>
      <c r="D1574" s="23" t="s">
        <v>919</v>
      </c>
      <c r="E1574" s="23"/>
      <c r="F1574" s="23"/>
      <c r="G1574" s="23"/>
      <c r="H1574" s="23"/>
    </row>
    <row r="1575" spans="2:8" x14ac:dyDescent="0.25">
      <c r="B1575" s="14">
        <v>1853</v>
      </c>
      <c r="C1575" s="23" t="s">
        <v>920</v>
      </c>
      <c r="D1575" s="23" t="s">
        <v>921</v>
      </c>
      <c r="E1575" s="23"/>
      <c r="F1575" s="23"/>
      <c r="G1575" s="23"/>
      <c r="H1575" s="23"/>
    </row>
    <row r="1576" spans="2:8" x14ac:dyDescent="0.25">
      <c r="B1576" s="14">
        <v>513</v>
      </c>
      <c r="C1576" s="23" t="s">
        <v>922</v>
      </c>
      <c r="D1576" s="23" t="s">
        <v>923</v>
      </c>
      <c r="E1576" s="23" t="s">
        <v>924</v>
      </c>
      <c r="F1576" s="23" t="s">
        <v>925</v>
      </c>
      <c r="G1576" s="23" t="s">
        <v>926</v>
      </c>
      <c r="H1576" s="23"/>
    </row>
    <row r="1577" spans="2:8" x14ac:dyDescent="0.25">
      <c r="B1577" s="14">
        <v>246</v>
      </c>
      <c r="C1577" s="23" t="s">
        <v>927</v>
      </c>
      <c r="D1577" s="23" t="s">
        <v>928</v>
      </c>
      <c r="E1577" s="23" t="s">
        <v>929</v>
      </c>
      <c r="F1577" s="23"/>
      <c r="G1577" s="23"/>
      <c r="H1577" s="23"/>
    </row>
    <row r="1578" spans="2:8" x14ac:dyDescent="0.25">
      <c r="B1578" s="14">
        <v>1516</v>
      </c>
      <c r="C1578" s="23" t="s">
        <v>96</v>
      </c>
      <c r="D1578" s="23" t="s">
        <v>803</v>
      </c>
      <c r="E1578" s="23"/>
      <c r="F1578" s="23"/>
      <c r="G1578" s="23"/>
      <c r="H1578" s="23"/>
    </row>
    <row r="1579" spans="2:8" x14ac:dyDescent="0.25">
      <c r="B1579" s="14">
        <v>1325</v>
      </c>
      <c r="C1579" s="23" t="s">
        <v>930</v>
      </c>
      <c r="D1579" s="23" t="s">
        <v>931</v>
      </c>
      <c r="E1579" s="23" t="s">
        <v>932</v>
      </c>
      <c r="F1579" s="23"/>
      <c r="G1579" s="23"/>
      <c r="H1579" s="23"/>
    </row>
    <row r="1580" spans="2:8" x14ac:dyDescent="0.25">
      <c r="B1580" s="14">
        <v>1732</v>
      </c>
      <c r="C1580" s="23" t="s">
        <v>810</v>
      </c>
      <c r="D1580" s="23" t="s">
        <v>933</v>
      </c>
      <c r="E1580" s="23"/>
      <c r="F1580" s="23"/>
      <c r="G1580" s="23"/>
      <c r="H1580" s="23"/>
    </row>
    <row r="1581" spans="2:8" x14ac:dyDescent="0.25">
      <c r="B1581" s="14">
        <v>1075</v>
      </c>
      <c r="C1581" s="23" t="s">
        <v>934</v>
      </c>
      <c r="D1581" s="23" t="s">
        <v>935</v>
      </c>
      <c r="E1581" s="23" t="s">
        <v>936</v>
      </c>
      <c r="F1581" s="23"/>
      <c r="G1581" s="23"/>
      <c r="H1581" s="23"/>
    </row>
    <row r="1582" spans="2:8" x14ac:dyDescent="0.25">
      <c r="B1582" s="14">
        <v>33</v>
      </c>
      <c r="C1582" s="23" t="s">
        <v>937</v>
      </c>
      <c r="D1582" s="23" t="s">
        <v>938</v>
      </c>
      <c r="E1582" s="23" t="s">
        <v>939</v>
      </c>
      <c r="F1582" s="23"/>
      <c r="G1582" s="23"/>
      <c r="H1582" s="23"/>
    </row>
    <row r="1583" spans="2:8" x14ac:dyDescent="0.25">
      <c r="B1583" s="14">
        <v>1059</v>
      </c>
      <c r="C1583" s="23" t="s">
        <v>940</v>
      </c>
      <c r="D1583" s="23" t="s">
        <v>941</v>
      </c>
      <c r="E1583" s="23" t="s">
        <v>942</v>
      </c>
      <c r="F1583" s="23"/>
      <c r="G1583" s="23"/>
      <c r="H1583" s="23"/>
    </row>
    <row r="1584" spans="2:8" x14ac:dyDescent="0.25">
      <c r="B1584" s="14">
        <v>1043</v>
      </c>
      <c r="C1584" s="23" t="s">
        <v>943</v>
      </c>
      <c r="D1584" s="23" t="s">
        <v>944</v>
      </c>
      <c r="E1584" s="23" t="s">
        <v>945</v>
      </c>
      <c r="F1584" s="23"/>
      <c r="G1584" s="23"/>
      <c r="H1584" s="23"/>
    </row>
    <row r="1585" spans="2:8" x14ac:dyDescent="0.25">
      <c r="B1585" s="14">
        <v>1884</v>
      </c>
      <c r="C1585" s="23" t="s">
        <v>820</v>
      </c>
      <c r="D1585" s="23" t="s">
        <v>821</v>
      </c>
      <c r="E1585" s="23"/>
      <c r="F1585" s="23"/>
      <c r="G1585" s="23"/>
      <c r="H1585" s="23"/>
    </row>
    <row r="1586" spans="2:8" x14ac:dyDescent="0.25">
      <c r="B1586" s="14">
        <v>125</v>
      </c>
      <c r="C1586" s="23" t="s">
        <v>946</v>
      </c>
      <c r="D1586" s="23" t="s">
        <v>947</v>
      </c>
      <c r="E1586" s="23" t="s">
        <v>948</v>
      </c>
      <c r="F1586" s="23"/>
      <c r="G1586" s="23"/>
      <c r="H1586" s="23"/>
    </row>
    <row r="1587" spans="2:8" x14ac:dyDescent="0.25">
      <c r="B1587" s="14">
        <v>1331</v>
      </c>
      <c r="C1587" s="23" t="s">
        <v>317</v>
      </c>
      <c r="D1587" s="23" t="s">
        <v>318</v>
      </c>
      <c r="E1587" s="23" t="s">
        <v>319</v>
      </c>
      <c r="F1587" s="23"/>
      <c r="G1587" s="23"/>
      <c r="H1587" s="23"/>
    </row>
    <row r="1588" spans="2:8" x14ac:dyDescent="0.25">
      <c r="B1588" s="14">
        <v>2265</v>
      </c>
      <c r="C1588" s="23" t="s">
        <v>949</v>
      </c>
      <c r="D1588" s="23" t="s">
        <v>950</v>
      </c>
      <c r="E1588" s="23" t="s">
        <v>951</v>
      </c>
      <c r="F1588" s="23"/>
      <c r="G1588" s="23"/>
      <c r="H1588" s="23"/>
    </row>
    <row r="1589" spans="2:8" x14ac:dyDescent="0.25">
      <c r="B1589" s="14">
        <v>1480</v>
      </c>
      <c r="C1589" s="23" t="s">
        <v>952</v>
      </c>
      <c r="D1589" s="23" t="s">
        <v>953</v>
      </c>
      <c r="E1589" s="23" t="s">
        <v>954</v>
      </c>
      <c r="F1589" s="23"/>
      <c r="G1589" s="23"/>
      <c r="H1589" s="23"/>
    </row>
    <row r="1590" spans="2:8" x14ac:dyDescent="0.25">
      <c r="B1590" s="14">
        <v>2027</v>
      </c>
      <c r="C1590" s="23" t="s">
        <v>955</v>
      </c>
      <c r="D1590" s="23" t="s">
        <v>956</v>
      </c>
      <c r="E1590" s="23"/>
      <c r="F1590" s="23"/>
      <c r="G1590" s="23"/>
      <c r="H1590" s="23"/>
    </row>
    <row r="1591" spans="2:8" x14ac:dyDescent="0.25">
      <c r="B1591" s="14">
        <v>2237</v>
      </c>
      <c r="C1591" s="23" t="s">
        <v>957</v>
      </c>
      <c r="D1591" s="23" t="s">
        <v>958</v>
      </c>
      <c r="E1591" s="23"/>
      <c r="F1591" s="23"/>
      <c r="G1591" s="23"/>
      <c r="H1591" s="23"/>
    </row>
    <row r="1592" spans="2:8" x14ac:dyDescent="0.25">
      <c r="B1592" s="14">
        <v>410</v>
      </c>
      <c r="C1592" s="23" t="s">
        <v>959</v>
      </c>
      <c r="D1592" s="23" t="s">
        <v>960</v>
      </c>
      <c r="E1592" s="23"/>
      <c r="F1592" s="23"/>
      <c r="G1592" s="23"/>
      <c r="H1592" s="23"/>
    </row>
    <row r="1593" spans="2:8" x14ac:dyDescent="0.25">
      <c r="B1593" s="14">
        <v>799</v>
      </c>
      <c r="C1593" s="23" t="s">
        <v>961</v>
      </c>
      <c r="D1593" s="23" t="s">
        <v>962</v>
      </c>
      <c r="E1593" s="23"/>
      <c r="F1593" s="23"/>
      <c r="G1593" s="23"/>
      <c r="H1593" s="23"/>
    </row>
    <row r="1594" spans="2:8" x14ac:dyDescent="0.25">
      <c r="B1594" s="14">
        <v>1666</v>
      </c>
      <c r="C1594" s="23" t="s">
        <v>963</v>
      </c>
      <c r="D1594" s="23" t="s">
        <v>964</v>
      </c>
      <c r="E1594" s="23"/>
      <c r="F1594" s="23"/>
      <c r="G1594" s="23"/>
      <c r="H1594" s="23"/>
    </row>
    <row r="1595" spans="2:8" x14ac:dyDescent="0.25">
      <c r="B1595" s="14">
        <v>2049</v>
      </c>
      <c r="C1595" s="23" t="s">
        <v>965</v>
      </c>
      <c r="D1595" s="23" t="s">
        <v>966</v>
      </c>
      <c r="E1595" s="23" t="s">
        <v>967</v>
      </c>
      <c r="F1595" s="23"/>
      <c r="G1595" s="23"/>
      <c r="H1595" s="23"/>
    </row>
    <row r="1596" spans="2:8" x14ac:dyDescent="0.25">
      <c r="B1596" s="14">
        <v>310</v>
      </c>
      <c r="C1596" s="23" t="s">
        <v>968</v>
      </c>
      <c r="D1596" s="23" t="s">
        <v>969</v>
      </c>
      <c r="E1596" s="23" t="s">
        <v>970</v>
      </c>
      <c r="F1596" s="23" t="s">
        <v>971</v>
      </c>
      <c r="G1596" s="23"/>
      <c r="H1596" s="23"/>
    </row>
    <row r="1597" spans="2:8" x14ac:dyDescent="0.25">
      <c r="B1597" s="14">
        <v>1600</v>
      </c>
      <c r="C1597" s="23" t="s">
        <v>972</v>
      </c>
      <c r="D1597" s="23" t="s">
        <v>973</v>
      </c>
      <c r="E1597" s="23"/>
      <c r="F1597" s="23"/>
      <c r="G1597" s="23"/>
      <c r="H1597" s="23"/>
    </row>
    <row r="1598" spans="2:8" x14ac:dyDescent="0.25">
      <c r="B1598" s="14">
        <v>1775</v>
      </c>
      <c r="C1598" s="23" t="s">
        <v>974</v>
      </c>
      <c r="D1598" s="23" t="s">
        <v>975</v>
      </c>
      <c r="E1598" s="23" t="s">
        <v>976</v>
      </c>
      <c r="F1598" s="23"/>
      <c r="G1598" s="23"/>
      <c r="H1598" s="23"/>
    </row>
    <row r="1599" spans="2:8" x14ac:dyDescent="0.25">
      <c r="B1599" s="14">
        <v>964</v>
      </c>
      <c r="C1599" s="23" t="s">
        <v>977</v>
      </c>
      <c r="D1599" s="23" t="s">
        <v>978</v>
      </c>
      <c r="E1599" s="23"/>
      <c r="F1599" s="23"/>
      <c r="G1599" s="23"/>
      <c r="H1599" s="23"/>
    </row>
    <row r="1600" spans="2:8" x14ac:dyDescent="0.25">
      <c r="B1600" s="14">
        <v>1155</v>
      </c>
      <c r="C1600" s="23" t="s">
        <v>979</v>
      </c>
      <c r="D1600" s="23" t="s">
        <v>980</v>
      </c>
      <c r="E1600" s="23"/>
      <c r="F1600" s="23"/>
      <c r="G1600" s="23"/>
      <c r="H1600" s="23"/>
    </row>
    <row r="1601" spans="2:8" x14ac:dyDescent="0.25">
      <c r="B1601" s="14">
        <v>40</v>
      </c>
      <c r="C1601" s="23" t="s">
        <v>981</v>
      </c>
      <c r="D1601" s="23" t="s">
        <v>982</v>
      </c>
      <c r="E1601" s="23"/>
      <c r="F1601" s="23"/>
      <c r="G1601" s="23"/>
      <c r="H1601" s="23"/>
    </row>
    <row r="1602" spans="2:8" x14ac:dyDescent="0.25">
      <c r="B1602" s="14">
        <v>1074</v>
      </c>
      <c r="C1602" s="23" t="s">
        <v>983</v>
      </c>
      <c r="D1602" s="23" t="s">
        <v>984</v>
      </c>
      <c r="E1602" s="23"/>
      <c r="F1602" s="23"/>
      <c r="G1602" s="23"/>
      <c r="H1602" s="23"/>
    </row>
    <row r="1603" spans="2:8" x14ac:dyDescent="0.25">
      <c r="B1603" s="14">
        <v>1934</v>
      </c>
      <c r="C1603" s="23" t="s">
        <v>985</v>
      </c>
      <c r="D1603" s="23" t="s">
        <v>986</v>
      </c>
      <c r="E1603" s="23"/>
      <c r="F1603" s="23"/>
      <c r="G1603" s="23"/>
      <c r="H1603" s="23"/>
    </row>
    <row r="1604" spans="2:8" x14ac:dyDescent="0.25">
      <c r="B1604" s="14">
        <v>220</v>
      </c>
      <c r="C1604" s="23" t="s">
        <v>987</v>
      </c>
      <c r="D1604" s="23" t="s">
        <v>988</v>
      </c>
      <c r="E1604" s="23"/>
      <c r="F1604" s="23"/>
      <c r="G1604" s="23"/>
      <c r="H1604" s="23"/>
    </row>
    <row r="1605" spans="2:8" x14ac:dyDescent="0.25">
      <c r="B1605" s="14">
        <v>1497</v>
      </c>
      <c r="C1605" s="23" t="s">
        <v>96</v>
      </c>
      <c r="D1605" s="23" t="s">
        <v>803</v>
      </c>
      <c r="E1605" s="23"/>
      <c r="F1605" s="23"/>
      <c r="G1605" s="23"/>
      <c r="H1605" s="23"/>
    </row>
    <row r="1606" spans="2:8" x14ac:dyDescent="0.25">
      <c r="B1606" s="14">
        <v>1089</v>
      </c>
      <c r="C1606" s="23" t="s">
        <v>989</v>
      </c>
      <c r="D1606" s="23" t="s">
        <v>990</v>
      </c>
      <c r="E1606" s="23"/>
      <c r="F1606" s="23"/>
      <c r="G1606" s="23"/>
      <c r="H1606" s="23"/>
    </row>
    <row r="1607" spans="2:8" x14ac:dyDescent="0.25">
      <c r="B1607" s="14">
        <v>1688</v>
      </c>
      <c r="C1607" s="23" t="s">
        <v>876</v>
      </c>
      <c r="D1607" s="23" t="s">
        <v>877</v>
      </c>
      <c r="E1607" s="23"/>
      <c r="F1607" s="23"/>
      <c r="G1607" s="23"/>
      <c r="H1607" s="23"/>
    </row>
    <row r="1608" spans="2:8" x14ac:dyDescent="0.25">
      <c r="B1608" s="14">
        <v>2114</v>
      </c>
      <c r="C1608" s="23" t="s">
        <v>991</v>
      </c>
      <c r="D1608" s="23" t="s">
        <v>992</v>
      </c>
      <c r="E1608" s="23"/>
      <c r="F1608" s="23"/>
      <c r="G1608" s="23"/>
      <c r="H1608" s="23"/>
    </row>
    <row r="1609" spans="2:8" x14ac:dyDescent="0.25">
      <c r="B1609" s="14">
        <v>15</v>
      </c>
      <c r="C1609" s="23" t="s">
        <v>993</v>
      </c>
      <c r="D1609" s="23" t="s">
        <v>994</v>
      </c>
      <c r="E1609" s="23" t="s">
        <v>995</v>
      </c>
      <c r="F1609" s="23"/>
      <c r="G1609" s="23"/>
      <c r="H1609" s="23"/>
    </row>
    <row r="1610" spans="2:8" x14ac:dyDescent="0.25">
      <c r="B1610" s="14">
        <v>697</v>
      </c>
      <c r="C1610" s="23" t="s">
        <v>996</v>
      </c>
      <c r="D1610" s="23" t="s">
        <v>997</v>
      </c>
      <c r="E1610" s="23" t="s">
        <v>998</v>
      </c>
      <c r="F1610" s="23"/>
      <c r="G1610" s="23"/>
      <c r="H1610" s="23"/>
    </row>
    <row r="1611" spans="2:8" x14ac:dyDescent="0.25">
      <c r="B1611" s="14">
        <v>819</v>
      </c>
      <c r="C1611" s="23" t="s">
        <v>999</v>
      </c>
      <c r="D1611" s="23" t="s">
        <v>1000</v>
      </c>
      <c r="E1611" s="23" t="s">
        <v>1001</v>
      </c>
      <c r="F1611" s="23"/>
      <c r="G1611" s="23"/>
      <c r="H1611" s="23"/>
    </row>
    <row r="1612" spans="2:8" x14ac:dyDescent="0.25">
      <c r="B1612" s="14">
        <v>1266</v>
      </c>
      <c r="C1612" s="23" t="s">
        <v>1002</v>
      </c>
      <c r="D1612" s="23" t="s">
        <v>1003</v>
      </c>
      <c r="E1612" s="23"/>
      <c r="F1612" s="23"/>
      <c r="G1612" s="23"/>
      <c r="H1612" s="23"/>
    </row>
    <row r="1613" spans="2:8" x14ac:dyDescent="0.25">
      <c r="B1613" s="14">
        <v>2029</v>
      </c>
      <c r="C1613" s="23" t="s">
        <v>1004</v>
      </c>
      <c r="D1613" s="23" t="s">
        <v>1005</v>
      </c>
      <c r="E1613" s="23"/>
      <c r="F1613" s="23"/>
      <c r="G1613" s="23"/>
      <c r="H1613" s="23"/>
    </row>
    <row r="1614" spans="2:8" x14ac:dyDescent="0.25">
      <c r="B1614" s="14">
        <v>1954</v>
      </c>
      <c r="C1614" s="23" t="s">
        <v>1006</v>
      </c>
      <c r="D1614" s="23" t="s">
        <v>1007</v>
      </c>
      <c r="E1614" s="23" t="s">
        <v>1008</v>
      </c>
      <c r="F1614" s="23"/>
      <c r="G1614" s="23"/>
      <c r="H1614" s="23"/>
    </row>
    <row r="1615" spans="2:8" x14ac:dyDescent="0.25">
      <c r="B1615" s="14">
        <v>381</v>
      </c>
      <c r="C1615" s="23" t="s">
        <v>1009</v>
      </c>
      <c r="D1615" s="23" t="s">
        <v>1010</v>
      </c>
      <c r="E1615" s="23"/>
      <c r="F1615" s="23"/>
      <c r="G1615" s="23"/>
      <c r="H1615" s="23"/>
    </row>
    <row r="1616" spans="2:8" x14ac:dyDescent="0.25">
      <c r="B1616" s="14">
        <v>922</v>
      </c>
      <c r="C1616" s="23" t="s">
        <v>1011</v>
      </c>
      <c r="D1616" s="23" t="s">
        <v>1012</v>
      </c>
      <c r="E1616" s="23" t="s">
        <v>1013</v>
      </c>
      <c r="F1616" s="23"/>
      <c r="G1616" s="23"/>
      <c r="H1616" s="23"/>
    </row>
    <row r="1617" spans="2:8" x14ac:dyDescent="0.25">
      <c r="B1617" s="14">
        <v>1273</v>
      </c>
      <c r="C1617" s="23" t="s">
        <v>1014</v>
      </c>
      <c r="D1617" s="23" t="s">
        <v>1015</v>
      </c>
      <c r="E1617" s="23" t="s">
        <v>1016</v>
      </c>
      <c r="F1617" s="23"/>
      <c r="G1617" s="23"/>
      <c r="H1617" s="23"/>
    </row>
    <row r="1618" spans="2:8" x14ac:dyDescent="0.25">
      <c r="B1618" s="14">
        <v>507</v>
      </c>
      <c r="C1618" s="23" t="s">
        <v>1017</v>
      </c>
      <c r="D1618" s="23" t="s">
        <v>1018</v>
      </c>
      <c r="E1618" s="23"/>
      <c r="F1618" s="23"/>
      <c r="G1618" s="23"/>
      <c r="H1618" s="23"/>
    </row>
    <row r="1619" spans="2:8" x14ac:dyDescent="0.25">
      <c r="B1619" s="14">
        <v>1553</v>
      </c>
      <c r="C1619" s="23" t="s">
        <v>913</v>
      </c>
      <c r="D1619" s="23" t="s">
        <v>914</v>
      </c>
      <c r="E1619" s="23"/>
      <c r="F1619" s="23"/>
      <c r="G1619" s="23"/>
      <c r="H1619" s="23"/>
    </row>
    <row r="1620" spans="2:8" x14ac:dyDescent="0.25">
      <c r="B1620" s="14">
        <v>59</v>
      </c>
      <c r="C1620" s="23" t="s">
        <v>1019</v>
      </c>
      <c r="D1620" s="23" t="s">
        <v>1020</v>
      </c>
      <c r="E1620" s="23" t="s">
        <v>1021</v>
      </c>
      <c r="F1620" s="23" t="s">
        <v>1022</v>
      </c>
      <c r="G1620" s="23" t="s">
        <v>1023</v>
      </c>
      <c r="H1620" s="23"/>
    </row>
    <row r="1621" spans="2:8" x14ac:dyDescent="0.25">
      <c r="B1621" s="14">
        <v>1588</v>
      </c>
      <c r="C1621" s="23" t="s">
        <v>1024</v>
      </c>
      <c r="D1621" s="23" t="s">
        <v>1025</v>
      </c>
      <c r="E1621" s="23" t="s">
        <v>1026</v>
      </c>
      <c r="F1621" s="23"/>
      <c r="G1621" s="23"/>
      <c r="H1621" s="23"/>
    </row>
    <row r="1622" spans="2:8" x14ac:dyDescent="0.25">
      <c r="B1622" s="14">
        <v>1832</v>
      </c>
      <c r="C1622" s="23" t="s">
        <v>1027</v>
      </c>
      <c r="D1622" s="23" t="s">
        <v>1028</v>
      </c>
      <c r="E1622" s="23"/>
      <c r="F1622" s="23"/>
      <c r="G1622" s="23"/>
      <c r="H1622" s="23"/>
    </row>
    <row r="1623" spans="2:8" x14ac:dyDescent="0.25">
      <c r="B1623" s="14">
        <v>512</v>
      </c>
      <c r="C1623" s="23" t="s">
        <v>433</v>
      </c>
      <c r="D1623" s="23" t="s">
        <v>1029</v>
      </c>
      <c r="E1623" s="23"/>
      <c r="F1623" s="23"/>
      <c r="G1623" s="23"/>
      <c r="H1623" s="23"/>
    </row>
    <row r="1624" spans="2:8" x14ac:dyDescent="0.25">
      <c r="B1624" s="14">
        <v>1515</v>
      </c>
      <c r="C1624" s="23" t="s">
        <v>96</v>
      </c>
      <c r="D1624" s="23" t="s">
        <v>803</v>
      </c>
      <c r="E1624" s="23"/>
      <c r="F1624" s="23"/>
      <c r="G1624" s="23"/>
      <c r="H1624" s="23"/>
    </row>
    <row r="1625" spans="2:8" x14ac:dyDescent="0.25">
      <c r="B1625" s="14">
        <v>1323</v>
      </c>
      <c r="C1625" s="23" t="s">
        <v>1030</v>
      </c>
      <c r="D1625" s="23" t="s">
        <v>1031</v>
      </c>
      <c r="E1625" s="23"/>
      <c r="F1625" s="23"/>
      <c r="G1625" s="23"/>
      <c r="H1625" s="23"/>
    </row>
    <row r="1626" spans="2:8" x14ac:dyDescent="0.25">
      <c r="B1626" s="14">
        <v>1713</v>
      </c>
      <c r="C1626" s="23" t="s">
        <v>1032</v>
      </c>
      <c r="D1626" s="23" t="s">
        <v>1033</v>
      </c>
      <c r="E1626" s="23"/>
      <c r="F1626" s="23"/>
      <c r="G1626" s="23"/>
      <c r="H1626" s="23"/>
    </row>
    <row r="1627" spans="2:8" x14ac:dyDescent="0.25">
      <c r="B1627" s="14">
        <v>31</v>
      </c>
      <c r="C1627" s="23" t="s">
        <v>957</v>
      </c>
      <c r="D1627" s="23" t="s">
        <v>1034</v>
      </c>
      <c r="E1627" s="23"/>
      <c r="F1627" s="23"/>
      <c r="G1627" s="23"/>
      <c r="H1627" s="23"/>
    </row>
    <row r="1628" spans="2:8" x14ac:dyDescent="0.25">
      <c r="B1628" s="14">
        <v>377</v>
      </c>
      <c r="C1628" s="23" t="s">
        <v>1035</v>
      </c>
      <c r="D1628" s="23" t="s">
        <v>150</v>
      </c>
      <c r="E1628" s="23"/>
      <c r="F1628" s="23"/>
      <c r="G1628" s="23"/>
      <c r="H1628" s="23"/>
    </row>
    <row r="1629" spans="2:8" x14ac:dyDescent="0.25">
      <c r="B1629" s="14">
        <v>1871</v>
      </c>
      <c r="C1629" s="23" t="s">
        <v>1036</v>
      </c>
      <c r="D1629" s="23" t="s">
        <v>1037</v>
      </c>
      <c r="E1629" s="23" t="s">
        <v>1038</v>
      </c>
      <c r="F1629" s="23"/>
      <c r="G1629" s="23"/>
      <c r="H1629" s="23"/>
    </row>
    <row r="1630" spans="2:8" x14ac:dyDescent="0.25">
      <c r="B1630" s="14">
        <v>1289</v>
      </c>
      <c r="C1630" s="23" t="s">
        <v>317</v>
      </c>
      <c r="D1630" s="23" t="s">
        <v>1039</v>
      </c>
      <c r="E1630" s="23"/>
      <c r="F1630" s="23"/>
      <c r="G1630" s="23"/>
      <c r="H1630" s="23"/>
    </row>
    <row r="1631" spans="2:8" x14ac:dyDescent="0.25">
      <c r="B1631" s="14">
        <v>2199</v>
      </c>
      <c r="C1631" s="23" t="s">
        <v>1040</v>
      </c>
      <c r="D1631" s="23" t="s">
        <v>1041</v>
      </c>
      <c r="E1631" s="23" t="s">
        <v>1042</v>
      </c>
      <c r="F1631" s="23" t="s">
        <v>1043</v>
      </c>
      <c r="G1631" s="23"/>
      <c r="H1631" s="23"/>
    </row>
    <row r="1632" spans="2:8" x14ac:dyDescent="0.25">
      <c r="B1632" s="14">
        <v>2168</v>
      </c>
      <c r="C1632" s="23" t="s">
        <v>1044</v>
      </c>
      <c r="D1632" s="23" t="s">
        <v>1045</v>
      </c>
      <c r="E1632" s="23" t="s">
        <v>1046</v>
      </c>
      <c r="F1632" s="23"/>
      <c r="G1632" s="23"/>
      <c r="H1632" s="23"/>
    </row>
    <row r="1633" spans="2:8" x14ac:dyDescent="0.25">
      <c r="B1633" s="14">
        <v>557</v>
      </c>
      <c r="C1633" s="23" t="s">
        <v>1047</v>
      </c>
      <c r="D1633" s="23" t="s">
        <v>1048</v>
      </c>
      <c r="E1633" s="23" t="s">
        <v>1049</v>
      </c>
      <c r="F1633" s="23"/>
      <c r="G1633" s="23"/>
      <c r="H1633" s="23"/>
    </row>
    <row r="1634" spans="2:8" x14ac:dyDescent="0.25">
      <c r="B1634" s="14">
        <v>2014</v>
      </c>
      <c r="C1634" s="23" t="s">
        <v>197</v>
      </c>
      <c r="D1634" s="23" t="s">
        <v>1050</v>
      </c>
      <c r="E1634" s="23" t="s">
        <v>1051</v>
      </c>
      <c r="F1634" s="23"/>
      <c r="G1634" s="23"/>
      <c r="H1634" s="23"/>
    </row>
    <row r="1635" spans="2:8" x14ac:dyDescent="0.25">
      <c r="B1635" s="14">
        <v>516</v>
      </c>
      <c r="C1635" s="23" t="s">
        <v>1052</v>
      </c>
      <c r="D1635" s="23" t="s">
        <v>1053</v>
      </c>
      <c r="E1635" s="23"/>
      <c r="F1635" s="23"/>
      <c r="G1635" s="23"/>
      <c r="H1635" s="23"/>
    </row>
    <row r="1636" spans="2:8" x14ac:dyDescent="0.25">
      <c r="B1636" s="14">
        <v>2234</v>
      </c>
      <c r="C1636" s="23" t="s">
        <v>1054</v>
      </c>
      <c r="D1636" s="23" t="s">
        <v>1055</v>
      </c>
      <c r="E1636" s="23"/>
      <c r="F1636" s="23"/>
      <c r="G1636" s="23"/>
      <c r="H1636" s="23"/>
    </row>
    <row r="1637" spans="2:8" x14ac:dyDescent="0.25">
      <c r="B1637" s="14">
        <v>361</v>
      </c>
      <c r="C1637" s="23" t="s">
        <v>717</v>
      </c>
      <c r="D1637" s="23" t="s">
        <v>1056</v>
      </c>
      <c r="E1637" s="23"/>
      <c r="F1637" s="23"/>
      <c r="G1637" s="23"/>
      <c r="H1637" s="23"/>
    </row>
    <row r="1638" spans="2:8" x14ac:dyDescent="0.25">
      <c r="B1638" s="14">
        <v>71</v>
      </c>
      <c r="C1638" s="23" t="s">
        <v>1057</v>
      </c>
      <c r="D1638" s="23" t="s">
        <v>1058</v>
      </c>
      <c r="E1638" s="23"/>
      <c r="F1638" s="23"/>
      <c r="G1638" s="23"/>
      <c r="H1638" s="23"/>
    </row>
    <row r="1639" spans="2:8" x14ac:dyDescent="0.25">
      <c r="B1639" s="14">
        <v>591</v>
      </c>
      <c r="C1639" s="23" t="s">
        <v>1059</v>
      </c>
      <c r="D1639" s="23" t="s">
        <v>1060</v>
      </c>
      <c r="E1639" s="23" t="s">
        <v>1061</v>
      </c>
      <c r="F1639" s="23"/>
      <c r="G1639" s="23"/>
      <c r="H1639" s="23"/>
    </row>
    <row r="1640" spans="2:8" x14ac:dyDescent="0.25">
      <c r="B1640" s="14">
        <v>1636</v>
      </c>
      <c r="C1640" s="23" t="s">
        <v>1062</v>
      </c>
      <c r="D1640" s="23" t="s">
        <v>1063</v>
      </c>
      <c r="E1640" s="23" t="s">
        <v>1064</v>
      </c>
      <c r="F1640" s="23"/>
      <c r="G1640" s="23"/>
      <c r="H1640" s="23"/>
    </row>
    <row r="1641" spans="2:8" x14ac:dyDescent="0.25">
      <c r="B1641" s="14">
        <v>2044</v>
      </c>
      <c r="C1641" s="23" t="s">
        <v>1065</v>
      </c>
      <c r="D1641" s="23" t="s">
        <v>1066</v>
      </c>
      <c r="E1641" s="23" t="s">
        <v>1067</v>
      </c>
      <c r="F1641" s="23"/>
      <c r="G1641" s="23"/>
      <c r="H1641" s="23"/>
    </row>
    <row r="1642" spans="2:8" x14ac:dyDescent="0.25">
      <c r="B1642" s="14">
        <v>301</v>
      </c>
      <c r="C1642" s="23" t="s">
        <v>1068</v>
      </c>
      <c r="D1642" s="23" t="s">
        <v>1069</v>
      </c>
      <c r="E1642" s="23" t="s">
        <v>1070</v>
      </c>
      <c r="F1642" s="23"/>
      <c r="G1642" s="23"/>
      <c r="H1642" s="23"/>
    </row>
    <row r="1643" spans="2:8" x14ac:dyDescent="0.25">
      <c r="B1643" s="14">
        <v>1582</v>
      </c>
      <c r="C1643" s="23" t="s">
        <v>1071</v>
      </c>
      <c r="D1643" s="23" t="s">
        <v>803</v>
      </c>
      <c r="E1643" s="23"/>
      <c r="F1643" s="23"/>
      <c r="G1643" s="23"/>
      <c r="H1643" s="23"/>
    </row>
    <row r="1644" spans="2:8" x14ac:dyDescent="0.25">
      <c r="B1644" s="14">
        <v>624</v>
      </c>
      <c r="C1644" s="23" t="s">
        <v>1072</v>
      </c>
      <c r="D1644" s="23" t="s">
        <v>1073</v>
      </c>
      <c r="E1644" s="23"/>
      <c r="F1644" s="23"/>
      <c r="G1644" s="23"/>
      <c r="H1644" s="23"/>
    </row>
    <row r="1645" spans="2:8" x14ac:dyDescent="0.25">
      <c r="B1645" s="14">
        <v>1611</v>
      </c>
      <c r="C1645" s="23" t="s">
        <v>1074</v>
      </c>
      <c r="D1645" s="23" t="s">
        <v>1075</v>
      </c>
      <c r="E1645" s="23" t="s">
        <v>1076</v>
      </c>
      <c r="F1645" s="23"/>
      <c r="G1645" s="23"/>
      <c r="H1645" s="23"/>
    </row>
    <row r="1646" spans="2:8" x14ac:dyDescent="0.25">
      <c r="B1646" s="14">
        <v>775</v>
      </c>
      <c r="C1646" s="23" t="s">
        <v>1077</v>
      </c>
      <c r="D1646" s="23" t="s">
        <v>1078</v>
      </c>
      <c r="E1646" s="23"/>
      <c r="F1646" s="23"/>
      <c r="G1646" s="23"/>
      <c r="H1646" s="23"/>
    </row>
    <row r="1647" spans="2:8" x14ac:dyDescent="0.25">
      <c r="B1647" s="14">
        <v>1154</v>
      </c>
      <c r="C1647" s="23" t="s">
        <v>1079</v>
      </c>
      <c r="D1647" s="23" t="s">
        <v>1080</v>
      </c>
      <c r="E1647" s="23"/>
      <c r="F1647" s="23"/>
      <c r="G1647" s="23"/>
      <c r="H1647" s="23"/>
    </row>
    <row r="1648" spans="2:8" x14ac:dyDescent="0.25">
      <c r="B1648" s="14">
        <v>1073</v>
      </c>
      <c r="C1648" s="23" t="s">
        <v>1081</v>
      </c>
      <c r="D1648" s="23" t="s">
        <v>1082</v>
      </c>
      <c r="E1648" s="23"/>
      <c r="F1648" s="23"/>
      <c r="G1648" s="23"/>
      <c r="H1648" s="23"/>
    </row>
    <row r="1649" spans="2:8" x14ac:dyDescent="0.25">
      <c r="B1649" s="14">
        <v>1922</v>
      </c>
      <c r="C1649" s="23" t="s">
        <v>985</v>
      </c>
      <c r="D1649" s="23" t="s">
        <v>1083</v>
      </c>
      <c r="E1649" s="23"/>
      <c r="F1649" s="23"/>
      <c r="G1649" s="23"/>
      <c r="H1649" s="23"/>
    </row>
    <row r="1650" spans="2:8" x14ac:dyDescent="0.25">
      <c r="B1650" s="14">
        <v>187</v>
      </c>
      <c r="C1650" s="23" t="s">
        <v>1084</v>
      </c>
      <c r="D1650" s="23" t="s">
        <v>1085</v>
      </c>
      <c r="E1650" s="23" t="s">
        <v>1086</v>
      </c>
      <c r="F1650" s="23"/>
      <c r="G1650" s="23"/>
      <c r="H1650" s="23"/>
    </row>
    <row r="1651" spans="2:8" x14ac:dyDescent="0.25">
      <c r="B1651" s="14">
        <v>1458</v>
      </c>
      <c r="C1651" s="23" t="s">
        <v>1087</v>
      </c>
      <c r="D1651" s="23" t="s">
        <v>1088</v>
      </c>
      <c r="E1651" s="23"/>
      <c r="F1651" s="23"/>
      <c r="G1651" s="23"/>
      <c r="H1651" s="23"/>
    </row>
    <row r="1652" spans="2:8" x14ac:dyDescent="0.25">
      <c r="B1652" s="14">
        <v>1087</v>
      </c>
      <c r="C1652" s="23" t="s">
        <v>1089</v>
      </c>
      <c r="D1652" s="23" t="s">
        <v>1090</v>
      </c>
      <c r="E1652" s="23" t="s">
        <v>1091</v>
      </c>
      <c r="F1652" s="23" t="s">
        <v>1092</v>
      </c>
      <c r="G1652" s="23"/>
      <c r="H1652" s="23"/>
    </row>
    <row r="1653" spans="2:8" x14ac:dyDescent="0.25">
      <c r="B1653" s="14">
        <v>1672</v>
      </c>
      <c r="C1653" s="23" t="s">
        <v>1093</v>
      </c>
      <c r="D1653" s="23" t="s">
        <v>1094</v>
      </c>
      <c r="E1653" s="23"/>
      <c r="F1653" s="23"/>
      <c r="G1653" s="23"/>
      <c r="H1653" s="23"/>
    </row>
    <row r="1654" spans="2:8" x14ac:dyDescent="0.25">
      <c r="B1654" s="14">
        <v>1997</v>
      </c>
      <c r="C1654" s="23" t="s">
        <v>1095</v>
      </c>
      <c r="D1654" s="23" t="s">
        <v>1096</v>
      </c>
      <c r="E1654" s="23" t="s">
        <v>1097</v>
      </c>
      <c r="F1654" s="23" t="s">
        <v>1098</v>
      </c>
      <c r="G1654" s="23"/>
      <c r="H1654" s="23"/>
    </row>
    <row r="1655" spans="2:8" x14ac:dyDescent="0.25">
      <c r="B1655" s="14">
        <v>2216</v>
      </c>
      <c r="C1655" s="23" t="s">
        <v>1099</v>
      </c>
      <c r="D1655" s="23" t="s">
        <v>1100</v>
      </c>
      <c r="E1655" s="23" t="s">
        <v>1101</v>
      </c>
      <c r="F1655" s="23"/>
      <c r="G1655" s="23"/>
      <c r="H1655" s="23"/>
    </row>
    <row r="1656" spans="2:8" x14ac:dyDescent="0.25">
      <c r="B1656" s="14">
        <v>612</v>
      </c>
      <c r="C1656" s="23" t="s">
        <v>1102</v>
      </c>
      <c r="D1656" s="23" t="s">
        <v>1103</v>
      </c>
      <c r="E1656" s="23" t="s">
        <v>1104</v>
      </c>
      <c r="F1656" s="23" t="s">
        <v>1105</v>
      </c>
      <c r="G1656" s="23"/>
      <c r="H1656" s="23"/>
    </row>
    <row r="1657" spans="2:8" x14ac:dyDescent="0.25">
      <c r="B1657" s="14">
        <v>805</v>
      </c>
      <c r="C1657" s="23" t="s">
        <v>1106</v>
      </c>
      <c r="D1657" s="23" t="s">
        <v>1107</v>
      </c>
      <c r="E1657" s="23" t="s">
        <v>1108</v>
      </c>
      <c r="F1657" s="23"/>
      <c r="G1657" s="23"/>
      <c r="H1657" s="23"/>
    </row>
    <row r="1658" spans="2:8" x14ac:dyDescent="0.25">
      <c r="B1658" s="14">
        <v>1272</v>
      </c>
      <c r="C1658" s="23" t="s">
        <v>1109</v>
      </c>
      <c r="D1658" s="23" t="s">
        <v>1110</v>
      </c>
      <c r="E1658" s="23" t="s">
        <v>1111</v>
      </c>
      <c r="F1658" s="23"/>
      <c r="G1658" s="23"/>
      <c r="H1658" s="23"/>
    </row>
    <row r="1659" spans="2:8" x14ac:dyDescent="0.25">
      <c r="B1659" s="14">
        <v>84</v>
      </c>
      <c r="C1659" s="23" t="s">
        <v>1112</v>
      </c>
      <c r="D1659" s="23" t="s">
        <v>1113</v>
      </c>
      <c r="E1659" s="23" t="s">
        <v>1114</v>
      </c>
      <c r="F1659" s="23"/>
      <c r="G1659" s="23"/>
      <c r="H1659" s="23"/>
    </row>
    <row r="1660" spans="2:8" x14ac:dyDescent="0.25">
      <c r="B1660" s="14">
        <v>1460</v>
      </c>
      <c r="C1660" s="23" t="s">
        <v>1087</v>
      </c>
      <c r="D1660" s="23" t="s">
        <v>1088</v>
      </c>
      <c r="E1660" s="23"/>
      <c r="F1660" s="23"/>
      <c r="G1660" s="23"/>
      <c r="H1660" s="23"/>
    </row>
    <row r="1661" spans="2:8" x14ac:dyDescent="0.25">
      <c r="B1661" s="14">
        <v>1226</v>
      </c>
      <c r="C1661" s="23" t="s">
        <v>1115</v>
      </c>
      <c r="D1661" s="23" t="s">
        <v>1116</v>
      </c>
      <c r="E1661" s="23"/>
      <c r="F1661" s="23"/>
      <c r="G1661" s="23"/>
      <c r="H1661" s="23"/>
    </row>
    <row r="1662" spans="2:8" x14ac:dyDescent="0.25">
      <c r="B1662" s="14">
        <v>2028</v>
      </c>
      <c r="C1662" s="23" t="s">
        <v>1117</v>
      </c>
      <c r="D1662" s="23" t="s">
        <v>1118</v>
      </c>
      <c r="E1662" s="23" t="s">
        <v>1119</v>
      </c>
      <c r="F1662" s="23"/>
      <c r="G1662" s="23"/>
      <c r="H1662" s="23"/>
    </row>
    <row r="1663" spans="2:8" x14ac:dyDescent="0.25">
      <c r="B1663" s="14">
        <v>1952</v>
      </c>
      <c r="C1663" s="23" t="s">
        <v>1120</v>
      </c>
      <c r="D1663" s="23" t="s">
        <v>1121</v>
      </c>
      <c r="E1663" s="23"/>
      <c r="F1663" s="23"/>
      <c r="G1663" s="23"/>
      <c r="H1663" s="23"/>
    </row>
    <row r="1664" spans="2:8" x14ac:dyDescent="0.25">
      <c r="B1664" s="14">
        <v>380</v>
      </c>
      <c r="C1664" s="23" t="s">
        <v>1122</v>
      </c>
      <c r="D1664" s="23" t="s">
        <v>1123</v>
      </c>
      <c r="E1664" s="23"/>
      <c r="F1664" s="23"/>
      <c r="G1664" s="23"/>
      <c r="H1664" s="23"/>
    </row>
    <row r="1665" spans="2:8" x14ac:dyDescent="0.25">
      <c r="B1665" s="14">
        <v>818</v>
      </c>
      <c r="C1665" s="23" t="s">
        <v>1124</v>
      </c>
      <c r="D1665" s="23" t="s">
        <v>1125</v>
      </c>
      <c r="E1665" s="23" t="s">
        <v>1126</v>
      </c>
      <c r="F1665" s="23"/>
      <c r="G1665" s="23"/>
      <c r="H1665" s="23"/>
    </row>
    <row r="1666" spans="2:8" x14ac:dyDescent="0.25">
      <c r="B1666" s="14">
        <v>1232</v>
      </c>
      <c r="C1666" s="23" t="s">
        <v>1127</v>
      </c>
      <c r="D1666" s="23" t="s">
        <v>1128</v>
      </c>
      <c r="E1666" s="23" t="s">
        <v>1129</v>
      </c>
      <c r="F1666" s="23"/>
      <c r="G1666" s="23"/>
      <c r="H1666" s="23"/>
    </row>
    <row r="1667" spans="2:8" x14ac:dyDescent="0.25">
      <c r="B1667" s="14">
        <v>2190</v>
      </c>
      <c r="C1667" s="23" t="s">
        <v>1130</v>
      </c>
      <c r="D1667" s="23" t="s">
        <v>1131</v>
      </c>
      <c r="E1667" s="23"/>
      <c r="F1667" s="23"/>
      <c r="G1667" s="23"/>
      <c r="H1667" s="23"/>
    </row>
    <row r="1668" spans="2:8" x14ac:dyDescent="0.25">
      <c r="B1668" s="14">
        <v>1421</v>
      </c>
      <c r="C1668" s="23" t="s">
        <v>911</v>
      </c>
      <c r="D1668" s="23" t="s">
        <v>1132</v>
      </c>
      <c r="E1668" s="23" t="s">
        <v>1133</v>
      </c>
      <c r="F1668" s="23"/>
      <c r="G1668" s="23"/>
      <c r="H1668" s="23"/>
    </row>
    <row r="1669" spans="2:8" x14ac:dyDescent="0.25">
      <c r="B1669" s="14">
        <v>1551</v>
      </c>
      <c r="C1669" s="23" t="s">
        <v>1134</v>
      </c>
      <c r="D1669" s="23" t="s">
        <v>1135</v>
      </c>
      <c r="E1669" s="23"/>
      <c r="F1669" s="23"/>
      <c r="G1669" s="23"/>
      <c r="H1669" s="23"/>
    </row>
    <row r="1670" spans="2:8" x14ac:dyDescent="0.25">
      <c r="B1670" s="14">
        <v>58</v>
      </c>
      <c r="C1670" s="23" t="s">
        <v>1136</v>
      </c>
      <c r="D1670" s="23" t="s">
        <v>1137</v>
      </c>
      <c r="E1670" s="23"/>
      <c r="F1670" s="23"/>
      <c r="G1670" s="23"/>
      <c r="H1670" s="23"/>
    </row>
    <row r="1671" spans="2:8" x14ac:dyDescent="0.25">
      <c r="B1671" s="14">
        <v>1585</v>
      </c>
      <c r="C1671" s="23" t="s">
        <v>1138</v>
      </c>
      <c r="D1671" s="23" t="s">
        <v>1139</v>
      </c>
      <c r="E1671" s="23" t="s">
        <v>1140</v>
      </c>
      <c r="F1671" s="23" t="s">
        <v>1141</v>
      </c>
      <c r="G1671" s="23"/>
      <c r="H1671" s="23"/>
    </row>
    <row r="1672" spans="2:8" x14ac:dyDescent="0.25">
      <c r="B1672" s="14">
        <v>1825</v>
      </c>
      <c r="C1672" s="23" t="s">
        <v>1142</v>
      </c>
      <c r="D1672" s="23" t="s">
        <v>1143</v>
      </c>
      <c r="E1672" s="23"/>
      <c r="F1672" s="23"/>
      <c r="G1672" s="23"/>
      <c r="H1672" s="23"/>
    </row>
    <row r="1673" spans="2:8" x14ac:dyDescent="0.25">
      <c r="B1673" s="14">
        <v>485</v>
      </c>
      <c r="C1673" s="23" t="s">
        <v>1144</v>
      </c>
      <c r="D1673" s="23" t="s">
        <v>1145</v>
      </c>
      <c r="E1673" s="23" t="s">
        <v>1146</v>
      </c>
      <c r="F1673" s="23"/>
      <c r="G1673" s="23"/>
      <c r="H1673" s="23"/>
    </row>
    <row r="1674" spans="2:8" x14ac:dyDescent="0.25">
      <c r="B1674" s="14">
        <v>243</v>
      </c>
      <c r="C1674" s="23" t="s">
        <v>1147</v>
      </c>
      <c r="D1674" s="23" t="s">
        <v>1148</v>
      </c>
      <c r="E1674" s="23"/>
      <c r="F1674" s="23"/>
      <c r="G1674" s="23"/>
      <c r="H1674" s="23"/>
    </row>
    <row r="1675" spans="2:8" x14ac:dyDescent="0.25">
      <c r="B1675" s="14">
        <v>1513</v>
      </c>
      <c r="C1675" s="23" t="s">
        <v>96</v>
      </c>
      <c r="D1675" s="23" t="s">
        <v>803</v>
      </c>
      <c r="E1675" s="23"/>
      <c r="F1675" s="23"/>
      <c r="G1675" s="23"/>
      <c r="H1675" s="23"/>
    </row>
    <row r="1676" spans="2:8" x14ac:dyDescent="0.25">
      <c r="B1676" s="14">
        <v>1319</v>
      </c>
      <c r="C1676" s="23" t="s">
        <v>116</v>
      </c>
      <c r="D1676" s="23" t="s">
        <v>1149</v>
      </c>
      <c r="E1676" s="23" t="s">
        <v>1150</v>
      </c>
      <c r="F1676" s="23"/>
      <c r="G1676" s="23"/>
      <c r="H1676" s="23"/>
    </row>
    <row r="1677" spans="2:8" x14ac:dyDescent="0.25">
      <c r="B1677" s="14">
        <v>1701</v>
      </c>
      <c r="C1677" s="23" t="s">
        <v>1151</v>
      </c>
      <c r="D1677" s="23" t="s">
        <v>1152</v>
      </c>
      <c r="E1677" s="23"/>
      <c r="F1677" s="23"/>
      <c r="G1677" s="23"/>
      <c r="H1677" s="23"/>
    </row>
    <row r="1678" spans="2:8" x14ac:dyDescent="0.25">
      <c r="B1678" s="14">
        <v>1065</v>
      </c>
      <c r="C1678" s="23" t="s">
        <v>1153</v>
      </c>
      <c r="D1678" s="23" t="s">
        <v>1154</v>
      </c>
      <c r="E1678" s="23" t="s">
        <v>1155</v>
      </c>
      <c r="F1678" s="23"/>
      <c r="G1678" s="23"/>
      <c r="H1678" s="23"/>
    </row>
    <row r="1679" spans="2:8" x14ac:dyDescent="0.25">
      <c r="B1679" s="14">
        <v>30</v>
      </c>
      <c r="C1679" s="23" t="s">
        <v>1156</v>
      </c>
      <c r="D1679" s="23" t="s">
        <v>1157</v>
      </c>
      <c r="E1679" s="23" t="s">
        <v>1158</v>
      </c>
      <c r="F1679" s="23"/>
      <c r="G1679" s="23"/>
      <c r="H1679" s="23"/>
    </row>
    <row r="1680" spans="2:8" x14ac:dyDescent="0.25">
      <c r="B1680" s="14">
        <v>375</v>
      </c>
      <c r="C1680" s="23" t="s">
        <v>1159</v>
      </c>
      <c r="D1680" s="23" t="s">
        <v>142</v>
      </c>
      <c r="E1680" s="23"/>
      <c r="F1680" s="23"/>
      <c r="G1680" s="23"/>
      <c r="H1680" s="23"/>
    </row>
    <row r="1681" spans="2:8" x14ac:dyDescent="0.25">
      <c r="B1681" s="14">
        <v>974</v>
      </c>
      <c r="C1681" s="23" t="s">
        <v>1160</v>
      </c>
      <c r="D1681" s="23" t="s">
        <v>1161</v>
      </c>
      <c r="E1681" s="23" t="s">
        <v>1162</v>
      </c>
      <c r="F1681" s="23"/>
      <c r="G1681" s="23"/>
      <c r="H1681" s="23"/>
    </row>
    <row r="1682" spans="2:8" x14ac:dyDescent="0.25">
      <c r="B1682" s="14">
        <v>997</v>
      </c>
      <c r="C1682" s="23" t="s">
        <v>1163</v>
      </c>
      <c r="D1682" s="23" t="s">
        <v>1164</v>
      </c>
      <c r="E1682" s="23"/>
      <c r="F1682" s="23"/>
      <c r="G1682" s="23"/>
      <c r="H1682" s="23"/>
    </row>
    <row r="1683" spans="2:8" x14ac:dyDescent="0.25">
      <c r="B1683" s="14">
        <v>1777</v>
      </c>
      <c r="C1683" s="23" t="s">
        <v>1165</v>
      </c>
      <c r="D1683" s="23" t="s">
        <v>1166</v>
      </c>
      <c r="E1683" s="23" t="s">
        <v>1167</v>
      </c>
      <c r="F1683" s="23"/>
      <c r="G1683" s="23"/>
      <c r="H1683" s="23"/>
    </row>
    <row r="1684" spans="2:8" x14ac:dyDescent="0.25">
      <c r="B1684" s="14">
        <v>1287</v>
      </c>
      <c r="C1684" s="23" t="s">
        <v>1168</v>
      </c>
      <c r="D1684" s="23" t="s">
        <v>1169</v>
      </c>
      <c r="E1684" s="23"/>
      <c r="F1684" s="23"/>
      <c r="G1684" s="23"/>
      <c r="H1684" s="23"/>
    </row>
    <row r="1685" spans="2:8" x14ac:dyDescent="0.25">
      <c r="B1685" s="14">
        <v>2165</v>
      </c>
      <c r="C1685" s="23" t="s">
        <v>1170</v>
      </c>
      <c r="D1685" s="23" t="s">
        <v>1171</v>
      </c>
      <c r="E1685" s="23" t="s">
        <v>1172</v>
      </c>
      <c r="F1685" s="23"/>
      <c r="G1685" s="23"/>
      <c r="H1685" s="23"/>
    </row>
    <row r="1686" spans="2:8" x14ac:dyDescent="0.25">
      <c r="B1686" s="14">
        <v>2166</v>
      </c>
      <c r="C1686" s="23" t="s">
        <v>1173</v>
      </c>
      <c r="D1686" s="23" t="s">
        <v>1174</v>
      </c>
      <c r="E1686" s="23" t="s">
        <v>1175</v>
      </c>
      <c r="F1686" s="23"/>
      <c r="G1686" s="23"/>
      <c r="H1686" s="23"/>
    </row>
    <row r="1687" spans="2:8" x14ac:dyDescent="0.25">
      <c r="B1687" s="14">
        <v>556</v>
      </c>
      <c r="C1687" s="23" t="s">
        <v>1176</v>
      </c>
      <c r="D1687" s="23" t="s">
        <v>1177</v>
      </c>
      <c r="E1687" s="23" t="s">
        <v>1178</v>
      </c>
      <c r="F1687" s="23"/>
      <c r="G1687" s="23"/>
      <c r="H1687" s="23"/>
    </row>
    <row r="1688" spans="2:8" x14ac:dyDescent="0.25">
      <c r="B1688" s="14">
        <v>1285</v>
      </c>
      <c r="C1688" s="23" t="s">
        <v>1179</v>
      </c>
      <c r="D1688" s="23" t="s">
        <v>1180</v>
      </c>
      <c r="E1688" s="23" t="s">
        <v>1181</v>
      </c>
      <c r="F1688" s="23"/>
      <c r="G1688" s="23"/>
      <c r="H1688" s="23"/>
    </row>
    <row r="1689" spans="2:8" x14ac:dyDescent="0.25">
      <c r="B1689" s="14">
        <v>1870</v>
      </c>
      <c r="C1689" s="23" t="s">
        <v>1182</v>
      </c>
      <c r="D1689" s="23" t="s">
        <v>1183</v>
      </c>
      <c r="E1689" s="23"/>
      <c r="F1689" s="23"/>
      <c r="G1689" s="23"/>
      <c r="H1689" s="23"/>
    </row>
    <row r="1690" spans="2:8" x14ac:dyDescent="0.25">
      <c r="B1690" s="14">
        <v>514</v>
      </c>
      <c r="C1690" s="23" t="s">
        <v>1184</v>
      </c>
      <c r="D1690" s="23" t="s">
        <v>1185</v>
      </c>
      <c r="E1690" s="23" t="s">
        <v>1186</v>
      </c>
      <c r="F1690" s="23"/>
      <c r="G1690" s="23"/>
      <c r="H1690" s="23"/>
    </row>
    <row r="1691" spans="2:8" x14ac:dyDescent="0.25">
      <c r="B1691" s="14">
        <v>2233</v>
      </c>
      <c r="C1691" s="23" t="s">
        <v>1187</v>
      </c>
      <c r="D1691" s="23" t="s">
        <v>1188</v>
      </c>
      <c r="E1691" s="23"/>
      <c r="F1691" s="23"/>
      <c r="G1691" s="23"/>
      <c r="H1691" s="23"/>
    </row>
    <row r="1692" spans="2:8" x14ac:dyDescent="0.25">
      <c r="B1692" s="14">
        <v>329</v>
      </c>
      <c r="C1692" s="23" t="s">
        <v>1189</v>
      </c>
      <c r="D1692" s="23" t="s">
        <v>1190</v>
      </c>
      <c r="E1692" s="23" t="s">
        <v>1191</v>
      </c>
      <c r="F1692" s="23" t="s">
        <v>1192</v>
      </c>
      <c r="G1692" s="23"/>
      <c r="H1692" s="23"/>
    </row>
    <row r="1693" spans="2:8" x14ac:dyDescent="0.25">
      <c r="B1693" s="14">
        <v>70</v>
      </c>
      <c r="C1693" s="23" t="s">
        <v>1193</v>
      </c>
      <c r="D1693" s="23" t="s">
        <v>1194</v>
      </c>
      <c r="E1693" s="23" t="s">
        <v>1195</v>
      </c>
      <c r="F1693" s="23"/>
      <c r="G1693" s="23"/>
      <c r="H1693" s="23"/>
    </row>
    <row r="1694" spans="2:8" x14ac:dyDescent="0.25">
      <c r="B1694" s="14">
        <v>570</v>
      </c>
      <c r="C1694" s="23" t="s">
        <v>1196</v>
      </c>
      <c r="D1694" s="23" t="s">
        <v>1197</v>
      </c>
      <c r="E1694" s="23" t="s">
        <v>1198</v>
      </c>
      <c r="F1694" s="23" t="s">
        <v>1199</v>
      </c>
      <c r="G1694" s="23"/>
      <c r="H1694" s="23"/>
    </row>
    <row r="1695" spans="2:8" x14ac:dyDescent="0.25">
      <c r="B1695" s="14">
        <v>1957</v>
      </c>
      <c r="C1695" s="23" t="s">
        <v>1200</v>
      </c>
      <c r="D1695" s="23" t="s">
        <v>1201</v>
      </c>
      <c r="E1695" s="23" t="s">
        <v>1202</v>
      </c>
      <c r="F1695" s="23" t="s">
        <v>1203</v>
      </c>
      <c r="G1695" s="23"/>
      <c r="H1695" s="23"/>
    </row>
    <row r="1696" spans="2:8" x14ac:dyDescent="0.25">
      <c r="B1696" s="14">
        <v>300</v>
      </c>
      <c r="C1696" s="23" t="s">
        <v>1204</v>
      </c>
      <c r="D1696" s="23" t="s">
        <v>1205</v>
      </c>
      <c r="E1696" s="23" t="s">
        <v>1206</v>
      </c>
      <c r="F1696" s="23"/>
      <c r="G1696" s="23"/>
      <c r="H1696" s="23"/>
    </row>
    <row r="1697" spans="2:8" x14ac:dyDescent="0.25">
      <c r="B1697" s="14">
        <v>1575</v>
      </c>
      <c r="C1697" s="23" t="s">
        <v>1071</v>
      </c>
      <c r="D1697" s="23" t="s">
        <v>803</v>
      </c>
      <c r="E1697" s="23"/>
      <c r="F1697" s="23"/>
      <c r="G1697" s="23"/>
      <c r="H1697" s="23"/>
    </row>
    <row r="1698" spans="2:8" x14ac:dyDescent="0.25">
      <c r="B1698" s="14">
        <v>603</v>
      </c>
      <c r="C1698" s="23" t="s">
        <v>1207</v>
      </c>
      <c r="D1698" s="23" t="s">
        <v>1208</v>
      </c>
      <c r="E1698" s="23"/>
      <c r="F1698" s="23"/>
      <c r="G1698" s="23"/>
      <c r="H1698" s="23"/>
    </row>
    <row r="1699" spans="2:8" x14ac:dyDescent="0.25">
      <c r="B1699" s="14">
        <v>1559</v>
      </c>
      <c r="C1699" s="23" t="s">
        <v>1209</v>
      </c>
      <c r="D1699" s="23" t="s">
        <v>1210</v>
      </c>
      <c r="E1699" s="23" t="s">
        <v>1211</v>
      </c>
      <c r="F1699" s="23"/>
      <c r="G1699" s="23"/>
      <c r="H1699" s="23"/>
    </row>
    <row r="1700" spans="2:8" x14ac:dyDescent="0.25">
      <c r="B1700" s="14">
        <v>755</v>
      </c>
      <c r="C1700" s="23" t="s">
        <v>1212</v>
      </c>
      <c r="D1700" s="23" t="s">
        <v>1213</v>
      </c>
      <c r="E1700" s="23"/>
      <c r="F1700" s="23"/>
      <c r="G1700" s="23"/>
      <c r="H1700" s="23"/>
    </row>
    <row r="1701" spans="2:8" x14ac:dyDescent="0.25">
      <c r="B1701" s="14">
        <v>1153</v>
      </c>
      <c r="C1701" s="23" t="s">
        <v>1214</v>
      </c>
      <c r="D1701" s="23" t="s">
        <v>1215</v>
      </c>
      <c r="E1701" s="23"/>
      <c r="F1701" s="23"/>
      <c r="G1701" s="23"/>
      <c r="H1701" s="23"/>
    </row>
    <row r="1702" spans="2:8" x14ac:dyDescent="0.25">
      <c r="B1702" s="14">
        <v>1921</v>
      </c>
      <c r="C1702" s="23" t="s">
        <v>985</v>
      </c>
      <c r="D1702" s="23" t="s">
        <v>1083</v>
      </c>
      <c r="E1702" s="23"/>
      <c r="F1702" s="23"/>
      <c r="G1702" s="23"/>
      <c r="H1702" s="23"/>
    </row>
    <row r="1703" spans="2:8" x14ac:dyDescent="0.25">
      <c r="B1703" s="14">
        <v>1444</v>
      </c>
      <c r="C1703" s="23" t="s">
        <v>1216</v>
      </c>
      <c r="D1703" s="23" t="s">
        <v>1217</v>
      </c>
      <c r="E1703" s="23"/>
      <c r="F1703" s="23"/>
      <c r="G1703" s="23"/>
      <c r="H1703" s="23"/>
    </row>
    <row r="1704" spans="2:8" x14ac:dyDescent="0.25">
      <c r="B1704" s="14">
        <v>1086</v>
      </c>
      <c r="C1704" s="23" t="s">
        <v>1218</v>
      </c>
      <c r="D1704" s="23" t="s">
        <v>1219</v>
      </c>
      <c r="E1704" s="23" t="s">
        <v>1220</v>
      </c>
      <c r="F1704" s="23"/>
      <c r="G1704" s="23"/>
      <c r="H1704" s="23"/>
    </row>
    <row r="1705" spans="2:8" x14ac:dyDescent="0.25">
      <c r="B1705" s="14">
        <v>1612</v>
      </c>
      <c r="C1705" s="23" t="s">
        <v>1071</v>
      </c>
      <c r="D1705" s="23" t="s">
        <v>803</v>
      </c>
      <c r="E1705" s="23"/>
      <c r="F1705" s="23"/>
      <c r="G1705" s="23"/>
      <c r="H1705" s="23"/>
    </row>
    <row r="1706" spans="2:8" x14ac:dyDescent="0.25">
      <c r="B1706" s="14">
        <v>1995</v>
      </c>
      <c r="C1706" s="23" t="s">
        <v>1095</v>
      </c>
      <c r="D1706" s="23" t="s">
        <v>1096</v>
      </c>
      <c r="E1706" s="23" t="s">
        <v>1097</v>
      </c>
      <c r="F1706" s="23" t="s">
        <v>1098</v>
      </c>
      <c r="G1706" s="23"/>
      <c r="H1706" s="23"/>
    </row>
    <row r="1707" spans="2:8" x14ac:dyDescent="0.25">
      <c r="B1707" s="14">
        <v>6</v>
      </c>
      <c r="C1707" s="23" t="s">
        <v>1221</v>
      </c>
      <c r="D1707" s="23" t="s">
        <v>1222</v>
      </c>
      <c r="E1707" s="23" t="s">
        <v>1223</v>
      </c>
      <c r="F1707" s="23"/>
      <c r="G1707" s="23"/>
      <c r="H1707" s="23"/>
    </row>
    <row r="1708" spans="2:8" x14ac:dyDescent="0.25">
      <c r="B1708" s="14">
        <v>2214</v>
      </c>
      <c r="C1708" s="23" t="s">
        <v>1224</v>
      </c>
      <c r="D1708" s="23" t="s">
        <v>1225</v>
      </c>
      <c r="E1708" s="23"/>
      <c r="F1708" s="23"/>
      <c r="G1708" s="23"/>
      <c r="H1708" s="23"/>
    </row>
    <row r="1709" spans="2:8" x14ac:dyDescent="0.25">
      <c r="B1709" s="14">
        <v>566</v>
      </c>
      <c r="C1709" s="23" t="s">
        <v>1226</v>
      </c>
      <c r="D1709" s="23" t="s">
        <v>1227</v>
      </c>
      <c r="E1709" s="23" t="s">
        <v>1228</v>
      </c>
      <c r="F1709" s="23"/>
      <c r="G1709" s="23"/>
      <c r="H1709" s="23"/>
    </row>
    <row r="1710" spans="2:8" x14ac:dyDescent="0.25">
      <c r="B1710" s="14">
        <v>1271</v>
      </c>
      <c r="C1710" s="23" t="s">
        <v>1229</v>
      </c>
      <c r="D1710" s="23" t="s">
        <v>1230</v>
      </c>
      <c r="E1710" s="23" t="s">
        <v>1231</v>
      </c>
      <c r="F1710" s="23"/>
      <c r="G1710" s="23"/>
      <c r="H1710" s="23"/>
    </row>
    <row r="1711" spans="2:8" x14ac:dyDescent="0.25">
      <c r="B1711" s="14">
        <v>1083</v>
      </c>
      <c r="C1711" s="23" t="s">
        <v>1232</v>
      </c>
      <c r="D1711" s="23" t="s">
        <v>1233</v>
      </c>
      <c r="E1711" s="23"/>
      <c r="F1711" s="23"/>
      <c r="G1711" s="23"/>
      <c r="H1711" s="23"/>
    </row>
    <row r="1712" spans="2:8" x14ac:dyDescent="0.25">
      <c r="B1712" s="14">
        <v>367</v>
      </c>
      <c r="C1712" s="23" t="s">
        <v>1234</v>
      </c>
      <c r="D1712" s="23" t="s">
        <v>1235</v>
      </c>
      <c r="E1712" s="23"/>
      <c r="F1712" s="23"/>
      <c r="G1712" s="23"/>
      <c r="H1712" s="23"/>
    </row>
    <row r="1713" spans="2:8" x14ac:dyDescent="0.25">
      <c r="B1713" s="14">
        <v>741</v>
      </c>
      <c r="C1713" s="23" t="s">
        <v>1236</v>
      </c>
      <c r="D1713" s="23" t="s">
        <v>1237</v>
      </c>
      <c r="E1713" s="23"/>
      <c r="F1713" s="23"/>
      <c r="G1713" s="23"/>
      <c r="H1713" s="23"/>
    </row>
    <row r="1714" spans="2:8" x14ac:dyDescent="0.25">
      <c r="B1714" s="14">
        <v>2171</v>
      </c>
      <c r="C1714" s="23" t="s">
        <v>1238</v>
      </c>
      <c r="D1714" s="23" t="s">
        <v>1239</v>
      </c>
      <c r="E1714" s="23" t="s">
        <v>1240</v>
      </c>
      <c r="F1714" s="23"/>
      <c r="G1714" s="23"/>
      <c r="H1714" s="23"/>
    </row>
    <row r="1715" spans="2:8" x14ac:dyDescent="0.25">
      <c r="B1715" s="14">
        <v>1409</v>
      </c>
      <c r="C1715" s="23" t="s">
        <v>1241</v>
      </c>
      <c r="D1715" s="23" t="s">
        <v>1242</v>
      </c>
      <c r="E1715" s="23"/>
      <c r="F1715" s="23"/>
      <c r="G1715" s="23"/>
      <c r="H1715" s="23"/>
    </row>
    <row r="1716" spans="2:8" x14ac:dyDescent="0.25">
      <c r="B1716" s="14">
        <v>54</v>
      </c>
      <c r="C1716" s="23" t="s">
        <v>1243</v>
      </c>
      <c r="D1716" s="23" t="s">
        <v>1244</v>
      </c>
      <c r="E1716" s="23" t="s">
        <v>1245</v>
      </c>
      <c r="F1716" s="23"/>
      <c r="G1716" s="23"/>
      <c r="H1716" s="23"/>
    </row>
    <row r="1717" spans="2:8" x14ac:dyDescent="0.25">
      <c r="B1717" s="14">
        <v>1573</v>
      </c>
      <c r="C1717" s="23" t="s">
        <v>1246</v>
      </c>
      <c r="D1717" s="23" t="s">
        <v>1247</v>
      </c>
      <c r="E1717" s="23"/>
      <c r="F1717" s="23"/>
      <c r="G1717" s="23"/>
      <c r="H1717" s="23"/>
    </row>
    <row r="1718" spans="2:8" x14ac:dyDescent="0.25">
      <c r="B1718" s="14">
        <v>481</v>
      </c>
      <c r="C1718" s="23" t="s">
        <v>1248</v>
      </c>
      <c r="D1718" s="23" t="s">
        <v>1249</v>
      </c>
      <c r="E1718" s="23" t="s">
        <v>1250</v>
      </c>
      <c r="F1718" s="23"/>
      <c r="G1718" s="23"/>
      <c r="H1718" s="23"/>
    </row>
    <row r="1719" spans="2:8" x14ac:dyDescent="0.25">
      <c r="B1719" s="14">
        <v>242</v>
      </c>
      <c r="C1719" s="23" t="s">
        <v>1251</v>
      </c>
      <c r="D1719" s="23" t="s">
        <v>1252</v>
      </c>
      <c r="E1719" s="23" t="s">
        <v>1253</v>
      </c>
      <c r="F1719" s="23"/>
      <c r="G1719" s="23"/>
      <c r="H1719" s="23"/>
    </row>
    <row r="1720" spans="2:8" x14ac:dyDescent="0.25">
      <c r="B1720" s="14">
        <v>1506</v>
      </c>
      <c r="C1720" s="23" t="s">
        <v>96</v>
      </c>
      <c r="D1720" s="23" t="s">
        <v>803</v>
      </c>
      <c r="E1720" s="23"/>
      <c r="F1720" s="23"/>
      <c r="G1720" s="23"/>
      <c r="H1720" s="23"/>
    </row>
    <row r="1721" spans="2:8" x14ac:dyDescent="0.25">
      <c r="B1721" s="14">
        <v>1184</v>
      </c>
      <c r="C1721" s="23" t="s">
        <v>1254</v>
      </c>
      <c r="D1721" s="23" t="s">
        <v>1255</v>
      </c>
      <c r="E1721" s="23" t="s">
        <v>1256</v>
      </c>
      <c r="F1721" s="23"/>
      <c r="G1721" s="23"/>
      <c r="H1721" s="23"/>
    </row>
    <row r="1722" spans="2:8" x14ac:dyDescent="0.25">
      <c r="B1722" s="14">
        <v>1214</v>
      </c>
      <c r="C1722" s="23" t="s">
        <v>1257</v>
      </c>
      <c r="D1722" s="23" t="s">
        <v>1258</v>
      </c>
      <c r="E1722" s="23" t="s">
        <v>1259</v>
      </c>
      <c r="F1722" s="23"/>
      <c r="G1722" s="23"/>
      <c r="H1722" s="23"/>
    </row>
    <row r="1723" spans="2:8" x14ac:dyDescent="0.25">
      <c r="B1723" s="14">
        <v>1695</v>
      </c>
      <c r="C1723" s="23" t="s">
        <v>1260</v>
      </c>
      <c r="D1723" s="23" t="s">
        <v>1261</v>
      </c>
      <c r="E1723" s="23"/>
      <c r="F1723" s="23"/>
      <c r="G1723" s="23"/>
      <c r="H1723" s="23"/>
    </row>
    <row r="1724" spans="2:8" x14ac:dyDescent="0.25">
      <c r="B1724" s="14">
        <v>1064</v>
      </c>
      <c r="C1724" s="23" t="s">
        <v>102</v>
      </c>
      <c r="D1724" s="23" t="s">
        <v>1262</v>
      </c>
      <c r="E1724" s="23"/>
      <c r="F1724" s="23"/>
      <c r="G1724" s="23"/>
      <c r="H1724" s="23"/>
    </row>
    <row r="1725" spans="2:8" x14ac:dyDescent="0.25">
      <c r="B1725" s="14">
        <v>27</v>
      </c>
      <c r="C1725" s="23" t="s">
        <v>1263</v>
      </c>
      <c r="D1725" s="23" t="s">
        <v>1264</v>
      </c>
      <c r="E1725" s="23" t="s">
        <v>1265</v>
      </c>
      <c r="F1725" s="23"/>
      <c r="G1725" s="23"/>
      <c r="H1725" s="23"/>
    </row>
    <row r="1726" spans="2:8" x14ac:dyDescent="0.25">
      <c r="B1726" s="14">
        <v>272</v>
      </c>
      <c r="C1726" s="23" t="s">
        <v>1266</v>
      </c>
      <c r="D1726" s="23" t="s">
        <v>1267</v>
      </c>
      <c r="E1726" s="23" t="s">
        <v>1268</v>
      </c>
      <c r="F1726" s="23" t="s">
        <v>1269</v>
      </c>
      <c r="G1726" s="23"/>
      <c r="H1726" s="23"/>
    </row>
    <row r="1727" spans="2:8" x14ac:dyDescent="0.25">
      <c r="B1727" s="14">
        <v>943</v>
      </c>
      <c r="C1727" s="23" t="s">
        <v>1270</v>
      </c>
      <c r="D1727" s="23" t="s">
        <v>1271</v>
      </c>
      <c r="E1727" s="23" t="s">
        <v>1272</v>
      </c>
      <c r="F1727" s="23"/>
      <c r="G1727" s="23"/>
      <c r="H1727" s="23"/>
    </row>
    <row r="1728" spans="2:8" x14ac:dyDescent="0.25">
      <c r="B1728" s="14">
        <v>1595</v>
      </c>
      <c r="C1728" s="23" t="s">
        <v>1273</v>
      </c>
      <c r="D1728" s="23" t="s">
        <v>1274</v>
      </c>
      <c r="E1728" s="23" t="s">
        <v>1275</v>
      </c>
      <c r="F1728" s="23"/>
      <c r="G1728" s="23"/>
      <c r="H1728" s="23"/>
    </row>
    <row r="1729" spans="2:8" x14ac:dyDescent="0.25">
      <c r="B1729" s="14">
        <v>122</v>
      </c>
      <c r="C1729" s="23" t="s">
        <v>123</v>
      </c>
      <c r="D1729" s="23" t="s">
        <v>1276</v>
      </c>
      <c r="E1729" s="23" t="s">
        <v>1277</v>
      </c>
      <c r="F1729" s="23"/>
      <c r="G1729" s="23"/>
      <c r="H1729" s="23"/>
    </row>
    <row r="1730" spans="2:8" x14ac:dyDescent="0.25">
      <c r="B1730" s="14">
        <v>1282</v>
      </c>
      <c r="C1730" s="23" t="s">
        <v>1278</v>
      </c>
      <c r="D1730" s="23" t="s">
        <v>1279</v>
      </c>
      <c r="E1730" s="23"/>
      <c r="F1730" s="23"/>
      <c r="G1730" s="23"/>
      <c r="H1730" s="23"/>
    </row>
    <row r="1731" spans="2:8" x14ac:dyDescent="0.25">
      <c r="B1731" s="14">
        <v>2162</v>
      </c>
      <c r="C1731" s="23" t="s">
        <v>1280</v>
      </c>
      <c r="D1731" s="23" t="s">
        <v>1281</v>
      </c>
      <c r="E1731" s="23"/>
      <c r="F1731" s="23"/>
      <c r="G1731" s="23"/>
      <c r="H1731" s="23"/>
    </row>
    <row r="1732" spans="2:8" x14ac:dyDescent="0.25">
      <c r="B1732" s="14">
        <v>2024</v>
      </c>
      <c r="C1732" s="23" t="s">
        <v>1282</v>
      </c>
      <c r="D1732" s="23" t="s">
        <v>1283</v>
      </c>
      <c r="E1732" s="23"/>
      <c r="F1732" s="23"/>
      <c r="G1732" s="23"/>
      <c r="H1732" s="23"/>
    </row>
    <row r="1733" spans="2:8" x14ac:dyDescent="0.25">
      <c r="B1733" s="14">
        <v>555</v>
      </c>
      <c r="C1733" s="23" t="s">
        <v>1284</v>
      </c>
      <c r="D1733" s="23" t="s">
        <v>1285</v>
      </c>
      <c r="E1733" s="23" t="s">
        <v>1286</v>
      </c>
      <c r="F1733" s="23" t="s">
        <v>1287</v>
      </c>
      <c r="G1733" s="23"/>
      <c r="H1733" s="23"/>
    </row>
    <row r="1734" spans="2:8" x14ac:dyDescent="0.25">
      <c r="B1734" s="14">
        <v>1230</v>
      </c>
      <c r="C1734" s="23" t="s">
        <v>1288</v>
      </c>
      <c r="D1734" s="23" t="s">
        <v>1289</v>
      </c>
      <c r="E1734" s="23"/>
      <c r="F1734" s="23"/>
      <c r="G1734" s="23"/>
      <c r="H1734" s="23"/>
    </row>
    <row r="1735" spans="2:8" x14ac:dyDescent="0.25">
      <c r="B1735" s="14">
        <v>1705</v>
      </c>
      <c r="C1735" s="23" t="s">
        <v>1290</v>
      </c>
      <c r="D1735" s="23" t="s">
        <v>1291</v>
      </c>
      <c r="E1735" s="23" t="s">
        <v>1292</v>
      </c>
      <c r="F1735" s="23"/>
      <c r="G1735" s="23"/>
      <c r="H1735" s="23"/>
    </row>
    <row r="1736" spans="2:8" x14ac:dyDescent="0.25">
      <c r="B1736" s="14">
        <v>1415</v>
      </c>
      <c r="C1736" s="23" t="s">
        <v>1293</v>
      </c>
      <c r="D1736" s="23" t="s">
        <v>1294</v>
      </c>
      <c r="E1736" s="23" t="s">
        <v>1295</v>
      </c>
      <c r="F1736" s="23"/>
      <c r="G1736" s="23"/>
      <c r="H1736" s="23"/>
    </row>
    <row r="1737" spans="2:8" x14ac:dyDescent="0.25">
      <c r="B1737" s="14">
        <v>511</v>
      </c>
      <c r="C1737" s="23" t="s">
        <v>1296</v>
      </c>
      <c r="D1737" s="23" t="s">
        <v>1297</v>
      </c>
      <c r="E1737" s="23" t="s">
        <v>1298</v>
      </c>
      <c r="F1737" s="23"/>
      <c r="G1737" s="23"/>
      <c r="H1737" s="23"/>
    </row>
    <row r="1738" spans="2:8" x14ac:dyDescent="0.25">
      <c r="B1738" s="14">
        <v>2232</v>
      </c>
      <c r="C1738" s="23" t="s">
        <v>1187</v>
      </c>
      <c r="D1738" s="23" t="s">
        <v>1188</v>
      </c>
      <c r="E1738" s="23"/>
      <c r="F1738" s="23"/>
      <c r="G1738" s="23"/>
      <c r="H1738" s="23"/>
    </row>
    <row r="1739" spans="2:8" x14ac:dyDescent="0.25">
      <c r="B1739" s="14">
        <v>69</v>
      </c>
      <c r="C1739" s="23" t="s">
        <v>1299</v>
      </c>
      <c r="D1739" s="23" t="s">
        <v>1300</v>
      </c>
      <c r="E1739" s="23"/>
      <c r="F1739" s="23"/>
      <c r="G1739" s="23"/>
      <c r="H1739" s="23"/>
    </row>
    <row r="1740" spans="2:8" x14ac:dyDescent="0.25">
      <c r="B1740" s="14">
        <v>2215</v>
      </c>
      <c r="C1740" s="23" t="s">
        <v>1301</v>
      </c>
      <c r="D1740" s="23" t="s">
        <v>1302</v>
      </c>
      <c r="E1740" s="23"/>
      <c r="F1740" s="23"/>
      <c r="G1740" s="23"/>
      <c r="H1740" s="23"/>
    </row>
    <row r="1741" spans="2:8" x14ac:dyDescent="0.25">
      <c r="B1741" s="14">
        <v>1452</v>
      </c>
      <c r="C1741" s="23" t="s">
        <v>1303</v>
      </c>
      <c r="D1741" s="23" t="s">
        <v>1304</v>
      </c>
      <c r="E1741" s="23" t="s">
        <v>1305</v>
      </c>
      <c r="F1741" s="23" t="s">
        <v>1306</v>
      </c>
      <c r="G1741" s="23"/>
      <c r="H1741" s="23"/>
    </row>
    <row r="1742" spans="2:8" x14ac:dyDescent="0.25">
      <c r="B1742" s="14">
        <v>1933</v>
      </c>
      <c r="C1742" s="23" t="s">
        <v>1307</v>
      </c>
      <c r="D1742" s="23" t="s">
        <v>1308</v>
      </c>
      <c r="E1742" s="23"/>
      <c r="F1742" s="23"/>
      <c r="G1742" s="23"/>
      <c r="H1742" s="23"/>
    </row>
    <row r="1743" spans="2:8" x14ac:dyDescent="0.25">
      <c r="B1743" s="14">
        <v>299</v>
      </c>
      <c r="C1743" s="23" t="s">
        <v>1309</v>
      </c>
      <c r="D1743" s="23" t="s">
        <v>1310</v>
      </c>
      <c r="E1743" s="23" t="s">
        <v>1311</v>
      </c>
      <c r="F1743" s="23"/>
      <c r="G1743" s="23"/>
      <c r="H1743" s="23"/>
    </row>
    <row r="1744" spans="2:8" x14ac:dyDescent="0.25">
      <c r="B1744" s="14">
        <v>1570</v>
      </c>
      <c r="C1744" s="23" t="s">
        <v>1071</v>
      </c>
      <c r="D1744" s="23" t="s">
        <v>803</v>
      </c>
      <c r="E1744" s="23"/>
      <c r="F1744" s="23"/>
      <c r="G1744" s="23"/>
      <c r="H1744" s="23"/>
    </row>
    <row r="1745" spans="2:8" x14ac:dyDescent="0.25">
      <c r="B1745" s="14">
        <v>602</v>
      </c>
      <c r="C1745" s="23" t="s">
        <v>1312</v>
      </c>
      <c r="D1745" s="23" t="s">
        <v>1313</v>
      </c>
      <c r="E1745" s="23" t="s">
        <v>1314</v>
      </c>
      <c r="F1745" s="23"/>
      <c r="G1745" s="23"/>
      <c r="H1745" s="23"/>
    </row>
    <row r="1746" spans="2:8" x14ac:dyDescent="0.25">
      <c r="B1746" s="14">
        <v>1393</v>
      </c>
      <c r="C1746" s="23" t="s">
        <v>1315</v>
      </c>
      <c r="D1746" s="23" t="s">
        <v>1316</v>
      </c>
      <c r="E1746" s="23" t="s">
        <v>1317</v>
      </c>
      <c r="F1746" s="23"/>
      <c r="G1746" s="23"/>
      <c r="H1746" s="23"/>
    </row>
    <row r="1747" spans="2:8" x14ac:dyDescent="0.25">
      <c r="B1747" s="14">
        <v>723</v>
      </c>
      <c r="C1747" s="23" t="s">
        <v>1318</v>
      </c>
      <c r="D1747" s="23" t="s">
        <v>1319</v>
      </c>
      <c r="E1747" s="23" t="s">
        <v>1320</v>
      </c>
      <c r="F1747" s="23" t="s">
        <v>531</v>
      </c>
      <c r="G1747" s="23"/>
      <c r="H1747" s="23"/>
    </row>
    <row r="1748" spans="2:8" x14ac:dyDescent="0.25">
      <c r="B1748" s="14">
        <v>1114</v>
      </c>
      <c r="C1748" s="23" t="s">
        <v>1321</v>
      </c>
      <c r="D1748" s="23" t="s">
        <v>1322</v>
      </c>
      <c r="E1748" s="23"/>
      <c r="F1748" s="23"/>
      <c r="G1748" s="23"/>
      <c r="H1748" s="23"/>
    </row>
    <row r="1749" spans="2:8" x14ac:dyDescent="0.25">
      <c r="B1749" s="14">
        <v>1890</v>
      </c>
      <c r="C1749" s="23" t="s">
        <v>1323</v>
      </c>
      <c r="D1749" s="23" t="s">
        <v>1324</v>
      </c>
      <c r="E1749" s="23"/>
      <c r="F1749" s="23"/>
      <c r="G1749" s="23"/>
      <c r="H1749" s="23"/>
    </row>
    <row r="1750" spans="2:8" x14ac:dyDescent="0.25">
      <c r="B1750" s="14">
        <v>1358</v>
      </c>
      <c r="C1750" s="23" t="s">
        <v>124</v>
      </c>
      <c r="D1750" s="23" t="s">
        <v>294</v>
      </c>
      <c r="E1750" s="23"/>
      <c r="F1750" s="23"/>
      <c r="G1750" s="23"/>
      <c r="H1750" s="23"/>
    </row>
    <row r="1751" spans="2:8" x14ac:dyDescent="0.25">
      <c r="B1751" s="14">
        <v>1608</v>
      </c>
      <c r="C1751" s="23" t="s">
        <v>1325</v>
      </c>
      <c r="D1751" s="23" t="s">
        <v>1326</v>
      </c>
      <c r="E1751" s="23" t="s">
        <v>1327</v>
      </c>
      <c r="F1751" s="23" t="s">
        <v>1328</v>
      </c>
      <c r="G1751" s="23"/>
      <c r="H1751" s="23"/>
    </row>
    <row r="1752" spans="2:8" x14ac:dyDescent="0.25">
      <c r="B1752" s="14">
        <v>1994</v>
      </c>
      <c r="C1752" s="23" t="s">
        <v>1095</v>
      </c>
      <c r="D1752" s="23" t="s">
        <v>1096</v>
      </c>
      <c r="E1752" s="23" t="s">
        <v>1097</v>
      </c>
      <c r="F1752" s="23" t="s">
        <v>1098</v>
      </c>
      <c r="G1752" s="23"/>
      <c r="H1752" s="23"/>
    </row>
    <row r="1753" spans="2:8" x14ac:dyDescent="0.25">
      <c r="B1753" s="14">
        <v>2213</v>
      </c>
      <c r="C1753" s="23" t="s">
        <v>1329</v>
      </c>
      <c r="D1753" s="23" t="s">
        <v>1330</v>
      </c>
      <c r="E1753" s="23" t="s">
        <v>1331</v>
      </c>
      <c r="F1753" s="23"/>
      <c r="G1753" s="23"/>
      <c r="H1753" s="23"/>
    </row>
    <row r="1754" spans="2:8" x14ac:dyDescent="0.25">
      <c r="B1754" s="14">
        <v>552</v>
      </c>
      <c r="C1754" s="23" t="s">
        <v>1332</v>
      </c>
      <c r="D1754" s="23" t="s">
        <v>1333</v>
      </c>
      <c r="E1754" s="23"/>
      <c r="F1754" s="23"/>
      <c r="G1754" s="23"/>
      <c r="H1754" s="23"/>
    </row>
    <row r="1755" spans="2:8" x14ac:dyDescent="0.25">
      <c r="B1755" s="14">
        <v>2250</v>
      </c>
      <c r="C1755" s="23" t="s">
        <v>1334</v>
      </c>
      <c r="D1755" s="23" t="s">
        <v>1335</v>
      </c>
      <c r="E1755" s="23"/>
      <c r="F1755" s="23"/>
      <c r="G1755" s="23"/>
      <c r="H1755" s="23"/>
    </row>
    <row r="1756" spans="2:8" x14ac:dyDescent="0.25">
      <c r="B1756" s="14">
        <v>82</v>
      </c>
      <c r="C1756" s="23" t="s">
        <v>1336</v>
      </c>
      <c r="D1756" s="23" t="s">
        <v>1337</v>
      </c>
      <c r="E1756" s="23"/>
      <c r="F1756" s="23"/>
      <c r="G1756" s="23"/>
      <c r="H1756" s="23"/>
    </row>
    <row r="1757" spans="2:8" x14ac:dyDescent="0.25">
      <c r="B1757" s="14">
        <v>633</v>
      </c>
      <c r="C1757" s="23" t="s">
        <v>1338</v>
      </c>
      <c r="D1757" s="23" t="s">
        <v>142</v>
      </c>
      <c r="E1757" s="23"/>
      <c r="F1757" s="23"/>
      <c r="G1757" s="23"/>
      <c r="H1757" s="23"/>
    </row>
    <row r="1758" spans="2:8" x14ac:dyDescent="0.25">
      <c r="B1758" s="14">
        <v>1082</v>
      </c>
      <c r="C1758" s="23" t="s">
        <v>1232</v>
      </c>
      <c r="D1758" s="23" t="s">
        <v>1339</v>
      </c>
      <c r="E1758" s="23"/>
      <c r="F1758" s="23"/>
      <c r="G1758" s="23"/>
      <c r="H1758" s="23"/>
    </row>
    <row r="1759" spans="2:8" x14ac:dyDescent="0.25">
      <c r="B1759" s="14">
        <v>2174</v>
      </c>
      <c r="C1759" s="23" t="s">
        <v>1340</v>
      </c>
      <c r="D1759" s="23" t="s">
        <v>1341</v>
      </c>
      <c r="E1759" s="23"/>
      <c r="F1759" s="23"/>
      <c r="G1759" s="23"/>
      <c r="H1759" s="23"/>
    </row>
    <row r="1760" spans="2:8" x14ac:dyDescent="0.25">
      <c r="B1760" s="14">
        <v>515</v>
      </c>
      <c r="C1760" s="23" t="s">
        <v>1342</v>
      </c>
      <c r="D1760" s="23" t="s">
        <v>1343</v>
      </c>
      <c r="E1760" s="23" t="s">
        <v>1344</v>
      </c>
      <c r="F1760" s="23" t="s">
        <v>1345</v>
      </c>
      <c r="G1760" s="23"/>
      <c r="H1760" s="23"/>
    </row>
    <row r="1761" spans="2:8" x14ac:dyDescent="0.25">
      <c r="B1761" s="14">
        <v>855</v>
      </c>
      <c r="C1761" s="23" t="s">
        <v>1346</v>
      </c>
      <c r="D1761" s="23" t="s">
        <v>1347</v>
      </c>
      <c r="E1761" s="23"/>
      <c r="F1761" s="23"/>
      <c r="G1761" s="23"/>
      <c r="H1761" s="23"/>
    </row>
    <row r="1762" spans="2:8" x14ac:dyDescent="0.25">
      <c r="B1762" s="14">
        <v>2152</v>
      </c>
      <c r="C1762" s="23" t="s">
        <v>1348</v>
      </c>
      <c r="D1762" s="23" t="s">
        <v>1349</v>
      </c>
      <c r="E1762" s="23" t="s">
        <v>1350</v>
      </c>
      <c r="F1762" s="23"/>
      <c r="G1762" s="23"/>
      <c r="H1762" s="23"/>
    </row>
    <row r="1763" spans="2:8" x14ac:dyDescent="0.25">
      <c r="B1763" s="14">
        <v>1347</v>
      </c>
      <c r="C1763" s="23" t="s">
        <v>1351</v>
      </c>
      <c r="D1763" s="23" t="s">
        <v>1352</v>
      </c>
      <c r="E1763" s="23"/>
      <c r="F1763" s="23"/>
      <c r="G1763" s="23"/>
      <c r="H1763" s="23"/>
    </row>
    <row r="1764" spans="2:8" x14ac:dyDescent="0.25">
      <c r="B1764" s="14">
        <v>1500</v>
      </c>
      <c r="C1764" s="23" t="s">
        <v>1353</v>
      </c>
      <c r="D1764" s="23" t="s">
        <v>1354</v>
      </c>
      <c r="E1764" s="23" t="s">
        <v>1355</v>
      </c>
      <c r="F1764" s="23"/>
      <c r="G1764" s="23"/>
      <c r="H1764" s="23"/>
    </row>
    <row r="1765" spans="2:8" x14ac:dyDescent="0.25">
      <c r="B1765" s="14">
        <v>1123</v>
      </c>
      <c r="C1765" s="23" t="s">
        <v>1356</v>
      </c>
      <c r="D1765" s="23" t="s">
        <v>1357</v>
      </c>
      <c r="E1765" s="23"/>
      <c r="F1765" s="23"/>
      <c r="G1765" s="23"/>
      <c r="H1765" s="23"/>
    </row>
    <row r="1766" spans="2:8" x14ac:dyDescent="0.25">
      <c r="B1766" s="14">
        <v>1684</v>
      </c>
      <c r="C1766" s="23" t="s">
        <v>1358</v>
      </c>
      <c r="D1766" s="23" t="s">
        <v>1359</v>
      </c>
      <c r="E1766" s="23"/>
      <c r="F1766" s="23"/>
      <c r="G1766" s="23"/>
      <c r="H1766" s="23"/>
    </row>
    <row r="1767" spans="2:8" x14ac:dyDescent="0.25">
      <c r="B1767" s="14">
        <v>239</v>
      </c>
      <c r="C1767" s="23" t="s">
        <v>127</v>
      </c>
      <c r="D1767" s="23" t="s">
        <v>1360</v>
      </c>
      <c r="E1767" s="23" t="s">
        <v>1361</v>
      </c>
      <c r="F1767" s="23"/>
      <c r="G1767" s="23"/>
      <c r="H1767" s="23"/>
    </row>
    <row r="1768" spans="2:8" x14ac:dyDescent="0.25">
      <c r="B1768" s="14">
        <v>1504</v>
      </c>
      <c r="C1768" s="23" t="s">
        <v>96</v>
      </c>
      <c r="D1768" s="23" t="s">
        <v>1362</v>
      </c>
      <c r="E1768" s="23"/>
      <c r="F1768" s="23"/>
      <c r="G1768" s="23"/>
      <c r="H1768" s="23"/>
    </row>
    <row r="1769" spans="2:8" x14ac:dyDescent="0.25">
      <c r="B1769" s="14">
        <v>1183</v>
      </c>
      <c r="C1769" s="23" t="s">
        <v>1363</v>
      </c>
      <c r="D1769" s="23" t="s">
        <v>1364</v>
      </c>
      <c r="E1769" s="23"/>
      <c r="F1769" s="23"/>
      <c r="G1769" s="23"/>
      <c r="H1769" s="23"/>
    </row>
    <row r="1770" spans="2:8" x14ac:dyDescent="0.25">
      <c r="B1770" s="14">
        <v>1124</v>
      </c>
      <c r="C1770" s="23" t="s">
        <v>1365</v>
      </c>
      <c r="D1770" s="23" t="s">
        <v>492</v>
      </c>
      <c r="E1770" s="23" t="s">
        <v>1366</v>
      </c>
      <c r="F1770" s="23"/>
      <c r="G1770" s="23"/>
      <c r="H1770" s="23"/>
    </row>
    <row r="1771" spans="2:8" x14ac:dyDescent="0.25">
      <c r="B1771" s="14">
        <v>1693</v>
      </c>
      <c r="C1771" s="23" t="s">
        <v>101</v>
      </c>
      <c r="D1771" s="23" t="s">
        <v>759</v>
      </c>
      <c r="E1771" s="23"/>
      <c r="F1771" s="23"/>
      <c r="G1771" s="23"/>
      <c r="H1771" s="23"/>
    </row>
    <row r="1772" spans="2:8" x14ac:dyDescent="0.25">
      <c r="B1772" s="14">
        <v>26</v>
      </c>
      <c r="C1772" s="23" t="s">
        <v>1367</v>
      </c>
      <c r="D1772" s="23" t="s">
        <v>1368</v>
      </c>
      <c r="E1772" s="23"/>
      <c r="F1772" s="23"/>
      <c r="G1772" s="23"/>
      <c r="H1772" s="23"/>
    </row>
    <row r="1773" spans="2:8" x14ac:dyDescent="0.25">
      <c r="B1773" s="14">
        <v>271</v>
      </c>
      <c r="C1773" s="23" t="s">
        <v>1369</v>
      </c>
      <c r="D1773" s="23" t="s">
        <v>1370</v>
      </c>
      <c r="E1773" s="23"/>
      <c r="F1773" s="23"/>
      <c r="G1773" s="23"/>
      <c r="H1773" s="23"/>
    </row>
    <row r="1774" spans="2:8" x14ac:dyDescent="0.25">
      <c r="B1774" s="14">
        <v>940</v>
      </c>
      <c r="C1774" s="23" t="s">
        <v>1371</v>
      </c>
      <c r="D1774" s="23" t="s">
        <v>1372</v>
      </c>
      <c r="E1774" s="23"/>
      <c r="F1774" s="23"/>
      <c r="G1774" s="23"/>
      <c r="H1774" s="23"/>
    </row>
    <row r="1775" spans="2:8" x14ac:dyDescent="0.25">
      <c r="B1775" s="14">
        <v>920</v>
      </c>
      <c r="C1775" s="23" t="s">
        <v>1373</v>
      </c>
      <c r="D1775" s="23" t="s">
        <v>1374</v>
      </c>
      <c r="E1775" s="23" t="s">
        <v>1375</v>
      </c>
      <c r="F1775" s="23"/>
      <c r="G1775" s="23"/>
      <c r="H1775" s="23"/>
    </row>
    <row r="1776" spans="2:8" x14ac:dyDescent="0.25">
      <c r="B1776" s="14">
        <v>115</v>
      </c>
      <c r="C1776" s="23" t="s">
        <v>1376</v>
      </c>
      <c r="D1776" s="23" t="s">
        <v>1377</v>
      </c>
      <c r="E1776" s="23" t="s">
        <v>1378</v>
      </c>
      <c r="F1776" s="23"/>
      <c r="G1776" s="23"/>
      <c r="H1776" s="23"/>
    </row>
    <row r="1777" spans="2:8" x14ac:dyDescent="0.25">
      <c r="B1777" s="14">
        <v>1281</v>
      </c>
      <c r="C1777" s="23" t="s">
        <v>1379</v>
      </c>
      <c r="D1777" s="23" t="s">
        <v>1380</v>
      </c>
      <c r="E1777" s="23"/>
      <c r="F1777" s="23"/>
      <c r="G1777" s="23"/>
      <c r="H1777" s="23"/>
    </row>
    <row r="1778" spans="2:8" x14ac:dyDescent="0.25">
      <c r="B1778" s="14">
        <v>2103</v>
      </c>
      <c r="C1778" s="23" t="s">
        <v>1381</v>
      </c>
      <c r="D1778" s="23" t="s">
        <v>1382</v>
      </c>
      <c r="E1778" s="23"/>
      <c r="F1778" s="23"/>
      <c r="G1778" s="23"/>
      <c r="H1778" s="23"/>
    </row>
    <row r="1779" spans="2:8" x14ac:dyDescent="0.25">
      <c r="B1779" s="14">
        <v>2018</v>
      </c>
      <c r="C1779" s="23" t="s">
        <v>1383</v>
      </c>
      <c r="D1779" s="23" t="s">
        <v>1384</v>
      </c>
      <c r="E1779" s="23"/>
      <c r="F1779" s="23"/>
      <c r="G1779" s="23"/>
      <c r="H1779" s="23"/>
    </row>
    <row r="1780" spans="2:8" x14ac:dyDescent="0.25">
      <c r="B1780" s="14">
        <v>459</v>
      </c>
      <c r="C1780" s="23" t="s">
        <v>1385</v>
      </c>
      <c r="D1780" s="23" t="s">
        <v>1386</v>
      </c>
      <c r="E1780" s="23" t="s">
        <v>1387</v>
      </c>
      <c r="F1780" s="23"/>
      <c r="G1780" s="23"/>
      <c r="H1780" s="23"/>
    </row>
    <row r="1781" spans="2:8" x14ac:dyDescent="0.25">
      <c r="B1781" s="14">
        <v>1389</v>
      </c>
      <c r="C1781" s="23" t="s">
        <v>1388</v>
      </c>
      <c r="D1781" s="23" t="s">
        <v>1389</v>
      </c>
      <c r="E1781" s="23" t="s">
        <v>1390</v>
      </c>
      <c r="F1781" s="23"/>
      <c r="G1781" s="23"/>
      <c r="H1781" s="23"/>
    </row>
    <row r="1782" spans="2:8" x14ac:dyDescent="0.25">
      <c r="B1782" s="14">
        <v>510</v>
      </c>
      <c r="C1782" s="23" t="s">
        <v>1391</v>
      </c>
      <c r="D1782" s="23" t="s">
        <v>1392</v>
      </c>
      <c r="E1782" s="23" t="s">
        <v>1393</v>
      </c>
      <c r="F1782" s="23" t="s">
        <v>1394</v>
      </c>
      <c r="G1782" s="23"/>
      <c r="H1782" s="23"/>
    </row>
    <row r="1783" spans="2:8" x14ac:dyDescent="0.25">
      <c r="B1783" s="14">
        <v>1801</v>
      </c>
      <c r="C1783" s="23" t="s">
        <v>1395</v>
      </c>
      <c r="D1783" s="23" t="s">
        <v>1396</v>
      </c>
      <c r="E1783" s="23"/>
      <c r="F1783" s="23"/>
      <c r="G1783" s="23"/>
      <c r="H1783" s="23"/>
    </row>
    <row r="1784" spans="2:8" x14ac:dyDescent="0.25">
      <c r="B1784" s="14">
        <v>1970</v>
      </c>
      <c r="C1784" s="23" t="s">
        <v>1397</v>
      </c>
      <c r="D1784" s="23" t="s">
        <v>1398</v>
      </c>
      <c r="E1784" s="23"/>
      <c r="F1784" s="23"/>
      <c r="G1784" s="23"/>
      <c r="H1784" s="23"/>
    </row>
    <row r="1785" spans="2:8" x14ac:dyDescent="0.25">
      <c r="B1785" s="14">
        <v>68</v>
      </c>
      <c r="C1785" s="23" t="s">
        <v>1399</v>
      </c>
      <c r="D1785" s="23" t="s">
        <v>1400</v>
      </c>
      <c r="E1785" s="23" t="s">
        <v>1401</v>
      </c>
      <c r="F1785" s="23"/>
      <c r="G1785" s="23"/>
      <c r="H1785" s="23"/>
    </row>
    <row r="1786" spans="2:8" x14ac:dyDescent="0.25">
      <c r="B1786" s="14">
        <v>2211</v>
      </c>
      <c r="C1786" s="23" t="s">
        <v>1402</v>
      </c>
      <c r="D1786" s="23" t="s">
        <v>1403</v>
      </c>
      <c r="E1786" s="23" t="s">
        <v>1404</v>
      </c>
      <c r="F1786" s="23"/>
      <c r="G1786" s="23"/>
      <c r="H1786" s="23"/>
    </row>
    <row r="1787" spans="2:8" x14ac:dyDescent="0.25">
      <c r="B1787" s="14">
        <v>1435</v>
      </c>
      <c r="C1787" s="23" t="s">
        <v>1405</v>
      </c>
      <c r="D1787" s="23" t="s">
        <v>1406</v>
      </c>
      <c r="E1787" s="23"/>
      <c r="F1787" s="23"/>
      <c r="G1787" s="23"/>
      <c r="H1787" s="23"/>
    </row>
    <row r="1788" spans="2:8" x14ac:dyDescent="0.25">
      <c r="B1788" s="14">
        <v>1924</v>
      </c>
      <c r="C1788" s="23" t="s">
        <v>904</v>
      </c>
      <c r="D1788" s="23" t="s">
        <v>1407</v>
      </c>
      <c r="E1788" s="23"/>
      <c r="F1788" s="23"/>
      <c r="G1788" s="23"/>
      <c r="H1788" s="23"/>
    </row>
    <row r="1789" spans="2:8" x14ac:dyDescent="0.25">
      <c r="B1789" s="14">
        <v>727</v>
      </c>
      <c r="C1789" s="23" t="s">
        <v>1408</v>
      </c>
      <c r="D1789" s="23" t="s">
        <v>1409</v>
      </c>
      <c r="E1789" s="23" t="s">
        <v>1410</v>
      </c>
      <c r="F1789" s="23"/>
      <c r="G1789" s="23"/>
      <c r="H1789" s="23"/>
    </row>
    <row r="1790" spans="2:8" x14ac:dyDescent="0.25">
      <c r="B1790" s="14">
        <v>255</v>
      </c>
      <c r="C1790" s="23" t="s">
        <v>1411</v>
      </c>
      <c r="D1790" s="23" t="s">
        <v>1412</v>
      </c>
      <c r="E1790" s="23" t="s">
        <v>1413</v>
      </c>
      <c r="F1790" s="23"/>
      <c r="G1790" s="23"/>
      <c r="H1790" s="23"/>
    </row>
    <row r="1791" spans="2:8" x14ac:dyDescent="0.25">
      <c r="B1791" s="14">
        <v>1519</v>
      </c>
      <c r="C1791" s="23" t="s">
        <v>98</v>
      </c>
      <c r="D1791" s="23" t="s">
        <v>1414</v>
      </c>
      <c r="E1791" s="23" t="s">
        <v>1415</v>
      </c>
      <c r="F1791" s="23"/>
      <c r="G1791" s="23"/>
      <c r="H1791" s="23"/>
    </row>
    <row r="1792" spans="2:8" x14ac:dyDescent="0.25">
      <c r="B1792" s="14">
        <v>599</v>
      </c>
      <c r="C1792" s="23" t="s">
        <v>1416</v>
      </c>
      <c r="D1792" s="23" t="s">
        <v>1417</v>
      </c>
      <c r="E1792" s="23" t="s">
        <v>1418</v>
      </c>
      <c r="F1792" s="23"/>
      <c r="G1792" s="23"/>
      <c r="H1792" s="23"/>
    </row>
    <row r="1793" spans="2:8" x14ac:dyDescent="0.25">
      <c r="B1793" s="14">
        <v>1390</v>
      </c>
      <c r="C1793" s="23" t="s">
        <v>1419</v>
      </c>
      <c r="D1793" s="23" t="s">
        <v>1420</v>
      </c>
      <c r="E1793" s="23" t="s">
        <v>1421</v>
      </c>
      <c r="F1793" s="23"/>
      <c r="G1793" s="23"/>
      <c r="H1793" s="23"/>
    </row>
    <row r="1794" spans="2:8" x14ac:dyDescent="0.25">
      <c r="B1794" s="14">
        <v>1735</v>
      </c>
      <c r="C1794" s="23" t="s">
        <v>1422</v>
      </c>
      <c r="D1794" s="23" t="s">
        <v>1423</v>
      </c>
      <c r="E1794" s="23"/>
      <c r="F1794" s="23"/>
      <c r="G1794" s="23"/>
      <c r="H1794" s="23"/>
    </row>
    <row r="1795" spans="2:8" x14ac:dyDescent="0.25">
      <c r="B1795" s="14">
        <v>1920</v>
      </c>
      <c r="C1795" s="23" t="s">
        <v>1424</v>
      </c>
      <c r="D1795" s="23" t="s">
        <v>1425</v>
      </c>
      <c r="E1795" s="23" t="s">
        <v>1426</v>
      </c>
      <c r="F1795" s="23"/>
      <c r="G1795" s="23"/>
      <c r="H1795" s="23"/>
    </row>
    <row r="1796" spans="2:8" x14ac:dyDescent="0.25">
      <c r="B1796" s="14">
        <v>35</v>
      </c>
      <c r="C1796" s="23" t="s">
        <v>1427</v>
      </c>
      <c r="D1796" s="23" t="s">
        <v>1428</v>
      </c>
      <c r="E1796" s="23"/>
      <c r="F1796" s="23"/>
      <c r="G1796" s="23"/>
      <c r="H1796" s="23"/>
    </row>
    <row r="1797" spans="2:8" x14ac:dyDescent="0.25">
      <c r="B1797" s="14">
        <v>1046</v>
      </c>
      <c r="C1797" s="23" t="s">
        <v>1429</v>
      </c>
      <c r="D1797" s="23" t="s">
        <v>571</v>
      </c>
      <c r="E1797" s="23" t="s">
        <v>1430</v>
      </c>
      <c r="F1797" s="23" t="s">
        <v>1431</v>
      </c>
      <c r="G1797" s="23" t="s">
        <v>1432</v>
      </c>
      <c r="H1797" s="23" t="s">
        <v>1433</v>
      </c>
    </row>
    <row r="1798" spans="2:8" x14ac:dyDescent="0.25">
      <c r="B1798" s="14">
        <v>1889</v>
      </c>
      <c r="C1798" s="23" t="s">
        <v>1323</v>
      </c>
      <c r="D1798" s="23" t="s">
        <v>1434</v>
      </c>
      <c r="E1798" s="23"/>
      <c r="F1798" s="23"/>
      <c r="G1798" s="23"/>
      <c r="H1798" s="23"/>
    </row>
    <row r="1799" spans="2:8" x14ac:dyDescent="0.25">
      <c r="B1799" s="14">
        <v>152</v>
      </c>
      <c r="C1799" s="23" t="s">
        <v>1435</v>
      </c>
      <c r="D1799" s="23" t="s">
        <v>1436</v>
      </c>
      <c r="E1799" s="23" t="s">
        <v>1437</v>
      </c>
      <c r="F1799" s="23"/>
      <c r="G1799" s="23"/>
      <c r="H1799" s="23"/>
    </row>
    <row r="1800" spans="2:8" x14ac:dyDescent="0.25">
      <c r="B1800" s="14">
        <v>978</v>
      </c>
      <c r="C1800" s="23" t="s">
        <v>822</v>
      </c>
      <c r="D1800" s="23" t="s">
        <v>823</v>
      </c>
      <c r="E1800" s="23" t="s">
        <v>824</v>
      </c>
      <c r="F1800" s="23"/>
      <c r="G1800" s="23"/>
      <c r="H1800" s="23"/>
    </row>
    <row r="1801" spans="2:8" x14ac:dyDescent="0.25">
      <c r="B1801" s="14">
        <v>2170</v>
      </c>
      <c r="C1801" s="23" t="s">
        <v>1438</v>
      </c>
      <c r="D1801" s="23" t="s">
        <v>1439</v>
      </c>
      <c r="E1801" s="23" t="s">
        <v>1440</v>
      </c>
      <c r="F1801" s="23"/>
      <c r="G1801" s="23"/>
      <c r="H1801" s="23"/>
    </row>
    <row r="1802" spans="2:8" x14ac:dyDescent="0.25">
      <c r="B1802" s="14">
        <v>1604</v>
      </c>
      <c r="C1802" s="23" t="s">
        <v>1441</v>
      </c>
      <c r="D1802" s="23" t="s">
        <v>1442</v>
      </c>
      <c r="E1802" s="23"/>
      <c r="F1802" s="23"/>
      <c r="G1802" s="23"/>
      <c r="H1802" s="23"/>
    </row>
    <row r="1803" spans="2:8" x14ac:dyDescent="0.25">
      <c r="B1803" s="14">
        <v>2212</v>
      </c>
      <c r="C1803" s="23" t="s">
        <v>1443</v>
      </c>
      <c r="D1803" s="23" t="s">
        <v>1444</v>
      </c>
      <c r="E1803" s="23"/>
      <c r="F1803" s="23"/>
      <c r="G1803" s="23"/>
      <c r="H1803" s="23"/>
    </row>
    <row r="1804" spans="2:8" x14ac:dyDescent="0.25">
      <c r="B1804" s="14">
        <v>549</v>
      </c>
      <c r="C1804" s="23" t="s">
        <v>102</v>
      </c>
      <c r="D1804" s="23" t="s">
        <v>1445</v>
      </c>
      <c r="E1804" s="23"/>
      <c r="F1804" s="23"/>
      <c r="G1804" s="23"/>
      <c r="H1804" s="23"/>
    </row>
    <row r="1805" spans="2:8" x14ac:dyDescent="0.25">
      <c r="B1805" s="14">
        <v>2242</v>
      </c>
      <c r="C1805" s="23" t="s">
        <v>1446</v>
      </c>
      <c r="D1805" s="23" t="s">
        <v>1447</v>
      </c>
      <c r="E1805" s="23"/>
      <c r="F1805" s="23"/>
      <c r="G1805" s="23"/>
      <c r="H1805" s="23"/>
    </row>
    <row r="1806" spans="2:8" x14ac:dyDescent="0.25">
      <c r="B1806" s="14">
        <v>462</v>
      </c>
      <c r="C1806" s="23" t="s">
        <v>1448</v>
      </c>
      <c r="D1806" s="23" t="s">
        <v>1449</v>
      </c>
      <c r="E1806" s="23" t="s">
        <v>1450</v>
      </c>
      <c r="F1806" s="23"/>
      <c r="G1806" s="23"/>
      <c r="H1806" s="23"/>
    </row>
    <row r="1807" spans="2:8" x14ac:dyDescent="0.25">
      <c r="B1807" s="14">
        <v>74</v>
      </c>
      <c r="C1807" s="23" t="s">
        <v>1451</v>
      </c>
      <c r="D1807" s="23" t="s">
        <v>1452</v>
      </c>
      <c r="E1807" s="23" t="s">
        <v>1453</v>
      </c>
      <c r="F1807" s="23"/>
      <c r="G1807" s="23"/>
      <c r="H1807" s="23"/>
    </row>
    <row r="1808" spans="2:8" x14ac:dyDescent="0.25">
      <c r="B1808" s="14">
        <v>1714</v>
      </c>
      <c r="C1808" s="23" t="s">
        <v>1454</v>
      </c>
      <c r="D1808" s="23" t="s">
        <v>1455</v>
      </c>
      <c r="E1808" s="23"/>
      <c r="F1808" s="23"/>
      <c r="G1808" s="23"/>
      <c r="H1808" s="23"/>
    </row>
    <row r="1809" spans="2:8" x14ac:dyDescent="0.25">
      <c r="B1809" s="14">
        <v>2155</v>
      </c>
      <c r="C1809" s="23" t="s">
        <v>1456</v>
      </c>
      <c r="D1809" s="23" t="s">
        <v>1457</v>
      </c>
      <c r="E1809" s="23"/>
      <c r="F1809" s="23"/>
      <c r="G1809" s="23"/>
      <c r="H1809" s="23"/>
    </row>
    <row r="1810" spans="2:8" x14ac:dyDescent="0.25">
      <c r="B1810" s="14">
        <v>315</v>
      </c>
      <c r="C1810" s="23" t="s">
        <v>1458</v>
      </c>
      <c r="D1810" s="23" t="s">
        <v>1459</v>
      </c>
      <c r="E1810" s="23"/>
      <c r="F1810" s="23"/>
      <c r="G1810" s="23"/>
      <c r="H1810" s="23"/>
    </row>
    <row r="1811" spans="2:8" x14ac:dyDescent="0.25">
      <c r="B1811" s="14">
        <v>506</v>
      </c>
      <c r="C1811" s="23" t="s">
        <v>1460</v>
      </c>
      <c r="D1811" s="23" t="s">
        <v>1461</v>
      </c>
      <c r="E1811" s="23" t="s">
        <v>1462</v>
      </c>
      <c r="F1811" s="23"/>
      <c r="G1811" s="23"/>
      <c r="H1811" s="23"/>
    </row>
    <row r="1812" spans="2:8" x14ac:dyDescent="0.25">
      <c r="B1812" s="14">
        <v>854</v>
      </c>
      <c r="C1812" s="23" t="s">
        <v>1463</v>
      </c>
      <c r="D1812" s="23" t="s">
        <v>1464</v>
      </c>
      <c r="E1812" s="23"/>
      <c r="F1812" s="23"/>
      <c r="G1812" s="23"/>
      <c r="H1812" s="23"/>
    </row>
    <row r="1813" spans="2:8" x14ac:dyDescent="0.25">
      <c r="B1813" s="14">
        <v>1895</v>
      </c>
      <c r="C1813" s="23" t="s">
        <v>1465</v>
      </c>
      <c r="D1813" s="23" t="s">
        <v>1466</v>
      </c>
      <c r="E1813" s="23"/>
      <c r="F1813" s="23"/>
      <c r="G1813" s="23"/>
      <c r="H1813" s="23"/>
    </row>
    <row r="1814" spans="2:8" x14ac:dyDescent="0.25">
      <c r="B1814" s="14">
        <v>1216</v>
      </c>
      <c r="C1814" s="23" t="s">
        <v>1467</v>
      </c>
      <c r="D1814" s="23" t="s">
        <v>1468</v>
      </c>
      <c r="E1814" s="23"/>
      <c r="F1814" s="23"/>
      <c r="G1814" s="23"/>
      <c r="H1814" s="23"/>
    </row>
    <row r="1815" spans="2:8" x14ac:dyDescent="0.25">
      <c r="B1815" s="14">
        <v>42</v>
      </c>
      <c r="C1815" s="23" t="s">
        <v>1469</v>
      </c>
      <c r="D1815" s="23" t="s">
        <v>1470</v>
      </c>
      <c r="E1815" s="23" t="s">
        <v>1471</v>
      </c>
      <c r="F1815" s="23"/>
      <c r="G1815" s="23"/>
      <c r="H1815" s="23"/>
    </row>
    <row r="1816" spans="2:8" x14ac:dyDescent="0.25">
      <c r="B1816" s="14">
        <v>1493</v>
      </c>
      <c r="C1816" s="23" t="s">
        <v>1472</v>
      </c>
      <c r="D1816" s="23" t="s">
        <v>1473</v>
      </c>
      <c r="E1816" s="23" t="s">
        <v>1474</v>
      </c>
      <c r="F1816" s="23"/>
      <c r="G1816" s="23"/>
      <c r="H1816" s="23"/>
    </row>
    <row r="1817" spans="2:8" x14ac:dyDescent="0.25">
      <c r="B1817" s="14">
        <v>1969</v>
      </c>
      <c r="C1817" s="23" t="s">
        <v>1475</v>
      </c>
      <c r="D1817" s="23" t="s">
        <v>1476</v>
      </c>
      <c r="E1817" s="23"/>
      <c r="F1817" s="23"/>
      <c r="G1817" s="23"/>
      <c r="H1817" s="23"/>
    </row>
    <row r="1818" spans="2:8" x14ac:dyDescent="0.25">
      <c r="B1818" s="14">
        <v>233</v>
      </c>
      <c r="C1818" s="23" t="s">
        <v>1477</v>
      </c>
      <c r="D1818" s="23" t="s">
        <v>1478</v>
      </c>
      <c r="E1818" s="23"/>
      <c r="F1818" s="23"/>
      <c r="G1818" s="23"/>
      <c r="H1818" s="23"/>
    </row>
    <row r="1819" spans="2:8" x14ac:dyDescent="0.25">
      <c r="B1819" s="14">
        <v>1502</v>
      </c>
      <c r="C1819" s="23" t="s">
        <v>96</v>
      </c>
      <c r="D1819" s="23" t="s">
        <v>803</v>
      </c>
      <c r="E1819" s="23"/>
      <c r="F1819" s="23"/>
      <c r="G1819" s="23"/>
      <c r="H1819" s="23"/>
    </row>
    <row r="1820" spans="2:8" x14ac:dyDescent="0.25">
      <c r="B1820" s="14">
        <v>1142</v>
      </c>
      <c r="C1820" s="23" t="s">
        <v>1479</v>
      </c>
      <c r="D1820" s="23" t="s">
        <v>1480</v>
      </c>
      <c r="E1820" s="23"/>
      <c r="F1820" s="23"/>
      <c r="G1820" s="23"/>
      <c r="H1820" s="23"/>
    </row>
    <row r="1821" spans="2:8" x14ac:dyDescent="0.25">
      <c r="F1821" s="11"/>
      <c r="G1821" s="11"/>
      <c r="H1821" s="11"/>
    </row>
    <row r="1822" spans="2:8" x14ac:dyDescent="0.25">
      <c r="F1822" s="11"/>
      <c r="G1822" s="11"/>
      <c r="H1822" s="11"/>
    </row>
    <row r="1823" spans="2:8" x14ac:dyDescent="0.25">
      <c r="F1823" s="11"/>
      <c r="G1823" s="11"/>
      <c r="H1823" s="11"/>
    </row>
    <row r="1824" spans="2:8" x14ac:dyDescent="0.25">
      <c r="F1824" s="11"/>
      <c r="G1824" s="11"/>
      <c r="H1824" s="11"/>
    </row>
    <row r="1825" spans="6:8" x14ac:dyDescent="0.25">
      <c r="F1825" s="11"/>
      <c r="G1825" s="11"/>
      <c r="H1825" s="11"/>
    </row>
    <row r="1826" spans="6:8" x14ac:dyDescent="0.25">
      <c r="F1826" s="11"/>
      <c r="G1826" s="11"/>
      <c r="H1826" s="11"/>
    </row>
    <row r="1827" spans="6:8" x14ac:dyDescent="0.25">
      <c r="F1827" s="11"/>
      <c r="G1827" s="11"/>
      <c r="H1827" s="11"/>
    </row>
    <row r="1828" spans="6:8" x14ac:dyDescent="0.25">
      <c r="F1828" s="11"/>
      <c r="G1828" s="11"/>
      <c r="H1828" s="11"/>
    </row>
    <row r="1829" spans="6:8" x14ac:dyDescent="0.25">
      <c r="F1829" s="11"/>
      <c r="G1829" s="11"/>
      <c r="H1829" s="11"/>
    </row>
    <row r="1830" spans="6:8" x14ac:dyDescent="0.25">
      <c r="F1830" s="11"/>
      <c r="G1830" s="11"/>
      <c r="H1830" s="11"/>
    </row>
    <row r="1831" spans="6:8" x14ac:dyDescent="0.25">
      <c r="F1831" s="11"/>
      <c r="G1831" s="11"/>
      <c r="H1831" s="11"/>
    </row>
    <row r="1832" spans="6:8" x14ac:dyDescent="0.25">
      <c r="F1832" s="11"/>
      <c r="G1832" s="11"/>
      <c r="H1832" s="11"/>
    </row>
    <row r="1833" spans="6:8" x14ac:dyDescent="0.25">
      <c r="F1833" s="11"/>
      <c r="G1833" s="11"/>
      <c r="H1833" s="11"/>
    </row>
    <row r="1834" spans="6:8" x14ac:dyDescent="0.25">
      <c r="F1834" s="11"/>
      <c r="G1834" s="11"/>
      <c r="H1834" s="11"/>
    </row>
    <row r="1835" spans="6:8" x14ac:dyDescent="0.25">
      <c r="F1835" s="11"/>
      <c r="G1835" s="11"/>
      <c r="H1835" s="11"/>
    </row>
    <row r="1836" spans="6:8" x14ac:dyDescent="0.25">
      <c r="F1836" s="11"/>
      <c r="G1836" s="11"/>
      <c r="H1836" s="11"/>
    </row>
    <row r="1837" spans="6:8" x14ac:dyDescent="0.25">
      <c r="F1837" s="11"/>
      <c r="G1837" s="11"/>
      <c r="H1837" s="11"/>
    </row>
    <row r="1838" spans="6:8" x14ac:dyDescent="0.25">
      <c r="F1838" s="11"/>
      <c r="G1838" s="11"/>
      <c r="H1838" s="11"/>
    </row>
    <row r="1839" spans="6:8" x14ac:dyDescent="0.25">
      <c r="F1839" s="11"/>
      <c r="G1839" s="11"/>
      <c r="H1839" s="11"/>
    </row>
    <row r="1840" spans="6:8" x14ac:dyDescent="0.25">
      <c r="F1840" s="11"/>
      <c r="G1840" s="11"/>
      <c r="H1840" s="11"/>
    </row>
    <row r="1841" spans="6:8" x14ac:dyDescent="0.25">
      <c r="F1841" s="11"/>
      <c r="G1841" s="11"/>
      <c r="H1841" s="11"/>
    </row>
    <row r="1842" spans="6:8" x14ac:dyDescent="0.25">
      <c r="F1842" s="11"/>
      <c r="G1842" s="11"/>
      <c r="H1842" s="11"/>
    </row>
    <row r="1843" spans="6:8" x14ac:dyDescent="0.25">
      <c r="F1843" s="11"/>
      <c r="G1843" s="11"/>
      <c r="H1843" s="11"/>
    </row>
    <row r="1844" spans="6:8" x14ac:dyDescent="0.25">
      <c r="F1844" s="11"/>
      <c r="G1844" s="11"/>
      <c r="H1844" s="11"/>
    </row>
    <row r="1845" spans="6:8" x14ac:dyDescent="0.25">
      <c r="F1845" s="11"/>
      <c r="G1845" s="11"/>
      <c r="H1845" s="11"/>
    </row>
    <row r="1846" spans="6:8" x14ac:dyDescent="0.25">
      <c r="F1846" s="11"/>
      <c r="G1846" s="11"/>
      <c r="H1846" s="11"/>
    </row>
    <row r="1847" spans="6:8" x14ac:dyDescent="0.25">
      <c r="F1847" s="11"/>
      <c r="G1847" s="11"/>
      <c r="H1847" s="11"/>
    </row>
    <row r="1848" spans="6:8" x14ac:dyDescent="0.25">
      <c r="F1848" s="11"/>
      <c r="G1848" s="11"/>
      <c r="H1848" s="11"/>
    </row>
    <row r="1849" spans="6:8" x14ac:dyDescent="0.25">
      <c r="F1849" s="11"/>
      <c r="G1849" s="11"/>
      <c r="H1849" s="11"/>
    </row>
    <row r="1850" spans="6:8" x14ac:dyDescent="0.25">
      <c r="F1850" s="11"/>
      <c r="G1850" s="11"/>
      <c r="H1850" s="11"/>
    </row>
    <row r="1851" spans="6:8" x14ac:dyDescent="0.25">
      <c r="F1851" s="11"/>
      <c r="G1851" s="11"/>
      <c r="H1851" s="11"/>
    </row>
    <row r="1852" spans="6:8" x14ac:dyDescent="0.25">
      <c r="F1852" s="11"/>
      <c r="G1852" s="11"/>
      <c r="H1852" s="11"/>
    </row>
    <row r="1853" spans="6:8" x14ac:dyDescent="0.25">
      <c r="F1853" s="11"/>
      <c r="G1853" s="11"/>
      <c r="H1853" s="11"/>
    </row>
    <row r="1854" spans="6:8" x14ac:dyDescent="0.25">
      <c r="F1854" s="11"/>
      <c r="G1854" s="11"/>
      <c r="H1854" s="11"/>
    </row>
    <row r="1855" spans="6:8" x14ac:dyDescent="0.25">
      <c r="F1855" s="11"/>
      <c r="G1855" s="11"/>
      <c r="H1855" s="11"/>
    </row>
    <row r="1856" spans="6:8" x14ac:dyDescent="0.25">
      <c r="F1856" s="11"/>
      <c r="G1856" s="11"/>
      <c r="H1856" s="11"/>
    </row>
    <row r="1857" spans="6:8" x14ac:dyDescent="0.25">
      <c r="F1857" s="11"/>
      <c r="G1857" s="11"/>
      <c r="H1857" s="11"/>
    </row>
    <row r="1858" spans="6:8" x14ac:dyDescent="0.25">
      <c r="F1858" s="11"/>
      <c r="G1858" s="11"/>
      <c r="H1858" s="11"/>
    </row>
    <row r="1859" spans="6:8" x14ac:dyDescent="0.25">
      <c r="F1859" s="11"/>
      <c r="G1859" s="11"/>
      <c r="H1859" s="11"/>
    </row>
    <row r="1860" spans="6:8" x14ac:dyDescent="0.25">
      <c r="F1860" s="11"/>
      <c r="G1860" s="11"/>
      <c r="H1860" s="11"/>
    </row>
    <row r="1861" spans="6:8" x14ac:dyDescent="0.25">
      <c r="F1861" s="11"/>
      <c r="G1861" s="11"/>
      <c r="H1861" s="11"/>
    </row>
    <row r="1862" spans="6:8" x14ac:dyDescent="0.25">
      <c r="F1862" s="11"/>
      <c r="G1862" s="11"/>
      <c r="H1862" s="11"/>
    </row>
    <row r="1863" spans="6:8" x14ac:dyDescent="0.25">
      <c r="F1863" s="11"/>
      <c r="G1863" s="11"/>
      <c r="H1863" s="11"/>
    </row>
    <row r="1864" spans="6:8" x14ac:dyDescent="0.25">
      <c r="F1864" s="11"/>
      <c r="G1864" s="11"/>
      <c r="H1864" s="11"/>
    </row>
    <row r="1865" spans="6:8" x14ac:dyDescent="0.25">
      <c r="F1865" s="11"/>
      <c r="G1865" s="11"/>
      <c r="H1865" s="11"/>
    </row>
    <row r="1866" spans="6:8" x14ac:dyDescent="0.25">
      <c r="F1866" s="11"/>
      <c r="G1866" s="11"/>
      <c r="H1866" s="11"/>
    </row>
    <row r="1867" spans="6:8" x14ac:dyDescent="0.25">
      <c r="F1867" s="11"/>
      <c r="G1867" s="11"/>
      <c r="H1867" s="11"/>
    </row>
    <row r="1868" spans="6:8" x14ac:dyDescent="0.25">
      <c r="F1868" s="11"/>
      <c r="G1868" s="11"/>
      <c r="H1868" s="11"/>
    </row>
    <row r="1869" spans="6:8" x14ac:dyDescent="0.25">
      <c r="F1869" s="11"/>
      <c r="G1869" s="11"/>
      <c r="H1869" s="11"/>
    </row>
    <row r="1870" spans="6:8" x14ac:dyDescent="0.25">
      <c r="F1870" s="11"/>
      <c r="G1870" s="11"/>
      <c r="H1870" s="11"/>
    </row>
    <row r="1871" spans="6:8" x14ac:dyDescent="0.25">
      <c r="F1871" s="11"/>
      <c r="G1871" s="11"/>
      <c r="H1871" s="11"/>
    </row>
    <row r="1872" spans="6:8" x14ac:dyDescent="0.25">
      <c r="F1872" s="11"/>
      <c r="G1872" s="11"/>
      <c r="H1872" s="11"/>
    </row>
    <row r="1873" spans="6:8" x14ac:dyDescent="0.25">
      <c r="F1873" s="11"/>
      <c r="G1873" s="11"/>
      <c r="H1873" s="11"/>
    </row>
    <row r="1874" spans="6:8" x14ac:dyDescent="0.25">
      <c r="F1874" s="11"/>
      <c r="G1874" s="11"/>
      <c r="H1874" s="11"/>
    </row>
    <row r="1875" spans="6:8" x14ac:dyDescent="0.25">
      <c r="F1875" s="11"/>
      <c r="G1875" s="11"/>
      <c r="H1875" s="11"/>
    </row>
    <row r="1876" spans="6:8" x14ac:dyDescent="0.25">
      <c r="F1876" s="11"/>
      <c r="G1876" s="11"/>
      <c r="H1876" s="11"/>
    </row>
    <row r="1877" spans="6:8" x14ac:dyDescent="0.25">
      <c r="F1877" s="11"/>
      <c r="G1877" s="11"/>
      <c r="H1877" s="11"/>
    </row>
    <row r="1878" spans="6:8" x14ac:dyDescent="0.25">
      <c r="F1878" s="11"/>
      <c r="G1878" s="11"/>
      <c r="H1878" s="11"/>
    </row>
    <row r="1879" spans="6:8" x14ac:dyDescent="0.25">
      <c r="F1879" s="11"/>
      <c r="G1879" s="11"/>
      <c r="H1879" s="11"/>
    </row>
    <row r="1880" spans="6:8" x14ac:dyDescent="0.25">
      <c r="F1880" s="11"/>
      <c r="G1880" s="11"/>
      <c r="H1880" s="11"/>
    </row>
    <row r="1881" spans="6:8" x14ac:dyDescent="0.25">
      <c r="F1881" s="11"/>
      <c r="G1881" s="11"/>
      <c r="H1881" s="11"/>
    </row>
    <row r="1882" spans="6:8" x14ac:dyDescent="0.25">
      <c r="F1882" s="11"/>
      <c r="G1882" s="11"/>
      <c r="H1882" s="11"/>
    </row>
    <row r="1883" spans="6:8" x14ac:dyDescent="0.25">
      <c r="F1883" s="11"/>
      <c r="G1883" s="11"/>
      <c r="H1883" s="11"/>
    </row>
    <row r="1884" spans="6:8" x14ac:dyDescent="0.25">
      <c r="F1884" s="11"/>
      <c r="G1884" s="11"/>
      <c r="H1884" s="11"/>
    </row>
    <row r="1885" spans="6:8" x14ac:dyDescent="0.25">
      <c r="F1885" s="11"/>
      <c r="G1885" s="11"/>
      <c r="H1885" s="11"/>
    </row>
    <row r="1886" spans="6:8" x14ac:dyDescent="0.25">
      <c r="F1886" s="11"/>
      <c r="G1886" s="11"/>
      <c r="H1886" s="11"/>
    </row>
    <row r="1887" spans="6:8" x14ac:dyDescent="0.25">
      <c r="F1887" s="11"/>
      <c r="G1887" s="11"/>
      <c r="H1887" s="11"/>
    </row>
    <row r="1888" spans="6:8" x14ac:dyDescent="0.25">
      <c r="F1888" s="11"/>
      <c r="G1888" s="11"/>
      <c r="H1888" s="11"/>
    </row>
    <row r="1889" spans="6:8" x14ac:dyDescent="0.25">
      <c r="F1889" s="11"/>
      <c r="G1889" s="11"/>
      <c r="H1889" s="11"/>
    </row>
    <row r="1890" spans="6:8" x14ac:dyDescent="0.25">
      <c r="F1890" s="11"/>
      <c r="G1890" s="11"/>
      <c r="H1890" s="11"/>
    </row>
    <row r="1891" spans="6:8" x14ac:dyDescent="0.25">
      <c r="F1891" s="11"/>
      <c r="G1891" s="11"/>
      <c r="H1891" s="11"/>
    </row>
    <row r="1892" spans="6:8" x14ac:dyDescent="0.25">
      <c r="F1892" s="11"/>
      <c r="G1892" s="11"/>
      <c r="H1892" s="11"/>
    </row>
    <row r="1893" spans="6:8" x14ac:dyDescent="0.25">
      <c r="F1893" s="11"/>
      <c r="G1893" s="11"/>
      <c r="H1893" s="11"/>
    </row>
    <row r="1894" spans="6:8" x14ac:dyDescent="0.25">
      <c r="F1894" s="11"/>
      <c r="G1894" s="11"/>
      <c r="H1894" s="11"/>
    </row>
    <row r="1895" spans="6:8" x14ac:dyDescent="0.25">
      <c r="F1895" s="11"/>
      <c r="G1895" s="11"/>
      <c r="H1895" s="11"/>
    </row>
    <row r="1896" spans="6:8" x14ac:dyDescent="0.25">
      <c r="F1896" s="11"/>
      <c r="G1896" s="11"/>
      <c r="H1896" s="11"/>
    </row>
    <row r="1897" spans="6:8" x14ac:dyDescent="0.25">
      <c r="F1897" s="11"/>
      <c r="G1897" s="11"/>
      <c r="H1897" s="11"/>
    </row>
    <row r="1898" spans="6:8" x14ac:dyDescent="0.25">
      <c r="F1898" s="11"/>
      <c r="G1898" s="11"/>
      <c r="H1898" s="11"/>
    </row>
    <row r="1899" spans="6:8" x14ac:dyDescent="0.25">
      <c r="F1899" s="11"/>
      <c r="G1899" s="11"/>
      <c r="H1899" s="11"/>
    </row>
    <row r="1900" spans="6:8" x14ac:dyDescent="0.25">
      <c r="F1900" s="11"/>
      <c r="G1900" s="11"/>
      <c r="H1900" s="11"/>
    </row>
    <row r="1901" spans="6:8" x14ac:dyDescent="0.25">
      <c r="F1901" s="11"/>
      <c r="G1901" s="11"/>
      <c r="H1901" s="11"/>
    </row>
    <row r="1902" spans="6:8" x14ac:dyDescent="0.25">
      <c r="F1902" s="11"/>
      <c r="G1902" s="11"/>
      <c r="H1902" s="11"/>
    </row>
    <row r="1903" spans="6:8" x14ac:dyDescent="0.25">
      <c r="F1903" s="11"/>
      <c r="G1903" s="11"/>
      <c r="H1903" s="11"/>
    </row>
    <row r="1904" spans="6:8" x14ac:dyDescent="0.25">
      <c r="F1904" s="11"/>
      <c r="G1904" s="11"/>
      <c r="H1904" s="11"/>
    </row>
    <row r="1905" spans="6:8" x14ac:dyDescent="0.25">
      <c r="F1905" s="11"/>
      <c r="G1905" s="11"/>
      <c r="H1905" s="11"/>
    </row>
    <row r="1906" spans="6:8" x14ac:dyDescent="0.25">
      <c r="F1906" s="11"/>
      <c r="G1906" s="11"/>
      <c r="H1906" s="11"/>
    </row>
    <row r="1907" spans="6:8" x14ac:dyDescent="0.25">
      <c r="F1907" s="11"/>
      <c r="G1907" s="11"/>
      <c r="H1907" s="11"/>
    </row>
    <row r="1908" spans="6:8" x14ac:dyDescent="0.25">
      <c r="F1908" s="11"/>
      <c r="G1908" s="11"/>
      <c r="H1908" s="11"/>
    </row>
    <row r="1909" spans="6:8" x14ac:dyDescent="0.25">
      <c r="F1909" s="11"/>
      <c r="G1909" s="11"/>
      <c r="H1909" s="11"/>
    </row>
    <row r="1910" spans="6:8" x14ac:dyDescent="0.25">
      <c r="F1910" s="11"/>
      <c r="G1910" s="11"/>
      <c r="H1910" s="11"/>
    </row>
    <row r="1911" spans="6:8" x14ac:dyDescent="0.25">
      <c r="F1911" s="11"/>
      <c r="G1911" s="11"/>
      <c r="H1911" s="11"/>
    </row>
    <row r="1912" spans="6:8" x14ac:dyDescent="0.25">
      <c r="F1912" s="11"/>
      <c r="G1912" s="11"/>
      <c r="H1912" s="11"/>
    </row>
    <row r="1913" spans="6:8" x14ac:dyDescent="0.25">
      <c r="F1913" s="11"/>
      <c r="G1913" s="11"/>
      <c r="H1913" s="11"/>
    </row>
    <row r="1914" spans="6:8" x14ac:dyDescent="0.25">
      <c r="F1914" s="11"/>
      <c r="G1914" s="11"/>
      <c r="H1914" s="11"/>
    </row>
    <row r="1915" spans="6:8" x14ac:dyDescent="0.25">
      <c r="F1915" s="11"/>
      <c r="G1915" s="11"/>
      <c r="H1915" s="11"/>
    </row>
    <row r="1916" spans="6:8" x14ac:dyDescent="0.25">
      <c r="F1916" s="11"/>
      <c r="G1916" s="11"/>
      <c r="H1916" s="11"/>
    </row>
    <row r="1917" spans="6:8" x14ac:dyDescent="0.25">
      <c r="F1917" s="11"/>
      <c r="G1917" s="11"/>
      <c r="H1917" s="11"/>
    </row>
    <row r="1918" spans="6:8" x14ac:dyDescent="0.25">
      <c r="F1918" s="11"/>
      <c r="G1918" s="11"/>
      <c r="H1918" s="11"/>
    </row>
    <row r="1919" spans="6:8" x14ac:dyDescent="0.25">
      <c r="F1919" s="11"/>
      <c r="G1919" s="11"/>
      <c r="H1919" s="11"/>
    </row>
    <row r="1920" spans="6:8" x14ac:dyDescent="0.25">
      <c r="F1920" s="11"/>
      <c r="G1920" s="11"/>
      <c r="H1920" s="11"/>
    </row>
    <row r="1921" spans="6:8" x14ac:dyDescent="0.25">
      <c r="F1921" s="11"/>
      <c r="G1921" s="11"/>
      <c r="H1921" s="11"/>
    </row>
    <row r="1922" spans="6:8" x14ac:dyDescent="0.25">
      <c r="F1922" s="11"/>
      <c r="G1922" s="11"/>
      <c r="H1922" s="11"/>
    </row>
    <row r="1923" spans="6:8" x14ac:dyDescent="0.25">
      <c r="F1923" s="11"/>
      <c r="G1923" s="11"/>
      <c r="H1923" s="11"/>
    </row>
    <row r="1924" spans="6:8" x14ac:dyDescent="0.25">
      <c r="F1924" s="11"/>
      <c r="G1924" s="11"/>
      <c r="H1924" s="11"/>
    </row>
    <row r="1925" spans="6:8" x14ac:dyDescent="0.25">
      <c r="F1925" s="11"/>
      <c r="G1925" s="11"/>
      <c r="H1925" s="11"/>
    </row>
    <row r="1926" spans="6:8" x14ac:dyDescent="0.25">
      <c r="F1926" s="11"/>
      <c r="G1926" s="11"/>
      <c r="H1926" s="11"/>
    </row>
    <row r="1927" spans="6:8" x14ac:dyDescent="0.25">
      <c r="F1927" s="11"/>
      <c r="G1927" s="11"/>
      <c r="H1927" s="11"/>
    </row>
    <row r="1928" spans="6:8" x14ac:dyDescent="0.25">
      <c r="F1928" s="11"/>
      <c r="G1928" s="11"/>
      <c r="H1928" s="11"/>
    </row>
    <row r="1929" spans="6:8" x14ac:dyDescent="0.25">
      <c r="F1929" s="11"/>
      <c r="G1929" s="11"/>
      <c r="H1929" s="11"/>
    </row>
    <row r="1930" spans="6:8" x14ac:dyDescent="0.25">
      <c r="F1930" s="11"/>
      <c r="G1930" s="11"/>
      <c r="H1930" s="11"/>
    </row>
    <row r="1931" spans="6:8" x14ac:dyDescent="0.25">
      <c r="F1931" s="11"/>
      <c r="G1931" s="11"/>
      <c r="H1931" s="11"/>
    </row>
    <row r="1932" spans="6:8" x14ac:dyDescent="0.25">
      <c r="F1932" s="11"/>
      <c r="G1932" s="11"/>
      <c r="H1932" s="11"/>
    </row>
    <row r="1933" spans="6:8" x14ac:dyDescent="0.25">
      <c r="F1933" s="11"/>
      <c r="G1933" s="11"/>
      <c r="H1933" s="11"/>
    </row>
    <row r="1934" spans="6:8" x14ac:dyDescent="0.25">
      <c r="F1934" s="11"/>
      <c r="G1934" s="11"/>
      <c r="H1934" s="11"/>
    </row>
    <row r="1935" spans="6:8" x14ac:dyDescent="0.25">
      <c r="F1935" s="11"/>
      <c r="G1935" s="11"/>
      <c r="H1935" s="11"/>
    </row>
    <row r="1936" spans="6:8" x14ac:dyDescent="0.25">
      <c r="F1936" s="11"/>
      <c r="G1936" s="11"/>
      <c r="H1936" s="11"/>
    </row>
    <row r="1937" spans="6:8" x14ac:dyDescent="0.25">
      <c r="F1937" s="11"/>
      <c r="G1937" s="11"/>
      <c r="H1937" s="11"/>
    </row>
    <row r="1938" spans="6:8" x14ac:dyDescent="0.25">
      <c r="F1938" s="11"/>
      <c r="G1938" s="11"/>
      <c r="H1938" s="11"/>
    </row>
    <row r="1939" spans="6:8" x14ac:dyDescent="0.25">
      <c r="F1939" s="11"/>
      <c r="G1939" s="11"/>
      <c r="H1939" s="11"/>
    </row>
    <row r="1940" spans="6:8" x14ac:dyDescent="0.25">
      <c r="F1940" s="11"/>
      <c r="G1940" s="11"/>
      <c r="H1940" s="11"/>
    </row>
    <row r="1941" spans="6:8" x14ac:dyDescent="0.25">
      <c r="F1941" s="11"/>
      <c r="G1941" s="11"/>
      <c r="H1941" s="11"/>
    </row>
    <row r="1942" spans="6:8" x14ac:dyDescent="0.25">
      <c r="F1942" s="11"/>
      <c r="G1942" s="11"/>
      <c r="H1942" s="11"/>
    </row>
    <row r="1943" spans="6:8" x14ac:dyDescent="0.25">
      <c r="F1943" s="11"/>
      <c r="G1943" s="11"/>
      <c r="H1943" s="11"/>
    </row>
    <row r="1944" spans="6:8" x14ac:dyDescent="0.25">
      <c r="F1944" s="11"/>
      <c r="G1944" s="11"/>
      <c r="H1944" s="11"/>
    </row>
    <row r="1945" spans="6:8" x14ac:dyDescent="0.25">
      <c r="F1945" s="11"/>
      <c r="G1945" s="11"/>
      <c r="H1945" s="11"/>
    </row>
    <row r="1946" spans="6:8" x14ac:dyDescent="0.25">
      <c r="F1946" s="11"/>
      <c r="G1946" s="11"/>
      <c r="H1946" s="11"/>
    </row>
    <row r="1947" spans="6:8" x14ac:dyDescent="0.25">
      <c r="F1947" s="11"/>
      <c r="G1947" s="11"/>
      <c r="H1947" s="11"/>
    </row>
    <row r="1948" spans="6:8" x14ac:dyDescent="0.25">
      <c r="F1948" s="11"/>
      <c r="G1948" s="11"/>
      <c r="H1948" s="11"/>
    </row>
    <row r="1949" spans="6:8" x14ac:dyDescent="0.25">
      <c r="F1949" s="11"/>
      <c r="G1949" s="11"/>
      <c r="H1949" s="11"/>
    </row>
    <row r="1950" spans="6:8" x14ac:dyDescent="0.25">
      <c r="F1950" s="11"/>
      <c r="G1950" s="11"/>
      <c r="H1950" s="11"/>
    </row>
    <row r="1951" spans="6:8" x14ac:dyDescent="0.25">
      <c r="F1951" s="11"/>
      <c r="G1951" s="11"/>
      <c r="H1951" s="11"/>
    </row>
    <row r="1952" spans="6:8" x14ac:dyDescent="0.25">
      <c r="F1952" s="11"/>
      <c r="G1952" s="11"/>
      <c r="H1952" s="11"/>
    </row>
    <row r="1953" spans="6:8" x14ac:dyDescent="0.25">
      <c r="F1953" s="11"/>
      <c r="G1953" s="11"/>
      <c r="H1953" s="11"/>
    </row>
    <row r="1954" spans="6:8" x14ac:dyDescent="0.25">
      <c r="F1954" s="11"/>
      <c r="G1954" s="11"/>
      <c r="H1954" s="11"/>
    </row>
    <row r="1955" spans="6:8" x14ac:dyDescent="0.25">
      <c r="F1955" s="11"/>
      <c r="G1955" s="11"/>
      <c r="H1955" s="11"/>
    </row>
    <row r="1956" spans="6:8" x14ac:dyDescent="0.25">
      <c r="F1956" s="11"/>
      <c r="G1956" s="11"/>
      <c r="H1956" s="11"/>
    </row>
    <row r="1957" spans="6:8" x14ac:dyDescent="0.25">
      <c r="F1957" s="11"/>
      <c r="G1957" s="11"/>
      <c r="H1957" s="11"/>
    </row>
    <row r="1958" spans="6:8" x14ac:dyDescent="0.25">
      <c r="F1958" s="11"/>
      <c r="G1958" s="11"/>
      <c r="H1958" s="11"/>
    </row>
    <row r="1959" spans="6:8" x14ac:dyDescent="0.25">
      <c r="F1959" s="11"/>
      <c r="G1959" s="11"/>
      <c r="H1959" s="11"/>
    </row>
    <row r="1960" spans="6:8" x14ac:dyDescent="0.25">
      <c r="F1960" s="11"/>
      <c r="G1960" s="11"/>
      <c r="H1960" s="11"/>
    </row>
    <row r="1961" spans="6:8" x14ac:dyDescent="0.25">
      <c r="F1961" s="11"/>
      <c r="G1961" s="11"/>
      <c r="H1961" s="11"/>
    </row>
    <row r="1962" spans="6:8" x14ac:dyDescent="0.25">
      <c r="F1962" s="11"/>
      <c r="G1962" s="11"/>
      <c r="H1962" s="11"/>
    </row>
    <row r="1963" spans="6:8" x14ac:dyDescent="0.25">
      <c r="F1963" s="11"/>
      <c r="G1963" s="11"/>
      <c r="H1963" s="11"/>
    </row>
    <row r="1964" spans="6:8" x14ac:dyDescent="0.25">
      <c r="F1964" s="11"/>
      <c r="G1964" s="11"/>
      <c r="H1964" s="11"/>
    </row>
    <row r="1965" spans="6:8" x14ac:dyDescent="0.25">
      <c r="F1965" s="11"/>
      <c r="G1965" s="11"/>
      <c r="H1965" s="11"/>
    </row>
    <row r="1966" spans="6:8" x14ac:dyDescent="0.25">
      <c r="F1966" s="11"/>
      <c r="G1966" s="11"/>
      <c r="H1966" s="11"/>
    </row>
    <row r="1967" spans="6:8" x14ac:dyDescent="0.25">
      <c r="F1967" s="11"/>
      <c r="G1967" s="11"/>
      <c r="H1967" s="11"/>
    </row>
    <row r="1968" spans="6:8" x14ac:dyDescent="0.25">
      <c r="F1968" s="11"/>
      <c r="G1968" s="11"/>
      <c r="H1968" s="11"/>
    </row>
    <row r="1969" spans="6:8" x14ac:dyDescent="0.25">
      <c r="F1969" s="11"/>
      <c r="G1969" s="11"/>
      <c r="H1969" s="11"/>
    </row>
    <row r="1970" spans="6:8" x14ac:dyDescent="0.25">
      <c r="F1970" s="11"/>
      <c r="G1970" s="11"/>
      <c r="H1970" s="11"/>
    </row>
    <row r="1971" spans="6:8" x14ac:dyDescent="0.25">
      <c r="F1971" s="11"/>
      <c r="G1971" s="11"/>
      <c r="H1971" s="11"/>
    </row>
    <row r="1972" spans="6:8" x14ac:dyDescent="0.25">
      <c r="F1972" s="11"/>
      <c r="G1972" s="11"/>
      <c r="H1972" s="11"/>
    </row>
    <row r="1973" spans="6:8" x14ac:dyDescent="0.25">
      <c r="F1973" s="11"/>
      <c r="G1973" s="11"/>
      <c r="H1973" s="11"/>
    </row>
    <row r="1974" spans="6:8" x14ac:dyDescent="0.25">
      <c r="F1974" s="11"/>
      <c r="G1974" s="11"/>
      <c r="H1974" s="11"/>
    </row>
    <row r="1975" spans="6:8" x14ac:dyDescent="0.25">
      <c r="F1975" s="11"/>
      <c r="G1975" s="11"/>
      <c r="H1975" s="11"/>
    </row>
    <row r="1976" spans="6:8" x14ac:dyDescent="0.25">
      <c r="F1976" s="11"/>
      <c r="G1976" s="11"/>
      <c r="H1976" s="11"/>
    </row>
    <row r="1977" spans="6:8" x14ac:dyDescent="0.25">
      <c r="F1977" s="11"/>
      <c r="G1977" s="11"/>
      <c r="H1977" s="11"/>
    </row>
    <row r="1978" spans="6:8" x14ac:dyDescent="0.25">
      <c r="F1978" s="11"/>
      <c r="G1978" s="11"/>
      <c r="H1978" s="11"/>
    </row>
    <row r="1979" spans="6:8" x14ac:dyDescent="0.25">
      <c r="F1979" s="11"/>
      <c r="G1979" s="11"/>
      <c r="H1979" s="11"/>
    </row>
    <row r="1980" spans="6:8" x14ac:dyDescent="0.25">
      <c r="F1980" s="11"/>
      <c r="G1980" s="11"/>
      <c r="H1980" s="11"/>
    </row>
    <row r="1981" spans="6:8" x14ac:dyDescent="0.25">
      <c r="F1981" s="11"/>
      <c r="G1981" s="11"/>
      <c r="H1981" s="11"/>
    </row>
    <row r="1982" spans="6:8" x14ac:dyDescent="0.25">
      <c r="F1982" s="11"/>
      <c r="G1982" s="11"/>
      <c r="H1982" s="11"/>
    </row>
    <row r="1983" spans="6:8" x14ac:dyDescent="0.25">
      <c r="F1983" s="11"/>
      <c r="G1983" s="11"/>
      <c r="H1983" s="11"/>
    </row>
    <row r="1984" spans="6:8" x14ac:dyDescent="0.25">
      <c r="F1984" s="11"/>
      <c r="G1984" s="11"/>
      <c r="H1984" s="11"/>
    </row>
    <row r="1985" spans="6:8" x14ac:dyDescent="0.25">
      <c r="F1985" s="11"/>
      <c r="G1985" s="11"/>
      <c r="H1985" s="11"/>
    </row>
    <row r="1986" spans="6:8" x14ac:dyDescent="0.25">
      <c r="F1986" s="11"/>
      <c r="G1986" s="11"/>
      <c r="H1986" s="11"/>
    </row>
    <row r="1987" spans="6:8" x14ac:dyDescent="0.25">
      <c r="F1987" s="11"/>
      <c r="G1987" s="11"/>
      <c r="H1987" s="11"/>
    </row>
    <row r="1988" spans="6:8" x14ac:dyDescent="0.25">
      <c r="F1988" s="11"/>
      <c r="G1988" s="11"/>
      <c r="H1988" s="11"/>
    </row>
    <row r="1989" spans="6:8" x14ac:dyDescent="0.25">
      <c r="F1989" s="11"/>
      <c r="G1989" s="11"/>
      <c r="H1989" s="11"/>
    </row>
    <row r="1990" spans="6:8" x14ac:dyDescent="0.25">
      <c r="F1990" s="11"/>
      <c r="G1990" s="11"/>
      <c r="H1990" s="11"/>
    </row>
    <row r="1991" spans="6:8" x14ac:dyDescent="0.25">
      <c r="F1991" s="11"/>
      <c r="G1991" s="11"/>
      <c r="H1991" s="11"/>
    </row>
    <row r="1992" spans="6:8" x14ac:dyDescent="0.25">
      <c r="F1992" s="11"/>
      <c r="G1992" s="11"/>
      <c r="H1992" s="11"/>
    </row>
    <row r="1993" spans="6:8" x14ac:dyDescent="0.25">
      <c r="F1993" s="11"/>
      <c r="G1993" s="11"/>
      <c r="H1993" s="11"/>
    </row>
    <row r="1994" spans="6:8" x14ac:dyDescent="0.25">
      <c r="F1994" s="11"/>
      <c r="G1994" s="11"/>
      <c r="H1994" s="11"/>
    </row>
    <row r="1995" spans="6:8" x14ac:dyDescent="0.25">
      <c r="F1995" s="11"/>
      <c r="G1995" s="11"/>
      <c r="H1995" s="11"/>
    </row>
    <row r="1996" spans="6:8" x14ac:dyDescent="0.25">
      <c r="F1996" s="11"/>
      <c r="G1996" s="11"/>
      <c r="H1996" s="11"/>
    </row>
    <row r="1997" spans="6:8" x14ac:dyDescent="0.25">
      <c r="F1997" s="11"/>
      <c r="G1997" s="11"/>
      <c r="H1997" s="11"/>
    </row>
    <row r="1998" spans="6:8" x14ac:dyDescent="0.25">
      <c r="F1998" s="11"/>
      <c r="G1998" s="11"/>
      <c r="H1998" s="11"/>
    </row>
    <row r="1999" spans="6:8" x14ac:dyDescent="0.25">
      <c r="F1999" s="11"/>
      <c r="G1999" s="11"/>
      <c r="H1999" s="11"/>
    </row>
    <row r="2000" spans="6:8" x14ac:dyDescent="0.25">
      <c r="F2000" s="11"/>
      <c r="G2000" s="11"/>
      <c r="H2000" s="11"/>
    </row>
    <row r="2001" spans="6:8" x14ac:dyDescent="0.25">
      <c r="F2001" s="11"/>
      <c r="G2001" s="11"/>
      <c r="H2001" s="11"/>
    </row>
    <row r="2002" spans="6:8" x14ac:dyDescent="0.25">
      <c r="F2002" s="11"/>
      <c r="G2002" s="11"/>
      <c r="H2002" s="11"/>
    </row>
    <row r="2003" spans="6:8" x14ac:dyDescent="0.25">
      <c r="F2003" s="11"/>
      <c r="G2003" s="11"/>
      <c r="H2003" s="11"/>
    </row>
    <row r="2004" spans="6:8" x14ac:dyDescent="0.25">
      <c r="F2004" s="11"/>
      <c r="G2004" s="11"/>
      <c r="H2004" s="11"/>
    </row>
    <row r="2005" spans="6:8" x14ac:dyDescent="0.25">
      <c r="F2005" s="11"/>
      <c r="G2005" s="11"/>
      <c r="H2005" s="11"/>
    </row>
    <row r="2006" spans="6:8" x14ac:dyDescent="0.25">
      <c r="F2006" s="11"/>
      <c r="G2006" s="11"/>
      <c r="H2006" s="11"/>
    </row>
    <row r="2007" spans="6:8" x14ac:dyDescent="0.25">
      <c r="F2007" s="11"/>
      <c r="G2007" s="11"/>
      <c r="H2007" s="11"/>
    </row>
    <row r="2008" spans="6:8" x14ac:dyDescent="0.25">
      <c r="F2008" s="11"/>
      <c r="G2008" s="11"/>
      <c r="H2008" s="11"/>
    </row>
    <row r="2009" spans="6:8" x14ac:dyDescent="0.25">
      <c r="F2009" s="11"/>
      <c r="G2009" s="11"/>
      <c r="H2009" s="11"/>
    </row>
    <row r="2010" spans="6:8" x14ac:dyDescent="0.25">
      <c r="F2010" s="11"/>
      <c r="G2010" s="11"/>
      <c r="H2010" s="11"/>
    </row>
    <row r="2011" spans="6:8" x14ac:dyDescent="0.25">
      <c r="F2011" s="11"/>
      <c r="G2011" s="11"/>
      <c r="H2011" s="11"/>
    </row>
    <row r="2012" spans="6:8" x14ac:dyDescent="0.25">
      <c r="F2012" s="11"/>
      <c r="G2012" s="11"/>
      <c r="H2012" s="11"/>
    </row>
    <row r="2013" spans="6:8" x14ac:dyDescent="0.25">
      <c r="F2013" s="11"/>
      <c r="G2013" s="11"/>
      <c r="H2013" s="11"/>
    </row>
    <row r="2014" spans="6:8" x14ac:dyDescent="0.25">
      <c r="F2014" s="11"/>
      <c r="G2014" s="11"/>
      <c r="H2014" s="11"/>
    </row>
    <row r="2015" spans="6:8" x14ac:dyDescent="0.25">
      <c r="F2015" s="11"/>
      <c r="G2015" s="11"/>
      <c r="H2015" s="11"/>
    </row>
    <row r="2016" spans="6:8" x14ac:dyDescent="0.25">
      <c r="F2016" s="11"/>
      <c r="G2016" s="11"/>
      <c r="H2016" s="11"/>
    </row>
    <row r="2017" spans="6:8" x14ac:dyDescent="0.25">
      <c r="F2017" s="11"/>
      <c r="G2017" s="11"/>
      <c r="H2017" s="11"/>
    </row>
    <row r="2018" spans="6:8" x14ac:dyDescent="0.25">
      <c r="F2018" s="11"/>
      <c r="G2018" s="11"/>
      <c r="H2018" s="11"/>
    </row>
    <row r="2019" spans="6:8" x14ac:dyDescent="0.25">
      <c r="F2019" s="11"/>
      <c r="G2019" s="11"/>
      <c r="H2019" s="11"/>
    </row>
    <row r="2020" spans="6:8" x14ac:dyDescent="0.25">
      <c r="F2020" s="11"/>
      <c r="G2020" s="11"/>
      <c r="H2020" s="11"/>
    </row>
    <row r="2021" spans="6:8" x14ac:dyDescent="0.25">
      <c r="F2021" s="11"/>
      <c r="G2021" s="11"/>
      <c r="H2021" s="11"/>
    </row>
    <row r="2022" spans="6:8" x14ac:dyDescent="0.25">
      <c r="F2022" s="11"/>
      <c r="G2022" s="11"/>
      <c r="H2022" s="11"/>
    </row>
    <row r="2023" spans="6:8" x14ac:dyDescent="0.25">
      <c r="F2023" s="11"/>
      <c r="G2023" s="11"/>
      <c r="H2023" s="11"/>
    </row>
    <row r="2024" spans="6:8" x14ac:dyDescent="0.25">
      <c r="F2024" s="11"/>
      <c r="G2024" s="11"/>
      <c r="H2024" s="11"/>
    </row>
    <row r="2025" spans="6:8" x14ac:dyDescent="0.25">
      <c r="F2025" s="11"/>
      <c r="G2025" s="11"/>
      <c r="H2025" s="11"/>
    </row>
    <row r="2026" spans="6:8" x14ac:dyDescent="0.25">
      <c r="F2026" s="11"/>
      <c r="G2026" s="11"/>
      <c r="H2026" s="11"/>
    </row>
    <row r="2027" spans="6:8" x14ac:dyDescent="0.25">
      <c r="F2027" s="11"/>
      <c r="G2027" s="11"/>
      <c r="H2027" s="11"/>
    </row>
    <row r="2028" spans="6:8" x14ac:dyDescent="0.25">
      <c r="F2028" s="11"/>
      <c r="G2028" s="11"/>
      <c r="H2028" s="11"/>
    </row>
    <row r="2029" spans="6:8" x14ac:dyDescent="0.25">
      <c r="F2029" s="11"/>
      <c r="G2029" s="11"/>
      <c r="H2029" s="11"/>
    </row>
    <row r="2030" spans="6:8" x14ac:dyDescent="0.25">
      <c r="F2030" s="11"/>
      <c r="G2030" s="11"/>
      <c r="H2030" s="11"/>
    </row>
    <row r="2031" spans="6:8" x14ac:dyDescent="0.25">
      <c r="F2031" s="11"/>
      <c r="G2031" s="11"/>
      <c r="H2031" s="11"/>
    </row>
    <row r="2032" spans="6:8" x14ac:dyDescent="0.25">
      <c r="F2032" s="11"/>
      <c r="G2032" s="11"/>
      <c r="H2032" s="11"/>
    </row>
    <row r="2033" spans="6:8" x14ac:dyDescent="0.25">
      <c r="F2033" s="11"/>
      <c r="G2033" s="11"/>
      <c r="H2033" s="11"/>
    </row>
    <row r="2034" spans="6:8" x14ac:dyDescent="0.25">
      <c r="F2034" s="11"/>
      <c r="G2034" s="11"/>
      <c r="H2034" s="11"/>
    </row>
    <row r="2035" spans="6:8" x14ac:dyDescent="0.25">
      <c r="F2035" s="11"/>
      <c r="G2035" s="11"/>
      <c r="H2035" s="11"/>
    </row>
    <row r="2036" spans="6:8" x14ac:dyDescent="0.25">
      <c r="F2036" s="11"/>
      <c r="G2036" s="11"/>
      <c r="H2036" s="11"/>
    </row>
    <row r="2037" spans="6:8" x14ac:dyDescent="0.25">
      <c r="F2037" s="11"/>
      <c r="G2037" s="11"/>
      <c r="H2037" s="11"/>
    </row>
    <row r="2038" spans="6:8" x14ac:dyDescent="0.25">
      <c r="F2038" s="11"/>
      <c r="G2038" s="11"/>
      <c r="H2038" s="11"/>
    </row>
    <row r="2039" spans="6:8" x14ac:dyDescent="0.25">
      <c r="F2039" s="11"/>
      <c r="G2039" s="11"/>
      <c r="H2039" s="11"/>
    </row>
    <row r="2040" spans="6:8" x14ac:dyDescent="0.25">
      <c r="F2040" s="11"/>
      <c r="G2040" s="11"/>
      <c r="H2040" s="11"/>
    </row>
    <row r="2041" spans="6:8" x14ac:dyDescent="0.25">
      <c r="F2041" s="11"/>
      <c r="G2041" s="11"/>
      <c r="H2041" s="11"/>
    </row>
    <row r="2042" spans="6:8" x14ac:dyDescent="0.25">
      <c r="F2042" s="11"/>
      <c r="G2042" s="11"/>
      <c r="H2042" s="11"/>
    </row>
    <row r="2043" spans="6:8" x14ac:dyDescent="0.25">
      <c r="F2043" s="11"/>
      <c r="G2043" s="11"/>
      <c r="H2043" s="11"/>
    </row>
    <row r="2044" spans="6:8" x14ac:dyDescent="0.25">
      <c r="F2044" s="11"/>
      <c r="G2044" s="11"/>
      <c r="H2044" s="11"/>
    </row>
    <row r="2045" spans="6:8" x14ac:dyDescent="0.25">
      <c r="F2045" s="11"/>
      <c r="G2045" s="11"/>
      <c r="H2045" s="11"/>
    </row>
    <row r="2046" spans="6:8" x14ac:dyDescent="0.25">
      <c r="F2046" s="11"/>
      <c r="G2046" s="11"/>
      <c r="H2046" s="11"/>
    </row>
    <row r="2047" spans="6:8" x14ac:dyDescent="0.25">
      <c r="F2047" s="11"/>
      <c r="G2047" s="11"/>
      <c r="H2047" s="11"/>
    </row>
    <row r="2048" spans="6:8" x14ac:dyDescent="0.25">
      <c r="F2048" s="11"/>
      <c r="G2048" s="11"/>
      <c r="H2048" s="11"/>
    </row>
    <row r="2049" spans="6:8" x14ac:dyDescent="0.25">
      <c r="F2049" s="11"/>
      <c r="G2049" s="11"/>
      <c r="H2049" s="11"/>
    </row>
    <row r="2050" spans="6:8" x14ac:dyDescent="0.25">
      <c r="F2050" s="11"/>
      <c r="G2050" s="11"/>
      <c r="H2050" s="11"/>
    </row>
    <row r="2051" spans="6:8" x14ac:dyDescent="0.25">
      <c r="F2051" s="11"/>
      <c r="G2051" s="11"/>
      <c r="H2051" s="11"/>
    </row>
    <row r="2052" spans="6:8" x14ac:dyDescent="0.25">
      <c r="F2052" s="11"/>
      <c r="G2052" s="11"/>
      <c r="H2052" s="11"/>
    </row>
    <row r="2053" spans="6:8" x14ac:dyDescent="0.25">
      <c r="F2053" s="11"/>
      <c r="G2053" s="11"/>
      <c r="H2053" s="11"/>
    </row>
    <row r="2054" spans="6:8" x14ac:dyDescent="0.25">
      <c r="F2054" s="11"/>
      <c r="G2054" s="11"/>
      <c r="H2054" s="11"/>
    </row>
    <row r="2055" spans="6:8" x14ac:dyDescent="0.25">
      <c r="F2055" s="11"/>
      <c r="G2055" s="11"/>
      <c r="H2055" s="11"/>
    </row>
    <row r="2056" spans="6:8" x14ac:dyDescent="0.25">
      <c r="F2056" s="11"/>
      <c r="G2056" s="11"/>
      <c r="H2056" s="11"/>
    </row>
    <row r="2057" spans="6:8" x14ac:dyDescent="0.25">
      <c r="F2057" s="11"/>
      <c r="G2057" s="11"/>
      <c r="H2057" s="11"/>
    </row>
    <row r="2058" spans="6:8" x14ac:dyDescent="0.25">
      <c r="F2058" s="11"/>
      <c r="G2058" s="11"/>
      <c r="H2058" s="11"/>
    </row>
    <row r="2059" spans="6:8" x14ac:dyDescent="0.25">
      <c r="F2059" s="11"/>
      <c r="G2059" s="11"/>
      <c r="H2059" s="11"/>
    </row>
    <row r="2060" spans="6:8" x14ac:dyDescent="0.25">
      <c r="F2060" s="11"/>
      <c r="G2060" s="11"/>
      <c r="H2060" s="11"/>
    </row>
    <row r="2061" spans="6:8" x14ac:dyDescent="0.25">
      <c r="F2061" s="11"/>
      <c r="G2061" s="11"/>
      <c r="H2061" s="11"/>
    </row>
    <row r="2062" spans="6:8" x14ac:dyDescent="0.25">
      <c r="F2062" s="11"/>
      <c r="G2062" s="11"/>
      <c r="H2062" s="11"/>
    </row>
    <row r="2063" spans="6:8" x14ac:dyDescent="0.25">
      <c r="F2063" s="11"/>
      <c r="G2063" s="11"/>
      <c r="H2063" s="11"/>
    </row>
    <row r="2064" spans="6:8" x14ac:dyDescent="0.25">
      <c r="F2064" s="11"/>
      <c r="G2064" s="11"/>
      <c r="H2064" s="11"/>
    </row>
    <row r="2065" spans="6:8" x14ac:dyDescent="0.25">
      <c r="F2065" s="11"/>
      <c r="G2065" s="11"/>
      <c r="H2065" s="11"/>
    </row>
    <row r="2066" spans="6:8" x14ac:dyDescent="0.25">
      <c r="F2066" s="11"/>
      <c r="G2066" s="11"/>
      <c r="H2066" s="11"/>
    </row>
    <row r="2067" spans="6:8" x14ac:dyDescent="0.25">
      <c r="F2067" s="11"/>
      <c r="G2067" s="11"/>
      <c r="H2067" s="11"/>
    </row>
    <row r="2068" spans="6:8" x14ac:dyDescent="0.25">
      <c r="F2068" s="11"/>
      <c r="G2068" s="11"/>
      <c r="H2068" s="11"/>
    </row>
    <row r="2069" spans="6:8" x14ac:dyDescent="0.25">
      <c r="F2069" s="11"/>
      <c r="G2069" s="11"/>
      <c r="H2069" s="11"/>
    </row>
    <row r="2070" spans="6:8" x14ac:dyDescent="0.25">
      <c r="F2070" s="11"/>
      <c r="G2070" s="11"/>
      <c r="H2070" s="11"/>
    </row>
    <row r="2071" spans="6:8" x14ac:dyDescent="0.25">
      <c r="F2071" s="11"/>
      <c r="G2071" s="11"/>
      <c r="H2071" s="11"/>
    </row>
    <row r="2072" spans="6:8" x14ac:dyDescent="0.25">
      <c r="F2072" s="11"/>
      <c r="G2072" s="11"/>
      <c r="H2072" s="11"/>
    </row>
    <row r="2073" spans="6:8" x14ac:dyDescent="0.25">
      <c r="F2073" s="11"/>
      <c r="G2073" s="11"/>
      <c r="H2073" s="11"/>
    </row>
    <row r="2074" spans="6:8" x14ac:dyDescent="0.25">
      <c r="F2074" s="11"/>
      <c r="G2074" s="11"/>
      <c r="H2074" s="11"/>
    </row>
    <row r="2075" spans="6:8" x14ac:dyDescent="0.25">
      <c r="F2075" s="11"/>
      <c r="G2075" s="11"/>
      <c r="H2075" s="11"/>
    </row>
    <row r="2076" spans="6:8" x14ac:dyDescent="0.25">
      <c r="F2076" s="11"/>
      <c r="G2076" s="11"/>
      <c r="H2076" s="11"/>
    </row>
    <row r="2077" spans="6:8" x14ac:dyDescent="0.25">
      <c r="F2077" s="11"/>
      <c r="G2077" s="11"/>
      <c r="H2077" s="11"/>
    </row>
    <row r="2078" spans="6:8" x14ac:dyDescent="0.25">
      <c r="F2078" s="11"/>
      <c r="G2078" s="11"/>
      <c r="H2078" s="11"/>
    </row>
    <row r="2079" spans="6:8" x14ac:dyDescent="0.25">
      <c r="F2079" s="11"/>
      <c r="G2079" s="11"/>
      <c r="H2079" s="11"/>
    </row>
    <row r="2080" spans="6:8" x14ac:dyDescent="0.25">
      <c r="F2080" s="11"/>
      <c r="G2080" s="11"/>
      <c r="H2080" s="11"/>
    </row>
    <row r="2081" spans="6:8" x14ac:dyDescent="0.25">
      <c r="F2081" s="11"/>
      <c r="G2081" s="11"/>
      <c r="H2081" s="11"/>
    </row>
    <row r="2082" spans="6:8" x14ac:dyDescent="0.25">
      <c r="F2082" s="11"/>
      <c r="G2082" s="11"/>
      <c r="H2082" s="11"/>
    </row>
    <row r="2083" spans="6:8" x14ac:dyDescent="0.25">
      <c r="F2083" s="11"/>
      <c r="G2083" s="11"/>
      <c r="H2083" s="11"/>
    </row>
    <row r="2084" spans="6:8" x14ac:dyDescent="0.25">
      <c r="F2084" s="11"/>
      <c r="G2084" s="11"/>
      <c r="H2084" s="11"/>
    </row>
    <row r="2085" spans="6:8" x14ac:dyDescent="0.25">
      <c r="F2085" s="11"/>
      <c r="G2085" s="11"/>
      <c r="H2085" s="11"/>
    </row>
    <row r="2086" spans="6:8" x14ac:dyDescent="0.25">
      <c r="F2086" s="11"/>
      <c r="G2086" s="11"/>
      <c r="H2086" s="11"/>
    </row>
    <row r="2087" spans="6:8" x14ac:dyDescent="0.25">
      <c r="F2087" s="11"/>
      <c r="G2087" s="11"/>
      <c r="H2087" s="11"/>
    </row>
    <row r="2088" spans="6:8" x14ac:dyDescent="0.25">
      <c r="F2088" s="11"/>
      <c r="G2088" s="11"/>
      <c r="H2088" s="11"/>
    </row>
    <row r="2089" spans="6:8" x14ac:dyDescent="0.25">
      <c r="F2089" s="11"/>
      <c r="G2089" s="11"/>
      <c r="H2089" s="11"/>
    </row>
    <row r="2090" spans="6:8" x14ac:dyDescent="0.25">
      <c r="F2090" s="11"/>
      <c r="G2090" s="11"/>
      <c r="H2090" s="11"/>
    </row>
    <row r="2091" spans="6:8" x14ac:dyDescent="0.25">
      <c r="F2091" s="11"/>
      <c r="G2091" s="11"/>
      <c r="H2091" s="11"/>
    </row>
    <row r="2092" spans="6:8" x14ac:dyDescent="0.25">
      <c r="F2092" s="11"/>
      <c r="G2092" s="11"/>
      <c r="H2092" s="11"/>
    </row>
    <row r="2093" spans="6:8" x14ac:dyDescent="0.25">
      <c r="F2093" s="11"/>
      <c r="G2093" s="11"/>
      <c r="H2093" s="11"/>
    </row>
    <row r="2094" spans="6:8" x14ac:dyDescent="0.25">
      <c r="F2094" s="11"/>
      <c r="G2094" s="11"/>
      <c r="H2094" s="11"/>
    </row>
    <row r="2095" spans="6:8" x14ac:dyDescent="0.25">
      <c r="F2095" s="11"/>
      <c r="G2095" s="11"/>
      <c r="H2095" s="11"/>
    </row>
    <row r="2096" spans="6:8" x14ac:dyDescent="0.25">
      <c r="F2096" s="11"/>
      <c r="G2096" s="11"/>
      <c r="H2096" s="11"/>
    </row>
    <row r="2097" spans="6:8" x14ac:dyDescent="0.25">
      <c r="F2097" s="11"/>
      <c r="G2097" s="11"/>
      <c r="H2097" s="11"/>
    </row>
    <row r="2098" spans="6:8" x14ac:dyDescent="0.25">
      <c r="F2098" s="11"/>
      <c r="G2098" s="11"/>
      <c r="H2098" s="11"/>
    </row>
    <row r="2099" spans="6:8" x14ac:dyDescent="0.25">
      <c r="F2099" s="11"/>
      <c r="G2099" s="11"/>
      <c r="H2099" s="11"/>
    </row>
    <row r="2100" spans="6:8" x14ac:dyDescent="0.25">
      <c r="F2100" s="11"/>
      <c r="G2100" s="11"/>
      <c r="H2100" s="11"/>
    </row>
    <row r="2101" spans="6:8" x14ac:dyDescent="0.25">
      <c r="F2101" s="11"/>
      <c r="G2101" s="11"/>
      <c r="H2101" s="11"/>
    </row>
    <row r="2102" spans="6:8" x14ac:dyDescent="0.25">
      <c r="F2102" s="11"/>
      <c r="G2102" s="11"/>
      <c r="H2102" s="11"/>
    </row>
    <row r="2103" spans="6:8" x14ac:dyDescent="0.25">
      <c r="F2103" s="11"/>
      <c r="G2103" s="11"/>
      <c r="H2103" s="11"/>
    </row>
    <row r="2104" spans="6:8" x14ac:dyDescent="0.25">
      <c r="F2104" s="11"/>
      <c r="G2104" s="11"/>
      <c r="H2104" s="11"/>
    </row>
    <row r="2105" spans="6:8" x14ac:dyDescent="0.25">
      <c r="F2105" s="11"/>
      <c r="G2105" s="11"/>
      <c r="H2105" s="11"/>
    </row>
    <row r="2106" spans="6:8" x14ac:dyDescent="0.25">
      <c r="F2106" s="11"/>
      <c r="G2106" s="11"/>
      <c r="H2106" s="11"/>
    </row>
    <row r="2107" spans="6:8" x14ac:dyDescent="0.25">
      <c r="F2107" s="11"/>
      <c r="G2107" s="11"/>
      <c r="H2107" s="11"/>
    </row>
    <row r="2108" spans="6:8" x14ac:dyDescent="0.25">
      <c r="F2108" s="11"/>
      <c r="G2108" s="11"/>
      <c r="H2108" s="11"/>
    </row>
    <row r="2109" spans="6:8" x14ac:dyDescent="0.25">
      <c r="F2109" s="11"/>
      <c r="G2109" s="11"/>
      <c r="H2109" s="11"/>
    </row>
    <row r="2110" spans="6:8" x14ac:dyDescent="0.25">
      <c r="F2110" s="11"/>
      <c r="G2110" s="11"/>
      <c r="H2110" s="11"/>
    </row>
    <row r="2111" spans="6:8" x14ac:dyDescent="0.25">
      <c r="F2111" s="11"/>
      <c r="G2111" s="11"/>
      <c r="H2111" s="11"/>
    </row>
    <row r="2112" spans="6:8" x14ac:dyDescent="0.25">
      <c r="F2112" s="11"/>
      <c r="G2112" s="11"/>
      <c r="H2112" s="11"/>
    </row>
    <row r="2113" spans="6:8" x14ac:dyDescent="0.25">
      <c r="F2113" s="11"/>
      <c r="G2113" s="11"/>
      <c r="H2113" s="11"/>
    </row>
    <row r="2114" spans="6:8" x14ac:dyDescent="0.25">
      <c r="F2114" s="11"/>
      <c r="G2114" s="11"/>
      <c r="H2114" s="11"/>
    </row>
    <row r="2115" spans="6:8" x14ac:dyDescent="0.25">
      <c r="F2115" s="11"/>
      <c r="G2115" s="11"/>
      <c r="H2115" s="11"/>
    </row>
    <row r="2116" spans="6:8" x14ac:dyDescent="0.25">
      <c r="F2116" s="11"/>
      <c r="G2116" s="11"/>
      <c r="H2116" s="11"/>
    </row>
    <row r="2117" spans="6:8" x14ac:dyDescent="0.25">
      <c r="F2117" s="11"/>
      <c r="G2117" s="11"/>
      <c r="H2117" s="11"/>
    </row>
    <row r="2118" spans="6:8" x14ac:dyDescent="0.25">
      <c r="F2118" s="11"/>
      <c r="G2118" s="11"/>
      <c r="H2118" s="11"/>
    </row>
    <row r="2119" spans="6:8" x14ac:dyDescent="0.25">
      <c r="F2119" s="11"/>
      <c r="G2119" s="11"/>
      <c r="H2119" s="11"/>
    </row>
    <row r="2120" spans="6:8" x14ac:dyDescent="0.25">
      <c r="F2120" s="11"/>
      <c r="G2120" s="11"/>
      <c r="H2120" s="11"/>
    </row>
    <row r="2121" spans="6:8" x14ac:dyDescent="0.25">
      <c r="F2121" s="11"/>
      <c r="G2121" s="11"/>
      <c r="H2121" s="11"/>
    </row>
    <row r="2122" spans="6:8" x14ac:dyDescent="0.25">
      <c r="F2122" s="11"/>
      <c r="G2122" s="11"/>
      <c r="H2122" s="11"/>
    </row>
    <row r="2123" spans="6:8" x14ac:dyDescent="0.25">
      <c r="F2123" s="11"/>
      <c r="G2123" s="11"/>
      <c r="H2123" s="11"/>
    </row>
    <row r="2124" spans="6:8" x14ac:dyDescent="0.25">
      <c r="F2124" s="11"/>
      <c r="G2124" s="11"/>
      <c r="H2124" s="11"/>
    </row>
    <row r="2125" spans="6:8" x14ac:dyDescent="0.25">
      <c r="F2125" s="11"/>
      <c r="G2125" s="11"/>
      <c r="H2125" s="11"/>
    </row>
    <row r="2126" spans="6:8" x14ac:dyDescent="0.25">
      <c r="F2126" s="11"/>
      <c r="G2126" s="11"/>
      <c r="H2126" s="11"/>
    </row>
    <row r="2127" spans="6:8" x14ac:dyDescent="0.25">
      <c r="F2127" s="11"/>
      <c r="G2127" s="11"/>
      <c r="H2127" s="11"/>
    </row>
    <row r="2128" spans="6:8" x14ac:dyDescent="0.25">
      <c r="F2128" s="11"/>
      <c r="G2128" s="11"/>
      <c r="H2128" s="11"/>
    </row>
    <row r="2129" spans="6:8" x14ac:dyDescent="0.25">
      <c r="F2129" s="11"/>
      <c r="G2129" s="11"/>
      <c r="H2129" s="11"/>
    </row>
    <row r="2130" spans="6:8" x14ac:dyDescent="0.25">
      <c r="F2130" s="11"/>
      <c r="G2130" s="11"/>
      <c r="H2130" s="11"/>
    </row>
    <row r="2131" spans="6:8" x14ac:dyDescent="0.25">
      <c r="F2131" s="11"/>
      <c r="G2131" s="11"/>
      <c r="H2131" s="11"/>
    </row>
    <row r="2132" spans="6:8" x14ac:dyDescent="0.25">
      <c r="F2132" s="11"/>
      <c r="G2132" s="11"/>
      <c r="H2132" s="11"/>
    </row>
    <row r="2133" spans="6:8" x14ac:dyDescent="0.25">
      <c r="F2133" s="11"/>
      <c r="G2133" s="11"/>
      <c r="H2133" s="11"/>
    </row>
    <row r="2134" spans="6:8" x14ac:dyDescent="0.25">
      <c r="F2134" s="11"/>
      <c r="G2134" s="11"/>
      <c r="H2134" s="11"/>
    </row>
    <row r="2135" spans="6:8" x14ac:dyDescent="0.25">
      <c r="F2135" s="11"/>
      <c r="G2135" s="11"/>
      <c r="H2135" s="11"/>
    </row>
    <row r="2136" spans="6:8" x14ac:dyDescent="0.25">
      <c r="F2136" s="11"/>
      <c r="G2136" s="11"/>
      <c r="H2136" s="11"/>
    </row>
    <row r="2137" spans="6:8" x14ac:dyDescent="0.25">
      <c r="F2137" s="11"/>
      <c r="G2137" s="11"/>
      <c r="H2137" s="11"/>
    </row>
    <row r="2138" spans="6:8" x14ac:dyDescent="0.25">
      <c r="F2138" s="11"/>
      <c r="G2138" s="11"/>
      <c r="H2138" s="11"/>
    </row>
    <row r="2139" spans="6:8" x14ac:dyDescent="0.25">
      <c r="F2139" s="11"/>
      <c r="G2139" s="11"/>
      <c r="H2139" s="11"/>
    </row>
    <row r="2140" spans="6:8" x14ac:dyDescent="0.25">
      <c r="F2140" s="11"/>
      <c r="G2140" s="11"/>
      <c r="H2140" s="11"/>
    </row>
    <row r="2141" spans="6:8" x14ac:dyDescent="0.25">
      <c r="F2141" s="11"/>
      <c r="G2141" s="11"/>
      <c r="H2141" s="11"/>
    </row>
    <row r="2142" spans="6:8" x14ac:dyDescent="0.25">
      <c r="F2142" s="11"/>
      <c r="G2142" s="11"/>
      <c r="H2142" s="11"/>
    </row>
    <row r="2143" spans="6:8" x14ac:dyDescent="0.25">
      <c r="F2143" s="11"/>
      <c r="G2143" s="11"/>
      <c r="H2143" s="11"/>
    </row>
    <row r="2144" spans="6:8" x14ac:dyDescent="0.25">
      <c r="F2144" s="11"/>
      <c r="G2144" s="11"/>
      <c r="H2144" s="11"/>
    </row>
    <row r="2145" spans="6:8" x14ac:dyDescent="0.25">
      <c r="F2145" s="11"/>
      <c r="G2145" s="11"/>
      <c r="H2145" s="11"/>
    </row>
    <row r="2146" spans="6:8" x14ac:dyDescent="0.25">
      <c r="F2146" s="11"/>
      <c r="G2146" s="11"/>
      <c r="H2146" s="11"/>
    </row>
    <row r="2147" spans="6:8" x14ac:dyDescent="0.25">
      <c r="F2147" s="11"/>
      <c r="G2147" s="11"/>
      <c r="H2147" s="11"/>
    </row>
    <row r="2148" spans="6:8" x14ac:dyDescent="0.25">
      <c r="F2148" s="11"/>
      <c r="G2148" s="11"/>
      <c r="H2148" s="11"/>
    </row>
    <row r="2149" spans="6:8" x14ac:dyDescent="0.25">
      <c r="F2149" s="11"/>
      <c r="G2149" s="11"/>
      <c r="H2149" s="11"/>
    </row>
    <row r="2150" spans="6:8" x14ac:dyDescent="0.25">
      <c r="F2150" s="11"/>
      <c r="G2150" s="11"/>
      <c r="H2150" s="11"/>
    </row>
    <row r="2151" spans="6:8" x14ac:dyDescent="0.25">
      <c r="F2151" s="11"/>
      <c r="G2151" s="11"/>
      <c r="H2151" s="11"/>
    </row>
    <row r="2152" spans="6:8" x14ac:dyDescent="0.25">
      <c r="F2152" s="11"/>
      <c r="G2152" s="11"/>
      <c r="H2152" s="11"/>
    </row>
    <row r="2153" spans="6:8" x14ac:dyDescent="0.25">
      <c r="F2153" s="11"/>
      <c r="G2153" s="11"/>
      <c r="H2153" s="11"/>
    </row>
    <row r="2154" spans="6:8" x14ac:dyDescent="0.25">
      <c r="F2154" s="11"/>
      <c r="G2154" s="11"/>
      <c r="H2154" s="11"/>
    </row>
    <row r="2155" spans="6:8" x14ac:dyDescent="0.25">
      <c r="F2155" s="11"/>
      <c r="G2155" s="11"/>
      <c r="H2155" s="11"/>
    </row>
    <row r="2156" spans="6:8" x14ac:dyDescent="0.25">
      <c r="F2156" s="11"/>
      <c r="G2156" s="11"/>
      <c r="H2156" s="11"/>
    </row>
    <row r="2157" spans="6:8" x14ac:dyDescent="0.25">
      <c r="F2157" s="11"/>
      <c r="G2157" s="11"/>
      <c r="H2157" s="11"/>
    </row>
    <row r="2158" spans="6:8" x14ac:dyDescent="0.25">
      <c r="F2158" s="11"/>
      <c r="G2158" s="11"/>
      <c r="H2158" s="11"/>
    </row>
    <row r="2159" spans="6:8" x14ac:dyDescent="0.25">
      <c r="F2159" s="11"/>
      <c r="G2159" s="11"/>
      <c r="H2159" s="11"/>
    </row>
    <row r="2160" spans="6:8" x14ac:dyDescent="0.25">
      <c r="F2160" s="11"/>
      <c r="G2160" s="11"/>
      <c r="H2160" s="11"/>
    </row>
    <row r="2161" spans="6:8" x14ac:dyDescent="0.25">
      <c r="F2161" s="11"/>
      <c r="G2161" s="11"/>
      <c r="H2161" s="11"/>
    </row>
    <row r="2162" spans="6:8" x14ac:dyDescent="0.25">
      <c r="F2162" s="11"/>
      <c r="G2162" s="11"/>
      <c r="H2162" s="11"/>
    </row>
    <row r="2163" spans="6:8" x14ac:dyDescent="0.25">
      <c r="F2163" s="11"/>
      <c r="G2163" s="11"/>
      <c r="H2163" s="11"/>
    </row>
    <row r="2164" spans="6:8" x14ac:dyDescent="0.25">
      <c r="F2164" s="11"/>
      <c r="G2164" s="11"/>
      <c r="H2164" s="11"/>
    </row>
    <row r="2165" spans="6:8" x14ac:dyDescent="0.25">
      <c r="F2165" s="11"/>
      <c r="G2165" s="11"/>
      <c r="H2165" s="11"/>
    </row>
    <row r="2166" spans="6:8" x14ac:dyDescent="0.25">
      <c r="F2166" s="11"/>
      <c r="G2166" s="11"/>
      <c r="H2166" s="11"/>
    </row>
    <row r="2167" spans="6:8" x14ac:dyDescent="0.25">
      <c r="F2167" s="11"/>
      <c r="G2167" s="11"/>
      <c r="H2167" s="11"/>
    </row>
    <row r="2168" spans="6:8" x14ac:dyDescent="0.25">
      <c r="F2168" s="11"/>
      <c r="G2168" s="11"/>
      <c r="H2168" s="11"/>
    </row>
    <row r="2169" spans="6:8" x14ac:dyDescent="0.25">
      <c r="F2169" s="11"/>
      <c r="G2169" s="11"/>
      <c r="H2169" s="11"/>
    </row>
    <row r="2170" spans="6:8" x14ac:dyDescent="0.25">
      <c r="F2170" s="11"/>
      <c r="G2170" s="11"/>
      <c r="H2170" s="11"/>
    </row>
    <row r="2171" spans="6:8" x14ac:dyDescent="0.25">
      <c r="F2171" s="11"/>
      <c r="G2171" s="11"/>
      <c r="H2171" s="11"/>
    </row>
    <row r="2172" spans="6:8" x14ac:dyDescent="0.25">
      <c r="F2172" s="11"/>
      <c r="G2172" s="11"/>
      <c r="H2172" s="11"/>
    </row>
    <row r="2173" spans="6:8" x14ac:dyDescent="0.25">
      <c r="F2173" s="11"/>
      <c r="G2173" s="11"/>
      <c r="H2173" s="11"/>
    </row>
    <row r="2174" spans="6:8" x14ac:dyDescent="0.25">
      <c r="F2174" s="11"/>
      <c r="G2174" s="11"/>
      <c r="H2174" s="11"/>
    </row>
    <row r="2175" spans="6:8" x14ac:dyDescent="0.25">
      <c r="F2175" s="11"/>
      <c r="G2175" s="11"/>
      <c r="H2175" s="11"/>
    </row>
    <row r="2176" spans="6:8" x14ac:dyDescent="0.25">
      <c r="F2176" s="11"/>
      <c r="G2176" s="11"/>
      <c r="H2176" s="11"/>
    </row>
    <row r="2177" spans="6:8" x14ac:dyDescent="0.25">
      <c r="F2177" s="11"/>
      <c r="G2177" s="11"/>
      <c r="H2177" s="11"/>
    </row>
    <row r="2178" spans="6:8" x14ac:dyDescent="0.25">
      <c r="F2178" s="11"/>
      <c r="G2178" s="11"/>
      <c r="H2178" s="11"/>
    </row>
    <row r="2179" spans="6:8" x14ac:dyDescent="0.25">
      <c r="F2179" s="11"/>
      <c r="G2179" s="11"/>
      <c r="H2179" s="11"/>
    </row>
    <row r="2180" spans="6:8" x14ac:dyDescent="0.25">
      <c r="F2180" s="11"/>
      <c r="G2180" s="11"/>
      <c r="H2180" s="11"/>
    </row>
    <row r="2181" spans="6:8" x14ac:dyDescent="0.25">
      <c r="F2181" s="11"/>
      <c r="G2181" s="11"/>
      <c r="H2181" s="11"/>
    </row>
    <row r="2182" spans="6:8" x14ac:dyDescent="0.25">
      <c r="F2182" s="11"/>
      <c r="G2182" s="11"/>
      <c r="H2182" s="11"/>
    </row>
    <row r="2183" spans="6:8" x14ac:dyDescent="0.25">
      <c r="F2183" s="11"/>
      <c r="G2183" s="11"/>
      <c r="H2183" s="11"/>
    </row>
    <row r="2184" spans="6:8" x14ac:dyDescent="0.25">
      <c r="F2184" s="11"/>
      <c r="G2184" s="11"/>
      <c r="H2184" s="11"/>
    </row>
    <row r="2185" spans="6:8" x14ac:dyDescent="0.25">
      <c r="F2185" s="11"/>
      <c r="G2185" s="11"/>
      <c r="H2185" s="11"/>
    </row>
    <row r="2186" spans="6:8" x14ac:dyDescent="0.25">
      <c r="F2186" s="11"/>
      <c r="G2186" s="11"/>
      <c r="H2186" s="11"/>
    </row>
    <row r="2187" spans="6:8" x14ac:dyDescent="0.25">
      <c r="F2187" s="11"/>
      <c r="G2187" s="11"/>
      <c r="H2187" s="11"/>
    </row>
    <row r="2188" spans="6:8" x14ac:dyDescent="0.25">
      <c r="F2188" s="11"/>
      <c r="G2188" s="11"/>
      <c r="H2188" s="11"/>
    </row>
    <row r="2189" spans="6:8" x14ac:dyDescent="0.25">
      <c r="F2189" s="11"/>
      <c r="G2189" s="11"/>
      <c r="H2189" s="11"/>
    </row>
    <row r="2190" spans="6:8" x14ac:dyDescent="0.25">
      <c r="F2190" s="11"/>
      <c r="G2190" s="11"/>
      <c r="H2190" s="11"/>
    </row>
    <row r="2191" spans="6:8" x14ac:dyDescent="0.25">
      <c r="F2191" s="11"/>
      <c r="G2191" s="11"/>
      <c r="H2191" s="11"/>
    </row>
    <row r="2192" spans="6:8" x14ac:dyDescent="0.25">
      <c r="F2192" s="11"/>
      <c r="G2192" s="11"/>
      <c r="H2192" s="11"/>
    </row>
    <row r="2193" spans="6:8" x14ac:dyDescent="0.25">
      <c r="F2193" s="11"/>
      <c r="G2193" s="11"/>
      <c r="H2193" s="11"/>
    </row>
    <row r="2194" spans="6:8" x14ac:dyDescent="0.25">
      <c r="F2194" s="11"/>
      <c r="G2194" s="11"/>
      <c r="H2194" s="11"/>
    </row>
    <row r="2195" spans="6:8" x14ac:dyDescent="0.25">
      <c r="F2195" s="11"/>
      <c r="G2195" s="11"/>
      <c r="H2195" s="11"/>
    </row>
    <row r="2196" spans="6:8" x14ac:dyDescent="0.25">
      <c r="F2196" s="11"/>
      <c r="G2196" s="11"/>
      <c r="H2196" s="11"/>
    </row>
    <row r="2197" spans="6:8" x14ac:dyDescent="0.25">
      <c r="F2197" s="11"/>
      <c r="G2197" s="11"/>
      <c r="H2197" s="11"/>
    </row>
    <row r="2198" spans="6:8" x14ac:dyDescent="0.25">
      <c r="F2198" s="11"/>
      <c r="G2198" s="11"/>
      <c r="H2198" s="11"/>
    </row>
    <row r="2199" spans="6:8" x14ac:dyDescent="0.25">
      <c r="F2199" s="11"/>
      <c r="G2199" s="11"/>
      <c r="H2199" s="11"/>
    </row>
    <row r="2200" spans="6:8" x14ac:dyDescent="0.25">
      <c r="F2200" s="11"/>
      <c r="G2200" s="11"/>
      <c r="H2200" s="11"/>
    </row>
    <row r="2201" spans="6:8" x14ac:dyDescent="0.25">
      <c r="F2201" s="11"/>
      <c r="G2201" s="11"/>
      <c r="H2201" s="11"/>
    </row>
    <row r="2202" spans="6:8" x14ac:dyDescent="0.25">
      <c r="F2202" s="11"/>
      <c r="G2202" s="11"/>
      <c r="H2202" s="11"/>
    </row>
    <row r="2203" spans="6:8" x14ac:dyDescent="0.25">
      <c r="F2203" s="11"/>
      <c r="G2203" s="11"/>
      <c r="H2203" s="11"/>
    </row>
    <row r="2204" spans="6:8" x14ac:dyDescent="0.25">
      <c r="F2204" s="11"/>
      <c r="G2204" s="11"/>
      <c r="H2204" s="11"/>
    </row>
    <row r="2205" spans="6:8" x14ac:dyDescent="0.25">
      <c r="F2205" s="11"/>
      <c r="G2205" s="11"/>
      <c r="H2205" s="11"/>
    </row>
    <row r="2206" spans="6:8" x14ac:dyDescent="0.25">
      <c r="F2206" s="11"/>
      <c r="G2206" s="11"/>
      <c r="H2206" s="11"/>
    </row>
    <row r="2207" spans="6:8" x14ac:dyDescent="0.25">
      <c r="F2207" s="11"/>
      <c r="G2207" s="11"/>
      <c r="H2207" s="11"/>
    </row>
    <row r="2208" spans="6:8" x14ac:dyDescent="0.25">
      <c r="F2208" s="11"/>
      <c r="G2208" s="11"/>
      <c r="H2208" s="11"/>
    </row>
    <row r="2209" spans="6:8" x14ac:dyDescent="0.25">
      <c r="F2209" s="11"/>
      <c r="G2209" s="11"/>
      <c r="H2209" s="11"/>
    </row>
    <row r="2210" spans="6:8" x14ac:dyDescent="0.25">
      <c r="F2210" s="11"/>
      <c r="G2210" s="11"/>
      <c r="H2210" s="11"/>
    </row>
    <row r="2211" spans="6:8" x14ac:dyDescent="0.25">
      <c r="F2211" s="11"/>
      <c r="G2211" s="11"/>
      <c r="H2211" s="11"/>
    </row>
    <row r="2212" spans="6:8" x14ac:dyDescent="0.25">
      <c r="F2212" s="11"/>
      <c r="G2212" s="11"/>
      <c r="H2212" s="11"/>
    </row>
    <row r="2213" spans="6:8" x14ac:dyDescent="0.25">
      <c r="F2213" s="11"/>
      <c r="G2213" s="11"/>
      <c r="H2213" s="11"/>
    </row>
    <row r="2214" spans="6:8" x14ac:dyDescent="0.25">
      <c r="F2214" s="11"/>
      <c r="G2214" s="11"/>
      <c r="H2214" s="11"/>
    </row>
    <row r="2215" spans="6:8" x14ac:dyDescent="0.25">
      <c r="F2215" s="11"/>
      <c r="G2215" s="11"/>
      <c r="H2215" s="11"/>
    </row>
    <row r="2216" spans="6:8" x14ac:dyDescent="0.25">
      <c r="F2216" s="11"/>
      <c r="G2216" s="11"/>
      <c r="H2216" s="11"/>
    </row>
    <row r="2217" spans="6:8" x14ac:dyDescent="0.25">
      <c r="F2217" s="11"/>
      <c r="G2217" s="11"/>
      <c r="H2217" s="11"/>
    </row>
    <row r="2218" spans="6:8" x14ac:dyDescent="0.25">
      <c r="F2218" s="11"/>
      <c r="G2218" s="11"/>
      <c r="H2218" s="11"/>
    </row>
    <row r="2219" spans="6:8" x14ac:dyDescent="0.25">
      <c r="F2219" s="11"/>
      <c r="G2219" s="11"/>
      <c r="H2219" s="11"/>
    </row>
    <row r="2220" spans="6:8" x14ac:dyDescent="0.25">
      <c r="F2220" s="11"/>
      <c r="G2220" s="11"/>
      <c r="H2220" s="11"/>
    </row>
    <row r="2221" spans="6:8" x14ac:dyDescent="0.25">
      <c r="F2221" s="11"/>
      <c r="G2221" s="11"/>
      <c r="H2221" s="11"/>
    </row>
    <row r="2222" spans="6:8" x14ac:dyDescent="0.25">
      <c r="F2222" s="11"/>
      <c r="G2222" s="11"/>
      <c r="H2222" s="11"/>
    </row>
    <row r="2223" spans="6:8" x14ac:dyDescent="0.25">
      <c r="F2223" s="11"/>
      <c r="G2223" s="11"/>
      <c r="H2223" s="11"/>
    </row>
    <row r="2224" spans="6:8" x14ac:dyDescent="0.25">
      <c r="F2224" s="11"/>
      <c r="G2224" s="11"/>
      <c r="H2224" s="11"/>
    </row>
    <row r="2225" spans="6:8" x14ac:dyDescent="0.25">
      <c r="F2225" s="11"/>
      <c r="G2225" s="11"/>
      <c r="H2225" s="11"/>
    </row>
    <row r="2226" spans="6:8" x14ac:dyDescent="0.25">
      <c r="F2226" s="11"/>
      <c r="G2226" s="11"/>
      <c r="H2226" s="11"/>
    </row>
    <row r="2227" spans="6:8" x14ac:dyDescent="0.25">
      <c r="F2227" s="11"/>
      <c r="G2227" s="11"/>
      <c r="H2227" s="11"/>
    </row>
    <row r="2228" spans="6:8" x14ac:dyDescent="0.25">
      <c r="F2228" s="11"/>
      <c r="G2228" s="11"/>
      <c r="H2228" s="11"/>
    </row>
    <row r="2229" spans="6:8" x14ac:dyDescent="0.25">
      <c r="F2229" s="11"/>
      <c r="G2229" s="11"/>
      <c r="H2229" s="11"/>
    </row>
    <row r="2230" spans="6:8" x14ac:dyDescent="0.25">
      <c r="F2230" s="11"/>
      <c r="G2230" s="11"/>
      <c r="H2230" s="11"/>
    </row>
    <row r="2231" spans="6:8" x14ac:dyDescent="0.25">
      <c r="F2231" s="11"/>
      <c r="G2231" s="11"/>
      <c r="H2231" s="11"/>
    </row>
    <row r="2232" spans="6:8" x14ac:dyDescent="0.25">
      <c r="F2232" s="11"/>
      <c r="G2232" s="11"/>
      <c r="H2232" s="11"/>
    </row>
    <row r="2233" spans="6:8" x14ac:dyDescent="0.25">
      <c r="F2233" s="11"/>
      <c r="G2233" s="11"/>
      <c r="H2233" s="11"/>
    </row>
    <row r="2234" spans="6:8" x14ac:dyDescent="0.25">
      <c r="F2234" s="11"/>
      <c r="G2234" s="11"/>
      <c r="H2234" s="11"/>
    </row>
    <row r="2235" spans="6:8" x14ac:dyDescent="0.25">
      <c r="F2235" s="11"/>
      <c r="G2235" s="11"/>
      <c r="H2235" s="11"/>
    </row>
    <row r="2236" spans="6:8" x14ac:dyDescent="0.25">
      <c r="F2236" s="11"/>
      <c r="G2236" s="11"/>
      <c r="H2236" s="11"/>
    </row>
    <row r="2237" spans="6:8" x14ac:dyDescent="0.25">
      <c r="F2237" s="11"/>
      <c r="G2237" s="11"/>
      <c r="H2237" s="11"/>
    </row>
    <row r="2238" spans="6:8" x14ac:dyDescent="0.25">
      <c r="F2238" s="11"/>
      <c r="G2238" s="11"/>
      <c r="H2238" s="11"/>
    </row>
    <row r="2239" spans="6:8" x14ac:dyDescent="0.25">
      <c r="F2239" s="11"/>
      <c r="G2239" s="11"/>
      <c r="H2239" s="11"/>
    </row>
    <row r="2240" spans="6:8" x14ac:dyDescent="0.25">
      <c r="F2240" s="11"/>
      <c r="G2240" s="11"/>
      <c r="H2240" s="11"/>
    </row>
    <row r="2241" spans="6:8" x14ac:dyDescent="0.25">
      <c r="F2241" s="11"/>
      <c r="G2241" s="11"/>
      <c r="H2241" s="11"/>
    </row>
    <row r="2242" spans="6:8" x14ac:dyDescent="0.25">
      <c r="F2242" s="11"/>
      <c r="G2242" s="11"/>
      <c r="H2242" s="11"/>
    </row>
    <row r="2243" spans="6:8" x14ac:dyDescent="0.25">
      <c r="F2243" s="11"/>
      <c r="G2243" s="11"/>
      <c r="H2243" s="11"/>
    </row>
    <row r="2244" spans="6:8" x14ac:dyDescent="0.25">
      <c r="F2244" s="11"/>
      <c r="G2244" s="11"/>
      <c r="H2244" s="11"/>
    </row>
    <row r="2245" spans="6:8" x14ac:dyDescent="0.25">
      <c r="F2245" s="11"/>
      <c r="G2245" s="11"/>
      <c r="H2245" s="11"/>
    </row>
    <row r="2246" spans="6:8" x14ac:dyDescent="0.25">
      <c r="F2246" s="11"/>
      <c r="G2246" s="11"/>
      <c r="H2246" s="11"/>
    </row>
    <row r="2247" spans="6:8" x14ac:dyDescent="0.25">
      <c r="F2247" s="11"/>
      <c r="G2247" s="11"/>
      <c r="H2247" s="11"/>
    </row>
    <row r="2248" spans="6:8" x14ac:dyDescent="0.25">
      <c r="F2248" s="11"/>
      <c r="G2248" s="11"/>
      <c r="H2248" s="11"/>
    </row>
    <row r="2249" spans="6:8" x14ac:dyDescent="0.25">
      <c r="F2249" s="11"/>
      <c r="G2249" s="11"/>
      <c r="H2249" s="11"/>
    </row>
    <row r="2250" spans="6:8" x14ac:dyDescent="0.25">
      <c r="F2250" s="11"/>
      <c r="G2250" s="11"/>
      <c r="H2250" s="11"/>
    </row>
    <row r="2251" spans="6:8" x14ac:dyDescent="0.25">
      <c r="F2251" s="11"/>
      <c r="G2251" s="11"/>
      <c r="H2251" s="11"/>
    </row>
    <row r="2252" spans="6:8" x14ac:dyDescent="0.25">
      <c r="F2252" s="11"/>
      <c r="G2252" s="11"/>
      <c r="H2252" s="11"/>
    </row>
    <row r="2253" spans="6:8" x14ac:dyDescent="0.25">
      <c r="F2253" s="11"/>
      <c r="G2253" s="11"/>
      <c r="H2253" s="11"/>
    </row>
    <row r="2254" spans="6:8" x14ac:dyDescent="0.25">
      <c r="F2254" s="11"/>
      <c r="G2254" s="11"/>
      <c r="H2254" s="11"/>
    </row>
    <row r="2255" spans="6:8" x14ac:dyDescent="0.25">
      <c r="F2255" s="11"/>
      <c r="G2255" s="11"/>
      <c r="H2255" s="11"/>
    </row>
    <row r="2256" spans="6:8" x14ac:dyDescent="0.25">
      <c r="F2256" s="11"/>
      <c r="G2256" s="11"/>
      <c r="H2256" s="11"/>
    </row>
    <row r="2257" spans="6:8" x14ac:dyDescent="0.25">
      <c r="F2257" s="11"/>
      <c r="G2257" s="11"/>
      <c r="H2257" s="11"/>
    </row>
    <row r="2258" spans="6:8" x14ac:dyDescent="0.25">
      <c r="F2258" s="11"/>
      <c r="G2258" s="11"/>
      <c r="H2258" s="11"/>
    </row>
    <row r="2259" spans="6:8" x14ac:dyDescent="0.25">
      <c r="F2259" s="11"/>
      <c r="G2259" s="11"/>
      <c r="H2259" s="11"/>
    </row>
    <row r="2260" spans="6:8" x14ac:dyDescent="0.25">
      <c r="F2260" s="11"/>
      <c r="G2260" s="11"/>
      <c r="H2260" s="11"/>
    </row>
    <row r="2261" spans="6:8" x14ac:dyDescent="0.25">
      <c r="F2261" s="11"/>
      <c r="G2261" s="11"/>
      <c r="H2261" s="11"/>
    </row>
    <row r="2262" spans="6:8" x14ac:dyDescent="0.25">
      <c r="F2262" s="11"/>
      <c r="G2262" s="11"/>
      <c r="H2262" s="11"/>
    </row>
    <row r="2263" spans="6:8" x14ac:dyDescent="0.25">
      <c r="F2263" s="11"/>
      <c r="G2263" s="11"/>
      <c r="H2263" s="11"/>
    </row>
    <row r="2264" spans="6:8" x14ac:dyDescent="0.25">
      <c r="F2264" s="11"/>
      <c r="G2264" s="11"/>
      <c r="H2264" s="11"/>
    </row>
    <row r="2265" spans="6:8" x14ac:dyDescent="0.25">
      <c r="F2265" s="11"/>
      <c r="G2265" s="11"/>
      <c r="H2265" s="11"/>
    </row>
    <row r="2266" spans="6:8" x14ac:dyDescent="0.25">
      <c r="F2266" s="11"/>
      <c r="G2266" s="11"/>
      <c r="H2266" s="11"/>
    </row>
    <row r="2267" spans="6:8" x14ac:dyDescent="0.25">
      <c r="F2267" s="11"/>
      <c r="G2267" s="11"/>
      <c r="H2267" s="11"/>
    </row>
    <row r="2268" spans="6:8" x14ac:dyDescent="0.25">
      <c r="F2268" s="11"/>
      <c r="G2268" s="11"/>
      <c r="H2268" s="11"/>
    </row>
    <row r="2269" spans="6:8" x14ac:dyDescent="0.25">
      <c r="F2269" s="11"/>
      <c r="G2269" s="11"/>
      <c r="H2269" s="11"/>
    </row>
    <row r="2270" spans="6:8" x14ac:dyDescent="0.25">
      <c r="F2270" s="11"/>
      <c r="G2270" s="11"/>
      <c r="H2270" s="11"/>
    </row>
    <row r="2271" spans="6:8" x14ac:dyDescent="0.25">
      <c r="F2271" s="11"/>
      <c r="G2271" s="11"/>
      <c r="H2271" s="11"/>
    </row>
    <row r="2272" spans="6:8" x14ac:dyDescent="0.25">
      <c r="F2272" s="11"/>
      <c r="G2272" s="11"/>
      <c r="H2272" s="11"/>
    </row>
    <row r="2273" spans="6:8" x14ac:dyDescent="0.25">
      <c r="F2273" s="11"/>
      <c r="G2273" s="11"/>
      <c r="H2273" s="11"/>
    </row>
    <row r="2274" spans="6:8" x14ac:dyDescent="0.25">
      <c r="F2274" s="11"/>
      <c r="G2274" s="11"/>
      <c r="H2274" s="11"/>
    </row>
    <row r="2275" spans="6:8" x14ac:dyDescent="0.25">
      <c r="F2275" s="11"/>
      <c r="G2275" s="11"/>
      <c r="H2275" s="11"/>
    </row>
    <row r="2276" spans="6:8" x14ac:dyDescent="0.25">
      <c r="F2276" s="11"/>
      <c r="G2276" s="11"/>
      <c r="H2276" s="11"/>
    </row>
    <row r="2277" spans="6:8" x14ac:dyDescent="0.25">
      <c r="F2277" s="11"/>
      <c r="G2277" s="11"/>
      <c r="H2277" s="11"/>
    </row>
    <row r="2278" spans="6:8" x14ac:dyDescent="0.25">
      <c r="F2278" s="11"/>
      <c r="G2278" s="11"/>
      <c r="H2278" s="11"/>
    </row>
    <row r="2279" spans="6:8" x14ac:dyDescent="0.25">
      <c r="F2279" s="11"/>
      <c r="G2279" s="11"/>
      <c r="H2279" s="11"/>
    </row>
    <row r="2280" spans="6:8" x14ac:dyDescent="0.25">
      <c r="F2280" s="11"/>
      <c r="G2280" s="11"/>
      <c r="H2280" s="11"/>
    </row>
    <row r="2281" spans="6:8" x14ac:dyDescent="0.25">
      <c r="F2281" s="11"/>
      <c r="G2281" s="11"/>
      <c r="H2281" s="11"/>
    </row>
    <row r="2282" spans="6:8" x14ac:dyDescent="0.25">
      <c r="F2282" s="11"/>
      <c r="G2282" s="11"/>
      <c r="H2282" s="11"/>
    </row>
    <row r="2283" spans="6:8" x14ac:dyDescent="0.25">
      <c r="F2283" s="11"/>
      <c r="G2283" s="11"/>
      <c r="H2283" s="11"/>
    </row>
    <row r="2284" spans="6:8" x14ac:dyDescent="0.25">
      <c r="F2284" s="11"/>
      <c r="G2284" s="11"/>
      <c r="H2284" s="11"/>
    </row>
    <row r="2285" spans="6:8" x14ac:dyDescent="0.25">
      <c r="F2285" s="11"/>
      <c r="G2285" s="11"/>
      <c r="H2285" s="11"/>
    </row>
    <row r="2286" spans="6:8" x14ac:dyDescent="0.25">
      <c r="F2286" s="11"/>
      <c r="G2286" s="11"/>
      <c r="H2286" s="11"/>
    </row>
    <row r="2287" spans="6:8" x14ac:dyDescent="0.25">
      <c r="F2287" s="11"/>
      <c r="G2287" s="11"/>
      <c r="H2287" s="11"/>
    </row>
    <row r="2288" spans="6:8" x14ac:dyDescent="0.25">
      <c r="F2288" s="11"/>
      <c r="G2288" s="11"/>
      <c r="H2288" s="11"/>
    </row>
    <row r="2289" spans="6:8" x14ac:dyDescent="0.25">
      <c r="F2289" s="11"/>
      <c r="G2289" s="11"/>
      <c r="H2289" s="11"/>
    </row>
    <row r="2290" spans="6:8" x14ac:dyDescent="0.25">
      <c r="F2290" s="11"/>
      <c r="G2290" s="11"/>
      <c r="H2290" s="11"/>
    </row>
    <row r="2291" spans="6:8" x14ac:dyDescent="0.25">
      <c r="F2291" s="11"/>
      <c r="G2291" s="11"/>
      <c r="H2291" s="11"/>
    </row>
    <row r="2292" spans="6:8" x14ac:dyDescent="0.25">
      <c r="F2292" s="11"/>
      <c r="G2292" s="11"/>
      <c r="H2292" s="11"/>
    </row>
    <row r="2293" spans="6:8" x14ac:dyDescent="0.25">
      <c r="F2293" s="11"/>
      <c r="G2293" s="11"/>
      <c r="H2293" s="11"/>
    </row>
    <row r="2294" spans="6:8" x14ac:dyDescent="0.25">
      <c r="F2294" s="11"/>
      <c r="G2294" s="11"/>
      <c r="H2294" s="11"/>
    </row>
    <row r="2295" spans="6:8" x14ac:dyDescent="0.25">
      <c r="F2295" s="11"/>
      <c r="G2295" s="11"/>
      <c r="H2295" s="11"/>
    </row>
    <row r="2296" spans="6:8" x14ac:dyDescent="0.25">
      <c r="F2296" s="11"/>
      <c r="G2296" s="11"/>
      <c r="H2296" s="11"/>
    </row>
    <row r="2297" spans="6:8" x14ac:dyDescent="0.25">
      <c r="F2297" s="11"/>
      <c r="G2297" s="11"/>
      <c r="H2297" s="11"/>
    </row>
    <row r="2298" spans="6:8" x14ac:dyDescent="0.25">
      <c r="F2298" s="11"/>
      <c r="G2298" s="11"/>
      <c r="H2298" s="11"/>
    </row>
    <row r="2299" spans="6:8" x14ac:dyDescent="0.25">
      <c r="F2299" s="11"/>
      <c r="G2299" s="11"/>
      <c r="H2299" s="11"/>
    </row>
    <row r="2300" spans="6:8" x14ac:dyDescent="0.25">
      <c r="F2300" s="11"/>
      <c r="G2300" s="11"/>
      <c r="H2300" s="11"/>
    </row>
    <row r="2301" spans="6:8" x14ac:dyDescent="0.25">
      <c r="F2301" s="11"/>
      <c r="G2301" s="11"/>
      <c r="H2301" s="11"/>
    </row>
    <row r="2302" spans="6:8" x14ac:dyDescent="0.25">
      <c r="F2302" s="11"/>
      <c r="G2302" s="11"/>
      <c r="H2302" s="11"/>
    </row>
    <row r="2303" spans="6:8" x14ac:dyDescent="0.25">
      <c r="F2303" s="11"/>
      <c r="G2303" s="11"/>
      <c r="H2303" s="11"/>
    </row>
    <row r="2304" spans="6:8" x14ac:dyDescent="0.25">
      <c r="F2304" s="11"/>
      <c r="G2304" s="11"/>
      <c r="H2304" s="11"/>
    </row>
    <row r="2305" spans="6:8" x14ac:dyDescent="0.25">
      <c r="F2305" s="11"/>
      <c r="G2305" s="11"/>
      <c r="H2305" s="11"/>
    </row>
    <row r="2306" spans="6:8" x14ac:dyDescent="0.25">
      <c r="F2306" s="11"/>
      <c r="G2306" s="11"/>
      <c r="H2306" s="11"/>
    </row>
    <row r="2307" spans="6:8" x14ac:dyDescent="0.25">
      <c r="F2307" s="11"/>
      <c r="G2307" s="11"/>
      <c r="H2307" s="11"/>
    </row>
    <row r="2308" spans="6:8" x14ac:dyDescent="0.25">
      <c r="F2308" s="11"/>
      <c r="G2308" s="11"/>
      <c r="H2308" s="11"/>
    </row>
    <row r="2309" spans="6:8" x14ac:dyDescent="0.25">
      <c r="F2309" s="11"/>
      <c r="G2309" s="11"/>
      <c r="H2309" s="11"/>
    </row>
    <row r="2310" spans="6:8" x14ac:dyDescent="0.25">
      <c r="F2310" s="11"/>
      <c r="G2310" s="11"/>
      <c r="H2310" s="11"/>
    </row>
    <row r="2311" spans="6:8" x14ac:dyDescent="0.25">
      <c r="F2311" s="11"/>
      <c r="G2311" s="11"/>
      <c r="H2311" s="11"/>
    </row>
    <row r="2312" spans="6:8" x14ac:dyDescent="0.25">
      <c r="F2312" s="11"/>
      <c r="G2312" s="11"/>
      <c r="H2312" s="11"/>
    </row>
    <row r="2313" spans="6:8" x14ac:dyDescent="0.25">
      <c r="F2313" s="11"/>
      <c r="G2313" s="11"/>
      <c r="H2313" s="11"/>
    </row>
    <row r="2314" spans="6:8" x14ac:dyDescent="0.25">
      <c r="F2314" s="11"/>
      <c r="G2314" s="11"/>
      <c r="H2314" s="11"/>
    </row>
    <row r="2315" spans="6:8" x14ac:dyDescent="0.25">
      <c r="F2315" s="11"/>
      <c r="G2315" s="11"/>
      <c r="H2315" s="11"/>
    </row>
    <row r="2316" spans="6:8" x14ac:dyDescent="0.25">
      <c r="F2316" s="11"/>
      <c r="G2316" s="11"/>
      <c r="H2316" s="11"/>
    </row>
    <row r="2317" spans="6:8" x14ac:dyDescent="0.25">
      <c r="F2317" s="11"/>
      <c r="G2317" s="11"/>
      <c r="H2317" s="11"/>
    </row>
    <row r="2318" spans="6:8" x14ac:dyDescent="0.25">
      <c r="F2318" s="11"/>
      <c r="G2318" s="11"/>
      <c r="H2318" s="11"/>
    </row>
    <row r="2319" spans="6:8" x14ac:dyDescent="0.25">
      <c r="F2319" s="11"/>
      <c r="G2319" s="11"/>
      <c r="H2319" s="11"/>
    </row>
    <row r="2320" spans="6:8" x14ac:dyDescent="0.25">
      <c r="F2320" s="11"/>
      <c r="G2320" s="11"/>
      <c r="H2320" s="11"/>
    </row>
    <row r="2321" spans="6:8" x14ac:dyDescent="0.25">
      <c r="F2321" s="11"/>
      <c r="G2321" s="11"/>
      <c r="H2321" s="11"/>
    </row>
    <row r="2322" spans="6:8" x14ac:dyDescent="0.25">
      <c r="F2322" s="11"/>
      <c r="G2322" s="11"/>
      <c r="H2322" s="11"/>
    </row>
    <row r="2323" spans="6:8" x14ac:dyDescent="0.25">
      <c r="F2323" s="11"/>
      <c r="G2323" s="11"/>
      <c r="H2323" s="11"/>
    </row>
    <row r="2324" spans="6:8" x14ac:dyDescent="0.25">
      <c r="F2324" s="11"/>
      <c r="G2324" s="11"/>
      <c r="H2324" s="11"/>
    </row>
    <row r="2325" spans="6:8" x14ac:dyDescent="0.25">
      <c r="F2325" s="11"/>
      <c r="G2325" s="11"/>
      <c r="H2325" s="11"/>
    </row>
    <row r="2326" spans="6:8" x14ac:dyDescent="0.25">
      <c r="F2326" s="11"/>
      <c r="G2326" s="11"/>
      <c r="H2326" s="11"/>
    </row>
    <row r="2327" spans="6:8" x14ac:dyDescent="0.25">
      <c r="F2327" s="11"/>
      <c r="G2327" s="11"/>
      <c r="H2327" s="11"/>
    </row>
    <row r="2328" spans="6:8" x14ac:dyDescent="0.25">
      <c r="F2328" s="11"/>
      <c r="G2328" s="11"/>
      <c r="H2328" s="11"/>
    </row>
    <row r="2329" spans="6:8" x14ac:dyDescent="0.25">
      <c r="F2329" s="11"/>
      <c r="G2329" s="11"/>
      <c r="H2329" s="11"/>
    </row>
    <row r="2330" spans="6:8" x14ac:dyDescent="0.25">
      <c r="F2330" s="11"/>
      <c r="G2330" s="11"/>
      <c r="H2330" s="11"/>
    </row>
    <row r="2331" spans="6:8" x14ac:dyDescent="0.25">
      <c r="F2331" s="11"/>
      <c r="G2331" s="11"/>
      <c r="H2331" s="11"/>
    </row>
    <row r="2332" spans="6:8" x14ac:dyDescent="0.25">
      <c r="F2332" s="11"/>
      <c r="G2332" s="11"/>
      <c r="H2332" s="11"/>
    </row>
    <row r="2333" spans="6:8" x14ac:dyDescent="0.25">
      <c r="F2333" s="11"/>
      <c r="G2333" s="11"/>
      <c r="H2333" s="11"/>
    </row>
    <row r="2334" spans="6:8" x14ac:dyDescent="0.25">
      <c r="F2334" s="11"/>
      <c r="G2334" s="11"/>
      <c r="H2334" s="11"/>
    </row>
    <row r="2335" spans="6:8" x14ac:dyDescent="0.25">
      <c r="F2335" s="11"/>
      <c r="G2335" s="11"/>
      <c r="H2335" s="11"/>
    </row>
    <row r="2336" spans="6:8" x14ac:dyDescent="0.25">
      <c r="F2336" s="11"/>
      <c r="G2336" s="11"/>
      <c r="H2336" s="11"/>
    </row>
    <row r="2337" spans="6:8" x14ac:dyDescent="0.25">
      <c r="F2337" s="11"/>
      <c r="G2337" s="11"/>
      <c r="H2337" s="11"/>
    </row>
    <row r="2338" spans="6:8" x14ac:dyDescent="0.25">
      <c r="F2338" s="11"/>
      <c r="G2338" s="11"/>
      <c r="H2338" s="11"/>
    </row>
    <row r="2339" spans="6:8" x14ac:dyDescent="0.25">
      <c r="F2339" s="11"/>
      <c r="G2339" s="11"/>
      <c r="H2339" s="11"/>
    </row>
    <row r="2340" spans="6:8" x14ac:dyDescent="0.25">
      <c r="F2340" s="11"/>
      <c r="G2340" s="11"/>
      <c r="H2340" s="11"/>
    </row>
    <row r="2341" spans="6:8" x14ac:dyDescent="0.25">
      <c r="F2341" s="11"/>
      <c r="G2341" s="11"/>
      <c r="H2341" s="11"/>
    </row>
    <row r="2342" spans="6:8" x14ac:dyDescent="0.25">
      <c r="F2342" s="11"/>
      <c r="G2342" s="11"/>
      <c r="H2342" s="11"/>
    </row>
    <row r="2343" spans="6:8" x14ac:dyDescent="0.25">
      <c r="F2343" s="11"/>
      <c r="G2343" s="11"/>
      <c r="H2343" s="11"/>
    </row>
    <row r="2344" spans="6:8" x14ac:dyDescent="0.25">
      <c r="F2344" s="11"/>
      <c r="G2344" s="11"/>
      <c r="H2344" s="11"/>
    </row>
    <row r="2345" spans="6:8" x14ac:dyDescent="0.25">
      <c r="F2345" s="11"/>
      <c r="G2345" s="11"/>
      <c r="H2345" s="11"/>
    </row>
    <row r="2346" spans="6:8" x14ac:dyDescent="0.25">
      <c r="F2346" s="11"/>
      <c r="G2346" s="11"/>
      <c r="H2346" s="11"/>
    </row>
    <row r="2347" spans="6:8" x14ac:dyDescent="0.25">
      <c r="F2347" s="11"/>
      <c r="G2347" s="11"/>
      <c r="H2347" s="11"/>
    </row>
    <row r="2348" spans="6:8" x14ac:dyDescent="0.25">
      <c r="F2348" s="11"/>
      <c r="G2348" s="11"/>
      <c r="H2348" s="11"/>
    </row>
    <row r="2349" spans="6:8" x14ac:dyDescent="0.25">
      <c r="F2349" s="11"/>
      <c r="G2349" s="11"/>
      <c r="H2349" s="11"/>
    </row>
    <row r="2350" spans="6:8" x14ac:dyDescent="0.25">
      <c r="F2350" s="11"/>
      <c r="G2350" s="11"/>
      <c r="H2350" s="11"/>
    </row>
    <row r="2351" spans="6:8" x14ac:dyDescent="0.25">
      <c r="F2351" s="11"/>
      <c r="G2351" s="11"/>
      <c r="H2351" s="11"/>
    </row>
    <row r="2352" spans="6:8" x14ac:dyDescent="0.25">
      <c r="F2352" s="11"/>
      <c r="G2352" s="11"/>
      <c r="H2352" s="11"/>
    </row>
    <row r="2353" spans="6:8" x14ac:dyDescent="0.25">
      <c r="F2353" s="11"/>
      <c r="G2353" s="11"/>
      <c r="H2353" s="11"/>
    </row>
    <row r="2354" spans="6:8" x14ac:dyDescent="0.25">
      <c r="F2354" s="11"/>
      <c r="G2354" s="11"/>
      <c r="H2354" s="11"/>
    </row>
    <row r="2355" spans="6:8" x14ac:dyDescent="0.25">
      <c r="F2355" s="11"/>
      <c r="G2355" s="11"/>
      <c r="H2355" s="11"/>
    </row>
    <row r="2356" spans="6:8" x14ac:dyDescent="0.25">
      <c r="F2356" s="11"/>
      <c r="G2356" s="11"/>
      <c r="H2356" s="11"/>
    </row>
    <row r="2357" spans="6:8" x14ac:dyDescent="0.25">
      <c r="F2357" s="11"/>
      <c r="G2357" s="11"/>
      <c r="H2357" s="11"/>
    </row>
    <row r="2358" spans="6:8" x14ac:dyDescent="0.25">
      <c r="F2358" s="11"/>
      <c r="G2358" s="11"/>
      <c r="H2358" s="11"/>
    </row>
    <row r="2359" spans="6:8" x14ac:dyDescent="0.25">
      <c r="F2359" s="11"/>
      <c r="G2359" s="11"/>
      <c r="H2359" s="11"/>
    </row>
    <row r="2360" spans="6:8" x14ac:dyDescent="0.25">
      <c r="F2360" s="11"/>
      <c r="G2360" s="11"/>
      <c r="H2360" s="11"/>
    </row>
    <row r="2361" spans="6:8" x14ac:dyDescent="0.25">
      <c r="F2361" s="11"/>
      <c r="G2361" s="11"/>
      <c r="H2361" s="11"/>
    </row>
    <row r="2362" spans="6:8" x14ac:dyDescent="0.25">
      <c r="F2362" s="11"/>
      <c r="G2362" s="11"/>
      <c r="H2362" s="11"/>
    </row>
    <row r="2363" spans="6:8" x14ac:dyDescent="0.25">
      <c r="F2363" s="11"/>
      <c r="G2363" s="11"/>
      <c r="H2363" s="11"/>
    </row>
    <row r="2364" spans="6:8" x14ac:dyDescent="0.25">
      <c r="F2364" s="11"/>
      <c r="G2364" s="11"/>
      <c r="H2364" s="11"/>
    </row>
    <row r="2365" spans="6:8" x14ac:dyDescent="0.25">
      <c r="F2365" s="11"/>
      <c r="G2365" s="11"/>
      <c r="H2365" s="11"/>
    </row>
    <row r="2366" spans="6:8" x14ac:dyDescent="0.25">
      <c r="F2366" s="11"/>
      <c r="G2366" s="11"/>
      <c r="H2366" s="11"/>
    </row>
    <row r="2367" spans="6:8" x14ac:dyDescent="0.25">
      <c r="F2367" s="11"/>
      <c r="G2367" s="11"/>
      <c r="H2367" s="11"/>
    </row>
    <row r="2368" spans="6:8" x14ac:dyDescent="0.25">
      <c r="F2368" s="11"/>
      <c r="G2368" s="11"/>
      <c r="H2368" s="11"/>
    </row>
    <row r="2369" spans="6:8" x14ac:dyDescent="0.25">
      <c r="F2369" s="11"/>
      <c r="G2369" s="11"/>
      <c r="H2369" s="11"/>
    </row>
    <row r="2370" spans="6:8" x14ac:dyDescent="0.25">
      <c r="F2370" s="11"/>
      <c r="G2370" s="11"/>
      <c r="H2370" s="11"/>
    </row>
    <row r="2371" spans="6:8" x14ac:dyDescent="0.25">
      <c r="F2371" s="11"/>
      <c r="G2371" s="11"/>
      <c r="H2371" s="11"/>
    </row>
    <row r="2372" spans="6:8" x14ac:dyDescent="0.25">
      <c r="F2372" s="11"/>
      <c r="G2372" s="11"/>
      <c r="H2372" s="11"/>
    </row>
    <row r="2373" spans="6:8" x14ac:dyDescent="0.25">
      <c r="F2373" s="11"/>
      <c r="G2373" s="11"/>
      <c r="H2373" s="11"/>
    </row>
    <row r="2374" spans="6:8" x14ac:dyDescent="0.25">
      <c r="F2374" s="11"/>
      <c r="G2374" s="11"/>
      <c r="H2374" s="11"/>
    </row>
    <row r="2375" spans="6:8" x14ac:dyDescent="0.25">
      <c r="F2375" s="11"/>
      <c r="G2375" s="11"/>
      <c r="H2375" s="11"/>
    </row>
    <row r="2376" spans="6:8" x14ac:dyDescent="0.25">
      <c r="F2376" s="11"/>
      <c r="G2376" s="11"/>
      <c r="H2376" s="11"/>
    </row>
    <row r="2377" spans="6:8" x14ac:dyDescent="0.25">
      <c r="F2377" s="11"/>
      <c r="G2377" s="11"/>
      <c r="H2377" s="11"/>
    </row>
    <row r="2378" spans="6:8" x14ac:dyDescent="0.25">
      <c r="F2378" s="11"/>
      <c r="G2378" s="11"/>
      <c r="H2378" s="11"/>
    </row>
    <row r="2379" spans="6:8" x14ac:dyDescent="0.25">
      <c r="F2379" s="11"/>
      <c r="G2379" s="11"/>
      <c r="H2379" s="11"/>
    </row>
    <row r="2380" spans="6:8" x14ac:dyDescent="0.25">
      <c r="F2380" s="11"/>
      <c r="G2380" s="11"/>
      <c r="H2380" s="11"/>
    </row>
    <row r="2381" spans="6:8" x14ac:dyDescent="0.25">
      <c r="F2381" s="11"/>
      <c r="G2381" s="11"/>
      <c r="H2381" s="11"/>
    </row>
    <row r="2382" spans="6:8" x14ac:dyDescent="0.25">
      <c r="F2382" s="11"/>
      <c r="G2382" s="11"/>
      <c r="H2382" s="11"/>
    </row>
    <row r="2383" spans="6:8" x14ac:dyDescent="0.25">
      <c r="F2383" s="11"/>
      <c r="G2383" s="11"/>
      <c r="H2383" s="11"/>
    </row>
    <row r="2384" spans="6:8" x14ac:dyDescent="0.25">
      <c r="F2384" s="11"/>
      <c r="G2384" s="11"/>
      <c r="H2384" s="11"/>
    </row>
    <row r="2385" spans="6:8" x14ac:dyDescent="0.25">
      <c r="F2385" s="11"/>
      <c r="G2385" s="11"/>
      <c r="H2385" s="11"/>
    </row>
    <row r="2386" spans="6:8" x14ac:dyDescent="0.25">
      <c r="F2386" s="11"/>
      <c r="G2386" s="11"/>
      <c r="H2386" s="11"/>
    </row>
    <row r="2387" spans="6:8" x14ac:dyDescent="0.25">
      <c r="F2387" s="11"/>
      <c r="G2387" s="11"/>
      <c r="H2387" s="11"/>
    </row>
    <row r="2388" spans="6:8" x14ac:dyDescent="0.25">
      <c r="F2388" s="11"/>
      <c r="G2388" s="11"/>
      <c r="H2388" s="11"/>
    </row>
    <row r="2389" spans="6:8" x14ac:dyDescent="0.25">
      <c r="F2389" s="11"/>
      <c r="G2389" s="11"/>
      <c r="H2389" s="11"/>
    </row>
    <row r="2390" spans="6:8" x14ac:dyDescent="0.25">
      <c r="F2390" s="11"/>
      <c r="G2390" s="11"/>
      <c r="H2390" s="11"/>
    </row>
    <row r="2391" spans="6:8" x14ac:dyDescent="0.25">
      <c r="F2391" s="11"/>
      <c r="G2391" s="11"/>
      <c r="H2391" s="11"/>
    </row>
    <row r="2392" spans="6:8" x14ac:dyDescent="0.25">
      <c r="F2392" s="11"/>
      <c r="G2392" s="11"/>
      <c r="H2392" s="11"/>
    </row>
    <row r="2393" spans="6:8" x14ac:dyDescent="0.25">
      <c r="F2393" s="11"/>
      <c r="G2393" s="11"/>
      <c r="H2393" s="11"/>
    </row>
    <row r="2394" spans="6:8" x14ac:dyDescent="0.25">
      <c r="F2394" s="11"/>
      <c r="G2394" s="11"/>
      <c r="H2394" s="11"/>
    </row>
    <row r="2395" spans="6:8" x14ac:dyDescent="0.25">
      <c r="F2395" s="11"/>
      <c r="G2395" s="11"/>
      <c r="H2395" s="11"/>
    </row>
    <row r="2396" spans="6:8" x14ac:dyDescent="0.25">
      <c r="F2396" s="11"/>
      <c r="G2396" s="11"/>
      <c r="H2396" s="11"/>
    </row>
    <row r="2397" spans="6:8" x14ac:dyDescent="0.25">
      <c r="F2397" s="11"/>
      <c r="G2397" s="11"/>
      <c r="H2397" s="11"/>
    </row>
    <row r="2398" spans="6:8" x14ac:dyDescent="0.25">
      <c r="F2398" s="11"/>
      <c r="G2398" s="11"/>
      <c r="H2398" s="11"/>
    </row>
    <row r="2399" spans="6:8" x14ac:dyDescent="0.25">
      <c r="F2399" s="11"/>
      <c r="G2399" s="11"/>
      <c r="H2399" s="11"/>
    </row>
    <row r="2400" spans="6:8" x14ac:dyDescent="0.25">
      <c r="F2400" s="11"/>
      <c r="G2400" s="11"/>
      <c r="H2400" s="11"/>
    </row>
    <row r="2401" spans="6:8" x14ac:dyDescent="0.25">
      <c r="F2401" s="11"/>
      <c r="G2401" s="11"/>
      <c r="H2401" s="11"/>
    </row>
    <row r="2402" spans="6:8" x14ac:dyDescent="0.25">
      <c r="F2402" s="11"/>
      <c r="G2402" s="11"/>
      <c r="H2402" s="11"/>
    </row>
    <row r="2403" spans="6:8" x14ac:dyDescent="0.25">
      <c r="F2403" s="11"/>
      <c r="G2403" s="11"/>
      <c r="H2403" s="11"/>
    </row>
    <row r="2404" spans="6:8" x14ac:dyDescent="0.25">
      <c r="F2404" s="11"/>
      <c r="G2404" s="11"/>
      <c r="H2404" s="11"/>
    </row>
    <row r="2405" spans="6:8" x14ac:dyDescent="0.25">
      <c r="F2405" s="11"/>
      <c r="G2405" s="11"/>
      <c r="H2405" s="11"/>
    </row>
    <row r="2406" spans="6:8" x14ac:dyDescent="0.25">
      <c r="F2406" s="11"/>
      <c r="G2406" s="11"/>
      <c r="H2406" s="11"/>
    </row>
    <row r="2407" spans="6:8" x14ac:dyDescent="0.25">
      <c r="F2407" s="11"/>
      <c r="G2407" s="11"/>
      <c r="H2407" s="11"/>
    </row>
    <row r="2408" spans="6:8" x14ac:dyDescent="0.25">
      <c r="F2408" s="11"/>
      <c r="G2408" s="11"/>
      <c r="H2408" s="11"/>
    </row>
    <row r="2409" spans="6:8" x14ac:dyDescent="0.25">
      <c r="F2409" s="11"/>
      <c r="G2409" s="11"/>
      <c r="H2409" s="11"/>
    </row>
    <row r="2410" spans="6:8" x14ac:dyDescent="0.25">
      <c r="F2410" s="11"/>
      <c r="G2410" s="11"/>
      <c r="H2410" s="11"/>
    </row>
    <row r="2411" spans="6:8" x14ac:dyDescent="0.25">
      <c r="F2411" s="11"/>
      <c r="G2411" s="11"/>
      <c r="H2411" s="11"/>
    </row>
    <row r="2412" spans="6:8" x14ac:dyDescent="0.25">
      <c r="F2412" s="11"/>
      <c r="G2412" s="11"/>
      <c r="H2412" s="11"/>
    </row>
    <row r="2413" spans="6:8" x14ac:dyDescent="0.25">
      <c r="F2413" s="11"/>
      <c r="G2413" s="11"/>
      <c r="H2413" s="11"/>
    </row>
    <row r="2414" spans="6:8" x14ac:dyDescent="0.25">
      <c r="F2414" s="11"/>
      <c r="G2414" s="11"/>
      <c r="H2414" s="11"/>
    </row>
    <row r="2415" spans="6:8" x14ac:dyDescent="0.25">
      <c r="F2415" s="11"/>
      <c r="G2415" s="11"/>
      <c r="H2415" s="11"/>
    </row>
    <row r="2416" spans="6:8" x14ac:dyDescent="0.25">
      <c r="F2416" s="11"/>
      <c r="G2416" s="11"/>
      <c r="H2416" s="11"/>
    </row>
    <row r="2417" spans="6:8" x14ac:dyDescent="0.25">
      <c r="F2417" s="11"/>
      <c r="G2417" s="11"/>
      <c r="H2417" s="11"/>
    </row>
    <row r="2418" spans="6:8" x14ac:dyDescent="0.25">
      <c r="F2418" s="11"/>
      <c r="G2418" s="11"/>
      <c r="H2418" s="11"/>
    </row>
    <row r="2419" spans="6:8" x14ac:dyDescent="0.25">
      <c r="F2419" s="11"/>
      <c r="G2419" s="11"/>
      <c r="H2419" s="11"/>
    </row>
    <row r="2420" spans="6:8" x14ac:dyDescent="0.25">
      <c r="F2420" s="11"/>
      <c r="G2420" s="11"/>
      <c r="H2420" s="11"/>
    </row>
    <row r="2421" spans="6:8" x14ac:dyDescent="0.25">
      <c r="F2421" s="11"/>
      <c r="G2421" s="11"/>
      <c r="H2421" s="11"/>
    </row>
    <row r="2422" spans="6:8" x14ac:dyDescent="0.25">
      <c r="F2422" s="11"/>
      <c r="G2422" s="11"/>
      <c r="H2422" s="11"/>
    </row>
    <row r="2423" spans="6:8" x14ac:dyDescent="0.25">
      <c r="F2423" s="11"/>
      <c r="G2423" s="11"/>
      <c r="H2423" s="11"/>
    </row>
    <row r="2424" spans="6:8" x14ac:dyDescent="0.25">
      <c r="F2424" s="11"/>
      <c r="G2424" s="11"/>
      <c r="H2424" s="11"/>
    </row>
    <row r="2425" spans="6:8" x14ac:dyDescent="0.25">
      <c r="F2425" s="11"/>
      <c r="G2425" s="11"/>
      <c r="H2425" s="11"/>
    </row>
    <row r="2426" spans="6:8" x14ac:dyDescent="0.25">
      <c r="F2426" s="11"/>
      <c r="G2426" s="11"/>
      <c r="H2426" s="11"/>
    </row>
    <row r="2427" spans="6:8" x14ac:dyDescent="0.25">
      <c r="F2427" s="11"/>
      <c r="G2427" s="11"/>
      <c r="H2427" s="11"/>
    </row>
    <row r="2428" spans="6:8" x14ac:dyDescent="0.25">
      <c r="F2428" s="11"/>
      <c r="G2428" s="11"/>
      <c r="H2428" s="11"/>
    </row>
    <row r="2429" spans="6:8" x14ac:dyDescent="0.25">
      <c r="F2429" s="11"/>
      <c r="G2429" s="11"/>
      <c r="H2429" s="11"/>
    </row>
    <row r="2430" spans="6:8" x14ac:dyDescent="0.25">
      <c r="F2430" s="11"/>
      <c r="G2430" s="11"/>
      <c r="H2430" s="11"/>
    </row>
    <row r="2431" spans="6:8" x14ac:dyDescent="0.25">
      <c r="F2431" s="11"/>
      <c r="G2431" s="11"/>
      <c r="H2431" s="11"/>
    </row>
    <row r="2432" spans="6:8" x14ac:dyDescent="0.25">
      <c r="F2432" s="11"/>
      <c r="G2432" s="11"/>
      <c r="H2432" s="11"/>
    </row>
    <row r="2433" spans="6:8" x14ac:dyDescent="0.25">
      <c r="F2433" s="11"/>
      <c r="G2433" s="11"/>
      <c r="H2433" s="11"/>
    </row>
    <row r="2434" spans="6:8" x14ac:dyDescent="0.25">
      <c r="F2434" s="11"/>
      <c r="G2434" s="11"/>
      <c r="H2434" s="11"/>
    </row>
    <row r="2435" spans="6:8" x14ac:dyDescent="0.25">
      <c r="F2435" s="11"/>
      <c r="G2435" s="11"/>
      <c r="H2435" s="11"/>
    </row>
    <row r="2436" spans="6:8" x14ac:dyDescent="0.25">
      <c r="F2436" s="11"/>
      <c r="G2436" s="11"/>
      <c r="H2436" s="11"/>
    </row>
    <row r="2437" spans="6:8" x14ac:dyDescent="0.25">
      <c r="F2437" s="11"/>
      <c r="G2437" s="11"/>
      <c r="H2437" s="11"/>
    </row>
    <row r="2438" spans="6:8" x14ac:dyDescent="0.25">
      <c r="F2438" s="11"/>
      <c r="G2438" s="11"/>
      <c r="H2438" s="11"/>
    </row>
    <row r="2439" spans="6:8" x14ac:dyDescent="0.25">
      <c r="F2439" s="11"/>
      <c r="G2439" s="11"/>
      <c r="H2439" s="11"/>
    </row>
    <row r="2440" spans="6:8" x14ac:dyDescent="0.25">
      <c r="F2440" s="11"/>
      <c r="G2440" s="11"/>
      <c r="H2440" s="11"/>
    </row>
    <row r="2441" spans="6:8" x14ac:dyDescent="0.25">
      <c r="F2441" s="11"/>
      <c r="G2441" s="11"/>
      <c r="H2441" s="11"/>
    </row>
    <row r="2442" spans="6:8" x14ac:dyDescent="0.25">
      <c r="F2442" s="11"/>
      <c r="G2442" s="11"/>
      <c r="H2442" s="11"/>
    </row>
    <row r="2443" spans="6:8" x14ac:dyDescent="0.25">
      <c r="F2443" s="11"/>
      <c r="G2443" s="11"/>
      <c r="H2443" s="11"/>
    </row>
    <row r="2444" spans="6:8" x14ac:dyDescent="0.25">
      <c r="F2444" s="11"/>
      <c r="G2444" s="11"/>
      <c r="H2444" s="11"/>
    </row>
    <row r="2445" spans="6:8" x14ac:dyDescent="0.25">
      <c r="F2445" s="11"/>
      <c r="G2445" s="11"/>
      <c r="H2445" s="11"/>
    </row>
    <row r="2446" spans="6:8" x14ac:dyDescent="0.25">
      <c r="F2446" s="11"/>
      <c r="G2446" s="11"/>
      <c r="H2446" s="11"/>
    </row>
    <row r="2447" spans="6:8" x14ac:dyDescent="0.25">
      <c r="F2447" s="11"/>
      <c r="G2447" s="11"/>
      <c r="H2447" s="11"/>
    </row>
    <row r="2448" spans="6:8" x14ac:dyDescent="0.25">
      <c r="F2448" s="11"/>
      <c r="G2448" s="11"/>
      <c r="H2448" s="11"/>
    </row>
    <row r="2449" spans="6:8" x14ac:dyDescent="0.25">
      <c r="F2449" s="11"/>
      <c r="G2449" s="11"/>
      <c r="H2449" s="11"/>
    </row>
    <row r="2450" spans="6:8" x14ac:dyDescent="0.25">
      <c r="F2450" s="11"/>
      <c r="G2450" s="11"/>
      <c r="H2450" s="11"/>
    </row>
    <row r="2451" spans="6:8" x14ac:dyDescent="0.25">
      <c r="F2451" s="11"/>
      <c r="G2451" s="11"/>
      <c r="H2451" s="11"/>
    </row>
    <row r="2452" spans="6:8" x14ac:dyDescent="0.25">
      <c r="F2452" s="11"/>
      <c r="G2452" s="11"/>
      <c r="H2452" s="11"/>
    </row>
    <row r="2453" spans="6:8" x14ac:dyDescent="0.25">
      <c r="F2453" s="11"/>
      <c r="G2453" s="11"/>
      <c r="H2453" s="11"/>
    </row>
    <row r="2454" spans="6:8" x14ac:dyDescent="0.25">
      <c r="F2454" s="11"/>
      <c r="G2454" s="11"/>
      <c r="H2454" s="11"/>
    </row>
    <row r="2455" spans="6:8" x14ac:dyDescent="0.25">
      <c r="F2455" s="11"/>
      <c r="G2455" s="11"/>
      <c r="H2455" s="11"/>
    </row>
    <row r="2456" spans="6:8" x14ac:dyDescent="0.25">
      <c r="F2456" s="11"/>
      <c r="G2456" s="11"/>
      <c r="H2456" s="11"/>
    </row>
    <row r="2457" spans="6:8" x14ac:dyDescent="0.25">
      <c r="F2457" s="11"/>
      <c r="G2457" s="11"/>
      <c r="H2457" s="11"/>
    </row>
    <row r="2458" spans="6:8" x14ac:dyDescent="0.25">
      <c r="F2458" s="11"/>
      <c r="G2458" s="11"/>
      <c r="H2458" s="11"/>
    </row>
    <row r="2459" spans="6:8" x14ac:dyDescent="0.25">
      <c r="F2459" s="11"/>
      <c r="G2459" s="11"/>
      <c r="H2459" s="11"/>
    </row>
    <row r="2460" spans="6:8" x14ac:dyDescent="0.25">
      <c r="F2460" s="11"/>
      <c r="G2460" s="11"/>
      <c r="H2460" s="11"/>
    </row>
    <row r="2461" spans="6:8" x14ac:dyDescent="0.25">
      <c r="F2461" s="11"/>
      <c r="G2461" s="11"/>
      <c r="H2461" s="11"/>
    </row>
    <row r="2462" spans="6:8" x14ac:dyDescent="0.25">
      <c r="F2462" s="11"/>
      <c r="G2462" s="11"/>
      <c r="H2462" s="11"/>
    </row>
    <row r="2463" spans="6:8" x14ac:dyDescent="0.25">
      <c r="F2463" s="11"/>
      <c r="G2463" s="11"/>
      <c r="H2463" s="11"/>
    </row>
    <row r="2464" spans="6:8" x14ac:dyDescent="0.25">
      <c r="F2464" s="11"/>
      <c r="G2464" s="11"/>
      <c r="H2464" s="11"/>
    </row>
    <row r="2465" spans="6:8" x14ac:dyDescent="0.25">
      <c r="F2465" s="11"/>
      <c r="G2465" s="11"/>
      <c r="H2465" s="11"/>
    </row>
    <row r="2466" spans="6:8" x14ac:dyDescent="0.25">
      <c r="F2466" s="11"/>
      <c r="G2466" s="11"/>
      <c r="H2466" s="11"/>
    </row>
    <row r="2467" spans="6:8" x14ac:dyDescent="0.25">
      <c r="F2467" s="11"/>
      <c r="G2467" s="11"/>
      <c r="H2467" s="11"/>
    </row>
    <row r="2468" spans="6:8" x14ac:dyDescent="0.25">
      <c r="F2468" s="11"/>
      <c r="G2468" s="11"/>
      <c r="H2468" s="11"/>
    </row>
    <row r="2469" spans="6:8" x14ac:dyDescent="0.25">
      <c r="F2469" s="11"/>
      <c r="G2469" s="11"/>
      <c r="H2469" s="11"/>
    </row>
    <row r="2470" spans="6:8" x14ac:dyDescent="0.25">
      <c r="F2470" s="11"/>
      <c r="G2470" s="11"/>
      <c r="H2470" s="11"/>
    </row>
    <row r="2471" spans="6:8" x14ac:dyDescent="0.25">
      <c r="F2471" s="11"/>
      <c r="G2471" s="11"/>
      <c r="H2471" s="11"/>
    </row>
    <row r="2472" spans="6:8" x14ac:dyDescent="0.25">
      <c r="F2472" s="11"/>
      <c r="G2472" s="11"/>
      <c r="H2472" s="11"/>
    </row>
    <row r="2473" spans="6:8" x14ac:dyDescent="0.25">
      <c r="F2473" s="11"/>
      <c r="G2473" s="11"/>
      <c r="H2473" s="11"/>
    </row>
    <row r="2474" spans="6:8" x14ac:dyDescent="0.25">
      <c r="F2474" s="11"/>
      <c r="G2474" s="11"/>
      <c r="H2474" s="11"/>
    </row>
    <row r="2475" spans="6:8" x14ac:dyDescent="0.25">
      <c r="F2475" s="11"/>
      <c r="G2475" s="11"/>
      <c r="H2475" s="11"/>
    </row>
    <row r="2476" spans="6:8" x14ac:dyDescent="0.25">
      <c r="F2476" s="11"/>
      <c r="G2476" s="11"/>
      <c r="H2476" s="11"/>
    </row>
    <row r="2477" spans="6:8" x14ac:dyDescent="0.25">
      <c r="F2477" s="11"/>
      <c r="G2477" s="11"/>
      <c r="H2477" s="11"/>
    </row>
    <row r="2478" spans="6:8" x14ac:dyDescent="0.25">
      <c r="F2478" s="11"/>
      <c r="G2478" s="11"/>
      <c r="H2478" s="11"/>
    </row>
    <row r="2479" spans="6:8" x14ac:dyDescent="0.25">
      <c r="F2479" s="11"/>
      <c r="G2479" s="11"/>
      <c r="H2479" s="11"/>
    </row>
    <row r="2480" spans="6:8" x14ac:dyDescent="0.25">
      <c r="F2480" s="11"/>
      <c r="G2480" s="11"/>
      <c r="H2480" s="11"/>
    </row>
    <row r="2481" spans="6:8" x14ac:dyDescent="0.25">
      <c r="F2481" s="11"/>
      <c r="G2481" s="11"/>
      <c r="H2481" s="11"/>
    </row>
    <row r="2482" spans="6:8" x14ac:dyDescent="0.25">
      <c r="F2482" s="11"/>
      <c r="G2482" s="11"/>
      <c r="H2482" s="11"/>
    </row>
    <row r="2483" spans="6:8" x14ac:dyDescent="0.25">
      <c r="F2483" s="11"/>
      <c r="G2483" s="11"/>
      <c r="H2483" s="11"/>
    </row>
    <row r="2484" spans="6:8" x14ac:dyDescent="0.25">
      <c r="F2484" s="11"/>
      <c r="G2484" s="11"/>
      <c r="H2484" s="11"/>
    </row>
    <row r="2485" spans="6:8" x14ac:dyDescent="0.25">
      <c r="F2485" s="11"/>
      <c r="G2485" s="11"/>
      <c r="H2485" s="11"/>
    </row>
    <row r="2486" spans="6:8" x14ac:dyDescent="0.25">
      <c r="F2486" s="11"/>
      <c r="G2486" s="11"/>
      <c r="H2486" s="11"/>
    </row>
    <row r="2487" spans="6:8" x14ac:dyDescent="0.25">
      <c r="F2487" s="11"/>
      <c r="G2487" s="11"/>
      <c r="H2487" s="11"/>
    </row>
    <row r="2488" spans="6:8" x14ac:dyDescent="0.25">
      <c r="F2488" s="11"/>
      <c r="G2488" s="11"/>
      <c r="H2488" s="11"/>
    </row>
    <row r="2489" spans="6:8" x14ac:dyDescent="0.25">
      <c r="F2489" s="11"/>
      <c r="G2489" s="11"/>
      <c r="H2489" s="11"/>
    </row>
    <row r="2490" spans="6:8" x14ac:dyDescent="0.25">
      <c r="F2490" s="11"/>
      <c r="G2490" s="11"/>
      <c r="H2490" s="11"/>
    </row>
    <row r="2491" spans="6:8" x14ac:dyDescent="0.25">
      <c r="F2491" s="11"/>
      <c r="G2491" s="11"/>
      <c r="H2491" s="11"/>
    </row>
    <row r="2492" spans="6:8" x14ac:dyDescent="0.25">
      <c r="F2492" s="11"/>
      <c r="G2492" s="11"/>
      <c r="H2492" s="11"/>
    </row>
    <row r="2493" spans="6:8" x14ac:dyDescent="0.25">
      <c r="F2493" s="11"/>
      <c r="G2493" s="11"/>
      <c r="H2493" s="11"/>
    </row>
    <row r="2494" spans="6:8" x14ac:dyDescent="0.25">
      <c r="F2494" s="11"/>
      <c r="G2494" s="11"/>
      <c r="H2494" s="11"/>
    </row>
    <row r="2495" spans="6:8" x14ac:dyDescent="0.25">
      <c r="F2495" s="11"/>
      <c r="G2495" s="11"/>
      <c r="H2495" s="11"/>
    </row>
    <row r="2496" spans="6:8" x14ac:dyDescent="0.25">
      <c r="F2496" s="11"/>
      <c r="G2496" s="11"/>
      <c r="H2496" s="11"/>
    </row>
    <row r="2497" spans="6:8" x14ac:dyDescent="0.25">
      <c r="F2497" s="11"/>
      <c r="G2497" s="11"/>
      <c r="H2497" s="11"/>
    </row>
    <row r="2498" spans="6:8" x14ac:dyDescent="0.25">
      <c r="F2498" s="11"/>
      <c r="G2498" s="11"/>
      <c r="H2498" s="11"/>
    </row>
    <row r="2499" spans="6:8" x14ac:dyDescent="0.25">
      <c r="F2499" s="11"/>
      <c r="G2499" s="11"/>
      <c r="H2499" s="11"/>
    </row>
    <row r="2500" spans="6:8" x14ac:dyDescent="0.25">
      <c r="F2500" s="11"/>
      <c r="G2500" s="11"/>
      <c r="H2500" s="11"/>
    </row>
    <row r="2501" spans="6:8" x14ac:dyDescent="0.25">
      <c r="F2501" s="11"/>
      <c r="G2501" s="11"/>
      <c r="H2501" s="11"/>
    </row>
    <row r="2502" spans="6:8" x14ac:dyDescent="0.25">
      <c r="F2502" s="11"/>
      <c r="G2502" s="11"/>
      <c r="H2502" s="11"/>
    </row>
    <row r="2503" spans="6:8" x14ac:dyDescent="0.25">
      <c r="F2503" s="11"/>
      <c r="G2503" s="11"/>
      <c r="H2503" s="11"/>
    </row>
    <row r="2504" spans="6:8" x14ac:dyDescent="0.25">
      <c r="F2504" s="11"/>
      <c r="G2504" s="11"/>
      <c r="H2504" s="11"/>
    </row>
    <row r="2505" spans="6:8" x14ac:dyDescent="0.25">
      <c r="F2505" s="11"/>
      <c r="G2505" s="11"/>
      <c r="H2505" s="11"/>
    </row>
    <row r="2506" spans="6:8" x14ac:dyDescent="0.25">
      <c r="F2506" s="11"/>
      <c r="G2506" s="11"/>
      <c r="H2506" s="11"/>
    </row>
    <row r="2507" spans="6:8" x14ac:dyDescent="0.25">
      <c r="F2507" s="11"/>
      <c r="G2507" s="11"/>
      <c r="H2507" s="11"/>
    </row>
    <row r="2508" spans="6:8" x14ac:dyDescent="0.25">
      <c r="F2508" s="11"/>
      <c r="G2508" s="11"/>
      <c r="H2508" s="11"/>
    </row>
    <row r="2509" spans="6:8" x14ac:dyDescent="0.25">
      <c r="F2509" s="11"/>
      <c r="G2509" s="11"/>
      <c r="H2509" s="11"/>
    </row>
    <row r="2510" spans="6:8" x14ac:dyDescent="0.25">
      <c r="F2510" s="11"/>
      <c r="G2510" s="11"/>
      <c r="H2510" s="11"/>
    </row>
    <row r="2511" spans="6:8" x14ac:dyDescent="0.25">
      <c r="F2511" s="11"/>
      <c r="G2511" s="11"/>
      <c r="H2511" s="11"/>
    </row>
    <row r="2512" spans="6:8" x14ac:dyDescent="0.25">
      <c r="F2512" s="11"/>
      <c r="G2512" s="11"/>
      <c r="H2512" s="11"/>
    </row>
    <row r="2513" spans="6:8" x14ac:dyDescent="0.25">
      <c r="F2513" s="11"/>
      <c r="G2513" s="11"/>
      <c r="H2513" s="11"/>
    </row>
    <row r="2514" spans="6:8" x14ac:dyDescent="0.25">
      <c r="F2514" s="11"/>
      <c r="G2514" s="11"/>
      <c r="H2514" s="11"/>
    </row>
    <row r="2515" spans="6:8" x14ac:dyDescent="0.25">
      <c r="F2515" s="11"/>
      <c r="G2515" s="11"/>
      <c r="H2515" s="11"/>
    </row>
    <row r="2516" spans="6:8" x14ac:dyDescent="0.25">
      <c r="F2516" s="11"/>
      <c r="G2516" s="11"/>
      <c r="H2516" s="11"/>
    </row>
    <row r="2517" spans="6:8" x14ac:dyDescent="0.25">
      <c r="F2517" s="11"/>
      <c r="G2517" s="11"/>
      <c r="H2517" s="11"/>
    </row>
    <row r="2518" spans="6:8" x14ac:dyDescent="0.25">
      <c r="F2518" s="11"/>
      <c r="G2518" s="11"/>
      <c r="H2518" s="11"/>
    </row>
    <row r="2519" spans="6:8" x14ac:dyDescent="0.25">
      <c r="F2519" s="11"/>
      <c r="G2519" s="11"/>
      <c r="H2519" s="11"/>
    </row>
    <row r="2520" spans="6:8" x14ac:dyDescent="0.25">
      <c r="F2520" s="11"/>
      <c r="G2520" s="11"/>
      <c r="H2520" s="11"/>
    </row>
    <row r="2521" spans="6:8" x14ac:dyDescent="0.25">
      <c r="F2521" s="11"/>
      <c r="G2521" s="11"/>
      <c r="H2521" s="11"/>
    </row>
    <row r="2522" spans="6:8" x14ac:dyDescent="0.25">
      <c r="F2522" s="11"/>
      <c r="G2522" s="11"/>
      <c r="H2522" s="11"/>
    </row>
    <row r="2523" spans="6:8" x14ac:dyDescent="0.25">
      <c r="F2523" s="11"/>
      <c r="G2523" s="11"/>
      <c r="H2523" s="11"/>
    </row>
    <row r="2524" spans="6:8" x14ac:dyDescent="0.25">
      <c r="F2524" s="11"/>
      <c r="G2524" s="11"/>
      <c r="H2524" s="11"/>
    </row>
    <row r="2525" spans="6:8" x14ac:dyDescent="0.25">
      <c r="F2525" s="11"/>
      <c r="G2525" s="11"/>
      <c r="H2525" s="11"/>
    </row>
    <row r="2526" spans="6:8" x14ac:dyDescent="0.25">
      <c r="F2526" s="11"/>
      <c r="G2526" s="11"/>
      <c r="H2526" s="11"/>
    </row>
    <row r="2527" spans="6:8" x14ac:dyDescent="0.25">
      <c r="F2527" s="11"/>
      <c r="G2527" s="11"/>
      <c r="H2527" s="11"/>
    </row>
    <row r="2528" spans="6:8" x14ac:dyDescent="0.25">
      <c r="F2528" s="11"/>
      <c r="G2528" s="11"/>
      <c r="H2528" s="11"/>
    </row>
    <row r="2529" spans="6:8" x14ac:dyDescent="0.25">
      <c r="F2529" s="11"/>
      <c r="G2529" s="11"/>
      <c r="H2529" s="11"/>
    </row>
    <row r="2530" spans="6:8" x14ac:dyDescent="0.25">
      <c r="F2530" s="11"/>
      <c r="G2530" s="11"/>
      <c r="H2530" s="11"/>
    </row>
    <row r="2531" spans="6:8" x14ac:dyDescent="0.25">
      <c r="F2531" s="11"/>
      <c r="G2531" s="11"/>
      <c r="H2531" s="11"/>
    </row>
    <row r="2532" spans="6:8" x14ac:dyDescent="0.25">
      <c r="F2532" s="11"/>
      <c r="G2532" s="11"/>
      <c r="H2532" s="11"/>
    </row>
    <row r="2533" spans="6:8" x14ac:dyDescent="0.25">
      <c r="F2533" s="11"/>
      <c r="G2533" s="11"/>
      <c r="H2533" s="11"/>
    </row>
    <row r="2534" spans="6:8" x14ac:dyDescent="0.25">
      <c r="F2534" s="11"/>
      <c r="G2534" s="11"/>
      <c r="H2534" s="11"/>
    </row>
    <row r="2535" spans="6:8" x14ac:dyDescent="0.25">
      <c r="F2535" s="11"/>
      <c r="G2535" s="11"/>
      <c r="H2535" s="11"/>
    </row>
    <row r="2536" spans="6:8" x14ac:dyDescent="0.25">
      <c r="F2536" s="11"/>
      <c r="G2536" s="11"/>
      <c r="H2536" s="11"/>
    </row>
    <row r="2537" spans="6:8" x14ac:dyDescent="0.25">
      <c r="F2537" s="11"/>
      <c r="G2537" s="11"/>
      <c r="H2537" s="11"/>
    </row>
    <row r="2538" spans="6:8" x14ac:dyDescent="0.25">
      <c r="F2538" s="11"/>
      <c r="G2538" s="11"/>
      <c r="H2538" s="11"/>
    </row>
    <row r="2539" spans="6:8" x14ac:dyDescent="0.25">
      <c r="F2539" s="11"/>
      <c r="G2539" s="11"/>
      <c r="H2539" s="11"/>
    </row>
    <row r="2540" spans="6:8" x14ac:dyDescent="0.25">
      <c r="F2540" s="11"/>
      <c r="G2540" s="11"/>
      <c r="H2540" s="11"/>
    </row>
    <row r="2541" spans="6:8" x14ac:dyDescent="0.25">
      <c r="F2541" s="11"/>
      <c r="G2541" s="11"/>
      <c r="H2541" s="11"/>
    </row>
    <row r="2542" spans="6:8" x14ac:dyDescent="0.25">
      <c r="F2542" s="11"/>
      <c r="G2542" s="11"/>
      <c r="H2542" s="11"/>
    </row>
    <row r="2543" spans="6:8" x14ac:dyDescent="0.25">
      <c r="F2543" s="11"/>
      <c r="G2543" s="11"/>
      <c r="H2543" s="11"/>
    </row>
    <row r="2544" spans="6:8" x14ac:dyDescent="0.25">
      <c r="F2544" s="11"/>
      <c r="G2544" s="11"/>
      <c r="H2544" s="11"/>
    </row>
    <row r="2545" spans="6:8" x14ac:dyDescent="0.25">
      <c r="F2545" s="11"/>
      <c r="G2545" s="11"/>
      <c r="H2545" s="11"/>
    </row>
    <row r="2546" spans="6:8" x14ac:dyDescent="0.25">
      <c r="F2546" s="11"/>
      <c r="G2546" s="11"/>
      <c r="H2546" s="11"/>
    </row>
    <row r="2547" spans="6:8" x14ac:dyDescent="0.25">
      <c r="F2547" s="11"/>
      <c r="G2547" s="11"/>
      <c r="H2547" s="11"/>
    </row>
    <row r="2548" spans="6:8" x14ac:dyDescent="0.25">
      <c r="F2548" s="11"/>
      <c r="G2548" s="11"/>
      <c r="H2548" s="11"/>
    </row>
    <row r="2549" spans="6:8" x14ac:dyDescent="0.25">
      <c r="F2549" s="11"/>
      <c r="G2549" s="11"/>
      <c r="H2549" s="11"/>
    </row>
    <row r="2550" spans="6:8" x14ac:dyDescent="0.25">
      <c r="F2550" s="11"/>
      <c r="G2550" s="11"/>
      <c r="H2550" s="11"/>
    </row>
    <row r="2551" spans="6:8" x14ac:dyDescent="0.25">
      <c r="F2551" s="11"/>
      <c r="G2551" s="11"/>
      <c r="H2551" s="11"/>
    </row>
    <row r="2552" spans="6:8" x14ac:dyDescent="0.25">
      <c r="F2552" s="11"/>
      <c r="G2552" s="11"/>
      <c r="H2552" s="11"/>
    </row>
    <row r="2553" spans="6:8" x14ac:dyDescent="0.25">
      <c r="F2553" s="11"/>
      <c r="G2553" s="11"/>
      <c r="H2553" s="11"/>
    </row>
    <row r="2554" spans="6:8" x14ac:dyDescent="0.25">
      <c r="F2554" s="11"/>
      <c r="G2554" s="11"/>
      <c r="H2554" s="11"/>
    </row>
    <row r="2555" spans="6:8" x14ac:dyDescent="0.25">
      <c r="F2555" s="11"/>
      <c r="G2555" s="11"/>
      <c r="H2555" s="11"/>
    </row>
    <row r="2556" spans="6:8" x14ac:dyDescent="0.25">
      <c r="F2556" s="11"/>
      <c r="G2556" s="11"/>
      <c r="H2556" s="11"/>
    </row>
    <row r="2557" spans="6:8" x14ac:dyDescent="0.25">
      <c r="F2557" s="11"/>
      <c r="G2557" s="11"/>
      <c r="H2557" s="11"/>
    </row>
    <row r="2558" spans="6:8" x14ac:dyDescent="0.25">
      <c r="F2558" s="11"/>
      <c r="G2558" s="11"/>
      <c r="H2558" s="11"/>
    </row>
    <row r="2559" spans="6:8" x14ac:dyDescent="0.25">
      <c r="F2559" s="11"/>
      <c r="G2559" s="11"/>
      <c r="H2559" s="11"/>
    </row>
    <row r="2560" spans="6:8" x14ac:dyDescent="0.25">
      <c r="F2560" s="11"/>
      <c r="G2560" s="11"/>
      <c r="H2560" s="11"/>
    </row>
    <row r="2561" spans="6:8" x14ac:dyDescent="0.25">
      <c r="F2561" s="11"/>
      <c r="G2561" s="11"/>
      <c r="H2561" s="11"/>
    </row>
    <row r="2562" spans="6:8" x14ac:dyDescent="0.25">
      <c r="F2562" s="11"/>
      <c r="G2562" s="11"/>
      <c r="H2562" s="11"/>
    </row>
    <row r="2563" spans="6:8" x14ac:dyDescent="0.25">
      <c r="F2563" s="11"/>
      <c r="G2563" s="11"/>
      <c r="H2563" s="11"/>
    </row>
    <row r="2564" spans="6:8" x14ac:dyDescent="0.25">
      <c r="F2564" s="11"/>
      <c r="G2564" s="11"/>
      <c r="H2564" s="11"/>
    </row>
    <row r="2565" spans="6:8" x14ac:dyDescent="0.25">
      <c r="F2565" s="11"/>
      <c r="G2565" s="11"/>
      <c r="H2565" s="11"/>
    </row>
    <row r="2566" spans="6:8" x14ac:dyDescent="0.25">
      <c r="F2566" s="11"/>
      <c r="G2566" s="11"/>
      <c r="H2566" s="11"/>
    </row>
    <row r="2567" spans="6:8" x14ac:dyDescent="0.25">
      <c r="F2567" s="11"/>
      <c r="G2567" s="11"/>
      <c r="H2567" s="11"/>
    </row>
    <row r="2568" spans="6:8" x14ac:dyDescent="0.25">
      <c r="F2568" s="11"/>
      <c r="G2568" s="11"/>
      <c r="H2568" s="11"/>
    </row>
    <row r="2569" spans="6:8" x14ac:dyDescent="0.25">
      <c r="F2569" s="11"/>
      <c r="G2569" s="11"/>
      <c r="H2569" s="11"/>
    </row>
    <row r="2570" spans="6:8" x14ac:dyDescent="0.25">
      <c r="F2570" s="11"/>
      <c r="G2570" s="11"/>
      <c r="H2570" s="11"/>
    </row>
    <row r="2571" spans="6:8" x14ac:dyDescent="0.25">
      <c r="F2571" s="11"/>
      <c r="G2571" s="11"/>
      <c r="H2571" s="11"/>
    </row>
    <row r="2572" spans="6:8" x14ac:dyDescent="0.25">
      <c r="F2572" s="11"/>
      <c r="G2572" s="11"/>
      <c r="H2572" s="11"/>
    </row>
    <row r="2573" spans="6:8" x14ac:dyDescent="0.25">
      <c r="F2573" s="11"/>
      <c r="G2573" s="11"/>
      <c r="H2573" s="11"/>
    </row>
    <row r="2574" spans="6:8" x14ac:dyDescent="0.25">
      <c r="F2574" s="11"/>
      <c r="G2574" s="11"/>
      <c r="H2574" s="11"/>
    </row>
    <row r="2575" spans="6:8" x14ac:dyDescent="0.25">
      <c r="F2575" s="11"/>
      <c r="G2575" s="11"/>
      <c r="H2575" s="11"/>
    </row>
    <row r="2576" spans="6:8" x14ac:dyDescent="0.25">
      <c r="F2576" s="11"/>
      <c r="G2576" s="11"/>
      <c r="H2576" s="11"/>
    </row>
    <row r="2577" spans="6:8" x14ac:dyDescent="0.25">
      <c r="F2577" s="11"/>
      <c r="G2577" s="11"/>
      <c r="H2577" s="11"/>
    </row>
    <row r="2578" spans="6:8" x14ac:dyDescent="0.25">
      <c r="F2578" s="11"/>
      <c r="G2578" s="11"/>
      <c r="H2578" s="11"/>
    </row>
    <row r="2579" spans="6:8" x14ac:dyDescent="0.25">
      <c r="F2579" s="11"/>
      <c r="G2579" s="11"/>
      <c r="H2579" s="11"/>
    </row>
    <row r="2580" spans="6:8" x14ac:dyDescent="0.25">
      <c r="F2580" s="11"/>
      <c r="G2580" s="11"/>
      <c r="H2580" s="11"/>
    </row>
    <row r="2581" spans="6:8" x14ac:dyDescent="0.25">
      <c r="F2581" s="11"/>
      <c r="G2581" s="11"/>
      <c r="H2581" s="11"/>
    </row>
    <row r="2582" spans="6:8" x14ac:dyDescent="0.25">
      <c r="F2582" s="11"/>
      <c r="G2582" s="11"/>
      <c r="H2582" s="11"/>
    </row>
    <row r="2583" spans="6:8" x14ac:dyDescent="0.25">
      <c r="F2583" s="11"/>
      <c r="G2583" s="11"/>
      <c r="H2583" s="11"/>
    </row>
    <row r="2584" spans="6:8" x14ac:dyDescent="0.25">
      <c r="F2584" s="11"/>
      <c r="G2584" s="11"/>
      <c r="H2584" s="11"/>
    </row>
    <row r="2585" spans="6:8" x14ac:dyDescent="0.25">
      <c r="F2585" s="11"/>
      <c r="G2585" s="11"/>
      <c r="H2585" s="11"/>
    </row>
    <row r="2586" spans="6:8" x14ac:dyDescent="0.25">
      <c r="F2586" s="11"/>
      <c r="G2586" s="11"/>
      <c r="H2586" s="11"/>
    </row>
    <row r="2587" spans="6:8" x14ac:dyDescent="0.25">
      <c r="F2587" s="11"/>
      <c r="G2587" s="11"/>
      <c r="H2587" s="11"/>
    </row>
    <row r="2588" spans="6:8" x14ac:dyDescent="0.25">
      <c r="F2588" s="11"/>
      <c r="G2588" s="11"/>
      <c r="H2588" s="11"/>
    </row>
    <row r="2589" spans="6:8" x14ac:dyDescent="0.25">
      <c r="F2589" s="11"/>
      <c r="G2589" s="11"/>
      <c r="H2589" s="11"/>
    </row>
    <row r="2590" spans="6:8" x14ac:dyDescent="0.25">
      <c r="F2590" s="11"/>
      <c r="G2590" s="11"/>
      <c r="H2590" s="11"/>
    </row>
    <row r="2591" spans="6:8" x14ac:dyDescent="0.25">
      <c r="F2591" s="11"/>
      <c r="G2591" s="11"/>
      <c r="H2591" s="11"/>
    </row>
    <row r="2592" spans="6:8" x14ac:dyDescent="0.25">
      <c r="F2592" s="11"/>
      <c r="G2592" s="11"/>
      <c r="H2592" s="11"/>
    </row>
    <row r="2593" spans="6:8" x14ac:dyDescent="0.25">
      <c r="F2593" s="11"/>
      <c r="G2593" s="11"/>
      <c r="H2593" s="11"/>
    </row>
    <row r="2594" spans="6:8" x14ac:dyDescent="0.25">
      <c r="F2594" s="11"/>
      <c r="G2594" s="11"/>
      <c r="H2594" s="11"/>
    </row>
    <row r="2595" spans="6:8" x14ac:dyDescent="0.25">
      <c r="F2595" s="11"/>
      <c r="G2595" s="11"/>
      <c r="H2595" s="11"/>
    </row>
    <row r="2596" spans="6:8" x14ac:dyDescent="0.25">
      <c r="F2596" s="11"/>
      <c r="G2596" s="11"/>
      <c r="H2596" s="11"/>
    </row>
    <row r="2597" spans="6:8" x14ac:dyDescent="0.25">
      <c r="F2597" s="11"/>
      <c r="G2597" s="11"/>
      <c r="H2597" s="11"/>
    </row>
    <row r="2598" spans="6:8" x14ac:dyDescent="0.25">
      <c r="F2598" s="11"/>
      <c r="G2598" s="11"/>
      <c r="H2598" s="11"/>
    </row>
    <row r="2599" spans="6:8" x14ac:dyDescent="0.25">
      <c r="F2599" s="11"/>
      <c r="G2599" s="11"/>
      <c r="H2599" s="11"/>
    </row>
    <row r="2600" spans="6:8" x14ac:dyDescent="0.25">
      <c r="F2600" s="11"/>
      <c r="G2600" s="11"/>
      <c r="H2600" s="11"/>
    </row>
    <row r="2601" spans="6:8" x14ac:dyDescent="0.25">
      <c r="F2601" s="11"/>
      <c r="G2601" s="11"/>
      <c r="H2601" s="11"/>
    </row>
    <row r="2602" spans="6:8" x14ac:dyDescent="0.25">
      <c r="F2602" s="11"/>
      <c r="G2602" s="11"/>
      <c r="H2602" s="11"/>
    </row>
    <row r="2603" spans="6:8" x14ac:dyDescent="0.25">
      <c r="F2603" s="11"/>
      <c r="G2603" s="11"/>
      <c r="H2603" s="11"/>
    </row>
    <row r="2604" spans="6:8" x14ac:dyDescent="0.25">
      <c r="F2604" s="11"/>
      <c r="G2604" s="11"/>
      <c r="H2604" s="11"/>
    </row>
    <row r="2605" spans="6:8" x14ac:dyDescent="0.25">
      <c r="F2605" s="11"/>
      <c r="G2605" s="11"/>
      <c r="H2605" s="11"/>
    </row>
    <row r="2606" spans="6:8" x14ac:dyDescent="0.25">
      <c r="F2606" s="11"/>
      <c r="G2606" s="11"/>
      <c r="H2606" s="11"/>
    </row>
    <row r="2607" spans="6:8" x14ac:dyDescent="0.25">
      <c r="F2607" s="11"/>
      <c r="G2607" s="11"/>
      <c r="H2607" s="11"/>
    </row>
    <row r="2608" spans="6:8" x14ac:dyDescent="0.25">
      <c r="F2608" s="11"/>
      <c r="G2608" s="11"/>
      <c r="H2608" s="11"/>
    </row>
    <row r="2609" spans="6:8" x14ac:dyDescent="0.25">
      <c r="F2609" s="11"/>
      <c r="G2609" s="11"/>
      <c r="H2609" s="11"/>
    </row>
    <row r="2610" spans="6:8" x14ac:dyDescent="0.25">
      <c r="F2610" s="11"/>
      <c r="G2610" s="11"/>
      <c r="H2610" s="11"/>
    </row>
    <row r="2611" spans="6:8" x14ac:dyDescent="0.25">
      <c r="F2611" s="11"/>
      <c r="G2611" s="11"/>
      <c r="H2611" s="11"/>
    </row>
    <row r="2612" spans="6:8" x14ac:dyDescent="0.25">
      <c r="F2612" s="11"/>
      <c r="G2612" s="11"/>
      <c r="H2612" s="11"/>
    </row>
    <row r="2613" spans="6:8" x14ac:dyDescent="0.25">
      <c r="F2613" s="11"/>
      <c r="G2613" s="11"/>
      <c r="H2613" s="11"/>
    </row>
    <row r="2614" spans="6:8" x14ac:dyDescent="0.25">
      <c r="F2614" s="11"/>
      <c r="G2614" s="11"/>
      <c r="H2614" s="11"/>
    </row>
    <row r="2615" spans="6:8" x14ac:dyDescent="0.25">
      <c r="F2615" s="11"/>
      <c r="G2615" s="11"/>
      <c r="H2615" s="11"/>
    </row>
    <row r="2616" spans="6:8" x14ac:dyDescent="0.25">
      <c r="F2616" s="11"/>
      <c r="G2616" s="11"/>
      <c r="H2616" s="11"/>
    </row>
    <row r="2617" spans="6:8" x14ac:dyDescent="0.25">
      <c r="F2617" s="11"/>
      <c r="G2617" s="11"/>
      <c r="H2617" s="11"/>
    </row>
    <row r="2618" spans="6:8" x14ac:dyDescent="0.25">
      <c r="F2618" s="11"/>
      <c r="G2618" s="11"/>
      <c r="H2618" s="11"/>
    </row>
    <row r="2619" spans="6:8" x14ac:dyDescent="0.25">
      <c r="F2619" s="11"/>
      <c r="G2619" s="11"/>
      <c r="H2619" s="11"/>
    </row>
    <row r="2620" spans="6:8" x14ac:dyDescent="0.25">
      <c r="F2620" s="11"/>
      <c r="G2620" s="11"/>
      <c r="H2620" s="11"/>
    </row>
    <row r="2621" spans="6:8" x14ac:dyDescent="0.25">
      <c r="F2621" s="11"/>
      <c r="G2621" s="11"/>
      <c r="H2621" s="11"/>
    </row>
    <row r="2622" spans="6:8" x14ac:dyDescent="0.25">
      <c r="F2622" s="11"/>
      <c r="G2622" s="11"/>
      <c r="H2622" s="11"/>
    </row>
    <row r="2623" spans="6:8" x14ac:dyDescent="0.25">
      <c r="F2623" s="11"/>
      <c r="G2623" s="11"/>
      <c r="H2623" s="11"/>
    </row>
    <row r="2624" spans="6:8" x14ac:dyDescent="0.25">
      <c r="F2624" s="11"/>
      <c r="G2624" s="11"/>
      <c r="H2624" s="11"/>
    </row>
    <row r="2625" spans="6:8" x14ac:dyDescent="0.25">
      <c r="F2625" s="11"/>
      <c r="G2625" s="11"/>
      <c r="H2625" s="11"/>
    </row>
    <row r="2626" spans="6:8" x14ac:dyDescent="0.25">
      <c r="F2626" s="11"/>
      <c r="G2626" s="11"/>
      <c r="H2626" s="11"/>
    </row>
    <row r="2627" spans="6:8" x14ac:dyDescent="0.25">
      <c r="F2627" s="11"/>
      <c r="G2627" s="11"/>
      <c r="H2627" s="11"/>
    </row>
    <row r="2628" spans="6:8" x14ac:dyDescent="0.25">
      <c r="F2628" s="11"/>
      <c r="G2628" s="11"/>
      <c r="H2628" s="11"/>
    </row>
    <row r="2629" spans="6:8" x14ac:dyDescent="0.25">
      <c r="F2629" s="11"/>
      <c r="G2629" s="11"/>
      <c r="H2629" s="11"/>
    </row>
    <row r="2630" spans="6:8" x14ac:dyDescent="0.25">
      <c r="F2630" s="11"/>
      <c r="G2630" s="11"/>
      <c r="H2630" s="11"/>
    </row>
    <row r="2631" spans="6:8" x14ac:dyDescent="0.25">
      <c r="F2631" s="11"/>
      <c r="G2631" s="11"/>
      <c r="H2631" s="11"/>
    </row>
    <row r="2632" spans="6:8" x14ac:dyDescent="0.25">
      <c r="F2632" s="11"/>
      <c r="G2632" s="11"/>
      <c r="H2632" s="11"/>
    </row>
    <row r="2633" spans="6:8" x14ac:dyDescent="0.25">
      <c r="F2633" s="11"/>
      <c r="G2633" s="11"/>
      <c r="H2633" s="11"/>
    </row>
    <row r="2634" spans="6:8" x14ac:dyDescent="0.25">
      <c r="F2634" s="11"/>
      <c r="G2634" s="11"/>
      <c r="H2634" s="11"/>
    </row>
    <row r="2635" spans="6:8" x14ac:dyDescent="0.25">
      <c r="F2635" s="11"/>
      <c r="G2635" s="11"/>
      <c r="H2635" s="11"/>
    </row>
    <row r="2636" spans="6:8" x14ac:dyDescent="0.25">
      <c r="F2636" s="11"/>
      <c r="G2636" s="11"/>
      <c r="H2636" s="11"/>
    </row>
    <row r="2637" spans="6:8" x14ac:dyDescent="0.25">
      <c r="F2637" s="11"/>
      <c r="G2637" s="11"/>
      <c r="H2637" s="11"/>
    </row>
    <row r="2638" spans="6:8" x14ac:dyDescent="0.25">
      <c r="F2638" s="11"/>
      <c r="G2638" s="11"/>
      <c r="H2638" s="11"/>
    </row>
    <row r="2639" spans="6:8" x14ac:dyDescent="0.25">
      <c r="F2639" s="11"/>
      <c r="G2639" s="11"/>
      <c r="H2639" s="11"/>
    </row>
    <row r="2640" spans="6:8" x14ac:dyDescent="0.25">
      <c r="F2640" s="11"/>
      <c r="G2640" s="11"/>
      <c r="H2640" s="11"/>
    </row>
    <row r="2641" spans="6:8" x14ac:dyDescent="0.25">
      <c r="F2641" s="11"/>
      <c r="G2641" s="11"/>
      <c r="H2641" s="11"/>
    </row>
    <row r="2642" spans="6:8" x14ac:dyDescent="0.25">
      <c r="F2642" s="11"/>
      <c r="G2642" s="11"/>
      <c r="H2642" s="11"/>
    </row>
    <row r="2643" spans="6:8" x14ac:dyDescent="0.25">
      <c r="F2643" s="11"/>
      <c r="G2643" s="11"/>
      <c r="H2643" s="11"/>
    </row>
    <row r="2644" spans="6:8" x14ac:dyDescent="0.25">
      <c r="F2644" s="11"/>
      <c r="G2644" s="11"/>
      <c r="H2644" s="11"/>
    </row>
    <row r="2645" spans="6:8" x14ac:dyDescent="0.25">
      <c r="F2645" s="11"/>
      <c r="G2645" s="11"/>
      <c r="H2645" s="11"/>
    </row>
    <row r="2646" spans="6:8" x14ac:dyDescent="0.25">
      <c r="F2646" s="11"/>
      <c r="G2646" s="11"/>
      <c r="H2646" s="11"/>
    </row>
    <row r="2647" spans="6:8" x14ac:dyDescent="0.25">
      <c r="F2647" s="11"/>
      <c r="G2647" s="11"/>
      <c r="H2647" s="11"/>
    </row>
    <row r="2648" spans="6:8" x14ac:dyDescent="0.25">
      <c r="F2648" s="11"/>
      <c r="G2648" s="11"/>
      <c r="H2648" s="11"/>
    </row>
    <row r="2649" spans="6:8" x14ac:dyDescent="0.25">
      <c r="F2649" s="11"/>
      <c r="G2649" s="11"/>
      <c r="H2649" s="11"/>
    </row>
    <row r="2650" spans="6:8" x14ac:dyDescent="0.25">
      <c r="F2650" s="11"/>
      <c r="G2650" s="11"/>
      <c r="H2650" s="11"/>
    </row>
    <row r="2651" spans="6:8" x14ac:dyDescent="0.25">
      <c r="F2651" s="11"/>
      <c r="G2651" s="11"/>
      <c r="H2651" s="11"/>
    </row>
    <row r="2652" spans="6:8" x14ac:dyDescent="0.25">
      <c r="F2652" s="11"/>
      <c r="G2652" s="11"/>
      <c r="H2652" s="11"/>
    </row>
    <row r="2653" spans="6:8" x14ac:dyDescent="0.25">
      <c r="F2653" s="11"/>
      <c r="G2653" s="11"/>
      <c r="H2653" s="11"/>
    </row>
    <row r="2654" spans="6:8" x14ac:dyDescent="0.25">
      <c r="F2654" s="11"/>
      <c r="G2654" s="11"/>
      <c r="H2654" s="11"/>
    </row>
    <row r="2655" spans="6:8" x14ac:dyDescent="0.25">
      <c r="F2655" s="11"/>
      <c r="G2655" s="11"/>
      <c r="H2655" s="11"/>
    </row>
    <row r="2656" spans="6:8" x14ac:dyDescent="0.25">
      <c r="F2656" s="11"/>
      <c r="G2656" s="11"/>
      <c r="H2656" s="11"/>
    </row>
    <row r="2657" spans="6:8" x14ac:dyDescent="0.25">
      <c r="F2657" s="11"/>
      <c r="G2657" s="11"/>
      <c r="H2657" s="11"/>
    </row>
    <row r="2658" spans="6:8" x14ac:dyDescent="0.25">
      <c r="F2658" s="11"/>
      <c r="G2658" s="11"/>
      <c r="H2658" s="11"/>
    </row>
    <row r="2659" spans="6:8" x14ac:dyDescent="0.25">
      <c r="F2659" s="11"/>
      <c r="G2659" s="11"/>
      <c r="H2659" s="11"/>
    </row>
    <row r="2660" spans="6:8" x14ac:dyDescent="0.25">
      <c r="F2660" s="11"/>
      <c r="G2660" s="11"/>
      <c r="H2660" s="11"/>
    </row>
    <row r="2661" spans="6:8" x14ac:dyDescent="0.25">
      <c r="F2661" s="11"/>
      <c r="G2661" s="11"/>
      <c r="H2661" s="11"/>
    </row>
    <row r="2662" spans="6:8" x14ac:dyDescent="0.25">
      <c r="F2662" s="11"/>
      <c r="G2662" s="11"/>
      <c r="H2662" s="11"/>
    </row>
    <row r="2663" spans="6:8" x14ac:dyDescent="0.25">
      <c r="F2663" s="11"/>
      <c r="G2663" s="11"/>
      <c r="H2663" s="11"/>
    </row>
    <row r="2664" spans="6:8" x14ac:dyDescent="0.25">
      <c r="F2664" s="11"/>
      <c r="G2664" s="11"/>
      <c r="H2664" s="11"/>
    </row>
    <row r="2665" spans="6:8" x14ac:dyDescent="0.25">
      <c r="F2665" s="11"/>
      <c r="G2665" s="11"/>
      <c r="H2665" s="11"/>
    </row>
    <row r="2666" spans="6:8" x14ac:dyDescent="0.25">
      <c r="F2666" s="11"/>
      <c r="G2666" s="11"/>
      <c r="H2666" s="11"/>
    </row>
    <row r="2667" spans="6:8" x14ac:dyDescent="0.25">
      <c r="F2667" s="11"/>
      <c r="G2667" s="11"/>
      <c r="H2667" s="11"/>
    </row>
    <row r="2668" spans="6:8" x14ac:dyDescent="0.25">
      <c r="F2668" s="11"/>
      <c r="G2668" s="11"/>
      <c r="H2668" s="11"/>
    </row>
    <row r="2669" spans="6:8" x14ac:dyDescent="0.25">
      <c r="F2669" s="11"/>
      <c r="G2669" s="11"/>
      <c r="H2669" s="11"/>
    </row>
    <row r="2670" spans="6:8" x14ac:dyDescent="0.25">
      <c r="F2670" s="11"/>
      <c r="G2670" s="11"/>
      <c r="H2670" s="11"/>
    </row>
    <row r="2671" spans="6:8" x14ac:dyDescent="0.25">
      <c r="F2671" s="11"/>
      <c r="G2671" s="11"/>
      <c r="H2671" s="11"/>
    </row>
    <row r="2672" spans="6:8" x14ac:dyDescent="0.25">
      <c r="F2672" s="11"/>
      <c r="G2672" s="11"/>
      <c r="H2672" s="11"/>
    </row>
    <row r="2673" spans="6:8" x14ac:dyDescent="0.25">
      <c r="F2673" s="11"/>
      <c r="G2673" s="11"/>
      <c r="H2673" s="11"/>
    </row>
    <row r="2674" spans="6:8" x14ac:dyDescent="0.25">
      <c r="F2674" s="11"/>
      <c r="G2674" s="11"/>
      <c r="H2674" s="11"/>
    </row>
    <row r="2675" spans="6:8" x14ac:dyDescent="0.25">
      <c r="F2675" s="11"/>
      <c r="G2675" s="11"/>
      <c r="H2675" s="11"/>
    </row>
    <row r="2676" spans="6:8" x14ac:dyDescent="0.25">
      <c r="F2676" s="11"/>
      <c r="G2676" s="11"/>
      <c r="H2676" s="11"/>
    </row>
    <row r="2677" spans="6:8" x14ac:dyDescent="0.25">
      <c r="F2677" s="11"/>
      <c r="G2677" s="11"/>
      <c r="H2677" s="11"/>
    </row>
    <row r="2678" spans="6:8" x14ac:dyDescent="0.25">
      <c r="F2678" s="11"/>
      <c r="G2678" s="11"/>
      <c r="H2678" s="11"/>
    </row>
    <row r="2679" spans="6:8" x14ac:dyDescent="0.25">
      <c r="F2679" s="11"/>
      <c r="G2679" s="11"/>
      <c r="H2679" s="11"/>
    </row>
    <row r="2680" spans="6:8" x14ac:dyDescent="0.25">
      <c r="F2680" s="11"/>
      <c r="G2680" s="11"/>
      <c r="H2680" s="11"/>
    </row>
    <row r="2681" spans="6:8" x14ac:dyDescent="0.25">
      <c r="F2681" s="11"/>
      <c r="G2681" s="11"/>
      <c r="H2681" s="11"/>
    </row>
    <row r="2682" spans="6:8" x14ac:dyDescent="0.25">
      <c r="F2682" s="11"/>
      <c r="G2682" s="11"/>
      <c r="H2682" s="11"/>
    </row>
    <row r="2683" spans="6:8" x14ac:dyDescent="0.25">
      <c r="F2683" s="11"/>
      <c r="G2683" s="11"/>
      <c r="H2683" s="11"/>
    </row>
    <row r="2684" spans="6:8" x14ac:dyDescent="0.25">
      <c r="F2684" s="11"/>
      <c r="G2684" s="11"/>
      <c r="H2684" s="11"/>
    </row>
    <row r="2685" spans="6:8" x14ac:dyDescent="0.25">
      <c r="F2685" s="11"/>
      <c r="G2685" s="11"/>
      <c r="H2685" s="11"/>
    </row>
    <row r="2686" spans="6:8" x14ac:dyDescent="0.25">
      <c r="F2686" s="11"/>
      <c r="G2686" s="11"/>
      <c r="H2686" s="11"/>
    </row>
    <row r="2687" spans="6:8" x14ac:dyDescent="0.25">
      <c r="F2687" s="11"/>
      <c r="G2687" s="11"/>
      <c r="H2687" s="11"/>
    </row>
    <row r="2688" spans="6:8" x14ac:dyDescent="0.25">
      <c r="F2688" s="11"/>
      <c r="G2688" s="11"/>
      <c r="H2688" s="11"/>
    </row>
    <row r="2689" spans="6:8" x14ac:dyDescent="0.25">
      <c r="F2689" s="11"/>
      <c r="G2689" s="11"/>
      <c r="H2689" s="11"/>
    </row>
    <row r="2690" spans="6:8" x14ac:dyDescent="0.25">
      <c r="F2690" s="11"/>
      <c r="G2690" s="11"/>
      <c r="H2690" s="11"/>
    </row>
    <row r="2691" spans="6:8" x14ac:dyDescent="0.25">
      <c r="F2691" s="11"/>
      <c r="G2691" s="11"/>
      <c r="H2691" s="11"/>
    </row>
    <row r="2692" spans="6:8" x14ac:dyDescent="0.25">
      <c r="F2692" s="11"/>
      <c r="G2692" s="11"/>
      <c r="H2692" s="11"/>
    </row>
    <row r="2693" spans="6:8" x14ac:dyDescent="0.25">
      <c r="F2693" s="11"/>
      <c r="G2693" s="11"/>
      <c r="H2693" s="11"/>
    </row>
    <row r="2694" spans="6:8" x14ac:dyDescent="0.25">
      <c r="F2694" s="11"/>
      <c r="G2694" s="11"/>
      <c r="H2694" s="11"/>
    </row>
    <row r="2695" spans="6:8" x14ac:dyDescent="0.25">
      <c r="F2695" s="11"/>
      <c r="G2695" s="11"/>
      <c r="H2695" s="11"/>
    </row>
    <row r="2696" spans="6:8" x14ac:dyDescent="0.25">
      <c r="F2696" s="11"/>
      <c r="G2696" s="11"/>
      <c r="H2696" s="11"/>
    </row>
    <row r="2697" spans="6:8" x14ac:dyDescent="0.25">
      <c r="F2697" s="11"/>
      <c r="G2697" s="11"/>
      <c r="H2697" s="11"/>
    </row>
    <row r="2698" spans="6:8" x14ac:dyDescent="0.25">
      <c r="F2698" s="11"/>
      <c r="G2698" s="11"/>
      <c r="H2698" s="11"/>
    </row>
    <row r="2699" spans="6:8" x14ac:dyDescent="0.25">
      <c r="F2699" s="11"/>
      <c r="G2699" s="11"/>
      <c r="H2699" s="11"/>
    </row>
    <row r="2700" spans="6:8" x14ac:dyDescent="0.25">
      <c r="F2700" s="11"/>
      <c r="G2700" s="11"/>
      <c r="H2700" s="11"/>
    </row>
    <row r="2701" spans="6:8" x14ac:dyDescent="0.25">
      <c r="F2701" s="11"/>
      <c r="G2701" s="11"/>
      <c r="H2701" s="11"/>
    </row>
    <row r="2702" spans="6:8" x14ac:dyDescent="0.25">
      <c r="F2702" s="11"/>
      <c r="G2702" s="11"/>
      <c r="H2702" s="11"/>
    </row>
    <row r="2703" spans="6:8" x14ac:dyDescent="0.25">
      <c r="F2703" s="11"/>
      <c r="G2703" s="11"/>
      <c r="H2703" s="11"/>
    </row>
    <row r="2704" spans="6:8" x14ac:dyDescent="0.25">
      <c r="F2704" s="11"/>
      <c r="G2704" s="11"/>
      <c r="H2704" s="11"/>
    </row>
    <row r="2705" spans="6:8" x14ac:dyDescent="0.25">
      <c r="F2705" s="11"/>
      <c r="G2705" s="11"/>
      <c r="H2705" s="11"/>
    </row>
    <row r="2706" spans="6:8" x14ac:dyDescent="0.25">
      <c r="F2706" s="11"/>
      <c r="G2706" s="11"/>
      <c r="H2706" s="11"/>
    </row>
    <row r="2707" spans="6:8" x14ac:dyDescent="0.25">
      <c r="F2707" s="11"/>
      <c r="G2707" s="11"/>
      <c r="H2707" s="11"/>
    </row>
    <row r="2708" spans="6:8" x14ac:dyDescent="0.25">
      <c r="F2708" s="11"/>
      <c r="G2708" s="11"/>
      <c r="H2708" s="11"/>
    </row>
    <row r="2709" spans="6:8" x14ac:dyDescent="0.25">
      <c r="F2709" s="11"/>
      <c r="G2709" s="11"/>
      <c r="H2709" s="11"/>
    </row>
    <row r="2710" spans="6:8" x14ac:dyDescent="0.25">
      <c r="F2710" s="11"/>
      <c r="G2710" s="11"/>
      <c r="H2710" s="11"/>
    </row>
    <row r="2711" spans="6:8" x14ac:dyDescent="0.25">
      <c r="F2711" s="11"/>
      <c r="G2711" s="11"/>
      <c r="H2711" s="11"/>
    </row>
    <row r="2712" spans="6:8" x14ac:dyDescent="0.25">
      <c r="F2712" s="11"/>
      <c r="G2712" s="11"/>
      <c r="H2712" s="11"/>
    </row>
    <row r="2713" spans="6:8" x14ac:dyDescent="0.25">
      <c r="F2713" s="11"/>
      <c r="G2713" s="11"/>
      <c r="H2713" s="11"/>
    </row>
    <row r="2714" spans="6:8" x14ac:dyDescent="0.25">
      <c r="F2714" s="11"/>
      <c r="G2714" s="11"/>
      <c r="H2714" s="11"/>
    </row>
    <row r="2715" spans="6:8" x14ac:dyDescent="0.25">
      <c r="F2715" s="11"/>
      <c r="G2715" s="11"/>
      <c r="H2715" s="11"/>
    </row>
    <row r="2716" spans="6:8" x14ac:dyDescent="0.25">
      <c r="F2716" s="11"/>
      <c r="G2716" s="11"/>
      <c r="H2716" s="11"/>
    </row>
    <row r="2717" spans="6:8" x14ac:dyDescent="0.25">
      <c r="F2717" s="11"/>
      <c r="G2717" s="11"/>
      <c r="H2717" s="11"/>
    </row>
    <row r="2718" spans="6:8" x14ac:dyDescent="0.25">
      <c r="F2718" s="11"/>
      <c r="G2718" s="11"/>
      <c r="H2718" s="11"/>
    </row>
    <row r="2719" spans="6:8" x14ac:dyDescent="0.25">
      <c r="F2719" s="11"/>
      <c r="G2719" s="11"/>
      <c r="H2719" s="11"/>
    </row>
    <row r="2720" spans="6:8" x14ac:dyDescent="0.25">
      <c r="F2720" s="11"/>
      <c r="G2720" s="11"/>
      <c r="H2720" s="11"/>
    </row>
    <row r="2721" spans="6:8" x14ac:dyDescent="0.25">
      <c r="F2721" s="11"/>
      <c r="G2721" s="11"/>
      <c r="H2721" s="11"/>
    </row>
    <row r="2722" spans="6:8" x14ac:dyDescent="0.25">
      <c r="F2722" s="11"/>
      <c r="G2722" s="11"/>
      <c r="H2722" s="11"/>
    </row>
    <row r="2723" spans="6:8" x14ac:dyDescent="0.25">
      <c r="F2723" s="11"/>
      <c r="G2723" s="11"/>
      <c r="H2723" s="11"/>
    </row>
    <row r="2724" spans="6:8" x14ac:dyDescent="0.25">
      <c r="F2724" s="11"/>
      <c r="G2724" s="11"/>
      <c r="H2724" s="11"/>
    </row>
    <row r="2725" spans="6:8" x14ac:dyDescent="0.25">
      <c r="F2725" s="11"/>
      <c r="G2725" s="11"/>
      <c r="H2725" s="11"/>
    </row>
    <row r="2726" spans="6:8" x14ac:dyDescent="0.25">
      <c r="F2726" s="11"/>
      <c r="G2726" s="11"/>
      <c r="H2726" s="11"/>
    </row>
    <row r="2727" spans="6:8" x14ac:dyDescent="0.25">
      <c r="F2727" s="11"/>
      <c r="G2727" s="11"/>
      <c r="H2727" s="11"/>
    </row>
    <row r="2728" spans="6:8" x14ac:dyDescent="0.25">
      <c r="F2728" s="11"/>
      <c r="G2728" s="11"/>
      <c r="H2728" s="11"/>
    </row>
    <row r="2729" spans="6:8" x14ac:dyDescent="0.25">
      <c r="F2729" s="11"/>
      <c r="G2729" s="11"/>
      <c r="H2729" s="11"/>
    </row>
    <row r="2730" spans="6:8" x14ac:dyDescent="0.25">
      <c r="F2730" s="11"/>
      <c r="G2730" s="11"/>
      <c r="H2730" s="11"/>
    </row>
    <row r="2731" spans="6:8" x14ac:dyDescent="0.25">
      <c r="F2731" s="11"/>
      <c r="G2731" s="11"/>
      <c r="H2731" s="11"/>
    </row>
    <row r="2732" spans="6:8" x14ac:dyDescent="0.25">
      <c r="F2732" s="11"/>
      <c r="G2732" s="11"/>
      <c r="H2732" s="11"/>
    </row>
    <row r="2733" spans="6:8" x14ac:dyDescent="0.25">
      <c r="F2733" s="11"/>
      <c r="G2733" s="11"/>
      <c r="H2733" s="11"/>
    </row>
    <row r="2734" spans="6:8" x14ac:dyDescent="0.25">
      <c r="F2734" s="11"/>
      <c r="G2734" s="11"/>
      <c r="H2734" s="11"/>
    </row>
    <row r="2735" spans="6:8" x14ac:dyDescent="0.25">
      <c r="F2735" s="11"/>
      <c r="G2735" s="11"/>
      <c r="H2735" s="11"/>
    </row>
    <row r="2736" spans="6:8" x14ac:dyDescent="0.25">
      <c r="F2736" s="11"/>
      <c r="G2736" s="11"/>
      <c r="H2736" s="11"/>
    </row>
    <row r="2737" spans="6:8" x14ac:dyDescent="0.25">
      <c r="F2737" s="11"/>
      <c r="G2737" s="11"/>
      <c r="H2737" s="11"/>
    </row>
    <row r="2738" spans="6:8" x14ac:dyDescent="0.25">
      <c r="F2738" s="11"/>
      <c r="G2738" s="11"/>
      <c r="H2738" s="11"/>
    </row>
    <row r="2739" spans="6:8" x14ac:dyDescent="0.25">
      <c r="F2739" s="11"/>
      <c r="G2739" s="11"/>
      <c r="H2739" s="11"/>
    </row>
    <row r="2740" spans="6:8" x14ac:dyDescent="0.25">
      <c r="F2740" s="11"/>
      <c r="G2740" s="11"/>
      <c r="H2740" s="11"/>
    </row>
    <row r="2741" spans="6:8" x14ac:dyDescent="0.25">
      <c r="F2741" s="11"/>
      <c r="G2741" s="11"/>
      <c r="H2741" s="11"/>
    </row>
    <row r="2742" spans="6:8" x14ac:dyDescent="0.25">
      <c r="F2742" s="11"/>
      <c r="G2742" s="11"/>
      <c r="H2742" s="11"/>
    </row>
    <row r="2743" spans="6:8" x14ac:dyDescent="0.25">
      <c r="F2743" s="11"/>
      <c r="G2743" s="11"/>
      <c r="H2743" s="11"/>
    </row>
    <row r="2744" spans="6:8" x14ac:dyDescent="0.25">
      <c r="F2744" s="11"/>
      <c r="G2744" s="11"/>
      <c r="H2744" s="11"/>
    </row>
    <row r="2745" spans="6:8" x14ac:dyDescent="0.25">
      <c r="F2745" s="11"/>
      <c r="G2745" s="11"/>
      <c r="H2745" s="11"/>
    </row>
    <row r="2746" spans="6:8" x14ac:dyDescent="0.25">
      <c r="F2746" s="11"/>
      <c r="G2746" s="11"/>
      <c r="H2746" s="11"/>
    </row>
    <row r="2747" spans="6:8" x14ac:dyDescent="0.25">
      <c r="F2747" s="11"/>
      <c r="G2747" s="11"/>
      <c r="H2747" s="11"/>
    </row>
    <row r="2748" spans="6:8" x14ac:dyDescent="0.25">
      <c r="F2748" s="11"/>
      <c r="G2748" s="11"/>
      <c r="H2748" s="11"/>
    </row>
    <row r="2749" spans="6:8" x14ac:dyDescent="0.25">
      <c r="F2749" s="11"/>
      <c r="G2749" s="11"/>
      <c r="H2749" s="11"/>
    </row>
    <row r="2750" spans="6:8" x14ac:dyDescent="0.25">
      <c r="F2750" s="11"/>
      <c r="G2750" s="11"/>
      <c r="H2750" s="11"/>
    </row>
    <row r="2751" spans="6:8" x14ac:dyDescent="0.25">
      <c r="F2751" s="11"/>
      <c r="G2751" s="11"/>
      <c r="H2751" s="11"/>
    </row>
    <row r="2752" spans="6:8" x14ac:dyDescent="0.25">
      <c r="F2752" s="11"/>
      <c r="G2752" s="11"/>
      <c r="H2752" s="11"/>
    </row>
    <row r="2753" spans="6:8" x14ac:dyDescent="0.25">
      <c r="F2753" s="11"/>
      <c r="G2753" s="11"/>
      <c r="H2753" s="11"/>
    </row>
    <row r="2754" spans="6:8" x14ac:dyDescent="0.25">
      <c r="F2754" s="11"/>
      <c r="G2754" s="11"/>
      <c r="H2754" s="11"/>
    </row>
    <row r="2755" spans="6:8" x14ac:dyDescent="0.25">
      <c r="F2755" s="11"/>
      <c r="G2755" s="11"/>
      <c r="H2755" s="11"/>
    </row>
    <row r="2756" spans="6:8" x14ac:dyDescent="0.25">
      <c r="F2756" s="11"/>
      <c r="G2756" s="11"/>
      <c r="H2756" s="11"/>
    </row>
    <row r="2757" spans="6:8" x14ac:dyDescent="0.25">
      <c r="F2757" s="11"/>
      <c r="G2757" s="11"/>
      <c r="H2757" s="11"/>
    </row>
    <row r="2758" spans="6:8" x14ac:dyDescent="0.25">
      <c r="F2758" s="11"/>
      <c r="G2758" s="11"/>
      <c r="H2758" s="11"/>
    </row>
    <row r="2759" spans="6:8" x14ac:dyDescent="0.25">
      <c r="F2759" s="11"/>
      <c r="G2759" s="11"/>
      <c r="H2759" s="11"/>
    </row>
    <row r="2760" spans="6:8" x14ac:dyDescent="0.25">
      <c r="F2760" s="11"/>
      <c r="G2760" s="11"/>
      <c r="H2760" s="11"/>
    </row>
    <row r="2761" spans="6:8" x14ac:dyDescent="0.25">
      <c r="F2761" s="11"/>
      <c r="G2761" s="11"/>
      <c r="H2761" s="11"/>
    </row>
    <row r="2762" spans="6:8" x14ac:dyDescent="0.25">
      <c r="F2762" s="11"/>
      <c r="G2762" s="11"/>
      <c r="H2762" s="11"/>
    </row>
    <row r="2763" spans="6:8" x14ac:dyDescent="0.25">
      <c r="F2763" s="11"/>
      <c r="G2763" s="11"/>
      <c r="H2763" s="11"/>
    </row>
    <row r="2764" spans="6:8" x14ac:dyDescent="0.25">
      <c r="F2764" s="11"/>
      <c r="G2764" s="11"/>
      <c r="H2764" s="11"/>
    </row>
    <row r="2765" spans="6:8" x14ac:dyDescent="0.25">
      <c r="F2765" s="11"/>
      <c r="G2765" s="11"/>
      <c r="H2765" s="11"/>
    </row>
    <row r="2766" spans="6:8" x14ac:dyDescent="0.25">
      <c r="F2766" s="11"/>
      <c r="G2766" s="11"/>
      <c r="H2766" s="11"/>
    </row>
    <row r="2767" spans="6:8" x14ac:dyDescent="0.25">
      <c r="F2767" s="11"/>
      <c r="G2767" s="11"/>
      <c r="H2767" s="11"/>
    </row>
    <row r="2768" spans="6:8" x14ac:dyDescent="0.25">
      <c r="F2768" s="11"/>
      <c r="G2768" s="11"/>
      <c r="H2768" s="11"/>
    </row>
    <row r="2769" spans="6:8" x14ac:dyDescent="0.25">
      <c r="F2769" s="11"/>
      <c r="G2769" s="11"/>
      <c r="H2769" s="11"/>
    </row>
    <row r="2770" spans="6:8" x14ac:dyDescent="0.25">
      <c r="F2770" s="11"/>
      <c r="G2770" s="11"/>
      <c r="H2770" s="11"/>
    </row>
    <row r="2771" spans="6:8" x14ac:dyDescent="0.25">
      <c r="F2771" s="11"/>
      <c r="G2771" s="11"/>
      <c r="H2771" s="11"/>
    </row>
    <row r="2772" spans="6:8" x14ac:dyDescent="0.25">
      <c r="F2772" s="11"/>
      <c r="G2772" s="11"/>
      <c r="H2772" s="11"/>
    </row>
    <row r="2773" spans="6:8" x14ac:dyDescent="0.25">
      <c r="F2773" s="11"/>
      <c r="G2773" s="11"/>
      <c r="H2773" s="11"/>
    </row>
    <row r="2774" spans="6:8" x14ac:dyDescent="0.25">
      <c r="F2774" s="11"/>
      <c r="G2774" s="11"/>
      <c r="H2774" s="11"/>
    </row>
    <row r="2775" spans="6:8" x14ac:dyDescent="0.25">
      <c r="F2775" s="11"/>
      <c r="G2775" s="11"/>
      <c r="H2775" s="11"/>
    </row>
    <row r="2776" spans="6:8" x14ac:dyDescent="0.25">
      <c r="F2776" s="11"/>
      <c r="G2776" s="11"/>
      <c r="H2776" s="11"/>
    </row>
    <row r="2777" spans="6:8" x14ac:dyDescent="0.25">
      <c r="F2777" s="11"/>
      <c r="G2777" s="11"/>
      <c r="H2777" s="11"/>
    </row>
    <row r="2778" spans="6:8" x14ac:dyDescent="0.25">
      <c r="F2778" s="11"/>
      <c r="G2778" s="11"/>
      <c r="H2778" s="11"/>
    </row>
    <row r="2779" spans="6:8" x14ac:dyDescent="0.25">
      <c r="F2779" s="11"/>
      <c r="G2779" s="11"/>
      <c r="H2779" s="11"/>
    </row>
    <row r="2780" spans="6:8" x14ac:dyDescent="0.25">
      <c r="F2780" s="11"/>
      <c r="G2780" s="11"/>
      <c r="H2780" s="11"/>
    </row>
    <row r="2781" spans="6:8" x14ac:dyDescent="0.25">
      <c r="F2781" s="11"/>
      <c r="G2781" s="11"/>
      <c r="H2781" s="11"/>
    </row>
    <row r="2782" spans="6:8" x14ac:dyDescent="0.25">
      <c r="F2782" s="11"/>
      <c r="G2782" s="11"/>
      <c r="H2782" s="11"/>
    </row>
    <row r="2783" spans="6:8" x14ac:dyDescent="0.25">
      <c r="F2783" s="11"/>
      <c r="G2783" s="11"/>
      <c r="H2783" s="11"/>
    </row>
    <row r="2784" spans="6:8" x14ac:dyDescent="0.25">
      <c r="F2784" s="11"/>
      <c r="G2784" s="11"/>
      <c r="H2784" s="11"/>
    </row>
    <row r="2785" spans="6:8" x14ac:dyDescent="0.25">
      <c r="F2785" s="11"/>
      <c r="G2785" s="11"/>
      <c r="H2785" s="11"/>
    </row>
    <row r="2786" spans="6:8" x14ac:dyDescent="0.25">
      <c r="F2786" s="11"/>
      <c r="G2786" s="11"/>
      <c r="H2786" s="11"/>
    </row>
    <row r="2787" spans="6:8" x14ac:dyDescent="0.25">
      <c r="F2787" s="11"/>
      <c r="G2787" s="11"/>
      <c r="H2787" s="11"/>
    </row>
    <row r="2788" spans="6:8" x14ac:dyDescent="0.25">
      <c r="F2788" s="11"/>
      <c r="G2788" s="11"/>
      <c r="H2788" s="11"/>
    </row>
    <row r="2789" spans="6:8" x14ac:dyDescent="0.25">
      <c r="F2789" s="11"/>
      <c r="G2789" s="11"/>
      <c r="H2789" s="11"/>
    </row>
    <row r="2790" spans="6:8" x14ac:dyDescent="0.25">
      <c r="F2790" s="11"/>
      <c r="G2790" s="11"/>
      <c r="H2790" s="11"/>
    </row>
    <row r="2791" spans="6:8" x14ac:dyDescent="0.25">
      <c r="F2791" s="11"/>
      <c r="G2791" s="11"/>
      <c r="H2791" s="11"/>
    </row>
    <row r="2792" spans="6:8" x14ac:dyDescent="0.25">
      <c r="F2792" s="11"/>
      <c r="G2792" s="11"/>
      <c r="H2792" s="11"/>
    </row>
    <row r="2793" spans="6:8" x14ac:dyDescent="0.25">
      <c r="F2793" s="11"/>
      <c r="G2793" s="11"/>
      <c r="H2793" s="11"/>
    </row>
    <row r="2794" spans="6:8" x14ac:dyDescent="0.25">
      <c r="F2794" s="11"/>
      <c r="G2794" s="11"/>
      <c r="H2794" s="11"/>
    </row>
    <row r="2795" spans="6:8" x14ac:dyDescent="0.25">
      <c r="F2795" s="11"/>
      <c r="G2795" s="11"/>
      <c r="H2795" s="11"/>
    </row>
    <row r="2796" spans="6:8" x14ac:dyDescent="0.25">
      <c r="F2796" s="11"/>
      <c r="G2796" s="11"/>
      <c r="H2796" s="11"/>
    </row>
    <row r="2797" spans="6:8" x14ac:dyDescent="0.25">
      <c r="F2797" s="11"/>
      <c r="G2797" s="11"/>
      <c r="H2797" s="11"/>
    </row>
    <row r="2798" spans="6:8" x14ac:dyDescent="0.25">
      <c r="F2798" s="11"/>
      <c r="G2798" s="11"/>
      <c r="H2798" s="11"/>
    </row>
    <row r="2799" spans="6:8" x14ac:dyDescent="0.25">
      <c r="F2799" s="11"/>
      <c r="G2799" s="11"/>
      <c r="H2799" s="11"/>
    </row>
    <row r="2800" spans="6:8" x14ac:dyDescent="0.25">
      <c r="F2800" s="11"/>
      <c r="G2800" s="11"/>
      <c r="H2800" s="11"/>
    </row>
    <row r="2801" spans="6:8" x14ac:dyDescent="0.25">
      <c r="F2801" s="11"/>
      <c r="G2801" s="11"/>
      <c r="H2801" s="11"/>
    </row>
    <row r="2802" spans="6:8" x14ac:dyDescent="0.25">
      <c r="F2802" s="11"/>
      <c r="G2802" s="11"/>
      <c r="H2802" s="11"/>
    </row>
    <row r="2803" spans="6:8" x14ac:dyDescent="0.25">
      <c r="F2803" s="11"/>
      <c r="G2803" s="11"/>
      <c r="H2803" s="11"/>
    </row>
    <row r="2804" spans="6:8" x14ac:dyDescent="0.25">
      <c r="F2804" s="11"/>
      <c r="G2804" s="11"/>
      <c r="H2804" s="11"/>
    </row>
    <row r="2805" spans="6:8" x14ac:dyDescent="0.25">
      <c r="F2805" s="11"/>
      <c r="G2805" s="11"/>
      <c r="H2805" s="11"/>
    </row>
    <row r="2806" spans="6:8" x14ac:dyDescent="0.25">
      <c r="F2806" s="11"/>
      <c r="G2806" s="11"/>
      <c r="H2806" s="11"/>
    </row>
    <row r="2807" spans="6:8" x14ac:dyDescent="0.25">
      <c r="F2807" s="11"/>
      <c r="G2807" s="11"/>
      <c r="H2807" s="11"/>
    </row>
    <row r="2808" spans="6:8" x14ac:dyDescent="0.25">
      <c r="F2808" s="11"/>
      <c r="G2808" s="11"/>
      <c r="H2808" s="11"/>
    </row>
    <row r="2809" spans="6:8" x14ac:dyDescent="0.25">
      <c r="F2809" s="11"/>
      <c r="G2809" s="11"/>
      <c r="H2809" s="11"/>
    </row>
    <row r="2810" spans="6:8" x14ac:dyDescent="0.25">
      <c r="F2810" s="11"/>
      <c r="G2810" s="11"/>
      <c r="H2810" s="11"/>
    </row>
    <row r="2811" spans="6:8" x14ac:dyDescent="0.25">
      <c r="F2811" s="11"/>
      <c r="G2811" s="11"/>
      <c r="H2811" s="11"/>
    </row>
    <row r="2812" spans="6:8" x14ac:dyDescent="0.25">
      <c r="F2812" s="11"/>
      <c r="G2812" s="11"/>
      <c r="H2812" s="11"/>
    </row>
    <row r="2813" spans="6:8" x14ac:dyDescent="0.25">
      <c r="F2813" s="11"/>
      <c r="G2813" s="11"/>
      <c r="H2813" s="11"/>
    </row>
    <row r="2814" spans="6:8" x14ac:dyDescent="0.25">
      <c r="F2814" s="11"/>
      <c r="G2814" s="11"/>
      <c r="H2814" s="11"/>
    </row>
    <row r="2815" spans="6:8" x14ac:dyDescent="0.25">
      <c r="F2815" s="11"/>
      <c r="G2815" s="11"/>
      <c r="H2815" s="11"/>
    </row>
    <row r="2816" spans="6:8" x14ac:dyDescent="0.25">
      <c r="F2816" s="11"/>
      <c r="G2816" s="11"/>
      <c r="H2816" s="11"/>
    </row>
    <row r="2817" spans="6:8" x14ac:dyDescent="0.25">
      <c r="F2817" s="11"/>
      <c r="G2817" s="11"/>
      <c r="H2817" s="11"/>
    </row>
    <row r="2818" spans="6:8" x14ac:dyDescent="0.25">
      <c r="F2818" s="11"/>
      <c r="G2818" s="11"/>
      <c r="H2818" s="11"/>
    </row>
    <row r="2819" spans="6:8" x14ac:dyDescent="0.25">
      <c r="F2819" s="11"/>
      <c r="G2819" s="11"/>
      <c r="H2819" s="11"/>
    </row>
    <row r="2820" spans="6:8" x14ac:dyDescent="0.25">
      <c r="F2820" s="11"/>
      <c r="G2820" s="11"/>
      <c r="H2820" s="11"/>
    </row>
    <row r="2821" spans="6:8" x14ac:dyDescent="0.25">
      <c r="F2821" s="11"/>
      <c r="G2821" s="11"/>
      <c r="H2821" s="11"/>
    </row>
    <row r="2822" spans="6:8" x14ac:dyDescent="0.25">
      <c r="F2822" s="11"/>
      <c r="G2822" s="11"/>
      <c r="H2822" s="11"/>
    </row>
    <row r="2823" spans="6:8" x14ac:dyDescent="0.25">
      <c r="F2823" s="11"/>
      <c r="G2823" s="11"/>
      <c r="H2823" s="11"/>
    </row>
    <row r="2824" spans="6:8" x14ac:dyDescent="0.25">
      <c r="F2824" s="11"/>
      <c r="G2824" s="11"/>
      <c r="H2824" s="11"/>
    </row>
    <row r="2825" spans="6:8" x14ac:dyDescent="0.25">
      <c r="F2825" s="11"/>
      <c r="G2825" s="11"/>
      <c r="H2825" s="11"/>
    </row>
    <row r="2826" spans="6:8" x14ac:dyDescent="0.25">
      <c r="F2826" s="11"/>
      <c r="G2826" s="11"/>
      <c r="H2826" s="11"/>
    </row>
    <row r="2827" spans="6:8" x14ac:dyDescent="0.25">
      <c r="F2827" s="11"/>
      <c r="G2827" s="11"/>
      <c r="H2827" s="11"/>
    </row>
    <row r="2828" spans="6:8" x14ac:dyDescent="0.25">
      <c r="F2828" s="11"/>
      <c r="G2828" s="11"/>
      <c r="H2828" s="11"/>
    </row>
    <row r="2829" spans="6:8" x14ac:dyDescent="0.25">
      <c r="F2829" s="11"/>
      <c r="G2829" s="11"/>
      <c r="H2829" s="11"/>
    </row>
    <row r="2830" spans="6:8" x14ac:dyDescent="0.25">
      <c r="F2830" s="11"/>
      <c r="G2830" s="11"/>
      <c r="H2830" s="11"/>
    </row>
    <row r="2831" spans="6:8" x14ac:dyDescent="0.25">
      <c r="F2831" s="11"/>
      <c r="G2831" s="11"/>
      <c r="H2831" s="11"/>
    </row>
    <row r="2832" spans="6:8" x14ac:dyDescent="0.25">
      <c r="F2832" s="11"/>
      <c r="G2832" s="11"/>
      <c r="H2832" s="11"/>
    </row>
    <row r="2833" spans="6:8" x14ac:dyDescent="0.25">
      <c r="F2833" s="11"/>
      <c r="G2833" s="11"/>
      <c r="H2833" s="11"/>
    </row>
    <row r="2834" spans="6:8" x14ac:dyDescent="0.25">
      <c r="F2834" s="11"/>
      <c r="G2834" s="11"/>
      <c r="H2834" s="11"/>
    </row>
    <row r="2835" spans="6:8" x14ac:dyDescent="0.25">
      <c r="F2835" s="11"/>
      <c r="G2835" s="11"/>
      <c r="H2835" s="11"/>
    </row>
    <row r="2836" spans="6:8" x14ac:dyDescent="0.25">
      <c r="F2836" s="11"/>
      <c r="G2836" s="11"/>
      <c r="H2836" s="11"/>
    </row>
    <row r="2837" spans="6:8" x14ac:dyDescent="0.25">
      <c r="F2837" s="11"/>
      <c r="G2837" s="11"/>
      <c r="H2837" s="11"/>
    </row>
    <row r="2838" spans="6:8" x14ac:dyDescent="0.25">
      <c r="F2838" s="11"/>
      <c r="G2838" s="11"/>
      <c r="H2838" s="11"/>
    </row>
    <row r="2839" spans="6:8" x14ac:dyDescent="0.25">
      <c r="F2839" s="11"/>
      <c r="G2839" s="11"/>
      <c r="H2839" s="11"/>
    </row>
    <row r="2840" spans="6:8" x14ac:dyDescent="0.25">
      <c r="F2840" s="11"/>
      <c r="G2840" s="11"/>
      <c r="H2840" s="11"/>
    </row>
    <row r="2841" spans="6:8" x14ac:dyDescent="0.25">
      <c r="F2841" s="11"/>
      <c r="G2841" s="11"/>
      <c r="H2841" s="11"/>
    </row>
    <row r="2842" spans="6:8" x14ac:dyDescent="0.25">
      <c r="F2842" s="11"/>
      <c r="G2842" s="11"/>
      <c r="H2842" s="11"/>
    </row>
    <row r="2843" spans="6:8" x14ac:dyDescent="0.25">
      <c r="F2843" s="11"/>
      <c r="G2843" s="11"/>
      <c r="H2843" s="11"/>
    </row>
    <row r="2844" spans="6:8" x14ac:dyDescent="0.25">
      <c r="F2844" s="11"/>
      <c r="G2844" s="11"/>
      <c r="H2844" s="11"/>
    </row>
    <row r="2845" spans="6:8" x14ac:dyDescent="0.25">
      <c r="F2845" s="11"/>
      <c r="G2845" s="11"/>
      <c r="H2845" s="11"/>
    </row>
    <row r="2846" spans="6:8" x14ac:dyDescent="0.25">
      <c r="F2846" s="11"/>
      <c r="G2846" s="11"/>
      <c r="H2846" s="11"/>
    </row>
    <row r="2847" spans="6:8" x14ac:dyDescent="0.25">
      <c r="F2847" s="11"/>
      <c r="G2847" s="11"/>
      <c r="H2847" s="11"/>
    </row>
    <row r="2848" spans="6:8" x14ac:dyDescent="0.25">
      <c r="F2848" s="11"/>
      <c r="G2848" s="11"/>
      <c r="H2848" s="11"/>
    </row>
    <row r="2849" spans="6:8" x14ac:dyDescent="0.25">
      <c r="F2849" s="11"/>
      <c r="G2849" s="11"/>
      <c r="H2849" s="11"/>
    </row>
    <row r="2850" spans="6:8" x14ac:dyDescent="0.25">
      <c r="F2850" s="11"/>
      <c r="G2850" s="11"/>
      <c r="H2850" s="11"/>
    </row>
    <row r="2851" spans="6:8" x14ac:dyDescent="0.25">
      <c r="F2851" s="11"/>
      <c r="G2851" s="11"/>
      <c r="H2851" s="11"/>
    </row>
    <row r="2852" spans="6:8" x14ac:dyDescent="0.25">
      <c r="F2852" s="11"/>
      <c r="G2852" s="11"/>
      <c r="H2852" s="11"/>
    </row>
    <row r="2853" spans="6:8" x14ac:dyDescent="0.25">
      <c r="F2853" s="11"/>
      <c r="G2853" s="11"/>
      <c r="H2853" s="11"/>
    </row>
    <row r="2854" spans="6:8" x14ac:dyDescent="0.25">
      <c r="F2854" s="11"/>
      <c r="G2854" s="11"/>
      <c r="H2854" s="11"/>
    </row>
    <row r="2855" spans="6:8" x14ac:dyDescent="0.25">
      <c r="F2855" s="11"/>
      <c r="G2855" s="11"/>
      <c r="H2855" s="11"/>
    </row>
    <row r="2856" spans="6:8" x14ac:dyDescent="0.25">
      <c r="F2856" s="11"/>
      <c r="G2856" s="11"/>
      <c r="H2856" s="11"/>
    </row>
    <row r="2857" spans="6:8" x14ac:dyDescent="0.25">
      <c r="F2857" s="11"/>
      <c r="G2857" s="11"/>
      <c r="H2857" s="11"/>
    </row>
    <row r="2858" spans="6:8" x14ac:dyDescent="0.25">
      <c r="F2858" s="11"/>
      <c r="G2858" s="11"/>
      <c r="H2858" s="11"/>
    </row>
    <row r="2859" spans="6:8" x14ac:dyDescent="0.25">
      <c r="F2859" s="11"/>
      <c r="G2859" s="11"/>
      <c r="H2859" s="11"/>
    </row>
    <row r="2860" spans="6:8" x14ac:dyDescent="0.25">
      <c r="F2860" s="11"/>
      <c r="G2860" s="11"/>
      <c r="H2860" s="11"/>
    </row>
    <row r="2861" spans="6:8" x14ac:dyDescent="0.25">
      <c r="F2861" s="11"/>
      <c r="G2861" s="11"/>
      <c r="H2861" s="11"/>
    </row>
    <row r="2862" spans="6:8" x14ac:dyDescent="0.25">
      <c r="F2862" s="11"/>
      <c r="G2862" s="11"/>
      <c r="H2862" s="11"/>
    </row>
    <row r="2863" spans="6:8" x14ac:dyDescent="0.25">
      <c r="F2863" s="11"/>
      <c r="G2863" s="11"/>
      <c r="H2863" s="11"/>
    </row>
    <row r="2864" spans="6:8" x14ac:dyDescent="0.25">
      <c r="F2864" s="11"/>
      <c r="G2864" s="11"/>
      <c r="H2864" s="11"/>
    </row>
    <row r="2865" spans="6:8" x14ac:dyDescent="0.25">
      <c r="F2865" s="11"/>
      <c r="G2865" s="11"/>
      <c r="H2865" s="11"/>
    </row>
    <row r="2866" spans="6:8" x14ac:dyDescent="0.25">
      <c r="F2866" s="11"/>
      <c r="G2866" s="11"/>
      <c r="H2866" s="11"/>
    </row>
    <row r="2867" spans="6:8" x14ac:dyDescent="0.25">
      <c r="F2867" s="11"/>
      <c r="G2867" s="11"/>
      <c r="H2867" s="11"/>
    </row>
    <row r="2868" spans="6:8" x14ac:dyDescent="0.25">
      <c r="F2868" s="11"/>
      <c r="G2868" s="11"/>
      <c r="H2868" s="11"/>
    </row>
    <row r="2869" spans="6:8" x14ac:dyDescent="0.25">
      <c r="F2869" s="11"/>
      <c r="G2869" s="11"/>
      <c r="H2869" s="11"/>
    </row>
    <row r="2870" spans="6:8" x14ac:dyDescent="0.25">
      <c r="F2870" s="11"/>
      <c r="G2870" s="11"/>
      <c r="H2870" s="11"/>
    </row>
    <row r="2871" spans="6:8" x14ac:dyDescent="0.25">
      <c r="F2871" s="11"/>
      <c r="G2871" s="11"/>
      <c r="H2871" s="11"/>
    </row>
    <row r="2872" spans="6:8" x14ac:dyDescent="0.25">
      <c r="F2872" s="11"/>
      <c r="G2872" s="11"/>
      <c r="H2872" s="11"/>
    </row>
    <row r="2873" spans="6:8" x14ac:dyDescent="0.25">
      <c r="F2873" s="11"/>
      <c r="G2873" s="11"/>
      <c r="H2873" s="11"/>
    </row>
    <row r="2874" spans="6:8" x14ac:dyDescent="0.25">
      <c r="F2874" s="11"/>
      <c r="G2874" s="11"/>
      <c r="H2874" s="11"/>
    </row>
    <row r="2875" spans="6:8" x14ac:dyDescent="0.25">
      <c r="F2875" s="11"/>
      <c r="G2875" s="11"/>
      <c r="H2875" s="11"/>
    </row>
    <row r="2876" spans="6:8" x14ac:dyDescent="0.25">
      <c r="F2876" s="11"/>
      <c r="G2876" s="11"/>
      <c r="H2876" s="11"/>
    </row>
    <row r="2877" spans="6:8" x14ac:dyDescent="0.25">
      <c r="F2877" s="11"/>
      <c r="G2877" s="11"/>
      <c r="H2877" s="11"/>
    </row>
    <row r="2878" spans="6:8" x14ac:dyDescent="0.25">
      <c r="F2878" s="11"/>
      <c r="G2878" s="11"/>
      <c r="H2878" s="11"/>
    </row>
    <row r="2879" spans="6:8" x14ac:dyDescent="0.25">
      <c r="F2879" s="11"/>
      <c r="G2879" s="11"/>
      <c r="H2879" s="11"/>
    </row>
    <row r="2880" spans="6:8" x14ac:dyDescent="0.25">
      <c r="F2880" s="11"/>
      <c r="G2880" s="11"/>
      <c r="H2880" s="11"/>
    </row>
    <row r="2881" spans="6:8" x14ac:dyDescent="0.25">
      <c r="F2881" s="11"/>
      <c r="G2881" s="11"/>
      <c r="H2881" s="11"/>
    </row>
    <row r="2882" spans="6:8" x14ac:dyDescent="0.25">
      <c r="F2882" s="11"/>
      <c r="G2882" s="11"/>
      <c r="H2882" s="11"/>
    </row>
    <row r="2883" spans="6:8" x14ac:dyDescent="0.25">
      <c r="F2883" s="11"/>
      <c r="G2883" s="11"/>
      <c r="H2883" s="11"/>
    </row>
    <row r="2884" spans="6:8" x14ac:dyDescent="0.25">
      <c r="F2884" s="11"/>
      <c r="G2884" s="11"/>
      <c r="H2884" s="11"/>
    </row>
    <row r="2885" spans="6:8" x14ac:dyDescent="0.25">
      <c r="F2885" s="11"/>
      <c r="G2885" s="11"/>
      <c r="H2885" s="11"/>
    </row>
    <row r="2886" spans="6:8" x14ac:dyDescent="0.25">
      <c r="F2886" s="11"/>
      <c r="G2886" s="11"/>
      <c r="H2886" s="11"/>
    </row>
    <row r="2887" spans="6:8" x14ac:dyDescent="0.25">
      <c r="F2887" s="11"/>
      <c r="G2887" s="11"/>
      <c r="H2887" s="11"/>
    </row>
    <row r="2888" spans="6:8" x14ac:dyDescent="0.25">
      <c r="F2888" s="11"/>
      <c r="G2888" s="11"/>
      <c r="H2888" s="11"/>
    </row>
    <row r="2889" spans="6:8" x14ac:dyDescent="0.25">
      <c r="F2889" s="11"/>
      <c r="G2889" s="11"/>
      <c r="H2889" s="11"/>
    </row>
    <row r="2890" spans="6:8" x14ac:dyDescent="0.25">
      <c r="F2890" s="11"/>
      <c r="G2890" s="11"/>
      <c r="H2890" s="11"/>
    </row>
    <row r="2891" spans="6:8" x14ac:dyDescent="0.25">
      <c r="F2891" s="11"/>
      <c r="G2891" s="11"/>
      <c r="H2891" s="11"/>
    </row>
    <row r="2892" spans="6:8" x14ac:dyDescent="0.25">
      <c r="F2892" s="11"/>
      <c r="G2892" s="11"/>
      <c r="H2892" s="11"/>
    </row>
    <row r="2893" spans="6:8" x14ac:dyDescent="0.25">
      <c r="F2893" s="11"/>
      <c r="G2893" s="11"/>
      <c r="H2893" s="11"/>
    </row>
    <row r="2894" spans="6:8" x14ac:dyDescent="0.25">
      <c r="F2894" s="11"/>
      <c r="G2894" s="11"/>
      <c r="H2894" s="11"/>
    </row>
    <row r="2895" spans="6:8" x14ac:dyDescent="0.25">
      <c r="F2895" s="11"/>
      <c r="G2895" s="11"/>
      <c r="H2895" s="11"/>
    </row>
    <row r="2896" spans="6:8" x14ac:dyDescent="0.25">
      <c r="F2896" s="11"/>
      <c r="G2896" s="11"/>
      <c r="H2896" s="11"/>
    </row>
    <row r="2897" spans="6:8" x14ac:dyDescent="0.25">
      <c r="F2897" s="11"/>
      <c r="G2897" s="11"/>
      <c r="H2897" s="11"/>
    </row>
    <row r="2898" spans="6:8" x14ac:dyDescent="0.25">
      <c r="F2898" s="11"/>
      <c r="G2898" s="11"/>
      <c r="H2898" s="11"/>
    </row>
    <row r="2899" spans="6:8" x14ac:dyDescent="0.25">
      <c r="F2899" s="11"/>
      <c r="G2899" s="11"/>
      <c r="H2899" s="11"/>
    </row>
    <row r="2900" spans="6:8" x14ac:dyDescent="0.25">
      <c r="F2900" s="11"/>
      <c r="G2900" s="11"/>
      <c r="H2900" s="11"/>
    </row>
    <row r="2901" spans="6:8" x14ac:dyDescent="0.25">
      <c r="F2901" s="11"/>
      <c r="G2901" s="11"/>
      <c r="H2901" s="11"/>
    </row>
    <row r="2902" spans="6:8" x14ac:dyDescent="0.25">
      <c r="F2902" s="11"/>
      <c r="G2902" s="11"/>
      <c r="H2902" s="11"/>
    </row>
    <row r="2903" spans="6:8" x14ac:dyDescent="0.25">
      <c r="F2903" s="11"/>
      <c r="G2903" s="11"/>
      <c r="H2903" s="11"/>
    </row>
    <row r="2904" spans="6:8" x14ac:dyDescent="0.25">
      <c r="F2904" s="11"/>
      <c r="G2904" s="11"/>
      <c r="H2904" s="11"/>
    </row>
    <row r="2905" spans="6:8" x14ac:dyDescent="0.25">
      <c r="F2905" s="11"/>
      <c r="G2905" s="11"/>
      <c r="H2905" s="11"/>
    </row>
    <row r="2906" spans="6:8" x14ac:dyDescent="0.25">
      <c r="F2906" s="11"/>
      <c r="G2906" s="11"/>
      <c r="H2906" s="11"/>
    </row>
    <row r="2907" spans="6:8" x14ac:dyDescent="0.25">
      <c r="F2907" s="11"/>
      <c r="G2907" s="11"/>
      <c r="H2907" s="11"/>
    </row>
    <row r="2908" spans="6:8" x14ac:dyDescent="0.25">
      <c r="F2908" s="11"/>
      <c r="G2908" s="11"/>
      <c r="H2908" s="11"/>
    </row>
    <row r="2909" spans="6:8" x14ac:dyDescent="0.25">
      <c r="F2909" s="11"/>
      <c r="G2909" s="11"/>
      <c r="H2909" s="11"/>
    </row>
    <row r="2910" spans="6:8" x14ac:dyDescent="0.25">
      <c r="F2910" s="11"/>
      <c r="G2910" s="11"/>
      <c r="H2910" s="11"/>
    </row>
    <row r="2911" spans="6:8" x14ac:dyDescent="0.25">
      <c r="F2911" s="11"/>
      <c r="G2911" s="11"/>
      <c r="H2911" s="11"/>
    </row>
    <row r="2912" spans="6:8" x14ac:dyDescent="0.25">
      <c r="F2912" s="11"/>
      <c r="G2912" s="11"/>
      <c r="H2912" s="11"/>
    </row>
    <row r="2913" spans="6:8" x14ac:dyDescent="0.25">
      <c r="F2913" s="11"/>
      <c r="G2913" s="11"/>
      <c r="H2913" s="11"/>
    </row>
    <row r="2914" spans="6:8" x14ac:dyDescent="0.25">
      <c r="F2914" s="11"/>
      <c r="G2914" s="11"/>
      <c r="H2914" s="11"/>
    </row>
    <row r="2915" spans="6:8" x14ac:dyDescent="0.25">
      <c r="F2915" s="11"/>
      <c r="G2915" s="11"/>
      <c r="H2915" s="11"/>
    </row>
    <row r="2916" spans="6:8" x14ac:dyDescent="0.25">
      <c r="F2916" s="11"/>
      <c r="G2916" s="11"/>
      <c r="H2916" s="11"/>
    </row>
    <row r="2917" spans="6:8" x14ac:dyDescent="0.25">
      <c r="F2917" s="11"/>
      <c r="G2917" s="11"/>
      <c r="H2917" s="11"/>
    </row>
    <row r="2918" spans="6:8" x14ac:dyDescent="0.25">
      <c r="F2918" s="11"/>
      <c r="G2918" s="11"/>
      <c r="H2918" s="11"/>
    </row>
    <row r="2919" spans="6:8" x14ac:dyDescent="0.25">
      <c r="F2919" s="11"/>
      <c r="G2919" s="11"/>
      <c r="H2919" s="11"/>
    </row>
    <row r="2920" spans="6:8" x14ac:dyDescent="0.25">
      <c r="F2920" s="11"/>
      <c r="G2920" s="11"/>
      <c r="H2920" s="11"/>
    </row>
    <row r="2921" spans="6:8" x14ac:dyDescent="0.25">
      <c r="F2921" s="11"/>
      <c r="G2921" s="11"/>
      <c r="H2921" s="11"/>
    </row>
    <row r="2922" spans="6:8" x14ac:dyDescent="0.25">
      <c r="F2922" s="11"/>
      <c r="G2922" s="11"/>
      <c r="H2922" s="11"/>
    </row>
    <row r="2923" spans="6:8" x14ac:dyDescent="0.25">
      <c r="F2923" s="11"/>
      <c r="G2923" s="11"/>
      <c r="H2923" s="11"/>
    </row>
    <row r="2924" spans="6:8" x14ac:dyDescent="0.25">
      <c r="F2924" s="11"/>
      <c r="G2924" s="11"/>
      <c r="H2924" s="11"/>
    </row>
    <row r="2925" spans="6:8" x14ac:dyDescent="0.25">
      <c r="F2925" s="11"/>
      <c r="G2925" s="11"/>
      <c r="H2925" s="11"/>
    </row>
    <row r="2926" spans="6:8" x14ac:dyDescent="0.25">
      <c r="F2926" s="11"/>
      <c r="G2926" s="11"/>
      <c r="H2926" s="11"/>
    </row>
    <row r="2927" spans="6:8" x14ac:dyDescent="0.25">
      <c r="F2927" s="11"/>
      <c r="G2927" s="11"/>
      <c r="H2927" s="11"/>
    </row>
    <row r="2928" spans="6:8" x14ac:dyDescent="0.25">
      <c r="F2928" s="11"/>
      <c r="G2928" s="11"/>
      <c r="H2928" s="11"/>
    </row>
    <row r="2929" spans="6:8" x14ac:dyDescent="0.25">
      <c r="F2929" s="11"/>
      <c r="G2929" s="11"/>
      <c r="H2929" s="11"/>
    </row>
    <row r="2930" spans="6:8" x14ac:dyDescent="0.25">
      <c r="F2930" s="11"/>
      <c r="G2930" s="11"/>
      <c r="H2930" s="11"/>
    </row>
    <row r="2931" spans="6:8" x14ac:dyDescent="0.25">
      <c r="F2931" s="11"/>
      <c r="G2931" s="11"/>
      <c r="H2931" s="11"/>
    </row>
    <row r="2932" spans="6:8" x14ac:dyDescent="0.25">
      <c r="F2932" s="11"/>
      <c r="G2932" s="11"/>
      <c r="H2932" s="11"/>
    </row>
    <row r="2933" spans="6:8" x14ac:dyDescent="0.25">
      <c r="F2933" s="11"/>
      <c r="G2933" s="11"/>
      <c r="H2933" s="11"/>
    </row>
    <row r="2934" spans="6:8" x14ac:dyDescent="0.25">
      <c r="F2934" s="11"/>
      <c r="G2934" s="11"/>
      <c r="H2934" s="11"/>
    </row>
    <row r="2935" spans="6:8" x14ac:dyDescent="0.25">
      <c r="F2935" s="11"/>
      <c r="G2935" s="11"/>
      <c r="H2935" s="11"/>
    </row>
    <row r="2936" spans="6:8" x14ac:dyDescent="0.25">
      <c r="F2936" s="11"/>
      <c r="G2936" s="11"/>
      <c r="H2936" s="11"/>
    </row>
    <row r="2937" spans="6:8" x14ac:dyDescent="0.25">
      <c r="F2937" s="11"/>
      <c r="G2937" s="11"/>
      <c r="H2937" s="11"/>
    </row>
    <row r="2938" spans="6:8" x14ac:dyDescent="0.25">
      <c r="F2938" s="11"/>
      <c r="G2938" s="11"/>
      <c r="H2938" s="11"/>
    </row>
    <row r="2939" spans="6:8" x14ac:dyDescent="0.25">
      <c r="F2939" s="11"/>
      <c r="G2939" s="11"/>
      <c r="H2939" s="11"/>
    </row>
    <row r="2940" spans="6:8" x14ac:dyDescent="0.25">
      <c r="F2940" s="11"/>
      <c r="G2940" s="11"/>
      <c r="H2940" s="11"/>
    </row>
    <row r="2941" spans="6:8" x14ac:dyDescent="0.25">
      <c r="F2941" s="11"/>
      <c r="G2941" s="11"/>
      <c r="H2941" s="11"/>
    </row>
    <row r="2942" spans="6:8" x14ac:dyDescent="0.25">
      <c r="F2942" s="11"/>
      <c r="G2942" s="11"/>
      <c r="H2942" s="11"/>
    </row>
    <row r="2943" spans="6:8" x14ac:dyDescent="0.25">
      <c r="F2943" s="11"/>
      <c r="G2943" s="11"/>
      <c r="H2943" s="11"/>
    </row>
    <row r="2944" spans="6:8" x14ac:dyDescent="0.25">
      <c r="F2944" s="11"/>
      <c r="G2944" s="11"/>
      <c r="H2944" s="11"/>
    </row>
    <row r="2945" spans="6:8" x14ac:dyDescent="0.25">
      <c r="F2945" s="11"/>
      <c r="G2945" s="11"/>
      <c r="H2945" s="11"/>
    </row>
    <row r="2946" spans="6:8" x14ac:dyDescent="0.25">
      <c r="F2946" s="11"/>
      <c r="G2946" s="11"/>
      <c r="H2946" s="11"/>
    </row>
    <row r="2947" spans="6:8" x14ac:dyDescent="0.25">
      <c r="F2947" s="11"/>
      <c r="G2947" s="11"/>
      <c r="H2947" s="11"/>
    </row>
    <row r="2948" spans="6:8" x14ac:dyDescent="0.25">
      <c r="F2948" s="11"/>
      <c r="G2948" s="11"/>
      <c r="H2948" s="11"/>
    </row>
    <row r="2949" spans="6:8" x14ac:dyDescent="0.25">
      <c r="F2949" s="11"/>
      <c r="G2949" s="11"/>
      <c r="H2949" s="11"/>
    </row>
    <row r="2950" spans="6:8" x14ac:dyDescent="0.25">
      <c r="F2950" s="11"/>
      <c r="G2950" s="11"/>
      <c r="H2950" s="11"/>
    </row>
    <row r="2951" spans="6:8" x14ac:dyDescent="0.25">
      <c r="F2951" s="11"/>
      <c r="G2951" s="11"/>
      <c r="H2951" s="11"/>
    </row>
    <row r="2952" spans="6:8" x14ac:dyDescent="0.25">
      <c r="F2952" s="11"/>
      <c r="G2952" s="11"/>
      <c r="H2952" s="11"/>
    </row>
    <row r="2953" spans="6:8" x14ac:dyDescent="0.25">
      <c r="F2953" s="11"/>
      <c r="G2953" s="11"/>
      <c r="H2953" s="11"/>
    </row>
    <row r="2954" spans="6:8" x14ac:dyDescent="0.25">
      <c r="F2954" s="11"/>
      <c r="G2954" s="11"/>
      <c r="H2954" s="11"/>
    </row>
    <row r="2955" spans="6:8" x14ac:dyDescent="0.25">
      <c r="F2955" s="11"/>
      <c r="G2955" s="11"/>
      <c r="H2955" s="11"/>
    </row>
    <row r="2956" spans="6:8" x14ac:dyDescent="0.25">
      <c r="F2956" s="11"/>
      <c r="G2956" s="11"/>
      <c r="H2956" s="11"/>
    </row>
    <row r="2957" spans="6:8" x14ac:dyDescent="0.25">
      <c r="F2957" s="11"/>
      <c r="G2957" s="11"/>
      <c r="H2957" s="11"/>
    </row>
    <row r="2958" spans="6:8" x14ac:dyDescent="0.25">
      <c r="F2958" s="11"/>
      <c r="G2958" s="11"/>
      <c r="H2958" s="11"/>
    </row>
    <row r="2959" spans="6:8" x14ac:dyDescent="0.25">
      <c r="F2959" s="11"/>
      <c r="G2959" s="11"/>
      <c r="H2959" s="11"/>
    </row>
    <row r="2960" spans="6:8" x14ac:dyDescent="0.25">
      <c r="F2960" s="11"/>
      <c r="G2960" s="11"/>
      <c r="H2960" s="11"/>
    </row>
    <row r="2961" spans="6:8" x14ac:dyDescent="0.25">
      <c r="F2961" s="11"/>
      <c r="G2961" s="11"/>
      <c r="H2961" s="11"/>
    </row>
    <row r="2962" spans="6:8" x14ac:dyDescent="0.25">
      <c r="F2962" s="11"/>
      <c r="G2962" s="11"/>
      <c r="H2962" s="11"/>
    </row>
    <row r="2963" spans="6:8" x14ac:dyDescent="0.25">
      <c r="F2963" s="11"/>
      <c r="G2963" s="11"/>
      <c r="H2963" s="11"/>
    </row>
    <row r="2964" spans="6:8" x14ac:dyDescent="0.25">
      <c r="F2964" s="11"/>
      <c r="G2964" s="11"/>
      <c r="H2964" s="11"/>
    </row>
    <row r="2965" spans="6:8" x14ac:dyDescent="0.25">
      <c r="F2965" s="11"/>
      <c r="G2965" s="11"/>
      <c r="H2965" s="11"/>
    </row>
    <row r="2966" spans="6:8" x14ac:dyDescent="0.25">
      <c r="F2966" s="11"/>
      <c r="G2966" s="11"/>
      <c r="H2966" s="11"/>
    </row>
    <row r="2967" spans="6:8" x14ac:dyDescent="0.25">
      <c r="F2967" s="11"/>
      <c r="G2967" s="11"/>
      <c r="H2967" s="11"/>
    </row>
    <row r="2968" spans="6:8" x14ac:dyDescent="0.25">
      <c r="F2968" s="11"/>
      <c r="G2968" s="11"/>
      <c r="H2968" s="11"/>
    </row>
    <row r="2969" spans="6:8" x14ac:dyDescent="0.25">
      <c r="F2969" s="11"/>
      <c r="G2969" s="11"/>
      <c r="H2969" s="11"/>
    </row>
    <row r="2970" spans="6:8" x14ac:dyDescent="0.25">
      <c r="F2970" s="11"/>
      <c r="G2970" s="11"/>
      <c r="H2970" s="11"/>
    </row>
    <row r="2971" spans="6:8" x14ac:dyDescent="0.25">
      <c r="F2971" s="11"/>
      <c r="G2971" s="11"/>
      <c r="H2971" s="11"/>
    </row>
    <row r="2972" spans="6:8" x14ac:dyDescent="0.25">
      <c r="F2972" s="11"/>
      <c r="G2972" s="11"/>
      <c r="H2972" s="11"/>
    </row>
    <row r="2973" spans="6:8" x14ac:dyDescent="0.25">
      <c r="F2973" s="11"/>
      <c r="G2973" s="11"/>
      <c r="H2973" s="11"/>
    </row>
    <row r="2974" spans="6:8" x14ac:dyDescent="0.25">
      <c r="F2974" s="11"/>
      <c r="G2974" s="11"/>
      <c r="H2974" s="11"/>
    </row>
    <row r="2975" spans="6:8" x14ac:dyDescent="0.25">
      <c r="F2975" s="11"/>
      <c r="G2975" s="11"/>
      <c r="H2975" s="11"/>
    </row>
    <row r="2976" spans="6:8" x14ac:dyDescent="0.25">
      <c r="F2976" s="11"/>
      <c r="G2976" s="11"/>
      <c r="H2976" s="11"/>
    </row>
    <row r="2977" spans="6:8" x14ac:dyDescent="0.25">
      <c r="F2977" s="11"/>
      <c r="G2977" s="11"/>
      <c r="H2977" s="11"/>
    </row>
    <row r="2978" spans="6:8" x14ac:dyDescent="0.25">
      <c r="F2978" s="11"/>
      <c r="G2978" s="11"/>
      <c r="H2978" s="11"/>
    </row>
    <row r="2979" spans="6:8" x14ac:dyDescent="0.25">
      <c r="F2979" s="11"/>
      <c r="G2979" s="11"/>
      <c r="H2979" s="11"/>
    </row>
    <row r="2980" spans="6:8" x14ac:dyDescent="0.25">
      <c r="F2980" s="11"/>
      <c r="G2980" s="11"/>
      <c r="H2980" s="11"/>
    </row>
    <row r="2981" spans="6:8" x14ac:dyDescent="0.25">
      <c r="F2981" s="11"/>
      <c r="G2981" s="11"/>
      <c r="H2981" s="11"/>
    </row>
    <row r="2982" spans="6:8" x14ac:dyDescent="0.25">
      <c r="F2982" s="11"/>
      <c r="G2982" s="11"/>
      <c r="H2982" s="11"/>
    </row>
    <row r="2983" spans="6:8" x14ac:dyDescent="0.25">
      <c r="F2983" s="11"/>
      <c r="G2983" s="11"/>
      <c r="H2983" s="11"/>
    </row>
    <row r="2984" spans="6:8" x14ac:dyDescent="0.25">
      <c r="F2984" s="11"/>
      <c r="G2984" s="11"/>
      <c r="H2984" s="11"/>
    </row>
    <row r="2985" spans="6:8" x14ac:dyDescent="0.25">
      <c r="F2985" s="11"/>
      <c r="G2985" s="11"/>
      <c r="H2985" s="11"/>
    </row>
    <row r="2986" spans="6:8" x14ac:dyDescent="0.25">
      <c r="F2986" s="11"/>
      <c r="G2986" s="11"/>
      <c r="H2986" s="11"/>
    </row>
    <row r="2987" spans="6:8" x14ac:dyDescent="0.25">
      <c r="F2987" s="11"/>
      <c r="G2987" s="11"/>
      <c r="H2987" s="11"/>
    </row>
    <row r="2988" spans="6:8" x14ac:dyDescent="0.25">
      <c r="F2988" s="11"/>
      <c r="G2988" s="11"/>
      <c r="H2988" s="11"/>
    </row>
    <row r="2989" spans="6:8" x14ac:dyDescent="0.25">
      <c r="F2989" s="11"/>
      <c r="G2989" s="11"/>
      <c r="H2989" s="11"/>
    </row>
    <row r="2990" spans="6:8" x14ac:dyDescent="0.25">
      <c r="F2990" s="11"/>
      <c r="G2990" s="11"/>
      <c r="H2990" s="11"/>
    </row>
    <row r="2991" spans="6:8" x14ac:dyDescent="0.25">
      <c r="F2991" s="11"/>
      <c r="G2991" s="11"/>
      <c r="H2991" s="11"/>
    </row>
    <row r="2992" spans="6:8" x14ac:dyDescent="0.25">
      <c r="F2992" s="11"/>
      <c r="G2992" s="11"/>
      <c r="H2992" s="11"/>
    </row>
    <row r="2993" spans="6:8" x14ac:dyDescent="0.25">
      <c r="F2993" s="11"/>
      <c r="G2993" s="11"/>
      <c r="H2993" s="11"/>
    </row>
    <row r="2994" spans="6:8" x14ac:dyDescent="0.25">
      <c r="F2994" s="11"/>
      <c r="G2994" s="11"/>
      <c r="H2994" s="11"/>
    </row>
    <row r="2995" spans="6:8" x14ac:dyDescent="0.25">
      <c r="F2995" s="11"/>
      <c r="G2995" s="11"/>
      <c r="H2995" s="11"/>
    </row>
    <row r="2996" spans="6:8" x14ac:dyDescent="0.25">
      <c r="F2996" s="11"/>
      <c r="G2996" s="11"/>
      <c r="H2996" s="11"/>
    </row>
    <row r="2997" spans="6:8" x14ac:dyDescent="0.25">
      <c r="F2997" s="11"/>
      <c r="G2997" s="11"/>
      <c r="H2997" s="11"/>
    </row>
    <row r="2998" spans="6:8" x14ac:dyDescent="0.25">
      <c r="F2998" s="11"/>
      <c r="G2998" s="11"/>
      <c r="H2998" s="11"/>
    </row>
    <row r="2999" spans="6:8" x14ac:dyDescent="0.25">
      <c r="F2999" s="11"/>
      <c r="G2999" s="11"/>
      <c r="H2999" s="11"/>
    </row>
    <row r="3000" spans="6:8" x14ac:dyDescent="0.25">
      <c r="F3000" s="11"/>
      <c r="G3000" s="11"/>
      <c r="H3000" s="11"/>
    </row>
    <row r="3001" spans="6:8" x14ac:dyDescent="0.25">
      <c r="F3001" s="11"/>
      <c r="G3001" s="11"/>
      <c r="H3001" s="11"/>
    </row>
    <row r="3002" spans="6:8" x14ac:dyDescent="0.25">
      <c r="F3002" s="11"/>
      <c r="G3002" s="11"/>
      <c r="H3002" s="11"/>
    </row>
    <row r="3003" spans="6:8" x14ac:dyDescent="0.25">
      <c r="F3003" s="11"/>
      <c r="G3003" s="11"/>
      <c r="H3003" s="11"/>
    </row>
    <row r="3004" spans="6:8" x14ac:dyDescent="0.25">
      <c r="F3004" s="11"/>
      <c r="G3004" s="11"/>
      <c r="H3004" s="11"/>
    </row>
    <row r="3005" spans="6:8" x14ac:dyDescent="0.25">
      <c r="F3005" s="11"/>
      <c r="G3005" s="11"/>
      <c r="H3005" s="11"/>
    </row>
    <row r="3006" spans="6:8" x14ac:dyDescent="0.25">
      <c r="F3006" s="11"/>
      <c r="G3006" s="11"/>
      <c r="H3006" s="11"/>
    </row>
    <row r="3007" spans="6:8" x14ac:dyDescent="0.25">
      <c r="F3007" s="11"/>
      <c r="G3007" s="11"/>
      <c r="H3007" s="11"/>
    </row>
    <row r="3008" spans="6:8" x14ac:dyDescent="0.25">
      <c r="F3008" s="11"/>
      <c r="G3008" s="11"/>
      <c r="H3008" s="11"/>
    </row>
    <row r="3009" spans="6:8" x14ac:dyDescent="0.25">
      <c r="F3009" s="11"/>
      <c r="G3009" s="11"/>
      <c r="H3009" s="11"/>
    </row>
    <row r="3010" spans="6:8" x14ac:dyDescent="0.25">
      <c r="F3010" s="11"/>
      <c r="G3010" s="11"/>
      <c r="H3010" s="11"/>
    </row>
    <row r="3011" spans="6:8" x14ac:dyDescent="0.25">
      <c r="F3011" s="11"/>
      <c r="G3011" s="11"/>
      <c r="H3011" s="11"/>
    </row>
    <row r="3012" spans="6:8" x14ac:dyDescent="0.25">
      <c r="F3012" s="11"/>
      <c r="G3012" s="11"/>
      <c r="H3012" s="11"/>
    </row>
    <row r="3013" spans="6:8" x14ac:dyDescent="0.25">
      <c r="F3013" s="11"/>
      <c r="G3013" s="11"/>
      <c r="H3013" s="11"/>
    </row>
    <row r="3014" spans="6:8" x14ac:dyDescent="0.25">
      <c r="F3014" s="11"/>
      <c r="G3014" s="11"/>
      <c r="H3014" s="11"/>
    </row>
    <row r="3015" spans="6:8" x14ac:dyDescent="0.25">
      <c r="F3015" s="11"/>
      <c r="G3015" s="11"/>
      <c r="H3015" s="11"/>
    </row>
    <row r="3016" spans="6:8" x14ac:dyDescent="0.25">
      <c r="F3016" s="11"/>
      <c r="G3016" s="11"/>
      <c r="H3016" s="11"/>
    </row>
    <row r="3017" spans="6:8" x14ac:dyDescent="0.25">
      <c r="F3017" s="11"/>
      <c r="G3017" s="11"/>
      <c r="H3017" s="11"/>
    </row>
    <row r="3018" spans="6:8" x14ac:dyDescent="0.25">
      <c r="F3018" s="11"/>
      <c r="G3018" s="11"/>
      <c r="H3018" s="11"/>
    </row>
    <row r="3019" spans="6:8" x14ac:dyDescent="0.25">
      <c r="F3019" s="11"/>
      <c r="G3019" s="11"/>
      <c r="H3019" s="11"/>
    </row>
    <row r="3020" spans="6:8" x14ac:dyDescent="0.25">
      <c r="F3020" s="11"/>
      <c r="G3020" s="11"/>
      <c r="H3020" s="11"/>
    </row>
    <row r="3021" spans="6:8" x14ac:dyDescent="0.25">
      <c r="F3021" s="11"/>
      <c r="G3021" s="11"/>
      <c r="H3021" s="11"/>
    </row>
    <row r="3022" spans="6:8" x14ac:dyDescent="0.25">
      <c r="F3022" s="11"/>
      <c r="G3022" s="11"/>
      <c r="H3022" s="11"/>
    </row>
    <row r="3023" spans="6:8" x14ac:dyDescent="0.25">
      <c r="F3023" s="11"/>
      <c r="G3023" s="11"/>
      <c r="H3023" s="11"/>
    </row>
    <row r="3024" spans="6:8" x14ac:dyDescent="0.25">
      <c r="F3024" s="11"/>
      <c r="G3024" s="11"/>
      <c r="H3024" s="11"/>
    </row>
    <row r="3025" spans="6:8" x14ac:dyDescent="0.25">
      <c r="F3025" s="11"/>
      <c r="G3025" s="11"/>
      <c r="H3025" s="11"/>
    </row>
    <row r="3026" spans="6:8" x14ac:dyDescent="0.25">
      <c r="F3026" s="11"/>
      <c r="G3026" s="11"/>
      <c r="H3026" s="11"/>
    </row>
    <row r="3027" spans="6:8" x14ac:dyDescent="0.25">
      <c r="F3027" s="11"/>
      <c r="G3027" s="11"/>
      <c r="H3027" s="11"/>
    </row>
    <row r="3028" spans="6:8" x14ac:dyDescent="0.25">
      <c r="F3028" s="11"/>
      <c r="G3028" s="11"/>
      <c r="H3028" s="11"/>
    </row>
    <row r="3029" spans="6:8" x14ac:dyDescent="0.25">
      <c r="F3029" s="11"/>
      <c r="G3029" s="11"/>
      <c r="H3029" s="11"/>
    </row>
    <row r="3030" spans="6:8" x14ac:dyDescent="0.25">
      <c r="F3030" s="11"/>
      <c r="G3030" s="11"/>
      <c r="H3030" s="11"/>
    </row>
    <row r="3031" spans="6:8" x14ac:dyDescent="0.25">
      <c r="F3031" s="11"/>
      <c r="G3031" s="11"/>
      <c r="H3031" s="11"/>
    </row>
    <row r="3032" spans="6:8" x14ac:dyDescent="0.25">
      <c r="F3032" s="11"/>
      <c r="G3032" s="11"/>
      <c r="H3032" s="11"/>
    </row>
    <row r="3033" spans="6:8" x14ac:dyDescent="0.25">
      <c r="F3033" s="11"/>
      <c r="G3033" s="11"/>
      <c r="H3033" s="11"/>
    </row>
    <row r="3034" spans="6:8" x14ac:dyDescent="0.25">
      <c r="F3034" s="11"/>
      <c r="G3034" s="11"/>
      <c r="H3034" s="11"/>
    </row>
    <row r="3035" spans="6:8" x14ac:dyDescent="0.25">
      <c r="F3035" s="11"/>
      <c r="G3035" s="11"/>
      <c r="H3035" s="11"/>
    </row>
    <row r="3036" spans="6:8" x14ac:dyDescent="0.25">
      <c r="F3036" s="11"/>
      <c r="G3036" s="11"/>
      <c r="H3036" s="11"/>
    </row>
    <row r="3037" spans="6:8" x14ac:dyDescent="0.25">
      <c r="F3037" s="11"/>
      <c r="G3037" s="11"/>
      <c r="H3037" s="11"/>
    </row>
    <row r="3038" spans="6:8" x14ac:dyDescent="0.25">
      <c r="F3038" s="11"/>
      <c r="G3038" s="11"/>
      <c r="H3038" s="11"/>
    </row>
    <row r="3039" spans="6:8" x14ac:dyDescent="0.25">
      <c r="F3039" s="11"/>
      <c r="G3039" s="11"/>
      <c r="H3039" s="11"/>
    </row>
    <row r="3040" spans="6:8" x14ac:dyDescent="0.25">
      <c r="F3040" s="11"/>
      <c r="G3040" s="11"/>
      <c r="H3040" s="11"/>
    </row>
    <row r="3041" spans="6:8" x14ac:dyDescent="0.25">
      <c r="F3041" s="11"/>
      <c r="G3041" s="11"/>
      <c r="H3041" s="11"/>
    </row>
    <row r="3042" spans="6:8" x14ac:dyDescent="0.25">
      <c r="F3042" s="11"/>
      <c r="G3042" s="11"/>
      <c r="H3042" s="11"/>
    </row>
    <row r="3043" spans="6:8" x14ac:dyDescent="0.25">
      <c r="F3043" s="11"/>
      <c r="G3043" s="11"/>
      <c r="H3043" s="11"/>
    </row>
    <row r="3044" spans="6:8" x14ac:dyDescent="0.25">
      <c r="F3044" s="11"/>
      <c r="G3044" s="11"/>
      <c r="H3044" s="11"/>
    </row>
    <row r="3045" spans="6:8" x14ac:dyDescent="0.25">
      <c r="F3045" s="11"/>
      <c r="G3045" s="11"/>
      <c r="H3045" s="11"/>
    </row>
    <row r="3046" spans="6:8" x14ac:dyDescent="0.25">
      <c r="F3046" s="11"/>
      <c r="G3046" s="11"/>
      <c r="H3046" s="11"/>
    </row>
    <row r="3047" spans="6:8" x14ac:dyDescent="0.25">
      <c r="F3047" s="11"/>
      <c r="G3047" s="11"/>
      <c r="H3047" s="11"/>
    </row>
    <row r="3048" spans="6:8" x14ac:dyDescent="0.25">
      <c r="F3048" s="11"/>
      <c r="G3048" s="11"/>
      <c r="H3048" s="11"/>
    </row>
    <row r="3049" spans="6:8" x14ac:dyDescent="0.25">
      <c r="F3049" s="11"/>
      <c r="G3049" s="11"/>
      <c r="H3049" s="11"/>
    </row>
    <row r="3050" spans="6:8" x14ac:dyDescent="0.25">
      <c r="F3050" s="11"/>
      <c r="G3050" s="11"/>
      <c r="H3050" s="11"/>
    </row>
    <row r="3051" spans="6:8" x14ac:dyDescent="0.25">
      <c r="F3051" s="11"/>
      <c r="G3051" s="11"/>
      <c r="H3051" s="11"/>
    </row>
    <row r="3052" spans="6:8" x14ac:dyDescent="0.25">
      <c r="F3052" s="11"/>
      <c r="G3052" s="11"/>
      <c r="H3052" s="11"/>
    </row>
    <row r="3053" spans="6:8" x14ac:dyDescent="0.25">
      <c r="F3053" s="11"/>
      <c r="G3053" s="11"/>
      <c r="H3053" s="11"/>
    </row>
    <row r="3054" spans="6:8" x14ac:dyDescent="0.25">
      <c r="F3054" s="11"/>
      <c r="G3054" s="11"/>
      <c r="H3054" s="11"/>
    </row>
    <row r="3055" spans="6:8" x14ac:dyDescent="0.25">
      <c r="F3055" s="11"/>
      <c r="G3055" s="11"/>
      <c r="H3055" s="11"/>
    </row>
    <row r="3056" spans="6:8" x14ac:dyDescent="0.25">
      <c r="F3056" s="11"/>
      <c r="G3056" s="11"/>
      <c r="H3056" s="11"/>
    </row>
    <row r="3057" spans="6:8" x14ac:dyDescent="0.25">
      <c r="F3057" s="11"/>
      <c r="G3057" s="11"/>
      <c r="H3057" s="11"/>
    </row>
    <row r="3058" spans="6:8" x14ac:dyDescent="0.25">
      <c r="F3058" s="11"/>
      <c r="G3058" s="11"/>
      <c r="H3058" s="11"/>
    </row>
    <row r="3059" spans="6:8" x14ac:dyDescent="0.25">
      <c r="F3059" s="11"/>
      <c r="G3059" s="11"/>
      <c r="H3059" s="11"/>
    </row>
    <row r="3060" spans="6:8" x14ac:dyDescent="0.25">
      <c r="F3060" s="11"/>
      <c r="G3060" s="11"/>
      <c r="H3060" s="11"/>
    </row>
    <row r="3061" spans="6:8" x14ac:dyDescent="0.25">
      <c r="F3061" s="11"/>
      <c r="G3061" s="11"/>
      <c r="H3061" s="11"/>
    </row>
    <row r="3062" spans="6:8" x14ac:dyDescent="0.25">
      <c r="F3062" s="11"/>
      <c r="G3062" s="11"/>
      <c r="H3062" s="11"/>
    </row>
    <row r="3063" spans="6:8" x14ac:dyDescent="0.25">
      <c r="F3063" s="11"/>
      <c r="G3063" s="11"/>
      <c r="H3063" s="11"/>
    </row>
    <row r="3064" spans="6:8" x14ac:dyDescent="0.25">
      <c r="F3064" s="11"/>
      <c r="G3064" s="11"/>
      <c r="H3064" s="11"/>
    </row>
    <row r="3065" spans="6:8" x14ac:dyDescent="0.25">
      <c r="F3065" s="11"/>
      <c r="G3065" s="11"/>
      <c r="H3065" s="11"/>
    </row>
    <row r="3066" spans="6:8" x14ac:dyDescent="0.25">
      <c r="F3066" s="11"/>
      <c r="G3066" s="11"/>
      <c r="H3066" s="11"/>
    </row>
    <row r="3067" spans="6:8" x14ac:dyDescent="0.25">
      <c r="F3067" s="11"/>
      <c r="G3067" s="11"/>
      <c r="H3067" s="11"/>
    </row>
    <row r="3068" spans="6:8" x14ac:dyDescent="0.25">
      <c r="F3068" s="11"/>
      <c r="G3068" s="11"/>
      <c r="H3068" s="11"/>
    </row>
    <row r="3069" spans="6:8" x14ac:dyDescent="0.25">
      <c r="F3069" s="11"/>
      <c r="G3069" s="11"/>
      <c r="H3069" s="11"/>
    </row>
    <row r="3070" spans="6:8" x14ac:dyDescent="0.25">
      <c r="F3070" s="11"/>
      <c r="G3070" s="11"/>
      <c r="H3070" s="11"/>
    </row>
    <row r="3071" spans="6:8" x14ac:dyDescent="0.25">
      <c r="F3071" s="11"/>
      <c r="G3071" s="11"/>
      <c r="H3071" s="11"/>
    </row>
    <row r="3072" spans="6:8" x14ac:dyDescent="0.25">
      <c r="F3072" s="11"/>
      <c r="G3072" s="11"/>
      <c r="H3072" s="11"/>
    </row>
    <row r="3073" spans="6:8" x14ac:dyDescent="0.25">
      <c r="F3073" s="11"/>
      <c r="G3073" s="11"/>
      <c r="H3073" s="11"/>
    </row>
    <row r="3074" spans="6:8" x14ac:dyDescent="0.25">
      <c r="F3074" s="11"/>
      <c r="G3074" s="11"/>
      <c r="H3074" s="11"/>
    </row>
    <row r="3075" spans="6:8" x14ac:dyDescent="0.25">
      <c r="F3075" s="11"/>
      <c r="G3075" s="11"/>
      <c r="H3075" s="11"/>
    </row>
    <row r="3076" spans="6:8" x14ac:dyDescent="0.25">
      <c r="F3076" s="11"/>
      <c r="G3076" s="11"/>
      <c r="H3076" s="11"/>
    </row>
    <row r="3077" spans="6:8" x14ac:dyDescent="0.25">
      <c r="F3077" s="11"/>
      <c r="G3077" s="11"/>
      <c r="H3077" s="11"/>
    </row>
    <row r="3078" spans="6:8" x14ac:dyDescent="0.25">
      <c r="F3078" s="11"/>
      <c r="G3078" s="11"/>
      <c r="H3078" s="11"/>
    </row>
    <row r="3079" spans="6:8" x14ac:dyDescent="0.25">
      <c r="F3079" s="11"/>
      <c r="G3079" s="11"/>
      <c r="H3079" s="11"/>
    </row>
    <row r="3080" spans="6:8" x14ac:dyDescent="0.25">
      <c r="F3080" s="11"/>
      <c r="G3080" s="11"/>
      <c r="H3080" s="11"/>
    </row>
    <row r="3081" spans="6:8" x14ac:dyDescent="0.25">
      <c r="F3081" s="11"/>
      <c r="G3081" s="11"/>
      <c r="H3081" s="11"/>
    </row>
    <row r="3082" spans="6:8" x14ac:dyDescent="0.25">
      <c r="F3082" s="11"/>
      <c r="G3082" s="11"/>
      <c r="H3082" s="11"/>
    </row>
    <row r="3083" spans="6:8" x14ac:dyDescent="0.25">
      <c r="F3083" s="11"/>
      <c r="G3083" s="11"/>
      <c r="H3083" s="11"/>
    </row>
    <row r="3084" spans="6:8" x14ac:dyDescent="0.25">
      <c r="F3084" s="11"/>
      <c r="G3084" s="11"/>
      <c r="H3084" s="11"/>
    </row>
    <row r="3085" spans="6:8" x14ac:dyDescent="0.25">
      <c r="F3085" s="11"/>
      <c r="G3085" s="11"/>
      <c r="H3085" s="11"/>
    </row>
    <row r="3086" spans="6:8" x14ac:dyDescent="0.25">
      <c r="F3086" s="11"/>
      <c r="G3086" s="11"/>
      <c r="H3086" s="11"/>
    </row>
    <row r="3087" spans="6:8" x14ac:dyDescent="0.25">
      <c r="F3087" s="11"/>
      <c r="G3087" s="11"/>
      <c r="H3087" s="11"/>
    </row>
    <row r="3088" spans="6:8" x14ac:dyDescent="0.25">
      <c r="F3088" s="11"/>
      <c r="G3088" s="11"/>
      <c r="H3088" s="11"/>
    </row>
    <row r="3089" spans="6:8" x14ac:dyDescent="0.25">
      <c r="F3089" s="11"/>
      <c r="G3089" s="11"/>
      <c r="H3089" s="11"/>
    </row>
    <row r="3090" spans="6:8" x14ac:dyDescent="0.25">
      <c r="F3090" s="11"/>
      <c r="G3090" s="11"/>
      <c r="H3090" s="11"/>
    </row>
    <row r="3091" spans="6:8" x14ac:dyDescent="0.25">
      <c r="F3091" s="11"/>
      <c r="G3091" s="11"/>
      <c r="H3091" s="11"/>
    </row>
    <row r="3092" spans="6:8" x14ac:dyDescent="0.25">
      <c r="F3092" s="11"/>
      <c r="G3092" s="11"/>
      <c r="H3092" s="11"/>
    </row>
    <row r="3093" spans="6:8" x14ac:dyDescent="0.25">
      <c r="F3093" s="11"/>
      <c r="G3093" s="11"/>
      <c r="H3093" s="11"/>
    </row>
    <row r="3094" spans="6:8" x14ac:dyDescent="0.25">
      <c r="F3094" s="11"/>
      <c r="G3094" s="11"/>
      <c r="H3094" s="11"/>
    </row>
    <row r="3095" spans="6:8" x14ac:dyDescent="0.25">
      <c r="F3095" s="11"/>
      <c r="G3095" s="11"/>
      <c r="H3095" s="11"/>
    </row>
    <row r="3096" spans="6:8" x14ac:dyDescent="0.25">
      <c r="F3096" s="11"/>
      <c r="G3096" s="11"/>
      <c r="H3096" s="11"/>
    </row>
    <row r="3097" spans="6:8" x14ac:dyDescent="0.25">
      <c r="F3097" s="11"/>
      <c r="G3097" s="11"/>
      <c r="H3097" s="11"/>
    </row>
    <row r="3098" spans="6:8" x14ac:dyDescent="0.25">
      <c r="F3098" s="11"/>
      <c r="G3098" s="11"/>
      <c r="H3098" s="11"/>
    </row>
    <row r="3099" spans="6:8" x14ac:dyDescent="0.25">
      <c r="F3099" s="11"/>
      <c r="G3099" s="11"/>
      <c r="H3099" s="11"/>
    </row>
    <row r="3100" spans="6:8" x14ac:dyDescent="0.25">
      <c r="F3100" s="11"/>
      <c r="G3100" s="11"/>
      <c r="H3100" s="11"/>
    </row>
    <row r="3101" spans="6:8" x14ac:dyDescent="0.25">
      <c r="F3101" s="11"/>
      <c r="G3101" s="11"/>
      <c r="H3101" s="11"/>
    </row>
    <row r="3102" spans="6:8" x14ac:dyDescent="0.25">
      <c r="F3102" s="11"/>
      <c r="G3102" s="11"/>
      <c r="H3102" s="11"/>
    </row>
    <row r="3103" spans="6:8" x14ac:dyDescent="0.25">
      <c r="F3103" s="11"/>
      <c r="G3103" s="11"/>
      <c r="H3103" s="11"/>
    </row>
    <row r="3104" spans="6:8" x14ac:dyDescent="0.25">
      <c r="F3104" s="11"/>
      <c r="G3104" s="11"/>
      <c r="H3104" s="11"/>
    </row>
    <row r="3105" spans="6:8" x14ac:dyDescent="0.25">
      <c r="F3105" s="11"/>
      <c r="G3105" s="11"/>
      <c r="H3105" s="11"/>
    </row>
    <row r="3106" spans="6:8" x14ac:dyDescent="0.25">
      <c r="F3106" s="11"/>
      <c r="G3106" s="11"/>
      <c r="H3106" s="11"/>
    </row>
    <row r="3107" spans="6:8" x14ac:dyDescent="0.25">
      <c r="F3107" s="11"/>
      <c r="G3107" s="11"/>
      <c r="H3107" s="11"/>
    </row>
    <row r="3108" spans="6:8" x14ac:dyDescent="0.25">
      <c r="F3108" s="11"/>
      <c r="G3108" s="11"/>
      <c r="H3108" s="11"/>
    </row>
    <row r="3109" spans="6:8" x14ac:dyDescent="0.25">
      <c r="F3109" s="11"/>
      <c r="G3109" s="11"/>
      <c r="H3109" s="11"/>
    </row>
    <row r="3110" spans="6:8" x14ac:dyDescent="0.25">
      <c r="F3110" s="11"/>
      <c r="G3110" s="11"/>
      <c r="H3110" s="11"/>
    </row>
    <row r="3111" spans="6:8" x14ac:dyDescent="0.25">
      <c r="F3111" s="11"/>
      <c r="G3111" s="11"/>
      <c r="H3111" s="11"/>
    </row>
    <row r="3112" spans="6:8" x14ac:dyDescent="0.25">
      <c r="F3112" s="11"/>
      <c r="G3112" s="11"/>
      <c r="H3112" s="11"/>
    </row>
    <row r="3113" spans="6:8" x14ac:dyDescent="0.25">
      <c r="F3113" s="11"/>
      <c r="G3113" s="11"/>
      <c r="H3113" s="11"/>
    </row>
    <row r="3114" spans="6:8" x14ac:dyDescent="0.25">
      <c r="F3114" s="11"/>
      <c r="G3114" s="11"/>
      <c r="H3114" s="11"/>
    </row>
    <row r="3115" spans="6:8" x14ac:dyDescent="0.25">
      <c r="F3115" s="11"/>
      <c r="G3115" s="11"/>
      <c r="H3115" s="11"/>
    </row>
    <row r="3116" spans="6:8" x14ac:dyDescent="0.25">
      <c r="F3116" s="11"/>
      <c r="G3116" s="11"/>
      <c r="H3116" s="11"/>
    </row>
    <row r="3117" spans="6:8" x14ac:dyDescent="0.25">
      <c r="F3117" s="11"/>
      <c r="G3117" s="11"/>
      <c r="H3117" s="11"/>
    </row>
    <row r="3118" spans="6:8" x14ac:dyDescent="0.25">
      <c r="F3118" s="11"/>
      <c r="G3118" s="11"/>
      <c r="H3118" s="11"/>
    </row>
    <row r="3119" spans="6:8" x14ac:dyDescent="0.25">
      <c r="F3119" s="11"/>
      <c r="G3119" s="11"/>
      <c r="H3119" s="11"/>
    </row>
    <row r="3120" spans="6:8" x14ac:dyDescent="0.25">
      <c r="F3120" s="11"/>
      <c r="G3120" s="11"/>
      <c r="H3120" s="11"/>
    </row>
    <row r="3121" spans="6:8" x14ac:dyDescent="0.25">
      <c r="F3121" s="11"/>
      <c r="G3121" s="11"/>
      <c r="H3121" s="11"/>
    </row>
    <row r="3122" spans="6:8" x14ac:dyDescent="0.25">
      <c r="F3122" s="11"/>
      <c r="G3122" s="11"/>
      <c r="H3122" s="11"/>
    </row>
    <row r="3123" spans="6:8" x14ac:dyDescent="0.25">
      <c r="F3123" s="11"/>
      <c r="G3123" s="11"/>
      <c r="H3123" s="11"/>
    </row>
    <row r="3124" spans="6:8" x14ac:dyDescent="0.25">
      <c r="F3124" s="11"/>
      <c r="G3124" s="11"/>
      <c r="H3124" s="11"/>
    </row>
    <row r="3125" spans="6:8" x14ac:dyDescent="0.25">
      <c r="F3125" s="11"/>
      <c r="G3125" s="11"/>
      <c r="H3125" s="11"/>
    </row>
    <row r="3126" spans="6:8" x14ac:dyDescent="0.25">
      <c r="F3126" s="11"/>
      <c r="G3126" s="11"/>
      <c r="H3126" s="11"/>
    </row>
    <row r="3127" spans="6:8" x14ac:dyDescent="0.25">
      <c r="F3127" s="11"/>
      <c r="G3127" s="11"/>
      <c r="H3127" s="11"/>
    </row>
    <row r="3128" spans="6:8" x14ac:dyDescent="0.25">
      <c r="F3128" s="11"/>
      <c r="G3128" s="11"/>
      <c r="H3128" s="11"/>
    </row>
    <row r="3129" spans="6:8" x14ac:dyDescent="0.25">
      <c r="F3129" s="11"/>
      <c r="G3129" s="11"/>
      <c r="H3129" s="11"/>
    </row>
    <row r="3130" spans="6:8" x14ac:dyDescent="0.25">
      <c r="F3130" s="11"/>
      <c r="G3130" s="11"/>
      <c r="H3130" s="11"/>
    </row>
    <row r="3131" spans="6:8" x14ac:dyDescent="0.25">
      <c r="F3131" s="11"/>
      <c r="G3131" s="11"/>
      <c r="H3131" s="11"/>
    </row>
    <row r="3132" spans="6:8" x14ac:dyDescent="0.25">
      <c r="F3132" s="11"/>
      <c r="G3132" s="11"/>
      <c r="H3132" s="11"/>
    </row>
    <row r="3133" spans="6:8" x14ac:dyDescent="0.25">
      <c r="F3133" s="11"/>
      <c r="G3133" s="11"/>
      <c r="H3133" s="11"/>
    </row>
    <row r="3134" spans="6:8" x14ac:dyDescent="0.25">
      <c r="F3134" s="11"/>
      <c r="G3134" s="11"/>
      <c r="H3134" s="11"/>
    </row>
    <row r="3135" spans="6:8" x14ac:dyDescent="0.25">
      <c r="F3135" s="11"/>
      <c r="G3135" s="11"/>
      <c r="H3135" s="11"/>
    </row>
    <row r="3136" spans="6:8" x14ac:dyDescent="0.25">
      <c r="F3136" s="11"/>
      <c r="G3136" s="11"/>
      <c r="H3136" s="11"/>
    </row>
    <row r="3137" spans="6:8" x14ac:dyDescent="0.25">
      <c r="F3137" s="11"/>
      <c r="G3137" s="11"/>
      <c r="H3137" s="11"/>
    </row>
    <row r="3138" spans="6:8" x14ac:dyDescent="0.25">
      <c r="F3138" s="11"/>
      <c r="G3138" s="11"/>
      <c r="H3138" s="11"/>
    </row>
    <row r="3139" spans="6:8" x14ac:dyDescent="0.25">
      <c r="F3139" s="11"/>
      <c r="G3139" s="11"/>
      <c r="H3139" s="11"/>
    </row>
    <row r="3140" spans="6:8" x14ac:dyDescent="0.25">
      <c r="F3140" s="11"/>
      <c r="G3140" s="11"/>
      <c r="H3140" s="11"/>
    </row>
    <row r="3141" spans="6:8" x14ac:dyDescent="0.25">
      <c r="F3141" s="11"/>
      <c r="G3141" s="11"/>
      <c r="H3141" s="11"/>
    </row>
    <row r="3142" spans="6:8" x14ac:dyDescent="0.25">
      <c r="F3142" s="11"/>
      <c r="G3142" s="11"/>
      <c r="H3142" s="11"/>
    </row>
    <row r="3143" spans="6:8" x14ac:dyDescent="0.25">
      <c r="F3143" s="11"/>
      <c r="G3143" s="11"/>
      <c r="H3143" s="11"/>
    </row>
    <row r="3144" spans="6:8" x14ac:dyDescent="0.25">
      <c r="F3144" s="11"/>
      <c r="G3144" s="11"/>
      <c r="H3144" s="11"/>
    </row>
    <row r="3145" spans="6:8" x14ac:dyDescent="0.25">
      <c r="F3145" s="11"/>
      <c r="G3145" s="11"/>
      <c r="H3145" s="11"/>
    </row>
    <row r="3146" spans="6:8" x14ac:dyDescent="0.25">
      <c r="F3146" s="11"/>
      <c r="G3146" s="11"/>
      <c r="H3146" s="11"/>
    </row>
    <row r="3147" spans="6:8" x14ac:dyDescent="0.25">
      <c r="F3147" s="11"/>
      <c r="G3147" s="11"/>
      <c r="H3147" s="11"/>
    </row>
    <row r="3148" spans="6:8" x14ac:dyDescent="0.25">
      <c r="F3148" s="11"/>
      <c r="G3148" s="11"/>
      <c r="H3148" s="11"/>
    </row>
    <row r="3149" spans="6:8" x14ac:dyDescent="0.25">
      <c r="F3149" s="11"/>
      <c r="G3149" s="11"/>
      <c r="H3149" s="11"/>
    </row>
    <row r="3150" spans="6:8" x14ac:dyDescent="0.25">
      <c r="F3150" s="11"/>
      <c r="G3150" s="11"/>
      <c r="H3150" s="11"/>
    </row>
    <row r="3151" spans="6:8" x14ac:dyDescent="0.25">
      <c r="F3151" s="11"/>
      <c r="G3151" s="11"/>
      <c r="H3151" s="11"/>
    </row>
    <row r="3152" spans="6:8" x14ac:dyDescent="0.25">
      <c r="F3152" s="11"/>
      <c r="G3152" s="11"/>
      <c r="H3152" s="11"/>
    </row>
    <row r="3153" spans="6:8" x14ac:dyDescent="0.25">
      <c r="F3153" s="11"/>
      <c r="G3153" s="11"/>
      <c r="H3153" s="11"/>
    </row>
    <row r="3154" spans="6:8" x14ac:dyDescent="0.25">
      <c r="F3154" s="11"/>
      <c r="G3154" s="11"/>
      <c r="H3154" s="11"/>
    </row>
    <row r="3155" spans="6:8" x14ac:dyDescent="0.25">
      <c r="F3155" s="11"/>
      <c r="G3155" s="11"/>
      <c r="H3155" s="11"/>
    </row>
    <row r="3156" spans="6:8" x14ac:dyDescent="0.25">
      <c r="F3156" s="11"/>
      <c r="G3156" s="11"/>
      <c r="H3156" s="11"/>
    </row>
    <row r="3157" spans="6:8" x14ac:dyDescent="0.25">
      <c r="F3157" s="11"/>
      <c r="G3157" s="11"/>
      <c r="H3157" s="11"/>
    </row>
    <row r="3158" spans="6:8" x14ac:dyDescent="0.25">
      <c r="F3158" s="11"/>
      <c r="G3158" s="11"/>
      <c r="H3158" s="11"/>
    </row>
    <row r="3159" spans="6:8" x14ac:dyDescent="0.25">
      <c r="F3159" s="11"/>
      <c r="G3159" s="11"/>
      <c r="H3159" s="11"/>
    </row>
    <row r="3160" spans="6:8" x14ac:dyDescent="0.25">
      <c r="F3160" s="11"/>
      <c r="G3160" s="11"/>
      <c r="H3160" s="11"/>
    </row>
    <row r="3161" spans="6:8" x14ac:dyDescent="0.25">
      <c r="F3161" s="11"/>
      <c r="G3161" s="11"/>
      <c r="H3161" s="11"/>
    </row>
    <row r="3162" spans="6:8" x14ac:dyDescent="0.25">
      <c r="F3162" s="11"/>
      <c r="G3162" s="11"/>
      <c r="H3162" s="11"/>
    </row>
    <row r="3163" spans="6:8" x14ac:dyDescent="0.25">
      <c r="F3163" s="11"/>
      <c r="G3163" s="11"/>
      <c r="H3163" s="11"/>
    </row>
    <row r="3164" spans="6:8" x14ac:dyDescent="0.25">
      <c r="F3164" s="11"/>
      <c r="G3164" s="11"/>
      <c r="H3164" s="11"/>
    </row>
    <row r="3165" spans="6:8" x14ac:dyDescent="0.25">
      <c r="F3165" s="11"/>
      <c r="G3165" s="11"/>
      <c r="H3165" s="11"/>
    </row>
    <row r="3166" spans="6:8" x14ac:dyDescent="0.25">
      <c r="F3166" s="11"/>
      <c r="G3166" s="11"/>
      <c r="H3166" s="11"/>
    </row>
    <row r="3167" spans="6:8" x14ac:dyDescent="0.25">
      <c r="F3167" s="11"/>
      <c r="G3167" s="11"/>
      <c r="H3167" s="11"/>
    </row>
    <row r="3168" spans="6:8" x14ac:dyDescent="0.25">
      <c r="F3168" s="11"/>
      <c r="G3168" s="11"/>
      <c r="H3168" s="11"/>
    </row>
    <row r="3169" spans="6:8" x14ac:dyDescent="0.25">
      <c r="F3169" s="11"/>
      <c r="G3169" s="11"/>
      <c r="H3169" s="11"/>
    </row>
    <row r="3170" spans="6:8" x14ac:dyDescent="0.25">
      <c r="F3170" s="11"/>
      <c r="G3170" s="11"/>
      <c r="H3170" s="11"/>
    </row>
    <row r="3171" spans="6:8" x14ac:dyDescent="0.25">
      <c r="F3171" s="11"/>
      <c r="G3171" s="11"/>
      <c r="H3171" s="11"/>
    </row>
    <row r="3172" spans="6:8" x14ac:dyDescent="0.25">
      <c r="F3172" s="11"/>
      <c r="G3172" s="11"/>
      <c r="H3172" s="11"/>
    </row>
    <row r="3173" spans="6:8" x14ac:dyDescent="0.25">
      <c r="F3173" s="11"/>
      <c r="G3173" s="11"/>
      <c r="H3173" s="11"/>
    </row>
    <row r="3174" spans="6:8" x14ac:dyDescent="0.25">
      <c r="F3174" s="11"/>
      <c r="G3174" s="11"/>
      <c r="H3174" s="11"/>
    </row>
    <row r="3175" spans="6:8" x14ac:dyDescent="0.25">
      <c r="F3175" s="11"/>
      <c r="G3175" s="11"/>
      <c r="H3175" s="11"/>
    </row>
    <row r="3176" spans="6:8" x14ac:dyDescent="0.25">
      <c r="F3176" s="11"/>
      <c r="G3176" s="11"/>
      <c r="H3176" s="11"/>
    </row>
    <row r="3177" spans="6:8" x14ac:dyDescent="0.25">
      <c r="F3177" s="11"/>
      <c r="G3177" s="11"/>
      <c r="H3177" s="11"/>
    </row>
    <row r="3178" spans="6:8" x14ac:dyDescent="0.25">
      <c r="F3178" s="11"/>
      <c r="G3178" s="11"/>
      <c r="H3178" s="11"/>
    </row>
    <row r="3179" spans="6:8" x14ac:dyDescent="0.25">
      <c r="F3179" s="11"/>
      <c r="G3179" s="11"/>
      <c r="H3179" s="11"/>
    </row>
    <row r="3180" spans="6:8" x14ac:dyDescent="0.25">
      <c r="F3180" s="11"/>
      <c r="G3180" s="11"/>
      <c r="H3180" s="11"/>
    </row>
    <row r="3181" spans="6:8" x14ac:dyDescent="0.25">
      <c r="F3181" s="11"/>
      <c r="G3181" s="11"/>
      <c r="H3181" s="11"/>
    </row>
    <row r="3182" spans="6:8" x14ac:dyDescent="0.25">
      <c r="F3182" s="11"/>
      <c r="G3182" s="11"/>
      <c r="H3182" s="11"/>
    </row>
    <row r="3183" spans="6:8" x14ac:dyDescent="0.25">
      <c r="F3183" s="11"/>
      <c r="G3183" s="11"/>
      <c r="H3183" s="11"/>
    </row>
    <row r="3184" spans="6:8" x14ac:dyDescent="0.25">
      <c r="F3184" s="11"/>
      <c r="G3184" s="11"/>
      <c r="H3184" s="11"/>
    </row>
    <row r="3185" spans="6:8" x14ac:dyDescent="0.25">
      <c r="F3185" s="11"/>
      <c r="G3185" s="11"/>
      <c r="H3185" s="11"/>
    </row>
    <row r="3186" spans="6:8" x14ac:dyDescent="0.25">
      <c r="F3186" s="11"/>
      <c r="G3186" s="11"/>
      <c r="H3186" s="11"/>
    </row>
    <row r="3187" spans="6:8" x14ac:dyDescent="0.25">
      <c r="F3187" s="11"/>
      <c r="G3187" s="11"/>
      <c r="H3187" s="11"/>
    </row>
    <row r="3188" spans="6:8" x14ac:dyDescent="0.25">
      <c r="F3188" s="11"/>
      <c r="G3188" s="11"/>
      <c r="H3188" s="11"/>
    </row>
    <row r="3189" spans="6:8" x14ac:dyDescent="0.25">
      <c r="F3189" s="11"/>
      <c r="G3189" s="11"/>
      <c r="H3189" s="11"/>
    </row>
    <row r="3190" spans="6:8" x14ac:dyDescent="0.25">
      <c r="F3190" s="11"/>
      <c r="G3190" s="11"/>
      <c r="H3190" s="11"/>
    </row>
    <row r="3191" spans="6:8" x14ac:dyDescent="0.25">
      <c r="F3191" s="11"/>
      <c r="G3191" s="11"/>
      <c r="H3191" s="11"/>
    </row>
    <row r="3192" spans="6:8" x14ac:dyDescent="0.25">
      <c r="F3192" s="11"/>
      <c r="G3192" s="11"/>
      <c r="H3192" s="11"/>
    </row>
    <row r="3193" spans="6:8" x14ac:dyDescent="0.25">
      <c r="F3193" s="11"/>
      <c r="G3193" s="11"/>
      <c r="H3193" s="11"/>
    </row>
    <row r="3194" spans="6:8" x14ac:dyDescent="0.25">
      <c r="F3194" s="11"/>
      <c r="G3194" s="11"/>
      <c r="H3194" s="11"/>
    </row>
    <row r="3195" spans="6:8" x14ac:dyDescent="0.25">
      <c r="F3195" s="11"/>
      <c r="G3195" s="11"/>
      <c r="H3195" s="11"/>
    </row>
    <row r="3196" spans="6:8" x14ac:dyDescent="0.25">
      <c r="F3196" s="11"/>
      <c r="G3196" s="11"/>
      <c r="H3196" s="11"/>
    </row>
    <row r="3197" spans="6:8" x14ac:dyDescent="0.25">
      <c r="F3197" s="11"/>
      <c r="G3197" s="11"/>
      <c r="H3197" s="11"/>
    </row>
    <row r="3198" spans="6:8" x14ac:dyDescent="0.25">
      <c r="F3198" s="11"/>
      <c r="G3198" s="11"/>
      <c r="H3198" s="11"/>
    </row>
    <row r="3199" spans="6:8" x14ac:dyDescent="0.25">
      <c r="F3199" s="11"/>
      <c r="G3199" s="11"/>
      <c r="H3199" s="11"/>
    </row>
    <row r="3200" spans="6:8" x14ac:dyDescent="0.25">
      <c r="F3200" s="11"/>
      <c r="G3200" s="11"/>
      <c r="H3200" s="11"/>
    </row>
    <row r="3201" spans="6:8" x14ac:dyDescent="0.25">
      <c r="F3201" s="11"/>
      <c r="G3201" s="11"/>
      <c r="H3201" s="11"/>
    </row>
    <row r="3202" spans="6:8" x14ac:dyDescent="0.25">
      <c r="F3202" s="11"/>
      <c r="G3202" s="11"/>
      <c r="H3202" s="11"/>
    </row>
    <row r="3203" spans="6:8" x14ac:dyDescent="0.25">
      <c r="F3203" s="11"/>
      <c r="G3203" s="11"/>
      <c r="H3203" s="11"/>
    </row>
    <row r="3204" spans="6:8" x14ac:dyDescent="0.25">
      <c r="F3204" s="11"/>
      <c r="G3204" s="11"/>
      <c r="H3204" s="11"/>
    </row>
    <row r="3205" spans="6:8" x14ac:dyDescent="0.25">
      <c r="F3205" s="11"/>
      <c r="G3205" s="11"/>
      <c r="H3205" s="11"/>
    </row>
    <row r="3206" spans="6:8" x14ac:dyDescent="0.25">
      <c r="F3206" s="11"/>
      <c r="G3206" s="11"/>
      <c r="H3206" s="11"/>
    </row>
    <row r="3207" spans="6:8" x14ac:dyDescent="0.25">
      <c r="F3207" s="11"/>
      <c r="G3207" s="11"/>
      <c r="H3207" s="11"/>
    </row>
    <row r="3208" spans="6:8" x14ac:dyDescent="0.25">
      <c r="F3208" s="11"/>
      <c r="G3208" s="11"/>
      <c r="H3208" s="11"/>
    </row>
    <row r="3209" spans="6:8" x14ac:dyDescent="0.25">
      <c r="F3209" s="11"/>
      <c r="G3209" s="11"/>
      <c r="H3209" s="11"/>
    </row>
    <row r="3210" spans="6:8" x14ac:dyDescent="0.25">
      <c r="F3210" s="11"/>
      <c r="G3210" s="11"/>
      <c r="H3210" s="11"/>
    </row>
    <row r="3211" spans="6:8" x14ac:dyDescent="0.25">
      <c r="F3211" s="11"/>
      <c r="G3211" s="11"/>
      <c r="H3211" s="11"/>
    </row>
    <row r="3212" spans="6:8" x14ac:dyDescent="0.25">
      <c r="F3212" s="11"/>
      <c r="G3212" s="11"/>
      <c r="H3212" s="11"/>
    </row>
    <row r="3213" spans="6:8" x14ac:dyDescent="0.25">
      <c r="F3213" s="11"/>
      <c r="G3213" s="11"/>
      <c r="H3213" s="11"/>
    </row>
    <row r="3214" spans="6:8" x14ac:dyDescent="0.25">
      <c r="F3214" s="11"/>
      <c r="G3214" s="11"/>
      <c r="H3214" s="11"/>
    </row>
    <row r="3215" spans="6:8" x14ac:dyDescent="0.25">
      <c r="F3215" s="11"/>
      <c r="G3215" s="11"/>
      <c r="H3215" s="11"/>
    </row>
    <row r="3216" spans="6:8" x14ac:dyDescent="0.25">
      <c r="F3216" s="11"/>
      <c r="G3216" s="11"/>
      <c r="H3216" s="11"/>
    </row>
    <row r="3217" spans="6:8" x14ac:dyDescent="0.25">
      <c r="F3217" s="11"/>
      <c r="G3217" s="11"/>
      <c r="H3217" s="11"/>
    </row>
    <row r="3218" spans="6:8" x14ac:dyDescent="0.25">
      <c r="F3218" s="11"/>
      <c r="G3218" s="11"/>
      <c r="H3218" s="11"/>
    </row>
    <row r="3219" spans="6:8" x14ac:dyDescent="0.25">
      <c r="F3219" s="11"/>
      <c r="G3219" s="11"/>
      <c r="H3219" s="11"/>
    </row>
    <row r="3220" spans="6:8" x14ac:dyDescent="0.25">
      <c r="F3220" s="11"/>
      <c r="G3220" s="11"/>
      <c r="H3220" s="11"/>
    </row>
    <row r="3221" spans="6:8" x14ac:dyDescent="0.25">
      <c r="F3221" s="11"/>
      <c r="G3221" s="11"/>
      <c r="H3221" s="11"/>
    </row>
    <row r="3222" spans="6:8" x14ac:dyDescent="0.25">
      <c r="F3222" s="11"/>
      <c r="G3222" s="11"/>
      <c r="H3222" s="11"/>
    </row>
    <row r="3223" spans="6:8" x14ac:dyDescent="0.25">
      <c r="F3223" s="11"/>
      <c r="G3223" s="11"/>
      <c r="H3223" s="11"/>
    </row>
    <row r="3224" spans="6:8" x14ac:dyDescent="0.25">
      <c r="F3224" s="11"/>
      <c r="G3224" s="11"/>
      <c r="H3224" s="11"/>
    </row>
    <row r="3225" spans="6:8" x14ac:dyDescent="0.25">
      <c r="F3225" s="11"/>
      <c r="G3225" s="11"/>
      <c r="H3225" s="11"/>
    </row>
    <row r="3226" spans="6:8" x14ac:dyDescent="0.25">
      <c r="F3226" s="11"/>
      <c r="G3226" s="11"/>
      <c r="H3226" s="11"/>
    </row>
    <row r="3227" spans="6:8" x14ac:dyDescent="0.25">
      <c r="F3227" s="11"/>
      <c r="G3227" s="11"/>
      <c r="H3227" s="11"/>
    </row>
    <row r="3228" spans="6:8" x14ac:dyDescent="0.25">
      <c r="F3228" s="11"/>
      <c r="G3228" s="11"/>
      <c r="H3228" s="11"/>
    </row>
    <row r="3229" spans="6:8" x14ac:dyDescent="0.25">
      <c r="F3229" s="11"/>
      <c r="G3229" s="11"/>
      <c r="H3229" s="11"/>
    </row>
    <row r="3230" spans="6:8" x14ac:dyDescent="0.25">
      <c r="F3230" s="11"/>
      <c r="G3230" s="11"/>
      <c r="H3230" s="11"/>
    </row>
    <row r="3231" spans="6:8" x14ac:dyDescent="0.25">
      <c r="F3231" s="11"/>
      <c r="G3231" s="11"/>
      <c r="H3231" s="11"/>
    </row>
    <row r="3232" spans="6:8" x14ac:dyDescent="0.25">
      <c r="F3232" s="11"/>
      <c r="G3232" s="11"/>
      <c r="H3232" s="11"/>
    </row>
    <row r="3233" spans="6:8" x14ac:dyDescent="0.25">
      <c r="F3233" s="11"/>
      <c r="G3233" s="11"/>
      <c r="H3233" s="11"/>
    </row>
    <row r="3234" spans="6:8" x14ac:dyDescent="0.25">
      <c r="F3234" s="11"/>
      <c r="G3234" s="11"/>
      <c r="H3234" s="11"/>
    </row>
    <row r="3235" spans="6:8" x14ac:dyDescent="0.25">
      <c r="F3235" s="11"/>
      <c r="G3235" s="11"/>
      <c r="H3235" s="11"/>
    </row>
    <row r="3236" spans="6:8" x14ac:dyDescent="0.25">
      <c r="F3236" s="11"/>
      <c r="G3236" s="11"/>
      <c r="H3236" s="11"/>
    </row>
    <row r="3237" spans="6:8" x14ac:dyDescent="0.25">
      <c r="F3237" s="11"/>
      <c r="G3237" s="11"/>
      <c r="H3237" s="11"/>
    </row>
    <row r="3238" spans="6:8" x14ac:dyDescent="0.25">
      <c r="F3238" s="11"/>
      <c r="G3238" s="11"/>
      <c r="H3238" s="11"/>
    </row>
    <row r="3239" spans="6:8" x14ac:dyDescent="0.25">
      <c r="F3239" s="11"/>
      <c r="G3239" s="11"/>
      <c r="H3239" s="11"/>
    </row>
    <row r="3240" spans="6:8" x14ac:dyDescent="0.25">
      <c r="F3240" s="11"/>
      <c r="G3240" s="11"/>
      <c r="H3240" s="11"/>
    </row>
    <row r="3241" spans="6:8" x14ac:dyDescent="0.25">
      <c r="F3241" s="11"/>
      <c r="G3241" s="11"/>
      <c r="H3241" s="11"/>
    </row>
    <row r="3242" spans="6:8" x14ac:dyDescent="0.25">
      <c r="F3242" s="11"/>
      <c r="G3242" s="11"/>
      <c r="H3242" s="11"/>
    </row>
    <row r="3243" spans="6:8" x14ac:dyDescent="0.25">
      <c r="F3243" s="11"/>
      <c r="G3243" s="11"/>
      <c r="H3243" s="11"/>
    </row>
    <row r="3244" spans="6:8" x14ac:dyDescent="0.25">
      <c r="F3244" s="11"/>
      <c r="G3244" s="11"/>
      <c r="H3244" s="11"/>
    </row>
    <row r="3245" spans="6:8" x14ac:dyDescent="0.25">
      <c r="F3245" s="11"/>
      <c r="G3245" s="11"/>
      <c r="H3245" s="11"/>
    </row>
    <row r="3246" spans="6:8" x14ac:dyDescent="0.25">
      <c r="F3246" s="11"/>
      <c r="G3246" s="11"/>
      <c r="H3246" s="11"/>
    </row>
    <row r="3247" spans="6:8" x14ac:dyDescent="0.25">
      <c r="F3247" s="11"/>
      <c r="G3247" s="11"/>
      <c r="H3247" s="11"/>
    </row>
    <row r="3248" spans="6:8" x14ac:dyDescent="0.25">
      <c r="F3248" s="11"/>
      <c r="G3248" s="11"/>
      <c r="H3248" s="11"/>
    </row>
    <row r="3249" spans="6:8" x14ac:dyDescent="0.25">
      <c r="F3249" s="11"/>
      <c r="G3249" s="11"/>
      <c r="H3249" s="11"/>
    </row>
    <row r="3250" spans="6:8" x14ac:dyDescent="0.25">
      <c r="F3250" s="11"/>
      <c r="G3250" s="11"/>
      <c r="H3250" s="11"/>
    </row>
    <row r="3251" spans="6:8" x14ac:dyDescent="0.25">
      <c r="F3251" s="11"/>
      <c r="G3251" s="11"/>
      <c r="H3251" s="11"/>
    </row>
    <row r="3252" spans="6:8" x14ac:dyDescent="0.25">
      <c r="F3252" s="11"/>
      <c r="G3252" s="11"/>
      <c r="H3252" s="11"/>
    </row>
    <row r="3253" spans="6:8" x14ac:dyDescent="0.25">
      <c r="F3253" s="11"/>
      <c r="G3253" s="11"/>
      <c r="H3253" s="11"/>
    </row>
    <row r="3254" spans="6:8" x14ac:dyDescent="0.25">
      <c r="F3254" s="11"/>
      <c r="G3254" s="11"/>
      <c r="H3254" s="11"/>
    </row>
    <row r="3255" spans="6:8" x14ac:dyDescent="0.25">
      <c r="F3255" s="11"/>
      <c r="G3255" s="11"/>
      <c r="H3255" s="11"/>
    </row>
    <row r="3256" spans="6:8" x14ac:dyDescent="0.25">
      <c r="F3256" s="11"/>
      <c r="G3256" s="11"/>
      <c r="H3256" s="11"/>
    </row>
    <row r="3257" spans="6:8" x14ac:dyDescent="0.25">
      <c r="F3257" s="11"/>
      <c r="G3257" s="11"/>
      <c r="H3257" s="11"/>
    </row>
    <row r="3258" spans="6:8" x14ac:dyDescent="0.25">
      <c r="F3258" s="11"/>
      <c r="G3258" s="11"/>
      <c r="H3258" s="11"/>
    </row>
    <row r="3259" spans="6:8" x14ac:dyDescent="0.25">
      <c r="F3259" s="11"/>
      <c r="G3259" s="11"/>
      <c r="H3259" s="11"/>
    </row>
    <row r="3260" spans="6:8" x14ac:dyDescent="0.25">
      <c r="F3260" s="11"/>
      <c r="G3260" s="11"/>
      <c r="H3260" s="11"/>
    </row>
    <row r="3261" spans="6:8" x14ac:dyDescent="0.25">
      <c r="F3261" s="11"/>
      <c r="G3261" s="11"/>
      <c r="H3261" s="11"/>
    </row>
    <row r="3262" spans="6:8" x14ac:dyDescent="0.25">
      <c r="F3262" s="11"/>
      <c r="G3262" s="11"/>
      <c r="H3262" s="11"/>
    </row>
    <row r="3263" spans="6:8" x14ac:dyDescent="0.25">
      <c r="F3263" s="11"/>
      <c r="G3263" s="11"/>
      <c r="H3263" s="11"/>
    </row>
    <row r="3264" spans="6:8" x14ac:dyDescent="0.25">
      <c r="F3264" s="11"/>
      <c r="G3264" s="11"/>
      <c r="H3264" s="11"/>
    </row>
    <row r="3265" spans="6:8" x14ac:dyDescent="0.25">
      <c r="F3265" s="11"/>
      <c r="G3265" s="11"/>
      <c r="H3265" s="11"/>
    </row>
    <row r="3266" spans="6:8" x14ac:dyDescent="0.25">
      <c r="F3266" s="11"/>
      <c r="G3266" s="11"/>
      <c r="H3266" s="11"/>
    </row>
    <row r="3267" spans="6:8" x14ac:dyDescent="0.25">
      <c r="F3267" s="11"/>
      <c r="G3267" s="11"/>
      <c r="H3267" s="11"/>
    </row>
    <row r="3268" spans="6:8" x14ac:dyDescent="0.25">
      <c r="F3268" s="11"/>
      <c r="G3268" s="11"/>
      <c r="H3268" s="11"/>
    </row>
    <row r="3269" spans="6:8" x14ac:dyDescent="0.25">
      <c r="F3269" s="11"/>
      <c r="G3269" s="11"/>
      <c r="H3269" s="11"/>
    </row>
    <row r="3270" spans="6:8" x14ac:dyDescent="0.25">
      <c r="F3270" s="11"/>
      <c r="G3270" s="11"/>
      <c r="H3270" s="11"/>
    </row>
    <row r="3271" spans="6:8" x14ac:dyDescent="0.25">
      <c r="F3271" s="11"/>
      <c r="G3271" s="11"/>
      <c r="H3271" s="11"/>
    </row>
    <row r="3272" spans="6:8" x14ac:dyDescent="0.25">
      <c r="F3272" s="11"/>
      <c r="G3272" s="11"/>
      <c r="H3272" s="11"/>
    </row>
    <row r="3273" spans="6:8" x14ac:dyDescent="0.25">
      <c r="F3273" s="11"/>
      <c r="G3273" s="11"/>
      <c r="H3273" s="11"/>
    </row>
    <row r="3274" spans="6:8" x14ac:dyDescent="0.25">
      <c r="F3274" s="11"/>
      <c r="G3274" s="11"/>
      <c r="H3274" s="11"/>
    </row>
    <row r="3275" spans="6:8" x14ac:dyDescent="0.25">
      <c r="F3275" s="11"/>
      <c r="G3275" s="11"/>
      <c r="H3275" s="11"/>
    </row>
    <row r="3276" spans="6:8" x14ac:dyDescent="0.25">
      <c r="F3276" s="11"/>
      <c r="G3276" s="11"/>
      <c r="H3276" s="11"/>
    </row>
    <row r="3277" spans="6:8" x14ac:dyDescent="0.25">
      <c r="F3277" s="11"/>
      <c r="G3277" s="11"/>
      <c r="H3277" s="11"/>
    </row>
    <row r="3278" spans="6:8" x14ac:dyDescent="0.25">
      <c r="F3278" s="11"/>
      <c r="G3278" s="11"/>
      <c r="H3278" s="11"/>
    </row>
    <row r="3279" spans="6:8" x14ac:dyDescent="0.25">
      <c r="F3279" s="11"/>
      <c r="G3279" s="11"/>
      <c r="H3279" s="11"/>
    </row>
    <row r="3280" spans="6:8" x14ac:dyDescent="0.25">
      <c r="F3280" s="11"/>
      <c r="G3280" s="11"/>
      <c r="H3280" s="11"/>
    </row>
    <row r="3281" spans="6:8" x14ac:dyDescent="0.25">
      <c r="F3281" s="11"/>
      <c r="G3281" s="11"/>
      <c r="H3281" s="11"/>
    </row>
    <row r="3282" spans="6:8" x14ac:dyDescent="0.25">
      <c r="F3282" s="11"/>
      <c r="G3282" s="11"/>
      <c r="H3282" s="11"/>
    </row>
    <row r="3283" spans="6:8" x14ac:dyDescent="0.25">
      <c r="F3283" s="11"/>
      <c r="G3283" s="11"/>
      <c r="H3283" s="11"/>
    </row>
    <row r="3284" spans="6:8" x14ac:dyDescent="0.25">
      <c r="F3284" s="11"/>
      <c r="G3284" s="11"/>
      <c r="H3284" s="11"/>
    </row>
    <row r="3285" spans="6:8" x14ac:dyDescent="0.25">
      <c r="F3285" s="11"/>
      <c r="G3285" s="11"/>
      <c r="H3285" s="11"/>
    </row>
    <row r="3286" spans="6:8" x14ac:dyDescent="0.25">
      <c r="F3286" s="11"/>
      <c r="G3286" s="11"/>
      <c r="H3286" s="11"/>
    </row>
    <row r="3287" spans="6:8" x14ac:dyDescent="0.25">
      <c r="F3287" s="11"/>
      <c r="G3287" s="11"/>
      <c r="H3287" s="11"/>
    </row>
    <row r="3288" spans="6:8" x14ac:dyDescent="0.25">
      <c r="F3288" s="11"/>
      <c r="G3288" s="11"/>
      <c r="H3288" s="11"/>
    </row>
    <row r="3289" spans="6:8" x14ac:dyDescent="0.25">
      <c r="F3289" s="11"/>
      <c r="G3289" s="11"/>
      <c r="H3289" s="11"/>
    </row>
    <row r="3290" spans="6:8" x14ac:dyDescent="0.25">
      <c r="F3290" s="11"/>
      <c r="G3290" s="11"/>
      <c r="H3290" s="11"/>
    </row>
    <row r="3291" spans="6:8" x14ac:dyDescent="0.25">
      <c r="F3291" s="11"/>
      <c r="G3291" s="11"/>
      <c r="H3291" s="11"/>
    </row>
    <row r="3292" spans="6:8" x14ac:dyDescent="0.25">
      <c r="F3292" s="11"/>
      <c r="G3292" s="11"/>
      <c r="H3292" s="11"/>
    </row>
    <row r="3293" spans="6:8" x14ac:dyDescent="0.25">
      <c r="F3293" s="11"/>
      <c r="G3293" s="11"/>
      <c r="H3293" s="11"/>
    </row>
    <row r="3294" spans="6:8" x14ac:dyDescent="0.25">
      <c r="F3294" s="11"/>
      <c r="G3294" s="11"/>
      <c r="H3294" s="11"/>
    </row>
    <row r="3295" spans="6:8" x14ac:dyDescent="0.25">
      <c r="F3295" s="11"/>
      <c r="G3295" s="11"/>
      <c r="H3295" s="11"/>
    </row>
    <row r="3296" spans="6:8" x14ac:dyDescent="0.25">
      <c r="F3296" s="11"/>
      <c r="G3296" s="11"/>
      <c r="H3296" s="11"/>
    </row>
    <row r="3297" spans="6:8" x14ac:dyDescent="0.25">
      <c r="F3297" s="11"/>
      <c r="G3297" s="11"/>
      <c r="H3297" s="11"/>
    </row>
    <row r="3298" spans="6:8" x14ac:dyDescent="0.25">
      <c r="F3298" s="11"/>
      <c r="G3298" s="11"/>
      <c r="H3298" s="11"/>
    </row>
    <row r="3299" spans="6:8" x14ac:dyDescent="0.25">
      <c r="F3299" s="11"/>
      <c r="G3299" s="11"/>
      <c r="H3299" s="11"/>
    </row>
    <row r="3300" spans="6:8" x14ac:dyDescent="0.25">
      <c r="F3300" s="11"/>
      <c r="G3300" s="11"/>
      <c r="H3300" s="11"/>
    </row>
    <row r="3301" spans="6:8" x14ac:dyDescent="0.25">
      <c r="F3301" s="11"/>
      <c r="G3301" s="11"/>
      <c r="H3301" s="11"/>
    </row>
    <row r="3302" spans="6:8" x14ac:dyDescent="0.25">
      <c r="F3302" s="11"/>
      <c r="G3302" s="11"/>
      <c r="H3302" s="11"/>
    </row>
    <row r="3303" spans="6:8" x14ac:dyDescent="0.25">
      <c r="F3303" s="11"/>
      <c r="G3303" s="11"/>
      <c r="H3303" s="11"/>
    </row>
    <row r="3304" spans="6:8" x14ac:dyDescent="0.25">
      <c r="F3304" s="11"/>
      <c r="G3304" s="11"/>
      <c r="H3304" s="11"/>
    </row>
    <row r="3305" spans="6:8" x14ac:dyDescent="0.25">
      <c r="F3305" s="11"/>
      <c r="G3305" s="11"/>
      <c r="H3305" s="11"/>
    </row>
    <row r="3306" spans="6:8" x14ac:dyDescent="0.25">
      <c r="F3306" s="11"/>
      <c r="G3306" s="11"/>
      <c r="H3306" s="11"/>
    </row>
    <row r="3307" spans="6:8" x14ac:dyDescent="0.25">
      <c r="F3307" s="11"/>
      <c r="G3307" s="11"/>
      <c r="H3307" s="11"/>
    </row>
    <row r="3308" spans="6:8" x14ac:dyDescent="0.25">
      <c r="F3308" s="11"/>
      <c r="G3308" s="11"/>
      <c r="H3308" s="11"/>
    </row>
    <row r="3309" spans="6:8" x14ac:dyDescent="0.25">
      <c r="F3309" s="11"/>
      <c r="G3309" s="11"/>
      <c r="H3309" s="11"/>
    </row>
    <row r="3310" spans="6:8" x14ac:dyDescent="0.25">
      <c r="F3310" s="11"/>
      <c r="G3310" s="11"/>
      <c r="H3310" s="11"/>
    </row>
    <row r="3311" spans="6:8" x14ac:dyDescent="0.25">
      <c r="F3311" s="11"/>
      <c r="G3311" s="11"/>
      <c r="H3311" s="11"/>
    </row>
    <row r="3312" spans="6:8" x14ac:dyDescent="0.25">
      <c r="F3312" s="11"/>
      <c r="G3312" s="11"/>
      <c r="H3312" s="11"/>
    </row>
    <row r="3313" spans="6:8" x14ac:dyDescent="0.25">
      <c r="F3313" s="11"/>
      <c r="G3313" s="11"/>
      <c r="H3313" s="11"/>
    </row>
    <row r="3314" spans="6:8" x14ac:dyDescent="0.25">
      <c r="F3314" s="11"/>
      <c r="G3314" s="11"/>
      <c r="H3314" s="11"/>
    </row>
    <row r="3315" spans="6:8" x14ac:dyDescent="0.25">
      <c r="F3315" s="11"/>
      <c r="G3315" s="11"/>
      <c r="H3315" s="11"/>
    </row>
    <row r="3316" spans="6:8" x14ac:dyDescent="0.25">
      <c r="F3316" s="11"/>
      <c r="G3316" s="11"/>
      <c r="H3316" s="11"/>
    </row>
    <row r="3317" spans="6:8" x14ac:dyDescent="0.25">
      <c r="F3317" s="11"/>
      <c r="G3317" s="11"/>
      <c r="H3317" s="11"/>
    </row>
    <row r="3318" spans="6:8" x14ac:dyDescent="0.25">
      <c r="F3318" s="11"/>
      <c r="G3318" s="11"/>
      <c r="H3318" s="11"/>
    </row>
    <row r="3319" spans="6:8" x14ac:dyDescent="0.25">
      <c r="F3319" s="11"/>
      <c r="G3319" s="11"/>
      <c r="H3319" s="11"/>
    </row>
    <row r="3320" spans="6:8" x14ac:dyDescent="0.25">
      <c r="F3320" s="11"/>
      <c r="G3320" s="11"/>
      <c r="H3320" s="11"/>
    </row>
    <row r="3321" spans="6:8" x14ac:dyDescent="0.25">
      <c r="F3321" s="11"/>
      <c r="G3321" s="11"/>
      <c r="H3321" s="11"/>
    </row>
    <row r="3322" spans="6:8" x14ac:dyDescent="0.25">
      <c r="F3322" s="11"/>
      <c r="G3322" s="11"/>
      <c r="H3322" s="11"/>
    </row>
    <row r="3323" spans="6:8" x14ac:dyDescent="0.25">
      <c r="F3323" s="11"/>
      <c r="G3323" s="11"/>
      <c r="H3323" s="11"/>
    </row>
    <row r="3324" spans="6:8" x14ac:dyDescent="0.25">
      <c r="F3324" s="11"/>
      <c r="G3324" s="11"/>
      <c r="H3324" s="11"/>
    </row>
    <row r="3325" spans="6:8" x14ac:dyDescent="0.25">
      <c r="F3325" s="11"/>
      <c r="G3325" s="11"/>
      <c r="H3325" s="11"/>
    </row>
    <row r="3326" spans="6:8" x14ac:dyDescent="0.25">
      <c r="F3326" s="11"/>
      <c r="G3326" s="11"/>
      <c r="H3326" s="11"/>
    </row>
    <row r="3327" spans="6:8" x14ac:dyDescent="0.25">
      <c r="F3327" s="11"/>
      <c r="G3327" s="11"/>
      <c r="H3327" s="11"/>
    </row>
    <row r="3328" spans="6:8" x14ac:dyDescent="0.25">
      <c r="F3328" s="11"/>
      <c r="G3328" s="11"/>
      <c r="H3328" s="11"/>
    </row>
    <row r="3329" spans="6:8" x14ac:dyDescent="0.25">
      <c r="F3329" s="11"/>
      <c r="G3329" s="11"/>
      <c r="H3329" s="11"/>
    </row>
    <row r="3330" spans="6:8" x14ac:dyDescent="0.25">
      <c r="F3330" s="11"/>
      <c r="G3330" s="11"/>
      <c r="H3330" s="11"/>
    </row>
    <row r="3331" spans="6:8" x14ac:dyDescent="0.25">
      <c r="F3331" s="11"/>
      <c r="G3331" s="11"/>
      <c r="H3331" s="11"/>
    </row>
    <row r="3332" spans="6:8" x14ac:dyDescent="0.25">
      <c r="F3332" s="11"/>
      <c r="G3332" s="11"/>
      <c r="H3332" s="11"/>
    </row>
    <row r="3333" spans="6:8" x14ac:dyDescent="0.25">
      <c r="F3333" s="11"/>
      <c r="G3333" s="11"/>
      <c r="H3333" s="11"/>
    </row>
    <row r="3334" spans="6:8" x14ac:dyDescent="0.25">
      <c r="F3334" s="11"/>
      <c r="G3334" s="11"/>
      <c r="H3334" s="11"/>
    </row>
    <row r="3335" spans="6:8" x14ac:dyDescent="0.25">
      <c r="F3335" s="11"/>
      <c r="G3335" s="11"/>
      <c r="H3335" s="11"/>
    </row>
    <row r="3336" spans="6:8" x14ac:dyDescent="0.25">
      <c r="F3336" s="11"/>
      <c r="G3336" s="11"/>
      <c r="H3336" s="11"/>
    </row>
    <row r="3337" spans="6:8" x14ac:dyDescent="0.25">
      <c r="F3337" s="11"/>
      <c r="G3337" s="11"/>
      <c r="H3337" s="11"/>
    </row>
    <row r="3338" spans="6:8" x14ac:dyDescent="0.25">
      <c r="F3338" s="11"/>
      <c r="G3338" s="11"/>
      <c r="H3338" s="11"/>
    </row>
    <row r="3339" spans="6:8" x14ac:dyDescent="0.25">
      <c r="F3339" s="11"/>
      <c r="G3339" s="11"/>
      <c r="H3339" s="11"/>
    </row>
    <row r="3340" spans="6:8" x14ac:dyDescent="0.25">
      <c r="F3340" s="11"/>
      <c r="G3340" s="11"/>
      <c r="H3340" s="11"/>
    </row>
    <row r="3341" spans="6:8" x14ac:dyDescent="0.25">
      <c r="F3341" s="11"/>
      <c r="G3341" s="11"/>
      <c r="H3341" s="11"/>
    </row>
    <row r="3342" spans="6:8" x14ac:dyDescent="0.25">
      <c r="F3342" s="11"/>
      <c r="G3342" s="11"/>
      <c r="H3342" s="11"/>
    </row>
    <row r="3343" spans="6:8" x14ac:dyDescent="0.25">
      <c r="F3343" s="11"/>
      <c r="G3343" s="11"/>
      <c r="H3343" s="11"/>
    </row>
    <row r="3344" spans="6:8" x14ac:dyDescent="0.25">
      <c r="F3344" s="11"/>
      <c r="G3344" s="11"/>
      <c r="H3344" s="11"/>
    </row>
    <row r="3345" spans="6:8" x14ac:dyDescent="0.25">
      <c r="F3345" s="11"/>
      <c r="G3345" s="11"/>
      <c r="H3345" s="11"/>
    </row>
    <row r="3346" spans="6:8" x14ac:dyDescent="0.25">
      <c r="F3346" s="11"/>
      <c r="G3346" s="11"/>
      <c r="H3346" s="11"/>
    </row>
    <row r="3347" spans="6:8" x14ac:dyDescent="0.25">
      <c r="F3347" s="11"/>
      <c r="G3347" s="11"/>
      <c r="H3347" s="11"/>
    </row>
    <row r="3348" spans="6:8" x14ac:dyDescent="0.25">
      <c r="F3348" s="11"/>
      <c r="G3348" s="11"/>
      <c r="H3348" s="11"/>
    </row>
    <row r="3349" spans="6:8" x14ac:dyDescent="0.25">
      <c r="F3349" s="11"/>
      <c r="G3349" s="11"/>
      <c r="H3349" s="11"/>
    </row>
    <row r="3350" spans="6:8" x14ac:dyDescent="0.25">
      <c r="F3350" s="11"/>
      <c r="G3350" s="11"/>
      <c r="H3350" s="11"/>
    </row>
    <row r="3351" spans="6:8" x14ac:dyDescent="0.25">
      <c r="F3351" s="11"/>
      <c r="G3351" s="11"/>
      <c r="H3351" s="11"/>
    </row>
    <row r="3352" spans="6:8" x14ac:dyDescent="0.25">
      <c r="F3352" s="11"/>
      <c r="G3352" s="11"/>
      <c r="H3352" s="11"/>
    </row>
    <row r="3353" spans="6:8" x14ac:dyDescent="0.25">
      <c r="F3353" s="11"/>
      <c r="G3353" s="11"/>
      <c r="H3353" s="11"/>
    </row>
    <row r="3354" spans="6:8" x14ac:dyDescent="0.25">
      <c r="F3354" s="11"/>
      <c r="G3354" s="11"/>
      <c r="H3354" s="11"/>
    </row>
    <row r="3355" spans="6:8" x14ac:dyDescent="0.25">
      <c r="F3355" s="11"/>
      <c r="G3355" s="11"/>
      <c r="H3355" s="11"/>
    </row>
    <row r="3356" spans="6:8" x14ac:dyDescent="0.25">
      <c r="F3356" s="11"/>
      <c r="G3356" s="11"/>
      <c r="H3356" s="11"/>
    </row>
    <row r="3357" spans="6:8" x14ac:dyDescent="0.25">
      <c r="F3357" s="11"/>
      <c r="G3357" s="11"/>
      <c r="H3357" s="11"/>
    </row>
    <row r="3358" spans="6:8" x14ac:dyDescent="0.25">
      <c r="F3358" s="11"/>
      <c r="G3358" s="11"/>
      <c r="H3358" s="11"/>
    </row>
    <row r="3359" spans="6:8" x14ac:dyDescent="0.25">
      <c r="F3359" s="11"/>
      <c r="G3359" s="11"/>
      <c r="H3359" s="11"/>
    </row>
    <row r="3360" spans="6:8" x14ac:dyDescent="0.25">
      <c r="F3360" s="11"/>
      <c r="G3360" s="11"/>
      <c r="H3360" s="11"/>
    </row>
    <row r="3361" spans="6:8" x14ac:dyDescent="0.25">
      <c r="F3361" s="11"/>
      <c r="G3361" s="11"/>
      <c r="H3361" s="11"/>
    </row>
    <row r="3362" spans="6:8" x14ac:dyDescent="0.25">
      <c r="F3362" s="11"/>
      <c r="G3362" s="11"/>
      <c r="H3362" s="11"/>
    </row>
    <row r="3363" spans="6:8" x14ac:dyDescent="0.25">
      <c r="F3363" s="11"/>
      <c r="G3363" s="11"/>
      <c r="H3363" s="11"/>
    </row>
    <row r="3364" spans="6:8" x14ac:dyDescent="0.25">
      <c r="F3364" s="11"/>
      <c r="G3364" s="11"/>
      <c r="H3364" s="11"/>
    </row>
    <row r="3365" spans="6:8" x14ac:dyDescent="0.25">
      <c r="F3365" s="11"/>
      <c r="G3365" s="11"/>
      <c r="H3365" s="11"/>
    </row>
    <row r="3366" spans="6:8" x14ac:dyDescent="0.25">
      <c r="F3366" s="11"/>
      <c r="G3366" s="11"/>
      <c r="H3366" s="11"/>
    </row>
    <row r="3367" spans="6:8" x14ac:dyDescent="0.25">
      <c r="F3367" s="11"/>
      <c r="G3367" s="11"/>
      <c r="H3367" s="11"/>
    </row>
    <row r="3368" spans="6:8" x14ac:dyDescent="0.25">
      <c r="F3368" s="11"/>
      <c r="G3368" s="11"/>
      <c r="H3368" s="11"/>
    </row>
    <row r="3369" spans="6:8" x14ac:dyDescent="0.25">
      <c r="F3369" s="11"/>
      <c r="G3369" s="11"/>
      <c r="H3369" s="11"/>
    </row>
    <row r="3370" spans="6:8" x14ac:dyDescent="0.25">
      <c r="F3370" s="11"/>
      <c r="G3370" s="11"/>
      <c r="H3370" s="11"/>
    </row>
    <row r="3371" spans="6:8" x14ac:dyDescent="0.25">
      <c r="F3371" s="11"/>
      <c r="G3371" s="11"/>
      <c r="H3371" s="11"/>
    </row>
    <row r="3372" spans="6:8" x14ac:dyDescent="0.25">
      <c r="F3372" s="11"/>
      <c r="G3372" s="11"/>
      <c r="H3372" s="11"/>
    </row>
    <row r="3373" spans="6:8" x14ac:dyDescent="0.25">
      <c r="F3373" s="11"/>
      <c r="G3373" s="11"/>
      <c r="H3373" s="11"/>
    </row>
    <row r="3374" spans="6:8" x14ac:dyDescent="0.25">
      <c r="F3374" s="11"/>
      <c r="G3374" s="11"/>
      <c r="H3374" s="11"/>
    </row>
    <row r="3375" spans="6:8" x14ac:dyDescent="0.25">
      <c r="F3375" s="11"/>
      <c r="G3375" s="11"/>
      <c r="H3375" s="11"/>
    </row>
    <row r="3376" spans="6:8" x14ac:dyDescent="0.25">
      <c r="F3376" s="11"/>
      <c r="G3376" s="11"/>
      <c r="H3376" s="11"/>
    </row>
    <row r="3377" spans="6:8" x14ac:dyDescent="0.25">
      <c r="F3377" s="11"/>
      <c r="G3377" s="11"/>
      <c r="H3377" s="11"/>
    </row>
    <row r="3378" spans="6:8" x14ac:dyDescent="0.25">
      <c r="F3378" s="11"/>
      <c r="G3378" s="11"/>
      <c r="H3378" s="11"/>
    </row>
    <row r="3379" spans="6:8" x14ac:dyDescent="0.25">
      <c r="F3379" s="11"/>
      <c r="G3379" s="11"/>
      <c r="H3379" s="11"/>
    </row>
    <row r="3380" spans="6:8" x14ac:dyDescent="0.25">
      <c r="F3380" s="11"/>
      <c r="G3380" s="11"/>
      <c r="H3380" s="11"/>
    </row>
    <row r="3381" spans="6:8" x14ac:dyDescent="0.25">
      <c r="F3381" s="11"/>
      <c r="G3381" s="11"/>
      <c r="H3381" s="11"/>
    </row>
    <row r="3382" spans="6:8" x14ac:dyDescent="0.25">
      <c r="F3382" s="11"/>
      <c r="G3382" s="11"/>
      <c r="H3382" s="11"/>
    </row>
    <row r="3383" spans="6:8" x14ac:dyDescent="0.25">
      <c r="F3383" s="11"/>
      <c r="G3383" s="11"/>
      <c r="H3383" s="11"/>
    </row>
    <row r="3384" spans="6:8" x14ac:dyDescent="0.25">
      <c r="F3384" s="11"/>
      <c r="G3384" s="11"/>
      <c r="H3384" s="11"/>
    </row>
    <row r="3385" spans="6:8" x14ac:dyDescent="0.25">
      <c r="F3385" s="11"/>
      <c r="G3385" s="11"/>
      <c r="H3385" s="11"/>
    </row>
    <row r="3386" spans="6:8" x14ac:dyDescent="0.25">
      <c r="F3386" s="11"/>
      <c r="G3386" s="11"/>
      <c r="H3386" s="11"/>
    </row>
    <row r="3387" spans="6:8" x14ac:dyDescent="0.25">
      <c r="F3387" s="11"/>
      <c r="G3387" s="11"/>
      <c r="H3387" s="11"/>
    </row>
    <row r="3388" spans="6:8" x14ac:dyDescent="0.25">
      <c r="F3388" s="11"/>
      <c r="G3388" s="11"/>
      <c r="H3388" s="11"/>
    </row>
    <row r="3389" spans="6:8" x14ac:dyDescent="0.25">
      <c r="F3389" s="11"/>
      <c r="G3389" s="11"/>
      <c r="H3389" s="11"/>
    </row>
    <row r="3390" spans="6:8" x14ac:dyDescent="0.25">
      <c r="F3390" s="11"/>
      <c r="G3390" s="11"/>
      <c r="H3390" s="11"/>
    </row>
    <row r="3391" spans="6:8" x14ac:dyDescent="0.25">
      <c r="F3391" s="11"/>
      <c r="G3391" s="11"/>
      <c r="H3391" s="11"/>
    </row>
    <row r="3392" spans="6:8" x14ac:dyDescent="0.25">
      <c r="F3392" s="11"/>
      <c r="G3392" s="11"/>
      <c r="H3392" s="11"/>
    </row>
    <row r="3393" spans="6:8" x14ac:dyDescent="0.25">
      <c r="F3393" s="11"/>
      <c r="G3393" s="11"/>
      <c r="H3393" s="11"/>
    </row>
    <row r="3394" spans="6:8" x14ac:dyDescent="0.25">
      <c r="F3394" s="11"/>
      <c r="G3394" s="11"/>
      <c r="H3394" s="11"/>
    </row>
    <row r="3395" spans="6:8" x14ac:dyDescent="0.25">
      <c r="F3395" s="11"/>
      <c r="G3395" s="11"/>
      <c r="H3395" s="11"/>
    </row>
    <row r="3396" spans="6:8" x14ac:dyDescent="0.25">
      <c r="F3396" s="11"/>
      <c r="G3396" s="11"/>
      <c r="H3396" s="11"/>
    </row>
    <row r="3397" spans="6:8" x14ac:dyDescent="0.25">
      <c r="F3397" s="11"/>
      <c r="G3397" s="11"/>
      <c r="H3397" s="11"/>
    </row>
    <row r="3398" spans="6:8" x14ac:dyDescent="0.25">
      <c r="F3398" s="11"/>
      <c r="G3398" s="11"/>
      <c r="H3398" s="11"/>
    </row>
    <row r="3399" spans="6:8" x14ac:dyDescent="0.25">
      <c r="F3399" s="11"/>
      <c r="G3399" s="11"/>
      <c r="H3399" s="11"/>
    </row>
    <row r="3400" spans="6:8" x14ac:dyDescent="0.25">
      <c r="F3400" s="11"/>
      <c r="G3400" s="11"/>
      <c r="H3400" s="11"/>
    </row>
    <row r="3401" spans="6:8" x14ac:dyDescent="0.25">
      <c r="F3401" s="11"/>
      <c r="G3401" s="11"/>
      <c r="H3401" s="11"/>
    </row>
    <row r="3402" spans="6:8" x14ac:dyDescent="0.25">
      <c r="F3402" s="11"/>
      <c r="G3402" s="11"/>
      <c r="H3402" s="11"/>
    </row>
    <row r="3403" spans="6:8" x14ac:dyDescent="0.25">
      <c r="F3403" s="11"/>
      <c r="G3403" s="11"/>
      <c r="H3403" s="11"/>
    </row>
    <row r="3404" spans="6:8" x14ac:dyDescent="0.25">
      <c r="F3404" s="11"/>
      <c r="G3404" s="11"/>
      <c r="H3404" s="11"/>
    </row>
    <row r="3405" spans="6:8" x14ac:dyDescent="0.25">
      <c r="F3405" s="11"/>
      <c r="G3405" s="11"/>
      <c r="H3405" s="11"/>
    </row>
    <row r="3406" spans="6:8" x14ac:dyDescent="0.25">
      <c r="F3406" s="11"/>
      <c r="G3406" s="11"/>
      <c r="H3406" s="11"/>
    </row>
    <row r="3407" spans="6:8" x14ac:dyDescent="0.25">
      <c r="F3407" s="11"/>
      <c r="G3407" s="11"/>
      <c r="H3407" s="11"/>
    </row>
    <row r="3408" spans="6:8" x14ac:dyDescent="0.25">
      <c r="F3408" s="11"/>
      <c r="G3408" s="11"/>
      <c r="H3408" s="11"/>
    </row>
    <row r="3409" spans="6:8" x14ac:dyDescent="0.25">
      <c r="F3409" s="11"/>
      <c r="G3409" s="11"/>
      <c r="H3409" s="11"/>
    </row>
    <row r="3410" spans="6:8" x14ac:dyDescent="0.25">
      <c r="F3410" s="11"/>
      <c r="G3410" s="11"/>
      <c r="H3410" s="11"/>
    </row>
    <row r="3411" spans="6:8" x14ac:dyDescent="0.25">
      <c r="F3411" s="11"/>
      <c r="G3411" s="11"/>
      <c r="H3411" s="11"/>
    </row>
    <row r="3412" spans="6:8" x14ac:dyDescent="0.25">
      <c r="F3412" s="11"/>
      <c r="G3412" s="11"/>
      <c r="H3412" s="11"/>
    </row>
    <row r="3413" spans="6:8" x14ac:dyDescent="0.25">
      <c r="F3413" s="11"/>
      <c r="G3413" s="11"/>
      <c r="H3413" s="11"/>
    </row>
    <row r="3414" spans="6:8" x14ac:dyDescent="0.25">
      <c r="F3414" s="11"/>
      <c r="G3414" s="11"/>
      <c r="H3414" s="11"/>
    </row>
    <row r="3415" spans="6:8" x14ac:dyDescent="0.25">
      <c r="F3415" s="11"/>
      <c r="G3415" s="11"/>
      <c r="H3415" s="11"/>
    </row>
    <row r="3416" spans="6:8" x14ac:dyDescent="0.25">
      <c r="F3416" s="11"/>
      <c r="G3416" s="11"/>
      <c r="H3416" s="11"/>
    </row>
    <row r="3417" spans="6:8" x14ac:dyDescent="0.25">
      <c r="F3417" s="11"/>
      <c r="G3417" s="11"/>
      <c r="H3417" s="11"/>
    </row>
    <row r="3418" spans="6:8" x14ac:dyDescent="0.25">
      <c r="F3418" s="11"/>
      <c r="G3418" s="11"/>
      <c r="H3418" s="11"/>
    </row>
    <row r="3419" spans="6:8" x14ac:dyDescent="0.25">
      <c r="F3419" s="11"/>
      <c r="G3419" s="11"/>
      <c r="H3419" s="11"/>
    </row>
    <row r="3420" spans="6:8" x14ac:dyDescent="0.25">
      <c r="F3420" s="11"/>
      <c r="G3420" s="11"/>
      <c r="H3420" s="11"/>
    </row>
    <row r="3421" spans="6:8" x14ac:dyDescent="0.25">
      <c r="F3421" s="11"/>
      <c r="G3421" s="11"/>
      <c r="H3421" s="11"/>
    </row>
    <row r="3422" spans="6:8" x14ac:dyDescent="0.25">
      <c r="F3422" s="11"/>
      <c r="G3422" s="11"/>
      <c r="H3422" s="11"/>
    </row>
    <row r="3423" spans="6:8" x14ac:dyDescent="0.25">
      <c r="F3423" s="11"/>
      <c r="G3423" s="11"/>
      <c r="H3423" s="11"/>
    </row>
    <row r="3424" spans="6:8" x14ac:dyDescent="0.25">
      <c r="F3424" s="11"/>
      <c r="G3424" s="11"/>
      <c r="H3424" s="11"/>
    </row>
    <row r="3425" spans="6:8" x14ac:dyDescent="0.25">
      <c r="F3425" s="11"/>
      <c r="G3425" s="11"/>
      <c r="H3425" s="11"/>
    </row>
    <row r="3426" spans="6:8" x14ac:dyDescent="0.25">
      <c r="F3426" s="11"/>
      <c r="G3426" s="11"/>
      <c r="H3426" s="11"/>
    </row>
    <row r="3427" spans="6:8" x14ac:dyDescent="0.25">
      <c r="F3427" s="11"/>
      <c r="G3427" s="11"/>
      <c r="H3427" s="11"/>
    </row>
    <row r="3428" spans="6:8" x14ac:dyDescent="0.25">
      <c r="F3428" s="11"/>
      <c r="G3428" s="11"/>
      <c r="H3428" s="11"/>
    </row>
    <row r="3429" spans="6:8" x14ac:dyDescent="0.25">
      <c r="F3429" s="11"/>
      <c r="G3429" s="11"/>
      <c r="H3429" s="11"/>
    </row>
    <row r="3430" spans="6:8" x14ac:dyDescent="0.25">
      <c r="F3430" s="11"/>
      <c r="G3430" s="11"/>
      <c r="H3430" s="11"/>
    </row>
    <row r="3431" spans="6:8" x14ac:dyDescent="0.25">
      <c r="F3431" s="11"/>
      <c r="G3431" s="11"/>
      <c r="H3431" s="11"/>
    </row>
    <row r="3432" spans="6:8" x14ac:dyDescent="0.25">
      <c r="F3432" s="11"/>
      <c r="G3432" s="11"/>
      <c r="H3432" s="11"/>
    </row>
    <row r="3433" spans="6:8" x14ac:dyDescent="0.25">
      <c r="F3433" s="11"/>
      <c r="G3433" s="11"/>
      <c r="H3433" s="11"/>
    </row>
    <row r="3434" spans="6:8" x14ac:dyDescent="0.25">
      <c r="F3434" s="11"/>
      <c r="G3434" s="11"/>
      <c r="H3434" s="11"/>
    </row>
    <row r="3435" spans="6:8" x14ac:dyDescent="0.25">
      <c r="F3435" s="11"/>
      <c r="G3435" s="11"/>
      <c r="H3435" s="11"/>
    </row>
    <row r="3436" spans="6:8" x14ac:dyDescent="0.25">
      <c r="F3436" s="11"/>
      <c r="G3436" s="11"/>
      <c r="H3436" s="11"/>
    </row>
    <row r="3437" spans="6:8" x14ac:dyDescent="0.25">
      <c r="F3437" s="11"/>
      <c r="G3437" s="11"/>
      <c r="H3437" s="11"/>
    </row>
    <row r="3438" spans="6:8" x14ac:dyDescent="0.25">
      <c r="F3438" s="11"/>
      <c r="G3438" s="11"/>
      <c r="H3438" s="11"/>
    </row>
    <row r="3439" spans="6:8" x14ac:dyDescent="0.25">
      <c r="F3439" s="11"/>
      <c r="G3439" s="11"/>
      <c r="H3439" s="11"/>
    </row>
    <row r="3440" spans="6:8" x14ac:dyDescent="0.25">
      <c r="F3440" s="11"/>
      <c r="G3440" s="11"/>
      <c r="H3440" s="11"/>
    </row>
    <row r="3441" spans="6:8" x14ac:dyDescent="0.25">
      <c r="F3441" s="11"/>
      <c r="G3441" s="11"/>
      <c r="H3441" s="11"/>
    </row>
    <row r="3442" spans="6:8" x14ac:dyDescent="0.25">
      <c r="F3442" s="11"/>
      <c r="G3442" s="11"/>
      <c r="H3442" s="11"/>
    </row>
    <row r="3443" spans="6:8" x14ac:dyDescent="0.25">
      <c r="F3443" s="11"/>
      <c r="G3443" s="11"/>
      <c r="H3443" s="11"/>
    </row>
    <row r="3444" spans="6:8" x14ac:dyDescent="0.25">
      <c r="F3444" s="11"/>
      <c r="G3444" s="11"/>
      <c r="H3444" s="11"/>
    </row>
    <row r="3445" spans="6:8" x14ac:dyDescent="0.25">
      <c r="F3445" s="11"/>
      <c r="G3445" s="11"/>
      <c r="H3445" s="11"/>
    </row>
    <row r="3446" spans="6:8" x14ac:dyDescent="0.25">
      <c r="F3446" s="11"/>
      <c r="G3446" s="11"/>
      <c r="H3446" s="11"/>
    </row>
    <row r="3447" spans="6:8" x14ac:dyDescent="0.25">
      <c r="F3447" s="11"/>
      <c r="G3447" s="11"/>
      <c r="H3447" s="11"/>
    </row>
    <row r="3448" spans="6:8" x14ac:dyDescent="0.25">
      <c r="F3448" s="11"/>
      <c r="G3448" s="11"/>
      <c r="H3448" s="11"/>
    </row>
    <row r="3449" spans="6:8" x14ac:dyDescent="0.25">
      <c r="F3449" s="11"/>
      <c r="G3449" s="11"/>
      <c r="H3449" s="11"/>
    </row>
    <row r="3450" spans="6:8" x14ac:dyDescent="0.25">
      <c r="F3450" s="11"/>
      <c r="G3450" s="11"/>
      <c r="H3450" s="11"/>
    </row>
    <row r="3451" spans="6:8" x14ac:dyDescent="0.25">
      <c r="F3451" s="11"/>
      <c r="G3451" s="11"/>
      <c r="H3451" s="11"/>
    </row>
    <row r="3452" spans="6:8" x14ac:dyDescent="0.25">
      <c r="F3452" s="11"/>
      <c r="G3452" s="11"/>
      <c r="H3452" s="11"/>
    </row>
    <row r="3453" spans="6:8" x14ac:dyDescent="0.25">
      <c r="F3453" s="11"/>
      <c r="G3453" s="11"/>
      <c r="H3453" s="11"/>
    </row>
    <row r="3454" spans="6:8" x14ac:dyDescent="0.25">
      <c r="F3454" s="11"/>
      <c r="G3454" s="11"/>
      <c r="H3454" s="11"/>
    </row>
    <row r="3455" spans="6:8" x14ac:dyDescent="0.25">
      <c r="F3455" s="11"/>
      <c r="G3455" s="11"/>
      <c r="H3455" s="11"/>
    </row>
    <row r="3456" spans="6:8" x14ac:dyDescent="0.25">
      <c r="F3456" s="11"/>
      <c r="G3456" s="11"/>
      <c r="H3456" s="11"/>
    </row>
    <row r="3457" spans="6:8" x14ac:dyDescent="0.25">
      <c r="F3457" s="11"/>
      <c r="G3457" s="11"/>
      <c r="H3457" s="11"/>
    </row>
    <row r="3458" spans="6:8" x14ac:dyDescent="0.25">
      <c r="F3458" s="11"/>
      <c r="G3458" s="11"/>
      <c r="H3458" s="11"/>
    </row>
    <row r="3459" spans="6:8" x14ac:dyDescent="0.25">
      <c r="F3459" s="11"/>
      <c r="G3459" s="11"/>
      <c r="H3459" s="11"/>
    </row>
    <row r="3460" spans="6:8" x14ac:dyDescent="0.25">
      <c r="F3460" s="11"/>
      <c r="G3460" s="11"/>
      <c r="H3460" s="11"/>
    </row>
    <row r="3461" spans="6:8" x14ac:dyDescent="0.25">
      <c r="F3461" s="11"/>
      <c r="G3461" s="11"/>
      <c r="H3461" s="11"/>
    </row>
    <row r="3462" spans="6:8" x14ac:dyDescent="0.25">
      <c r="F3462" s="11"/>
      <c r="G3462" s="11"/>
      <c r="H3462" s="11"/>
    </row>
    <row r="3463" spans="6:8" x14ac:dyDescent="0.25">
      <c r="F3463" s="11"/>
      <c r="G3463" s="11"/>
      <c r="H3463" s="11"/>
    </row>
    <row r="3464" spans="6:8" x14ac:dyDescent="0.25">
      <c r="F3464" s="11"/>
      <c r="G3464" s="11"/>
      <c r="H3464" s="11"/>
    </row>
    <row r="3465" spans="6:8" x14ac:dyDescent="0.25">
      <c r="F3465" s="11"/>
      <c r="G3465" s="11"/>
      <c r="H3465" s="11"/>
    </row>
    <row r="3466" spans="6:8" x14ac:dyDescent="0.25">
      <c r="F3466" s="11"/>
      <c r="G3466" s="11"/>
      <c r="H3466" s="11"/>
    </row>
    <row r="3467" spans="6:8" x14ac:dyDescent="0.25">
      <c r="F3467" s="11"/>
      <c r="G3467" s="11"/>
      <c r="H3467" s="11"/>
    </row>
    <row r="3468" spans="6:8" x14ac:dyDescent="0.25">
      <c r="F3468" s="11"/>
      <c r="G3468" s="11"/>
      <c r="H3468" s="11"/>
    </row>
    <row r="3469" spans="6:8" x14ac:dyDescent="0.25">
      <c r="F3469" s="11"/>
      <c r="G3469" s="11"/>
      <c r="H3469" s="11"/>
    </row>
    <row r="3470" spans="6:8" x14ac:dyDescent="0.25">
      <c r="F3470" s="11"/>
      <c r="G3470" s="11"/>
      <c r="H3470" s="11"/>
    </row>
    <row r="3471" spans="6:8" x14ac:dyDescent="0.25">
      <c r="F3471" s="11"/>
      <c r="G3471" s="11"/>
      <c r="H3471" s="11"/>
    </row>
    <row r="3472" spans="6:8" x14ac:dyDescent="0.25">
      <c r="F3472" s="11"/>
      <c r="G3472" s="11"/>
      <c r="H3472" s="11"/>
    </row>
    <row r="3473" spans="6:8" x14ac:dyDescent="0.25">
      <c r="F3473" s="11"/>
      <c r="G3473" s="11"/>
      <c r="H3473" s="11"/>
    </row>
    <row r="3474" spans="6:8" x14ac:dyDescent="0.25">
      <c r="F3474" s="11"/>
      <c r="G3474" s="11"/>
      <c r="H3474" s="11"/>
    </row>
    <row r="3475" spans="6:8" x14ac:dyDescent="0.25">
      <c r="F3475" s="11"/>
      <c r="G3475" s="11"/>
      <c r="H3475" s="11"/>
    </row>
    <row r="3476" spans="6:8" x14ac:dyDescent="0.25">
      <c r="F3476" s="11"/>
      <c r="G3476" s="11"/>
      <c r="H3476" s="11"/>
    </row>
    <row r="3477" spans="6:8" x14ac:dyDescent="0.25">
      <c r="F3477" s="11"/>
      <c r="G3477" s="11"/>
      <c r="H3477" s="11"/>
    </row>
    <row r="3478" spans="6:8" x14ac:dyDescent="0.25">
      <c r="F3478" s="11"/>
      <c r="G3478" s="11"/>
      <c r="H3478" s="11"/>
    </row>
    <row r="3479" spans="6:8" x14ac:dyDescent="0.25">
      <c r="F3479" s="11"/>
      <c r="G3479" s="11"/>
      <c r="H3479" s="11"/>
    </row>
    <row r="3480" spans="6:8" x14ac:dyDescent="0.25">
      <c r="F3480" s="11"/>
      <c r="G3480" s="11"/>
      <c r="H3480" s="11"/>
    </row>
    <row r="3481" spans="6:8" x14ac:dyDescent="0.25">
      <c r="F3481" s="11"/>
      <c r="G3481" s="11"/>
      <c r="H3481" s="11"/>
    </row>
    <row r="3482" spans="6:8" x14ac:dyDescent="0.25">
      <c r="F3482" s="11"/>
      <c r="G3482" s="11"/>
      <c r="H3482" s="11"/>
    </row>
    <row r="3483" spans="6:8" x14ac:dyDescent="0.25">
      <c r="F3483" s="11"/>
      <c r="G3483" s="11"/>
      <c r="H3483" s="11"/>
    </row>
    <row r="3484" spans="6:8" x14ac:dyDescent="0.25">
      <c r="F3484" s="11"/>
      <c r="G3484" s="11"/>
      <c r="H3484" s="11"/>
    </row>
    <row r="3485" spans="6:8" x14ac:dyDescent="0.25">
      <c r="F3485" s="11"/>
      <c r="G3485" s="11"/>
      <c r="H3485" s="11"/>
    </row>
    <row r="3486" spans="6:8" x14ac:dyDescent="0.25">
      <c r="F3486" s="11"/>
      <c r="G3486" s="11"/>
      <c r="H3486" s="11"/>
    </row>
    <row r="3487" spans="6:8" x14ac:dyDescent="0.25">
      <c r="F3487" s="11"/>
      <c r="G3487" s="11"/>
      <c r="H3487" s="11"/>
    </row>
    <row r="3488" spans="6:8" x14ac:dyDescent="0.25">
      <c r="F3488" s="11"/>
      <c r="G3488" s="11"/>
      <c r="H3488" s="11"/>
    </row>
    <row r="3489" spans="6:8" x14ac:dyDescent="0.25">
      <c r="F3489" s="11"/>
      <c r="G3489" s="11"/>
      <c r="H3489" s="11"/>
    </row>
    <row r="3490" spans="6:8" x14ac:dyDescent="0.25">
      <c r="F3490" s="11"/>
      <c r="G3490" s="11"/>
      <c r="H3490" s="11"/>
    </row>
    <row r="3491" spans="6:8" x14ac:dyDescent="0.25">
      <c r="F3491" s="11"/>
      <c r="G3491" s="11"/>
      <c r="H3491" s="11"/>
    </row>
    <row r="3492" spans="6:8" x14ac:dyDescent="0.25">
      <c r="F3492" s="11"/>
      <c r="G3492" s="11"/>
      <c r="H3492" s="11"/>
    </row>
    <row r="3493" spans="6:8" x14ac:dyDescent="0.25">
      <c r="F3493" s="11"/>
      <c r="G3493" s="11"/>
      <c r="H3493" s="11"/>
    </row>
    <row r="3494" spans="6:8" x14ac:dyDescent="0.25">
      <c r="F3494" s="11"/>
      <c r="G3494" s="11"/>
      <c r="H3494" s="11"/>
    </row>
    <row r="3495" spans="6:8" x14ac:dyDescent="0.25">
      <c r="F3495" s="11"/>
      <c r="G3495" s="11"/>
      <c r="H3495" s="11"/>
    </row>
    <row r="3496" spans="6:8" x14ac:dyDescent="0.25">
      <c r="F3496" s="11"/>
      <c r="G3496" s="11"/>
      <c r="H3496" s="11"/>
    </row>
    <row r="3497" spans="6:8" x14ac:dyDescent="0.25">
      <c r="F3497" s="11"/>
      <c r="G3497" s="11"/>
      <c r="H3497" s="11"/>
    </row>
    <row r="3498" spans="6:8" x14ac:dyDescent="0.25">
      <c r="F3498" s="11"/>
      <c r="G3498" s="11"/>
      <c r="H3498" s="11"/>
    </row>
    <row r="3499" spans="6:8" x14ac:dyDescent="0.25">
      <c r="F3499" s="11"/>
      <c r="G3499" s="11"/>
      <c r="H3499" s="11"/>
    </row>
    <row r="3500" spans="6:8" x14ac:dyDescent="0.25">
      <c r="F3500" s="11"/>
      <c r="G3500" s="11"/>
      <c r="H3500" s="11"/>
    </row>
    <row r="3501" spans="6:8" x14ac:dyDescent="0.25">
      <c r="F3501" s="11"/>
      <c r="G3501" s="11"/>
      <c r="H3501" s="11"/>
    </row>
    <row r="3502" spans="6:8" x14ac:dyDescent="0.25">
      <c r="F3502" s="11"/>
      <c r="G3502" s="11"/>
      <c r="H3502" s="11"/>
    </row>
    <row r="3503" spans="6:8" x14ac:dyDescent="0.25">
      <c r="F3503" s="11"/>
      <c r="G3503" s="11"/>
      <c r="H3503" s="11"/>
    </row>
    <row r="3504" spans="6:8" x14ac:dyDescent="0.25">
      <c r="F3504" s="11"/>
      <c r="G3504" s="11"/>
      <c r="H3504" s="11"/>
    </row>
    <row r="3505" spans="6:8" x14ac:dyDescent="0.25">
      <c r="F3505" s="11"/>
      <c r="G3505" s="11"/>
      <c r="H3505" s="11"/>
    </row>
    <row r="3506" spans="6:8" x14ac:dyDescent="0.25">
      <c r="F3506" s="11"/>
      <c r="G3506" s="11"/>
      <c r="H3506" s="11"/>
    </row>
    <row r="3507" spans="6:8" x14ac:dyDescent="0.25">
      <c r="F3507" s="11"/>
      <c r="G3507" s="11"/>
      <c r="H3507" s="11"/>
    </row>
    <row r="3508" spans="6:8" x14ac:dyDescent="0.25">
      <c r="F3508" s="11"/>
      <c r="G3508" s="11"/>
      <c r="H3508" s="11"/>
    </row>
    <row r="3509" spans="6:8" x14ac:dyDescent="0.25">
      <c r="F3509" s="11"/>
      <c r="G3509" s="11"/>
      <c r="H3509" s="11"/>
    </row>
    <row r="3510" spans="6:8" x14ac:dyDescent="0.25">
      <c r="F3510" s="11"/>
      <c r="G3510" s="11"/>
      <c r="H3510" s="11"/>
    </row>
    <row r="3511" spans="6:8" x14ac:dyDescent="0.25">
      <c r="F3511" s="11"/>
      <c r="G3511" s="11"/>
      <c r="H3511" s="11"/>
    </row>
    <row r="3512" spans="6:8" x14ac:dyDescent="0.25">
      <c r="F3512" s="11"/>
      <c r="G3512" s="11"/>
      <c r="H3512" s="11"/>
    </row>
    <row r="3513" spans="6:8" x14ac:dyDescent="0.25">
      <c r="F3513" s="11"/>
      <c r="G3513" s="11"/>
      <c r="H3513" s="11"/>
    </row>
    <row r="3514" spans="6:8" x14ac:dyDescent="0.25">
      <c r="F3514" s="11"/>
      <c r="G3514" s="11"/>
      <c r="H3514" s="11"/>
    </row>
    <row r="3515" spans="6:8" x14ac:dyDescent="0.25">
      <c r="F3515" s="11"/>
      <c r="G3515" s="11"/>
      <c r="H3515" s="11"/>
    </row>
    <row r="3516" spans="6:8" x14ac:dyDescent="0.25">
      <c r="F3516" s="11"/>
      <c r="G3516" s="11"/>
      <c r="H3516" s="11"/>
    </row>
    <row r="3517" spans="6:8" x14ac:dyDescent="0.25">
      <c r="F3517" s="11"/>
      <c r="G3517" s="11"/>
      <c r="H3517" s="11"/>
    </row>
    <row r="3518" spans="6:8" x14ac:dyDescent="0.25">
      <c r="F3518" s="11"/>
      <c r="G3518" s="11"/>
      <c r="H3518" s="11"/>
    </row>
    <row r="3519" spans="6:8" x14ac:dyDescent="0.25">
      <c r="F3519" s="11"/>
      <c r="G3519" s="11"/>
      <c r="H3519" s="11"/>
    </row>
    <row r="3520" spans="6:8" x14ac:dyDescent="0.25">
      <c r="F3520" s="11"/>
      <c r="G3520" s="11"/>
      <c r="H3520" s="11"/>
    </row>
    <row r="3521" spans="6:8" x14ac:dyDescent="0.25">
      <c r="F3521" s="11"/>
      <c r="G3521" s="11"/>
      <c r="H3521" s="11"/>
    </row>
    <row r="3522" spans="6:8" x14ac:dyDescent="0.25">
      <c r="F3522" s="11"/>
      <c r="G3522" s="11"/>
      <c r="H3522" s="11"/>
    </row>
    <row r="3523" spans="6:8" x14ac:dyDescent="0.25">
      <c r="F3523" s="11"/>
      <c r="G3523" s="11"/>
      <c r="H3523" s="11"/>
    </row>
    <row r="3524" spans="6:8" x14ac:dyDescent="0.25">
      <c r="F3524" s="11"/>
      <c r="G3524" s="11"/>
      <c r="H3524" s="11"/>
    </row>
    <row r="3525" spans="6:8" x14ac:dyDescent="0.25">
      <c r="F3525" s="11"/>
      <c r="G3525" s="11"/>
      <c r="H3525" s="11"/>
    </row>
    <row r="3526" spans="6:8" x14ac:dyDescent="0.25">
      <c r="F3526" s="11"/>
      <c r="G3526" s="11"/>
      <c r="H3526" s="11"/>
    </row>
    <row r="3527" spans="6:8" x14ac:dyDescent="0.25">
      <c r="F3527" s="11"/>
      <c r="G3527" s="11"/>
      <c r="H3527" s="11"/>
    </row>
    <row r="3528" spans="6:8" x14ac:dyDescent="0.25">
      <c r="F3528" s="11"/>
      <c r="G3528" s="11"/>
      <c r="H3528" s="11"/>
    </row>
    <row r="3529" spans="6:8" x14ac:dyDescent="0.25">
      <c r="F3529" s="11"/>
      <c r="G3529" s="11"/>
      <c r="H3529" s="11"/>
    </row>
    <row r="3530" spans="6:8" x14ac:dyDescent="0.25">
      <c r="F3530" s="11"/>
      <c r="G3530" s="11"/>
      <c r="H3530" s="11"/>
    </row>
    <row r="3531" spans="6:8" x14ac:dyDescent="0.25">
      <c r="F3531" s="11"/>
      <c r="G3531" s="11"/>
      <c r="H3531" s="11"/>
    </row>
    <row r="3532" spans="6:8" x14ac:dyDescent="0.25">
      <c r="F3532" s="11"/>
      <c r="G3532" s="11"/>
      <c r="H3532" s="11"/>
    </row>
    <row r="3533" spans="6:8" x14ac:dyDescent="0.25">
      <c r="F3533" s="11"/>
      <c r="G3533" s="11"/>
      <c r="H3533" s="11"/>
    </row>
    <row r="3534" spans="6:8" x14ac:dyDescent="0.25">
      <c r="F3534" s="11"/>
      <c r="G3534" s="11"/>
      <c r="H3534" s="11"/>
    </row>
    <row r="3535" spans="6:8" x14ac:dyDescent="0.25">
      <c r="F3535" s="11"/>
      <c r="G3535" s="11"/>
      <c r="H3535" s="11"/>
    </row>
    <row r="3536" spans="6:8" x14ac:dyDescent="0.25">
      <c r="F3536" s="11"/>
      <c r="G3536" s="11"/>
      <c r="H3536" s="11"/>
    </row>
    <row r="3537" spans="6:8" x14ac:dyDescent="0.25">
      <c r="F3537" s="11"/>
      <c r="G3537" s="11"/>
      <c r="H3537" s="11"/>
    </row>
    <row r="3538" spans="6:8" x14ac:dyDescent="0.25">
      <c r="F3538" s="11"/>
      <c r="G3538" s="11"/>
      <c r="H3538" s="11"/>
    </row>
    <row r="3539" spans="6:8" x14ac:dyDescent="0.25">
      <c r="F3539" s="11"/>
      <c r="G3539" s="11"/>
      <c r="H3539" s="11"/>
    </row>
    <row r="3540" spans="6:8" x14ac:dyDescent="0.25">
      <c r="F3540" s="11"/>
      <c r="G3540" s="11"/>
      <c r="H3540" s="11"/>
    </row>
    <row r="3541" spans="6:8" x14ac:dyDescent="0.25">
      <c r="F3541" s="11"/>
      <c r="G3541" s="11"/>
      <c r="H3541" s="11"/>
    </row>
    <row r="3542" spans="6:8" x14ac:dyDescent="0.25">
      <c r="F3542" s="11"/>
      <c r="G3542" s="11"/>
      <c r="H3542" s="11"/>
    </row>
    <row r="3543" spans="6:8" x14ac:dyDescent="0.25">
      <c r="F3543" s="11"/>
      <c r="G3543" s="11"/>
      <c r="H3543" s="11"/>
    </row>
    <row r="3544" spans="6:8" x14ac:dyDescent="0.25">
      <c r="F3544" s="11"/>
      <c r="G3544" s="11"/>
      <c r="H3544" s="11"/>
    </row>
    <row r="3545" spans="6:8" x14ac:dyDescent="0.25">
      <c r="F3545" s="11"/>
      <c r="G3545" s="11"/>
      <c r="H3545" s="11"/>
    </row>
    <row r="3546" spans="6:8" x14ac:dyDescent="0.25">
      <c r="F3546" s="11"/>
      <c r="G3546" s="11"/>
      <c r="H3546" s="11"/>
    </row>
    <row r="3547" spans="6:8" x14ac:dyDescent="0.25">
      <c r="F3547" s="11"/>
      <c r="G3547" s="11"/>
      <c r="H3547" s="11"/>
    </row>
    <row r="3548" spans="6:8" x14ac:dyDescent="0.25">
      <c r="F3548" s="11"/>
      <c r="G3548" s="11"/>
      <c r="H3548" s="11"/>
    </row>
    <row r="3549" spans="6:8" x14ac:dyDescent="0.25">
      <c r="F3549" s="11"/>
      <c r="G3549" s="11"/>
      <c r="H3549" s="11"/>
    </row>
    <row r="3550" spans="6:8" x14ac:dyDescent="0.25">
      <c r="F3550" s="11"/>
      <c r="G3550" s="11"/>
      <c r="H3550" s="11"/>
    </row>
    <row r="3551" spans="6:8" x14ac:dyDescent="0.25">
      <c r="F3551" s="11"/>
      <c r="G3551" s="11"/>
      <c r="H3551" s="11"/>
    </row>
    <row r="3552" spans="6:8" x14ac:dyDescent="0.25">
      <c r="F3552" s="11"/>
      <c r="G3552" s="11"/>
      <c r="H3552" s="11"/>
    </row>
    <row r="3553" spans="6:8" x14ac:dyDescent="0.25">
      <c r="F3553" s="11"/>
      <c r="G3553" s="11"/>
      <c r="H3553" s="11"/>
    </row>
    <row r="3554" spans="6:8" x14ac:dyDescent="0.25">
      <c r="F3554" s="11"/>
      <c r="G3554" s="11"/>
      <c r="H3554" s="11"/>
    </row>
    <row r="3555" spans="6:8" x14ac:dyDescent="0.25">
      <c r="F3555" s="11"/>
      <c r="G3555" s="11"/>
      <c r="H3555" s="11"/>
    </row>
    <row r="3556" spans="6:8" x14ac:dyDescent="0.25">
      <c r="F3556" s="11"/>
      <c r="G3556" s="11"/>
      <c r="H3556" s="11"/>
    </row>
    <row r="3557" spans="6:8" x14ac:dyDescent="0.25">
      <c r="F3557" s="11"/>
      <c r="G3557" s="11"/>
      <c r="H3557" s="11"/>
    </row>
    <row r="3558" spans="6:8" x14ac:dyDescent="0.25">
      <c r="F3558" s="11"/>
      <c r="G3558" s="11"/>
      <c r="H3558" s="11"/>
    </row>
    <row r="3559" spans="6:8" x14ac:dyDescent="0.25">
      <c r="F3559" s="11"/>
      <c r="G3559" s="11"/>
      <c r="H3559" s="11"/>
    </row>
    <row r="3560" spans="6:8" x14ac:dyDescent="0.25">
      <c r="F3560" s="11"/>
      <c r="G3560" s="11"/>
      <c r="H3560" s="11"/>
    </row>
    <row r="3561" spans="6:8" x14ac:dyDescent="0.25">
      <c r="F3561" s="11"/>
      <c r="G3561" s="11"/>
      <c r="H3561" s="11"/>
    </row>
    <row r="3562" spans="6:8" x14ac:dyDescent="0.25">
      <c r="F3562" s="11"/>
      <c r="G3562" s="11"/>
      <c r="H3562" s="11"/>
    </row>
    <row r="3563" spans="6:8" x14ac:dyDescent="0.25">
      <c r="F3563" s="11"/>
      <c r="G3563" s="11"/>
      <c r="H3563" s="11"/>
    </row>
    <row r="3564" spans="6:8" x14ac:dyDescent="0.25">
      <c r="F3564" s="11"/>
      <c r="G3564" s="11"/>
      <c r="H3564" s="11"/>
    </row>
    <row r="3565" spans="6:8" x14ac:dyDescent="0.25">
      <c r="F3565" s="11"/>
      <c r="G3565" s="11"/>
      <c r="H3565" s="11"/>
    </row>
    <row r="3566" spans="6:8" x14ac:dyDescent="0.25">
      <c r="F3566" s="11"/>
      <c r="G3566" s="11"/>
      <c r="H3566" s="11"/>
    </row>
    <row r="3567" spans="6:8" x14ac:dyDescent="0.25">
      <c r="F3567" s="11"/>
      <c r="G3567" s="11"/>
      <c r="H3567" s="11"/>
    </row>
    <row r="3568" spans="6:8" x14ac:dyDescent="0.25">
      <c r="F3568" s="11"/>
      <c r="G3568" s="11"/>
      <c r="H3568" s="11"/>
    </row>
    <row r="3569" spans="6:8" x14ac:dyDescent="0.25">
      <c r="F3569" s="11"/>
      <c r="G3569" s="11"/>
      <c r="H3569" s="11"/>
    </row>
    <row r="3570" spans="6:8" x14ac:dyDescent="0.25">
      <c r="F3570" s="11"/>
      <c r="G3570" s="11"/>
      <c r="H3570" s="11"/>
    </row>
    <row r="3571" spans="6:8" x14ac:dyDescent="0.25">
      <c r="F3571" s="11"/>
      <c r="G3571" s="11"/>
      <c r="H3571" s="11"/>
    </row>
    <row r="3572" spans="6:8" x14ac:dyDescent="0.25">
      <c r="F3572" s="11"/>
      <c r="G3572" s="11"/>
      <c r="H3572" s="11"/>
    </row>
    <row r="3573" spans="6:8" x14ac:dyDescent="0.25">
      <c r="F3573" s="11"/>
      <c r="G3573" s="11"/>
      <c r="H3573" s="11"/>
    </row>
    <row r="3574" spans="6:8" x14ac:dyDescent="0.25">
      <c r="F3574" s="11"/>
      <c r="G3574" s="11"/>
      <c r="H3574" s="11"/>
    </row>
    <row r="3575" spans="6:8" x14ac:dyDescent="0.25">
      <c r="F3575" s="11"/>
      <c r="G3575" s="11"/>
      <c r="H3575" s="11"/>
    </row>
    <row r="3576" spans="6:8" x14ac:dyDescent="0.25">
      <c r="F3576" s="11"/>
      <c r="G3576" s="11"/>
      <c r="H3576" s="11"/>
    </row>
    <row r="3577" spans="6:8" x14ac:dyDescent="0.25">
      <c r="F3577" s="11"/>
      <c r="G3577" s="11"/>
      <c r="H3577" s="11"/>
    </row>
    <row r="3578" spans="6:8" x14ac:dyDescent="0.25">
      <c r="F3578" s="11"/>
      <c r="G3578" s="11"/>
      <c r="H3578" s="11"/>
    </row>
    <row r="3579" spans="6:8" x14ac:dyDescent="0.25">
      <c r="F3579" s="11"/>
      <c r="G3579" s="11"/>
      <c r="H3579" s="11"/>
    </row>
    <row r="3580" spans="6:8" x14ac:dyDescent="0.25">
      <c r="F3580" s="11"/>
      <c r="G3580" s="11"/>
      <c r="H3580" s="11"/>
    </row>
    <row r="3581" spans="6:8" x14ac:dyDescent="0.25">
      <c r="F3581" s="11"/>
      <c r="G3581" s="11"/>
      <c r="H3581" s="11"/>
    </row>
    <row r="3582" spans="6:8" x14ac:dyDescent="0.25">
      <c r="F3582" s="11"/>
      <c r="G3582" s="11"/>
      <c r="H3582" s="11"/>
    </row>
    <row r="3583" spans="6:8" x14ac:dyDescent="0.25">
      <c r="F3583" s="11"/>
      <c r="G3583" s="11"/>
      <c r="H3583" s="11"/>
    </row>
    <row r="3584" spans="6:8" x14ac:dyDescent="0.25">
      <c r="F3584" s="11"/>
      <c r="G3584" s="11"/>
      <c r="H3584" s="11"/>
    </row>
    <row r="3585" spans="6:8" x14ac:dyDescent="0.25">
      <c r="F3585" s="11"/>
      <c r="G3585" s="11"/>
      <c r="H3585" s="11"/>
    </row>
    <row r="3586" spans="6:8" x14ac:dyDescent="0.25">
      <c r="F3586" s="11"/>
      <c r="G3586" s="11"/>
      <c r="H3586" s="11"/>
    </row>
    <row r="3587" spans="6:8" x14ac:dyDescent="0.25">
      <c r="F3587" s="11"/>
      <c r="G3587" s="11"/>
      <c r="H3587" s="11"/>
    </row>
    <row r="3588" spans="6:8" x14ac:dyDescent="0.25">
      <c r="F3588" s="11"/>
      <c r="G3588" s="11"/>
      <c r="H3588" s="11"/>
    </row>
    <row r="3589" spans="6:8" x14ac:dyDescent="0.25">
      <c r="F3589" s="11"/>
      <c r="G3589" s="11"/>
      <c r="H3589" s="11"/>
    </row>
    <row r="3590" spans="6:8" x14ac:dyDescent="0.25">
      <c r="F3590" s="11"/>
      <c r="G3590" s="11"/>
      <c r="H3590" s="11"/>
    </row>
    <row r="3591" spans="6:8" x14ac:dyDescent="0.25">
      <c r="F3591" s="11"/>
      <c r="G3591" s="11"/>
      <c r="H3591" s="11"/>
    </row>
    <row r="3592" spans="6:8" x14ac:dyDescent="0.25">
      <c r="F3592" s="11"/>
      <c r="G3592" s="11"/>
      <c r="H3592" s="11"/>
    </row>
    <row r="3593" spans="6:8" x14ac:dyDescent="0.25">
      <c r="F3593" s="11"/>
      <c r="G3593" s="11"/>
      <c r="H3593" s="11"/>
    </row>
    <row r="3594" spans="6:8" x14ac:dyDescent="0.25">
      <c r="F3594" s="11"/>
      <c r="G3594" s="11"/>
      <c r="H3594" s="11"/>
    </row>
    <row r="3595" spans="6:8" x14ac:dyDescent="0.25">
      <c r="F3595" s="11"/>
      <c r="G3595" s="11"/>
      <c r="H3595" s="11"/>
    </row>
    <row r="3596" spans="6:8" x14ac:dyDescent="0.25">
      <c r="F3596" s="11"/>
      <c r="G3596" s="11"/>
      <c r="H3596" s="11"/>
    </row>
    <row r="3597" spans="6:8" x14ac:dyDescent="0.25">
      <c r="F3597" s="11"/>
      <c r="G3597" s="11"/>
      <c r="H3597" s="11"/>
    </row>
    <row r="3598" spans="6:8" x14ac:dyDescent="0.25">
      <c r="F3598" s="11"/>
      <c r="G3598" s="11"/>
      <c r="H3598" s="11"/>
    </row>
    <row r="3599" spans="6:8" x14ac:dyDescent="0.25">
      <c r="F3599" s="11"/>
      <c r="G3599" s="11"/>
      <c r="H3599" s="11"/>
    </row>
    <row r="3600" spans="6:8" x14ac:dyDescent="0.25">
      <c r="F3600" s="11"/>
      <c r="G3600" s="11"/>
      <c r="H3600" s="11"/>
    </row>
    <row r="3601" spans="6:8" x14ac:dyDescent="0.25">
      <c r="F3601" s="11"/>
      <c r="G3601" s="11"/>
      <c r="H3601" s="11"/>
    </row>
    <row r="3602" spans="6:8" x14ac:dyDescent="0.25">
      <c r="F3602" s="11"/>
      <c r="G3602" s="11"/>
      <c r="H3602" s="11"/>
    </row>
    <row r="3603" spans="6:8" x14ac:dyDescent="0.25">
      <c r="F3603" s="11"/>
      <c r="G3603" s="11"/>
      <c r="H3603" s="11"/>
    </row>
    <row r="3604" spans="6:8" x14ac:dyDescent="0.25">
      <c r="F3604" s="11"/>
      <c r="G3604" s="11"/>
      <c r="H3604" s="11"/>
    </row>
    <row r="3605" spans="6:8" x14ac:dyDescent="0.25">
      <c r="F3605" s="11"/>
      <c r="G3605" s="11"/>
      <c r="H3605" s="11"/>
    </row>
    <row r="3606" spans="6:8" x14ac:dyDescent="0.25">
      <c r="F3606" s="11"/>
      <c r="G3606" s="11"/>
      <c r="H3606" s="11"/>
    </row>
    <row r="3607" spans="6:8" x14ac:dyDescent="0.25">
      <c r="F3607" s="11"/>
      <c r="G3607" s="11"/>
      <c r="H3607" s="11"/>
    </row>
    <row r="3608" spans="6:8" x14ac:dyDescent="0.25">
      <c r="F3608" s="11"/>
      <c r="G3608" s="11"/>
      <c r="H3608" s="11"/>
    </row>
    <row r="3609" spans="6:8" x14ac:dyDescent="0.25">
      <c r="F3609" s="11"/>
      <c r="G3609" s="11"/>
      <c r="H3609" s="11"/>
    </row>
    <row r="3610" spans="6:8" x14ac:dyDescent="0.25">
      <c r="F3610" s="11"/>
      <c r="G3610" s="11"/>
      <c r="H3610" s="11"/>
    </row>
    <row r="3611" spans="6:8" x14ac:dyDescent="0.25">
      <c r="F3611" s="11"/>
      <c r="G3611" s="11"/>
      <c r="H3611" s="11"/>
    </row>
    <row r="3612" spans="6:8" x14ac:dyDescent="0.25">
      <c r="F3612" s="11"/>
      <c r="G3612" s="11"/>
      <c r="H3612" s="11"/>
    </row>
    <row r="3613" spans="6:8" x14ac:dyDescent="0.25">
      <c r="F3613" s="11"/>
      <c r="G3613" s="11"/>
      <c r="H3613" s="11"/>
    </row>
    <row r="3614" spans="6:8" x14ac:dyDescent="0.25">
      <c r="F3614" s="11"/>
      <c r="G3614" s="11"/>
      <c r="H3614" s="11"/>
    </row>
    <row r="3615" spans="6:8" x14ac:dyDescent="0.25">
      <c r="F3615" s="11"/>
      <c r="G3615" s="11"/>
      <c r="H3615" s="11"/>
    </row>
    <row r="3616" spans="6:8" x14ac:dyDescent="0.25">
      <c r="F3616" s="11"/>
      <c r="G3616" s="11"/>
      <c r="H3616" s="11"/>
    </row>
    <row r="3617" spans="6:8" x14ac:dyDescent="0.25">
      <c r="F3617" s="11"/>
      <c r="G3617" s="11"/>
      <c r="H3617" s="11"/>
    </row>
    <row r="3618" spans="6:8" x14ac:dyDescent="0.25">
      <c r="F3618" s="11"/>
      <c r="G3618" s="11"/>
      <c r="H3618" s="11"/>
    </row>
    <row r="3619" spans="6:8" x14ac:dyDescent="0.25">
      <c r="F3619" s="11"/>
      <c r="G3619" s="11"/>
      <c r="H3619" s="11"/>
    </row>
    <row r="3620" spans="6:8" x14ac:dyDescent="0.25">
      <c r="F3620" s="11"/>
      <c r="G3620" s="11"/>
      <c r="H3620" s="11"/>
    </row>
    <row r="3621" spans="6:8" x14ac:dyDescent="0.25">
      <c r="F3621" s="11"/>
      <c r="G3621" s="11"/>
      <c r="H3621" s="11"/>
    </row>
    <row r="3622" spans="6:8" x14ac:dyDescent="0.25">
      <c r="F3622" s="11"/>
      <c r="G3622" s="11"/>
      <c r="H3622" s="11"/>
    </row>
    <row r="3623" spans="6:8" x14ac:dyDescent="0.25">
      <c r="F3623" s="11"/>
      <c r="G3623" s="11"/>
      <c r="H3623" s="11"/>
    </row>
    <row r="3624" spans="6:8" x14ac:dyDescent="0.25">
      <c r="F3624" s="11"/>
      <c r="G3624" s="11"/>
      <c r="H3624" s="11"/>
    </row>
    <row r="3625" spans="6:8" x14ac:dyDescent="0.25">
      <c r="F3625" s="11"/>
      <c r="G3625" s="11"/>
      <c r="H3625" s="11"/>
    </row>
    <row r="3626" spans="6:8" x14ac:dyDescent="0.25">
      <c r="F3626" s="11"/>
      <c r="G3626" s="11"/>
      <c r="H3626" s="11"/>
    </row>
    <row r="3627" spans="6:8" x14ac:dyDescent="0.25">
      <c r="F3627" s="11"/>
      <c r="G3627" s="11"/>
      <c r="H3627" s="11"/>
    </row>
    <row r="3628" spans="6:8" x14ac:dyDescent="0.25">
      <c r="F3628" s="11"/>
      <c r="G3628" s="11"/>
      <c r="H3628" s="11"/>
    </row>
    <row r="3629" spans="6:8" x14ac:dyDescent="0.25">
      <c r="F3629" s="11"/>
      <c r="G3629" s="11"/>
      <c r="H3629" s="11"/>
    </row>
    <row r="3630" spans="6:8" x14ac:dyDescent="0.25">
      <c r="F3630" s="11"/>
      <c r="G3630" s="11"/>
      <c r="H3630" s="11"/>
    </row>
    <row r="3631" spans="6:8" x14ac:dyDescent="0.25">
      <c r="F3631" s="11"/>
      <c r="G3631" s="11"/>
      <c r="H3631" s="11"/>
    </row>
    <row r="3632" spans="6:8" x14ac:dyDescent="0.25">
      <c r="F3632" s="11"/>
      <c r="G3632" s="11"/>
      <c r="H3632" s="11"/>
    </row>
    <row r="3633" spans="6:8" x14ac:dyDescent="0.25">
      <c r="F3633" s="11"/>
      <c r="G3633" s="11"/>
      <c r="H3633" s="11"/>
    </row>
    <row r="3634" spans="6:8" x14ac:dyDescent="0.25">
      <c r="F3634" s="11"/>
      <c r="G3634" s="11"/>
      <c r="H3634" s="11"/>
    </row>
    <row r="3635" spans="6:8" x14ac:dyDescent="0.25">
      <c r="F3635" s="11"/>
      <c r="G3635" s="11"/>
      <c r="H3635" s="11"/>
    </row>
    <row r="3636" spans="6:8" x14ac:dyDescent="0.25">
      <c r="F3636" s="11"/>
      <c r="G3636" s="11"/>
      <c r="H3636" s="11"/>
    </row>
    <row r="3637" spans="6:8" x14ac:dyDescent="0.25">
      <c r="F3637" s="11"/>
      <c r="G3637" s="11"/>
      <c r="H3637" s="11"/>
    </row>
    <row r="3638" spans="6:8" x14ac:dyDescent="0.25">
      <c r="F3638" s="11"/>
      <c r="G3638" s="11"/>
      <c r="H3638" s="11"/>
    </row>
    <row r="3639" spans="6:8" x14ac:dyDescent="0.25">
      <c r="F3639" s="11"/>
      <c r="G3639" s="11"/>
      <c r="H3639" s="11"/>
    </row>
    <row r="3640" spans="6:8" x14ac:dyDescent="0.25">
      <c r="F3640" s="11"/>
      <c r="G3640" s="11"/>
      <c r="H3640" s="11"/>
    </row>
    <row r="3641" spans="6:8" x14ac:dyDescent="0.25">
      <c r="F3641" s="11"/>
      <c r="G3641" s="11"/>
      <c r="H3641" s="11"/>
    </row>
    <row r="3642" spans="6:8" x14ac:dyDescent="0.25">
      <c r="F3642" s="11"/>
      <c r="G3642" s="11"/>
      <c r="H3642" s="11"/>
    </row>
    <row r="3643" spans="6:8" x14ac:dyDescent="0.25">
      <c r="F3643" s="11"/>
      <c r="G3643" s="11"/>
      <c r="H3643" s="11"/>
    </row>
    <row r="3644" spans="6:8" x14ac:dyDescent="0.25">
      <c r="F3644" s="11"/>
      <c r="G3644" s="11"/>
      <c r="H3644" s="11"/>
    </row>
    <row r="3645" spans="6:8" x14ac:dyDescent="0.25">
      <c r="F3645" s="11"/>
      <c r="G3645" s="11"/>
      <c r="H3645" s="11"/>
    </row>
    <row r="3646" spans="6:8" x14ac:dyDescent="0.25">
      <c r="F3646" s="11"/>
      <c r="G3646" s="11"/>
      <c r="H3646" s="11"/>
    </row>
    <row r="3647" spans="6:8" x14ac:dyDescent="0.25">
      <c r="F3647" s="11"/>
      <c r="G3647" s="11"/>
      <c r="H3647" s="11"/>
    </row>
    <row r="3648" spans="6:8" x14ac:dyDescent="0.25">
      <c r="F3648" s="11"/>
      <c r="G3648" s="11"/>
      <c r="H3648" s="11"/>
    </row>
    <row r="3649" spans="6:8" x14ac:dyDescent="0.25">
      <c r="F3649" s="11"/>
      <c r="G3649" s="11"/>
      <c r="H3649" s="11"/>
    </row>
    <row r="3650" spans="6:8" x14ac:dyDescent="0.25">
      <c r="F3650" s="11"/>
      <c r="G3650" s="11"/>
      <c r="H3650" s="11"/>
    </row>
    <row r="3651" spans="6:8" x14ac:dyDescent="0.25">
      <c r="F3651" s="11"/>
      <c r="G3651" s="11"/>
      <c r="H3651" s="11"/>
    </row>
    <row r="3652" spans="6:8" x14ac:dyDescent="0.25">
      <c r="F3652" s="11"/>
      <c r="G3652" s="11"/>
      <c r="H3652" s="11"/>
    </row>
    <row r="3653" spans="6:8" x14ac:dyDescent="0.25">
      <c r="F3653" s="11"/>
      <c r="G3653" s="11"/>
      <c r="H3653" s="11"/>
    </row>
    <row r="3654" spans="6:8" x14ac:dyDescent="0.25">
      <c r="F3654" s="11"/>
      <c r="G3654" s="11"/>
      <c r="H3654" s="11"/>
    </row>
    <row r="3655" spans="6:8" x14ac:dyDescent="0.25">
      <c r="F3655" s="11"/>
      <c r="G3655" s="11"/>
      <c r="H3655" s="11"/>
    </row>
    <row r="3656" spans="6:8" x14ac:dyDescent="0.25">
      <c r="F3656" s="11"/>
      <c r="G3656" s="11"/>
      <c r="H3656" s="11"/>
    </row>
    <row r="3657" spans="6:8" x14ac:dyDescent="0.25">
      <c r="F3657" s="11"/>
      <c r="G3657" s="11"/>
      <c r="H3657" s="11"/>
    </row>
    <row r="3658" spans="6:8" x14ac:dyDescent="0.25">
      <c r="F3658" s="11"/>
      <c r="G3658" s="11"/>
      <c r="H3658" s="11"/>
    </row>
    <row r="3659" spans="6:8" x14ac:dyDescent="0.25">
      <c r="F3659" s="11"/>
      <c r="G3659" s="11"/>
      <c r="H3659" s="11"/>
    </row>
    <row r="3660" spans="6:8" x14ac:dyDescent="0.25">
      <c r="F3660" s="11"/>
      <c r="G3660" s="11"/>
      <c r="H3660" s="11"/>
    </row>
    <row r="3661" spans="6:8" x14ac:dyDescent="0.25">
      <c r="F3661" s="11"/>
      <c r="G3661" s="11"/>
      <c r="H3661" s="11"/>
    </row>
    <row r="3662" spans="6:8" x14ac:dyDescent="0.25">
      <c r="F3662" s="11"/>
      <c r="G3662" s="11"/>
      <c r="H3662" s="11"/>
    </row>
    <row r="3663" spans="6:8" x14ac:dyDescent="0.25">
      <c r="F3663" s="11"/>
      <c r="G3663" s="11"/>
      <c r="H3663" s="11"/>
    </row>
    <row r="3664" spans="6:8" x14ac:dyDescent="0.25">
      <c r="F3664" s="11"/>
      <c r="G3664" s="11"/>
      <c r="H3664" s="11"/>
    </row>
    <row r="3665" spans="6:8" x14ac:dyDescent="0.25">
      <c r="F3665" s="11"/>
      <c r="G3665" s="11"/>
      <c r="H3665" s="11"/>
    </row>
    <row r="3666" spans="6:8" x14ac:dyDescent="0.25">
      <c r="F3666" s="11"/>
      <c r="G3666" s="11"/>
      <c r="H3666" s="11"/>
    </row>
    <row r="3667" spans="6:8" x14ac:dyDescent="0.25">
      <c r="F3667" s="11"/>
      <c r="G3667" s="11"/>
      <c r="H3667" s="11"/>
    </row>
    <row r="3668" spans="6:8" x14ac:dyDescent="0.25">
      <c r="F3668" s="11"/>
      <c r="G3668" s="11"/>
      <c r="H3668" s="11"/>
    </row>
    <row r="3669" spans="6:8" x14ac:dyDescent="0.25">
      <c r="F3669" s="11"/>
      <c r="G3669" s="11"/>
      <c r="H3669" s="11"/>
    </row>
    <row r="3670" spans="6:8" x14ac:dyDescent="0.25">
      <c r="F3670" s="11"/>
      <c r="G3670" s="11"/>
      <c r="H3670" s="11"/>
    </row>
    <row r="3671" spans="6:8" x14ac:dyDescent="0.25">
      <c r="F3671" s="11"/>
      <c r="G3671" s="11"/>
      <c r="H3671" s="11"/>
    </row>
    <row r="3672" spans="6:8" x14ac:dyDescent="0.25">
      <c r="F3672" s="11"/>
      <c r="G3672" s="11"/>
      <c r="H3672" s="11"/>
    </row>
    <row r="3673" spans="6:8" x14ac:dyDescent="0.25">
      <c r="F3673" s="11"/>
      <c r="G3673" s="11"/>
      <c r="H3673" s="11"/>
    </row>
    <row r="3674" spans="6:8" x14ac:dyDescent="0.25">
      <c r="F3674" s="11"/>
      <c r="G3674" s="11"/>
      <c r="H3674" s="11"/>
    </row>
    <row r="3675" spans="6:8" x14ac:dyDescent="0.25">
      <c r="F3675" s="11"/>
      <c r="G3675" s="11"/>
      <c r="H3675" s="11"/>
    </row>
    <row r="3676" spans="6:8" x14ac:dyDescent="0.25">
      <c r="F3676" s="11"/>
      <c r="G3676" s="11"/>
      <c r="H3676" s="11"/>
    </row>
    <row r="3677" spans="6:8" x14ac:dyDescent="0.25">
      <c r="F3677" s="11"/>
      <c r="G3677" s="11"/>
      <c r="H3677" s="11"/>
    </row>
    <row r="3678" spans="6:8" x14ac:dyDescent="0.25">
      <c r="F3678" s="11"/>
      <c r="G3678" s="11"/>
      <c r="H3678" s="11"/>
    </row>
    <row r="3679" spans="6:8" x14ac:dyDescent="0.25">
      <c r="F3679" s="11"/>
      <c r="G3679" s="11"/>
      <c r="H3679" s="11"/>
    </row>
    <row r="3680" spans="6:8" x14ac:dyDescent="0.25">
      <c r="F3680" s="11"/>
      <c r="G3680" s="11"/>
      <c r="H3680" s="11"/>
    </row>
    <row r="3681" spans="6:8" x14ac:dyDescent="0.25">
      <c r="F3681" s="11"/>
      <c r="G3681" s="11"/>
      <c r="H3681" s="11"/>
    </row>
    <row r="3682" spans="6:8" x14ac:dyDescent="0.25">
      <c r="F3682" s="11"/>
      <c r="G3682" s="11"/>
      <c r="H3682" s="11"/>
    </row>
    <row r="3683" spans="6:8" x14ac:dyDescent="0.25">
      <c r="F3683" s="11"/>
      <c r="G3683" s="11"/>
      <c r="H3683" s="11"/>
    </row>
    <row r="3684" spans="6:8" x14ac:dyDescent="0.25">
      <c r="F3684" s="11"/>
      <c r="G3684" s="11"/>
      <c r="H3684" s="11"/>
    </row>
    <row r="3685" spans="6:8" x14ac:dyDescent="0.25">
      <c r="F3685" s="11"/>
      <c r="G3685" s="11"/>
      <c r="H3685" s="11"/>
    </row>
    <row r="3686" spans="6:8" x14ac:dyDescent="0.25">
      <c r="F3686" s="11"/>
      <c r="G3686" s="11"/>
      <c r="H3686" s="11"/>
    </row>
    <row r="3687" spans="6:8" x14ac:dyDescent="0.25">
      <c r="F3687" s="11"/>
      <c r="G3687" s="11"/>
      <c r="H3687" s="11"/>
    </row>
    <row r="3688" spans="6:8" x14ac:dyDescent="0.25">
      <c r="F3688" s="11"/>
      <c r="G3688" s="11"/>
      <c r="H3688" s="11"/>
    </row>
    <row r="3689" spans="6:8" x14ac:dyDescent="0.25">
      <c r="F3689" s="11"/>
      <c r="G3689" s="11"/>
      <c r="H3689" s="11"/>
    </row>
    <row r="3690" spans="6:8" x14ac:dyDescent="0.25">
      <c r="F3690" s="11"/>
      <c r="G3690" s="11"/>
      <c r="H3690" s="11"/>
    </row>
    <row r="3691" spans="6:8" x14ac:dyDescent="0.25">
      <c r="F3691" s="11"/>
      <c r="G3691" s="11"/>
      <c r="H3691" s="11"/>
    </row>
    <row r="3692" spans="6:8" x14ac:dyDescent="0.25">
      <c r="F3692" s="11"/>
      <c r="G3692" s="11"/>
      <c r="H3692" s="11"/>
    </row>
    <row r="3693" spans="6:8" x14ac:dyDescent="0.25">
      <c r="F3693" s="11"/>
      <c r="G3693" s="11"/>
      <c r="H3693" s="11"/>
    </row>
    <row r="3694" spans="6:8" x14ac:dyDescent="0.25">
      <c r="F3694" s="11"/>
      <c r="G3694" s="11"/>
      <c r="H3694" s="11"/>
    </row>
    <row r="3695" spans="6:8" x14ac:dyDescent="0.25">
      <c r="F3695" s="11"/>
      <c r="G3695" s="11"/>
      <c r="H3695" s="11"/>
    </row>
    <row r="3696" spans="6:8" x14ac:dyDescent="0.25">
      <c r="F3696" s="11"/>
      <c r="G3696" s="11"/>
      <c r="H3696" s="11"/>
    </row>
    <row r="3697" spans="6:8" x14ac:dyDescent="0.25">
      <c r="F3697" s="11"/>
      <c r="G3697" s="11"/>
      <c r="H3697" s="11"/>
    </row>
    <row r="3698" spans="6:8" x14ac:dyDescent="0.25">
      <c r="F3698" s="11"/>
      <c r="G3698" s="11"/>
      <c r="H3698" s="11"/>
    </row>
    <row r="3699" spans="6:8" x14ac:dyDescent="0.25">
      <c r="F3699" s="11"/>
      <c r="G3699" s="11"/>
      <c r="H3699" s="11"/>
    </row>
    <row r="3700" spans="6:8" x14ac:dyDescent="0.25">
      <c r="F3700" s="11"/>
      <c r="G3700" s="11"/>
      <c r="H3700" s="11"/>
    </row>
    <row r="3701" spans="6:8" x14ac:dyDescent="0.25">
      <c r="F3701" s="11"/>
      <c r="G3701" s="11"/>
      <c r="H3701" s="11"/>
    </row>
    <row r="3702" spans="6:8" x14ac:dyDescent="0.25">
      <c r="F3702" s="11"/>
      <c r="G3702" s="11"/>
      <c r="H3702" s="11"/>
    </row>
    <row r="3703" spans="6:8" x14ac:dyDescent="0.25">
      <c r="F3703" s="11"/>
      <c r="G3703" s="11"/>
      <c r="H3703" s="11"/>
    </row>
    <row r="3704" spans="6:8" x14ac:dyDescent="0.25">
      <c r="F3704" s="11"/>
      <c r="G3704" s="11"/>
      <c r="H3704" s="11"/>
    </row>
    <row r="3705" spans="6:8" x14ac:dyDescent="0.25">
      <c r="F3705" s="11"/>
      <c r="G3705" s="11"/>
      <c r="H3705" s="11"/>
    </row>
    <row r="3706" spans="6:8" x14ac:dyDescent="0.25">
      <c r="F3706" s="11"/>
      <c r="G3706" s="11"/>
      <c r="H3706" s="11"/>
    </row>
    <row r="3707" spans="6:8" x14ac:dyDescent="0.25">
      <c r="F3707" s="11"/>
      <c r="G3707" s="11"/>
      <c r="H3707" s="11"/>
    </row>
    <row r="3708" spans="6:8" x14ac:dyDescent="0.25">
      <c r="F3708" s="11"/>
      <c r="G3708" s="11"/>
      <c r="H3708" s="11"/>
    </row>
    <row r="3709" spans="6:8" x14ac:dyDescent="0.25">
      <c r="F3709" s="11"/>
      <c r="G3709" s="11"/>
      <c r="H3709" s="11"/>
    </row>
    <row r="3710" spans="6:8" x14ac:dyDescent="0.25">
      <c r="F3710" s="11"/>
      <c r="G3710" s="11"/>
      <c r="H3710" s="11"/>
    </row>
    <row r="3711" spans="6:8" x14ac:dyDescent="0.25">
      <c r="F3711" s="11"/>
      <c r="G3711" s="11"/>
      <c r="H3711" s="11"/>
    </row>
    <row r="3712" spans="6:8" x14ac:dyDescent="0.25">
      <c r="F3712" s="11"/>
      <c r="G3712" s="11"/>
      <c r="H3712" s="11"/>
    </row>
    <row r="3713" spans="6:8" x14ac:dyDescent="0.25">
      <c r="F3713" s="11"/>
      <c r="G3713" s="11"/>
      <c r="H3713" s="11"/>
    </row>
    <row r="3714" spans="6:8" x14ac:dyDescent="0.25">
      <c r="F3714" s="11"/>
      <c r="G3714" s="11"/>
      <c r="H3714" s="11"/>
    </row>
    <row r="3715" spans="6:8" x14ac:dyDescent="0.25">
      <c r="F3715" s="11"/>
      <c r="G3715" s="11"/>
      <c r="H3715" s="11"/>
    </row>
    <row r="3716" spans="6:8" x14ac:dyDescent="0.25">
      <c r="F3716" s="11"/>
      <c r="G3716" s="11"/>
      <c r="H3716" s="11"/>
    </row>
    <row r="3717" spans="6:8" x14ac:dyDescent="0.25">
      <c r="F3717" s="11"/>
      <c r="G3717" s="11"/>
      <c r="H3717" s="11"/>
    </row>
    <row r="3718" spans="6:8" x14ac:dyDescent="0.25">
      <c r="F3718" s="11"/>
      <c r="G3718" s="11"/>
      <c r="H3718" s="11"/>
    </row>
    <row r="3719" spans="6:8" x14ac:dyDescent="0.25">
      <c r="F3719" s="11"/>
      <c r="G3719" s="11"/>
      <c r="H3719" s="11"/>
    </row>
    <row r="3720" spans="6:8" x14ac:dyDescent="0.25">
      <c r="F3720" s="11"/>
      <c r="G3720" s="11"/>
      <c r="H3720" s="11"/>
    </row>
    <row r="3721" spans="6:8" x14ac:dyDescent="0.25">
      <c r="F3721" s="11"/>
      <c r="G3721" s="11"/>
      <c r="H3721" s="11"/>
    </row>
    <row r="3722" spans="6:8" x14ac:dyDescent="0.25">
      <c r="F3722" s="11"/>
      <c r="G3722" s="11"/>
      <c r="H3722" s="11"/>
    </row>
    <row r="3723" spans="6:8" x14ac:dyDescent="0.25">
      <c r="F3723" s="11"/>
      <c r="G3723" s="11"/>
      <c r="H3723" s="11"/>
    </row>
    <row r="3724" spans="6:8" x14ac:dyDescent="0.25">
      <c r="F3724" s="11"/>
      <c r="G3724" s="11"/>
      <c r="H3724" s="11"/>
    </row>
    <row r="3725" spans="6:8" x14ac:dyDescent="0.25">
      <c r="F3725" s="11"/>
      <c r="G3725" s="11"/>
      <c r="H3725" s="11"/>
    </row>
    <row r="3726" spans="6:8" x14ac:dyDescent="0.25">
      <c r="F3726" s="11"/>
      <c r="G3726" s="11"/>
      <c r="H3726" s="11"/>
    </row>
    <row r="3727" spans="6:8" x14ac:dyDescent="0.25">
      <c r="F3727" s="11"/>
      <c r="G3727" s="11"/>
      <c r="H3727" s="11"/>
    </row>
    <row r="3728" spans="6:8" x14ac:dyDescent="0.25">
      <c r="F3728" s="11"/>
      <c r="G3728" s="11"/>
      <c r="H3728" s="11"/>
    </row>
    <row r="3729" spans="6:8" x14ac:dyDescent="0.25">
      <c r="F3729" s="11"/>
      <c r="G3729" s="11"/>
      <c r="H3729" s="11"/>
    </row>
    <row r="3730" spans="6:8" x14ac:dyDescent="0.25">
      <c r="F3730" s="11"/>
      <c r="G3730" s="11"/>
      <c r="H3730" s="11"/>
    </row>
    <row r="3731" spans="6:8" x14ac:dyDescent="0.25">
      <c r="F3731" s="11"/>
      <c r="G3731" s="11"/>
      <c r="H3731" s="11"/>
    </row>
    <row r="3732" spans="6:8" x14ac:dyDescent="0.25">
      <c r="F3732" s="11"/>
      <c r="G3732" s="11"/>
      <c r="H3732" s="11"/>
    </row>
    <row r="3733" spans="6:8" x14ac:dyDescent="0.25">
      <c r="F3733" s="11"/>
      <c r="G3733" s="11"/>
      <c r="H3733" s="11"/>
    </row>
    <row r="3734" spans="6:8" x14ac:dyDescent="0.25">
      <c r="F3734" s="11"/>
      <c r="G3734" s="11"/>
      <c r="H3734" s="11"/>
    </row>
    <row r="3735" spans="6:8" x14ac:dyDescent="0.25">
      <c r="F3735" s="11"/>
      <c r="G3735" s="11"/>
      <c r="H3735" s="11"/>
    </row>
    <row r="3736" spans="6:8" x14ac:dyDescent="0.25">
      <c r="F3736" s="11"/>
      <c r="G3736" s="11"/>
      <c r="H3736" s="11"/>
    </row>
    <row r="3737" spans="6:8" x14ac:dyDescent="0.25">
      <c r="F3737" s="11"/>
      <c r="G3737" s="11"/>
      <c r="H3737" s="11"/>
    </row>
    <row r="3738" spans="6:8" x14ac:dyDescent="0.25">
      <c r="F3738" s="11"/>
      <c r="G3738" s="11"/>
      <c r="H3738" s="11"/>
    </row>
    <row r="3739" spans="6:8" x14ac:dyDescent="0.25">
      <c r="F3739" s="11"/>
      <c r="G3739" s="11"/>
      <c r="H3739" s="11"/>
    </row>
    <row r="3740" spans="6:8" x14ac:dyDescent="0.25">
      <c r="F3740" s="11"/>
      <c r="G3740" s="11"/>
      <c r="H3740" s="11"/>
    </row>
    <row r="3741" spans="6:8" x14ac:dyDescent="0.25">
      <c r="F3741" s="11"/>
      <c r="G3741" s="11"/>
      <c r="H3741" s="11"/>
    </row>
    <row r="3742" spans="6:8" x14ac:dyDescent="0.25">
      <c r="F3742" s="11"/>
      <c r="G3742" s="11"/>
      <c r="H3742" s="11"/>
    </row>
    <row r="3743" spans="6:8" x14ac:dyDescent="0.25">
      <c r="F3743" s="11"/>
      <c r="G3743" s="11"/>
      <c r="H3743" s="11"/>
    </row>
    <row r="3744" spans="6:8" x14ac:dyDescent="0.25">
      <c r="F3744" s="11"/>
      <c r="G3744" s="11"/>
      <c r="H3744" s="11"/>
    </row>
    <row r="3745" spans="6:8" x14ac:dyDescent="0.25">
      <c r="F3745" s="11"/>
      <c r="G3745" s="11"/>
      <c r="H3745" s="11"/>
    </row>
    <row r="3746" spans="6:8" x14ac:dyDescent="0.25">
      <c r="F3746" s="11"/>
      <c r="G3746" s="11"/>
      <c r="H3746" s="11"/>
    </row>
    <row r="3747" spans="6:8" x14ac:dyDescent="0.25">
      <c r="F3747" s="11"/>
      <c r="G3747" s="11"/>
      <c r="H3747" s="11"/>
    </row>
    <row r="3748" spans="6:8" x14ac:dyDescent="0.25">
      <c r="F3748" s="11"/>
      <c r="G3748" s="11"/>
      <c r="H3748" s="11"/>
    </row>
    <row r="3749" spans="6:8" x14ac:dyDescent="0.25">
      <c r="F3749" s="11"/>
      <c r="G3749" s="11"/>
      <c r="H3749" s="11"/>
    </row>
    <row r="3750" spans="6:8" x14ac:dyDescent="0.25">
      <c r="F3750" s="11"/>
      <c r="G3750" s="11"/>
      <c r="H3750" s="11"/>
    </row>
    <row r="3751" spans="6:8" x14ac:dyDescent="0.25">
      <c r="F3751" s="11"/>
      <c r="G3751" s="11"/>
      <c r="H3751" s="11"/>
    </row>
    <row r="3752" spans="6:8" x14ac:dyDescent="0.25">
      <c r="F3752" s="11"/>
      <c r="G3752" s="11"/>
      <c r="H3752" s="11"/>
    </row>
    <row r="3753" spans="6:8" x14ac:dyDescent="0.25">
      <c r="F3753" s="11"/>
      <c r="G3753" s="11"/>
      <c r="H3753" s="11"/>
    </row>
    <row r="3754" spans="6:8" x14ac:dyDescent="0.25">
      <c r="F3754" s="11"/>
      <c r="G3754" s="11"/>
      <c r="H3754" s="11"/>
    </row>
    <row r="3755" spans="6:8" x14ac:dyDescent="0.25">
      <c r="F3755" s="11"/>
      <c r="G3755" s="11"/>
      <c r="H3755" s="11"/>
    </row>
    <row r="3756" spans="6:8" x14ac:dyDescent="0.25">
      <c r="F3756" s="11"/>
      <c r="G3756" s="11"/>
      <c r="H3756" s="11"/>
    </row>
    <row r="3757" spans="6:8" x14ac:dyDescent="0.25">
      <c r="F3757" s="11"/>
      <c r="G3757" s="11"/>
      <c r="H3757" s="11"/>
    </row>
    <row r="3758" spans="6:8" x14ac:dyDescent="0.25">
      <c r="F3758" s="11"/>
      <c r="G3758" s="11"/>
      <c r="H3758" s="11"/>
    </row>
    <row r="3759" spans="6:8" x14ac:dyDescent="0.25">
      <c r="F3759" s="11"/>
      <c r="G3759" s="11"/>
      <c r="H3759" s="11"/>
    </row>
    <row r="3760" spans="6:8" x14ac:dyDescent="0.25">
      <c r="F3760" s="11"/>
      <c r="G3760" s="11"/>
      <c r="H3760" s="11"/>
    </row>
    <row r="3761" spans="6:8" x14ac:dyDescent="0.25">
      <c r="F3761" s="11"/>
      <c r="G3761" s="11"/>
      <c r="H3761" s="11"/>
    </row>
    <row r="3762" spans="6:8" x14ac:dyDescent="0.25">
      <c r="F3762" s="11"/>
      <c r="G3762" s="11"/>
      <c r="H3762" s="11"/>
    </row>
    <row r="3763" spans="6:8" x14ac:dyDescent="0.25">
      <c r="F3763" s="11"/>
      <c r="G3763" s="11"/>
      <c r="H3763" s="11"/>
    </row>
    <row r="3764" spans="6:8" x14ac:dyDescent="0.25">
      <c r="F3764" s="11"/>
      <c r="G3764" s="11"/>
      <c r="H3764" s="11"/>
    </row>
    <row r="3765" spans="6:8" x14ac:dyDescent="0.25">
      <c r="F3765" s="11"/>
      <c r="G3765" s="11"/>
      <c r="H3765" s="11"/>
    </row>
    <row r="3766" spans="6:8" x14ac:dyDescent="0.25">
      <c r="F3766" s="11"/>
      <c r="G3766" s="11"/>
      <c r="H3766" s="11"/>
    </row>
    <row r="3767" spans="6:8" x14ac:dyDescent="0.25">
      <c r="F3767" s="11"/>
      <c r="G3767" s="11"/>
      <c r="H3767" s="11"/>
    </row>
    <row r="3768" spans="6:8" x14ac:dyDescent="0.25">
      <c r="F3768" s="11"/>
      <c r="G3768" s="11"/>
      <c r="H3768" s="11"/>
    </row>
    <row r="3769" spans="6:8" x14ac:dyDescent="0.25">
      <c r="F3769" s="11"/>
      <c r="G3769" s="11"/>
      <c r="H3769" s="11"/>
    </row>
    <row r="3770" spans="6:8" x14ac:dyDescent="0.25">
      <c r="F3770" s="11"/>
      <c r="G3770" s="11"/>
      <c r="H3770" s="11"/>
    </row>
    <row r="3771" spans="6:8" x14ac:dyDescent="0.25">
      <c r="F3771" s="11"/>
      <c r="G3771" s="11"/>
      <c r="H3771" s="11"/>
    </row>
    <row r="3772" spans="6:8" x14ac:dyDescent="0.25">
      <c r="F3772" s="11"/>
      <c r="G3772" s="11"/>
      <c r="H3772" s="11"/>
    </row>
    <row r="3773" spans="6:8" x14ac:dyDescent="0.25">
      <c r="F3773" s="11"/>
      <c r="G3773" s="11"/>
      <c r="H3773" s="11"/>
    </row>
    <row r="3774" spans="6:8" x14ac:dyDescent="0.25">
      <c r="F3774" s="11"/>
      <c r="G3774" s="11"/>
      <c r="H3774" s="11"/>
    </row>
    <row r="3775" spans="6:8" x14ac:dyDescent="0.25">
      <c r="F3775" s="11"/>
      <c r="G3775" s="11"/>
      <c r="H3775" s="11"/>
    </row>
    <row r="3776" spans="6:8" x14ac:dyDescent="0.25">
      <c r="F3776" s="11"/>
      <c r="G3776" s="11"/>
      <c r="H3776" s="11"/>
    </row>
    <row r="3777" spans="6:8" x14ac:dyDescent="0.25">
      <c r="F3777" s="11"/>
      <c r="G3777" s="11"/>
      <c r="H3777" s="11"/>
    </row>
    <row r="3778" spans="6:8" x14ac:dyDescent="0.25">
      <c r="F3778" s="11"/>
      <c r="G3778" s="11"/>
      <c r="H3778" s="11"/>
    </row>
    <row r="3779" spans="6:8" x14ac:dyDescent="0.25">
      <c r="F3779" s="11"/>
      <c r="G3779" s="11"/>
      <c r="H3779" s="11"/>
    </row>
    <row r="3780" spans="6:8" x14ac:dyDescent="0.25">
      <c r="F3780" s="11"/>
      <c r="G3780" s="11"/>
      <c r="H3780" s="11"/>
    </row>
    <row r="3781" spans="6:8" x14ac:dyDescent="0.25">
      <c r="F3781" s="11"/>
      <c r="G3781" s="11"/>
      <c r="H3781" s="11"/>
    </row>
    <row r="3782" spans="6:8" x14ac:dyDescent="0.25">
      <c r="F3782" s="11"/>
      <c r="G3782" s="11"/>
      <c r="H3782" s="11"/>
    </row>
    <row r="3783" spans="6:8" x14ac:dyDescent="0.25">
      <c r="F3783" s="11"/>
      <c r="G3783" s="11"/>
      <c r="H3783" s="11"/>
    </row>
    <row r="3784" spans="6:8" x14ac:dyDescent="0.25">
      <c r="F3784" s="11"/>
      <c r="G3784" s="11"/>
      <c r="H3784" s="11"/>
    </row>
    <row r="3785" spans="6:8" x14ac:dyDescent="0.25">
      <c r="F3785" s="11"/>
      <c r="G3785" s="11"/>
      <c r="H3785" s="11"/>
    </row>
    <row r="3786" spans="6:8" x14ac:dyDescent="0.25">
      <c r="F3786" s="11"/>
      <c r="G3786" s="11"/>
      <c r="H3786" s="11"/>
    </row>
    <row r="3787" spans="6:8" x14ac:dyDescent="0.25">
      <c r="F3787" s="11"/>
      <c r="G3787" s="11"/>
      <c r="H3787" s="11"/>
    </row>
    <row r="3788" spans="6:8" x14ac:dyDescent="0.25">
      <c r="F3788" s="11"/>
      <c r="G3788" s="11"/>
      <c r="H3788" s="11"/>
    </row>
    <row r="3789" spans="6:8" x14ac:dyDescent="0.25">
      <c r="F3789" s="11"/>
      <c r="G3789" s="11"/>
      <c r="H3789" s="11"/>
    </row>
    <row r="3790" spans="6:8" x14ac:dyDescent="0.25">
      <c r="F3790" s="11"/>
      <c r="G3790" s="11"/>
      <c r="H3790" s="11"/>
    </row>
    <row r="3791" spans="6:8" x14ac:dyDescent="0.25">
      <c r="F3791" s="11"/>
      <c r="G3791" s="11"/>
      <c r="H3791" s="11"/>
    </row>
    <row r="3792" spans="6:8" x14ac:dyDescent="0.25">
      <c r="F3792" s="11"/>
      <c r="G3792" s="11"/>
      <c r="H3792" s="11"/>
    </row>
    <row r="3793" spans="6:8" x14ac:dyDescent="0.25">
      <c r="F3793" s="11"/>
      <c r="G3793" s="11"/>
      <c r="H3793" s="11"/>
    </row>
    <row r="3794" spans="6:8" x14ac:dyDescent="0.25">
      <c r="F3794" s="11"/>
      <c r="G3794" s="11"/>
      <c r="H3794" s="11"/>
    </row>
    <row r="3795" spans="6:8" x14ac:dyDescent="0.25">
      <c r="F3795" s="11"/>
      <c r="G3795" s="11"/>
      <c r="H3795" s="11"/>
    </row>
    <row r="3796" spans="6:8" x14ac:dyDescent="0.25">
      <c r="F3796" s="11"/>
      <c r="G3796" s="11"/>
      <c r="H3796" s="11"/>
    </row>
    <row r="3797" spans="6:8" x14ac:dyDescent="0.25">
      <c r="F3797" s="11"/>
      <c r="G3797" s="11"/>
      <c r="H3797" s="11"/>
    </row>
    <row r="3798" spans="6:8" x14ac:dyDescent="0.25">
      <c r="F3798" s="11"/>
      <c r="G3798" s="11"/>
      <c r="H3798" s="11"/>
    </row>
    <row r="3799" spans="6:8" x14ac:dyDescent="0.25">
      <c r="F3799" s="11"/>
      <c r="G3799" s="11"/>
      <c r="H3799" s="11"/>
    </row>
    <row r="3800" spans="6:8" x14ac:dyDescent="0.25">
      <c r="F3800" s="11"/>
      <c r="G3800" s="11"/>
      <c r="H3800" s="11"/>
    </row>
    <row r="3801" spans="6:8" x14ac:dyDescent="0.25">
      <c r="F3801" s="11"/>
      <c r="G3801" s="11"/>
      <c r="H3801" s="11"/>
    </row>
    <row r="3802" spans="6:8" x14ac:dyDescent="0.25">
      <c r="F3802" s="11"/>
      <c r="G3802" s="11"/>
      <c r="H3802" s="11"/>
    </row>
    <row r="3803" spans="6:8" x14ac:dyDescent="0.25">
      <c r="F3803" s="11"/>
      <c r="G3803" s="11"/>
      <c r="H3803" s="11"/>
    </row>
    <row r="3804" spans="6:8" x14ac:dyDescent="0.25">
      <c r="F3804" s="11"/>
      <c r="G3804" s="11"/>
      <c r="H3804" s="11"/>
    </row>
    <row r="3805" spans="6:8" x14ac:dyDescent="0.25">
      <c r="F3805" s="11"/>
      <c r="G3805" s="11"/>
      <c r="H3805" s="11"/>
    </row>
    <row r="3806" spans="6:8" x14ac:dyDescent="0.25">
      <c r="F3806" s="11"/>
      <c r="G3806" s="11"/>
      <c r="H3806" s="11"/>
    </row>
    <row r="3807" spans="6:8" x14ac:dyDescent="0.25">
      <c r="F3807" s="11"/>
      <c r="G3807" s="11"/>
      <c r="H3807" s="11"/>
    </row>
    <row r="3808" spans="6:8" x14ac:dyDescent="0.25">
      <c r="F3808" s="11"/>
      <c r="G3808" s="11"/>
      <c r="H3808" s="11"/>
    </row>
    <row r="3809" spans="6:8" x14ac:dyDescent="0.25">
      <c r="F3809" s="11"/>
      <c r="G3809" s="11"/>
      <c r="H3809" s="11"/>
    </row>
    <row r="3810" spans="6:8" x14ac:dyDescent="0.25">
      <c r="F3810" s="11"/>
      <c r="G3810" s="11"/>
      <c r="H3810" s="11"/>
    </row>
    <row r="3811" spans="6:8" x14ac:dyDescent="0.25">
      <c r="F3811" s="11"/>
      <c r="G3811" s="11"/>
      <c r="H3811" s="11"/>
    </row>
    <row r="3812" spans="6:8" x14ac:dyDescent="0.25">
      <c r="F3812" s="11"/>
      <c r="G3812" s="11"/>
      <c r="H3812" s="11"/>
    </row>
    <row r="3813" spans="6:8" x14ac:dyDescent="0.25">
      <c r="F3813" s="11"/>
      <c r="G3813" s="11"/>
      <c r="H3813" s="11"/>
    </row>
    <row r="3814" spans="6:8" x14ac:dyDescent="0.25">
      <c r="F3814" s="11"/>
      <c r="G3814" s="11"/>
      <c r="H3814" s="11"/>
    </row>
    <row r="3815" spans="6:8" x14ac:dyDescent="0.25">
      <c r="F3815" s="11"/>
      <c r="G3815" s="11"/>
      <c r="H3815" s="11"/>
    </row>
    <row r="3816" spans="6:8" x14ac:dyDescent="0.25">
      <c r="F3816" s="11"/>
      <c r="G3816" s="11"/>
      <c r="H3816" s="11"/>
    </row>
    <row r="3817" spans="6:8" x14ac:dyDescent="0.25">
      <c r="F3817" s="11"/>
      <c r="G3817" s="11"/>
      <c r="H3817" s="11"/>
    </row>
    <row r="3818" spans="6:8" x14ac:dyDescent="0.25">
      <c r="F3818" s="11"/>
      <c r="G3818" s="11"/>
      <c r="H3818" s="11"/>
    </row>
    <row r="3819" spans="6:8" x14ac:dyDescent="0.25">
      <c r="F3819" s="11"/>
      <c r="G3819" s="11"/>
      <c r="H3819" s="11"/>
    </row>
    <row r="3820" spans="6:8" x14ac:dyDescent="0.25">
      <c r="F3820" s="11"/>
      <c r="G3820" s="11"/>
      <c r="H3820" s="11"/>
    </row>
    <row r="3821" spans="6:8" x14ac:dyDescent="0.25">
      <c r="F3821" s="11"/>
      <c r="G3821" s="11"/>
      <c r="H3821" s="11"/>
    </row>
    <row r="3822" spans="6:8" x14ac:dyDescent="0.25">
      <c r="F3822" s="11"/>
      <c r="G3822" s="11"/>
      <c r="H3822" s="11"/>
    </row>
    <row r="3823" spans="6:8" x14ac:dyDescent="0.25">
      <c r="F3823" s="11"/>
      <c r="G3823" s="11"/>
      <c r="H3823" s="11"/>
    </row>
    <row r="3824" spans="6:8" x14ac:dyDescent="0.25">
      <c r="F3824" s="11"/>
      <c r="G3824" s="11"/>
      <c r="H3824" s="11"/>
    </row>
    <row r="3825" spans="6:8" x14ac:dyDescent="0.25">
      <c r="F3825" s="11"/>
      <c r="G3825" s="11"/>
      <c r="H3825" s="11"/>
    </row>
    <row r="3826" spans="6:8" x14ac:dyDescent="0.25">
      <c r="F3826" s="11"/>
      <c r="G3826" s="11"/>
      <c r="H3826" s="11"/>
    </row>
    <row r="3827" spans="6:8" x14ac:dyDescent="0.25">
      <c r="F3827" s="11"/>
      <c r="G3827" s="11"/>
      <c r="H3827" s="11"/>
    </row>
    <row r="3828" spans="6:8" x14ac:dyDescent="0.25">
      <c r="F3828" s="11"/>
      <c r="G3828" s="11"/>
      <c r="H3828" s="11"/>
    </row>
    <row r="3829" spans="6:8" x14ac:dyDescent="0.25">
      <c r="F3829" s="11"/>
      <c r="G3829" s="11"/>
      <c r="H3829" s="11"/>
    </row>
    <row r="3830" spans="6:8" x14ac:dyDescent="0.25">
      <c r="F3830" s="11"/>
      <c r="G3830" s="11"/>
      <c r="H3830" s="11"/>
    </row>
    <row r="3831" spans="6:8" x14ac:dyDescent="0.25">
      <c r="F3831" s="11"/>
      <c r="G3831" s="11"/>
      <c r="H3831" s="11"/>
    </row>
    <row r="3832" spans="6:8" x14ac:dyDescent="0.25">
      <c r="F3832" s="11"/>
      <c r="G3832" s="11"/>
      <c r="H3832" s="11"/>
    </row>
    <row r="3833" spans="6:8" x14ac:dyDescent="0.25">
      <c r="F3833" s="11"/>
      <c r="G3833" s="11"/>
      <c r="H3833" s="11"/>
    </row>
    <row r="3834" spans="6:8" x14ac:dyDescent="0.25">
      <c r="F3834" s="11"/>
      <c r="G3834" s="11"/>
      <c r="H3834" s="11"/>
    </row>
    <row r="3835" spans="6:8" x14ac:dyDescent="0.25">
      <c r="F3835" s="11"/>
      <c r="G3835" s="11"/>
      <c r="H3835" s="11"/>
    </row>
    <row r="3836" spans="6:8" x14ac:dyDescent="0.25">
      <c r="F3836" s="11"/>
      <c r="G3836" s="11"/>
      <c r="H3836" s="11"/>
    </row>
    <row r="3837" spans="6:8" x14ac:dyDescent="0.25">
      <c r="F3837" s="11"/>
      <c r="G3837" s="11"/>
      <c r="H3837" s="11"/>
    </row>
    <row r="3838" spans="6:8" x14ac:dyDescent="0.25">
      <c r="F3838" s="11"/>
      <c r="G3838" s="11"/>
      <c r="H3838" s="11"/>
    </row>
    <row r="3839" spans="6:8" x14ac:dyDescent="0.25">
      <c r="F3839" s="11"/>
      <c r="G3839" s="11"/>
      <c r="H3839" s="11"/>
    </row>
    <row r="3840" spans="6:8" x14ac:dyDescent="0.25">
      <c r="F3840" s="11"/>
      <c r="G3840" s="11"/>
      <c r="H3840" s="11"/>
    </row>
    <row r="3841" spans="6:8" x14ac:dyDescent="0.25">
      <c r="F3841" s="11"/>
      <c r="G3841" s="11"/>
      <c r="H3841" s="11"/>
    </row>
    <row r="3842" spans="6:8" x14ac:dyDescent="0.25">
      <c r="F3842" s="11"/>
      <c r="G3842" s="11"/>
      <c r="H3842" s="11"/>
    </row>
    <row r="3843" spans="6:8" x14ac:dyDescent="0.25">
      <c r="F3843" s="11"/>
      <c r="G3843" s="11"/>
      <c r="H3843" s="11"/>
    </row>
    <row r="3844" spans="6:8" x14ac:dyDescent="0.25">
      <c r="F3844" s="11"/>
      <c r="G3844" s="11"/>
      <c r="H3844" s="11"/>
    </row>
    <row r="3845" spans="6:8" x14ac:dyDescent="0.25">
      <c r="F3845" s="11"/>
      <c r="G3845" s="11"/>
      <c r="H3845" s="11"/>
    </row>
    <row r="3846" spans="6:8" x14ac:dyDescent="0.25">
      <c r="F3846" s="11"/>
      <c r="G3846" s="11"/>
      <c r="H3846" s="11"/>
    </row>
    <row r="3847" spans="6:8" x14ac:dyDescent="0.25">
      <c r="F3847" s="11"/>
      <c r="G3847" s="11"/>
      <c r="H3847" s="11"/>
    </row>
    <row r="3848" spans="6:8" x14ac:dyDescent="0.25">
      <c r="F3848" s="11"/>
      <c r="G3848" s="11"/>
      <c r="H3848" s="11"/>
    </row>
    <row r="3849" spans="6:8" x14ac:dyDescent="0.25">
      <c r="F3849" s="11"/>
      <c r="G3849" s="11"/>
      <c r="H3849" s="11"/>
    </row>
    <row r="3850" spans="6:8" x14ac:dyDescent="0.25">
      <c r="F3850" s="11"/>
      <c r="G3850" s="11"/>
      <c r="H3850" s="11"/>
    </row>
    <row r="3851" spans="6:8" x14ac:dyDescent="0.25">
      <c r="F3851" s="11"/>
      <c r="G3851" s="11"/>
      <c r="H3851" s="11"/>
    </row>
    <row r="3852" spans="6:8" x14ac:dyDescent="0.25">
      <c r="F3852" s="11"/>
      <c r="G3852" s="11"/>
      <c r="H3852" s="11"/>
    </row>
    <row r="3853" spans="6:8" x14ac:dyDescent="0.25">
      <c r="F3853" s="11"/>
      <c r="G3853" s="11"/>
      <c r="H3853" s="11"/>
    </row>
    <row r="3854" spans="6:8" x14ac:dyDescent="0.25">
      <c r="F3854" s="11"/>
      <c r="G3854" s="11"/>
      <c r="H3854" s="11"/>
    </row>
    <row r="3855" spans="6:8" x14ac:dyDescent="0.25">
      <c r="F3855" s="11"/>
      <c r="G3855" s="11"/>
      <c r="H3855" s="11"/>
    </row>
    <row r="3856" spans="6:8" x14ac:dyDescent="0.25">
      <c r="F3856" s="11"/>
      <c r="G3856" s="11"/>
      <c r="H3856" s="11"/>
    </row>
    <row r="3857" spans="6:8" x14ac:dyDescent="0.25">
      <c r="F3857" s="11"/>
      <c r="G3857" s="11"/>
      <c r="H3857" s="11"/>
    </row>
    <row r="3858" spans="6:8" x14ac:dyDescent="0.25">
      <c r="F3858" s="11"/>
      <c r="G3858" s="11"/>
      <c r="H3858" s="11"/>
    </row>
    <row r="3859" spans="6:8" x14ac:dyDescent="0.25">
      <c r="F3859" s="11"/>
      <c r="G3859" s="11"/>
      <c r="H3859" s="11"/>
    </row>
    <row r="3860" spans="6:8" x14ac:dyDescent="0.25">
      <c r="F3860" s="11"/>
      <c r="G3860" s="11"/>
      <c r="H3860" s="11"/>
    </row>
    <row r="3861" spans="6:8" x14ac:dyDescent="0.25">
      <c r="F3861" s="11"/>
      <c r="G3861" s="11"/>
      <c r="H3861" s="11"/>
    </row>
    <row r="3862" spans="6:8" x14ac:dyDescent="0.25">
      <c r="F3862" s="11"/>
      <c r="G3862" s="11"/>
      <c r="H3862" s="11"/>
    </row>
    <row r="3863" spans="6:8" x14ac:dyDescent="0.25">
      <c r="F3863" s="11"/>
      <c r="G3863" s="11"/>
      <c r="H3863" s="11"/>
    </row>
    <row r="3864" spans="6:8" x14ac:dyDescent="0.25">
      <c r="F3864" s="11"/>
      <c r="G3864" s="11"/>
      <c r="H3864" s="11"/>
    </row>
    <row r="3865" spans="6:8" x14ac:dyDescent="0.25">
      <c r="F3865" s="11"/>
      <c r="G3865" s="11"/>
      <c r="H3865" s="11"/>
    </row>
    <row r="3866" spans="6:8" x14ac:dyDescent="0.25">
      <c r="F3866" s="11"/>
      <c r="G3866" s="11"/>
      <c r="H3866" s="11"/>
    </row>
    <row r="3867" spans="6:8" x14ac:dyDescent="0.25">
      <c r="F3867" s="11"/>
      <c r="G3867" s="11"/>
      <c r="H3867" s="11"/>
    </row>
    <row r="3868" spans="6:8" x14ac:dyDescent="0.25">
      <c r="F3868" s="11"/>
      <c r="G3868" s="11"/>
      <c r="H3868" s="11"/>
    </row>
    <row r="3869" spans="6:8" x14ac:dyDescent="0.25">
      <c r="F3869" s="11"/>
      <c r="G3869" s="11"/>
      <c r="H3869" s="11"/>
    </row>
    <row r="3870" spans="6:8" x14ac:dyDescent="0.25">
      <c r="F3870" s="11"/>
      <c r="G3870" s="11"/>
      <c r="H3870" s="11"/>
    </row>
    <row r="3871" spans="6:8" x14ac:dyDescent="0.25">
      <c r="F3871" s="11"/>
      <c r="G3871" s="11"/>
      <c r="H3871" s="11"/>
    </row>
    <row r="3872" spans="6:8" x14ac:dyDescent="0.25">
      <c r="F3872" s="11"/>
      <c r="G3872" s="11"/>
      <c r="H3872" s="11"/>
    </row>
    <row r="3873" spans="6:8" x14ac:dyDescent="0.25">
      <c r="F3873" s="11"/>
      <c r="G3873" s="11"/>
      <c r="H3873" s="11"/>
    </row>
    <row r="3874" spans="6:8" x14ac:dyDescent="0.25">
      <c r="F3874" s="11"/>
      <c r="G3874" s="11"/>
      <c r="H3874" s="11"/>
    </row>
    <row r="3875" spans="6:8" x14ac:dyDescent="0.25">
      <c r="F3875" s="11"/>
      <c r="G3875" s="11"/>
      <c r="H3875" s="11"/>
    </row>
    <row r="3876" spans="6:8" x14ac:dyDescent="0.25">
      <c r="F3876" s="11"/>
      <c r="G3876" s="11"/>
      <c r="H3876" s="11"/>
    </row>
    <row r="3877" spans="6:8" x14ac:dyDescent="0.25">
      <c r="F3877" s="11"/>
      <c r="G3877" s="11"/>
      <c r="H3877" s="11"/>
    </row>
    <row r="3878" spans="6:8" x14ac:dyDescent="0.25">
      <c r="F3878" s="11"/>
      <c r="G3878" s="11"/>
      <c r="H3878" s="11"/>
    </row>
    <row r="3879" spans="6:8" x14ac:dyDescent="0.25">
      <c r="F3879" s="11"/>
      <c r="G3879" s="11"/>
      <c r="H3879" s="11"/>
    </row>
    <row r="3880" spans="6:8" x14ac:dyDescent="0.25">
      <c r="F3880" s="11"/>
      <c r="G3880" s="11"/>
      <c r="H3880" s="11"/>
    </row>
    <row r="3881" spans="6:8" x14ac:dyDescent="0.25">
      <c r="F3881" s="11"/>
      <c r="G3881" s="11"/>
      <c r="H3881" s="11"/>
    </row>
    <row r="3882" spans="6:8" x14ac:dyDescent="0.25">
      <c r="F3882" s="11"/>
      <c r="G3882" s="11"/>
      <c r="H3882" s="11"/>
    </row>
    <row r="3883" spans="6:8" x14ac:dyDescent="0.25">
      <c r="F3883" s="11"/>
      <c r="G3883" s="11"/>
      <c r="H3883" s="11"/>
    </row>
    <row r="3884" spans="6:8" x14ac:dyDescent="0.25">
      <c r="F3884" s="11"/>
      <c r="G3884" s="11"/>
      <c r="H3884" s="11"/>
    </row>
    <row r="3885" spans="6:8" x14ac:dyDescent="0.25">
      <c r="F3885" s="11"/>
      <c r="G3885" s="11"/>
      <c r="H3885" s="11"/>
    </row>
    <row r="3886" spans="6:8" x14ac:dyDescent="0.25">
      <c r="F3886" s="11"/>
      <c r="G3886" s="11"/>
      <c r="H3886" s="11"/>
    </row>
    <row r="3887" spans="6:8" x14ac:dyDescent="0.25">
      <c r="F3887" s="11"/>
      <c r="G3887" s="11"/>
      <c r="H3887" s="11"/>
    </row>
    <row r="3888" spans="6:8" x14ac:dyDescent="0.25">
      <c r="F3888" s="11"/>
      <c r="G3888" s="11"/>
      <c r="H3888" s="11"/>
    </row>
    <row r="3889" spans="6:8" x14ac:dyDescent="0.25">
      <c r="F3889" s="11"/>
      <c r="G3889" s="11"/>
      <c r="H3889" s="11"/>
    </row>
    <row r="3890" spans="6:8" x14ac:dyDescent="0.25">
      <c r="F3890" s="11"/>
      <c r="G3890" s="11"/>
      <c r="H3890" s="11"/>
    </row>
    <row r="3891" spans="6:8" x14ac:dyDescent="0.25">
      <c r="F3891" s="11"/>
      <c r="G3891" s="11"/>
      <c r="H3891" s="11"/>
    </row>
    <row r="3892" spans="6:8" x14ac:dyDescent="0.25">
      <c r="F3892" s="11"/>
      <c r="G3892" s="11"/>
      <c r="H3892" s="11"/>
    </row>
    <row r="3893" spans="6:8" x14ac:dyDescent="0.25">
      <c r="F3893" s="11"/>
      <c r="G3893" s="11"/>
      <c r="H3893" s="11"/>
    </row>
    <row r="3894" spans="6:8" x14ac:dyDescent="0.25">
      <c r="F3894" s="11"/>
      <c r="G3894" s="11"/>
      <c r="H3894" s="11"/>
    </row>
    <row r="3895" spans="6:8" x14ac:dyDescent="0.25">
      <c r="F3895" s="11"/>
      <c r="G3895" s="11"/>
      <c r="H3895" s="11"/>
    </row>
    <row r="3896" spans="6:8" x14ac:dyDescent="0.25">
      <c r="F3896" s="11"/>
      <c r="G3896" s="11"/>
      <c r="H3896" s="11"/>
    </row>
    <row r="3897" spans="6:8" x14ac:dyDescent="0.25">
      <c r="F3897" s="11"/>
      <c r="G3897" s="11"/>
      <c r="H3897" s="11"/>
    </row>
    <row r="3898" spans="6:8" x14ac:dyDescent="0.25">
      <c r="F3898" s="11"/>
      <c r="G3898" s="11"/>
      <c r="H3898" s="11"/>
    </row>
    <row r="3899" spans="6:8" x14ac:dyDescent="0.25">
      <c r="F3899" s="11"/>
      <c r="G3899" s="11"/>
      <c r="H3899" s="11"/>
    </row>
    <row r="3900" spans="6:8" x14ac:dyDescent="0.25">
      <c r="F3900" s="11"/>
      <c r="G3900" s="11"/>
      <c r="H3900" s="11"/>
    </row>
    <row r="3901" spans="6:8" x14ac:dyDescent="0.25">
      <c r="F3901" s="11"/>
      <c r="G3901" s="11"/>
      <c r="H3901" s="11"/>
    </row>
    <row r="3902" spans="6:8" x14ac:dyDescent="0.25">
      <c r="F3902" s="11"/>
      <c r="G3902" s="11"/>
      <c r="H3902" s="11"/>
    </row>
    <row r="3903" spans="6:8" x14ac:dyDescent="0.25">
      <c r="F3903" s="11"/>
      <c r="G3903" s="11"/>
      <c r="H3903" s="11"/>
    </row>
    <row r="3904" spans="6:8" x14ac:dyDescent="0.25">
      <c r="F3904" s="11"/>
      <c r="G3904" s="11"/>
      <c r="H3904" s="11"/>
    </row>
    <row r="3905" spans="6:8" x14ac:dyDescent="0.25">
      <c r="F3905" s="11"/>
      <c r="G3905" s="11"/>
      <c r="H3905" s="11"/>
    </row>
    <row r="3906" spans="6:8" x14ac:dyDescent="0.25">
      <c r="F3906" s="11"/>
      <c r="G3906" s="11"/>
      <c r="H3906" s="11"/>
    </row>
    <row r="3907" spans="6:8" x14ac:dyDescent="0.25">
      <c r="F3907" s="11"/>
      <c r="G3907" s="11"/>
      <c r="H3907" s="11"/>
    </row>
    <row r="3908" spans="6:8" x14ac:dyDescent="0.25">
      <c r="F3908" s="11"/>
      <c r="G3908" s="11"/>
      <c r="H3908" s="11"/>
    </row>
    <row r="3909" spans="6:8" x14ac:dyDescent="0.25">
      <c r="F3909" s="11"/>
      <c r="G3909" s="11"/>
      <c r="H3909" s="11"/>
    </row>
    <row r="3910" spans="6:8" x14ac:dyDescent="0.25">
      <c r="F3910" s="11"/>
      <c r="G3910" s="11"/>
      <c r="H3910" s="11"/>
    </row>
    <row r="3911" spans="6:8" x14ac:dyDescent="0.25">
      <c r="F3911" s="11"/>
      <c r="G3911" s="11"/>
      <c r="H3911" s="11"/>
    </row>
    <row r="3912" spans="6:8" x14ac:dyDescent="0.25">
      <c r="F3912" s="11"/>
      <c r="G3912" s="11"/>
      <c r="H3912" s="11"/>
    </row>
    <row r="3913" spans="6:8" x14ac:dyDescent="0.25">
      <c r="F3913" s="11"/>
      <c r="G3913" s="11"/>
      <c r="H3913" s="11"/>
    </row>
    <row r="3914" spans="6:8" x14ac:dyDescent="0.25">
      <c r="F3914" s="11"/>
      <c r="G3914" s="11"/>
      <c r="H3914" s="11"/>
    </row>
    <row r="3915" spans="6:8" x14ac:dyDescent="0.25">
      <c r="F3915" s="11"/>
      <c r="G3915" s="11"/>
      <c r="H3915" s="11"/>
    </row>
    <row r="3916" spans="6:8" x14ac:dyDescent="0.25">
      <c r="F3916" s="11"/>
      <c r="G3916" s="11"/>
      <c r="H3916" s="11"/>
    </row>
    <row r="3917" spans="6:8" x14ac:dyDescent="0.25">
      <c r="F3917" s="11"/>
      <c r="G3917" s="11"/>
      <c r="H3917" s="11"/>
    </row>
    <row r="3918" spans="6:8" x14ac:dyDescent="0.25">
      <c r="F3918" s="11"/>
      <c r="G3918" s="11"/>
      <c r="H3918" s="11"/>
    </row>
    <row r="3919" spans="6:8" x14ac:dyDescent="0.25">
      <c r="F3919" s="11"/>
      <c r="G3919" s="11"/>
      <c r="H3919" s="11"/>
    </row>
    <row r="3920" spans="6:8" x14ac:dyDescent="0.25">
      <c r="F3920" s="11"/>
      <c r="G3920" s="11"/>
      <c r="H3920" s="11"/>
    </row>
    <row r="3921" spans="6:8" x14ac:dyDescent="0.25">
      <c r="F3921" s="11"/>
      <c r="G3921" s="11"/>
      <c r="H3921" s="11"/>
    </row>
    <row r="3922" spans="6:8" x14ac:dyDescent="0.25">
      <c r="F3922" s="11"/>
      <c r="G3922" s="11"/>
      <c r="H3922" s="11"/>
    </row>
    <row r="3923" spans="6:8" x14ac:dyDescent="0.25">
      <c r="F3923" s="11"/>
      <c r="G3923" s="11"/>
      <c r="H3923" s="11"/>
    </row>
    <row r="3924" spans="6:8" x14ac:dyDescent="0.25">
      <c r="F3924" s="11"/>
      <c r="G3924" s="11"/>
      <c r="H3924" s="11"/>
    </row>
    <row r="3925" spans="6:8" x14ac:dyDescent="0.25">
      <c r="F3925" s="11"/>
      <c r="G3925" s="11"/>
      <c r="H3925" s="11"/>
    </row>
    <row r="3926" spans="6:8" x14ac:dyDescent="0.25">
      <c r="F3926" s="11"/>
      <c r="G3926" s="11"/>
      <c r="H3926" s="11"/>
    </row>
    <row r="3927" spans="6:8" x14ac:dyDescent="0.25">
      <c r="F3927" s="11"/>
      <c r="G3927" s="11"/>
      <c r="H3927" s="11"/>
    </row>
    <row r="3928" spans="6:8" x14ac:dyDescent="0.25">
      <c r="F3928" s="11"/>
      <c r="G3928" s="11"/>
      <c r="H3928" s="11"/>
    </row>
    <row r="3929" spans="6:8" x14ac:dyDescent="0.25">
      <c r="F3929" s="11"/>
      <c r="G3929" s="11"/>
      <c r="H3929" s="11"/>
    </row>
    <row r="3930" spans="6:8" x14ac:dyDescent="0.25">
      <c r="F3930" s="11"/>
      <c r="G3930" s="11"/>
      <c r="H3930" s="11"/>
    </row>
    <row r="3931" spans="6:8" x14ac:dyDescent="0.25">
      <c r="F3931" s="11"/>
      <c r="G3931" s="11"/>
      <c r="H3931" s="11"/>
    </row>
    <row r="3932" spans="6:8" x14ac:dyDescent="0.25">
      <c r="F3932" s="11"/>
      <c r="G3932" s="11"/>
      <c r="H3932" s="11"/>
    </row>
    <row r="3933" spans="6:8" x14ac:dyDescent="0.25">
      <c r="F3933" s="11"/>
      <c r="G3933" s="11"/>
      <c r="H3933" s="11"/>
    </row>
    <row r="3934" spans="6:8" x14ac:dyDescent="0.25">
      <c r="F3934" s="11"/>
      <c r="G3934" s="11"/>
      <c r="H3934" s="11"/>
    </row>
    <row r="3935" spans="6:8" x14ac:dyDescent="0.25">
      <c r="F3935" s="11"/>
      <c r="G3935" s="11"/>
      <c r="H3935" s="11"/>
    </row>
    <row r="3936" spans="6:8" x14ac:dyDescent="0.25">
      <c r="F3936" s="11"/>
      <c r="G3936" s="11"/>
      <c r="H3936" s="11"/>
    </row>
    <row r="3937" spans="6:8" x14ac:dyDescent="0.25">
      <c r="F3937" s="11"/>
      <c r="G3937" s="11"/>
      <c r="H3937" s="11"/>
    </row>
    <row r="3938" spans="6:8" x14ac:dyDescent="0.25">
      <c r="F3938" s="11"/>
      <c r="G3938" s="11"/>
      <c r="H3938" s="11"/>
    </row>
    <row r="3939" spans="6:8" x14ac:dyDescent="0.25">
      <c r="F3939" s="11"/>
      <c r="G3939" s="11"/>
      <c r="H3939" s="11"/>
    </row>
    <row r="3940" spans="6:8" x14ac:dyDescent="0.25">
      <c r="F3940" s="11"/>
      <c r="G3940" s="11"/>
      <c r="H3940" s="11"/>
    </row>
    <row r="3941" spans="6:8" x14ac:dyDescent="0.25">
      <c r="F3941" s="11"/>
      <c r="G3941" s="11"/>
      <c r="H3941" s="11"/>
    </row>
    <row r="3942" spans="6:8" x14ac:dyDescent="0.25">
      <c r="F3942" s="11"/>
      <c r="G3942" s="11"/>
      <c r="H3942" s="11"/>
    </row>
    <row r="3943" spans="6:8" x14ac:dyDescent="0.25">
      <c r="F3943" s="11"/>
      <c r="G3943" s="11"/>
      <c r="H3943" s="11"/>
    </row>
    <row r="3944" spans="6:8" x14ac:dyDescent="0.25">
      <c r="F3944" s="11"/>
      <c r="G3944" s="11"/>
      <c r="H3944" s="11"/>
    </row>
    <row r="3945" spans="6:8" x14ac:dyDescent="0.25">
      <c r="F3945" s="11"/>
      <c r="G3945" s="11"/>
      <c r="H3945" s="11"/>
    </row>
    <row r="3946" spans="6:8" x14ac:dyDescent="0.25">
      <c r="F3946" s="11"/>
      <c r="G3946" s="11"/>
      <c r="H3946" s="11"/>
    </row>
    <row r="3947" spans="6:8" x14ac:dyDescent="0.25">
      <c r="F3947" s="11"/>
      <c r="G3947" s="11"/>
      <c r="H3947" s="11"/>
    </row>
    <row r="3948" spans="6:8" x14ac:dyDescent="0.25">
      <c r="F3948" s="11"/>
      <c r="G3948" s="11"/>
      <c r="H3948" s="11"/>
    </row>
    <row r="3949" spans="6:8" x14ac:dyDescent="0.25">
      <c r="F3949" s="11"/>
      <c r="G3949" s="11"/>
      <c r="H3949" s="11"/>
    </row>
    <row r="3950" spans="6:8" x14ac:dyDescent="0.25">
      <c r="F3950" s="11"/>
      <c r="G3950" s="11"/>
      <c r="H3950" s="11"/>
    </row>
    <row r="3951" spans="6:8" x14ac:dyDescent="0.25">
      <c r="F3951" s="11"/>
      <c r="G3951" s="11"/>
      <c r="H3951" s="11"/>
    </row>
    <row r="3952" spans="6:8" x14ac:dyDescent="0.25">
      <c r="F3952" s="11"/>
      <c r="G3952" s="11"/>
      <c r="H3952" s="11"/>
    </row>
    <row r="3953" spans="6:8" x14ac:dyDescent="0.25">
      <c r="F3953" s="11"/>
      <c r="G3953" s="11"/>
      <c r="H3953" s="11"/>
    </row>
    <row r="3954" spans="6:8" x14ac:dyDescent="0.25">
      <c r="F3954" s="11"/>
      <c r="G3954" s="11"/>
      <c r="H3954" s="11"/>
    </row>
    <row r="3955" spans="6:8" x14ac:dyDescent="0.25">
      <c r="F3955" s="11"/>
      <c r="G3955" s="11"/>
      <c r="H3955" s="11"/>
    </row>
    <row r="3956" spans="6:8" x14ac:dyDescent="0.25">
      <c r="F3956" s="11"/>
      <c r="G3956" s="11"/>
      <c r="H3956" s="11"/>
    </row>
    <row r="3957" spans="6:8" x14ac:dyDescent="0.25">
      <c r="F3957" s="11"/>
      <c r="G3957" s="11"/>
      <c r="H3957" s="11"/>
    </row>
    <row r="3958" spans="6:8" x14ac:dyDescent="0.25">
      <c r="F3958" s="11"/>
      <c r="G3958" s="11"/>
      <c r="H3958" s="11"/>
    </row>
    <row r="3959" spans="6:8" x14ac:dyDescent="0.25">
      <c r="F3959" s="11"/>
      <c r="G3959" s="11"/>
      <c r="H3959" s="11"/>
    </row>
    <row r="3960" spans="6:8" x14ac:dyDescent="0.25">
      <c r="F3960" s="11"/>
      <c r="G3960" s="11"/>
      <c r="H3960" s="11"/>
    </row>
    <row r="3961" spans="6:8" x14ac:dyDescent="0.25">
      <c r="F3961" s="11"/>
      <c r="G3961" s="11"/>
      <c r="H3961" s="11"/>
    </row>
    <row r="3962" spans="6:8" x14ac:dyDescent="0.25">
      <c r="F3962" s="11"/>
      <c r="G3962" s="11"/>
      <c r="H3962" s="11"/>
    </row>
    <row r="3963" spans="6:8" x14ac:dyDescent="0.25">
      <c r="F3963" s="11"/>
      <c r="G3963" s="11"/>
      <c r="H3963" s="11"/>
    </row>
    <row r="3964" spans="6:8" x14ac:dyDescent="0.25">
      <c r="F3964" s="11"/>
      <c r="G3964" s="11"/>
      <c r="H3964" s="11"/>
    </row>
    <row r="3965" spans="6:8" x14ac:dyDescent="0.25">
      <c r="F3965" s="11"/>
      <c r="G3965" s="11"/>
      <c r="H3965" s="11"/>
    </row>
    <row r="3966" spans="6:8" x14ac:dyDescent="0.25">
      <c r="F3966" s="11"/>
      <c r="G3966" s="11"/>
      <c r="H3966" s="11"/>
    </row>
    <row r="3967" spans="6:8" x14ac:dyDescent="0.25">
      <c r="F3967" s="11"/>
      <c r="G3967" s="11"/>
      <c r="H3967" s="11"/>
    </row>
    <row r="3968" spans="6:8" x14ac:dyDescent="0.25">
      <c r="F3968" s="11"/>
      <c r="G3968" s="11"/>
      <c r="H3968" s="11"/>
    </row>
    <row r="3969" spans="6:8" x14ac:dyDescent="0.25">
      <c r="F3969" s="11"/>
      <c r="G3969" s="11"/>
      <c r="H3969" s="11"/>
    </row>
    <row r="3970" spans="6:8" x14ac:dyDescent="0.25">
      <c r="F3970" s="11"/>
      <c r="G3970" s="11"/>
      <c r="H3970" s="11"/>
    </row>
    <row r="3971" spans="6:8" x14ac:dyDescent="0.25">
      <c r="F3971" s="11"/>
      <c r="G3971" s="11"/>
      <c r="H3971" s="11"/>
    </row>
    <row r="3972" spans="6:8" x14ac:dyDescent="0.25">
      <c r="F3972" s="11"/>
      <c r="G3972" s="11"/>
      <c r="H3972" s="11"/>
    </row>
    <row r="3973" spans="6:8" x14ac:dyDescent="0.25">
      <c r="F3973" s="11"/>
      <c r="G3973" s="11"/>
      <c r="H3973" s="11"/>
    </row>
    <row r="3974" spans="6:8" x14ac:dyDescent="0.25">
      <c r="F3974" s="11"/>
      <c r="G3974" s="11"/>
      <c r="H3974" s="11"/>
    </row>
    <row r="3975" spans="6:8" x14ac:dyDescent="0.25">
      <c r="F3975" s="11"/>
      <c r="G3975" s="11"/>
      <c r="H3975" s="11"/>
    </row>
    <row r="3976" spans="6:8" x14ac:dyDescent="0.25">
      <c r="F3976" s="11"/>
      <c r="G3976" s="11"/>
      <c r="H3976" s="11"/>
    </row>
    <row r="3977" spans="6:8" x14ac:dyDescent="0.25">
      <c r="F3977" s="11"/>
      <c r="G3977" s="11"/>
      <c r="H3977" s="11"/>
    </row>
    <row r="3978" spans="6:8" x14ac:dyDescent="0.25">
      <c r="F3978" s="11"/>
      <c r="G3978" s="11"/>
      <c r="H3978" s="11"/>
    </row>
    <row r="3979" spans="6:8" x14ac:dyDescent="0.25">
      <c r="F3979" s="11"/>
      <c r="G3979" s="11"/>
      <c r="H3979" s="11"/>
    </row>
    <row r="3980" spans="6:8" x14ac:dyDescent="0.25">
      <c r="F3980" s="11"/>
      <c r="G3980" s="11"/>
      <c r="H3980" s="11"/>
    </row>
    <row r="3981" spans="6:8" x14ac:dyDescent="0.25">
      <c r="F3981" s="11"/>
      <c r="G3981" s="11"/>
      <c r="H3981" s="11"/>
    </row>
    <row r="3982" spans="6:8" x14ac:dyDescent="0.25">
      <c r="F3982" s="11"/>
      <c r="G3982" s="11"/>
      <c r="H3982" s="11"/>
    </row>
    <row r="3983" spans="6:8" x14ac:dyDescent="0.25">
      <c r="F3983" s="11"/>
      <c r="G3983" s="11"/>
      <c r="H3983" s="11"/>
    </row>
    <row r="3984" spans="6:8" x14ac:dyDescent="0.25">
      <c r="F3984" s="11"/>
      <c r="G3984" s="11"/>
      <c r="H3984" s="11"/>
    </row>
    <row r="3985" spans="6:8" x14ac:dyDescent="0.25">
      <c r="F3985" s="11"/>
      <c r="G3985" s="11"/>
      <c r="H3985" s="11"/>
    </row>
    <row r="3986" spans="6:8" x14ac:dyDescent="0.25">
      <c r="F3986" s="11"/>
      <c r="G3986" s="11"/>
      <c r="H3986" s="11"/>
    </row>
    <row r="3987" spans="6:8" x14ac:dyDescent="0.25">
      <c r="F3987" s="11"/>
      <c r="G3987" s="11"/>
      <c r="H3987" s="11"/>
    </row>
    <row r="3988" spans="6:8" x14ac:dyDescent="0.25">
      <c r="F3988" s="11"/>
      <c r="G3988" s="11"/>
      <c r="H3988" s="11"/>
    </row>
    <row r="3989" spans="6:8" x14ac:dyDescent="0.25">
      <c r="F3989" s="11"/>
      <c r="G3989" s="11"/>
      <c r="H3989" s="11"/>
    </row>
    <row r="3990" spans="6:8" x14ac:dyDescent="0.25">
      <c r="F3990" s="11"/>
      <c r="G3990" s="11"/>
      <c r="H3990" s="11"/>
    </row>
    <row r="3991" spans="6:8" x14ac:dyDescent="0.25">
      <c r="F3991" s="11"/>
      <c r="G3991" s="11"/>
      <c r="H3991" s="11"/>
    </row>
    <row r="3992" spans="6:8" x14ac:dyDescent="0.25">
      <c r="F3992" s="11"/>
      <c r="G3992" s="11"/>
      <c r="H3992" s="11"/>
    </row>
    <row r="3993" spans="6:8" x14ac:dyDescent="0.25">
      <c r="F3993" s="11"/>
      <c r="G3993" s="11"/>
      <c r="H3993" s="11"/>
    </row>
    <row r="3994" spans="6:8" x14ac:dyDescent="0.25">
      <c r="F3994" s="11"/>
      <c r="G3994" s="11"/>
      <c r="H3994" s="11"/>
    </row>
    <row r="3995" spans="6:8" x14ac:dyDescent="0.25">
      <c r="F3995" s="11"/>
      <c r="G3995" s="11"/>
      <c r="H3995" s="11"/>
    </row>
    <row r="3996" spans="6:8" x14ac:dyDescent="0.25">
      <c r="F3996" s="11"/>
      <c r="G3996" s="11"/>
      <c r="H3996" s="11"/>
    </row>
    <row r="3997" spans="6:8" x14ac:dyDescent="0.25">
      <c r="F3997" s="11"/>
      <c r="G3997" s="11"/>
      <c r="H3997" s="11"/>
    </row>
    <row r="3998" spans="6:8" x14ac:dyDescent="0.25">
      <c r="F3998" s="11"/>
      <c r="G3998" s="11"/>
      <c r="H3998" s="11"/>
    </row>
    <row r="3999" spans="6:8" x14ac:dyDescent="0.25">
      <c r="F3999" s="11"/>
      <c r="G3999" s="11"/>
      <c r="H3999" s="11"/>
    </row>
    <row r="4000" spans="6:8" x14ac:dyDescent="0.25">
      <c r="F4000" s="11"/>
      <c r="G4000" s="11"/>
      <c r="H4000" s="11"/>
    </row>
    <row r="4001" spans="6:8" x14ac:dyDescent="0.25">
      <c r="F4001" s="11"/>
      <c r="G4001" s="11"/>
      <c r="H4001" s="11"/>
    </row>
    <row r="4002" spans="6:8" x14ac:dyDescent="0.25">
      <c r="F4002" s="11"/>
      <c r="G4002" s="11"/>
      <c r="H4002" s="11"/>
    </row>
    <row r="4003" spans="6:8" x14ac:dyDescent="0.25">
      <c r="F4003" s="11"/>
      <c r="G4003" s="11"/>
      <c r="H4003" s="11"/>
    </row>
    <row r="4004" spans="6:8" x14ac:dyDescent="0.25">
      <c r="F4004" s="11"/>
      <c r="G4004" s="11"/>
      <c r="H4004" s="11"/>
    </row>
    <row r="4005" spans="6:8" x14ac:dyDescent="0.25">
      <c r="F4005" s="11"/>
      <c r="G4005" s="11"/>
      <c r="H4005" s="11"/>
    </row>
    <row r="4006" spans="6:8" x14ac:dyDescent="0.25">
      <c r="F4006" s="11"/>
      <c r="G4006" s="11"/>
      <c r="H4006" s="11"/>
    </row>
    <row r="4007" spans="6:8" x14ac:dyDescent="0.25">
      <c r="F4007" s="11"/>
      <c r="G4007" s="11"/>
      <c r="H4007" s="11"/>
    </row>
    <row r="4008" spans="6:8" x14ac:dyDescent="0.25">
      <c r="F4008" s="11"/>
      <c r="G4008" s="11"/>
      <c r="H4008" s="11"/>
    </row>
    <row r="4009" spans="6:8" x14ac:dyDescent="0.25">
      <c r="F4009" s="11"/>
      <c r="G4009" s="11"/>
      <c r="H4009" s="11"/>
    </row>
    <row r="4010" spans="6:8" x14ac:dyDescent="0.25">
      <c r="F4010" s="11"/>
      <c r="G4010" s="11"/>
      <c r="H4010" s="11"/>
    </row>
    <row r="4011" spans="6:8" x14ac:dyDescent="0.25">
      <c r="F4011" s="11"/>
      <c r="G4011" s="11"/>
      <c r="H4011" s="11"/>
    </row>
    <row r="4012" spans="6:8" x14ac:dyDescent="0.25">
      <c r="F4012" s="11"/>
      <c r="G4012" s="11"/>
      <c r="H4012" s="11"/>
    </row>
    <row r="4013" spans="6:8" x14ac:dyDescent="0.25">
      <c r="F4013" s="11"/>
      <c r="G4013" s="11"/>
      <c r="H4013" s="11"/>
    </row>
    <row r="4014" spans="6:8" x14ac:dyDescent="0.25">
      <c r="F4014" s="11"/>
      <c r="G4014" s="11"/>
      <c r="H4014" s="11"/>
    </row>
    <row r="4015" spans="6:8" x14ac:dyDescent="0.25">
      <c r="F4015" s="11"/>
      <c r="G4015" s="11"/>
      <c r="H4015" s="11"/>
    </row>
    <row r="4016" spans="6:8" x14ac:dyDescent="0.25">
      <c r="F4016" s="11"/>
      <c r="G4016" s="11"/>
      <c r="H4016" s="11"/>
    </row>
    <row r="4017" spans="6:8" x14ac:dyDescent="0.25">
      <c r="F4017" s="11"/>
      <c r="G4017" s="11"/>
      <c r="H4017" s="11"/>
    </row>
    <row r="4018" spans="6:8" x14ac:dyDescent="0.25">
      <c r="F4018" s="11"/>
      <c r="G4018" s="11"/>
      <c r="H4018" s="11"/>
    </row>
    <row r="4019" spans="6:8" x14ac:dyDescent="0.25">
      <c r="F4019" s="11"/>
      <c r="G4019" s="11"/>
      <c r="H4019" s="11"/>
    </row>
    <row r="4020" spans="6:8" x14ac:dyDescent="0.25">
      <c r="F4020" s="11"/>
      <c r="G4020" s="11"/>
      <c r="H4020" s="11"/>
    </row>
    <row r="4021" spans="6:8" x14ac:dyDescent="0.25">
      <c r="F4021" s="11"/>
      <c r="G4021" s="11"/>
      <c r="H4021" s="11"/>
    </row>
    <row r="4022" spans="6:8" x14ac:dyDescent="0.25">
      <c r="F4022" s="11"/>
      <c r="G4022" s="11"/>
      <c r="H4022" s="11"/>
    </row>
    <row r="4023" spans="6:8" x14ac:dyDescent="0.25">
      <c r="F4023" s="11"/>
      <c r="G4023" s="11"/>
      <c r="H4023" s="11"/>
    </row>
    <row r="4024" spans="6:8" x14ac:dyDescent="0.25">
      <c r="F4024" s="11"/>
      <c r="G4024" s="11"/>
      <c r="H4024" s="11"/>
    </row>
    <row r="4025" spans="6:8" x14ac:dyDescent="0.25">
      <c r="F4025" s="11"/>
      <c r="G4025" s="11"/>
      <c r="H4025" s="11"/>
    </row>
    <row r="4026" spans="6:8" x14ac:dyDescent="0.25">
      <c r="F4026" s="11"/>
      <c r="G4026" s="11"/>
      <c r="H4026" s="11"/>
    </row>
    <row r="4027" spans="6:8" x14ac:dyDescent="0.25">
      <c r="F4027" s="11"/>
      <c r="G4027" s="11"/>
      <c r="H4027" s="11"/>
    </row>
    <row r="4028" spans="6:8" x14ac:dyDescent="0.25">
      <c r="F4028" s="11"/>
      <c r="G4028" s="11"/>
      <c r="H4028" s="11"/>
    </row>
    <row r="4029" spans="6:8" x14ac:dyDescent="0.25">
      <c r="F4029" s="11"/>
      <c r="G4029" s="11"/>
      <c r="H4029" s="11"/>
    </row>
    <row r="4030" spans="6:8" x14ac:dyDescent="0.25">
      <c r="F4030" s="11"/>
      <c r="G4030" s="11"/>
      <c r="H4030" s="11"/>
    </row>
    <row r="4031" spans="6:8" x14ac:dyDescent="0.25">
      <c r="F4031" s="11"/>
      <c r="G4031" s="11"/>
      <c r="H4031" s="11"/>
    </row>
    <row r="4032" spans="6:8" x14ac:dyDescent="0.25">
      <c r="F4032" s="11"/>
      <c r="G4032" s="11"/>
      <c r="H4032" s="11"/>
    </row>
    <row r="4033" spans="6:8" x14ac:dyDescent="0.25">
      <c r="F4033" s="11"/>
      <c r="G4033" s="11"/>
      <c r="H4033" s="11"/>
    </row>
    <row r="4034" spans="6:8" x14ac:dyDescent="0.25">
      <c r="F4034" s="11"/>
      <c r="G4034" s="11"/>
      <c r="H4034" s="11"/>
    </row>
    <row r="4035" spans="6:8" x14ac:dyDescent="0.25">
      <c r="F4035" s="11"/>
      <c r="G4035" s="11"/>
      <c r="H4035" s="11"/>
    </row>
    <row r="4036" spans="6:8" x14ac:dyDescent="0.25">
      <c r="F4036" s="11"/>
      <c r="G4036" s="11"/>
      <c r="H4036" s="11"/>
    </row>
    <row r="4037" spans="6:8" x14ac:dyDescent="0.25">
      <c r="F4037" s="11"/>
      <c r="G4037" s="11"/>
      <c r="H4037" s="11"/>
    </row>
    <row r="4038" spans="6:8" x14ac:dyDescent="0.25">
      <c r="F4038" s="11"/>
      <c r="G4038" s="11"/>
      <c r="H4038" s="11"/>
    </row>
    <row r="4039" spans="6:8" x14ac:dyDescent="0.25">
      <c r="F4039" s="11"/>
      <c r="G4039" s="11"/>
      <c r="H4039" s="11"/>
    </row>
    <row r="4040" spans="6:8" x14ac:dyDescent="0.25">
      <c r="F4040" s="11"/>
      <c r="G4040" s="11"/>
      <c r="H4040" s="11"/>
    </row>
    <row r="4041" spans="6:8" x14ac:dyDescent="0.25">
      <c r="F4041" s="11"/>
      <c r="G4041" s="11"/>
      <c r="H4041" s="11"/>
    </row>
    <row r="4042" spans="6:8" x14ac:dyDescent="0.25">
      <c r="F4042" s="11"/>
      <c r="G4042" s="11"/>
      <c r="H4042" s="11"/>
    </row>
    <row r="4043" spans="6:8" x14ac:dyDescent="0.25">
      <c r="F4043" s="11"/>
      <c r="G4043" s="11"/>
      <c r="H4043" s="11"/>
    </row>
    <row r="4044" spans="6:8" x14ac:dyDescent="0.25">
      <c r="F4044" s="11"/>
      <c r="G4044" s="11"/>
      <c r="H4044" s="11"/>
    </row>
    <row r="4045" spans="6:8" x14ac:dyDescent="0.25">
      <c r="F4045" s="11"/>
      <c r="G4045" s="11"/>
      <c r="H4045" s="11"/>
    </row>
    <row r="4046" spans="6:8" x14ac:dyDescent="0.25">
      <c r="F4046" s="11"/>
      <c r="G4046" s="11"/>
      <c r="H4046" s="11"/>
    </row>
    <row r="4047" spans="6:8" x14ac:dyDescent="0.25">
      <c r="F4047" s="11"/>
      <c r="G4047" s="11"/>
      <c r="H4047" s="11"/>
    </row>
    <row r="4048" spans="6:8" x14ac:dyDescent="0.25">
      <c r="F4048" s="11"/>
      <c r="G4048" s="11"/>
      <c r="H4048" s="11"/>
    </row>
    <row r="4049" spans="6:8" x14ac:dyDescent="0.25">
      <c r="F4049" s="11"/>
      <c r="G4049" s="11"/>
      <c r="H4049" s="11"/>
    </row>
    <row r="4050" spans="6:8" x14ac:dyDescent="0.25">
      <c r="F4050" s="11"/>
      <c r="G4050" s="11"/>
      <c r="H4050" s="11"/>
    </row>
    <row r="4051" spans="6:8" x14ac:dyDescent="0.25">
      <c r="F4051" s="11"/>
      <c r="G4051" s="11"/>
      <c r="H4051" s="11"/>
    </row>
    <row r="4052" spans="6:8" x14ac:dyDescent="0.25">
      <c r="F4052" s="11"/>
      <c r="G4052" s="11"/>
      <c r="H4052" s="11"/>
    </row>
    <row r="4053" spans="6:8" x14ac:dyDescent="0.25">
      <c r="F4053" s="11"/>
      <c r="G4053" s="11"/>
      <c r="H4053" s="11"/>
    </row>
    <row r="4054" spans="6:8" x14ac:dyDescent="0.25">
      <c r="F4054" s="11"/>
      <c r="G4054" s="11"/>
      <c r="H4054" s="11"/>
    </row>
    <row r="4055" spans="6:8" x14ac:dyDescent="0.25">
      <c r="F4055" s="11"/>
      <c r="G4055" s="11"/>
      <c r="H4055" s="11"/>
    </row>
    <row r="4056" spans="6:8" x14ac:dyDescent="0.25">
      <c r="F4056" s="11"/>
      <c r="G4056" s="11"/>
      <c r="H4056" s="11"/>
    </row>
    <row r="4057" spans="6:8" x14ac:dyDescent="0.25">
      <c r="F4057" s="11"/>
      <c r="G4057" s="11"/>
      <c r="H4057" s="11"/>
    </row>
    <row r="4058" spans="6:8" x14ac:dyDescent="0.25">
      <c r="F4058" s="11"/>
      <c r="G4058" s="11"/>
      <c r="H4058" s="11"/>
    </row>
    <row r="4059" spans="6:8" x14ac:dyDescent="0.25">
      <c r="F4059" s="11"/>
      <c r="G4059" s="11"/>
      <c r="H4059" s="11"/>
    </row>
    <row r="4060" spans="6:8" x14ac:dyDescent="0.25">
      <c r="F4060" s="11"/>
      <c r="G4060" s="11"/>
      <c r="H4060" s="11"/>
    </row>
    <row r="4061" spans="6:8" x14ac:dyDescent="0.25">
      <c r="F4061" s="11"/>
      <c r="G4061" s="11"/>
      <c r="H4061" s="11"/>
    </row>
    <row r="4062" spans="6:8" x14ac:dyDescent="0.25">
      <c r="F4062" s="11"/>
      <c r="G4062" s="11"/>
      <c r="H4062" s="11"/>
    </row>
    <row r="4063" spans="6:8" x14ac:dyDescent="0.25">
      <c r="F4063" s="11"/>
      <c r="G4063" s="11"/>
      <c r="H4063" s="11"/>
    </row>
    <row r="4064" spans="6:8" x14ac:dyDescent="0.25">
      <c r="F4064" s="11"/>
      <c r="G4064" s="11"/>
      <c r="H4064" s="11"/>
    </row>
    <row r="4065" spans="6:8" x14ac:dyDescent="0.25">
      <c r="F4065" s="11"/>
      <c r="G4065" s="11"/>
      <c r="H4065" s="11"/>
    </row>
    <row r="4066" spans="6:8" x14ac:dyDescent="0.25">
      <c r="F4066" s="11"/>
      <c r="G4066" s="11"/>
      <c r="H4066" s="11"/>
    </row>
    <row r="4067" spans="6:8" x14ac:dyDescent="0.25">
      <c r="F4067" s="11"/>
      <c r="G4067" s="11"/>
      <c r="H4067" s="11"/>
    </row>
    <row r="4068" spans="6:8" x14ac:dyDescent="0.25">
      <c r="F4068" s="11"/>
      <c r="G4068" s="11"/>
      <c r="H4068" s="11"/>
    </row>
    <row r="4069" spans="6:8" x14ac:dyDescent="0.25">
      <c r="F4069" s="11"/>
      <c r="G4069" s="11"/>
      <c r="H4069" s="11"/>
    </row>
    <row r="4070" spans="6:8" x14ac:dyDescent="0.25">
      <c r="F4070" s="11"/>
      <c r="G4070" s="11"/>
      <c r="H4070" s="11"/>
    </row>
    <row r="4071" spans="6:8" x14ac:dyDescent="0.25">
      <c r="F4071" s="11"/>
      <c r="G4071" s="11"/>
      <c r="H4071" s="11"/>
    </row>
    <row r="4072" spans="6:8" x14ac:dyDescent="0.25">
      <c r="F4072" s="11"/>
      <c r="G4072" s="11"/>
      <c r="H4072" s="11"/>
    </row>
    <row r="4073" spans="6:8" x14ac:dyDescent="0.25">
      <c r="F4073" s="11"/>
      <c r="G4073" s="11"/>
      <c r="H4073" s="11"/>
    </row>
    <row r="4074" spans="6:8" x14ac:dyDescent="0.25">
      <c r="F4074" s="11"/>
      <c r="G4074" s="11"/>
      <c r="H4074" s="11"/>
    </row>
    <row r="4075" spans="6:8" x14ac:dyDescent="0.25">
      <c r="F4075" s="11"/>
      <c r="G4075" s="11"/>
      <c r="H4075" s="11"/>
    </row>
    <row r="4076" spans="6:8" x14ac:dyDescent="0.25">
      <c r="F4076" s="11"/>
      <c r="G4076" s="11"/>
      <c r="H4076" s="11"/>
    </row>
    <row r="4077" spans="6:8" x14ac:dyDescent="0.25">
      <c r="F4077" s="11"/>
      <c r="G4077" s="11"/>
      <c r="H4077" s="11"/>
    </row>
    <row r="4078" spans="6:8" x14ac:dyDescent="0.25">
      <c r="F4078" s="11"/>
      <c r="G4078" s="11"/>
      <c r="H4078" s="11"/>
    </row>
    <row r="4079" spans="6:8" x14ac:dyDescent="0.25">
      <c r="F4079" s="11"/>
      <c r="G4079" s="11"/>
      <c r="H4079" s="11"/>
    </row>
    <row r="4080" spans="6:8" x14ac:dyDescent="0.25">
      <c r="F4080" s="11"/>
      <c r="G4080" s="11"/>
      <c r="H4080" s="11"/>
    </row>
    <row r="4081" spans="6:8" x14ac:dyDescent="0.25">
      <c r="F4081" s="11"/>
      <c r="G4081" s="11"/>
      <c r="H4081" s="11"/>
    </row>
    <row r="4082" spans="6:8" x14ac:dyDescent="0.25">
      <c r="F4082" s="11"/>
      <c r="G4082" s="11"/>
      <c r="H4082" s="11"/>
    </row>
    <row r="4083" spans="6:8" x14ac:dyDescent="0.25">
      <c r="F4083" s="11"/>
      <c r="G4083" s="11"/>
      <c r="H4083" s="11"/>
    </row>
    <row r="4084" spans="6:8" x14ac:dyDescent="0.25">
      <c r="F4084" s="11"/>
      <c r="G4084" s="11"/>
      <c r="H4084" s="11"/>
    </row>
    <row r="4085" spans="6:8" x14ac:dyDescent="0.25">
      <c r="F4085" s="11"/>
      <c r="G4085" s="11"/>
      <c r="H4085" s="11"/>
    </row>
    <row r="4086" spans="6:8" x14ac:dyDescent="0.25">
      <c r="F4086" s="11"/>
      <c r="G4086" s="11"/>
      <c r="H4086" s="11"/>
    </row>
    <row r="4087" spans="6:8" x14ac:dyDescent="0.25">
      <c r="F4087" s="11"/>
      <c r="G4087" s="11"/>
      <c r="H4087" s="11"/>
    </row>
    <row r="4088" spans="6:8" x14ac:dyDescent="0.25">
      <c r="F4088" s="11"/>
      <c r="G4088" s="11"/>
      <c r="H4088" s="11"/>
    </row>
    <row r="4089" spans="6:8" x14ac:dyDescent="0.25">
      <c r="F4089" s="11"/>
      <c r="G4089" s="11"/>
      <c r="H4089" s="11"/>
    </row>
    <row r="4090" spans="6:8" x14ac:dyDescent="0.25">
      <c r="F4090" s="11"/>
      <c r="G4090" s="11"/>
      <c r="H4090" s="11"/>
    </row>
    <row r="4091" spans="6:8" x14ac:dyDescent="0.25">
      <c r="F4091" s="11"/>
      <c r="G4091" s="11"/>
      <c r="H4091" s="11"/>
    </row>
    <row r="4092" spans="6:8" x14ac:dyDescent="0.25">
      <c r="F4092" s="11"/>
      <c r="G4092" s="11"/>
      <c r="H4092" s="11"/>
    </row>
    <row r="4093" spans="6:8" x14ac:dyDescent="0.25">
      <c r="F4093" s="11"/>
      <c r="G4093" s="11"/>
      <c r="H4093" s="11"/>
    </row>
    <row r="4094" spans="6:8" x14ac:dyDescent="0.25">
      <c r="F4094" s="11"/>
      <c r="G4094" s="11"/>
      <c r="H4094" s="11"/>
    </row>
    <row r="4095" spans="6:8" x14ac:dyDescent="0.25">
      <c r="F4095" s="11"/>
      <c r="G4095" s="11"/>
      <c r="H4095" s="11"/>
    </row>
    <row r="4096" spans="6:8" x14ac:dyDescent="0.25">
      <c r="F4096" s="11"/>
      <c r="G4096" s="11"/>
      <c r="H4096" s="11"/>
    </row>
    <row r="4097" spans="6:8" x14ac:dyDescent="0.25">
      <c r="F4097" s="11"/>
      <c r="G4097" s="11"/>
      <c r="H4097" s="11"/>
    </row>
    <row r="4098" spans="6:8" x14ac:dyDescent="0.25">
      <c r="F4098" s="11"/>
      <c r="G4098" s="11"/>
      <c r="H4098" s="11"/>
    </row>
    <row r="4099" spans="6:8" x14ac:dyDescent="0.25">
      <c r="F4099" s="11"/>
      <c r="G4099" s="11"/>
      <c r="H4099" s="11"/>
    </row>
    <row r="4100" spans="6:8" x14ac:dyDescent="0.25">
      <c r="F4100" s="11"/>
      <c r="G4100" s="11"/>
      <c r="H4100" s="11"/>
    </row>
    <row r="4101" spans="6:8" x14ac:dyDescent="0.25">
      <c r="F4101" s="11"/>
      <c r="G4101" s="11"/>
      <c r="H4101" s="11"/>
    </row>
    <row r="4102" spans="6:8" x14ac:dyDescent="0.25">
      <c r="F4102" s="11"/>
      <c r="G4102" s="11"/>
      <c r="H4102" s="11"/>
    </row>
    <row r="4103" spans="6:8" x14ac:dyDescent="0.25">
      <c r="F4103" s="11"/>
      <c r="G4103" s="11"/>
      <c r="H4103" s="11"/>
    </row>
    <row r="4104" spans="6:8" x14ac:dyDescent="0.25">
      <c r="F4104" s="11"/>
      <c r="G4104" s="11"/>
      <c r="H4104" s="11"/>
    </row>
    <row r="4105" spans="6:8" x14ac:dyDescent="0.25">
      <c r="F4105" s="11"/>
      <c r="G4105" s="11"/>
      <c r="H4105" s="11"/>
    </row>
    <row r="4106" spans="6:8" x14ac:dyDescent="0.25">
      <c r="F4106" s="11"/>
      <c r="G4106" s="11"/>
      <c r="H4106" s="11"/>
    </row>
    <row r="4107" spans="6:8" x14ac:dyDescent="0.25">
      <c r="F4107" s="11"/>
      <c r="G4107" s="11"/>
      <c r="H4107" s="11"/>
    </row>
    <row r="4108" spans="6:8" x14ac:dyDescent="0.25">
      <c r="F4108" s="11"/>
      <c r="G4108" s="11"/>
      <c r="H4108" s="11"/>
    </row>
    <row r="4109" spans="6:8" x14ac:dyDescent="0.25">
      <c r="F4109" s="11"/>
      <c r="G4109" s="11"/>
      <c r="H4109" s="11"/>
    </row>
    <row r="4110" spans="6:8" x14ac:dyDescent="0.25">
      <c r="F4110" s="11"/>
      <c r="G4110" s="11"/>
      <c r="H4110" s="11"/>
    </row>
    <row r="4111" spans="6:8" x14ac:dyDescent="0.25">
      <c r="F4111" s="11"/>
      <c r="G4111" s="11"/>
      <c r="H4111" s="11"/>
    </row>
    <row r="4112" spans="6:8" x14ac:dyDescent="0.25">
      <c r="F4112" s="11"/>
      <c r="G4112" s="11"/>
      <c r="H4112" s="11"/>
    </row>
    <row r="4113" spans="6:8" x14ac:dyDescent="0.25">
      <c r="F4113" s="11"/>
      <c r="G4113" s="11"/>
      <c r="H4113" s="11"/>
    </row>
    <row r="4114" spans="6:8" x14ac:dyDescent="0.25">
      <c r="F4114" s="11"/>
      <c r="G4114" s="11"/>
      <c r="H4114" s="11"/>
    </row>
    <row r="4115" spans="6:8" x14ac:dyDescent="0.25">
      <c r="F4115" s="11"/>
      <c r="G4115" s="11"/>
      <c r="H4115" s="11"/>
    </row>
    <row r="4116" spans="6:8" x14ac:dyDescent="0.25">
      <c r="F4116" s="11"/>
      <c r="G4116" s="11"/>
      <c r="H4116" s="11"/>
    </row>
    <row r="4117" spans="6:8" x14ac:dyDescent="0.25">
      <c r="F4117" s="11"/>
      <c r="G4117" s="11"/>
      <c r="H4117" s="11"/>
    </row>
    <row r="4118" spans="6:8" x14ac:dyDescent="0.25">
      <c r="F4118" s="11"/>
      <c r="G4118" s="11"/>
      <c r="H4118" s="11"/>
    </row>
    <row r="4119" spans="6:8" x14ac:dyDescent="0.25">
      <c r="F4119" s="11"/>
      <c r="G4119" s="11"/>
      <c r="H4119" s="11"/>
    </row>
    <row r="4120" spans="6:8" x14ac:dyDescent="0.25">
      <c r="F4120" s="11"/>
      <c r="G4120" s="11"/>
      <c r="H4120" s="11"/>
    </row>
    <row r="4121" spans="6:8" x14ac:dyDescent="0.25">
      <c r="F4121" s="11"/>
      <c r="G4121" s="11"/>
      <c r="H4121" s="11"/>
    </row>
    <row r="4122" spans="6:8" x14ac:dyDescent="0.25">
      <c r="F4122" s="11"/>
      <c r="G4122" s="11"/>
      <c r="H4122" s="11"/>
    </row>
    <row r="4123" spans="6:8" x14ac:dyDescent="0.25">
      <c r="F4123" s="11"/>
      <c r="G4123" s="11"/>
      <c r="H4123" s="11"/>
    </row>
    <row r="4124" spans="6:8" x14ac:dyDescent="0.25">
      <c r="F4124" s="11"/>
      <c r="G4124" s="11"/>
      <c r="H4124" s="11"/>
    </row>
    <row r="4125" spans="6:8" x14ac:dyDescent="0.25">
      <c r="F4125" s="11"/>
      <c r="G4125" s="11"/>
      <c r="H4125" s="11"/>
    </row>
    <row r="4126" spans="6:8" x14ac:dyDescent="0.25">
      <c r="F4126" s="11"/>
      <c r="G4126" s="11"/>
      <c r="H4126" s="11"/>
    </row>
    <row r="4127" spans="6:8" x14ac:dyDescent="0.25">
      <c r="F4127" s="11"/>
      <c r="G4127" s="11"/>
      <c r="H4127" s="11"/>
    </row>
    <row r="4128" spans="6:8" x14ac:dyDescent="0.25">
      <c r="F4128" s="11"/>
      <c r="G4128" s="11"/>
      <c r="H4128" s="11"/>
    </row>
    <row r="4129" spans="6:8" x14ac:dyDescent="0.25">
      <c r="F4129" s="11"/>
      <c r="G4129" s="11"/>
      <c r="H4129" s="11"/>
    </row>
    <row r="4130" spans="6:8" x14ac:dyDescent="0.25">
      <c r="F4130" s="11"/>
      <c r="G4130" s="11"/>
      <c r="H4130" s="11"/>
    </row>
    <row r="4131" spans="6:8" x14ac:dyDescent="0.25">
      <c r="F4131" s="11"/>
      <c r="G4131" s="11"/>
      <c r="H4131" s="11"/>
    </row>
    <row r="4132" spans="6:8" x14ac:dyDescent="0.25">
      <c r="F4132" s="11"/>
      <c r="G4132" s="11"/>
      <c r="H4132" s="11"/>
    </row>
    <row r="4133" spans="6:8" x14ac:dyDescent="0.25">
      <c r="F4133" s="11"/>
      <c r="G4133" s="11"/>
      <c r="H4133" s="11"/>
    </row>
    <row r="4134" spans="6:8" x14ac:dyDescent="0.25">
      <c r="F4134" s="11"/>
      <c r="G4134" s="11"/>
      <c r="H4134" s="11"/>
    </row>
    <row r="4135" spans="6:8" x14ac:dyDescent="0.25">
      <c r="F4135" s="11"/>
      <c r="G4135" s="11"/>
      <c r="H4135" s="11"/>
    </row>
    <row r="4136" spans="6:8" x14ac:dyDescent="0.25">
      <c r="F4136" s="11"/>
      <c r="G4136" s="11"/>
      <c r="H4136" s="11"/>
    </row>
    <row r="4137" spans="6:8" x14ac:dyDescent="0.25">
      <c r="F4137" s="11"/>
      <c r="G4137" s="11"/>
      <c r="H4137" s="11"/>
    </row>
    <row r="4138" spans="6:8" x14ac:dyDescent="0.25">
      <c r="F4138" s="11"/>
      <c r="G4138" s="11"/>
      <c r="H4138" s="11"/>
    </row>
    <row r="4139" spans="6:8" x14ac:dyDescent="0.25">
      <c r="F4139" s="11"/>
      <c r="G4139" s="11"/>
      <c r="H4139" s="11"/>
    </row>
    <row r="4140" spans="6:8" x14ac:dyDescent="0.25">
      <c r="F4140" s="11"/>
      <c r="G4140" s="11"/>
      <c r="H4140" s="11"/>
    </row>
    <row r="4141" spans="6:8" x14ac:dyDescent="0.25">
      <c r="F4141" s="11"/>
      <c r="G4141" s="11"/>
      <c r="H4141" s="11"/>
    </row>
    <row r="4142" spans="6:8" x14ac:dyDescent="0.25">
      <c r="F4142" s="11"/>
      <c r="G4142" s="11"/>
      <c r="H4142" s="11"/>
    </row>
    <row r="4143" spans="6:8" x14ac:dyDescent="0.25">
      <c r="F4143" s="11"/>
      <c r="G4143" s="11"/>
      <c r="H4143" s="11"/>
    </row>
    <row r="4144" spans="6:8" x14ac:dyDescent="0.25">
      <c r="F4144" s="11"/>
      <c r="G4144" s="11"/>
      <c r="H4144" s="11"/>
    </row>
    <row r="4145" spans="6:8" x14ac:dyDescent="0.25">
      <c r="F4145" s="11"/>
      <c r="G4145" s="11"/>
      <c r="H4145" s="11"/>
    </row>
    <row r="4146" spans="6:8" x14ac:dyDescent="0.25">
      <c r="F4146" s="11"/>
      <c r="G4146" s="11"/>
      <c r="H4146" s="11"/>
    </row>
    <row r="4147" spans="6:8" x14ac:dyDescent="0.25">
      <c r="F4147" s="11"/>
      <c r="G4147" s="11"/>
      <c r="H4147" s="11"/>
    </row>
    <row r="4148" spans="6:8" x14ac:dyDescent="0.25">
      <c r="F4148" s="11"/>
      <c r="G4148" s="11"/>
      <c r="H4148" s="11"/>
    </row>
    <row r="4149" spans="6:8" x14ac:dyDescent="0.25">
      <c r="F4149" s="11"/>
      <c r="G4149" s="11"/>
      <c r="H4149" s="11"/>
    </row>
    <row r="4150" spans="6:8" x14ac:dyDescent="0.25">
      <c r="F4150" s="11"/>
      <c r="G4150" s="11"/>
      <c r="H4150" s="11"/>
    </row>
    <row r="4151" spans="6:8" x14ac:dyDescent="0.25">
      <c r="F4151" s="11"/>
      <c r="G4151" s="11"/>
      <c r="H4151" s="11"/>
    </row>
    <row r="4152" spans="6:8" x14ac:dyDescent="0.25">
      <c r="F4152" s="11"/>
      <c r="G4152" s="11"/>
      <c r="H4152" s="11"/>
    </row>
    <row r="4153" spans="6:8" x14ac:dyDescent="0.25">
      <c r="F4153" s="11"/>
      <c r="G4153" s="11"/>
      <c r="H4153" s="11"/>
    </row>
    <row r="4154" spans="6:8" x14ac:dyDescent="0.25">
      <c r="F4154" s="11"/>
      <c r="G4154" s="11"/>
      <c r="H4154" s="11"/>
    </row>
    <row r="4155" spans="6:8" x14ac:dyDescent="0.25">
      <c r="F4155" s="11"/>
      <c r="G4155" s="11"/>
      <c r="H4155" s="11"/>
    </row>
    <row r="4156" spans="6:8" x14ac:dyDescent="0.25">
      <c r="F4156" s="11"/>
      <c r="G4156" s="11"/>
      <c r="H4156" s="11"/>
    </row>
    <row r="4157" spans="6:8" x14ac:dyDescent="0.25">
      <c r="F4157" s="11"/>
      <c r="G4157" s="11"/>
      <c r="H4157" s="11"/>
    </row>
    <row r="4158" spans="6:8" x14ac:dyDescent="0.25">
      <c r="F4158" s="11"/>
      <c r="G4158" s="11"/>
      <c r="H4158" s="11"/>
    </row>
    <row r="4159" spans="6:8" x14ac:dyDescent="0.25">
      <c r="F4159" s="11"/>
      <c r="G4159" s="11"/>
      <c r="H4159" s="11"/>
    </row>
    <row r="4160" spans="6:8" x14ac:dyDescent="0.25">
      <c r="F4160" s="11"/>
      <c r="G4160" s="11"/>
      <c r="H4160" s="11"/>
    </row>
    <row r="4161" spans="6:8" x14ac:dyDescent="0.25">
      <c r="F4161" s="11"/>
      <c r="G4161" s="11"/>
      <c r="H4161" s="11"/>
    </row>
    <row r="4162" spans="6:8" x14ac:dyDescent="0.25">
      <c r="F4162" s="11"/>
      <c r="G4162" s="11"/>
      <c r="H4162" s="11"/>
    </row>
    <row r="4163" spans="6:8" x14ac:dyDescent="0.25">
      <c r="F4163" s="11"/>
      <c r="G4163" s="11"/>
      <c r="H4163" s="11"/>
    </row>
    <row r="4164" spans="6:8" x14ac:dyDescent="0.25">
      <c r="F4164" s="11"/>
      <c r="G4164" s="11"/>
      <c r="H4164" s="11"/>
    </row>
    <row r="4165" spans="6:8" x14ac:dyDescent="0.25">
      <c r="F4165" s="11"/>
      <c r="G4165" s="11"/>
      <c r="H4165" s="11"/>
    </row>
    <row r="4166" spans="6:8" x14ac:dyDescent="0.25">
      <c r="F4166" s="11"/>
      <c r="G4166" s="11"/>
      <c r="H4166" s="11"/>
    </row>
    <row r="4167" spans="6:8" x14ac:dyDescent="0.25">
      <c r="F4167" s="11"/>
      <c r="G4167" s="11"/>
      <c r="H4167" s="11"/>
    </row>
    <row r="4168" spans="6:8" x14ac:dyDescent="0.25">
      <c r="F4168" s="11"/>
      <c r="G4168" s="11"/>
      <c r="H4168" s="11"/>
    </row>
    <row r="4169" spans="6:8" x14ac:dyDescent="0.25">
      <c r="F4169" s="11"/>
      <c r="G4169" s="11"/>
      <c r="H4169" s="11"/>
    </row>
    <row r="4170" spans="6:8" x14ac:dyDescent="0.25">
      <c r="F4170" s="11"/>
      <c r="G4170" s="11"/>
      <c r="H4170" s="11"/>
    </row>
    <row r="4171" spans="6:8" x14ac:dyDescent="0.25">
      <c r="F4171" s="11"/>
      <c r="G4171" s="11"/>
      <c r="H4171" s="11"/>
    </row>
    <row r="4172" spans="6:8" x14ac:dyDescent="0.25">
      <c r="F4172" s="11"/>
      <c r="G4172" s="11"/>
      <c r="H4172" s="11"/>
    </row>
    <row r="4173" spans="6:8" x14ac:dyDescent="0.25">
      <c r="F4173" s="11"/>
      <c r="G4173" s="11"/>
      <c r="H4173" s="11"/>
    </row>
    <row r="4174" spans="6:8" x14ac:dyDescent="0.25">
      <c r="F4174" s="11"/>
      <c r="G4174" s="11"/>
      <c r="H4174" s="11"/>
    </row>
    <row r="4175" spans="6:8" x14ac:dyDescent="0.25">
      <c r="F4175" s="11"/>
      <c r="G4175" s="11"/>
      <c r="H4175" s="11"/>
    </row>
    <row r="4176" spans="6:8" x14ac:dyDescent="0.25">
      <c r="F4176" s="11"/>
      <c r="G4176" s="11"/>
      <c r="H4176" s="11"/>
    </row>
    <row r="4177" spans="6:8" x14ac:dyDescent="0.25">
      <c r="F4177" s="11"/>
      <c r="G4177" s="11"/>
      <c r="H4177" s="11"/>
    </row>
    <row r="4178" spans="6:8" x14ac:dyDescent="0.25">
      <c r="F4178" s="11"/>
      <c r="G4178" s="11"/>
      <c r="H4178" s="11"/>
    </row>
    <row r="4179" spans="6:8" x14ac:dyDescent="0.25">
      <c r="F4179" s="11"/>
      <c r="G4179" s="11"/>
      <c r="H4179" s="11"/>
    </row>
    <row r="4180" spans="6:8" x14ac:dyDescent="0.25">
      <c r="F4180" s="11"/>
      <c r="G4180" s="11"/>
      <c r="H4180" s="11"/>
    </row>
    <row r="4181" spans="6:8" x14ac:dyDescent="0.25">
      <c r="F4181" s="11"/>
      <c r="G4181" s="11"/>
      <c r="H4181" s="11"/>
    </row>
    <row r="4182" spans="6:8" x14ac:dyDescent="0.25">
      <c r="F4182" s="11"/>
      <c r="G4182" s="11"/>
      <c r="H4182" s="11"/>
    </row>
    <row r="4183" spans="6:8" x14ac:dyDescent="0.25">
      <c r="F4183" s="11"/>
      <c r="G4183" s="11"/>
      <c r="H4183" s="11"/>
    </row>
    <row r="4184" spans="6:8" x14ac:dyDescent="0.25">
      <c r="F4184" s="11"/>
      <c r="G4184" s="11"/>
      <c r="H4184" s="11"/>
    </row>
    <row r="4185" spans="6:8" x14ac:dyDescent="0.25">
      <c r="F4185" s="11"/>
      <c r="G4185" s="11"/>
      <c r="H4185" s="11"/>
    </row>
    <row r="4186" spans="6:8" x14ac:dyDescent="0.25">
      <c r="F4186" s="11"/>
      <c r="G4186" s="11"/>
      <c r="H4186" s="11"/>
    </row>
    <row r="4187" spans="6:8" x14ac:dyDescent="0.25">
      <c r="F4187" s="11"/>
      <c r="G4187" s="11"/>
      <c r="H4187" s="11"/>
    </row>
    <row r="4188" spans="6:8" x14ac:dyDescent="0.25">
      <c r="F4188" s="11"/>
      <c r="G4188" s="11"/>
      <c r="H4188" s="11"/>
    </row>
    <row r="4189" spans="6:8" x14ac:dyDescent="0.25">
      <c r="F4189" s="11"/>
      <c r="G4189" s="11"/>
      <c r="H4189" s="11"/>
    </row>
    <row r="4190" spans="6:8" x14ac:dyDescent="0.25">
      <c r="F4190" s="11"/>
      <c r="G4190" s="11"/>
      <c r="H4190" s="11"/>
    </row>
    <row r="4191" spans="6:8" x14ac:dyDescent="0.25">
      <c r="F4191" s="11"/>
      <c r="G4191" s="11"/>
      <c r="H4191" s="11"/>
    </row>
    <row r="4192" spans="6:8" x14ac:dyDescent="0.25">
      <c r="F4192" s="11"/>
      <c r="G4192" s="11"/>
      <c r="H4192" s="11"/>
    </row>
    <row r="4193" spans="6:8" x14ac:dyDescent="0.25">
      <c r="F4193" s="11"/>
      <c r="G4193" s="11"/>
      <c r="H4193" s="11"/>
    </row>
    <row r="4194" spans="6:8" x14ac:dyDescent="0.25">
      <c r="F4194" s="11"/>
      <c r="G4194" s="11"/>
      <c r="H4194" s="11"/>
    </row>
    <row r="4195" spans="6:8" x14ac:dyDescent="0.25">
      <c r="F4195" s="11"/>
      <c r="G4195" s="11"/>
      <c r="H4195" s="11"/>
    </row>
    <row r="4196" spans="6:8" x14ac:dyDescent="0.25">
      <c r="F4196" s="11"/>
      <c r="G4196" s="11"/>
      <c r="H4196" s="11"/>
    </row>
    <row r="4197" spans="6:8" x14ac:dyDescent="0.25">
      <c r="F4197" s="11"/>
      <c r="G4197" s="11"/>
      <c r="H4197" s="11"/>
    </row>
    <row r="4198" spans="6:8" x14ac:dyDescent="0.25">
      <c r="F4198" s="11"/>
      <c r="G4198" s="11"/>
      <c r="H4198" s="11"/>
    </row>
    <row r="4199" spans="6:8" x14ac:dyDescent="0.25">
      <c r="F4199" s="11"/>
      <c r="G4199" s="11"/>
      <c r="H4199" s="11"/>
    </row>
    <row r="4200" spans="6:8" x14ac:dyDescent="0.25">
      <c r="F4200" s="11"/>
      <c r="G4200" s="11"/>
      <c r="H4200" s="11"/>
    </row>
    <row r="4201" spans="6:8" x14ac:dyDescent="0.25">
      <c r="F4201" s="11"/>
      <c r="G4201" s="11"/>
      <c r="H4201" s="11"/>
    </row>
    <row r="4202" spans="6:8" x14ac:dyDescent="0.25">
      <c r="F4202" s="11"/>
      <c r="G4202" s="11"/>
      <c r="H4202" s="11"/>
    </row>
    <row r="4203" spans="6:8" x14ac:dyDescent="0.25">
      <c r="F4203" s="11"/>
      <c r="G4203" s="11"/>
      <c r="H4203" s="11"/>
    </row>
    <row r="4204" spans="6:8" x14ac:dyDescent="0.25">
      <c r="F4204" s="11"/>
      <c r="G4204" s="11"/>
      <c r="H4204" s="11"/>
    </row>
    <row r="4205" spans="6:8" x14ac:dyDescent="0.25">
      <c r="F4205" s="11"/>
      <c r="G4205" s="11"/>
      <c r="H4205" s="11"/>
    </row>
    <row r="4206" spans="6:8" x14ac:dyDescent="0.25">
      <c r="F4206" s="11"/>
      <c r="G4206" s="11"/>
      <c r="H4206" s="11"/>
    </row>
    <row r="4207" spans="6:8" x14ac:dyDescent="0.25">
      <c r="F4207" s="11"/>
      <c r="G4207" s="11"/>
      <c r="H4207" s="11"/>
    </row>
    <row r="4208" spans="6:8" x14ac:dyDescent="0.25">
      <c r="F4208" s="11"/>
      <c r="G4208" s="11"/>
      <c r="H4208" s="11"/>
    </row>
    <row r="4209" spans="6:8" x14ac:dyDescent="0.25">
      <c r="F4209" s="11"/>
      <c r="G4209" s="11"/>
      <c r="H4209" s="11"/>
    </row>
    <row r="4210" spans="6:8" x14ac:dyDescent="0.25">
      <c r="F4210" s="11"/>
      <c r="G4210" s="11"/>
      <c r="H4210" s="11"/>
    </row>
    <row r="4211" spans="6:8" x14ac:dyDescent="0.25">
      <c r="F4211" s="11"/>
      <c r="G4211" s="11"/>
      <c r="H4211" s="11"/>
    </row>
    <row r="4212" spans="6:8" x14ac:dyDescent="0.25">
      <c r="F4212" s="11"/>
      <c r="G4212" s="11"/>
      <c r="H4212" s="11"/>
    </row>
    <row r="4213" spans="6:8" x14ac:dyDescent="0.25">
      <c r="F4213" s="11"/>
      <c r="G4213" s="11"/>
      <c r="H4213" s="11"/>
    </row>
    <row r="4214" spans="6:8" x14ac:dyDescent="0.25">
      <c r="F4214" s="11"/>
      <c r="G4214" s="11"/>
      <c r="H4214" s="11"/>
    </row>
    <row r="4215" spans="6:8" x14ac:dyDescent="0.25">
      <c r="F4215" s="11"/>
      <c r="G4215" s="11"/>
      <c r="H4215" s="11"/>
    </row>
    <row r="4216" spans="6:8" x14ac:dyDescent="0.25">
      <c r="F4216" s="11"/>
      <c r="G4216" s="11"/>
      <c r="H4216" s="11"/>
    </row>
    <row r="4217" spans="6:8" x14ac:dyDescent="0.25">
      <c r="F4217" s="11"/>
      <c r="G4217" s="11"/>
      <c r="H4217" s="11"/>
    </row>
    <row r="4218" spans="6:8" x14ac:dyDescent="0.25">
      <c r="F4218" s="11"/>
      <c r="G4218" s="11"/>
      <c r="H4218" s="11"/>
    </row>
    <row r="4219" spans="6:8" x14ac:dyDescent="0.25">
      <c r="F4219" s="11"/>
      <c r="G4219" s="11"/>
      <c r="H4219" s="11"/>
    </row>
    <row r="4220" spans="6:8" x14ac:dyDescent="0.25">
      <c r="F4220" s="11"/>
      <c r="G4220" s="11"/>
      <c r="H4220" s="11"/>
    </row>
    <row r="4221" spans="6:8" x14ac:dyDescent="0.25">
      <c r="F4221" s="11"/>
      <c r="G4221" s="11"/>
      <c r="H4221" s="11"/>
    </row>
    <row r="4222" spans="6:8" x14ac:dyDescent="0.25">
      <c r="F4222" s="11"/>
      <c r="G4222" s="11"/>
      <c r="H4222" s="11"/>
    </row>
    <row r="4223" spans="6:8" x14ac:dyDescent="0.25">
      <c r="F4223" s="11"/>
      <c r="G4223" s="11"/>
      <c r="H4223" s="11"/>
    </row>
    <row r="4224" spans="6:8" x14ac:dyDescent="0.25">
      <c r="F4224" s="11"/>
      <c r="G4224" s="11"/>
      <c r="H4224" s="11"/>
    </row>
    <row r="4225" spans="6:8" x14ac:dyDescent="0.25">
      <c r="F4225" s="11"/>
      <c r="G4225" s="11"/>
      <c r="H4225" s="11"/>
    </row>
    <row r="4226" spans="6:8" x14ac:dyDescent="0.25">
      <c r="F4226" s="11"/>
      <c r="G4226" s="11"/>
      <c r="H4226" s="11"/>
    </row>
    <row r="4227" spans="6:8" x14ac:dyDescent="0.25">
      <c r="F4227" s="11"/>
      <c r="G4227" s="11"/>
      <c r="H4227" s="11"/>
    </row>
    <row r="4228" spans="6:8" x14ac:dyDescent="0.25">
      <c r="F4228" s="11"/>
      <c r="G4228" s="11"/>
      <c r="H4228" s="11"/>
    </row>
    <row r="4229" spans="6:8" x14ac:dyDescent="0.25">
      <c r="F4229" s="11"/>
      <c r="G4229" s="11"/>
      <c r="H4229" s="11"/>
    </row>
    <row r="4230" spans="6:8" x14ac:dyDescent="0.25">
      <c r="F4230" s="11"/>
      <c r="G4230" s="11"/>
      <c r="H4230" s="11"/>
    </row>
    <row r="4231" spans="6:8" x14ac:dyDescent="0.25">
      <c r="F4231" s="11"/>
      <c r="G4231" s="11"/>
      <c r="H4231" s="11"/>
    </row>
    <row r="4232" spans="6:8" x14ac:dyDescent="0.25">
      <c r="F4232" s="11"/>
      <c r="G4232" s="11"/>
      <c r="H4232" s="11"/>
    </row>
    <row r="4233" spans="6:8" x14ac:dyDescent="0.25">
      <c r="F4233" s="11"/>
      <c r="G4233" s="11"/>
      <c r="H4233" s="11"/>
    </row>
    <row r="4234" spans="6:8" x14ac:dyDescent="0.25">
      <c r="F4234" s="11"/>
      <c r="G4234" s="11"/>
      <c r="H4234" s="11"/>
    </row>
    <row r="4235" spans="6:8" x14ac:dyDescent="0.25">
      <c r="F4235" s="11"/>
      <c r="G4235" s="11"/>
      <c r="H4235" s="11"/>
    </row>
    <row r="4236" spans="6:8" x14ac:dyDescent="0.25">
      <c r="F4236" s="11"/>
      <c r="G4236" s="11"/>
      <c r="H4236" s="11"/>
    </row>
    <row r="4237" spans="6:8" x14ac:dyDescent="0.25">
      <c r="F4237" s="11"/>
      <c r="G4237" s="11"/>
      <c r="H4237" s="11"/>
    </row>
    <row r="4238" spans="6:8" x14ac:dyDescent="0.25">
      <c r="F4238" s="11"/>
      <c r="G4238" s="11"/>
      <c r="H4238" s="11"/>
    </row>
    <row r="4239" spans="6:8" x14ac:dyDescent="0.25">
      <c r="F4239" s="11"/>
      <c r="G4239" s="11"/>
      <c r="H4239" s="11"/>
    </row>
    <row r="4240" spans="6:8" x14ac:dyDescent="0.25">
      <c r="F4240" s="11"/>
      <c r="G4240" s="11"/>
      <c r="H4240" s="11"/>
    </row>
    <row r="4241" spans="6:8" x14ac:dyDescent="0.25">
      <c r="F4241" s="11"/>
      <c r="G4241" s="11"/>
      <c r="H4241" s="11"/>
    </row>
    <row r="4242" spans="6:8" x14ac:dyDescent="0.25">
      <c r="F4242" s="11"/>
      <c r="G4242" s="11"/>
      <c r="H4242" s="11"/>
    </row>
    <row r="4243" spans="6:8" x14ac:dyDescent="0.25">
      <c r="F4243" s="11"/>
      <c r="G4243" s="11"/>
      <c r="H4243" s="11"/>
    </row>
    <row r="4244" spans="6:8" x14ac:dyDescent="0.25">
      <c r="F4244" s="11"/>
      <c r="G4244" s="11"/>
      <c r="H4244" s="11"/>
    </row>
    <row r="4245" spans="6:8" x14ac:dyDescent="0.25">
      <c r="F4245" s="11"/>
      <c r="G4245" s="11"/>
      <c r="H4245" s="11"/>
    </row>
    <row r="4246" spans="6:8" x14ac:dyDescent="0.25">
      <c r="F4246" s="11"/>
      <c r="G4246" s="11"/>
      <c r="H4246" s="11"/>
    </row>
    <row r="4247" spans="6:8" x14ac:dyDescent="0.25">
      <c r="F4247" s="11"/>
      <c r="G4247" s="11"/>
      <c r="H4247" s="11"/>
    </row>
    <row r="4248" spans="6:8" x14ac:dyDescent="0.25">
      <c r="F4248" s="11"/>
      <c r="G4248" s="11"/>
      <c r="H4248" s="11"/>
    </row>
    <row r="4249" spans="6:8" x14ac:dyDescent="0.25">
      <c r="F4249" s="11"/>
      <c r="G4249" s="11"/>
      <c r="H4249" s="11"/>
    </row>
    <row r="4250" spans="6:8" x14ac:dyDescent="0.25">
      <c r="F4250" s="11"/>
      <c r="G4250" s="11"/>
      <c r="H4250" s="11"/>
    </row>
    <row r="4251" spans="6:8" x14ac:dyDescent="0.25">
      <c r="F4251" s="11"/>
      <c r="G4251" s="11"/>
      <c r="H4251" s="11"/>
    </row>
    <row r="4252" spans="6:8" x14ac:dyDescent="0.25">
      <c r="F4252" s="11"/>
      <c r="G4252" s="11"/>
      <c r="H4252" s="11"/>
    </row>
    <row r="4253" spans="6:8" x14ac:dyDescent="0.25">
      <c r="F4253" s="11"/>
      <c r="G4253" s="11"/>
      <c r="H4253" s="11"/>
    </row>
    <row r="4254" spans="6:8" x14ac:dyDescent="0.25">
      <c r="F4254" s="11"/>
      <c r="G4254" s="11"/>
      <c r="H4254" s="11"/>
    </row>
    <row r="4255" spans="6:8" x14ac:dyDescent="0.25">
      <c r="F4255" s="11"/>
      <c r="G4255" s="11"/>
      <c r="H4255" s="11"/>
    </row>
    <row r="4256" spans="6:8" x14ac:dyDescent="0.25">
      <c r="F4256" s="11"/>
      <c r="G4256" s="11"/>
      <c r="H4256" s="11"/>
    </row>
    <row r="4257" spans="6:8" x14ac:dyDescent="0.25">
      <c r="F4257" s="11"/>
      <c r="G4257" s="11"/>
      <c r="H4257" s="11"/>
    </row>
    <row r="4258" spans="6:8" x14ac:dyDescent="0.25">
      <c r="F4258" s="11"/>
      <c r="G4258" s="11"/>
      <c r="H4258" s="11"/>
    </row>
    <row r="4259" spans="6:8" x14ac:dyDescent="0.25">
      <c r="F4259" s="11"/>
      <c r="G4259" s="11"/>
      <c r="H4259" s="11"/>
    </row>
    <row r="4260" spans="6:8" x14ac:dyDescent="0.25">
      <c r="F4260" s="11"/>
      <c r="G4260" s="11"/>
      <c r="H4260" s="11"/>
    </row>
    <row r="4261" spans="6:8" x14ac:dyDescent="0.25">
      <c r="F4261" s="11"/>
      <c r="G4261" s="11"/>
      <c r="H4261" s="11"/>
    </row>
    <row r="4262" spans="6:8" x14ac:dyDescent="0.25">
      <c r="F4262" s="11"/>
      <c r="G4262" s="11"/>
      <c r="H4262" s="11"/>
    </row>
    <row r="4263" spans="6:8" x14ac:dyDescent="0.25">
      <c r="F4263" s="11"/>
      <c r="G4263" s="11"/>
      <c r="H4263" s="11"/>
    </row>
    <row r="4264" spans="6:8" x14ac:dyDescent="0.25">
      <c r="F4264" s="11"/>
      <c r="G4264" s="11"/>
      <c r="H4264" s="11"/>
    </row>
    <row r="4265" spans="6:8" x14ac:dyDescent="0.25">
      <c r="F4265" s="11"/>
      <c r="G4265" s="11"/>
      <c r="H4265" s="11"/>
    </row>
    <row r="4266" spans="6:8" x14ac:dyDescent="0.25">
      <c r="F4266" s="11"/>
      <c r="G4266" s="11"/>
      <c r="H4266" s="11"/>
    </row>
    <row r="4267" spans="6:8" x14ac:dyDescent="0.25">
      <c r="F4267" s="11"/>
      <c r="G4267" s="11"/>
      <c r="H4267" s="11"/>
    </row>
    <row r="4268" spans="6:8" x14ac:dyDescent="0.25">
      <c r="F4268" s="11"/>
      <c r="G4268" s="11"/>
      <c r="H4268" s="11"/>
    </row>
    <row r="4269" spans="6:8" x14ac:dyDescent="0.25">
      <c r="F4269" s="11"/>
      <c r="G4269" s="11"/>
      <c r="H4269" s="11"/>
    </row>
    <row r="4270" spans="6:8" x14ac:dyDescent="0.25">
      <c r="F4270" s="11"/>
      <c r="G4270" s="11"/>
      <c r="H4270" s="11"/>
    </row>
    <row r="4271" spans="6:8" x14ac:dyDescent="0.25">
      <c r="F4271" s="11"/>
      <c r="G4271" s="11"/>
      <c r="H4271" s="11"/>
    </row>
    <row r="4272" spans="6:8" x14ac:dyDescent="0.25">
      <c r="F4272" s="11"/>
      <c r="G4272" s="11"/>
      <c r="H4272" s="11"/>
    </row>
    <row r="4273" spans="6:8" x14ac:dyDescent="0.25">
      <c r="F4273" s="11"/>
      <c r="G4273" s="11"/>
      <c r="H4273" s="11"/>
    </row>
    <row r="4274" spans="6:8" x14ac:dyDescent="0.25">
      <c r="F4274" s="11"/>
      <c r="G4274" s="11"/>
      <c r="H4274" s="11"/>
    </row>
    <row r="4275" spans="6:8" x14ac:dyDescent="0.25">
      <c r="F4275" s="11"/>
      <c r="G4275" s="11"/>
      <c r="H4275" s="11"/>
    </row>
    <row r="4276" spans="6:8" x14ac:dyDescent="0.25">
      <c r="F4276" s="11"/>
      <c r="G4276" s="11"/>
      <c r="H4276" s="11"/>
    </row>
    <row r="4277" spans="6:8" x14ac:dyDescent="0.25">
      <c r="F4277" s="11"/>
      <c r="G4277" s="11"/>
      <c r="H4277" s="11"/>
    </row>
    <row r="4278" spans="6:8" x14ac:dyDescent="0.25">
      <c r="F4278" s="11"/>
      <c r="G4278" s="11"/>
      <c r="H4278" s="11"/>
    </row>
    <row r="4279" spans="6:8" x14ac:dyDescent="0.25">
      <c r="F4279" s="11"/>
      <c r="G4279" s="11"/>
      <c r="H4279" s="11"/>
    </row>
    <row r="4280" spans="6:8" x14ac:dyDescent="0.25">
      <c r="F4280" s="11"/>
      <c r="G4280" s="11"/>
      <c r="H4280" s="11"/>
    </row>
    <row r="4281" spans="6:8" x14ac:dyDescent="0.25">
      <c r="F4281" s="11"/>
      <c r="G4281" s="11"/>
      <c r="H4281" s="11"/>
    </row>
    <row r="4282" spans="6:8" x14ac:dyDescent="0.25">
      <c r="F4282" s="11"/>
      <c r="G4282" s="11"/>
      <c r="H4282" s="11"/>
    </row>
    <row r="4283" spans="6:8" x14ac:dyDescent="0.25">
      <c r="F4283" s="11"/>
      <c r="G4283" s="11"/>
      <c r="H4283" s="11"/>
    </row>
    <row r="4284" spans="6:8" x14ac:dyDescent="0.25">
      <c r="F4284" s="11"/>
      <c r="G4284" s="11"/>
      <c r="H4284" s="11"/>
    </row>
    <row r="4285" spans="6:8" x14ac:dyDescent="0.25">
      <c r="F4285" s="11"/>
      <c r="G4285" s="11"/>
      <c r="H4285" s="11"/>
    </row>
    <row r="4286" spans="6:8" x14ac:dyDescent="0.25">
      <c r="F4286" s="11"/>
      <c r="G4286" s="11"/>
      <c r="H4286" s="11"/>
    </row>
    <row r="4287" spans="6:8" x14ac:dyDescent="0.25">
      <c r="F4287" s="11"/>
      <c r="G4287" s="11"/>
      <c r="H4287" s="11"/>
    </row>
    <row r="4288" spans="6:8" x14ac:dyDescent="0.25">
      <c r="F4288" s="11"/>
      <c r="G4288" s="11"/>
      <c r="H4288" s="11"/>
    </row>
    <row r="4289" spans="6:8" x14ac:dyDescent="0.25">
      <c r="F4289" s="11"/>
      <c r="G4289" s="11"/>
      <c r="H4289" s="11"/>
    </row>
    <row r="4290" spans="6:8" x14ac:dyDescent="0.25">
      <c r="F4290" s="11"/>
      <c r="G4290" s="11"/>
      <c r="H4290" s="11"/>
    </row>
    <row r="4291" spans="6:8" x14ac:dyDescent="0.25">
      <c r="F4291" s="11"/>
      <c r="G4291" s="11"/>
      <c r="H4291" s="11"/>
    </row>
    <row r="4292" spans="6:8" x14ac:dyDescent="0.25">
      <c r="F4292" s="11"/>
      <c r="G4292" s="11"/>
      <c r="H4292" s="11"/>
    </row>
    <row r="4293" spans="6:8" x14ac:dyDescent="0.25">
      <c r="F4293" s="11"/>
      <c r="G4293" s="11"/>
      <c r="H4293" s="11"/>
    </row>
    <row r="4294" spans="6:8" x14ac:dyDescent="0.25">
      <c r="F4294" s="11"/>
      <c r="G4294" s="11"/>
      <c r="H4294" s="11"/>
    </row>
    <row r="4295" spans="6:8" x14ac:dyDescent="0.25">
      <c r="F4295" s="11"/>
      <c r="G4295" s="11"/>
      <c r="H4295" s="11"/>
    </row>
    <row r="4296" spans="6:8" x14ac:dyDescent="0.25">
      <c r="F4296" s="11"/>
      <c r="G4296" s="11"/>
      <c r="H4296" s="11"/>
    </row>
    <row r="4297" spans="6:8" x14ac:dyDescent="0.25">
      <c r="F4297" s="11"/>
      <c r="G4297" s="11"/>
      <c r="H4297" s="11"/>
    </row>
    <row r="4298" spans="6:8" x14ac:dyDescent="0.25">
      <c r="F4298" s="11"/>
      <c r="G4298" s="11"/>
      <c r="H4298" s="11"/>
    </row>
    <row r="4299" spans="6:8" x14ac:dyDescent="0.25">
      <c r="F4299" s="11"/>
      <c r="G4299" s="11"/>
      <c r="H4299" s="11"/>
    </row>
    <row r="4300" spans="6:8" x14ac:dyDescent="0.25">
      <c r="F4300" s="11"/>
      <c r="G4300" s="11"/>
      <c r="H4300" s="11"/>
    </row>
    <row r="4301" spans="6:8" x14ac:dyDescent="0.25">
      <c r="F4301" s="11"/>
      <c r="G4301" s="11"/>
      <c r="H4301" s="11"/>
    </row>
    <row r="4302" spans="6:8" x14ac:dyDescent="0.25">
      <c r="F4302" s="11"/>
      <c r="G4302" s="11"/>
      <c r="H4302" s="11"/>
    </row>
    <row r="4303" spans="6:8" x14ac:dyDescent="0.25">
      <c r="F4303" s="11"/>
      <c r="G4303" s="11"/>
      <c r="H4303" s="11"/>
    </row>
    <row r="4304" spans="6:8" x14ac:dyDescent="0.25">
      <c r="F4304" s="11"/>
      <c r="G4304" s="11"/>
      <c r="H4304" s="11"/>
    </row>
    <row r="4305" spans="6:8" x14ac:dyDescent="0.25">
      <c r="F4305" s="11"/>
      <c r="G4305" s="11"/>
      <c r="H4305" s="11"/>
    </row>
    <row r="4306" spans="6:8" x14ac:dyDescent="0.25">
      <c r="F4306" s="11"/>
      <c r="G4306" s="11"/>
      <c r="H4306" s="11"/>
    </row>
    <row r="4307" spans="6:8" x14ac:dyDescent="0.25">
      <c r="F4307" s="11"/>
      <c r="G4307" s="11"/>
      <c r="H4307" s="11"/>
    </row>
    <row r="4308" spans="6:8" x14ac:dyDescent="0.25">
      <c r="F4308" s="11"/>
      <c r="G4308" s="11"/>
      <c r="H4308" s="11"/>
    </row>
    <row r="4309" spans="6:8" x14ac:dyDescent="0.25">
      <c r="F4309" s="11"/>
      <c r="G4309" s="11"/>
      <c r="H4309" s="11"/>
    </row>
    <row r="4310" spans="6:8" x14ac:dyDescent="0.25">
      <c r="F4310" s="11"/>
      <c r="G4310" s="11"/>
      <c r="H4310" s="11"/>
    </row>
    <row r="4311" spans="6:8" x14ac:dyDescent="0.25">
      <c r="F4311" s="11"/>
      <c r="G4311" s="11"/>
      <c r="H4311" s="11"/>
    </row>
    <row r="4312" spans="6:8" x14ac:dyDescent="0.25">
      <c r="F4312" s="11"/>
      <c r="G4312" s="11"/>
      <c r="H4312" s="11"/>
    </row>
    <row r="4313" spans="6:8" x14ac:dyDescent="0.25">
      <c r="F4313" s="11"/>
      <c r="G4313" s="11"/>
      <c r="H4313" s="11"/>
    </row>
    <row r="4314" spans="6:8" x14ac:dyDescent="0.25">
      <c r="F4314" s="11"/>
      <c r="G4314" s="11"/>
      <c r="H4314" s="11"/>
    </row>
    <row r="4315" spans="6:8" x14ac:dyDescent="0.25">
      <c r="F4315" s="11"/>
      <c r="G4315" s="11"/>
      <c r="H4315" s="11"/>
    </row>
    <row r="4316" spans="6:8" x14ac:dyDescent="0.25">
      <c r="F4316" s="11"/>
      <c r="G4316" s="11"/>
      <c r="H4316" s="11"/>
    </row>
    <row r="4317" spans="6:8" x14ac:dyDescent="0.25">
      <c r="F4317" s="11"/>
      <c r="G4317" s="11"/>
      <c r="H4317" s="11"/>
    </row>
    <row r="4318" spans="6:8" x14ac:dyDescent="0.25">
      <c r="F4318" s="11"/>
      <c r="G4318" s="11"/>
      <c r="H4318" s="11"/>
    </row>
    <row r="4319" spans="6:8" x14ac:dyDescent="0.25">
      <c r="F4319" s="11"/>
      <c r="G4319" s="11"/>
      <c r="H4319" s="11"/>
    </row>
    <row r="4320" spans="6:8" x14ac:dyDescent="0.25">
      <c r="F4320" s="11"/>
      <c r="G4320" s="11"/>
      <c r="H4320" s="11"/>
    </row>
    <row r="4321" spans="6:8" x14ac:dyDescent="0.25">
      <c r="F4321" s="11"/>
      <c r="G4321" s="11"/>
      <c r="H4321" s="11"/>
    </row>
    <row r="4322" spans="6:8" x14ac:dyDescent="0.25">
      <c r="F4322" s="11"/>
      <c r="G4322" s="11"/>
      <c r="H4322" s="11"/>
    </row>
    <row r="4323" spans="6:8" x14ac:dyDescent="0.25">
      <c r="F4323" s="11"/>
      <c r="G4323" s="11"/>
      <c r="H4323" s="11"/>
    </row>
    <row r="4324" spans="6:8" x14ac:dyDescent="0.25">
      <c r="F4324" s="11"/>
      <c r="G4324" s="11"/>
      <c r="H4324" s="11"/>
    </row>
    <row r="4325" spans="6:8" x14ac:dyDescent="0.25">
      <c r="F4325" s="11"/>
      <c r="G4325" s="11"/>
      <c r="H4325" s="11"/>
    </row>
    <row r="4326" spans="6:8" x14ac:dyDescent="0.25">
      <c r="F4326" s="11"/>
      <c r="G4326" s="11"/>
      <c r="H4326" s="11"/>
    </row>
    <row r="4327" spans="6:8" x14ac:dyDescent="0.25">
      <c r="F4327" s="11"/>
      <c r="G4327" s="11"/>
      <c r="H4327" s="11"/>
    </row>
    <row r="4328" spans="6:8" x14ac:dyDescent="0.25">
      <c r="F4328" s="11"/>
      <c r="G4328" s="11"/>
      <c r="H4328" s="11"/>
    </row>
    <row r="4329" spans="6:8" x14ac:dyDescent="0.25">
      <c r="F4329" s="11"/>
      <c r="G4329" s="11"/>
      <c r="H4329" s="11"/>
    </row>
    <row r="4330" spans="6:8" x14ac:dyDescent="0.25">
      <c r="F4330" s="11"/>
      <c r="G4330" s="11"/>
      <c r="H4330" s="11"/>
    </row>
    <row r="4331" spans="6:8" x14ac:dyDescent="0.25">
      <c r="F4331" s="11"/>
      <c r="G4331" s="11"/>
      <c r="H4331" s="11"/>
    </row>
    <row r="4332" spans="6:8" x14ac:dyDescent="0.25">
      <c r="F4332" s="11"/>
      <c r="G4332" s="11"/>
      <c r="H4332" s="11"/>
    </row>
    <row r="4333" spans="6:8" x14ac:dyDescent="0.25">
      <c r="F4333" s="11"/>
      <c r="G4333" s="11"/>
      <c r="H4333" s="11"/>
    </row>
    <row r="4334" spans="6:8" x14ac:dyDescent="0.25">
      <c r="F4334" s="11"/>
      <c r="G4334" s="11"/>
      <c r="H4334" s="11"/>
    </row>
    <row r="4335" spans="6:8" x14ac:dyDescent="0.25">
      <c r="F4335" s="11"/>
      <c r="G4335" s="11"/>
      <c r="H4335" s="11"/>
    </row>
    <row r="4336" spans="6:8" x14ac:dyDescent="0.25">
      <c r="F4336" s="11"/>
      <c r="G4336" s="11"/>
      <c r="H4336" s="11"/>
    </row>
    <row r="4337" spans="6:8" x14ac:dyDescent="0.25">
      <c r="F4337" s="11"/>
      <c r="G4337" s="11"/>
      <c r="H4337" s="11"/>
    </row>
    <row r="4338" spans="6:8" x14ac:dyDescent="0.25">
      <c r="F4338" s="11"/>
      <c r="G4338" s="11"/>
      <c r="H4338" s="11"/>
    </row>
    <row r="4339" spans="6:8" x14ac:dyDescent="0.25">
      <c r="F4339" s="11"/>
      <c r="G4339" s="11"/>
      <c r="H4339" s="11"/>
    </row>
    <row r="4340" spans="6:8" x14ac:dyDescent="0.25">
      <c r="F4340" s="11"/>
      <c r="G4340" s="11"/>
      <c r="H4340" s="11"/>
    </row>
    <row r="4341" spans="6:8" x14ac:dyDescent="0.25">
      <c r="F4341" s="11"/>
      <c r="G4341" s="11"/>
      <c r="H4341" s="11"/>
    </row>
    <row r="4342" spans="6:8" x14ac:dyDescent="0.25">
      <c r="F4342" s="11"/>
      <c r="G4342" s="11"/>
      <c r="H4342" s="11"/>
    </row>
    <row r="4343" spans="6:8" x14ac:dyDescent="0.25">
      <c r="F4343" s="11"/>
      <c r="G4343" s="11"/>
      <c r="H4343" s="11"/>
    </row>
    <row r="4344" spans="6:8" x14ac:dyDescent="0.25">
      <c r="F4344" s="11"/>
      <c r="G4344" s="11"/>
      <c r="H4344" s="11"/>
    </row>
    <row r="4345" spans="6:8" x14ac:dyDescent="0.25">
      <c r="F4345" s="11"/>
      <c r="G4345" s="11"/>
      <c r="H4345" s="11"/>
    </row>
    <row r="4346" spans="6:8" x14ac:dyDescent="0.25">
      <c r="F4346" s="11"/>
      <c r="G4346" s="11"/>
      <c r="H4346" s="11"/>
    </row>
    <row r="4347" spans="6:8" x14ac:dyDescent="0.25">
      <c r="F4347" s="11"/>
      <c r="G4347" s="11"/>
      <c r="H4347" s="11"/>
    </row>
    <row r="4348" spans="6:8" x14ac:dyDescent="0.25">
      <c r="F4348" s="11"/>
      <c r="G4348" s="11"/>
      <c r="H4348" s="11"/>
    </row>
    <row r="4349" spans="6:8" x14ac:dyDescent="0.25">
      <c r="F4349" s="11"/>
      <c r="G4349" s="11"/>
      <c r="H4349" s="11"/>
    </row>
    <row r="4350" spans="6:8" x14ac:dyDescent="0.25">
      <c r="F4350" s="11"/>
      <c r="G4350" s="11"/>
      <c r="H4350" s="11"/>
    </row>
    <row r="4351" spans="6:8" x14ac:dyDescent="0.25">
      <c r="F4351" s="11"/>
      <c r="G4351" s="11"/>
      <c r="H4351" s="11"/>
    </row>
    <row r="4352" spans="6:8" x14ac:dyDescent="0.25">
      <c r="F4352" s="11"/>
      <c r="G4352" s="11"/>
      <c r="H4352" s="11"/>
    </row>
    <row r="4353" spans="6:8" x14ac:dyDescent="0.25">
      <c r="F4353" s="11"/>
      <c r="G4353" s="11"/>
      <c r="H4353" s="11"/>
    </row>
    <row r="4354" spans="6:8" x14ac:dyDescent="0.25">
      <c r="F4354" s="11"/>
      <c r="G4354" s="11"/>
      <c r="H4354" s="11"/>
    </row>
    <row r="4355" spans="6:8" x14ac:dyDescent="0.25">
      <c r="F4355" s="11"/>
      <c r="G4355" s="11"/>
      <c r="H4355" s="11"/>
    </row>
    <row r="4356" spans="6:8" x14ac:dyDescent="0.25">
      <c r="F4356" s="11"/>
      <c r="G4356" s="11"/>
      <c r="H4356" s="11"/>
    </row>
    <row r="4357" spans="6:8" x14ac:dyDescent="0.25">
      <c r="F4357" s="11"/>
      <c r="G4357" s="11"/>
      <c r="H4357" s="11"/>
    </row>
    <row r="4358" spans="6:8" x14ac:dyDescent="0.25">
      <c r="F4358" s="11"/>
      <c r="G4358" s="11"/>
      <c r="H4358" s="11"/>
    </row>
    <row r="4359" spans="6:8" x14ac:dyDescent="0.25">
      <c r="F4359" s="11"/>
      <c r="G4359" s="11"/>
      <c r="H4359" s="11"/>
    </row>
    <row r="4360" spans="6:8" x14ac:dyDescent="0.25">
      <c r="F4360" s="11"/>
      <c r="G4360" s="11"/>
      <c r="H4360" s="11"/>
    </row>
    <row r="4361" spans="6:8" x14ac:dyDescent="0.25">
      <c r="F4361" s="11"/>
      <c r="G4361" s="11"/>
      <c r="H4361" s="11"/>
    </row>
    <row r="4362" spans="6:8" x14ac:dyDescent="0.25">
      <c r="F4362" s="11"/>
      <c r="G4362" s="11"/>
      <c r="H4362" s="11"/>
    </row>
    <row r="4363" spans="6:8" x14ac:dyDescent="0.25">
      <c r="F4363" s="11"/>
      <c r="G4363" s="11"/>
      <c r="H4363" s="11"/>
    </row>
    <row r="4364" spans="6:8" x14ac:dyDescent="0.25">
      <c r="F4364" s="11"/>
      <c r="G4364" s="11"/>
      <c r="H4364" s="11"/>
    </row>
    <row r="4365" spans="6:8" x14ac:dyDescent="0.25">
      <c r="F4365" s="11"/>
      <c r="G4365" s="11"/>
      <c r="H4365" s="11"/>
    </row>
    <row r="4366" spans="6:8" x14ac:dyDescent="0.25">
      <c r="F4366" s="11"/>
      <c r="G4366" s="11"/>
      <c r="H4366" s="11"/>
    </row>
    <row r="4367" spans="6:8" x14ac:dyDescent="0.25">
      <c r="F4367" s="11"/>
      <c r="G4367" s="11"/>
      <c r="H4367" s="11"/>
    </row>
    <row r="4368" spans="6:8" x14ac:dyDescent="0.25">
      <c r="F4368" s="11"/>
      <c r="G4368" s="11"/>
      <c r="H4368" s="11"/>
    </row>
    <row r="4369" spans="6:8" x14ac:dyDescent="0.25">
      <c r="F4369" s="11"/>
      <c r="G4369" s="11"/>
      <c r="H4369" s="11"/>
    </row>
    <row r="4370" spans="6:8" x14ac:dyDescent="0.25">
      <c r="F4370" s="11"/>
      <c r="G4370" s="11"/>
      <c r="H4370" s="11"/>
    </row>
    <row r="4371" spans="6:8" x14ac:dyDescent="0.25">
      <c r="F4371" s="11"/>
      <c r="G4371" s="11"/>
      <c r="H4371" s="11"/>
    </row>
    <row r="4372" spans="6:8" x14ac:dyDescent="0.25">
      <c r="F4372" s="11"/>
      <c r="G4372" s="11"/>
      <c r="H4372" s="11"/>
    </row>
    <row r="4373" spans="6:8" x14ac:dyDescent="0.25">
      <c r="F4373" s="11"/>
      <c r="G4373" s="11"/>
      <c r="H4373" s="11"/>
    </row>
    <row r="4374" spans="6:8" x14ac:dyDescent="0.25">
      <c r="F4374" s="11"/>
      <c r="G4374" s="11"/>
      <c r="H4374" s="11"/>
    </row>
    <row r="4375" spans="6:8" x14ac:dyDescent="0.25">
      <c r="F4375" s="11"/>
      <c r="G4375" s="11"/>
      <c r="H4375" s="11"/>
    </row>
    <row r="4376" spans="6:8" x14ac:dyDescent="0.25">
      <c r="F4376" s="11"/>
      <c r="G4376" s="11"/>
      <c r="H4376" s="11"/>
    </row>
    <row r="4377" spans="6:8" x14ac:dyDescent="0.25">
      <c r="F4377" s="11"/>
      <c r="G4377" s="11"/>
      <c r="H4377" s="11"/>
    </row>
    <row r="4378" spans="6:8" x14ac:dyDescent="0.25">
      <c r="F4378" s="11"/>
      <c r="G4378" s="11"/>
      <c r="H4378" s="11"/>
    </row>
    <row r="4379" spans="6:8" x14ac:dyDescent="0.25">
      <c r="F4379" s="11"/>
      <c r="G4379" s="11"/>
      <c r="H4379" s="11"/>
    </row>
    <row r="4380" spans="6:8" x14ac:dyDescent="0.25">
      <c r="F4380" s="11"/>
      <c r="G4380" s="11"/>
      <c r="H4380" s="11"/>
    </row>
    <row r="4381" spans="6:8" x14ac:dyDescent="0.25">
      <c r="F4381" s="11"/>
      <c r="G4381" s="11"/>
      <c r="H4381" s="11"/>
    </row>
    <row r="4382" spans="6:8" x14ac:dyDescent="0.25">
      <c r="F4382" s="11"/>
      <c r="G4382" s="11"/>
      <c r="H4382" s="11"/>
    </row>
    <row r="4383" spans="6:8" x14ac:dyDescent="0.25">
      <c r="F4383" s="11"/>
      <c r="G4383" s="11"/>
      <c r="H4383" s="11"/>
    </row>
    <row r="4384" spans="6:8" x14ac:dyDescent="0.25">
      <c r="F4384" s="11"/>
      <c r="G4384" s="11"/>
      <c r="H4384" s="11"/>
    </row>
    <row r="4385" spans="6:8" x14ac:dyDescent="0.25">
      <c r="F4385" s="11"/>
      <c r="G4385" s="11"/>
      <c r="H4385" s="11"/>
    </row>
    <row r="4386" spans="6:8" x14ac:dyDescent="0.25">
      <c r="F4386" s="11"/>
      <c r="G4386" s="11"/>
      <c r="H4386" s="11"/>
    </row>
    <row r="4387" spans="6:8" x14ac:dyDescent="0.25">
      <c r="F4387" s="11"/>
      <c r="G4387" s="11"/>
      <c r="H4387" s="11"/>
    </row>
    <row r="4388" spans="6:8" x14ac:dyDescent="0.25">
      <c r="F4388" s="11"/>
      <c r="G4388" s="11"/>
      <c r="H4388" s="11"/>
    </row>
    <row r="4389" spans="6:8" x14ac:dyDescent="0.25">
      <c r="F4389" s="11"/>
      <c r="G4389" s="11"/>
      <c r="H4389" s="11"/>
    </row>
    <row r="4390" spans="6:8" x14ac:dyDescent="0.25">
      <c r="F4390" s="11"/>
      <c r="G4390" s="11"/>
      <c r="H4390" s="11"/>
    </row>
    <row r="4391" spans="6:8" x14ac:dyDescent="0.25">
      <c r="F4391" s="11"/>
      <c r="G4391" s="11"/>
      <c r="H4391" s="11"/>
    </row>
    <row r="4392" spans="6:8" x14ac:dyDescent="0.25">
      <c r="F4392" s="11"/>
      <c r="G4392" s="11"/>
      <c r="H4392" s="11"/>
    </row>
    <row r="4393" spans="6:8" x14ac:dyDescent="0.25">
      <c r="F4393" s="11"/>
      <c r="G4393" s="11"/>
      <c r="H4393" s="11"/>
    </row>
    <row r="4394" spans="6:8" x14ac:dyDescent="0.25">
      <c r="F4394" s="11"/>
      <c r="G4394" s="11"/>
      <c r="H4394" s="11"/>
    </row>
    <row r="4395" spans="6:8" x14ac:dyDescent="0.25">
      <c r="F4395" s="11"/>
      <c r="G4395" s="11"/>
      <c r="H4395" s="11"/>
    </row>
    <row r="4396" spans="6:8" x14ac:dyDescent="0.25">
      <c r="F4396" s="11"/>
      <c r="G4396" s="11"/>
      <c r="H4396" s="11"/>
    </row>
    <row r="4397" spans="6:8" x14ac:dyDescent="0.25">
      <c r="F4397" s="11"/>
      <c r="G4397" s="11"/>
      <c r="H4397" s="11"/>
    </row>
    <row r="4398" spans="6:8" x14ac:dyDescent="0.25">
      <c r="F4398" s="11"/>
      <c r="G4398" s="11"/>
      <c r="H4398" s="11"/>
    </row>
    <row r="4399" spans="6:8" x14ac:dyDescent="0.25">
      <c r="F4399" s="11"/>
      <c r="G4399" s="11"/>
      <c r="H4399" s="11"/>
    </row>
    <row r="4400" spans="6:8" x14ac:dyDescent="0.25">
      <c r="F4400" s="11"/>
      <c r="G4400" s="11"/>
      <c r="H4400" s="11"/>
    </row>
    <row r="4401" spans="6:8" x14ac:dyDescent="0.25">
      <c r="F4401" s="11"/>
      <c r="G4401" s="11"/>
      <c r="H4401" s="11"/>
    </row>
    <row r="4402" spans="6:8" x14ac:dyDescent="0.25">
      <c r="F4402" s="11"/>
      <c r="G4402" s="11"/>
      <c r="H4402" s="11"/>
    </row>
    <row r="4403" spans="6:8" x14ac:dyDescent="0.25">
      <c r="F4403" s="11"/>
      <c r="G4403" s="11"/>
      <c r="H4403" s="11"/>
    </row>
    <row r="4404" spans="6:8" x14ac:dyDescent="0.25">
      <c r="F4404" s="11"/>
      <c r="G4404" s="11"/>
      <c r="H4404" s="11"/>
    </row>
    <row r="4405" spans="6:8" x14ac:dyDescent="0.25">
      <c r="F4405" s="11"/>
      <c r="G4405" s="11"/>
      <c r="H4405" s="11"/>
    </row>
    <row r="4406" spans="6:8" x14ac:dyDescent="0.25">
      <c r="F4406" s="11"/>
      <c r="G4406" s="11"/>
      <c r="H4406" s="11"/>
    </row>
    <row r="4407" spans="6:8" x14ac:dyDescent="0.25">
      <c r="F4407" s="11"/>
      <c r="G4407" s="11"/>
      <c r="H4407" s="11"/>
    </row>
    <row r="4408" spans="6:8" x14ac:dyDescent="0.25">
      <c r="F4408" s="11"/>
      <c r="G4408" s="11"/>
      <c r="H4408" s="11"/>
    </row>
    <row r="4409" spans="6:8" x14ac:dyDescent="0.25">
      <c r="F4409" s="11"/>
      <c r="G4409" s="11"/>
      <c r="H4409" s="11"/>
    </row>
    <row r="4410" spans="6:8" x14ac:dyDescent="0.25">
      <c r="F4410" s="11"/>
      <c r="G4410" s="11"/>
      <c r="H4410" s="11"/>
    </row>
    <row r="4411" spans="6:8" x14ac:dyDescent="0.25">
      <c r="F4411" s="11"/>
      <c r="G4411" s="11"/>
      <c r="H4411" s="11"/>
    </row>
    <row r="4412" spans="6:8" x14ac:dyDescent="0.25">
      <c r="F4412" s="11"/>
      <c r="G4412" s="11"/>
      <c r="H4412" s="11"/>
    </row>
    <row r="4413" spans="6:8" x14ac:dyDescent="0.25">
      <c r="F4413" s="11"/>
      <c r="G4413" s="11"/>
      <c r="H4413" s="11"/>
    </row>
    <row r="4414" spans="6:8" x14ac:dyDescent="0.25">
      <c r="F4414" s="11"/>
      <c r="G4414" s="11"/>
      <c r="H4414" s="11"/>
    </row>
    <row r="4415" spans="6:8" x14ac:dyDescent="0.25">
      <c r="F4415" s="11"/>
      <c r="G4415" s="11"/>
      <c r="H4415" s="11"/>
    </row>
    <row r="4416" spans="6:8" x14ac:dyDescent="0.25">
      <c r="F4416" s="11"/>
      <c r="G4416" s="11"/>
      <c r="H4416" s="11"/>
    </row>
    <row r="4417" spans="6:8" x14ac:dyDescent="0.25">
      <c r="F4417" s="11"/>
      <c r="G4417" s="11"/>
      <c r="H4417" s="11"/>
    </row>
    <row r="4418" spans="6:8" x14ac:dyDescent="0.25">
      <c r="F4418" s="11"/>
      <c r="G4418" s="11"/>
      <c r="H4418" s="11"/>
    </row>
    <row r="4419" spans="6:8" x14ac:dyDescent="0.25">
      <c r="F4419" s="11"/>
      <c r="G4419" s="11"/>
      <c r="H4419" s="11"/>
    </row>
    <row r="4420" spans="6:8" x14ac:dyDescent="0.25">
      <c r="F4420" s="11"/>
      <c r="G4420" s="11"/>
      <c r="H4420" s="11"/>
    </row>
    <row r="4421" spans="6:8" x14ac:dyDescent="0.25">
      <c r="F4421" s="11"/>
      <c r="G4421" s="11"/>
      <c r="H4421" s="11"/>
    </row>
    <row r="4422" spans="6:8" x14ac:dyDescent="0.25">
      <c r="F4422" s="11"/>
      <c r="G4422" s="11"/>
      <c r="H4422" s="11"/>
    </row>
    <row r="4423" spans="6:8" x14ac:dyDescent="0.25">
      <c r="F4423" s="11"/>
      <c r="G4423" s="11"/>
      <c r="H4423" s="11"/>
    </row>
    <row r="4424" spans="6:8" x14ac:dyDescent="0.25">
      <c r="F4424" s="11"/>
      <c r="G4424" s="11"/>
      <c r="H4424" s="11"/>
    </row>
    <row r="4425" spans="6:8" x14ac:dyDescent="0.25">
      <c r="F4425" s="11"/>
      <c r="G4425" s="11"/>
      <c r="H4425" s="11"/>
    </row>
    <row r="4426" spans="6:8" x14ac:dyDescent="0.25">
      <c r="F4426" s="11"/>
      <c r="G4426" s="11"/>
      <c r="H4426" s="11"/>
    </row>
    <row r="4427" spans="6:8" x14ac:dyDescent="0.25">
      <c r="F4427" s="11"/>
      <c r="G4427" s="11"/>
      <c r="H4427" s="11"/>
    </row>
    <row r="4428" spans="6:8" x14ac:dyDescent="0.25">
      <c r="F4428" s="11"/>
      <c r="G4428" s="11"/>
      <c r="H4428" s="11"/>
    </row>
    <row r="4429" spans="6:8" x14ac:dyDescent="0.25">
      <c r="F4429" s="11"/>
      <c r="G4429" s="11"/>
      <c r="H4429" s="11"/>
    </row>
    <row r="4430" spans="6:8" x14ac:dyDescent="0.25">
      <c r="F4430" s="11"/>
      <c r="G4430" s="11"/>
      <c r="H4430" s="11"/>
    </row>
    <row r="4431" spans="6:8" x14ac:dyDescent="0.25">
      <c r="F4431" s="11"/>
      <c r="G4431" s="11"/>
      <c r="H4431" s="11"/>
    </row>
    <row r="4432" spans="6:8" x14ac:dyDescent="0.25">
      <c r="F4432" s="11"/>
      <c r="G4432" s="11"/>
      <c r="H4432" s="11"/>
    </row>
    <row r="4433" spans="6:8" x14ac:dyDescent="0.25">
      <c r="F4433" s="11"/>
      <c r="G4433" s="11"/>
      <c r="H4433" s="11"/>
    </row>
    <row r="4434" spans="6:8" x14ac:dyDescent="0.25">
      <c r="F4434" s="11"/>
      <c r="G4434" s="11"/>
      <c r="H4434" s="11"/>
    </row>
    <row r="4435" spans="6:8" x14ac:dyDescent="0.25">
      <c r="F4435" s="11"/>
      <c r="G4435" s="11"/>
      <c r="H4435" s="11"/>
    </row>
    <row r="4436" spans="6:8" x14ac:dyDescent="0.25">
      <c r="F4436" s="11"/>
      <c r="G4436" s="11"/>
      <c r="H4436" s="11"/>
    </row>
    <row r="4437" spans="6:8" x14ac:dyDescent="0.25">
      <c r="F4437" s="11"/>
      <c r="G4437" s="11"/>
      <c r="H4437" s="11"/>
    </row>
    <row r="4438" spans="6:8" x14ac:dyDescent="0.25">
      <c r="F4438" s="11"/>
      <c r="G4438" s="11"/>
      <c r="H4438" s="11"/>
    </row>
    <row r="4439" spans="6:8" x14ac:dyDescent="0.25">
      <c r="F4439" s="11"/>
      <c r="G4439" s="11"/>
      <c r="H4439" s="11"/>
    </row>
    <row r="4440" spans="6:8" x14ac:dyDescent="0.25">
      <c r="F4440" s="11"/>
      <c r="G4440" s="11"/>
      <c r="H4440" s="11"/>
    </row>
    <row r="4441" spans="6:8" x14ac:dyDescent="0.25">
      <c r="F4441" s="11"/>
      <c r="G4441" s="11"/>
      <c r="H4441" s="11"/>
    </row>
    <row r="4442" spans="6:8" x14ac:dyDescent="0.25">
      <c r="F4442" s="11"/>
      <c r="G4442" s="11"/>
      <c r="H4442" s="11"/>
    </row>
    <row r="4443" spans="6:8" x14ac:dyDescent="0.25">
      <c r="F4443" s="11"/>
      <c r="G4443" s="11"/>
      <c r="H4443" s="11"/>
    </row>
    <row r="4444" spans="6:8" x14ac:dyDescent="0.25">
      <c r="F4444" s="11"/>
      <c r="G4444" s="11"/>
      <c r="H4444" s="11"/>
    </row>
    <row r="4445" spans="6:8" x14ac:dyDescent="0.25">
      <c r="F4445" s="11"/>
      <c r="G4445" s="11"/>
      <c r="H4445" s="11"/>
    </row>
    <row r="4446" spans="6:8" x14ac:dyDescent="0.25">
      <c r="F4446" s="11"/>
      <c r="G4446" s="11"/>
      <c r="H4446" s="11"/>
    </row>
    <row r="4447" spans="6:8" x14ac:dyDescent="0.25">
      <c r="F4447" s="11"/>
      <c r="G4447" s="11"/>
      <c r="H4447" s="11"/>
    </row>
    <row r="4448" spans="6:8" x14ac:dyDescent="0.25">
      <c r="F4448" s="11"/>
      <c r="G4448" s="11"/>
      <c r="H4448" s="11"/>
    </row>
    <row r="4449" spans="6:8" x14ac:dyDescent="0.25">
      <c r="F4449" s="11"/>
      <c r="G4449" s="11"/>
      <c r="H4449" s="11"/>
    </row>
    <row r="4450" spans="6:8" x14ac:dyDescent="0.25">
      <c r="F4450" s="11"/>
      <c r="G4450" s="11"/>
      <c r="H4450" s="11"/>
    </row>
    <row r="4451" spans="6:8" x14ac:dyDescent="0.25">
      <c r="F4451" s="11"/>
      <c r="G4451" s="11"/>
      <c r="H4451" s="11"/>
    </row>
    <row r="4452" spans="6:8" x14ac:dyDescent="0.25">
      <c r="F4452" s="11"/>
      <c r="G4452" s="11"/>
      <c r="H4452" s="11"/>
    </row>
    <row r="4453" spans="6:8" x14ac:dyDescent="0.25">
      <c r="F4453" s="11"/>
      <c r="G4453" s="11"/>
      <c r="H4453" s="11"/>
    </row>
    <row r="4454" spans="6:8" x14ac:dyDescent="0.25">
      <c r="F4454" s="11"/>
      <c r="G4454" s="11"/>
      <c r="H4454" s="11"/>
    </row>
    <row r="4455" spans="6:8" x14ac:dyDescent="0.25">
      <c r="F4455" s="11"/>
      <c r="G4455" s="11"/>
      <c r="H4455" s="11"/>
    </row>
    <row r="4456" spans="6:8" x14ac:dyDescent="0.25">
      <c r="F4456" s="11"/>
      <c r="G4456" s="11"/>
      <c r="H4456" s="11"/>
    </row>
    <row r="4457" spans="6:8" x14ac:dyDescent="0.25">
      <c r="F4457" s="11"/>
      <c r="G4457" s="11"/>
      <c r="H4457" s="11"/>
    </row>
    <row r="4458" spans="6:8" x14ac:dyDescent="0.25">
      <c r="F4458" s="11"/>
      <c r="G4458" s="11"/>
      <c r="H4458" s="11"/>
    </row>
    <row r="4459" spans="6:8" x14ac:dyDescent="0.25">
      <c r="F4459" s="11"/>
      <c r="G4459" s="11"/>
      <c r="H4459" s="11"/>
    </row>
    <row r="4460" spans="6:8" x14ac:dyDescent="0.25">
      <c r="F4460" s="11"/>
      <c r="G4460" s="11"/>
      <c r="H4460" s="11"/>
    </row>
    <row r="4461" spans="6:8" x14ac:dyDescent="0.25">
      <c r="F4461" s="11"/>
      <c r="G4461" s="11"/>
      <c r="H4461" s="11"/>
    </row>
    <row r="4462" spans="6:8" x14ac:dyDescent="0.25">
      <c r="F4462" s="11"/>
      <c r="G4462" s="11"/>
      <c r="H4462" s="11"/>
    </row>
    <row r="4463" spans="6:8" x14ac:dyDescent="0.25">
      <c r="F4463" s="11"/>
      <c r="G4463" s="11"/>
      <c r="H4463" s="11"/>
    </row>
    <row r="4464" spans="6:8" x14ac:dyDescent="0.25">
      <c r="F4464" s="11"/>
      <c r="G4464" s="11"/>
      <c r="H4464" s="11"/>
    </row>
    <row r="4465" spans="6:8" x14ac:dyDescent="0.25">
      <c r="F4465" s="11"/>
      <c r="G4465" s="11"/>
      <c r="H4465" s="11"/>
    </row>
    <row r="4466" spans="6:8" x14ac:dyDescent="0.25">
      <c r="F4466" s="11"/>
      <c r="G4466" s="11"/>
      <c r="H4466" s="11"/>
    </row>
    <row r="4467" spans="6:8" x14ac:dyDescent="0.25">
      <c r="F4467" s="11"/>
      <c r="G4467" s="11"/>
      <c r="H4467" s="11"/>
    </row>
    <row r="4468" spans="6:8" x14ac:dyDescent="0.25">
      <c r="F4468" s="11"/>
      <c r="G4468" s="11"/>
      <c r="H4468" s="11"/>
    </row>
    <row r="4469" spans="6:8" x14ac:dyDescent="0.25">
      <c r="F4469" s="11"/>
      <c r="G4469" s="11"/>
      <c r="H4469" s="11"/>
    </row>
    <row r="4470" spans="6:8" x14ac:dyDescent="0.25">
      <c r="F4470" s="11"/>
      <c r="G4470" s="11"/>
      <c r="H4470" s="11"/>
    </row>
    <row r="4471" spans="6:8" x14ac:dyDescent="0.25">
      <c r="F4471" s="11"/>
      <c r="G4471" s="11"/>
      <c r="H4471" s="11"/>
    </row>
    <row r="4472" spans="6:8" x14ac:dyDescent="0.25">
      <c r="F4472" s="11"/>
      <c r="G4472" s="11"/>
      <c r="H4472" s="11"/>
    </row>
    <row r="4473" spans="6:8" x14ac:dyDescent="0.25">
      <c r="F4473" s="11"/>
      <c r="G4473" s="11"/>
      <c r="H4473" s="11"/>
    </row>
    <row r="4474" spans="6:8" x14ac:dyDescent="0.25">
      <c r="F4474" s="11"/>
      <c r="G4474" s="11"/>
      <c r="H4474" s="11"/>
    </row>
    <row r="4475" spans="6:8" x14ac:dyDescent="0.25">
      <c r="F4475" s="11"/>
      <c r="G4475" s="11"/>
      <c r="H4475" s="11"/>
    </row>
    <row r="4476" spans="6:8" x14ac:dyDescent="0.25">
      <c r="F4476" s="11"/>
      <c r="G4476" s="11"/>
      <c r="H4476" s="11"/>
    </row>
    <row r="4477" spans="6:8" x14ac:dyDescent="0.25">
      <c r="F4477" s="11"/>
      <c r="G4477" s="11"/>
      <c r="H4477" s="11"/>
    </row>
    <row r="4478" spans="6:8" x14ac:dyDescent="0.25">
      <c r="F4478" s="11"/>
      <c r="G4478" s="11"/>
      <c r="H4478" s="11"/>
    </row>
    <row r="4479" spans="6:8" x14ac:dyDescent="0.25">
      <c r="F4479" s="11"/>
      <c r="G4479" s="11"/>
      <c r="H4479" s="11"/>
    </row>
    <row r="4480" spans="6:8" x14ac:dyDescent="0.25">
      <c r="F4480" s="11"/>
      <c r="G4480" s="11"/>
      <c r="H4480" s="11"/>
    </row>
    <row r="4481" spans="6:8" x14ac:dyDescent="0.25">
      <c r="F4481" s="11"/>
      <c r="G4481" s="11"/>
      <c r="H4481" s="11"/>
    </row>
    <row r="4482" spans="6:8" x14ac:dyDescent="0.25">
      <c r="F4482" s="11"/>
      <c r="G4482" s="11"/>
      <c r="H4482" s="11"/>
    </row>
    <row r="4483" spans="6:8" x14ac:dyDescent="0.25">
      <c r="F4483" s="11"/>
      <c r="G4483" s="11"/>
      <c r="H4483" s="11"/>
    </row>
    <row r="4484" spans="6:8" x14ac:dyDescent="0.25">
      <c r="F4484" s="11"/>
      <c r="G4484" s="11"/>
      <c r="H4484" s="11"/>
    </row>
    <row r="4485" spans="6:8" x14ac:dyDescent="0.25">
      <c r="F4485" s="11"/>
      <c r="G4485" s="11"/>
      <c r="H4485" s="11"/>
    </row>
    <row r="4486" spans="6:8" x14ac:dyDescent="0.25">
      <c r="F4486" s="11"/>
      <c r="G4486" s="11"/>
      <c r="H4486" s="11"/>
    </row>
    <row r="4487" spans="6:8" x14ac:dyDescent="0.25">
      <c r="F4487" s="11"/>
      <c r="G4487" s="11"/>
      <c r="H4487" s="11"/>
    </row>
    <row r="4488" spans="6:8" x14ac:dyDescent="0.25">
      <c r="F4488" s="11"/>
      <c r="G4488" s="11"/>
      <c r="H4488" s="11"/>
    </row>
    <row r="4489" spans="6:8" x14ac:dyDescent="0.25">
      <c r="F4489" s="11"/>
      <c r="G4489" s="11"/>
      <c r="H4489" s="11"/>
    </row>
    <row r="4490" spans="6:8" x14ac:dyDescent="0.25">
      <c r="F4490" s="11"/>
      <c r="G4490" s="11"/>
      <c r="H4490" s="11"/>
    </row>
    <row r="4491" spans="6:8" x14ac:dyDescent="0.25">
      <c r="F4491" s="11"/>
      <c r="G4491" s="11"/>
      <c r="H4491" s="11"/>
    </row>
    <row r="4492" spans="6:8" x14ac:dyDescent="0.25">
      <c r="F4492" s="11"/>
      <c r="G4492" s="11"/>
      <c r="H4492" s="11"/>
    </row>
    <row r="4493" spans="6:8" x14ac:dyDescent="0.25">
      <c r="F4493" s="11"/>
      <c r="G4493" s="11"/>
      <c r="H4493" s="11"/>
    </row>
    <row r="4494" spans="6:8" x14ac:dyDescent="0.25">
      <c r="F4494" s="11"/>
      <c r="G4494" s="11"/>
      <c r="H4494" s="11"/>
    </row>
    <row r="4495" spans="6:8" x14ac:dyDescent="0.25">
      <c r="F4495" s="11"/>
      <c r="G4495" s="11"/>
      <c r="H4495" s="11"/>
    </row>
    <row r="4496" spans="6:8" x14ac:dyDescent="0.25">
      <c r="F4496" s="11"/>
      <c r="G4496" s="11"/>
      <c r="H4496" s="11"/>
    </row>
    <row r="4497" spans="6:8" x14ac:dyDescent="0.25">
      <c r="F4497" s="11"/>
      <c r="G4497" s="11"/>
      <c r="H4497" s="11"/>
    </row>
    <row r="4498" spans="6:8" x14ac:dyDescent="0.25">
      <c r="F4498" s="11"/>
      <c r="G4498" s="11"/>
      <c r="H4498" s="11"/>
    </row>
    <row r="4499" spans="6:8" x14ac:dyDescent="0.25">
      <c r="F4499" s="11"/>
      <c r="G4499" s="11"/>
      <c r="H4499" s="11"/>
    </row>
    <row r="4500" spans="6:8" x14ac:dyDescent="0.25">
      <c r="F4500" s="11"/>
      <c r="G4500" s="11"/>
      <c r="H4500" s="11"/>
    </row>
    <row r="4501" spans="6:8" x14ac:dyDescent="0.25">
      <c r="F4501" s="11"/>
      <c r="G4501" s="11"/>
      <c r="H4501" s="11"/>
    </row>
    <row r="4502" spans="6:8" x14ac:dyDescent="0.25">
      <c r="F4502" s="11"/>
      <c r="G4502" s="11"/>
      <c r="H4502" s="11"/>
    </row>
    <row r="4503" spans="6:8" x14ac:dyDescent="0.25">
      <c r="F4503" s="11"/>
      <c r="G4503" s="11"/>
      <c r="H4503" s="11"/>
    </row>
    <row r="4504" spans="6:8" x14ac:dyDescent="0.25">
      <c r="F4504" s="11"/>
      <c r="G4504" s="11"/>
      <c r="H4504" s="11"/>
    </row>
    <row r="4505" spans="6:8" x14ac:dyDescent="0.25">
      <c r="F4505" s="11"/>
      <c r="G4505" s="11"/>
      <c r="H4505" s="11"/>
    </row>
    <row r="4506" spans="6:8" x14ac:dyDescent="0.25">
      <c r="F4506" s="11"/>
      <c r="G4506" s="11"/>
      <c r="H4506" s="11"/>
    </row>
    <row r="4507" spans="6:8" x14ac:dyDescent="0.25">
      <c r="F4507" s="11"/>
      <c r="G4507" s="11"/>
      <c r="H4507" s="11"/>
    </row>
    <row r="4508" spans="6:8" x14ac:dyDescent="0.25">
      <c r="F4508" s="11"/>
      <c r="G4508" s="11"/>
      <c r="H4508" s="11"/>
    </row>
    <row r="4509" spans="6:8" x14ac:dyDescent="0.25">
      <c r="F4509" s="11"/>
      <c r="G4509" s="11"/>
      <c r="H4509" s="11"/>
    </row>
    <row r="4510" spans="6:8" x14ac:dyDescent="0.25">
      <c r="F4510" s="11"/>
      <c r="G4510" s="11"/>
      <c r="H4510" s="11"/>
    </row>
    <row r="4511" spans="6:8" x14ac:dyDescent="0.25">
      <c r="F4511" s="11"/>
      <c r="G4511" s="11"/>
      <c r="H4511" s="11"/>
    </row>
    <row r="4512" spans="6:8" x14ac:dyDescent="0.25">
      <c r="F4512" s="11"/>
      <c r="G4512" s="11"/>
      <c r="H4512" s="11"/>
    </row>
    <row r="4513" spans="6:8" x14ac:dyDescent="0.25">
      <c r="F4513" s="11"/>
      <c r="G4513" s="11"/>
      <c r="H4513" s="11"/>
    </row>
    <row r="4514" spans="6:8" x14ac:dyDescent="0.25">
      <c r="F4514" s="11"/>
      <c r="G4514" s="11"/>
      <c r="H4514" s="11"/>
    </row>
    <row r="4515" spans="6:8" x14ac:dyDescent="0.25">
      <c r="F4515" s="11"/>
      <c r="G4515" s="11"/>
      <c r="H4515" s="11"/>
    </row>
    <row r="4516" spans="6:8" x14ac:dyDescent="0.25">
      <c r="F4516" s="11"/>
      <c r="G4516" s="11"/>
      <c r="H4516" s="11"/>
    </row>
    <row r="4517" spans="6:8" x14ac:dyDescent="0.25">
      <c r="F4517" s="11"/>
      <c r="G4517" s="11"/>
      <c r="H4517" s="11"/>
    </row>
    <row r="4518" spans="6:8" x14ac:dyDescent="0.25">
      <c r="F4518" s="11"/>
      <c r="G4518" s="11"/>
      <c r="H4518" s="11"/>
    </row>
    <row r="4519" spans="6:8" x14ac:dyDescent="0.25">
      <c r="F4519" s="11"/>
      <c r="G4519" s="11"/>
      <c r="H4519" s="11"/>
    </row>
    <row r="4520" spans="6:8" x14ac:dyDescent="0.25">
      <c r="F4520" s="11"/>
      <c r="G4520" s="11"/>
      <c r="H4520" s="11"/>
    </row>
    <row r="4521" spans="6:8" x14ac:dyDescent="0.25">
      <c r="F4521" s="11"/>
      <c r="G4521" s="11"/>
      <c r="H4521" s="11"/>
    </row>
    <row r="4522" spans="6:8" x14ac:dyDescent="0.25">
      <c r="F4522" s="11"/>
      <c r="G4522" s="11"/>
      <c r="H4522" s="11"/>
    </row>
    <row r="4523" spans="6:8" x14ac:dyDescent="0.25">
      <c r="F4523" s="11"/>
      <c r="G4523" s="11"/>
      <c r="H4523" s="11"/>
    </row>
    <row r="4524" spans="6:8" x14ac:dyDescent="0.25">
      <c r="F4524" s="11"/>
      <c r="G4524" s="11"/>
      <c r="H4524" s="11"/>
    </row>
    <row r="4525" spans="6:8" x14ac:dyDescent="0.25">
      <c r="F4525" s="11"/>
      <c r="G4525" s="11"/>
      <c r="H4525" s="11"/>
    </row>
    <row r="4526" spans="6:8" x14ac:dyDescent="0.25">
      <c r="F4526" s="11"/>
      <c r="G4526" s="11"/>
      <c r="H4526" s="11"/>
    </row>
    <row r="4527" spans="6:8" x14ac:dyDescent="0.25">
      <c r="F4527" s="11"/>
      <c r="G4527" s="11"/>
      <c r="H4527" s="11"/>
    </row>
    <row r="4528" spans="6:8" x14ac:dyDescent="0.25">
      <c r="F4528" s="11"/>
      <c r="G4528" s="11"/>
      <c r="H4528" s="11"/>
    </row>
    <row r="4529" spans="6:8" x14ac:dyDescent="0.25">
      <c r="F4529" s="11"/>
      <c r="G4529" s="11"/>
      <c r="H4529" s="11"/>
    </row>
    <row r="4530" spans="6:8" x14ac:dyDescent="0.25">
      <c r="F4530" s="11"/>
      <c r="G4530" s="11"/>
      <c r="H4530" s="11"/>
    </row>
    <row r="4531" spans="6:8" x14ac:dyDescent="0.25">
      <c r="F4531" s="11"/>
      <c r="G4531" s="11"/>
      <c r="H4531" s="11"/>
    </row>
    <row r="4532" spans="6:8" x14ac:dyDescent="0.25">
      <c r="F4532" s="11"/>
      <c r="G4532" s="11"/>
      <c r="H4532" s="11"/>
    </row>
    <row r="4533" spans="6:8" x14ac:dyDescent="0.25">
      <c r="F4533" s="11"/>
      <c r="G4533" s="11"/>
      <c r="H4533" s="11"/>
    </row>
    <row r="4534" spans="6:8" x14ac:dyDescent="0.25">
      <c r="F4534" s="11"/>
      <c r="G4534" s="11"/>
      <c r="H4534" s="11"/>
    </row>
    <row r="4535" spans="6:8" x14ac:dyDescent="0.25">
      <c r="F4535" s="11"/>
      <c r="G4535" s="11"/>
      <c r="H4535" s="11"/>
    </row>
    <row r="4536" spans="6:8" x14ac:dyDescent="0.25">
      <c r="F4536" s="11"/>
      <c r="G4536" s="11"/>
      <c r="H4536" s="11"/>
    </row>
    <row r="4537" spans="6:8" x14ac:dyDescent="0.25">
      <c r="F4537" s="11"/>
      <c r="G4537" s="11"/>
      <c r="H4537" s="11"/>
    </row>
    <row r="4538" spans="6:8" x14ac:dyDescent="0.25">
      <c r="F4538" s="11"/>
      <c r="G4538" s="11"/>
      <c r="H4538" s="11"/>
    </row>
    <row r="4539" spans="6:8" x14ac:dyDescent="0.25">
      <c r="F4539" s="11"/>
      <c r="G4539" s="11"/>
      <c r="H4539" s="11"/>
    </row>
    <row r="4540" spans="6:8" x14ac:dyDescent="0.25">
      <c r="F4540" s="11"/>
      <c r="G4540" s="11"/>
      <c r="H4540" s="11"/>
    </row>
    <row r="4541" spans="6:8" x14ac:dyDescent="0.25">
      <c r="F4541" s="11"/>
      <c r="G4541" s="11"/>
      <c r="H4541" s="11"/>
    </row>
    <row r="4542" spans="6:8" x14ac:dyDescent="0.25">
      <c r="F4542" s="11"/>
      <c r="G4542" s="11"/>
      <c r="H4542" s="11"/>
    </row>
    <row r="4543" spans="6:8" x14ac:dyDescent="0.25">
      <c r="F4543" s="11"/>
      <c r="G4543" s="11"/>
      <c r="H4543" s="11"/>
    </row>
    <row r="4544" spans="6:8" x14ac:dyDescent="0.25">
      <c r="F4544" s="11"/>
      <c r="G4544" s="11"/>
      <c r="H4544" s="11"/>
    </row>
    <row r="4545" spans="6:8" x14ac:dyDescent="0.25">
      <c r="F4545" s="11"/>
      <c r="G4545" s="11"/>
      <c r="H4545" s="11"/>
    </row>
    <row r="4546" spans="6:8" x14ac:dyDescent="0.25">
      <c r="F4546" s="11"/>
      <c r="G4546" s="11"/>
      <c r="H4546" s="11"/>
    </row>
    <row r="4547" spans="6:8" x14ac:dyDescent="0.25">
      <c r="F4547" s="11"/>
      <c r="G4547" s="11"/>
      <c r="H4547" s="11"/>
    </row>
    <row r="4548" spans="6:8" x14ac:dyDescent="0.25">
      <c r="F4548" s="11"/>
      <c r="G4548" s="11"/>
      <c r="H4548" s="11"/>
    </row>
    <row r="4549" spans="6:8" x14ac:dyDescent="0.25">
      <c r="F4549" s="11"/>
      <c r="G4549" s="11"/>
      <c r="H4549" s="11"/>
    </row>
    <row r="4550" spans="6:8" x14ac:dyDescent="0.25">
      <c r="F4550" s="11"/>
      <c r="G4550" s="11"/>
      <c r="H4550" s="11"/>
    </row>
    <row r="4551" spans="6:8" x14ac:dyDescent="0.25">
      <c r="F4551" s="11"/>
      <c r="G4551" s="11"/>
      <c r="H4551" s="11"/>
    </row>
    <row r="4552" spans="6:8" x14ac:dyDescent="0.25">
      <c r="F4552" s="11"/>
      <c r="G4552" s="11"/>
      <c r="H4552" s="11"/>
    </row>
    <row r="4553" spans="6:8" x14ac:dyDescent="0.25">
      <c r="F4553" s="11"/>
      <c r="G4553" s="11"/>
      <c r="H4553" s="11"/>
    </row>
    <row r="4554" spans="6:8" x14ac:dyDescent="0.25">
      <c r="F4554" s="11"/>
      <c r="G4554" s="11"/>
      <c r="H4554" s="11"/>
    </row>
    <row r="4555" spans="6:8" x14ac:dyDescent="0.25">
      <c r="F4555" s="11"/>
      <c r="G4555" s="11"/>
      <c r="H4555" s="11"/>
    </row>
    <row r="4556" spans="6:8" x14ac:dyDescent="0.25">
      <c r="F4556" s="11"/>
      <c r="G4556" s="11"/>
      <c r="H4556" s="11"/>
    </row>
    <row r="4557" spans="6:8" x14ac:dyDescent="0.25">
      <c r="F4557" s="11"/>
      <c r="G4557" s="11"/>
      <c r="H4557" s="11"/>
    </row>
    <row r="4558" spans="6:8" x14ac:dyDescent="0.25">
      <c r="F4558" s="11"/>
      <c r="G4558" s="11"/>
      <c r="H4558" s="11"/>
    </row>
    <row r="4559" spans="6:8" x14ac:dyDescent="0.25">
      <c r="F4559" s="11"/>
      <c r="G4559" s="11"/>
      <c r="H4559" s="11"/>
    </row>
    <row r="4560" spans="6:8" x14ac:dyDescent="0.25">
      <c r="F4560" s="11"/>
      <c r="G4560" s="11"/>
      <c r="H4560" s="11"/>
    </row>
    <row r="4561" spans="6:8" x14ac:dyDescent="0.25">
      <c r="F4561" s="11"/>
      <c r="G4561" s="11"/>
      <c r="H4561" s="11"/>
    </row>
    <row r="4562" spans="6:8" x14ac:dyDescent="0.25">
      <c r="F4562" s="11"/>
      <c r="G4562" s="11"/>
      <c r="H4562" s="11"/>
    </row>
    <row r="4563" spans="6:8" x14ac:dyDescent="0.25">
      <c r="F4563" s="11"/>
      <c r="G4563" s="11"/>
      <c r="H4563" s="11"/>
    </row>
    <row r="4564" spans="6:8" x14ac:dyDescent="0.25">
      <c r="F4564" s="11"/>
      <c r="G4564" s="11"/>
      <c r="H4564" s="11"/>
    </row>
    <row r="4565" spans="6:8" x14ac:dyDescent="0.25">
      <c r="F4565" s="11"/>
      <c r="G4565" s="11"/>
      <c r="H4565" s="11"/>
    </row>
    <row r="4566" spans="6:8" x14ac:dyDescent="0.25">
      <c r="F4566" s="11"/>
      <c r="G4566" s="11"/>
      <c r="H4566" s="11"/>
    </row>
    <row r="4567" spans="6:8" x14ac:dyDescent="0.25">
      <c r="F4567" s="11"/>
      <c r="G4567" s="11"/>
      <c r="H4567" s="11"/>
    </row>
    <row r="4568" spans="6:8" x14ac:dyDescent="0.25">
      <c r="F4568" s="11"/>
      <c r="G4568" s="11"/>
      <c r="H4568" s="11"/>
    </row>
    <row r="4569" spans="6:8" x14ac:dyDescent="0.25">
      <c r="F4569" s="11"/>
      <c r="G4569" s="11"/>
      <c r="H4569" s="11"/>
    </row>
    <row r="4570" spans="6:8" x14ac:dyDescent="0.25">
      <c r="F4570" s="11"/>
      <c r="G4570" s="11"/>
      <c r="H4570" s="11"/>
    </row>
    <row r="4571" spans="6:8" x14ac:dyDescent="0.25">
      <c r="F4571" s="11"/>
      <c r="G4571" s="11"/>
      <c r="H4571" s="11"/>
    </row>
    <row r="4572" spans="6:8" x14ac:dyDescent="0.25">
      <c r="F4572" s="11"/>
      <c r="G4572" s="11"/>
      <c r="H4572" s="11"/>
    </row>
    <row r="4573" spans="6:8" x14ac:dyDescent="0.25">
      <c r="F4573" s="11"/>
      <c r="G4573" s="11"/>
      <c r="H4573" s="11"/>
    </row>
    <row r="4574" spans="6:8" x14ac:dyDescent="0.25">
      <c r="F4574" s="11"/>
      <c r="G4574" s="11"/>
      <c r="H4574" s="11"/>
    </row>
    <row r="4575" spans="6:8" x14ac:dyDescent="0.25">
      <c r="F4575" s="11"/>
      <c r="G4575" s="11"/>
      <c r="H4575" s="11"/>
    </row>
    <row r="4576" spans="6:8" x14ac:dyDescent="0.25">
      <c r="F4576" s="11"/>
      <c r="G4576" s="11"/>
      <c r="H4576" s="11"/>
    </row>
    <row r="4577" spans="6:8" x14ac:dyDescent="0.25">
      <c r="F4577" s="11"/>
      <c r="G4577" s="11"/>
      <c r="H4577" s="11"/>
    </row>
    <row r="4578" spans="6:8" x14ac:dyDescent="0.25">
      <c r="F4578" s="11"/>
      <c r="G4578" s="11"/>
      <c r="H4578" s="11"/>
    </row>
    <row r="4579" spans="6:8" x14ac:dyDescent="0.25">
      <c r="F4579" s="11"/>
      <c r="G4579" s="11"/>
      <c r="H4579" s="11"/>
    </row>
    <row r="4580" spans="6:8" x14ac:dyDescent="0.25">
      <c r="F4580" s="11"/>
      <c r="G4580" s="11"/>
      <c r="H4580" s="11"/>
    </row>
    <row r="4581" spans="6:8" x14ac:dyDescent="0.25">
      <c r="F4581" s="11"/>
      <c r="G4581" s="11"/>
      <c r="H4581" s="11"/>
    </row>
    <row r="4582" spans="6:8" x14ac:dyDescent="0.25">
      <c r="F4582" s="11"/>
      <c r="G4582" s="11"/>
      <c r="H4582" s="11"/>
    </row>
    <row r="4583" spans="6:8" x14ac:dyDescent="0.25">
      <c r="F4583" s="11"/>
      <c r="G4583" s="11"/>
      <c r="H4583" s="11"/>
    </row>
    <row r="4584" spans="6:8" x14ac:dyDescent="0.25">
      <c r="F4584" s="11"/>
      <c r="G4584" s="11"/>
      <c r="H4584" s="11"/>
    </row>
    <row r="4585" spans="6:8" x14ac:dyDescent="0.25">
      <c r="F4585" s="11"/>
      <c r="G4585" s="11"/>
      <c r="H4585" s="11"/>
    </row>
    <row r="4586" spans="6:8" x14ac:dyDescent="0.25">
      <c r="F4586" s="11"/>
      <c r="G4586" s="11"/>
      <c r="H4586" s="11"/>
    </row>
    <row r="4587" spans="6:8" x14ac:dyDescent="0.25">
      <c r="F4587" s="11"/>
      <c r="G4587" s="11"/>
      <c r="H4587" s="11"/>
    </row>
    <row r="4588" spans="6:8" x14ac:dyDescent="0.25">
      <c r="F4588" s="11"/>
      <c r="G4588" s="11"/>
      <c r="H4588" s="11"/>
    </row>
    <row r="4589" spans="6:8" x14ac:dyDescent="0.25">
      <c r="F4589" s="11"/>
      <c r="G4589" s="11"/>
      <c r="H4589" s="11"/>
    </row>
    <row r="4590" spans="6:8" x14ac:dyDescent="0.25">
      <c r="F4590" s="11"/>
      <c r="G4590" s="11"/>
      <c r="H4590" s="11"/>
    </row>
    <row r="4591" spans="6:8" x14ac:dyDescent="0.25">
      <c r="F4591" s="11"/>
      <c r="G4591" s="11"/>
      <c r="H4591" s="11"/>
    </row>
    <row r="4592" spans="6:8" x14ac:dyDescent="0.25">
      <c r="F4592" s="11"/>
      <c r="G4592" s="11"/>
      <c r="H4592" s="11"/>
    </row>
    <row r="4593" spans="6:8" x14ac:dyDescent="0.25">
      <c r="F4593" s="11"/>
      <c r="G4593" s="11"/>
      <c r="H4593" s="11"/>
    </row>
    <row r="4594" spans="6:8" x14ac:dyDescent="0.25">
      <c r="F4594" s="11"/>
      <c r="G4594" s="11"/>
      <c r="H4594" s="11"/>
    </row>
    <row r="4595" spans="6:8" x14ac:dyDescent="0.25">
      <c r="F4595" s="11"/>
      <c r="G4595" s="11"/>
      <c r="H4595" s="11"/>
    </row>
    <row r="4596" spans="6:8" x14ac:dyDescent="0.25">
      <c r="F4596" s="11"/>
      <c r="G4596" s="11"/>
      <c r="H4596" s="11"/>
    </row>
    <row r="4597" spans="6:8" x14ac:dyDescent="0.25">
      <c r="F4597" s="11"/>
      <c r="G4597" s="11"/>
      <c r="H4597" s="11"/>
    </row>
    <row r="4598" spans="6:8" x14ac:dyDescent="0.25">
      <c r="F4598" s="11"/>
      <c r="G4598" s="11"/>
      <c r="H4598" s="11"/>
    </row>
    <row r="4599" spans="6:8" x14ac:dyDescent="0.25">
      <c r="F4599" s="11"/>
      <c r="G4599" s="11"/>
      <c r="H4599" s="11"/>
    </row>
    <row r="4600" spans="6:8" x14ac:dyDescent="0.25">
      <c r="F4600" s="11"/>
      <c r="G4600" s="11"/>
      <c r="H4600" s="11"/>
    </row>
    <row r="4601" spans="6:8" x14ac:dyDescent="0.25">
      <c r="F4601" s="11"/>
      <c r="G4601" s="11"/>
      <c r="H4601" s="11"/>
    </row>
    <row r="4602" spans="6:8" x14ac:dyDescent="0.25">
      <c r="F4602" s="11"/>
      <c r="G4602" s="11"/>
      <c r="H4602" s="11"/>
    </row>
    <row r="4603" spans="6:8" x14ac:dyDescent="0.25">
      <c r="F4603" s="11"/>
      <c r="G4603" s="11"/>
      <c r="H4603" s="11"/>
    </row>
    <row r="4604" spans="6:8" x14ac:dyDescent="0.25">
      <c r="F4604" s="11"/>
      <c r="G4604" s="11"/>
      <c r="H4604" s="11"/>
    </row>
    <row r="4605" spans="6:8" x14ac:dyDescent="0.25">
      <c r="F4605" s="11"/>
      <c r="G4605" s="11"/>
      <c r="H4605" s="11"/>
    </row>
    <row r="4606" spans="6:8" x14ac:dyDescent="0.25">
      <c r="F4606" s="11"/>
      <c r="G4606" s="11"/>
      <c r="H4606" s="11"/>
    </row>
    <row r="4607" spans="6:8" x14ac:dyDescent="0.25">
      <c r="F4607" s="11"/>
      <c r="G4607" s="11"/>
      <c r="H4607" s="11"/>
    </row>
    <row r="4608" spans="6:8" x14ac:dyDescent="0.25">
      <c r="F4608" s="11"/>
      <c r="G4608" s="11"/>
      <c r="H4608" s="11"/>
    </row>
    <row r="4609" spans="6:8" x14ac:dyDescent="0.25">
      <c r="F4609" s="11"/>
      <c r="G4609" s="11"/>
      <c r="H4609" s="11"/>
    </row>
    <row r="4610" spans="6:8" x14ac:dyDescent="0.25">
      <c r="F4610" s="11"/>
      <c r="G4610" s="11"/>
      <c r="H4610" s="11"/>
    </row>
    <row r="4611" spans="6:8" x14ac:dyDescent="0.25">
      <c r="F4611" s="11"/>
      <c r="G4611" s="11"/>
      <c r="H4611" s="11"/>
    </row>
    <row r="4612" spans="6:8" x14ac:dyDescent="0.25">
      <c r="F4612" s="11"/>
      <c r="G4612" s="11"/>
      <c r="H4612" s="11"/>
    </row>
    <row r="4613" spans="6:8" x14ac:dyDescent="0.25">
      <c r="F4613" s="11"/>
      <c r="G4613" s="11"/>
      <c r="H4613" s="11"/>
    </row>
    <row r="4614" spans="6:8" x14ac:dyDescent="0.25">
      <c r="F4614" s="11"/>
      <c r="G4614" s="11"/>
      <c r="H4614" s="11"/>
    </row>
    <row r="4615" spans="6:8" x14ac:dyDescent="0.25">
      <c r="F4615" s="11"/>
      <c r="G4615" s="11"/>
      <c r="H4615" s="11"/>
    </row>
    <row r="4616" spans="6:8" x14ac:dyDescent="0.25">
      <c r="F4616" s="11"/>
      <c r="G4616" s="11"/>
      <c r="H4616" s="11"/>
    </row>
    <row r="4617" spans="6:8" x14ac:dyDescent="0.25">
      <c r="F4617" s="11"/>
      <c r="G4617" s="11"/>
      <c r="H4617" s="11"/>
    </row>
    <row r="4618" spans="6:8" x14ac:dyDescent="0.25">
      <c r="F4618" s="11"/>
      <c r="G4618" s="11"/>
      <c r="H4618" s="11"/>
    </row>
    <row r="4619" spans="6:8" x14ac:dyDescent="0.25">
      <c r="F4619" s="11"/>
      <c r="G4619" s="11"/>
      <c r="H4619" s="11"/>
    </row>
    <row r="4620" spans="6:8" x14ac:dyDescent="0.25">
      <c r="F4620" s="11"/>
      <c r="G4620" s="11"/>
      <c r="H4620" s="11"/>
    </row>
    <row r="4621" spans="6:8" x14ac:dyDescent="0.25">
      <c r="F4621" s="11"/>
      <c r="G4621" s="11"/>
      <c r="H4621" s="11"/>
    </row>
    <row r="4622" spans="6:8" x14ac:dyDescent="0.25">
      <c r="F4622" s="11"/>
      <c r="G4622" s="11"/>
      <c r="H4622" s="11"/>
    </row>
    <row r="4623" spans="6:8" x14ac:dyDescent="0.25">
      <c r="F4623" s="11"/>
      <c r="G4623" s="11"/>
      <c r="H4623" s="11"/>
    </row>
    <row r="4624" spans="6:8" x14ac:dyDescent="0.25">
      <c r="F4624" s="11"/>
      <c r="G4624" s="11"/>
      <c r="H4624" s="11"/>
    </row>
    <row r="4625" spans="6:8" x14ac:dyDescent="0.25">
      <c r="F4625" s="11"/>
      <c r="G4625" s="11"/>
      <c r="H4625" s="11"/>
    </row>
    <row r="4626" spans="6:8" x14ac:dyDescent="0.25">
      <c r="F4626" s="11"/>
      <c r="G4626" s="11"/>
      <c r="H4626" s="11"/>
    </row>
    <row r="4627" spans="6:8" x14ac:dyDescent="0.25">
      <c r="F4627" s="11"/>
      <c r="G4627" s="11"/>
      <c r="H4627" s="11"/>
    </row>
    <row r="4628" spans="6:8" x14ac:dyDescent="0.25">
      <c r="F4628" s="11"/>
      <c r="G4628" s="11"/>
      <c r="H4628" s="11"/>
    </row>
    <row r="4629" spans="6:8" x14ac:dyDescent="0.25">
      <c r="F4629" s="11"/>
      <c r="G4629" s="11"/>
      <c r="H4629" s="11"/>
    </row>
    <row r="4630" spans="6:8" x14ac:dyDescent="0.25">
      <c r="F4630" s="11"/>
      <c r="G4630" s="11"/>
      <c r="H4630" s="11"/>
    </row>
    <row r="4631" spans="6:8" x14ac:dyDescent="0.25">
      <c r="F4631" s="11"/>
      <c r="G4631" s="11"/>
      <c r="H4631" s="11"/>
    </row>
    <row r="4632" spans="6:8" x14ac:dyDescent="0.25">
      <c r="F4632" s="11"/>
      <c r="G4632" s="11"/>
      <c r="H4632" s="11"/>
    </row>
    <row r="4633" spans="6:8" x14ac:dyDescent="0.25">
      <c r="F4633" s="11"/>
      <c r="G4633" s="11"/>
      <c r="H4633" s="11"/>
    </row>
    <row r="4634" spans="6:8" x14ac:dyDescent="0.25">
      <c r="F4634" s="11"/>
      <c r="G4634" s="11"/>
      <c r="H4634" s="11"/>
    </row>
    <row r="4635" spans="6:8" x14ac:dyDescent="0.25">
      <c r="F4635" s="11"/>
      <c r="G4635" s="11"/>
      <c r="H4635" s="11"/>
    </row>
    <row r="4636" spans="6:8" x14ac:dyDescent="0.25">
      <c r="F4636" s="11"/>
      <c r="G4636" s="11"/>
      <c r="H4636" s="11"/>
    </row>
    <row r="4637" spans="6:8" x14ac:dyDescent="0.25">
      <c r="F4637" s="11"/>
      <c r="G4637" s="11"/>
      <c r="H4637" s="11"/>
    </row>
    <row r="4638" spans="6:8" x14ac:dyDescent="0.25">
      <c r="F4638" s="11"/>
      <c r="G4638" s="11"/>
      <c r="H4638" s="11"/>
    </row>
    <row r="4639" spans="6:8" x14ac:dyDescent="0.25">
      <c r="F4639" s="11"/>
      <c r="G4639" s="11"/>
      <c r="H4639" s="11"/>
    </row>
    <row r="4640" spans="6:8" x14ac:dyDescent="0.25">
      <c r="F4640" s="11"/>
      <c r="G4640" s="11"/>
      <c r="H4640" s="11"/>
    </row>
    <row r="4641" spans="6:8" x14ac:dyDescent="0.25">
      <c r="F4641" s="11"/>
      <c r="G4641" s="11"/>
      <c r="H4641" s="11"/>
    </row>
    <row r="4642" spans="6:8" x14ac:dyDescent="0.25">
      <c r="F4642" s="11"/>
      <c r="G4642" s="11"/>
      <c r="H4642" s="11"/>
    </row>
    <row r="4643" spans="6:8" x14ac:dyDescent="0.25">
      <c r="F4643" s="11"/>
      <c r="G4643" s="11"/>
      <c r="H4643" s="11"/>
    </row>
    <row r="4644" spans="6:8" x14ac:dyDescent="0.25">
      <c r="F4644" s="11"/>
      <c r="G4644" s="11"/>
      <c r="H4644" s="11"/>
    </row>
    <row r="4645" spans="6:8" x14ac:dyDescent="0.25">
      <c r="F4645" s="11"/>
      <c r="G4645" s="11"/>
      <c r="H4645" s="11"/>
    </row>
    <row r="4646" spans="6:8" x14ac:dyDescent="0.25">
      <c r="F4646" s="11"/>
      <c r="G4646" s="11"/>
      <c r="H4646" s="11"/>
    </row>
    <row r="4647" spans="6:8" x14ac:dyDescent="0.25">
      <c r="F4647" s="11"/>
      <c r="G4647" s="11"/>
      <c r="H4647" s="11"/>
    </row>
    <row r="4648" spans="6:8" x14ac:dyDescent="0.25">
      <c r="F4648" s="11"/>
      <c r="G4648" s="11"/>
      <c r="H4648" s="11"/>
    </row>
    <row r="4649" spans="6:8" x14ac:dyDescent="0.25">
      <c r="F4649" s="11"/>
      <c r="G4649" s="11"/>
      <c r="H4649" s="11"/>
    </row>
    <row r="4650" spans="6:8" x14ac:dyDescent="0.25">
      <c r="F4650" s="11"/>
      <c r="G4650" s="11"/>
      <c r="H4650" s="11"/>
    </row>
    <row r="4651" spans="6:8" x14ac:dyDescent="0.25">
      <c r="F4651" s="11"/>
      <c r="G4651" s="11"/>
      <c r="H4651" s="11"/>
    </row>
    <row r="4652" spans="6:8" x14ac:dyDescent="0.25">
      <c r="F4652" s="11"/>
      <c r="G4652" s="11"/>
      <c r="H4652" s="11"/>
    </row>
    <row r="4653" spans="6:8" x14ac:dyDescent="0.25">
      <c r="F4653" s="11"/>
      <c r="G4653" s="11"/>
      <c r="H4653" s="11"/>
    </row>
    <row r="4654" spans="6:8" x14ac:dyDescent="0.25">
      <c r="F4654" s="11"/>
      <c r="G4654" s="11"/>
      <c r="H4654" s="11"/>
    </row>
    <row r="4655" spans="6:8" x14ac:dyDescent="0.25">
      <c r="F4655" s="11"/>
      <c r="G4655" s="11"/>
      <c r="H4655" s="11"/>
    </row>
    <row r="4656" spans="6:8" x14ac:dyDescent="0.25">
      <c r="F4656" s="11"/>
      <c r="G4656" s="11"/>
      <c r="H4656" s="11"/>
    </row>
    <row r="4657" spans="6:8" x14ac:dyDescent="0.25">
      <c r="F4657" s="11"/>
      <c r="G4657" s="11"/>
      <c r="H4657" s="11"/>
    </row>
    <row r="4658" spans="6:8" x14ac:dyDescent="0.25">
      <c r="F4658" s="11"/>
      <c r="G4658" s="11"/>
      <c r="H4658" s="11"/>
    </row>
    <row r="4659" spans="6:8" x14ac:dyDescent="0.25">
      <c r="F4659" s="11"/>
      <c r="G4659" s="11"/>
      <c r="H4659" s="11"/>
    </row>
    <row r="4660" spans="6:8" x14ac:dyDescent="0.25">
      <c r="F4660" s="11"/>
      <c r="G4660" s="11"/>
      <c r="H4660" s="11"/>
    </row>
    <row r="4661" spans="6:8" x14ac:dyDescent="0.25">
      <c r="F4661" s="11"/>
      <c r="G4661" s="11"/>
      <c r="H4661" s="11"/>
    </row>
    <row r="4662" spans="6:8" x14ac:dyDescent="0.25">
      <c r="F4662" s="11"/>
      <c r="G4662" s="11"/>
      <c r="H4662" s="11"/>
    </row>
    <row r="4663" spans="6:8" x14ac:dyDescent="0.25">
      <c r="F4663" s="11"/>
      <c r="G4663" s="11"/>
      <c r="H4663" s="11"/>
    </row>
    <row r="4664" spans="6:8" x14ac:dyDescent="0.25">
      <c r="F4664" s="11"/>
      <c r="G4664" s="11"/>
      <c r="H4664" s="11"/>
    </row>
    <row r="4665" spans="6:8" x14ac:dyDescent="0.25">
      <c r="F4665" s="11"/>
      <c r="G4665" s="11"/>
      <c r="H4665" s="11"/>
    </row>
    <row r="4666" spans="6:8" x14ac:dyDescent="0.25">
      <c r="F4666" s="11"/>
      <c r="G4666" s="11"/>
      <c r="H4666" s="11"/>
    </row>
    <row r="4667" spans="6:8" x14ac:dyDescent="0.25">
      <c r="F4667" s="11"/>
      <c r="G4667" s="11"/>
      <c r="H4667" s="11"/>
    </row>
    <row r="4668" spans="6:8" x14ac:dyDescent="0.25">
      <c r="F4668" s="11"/>
      <c r="G4668" s="11"/>
      <c r="H4668" s="11"/>
    </row>
    <row r="4669" spans="6:8" x14ac:dyDescent="0.25">
      <c r="F4669" s="11"/>
      <c r="G4669" s="11"/>
      <c r="H4669" s="11"/>
    </row>
    <row r="4670" spans="6:8" x14ac:dyDescent="0.25">
      <c r="F4670" s="11"/>
      <c r="G4670" s="11"/>
      <c r="H4670" s="11"/>
    </row>
    <row r="4671" spans="6:8" x14ac:dyDescent="0.25">
      <c r="F4671" s="11"/>
      <c r="G4671" s="11"/>
      <c r="H4671" s="11"/>
    </row>
    <row r="4672" spans="6:8" x14ac:dyDescent="0.25">
      <c r="F4672" s="11"/>
      <c r="G4672" s="11"/>
      <c r="H4672" s="11"/>
    </row>
    <row r="4673" spans="6:8" x14ac:dyDescent="0.25">
      <c r="F4673" s="11"/>
      <c r="G4673" s="11"/>
      <c r="H4673" s="11"/>
    </row>
    <row r="4674" spans="6:8" x14ac:dyDescent="0.25">
      <c r="F4674" s="11"/>
      <c r="G4674" s="11"/>
      <c r="H4674" s="11"/>
    </row>
    <row r="4675" spans="6:8" x14ac:dyDescent="0.25">
      <c r="F4675" s="11"/>
      <c r="G4675" s="11"/>
      <c r="H4675" s="11"/>
    </row>
    <row r="4676" spans="6:8" x14ac:dyDescent="0.25">
      <c r="F4676" s="11"/>
      <c r="G4676" s="11"/>
      <c r="H4676" s="11"/>
    </row>
    <row r="4677" spans="6:8" x14ac:dyDescent="0.25">
      <c r="F4677" s="11"/>
      <c r="G4677" s="11"/>
      <c r="H4677" s="11"/>
    </row>
    <row r="4678" spans="6:8" x14ac:dyDescent="0.25">
      <c r="F4678" s="11"/>
      <c r="G4678" s="11"/>
      <c r="H4678" s="11"/>
    </row>
    <row r="4679" spans="6:8" x14ac:dyDescent="0.25">
      <c r="F4679" s="11"/>
      <c r="G4679" s="11"/>
      <c r="H4679" s="11"/>
    </row>
    <row r="4680" spans="6:8" x14ac:dyDescent="0.25">
      <c r="F4680" s="11"/>
      <c r="G4680" s="11"/>
      <c r="H4680" s="11"/>
    </row>
    <row r="4681" spans="6:8" x14ac:dyDescent="0.25">
      <c r="F4681" s="11"/>
      <c r="G4681" s="11"/>
      <c r="H4681" s="11"/>
    </row>
    <row r="4682" spans="6:8" x14ac:dyDescent="0.25">
      <c r="F4682" s="11"/>
      <c r="G4682" s="11"/>
      <c r="H4682" s="11"/>
    </row>
    <row r="4683" spans="6:8" x14ac:dyDescent="0.25">
      <c r="F4683" s="11"/>
      <c r="G4683" s="11"/>
      <c r="H4683" s="11"/>
    </row>
    <row r="4684" spans="6:8" x14ac:dyDescent="0.25">
      <c r="F4684" s="11"/>
      <c r="G4684" s="11"/>
      <c r="H4684" s="11"/>
    </row>
    <row r="4685" spans="6:8" x14ac:dyDescent="0.25">
      <c r="F4685" s="11"/>
      <c r="G4685" s="11"/>
      <c r="H4685" s="11"/>
    </row>
    <row r="4686" spans="6:8" x14ac:dyDescent="0.25">
      <c r="F4686" s="11"/>
      <c r="G4686" s="11"/>
      <c r="H4686" s="11"/>
    </row>
    <row r="4687" spans="6:8" x14ac:dyDescent="0.25">
      <c r="F4687" s="11"/>
      <c r="G4687" s="11"/>
      <c r="H4687" s="11"/>
    </row>
    <row r="4688" spans="6:8" x14ac:dyDescent="0.25">
      <c r="F4688" s="11"/>
      <c r="G4688" s="11"/>
      <c r="H4688" s="11"/>
    </row>
    <row r="4689" spans="6:8" x14ac:dyDescent="0.25">
      <c r="F4689" s="11"/>
      <c r="G4689" s="11"/>
      <c r="H4689" s="11"/>
    </row>
    <row r="4690" spans="6:8" x14ac:dyDescent="0.25">
      <c r="F4690" s="11"/>
      <c r="G4690" s="11"/>
      <c r="H4690" s="11"/>
    </row>
    <row r="4691" spans="6:8" x14ac:dyDescent="0.25">
      <c r="F4691" s="11"/>
      <c r="G4691" s="11"/>
      <c r="H4691" s="11"/>
    </row>
    <row r="4692" spans="6:8" x14ac:dyDescent="0.25">
      <c r="F4692" s="11"/>
      <c r="G4692" s="11"/>
      <c r="H4692" s="11"/>
    </row>
    <row r="4693" spans="6:8" x14ac:dyDescent="0.25">
      <c r="F4693" s="11"/>
      <c r="G4693" s="11"/>
      <c r="H4693" s="11"/>
    </row>
    <row r="4694" spans="6:8" x14ac:dyDescent="0.25">
      <c r="F4694" s="11"/>
      <c r="G4694" s="11"/>
      <c r="H4694" s="11"/>
    </row>
    <row r="4695" spans="6:8" x14ac:dyDescent="0.25">
      <c r="F4695" s="11"/>
      <c r="G4695" s="11"/>
      <c r="H4695" s="11"/>
    </row>
    <row r="4696" spans="6:8" x14ac:dyDescent="0.25">
      <c r="F4696" s="11"/>
      <c r="G4696" s="11"/>
      <c r="H4696" s="11"/>
    </row>
    <row r="4697" spans="6:8" x14ac:dyDescent="0.25">
      <c r="F4697" s="11"/>
      <c r="G4697" s="11"/>
      <c r="H4697" s="11"/>
    </row>
    <row r="4698" spans="6:8" x14ac:dyDescent="0.25">
      <c r="F4698" s="11"/>
      <c r="G4698" s="11"/>
      <c r="H4698" s="11"/>
    </row>
    <row r="4699" spans="6:8" x14ac:dyDescent="0.25">
      <c r="F4699" s="11"/>
      <c r="G4699" s="11"/>
      <c r="H4699" s="11"/>
    </row>
    <row r="4700" spans="6:8" x14ac:dyDescent="0.25">
      <c r="F4700" s="11"/>
      <c r="G4700" s="11"/>
      <c r="H4700" s="11"/>
    </row>
    <row r="4701" spans="6:8" x14ac:dyDescent="0.25">
      <c r="F4701" s="11"/>
      <c r="G4701" s="11"/>
      <c r="H4701" s="11"/>
    </row>
    <row r="4702" spans="6:8" x14ac:dyDescent="0.25">
      <c r="F4702" s="11"/>
      <c r="G4702" s="11"/>
      <c r="H4702" s="11"/>
    </row>
    <row r="4703" spans="6:8" x14ac:dyDescent="0.25">
      <c r="F4703" s="11"/>
      <c r="G4703" s="11"/>
      <c r="H4703" s="11"/>
    </row>
    <row r="4704" spans="6:8" x14ac:dyDescent="0.25">
      <c r="F4704" s="11"/>
      <c r="G4704" s="11"/>
      <c r="H4704" s="11"/>
    </row>
    <row r="4705" spans="6:8" x14ac:dyDescent="0.25">
      <c r="F4705" s="11"/>
      <c r="G4705" s="11"/>
      <c r="H4705" s="11"/>
    </row>
    <row r="4706" spans="6:8" x14ac:dyDescent="0.25">
      <c r="F4706" s="11"/>
      <c r="G4706" s="11"/>
      <c r="H4706" s="11"/>
    </row>
    <row r="4707" spans="6:8" x14ac:dyDescent="0.25">
      <c r="F4707" s="11"/>
      <c r="G4707" s="11"/>
      <c r="H4707" s="11"/>
    </row>
    <row r="4708" spans="6:8" x14ac:dyDescent="0.25">
      <c r="F4708" s="11"/>
      <c r="G4708" s="11"/>
      <c r="H4708" s="11"/>
    </row>
    <row r="4709" spans="6:8" x14ac:dyDescent="0.25">
      <c r="F4709" s="11"/>
      <c r="G4709" s="11"/>
      <c r="H4709" s="11"/>
    </row>
    <row r="4710" spans="6:8" x14ac:dyDescent="0.25">
      <c r="F4710" s="11"/>
      <c r="G4710" s="11"/>
      <c r="H4710" s="11"/>
    </row>
    <row r="4711" spans="6:8" x14ac:dyDescent="0.25">
      <c r="F4711" s="11"/>
      <c r="G4711" s="11"/>
      <c r="H4711" s="11"/>
    </row>
    <row r="4712" spans="6:8" x14ac:dyDescent="0.25">
      <c r="F4712" s="11"/>
      <c r="G4712" s="11"/>
      <c r="H4712" s="11"/>
    </row>
    <row r="4713" spans="6:8" x14ac:dyDescent="0.25">
      <c r="F4713" s="11"/>
      <c r="G4713" s="11"/>
      <c r="H4713" s="11"/>
    </row>
    <row r="4714" spans="6:8" x14ac:dyDescent="0.25">
      <c r="F4714" s="11"/>
      <c r="G4714" s="11"/>
      <c r="H4714" s="11"/>
    </row>
    <row r="4715" spans="6:8" x14ac:dyDescent="0.25">
      <c r="F4715" s="11"/>
      <c r="G4715" s="11"/>
      <c r="H4715" s="11"/>
    </row>
    <row r="4716" spans="6:8" x14ac:dyDescent="0.25">
      <c r="F4716" s="11"/>
      <c r="G4716" s="11"/>
      <c r="H4716" s="11"/>
    </row>
    <row r="4717" spans="6:8" x14ac:dyDescent="0.25">
      <c r="F4717" s="11"/>
      <c r="G4717" s="11"/>
      <c r="H4717" s="11"/>
    </row>
    <row r="4718" spans="6:8" x14ac:dyDescent="0.25">
      <c r="F4718" s="11"/>
      <c r="G4718" s="11"/>
      <c r="H4718" s="11"/>
    </row>
    <row r="4719" spans="6:8" x14ac:dyDescent="0.25">
      <c r="F4719" s="11"/>
      <c r="G4719" s="11"/>
      <c r="H4719" s="11"/>
    </row>
    <row r="4720" spans="6:8" x14ac:dyDescent="0.25">
      <c r="F4720" s="11"/>
      <c r="G4720" s="11"/>
      <c r="H4720" s="11"/>
    </row>
    <row r="4721" spans="6:8" x14ac:dyDescent="0.25">
      <c r="F4721" s="11"/>
      <c r="G4721" s="11"/>
      <c r="H4721" s="11"/>
    </row>
    <row r="4722" spans="6:8" x14ac:dyDescent="0.25">
      <c r="F4722" s="11"/>
      <c r="G4722" s="11"/>
      <c r="H4722" s="11"/>
    </row>
    <row r="4723" spans="6:8" x14ac:dyDescent="0.25">
      <c r="F4723" s="11"/>
      <c r="G4723" s="11"/>
      <c r="H4723" s="11"/>
    </row>
    <row r="4724" spans="6:8" x14ac:dyDescent="0.25">
      <c r="F4724" s="11"/>
      <c r="G4724" s="11"/>
      <c r="H4724" s="11"/>
    </row>
    <row r="4725" spans="6:8" x14ac:dyDescent="0.25">
      <c r="F4725" s="11"/>
      <c r="G4725" s="11"/>
      <c r="H4725" s="11"/>
    </row>
    <row r="4726" spans="6:8" x14ac:dyDescent="0.25">
      <c r="F4726" s="11"/>
      <c r="G4726" s="11"/>
      <c r="H4726" s="11"/>
    </row>
    <row r="4727" spans="6:8" x14ac:dyDescent="0.25">
      <c r="F4727" s="11"/>
      <c r="G4727" s="11"/>
      <c r="H4727" s="11"/>
    </row>
    <row r="4728" spans="6:8" x14ac:dyDescent="0.25">
      <c r="F4728" s="11"/>
      <c r="G4728" s="11"/>
      <c r="H4728" s="11"/>
    </row>
    <row r="4729" spans="6:8" x14ac:dyDescent="0.25">
      <c r="F4729" s="11"/>
      <c r="G4729" s="11"/>
      <c r="H4729" s="11"/>
    </row>
    <row r="4730" spans="6:8" x14ac:dyDescent="0.25">
      <c r="F4730" s="11"/>
      <c r="G4730" s="11"/>
      <c r="H4730" s="11"/>
    </row>
    <row r="4731" spans="6:8" x14ac:dyDescent="0.25">
      <c r="F4731" s="11"/>
      <c r="G4731" s="11"/>
      <c r="H4731" s="11"/>
    </row>
    <row r="4732" spans="6:8" x14ac:dyDescent="0.25">
      <c r="F4732" s="11"/>
      <c r="G4732" s="11"/>
      <c r="H4732" s="11"/>
    </row>
    <row r="4733" spans="6:8" x14ac:dyDescent="0.25">
      <c r="F4733" s="11"/>
      <c r="G4733" s="11"/>
      <c r="H4733" s="11"/>
    </row>
    <row r="4734" spans="6:8" x14ac:dyDescent="0.25">
      <c r="F4734" s="11"/>
      <c r="G4734" s="11"/>
      <c r="H4734" s="11"/>
    </row>
    <row r="4735" spans="6:8" x14ac:dyDescent="0.25">
      <c r="F4735" s="11"/>
      <c r="G4735" s="11"/>
      <c r="H4735" s="11"/>
    </row>
    <row r="4736" spans="6:8" x14ac:dyDescent="0.25">
      <c r="F4736" s="11"/>
      <c r="G4736" s="11"/>
      <c r="H4736" s="11"/>
    </row>
    <row r="4737" spans="6:8" x14ac:dyDescent="0.25">
      <c r="F4737" s="11"/>
      <c r="G4737" s="11"/>
      <c r="H4737" s="11"/>
    </row>
    <row r="4738" spans="6:8" x14ac:dyDescent="0.25">
      <c r="F4738" s="11"/>
      <c r="G4738" s="11"/>
      <c r="H4738" s="11"/>
    </row>
    <row r="4739" spans="6:8" x14ac:dyDescent="0.25">
      <c r="F4739" s="11"/>
      <c r="G4739" s="11"/>
      <c r="H4739" s="11"/>
    </row>
    <row r="4740" spans="6:8" x14ac:dyDescent="0.25">
      <c r="F4740" s="11"/>
      <c r="G4740" s="11"/>
      <c r="H4740" s="11"/>
    </row>
    <row r="4741" spans="6:8" x14ac:dyDescent="0.25">
      <c r="F4741" s="11"/>
      <c r="G4741" s="11"/>
      <c r="H4741" s="11"/>
    </row>
    <row r="4742" spans="6:8" x14ac:dyDescent="0.25">
      <c r="F4742" s="11"/>
      <c r="G4742" s="11"/>
      <c r="H4742" s="11"/>
    </row>
    <row r="4743" spans="6:8" x14ac:dyDescent="0.25">
      <c r="F4743" s="11"/>
      <c r="G4743" s="11"/>
      <c r="H4743" s="11"/>
    </row>
    <row r="4744" spans="6:8" x14ac:dyDescent="0.25">
      <c r="F4744" s="11"/>
      <c r="G4744" s="11"/>
      <c r="H4744" s="11"/>
    </row>
    <row r="4745" spans="6:8" x14ac:dyDescent="0.25">
      <c r="F4745" s="11"/>
      <c r="G4745" s="11"/>
      <c r="H4745" s="11"/>
    </row>
    <row r="4746" spans="6:8" x14ac:dyDescent="0.25">
      <c r="F4746" s="11"/>
      <c r="G4746" s="11"/>
      <c r="H4746" s="11"/>
    </row>
    <row r="4747" spans="6:8" x14ac:dyDescent="0.25">
      <c r="F4747" s="11"/>
      <c r="G4747" s="11"/>
      <c r="H4747" s="11"/>
    </row>
    <row r="4748" spans="6:8" x14ac:dyDescent="0.25">
      <c r="F4748" s="11"/>
      <c r="G4748" s="11"/>
      <c r="H4748" s="11"/>
    </row>
    <row r="4749" spans="6:8" x14ac:dyDescent="0.25">
      <c r="F4749" s="11"/>
      <c r="G4749" s="11"/>
      <c r="H4749" s="11"/>
    </row>
    <row r="4750" spans="6:8" x14ac:dyDescent="0.25">
      <c r="F4750" s="11"/>
      <c r="G4750" s="11"/>
      <c r="H4750" s="11"/>
    </row>
    <row r="4751" spans="6:8" x14ac:dyDescent="0.25">
      <c r="F4751" s="11"/>
      <c r="G4751" s="11"/>
      <c r="H4751" s="11"/>
    </row>
    <row r="4752" spans="6:8" x14ac:dyDescent="0.25">
      <c r="F4752" s="11"/>
      <c r="G4752" s="11"/>
      <c r="H4752" s="11"/>
    </row>
    <row r="4753" spans="6:8" x14ac:dyDescent="0.25">
      <c r="F4753" s="11"/>
      <c r="G4753" s="11"/>
      <c r="H4753" s="11"/>
    </row>
    <row r="4754" spans="6:8" x14ac:dyDescent="0.25">
      <c r="F4754" s="11"/>
      <c r="G4754" s="11"/>
      <c r="H4754" s="11"/>
    </row>
    <row r="4755" spans="6:8" x14ac:dyDescent="0.25">
      <c r="F4755" s="11"/>
      <c r="G4755" s="11"/>
      <c r="H4755" s="11"/>
    </row>
    <row r="4756" spans="6:8" x14ac:dyDescent="0.25">
      <c r="F4756" s="11"/>
      <c r="G4756" s="11"/>
      <c r="H4756" s="11"/>
    </row>
    <row r="4757" spans="6:8" x14ac:dyDescent="0.25">
      <c r="F4757" s="11"/>
      <c r="G4757" s="11"/>
      <c r="H4757" s="11"/>
    </row>
    <row r="4758" spans="6:8" x14ac:dyDescent="0.25">
      <c r="F4758" s="11"/>
      <c r="G4758" s="11"/>
      <c r="H4758" s="11"/>
    </row>
    <row r="4759" spans="6:8" x14ac:dyDescent="0.25">
      <c r="F4759" s="11"/>
      <c r="G4759" s="11"/>
      <c r="H4759" s="11"/>
    </row>
    <row r="4760" spans="6:8" x14ac:dyDescent="0.25">
      <c r="F4760" s="11"/>
      <c r="G4760" s="11"/>
      <c r="H4760" s="11"/>
    </row>
    <row r="4761" spans="6:8" x14ac:dyDescent="0.25">
      <c r="F4761" s="11"/>
      <c r="G4761" s="11"/>
      <c r="H4761" s="11"/>
    </row>
    <row r="4762" spans="6:8" x14ac:dyDescent="0.25">
      <c r="F4762" s="11"/>
      <c r="G4762" s="11"/>
      <c r="H4762" s="11"/>
    </row>
    <row r="4763" spans="6:8" x14ac:dyDescent="0.25">
      <c r="F4763" s="11"/>
      <c r="G4763" s="11"/>
      <c r="H4763" s="11"/>
    </row>
    <row r="4764" spans="6:8" x14ac:dyDescent="0.25">
      <c r="F4764" s="11"/>
      <c r="G4764" s="11"/>
      <c r="H4764" s="11"/>
    </row>
    <row r="4765" spans="6:8" x14ac:dyDescent="0.25">
      <c r="F4765" s="11"/>
      <c r="G4765" s="11"/>
      <c r="H4765" s="11"/>
    </row>
    <row r="4766" spans="6:8" x14ac:dyDescent="0.25">
      <c r="F4766" s="11"/>
      <c r="G4766" s="11"/>
      <c r="H4766" s="11"/>
    </row>
    <row r="4767" spans="6:8" x14ac:dyDescent="0.25">
      <c r="F4767" s="11"/>
      <c r="G4767" s="11"/>
      <c r="H4767" s="11"/>
    </row>
    <row r="4768" spans="6:8" x14ac:dyDescent="0.25">
      <c r="F4768" s="11"/>
      <c r="G4768" s="11"/>
      <c r="H4768" s="11"/>
    </row>
    <row r="4769" spans="6:8" x14ac:dyDescent="0.25">
      <c r="F4769" s="11"/>
      <c r="G4769" s="11"/>
      <c r="H4769" s="11"/>
    </row>
    <row r="4770" spans="6:8" x14ac:dyDescent="0.25">
      <c r="F4770" s="11"/>
      <c r="G4770" s="11"/>
      <c r="H4770" s="11"/>
    </row>
    <row r="4771" spans="6:8" x14ac:dyDescent="0.25">
      <c r="F4771" s="11"/>
      <c r="G4771" s="11"/>
      <c r="H4771" s="11"/>
    </row>
    <row r="4772" spans="6:8" x14ac:dyDescent="0.25">
      <c r="F4772" s="11"/>
      <c r="G4772" s="11"/>
      <c r="H4772" s="11"/>
    </row>
    <row r="4773" spans="6:8" x14ac:dyDescent="0.25">
      <c r="F4773" s="11"/>
      <c r="G4773" s="11"/>
      <c r="H4773" s="11"/>
    </row>
    <row r="4774" spans="6:8" x14ac:dyDescent="0.25">
      <c r="F4774" s="11"/>
      <c r="G4774" s="11"/>
      <c r="H4774" s="11"/>
    </row>
    <row r="4775" spans="6:8" x14ac:dyDescent="0.25">
      <c r="F4775" s="11"/>
      <c r="G4775" s="11"/>
      <c r="H4775" s="11"/>
    </row>
    <row r="4776" spans="6:8" x14ac:dyDescent="0.25">
      <c r="F4776" s="11"/>
      <c r="G4776" s="11"/>
      <c r="H4776" s="11"/>
    </row>
    <row r="4777" spans="6:8" x14ac:dyDescent="0.25">
      <c r="F4777" s="11"/>
      <c r="G4777" s="11"/>
      <c r="H4777" s="11"/>
    </row>
    <row r="4778" spans="6:8" x14ac:dyDescent="0.25">
      <c r="F4778" s="11"/>
      <c r="G4778" s="11"/>
      <c r="H4778" s="11"/>
    </row>
    <row r="4779" spans="6:8" x14ac:dyDescent="0.25">
      <c r="F4779" s="11"/>
      <c r="G4779" s="11"/>
      <c r="H4779" s="11"/>
    </row>
    <row r="4780" spans="6:8" x14ac:dyDescent="0.25">
      <c r="F4780" s="11"/>
      <c r="G4780" s="11"/>
      <c r="H4780" s="11"/>
    </row>
    <row r="4781" spans="6:8" x14ac:dyDescent="0.25">
      <c r="F4781" s="11"/>
      <c r="G4781" s="11"/>
      <c r="H4781" s="11"/>
    </row>
    <row r="4782" spans="6:8" x14ac:dyDescent="0.25">
      <c r="F4782" s="11"/>
      <c r="G4782" s="11"/>
      <c r="H4782" s="11"/>
    </row>
    <row r="4783" spans="6:8" x14ac:dyDescent="0.25">
      <c r="F4783" s="11"/>
      <c r="G4783" s="11"/>
      <c r="H4783" s="11"/>
    </row>
    <row r="4784" spans="6:8" x14ac:dyDescent="0.25">
      <c r="F4784" s="11"/>
      <c r="G4784" s="11"/>
      <c r="H4784" s="11"/>
    </row>
    <row r="4785" spans="6:8" x14ac:dyDescent="0.25">
      <c r="F4785" s="11"/>
      <c r="G4785" s="11"/>
      <c r="H4785" s="11"/>
    </row>
    <row r="4786" spans="6:8" x14ac:dyDescent="0.25">
      <c r="F4786" s="11"/>
      <c r="G4786" s="11"/>
      <c r="H4786" s="11"/>
    </row>
    <row r="4787" spans="6:8" x14ac:dyDescent="0.25">
      <c r="F4787" s="11"/>
      <c r="G4787" s="11"/>
      <c r="H4787" s="11"/>
    </row>
    <row r="4788" spans="6:8" x14ac:dyDescent="0.25">
      <c r="F4788" s="11"/>
      <c r="G4788" s="11"/>
      <c r="H4788" s="11"/>
    </row>
    <row r="4789" spans="6:8" x14ac:dyDescent="0.25">
      <c r="F4789" s="11"/>
      <c r="G4789" s="11"/>
      <c r="H4789" s="11"/>
    </row>
    <row r="4790" spans="6:8" x14ac:dyDescent="0.25">
      <c r="F4790" s="11"/>
      <c r="G4790" s="11"/>
      <c r="H4790" s="11"/>
    </row>
    <row r="4791" spans="6:8" x14ac:dyDescent="0.25">
      <c r="F4791" s="11"/>
      <c r="G4791" s="11"/>
      <c r="H4791" s="11"/>
    </row>
    <row r="4792" spans="6:8" x14ac:dyDescent="0.25">
      <c r="F4792" s="11"/>
      <c r="G4792" s="11"/>
      <c r="H4792" s="11"/>
    </row>
    <row r="4793" spans="6:8" x14ac:dyDescent="0.25">
      <c r="F4793" s="11"/>
      <c r="G4793" s="11"/>
      <c r="H4793" s="11"/>
    </row>
    <row r="4794" spans="6:8" x14ac:dyDescent="0.25">
      <c r="F4794" s="11"/>
      <c r="G4794" s="11"/>
      <c r="H4794" s="11"/>
    </row>
    <row r="4795" spans="6:8" x14ac:dyDescent="0.25">
      <c r="F4795" s="11"/>
      <c r="G4795" s="11"/>
      <c r="H4795" s="11"/>
    </row>
    <row r="4796" spans="6:8" x14ac:dyDescent="0.25">
      <c r="F4796" s="11"/>
      <c r="G4796" s="11"/>
      <c r="H4796" s="11"/>
    </row>
    <row r="4797" spans="6:8" x14ac:dyDescent="0.25">
      <c r="F4797" s="11"/>
      <c r="G4797" s="11"/>
      <c r="H4797" s="11"/>
    </row>
    <row r="4798" spans="6:8" x14ac:dyDescent="0.25">
      <c r="F4798" s="11"/>
      <c r="G4798" s="11"/>
      <c r="H4798" s="11"/>
    </row>
    <row r="4799" spans="6:8" x14ac:dyDescent="0.25">
      <c r="F4799" s="11"/>
      <c r="G4799" s="11"/>
      <c r="H4799" s="11"/>
    </row>
    <row r="4800" spans="6:8" x14ac:dyDescent="0.25">
      <c r="F4800" s="11"/>
      <c r="G4800" s="11"/>
      <c r="H4800" s="11"/>
    </row>
    <row r="4801" spans="6:8" x14ac:dyDescent="0.25">
      <c r="F4801" s="11"/>
      <c r="G4801" s="11"/>
      <c r="H4801" s="11"/>
    </row>
    <row r="4802" spans="6:8" x14ac:dyDescent="0.25">
      <c r="F4802" s="11"/>
      <c r="G4802" s="11"/>
      <c r="H4802" s="11"/>
    </row>
    <row r="4803" spans="6:8" x14ac:dyDescent="0.25">
      <c r="F4803" s="11"/>
      <c r="G4803" s="11"/>
      <c r="H4803" s="11"/>
    </row>
    <row r="4804" spans="6:8" x14ac:dyDescent="0.25">
      <c r="F4804" s="11"/>
      <c r="G4804" s="11"/>
      <c r="H4804" s="11"/>
    </row>
    <row r="4805" spans="6:8" x14ac:dyDescent="0.25">
      <c r="F4805" s="11"/>
      <c r="G4805" s="11"/>
      <c r="H4805" s="11"/>
    </row>
    <row r="4806" spans="6:8" x14ac:dyDescent="0.25">
      <c r="F4806" s="11"/>
      <c r="G4806" s="11"/>
      <c r="H4806" s="11"/>
    </row>
    <row r="4807" spans="6:8" x14ac:dyDescent="0.25">
      <c r="F4807" s="11"/>
      <c r="G4807" s="11"/>
      <c r="H4807" s="11"/>
    </row>
    <row r="4808" spans="6:8" x14ac:dyDescent="0.25">
      <c r="F4808" s="11"/>
      <c r="G4808" s="11"/>
      <c r="H4808" s="11"/>
    </row>
    <row r="4809" spans="6:8" x14ac:dyDescent="0.25">
      <c r="F4809" s="11"/>
      <c r="G4809" s="11"/>
      <c r="H4809" s="11"/>
    </row>
    <row r="4810" spans="6:8" x14ac:dyDescent="0.25">
      <c r="F4810" s="11"/>
      <c r="G4810" s="11"/>
      <c r="H4810" s="11"/>
    </row>
    <row r="4811" spans="6:8" x14ac:dyDescent="0.25">
      <c r="F4811" s="11"/>
      <c r="G4811" s="11"/>
      <c r="H4811" s="11"/>
    </row>
    <row r="4812" spans="6:8" x14ac:dyDescent="0.25">
      <c r="F4812" s="11"/>
      <c r="G4812" s="11"/>
      <c r="H4812" s="11"/>
    </row>
    <row r="4813" spans="6:8" x14ac:dyDescent="0.25">
      <c r="F4813" s="11"/>
      <c r="G4813" s="11"/>
      <c r="H4813" s="11"/>
    </row>
    <row r="4814" spans="6:8" x14ac:dyDescent="0.25">
      <c r="F4814" s="11"/>
      <c r="G4814" s="11"/>
      <c r="H4814" s="11"/>
    </row>
    <row r="4815" spans="6:8" x14ac:dyDescent="0.25">
      <c r="F4815" s="11"/>
      <c r="G4815" s="11"/>
      <c r="H4815" s="11"/>
    </row>
    <row r="4816" spans="6:8" x14ac:dyDescent="0.25">
      <c r="F4816" s="11"/>
      <c r="G4816" s="11"/>
      <c r="H4816" s="11"/>
    </row>
    <row r="4817" spans="6:8" x14ac:dyDescent="0.25">
      <c r="F4817" s="11"/>
      <c r="G4817" s="11"/>
      <c r="H4817" s="11"/>
    </row>
    <row r="4818" spans="6:8" x14ac:dyDescent="0.25">
      <c r="F4818" s="11"/>
      <c r="G4818" s="11"/>
      <c r="H4818" s="11"/>
    </row>
    <row r="4819" spans="6:8" x14ac:dyDescent="0.25">
      <c r="F4819" s="11"/>
      <c r="G4819" s="11"/>
      <c r="H4819" s="11"/>
    </row>
    <row r="4820" spans="6:8" x14ac:dyDescent="0.25">
      <c r="F4820" s="11"/>
      <c r="G4820" s="11"/>
      <c r="H4820" s="11"/>
    </row>
    <row r="4821" spans="6:8" x14ac:dyDescent="0.25">
      <c r="F4821" s="11"/>
      <c r="G4821" s="11"/>
      <c r="H4821" s="11"/>
    </row>
    <row r="4822" spans="6:8" x14ac:dyDescent="0.25">
      <c r="F4822" s="11"/>
      <c r="G4822" s="11"/>
      <c r="H4822" s="11"/>
    </row>
    <row r="4823" spans="6:8" x14ac:dyDescent="0.25">
      <c r="F4823" s="11"/>
      <c r="G4823" s="11"/>
      <c r="H4823" s="11"/>
    </row>
    <row r="4824" spans="6:8" x14ac:dyDescent="0.25">
      <c r="F4824" s="11"/>
      <c r="G4824" s="11"/>
      <c r="H4824" s="11"/>
    </row>
    <row r="4825" spans="6:8" x14ac:dyDescent="0.25">
      <c r="F4825" s="11"/>
      <c r="G4825" s="11"/>
      <c r="H4825" s="11"/>
    </row>
    <row r="4826" spans="6:8" x14ac:dyDescent="0.25">
      <c r="F4826" s="11"/>
      <c r="G4826" s="11"/>
      <c r="H4826" s="11"/>
    </row>
    <row r="4827" spans="6:8" x14ac:dyDescent="0.25">
      <c r="F4827" s="11"/>
      <c r="G4827" s="11"/>
      <c r="H4827" s="11"/>
    </row>
    <row r="4828" spans="6:8" x14ac:dyDescent="0.25">
      <c r="F4828" s="11"/>
      <c r="G4828" s="11"/>
      <c r="H4828" s="11"/>
    </row>
    <row r="4829" spans="6:8" x14ac:dyDescent="0.25">
      <c r="F4829" s="11"/>
      <c r="G4829" s="11"/>
      <c r="H4829" s="11"/>
    </row>
    <row r="4830" spans="6:8" x14ac:dyDescent="0.25">
      <c r="F4830" s="11"/>
      <c r="G4830" s="11"/>
      <c r="H4830" s="11"/>
    </row>
    <row r="4831" spans="6:8" x14ac:dyDescent="0.25">
      <c r="F4831" s="11"/>
      <c r="G4831" s="11"/>
      <c r="H4831" s="11"/>
    </row>
    <row r="4832" spans="6:8" x14ac:dyDescent="0.25">
      <c r="F4832" s="11"/>
      <c r="G4832" s="11"/>
      <c r="H4832" s="11"/>
    </row>
    <row r="4833" spans="6:8" x14ac:dyDescent="0.25">
      <c r="F4833" s="11"/>
      <c r="G4833" s="11"/>
      <c r="H4833" s="11"/>
    </row>
    <row r="4834" spans="6:8" x14ac:dyDescent="0.25">
      <c r="F4834" s="11"/>
      <c r="G4834" s="11"/>
      <c r="H4834" s="11"/>
    </row>
    <row r="4835" spans="6:8" x14ac:dyDescent="0.25">
      <c r="F4835" s="11"/>
      <c r="G4835" s="11"/>
      <c r="H4835" s="11"/>
    </row>
    <row r="4836" spans="6:8" x14ac:dyDescent="0.25">
      <c r="F4836" s="11"/>
      <c r="G4836" s="11"/>
      <c r="H4836" s="11"/>
    </row>
    <row r="4837" spans="6:8" x14ac:dyDescent="0.25">
      <c r="F4837" s="11"/>
      <c r="G4837" s="11"/>
      <c r="H4837" s="11"/>
    </row>
    <row r="4838" spans="6:8" x14ac:dyDescent="0.25">
      <c r="F4838" s="11"/>
      <c r="G4838" s="11"/>
      <c r="H4838" s="11"/>
    </row>
    <row r="4839" spans="6:8" x14ac:dyDescent="0.25">
      <c r="F4839" s="11"/>
      <c r="G4839" s="11"/>
      <c r="H4839" s="11"/>
    </row>
    <row r="4840" spans="6:8" x14ac:dyDescent="0.25">
      <c r="F4840" s="11"/>
      <c r="G4840" s="11"/>
      <c r="H4840" s="11"/>
    </row>
    <row r="4841" spans="6:8" x14ac:dyDescent="0.25">
      <c r="F4841" s="11"/>
      <c r="G4841" s="11"/>
      <c r="H4841" s="11"/>
    </row>
    <row r="4842" spans="6:8" x14ac:dyDescent="0.25">
      <c r="F4842" s="11"/>
      <c r="G4842" s="11"/>
      <c r="H4842" s="11"/>
    </row>
    <row r="4843" spans="6:8" x14ac:dyDescent="0.25">
      <c r="F4843" s="11"/>
      <c r="G4843" s="11"/>
      <c r="H4843" s="11"/>
    </row>
    <row r="4844" spans="6:8" x14ac:dyDescent="0.25">
      <c r="F4844" s="11"/>
      <c r="G4844" s="11"/>
      <c r="H4844" s="11"/>
    </row>
    <row r="4845" spans="6:8" x14ac:dyDescent="0.25">
      <c r="F4845" s="11"/>
      <c r="G4845" s="11"/>
      <c r="H4845" s="11"/>
    </row>
    <row r="4846" spans="6:8" x14ac:dyDescent="0.25">
      <c r="F4846" s="11"/>
      <c r="G4846" s="11"/>
      <c r="H4846" s="11"/>
    </row>
    <row r="4847" spans="6:8" x14ac:dyDescent="0.25">
      <c r="F4847" s="11"/>
      <c r="G4847" s="11"/>
      <c r="H4847" s="11"/>
    </row>
    <row r="4848" spans="6:8" x14ac:dyDescent="0.25">
      <c r="F4848" s="11"/>
      <c r="G4848" s="11"/>
      <c r="H4848" s="11"/>
    </row>
    <row r="4849" spans="6:8" x14ac:dyDescent="0.25">
      <c r="F4849" s="11"/>
      <c r="G4849" s="11"/>
      <c r="H4849" s="11"/>
    </row>
    <row r="4850" spans="6:8" x14ac:dyDescent="0.25">
      <c r="F4850" s="11"/>
      <c r="G4850" s="11"/>
      <c r="H4850" s="11"/>
    </row>
    <row r="4851" spans="6:8" x14ac:dyDescent="0.25">
      <c r="F4851" s="11"/>
      <c r="G4851" s="11"/>
      <c r="H4851" s="11"/>
    </row>
    <row r="4852" spans="6:8" x14ac:dyDescent="0.25">
      <c r="F4852" s="11"/>
      <c r="G4852" s="11"/>
      <c r="H4852" s="11"/>
    </row>
    <row r="4853" spans="6:8" x14ac:dyDescent="0.25">
      <c r="F4853" s="11"/>
      <c r="G4853" s="11"/>
      <c r="H4853" s="11"/>
    </row>
    <row r="4854" spans="6:8" x14ac:dyDescent="0.25">
      <c r="F4854" s="11"/>
      <c r="G4854" s="11"/>
      <c r="H4854" s="11"/>
    </row>
    <row r="4855" spans="6:8" x14ac:dyDescent="0.25">
      <c r="F4855" s="11"/>
      <c r="G4855" s="11"/>
      <c r="H4855" s="11"/>
    </row>
    <row r="4856" spans="6:8" x14ac:dyDescent="0.25">
      <c r="F4856" s="11"/>
      <c r="G4856" s="11"/>
      <c r="H4856" s="11"/>
    </row>
    <row r="4857" spans="6:8" x14ac:dyDescent="0.25">
      <c r="F4857" s="11"/>
      <c r="G4857" s="11"/>
      <c r="H4857" s="11"/>
    </row>
    <row r="4858" spans="6:8" x14ac:dyDescent="0.25">
      <c r="F4858" s="11"/>
      <c r="G4858" s="11"/>
      <c r="H4858" s="11"/>
    </row>
    <row r="4859" spans="6:8" x14ac:dyDescent="0.25">
      <c r="F4859" s="11"/>
      <c r="G4859" s="11"/>
      <c r="H4859" s="11"/>
    </row>
    <row r="4860" spans="6:8" x14ac:dyDescent="0.25">
      <c r="F4860" s="11"/>
      <c r="G4860" s="11"/>
      <c r="H4860" s="11"/>
    </row>
    <row r="4861" spans="6:8" x14ac:dyDescent="0.25">
      <c r="F4861" s="11"/>
      <c r="G4861" s="11"/>
      <c r="H4861" s="11"/>
    </row>
    <row r="4862" spans="6:8" x14ac:dyDescent="0.25">
      <c r="F4862" s="11"/>
      <c r="G4862" s="11"/>
      <c r="H4862" s="11"/>
    </row>
    <row r="4863" spans="6:8" x14ac:dyDescent="0.25">
      <c r="F4863" s="11"/>
      <c r="G4863" s="11"/>
      <c r="H4863" s="11"/>
    </row>
    <row r="4864" spans="6:8" x14ac:dyDescent="0.25">
      <c r="F4864" s="11"/>
      <c r="G4864" s="11"/>
      <c r="H4864" s="11"/>
    </row>
    <row r="4865" spans="6:8" x14ac:dyDescent="0.25">
      <c r="F4865" s="11"/>
      <c r="G4865" s="11"/>
      <c r="H4865" s="11"/>
    </row>
    <row r="4866" spans="6:8" x14ac:dyDescent="0.25">
      <c r="F4866" s="11"/>
      <c r="G4866" s="11"/>
      <c r="H4866" s="11"/>
    </row>
    <row r="4867" spans="6:8" x14ac:dyDescent="0.25">
      <c r="F4867" s="11"/>
      <c r="G4867" s="11"/>
      <c r="H4867" s="11"/>
    </row>
    <row r="4868" spans="6:8" x14ac:dyDescent="0.25">
      <c r="F4868" s="11"/>
      <c r="G4868" s="11"/>
      <c r="H4868" s="11"/>
    </row>
    <row r="4869" spans="6:8" x14ac:dyDescent="0.25">
      <c r="F4869" s="11"/>
      <c r="G4869" s="11"/>
      <c r="H4869" s="11"/>
    </row>
    <row r="4870" spans="6:8" x14ac:dyDescent="0.25">
      <c r="F4870" s="11"/>
      <c r="G4870" s="11"/>
      <c r="H4870" s="11"/>
    </row>
    <row r="4871" spans="6:8" x14ac:dyDescent="0.25">
      <c r="F4871" s="11"/>
      <c r="G4871" s="11"/>
      <c r="H4871" s="11"/>
    </row>
    <row r="4872" spans="6:8" x14ac:dyDescent="0.25">
      <c r="F4872" s="11"/>
      <c r="G4872" s="11"/>
      <c r="H4872" s="11"/>
    </row>
    <row r="4873" spans="6:8" x14ac:dyDescent="0.25">
      <c r="F4873" s="11"/>
      <c r="G4873" s="11"/>
      <c r="H4873" s="11"/>
    </row>
    <row r="4874" spans="6:8" x14ac:dyDescent="0.25">
      <c r="F4874" s="11"/>
      <c r="G4874" s="11"/>
      <c r="H4874" s="11"/>
    </row>
    <row r="4875" spans="6:8" x14ac:dyDescent="0.25">
      <c r="F4875" s="11"/>
      <c r="G4875" s="11"/>
      <c r="H4875" s="11"/>
    </row>
    <row r="4876" spans="6:8" x14ac:dyDescent="0.25">
      <c r="F4876" s="11"/>
      <c r="G4876" s="11"/>
      <c r="H4876" s="11"/>
    </row>
    <row r="4877" spans="6:8" x14ac:dyDescent="0.25">
      <c r="F4877" s="11"/>
      <c r="G4877" s="11"/>
      <c r="H4877" s="11"/>
    </row>
    <row r="4878" spans="6:8" x14ac:dyDescent="0.25">
      <c r="F4878" s="11"/>
      <c r="G4878" s="11"/>
      <c r="H4878" s="11"/>
    </row>
    <row r="4879" spans="6:8" x14ac:dyDescent="0.25">
      <c r="F4879" s="11"/>
      <c r="G4879" s="11"/>
      <c r="H4879" s="11"/>
    </row>
    <row r="4880" spans="6:8" x14ac:dyDescent="0.25">
      <c r="F4880" s="11"/>
      <c r="G4880" s="11"/>
      <c r="H4880" s="11"/>
    </row>
    <row r="4881" spans="6:8" x14ac:dyDescent="0.25">
      <c r="F4881" s="11"/>
      <c r="G4881" s="11"/>
      <c r="H4881" s="11"/>
    </row>
    <row r="4882" spans="6:8" x14ac:dyDescent="0.25">
      <c r="F4882" s="11"/>
      <c r="G4882" s="11"/>
      <c r="H4882" s="11"/>
    </row>
    <row r="4883" spans="6:8" x14ac:dyDescent="0.25">
      <c r="F4883" s="11"/>
      <c r="G4883" s="11"/>
      <c r="H4883" s="11"/>
    </row>
    <row r="4884" spans="6:8" x14ac:dyDescent="0.25">
      <c r="F4884" s="11"/>
      <c r="G4884" s="11"/>
      <c r="H4884" s="11"/>
    </row>
    <row r="4885" spans="6:8" x14ac:dyDescent="0.25">
      <c r="F4885" s="11"/>
      <c r="G4885" s="11"/>
      <c r="H4885" s="11"/>
    </row>
    <row r="4886" spans="6:8" x14ac:dyDescent="0.25">
      <c r="F4886" s="11"/>
      <c r="G4886" s="11"/>
      <c r="H4886" s="11"/>
    </row>
    <row r="4887" spans="6:8" x14ac:dyDescent="0.25">
      <c r="F4887" s="11"/>
      <c r="G4887" s="11"/>
      <c r="H4887" s="11"/>
    </row>
    <row r="4888" spans="6:8" x14ac:dyDescent="0.25">
      <c r="F4888" s="11"/>
      <c r="G4888" s="11"/>
      <c r="H4888" s="11"/>
    </row>
    <row r="4889" spans="6:8" x14ac:dyDescent="0.25">
      <c r="F4889" s="11"/>
      <c r="G4889" s="11"/>
      <c r="H4889" s="11"/>
    </row>
    <row r="4890" spans="6:8" x14ac:dyDescent="0.25">
      <c r="F4890" s="11"/>
      <c r="G4890" s="11"/>
      <c r="H4890" s="11"/>
    </row>
    <row r="4891" spans="6:8" x14ac:dyDescent="0.25">
      <c r="F4891" s="11"/>
      <c r="G4891" s="11"/>
      <c r="H4891" s="11"/>
    </row>
    <row r="4892" spans="6:8" x14ac:dyDescent="0.25">
      <c r="F4892" s="11"/>
      <c r="G4892" s="11"/>
      <c r="H4892" s="11"/>
    </row>
    <row r="4893" spans="6:8" x14ac:dyDescent="0.25">
      <c r="F4893" s="11"/>
      <c r="G4893" s="11"/>
      <c r="H4893" s="11"/>
    </row>
    <row r="4894" spans="6:8" x14ac:dyDescent="0.25">
      <c r="F4894" s="11"/>
      <c r="G4894" s="11"/>
      <c r="H4894" s="11"/>
    </row>
    <row r="4895" spans="6:8" x14ac:dyDescent="0.25">
      <c r="F4895" s="11"/>
      <c r="G4895" s="11"/>
      <c r="H4895" s="11"/>
    </row>
    <row r="4896" spans="6:8" x14ac:dyDescent="0.25">
      <c r="F4896" s="11"/>
      <c r="G4896" s="11"/>
      <c r="H4896" s="11"/>
    </row>
    <row r="4897" spans="6:8" x14ac:dyDescent="0.25">
      <c r="F4897" s="11"/>
      <c r="G4897" s="11"/>
      <c r="H4897" s="11"/>
    </row>
    <row r="4898" spans="6:8" x14ac:dyDescent="0.25">
      <c r="F4898" s="11"/>
      <c r="G4898" s="11"/>
      <c r="H4898" s="11"/>
    </row>
    <row r="4899" spans="6:8" x14ac:dyDescent="0.25">
      <c r="F4899" s="11"/>
      <c r="G4899" s="11"/>
      <c r="H4899" s="11"/>
    </row>
    <row r="4900" spans="6:8" x14ac:dyDescent="0.25">
      <c r="F4900" s="11"/>
      <c r="G4900" s="11"/>
      <c r="H4900" s="11"/>
    </row>
    <row r="4901" spans="6:8" x14ac:dyDescent="0.25">
      <c r="F4901" s="11"/>
      <c r="G4901" s="11"/>
      <c r="H4901" s="11"/>
    </row>
    <row r="4902" spans="6:8" x14ac:dyDescent="0.25">
      <c r="F4902" s="11"/>
      <c r="G4902" s="11"/>
      <c r="H4902" s="11"/>
    </row>
    <row r="4903" spans="6:8" x14ac:dyDescent="0.25">
      <c r="F4903" s="11"/>
      <c r="G4903" s="11"/>
      <c r="H4903" s="11"/>
    </row>
    <row r="4904" spans="6:8" x14ac:dyDescent="0.25">
      <c r="F4904" s="11"/>
      <c r="G4904" s="11"/>
      <c r="H4904" s="11"/>
    </row>
    <row r="4905" spans="6:8" x14ac:dyDescent="0.25">
      <c r="F4905" s="11"/>
      <c r="G4905" s="11"/>
      <c r="H4905" s="11"/>
    </row>
    <row r="4906" spans="6:8" x14ac:dyDescent="0.25">
      <c r="F4906" s="11"/>
      <c r="G4906" s="11"/>
      <c r="H4906" s="11"/>
    </row>
    <row r="4907" spans="6:8" x14ac:dyDescent="0.25">
      <c r="F4907" s="11"/>
      <c r="G4907" s="11"/>
      <c r="H4907" s="11"/>
    </row>
    <row r="4908" spans="6:8" x14ac:dyDescent="0.25">
      <c r="F4908" s="11"/>
      <c r="G4908" s="11"/>
      <c r="H4908" s="11"/>
    </row>
    <row r="4909" spans="6:8" x14ac:dyDescent="0.25">
      <c r="F4909" s="11"/>
      <c r="G4909" s="11"/>
      <c r="H4909" s="11"/>
    </row>
    <row r="4910" spans="6:8" x14ac:dyDescent="0.25">
      <c r="F4910" s="11"/>
      <c r="G4910" s="11"/>
      <c r="H4910" s="11"/>
    </row>
    <row r="4911" spans="6:8" x14ac:dyDescent="0.25">
      <c r="F4911" s="11"/>
      <c r="G4911" s="11"/>
      <c r="H4911" s="11"/>
    </row>
    <row r="4912" spans="6:8" x14ac:dyDescent="0.25">
      <c r="F4912" s="11"/>
      <c r="G4912" s="11"/>
      <c r="H4912" s="11"/>
    </row>
    <row r="4913" spans="6:8" x14ac:dyDescent="0.25">
      <c r="F4913" s="11"/>
      <c r="G4913" s="11"/>
      <c r="H4913" s="11"/>
    </row>
    <row r="4914" spans="6:8" x14ac:dyDescent="0.25">
      <c r="F4914" s="11"/>
      <c r="G4914" s="11"/>
      <c r="H4914" s="11"/>
    </row>
    <row r="4915" spans="6:8" x14ac:dyDescent="0.25">
      <c r="F4915" s="11"/>
      <c r="G4915" s="11"/>
      <c r="H4915" s="11"/>
    </row>
    <row r="4916" spans="6:8" x14ac:dyDescent="0.25">
      <c r="F4916" s="11"/>
      <c r="G4916" s="11"/>
      <c r="H4916" s="11"/>
    </row>
    <row r="4917" spans="6:8" x14ac:dyDescent="0.25">
      <c r="F4917" s="11"/>
      <c r="G4917" s="11"/>
      <c r="H4917" s="11"/>
    </row>
    <row r="4918" spans="6:8" x14ac:dyDescent="0.25">
      <c r="F4918" s="11"/>
      <c r="G4918" s="11"/>
      <c r="H4918" s="11"/>
    </row>
    <row r="4919" spans="6:8" x14ac:dyDescent="0.25">
      <c r="F4919" s="11"/>
      <c r="G4919" s="11"/>
      <c r="H4919" s="11"/>
    </row>
    <row r="4920" spans="6:8" x14ac:dyDescent="0.25">
      <c r="F4920" s="11"/>
      <c r="G4920" s="11"/>
      <c r="H4920" s="11"/>
    </row>
    <row r="4921" spans="6:8" x14ac:dyDescent="0.25">
      <c r="F4921" s="11"/>
      <c r="G4921" s="11"/>
      <c r="H4921" s="11"/>
    </row>
    <row r="4922" spans="6:8" x14ac:dyDescent="0.25">
      <c r="F4922" s="11"/>
      <c r="G4922" s="11"/>
      <c r="H4922" s="11"/>
    </row>
    <row r="4923" spans="6:8" x14ac:dyDescent="0.25">
      <c r="F4923" s="11"/>
      <c r="G4923" s="11"/>
      <c r="H4923" s="11"/>
    </row>
    <row r="4924" spans="6:8" x14ac:dyDescent="0.25">
      <c r="F4924" s="11"/>
      <c r="G4924" s="11"/>
      <c r="H4924" s="11"/>
    </row>
    <row r="4925" spans="6:8" x14ac:dyDescent="0.25">
      <c r="F4925" s="11"/>
      <c r="G4925" s="11"/>
      <c r="H4925" s="11"/>
    </row>
    <row r="4926" spans="6:8" x14ac:dyDescent="0.25">
      <c r="F4926" s="11"/>
      <c r="G4926" s="11"/>
      <c r="H4926" s="11"/>
    </row>
    <row r="4927" spans="6:8" x14ac:dyDescent="0.25">
      <c r="F4927" s="11"/>
      <c r="G4927" s="11"/>
      <c r="H4927" s="11"/>
    </row>
    <row r="4928" spans="6:8" x14ac:dyDescent="0.25">
      <c r="F4928" s="11"/>
      <c r="G4928" s="11"/>
      <c r="H4928" s="11"/>
    </row>
    <row r="4929" spans="6:8" x14ac:dyDescent="0.25">
      <c r="F4929" s="11"/>
      <c r="G4929" s="11"/>
      <c r="H4929" s="11"/>
    </row>
    <row r="4930" spans="6:8" x14ac:dyDescent="0.25">
      <c r="F4930" s="11"/>
      <c r="G4930" s="11"/>
      <c r="H4930" s="11"/>
    </row>
    <row r="4931" spans="6:8" x14ac:dyDescent="0.25">
      <c r="F4931" s="11"/>
      <c r="G4931" s="11"/>
      <c r="H4931" s="11"/>
    </row>
    <row r="4932" spans="6:8" x14ac:dyDescent="0.25">
      <c r="F4932" s="11"/>
      <c r="G4932" s="11"/>
      <c r="H4932" s="11"/>
    </row>
    <row r="4933" spans="6:8" x14ac:dyDescent="0.25">
      <c r="F4933" s="11"/>
      <c r="G4933" s="11"/>
      <c r="H4933" s="11"/>
    </row>
    <row r="4934" spans="6:8" x14ac:dyDescent="0.25">
      <c r="F4934" s="11"/>
      <c r="G4934" s="11"/>
      <c r="H4934" s="11"/>
    </row>
    <row r="4935" spans="6:8" x14ac:dyDescent="0.25">
      <c r="F4935" s="11"/>
      <c r="G4935" s="11"/>
      <c r="H4935" s="11"/>
    </row>
    <row r="4936" spans="6:8" x14ac:dyDescent="0.25">
      <c r="F4936" s="11"/>
      <c r="G4936" s="11"/>
      <c r="H4936" s="11"/>
    </row>
    <row r="4937" spans="6:8" x14ac:dyDescent="0.25">
      <c r="F4937" s="11"/>
      <c r="G4937" s="11"/>
      <c r="H4937" s="11"/>
    </row>
    <row r="4938" spans="6:8" x14ac:dyDescent="0.25">
      <c r="F4938" s="11"/>
      <c r="G4938" s="11"/>
      <c r="H4938" s="11"/>
    </row>
    <row r="4939" spans="6:8" x14ac:dyDescent="0.25">
      <c r="F4939" s="11"/>
      <c r="G4939" s="11"/>
      <c r="H4939" s="11"/>
    </row>
    <row r="4940" spans="6:8" x14ac:dyDescent="0.25">
      <c r="F4940" s="11"/>
      <c r="G4940" s="11"/>
      <c r="H4940" s="11"/>
    </row>
    <row r="4941" spans="6:8" x14ac:dyDescent="0.25">
      <c r="F4941" s="11"/>
      <c r="G4941" s="11"/>
      <c r="H4941" s="11"/>
    </row>
    <row r="4942" spans="6:8" x14ac:dyDescent="0.25">
      <c r="F4942" s="11"/>
      <c r="G4942" s="11"/>
      <c r="H4942" s="11"/>
    </row>
    <row r="4943" spans="6:8" x14ac:dyDescent="0.25">
      <c r="F4943" s="11"/>
      <c r="G4943" s="11"/>
      <c r="H4943" s="11"/>
    </row>
    <row r="4944" spans="6:8" x14ac:dyDescent="0.25">
      <c r="F4944" s="11"/>
      <c r="G4944" s="11"/>
      <c r="H4944" s="11"/>
    </row>
    <row r="4945" spans="6:8" x14ac:dyDescent="0.25">
      <c r="F4945" s="11"/>
      <c r="G4945" s="11"/>
      <c r="H4945" s="11"/>
    </row>
    <row r="4946" spans="6:8" x14ac:dyDescent="0.25">
      <c r="F4946" s="11"/>
      <c r="G4946" s="11"/>
      <c r="H4946" s="11"/>
    </row>
    <row r="4947" spans="6:8" x14ac:dyDescent="0.25">
      <c r="F4947" s="11"/>
      <c r="G4947" s="11"/>
      <c r="H4947" s="11"/>
    </row>
    <row r="4948" spans="6:8" x14ac:dyDescent="0.25">
      <c r="F4948" s="11"/>
      <c r="G4948" s="11"/>
      <c r="H4948" s="11"/>
    </row>
    <row r="4949" spans="6:8" x14ac:dyDescent="0.25">
      <c r="F4949" s="11"/>
      <c r="G4949" s="11"/>
      <c r="H4949" s="11"/>
    </row>
    <row r="4950" spans="6:8" x14ac:dyDescent="0.25">
      <c r="F4950" s="11"/>
      <c r="G4950" s="11"/>
      <c r="H4950" s="11"/>
    </row>
    <row r="4951" spans="6:8" x14ac:dyDescent="0.25">
      <c r="F4951" s="11"/>
      <c r="G4951" s="11"/>
      <c r="H4951" s="11"/>
    </row>
    <row r="4952" spans="6:8" x14ac:dyDescent="0.25">
      <c r="F4952" s="11"/>
      <c r="G4952" s="11"/>
      <c r="H4952" s="11"/>
    </row>
    <row r="4953" spans="6:8" x14ac:dyDescent="0.25">
      <c r="F4953" s="11"/>
      <c r="G4953" s="11"/>
      <c r="H4953" s="11"/>
    </row>
    <row r="4954" spans="6:8" x14ac:dyDescent="0.25">
      <c r="F4954" s="11"/>
      <c r="G4954" s="11"/>
      <c r="H4954" s="11"/>
    </row>
    <row r="4955" spans="6:8" x14ac:dyDescent="0.25">
      <c r="F4955" s="11"/>
      <c r="G4955" s="11"/>
      <c r="H4955" s="11"/>
    </row>
    <row r="4956" spans="6:8" x14ac:dyDescent="0.25">
      <c r="F4956" s="11"/>
      <c r="G4956" s="11"/>
      <c r="H4956" s="11"/>
    </row>
    <row r="4957" spans="6:8" x14ac:dyDescent="0.25">
      <c r="F4957" s="11"/>
      <c r="G4957" s="11"/>
      <c r="H4957" s="11"/>
    </row>
    <row r="4958" spans="6:8" x14ac:dyDescent="0.25">
      <c r="F4958" s="11"/>
      <c r="G4958" s="11"/>
      <c r="H4958" s="11"/>
    </row>
    <row r="4959" spans="6:8" x14ac:dyDescent="0.25">
      <c r="F4959" s="11"/>
      <c r="G4959" s="11"/>
      <c r="H4959" s="11"/>
    </row>
    <row r="4960" spans="6:8" x14ac:dyDescent="0.25">
      <c r="F4960" s="11"/>
      <c r="G4960" s="11"/>
      <c r="H4960" s="11"/>
    </row>
    <row r="4961" spans="6:8" x14ac:dyDescent="0.25">
      <c r="F4961" s="11"/>
      <c r="G4961" s="11"/>
      <c r="H4961" s="11"/>
    </row>
    <row r="4962" spans="6:8" x14ac:dyDescent="0.25">
      <c r="F4962" s="11"/>
      <c r="G4962" s="11"/>
      <c r="H4962" s="11"/>
    </row>
    <row r="4963" spans="6:8" x14ac:dyDescent="0.25">
      <c r="F4963" s="11"/>
      <c r="G4963" s="11"/>
      <c r="H4963" s="11"/>
    </row>
    <row r="4964" spans="6:8" x14ac:dyDescent="0.25">
      <c r="F4964" s="11"/>
      <c r="G4964" s="11"/>
      <c r="H4964" s="11"/>
    </row>
    <row r="4965" spans="6:8" x14ac:dyDescent="0.25">
      <c r="F4965" s="11"/>
      <c r="G4965" s="11"/>
      <c r="H4965" s="11"/>
    </row>
    <row r="4966" spans="6:8" x14ac:dyDescent="0.25">
      <c r="F4966" s="11"/>
      <c r="G4966" s="11"/>
      <c r="H4966" s="11"/>
    </row>
    <row r="4967" spans="6:8" x14ac:dyDescent="0.25">
      <c r="F4967" s="11"/>
      <c r="G4967" s="11"/>
      <c r="H4967" s="11"/>
    </row>
    <row r="4968" spans="6:8" x14ac:dyDescent="0.25">
      <c r="F4968" s="11"/>
      <c r="G4968" s="11"/>
      <c r="H4968" s="11"/>
    </row>
    <row r="4969" spans="6:8" x14ac:dyDescent="0.25">
      <c r="F4969" s="11"/>
      <c r="G4969" s="11"/>
      <c r="H4969" s="11"/>
    </row>
    <row r="4970" spans="6:8" x14ac:dyDescent="0.25">
      <c r="F4970" s="11"/>
      <c r="G4970" s="11"/>
      <c r="H4970" s="11"/>
    </row>
    <row r="4971" spans="6:8" x14ac:dyDescent="0.25">
      <c r="F4971" s="11"/>
      <c r="G4971" s="11"/>
      <c r="H4971" s="11"/>
    </row>
    <row r="4972" spans="6:8" x14ac:dyDescent="0.25">
      <c r="F4972" s="11"/>
      <c r="G4972" s="11"/>
      <c r="H4972" s="11"/>
    </row>
    <row r="4973" spans="6:8" x14ac:dyDescent="0.25">
      <c r="F4973" s="11"/>
      <c r="G4973" s="11"/>
      <c r="H4973" s="11"/>
    </row>
    <row r="4974" spans="6:8" x14ac:dyDescent="0.25">
      <c r="F4974" s="11"/>
      <c r="G4974" s="11"/>
      <c r="H4974" s="11"/>
    </row>
    <row r="4975" spans="6:8" x14ac:dyDescent="0.25">
      <c r="F4975" s="11"/>
      <c r="G4975" s="11"/>
      <c r="H4975" s="11"/>
    </row>
    <row r="4976" spans="6:8" x14ac:dyDescent="0.25">
      <c r="F4976" s="11"/>
      <c r="G4976" s="11"/>
      <c r="H4976" s="11"/>
    </row>
    <row r="4977" spans="6:8" x14ac:dyDescent="0.25">
      <c r="F4977" s="11"/>
      <c r="G4977" s="11"/>
      <c r="H4977" s="11"/>
    </row>
    <row r="4978" spans="6:8" x14ac:dyDescent="0.25">
      <c r="F4978" s="11"/>
      <c r="G4978" s="11"/>
      <c r="H4978" s="11"/>
    </row>
    <row r="4979" spans="6:8" x14ac:dyDescent="0.25">
      <c r="F4979" s="11"/>
      <c r="G4979" s="11"/>
      <c r="H4979" s="11"/>
    </row>
    <row r="4980" spans="6:8" x14ac:dyDescent="0.25">
      <c r="F4980" s="11"/>
      <c r="G4980" s="11"/>
      <c r="H4980" s="11"/>
    </row>
    <row r="4981" spans="6:8" x14ac:dyDescent="0.25">
      <c r="F4981" s="11"/>
      <c r="G4981" s="11"/>
      <c r="H4981" s="11"/>
    </row>
    <row r="4982" spans="6:8" x14ac:dyDescent="0.25">
      <c r="F4982" s="11"/>
      <c r="G4982" s="11"/>
      <c r="H4982" s="11"/>
    </row>
    <row r="4983" spans="6:8" x14ac:dyDescent="0.25">
      <c r="F4983" s="11"/>
      <c r="G4983" s="11"/>
      <c r="H4983" s="11"/>
    </row>
    <row r="4984" spans="6:8" x14ac:dyDescent="0.25">
      <c r="F4984" s="11"/>
      <c r="G4984" s="11"/>
      <c r="H4984" s="11"/>
    </row>
    <row r="4985" spans="6:8" x14ac:dyDescent="0.25">
      <c r="F4985" s="11"/>
      <c r="G4985" s="11"/>
      <c r="H4985" s="11"/>
    </row>
    <row r="4986" spans="6:8" x14ac:dyDescent="0.25">
      <c r="F4986" s="11"/>
      <c r="G4986" s="11"/>
      <c r="H4986" s="11"/>
    </row>
    <row r="4987" spans="6:8" x14ac:dyDescent="0.25">
      <c r="F4987" s="11"/>
      <c r="G4987" s="11"/>
      <c r="H4987" s="11"/>
    </row>
    <row r="4988" spans="6:8" x14ac:dyDescent="0.25">
      <c r="F4988" s="11"/>
      <c r="G4988" s="11"/>
      <c r="H4988" s="11"/>
    </row>
    <row r="4989" spans="6:8" x14ac:dyDescent="0.25">
      <c r="F4989" s="11"/>
      <c r="G4989" s="11"/>
      <c r="H4989" s="11"/>
    </row>
    <row r="4990" spans="6:8" x14ac:dyDescent="0.25">
      <c r="F4990" s="11"/>
      <c r="G4990" s="11"/>
      <c r="H4990" s="11"/>
    </row>
    <row r="4991" spans="6:8" x14ac:dyDescent="0.25">
      <c r="F4991" s="11"/>
      <c r="G4991" s="11"/>
      <c r="H4991" s="11"/>
    </row>
    <row r="4992" spans="6:8" x14ac:dyDescent="0.25">
      <c r="F4992" s="11"/>
      <c r="G4992" s="11"/>
      <c r="H4992" s="11"/>
    </row>
    <row r="4993" spans="6:8" x14ac:dyDescent="0.25">
      <c r="F4993" s="11"/>
      <c r="G4993" s="11"/>
      <c r="H4993" s="11"/>
    </row>
    <row r="4994" spans="6:8" x14ac:dyDescent="0.25">
      <c r="F4994" s="11"/>
      <c r="G4994" s="11"/>
      <c r="H4994" s="11"/>
    </row>
    <row r="4995" spans="6:8" x14ac:dyDescent="0.25">
      <c r="F4995" s="11"/>
      <c r="G4995" s="11"/>
      <c r="H4995" s="11"/>
    </row>
    <row r="4996" spans="6:8" x14ac:dyDescent="0.25">
      <c r="F4996" s="11"/>
      <c r="G4996" s="11"/>
      <c r="H4996" s="11"/>
    </row>
    <row r="4997" spans="6:8" x14ac:dyDescent="0.25">
      <c r="F4997" s="11"/>
      <c r="G4997" s="11"/>
      <c r="H4997" s="11"/>
    </row>
    <row r="4998" spans="6:8" x14ac:dyDescent="0.25">
      <c r="F4998" s="11"/>
      <c r="G4998" s="11"/>
      <c r="H4998" s="11"/>
    </row>
    <row r="4999" spans="6:8" x14ac:dyDescent="0.25">
      <c r="F4999" s="11"/>
      <c r="G4999" s="11"/>
      <c r="H4999" s="11"/>
    </row>
    <row r="5000" spans="6:8" x14ac:dyDescent="0.25">
      <c r="F5000" s="11"/>
      <c r="G5000" s="11"/>
      <c r="H5000" s="11"/>
    </row>
    <row r="5001" spans="6:8" x14ac:dyDescent="0.25">
      <c r="F5001" s="11"/>
      <c r="G5001" s="11"/>
      <c r="H5001" s="11"/>
    </row>
    <row r="5002" spans="6:8" x14ac:dyDescent="0.25">
      <c r="F5002" s="11"/>
      <c r="G5002" s="11"/>
      <c r="H5002" s="11"/>
    </row>
    <row r="5003" spans="6:8" x14ac:dyDescent="0.25">
      <c r="F5003" s="11"/>
      <c r="G5003" s="11"/>
      <c r="H5003" s="11"/>
    </row>
    <row r="5004" spans="6:8" x14ac:dyDescent="0.25">
      <c r="F5004" s="11"/>
      <c r="G5004" s="11"/>
      <c r="H5004" s="11"/>
    </row>
    <row r="5005" spans="6:8" x14ac:dyDescent="0.25">
      <c r="F5005" s="11"/>
      <c r="G5005" s="11"/>
      <c r="H5005" s="11"/>
    </row>
    <row r="5006" spans="6:8" x14ac:dyDescent="0.25">
      <c r="F5006" s="11"/>
      <c r="G5006" s="11"/>
      <c r="H5006" s="11"/>
    </row>
    <row r="5007" spans="6:8" x14ac:dyDescent="0.25">
      <c r="F5007" s="11"/>
      <c r="G5007" s="11"/>
      <c r="H5007" s="11"/>
    </row>
    <row r="5008" spans="6:8" x14ac:dyDescent="0.25">
      <c r="F5008" s="11"/>
      <c r="G5008" s="11"/>
      <c r="H5008" s="11"/>
    </row>
    <row r="5009" spans="6:8" x14ac:dyDescent="0.25">
      <c r="F5009" s="11"/>
      <c r="G5009" s="11"/>
      <c r="H5009" s="11"/>
    </row>
    <row r="5010" spans="6:8" x14ac:dyDescent="0.25">
      <c r="F5010" s="11"/>
      <c r="G5010" s="11"/>
      <c r="H5010" s="11"/>
    </row>
    <row r="5011" spans="6:8" x14ac:dyDescent="0.25">
      <c r="F5011" s="11"/>
      <c r="G5011" s="11"/>
      <c r="H5011" s="11"/>
    </row>
    <row r="5012" spans="6:8" x14ac:dyDescent="0.25">
      <c r="F5012" s="11"/>
      <c r="G5012" s="11"/>
      <c r="H5012" s="11"/>
    </row>
    <row r="5013" spans="6:8" x14ac:dyDescent="0.25">
      <c r="F5013" s="11"/>
      <c r="G5013" s="11"/>
      <c r="H5013" s="11"/>
    </row>
    <row r="5014" spans="6:8" x14ac:dyDescent="0.25">
      <c r="F5014" s="11"/>
      <c r="G5014" s="11"/>
      <c r="H5014" s="11"/>
    </row>
    <row r="5015" spans="6:8" x14ac:dyDescent="0.25">
      <c r="F5015" s="11"/>
      <c r="G5015" s="11"/>
      <c r="H5015" s="11"/>
    </row>
    <row r="5016" spans="6:8" x14ac:dyDescent="0.25">
      <c r="F5016" s="11"/>
      <c r="G5016" s="11"/>
      <c r="H5016" s="11"/>
    </row>
    <row r="5017" spans="6:8" x14ac:dyDescent="0.25">
      <c r="F5017" s="11"/>
      <c r="G5017" s="11"/>
      <c r="H5017" s="11"/>
    </row>
    <row r="5018" spans="6:8" x14ac:dyDescent="0.25">
      <c r="F5018" s="11"/>
      <c r="G5018" s="11"/>
      <c r="H5018" s="11"/>
    </row>
    <row r="5019" spans="6:8" x14ac:dyDescent="0.25">
      <c r="F5019" s="11"/>
      <c r="G5019" s="11"/>
      <c r="H5019" s="11"/>
    </row>
    <row r="5020" spans="6:8" x14ac:dyDescent="0.25">
      <c r="F5020" s="11"/>
      <c r="G5020" s="11"/>
      <c r="H5020" s="11"/>
    </row>
    <row r="5021" spans="6:8" x14ac:dyDescent="0.25">
      <c r="F5021" s="11"/>
      <c r="G5021" s="11"/>
      <c r="H5021" s="11"/>
    </row>
    <row r="5022" spans="6:8" x14ac:dyDescent="0.25">
      <c r="F5022" s="11"/>
      <c r="G5022" s="11"/>
      <c r="H5022" s="11"/>
    </row>
    <row r="5023" spans="6:8" x14ac:dyDescent="0.25">
      <c r="F5023" s="11"/>
      <c r="G5023" s="11"/>
      <c r="H5023" s="11"/>
    </row>
    <row r="5024" spans="6:8" x14ac:dyDescent="0.25">
      <c r="F5024" s="11"/>
      <c r="G5024" s="11"/>
      <c r="H5024" s="11"/>
    </row>
    <row r="5025" spans="6:8" x14ac:dyDescent="0.25">
      <c r="F5025" s="11"/>
      <c r="G5025" s="11"/>
      <c r="H5025" s="11"/>
    </row>
    <row r="5026" spans="6:8" x14ac:dyDescent="0.25">
      <c r="F5026" s="11"/>
      <c r="G5026" s="11"/>
      <c r="H5026" s="11"/>
    </row>
    <row r="5027" spans="6:8" x14ac:dyDescent="0.25">
      <c r="F5027" s="11"/>
      <c r="G5027" s="11"/>
      <c r="H5027" s="11"/>
    </row>
    <row r="5028" spans="6:8" x14ac:dyDescent="0.25">
      <c r="F5028" s="11"/>
      <c r="G5028" s="11"/>
      <c r="H5028" s="11"/>
    </row>
    <row r="5029" spans="6:8" x14ac:dyDescent="0.25">
      <c r="F5029" s="11"/>
      <c r="G5029" s="11"/>
      <c r="H5029" s="11"/>
    </row>
    <row r="5030" spans="6:8" x14ac:dyDescent="0.25">
      <c r="F5030" s="11"/>
      <c r="G5030" s="11"/>
      <c r="H5030" s="11"/>
    </row>
    <row r="5031" spans="6:8" x14ac:dyDescent="0.25">
      <c r="F5031" s="11"/>
      <c r="G5031" s="11"/>
      <c r="H5031" s="11"/>
    </row>
    <row r="5032" spans="6:8" x14ac:dyDescent="0.25">
      <c r="F5032" s="11"/>
      <c r="G5032" s="11"/>
      <c r="H5032" s="11"/>
    </row>
    <row r="5033" spans="6:8" x14ac:dyDescent="0.25">
      <c r="F5033" s="11"/>
      <c r="G5033" s="11"/>
      <c r="H5033" s="11"/>
    </row>
    <row r="5034" spans="6:8" x14ac:dyDescent="0.25">
      <c r="F5034" s="11"/>
      <c r="G5034" s="11"/>
      <c r="H5034" s="11"/>
    </row>
    <row r="5035" spans="6:8" x14ac:dyDescent="0.25">
      <c r="F5035" s="11"/>
      <c r="G5035" s="11"/>
      <c r="H5035" s="11"/>
    </row>
    <row r="5036" spans="6:8" x14ac:dyDescent="0.25">
      <c r="F5036" s="11"/>
      <c r="G5036" s="11"/>
      <c r="H5036" s="11"/>
    </row>
    <row r="5037" spans="6:8" x14ac:dyDescent="0.25">
      <c r="F5037" s="11"/>
      <c r="G5037" s="11"/>
      <c r="H5037" s="11"/>
    </row>
    <row r="5038" spans="6:8" x14ac:dyDescent="0.25">
      <c r="F5038" s="11"/>
      <c r="G5038" s="11"/>
      <c r="H5038" s="11"/>
    </row>
    <row r="5039" spans="6:8" x14ac:dyDescent="0.25">
      <c r="F5039" s="11"/>
      <c r="G5039" s="11"/>
      <c r="H5039" s="11"/>
    </row>
    <row r="5040" spans="6:8" x14ac:dyDescent="0.25">
      <c r="F5040" s="11"/>
      <c r="G5040" s="11"/>
      <c r="H5040" s="11"/>
    </row>
    <row r="5041" spans="6:8" x14ac:dyDescent="0.25">
      <c r="F5041" s="11"/>
      <c r="G5041" s="11"/>
      <c r="H5041" s="11"/>
    </row>
    <row r="5042" spans="6:8" x14ac:dyDescent="0.25">
      <c r="F5042" s="11"/>
      <c r="G5042" s="11"/>
      <c r="H5042" s="11"/>
    </row>
    <row r="5043" spans="6:8" x14ac:dyDescent="0.25">
      <c r="F5043" s="11"/>
      <c r="G5043" s="11"/>
      <c r="H5043" s="11"/>
    </row>
    <row r="5044" spans="6:8" x14ac:dyDescent="0.25">
      <c r="F5044" s="11"/>
      <c r="G5044" s="11"/>
      <c r="H5044" s="11"/>
    </row>
    <row r="5045" spans="6:8" x14ac:dyDescent="0.25">
      <c r="F5045" s="11"/>
      <c r="G5045" s="11"/>
      <c r="H5045" s="11"/>
    </row>
    <row r="5046" spans="6:8" x14ac:dyDescent="0.25">
      <c r="F5046" s="11"/>
      <c r="G5046" s="11"/>
      <c r="H5046" s="11"/>
    </row>
    <row r="5047" spans="6:8" x14ac:dyDescent="0.25">
      <c r="F5047" s="11"/>
      <c r="G5047" s="11"/>
      <c r="H5047" s="11"/>
    </row>
    <row r="5048" spans="6:8" x14ac:dyDescent="0.25">
      <c r="F5048" s="11"/>
      <c r="G5048" s="11"/>
      <c r="H5048" s="11"/>
    </row>
    <row r="5049" spans="6:8" x14ac:dyDescent="0.25">
      <c r="F5049" s="11"/>
      <c r="G5049" s="11"/>
      <c r="H5049" s="11"/>
    </row>
    <row r="5050" spans="6:8" x14ac:dyDescent="0.25">
      <c r="F5050" s="11"/>
      <c r="G5050" s="11"/>
      <c r="H5050" s="11"/>
    </row>
    <row r="5051" spans="6:8" x14ac:dyDescent="0.25">
      <c r="F5051" s="11"/>
      <c r="G5051" s="11"/>
      <c r="H5051" s="11"/>
    </row>
    <row r="5052" spans="6:8" x14ac:dyDescent="0.25">
      <c r="F5052" s="11"/>
      <c r="G5052" s="11"/>
      <c r="H5052" s="11"/>
    </row>
    <row r="5053" spans="6:8" x14ac:dyDescent="0.25">
      <c r="F5053" s="11"/>
      <c r="G5053" s="11"/>
      <c r="H5053" s="11"/>
    </row>
    <row r="5054" spans="6:8" x14ac:dyDescent="0.25">
      <c r="F5054" s="11"/>
      <c r="G5054" s="11"/>
      <c r="H5054" s="11"/>
    </row>
    <row r="5055" spans="6:8" x14ac:dyDescent="0.25">
      <c r="F5055" s="11"/>
      <c r="G5055" s="11"/>
      <c r="H5055" s="11"/>
    </row>
    <row r="5056" spans="6:8" x14ac:dyDescent="0.25">
      <c r="F5056" s="11"/>
      <c r="G5056" s="11"/>
      <c r="H5056" s="11"/>
    </row>
    <row r="5057" spans="6:8" x14ac:dyDescent="0.25">
      <c r="F5057" s="11"/>
      <c r="G5057" s="11"/>
      <c r="H5057" s="11"/>
    </row>
    <row r="5058" spans="6:8" x14ac:dyDescent="0.25">
      <c r="F5058" s="11"/>
      <c r="G5058" s="11"/>
      <c r="H5058" s="11"/>
    </row>
    <row r="5059" spans="6:8" x14ac:dyDescent="0.25">
      <c r="F5059" s="11"/>
      <c r="G5059" s="11"/>
      <c r="H5059" s="11"/>
    </row>
    <row r="5060" spans="6:8" x14ac:dyDescent="0.25">
      <c r="F5060" s="11"/>
      <c r="G5060" s="11"/>
      <c r="H5060" s="11"/>
    </row>
    <row r="5061" spans="6:8" x14ac:dyDescent="0.25">
      <c r="F5061" s="11"/>
      <c r="G5061" s="11"/>
      <c r="H5061" s="11"/>
    </row>
    <row r="5062" spans="6:8" x14ac:dyDescent="0.25">
      <c r="F5062" s="11"/>
      <c r="G5062" s="11"/>
      <c r="H5062" s="11"/>
    </row>
    <row r="5063" spans="6:8" x14ac:dyDescent="0.25">
      <c r="F5063" s="11"/>
      <c r="G5063" s="11"/>
      <c r="H5063" s="11"/>
    </row>
    <row r="5064" spans="6:8" x14ac:dyDescent="0.25">
      <c r="F5064" s="11"/>
      <c r="G5064" s="11"/>
      <c r="H5064" s="11"/>
    </row>
    <row r="5065" spans="6:8" x14ac:dyDescent="0.25">
      <c r="F5065" s="11"/>
      <c r="G5065" s="11"/>
      <c r="H5065" s="11"/>
    </row>
    <row r="5066" spans="6:8" x14ac:dyDescent="0.25">
      <c r="F5066" s="11"/>
      <c r="G5066" s="11"/>
      <c r="H5066" s="11"/>
    </row>
    <row r="5067" spans="6:8" x14ac:dyDescent="0.25">
      <c r="F5067" s="11"/>
      <c r="G5067" s="11"/>
      <c r="H5067" s="11"/>
    </row>
    <row r="5068" spans="6:8" x14ac:dyDescent="0.25">
      <c r="F5068" s="11"/>
      <c r="G5068" s="11"/>
      <c r="H5068" s="11"/>
    </row>
    <row r="5069" spans="6:8" x14ac:dyDescent="0.25">
      <c r="F5069" s="11"/>
      <c r="G5069" s="11"/>
      <c r="H5069" s="11"/>
    </row>
    <row r="5070" spans="6:8" x14ac:dyDescent="0.25">
      <c r="F5070" s="11"/>
      <c r="G5070" s="11"/>
      <c r="H5070" s="11"/>
    </row>
    <row r="5071" spans="6:8" x14ac:dyDescent="0.25">
      <c r="F5071" s="11"/>
      <c r="G5071" s="11"/>
      <c r="H5071" s="11"/>
    </row>
    <row r="5072" spans="6:8" x14ac:dyDescent="0.25">
      <c r="F5072" s="11"/>
      <c r="G5072" s="11"/>
      <c r="H5072" s="11"/>
    </row>
    <row r="5073" spans="6:8" x14ac:dyDescent="0.25">
      <c r="F5073" s="11"/>
      <c r="G5073" s="11"/>
      <c r="H5073" s="11"/>
    </row>
    <row r="5074" spans="6:8" x14ac:dyDescent="0.25">
      <c r="F5074" s="11"/>
      <c r="G5074" s="11"/>
      <c r="H5074" s="11"/>
    </row>
    <row r="5075" spans="6:8" x14ac:dyDescent="0.25">
      <c r="F5075" s="11"/>
      <c r="G5075" s="11"/>
      <c r="H5075" s="11"/>
    </row>
    <row r="5076" spans="6:8" x14ac:dyDescent="0.25">
      <c r="F5076" s="11"/>
      <c r="G5076" s="11"/>
      <c r="H5076" s="11"/>
    </row>
    <row r="5077" spans="6:8" x14ac:dyDescent="0.25">
      <c r="F5077" s="11"/>
      <c r="G5077" s="11"/>
      <c r="H5077" s="11"/>
    </row>
    <row r="5078" spans="6:8" x14ac:dyDescent="0.25">
      <c r="F5078" s="11"/>
      <c r="G5078" s="11"/>
      <c r="H5078" s="11"/>
    </row>
    <row r="5079" spans="6:8" x14ac:dyDescent="0.25">
      <c r="F5079" s="11"/>
      <c r="G5079" s="11"/>
      <c r="H5079" s="11"/>
    </row>
    <row r="5080" spans="6:8" x14ac:dyDescent="0.25">
      <c r="F5080" s="11"/>
      <c r="G5080" s="11"/>
      <c r="H5080" s="11"/>
    </row>
    <row r="5081" spans="6:8" x14ac:dyDescent="0.25">
      <c r="F5081" s="11"/>
      <c r="G5081" s="11"/>
      <c r="H5081" s="11"/>
    </row>
    <row r="5082" spans="6:8" x14ac:dyDescent="0.25">
      <c r="F5082" s="11"/>
      <c r="G5082" s="11"/>
      <c r="H5082" s="11"/>
    </row>
    <row r="5083" spans="6:8" x14ac:dyDescent="0.25">
      <c r="F5083" s="11"/>
      <c r="G5083" s="11"/>
      <c r="H5083" s="11"/>
    </row>
    <row r="5084" spans="6:8" x14ac:dyDescent="0.25">
      <c r="F5084" s="11"/>
      <c r="G5084" s="11"/>
      <c r="H5084" s="11"/>
    </row>
    <row r="5085" spans="6:8" x14ac:dyDescent="0.25">
      <c r="F5085" s="11"/>
      <c r="G5085" s="11"/>
      <c r="H5085" s="11"/>
    </row>
    <row r="5086" spans="6:8" x14ac:dyDescent="0.25">
      <c r="F5086" s="11"/>
      <c r="G5086" s="11"/>
      <c r="H5086" s="11"/>
    </row>
    <row r="5087" spans="6:8" x14ac:dyDescent="0.25">
      <c r="F5087" s="11"/>
      <c r="G5087" s="11"/>
      <c r="H5087" s="11"/>
    </row>
    <row r="5088" spans="6:8" x14ac:dyDescent="0.25">
      <c r="F5088" s="11"/>
      <c r="G5088" s="11"/>
      <c r="H5088" s="11"/>
    </row>
    <row r="5089" spans="6:8" x14ac:dyDescent="0.25">
      <c r="F5089" s="11"/>
      <c r="G5089" s="11"/>
      <c r="H5089" s="11"/>
    </row>
    <row r="5090" spans="6:8" x14ac:dyDescent="0.25">
      <c r="F5090" s="11"/>
      <c r="G5090" s="11"/>
      <c r="H5090" s="11"/>
    </row>
    <row r="5091" spans="6:8" x14ac:dyDescent="0.25">
      <c r="F5091" s="11"/>
      <c r="G5091" s="11"/>
      <c r="H5091" s="11"/>
    </row>
    <row r="5092" spans="6:8" x14ac:dyDescent="0.25">
      <c r="F5092" s="11"/>
      <c r="G5092" s="11"/>
      <c r="H5092" s="11"/>
    </row>
    <row r="5093" spans="6:8" x14ac:dyDescent="0.25">
      <c r="F5093" s="11"/>
      <c r="G5093" s="11"/>
      <c r="H5093" s="11"/>
    </row>
    <row r="5094" spans="6:8" x14ac:dyDescent="0.25">
      <c r="F5094" s="11"/>
      <c r="G5094" s="11"/>
      <c r="H5094" s="11"/>
    </row>
    <row r="5095" spans="6:8" x14ac:dyDescent="0.25">
      <c r="F5095" s="11"/>
      <c r="G5095" s="11"/>
      <c r="H5095" s="11"/>
    </row>
    <row r="5096" spans="6:8" x14ac:dyDescent="0.25">
      <c r="F5096" s="11"/>
      <c r="G5096" s="11"/>
      <c r="H5096" s="11"/>
    </row>
    <row r="5097" spans="6:8" x14ac:dyDescent="0.25">
      <c r="F5097" s="11"/>
      <c r="G5097" s="11"/>
      <c r="H5097" s="11"/>
    </row>
    <row r="5098" spans="6:8" x14ac:dyDescent="0.25">
      <c r="F5098" s="11"/>
      <c r="G5098" s="11"/>
      <c r="H5098" s="11"/>
    </row>
    <row r="5099" spans="6:8" x14ac:dyDescent="0.25">
      <c r="F5099" s="11"/>
      <c r="G5099" s="11"/>
      <c r="H5099" s="11"/>
    </row>
    <row r="5100" spans="6:8" x14ac:dyDescent="0.25">
      <c r="F5100" s="11"/>
      <c r="G5100" s="11"/>
      <c r="H5100" s="11"/>
    </row>
    <row r="5101" spans="6:8" x14ac:dyDescent="0.25">
      <c r="F5101" s="11"/>
      <c r="G5101" s="11"/>
      <c r="H5101" s="11"/>
    </row>
    <row r="5102" spans="6:8" x14ac:dyDescent="0.25">
      <c r="F5102" s="11"/>
      <c r="G5102" s="11"/>
      <c r="H5102" s="11"/>
    </row>
    <row r="5103" spans="6:8" x14ac:dyDescent="0.25">
      <c r="F5103" s="11"/>
      <c r="G5103" s="11"/>
      <c r="H5103" s="11"/>
    </row>
    <row r="5104" spans="6:8" x14ac:dyDescent="0.25">
      <c r="F5104" s="11"/>
      <c r="G5104" s="11"/>
      <c r="H5104" s="11"/>
    </row>
    <row r="5105" spans="6:8" x14ac:dyDescent="0.25">
      <c r="F5105" s="11"/>
      <c r="G5105" s="11"/>
      <c r="H5105" s="11"/>
    </row>
    <row r="5106" spans="6:8" x14ac:dyDescent="0.25">
      <c r="F5106" s="11"/>
      <c r="G5106" s="11"/>
      <c r="H5106" s="11"/>
    </row>
    <row r="5107" spans="6:8" x14ac:dyDescent="0.25">
      <c r="F5107" s="11"/>
      <c r="G5107" s="11"/>
      <c r="H5107" s="11"/>
    </row>
    <row r="5108" spans="6:8" x14ac:dyDescent="0.25">
      <c r="F5108" s="11"/>
      <c r="G5108" s="11"/>
      <c r="H5108" s="11"/>
    </row>
    <row r="5109" spans="6:8" x14ac:dyDescent="0.25">
      <c r="F5109" s="11"/>
      <c r="G5109" s="11"/>
      <c r="H5109" s="11"/>
    </row>
    <row r="5110" spans="6:8" x14ac:dyDescent="0.25">
      <c r="F5110" s="11"/>
      <c r="G5110" s="11"/>
      <c r="H5110" s="11"/>
    </row>
    <row r="5111" spans="6:8" x14ac:dyDescent="0.25">
      <c r="F5111" s="11"/>
      <c r="G5111" s="11"/>
      <c r="H5111" s="11"/>
    </row>
    <row r="5112" spans="6:8" x14ac:dyDescent="0.25">
      <c r="F5112" s="11"/>
      <c r="G5112" s="11"/>
      <c r="H5112" s="11"/>
    </row>
    <row r="5113" spans="6:8" x14ac:dyDescent="0.25">
      <c r="F5113" s="11"/>
      <c r="G5113" s="11"/>
      <c r="H5113" s="11"/>
    </row>
    <row r="5114" spans="6:8" x14ac:dyDescent="0.25">
      <c r="F5114" s="11"/>
      <c r="G5114" s="11"/>
      <c r="H5114" s="11"/>
    </row>
    <row r="5115" spans="6:8" x14ac:dyDescent="0.25">
      <c r="F5115" s="11"/>
      <c r="G5115" s="11"/>
      <c r="H5115" s="11"/>
    </row>
    <row r="5116" spans="6:8" x14ac:dyDescent="0.25">
      <c r="F5116" s="11"/>
      <c r="G5116" s="11"/>
      <c r="H5116" s="11"/>
    </row>
    <row r="5117" spans="6:8" x14ac:dyDescent="0.25">
      <c r="F5117" s="11"/>
      <c r="G5117" s="11"/>
      <c r="H5117" s="11"/>
    </row>
    <row r="5118" spans="6:8" x14ac:dyDescent="0.25">
      <c r="F5118" s="11"/>
      <c r="G5118" s="11"/>
      <c r="H5118" s="11"/>
    </row>
    <row r="5119" spans="6:8" x14ac:dyDescent="0.25">
      <c r="F5119" s="11"/>
      <c r="G5119" s="11"/>
      <c r="H5119" s="11"/>
    </row>
    <row r="5120" spans="6:8" x14ac:dyDescent="0.25">
      <c r="F5120" s="11"/>
      <c r="G5120" s="11"/>
      <c r="H5120" s="11"/>
    </row>
    <row r="5121" spans="6:8" x14ac:dyDescent="0.25">
      <c r="F5121" s="11"/>
      <c r="G5121" s="11"/>
      <c r="H5121" s="11"/>
    </row>
    <row r="5122" spans="6:8" x14ac:dyDescent="0.25">
      <c r="F5122" s="11"/>
      <c r="G5122" s="11"/>
      <c r="H5122" s="11"/>
    </row>
    <row r="5123" spans="6:8" x14ac:dyDescent="0.25">
      <c r="F5123" s="11"/>
      <c r="G5123" s="11"/>
      <c r="H5123" s="11"/>
    </row>
    <row r="5124" spans="6:8" x14ac:dyDescent="0.25">
      <c r="F5124" s="11"/>
      <c r="G5124" s="11"/>
      <c r="H5124" s="11"/>
    </row>
    <row r="5125" spans="6:8" x14ac:dyDescent="0.25">
      <c r="F5125" s="11"/>
      <c r="G5125" s="11"/>
      <c r="H5125" s="11"/>
    </row>
    <row r="5126" spans="6:8" x14ac:dyDescent="0.25">
      <c r="F5126" s="11"/>
      <c r="G5126" s="11"/>
      <c r="H5126" s="11"/>
    </row>
    <row r="5127" spans="6:8" x14ac:dyDescent="0.25">
      <c r="F5127" s="11"/>
      <c r="G5127" s="11"/>
      <c r="H5127" s="11"/>
    </row>
    <row r="5128" spans="6:8" x14ac:dyDescent="0.25">
      <c r="F5128" s="11"/>
      <c r="G5128" s="11"/>
      <c r="H5128" s="11"/>
    </row>
    <row r="5129" spans="6:8" x14ac:dyDescent="0.25">
      <c r="F5129" s="11"/>
      <c r="G5129" s="11"/>
      <c r="H5129" s="11"/>
    </row>
    <row r="5130" spans="6:8" x14ac:dyDescent="0.25">
      <c r="F5130" s="11"/>
      <c r="G5130" s="11"/>
      <c r="H5130" s="11"/>
    </row>
    <row r="5131" spans="6:8" x14ac:dyDescent="0.25">
      <c r="F5131" s="11"/>
      <c r="G5131" s="11"/>
      <c r="H5131" s="11"/>
    </row>
    <row r="5132" spans="6:8" x14ac:dyDescent="0.25">
      <c r="F5132" s="11"/>
      <c r="G5132" s="11"/>
      <c r="H5132" s="11"/>
    </row>
    <row r="5133" spans="6:8" x14ac:dyDescent="0.25">
      <c r="F5133" s="11"/>
      <c r="G5133" s="11"/>
      <c r="H5133" s="11"/>
    </row>
    <row r="5134" spans="6:8" x14ac:dyDescent="0.25">
      <c r="F5134" s="11"/>
      <c r="G5134" s="11"/>
      <c r="H5134" s="11"/>
    </row>
    <row r="5135" spans="6:8" x14ac:dyDescent="0.25">
      <c r="F5135" s="11"/>
      <c r="G5135" s="11"/>
      <c r="H5135" s="11"/>
    </row>
    <row r="5136" spans="6:8" x14ac:dyDescent="0.25">
      <c r="F5136" s="11"/>
      <c r="G5136" s="11"/>
      <c r="H5136" s="11"/>
    </row>
    <row r="5137" spans="6:8" x14ac:dyDescent="0.25">
      <c r="F5137" s="11"/>
      <c r="G5137" s="11"/>
      <c r="H5137" s="11"/>
    </row>
    <row r="5138" spans="6:8" x14ac:dyDescent="0.25">
      <c r="F5138" s="11"/>
      <c r="G5138" s="11"/>
      <c r="H5138" s="11"/>
    </row>
    <row r="5139" spans="6:8" x14ac:dyDescent="0.25">
      <c r="F5139" s="11"/>
      <c r="G5139" s="11"/>
      <c r="H5139" s="11"/>
    </row>
    <row r="5140" spans="6:8" x14ac:dyDescent="0.25">
      <c r="F5140" s="11"/>
      <c r="G5140" s="11"/>
      <c r="H5140" s="11"/>
    </row>
    <row r="5141" spans="6:8" x14ac:dyDescent="0.25">
      <c r="F5141" s="11"/>
      <c r="G5141" s="11"/>
      <c r="H5141" s="11"/>
    </row>
    <row r="5142" spans="6:8" x14ac:dyDescent="0.25">
      <c r="F5142" s="11"/>
      <c r="G5142" s="11"/>
      <c r="H5142" s="11"/>
    </row>
    <row r="5143" spans="6:8" x14ac:dyDescent="0.25">
      <c r="F5143" s="11"/>
      <c r="G5143" s="11"/>
      <c r="H5143" s="11"/>
    </row>
    <row r="5144" spans="6:8" x14ac:dyDescent="0.25">
      <c r="F5144" s="11"/>
      <c r="G5144" s="11"/>
      <c r="H5144" s="11"/>
    </row>
    <row r="5145" spans="6:8" x14ac:dyDescent="0.25">
      <c r="F5145" s="11"/>
      <c r="G5145" s="11"/>
      <c r="H5145" s="11"/>
    </row>
    <row r="5146" spans="6:8" x14ac:dyDescent="0.25">
      <c r="F5146" s="11"/>
      <c r="G5146" s="11"/>
      <c r="H5146" s="11"/>
    </row>
    <row r="5147" spans="6:8" x14ac:dyDescent="0.25">
      <c r="F5147" s="11"/>
      <c r="G5147" s="11"/>
      <c r="H5147" s="11"/>
    </row>
    <row r="5148" spans="6:8" x14ac:dyDescent="0.25">
      <c r="F5148" s="11"/>
      <c r="G5148" s="11"/>
      <c r="H5148" s="11"/>
    </row>
    <row r="5149" spans="6:8" x14ac:dyDescent="0.25">
      <c r="F5149" s="11"/>
      <c r="G5149" s="11"/>
      <c r="H5149" s="11"/>
    </row>
    <row r="5150" spans="6:8" x14ac:dyDescent="0.25">
      <c r="F5150" s="11"/>
      <c r="G5150" s="11"/>
      <c r="H5150" s="11"/>
    </row>
    <row r="5151" spans="6:8" x14ac:dyDescent="0.25">
      <c r="F5151" s="11"/>
      <c r="G5151" s="11"/>
      <c r="H5151" s="11"/>
    </row>
    <row r="5152" spans="6:8" x14ac:dyDescent="0.25">
      <c r="F5152" s="11"/>
      <c r="G5152" s="11"/>
      <c r="H5152" s="11"/>
    </row>
    <row r="5153" spans="6:8" x14ac:dyDescent="0.25">
      <c r="F5153" s="11"/>
      <c r="G5153" s="11"/>
      <c r="H5153" s="11"/>
    </row>
    <row r="5154" spans="6:8" x14ac:dyDescent="0.25">
      <c r="F5154" s="11"/>
      <c r="G5154" s="11"/>
      <c r="H5154" s="11"/>
    </row>
    <row r="5155" spans="6:8" x14ac:dyDescent="0.25">
      <c r="F5155" s="11"/>
      <c r="G5155" s="11"/>
      <c r="H5155" s="11"/>
    </row>
    <row r="5156" spans="6:8" x14ac:dyDescent="0.25">
      <c r="F5156" s="11"/>
      <c r="G5156" s="11"/>
      <c r="H5156" s="11"/>
    </row>
    <row r="5157" spans="6:8" x14ac:dyDescent="0.25">
      <c r="F5157" s="11"/>
      <c r="G5157" s="11"/>
      <c r="H5157" s="11"/>
    </row>
    <row r="5158" spans="6:8" x14ac:dyDescent="0.25">
      <c r="F5158" s="11"/>
      <c r="G5158" s="11"/>
      <c r="H5158" s="11"/>
    </row>
    <row r="5159" spans="6:8" x14ac:dyDescent="0.25">
      <c r="F5159" s="11"/>
      <c r="G5159" s="11"/>
      <c r="H5159" s="11"/>
    </row>
    <row r="5160" spans="6:8" x14ac:dyDescent="0.25">
      <c r="F5160" s="11"/>
      <c r="G5160" s="11"/>
      <c r="H5160" s="11"/>
    </row>
    <row r="5161" spans="6:8" x14ac:dyDescent="0.25">
      <c r="F5161" s="11"/>
      <c r="G5161" s="11"/>
      <c r="H5161" s="11"/>
    </row>
    <row r="5162" spans="6:8" x14ac:dyDescent="0.25">
      <c r="F5162" s="11"/>
      <c r="G5162" s="11"/>
      <c r="H5162" s="11"/>
    </row>
    <row r="5163" spans="6:8" x14ac:dyDescent="0.25">
      <c r="F5163" s="11"/>
      <c r="G5163" s="11"/>
      <c r="H5163" s="11"/>
    </row>
    <row r="5164" spans="6:8" x14ac:dyDescent="0.25">
      <c r="F5164" s="11"/>
      <c r="G5164" s="11"/>
      <c r="H5164" s="11"/>
    </row>
    <row r="5165" spans="6:8" x14ac:dyDescent="0.25">
      <c r="F5165" s="11"/>
      <c r="G5165" s="11"/>
      <c r="H5165" s="11"/>
    </row>
    <row r="5166" spans="6:8" x14ac:dyDescent="0.25">
      <c r="F5166" s="11"/>
      <c r="G5166" s="11"/>
      <c r="H5166" s="11"/>
    </row>
    <row r="5167" spans="6:8" x14ac:dyDescent="0.25">
      <c r="F5167" s="11"/>
      <c r="G5167" s="11"/>
      <c r="H5167" s="11"/>
    </row>
    <row r="5168" spans="6:8" x14ac:dyDescent="0.25">
      <c r="F5168" s="11"/>
      <c r="G5168" s="11"/>
      <c r="H5168" s="11"/>
    </row>
    <row r="5169" spans="6:8" x14ac:dyDescent="0.25">
      <c r="F5169" s="11"/>
      <c r="G5169" s="11"/>
      <c r="H5169" s="11"/>
    </row>
    <row r="5170" spans="6:8" x14ac:dyDescent="0.25">
      <c r="F5170" s="11"/>
      <c r="G5170" s="11"/>
      <c r="H5170" s="11"/>
    </row>
    <row r="5171" spans="6:8" x14ac:dyDescent="0.25">
      <c r="F5171" s="11"/>
      <c r="G5171" s="11"/>
      <c r="H5171" s="11"/>
    </row>
    <row r="5172" spans="6:8" x14ac:dyDescent="0.25">
      <c r="F5172" s="11"/>
      <c r="G5172" s="11"/>
      <c r="H5172" s="11"/>
    </row>
    <row r="5173" spans="6:8" x14ac:dyDescent="0.25">
      <c r="F5173" s="11"/>
      <c r="G5173" s="11"/>
      <c r="H5173" s="11"/>
    </row>
    <row r="5174" spans="6:8" x14ac:dyDescent="0.25">
      <c r="F5174" s="11"/>
      <c r="G5174" s="11"/>
      <c r="H5174" s="11"/>
    </row>
    <row r="5175" spans="6:8" x14ac:dyDescent="0.25">
      <c r="F5175" s="11"/>
      <c r="G5175" s="11"/>
      <c r="H5175" s="11"/>
    </row>
    <row r="5176" spans="6:8" x14ac:dyDescent="0.25">
      <c r="F5176" s="11"/>
      <c r="G5176" s="11"/>
      <c r="H5176" s="11"/>
    </row>
    <row r="5177" spans="6:8" x14ac:dyDescent="0.25">
      <c r="F5177" s="11"/>
      <c r="G5177" s="11"/>
      <c r="H5177" s="11"/>
    </row>
    <row r="5178" spans="6:8" x14ac:dyDescent="0.25">
      <c r="F5178" s="11"/>
      <c r="G5178" s="11"/>
      <c r="H5178" s="11"/>
    </row>
    <row r="5179" spans="6:8" x14ac:dyDescent="0.25">
      <c r="F5179" s="11"/>
      <c r="G5179" s="11"/>
      <c r="H5179" s="11"/>
    </row>
    <row r="5180" spans="6:8" x14ac:dyDescent="0.25">
      <c r="F5180" s="11"/>
      <c r="G5180" s="11"/>
      <c r="H5180" s="11"/>
    </row>
    <row r="5181" spans="6:8" x14ac:dyDescent="0.25">
      <c r="F5181" s="11"/>
      <c r="G5181" s="11"/>
      <c r="H5181" s="11"/>
    </row>
    <row r="5182" spans="6:8" x14ac:dyDescent="0.25">
      <c r="F5182" s="11"/>
      <c r="G5182" s="11"/>
      <c r="H5182" s="11"/>
    </row>
    <row r="5183" spans="6:8" x14ac:dyDescent="0.25">
      <c r="F5183" s="11"/>
      <c r="G5183" s="11"/>
      <c r="H5183" s="11"/>
    </row>
    <row r="5184" spans="6:8" x14ac:dyDescent="0.25">
      <c r="F5184" s="11"/>
      <c r="G5184" s="11"/>
      <c r="H5184" s="11"/>
    </row>
    <row r="5185" spans="6:8" x14ac:dyDescent="0.25">
      <c r="F5185" s="11"/>
      <c r="G5185" s="11"/>
      <c r="H5185" s="11"/>
    </row>
    <row r="5186" spans="6:8" x14ac:dyDescent="0.25">
      <c r="F5186" s="11"/>
      <c r="G5186" s="11"/>
      <c r="H5186" s="11"/>
    </row>
    <row r="5187" spans="6:8" x14ac:dyDescent="0.25">
      <c r="F5187" s="11"/>
      <c r="G5187" s="11"/>
      <c r="H5187" s="11"/>
    </row>
    <row r="5188" spans="6:8" x14ac:dyDescent="0.25">
      <c r="F5188" s="11"/>
      <c r="G5188" s="11"/>
      <c r="H5188" s="11"/>
    </row>
    <row r="5189" spans="6:8" x14ac:dyDescent="0.25">
      <c r="F5189" s="11"/>
      <c r="G5189" s="11"/>
      <c r="H5189" s="11"/>
    </row>
    <row r="5190" spans="6:8" x14ac:dyDescent="0.25">
      <c r="F5190" s="11"/>
      <c r="G5190" s="11"/>
      <c r="H5190" s="11"/>
    </row>
    <row r="5191" spans="6:8" x14ac:dyDescent="0.25">
      <c r="F5191" s="11"/>
      <c r="G5191" s="11"/>
      <c r="H5191" s="11"/>
    </row>
    <row r="5192" spans="6:8" x14ac:dyDescent="0.25">
      <c r="F5192" s="11"/>
      <c r="G5192" s="11"/>
      <c r="H5192" s="11"/>
    </row>
    <row r="5193" spans="6:8" x14ac:dyDescent="0.25">
      <c r="F5193" s="11"/>
      <c r="G5193" s="11"/>
      <c r="H5193" s="11"/>
    </row>
    <row r="5194" spans="6:8" x14ac:dyDescent="0.25">
      <c r="F5194" s="11"/>
      <c r="G5194" s="11"/>
      <c r="H5194" s="11"/>
    </row>
    <row r="5195" spans="6:8" x14ac:dyDescent="0.25">
      <c r="F5195" s="11"/>
      <c r="G5195" s="11"/>
      <c r="H5195" s="11"/>
    </row>
    <row r="5196" spans="6:8" x14ac:dyDescent="0.25">
      <c r="F5196" s="11"/>
      <c r="G5196" s="11"/>
      <c r="H5196" s="11"/>
    </row>
    <row r="5197" spans="6:8" x14ac:dyDescent="0.25">
      <c r="F5197" s="11"/>
      <c r="G5197" s="11"/>
      <c r="H5197" s="11"/>
    </row>
    <row r="5198" spans="6:8" x14ac:dyDescent="0.25">
      <c r="F5198" s="11"/>
      <c r="G5198" s="11"/>
      <c r="H5198" s="11"/>
    </row>
    <row r="5199" spans="6:8" x14ac:dyDescent="0.25">
      <c r="F5199" s="11"/>
      <c r="G5199" s="11"/>
      <c r="H5199" s="11"/>
    </row>
    <row r="5200" spans="6:8" x14ac:dyDescent="0.25">
      <c r="F5200" s="11"/>
      <c r="G5200" s="11"/>
      <c r="H5200" s="11"/>
    </row>
    <row r="5201" spans="6:8" x14ac:dyDescent="0.25">
      <c r="F5201" s="11"/>
      <c r="G5201" s="11"/>
      <c r="H5201" s="11"/>
    </row>
    <row r="5202" spans="6:8" x14ac:dyDescent="0.25">
      <c r="F5202" s="11"/>
      <c r="G5202" s="11"/>
      <c r="H5202" s="11"/>
    </row>
    <row r="5203" spans="6:8" x14ac:dyDescent="0.25">
      <c r="F5203" s="11"/>
      <c r="G5203" s="11"/>
      <c r="H5203" s="11"/>
    </row>
    <row r="5204" spans="6:8" x14ac:dyDescent="0.25">
      <c r="F5204" s="11"/>
      <c r="G5204" s="11"/>
      <c r="H5204" s="11"/>
    </row>
    <row r="5205" spans="6:8" x14ac:dyDescent="0.25">
      <c r="F5205" s="11"/>
      <c r="G5205" s="11"/>
      <c r="H5205" s="11"/>
    </row>
    <row r="5206" spans="6:8" x14ac:dyDescent="0.25">
      <c r="F5206" s="11"/>
      <c r="G5206" s="11"/>
      <c r="H5206" s="11"/>
    </row>
    <row r="5207" spans="6:8" x14ac:dyDescent="0.25">
      <c r="F5207" s="11"/>
      <c r="G5207" s="11"/>
      <c r="H5207" s="11"/>
    </row>
    <row r="5208" spans="6:8" x14ac:dyDescent="0.25">
      <c r="F5208" s="11"/>
      <c r="G5208" s="11"/>
      <c r="H5208" s="11"/>
    </row>
    <row r="5209" spans="6:8" x14ac:dyDescent="0.25">
      <c r="F5209" s="11"/>
      <c r="G5209" s="11"/>
      <c r="H5209" s="11"/>
    </row>
    <row r="5210" spans="6:8" x14ac:dyDescent="0.25">
      <c r="F5210" s="11"/>
      <c r="G5210" s="11"/>
      <c r="H5210" s="11"/>
    </row>
    <row r="5211" spans="6:8" x14ac:dyDescent="0.25">
      <c r="F5211" s="11"/>
      <c r="G5211" s="11"/>
      <c r="H5211" s="11"/>
    </row>
    <row r="5212" spans="6:8" x14ac:dyDescent="0.25">
      <c r="F5212" s="11"/>
      <c r="G5212" s="11"/>
      <c r="H5212" s="11"/>
    </row>
    <row r="5213" spans="6:8" x14ac:dyDescent="0.25">
      <c r="F5213" s="11"/>
      <c r="G5213" s="11"/>
      <c r="H5213" s="11"/>
    </row>
    <row r="5214" spans="6:8" x14ac:dyDescent="0.25">
      <c r="F5214" s="11"/>
      <c r="G5214" s="11"/>
      <c r="H5214" s="11"/>
    </row>
    <row r="5215" spans="6:8" x14ac:dyDescent="0.25">
      <c r="F5215" s="11"/>
      <c r="G5215" s="11"/>
      <c r="H5215" s="11"/>
    </row>
    <row r="5216" spans="6:8" x14ac:dyDescent="0.25">
      <c r="F5216" s="11"/>
      <c r="G5216" s="11"/>
      <c r="H5216" s="11"/>
    </row>
    <row r="5217" spans="6:8" x14ac:dyDescent="0.25">
      <c r="F5217" s="11"/>
      <c r="G5217" s="11"/>
      <c r="H5217" s="11"/>
    </row>
    <row r="5218" spans="6:8" x14ac:dyDescent="0.25">
      <c r="F5218" s="11"/>
      <c r="G5218" s="11"/>
      <c r="H5218" s="11"/>
    </row>
    <row r="5219" spans="6:8" x14ac:dyDescent="0.25">
      <c r="F5219" s="11"/>
      <c r="G5219" s="11"/>
      <c r="H5219" s="11"/>
    </row>
    <row r="5220" spans="6:8" x14ac:dyDescent="0.25">
      <c r="F5220" s="11"/>
      <c r="G5220" s="11"/>
      <c r="H5220" s="11"/>
    </row>
    <row r="5221" spans="6:8" x14ac:dyDescent="0.25">
      <c r="F5221" s="11"/>
      <c r="G5221" s="11"/>
      <c r="H5221" s="11"/>
    </row>
    <row r="5222" spans="6:8" x14ac:dyDescent="0.25">
      <c r="F5222" s="11"/>
      <c r="G5222" s="11"/>
      <c r="H5222" s="11"/>
    </row>
    <row r="5223" spans="6:8" x14ac:dyDescent="0.25">
      <c r="F5223" s="11"/>
      <c r="G5223" s="11"/>
      <c r="H5223" s="11"/>
    </row>
    <row r="5224" spans="6:8" x14ac:dyDescent="0.25">
      <c r="F5224" s="11"/>
      <c r="G5224" s="11"/>
      <c r="H5224" s="11"/>
    </row>
    <row r="5225" spans="6:8" x14ac:dyDescent="0.25">
      <c r="F5225" s="11"/>
      <c r="G5225" s="11"/>
      <c r="H5225" s="11"/>
    </row>
    <row r="5226" spans="6:8" x14ac:dyDescent="0.25">
      <c r="F5226" s="11"/>
      <c r="G5226" s="11"/>
      <c r="H5226" s="11"/>
    </row>
    <row r="5227" spans="6:8" x14ac:dyDescent="0.25">
      <c r="F5227" s="11"/>
      <c r="G5227" s="11"/>
      <c r="H5227" s="11"/>
    </row>
    <row r="5228" spans="6:8" x14ac:dyDescent="0.25">
      <c r="F5228" s="11"/>
      <c r="G5228" s="11"/>
      <c r="H5228" s="11"/>
    </row>
    <row r="5229" spans="6:8" x14ac:dyDescent="0.25">
      <c r="F5229" s="11"/>
      <c r="G5229" s="11"/>
      <c r="H5229" s="11"/>
    </row>
    <row r="5230" spans="6:8" x14ac:dyDescent="0.25">
      <c r="F5230" s="11"/>
      <c r="G5230" s="11"/>
      <c r="H5230" s="11"/>
    </row>
    <row r="5231" spans="6:8" x14ac:dyDescent="0.25">
      <c r="F5231" s="11"/>
      <c r="G5231" s="11"/>
      <c r="H5231" s="11"/>
    </row>
    <row r="5232" spans="6:8" x14ac:dyDescent="0.25">
      <c r="F5232" s="11"/>
      <c r="G5232" s="11"/>
      <c r="H5232" s="11"/>
    </row>
    <row r="5233" spans="6:8" x14ac:dyDescent="0.25">
      <c r="F5233" s="11"/>
      <c r="G5233" s="11"/>
      <c r="H5233" s="11"/>
    </row>
    <row r="5234" spans="6:8" x14ac:dyDescent="0.25">
      <c r="F5234" s="11"/>
      <c r="G5234" s="11"/>
      <c r="H5234" s="11"/>
    </row>
    <row r="5235" spans="6:8" x14ac:dyDescent="0.25">
      <c r="F5235" s="11"/>
      <c r="G5235" s="11"/>
      <c r="H5235" s="11"/>
    </row>
    <row r="5236" spans="6:8" x14ac:dyDescent="0.25">
      <c r="F5236" s="11"/>
      <c r="G5236" s="11"/>
      <c r="H5236" s="11"/>
    </row>
    <row r="5237" spans="6:8" x14ac:dyDescent="0.25">
      <c r="F5237" s="11"/>
      <c r="G5237" s="11"/>
      <c r="H5237" s="11"/>
    </row>
    <row r="5238" spans="6:8" x14ac:dyDescent="0.25">
      <c r="F5238" s="11"/>
      <c r="G5238" s="11"/>
      <c r="H5238" s="11"/>
    </row>
    <row r="5239" spans="6:8" x14ac:dyDescent="0.25">
      <c r="F5239" s="11"/>
      <c r="G5239" s="11"/>
      <c r="H5239" s="11"/>
    </row>
    <row r="5240" spans="6:8" x14ac:dyDescent="0.25">
      <c r="F5240" s="11"/>
      <c r="G5240" s="11"/>
      <c r="H5240" s="11"/>
    </row>
    <row r="5241" spans="6:8" x14ac:dyDescent="0.25">
      <c r="F5241" s="11"/>
      <c r="G5241" s="11"/>
      <c r="H5241" s="11"/>
    </row>
    <row r="5242" spans="6:8" x14ac:dyDescent="0.25">
      <c r="F5242" s="11"/>
      <c r="G5242" s="11"/>
      <c r="H5242" s="11"/>
    </row>
    <row r="5243" spans="6:8" x14ac:dyDescent="0.25">
      <c r="F5243" s="11"/>
      <c r="G5243" s="11"/>
      <c r="H5243" s="11"/>
    </row>
    <row r="5244" spans="6:8" x14ac:dyDescent="0.25">
      <c r="F5244" s="11"/>
      <c r="G5244" s="11"/>
      <c r="H5244" s="11"/>
    </row>
    <row r="5245" spans="6:8" x14ac:dyDescent="0.25">
      <c r="F5245" s="11"/>
      <c r="G5245" s="11"/>
      <c r="H5245" s="11"/>
    </row>
    <row r="5246" spans="6:8" x14ac:dyDescent="0.25">
      <c r="F5246" s="11"/>
      <c r="G5246" s="11"/>
      <c r="H5246" s="11"/>
    </row>
    <row r="5247" spans="6:8" x14ac:dyDescent="0.25">
      <c r="F5247" s="11"/>
      <c r="G5247" s="11"/>
      <c r="H5247" s="11"/>
    </row>
    <row r="5248" spans="6:8" x14ac:dyDescent="0.25">
      <c r="F5248" s="11"/>
      <c r="G5248" s="11"/>
      <c r="H5248" s="11"/>
    </row>
    <row r="5249" spans="6:8" x14ac:dyDescent="0.25">
      <c r="F5249" s="11"/>
      <c r="G5249" s="11"/>
      <c r="H5249" s="11"/>
    </row>
    <row r="5250" spans="6:8" x14ac:dyDescent="0.25">
      <c r="F5250" s="11"/>
      <c r="G5250" s="11"/>
      <c r="H5250" s="11"/>
    </row>
    <row r="5251" spans="6:8" x14ac:dyDescent="0.25">
      <c r="F5251" s="11"/>
      <c r="G5251" s="11"/>
      <c r="H5251" s="11"/>
    </row>
    <row r="5252" spans="6:8" x14ac:dyDescent="0.25">
      <c r="F5252" s="11"/>
      <c r="G5252" s="11"/>
      <c r="H5252" s="11"/>
    </row>
    <row r="5253" spans="6:8" x14ac:dyDescent="0.25">
      <c r="F5253" s="11"/>
      <c r="G5253" s="11"/>
      <c r="H5253" s="11"/>
    </row>
    <row r="5254" spans="6:8" x14ac:dyDescent="0.25">
      <c r="F5254" s="11"/>
      <c r="G5254" s="11"/>
      <c r="H5254" s="11"/>
    </row>
    <row r="5255" spans="6:8" x14ac:dyDescent="0.25">
      <c r="F5255" s="11"/>
      <c r="G5255" s="11"/>
      <c r="H5255" s="11"/>
    </row>
    <row r="5256" spans="6:8" x14ac:dyDescent="0.25">
      <c r="F5256" s="11"/>
      <c r="G5256" s="11"/>
      <c r="H5256" s="11"/>
    </row>
    <row r="5257" spans="6:8" x14ac:dyDescent="0.25">
      <c r="F5257" s="11"/>
      <c r="G5257" s="11"/>
      <c r="H5257" s="11"/>
    </row>
    <row r="5258" spans="6:8" x14ac:dyDescent="0.25">
      <c r="F5258" s="11"/>
      <c r="G5258" s="11"/>
      <c r="H5258" s="11"/>
    </row>
    <row r="5259" spans="6:8" x14ac:dyDescent="0.25">
      <c r="F5259" s="11"/>
      <c r="G5259" s="11"/>
      <c r="H5259" s="11"/>
    </row>
    <row r="5260" spans="6:8" x14ac:dyDescent="0.25">
      <c r="F5260" s="11"/>
      <c r="G5260" s="11"/>
      <c r="H5260" s="11"/>
    </row>
    <row r="5261" spans="6:8" x14ac:dyDescent="0.25">
      <c r="F5261" s="11"/>
      <c r="G5261" s="11"/>
      <c r="H5261" s="11"/>
    </row>
    <row r="5262" spans="6:8" x14ac:dyDescent="0.25">
      <c r="F5262" s="11"/>
      <c r="G5262" s="11"/>
      <c r="H5262" s="11"/>
    </row>
    <row r="5263" spans="6:8" x14ac:dyDescent="0.25">
      <c r="F5263" s="11"/>
      <c r="G5263" s="11"/>
      <c r="H5263" s="11"/>
    </row>
    <row r="5264" spans="6:8" x14ac:dyDescent="0.25">
      <c r="F5264" s="11"/>
      <c r="G5264" s="11"/>
      <c r="H5264" s="11"/>
    </row>
    <row r="5265" spans="6:8" x14ac:dyDescent="0.25">
      <c r="F5265" s="11"/>
      <c r="G5265" s="11"/>
      <c r="H5265" s="11"/>
    </row>
    <row r="5266" spans="6:8" x14ac:dyDescent="0.25">
      <c r="F5266" s="11"/>
      <c r="G5266" s="11"/>
      <c r="H5266" s="11"/>
    </row>
    <row r="5267" spans="6:8" x14ac:dyDescent="0.25">
      <c r="F5267" s="11"/>
      <c r="G5267" s="11"/>
      <c r="H5267" s="11"/>
    </row>
    <row r="5268" spans="6:8" x14ac:dyDescent="0.25">
      <c r="F5268" s="11"/>
      <c r="G5268" s="11"/>
      <c r="H5268" s="11"/>
    </row>
    <row r="5269" spans="6:8" x14ac:dyDescent="0.25">
      <c r="F5269" s="11"/>
      <c r="G5269" s="11"/>
      <c r="H5269" s="11"/>
    </row>
    <row r="5270" spans="6:8" x14ac:dyDescent="0.25">
      <c r="F5270" s="11"/>
      <c r="G5270" s="11"/>
      <c r="H5270" s="11"/>
    </row>
    <row r="5271" spans="6:8" x14ac:dyDescent="0.25">
      <c r="F5271" s="11"/>
      <c r="G5271" s="11"/>
      <c r="H5271" s="11"/>
    </row>
    <row r="5272" spans="6:8" x14ac:dyDescent="0.25">
      <c r="F5272" s="11"/>
      <c r="G5272" s="11"/>
      <c r="H5272" s="11"/>
    </row>
    <row r="5273" spans="6:8" x14ac:dyDescent="0.25">
      <c r="F5273" s="11"/>
      <c r="G5273" s="11"/>
      <c r="H5273" s="11"/>
    </row>
    <row r="5274" spans="6:8" x14ac:dyDescent="0.25">
      <c r="F5274" s="11"/>
      <c r="G5274" s="11"/>
      <c r="H5274" s="11"/>
    </row>
    <row r="5275" spans="6:8" x14ac:dyDescent="0.25">
      <c r="F5275" s="11"/>
      <c r="G5275" s="11"/>
      <c r="H5275" s="11"/>
    </row>
    <row r="5276" spans="6:8" x14ac:dyDescent="0.25">
      <c r="F5276" s="11"/>
      <c r="G5276" s="11"/>
      <c r="H5276" s="11"/>
    </row>
    <row r="5277" spans="6:8" x14ac:dyDescent="0.25">
      <c r="F5277" s="11"/>
      <c r="G5277" s="11"/>
      <c r="H5277" s="11"/>
    </row>
    <row r="5278" spans="6:8" x14ac:dyDescent="0.25">
      <c r="F5278" s="11"/>
      <c r="G5278" s="11"/>
      <c r="H5278" s="11"/>
    </row>
    <row r="5279" spans="6:8" x14ac:dyDescent="0.25">
      <c r="F5279" s="11"/>
      <c r="G5279" s="11"/>
      <c r="H5279" s="11"/>
    </row>
    <row r="5280" spans="6:8" x14ac:dyDescent="0.25">
      <c r="F5280" s="11"/>
      <c r="G5280" s="11"/>
      <c r="H5280" s="11"/>
    </row>
    <row r="5281" spans="6:8" x14ac:dyDescent="0.25">
      <c r="F5281" s="11"/>
      <c r="G5281" s="11"/>
      <c r="H5281" s="11"/>
    </row>
    <row r="5282" spans="6:8" x14ac:dyDescent="0.25">
      <c r="F5282" s="11"/>
      <c r="G5282" s="11"/>
      <c r="H5282" s="11"/>
    </row>
    <row r="5283" spans="6:8" x14ac:dyDescent="0.25">
      <c r="F5283" s="11"/>
      <c r="G5283" s="11"/>
      <c r="H5283" s="11"/>
    </row>
    <row r="5284" spans="6:8" x14ac:dyDescent="0.25">
      <c r="F5284" s="11"/>
      <c r="G5284" s="11"/>
      <c r="H5284" s="11"/>
    </row>
    <row r="5285" spans="6:8" x14ac:dyDescent="0.25">
      <c r="F5285" s="11"/>
      <c r="G5285" s="11"/>
      <c r="H5285" s="11"/>
    </row>
    <row r="5286" spans="6:8" x14ac:dyDescent="0.25">
      <c r="F5286" s="11"/>
      <c r="G5286" s="11"/>
      <c r="H5286" s="11"/>
    </row>
    <row r="5287" spans="6:8" x14ac:dyDescent="0.25">
      <c r="F5287" s="11"/>
      <c r="G5287" s="11"/>
      <c r="H5287" s="11"/>
    </row>
    <row r="5288" spans="6:8" x14ac:dyDescent="0.25">
      <c r="F5288" s="11"/>
      <c r="G5288" s="11"/>
      <c r="H5288" s="11"/>
    </row>
    <row r="5289" spans="6:8" x14ac:dyDescent="0.25">
      <c r="F5289" s="11"/>
      <c r="G5289" s="11"/>
      <c r="H5289" s="11"/>
    </row>
    <row r="5290" spans="6:8" x14ac:dyDescent="0.25">
      <c r="F5290" s="11"/>
      <c r="G5290" s="11"/>
      <c r="H5290" s="11"/>
    </row>
    <row r="5291" spans="6:8" x14ac:dyDescent="0.25">
      <c r="F5291" s="11"/>
      <c r="G5291" s="11"/>
      <c r="H5291" s="11"/>
    </row>
    <row r="5292" spans="6:8" x14ac:dyDescent="0.25">
      <c r="F5292" s="11"/>
      <c r="G5292" s="11"/>
      <c r="H5292" s="11"/>
    </row>
    <row r="5293" spans="6:8" x14ac:dyDescent="0.25">
      <c r="F5293" s="11"/>
      <c r="G5293" s="11"/>
      <c r="H5293" s="11"/>
    </row>
    <row r="5294" spans="6:8" x14ac:dyDescent="0.25">
      <c r="F5294" s="11"/>
      <c r="G5294" s="11"/>
      <c r="H5294" s="11"/>
    </row>
    <row r="5295" spans="6:8" x14ac:dyDescent="0.25">
      <c r="F5295" s="11"/>
      <c r="G5295" s="11"/>
      <c r="H5295" s="11"/>
    </row>
    <row r="5296" spans="6:8" x14ac:dyDescent="0.25">
      <c r="F5296" s="11"/>
      <c r="G5296" s="11"/>
      <c r="H5296" s="11"/>
    </row>
    <row r="5297" spans="6:8" x14ac:dyDescent="0.25">
      <c r="F5297" s="11"/>
      <c r="G5297" s="11"/>
      <c r="H5297" s="11"/>
    </row>
    <row r="5298" spans="6:8" x14ac:dyDescent="0.25">
      <c r="F5298" s="11"/>
      <c r="G5298" s="11"/>
      <c r="H5298" s="11"/>
    </row>
    <row r="5299" spans="6:8" x14ac:dyDescent="0.25">
      <c r="F5299" s="11"/>
      <c r="G5299" s="11"/>
      <c r="H5299" s="11"/>
    </row>
    <row r="5300" spans="6:8" x14ac:dyDescent="0.25">
      <c r="F5300" s="11"/>
      <c r="G5300" s="11"/>
      <c r="H5300" s="11"/>
    </row>
    <row r="5301" spans="6:8" x14ac:dyDescent="0.25">
      <c r="F5301" s="11"/>
      <c r="G5301" s="11"/>
      <c r="H5301" s="11"/>
    </row>
    <row r="5302" spans="6:8" x14ac:dyDescent="0.25">
      <c r="F5302" s="11"/>
      <c r="G5302" s="11"/>
      <c r="H5302" s="11"/>
    </row>
    <row r="5303" spans="6:8" x14ac:dyDescent="0.25">
      <c r="F5303" s="11"/>
      <c r="G5303" s="11"/>
      <c r="H5303" s="11"/>
    </row>
    <row r="5304" spans="6:8" x14ac:dyDescent="0.25">
      <c r="F5304" s="11"/>
      <c r="G5304" s="11"/>
      <c r="H5304" s="11"/>
    </row>
    <row r="5305" spans="6:8" x14ac:dyDescent="0.25">
      <c r="F5305" s="11"/>
      <c r="G5305" s="11"/>
      <c r="H5305" s="11"/>
    </row>
    <row r="5306" spans="6:8" x14ac:dyDescent="0.25">
      <c r="F5306" s="11"/>
      <c r="G5306" s="11"/>
      <c r="H5306" s="11"/>
    </row>
    <row r="5307" spans="6:8" x14ac:dyDescent="0.25">
      <c r="F5307" s="11"/>
      <c r="G5307" s="11"/>
      <c r="H5307" s="11"/>
    </row>
    <row r="5308" spans="6:8" x14ac:dyDescent="0.25">
      <c r="F5308" s="11"/>
      <c r="G5308" s="11"/>
      <c r="H5308" s="11"/>
    </row>
    <row r="5309" spans="6:8" x14ac:dyDescent="0.25">
      <c r="F5309" s="11"/>
      <c r="G5309" s="11"/>
      <c r="H5309" s="11"/>
    </row>
    <row r="5310" spans="6:8" x14ac:dyDescent="0.25">
      <c r="F5310" s="11"/>
      <c r="G5310" s="11"/>
      <c r="H5310" s="11"/>
    </row>
    <row r="5311" spans="6:8" x14ac:dyDescent="0.25">
      <c r="F5311" s="11"/>
      <c r="G5311" s="11"/>
      <c r="H5311" s="11"/>
    </row>
    <row r="5312" spans="6:8" x14ac:dyDescent="0.25">
      <c r="F5312" s="11"/>
      <c r="G5312" s="11"/>
      <c r="H5312" s="11"/>
    </row>
    <row r="5313" spans="6:8" x14ac:dyDescent="0.25">
      <c r="F5313" s="11"/>
      <c r="G5313" s="11"/>
      <c r="H5313" s="11"/>
    </row>
    <row r="5314" spans="6:8" x14ac:dyDescent="0.25">
      <c r="F5314" s="11"/>
      <c r="G5314" s="11"/>
      <c r="H5314" s="11"/>
    </row>
    <row r="5315" spans="6:8" x14ac:dyDescent="0.25">
      <c r="F5315" s="11"/>
      <c r="G5315" s="11"/>
      <c r="H5315" s="11"/>
    </row>
    <row r="5316" spans="6:8" x14ac:dyDescent="0.25">
      <c r="F5316" s="11"/>
      <c r="G5316" s="11"/>
      <c r="H5316" s="11"/>
    </row>
    <row r="5317" spans="6:8" x14ac:dyDescent="0.25">
      <c r="F5317" s="11"/>
      <c r="G5317" s="11"/>
      <c r="H5317" s="11"/>
    </row>
    <row r="5318" spans="6:8" x14ac:dyDescent="0.25">
      <c r="F5318" s="11"/>
      <c r="G5318" s="11"/>
      <c r="H5318" s="11"/>
    </row>
    <row r="5319" spans="6:8" x14ac:dyDescent="0.25">
      <c r="F5319" s="11"/>
      <c r="G5319" s="11"/>
      <c r="H5319" s="11"/>
    </row>
    <row r="5320" spans="6:8" x14ac:dyDescent="0.25">
      <c r="F5320" s="11"/>
      <c r="G5320" s="11"/>
      <c r="H5320" s="11"/>
    </row>
    <row r="5321" spans="6:8" x14ac:dyDescent="0.25">
      <c r="F5321" s="11"/>
      <c r="G5321" s="11"/>
      <c r="H5321" s="11"/>
    </row>
    <row r="5322" spans="6:8" x14ac:dyDescent="0.25">
      <c r="F5322" s="11"/>
      <c r="G5322" s="11"/>
      <c r="H5322" s="11"/>
    </row>
    <row r="5323" spans="6:8" x14ac:dyDescent="0.25">
      <c r="F5323" s="11"/>
      <c r="G5323" s="11"/>
      <c r="H5323" s="11"/>
    </row>
    <row r="5324" spans="6:8" x14ac:dyDescent="0.25">
      <c r="F5324" s="11"/>
      <c r="G5324" s="11"/>
      <c r="H5324" s="11"/>
    </row>
    <row r="5325" spans="6:8" x14ac:dyDescent="0.25">
      <c r="F5325" s="11"/>
      <c r="G5325" s="11"/>
      <c r="H5325" s="11"/>
    </row>
    <row r="5326" spans="6:8" x14ac:dyDescent="0.25">
      <c r="F5326" s="11"/>
      <c r="G5326" s="11"/>
      <c r="H5326" s="11"/>
    </row>
    <row r="5327" spans="6:8" x14ac:dyDescent="0.25">
      <c r="F5327" s="11"/>
      <c r="G5327" s="11"/>
      <c r="H5327" s="11"/>
    </row>
    <row r="5328" spans="6:8" x14ac:dyDescent="0.25">
      <c r="F5328" s="11"/>
      <c r="G5328" s="11"/>
      <c r="H5328" s="11"/>
    </row>
    <row r="5329" spans="6:8" x14ac:dyDescent="0.25">
      <c r="F5329" s="11"/>
      <c r="G5329" s="11"/>
      <c r="H5329" s="11"/>
    </row>
    <row r="5330" spans="6:8" x14ac:dyDescent="0.25">
      <c r="F5330" s="11"/>
      <c r="G5330" s="11"/>
      <c r="H5330" s="11"/>
    </row>
    <row r="5331" spans="6:8" x14ac:dyDescent="0.25">
      <c r="F5331" s="11"/>
      <c r="G5331" s="11"/>
      <c r="H5331" s="11"/>
    </row>
    <row r="5332" spans="6:8" x14ac:dyDescent="0.25">
      <c r="F5332" s="11"/>
      <c r="G5332" s="11"/>
      <c r="H5332" s="11"/>
    </row>
    <row r="5333" spans="6:8" x14ac:dyDescent="0.25">
      <c r="F5333" s="11"/>
      <c r="G5333" s="11"/>
      <c r="H5333" s="11"/>
    </row>
    <row r="5334" spans="6:8" x14ac:dyDescent="0.25">
      <c r="F5334" s="11"/>
      <c r="G5334" s="11"/>
      <c r="H5334" s="11"/>
    </row>
    <row r="5335" spans="6:8" x14ac:dyDescent="0.25">
      <c r="F5335" s="11"/>
      <c r="G5335" s="11"/>
      <c r="H5335" s="11"/>
    </row>
    <row r="5336" spans="6:8" x14ac:dyDescent="0.25">
      <c r="F5336" s="11"/>
      <c r="G5336" s="11"/>
      <c r="H5336" s="11"/>
    </row>
    <row r="5337" spans="6:8" x14ac:dyDescent="0.25">
      <c r="F5337" s="11"/>
      <c r="G5337" s="11"/>
      <c r="H5337" s="11"/>
    </row>
    <row r="5338" spans="6:8" x14ac:dyDescent="0.25">
      <c r="F5338" s="11"/>
      <c r="G5338" s="11"/>
      <c r="H5338" s="11"/>
    </row>
    <row r="5339" spans="6:8" x14ac:dyDescent="0.25">
      <c r="F5339" s="11"/>
      <c r="G5339" s="11"/>
      <c r="H5339" s="11"/>
    </row>
    <row r="5340" spans="6:8" x14ac:dyDescent="0.25">
      <c r="F5340" s="11"/>
      <c r="G5340" s="11"/>
      <c r="H5340" s="11"/>
    </row>
    <row r="5341" spans="6:8" x14ac:dyDescent="0.25">
      <c r="F5341" s="11"/>
      <c r="G5341" s="11"/>
      <c r="H5341" s="11"/>
    </row>
    <row r="5342" spans="6:8" x14ac:dyDescent="0.25">
      <c r="F5342" s="11"/>
      <c r="G5342" s="11"/>
      <c r="H5342" s="11"/>
    </row>
    <row r="5343" spans="6:8" x14ac:dyDescent="0.25">
      <c r="F5343" s="11"/>
      <c r="G5343" s="11"/>
      <c r="H5343" s="11"/>
    </row>
    <row r="5344" spans="6:8" x14ac:dyDescent="0.25">
      <c r="F5344" s="11"/>
      <c r="G5344" s="11"/>
      <c r="H5344" s="11"/>
    </row>
    <row r="5345" spans="6:8" x14ac:dyDescent="0.25">
      <c r="F5345" s="11"/>
      <c r="G5345" s="11"/>
      <c r="H5345" s="11"/>
    </row>
    <row r="5346" spans="6:8" x14ac:dyDescent="0.25">
      <c r="F5346" s="11"/>
      <c r="G5346" s="11"/>
      <c r="H5346" s="11"/>
    </row>
    <row r="5347" spans="6:8" x14ac:dyDescent="0.25">
      <c r="F5347" s="11"/>
      <c r="G5347" s="11"/>
      <c r="H5347" s="11"/>
    </row>
    <row r="5348" spans="6:8" x14ac:dyDescent="0.25">
      <c r="F5348" s="11"/>
      <c r="G5348" s="11"/>
      <c r="H5348" s="11"/>
    </row>
    <row r="5349" spans="6:8" x14ac:dyDescent="0.25">
      <c r="F5349" s="11"/>
      <c r="G5349" s="11"/>
      <c r="H5349" s="11"/>
    </row>
    <row r="5350" spans="6:8" x14ac:dyDescent="0.25">
      <c r="F5350" s="11"/>
      <c r="G5350" s="11"/>
      <c r="H5350" s="11"/>
    </row>
    <row r="5351" spans="6:8" x14ac:dyDescent="0.25">
      <c r="F5351" s="11"/>
      <c r="G5351" s="11"/>
      <c r="H5351" s="11"/>
    </row>
    <row r="5352" spans="6:8" x14ac:dyDescent="0.25">
      <c r="F5352" s="11"/>
      <c r="G5352" s="11"/>
      <c r="H5352" s="11"/>
    </row>
    <row r="5353" spans="6:8" x14ac:dyDescent="0.25">
      <c r="F5353" s="11"/>
      <c r="G5353" s="11"/>
      <c r="H5353" s="11"/>
    </row>
    <row r="5354" spans="6:8" x14ac:dyDescent="0.25">
      <c r="F5354" s="11"/>
      <c r="G5354" s="11"/>
      <c r="H5354" s="11"/>
    </row>
    <row r="5355" spans="6:8" x14ac:dyDescent="0.25">
      <c r="F5355" s="11"/>
      <c r="G5355" s="11"/>
      <c r="H5355" s="11"/>
    </row>
    <row r="5356" spans="6:8" x14ac:dyDescent="0.25">
      <c r="F5356" s="11"/>
      <c r="G5356" s="11"/>
      <c r="H5356" s="11"/>
    </row>
    <row r="5357" spans="6:8" x14ac:dyDescent="0.25">
      <c r="F5357" s="11"/>
      <c r="G5357" s="11"/>
      <c r="H5357" s="11"/>
    </row>
    <row r="5358" spans="6:8" x14ac:dyDescent="0.25">
      <c r="F5358" s="11"/>
      <c r="G5358" s="11"/>
      <c r="H5358" s="11"/>
    </row>
    <row r="5359" spans="6:8" x14ac:dyDescent="0.25">
      <c r="F5359" s="11"/>
      <c r="G5359" s="11"/>
      <c r="H5359" s="11"/>
    </row>
    <row r="5360" spans="6:8" x14ac:dyDescent="0.25">
      <c r="F5360" s="11"/>
      <c r="G5360" s="11"/>
      <c r="H5360" s="11"/>
    </row>
    <row r="5361" spans="6:8" x14ac:dyDescent="0.25">
      <c r="F5361" s="11"/>
      <c r="G5361" s="11"/>
      <c r="H5361" s="11"/>
    </row>
    <row r="5362" spans="6:8" x14ac:dyDescent="0.25">
      <c r="F5362" s="11"/>
      <c r="G5362" s="11"/>
      <c r="H5362" s="11"/>
    </row>
    <row r="5363" spans="6:8" x14ac:dyDescent="0.25">
      <c r="F5363" s="11"/>
      <c r="G5363" s="11"/>
      <c r="H5363" s="11"/>
    </row>
    <row r="5364" spans="6:8" x14ac:dyDescent="0.25">
      <c r="F5364" s="11"/>
      <c r="G5364" s="11"/>
      <c r="H5364" s="11"/>
    </row>
    <row r="5365" spans="6:8" x14ac:dyDescent="0.25">
      <c r="F5365" s="11"/>
      <c r="G5365" s="11"/>
      <c r="H5365" s="11"/>
    </row>
    <row r="5366" spans="6:8" x14ac:dyDescent="0.25">
      <c r="F5366" s="11"/>
      <c r="G5366" s="11"/>
      <c r="H5366" s="11"/>
    </row>
    <row r="5367" spans="6:8" x14ac:dyDescent="0.25">
      <c r="F5367" s="11"/>
      <c r="G5367" s="11"/>
      <c r="H5367" s="11"/>
    </row>
    <row r="5368" spans="6:8" x14ac:dyDescent="0.25">
      <c r="F5368" s="11"/>
      <c r="G5368" s="11"/>
      <c r="H5368" s="11"/>
    </row>
    <row r="5369" spans="6:8" x14ac:dyDescent="0.25">
      <c r="F5369" s="11"/>
      <c r="G5369" s="11"/>
      <c r="H5369" s="11"/>
    </row>
    <row r="5370" spans="6:8" x14ac:dyDescent="0.25">
      <c r="F5370" s="11"/>
      <c r="G5370" s="11"/>
      <c r="H5370" s="11"/>
    </row>
    <row r="5371" spans="6:8" x14ac:dyDescent="0.25">
      <c r="F5371" s="11"/>
      <c r="G5371" s="11"/>
      <c r="H5371" s="11"/>
    </row>
    <row r="5372" spans="6:8" x14ac:dyDescent="0.25">
      <c r="F5372" s="11"/>
      <c r="G5372" s="11"/>
      <c r="H5372" s="11"/>
    </row>
    <row r="5373" spans="6:8" x14ac:dyDescent="0.25">
      <c r="F5373" s="11"/>
      <c r="G5373" s="11"/>
      <c r="H5373" s="11"/>
    </row>
    <row r="5374" spans="6:8" x14ac:dyDescent="0.25">
      <c r="F5374" s="11"/>
      <c r="G5374" s="11"/>
      <c r="H5374" s="11"/>
    </row>
    <row r="5375" spans="6:8" x14ac:dyDescent="0.25">
      <c r="F5375" s="11"/>
      <c r="G5375" s="11"/>
      <c r="H5375" s="11"/>
    </row>
    <row r="5376" spans="6:8" x14ac:dyDescent="0.25">
      <c r="F5376" s="11"/>
      <c r="G5376" s="11"/>
      <c r="H5376" s="11"/>
    </row>
    <row r="5377" spans="6:8" x14ac:dyDescent="0.25">
      <c r="F5377" s="11"/>
      <c r="G5377" s="11"/>
      <c r="H5377" s="11"/>
    </row>
    <row r="5378" spans="6:8" x14ac:dyDescent="0.25">
      <c r="F5378" s="11"/>
      <c r="G5378" s="11"/>
      <c r="H5378" s="11"/>
    </row>
    <row r="5379" spans="6:8" x14ac:dyDescent="0.25">
      <c r="F5379" s="11"/>
      <c r="G5379" s="11"/>
      <c r="H5379" s="11"/>
    </row>
    <row r="5380" spans="6:8" x14ac:dyDescent="0.25">
      <c r="F5380" s="11"/>
      <c r="G5380" s="11"/>
      <c r="H5380" s="11"/>
    </row>
    <row r="5381" spans="6:8" x14ac:dyDescent="0.25">
      <c r="F5381" s="11"/>
      <c r="G5381" s="11"/>
      <c r="H5381" s="11"/>
    </row>
    <row r="5382" spans="6:8" x14ac:dyDescent="0.25">
      <c r="F5382" s="11"/>
      <c r="G5382" s="11"/>
      <c r="H5382" s="11"/>
    </row>
    <row r="5383" spans="6:8" x14ac:dyDescent="0.25">
      <c r="F5383" s="11"/>
      <c r="G5383" s="11"/>
      <c r="H5383" s="11"/>
    </row>
    <row r="5384" spans="6:8" x14ac:dyDescent="0.25">
      <c r="F5384" s="11"/>
      <c r="G5384" s="11"/>
      <c r="H5384" s="11"/>
    </row>
    <row r="5385" spans="6:8" x14ac:dyDescent="0.25">
      <c r="F5385" s="11"/>
      <c r="G5385" s="11"/>
      <c r="H5385" s="11"/>
    </row>
    <row r="5386" spans="6:8" x14ac:dyDescent="0.25">
      <c r="F5386" s="11"/>
      <c r="G5386" s="11"/>
      <c r="H5386" s="11"/>
    </row>
    <row r="5387" spans="6:8" x14ac:dyDescent="0.25">
      <c r="F5387" s="11"/>
      <c r="G5387" s="11"/>
      <c r="H5387" s="11"/>
    </row>
    <row r="5388" spans="6:8" x14ac:dyDescent="0.25">
      <c r="F5388" s="11"/>
      <c r="G5388" s="11"/>
      <c r="H5388" s="11"/>
    </row>
    <row r="5389" spans="6:8" x14ac:dyDescent="0.25">
      <c r="F5389" s="11"/>
      <c r="G5389" s="11"/>
      <c r="H5389" s="11"/>
    </row>
    <row r="5390" spans="6:8" x14ac:dyDescent="0.25">
      <c r="F5390" s="11"/>
      <c r="G5390" s="11"/>
      <c r="H5390" s="11"/>
    </row>
    <row r="5391" spans="6:8" x14ac:dyDescent="0.25">
      <c r="F5391" s="11"/>
      <c r="G5391" s="11"/>
      <c r="H5391" s="11"/>
    </row>
    <row r="5392" spans="6:8" x14ac:dyDescent="0.25">
      <c r="F5392" s="11"/>
      <c r="G5392" s="11"/>
      <c r="H5392" s="11"/>
    </row>
    <row r="5393" spans="6:8" x14ac:dyDescent="0.25">
      <c r="F5393" s="11"/>
      <c r="G5393" s="11"/>
      <c r="H5393" s="11"/>
    </row>
    <row r="5394" spans="6:8" x14ac:dyDescent="0.25">
      <c r="F5394" s="11"/>
      <c r="G5394" s="11"/>
      <c r="H5394" s="11"/>
    </row>
    <row r="5395" spans="6:8" x14ac:dyDescent="0.25">
      <c r="F5395" s="11"/>
      <c r="G5395" s="11"/>
      <c r="H5395" s="11"/>
    </row>
    <row r="5396" spans="6:8" x14ac:dyDescent="0.25">
      <c r="F5396" s="11"/>
      <c r="G5396" s="11"/>
      <c r="H5396" s="11"/>
    </row>
    <row r="5397" spans="6:8" x14ac:dyDescent="0.25">
      <c r="F5397" s="11"/>
      <c r="G5397" s="11"/>
      <c r="H5397" s="11"/>
    </row>
    <row r="5398" spans="6:8" x14ac:dyDescent="0.25">
      <c r="F5398" s="11"/>
      <c r="G5398" s="11"/>
      <c r="H5398" s="11"/>
    </row>
    <row r="5399" spans="6:8" x14ac:dyDescent="0.25">
      <c r="F5399" s="11"/>
      <c r="G5399" s="11"/>
      <c r="H5399" s="11"/>
    </row>
    <row r="5400" spans="6:8" x14ac:dyDescent="0.25">
      <c r="F5400" s="11"/>
      <c r="G5400" s="11"/>
      <c r="H5400" s="11"/>
    </row>
    <row r="5401" spans="6:8" x14ac:dyDescent="0.25">
      <c r="F5401" s="11"/>
      <c r="G5401" s="11"/>
      <c r="H5401" s="11"/>
    </row>
    <row r="5402" spans="6:8" x14ac:dyDescent="0.25">
      <c r="F5402" s="11"/>
      <c r="G5402" s="11"/>
      <c r="H5402" s="11"/>
    </row>
    <row r="5403" spans="6:8" x14ac:dyDescent="0.25">
      <c r="F5403" s="11"/>
      <c r="G5403" s="11"/>
      <c r="H5403" s="11"/>
    </row>
    <row r="5404" spans="6:8" x14ac:dyDescent="0.25">
      <c r="F5404" s="11"/>
      <c r="G5404" s="11"/>
      <c r="H5404" s="11"/>
    </row>
    <row r="5405" spans="6:8" x14ac:dyDescent="0.25">
      <c r="F5405" s="11"/>
      <c r="G5405" s="11"/>
      <c r="H5405" s="11"/>
    </row>
    <row r="5406" spans="6:8" x14ac:dyDescent="0.25">
      <c r="F5406" s="11"/>
      <c r="G5406" s="11"/>
      <c r="H5406" s="11"/>
    </row>
    <row r="5407" spans="6:8" x14ac:dyDescent="0.25">
      <c r="F5407" s="11"/>
      <c r="G5407" s="11"/>
      <c r="H5407" s="11"/>
    </row>
    <row r="5408" spans="6:8" x14ac:dyDescent="0.25">
      <c r="F5408" s="11"/>
      <c r="G5408" s="11"/>
      <c r="H5408" s="11"/>
    </row>
    <row r="5409" spans="6:8" x14ac:dyDescent="0.25">
      <c r="F5409" s="11"/>
      <c r="G5409" s="11"/>
      <c r="H5409" s="11"/>
    </row>
    <row r="5410" spans="6:8" x14ac:dyDescent="0.25">
      <c r="F5410" s="11"/>
      <c r="G5410" s="11"/>
      <c r="H5410" s="11"/>
    </row>
    <row r="5411" spans="6:8" x14ac:dyDescent="0.25">
      <c r="F5411" s="11"/>
      <c r="G5411" s="11"/>
      <c r="H5411" s="11"/>
    </row>
    <row r="5412" spans="6:8" x14ac:dyDescent="0.25">
      <c r="F5412" s="11"/>
      <c r="G5412" s="11"/>
      <c r="H5412" s="11"/>
    </row>
    <row r="5413" spans="6:8" x14ac:dyDescent="0.25">
      <c r="F5413" s="11"/>
      <c r="G5413" s="11"/>
      <c r="H5413" s="11"/>
    </row>
    <row r="5414" spans="6:8" x14ac:dyDescent="0.25">
      <c r="F5414" s="11"/>
      <c r="G5414" s="11"/>
      <c r="H5414" s="11"/>
    </row>
    <row r="5415" spans="6:8" x14ac:dyDescent="0.25">
      <c r="F5415" s="11"/>
      <c r="G5415" s="11"/>
      <c r="H5415" s="11"/>
    </row>
    <row r="5416" spans="6:8" x14ac:dyDescent="0.25">
      <c r="F5416" s="11"/>
      <c r="G5416" s="11"/>
      <c r="H5416" s="11"/>
    </row>
    <row r="5417" spans="6:8" x14ac:dyDescent="0.25">
      <c r="F5417" s="11"/>
      <c r="G5417" s="11"/>
      <c r="H5417" s="11"/>
    </row>
    <row r="5418" spans="6:8" x14ac:dyDescent="0.25">
      <c r="F5418" s="11"/>
      <c r="G5418" s="11"/>
      <c r="H5418" s="11"/>
    </row>
    <row r="5419" spans="6:8" x14ac:dyDescent="0.25">
      <c r="F5419" s="11"/>
      <c r="G5419" s="11"/>
      <c r="H5419" s="11"/>
    </row>
    <row r="5420" spans="6:8" x14ac:dyDescent="0.25">
      <c r="F5420" s="11"/>
      <c r="G5420" s="11"/>
      <c r="H5420" s="11"/>
    </row>
    <row r="5421" spans="6:8" x14ac:dyDescent="0.25">
      <c r="F5421" s="11"/>
      <c r="G5421" s="11"/>
      <c r="H5421" s="11"/>
    </row>
    <row r="5422" spans="6:8" x14ac:dyDescent="0.25">
      <c r="F5422" s="11"/>
      <c r="G5422" s="11"/>
      <c r="H5422" s="11"/>
    </row>
    <row r="5423" spans="6:8" x14ac:dyDescent="0.25">
      <c r="F5423" s="11"/>
      <c r="G5423" s="11"/>
      <c r="H5423" s="11"/>
    </row>
    <row r="5424" spans="6:8" x14ac:dyDescent="0.25">
      <c r="F5424" s="11"/>
      <c r="G5424" s="11"/>
      <c r="H5424" s="11"/>
    </row>
    <row r="5425" spans="6:8" x14ac:dyDescent="0.25">
      <c r="F5425" s="11"/>
      <c r="G5425" s="11"/>
      <c r="H5425" s="11"/>
    </row>
    <row r="5426" spans="6:8" x14ac:dyDescent="0.25">
      <c r="F5426" s="11"/>
      <c r="G5426" s="11"/>
      <c r="H5426" s="11"/>
    </row>
    <row r="5427" spans="6:8" x14ac:dyDescent="0.25">
      <c r="F5427" s="11"/>
      <c r="G5427" s="11"/>
      <c r="H5427" s="11"/>
    </row>
    <row r="5428" spans="6:8" x14ac:dyDescent="0.25">
      <c r="F5428" s="11"/>
      <c r="G5428" s="11"/>
      <c r="H5428" s="11"/>
    </row>
    <row r="5429" spans="6:8" x14ac:dyDescent="0.25">
      <c r="F5429" s="11"/>
      <c r="G5429" s="11"/>
      <c r="H5429" s="11"/>
    </row>
    <row r="5430" spans="6:8" x14ac:dyDescent="0.25">
      <c r="F5430" s="11"/>
      <c r="G5430" s="11"/>
      <c r="H5430" s="11"/>
    </row>
    <row r="5431" spans="6:8" x14ac:dyDescent="0.25">
      <c r="F5431" s="11"/>
      <c r="G5431" s="11"/>
      <c r="H5431" s="11"/>
    </row>
    <row r="5432" spans="6:8" x14ac:dyDescent="0.25">
      <c r="F5432" s="11"/>
      <c r="G5432" s="11"/>
      <c r="H5432" s="11"/>
    </row>
    <row r="5433" spans="6:8" x14ac:dyDescent="0.25">
      <c r="F5433" s="11"/>
      <c r="G5433" s="11"/>
      <c r="H5433" s="11"/>
    </row>
    <row r="5434" spans="6:8" x14ac:dyDescent="0.25">
      <c r="F5434" s="11"/>
      <c r="G5434" s="11"/>
      <c r="H5434" s="11"/>
    </row>
    <row r="5435" spans="6:8" x14ac:dyDescent="0.25">
      <c r="F5435" s="11"/>
      <c r="G5435" s="11"/>
      <c r="H5435" s="11"/>
    </row>
    <row r="5436" spans="6:8" x14ac:dyDescent="0.25">
      <c r="F5436" s="11"/>
      <c r="G5436" s="11"/>
      <c r="H5436" s="11"/>
    </row>
    <row r="5437" spans="6:8" x14ac:dyDescent="0.25">
      <c r="F5437" s="11"/>
      <c r="G5437" s="11"/>
      <c r="H5437" s="11"/>
    </row>
    <row r="5438" spans="6:8" x14ac:dyDescent="0.25">
      <c r="F5438" s="11"/>
      <c r="G5438" s="11"/>
      <c r="H5438" s="11"/>
    </row>
    <row r="5439" spans="6:8" x14ac:dyDescent="0.25">
      <c r="F5439" s="11"/>
      <c r="G5439" s="11"/>
      <c r="H5439" s="11"/>
    </row>
    <row r="5440" spans="6:8" x14ac:dyDescent="0.25">
      <c r="F5440" s="11"/>
      <c r="G5440" s="11"/>
      <c r="H5440" s="11"/>
    </row>
    <row r="5441" spans="6:8" x14ac:dyDescent="0.25">
      <c r="F5441" s="11"/>
      <c r="G5441" s="11"/>
      <c r="H5441" s="11"/>
    </row>
    <row r="5442" spans="6:8" x14ac:dyDescent="0.25">
      <c r="F5442" s="11"/>
      <c r="G5442" s="11"/>
      <c r="H5442" s="11"/>
    </row>
    <row r="5443" spans="6:8" x14ac:dyDescent="0.25">
      <c r="F5443" s="11"/>
      <c r="G5443" s="11"/>
      <c r="H5443" s="11"/>
    </row>
    <row r="5444" spans="6:8" x14ac:dyDescent="0.25">
      <c r="F5444" s="11"/>
      <c r="G5444" s="11"/>
      <c r="H5444" s="11"/>
    </row>
    <row r="5445" spans="6:8" x14ac:dyDescent="0.25">
      <c r="F5445" s="11"/>
      <c r="G5445" s="11"/>
      <c r="H5445" s="11"/>
    </row>
    <row r="5446" spans="6:8" x14ac:dyDescent="0.25">
      <c r="F5446" s="11"/>
      <c r="G5446" s="11"/>
      <c r="H5446" s="11"/>
    </row>
    <row r="5447" spans="6:8" x14ac:dyDescent="0.25">
      <c r="F5447" s="11"/>
      <c r="G5447" s="11"/>
      <c r="H5447" s="11"/>
    </row>
    <row r="5448" spans="6:8" x14ac:dyDescent="0.25">
      <c r="F5448" s="11"/>
      <c r="G5448" s="11"/>
      <c r="H5448" s="11"/>
    </row>
    <row r="5449" spans="6:8" x14ac:dyDescent="0.25">
      <c r="F5449" s="11"/>
      <c r="G5449" s="11"/>
      <c r="H5449" s="11"/>
    </row>
    <row r="5450" spans="6:8" x14ac:dyDescent="0.25">
      <c r="F5450" s="11"/>
      <c r="G5450" s="11"/>
      <c r="H5450" s="11"/>
    </row>
    <row r="5451" spans="6:8" x14ac:dyDescent="0.25">
      <c r="F5451" s="11"/>
      <c r="G5451" s="11"/>
      <c r="H5451" s="11"/>
    </row>
    <row r="5452" spans="6:8" x14ac:dyDescent="0.25">
      <c r="F5452" s="11"/>
      <c r="G5452" s="11"/>
      <c r="H5452" s="11"/>
    </row>
    <row r="5453" spans="6:8" x14ac:dyDescent="0.25">
      <c r="F5453" s="11"/>
      <c r="G5453" s="11"/>
      <c r="H5453" s="11"/>
    </row>
    <row r="5454" spans="6:8" x14ac:dyDescent="0.25">
      <c r="F5454" s="11"/>
      <c r="G5454" s="11"/>
      <c r="H5454" s="11"/>
    </row>
    <row r="5455" spans="6:8" x14ac:dyDescent="0.25">
      <c r="F5455" s="11"/>
      <c r="G5455" s="11"/>
      <c r="H5455" s="11"/>
    </row>
    <row r="5456" spans="6:8" x14ac:dyDescent="0.25">
      <c r="F5456" s="11"/>
      <c r="G5456" s="11"/>
      <c r="H5456" s="11"/>
    </row>
    <row r="5457" spans="6:8" x14ac:dyDescent="0.25">
      <c r="F5457" s="11"/>
      <c r="G5457" s="11"/>
      <c r="H5457" s="11"/>
    </row>
    <row r="5458" spans="6:8" x14ac:dyDescent="0.25">
      <c r="F5458" s="11"/>
      <c r="G5458" s="11"/>
      <c r="H5458" s="11"/>
    </row>
    <row r="5459" spans="6:8" x14ac:dyDescent="0.25">
      <c r="F5459" s="11"/>
      <c r="G5459" s="11"/>
      <c r="H5459" s="11"/>
    </row>
    <row r="5460" spans="6:8" x14ac:dyDescent="0.25">
      <c r="F5460" s="11"/>
      <c r="G5460" s="11"/>
      <c r="H5460" s="11"/>
    </row>
    <row r="5461" spans="6:8" x14ac:dyDescent="0.25">
      <c r="F5461" s="11"/>
      <c r="G5461" s="11"/>
      <c r="H5461" s="11"/>
    </row>
    <row r="5462" spans="6:8" x14ac:dyDescent="0.25">
      <c r="F5462" s="11"/>
      <c r="G5462" s="11"/>
      <c r="H5462" s="11"/>
    </row>
    <row r="5463" spans="6:8" x14ac:dyDescent="0.25">
      <c r="F5463" s="11"/>
      <c r="G5463" s="11"/>
      <c r="H5463" s="11"/>
    </row>
    <row r="5464" spans="6:8" x14ac:dyDescent="0.25">
      <c r="F5464" s="11"/>
      <c r="G5464" s="11"/>
      <c r="H5464" s="11"/>
    </row>
    <row r="5465" spans="6:8" x14ac:dyDescent="0.25">
      <c r="F5465" s="11"/>
      <c r="G5465" s="11"/>
      <c r="H5465" s="11"/>
    </row>
    <row r="5466" spans="6:8" x14ac:dyDescent="0.25">
      <c r="F5466" s="11"/>
      <c r="G5466" s="11"/>
      <c r="H5466" s="11"/>
    </row>
    <row r="5467" spans="6:8" x14ac:dyDescent="0.25">
      <c r="F5467" s="11"/>
      <c r="G5467" s="11"/>
      <c r="H5467" s="11"/>
    </row>
    <row r="5468" spans="6:8" x14ac:dyDescent="0.25">
      <c r="F5468" s="11"/>
      <c r="G5468" s="11"/>
      <c r="H5468" s="11"/>
    </row>
    <row r="5469" spans="6:8" x14ac:dyDescent="0.25">
      <c r="F5469" s="11"/>
      <c r="G5469" s="11"/>
      <c r="H5469" s="11"/>
    </row>
    <row r="5470" spans="6:8" x14ac:dyDescent="0.25">
      <c r="F5470" s="11"/>
      <c r="G5470" s="11"/>
      <c r="H5470" s="11"/>
    </row>
    <row r="5471" spans="6:8" x14ac:dyDescent="0.25">
      <c r="F5471" s="11"/>
      <c r="G5471" s="11"/>
      <c r="H5471" s="11"/>
    </row>
    <row r="5472" spans="6:8" x14ac:dyDescent="0.25">
      <c r="F5472" s="11"/>
      <c r="G5472" s="11"/>
      <c r="H5472" s="11"/>
    </row>
    <row r="5473" spans="6:8" x14ac:dyDescent="0.25">
      <c r="F5473" s="11"/>
      <c r="G5473" s="11"/>
      <c r="H5473" s="11"/>
    </row>
    <row r="5474" spans="6:8" x14ac:dyDescent="0.25">
      <c r="F5474" s="11"/>
      <c r="G5474" s="11"/>
      <c r="H5474" s="11"/>
    </row>
    <row r="5475" spans="6:8" x14ac:dyDescent="0.25">
      <c r="F5475" s="11"/>
      <c r="G5475" s="11"/>
      <c r="H5475" s="11"/>
    </row>
    <row r="5476" spans="6:8" x14ac:dyDescent="0.25">
      <c r="F5476" s="11"/>
      <c r="G5476" s="11"/>
      <c r="H5476" s="11"/>
    </row>
    <row r="5477" spans="6:8" x14ac:dyDescent="0.25">
      <c r="F5477" s="11"/>
      <c r="G5477" s="11"/>
      <c r="H5477" s="11"/>
    </row>
    <row r="5478" spans="6:8" x14ac:dyDescent="0.25">
      <c r="F5478" s="11"/>
      <c r="G5478" s="11"/>
      <c r="H5478" s="11"/>
    </row>
    <row r="5479" spans="6:8" x14ac:dyDescent="0.25">
      <c r="F5479" s="11"/>
      <c r="G5479" s="11"/>
      <c r="H5479" s="11"/>
    </row>
    <row r="5480" spans="6:8" x14ac:dyDescent="0.25">
      <c r="F5480" s="11"/>
      <c r="G5480" s="11"/>
      <c r="H5480" s="11"/>
    </row>
    <row r="5481" spans="6:8" x14ac:dyDescent="0.25">
      <c r="F5481" s="11"/>
      <c r="G5481" s="11"/>
      <c r="H5481" s="11"/>
    </row>
    <row r="5482" spans="6:8" x14ac:dyDescent="0.25">
      <c r="F5482" s="11"/>
      <c r="G5482" s="11"/>
      <c r="H5482" s="11"/>
    </row>
    <row r="5483" spans="6:8" x14ac:dyDescent="0.25">
      <c r="F5483" s="11"/>
      <c r="G5483" s="11"/>
      <c r="H5483" s="11"/>
    </row>
    <row r="5484" spans="6:8" x14ac:dyDescent="0.25">
      <c r="F5484" s="11"/>
      <c r="G5484" s="11"/>
      <c r="H5484" s="11"/>
    </row>
    <row r="5485" spans="6:8" x14ac:dyDescent="0.25">
      <c r="F5485" s="11"/>
      <c r="G5485" s="11"/>
      <c r="H5485" s="11"/>
    </row>
    <row r="5486" spans="6:8" x14ac:dyDescent="0.25">
      <c r="F5486" s="11"/>
      <c r="G5486" s="11"/>
      <c r="H5486" s="11"/>
    </row>
    <row r="5487" spans="6:8" x14ac:dyDescent="0.25">
      <c r="F5487" s="11"/>
      <c r="G5487" s="11"/>
      <c r="H5487" s="11"/>
    </row>
    <row r="5488" spans="6:8" x14ac:dyDescent="0.25">
      <c r="F5488" s="11"/>
      <c r="G5488" s="11"/>
      <c r="H5488" s="11"/>
    </row>
    <row r="5489" spans="6:8" x14ac:dyDescent="0.25">
      <c r="F5489" s="11"/>
      <c r="G5489" s="11"/>
      <c r="H5489" s="11"/>
    </row>
    <row r="5490" spans="6:8" x14ac:dyDescent="0.25">
      <c r="F5490" s="11"/>
      <c r="G5490" s="11"/>
      <c r="H5490" s="11"/>
    </row>
    <row r="5491" spans="6:8" x14ac:dyDescent="0.25">
      <c r="F5491" s="11"/>
      <c r="G5491" s="11"/>
      <c r="H5491" s="11"/>
    </row>
    <row r="5492" spans="6:8" x14ac:dyDescent="0.25">
      <c r="F5492" s="11"/>
      <c r="G5492" s="11"/>
      <c r="H5492" s="11"/>
    </row>
    <row r="5493" spans="6:8" x14ac:dyDescent="0.25">
      <c r="F5493" s="11"/>
      <c r="G5493" s="11"/>
      <c r="H5493" s="11"/>
    </row>
    <row r="5494" spans="6:8" x14ac:dyDescent="0.25">
      <c r="F5494" s="11"/>
      <c r="G5494" s="11"/>
      <c r="H5494" s="11"/>
    </row>
    <row r="5495" spans="6:8" x14ac:dyDescent="0.25">
      <c r="F5495" s="11"/>
      <c r="G5495" s="11"/>
      <c r="H5495" s="11"/>
    </row>
    <row r="5496" spans="6:8" x14ac:dyDescent="0.25">
      <c r="F5496" s="11"/>
      <c r="G5496" s="11"/>
      <c r="H5496" s="11"/>
    </row>
    <row r="5497" spans="6:8" x14ac:dyDescent="0.25">
      <c r="F5497" s="11"/>
      <c r="G5497" s="11"/>
      <c r="H5497" s="11"/>
    </row>
    <row r="5498" spans="6:8" x14ac:dyDescent="0.25">
      <c r="F5498" s="11"/>
      <c r="G5498" s="11"/>
      <c r="H5498" s="11"/>
    </row>
    <row r="5499" spans="6:8" x14ac:dyDescent="0.25">
      <c r="F5499" s="11"/>
      <c r="G5499" s="11"/>
      <c r="H5499" s="11"/>
    </row>
    <row r="5500" spans="6:8" x14ac:dyDescent="0.25">
      <c r="F5500" s="11"/>
      <c r="G5500" s="11"/>
      <c r="H5500" s="11"/>
    </row>
    <row r="5501" spans="6:8" x14ac:dyDescent="0.25">
      <c r="F5501" s="11"/>
      <c r="G5501" s="11"/>
      <c r="H5501" s="11"/>
    </row>
    <row r="5502" spans="6:8" x14ac:dyDescent="0.25">
      <c r="F5502" s="11"/>
      <c r="G5502" s="11"/>
      <c r="H5502" s="11"/>
    </row>
    <row r="5503" spans="6:8" x14ac:dyDescent="0.25">
      <c r="F5503" s="11"/>
      <c r="G5503" s="11"/>
      <c r="H5503" s="11"/>
    </row>
    <row r="5504" spans="6:8" x14ac:dyDescent="0.25">
      <c r="F5504" s="11"/>
      <c r="G5504" s="11"/>
      <c r="H5504" s="11"/>
    </row>
    <row r="5505" spans="6:8" x14ac:dyDescent="0.25">
      <c r="F5505" s="11"/>
      <c r="G5505" s="11"/>
      <c r="H5505" s="11"/>
    </row>
    <row r="5506" spans="6:8" x14ac:dyDescent="0.25">
      <c r="F5506" s="11"/>
      <c r="G5506" s="11"/>
      <c r="H5506" s="11"/>
    </row>
    <row r="5507" spans="6:8" x14ac:dyDescent="0.25">
      <c r="F5507" s="11"/>
      <c r="G5507" s="11"/>
      <c r="H5507" s="11"/>
    </row>
    <row r="5508" spans="6:8" x14ac:dyDescent="0.25">
      <c r="F5508" s="11"/>
      <c r="G5508" s="11"/>
      <c r="H5508" s="11"/>
    </row>
    <row r="5509" spans="6:8" x14ac:dyDescent="0.25">
      <c r="F5509" s="11"/>
      <c r="G5509" s="11"/>
      <c r="H5509" s="11"/>
    </row>
    <row r="5510" spans="6:8" x14ac:dyDescent="0.25">
      <c r="F5510" s="11"/>
      <c r="G5510" s="11"/>
      <c r="H5510" s="11"/>
    </row>
    <row r="5511" spans="6:8" x14ac:dyDescent="0.25">
      <c r="F5511" s="11"/>
      <c r="G5511" s="11"/>
      <c r="H5511" s="11"/>
    </row>
    <row r="5512" spans="6:8" x14ac:dyDescent="0.25">
      <c r="F5512" s="11"/>
      <c r="G5512" s="11"/>
      <c r="H5512" s="11"/>
    </row>
    <row r="5513" spans="6:8" x14ac:dyDescent="0.25">
      <c r="F5513" s="11"/>
      <c r="G5513" s="11"/>
      <c r="H5513" s="11"/>
    </row>
    <row r="5514" spans="6:8" x14ac:dyDescent="0.25">
      <c r="F5514" s="11"/>
      <c r="G5514" s="11"/>
      <c r="H5514" s="11"/>
    </row>
    <row r="5515" spans="6:8" x14ac:dyDescent="0.25">
      <c r="F5515" s="11"/>
      <c r="G5515" s="11"/>
      <c r="H5515" s="11"/>
    </row>
    <row r="5516" spans="6:8" x14ac:dyDescent="0.25">
      <c r="F5516" s="11"/>
      <c r="G5516" s="11"/>
      <c r="H5516" s="11"/>
    </row>
    <row r="5517" spans="6:8" x14ac:dyDescent="0.25">
      <c r="F5517" s="11"/>
      <c r="G5517" s="11"/>
      <c r="H5517" s="11"/>
    </row>
    <row r="5518" spans="6:8" x14ac:dyDescent="0.25">
      <c r="F5518" s="11"/>
      <c r="G5518" s="11"/>
      <c r="H5518" s="11"/>
    </row>
    <row r="5519" spans="6:8" x14ac:dyDescent="0.25">
      <c r="F5519" s="11"/>
      <c r="G5519" s="11"/>
      <c r="H5519" s="11"/>
    </row>
    <row r="5520" spans="6:8" x14ac:dyDescent="0.25">
      <c r="F5520" s="11"/>
      <c r="G5520" s="11"/>
      <c r="H5520" s="11"/>
    </row>
    <row r="5521" spans="6:8" x14ac:dyDescent="0.25">
      <c r="F5521" s="11"/>
      <c r="G5521" s="11"/>
      <c r="H5521" s="11"/>
    </row>
    <row r="5522" spans="6:8" x14ac:dyDescent="0.25">
      <c r="F5522" s="11"/>
      <c r="G5522" s="11"/>
      <c r="H5522" s="11"/>
    </row>
    <row r="5523" spans="6:8" x14ac:dyDescent="0.25">
      <c r="F5523" s="11"/>
      <c r="G5523" s="11"/>
      <c r="H5523" s="11"/>
    </row>
    <row r="5524" spans="6:8" x14ac:dyDescent="0.25">
      <c r="F5524" s="11"/>
      <c r="G5524" s="11"/>
      <c r="H5524" s="11"/>
    </row>
    <row r="5525" spans="6:8" x14ac:dyDescent="0.25">
      <c r="F5525" s="11"/>
      <c r="G5525" s="11"/>
      <c r="H5525" s="11"/>
    </row>
    <row r="5526" spans="6:8" x14ac:dyDescent="0.25">
      <c r="F5526" s="11"/>
      <c r="G5526" s="11"/>
      <c r="H5526" s="11"/>
    </row>
    <row r="5527" spans="6:8" x14ac:dyDescent="0.25">
      <c r="F5527" s="11"/>
      <c r="G5527" s="11"/>
      <c r="H5527" s="11"/>
    </row>
    <row r="5528" spans="6:8" x14ac:dyDescent="0.25">
      <c r="F5528" s="11"/>
      <c r="G5528" s="11"/>
      <c r="H5528" s="11"/>
    </row>
    <row r="5529" spans="6:8" x14ac:dyDescent="0.25">
      <c r="F5529" s="11"/>
      <c r="G5529" s="11"/>
      <c r="H5529" s="11"/>
    </row>
    <row r="5530" spans="6:8" x14ac:dyDescent="0.25">
      <c r="F5530" s="11"/>
      <c r="G5530" s="11"/>
      <c r="H5530" s="11"/>
    </row>
    <row r="5531" spans="6:8" x14ac:dyDescent="0.25">
      <c r="F5531" s="11"/>
      <c r="G5531" s="11"/>
      <c r="H5531" s="11"/>
    </row>
    <row r="5532" spans="6:8" x14ac:dyDescent="0.25">
      <c r="F5532" s="11"/>
      <c r="G5532" s="11"/>
      <c r="H5532" s="11"/>
    </row>
    <row r="5533" spans="6:8" x14ac:dyDescent="0.25">
      <c r="F5533" s="11"/>
      <c r="G5533" s="11"/>
      <c r="H5533" s="11"/>
    </row>
    <row r="5534" spans="6:8" x14ac:dyDescent="0.25">
      <c r="F5534" s="11"/>
      <c r="G5534" s="11"/>
      <c r="H5534" s="11"/>
    </row>
    <row r="5535" spans="6:8" x14ac:dyDescent="0.25">
      <c r="F5535" s="11"/>
      <c r="G5535" s="11"/>
      <c r="H5535" s="11"/>
    </row>
    <row r="5536" spans="6:8" x14ac:dyDescent="0.25">
      <c r="F5536" s="11"/>
      <c r="G5536" s="11"/>
      <c r="H5536" s="11"/>
    </row>
    <row r="5537" spans="6:8" x14ac:dyDescent="0.25">
      <c r="F5537" s="11"/>
      <c r="G5537" s="11"/>
      <c r="H5537" s="11"/>
    </row>
    <row r="5538" spans="6:8" x14ac:dyDescent="0.25">
      <c r="F5538" s="11"/>
      <c r="G5538" s="11"/>
      <c r="H5538" s="11"/>
    </row>
    <row r="5539" spans="6:8" x14ac:dyDescent="0.25">
      <c r="F5539" s="11"/>
      <c r="G5539" s="11"/>
      <c r="H5539" s="11"/>
    </row>
    <row r="5540" spans="6:8" x14ac:dyDescent="0.25">
      <c r="F5540" s="11"/>
      <c r="G5540" s="11"/>
      <c r="H5540" s="11"/>
    </row>
    <row r="5541" spans="6:8" x14ac:dyDescent="0.25">
      <c r="F5541" s="11"/>
      <c r="G5541" s="11"/>
      <c r="H5541" s="11"/>
    </row>
    <row r="5542" spans="6:8" x14ac:dyDescent="0.25">
      <c r="F5542" s="11"/>
      <c r="G5542" s="11"/>
      <c r="H5542" s="11"/>
    </row>
    <row r="5543" spans="6:8" x14ac:dyDescent="0.25">
      <c r="F5543" s="11"/>
      <c r="G5543" s="11"/>
      <c r="H5543" s="11"/>
    </row>
    <row r="5544" spans="6:8" x14ac:dyDescent="0.25">
      <c r="F5544" s="11"/>
      <c r="G5544" s="11"/>
      <c r="H5544" s="11"/>
    </row>
    <row r="5545" spans="6:8" x14ac:dyDescent="0.25">
      <c r="F5545" s="11"/>
      <c r="G5545" s="11"/>
      <c r="H5545" s="11"/>
    </row>
    <row r="5546" spans="6:8" x14ac:dyDescent="0.25">
      <c r="F5546" s="11"/>
      <c r="G5546" s="11"/>
      <c r="H5546" s="11"/>
    </row>
    <row r="5547" spans="6:8" x14ac:dyDescent="0.25">
      <c r="F5547" s="11"/>
      <c r="G5547" s="11"/>
      <c r="H5547" s="11"/>
    </row>
    <row r="5548" spans="6:8" x14ac:dyDescent="0.25">
      <c r="F5548" s="11"/>
      <c r="G5548" s="11"/>
      <c r="H5548" s="11"/>
    </row>
    <row r="5549" spans="6:8" x14ac:dyDescent="0.25">
      <c r="F5549" s="11"/>
      <c r="G5549" s="11"/>
      <c r="H5549" s="11"/>
    </row>
    <row r="5550" spans="6:8" x14ac:dyDescent="0.25">
      <c r="F5550" s="11"/>
      <c r="G5550" s="11"/>
      <c r="H5550" s="11"/>
    </row>
    <row r="5551" spans="6:8" x14ac:dyDescent="0.25">
      <c r="F5551" s="11"/>
      <c r="G5551" s="11"/>
      <c r="H5551" s="11"/>
    </row>
    <row r="5552" spans="6:8" x14ac:dyDescent="0.25">
      <c r="F5552" s="11"/>
      <c r="G5552" s="11"/>
      <c r="H5552" s="11"/>
    </row>
    <row r="5553" spans="6:8" x14ac:dyDescent="0.25">
      <c r="F5553" s="11"/>
      <c r="G5553" s="11"/>
      <c r="H5553" s="11"/>
    </row>
    <row r="5554" spans="6:8" x14ac:dyDescent="0.25">
      <c r="F5554" s="11"/>
      <c r="G5554" s="11"/>
      <c r="H5554" s="11"/>
    </row>
    <row r="5555" spans="6:8" x14ac:dyDescent="0.25">
      <c r="F5555" s="11"/>
      <c r="G5555" s="11"/>
      <c r="H5555" s="11"/>
    </row>
    <row r="5556" spans="6:8" x14ac:dyDescent="0.25">
      <c r="F5556" s="11"/>
      <c r="G5556" s="11"/>
      <c r="H5556" s="11"/>
    </row>
    <row r="5557" spans="6:8" x14ac:dyDescent="0.25">
      <c r="F5557" s="11"/>
      <c r="G5557" s="11"/>
      <c r="H5557" s="11"/>
    </row>
    <row r="5558" spans="6:8" x14ac:dyDescent="0.25">
      <c r="F5558" s="11"/>
      <c r="G5558" s="11"/>
      <c r="H5558" s="11"/>
    </row>
    <row r="5559" spans="6:8" x14ac:dyDescent="0.25">
      <c r="F5559" s="11"/>
      <c r="G5559" s="11"/>
      <c r="H5559" s="11"/>
    </row>
    <row r="5560" spans="6:8" x14ac:dyDescent="0.25">
      <c r="F5560" s="11"/>
      <c r="G5560" s="11"/>
      <c r="H5560" s="11"/>
    </row>
    <row r="5561" spans="6:8" x14ac:dyDescent="0.25">
      <c r="F5561" s="11"/>
      <c r="G5561" s="11"/>
      <c r="H5561" s="11"/>
    </row>
    <row r="5562" spans="6:8" x14ac:dyDescent="0.25">
      <c r="F5562" s="11"/>
      <c r="G5562" s="11"/>
      <c r="H5562" s="11"/>
    </row>
    <row r="5563" spans="6:8" x14ac:dyDescent="0.25">
      <c r="F5563" s="11"/>
      <c r="G5563" s="11"/>
      <c r="H5563" s="11"/>
    </row>
    <row r="5564" spans="6:8" x14ac:dyDescent="0.25">
      <c r="F5564" s="11"/>
      <c r="G5564" s="11"/>
      <c r="H5564" s="11"/>
    </row>
    <row r="5565" spans="6:8" x14ac:dyDescent="0.25">
      <c r="F5565" s="11"/>
      <c r="G5565" s="11"/>
      <c r="H5565" s="11"/>
    </row>
    <row r="5566" spans="6:8" x14ac:dyDescent="0.25">
      <c r="F5566" s="11"/>
      <c r="G5566" s="11"/>
      <c r="H5566" s="11"/>
    </row>
    <row r="5567" spans="6:8" x14ac:dyDescent="0.25">
      <c r="F5567" s="11"/>
      <c r="G5567" s="11"/>
      <c r="H5567" s="11"/>
    </row>
    <row r="5568" spans="6:8" x14ac:dyDescent="0.25">
      <c r="F5568" s="11"/>
      <c r="G5568" s="11"/>
      <c r="H5568" s="11"/>
    </row>
    <row r="5569" spans="6:8" x14ac:dyDescent="0.25">
      <c r="F5569" s="11"/>
      <c r="G5569" s="11"/>
      <c r="H5569" s="11"/>
    </row>
    <row r="5570" spans="6:8" x14ac:dyDescent="0.25">
      <c r="F5570" s="11"/>
      <c r="G5570" s="11"/>
      <c r="H5570" s="11"/>
    </row>
    <row r="5571" spans="6:8" x14ac:dyDescent="0.25">
      <c r="F5571" s="11"/>
      <c r="G5571" s="11"/>
      <c r="H5571" s="11"/>
    </row>
    <row r="5572" spans="6:8" x14ac:dyDescent="0.25">
      <c r="F5572" s="11"/>
      <c r="G5572" s="11"/>
      <c r="H5572" s="11"/>
    </row>
    <row r="5573" spans="6:8" x14ac:dyDescent="0.25">
      <c r="F5573" s="11"/>
      <c r="G5573" s="11"/>
      <c r="H5573" s="11"/>
    </row>
    <row r="5574" spans="6:8" x14ac:dyDescent="0.25">
      <c r="F5574" s="11"/>
      <c r="G5574" s="11"/>
      <c r="H5574" s="11"/>
    </row>
    <row r="5575" spans="6:8" x14ac:dyDescent="0.25">
      <c r="F5575" s="11"/>
      <c r="G5575" s="11"/>
      <c r="H5575" s="11"/>
    </row>
    <row r="5576" spans="6:8" x14ac:dyDescent="0.25">
      <c r="F5576" s="11"/>
      <c r="G5576" s="11"/>
      <c r="H5576" s="11"/>
    </row>
    <row r="5577" spans="6:8" x14ac:dyDescent="0.25">
      <c r="F5577" s="11"/>
      <c r="G5577" s="11"/>
      <c r="H5577" s="11"/>
    </row>
    <row r="5578" spans="6:8" x14ac:dyDescent="0.25">
      <c r="F5578" s="11"/>
      <c r="G5578" s="11"/>
      <c r="H5578" s="11"/>
    </row>
    <row r="5579" spans="6:8" x14ac:dyDescent="0.25">
      <c r="F5579" s="11"/>
      <c r="G5579" s="11"/>
      <c r="H5579" s="11"/>
    </row>
    <row r="5580" spans="6:8" x14ac:dyDescent="0.25">
      <c r="F5580" s="11"/>
      <c r="G5580" s="11"/>
      <c r="H5580" s="11"/>
    </row>
    <row r="5581" spans="6:8" x14ac:dyDescent="0.25">
      <c r="F5581" s="11"/>
      <c r="G5581" s="11"/>
      <c r="H5581" s="11"/>
    </row>
    <row r="5582" spans="6:8" x14ac:dyDescent="0.25">
      <c r="F5582" s="11"/>
      <c r="G5582" s="11"/>
      <c r="H5582" s="11"/>
    </row>
    <row r="5583" spans="6:8" x14ac:dyDescent="0.25">
      <c r="F5583" s="11"/>
      <c r="G5583" s="11"/>
      <c r="H5583" s="11"/>
    </row>
    <row r="5584" spans="6:8" x14ac:dyDescent="0.25">
      <c r="F5584" s="11"/>
      <c r="G5584" s="11"/>
      <c r="H5584" s="11"/>
    </row>
    <row r="5585" spans="6:8" x14ac:dyDescent="0.25">
      <c r="F5585" s="11"/>
      <c r="G5585" s="11"/>
      <c r="H5585" s="11"/>
    </row>
    <row r="5586" spans="6:8" x14ac:dyDescent="0.25">
      <c r="F5586" s="11"/>
      <c r="G5586" s="11"/>
      <c r="H5586" s="11"/>
    </row>
    <row r="5587" spans="6:8" x14ac:dyDescent="0.25">
      <c r="F5587" s="11"/>
      <c r="G5587" s="11"/>
      <c r="H5587" s="11"/>
    </row>
    <row r="5588" spans="6:8" x14ac:dyDescent="0.25">
      <c r="F5588" s="11"/>
      <c r="G5588" s="11"/>
      <c r="H5588" s="11"/>
    </row>
    <row r="5589" spans="6:8" x14ac:dyDescent="0.25">
      <c r="F5589" s="11"/>
      <c r="G5589" s="11"/>
      <c r="H5589" s="11"/>
    </row>
    <row r="5590" spans="6:8" x14ac:dyDescent="0.25">
      <c r="F5590" s="11"/>
      <c r="G5590" s="11"/>
      <c r="H5590" s="11"/>
    </row>
    <row r="5591" spans="6:8" x14ac:dyDescent="0.25">
      <c r="F5591" s="11"/>
      <c r="G5591" s="11"/>
      <c r="H5591" s="11"/>
    </row>
    <row r="5592" spans="6:8" x14ac:dyDescent="0.25">
      <c r="F5592" s="11"/>
      <c r="G5592" s="11"/>
      <c r="H5592" s="11"/>
    </row>
    <row r="5593" spans="6:8" x14ac:dyDescent="0.25">
      <c r="F5593" s="11"/>
      <c r="G5593" s="11"/>
      <c r="H5593" s="11"/>
    </row>
    <row r="5594" spans="6:8" x14ac:dyDescent="0.25">
      <c r="F5594" s="11"/>
      <c r="G5594" s="11"/>
      <c r="H5594" s="11"/>
    </row>
    <row r="5595" spans="6:8" x14ac:dyDescent="0.25">
      <c r="F5595" s="11"/>
      <c r="G5595" s="11"/>
      <c r="H5595" s="11"/>
    </row>
    <row r="5596" spans="6:8" x14ac:dyDescent="0.25">
      <c r="F5596" s="11"/>
      <c r="G5596" s="11"/>
      <c r="H5596" s="11"/>
    </row>
    <row r="5597" spans="6:8" x14ac:dyDescent="0.25">
      <c r="F5597" s="11"/>
      <c r="G5597" s="11"/>
      <c r="H5597" s="11"/>
    </row>
    <row r="5598" spans="6:8" x14ac:dyDescent="0.25">
      <c r="F5598" s="11"/>
      <c r="G5598" s="11"/>
      <c r="H5598" s="11"/>
    </row>
    <row r="5599" spans="6:8" x14ac:dyDescent="0.25">
      <c r="F5599" s="11"/>
      <c r="G5599" s="11"/>
      <c r="H5599" s="11"/>
    </row>
    <row r="5600" spans="6:8" x14ac:dyDescent="0.25">
      <c r="F5600" s="11"/>
      <c r="G5600" s="11"/>
      <c r="H5600" s="11"/>
    </row>
    <row r="5601" spans="6:8" x14ac:dyDescent="0.25">
      <c r="F5601" s="11"/>
      <c r="G5601" s="11"/>
      <c r="H5601" s="11"/>
    </row>
    <row r="5602" spans="6:8" x14ac:dyDescent="0.25">
      <c r="F5602" s="11"/>
      <c r="G5602" s="11"/>
      <c r="H5602" s="11"/>
    </row>
    <row r="5603" spans="6:8" x14ac:dyDescent="0.25">
      <c r="F5603" s="11"/>
      <c r="G5603" s="11"/>
      <c r="H5603" s="11"/>
    </row>
    <row r="5604" spans="6:8" x14ac:dyDescent="0.25">
      <c r="F5604" s="11"/>
      <c r="G5604" s="11"/>
      <c r="H5604" s="11"/>
    </row>
    <row r="5605" spans="6:8" x14ac:dyDescent="0.25">
      <c r="F5605" s="11"/>
      <c r="G5605" s="11"/>
      <c r="H5605" s="11"/>
    </row>
    <row r="5606" spans="6:8" x14ac:dyDescent="0.25">
      <c r="F5606" s="11"/>
      <c r="G5606" s="11"/>
      <c r="H5606" s="11"/>
    </row>
    <row r="5607" spans="6:8" x14ac:dyDescent="0.25">
      <c r="F5607" s="11"/>
      <c r="G5607" s="11"/>
      <c r="H5607" s="11"/>
    </row>
    <row r="5608" spans="6:8" x14ac:dyDescent="0.25">
      <c r="F5608" s="11"/>
      <c r="G5608" s="11"/>
      <c r="H5608" s="11"/>
    </row>
    <row r="5609" spans="6:8" x14ac:dyDescent="0.25">
      <c r="F5609" s="11"/>
      <c r="G5609" s="11"/>
      <c r="H5609" s="11"/>
    </row>
    <row r="5610" spans="6:8" x14ac:dyDescent="0.25">
      <c r="F5610" s="11"/>
      <c r="G5610" s="11"/>
      <c r="H5610" s="11"/>
    </row>
    <row r="5611" spans="6:8" x14ac:dyDescent="0.25">
      <c r="F5611" s="11"/>
      <c r="G5611" s="11"/>
      <c r="H5611" s="11"/>
    </row>
    <row r="5612" spans="6:8" x14ac:dyDescent="0.25">
      <c r="F5612" s="11"/>
      <c r="G5612" s="11"/>
      <c r="H5612" s="11"/>
    </row>
    <row r="5613" spans="6:8" x14ac:dyDescent="0.25">
      <c r="F5613" s="11"/>
      <c r="G5613" s="11"/>
      <c r="H5613" s="11"/>
    </row>
    <row r="5614" spans="6:8" x14ac:dyDescent="0.25">
      <c r="F5614" s="11"/>
      <c r="G5614" s="11"/>
      <c r="H5614" s="11"/>
    </row>
    <row r="5615" spans="6:8" x14ac:dyDescent="0.25">
      <c r="F5615" s="11"/>
      <c r="G5615" s="11"/>
      <c r="H5615" s="11"/>
    </row>
    <row r="5616" spans="6:8" x14ac:dyDescent="0.25">
      <c r="F5616" s="11"/>
      <c r="G5616" s="11"/>
      <c r="H5616" s="11"/>
    </row>
    <row r="5617" spans="6:8" x14ac:dyDescent="0.25">
      <c r="F5617" s="11"/>
      <c r="G5617" s="11"/>
      <c r="H5617" s="11"/>
    </row>
    <row r="5618" spans="6:8" x14ac:dyDescent="0.25">
      <c r="F5618" s="11"/>
      <c r="G5618" s="11"/>
      <c r="H5618" s="11"/>
    </row>
    <row r="5619" spans="6:8" x14ac:dyDescent="0.25">
      <c r="F5619" s="11"/>
      <c r="G5619" s="11"/>
      <c r="H5619" s="11"/>
    </row>
    <row r="5620" spans="6:8" x14ac:dyDescent="0.25">
      <c r="F5620" s="11"/>
      <c r="G5620" s="11"/>
      <c r="H5620" s="11"/>
    </row>
    <row r="5621" spans="6:8" x14ac:dyDescent="0.25">
      <c r="F5621" s="11"/>
      <c r="G5621" s="11"/>
      <c r="H5621" s="11"/>
    </row>
    <row r="5622" spans="6:8" x14ac:dyDescent="0.25">
      <c r="F5622" s="11"/>
      <c r="G5622" s="11"/>
      <c r="H5622" s="11"/>
    </row>
    <row r="5623" spans="6:8" x14ac:dyDescent="0.25">
      <c r="F5623" s="11"/>
      <c r="G5623" s="11"/>
      <c r="H5623" s="11"/>
    </row>
    <row r="5624" spans="6:8" x14ac:dyDescent="0.25">
      <c r="F5624" s="11"/>
      <c r="G5624" s="11"/>
      <c r="H5624" s="11"/>
    </row>
    <row r="5625" spans="6:8" x14ac:dyDescent="0.25">
      <c r="F5625" s="11"/>
      <c r="G5625" s="11"/>
      <c r="H5625" s="11"/>
    </row>
    <row r="5626" spans="6:8" x14ac:dyDescent="0.25">
      <c r="F5626" s="11"/>
      <c r="G5626" s="11"/>
      <c r="H5626" s="11"/>
    </row>
    <row r="5627" spans="6:8" x14ac:dyDescent="0.25">
      <c r="F5627" s="11"/>
      <c r="G5627" s="11"/>
      <c r="H5627" s="11"/>
    </row>
    <row r="5628" spans="6:8" x14ac:dyDescent="0.25">
      <c r="F5628" s="11"/>
      <c r="G5628" s="11"/>
      <c r="H5628" s="11"/>
    </row>
    <row r="5629" spans="6:8" x14ac:dyDescent="0.25">
      <c r="F5629" s="11"/>
      <c r="G5629" s="11"/>
      <c r="H5629" s="11"/>
    </row>
    <row r="5630" spans="6:8" x14ac:dyDescent="0.25">
      <c r="F5630" s="11"/>
      <c r="G5630" s="11"/>
      <c r="H5630" s="11"/>
    </row>
    <row r="5631" spans="6:8" x14ac:dyDescent="0.25">
      <c r="F5631" s="11"/>
      <c r="G5631" s="11"/>
      <c r="H5631" s="11"/>
    </row>
    <row r="5632" spans="6:8" x14ac:dyDescent="0.25">
      <c r="F5632" s="11"/>
      <c r="G5632" s="11"/>
      <c r="H5632" s="11"/>
    </row>
    <row r="5633" spans="6:8" x14ac:dyDescent="0.25">
      <c r="F5633" s="11"/>
      <c r="G5633" s="11"/>
      <c r="H5633" s="11"/>
    </row>
    <row r="5634" spans="6:8" x14ac:dyDescent="0.25">
      <c r="F5634" s="11"/>
      <c r="G5634" s="11"/>
      <c r="H5634" s="11"/>
    </row>
    <row r="5635" spans="6:8" x14ac:dyDescent="0.25">
      <c r="F5635" s="11"/>
      <c r="G5635" s="11"/>
      <c r="H5635" s="11"/>
    </row>
    <row r="5636" spans="6:8" x14ac:dyDescent="0.25">
      <c r="F5636" s="11"/>
      <c r="G5636" s="11"/>
      <c r="H5636" s="11"/>
    </row>
    <row r="5637" spans="6:8" x14ac:dyDescent="0.25">
      <c r="F5637" s="11"/>
      <c r="G5637" s="11"/>
      <c r="H5637" s="11"/>
    </row>
    <row r="5638" spans="6:8" x14ac:dyDescent="0.25">
      <c r="F5638" s="11"/>
      <c r="G5638" s="11"/>
      <c r="H5638" s="11"/>
    </row>
    <row r="5639" spans="6:8" x14ac:dyDescent="0.25">
      <c r="F5639" s="11"/>
      <c r="G5639" s="11"/>
      <c r="H5639" s="11"/>
    </row>
    <row r="5640" spans="6:8" x14ac:dyDescent="0.25">
      <c r="F5640" s="11"/>
      <c r="G5640" s="11"/>
      <c r="H5640" s="11"/>
    </row>
    <row r="5641" spans="6:8" x14ac:dyDescent="0.25">
      <c r="F5641" s="11"/>
      <c r="G5641" s="11"/>
      <c r="H5641" s="11"/>
    </row>
    <row r="5642" spans="6:8" x14ac:dyDescent="0.25">
      <c r="F5642" s="11"/>
      <c r="G5642" s="11"/>
      <c r="H5642" s="11"/>
    </row>
    <row r="5643" spans="6:8" x14ac:dyDescent="0.25">
      <c r="F5643" s="11"/>
      <c r="G5643" s="11"/>
      <c r="H5643" s="11"/>
    </row>
    <row r="5644" spans="6:8" x14ac:dyDescent="0.25">
      <c r="F5644" s="11"/>
      <c r="G5644" s="11"/>
      <c r="H5644" s="11"/>
    </row>
    <row r="5645" spans="6:8" x14ac:dyDescent="0.25">
      <c r="F5645" s="11"/>
      <c r="G5645" s="11"/>
      <c r="H5645" s="11"/>
    </row>
    <row r="5646" spans="6:8" x14ac:dyDescent="0.25">
      <c r="F5646" s="11"/>
      <c r="G5646" s="11"/>
      <c r="H5646" s="11"/>
    </row>
    <row r="5647" spans="6:8" x14ac:dyDescent="0.25">
      <c r="F5647" s="11"/>
      <c r="G5647" s="11"/>
      <c r="H5647" s="11"/>
    </row>
    <row r="5648" spans="6:8" x14ac:dyDescent="0.25">
      <c r="F5648" s="11"/>
      <c r="G5648" s="11"/>
      <c r="H5648" s="11"/>
    </row>
    <row r="5649" spans="6:8" x14ac:dyDescent="0.25">
      <c r="F5649" s="11"/>
      <c r="G5649" s="11"/>
      <c r="H5649" s="11"/>
    </row>
    <row r="5650" spans="6:8" x14ac:dyDescent="0.25">
      <c r="F5650" s="11"/>
      <c r="G5650" s="11"/>
      <c r="H5650" s="11"/>
    </row>
    <row r="5651" spans="6:8" x14ac:dyDescent="0.25">
      <c r="F5651" s="11"/>
      <c r="G5651" s="11"/>
      <c r="H5651" s="11"/>
    </row>
    <row r="5652" spans="6:8" x14ac:dyDescent="0.25">
      <c r="F5652" s="11"/>
      <c r="G5652" s="11"/>
      <c r="H5652" s="11"/>
    </row>
    <row r="5653" spans="6:8" x14ac:dyDescent="0.25">
      <c r="F5653" s="11"/>
      <c r="G5653" s="11"/>
      <c r="H5653" s="11"/>
    </row>
    <row r="5654" spans="6:8" x14ac:dyDescent="0.25">
      <c r="F5654" s="11"/>
      <c r="G5654" s="11"/>
      <c r="H5654" s="11"/>
    </row>
    <row r="5655" spans="6:8" x14ac:dyDescent="0.25">
      <c r="F5655" s="11"/>
      <c r="G5655" s="11"/>
      <c r="H5655" s="11"/>
    </row>
    <row r="5656" spans="6:8" x14ac:dyDescent="0.25">
      <c r="F5656" s="11"/>
      <c r="G5656" s="11"/>
      <c r="H5656" s="11"/>
    </row>
    <row r="5657" spans="6:8" x14ac:dyDescent="0.25">
      <c r="F5657" s="11"/>
      <c r="G5657" s="11"/>
      <c r="H5657" s="11"/>
    </row>
    <row r="5658" spans="6:8" x14ac:dyDescent="0.25">
      <c r="F5658" s="11"/>
      <c r="G5658" s="11"/>
      <c r="H5658" s="11"/>
    </row>
    <row r="5659" spans="6:8" x14ac:dyDescent="0.25">
      <c r="F5659" s="11"/>
      <c r="G5659" s="11"/>
      <c r="H5659" s="11"/>
    </row>
    <row r="5660" spans="6:8" x14ac:dyDescent="0.25">
      <c r="F5660" s="11"/>
      <c r="G5660" s="11"/>
      <c r="H5660" s="11"/>
    </row>
    <row r="5661" spans="6:8" x14ac:dyDescent="0.25">
      <c r="F5661" s="11"/>
      <c r="G5661" s="11"/>
      <c r="H5661" s="11"/>
    </row>
    <row r="5662" spans="6:8" x14ac:dyDescent="0.25">
      <c r="F5662" s="11"/>
      <c r="G5662" s="11"/>
      <c r="H5662" s="11"/>
    </row>
    <row r="5663" spans="6:8" x14ac:dyDescent="0.25">
      <c r="F5663" s="11"/>
      <c r="G5663" s="11"/>
      <c r="H5663" s="11"/>
    </row>
    <row r="5664" spans="6:8" x14ac:dyDescent="0.25">
      <c r="F5664" s="11"/>
      <c r="G5664" s="11"/>
      <c r="H5664" s="11"/>
    </row>
    <row r="5665" spans="6:8" x14ac:dyDescent="0.25">
      <c r="F5665" s="11"/>
      <c r="G5665" s="11"/>
      <c r="H5665" s="11"/>
    </row>
    <row r="5666" spans="6:8" x14ac:dyDescent="0.25">
      <c r="F5666" s="11"/>
      <c r="G5666" s="11"/>
      <c r="H5666" s="11"/>
    </row>
    <row r="5667" spans="6:8" x14ac:dyDescent="0.25">
      <c r="F5667" s="11"/>
      <c r="G5667" s="11"/>
      <c r="H5667" s="11"/>
    </row>
    <row r="5668" spans="6:8" x14ac:dyDescent="0.25">
      <c r="F5668" s="11"/>
      <c r="G5668" s="11"/>
      <c r="H5668" s="11"/>
    </row>
    <row r="5669" spans="6:8" x14ac:dyDescent="0.25">
      <c r="F5669" s="11"/>
      <c r="G5669" s="11"/>
      <c r="H5669" s="11"/>
    </row>
    <row r="5670" spans="6:8" x14ac:dyDescent="0.25">
      <c r="F5670" s="11"/>
      <c r="G5670" s="11"/>
      <c r="H5670" s="11"/>
    </row>
    <row r="5671" spans="6:8" x14ac:dyDescent="0.25">
      <c r="F5671" s="11"/>
      <c r="G5671" s="11"/>
      <c r="H5671" s="11"/>
    </row>
    <row r="5672" spans="6:8" x14ac:dyDescent="0.25">
      <c r="F5672" s="11"/>
      <c r="G5672" s="11"/>
      <c r="H5672" s="11"/>
    </row>
    <row r="5673" spans="6:8" x14ac:dyDescent="0.25">
      <c r="F5673" s="11"/>
      <c r="G5673" s="11"/>
      <c r="H5673" s="11"/>
    </row>
    <row r="5674" spans="6:8" x14ac:dyDescent="0.25">
      <c r="F5674" s="11"/>
      <c r="G5674" s="11"/>
      <c r="H5674" s="11"/>
    </row>
    <row r="5675" spans="6:8" x14ac:dyDescent="0.25">
      <c r="F5675" s="11"/>
      <c r="G5675" s="11"/>
      <c r="H5675" s="11"/>
    </row>
    <row r="5676" spans="6:8" x14ac:dyDescent="0.25">
      <c r="F5676" s="11"/>
      <c r="G5676" s="11"/>
      <c r="H5676" s="11"/>
    </row>
    <row r="5677" spans="6:8" x14ac:dyDescent="0.25">
      <c r="F5677" s="11"/>
      <c r="G5677" s="11"/>
      <c r="H5677" s="11"/>
    </row>
    <row r="5678" spans="6:8" x14ac:dyDescent="0.25">
      <c r="F5678" s="11"/>
      <c r="G5678" s="11"/>
      <c r="H5678" s="11"/>
    </row>
    <row r="5679" spans="6:8" x14ac:dyDescent="0.25">
      <c r="F5679" s="11"/>
      <c r="G5679" s="11"/>
      <c r="H5679" s="11"/>
    </row>
    <row r="5680" spans="6:8" x14ac:dyDescent="0.25">
      <c r="F5680" s="11"/>
      <c r="G5680" s="11"/>
      <c r="H5680" s="11"/>
    </row>
    <row r="5681" spans="6:8" x14ac:dyDescent="0.25">
      <c r="F5681" s="11"/>
      <c r="G5681" s="11"/>
      <c r="H5681" s="11"/>
    </row>
    <row r="5682" spans="6:8" x14ac:dyDescent="0.25">
      <c r="F5682" s="11"/>
      <c r="G5682" s="11"/>
      <c r="H5682" s="11"/>
    </row>
    <row r="5683" spans="6:8" x14ac:dyDescent="0.25">
      <c r="F5683" s="11"/>
      <c r="G5683" s="11"/>
      <c r="H5683" s="11"/>
    </row>
    <row r="5684" spans="6:8" x14ac:dyDescent="0.25">
      <c r="F5684" s="11"/>
      <c r="G5684" s="11"/>
      <c r="H5684" s="11"/>
    </row>
    <row r="5685" spans="6:8" x14ac:dyDescent="0.25">
      <c r="F5685" s="11"/>
      <c r="G5685" s="11"/>
      <c r="H5685" s="11"/>
    </row>
    <row r="5686" spans="6:8" x14ac:dyDescent="0.25">
      <c r="F5686" s="11"/>
      <c r="G5686" s="11"/>
      <c r="H5686" s="11"/>
    </row>
    <row r="5687" spans="6:8" x14ac:dyDescent="0.25">
      <c r="F5687" s="11"/>
      <c r="G5687" s="11"/>
      <c r="H5687" s="11"/>
    </row>
    <row r="5688" spans="6:8" x14ac:dyDescent="0.25">
      <c r="F5688" s="11"/>
      <c r="G5688" s="11"/>
      <c r="H5688" s="11"/>
    </row>
    <row r="5689" spans="6:8" x14ac:dyDescent="0.25">
      <c r="F5689" s="11"/>
      <c r="G5689" s="11"/>
      <c r="H5689" s="11"/>
    </row>
    <row r="5690" spans="6:8" x14ac:dyDescent="0.25">
      <c r="F5690" s="11"/>
      <c r="G5690" s="11"/>
      <c r="H5690" s="11"/>
    </row>
    <row r="5691" spans="6:8" x14ac:dyDescent="0.25">
      <c r="F5691" s="11"/>
      <c r="G5691" s="11"/>
      <c r="H5691" s="11"/>
    </row>
    <row r="5692" spans="6:8" x14ac:dyDescent="0.25">
      <c r="F5692" s="11"/>
      <c r="G5692" s="11"/>
      <c r="H5692" s="11"/>
    </row>
    <row r="5693" spans="6:8" x14ac:dyDescent="0.25">
      <c r="F5693" s="11"/>
      <c r="G5693" s="11"/>
      <c r="H5693" s="11"/>
    </row>
    <row r="5694" spans="6:8" x14ac:dyDescent="0.25">
      <c r="F5694" s="11"/>
      <c r="G5694" s="11"/>
      <c r="H5694" s="11"/>
    </row>
    <row r="5695" spans="6:8" x14ac:dyDescent="0.25">
      <c r="F5695" s="11"/>
      <c r="G5695" s="11"/>
      <c r="H5695" s="11"/>
    </row>
    <row r="5696" spans="6:8" x14ac:dyDescent="0.25">
      <c r="F5696" s="11"/>
      <c r="G5696" s="11"/>
      <c r="H5696" s="11"/>
    </row>
    <row r="5697" spans="6:8" x14ac:dyDescent="0.25">
      <c r="F5697" s="11"/>
      <c r="G5697" s="11"/>
      <c r="H5697" s="11"/>
    </row>
    <row r="5698" spans="6:8" x14ac:dyDescent="0.25">
      <c r="F5698" s="11"/>
      <c r="G5698" s="11"/>
      <c r="H5698" s="11"/>
    </row>
    <row r="5699" spans="6:8" x14ac:dyDescent="0.25">
      <c r="F5699" s="11"/>
      <c r="G5699" s="11"/>
      <c r="H5699" s="11"/>
    </row>
    <row r="5700" spans="6:8" x14ac:dyDescent="0.25">
      <c r="F5700" s="11"/>
      <c r="G5700" s="11"/>
      <c r="H5700" s="11"/>
    </row>
    <row r="5701" spans="6:8" x14ac:dyDescent="0.25">
      <c r="F5701" s="11"/>
      <c r="G5701" s="11"/>
      <c r="H5701" s="11"/>
    </row>
    <row r="5702" spans="6:8" x14ac:dyDescent="0.25">
      <c r="F5702" s="11"/>
      <c r="G5702" s="11"/>
      <c r="H5702" s="11"/>
    </row>
    <row r="5703" spans="6:8" x14ac:dyDescent="0.25">
      <c r="F5703" s="11"/>
      <c r="G5703" s="11"/>
      <c r="H5703" s="11"/>
    </row>
    <row r="5704" spans="6:8" x14ac:dyDescent="0.25">
      <c r="F5704" s="11"/>
      <c r="G5704" s="11"/>
      <c r="H5704" s="11"/>
    </row>
    <row r="5705" spans="6:8" x14ac:dyDescent="0.25">
      <c r="F5705" s="11"/>
      <c r="G5705" s="11"/>
      <c r="H5705" s="11"/>
    </row>
    <row r="5706" spans="6:8" x14ac:dyDescent="0.25">
      <c r="F5706" s="11"/>
      <c r="G5706" s="11"/>
      <c r="H5706" s="11"/>
    </row>
    <row r="5707" spans="6:8" x14ac:dyDescent="0.25">
      <c r="F5707" s="11"/>
      <c r="G5707" s="11"/>
      <c r="H5707" s="11"/>
    </row>
    <row r="5708" spans="6:8" x14ac:dyDescent="0.25">
      <c r="F5708" s="11"/>
      <c r="G5708" s="11"/>
      <c r="H5708" s="11"/>
    </row>
    <row r="5709" spans="6:8" x14ac:dyDescent="0.25">
      <c r="F5709" s="11"/>
      <c r="G5709" s="11"/>
      <c r="H5709" s="11"/>
    </row>
    <row r="5710" spans="6:8" x14ac:dyDescent="0.25">
      <c r="F5710" s="11"/>
      <c r="G5710" s="11"/>
      <c r="H5710" s="11"/>
    </row>
    <row r="5711" spans="6:8" x14ac:dyDescent="0.25">
      <c r="F5711" s="11"/>
      <c r="G5711" s="11"/>
      <c r="H5711" s="11"/>
    </row>
    <row r="5712" spans="6:8" x14ac:dyDescent="0.25">
      <c r="F5712" s="11"/>
      <c r="G5712" s="11"/>
      <c r="H5712" s="11"/>
    </row>
    <row r="5713" spans="6:8" x14ac:dyDescent="0.25">
      <c r="F5713" s="11"/>
      <c r="G5713" s="11"/>
      <c r="H5713" s="11"/>
    </row>
    <row r="5714" spans="6:8" x14ac:dyDescent="0.25">
      <c r="F5714" s="11"/>
      <c r="G5714" s="11"/>
      <c r="H5714" s="11"/>
    </row>
    <row r="5715" spans="6:8" x14ac:dyDescent="0.25">
      <c r="F5715" s="11"/>
      <c r="G5715" s="11"/>
      <c r="H5715" s="11"/>
    </row>
    <row r="5716" spans="6:8" x14ac:dyDescent="0.25">
      <c r="F5716" s="11"/>
      <c r="G5716" s="11"/>
      <c r="H5716" s="11"/>
    </row>
    <row r="5717" spans="6:8" x14ac:dyDescent="0.25">
      <c r="F5717" s="11"/>
      <c r="G5717" s="11"/>
      <c r="H5717" s="11"/>
    </row>
    <row r="5718" spans="6:8" x14ac:dyDescent="0.25">
      <c r="F5718" s="11"/>
      <c r="G5718" s="11"/>
      <c r="H5718" s="11"/>
    </row>
    <row r="5719" spans="6:8" x14ac:dyDescent="0.25">
      <c r="F5719" s="11"/>
      <c r="G5719" s="11"/>
      <c r="H5719" s="11"/>
    </row>
    <row r="5720" spans="6:8" x14ac:dyDescent="0.25">
      <c r="F5720" s="11"/>
      <c r="G5720" s="11"/>
      <c r="H5720" s="11"/>
    </row>
    <row r="5721" spans="6:8" x14ac:dyDescent="0.25">
      <c r="F5721" s="11"/>
      <c r="G5721" s="11"/>
      <c r="H5721" s="11"/>
    </row>
    <row r="5722" spans="6:8" x14ac:dyDescent="0.25">
      <c r="F5722" s="11"/>
      <c r="G5722" s="11"/>
      <c r="H5722" s="11"/>
    </row>
    <row r="5723" spans="6:8" x14ac:dyDescent="0.25">
      <c r="F5723" s="11"/>
      <c r="G5723" s="11"/>
      <c r="H5723" s="11"/>
    </row>
    <row r="5724" spans="6:8" x14ac:dyDescent="0.25">
      <c r="F5724" s="11"/>
      <c r="G5724" s="11"/>
      <c r="H5724" s="11"/>
    </row>
    <row r="5725" spans="6:8" x14ac:dyDescent="0.25">
      <c r="F5725" s="11"/>
      <c r="G5725" s="11"/>
      <c r="H5725" s="11"/>
    </row>
    <row r="5726" spans="6:8" x14ac:dyDescent="0.25">
      <c r="F5726" s="11"/>
      <c r="G5726" s="11"/>
      <c r="H5726" s="11"/>
    </row>
    <row r="5727" spans="6:8" x14ac:dyDescent="0.25">
      <c r="F5727" s="11"/>
      <c r="G5727" s="11"/>
      <c r="H5727" s="11"/>
    </row>
    <row r="5728" spans="6:8" x14ac:dyDescent="0.25">
      <c r="F5728" s="11"/>
      <c r="G5728" s="11"/>
      <c r="H5728" s="11"/>
    </row>
    <row r="5729" spans="6:8" x14ac:dyDescent="0.25">
      <c r="F5729" s="11"/>
      <c r="G5729" s="11"/>
      <c r="H5729" s="11"/>
    </row>
    <row r="5730" spans="6:8" x14ac:dyDescent="0.25">
      <c r="F5730" s="11"/>
      <c r="G5730" s="11"/>
      <c r="H5730" s="11"/>
    </row>
    <row r="5731" spans="6:8" x14ac:dyDescent="0.25">
      <c r="F5731" s="11"/>
      <c r="G5731" s="11"/>
      <c r="H5731" s="11"/>
    </row>
    <row r="5732" spans="6:8" x14ac:dyDescent="0.25">
      <c r="F5732" s="11"/>
      <c r="G5732" s="11"/>
      <c r="H5732" s="11"/>
    </row>
    <row r="5733" spans="6:8" x14ac:dyDescent="0.25">
      <c r="F5733" s="11"/>
      <c r="G5733" s="11"/>
      <c r="H5733" s="11"/>
    </row>
    <row r="5734" spans="6:8" x14ac:dyDescent="0.25">
      <c r="F5734" s="11"/>
      <c r="G5734" s="11"/>
      <c r="H5734" s="11"/>
    </row>
    <row r="5735" spans="6:8" x14ac:dyDescent="0.25">
      <c r="F5735" s="11"/>
      <c r="G5735" s="11"/>
      <c r="H5735" s="11"/>
    </row>
    <row r="5736" spans="6:8" x14ac:dyDescent="0.25">
      <c r="F5736" s="11"/>
      <c r="G5736" s="11"/>
      <c r="H5736" s="11"/>
    </row>
    <row r="5737" spans="6:8" x14ac:dyDescent="0.25">
      <c r="F5737" s="11"/>
      <c r="G5737" s="11"/>
      <c r="H5737" s="11"/>
    </row>
    <row r="5738" spans="6:8" x14ac:dyDescent="0.25">
      <c r="F5738" s="11"/>
      <c r="G5738" s="11"/>
      <c r="H5738" s="11"/>
    </row>
    <row r="5739" spans="6:8" x14ac:dyDescent="0.25">
      <c r="F5739" s="11"/>
      <c r="G5739" s="11"/>
      <c r="H5739" s="11"/>
    </row>
    <row r="5740" spans="6:8" x14ac:dyDescent="0.25">
      <c r="F5740" s="11"/>
      <c r="G5740" s="11"/>
      <c r="H5740" s="11"/>
    </row>
    <row r="5741" spans="6:8" x14ac:dyDescent="0.25">
      <c r="F5741" s="11"/>
      <c r="G5741" s="11"/>
      <c r="H5741" s="11"/>
    </row>
    <row r="5742" spans="6:8" x14ac:dyDescent="0.25">
      <c r="F5742" s="11"/>
      <c r="G5742" s="11"/>
      <c r="H5742" s="11"/>
    </row>
    <row r="5743" spans="6:8" x14ac:dyDescent="0.25">
      <c r="F5743" s="11"/>
      <c r="G5743" s="11"/>
      <c r="H5743" s="11"/>
    </row>
    <row r="5744" spans="6:8" x14ac:dyDescent="0.25">
      <c r="F5744" s="11"/>
      <c r="G5744" s="11"/>
      <c r="H5744" s="11"/>
    </row>
    <row r="5745" spans="6:8" x14ac:dyDescent="0.25">
      <c r="F5745" s="11"/>
      <c r="G5745" s="11"/>
      <c r="H5745" s="11"/>
    </row>
    <row r="5746" spans="6:8" x14ac:dyDescent="0.25">
      <c r="F5746" s="11"/>
      <c r="G5746" s="11"/>
      <c r="H5746" s="11"/>
    </row>
    <row r="5747" spans="6:8" x14ac:dyDescent="0.25">
      <c r="F5747" s="11"/>
      <c r="G5747" s="11"/>
      <c r="H5747" s="11"/>
    </row>
    <row r="5748" spans="6:8" x14ac:dyDescent="0.25">
      <c r="F5748" s="11"/>
      <c r="G5748" s="11"/>
      <c r="H5748" s="11"/>
    </row>
    <row r="5749" spans="6:8" x14ac:dyDescent="0.25">
      <c r="F5749" s="11"/>
      <c r="G5749" s="11"/>
      <c r="H5749" s="11"/>
    </row>
    <row r="5750" spans="6:8" x14ac:dyDescent="0.25">
      <c r="F5750" s="11"/>
      <c r="G5750" s="11"/>
      <c r="H5750" s="11"/>
    </row>
    <row r="5751" spans="6:8" x14ac:dyDescent="0.25">
      <c r="F5751" s="11"/>
      <c r="G5751" s="11"/>
      <c r="H5751" s="11"/>
    </row>
    <row r="5752" spans="6:8" x14ac:dyDescent="0.25">
      <c r="F5752" s="11"/>
      <c r="G5752" s="11"/>
      <c r="H5752" s="11"/>
    </row>
    <row r="5753" spans="6:8" x14ac:dyDescent="0.25">
      <c r="F5753" s="11"/>
      <c r="G5753" s="11"/>
      <c r="H5753" s="11"/>
    </row>
    <row r="5754" spans="6:8" x14ac:dyDescent="0.25">
      <c r="F5754" s="11"/>
      <c r="G5754" s="11"/>
      <c r="H5754" s="11"/>
    </row>
    <row r="5755" spans="6:8" x14ac:dyDescent="0.25">
      <c r="F5755" s="11"/>
      <c r="G5755" s="11"/>
      <c r="H5755" s="11"/>
    </row>
    <row r="5756" spans="6:8" x14ac:dyDescent="0.25">
      <c r="F5756" s="11"/>
      <c r="G5756" s="11"/>
      <c r="H5756" s="11"/>
    </row>
    <row r="5757" spans="6:8" x14ac:dyDescent="0.25">
      <c r="F5757" s="11"/>
      <c r="G5757" s="11"/>
      <c r="H5757" s="11"/>
    </row>
    <row r="5758" spans="6:8" x14ac:dyDescent="0.25">
      <c r="F5758" s="11"/>
      <c r="G5758" s="11"/>
      <c r="H5758" s="11"/>
    </row>
    <row r="5759" spans="6:8" x14ac:dyDescent="0.25">
      <c r="F5759" s="11"/>
      <c r="G5759" s="11"/>
      <c r="H5759" s="11"/>
    </row>
    <row r="5760" spans="6:8" x14ac:dyDescent="0.25">
      <c r="F5760" s="11"/>
      <c r="G5760" s="11"/>
      <c r="H5760" s="11"/>
    </row>
    <row r="5761" spans="6:8" x14ac:dyDescent="0.25">
      <c r="F5761" s="11"/>
      <c r="G5761" s="11"/>
      <c r="H5761" s="11"/>
    </row>
    <row r="5762" spans="6:8" x14ac:dyDescent="0.25">
      <c r="F5762" s="11"/>
      <c r="G5762" s="11"/>
      <c r="H5762" s="11"/>
    </row>
    <row r="5763" spans="6:8" x14ac:dyDescent="0.25">
      <c r="F5763" s="11"/>
      <c r="G5763" s="11"/>
      <c r="H5763" s="11"/>
    </row>
    <row r="5764" spans="6:8" x14ac:dyDescent="0.25">
      <c r="F5764" s="11"/>
      <c r="G5764" s="11"/>
      <c r="H5764" s="11"/>
    </row>
    <row r="5765" spans="6:8" x14ac:dyDescent="0.25">
      <c r="F5765" s="11"/>
      <c r="G5765" s="11"/>
      <c r="H5765" s="11"/>
    </row>
    <row r="5766" spans="6:8" x14ac:dyDescent="0.25">
      <c r="F5766" s="11"/>
      <c r="G5766" s="11"/>
      <c r="H5766" s="11"/>
    </row>
    <row r="5767" spans="6:8" x14ac:dyDescent="0.25">
      <c r="F5767" s="11"/>
      <c r="G5767" s="11"/>
      <c r="H5767" s="11"/>
    </row>
    <row r="5768" spans="6:8" x14ac:dyDescent="0.25">
      <c r="F5768" s="11"/>
      <c r="G5768" s="11"/>
      <c r="H5768" s="11"/>
    </row>
    <row r="5769" spans="6:8" x14ac:dyDescent="0.25">
      <c r="F5769" s="11"/>
      <c r="G5769" s="11"/>
      <c r="H5769" s="11"/>
    </row>
    <row r="5770" spans="6:8" x14ac:dyDescent="0.25">
      <c r="F5770" s="11"/>
      <c r="G5770" s="11"/>
      <c r="H5770" s="11"/>
    </row>
    <row r="5771" spans="6:8" x14ac:dyDescent="0.25">
      <c r="F5771" s="11"/>
      <c r="G5771" s="11"/>
      <c r="H5771" s="11"/>
    </row>
    <row r="5772" spans="6:8" x14ac:dyDescent="0.25">
      <c r="F5772" s="11"/>
      <c r="G5772" s="11"/>
      <c r="H5772" s="11"/>
    </row>
    <row r="5773" spans="6:8" x14ac:dyDescent="0.25">
      <c r="F5773" s="11"/>
      <c r="G5773" s="11"/>
      <c r="H5773" s="11"/>
    </row>
    <row r="5774" spans="6:8" x14ac:dyDescent="0.25">
      <c r="F5774" s="11"/>
      <c r="G5774" s="11"/>
      <c r="H5774" s="11"/>
    </row>
    <row r="5775" spans="6:8" x14ac:dyDescent="0.25">
      <c r="F5775" s="11"/>
      <c r="G5775" s="11"/>
      <c r="H5775" s="11"/>
    </row>
    <row r="5776" spans="6:8" x14ac:dyDescent="0.25">
      <c r="F5776" s="11"/>
      <c r="G5776" s="11"/>
      <c r="H5776" s="11"/>
    </row>
    <row r="5777" spans="6:8" x14ac:dyDescent="0.25">
      <c r="F5777" s="11"/>
      <c r="G5777" s="11"/>
      <c r="H5777" s="11"/>
    </row>
    <row r="5778" spans="6:8" x14ac:dyDescent="0.25">
      <c r="F5778" s="11"/>
      <c r="G5778" s="11"/>
      <c r="H5778" s="11"/>
    </row>
    <row r="5779" spans="6:8" x14ac:dyDescent="0.25">
      <c r="F5779" s="11"/>
      <c r="G5779" s="11"/>
      <c r="H5779" s="11"/>
    </row>
    <row r="5780" spans="6:8" x14ac:dyDescent="0.25">
      <c r="F5780" s="11"/>
      <c r="G5780" s="11"/>
      <c r="H5780" s="11"/>
    </row>
    <row r="5781" spans="6:8" x14ac:dyDescent="0.25">
      <c r="F5781" s="11"/>
      <c r="G5781" s="11"/>
      <c r="H5781" s="11"/>
    </row>
    <row r="5782" spans="6:8" x14ac:dyDescent="0.25">
      <c r="F5782" s="11"/>
      <c r="G5782" s="11"/>
      <c r="H5782" s="11"/>
    </row>
    <row r="5783" spans="6:8" x14ac:dyDescent="0.25">
      <c r="F5783" s="11"/>
      <c r="G5783" s="11"/>
      <c r="H5783" s="11"/>
    </row>
    <row r="5784" spans="6:8" x14ac:dyDescent="0.25">
      <c r="F5784" s="11"/>
      <c r="G5784" s="11"/>
      <c r="H5784" s="11"/>
    </row>
    <row r="5785" spans="6:8" x14ac:dyDescent="0.25">
      <c r="F5785" s="11"/>
      <c r="G5785" s="11"/>
      <c r="H5785" s="11"/>
    </row>
    <row r="5786" spans="6:8" x14ac:dyDescent="0.25">
      <c r="F5786" s="11"/>
      <c r="G5786" s="11"/>
      <c r="H5786" s="11"/>
    </row>
    <row r="5787" spans="6:8" x14ac:dyDescent="0.25">
      <c r="F5787" s="11"/>
      <c r="G5787" s="11"/>
      <c r="H5787" s="11"/>
    </row>
    <row r="5788" spans="6:8" x14ac:dyDescent="0.25">
      <c r="F5788" s="11"/>
      <c r="G5788" s="11"/>
      <c r="H5788" s="11"/>
    </row>
    <row r="5789" spans="6:8" x14ac:dyDescent="0.25">
      <c r="F5789" s="11"/>
      <c r="G5789" s="11"/>
      <c r="H5789" s="11"/>
    </row>
    <row r="5790" spans="6:8" x14ac:dyDescent="0.25">
      <c r="F5790" s="11"/>
      <c r="G5790" s="11"/>
      <c r="H5790" s="11"/>
    </row>
    <row r="5791" spans="6:8" x14ac:dyDescent="0.25">
      <c r="F5791" s="11"/>
      <c r="G5791" s="11"/>
      <c r="H5791" s="11"/>
    </row>
    <row r="5792" spans="6:8" x14ac:dyDescent="0.25">
      <c r="F5792" s="11"/>
      <c r="G5792" s="11"/>
      <c r="H5792" s="11"/>
    </row>
    <row r="5793" spans="6:8" x14ac:dyDescent="0.25">
      <c r="F5793" s="11"/>
      <c r="G5793" s="11"/>
      <c r="H5793" s="11"/>
    </row>
    <row r="5794" spans="6:8" x14ac:dyDescent="0.25">
      <c r="F5794" s="11"/>
      <c r="G5794" s="11"/>
      <c r="H5794" s="11"/>
    </row>
    <row r="5795" spans="6:8" x14ac:dyDescent="0.25">
      <c r="F5795" s="11"/>
      <c r="G5795" s="11"/>
      <c r="H5795" s="11"/>
    </row>
    <row r="5796" spans="6:8" x14ac:dyDescent="0.25">
      <c r="F5796" s="11"/>
      <c r="G5796" s="11"/>
      <c r="H5796" s="11"/>
    </row>
    <row r="5797" spans="6:8" x14ac:dyDescent="0.25">
      <c r="F5797" s="11"/>
      <c r="G5797" s="11"/>
      <c r="H5797" s="11"/>
    </row>
    <row r="5798" spans="6:8" x14ac:dyDescent="0.25">
      <c r="F5798" s="11"/>
      <c r="G5798" s="11"/>
      <c r="H5798" s="11"/>
    </row>
    <row r="5799" spans="6:8" x14ac:dyDescent="0.25">
      <c r="F5799" s="11"/>
      <c r="G5799" s="11"/>
      <c r="H5799" s="11"/>
    </row>
    <row r="5800" spans="6:8" x14ac:dyDescent="0.25">
      <c r="F5800" s="11"/>
      <c r="G5800" s="11"/>
      <c r="H5800" s="11"/>
    </row>
    <row r="5801" spans="6:8" x14ac:dyDescent="0.25">
      <c r="F5801" s="11"/>
      <c r="G5801" s="11"/>
      <c r="H5801" s="11"/>
    </row>
    <row r="5802" spans="6:8" x14ac:dyDescent="0.25">
      <c r="F5802" s="11"/>
      <c r="G5802" s="11"/>
      <c r="H5802" s="11"/>
    </row>
    <row r="5803" spans="6:8" x14ac:dyDescent="0.25">
      <c r="F5803" s="11"/>
      <c r="G5803" s="11"/>
      <c r="H5803" s="11"/>
    </row>
    <row r="5804" spans="6:8" x14ac:dyDescent="0.25">
      <c r="F5804" s="11"/>
      <c r="G5804" s="11"/>
      <c r="H5804" s="11"/>
    </row>
    <row r="5805" spans="6:8" x14ac:dyDescent="0.25">
      <c r="F5805" s="11"/>
      <c r="G5805" s="11"/>
      <c r="H5805" s="11"/>
    </row>
    <row r="5806" spans="6:8" x14ac:dyDescent="0.25">
      <c r="F5806" s="11"/>
      <c r="G5806" s="11"/>
      <c r="H5806" s="11"/>
    </row>
    <row r="5807" spans="6:8" x14ac:dyDescent="0.25">
      <c r="F5807" s="11"/>
      <c r="G5807" s="11"/>
      <c r="H5807" s="11"/>
    </row>
    <row r="5808" spans="6:8" x14ac:dyDescent="0.25">
      <c r="F5808" s="11"/>
      <c r="G5808" s="11"/>
      <c r="H5808" s="11"/>
    </row>
    <row r="5809" spans="6:8" x14ac:dyDescent="0.25">
      <c r="F5809" s="11"/>
      <c r="G5809" s="11"/>
      <c r="H5809" s="11"/>
    </row>
    <row r="5810" spans="6:8" x14ac:dyDescent="0.25">
      <c r="F5810" s="11"/>
      <c r="G5810" s="11"/>
      <c r="H5810" s="11"/>
    </row>
    <row r="5811" spans="6:8" x14ac:dyDescent="0.25">
      <c r="F5811" s="11"/>
      <c r="G5811" s="11"/>
      <c r="H5811" s="11"/>
    </row>
    <row r="5812" spans="6:8" x14ac:dyDescent="0.25">
      <c r="F5812" s="11"/>
      <c r="G5812" s="11"/>
      <c r="H5812" s="11"/>
    </row>
    <row r="5813" spans="6:8" x14ac:dyDescent="0.25">
      <c r="F5813" s="11"/>
      <c r="G5813" s="11"/>
      <c r="H5813" s="11"/>
    </row>
    <row r="5814" spans="6:8" x14ac:dyDescent="0.25">
      <c r="F5814" s="11"/>
      <c r="G5814" s="11"/>
      <c r="H5814" s="11"/>
    </row>
    <row r="5815" spans="6:8" x14ac:dyDescent="0.25">
      <c r="F5815" s="11"/>
      <c r="G5815" s="11"/>
      <c r="H5815" s="11"/>
    </row>
    <row r="5816" spans="6:8" x14ac:dyDescent="0.25">
      <c r="F5816" s="11"/>
      <c r="G5816" s="11"/>
      <c r="H5816" s="11"/>
    </row>
    <row r="5817" spans="6:8" x14ac:dyDescent="0.25">
      <c r="F5817" s="11"/>
      <c r="G5817" s="11"/>
      <c r="H5817" s="11"/>
    </row>
    <row r="5818" spans="6:8" x14ac:dyDescent="0.25">
      <c r="F5818" s="11"/>
      <c r="G5818" s="11"/>
      <c r="H5818" s="11"/>
    </row>
    <row r="5819" spans="6:8" x14ac:dyDescent="0.25">
      <c r="F5819" s="11"/>
      <c r="G5819" s="11"/>
      <c r="H5819" s="11"/>
    </row>
    <row r="5820" spans="6:8" x14ac:dyDescent="0.25">
      <c r="F5820" s="11"/>
      <c r="G5820" s="11"/>
      <c r="H5820" s="11"/>
    </row>
    <row r="5821" spans="6:8" x14ac:dyDescent="0.25">
      <c r="F5821" s="11"/>
      <c r="G5821" s="11"/>
      <c r="H5821" s="11"/>
    </row>
    <row r="5822" spans="6:8" x14ac:dyDescent="0.25">
      <c r="F5822" s="11"/>
      <c r="G5822" s="11"/>
      <c r="H5822" s="11"/>
    </row>
    <row r="5823" spans="6:8" x14ac:dyDescent="0.25">
      <c r="F5823" s="11"/>
      <c r="G5823" s="11"/>
      <c r="H5823" s="11"/>
    </row>
    <row r="5824" spans="6:8" x14ac:dyDescent="0.25">
      <c r="F5824" s="11"/>
      <c r="G5824" s="11"/>
      <c r="H5824" s="11"/>
    </row>
    <row r="5825" spans="6:8" x14ac:dyDescent="0.25">
      <c r="F5825" s="11"/>
      <c r="G5825" s="11"/>
      <c r="H5825" s="11"/>
    </row>
    <row r="5826" spans="6:8" x14ac:dyDescent="0.25">
      <c r="F5826" s="11"/>
      <c r="G5826" s="11"/>
      <c r="H5826" s="11"/>
    </row>
    <row r="5827" spans="6:8" x14ac:dyDescent="0.25">
      <c r="F5827" s="11"/>
      <c r="G5827" s="11"/>
      <c r="H5827" s="11"/>
    </row>
    <row r="5828" spans="6:8" x14ac:dyDescent="0.25">
      <c r="F5828" s="11"/>
      <c r="G5828" s="11"/>
      <c r="H5828" s="11"/>
    </row>
    <row r="5829" spans="6:8" x14ac:dyDescent="0.25">
      <c r="F5829" s="11"/>
      <c r="G5829" s="11"/>
      <c r="H5829" s="11"/>
    </row>
    <row r="5830" spans="6:8" x14ac:dyDescent="0.25">
      <c r="F5830" s="11"/>
      <c r="G5830" s="11"/>
      <c r="H5830" s="11"/>
    </row>
    <row r="5831" spans="6:8" x14ac:dyDescent="0.25">
      <c r="F5831" s="11"/>
      <c r="G5831" s="11"/>
      <c r="H5831" s="11"/>
    </row>
    <row r="5832" spans="6:8" x14ac:dyDescent="0.25">
      <c r="F5832" s="11"/>
      <c r="G5832" s="11"/>
      <c r="H5832" s="11"/>
    </row>
    <row r="5833" spans="6:8" x14ac:dyDescent="0.25">
      <c r="F5833" s="11"/>
      <c r="G5833" s="11"/>
      <c r="H5833" s="11"/>
    </row>
    <row r="5834" spans="6:8" x14ac:dyDescent="0.25">
      <c r="F5834" s="11"/>
      <c r="G5834" s="11"/>
      <c r="H5834" s="11"/>
    </row>
    <row r="5835" spans="6:8" x14ac:dyDescent="0.25">
      <c r="F5835" s="11"/>
      <c r="G5835" s="11"/>
      <c r="H5835" s="11"/>
    </row>
    <row r="5836" spans="6:8" x14ac:dyDescent="0.25">
      <c r="F5836" s="11"/>
      <c r="G5836" s="11"/>
      <c r="H5836" s="11"/>
    </row>
    <row r="5837" spans="6:8" x14ac:dyDescent="0.25">
      <c r="F5837" s="11"/>
      <c r="G5837" s="11"/>
      <c r="H5837" s="11"/>
    </row>
    <row r="5838" spans="6:8" x14ac:dyDescent="0.25">
      <c r="F5838" s="11"/>
      <c r="G5838" s="11"/>
      <c r="H5838" s="11"/>
    </row>
    <row r="5839" spans="6:8" x14ac:dyDescent="0.25">
      <c r="F5839" s="11"/>
      <c r="G5839" s="11"/>
      <c r="H5839" s="11"/>
    </row>
    <row r="5840" spans="6:8" x14ac:dyDescent="0.25">
      <c r="F5840" s="11"/>
      <c r="G5840" s="11"/>
      <c r="H5840" s="11"/>
    </row>
    <row r="5841" spans="6:8" x14ac:dyDescent="0.25">
      <c r="F5841" s="11"/>
      <c r="G5841" s="11"/>
      <c r="H5841" s="11"/>
    </row>
    <row r="5842" spans="6:8" x14ac:dyDescent="0.25">
      <c r="F5842" s="11"/>
      <c r="G5842" s="11"/>
      <c r="H5842" s="11"/>
    </row>
    <row r="5843" spans="6:8" x14ac:dyDescent="0.25">
      <c r="F5843" s="11"/>
      <c r="G5843" s="11"/>
      <c r="H5843" s="11"/>
    </row>
    <row r="5844" spans="6:8" x14ac:dyDescent="0.25">
      <c r="F5844" s="11"/>
      <c r="G5844" s="11"/>
      <c r="H5844" s="11"/>
    </row>
    <row r="5845" spans="6:8" x14ac:dyDescent="0.25">
      <c r="F5845" s="11"/>
      <c r="G5845" s="11"/>
      <c r="H5845" s="11"/>
    </row>
    <row r="5846" spans="6:8" x14ac:dyDescent="0.25">
      <c r="F5846" s="11"/>
      <c r="G5846" s="11"/>
      <c r="H5846" s="11"/>
    </row>
    <row r="5847" spans="6:8" x14ac:dyDescent="0.25">
      <c r="F5847" s="11"/>
      <c r="G5847" s="11"/>
      <c r="H5847" s="11"/>
    </row>
    <row r="5848" spans="6:8" x14ac:dyDescent="0.25">
      <c r="F5848" s="11"/>
      <c r="G5848" s="11"/>
      <c r="H5848" s="11"/>
    </row>
    <row r="5849" spans="6:8" x14ac:dyDescent="0.25">
      <c r="F5849" s="11"/>
      <c r="G5849" s="11"/>
      <c r="H5849" s="11"/>
    </row>
    <row r="5850" spans="6:8" x14ac:dyDescent="0.25">
      <c r="F5850" s="11"/>
      <c r="G5850" s="11"/>
      <c r="H5850" s="11"/>
    </row>
    <row r="5851" spans="6:8" x14ac:dyDescent="0.25">
      <c r="F5851" s="11"/>
      <c r="G5851" s="11"/>
      <c r="H5851" s="11"/>
    </row>
    <row r="5852" spans="6:8" x14ac:dyDescent="0.25">
      <c r="F5852" s="11"/>
      <c r="G5852" s="11"/>
      <c r="H5852" s="11"/>
    </row>
    <row r="5853" spans="6:8" x14ac:dyDescent="0.25">
      <c r="F5853" s="11"/>
      <c r="G5853" s="11"/>
      <c r="H5853" s="11"/>
    </row>
    <row r="5854" spans="6:8" x14ac:dyDescent="0.25">
      <c r="F5854" s="11"/>
      <c r="G5854" s="11"/>
      <c r="H5854" s="11"/>
    </row>
    <row r="5855" spans="6:8" x14ac:dyDescent="0.25">
      <c r="F5855" s="11"/>
      <c r="G5855" s="11"/>
      <c r="H5855" s="11"/>
    </row>
    <row r="5856" spans="6:8" x14ac:dyDescent="0.25">
      <c r="F5856" s="11"/>
      <c r="G5856" s="11"/>
      <c r="H5856" s="11"/>
    </row>
    <row r="5857" spans="6:8" x14ac:dyDescent="0.25">
      <c r="F5857" s="11"/>
      <c r="G5857" s="11"/>
      <c r="H5857" s="11"/>
    </row>
    <row r="5858" spans="6:8" x14ac:dyDescent="0.25">
      <c r="F5858" s="11"/>
      <c r="G5858" s="11"/>
      <c r="H5858" s="11"/>
    </row>
    <row r="5859" spans="6:8" x14ac:dyDescent="0.25">
      <c r="F5859" s="11"/>
      <c r="G5859" s="11"/>
      <c r="H5859" s="11"/>
    </row>
    <row r="5860" spans="6:8" x14ac:dyDescent="0.25">
      <c r="F5860" s="11"/>
      <c r="G5860" s="11"/>
      <c r="H5860" s="11"/>
    </row>
    <row r="5861" spans="6:8" x14ac:dyDescent="0.25">
      <c r="F5861" s="11"/>
      <c r="G5861" s="11"/>
      <c r="H5861" s="11"/>
    </row>
    <row r="5862" spans="6:8" x14ac:dyDescent="0.25">
      <c r="F5862" s="11"/>
      <c r="G5862" s="11"/>
      <c r="H5862" s="11"/>
    </row>
    <row r="5863" spans="6:8" x14ac:dyDescent="0.25">
      <c r="F5863" s="11"/>
      <c r="G5863" s="11"/>
      <c r="H5863" s="11"/>
    </row>
    <row r="5864" spans="6:8" x14ac:dyDescent="0.25">
      <c r="F5864" s="11"/>
      <c r="G5864" s="11"/>
      <c r="H5864" s="11"/>
    </row>
    <row r="5865" spans="6:8" x14ac:dyDescent="0.25">
      <c r="F5865" s="11"/>
      <c r="G5865" s="11"/>
      <c r="H5865" s="11"/>
    </row>
    <row r="5866" spans="6:8" x14ac:dyDescent="0.25">
      <c r="F5866" s="11"/>
      <c r="G5866" s="11"/>
      <c r="H5866" s="11"/>
    </row>
    <row r="5867" spans="6:8" x14ac:dyDescent="0.25">
      <c r="F5867" s="11"/>
      <c r="G5867" s="11"/>
      <c r="H5867" s="11"/>
    </row>
    <row r="5868" spans="6:8" x14ac:dyDescent="0.25">
      <c r="F5868" s="11"/>
      <c r="G5868" s="11"/>
      <c r="H5868" s="11"/>
    </row>
    <row r="5869" spans="6:8" x14ac:dyDescent="0.25">
      <c r="F5869" s="11"/>
      <c r="G5869" s="11"/>
      <c r="H5869" s="11"/>
    </row>
    <row r="5870" spans="6:8" x14ac:dyDescent="0.25">
      <c r="F5870" s="11"/>
      <c r="G5870" s="11"/>
      <c r="H5870" s="11"/>
    </row>
    <row r="5871" spans="6:8" x14ac:dyDescent="0.25">
      <c r="F5871" s="11"/>
      <c r="G5871" s="11"/>
      <c r="H5871" s="11"/>
    </row>
    <row r="5872" spans="6:8" x14ac:dyDescent="0.25">
      <c r="F5872" s="11"/>
      <c r="G5872" s="11"/>
      <c r="H5872" s="11"/>
    </row>
    <row r="5873" spans="6:8" x14ac:dyDescent="0.25">
      <c r="F5873" s="11"/>
      <c r="G5873" s="11"/>
      <c r="H5873" s="11"/>
    </row>
    <row r="5874" spans="6:8" x14ac:dyDescent="0.25">
      <c r="F5874" s="11"/>
      <c r="G5874" s="11"/>
      <c r="H5874" s="11"/>
    </row>
    <row r="5875" spans="6:8" x14ac:dyDescent="0.25">
      <c r="F5875" s="11"/>
      <c r="G5875" s="11"/>
      <c r="H5875" s="11"/>
    </row>
    <row r="5876" spans="6:8" x14ac:dyDescent="0.25">
      <c r="F5876" s="11"/>
      <c r="G5876" s="11"/>
      <c r="H5876" s="11"/>
    </row>
    <row r="5877" spans="6:8" x14ac:dyDescent="0.25">
      <c r="F5877" s="11"/>
      <c r="G5877" s="11"/>
      <c r="H5877" s="11"/>
    </row>
    <row r="5878" spans="6:8" x14ac:dyDescent="0.25">
      <c r="F5878" s="11"/>
      <c r="G5878" s="11"/>
      <c r="H5878" s="11"/>
    </row>
    <row r="5879" spans="6:8" x14ac:dyDescent="0.25">
      <c r="F5879" s="11"/>
      <c r="G5879" s="11"/>
      <c r="H5879" s="11"/>
    </row>
    <row r="5880" spans="6:8" x14ac:dyDescent="0.25">
      <c r="F5880" s="11"/>
      <c r="G5880" s="11"/>
      <c r="H5880" s="11"/>
    </row>
    <row r="5881" spans="6:8" x14ac:dyDescent="0.25">
      <c r="F5881" s="11"/>
      <c r="G5881" s="11"/>
      <c r="H5881" s="11"/>
    </row>
    <row r="5882" spans="6:8" x14ac:dyDescent="0.25">
      <c r="F5882" s="11"/>
      <c r="G5882" s="11"/>
      <c r="H5882" s="11"/>
    </row>
    <row r="5883" spans="6:8" x14ac:dyDescent="0.25">
      <c r="F5883" s="11"/>
      <c r="G5883" s="11"/>
      <c r="H5883" s="11"/>
    </row>
    <row r="5884" spans="6:8" x14ac:dyDescent="0.25">
      <c r="F5884" s="11"/>
      <c r="G5884" s="11"/>
      <c r="H5884" s="11"/>
    </row>
    <row r="5885" spans="6:8" x14ac:dyDescent="0.25">
      <c r="F5885" s="11"/>
      <c r="G5885" s="11"/>
      <c r="H5885" s="11"/>
    </row>
    <row r="5886" spans="6:8" x14ac:dyDescent="0.25">
      <c r="F5886" s="11"/>
      <c r="G5886" s="11"/>
      <c r="H5886" s="11"/>
    </row>
    <row r="5887" spans="6:8" x14ac:dyDescent="0.25">
      <c r="F5887" s="11"/>
      <c r="G5887" s="11"/>
      <c r="H5887" s="11"/>
    </row>
    <row r="5888" spans="6:8" x14ac:dyDescent="0.25">
      <c r="F5888" s="11"/>
      <c r="G5888" s="11"/>
      <c r="H5888" s="11"/>
    </row>
    <row r="5889" spans="6:8" x14ac:dyDescent="0.25">
      <c r="F5889" s="11"/>
      <c r="G5889" s="11"/>
      <c r="H5889" s="11"/>
    </row>
    <row r="5890" spans="6:8" x14ac:dyDescent="0.25">
      <c r="F5890" s="11"/>
      <c r="G5890" s="11"/>
      <c r="H5890" s="11"/>
    </row>
    <row r="5891" spans="6:8" x14ac:dyDescent="0.25">
      <c r="F5891" s="11"/>
      <c r="G5891" s="11"/>
      <c r="H5891" s="11"/>
    </row>
    <row r="5892" spans="6:8" x14ac:dyDescent="0.25">
      <c r="F5892" s="11"/>
      <c r="G5892" s="11"/>
      <c r="H5892" s="11"/>
    </row>
    <row r="5893" spans="6:8" x14ac:dyDescent="0.25">
      <c r="F5893" s="11"/>
      <c r="G5893" s="11"/>
      <c r="H5893" s="11"/>
    </row>
    <row r="5894" spans="6:8" x14ac:dyDescent="0.25">
      <c r="F5894" s="11"/>
      <c r="G5894" s="11"/>
      <c r="H5894" s="11"/>
    </row>
    <row r="5895" spans="6:8" x14ac:dyDescent="0.25">
      <c r="F5895" s="11"/>
      <c r="G5895" s="11"/>
      <c r="H5895" s="11"/>
    </row>
    <row r="5896" spans="6:8" x14ac:dyDescent="0.25">
      <c r="F5896" s="11"/>
      <c r="G5896" s="11"/>
      <c r="H5896" s="11"/>
    </row>
    <row r="5897" spans="6:8" x14ac:dyDescent="0.25">
      <c r="F5897" s="11"/>
      <c r="G5897" s="11"/>
      <c r="H5897" s="11"/>
    </row>
    <row r="5898" spans="6:8" x14ac:dyDescent="0.25">
      <c r="F5898" s="11"/>
      <c r="G5898" s="11"/>
      <c r="H5898" s="11"/>
    </row>
    <row r="5899" spans="6:8" x14ac:dyDescent="0.25">
      <c r="F5899" s="11"/>
      <c r="G5899" s="11"/>
      <c r="H5899" s="11"/>
    </row>
    <row r="5900" spans="6:8" x14ac:dyDescent="0.25">
      <c r="F5900" s="11"/>
      <c r="G5900" s="11"/>
      <c r="H5900" s="11"/>
    </row>
    <row r="5901" spans="6:8" x14ac:dyDescent="0.25">
      <c r="F5901" s="11"/>
      <c r="G5901" s="11"/>
      <c r="H5901" s="11"/>
    </row>
    <row r="5902" spans="6:8" x14ac:dyDescent="0.25">
      <c r="F5902" s="11"/>
      <c r="G5902" s="11"/>
      <c r="H5902" s="11"/>
    </row>
    <row r="5903" spans="6:8" x14ac:dyDescent="0.25">
      <c r="F5903" s="11"/>
      <c r="G5903" s="11"/>
      <c r="H5903" s="11"/>
    </row>
    <row r="5904" spans="6:8" x14ac:dyDescent="0.25">
      <c r="F5904" s="11"/>
      <c r="G5904" s="11"/>
      <c r="H5904" s="11"/>
    </row>
    <row r="5905" spans="6:8" x14ac:dyDescent="0.25">
      <c r="F5905" s="11"/>
      <c r="G5905" s="11"/>
      <c r="H5905" s="11"/>
    </row>
    <row r="5906" spans="6:8" x14ac:dyDescent="0.25">
      <c r="F5906" s="11"/>
      <c r="G5906" s="11"/>
      <c r="H5906" s="11"/>
    </row>
    <row r="5907" spans="6:8" x14ac:dyDescent="0.25">
      <c r="F5907" s="11"/>
      <c r="G5907" s="11"/>
      <c r="H5907" s="11"/>
    </row>
    <row r="5908" spans="6:8" x14ac:dyDescent="0.25">
      <c r="F5908" s="11"/>
      <c r="G5908" s="11"/>
      <c r="H5908" s="11"/>
    </row>
    <row r="5909" spans="6:8" x14ac:dyDescent="0.25">
      <c r="F5909" s="11"/>
      <c r="G5909" s="11"/>
      <c r="H5909" s="11"/>
    </row>
    <row r="5910" spans="6:8" x14ac:dyDescent="0.25">
      <c r="F5910" s="11"/>
      <c r="G5910" s="11"/>
      <c r="H5910" s="11"/>
    </row>
    <row r="5911" spans="6:8" x14ac:dyDescent="0.25">
      <c r="F5911" s="11"/>
      <c r="G5911" s="11"/>
      <c r="H5911" s="11"/>
    </row>
    <row r="5912" spans="6:8" x14ac:dyDescent="0.25">
      <c r="F5912" s="11"/>
      <c r="G5912" s="11"/>
      <c r="H5912" s="11"/>
    </row>
    <row r="5913" spans="6:8" x14ac:dyDescent="0.25">
      <c r="F5913" s="11"/>
      <c r="G5913" s="11"/>
      <c r="H5913" s="11"/>
    </row>
    <row r="5914" spans="6:8" x14ac:dyDescent="0.25">
      <c r="F5914" s="11"/>
      <c r="G5914" s="11"/>
      <c r="H5914" s="11"/>
    </row>
    <row r="5915" spans="6:8" x14ac:dyDescent="0.25">
      <c r="F5915" s="11"/>
      <c r="G5915" s="11"/>
      <c r="H5915" s="11"/>
    </row>
    <row r="5916" spans="6:8" x14ac:dyDescent="0.25">
      <c r="F5916" s="11"/>
      <c r="G5916" s="11"/>
      <c r="H5916" s="11"/>
    </row>
    <row r="5917" spans="6:8" x14ac:dyDescent="0.25">
      <c r="F5917" s="11"/>
      <c r="G5917" s="11"/>
      <c r="H5917" s="11"/>
    </row>
    <row r="5918" spans="6:8" x14ac:dyDescent="0.25">
      <c r="F5918" s="11"/>
      <c r="G5918" s="11"/>
      <c r="H5918" s="11"/>
    </row>
    <row r="5919" spans="6:8" x14ac:dyDescent="0.25">
      <c r="F5919" s="11"/>
      <c r="G5919" s="11"/>
      <c r="H5919" s="11"/>
    </row>
    <row r="5920" spans="6:8" x14ac:dyDescent="0.25">
      <c r="F5920" s="11"/>
      <c r="G5920" s="11"/>
      <c r="H5920" s="11"/>
    </row>
    <row r="5921" spans="6:8" x14ac:dyDescent="0.25">
      <c r="F5921" s="11"/>
      <c r="G5921" s="11"/>
      <c r="H5921" s="11"/>
    </row>
    <row r="5922" spans="6:8" x14ac:dyDescent="0.25">
      <c r="F5922" s="11"/>
      <c r="G5922" s="11"/>
      <c r="H5922" s="11"/>
    </row>
    <row r="5923" spans="6:8" x14ac:dyDescent="0.25">
      <c r="F5923" s="11"/>
      <c r="G5923" s="11"/>
      <c r="H5923" s="11"/>
    </row>
    <row r="5924" spans="6:8" x14ac:dyDescent="0.25">
      <c r="F5924" s="11"/>
      <c r="G5924" s="11"/>
      <c r="H5924" s="11"/>
    </row>
    <row r="5925" spans="6:8" x14ac:dyDescent="0.25">
      <c r="F5925" s="11"/>
      <c r="G5925" s="11"/>
      <c r="H5925" s="11"/>
    </row>
    <row r="5926" spans="6:8" x14ac:dyDescent="0.25">
      <c r="F5926" s="11"/>
      <c r="G5926" s="11"/>
      <c r="H5926" s="11"/>
    </row>
    <row r="5927" spans="6:8" x14ac:dyDescent="0.25">
      <c r="F5927" s="11"/>
      <c r="G5927" s="11"/>
      <c r="H5927" s="11"/>
    </row>
    <row r="5928" spans="6:8" x14ac:dyDescent="0.25">
      <c r="F5928" s="11"/>
      <c r="G5928" s="11"/>
      <c r="H5928" s="11"/>
    </row>
    <row r="5929" spans="6:8" x14ac:dyDescent="0.25">
      <c r="F5929" s="11"/>
      <c r="G5929" s="11"/>
      <c r="H5929" s="11"/>
    </row>
    <row r="5930" spans="6:8" x14ac:dyDescent="0.25">
      <c r="F5930" s="11"/>
      <c r="G5930" s="11"/>
      <c r="H5930" s="11"/>
    </row>
    <row r="5931" spans="6:8" x14ac:dyDescent="0.25">
      <c r="F5931" s="11"/>
      <c r="G5931" s="11"/>
      <c r="H5931" s="11"/>
    </row>
    <row r="5932" spans="6:8" x14ac:dyDescent="0.25">
      <c r="F5932" s="11"/>
      <c r="G5932" s="11"/>
      <c r="H5932" s="11"/>
    </row>
    <row r="5933" spans="6:8" x14ac:dyDescent="0.25">
      <c r="F5933" s="11"/>
      <c r="G5933" s="11"/>
      <c r="H5933" s="11"/>
    </row>
    <row r="5934" spans="6:8" x14ac:dyDescent="0.25">
      <c r="F5934" s="11"/>
      <c r="G5934" s="11"/>
      <c r="H5934" s="11"/>
    </row>
    <row r="5935" spans="6:8" x14ac:dyDescent="0.25">
      <c r="F5935" s="11"/>
      <c r="G5935" s="11"/>
      <c r="H5935" s="11"/>
    </row>
    <row r="5936" spans="6:8" x14ac:dyDescent="0.25">
      <c r="F5936" s="11"/>
      <c r="G5936" s="11"/>
      <c r="H5936" s="11"/>
    </row>
    <row r="5937" spans="6:8" x14ac:dyDescent="0.25">
      <c r="F5937" s="11"/>
      <c r="G5937" s="11"/>
      <c r="H5937" s="11"/>
    </row>
    <row r="5938" spans="6:8" x14ac:dyDescent="0.25">
      <c r="F5938" s="11"/>
      <c r="G5938" s="11"/>
      <c r="H5938" s="11"/>
    </row>
    <row r="5939" spans="6:8" x14ac:dyDescent="0.25">
      <c r="F5939" s="11"/>
      <c r="G5939" s="11"/>
      <c r="H5939" s="11"/>
    </row>
    <row r="5940" spans="6:8" x14ac:dyDescent="0.25">
      <c r="F5940" s="11"/>
      <c r="G5940" s="11"/>
      <c r="H5940" s="11"/>
    </row>
    <row r="5941" spans="6:8" x14ac:dyDescent="0.25">
      <c r="F5941" s="11"/>
      <c r="G5941" s="11"/>
      <c r="H5941" s="11"/>
    </row>
    <row r="5942" spans="6:8" x14ac:dyDescent="0.25">
      <c r="F5942" s="11"/>
      <c r="G5942" s="11"/>
      <c r="H5942" s="11"/>
    </row>
    <row r="5943" spans="6:8" x14ac:dyDescent="0.25">
      <c r="F5943" s="11"/>
      <c r="G5943" s="11"/>
      <c r="H5943" s="11"/>
    </row>
    <row r="5944" spans="6:8" x14ac:dyDescent="0.25">
      <c r="F5944" s="11"/>
      <c r="G5944" s="11"/>
      <c r="H5944" s="11"/>
    </row>
    <row r="5945" spans="6:8" x14ac:dyDescent="0.25">
      <c r="F5945" s="11"/>
      <c r="G5945" s="11"/>
      <c r="H5945" s="11"/>
    </row>
    <row r="5946" spans="6:8" x14ac:dyDescent="0.25">
      <c r="F5946" s="11"/>
      <c r="G5946" s="11"/>
      <c r="H5946" s="11"/>
    </row>
    <row r="5947" spans="6:8" x14ac:dyDescent="0.25">
      <c r="F5947" s="11"/>
      <c r="G5947" s="11"/>
      <c r="H5947" s="11"/>
    </row>
    <row r="5948" spans="6:8" x14ac:dyDescent="0.25">
      <c r="F5948" s="11"/>
      <c r="G5948" s="11"/>
      <c r="H5948" s="11"/>
    </row>
    <row r="5949" spans="6:8" x14ac:dyDescent="0.25">
      <c r="F5949" s="11"/>
      <c r="G5949" s="11"/>
      <c r="H5949" s="11"/>
    </row>
    <row r="5950" spans="6:8" x14ac:dyDescent="0.25">
      <c r="F5950" s="11"/>
      <c r="G5950" s="11"/>
      <c r="H5950" s="11"/>
    </row>
    <row r="5951" spans="6:8" x14ac:dyDescent="0.25">
      <c r="F5951" s="11"/>
      <c r="G5951" s="11"/>
      <c r="H5951" s="11"/>
    </row>
    <row r="5952" spans="6:8" x14ac:dyDescent="0.25">
      <c r="F5952" s="11"/>
      <c r="G5952" s="11"/>
      <c r="H5952" s="11"/>
    </row>
    <row r="5953" spans="6:8" x14ac:dyDescent="0.25">
      <c r="F5953" s="11"/>
      <c r="G5953" s="11"/>
      <c r="H5953" s="11"/>
    </row>
    <row r="5954" spans="6:8" x14ac:dyDescent="0.25">
      <c r="F5954" s="11"/>
      <c r="G5954" s="11"/>
      <c r="H5954" s="11"/>
    </row>
    <row r="5955" spans="6:8" x14ac:dyDescent="0.25">
      <c r="F5955" s="11"/>
      <c r="G5955" s="11"/>
      <c r="H5955" s="11"/>
    </row>
    <row r="5956" spans="6:8" x14ac:dyDescent="0.25">
      <c r="F5956" s="11"/>
      <c r="G5956" s="11"/>
      <c r="H5956" s="11"/>
    </row>
    <row r="5957" spans="6:8" x14ac:dyDescent="0.25">
      <c r="F5957" s="11"/>
      <c r="G5957" s="11"/>
      <c r="H5957" s="11"/>
    </row>
    <row r="5958" spans="6:8" x14ac:dyDescent="0.25">
      <c r="F5958" s="11"/>
      <c r="G5958" s="11"/>
      <c r="H5958" s="11"/>
    </row>
    <row r="5959" spans="6:8" x14ac:dyDescent="0.25">
      <c r="F5959" s="11"/>
      <c r="G5959" s="11"/>
      <c r="H5959" s="11"/>
    </row>
    <row r="5960" spans="6:8" x14ac:dyDescent="0.25">
      <c r="F5960" s="11"/>
      <c r="G5960" s="11"/>
      <c r="H5960" s="11"/>
    </row>
    <row r="5961" spans="6:8" x14ac:dyDescent="0.25">
      <c r="F5961" s="11"/>
      <c r="G5961" s="11"/>
      <c r="H5961" s="11"/>
    </row>
    <row r="5962" spans="6:8" x14ac:dyDescent="0.25">
      <c r="F5962" s="11"/>
      <c r="G5962" s="11"/>
      <c r="H5962" s="11"/>
    </row>
    <row r="5963" spans="6:8" x14ac:dyDescent="0.25">
      <c r="F5963" s="11"/>
      <c r="G5963" s="11"/>
      <c r="H5963" s="11"/>
    </row>
    <row r="5964" spans="6:8" x14ac:dyDescent="0.25">
      <c r="F5964" s="11"/>
      <c r="G5964" s="11"/>
      <c r="H5964" s="11"/>
    </row>
    <row r="5965" spans="6:8" x14ac:dyDescent="0.25">
      <c r="F5965" s="11"/>
      <c r="G5965" s="11"/>
      <c r="H5965" s="11"/>
    </row>
    <row r="5966" spans="6:8" x14ac:dyDescent="0.25">
      <c r="F5966" s="11"/>
      <c r="G5966" s="11"/>
      <c r="H5966" s="11"/>
    </row>
    <row r="5967" spans="6:8" x14ac:dyDescent="0.25">
      <c r="F5967" s="11"/>
      <c r="G5967" s="11"/>
      <c r="H5967" s="11"/>
    </row>
    <row r="5968" spans="6:8" x14ac:dyDescent="0.25">
      <c r="F5968" s="11"/>
      <c r="G5968" s="11"/>
      <c r="H5968" s="11"/>
    </row>
    <row r="5969" spans="6:8" x14ac:dyDescent="0.25">
      <c r="F5969" s="11"/>
      <c r="G5969" s="11"/>
      <c r="H5969" s="11"/>
    </row>
    <row r="5970" spans="6:8" x14ac:dyDescent="0.25">
      <c r="F5970" s="11"/>
      <c r="G5970" s="11"/>
      <c r="H5970" s="11"/>
    </row>
    <row r="5971" spans="6:8" x14ac:dyDescent="0.25">
      <c r="F5971" s="11"/>
      <c r="G5971" s="11"/>
      <c r="H5971" s="11"/>
    </row>
    <row r="5972" spans="6:8" x14ac:dyDescent="0.25">
      <c r="F5972" s="11"/>
      <c r="G5972" s="11"/>
      <c r="H5972" s="11"/>
    </row>
    <row r="5973" spans="6:8" x14ac:dyDescent="0.25">
      <c r="F5973" s="11"/>
      <c r="G5973" s="11"/>
      <c r="H5973" s="11"/>
    </row>
    <row r="5974" spans="6:8" x14ac:dyDescent="0.25">
      <c r="F5974" s="11"/>
      <c r="G5974" s="11"/>
      <c r="H5974" s="11"/>
    </row>
    <row r="5975" spans="6:8" x14ac:dyDescent="0.25">
      <c r="F5975" s="11"/>
      <c r="G5975" s="11"/>
      <c r="H5975" s="11"/>
    </row>
    <row r="5976" spans="6:8" x14ac:dyDescent="0.25">
      <c r="F5976" s="11"/>
      <c r="G5976" s="11"/>
      <c r="H5976" s="11"/>
    </row>
    <row r="5977" spans="6:8" x14ac:dyDescent="0.25">
      <c r="F5977" s="11"/>
      <c r="G5977" s="11"/>
      <c r="H5977" s="11"/>
    </row>
    <row r="5978" spans="6:8" x14ac:dyDescent="0.25">
      <c r="F5978" s="11"/>
      <c r="G5978" s="11"/>
      <c r="H5978" s="11"/>
    </row>
    <row r="5979" spans="6:8" x14ac:dyDescent="0.25">
      <c r="F5979" s="11"/>
      <c r="G5979" s="11"/>
      <c r="H5979" s="11"/>
    </row>
    <row r="5980" spans="6:8" x14ac:dyDescent="0.25">
      <c r="F5980" s="11"/>
      <c r="G5980" s="11"/>
      <c r="H5980" s="11"/>
    </row>
    <row r="5981" spans="6:8" x14ac:dyDescent="0.25">
      <c r="F5981" s="11"/>
      <c r="G5981" s="11"/>
      <c r="H5981" s="11"/>
    </row>
    <row r="5982" spans="6:8" x14ac:dyDescent="0.25">
      <c r="F5982" s="11"/>
      <c r="G5982" s="11"/>
      <c r="H5982" s="11"/>
    </row>
    <row r="5983" spans="6:8" x14ac:dyDescent="0.25">
      <c r="F5983" s="11"/>
      <c r="G5983" s="11"/>
      <c r="H5983" s="11"/>
    </row>
    <row r="5984" spans="6:8" x14ac:dyDescent="0.25">
      <c r="F5984" s="11"/>
      <c r="G5984" s="11"/>
      <c r="H5984" s="11"/>
    </row>
    <row r="5985" spans="6:8" x14ac:dyDescent="0.25">
      <c r="F5985" s="11"/>
      <c r="G5985" s="11"/>
      <c r="H5985" s="11"/>
    </row>
    <row r="5986" spans="6:8" x14ac:dyDescent="0.25">
      <c r="F5986" s="11"/>
      <c r="G5986" s="11"/>
      <c r="H5986" s="11"/>
    </row>
    <row r="5987" spans="6:8" x14ac:dyDescent="0.25">
      <c r="F5987" s="11"/>
      <c r="G5987" s="11"/>
      <c r="H5987" s="11"/>
    </row>
    <row r="5988" spans="6:8" x14ac:dyDescent="0.25">
      <c r="F5988" s="11"/>
      <c r="G5988" s="11"/>
      <c r="H5988" s="11"/>
    </row>
    <row r="5989" spans="6:8" x14ac:dyDescent="0.25">
      <c r="F5989" s="11"/>
      <c r="G5989" s="11"/>
      <c r="H5989" s="11"/>
    </row>
    <row r="5990" spans="6:8" x14ac:dyDescent="0.25">
      <c r="F5990" s="11"/>
      <c r="G5990" s="11"/>
      <c r="H5990" s="11"/>
    </row>
    <row r="5991" spans="6:8" x14ac:dyDescent="0.25">
      <c r="F5991" s="11"/>
      <c r="G5991" s="11"/>
      <c r="H5991" s="11"/>
    </row>
    <row r="5992" spans="6:8" x14ac:dyDescent="0.25">
      <c r="F5992" s="11"/>
      <c r="G5992" s="11"/>
      <c r="H5992" s="11"/>
    </row>
    <row r="5993" spans="6:8" x14ac:dyDescent="0.25">
      <c r="F5993" s="11"/>
      <c r="G5993" s="11"/>
      <c r="H5993" s="11"/>
    </row>
    <row r="5994" spans="6:8" x14ac:dyDescent="0.25">
      <c r="F5994" s="11"/>
      <c r="G5994" s="11"/>
      <c r="H5994" s="11"/>
    </row>
    <row r="5995" spans="6:8" x14ac:dyDescent="0.25">
      <c r="F5995" s="11"/>
      <c r="G5995" s="11"/>
      <c r="H5995" s="11"/>
    </row>
    <row r="5996" spans="6:8" x14ac:dyDescent="0.25">
      <c r="F5996" s="11"/>
      <c r="G5996" s="11"/>
      <c r="H5996" s="11"/>
    </row>
    <row r="5997" spans="6:8" x14ac:dyDescent="0.25">
      <c r="F5997" s="11"/>
      <c r="G5997" s="11"/>
      <c r="H5997" s="11"/>
    </row>
    <row r="5998" spans="6:8" x14ac:dyDescent="0.25">
      <c r="F5998" s="11"/>
      <c r="G5998" s="11"/>
      <c r="H5998" s="11"/>
    </row>
    <row r="5999" spans="6:8" x14ac:dyDescent="0.25">
      <c r="F5999" s="11"/>
      <c r="G5999" s="11"/>
      <c r="H5999" s="11"/>
    </row>
    <row r="6000" spans="6:8" x14ac:dyDescent="0.25">
      <c r="F6000" s="11"/>
      <c r="G6000" s="11"/>
      <c r="H6000" s="11"/>
    </row>
    <row r="6001" spans="6:8" x14ac:dyDescent="0.25">
      <c r="F6001" s="11"/>
      <c r="G6001" s="11"/>
      <c r="H6001" s="11"/>
    </row>
    <row r="6002" spans="6:8" x14ac:dyDescent="0.25">
      <c r="F6002" s="11"/>
      <c r="G6002" s="11"/>
      <c r="H6002" s="11"/>
    </row>
    <row r="6003" spans="6:8" x14ac:dyDescent="0.25">
      <c r="F6003" s="11"/>
      <c r="G6003" s="11"/>
      <c r="H6003" s="11"/>
    </row>
    <row r="6004" spans="6:8" x14ac:dyDescent="0.25">
      <c r="F6004" s="11"/>
      <c r="G6004" s="11"/>
      <c r="H6004" s="11"/>
    </row>
    <row r="6005" spans="6:8" x14ac:dyDescent="0.25">
      <c r="F6005" s="11"/>
      <c r="G6005" s="11"/>
      <c r="H6005" s="11"/>
    </row>
    <row r="6006" spans="6:8" x14ac:dyDescent="0.25">
      <c r="F6006" s="11"/>
      <c r="G6006" s="11"/>
      <c r="H6006" s="11"/>
    </row>
    <row r="6007" spans="6:8" x14ac:dyDescent="0.25">
      <c r="F6007" s="11"/>
      <c r="G6007" s="11"/>
      <c r="H6007" s="11"/>
    </row>
    <row r="6008" spans="6:8" x14ac:dyDescent="0.25">
      <c r="F6008" s="11"/>
      <c r="G6008" s="11"/>
      <c r="H6008" s="11"/>
    </row>
    <row r="6009" spans="6:8" x14ac:dyDescent="0.25">
      <c r="F6009" s="11"/>
      <c r="G6009" s="11"/>
      <c r="H6009" s="11"/>
    </row>
    <row r="6010" spans="6:8" x14ac:dyDescent="0.25">
      <c r="F6010" s="11"/>
      <c r="G6010" s="11"/>
      <c r="H6010" s="11"/>
    </row>
    <row r="6011" spans="6:8" x14ac:dyDescent="0.25">
      <c r="F6011" s="11"/>
      <c r="G6011" s="11"/>
      <c r="H6011" s="11"/>
    </row>
    <row r="6012" spans="6:8" x14ac:dyDescent="0.25">
      <c r="F6012" s="11"/>
      <c r="G6012" s="11"/>
      <c r="H6012" s="11"/>
    </row>
    <row r="6013" spans="6:8" x14ac:dyDescent="0.25">
      <c r="F6013" s="11"/>
      <c r="G6013" s="11"/>
      <c r="H6013" s="11"/>
    </row>
    <row r="6014" spans="6:8" x14ac:dyDescent="0.25">
      <c r="F6014" s="11"/>
      <c r="G6014" s="11"/>
      <c r="H6014" s="11"/>
    </row>
    <row r="6015" spans="6:8" x14ac:dyDescent="0.25">
      <c r="F6015" s="11"/>
      <c r="G6015" s="11"/>
      <c r="H6015" s="11"/>
    </row>
    <row r="6016" spans="6:8" x14ac:dyDescent="0.25">
      <c r="F6016" s="11"/>
      <c r="G6016" s="11"/>
      <c r="H6016" s="11"/>
    </row>
    <row r="6017" spans="6:8" x14ac:dyDescent="0.25">
      <c r="F6017" s="11"/>
      <c r="G6017" s="11"/>
      <c r="H6017" s="11"/>
    </row>
    <row r="6018" spans="6:8" x14ac:dyDescent="0.25">
      <c r="F6018" s="11"/>
      <c r="G6018" s="11"/>
      <c r="H6018" s="11"/>
    </row>
    <row r="6019" spans="6:8" x14ac:dyDescent="0.25">
      <c r="F6019" s="11"/>
      <c r="G6019" s="11"/>
      <c r="H6019" s="11"/>
    </row>
    <row r="6020" spans="6:8" x14ac:dyDescent="0.25">
      <c r="F6020" s="11"/>
      <c r="G6020" s="11"/>
      <c r="H6020" s="11"/>
    </row>
    <row r="6021" spans="6:8" x14ac:dyDescent="0.25">
      <c r="F6021" s="11"/>
      <c r="G6021" s="11"/>
      <c r="H6021" s="11"/>
    </row>
    <row r="6022" spans="6:8" x14ac:dyDescent="0.25">
      <c r="F6022" s="11"/>
      <c r="G6022" s="11"/>
      <c r="H6022" s="11"/>
    </row>
    <row r="6023" spans="6:8" x14ac:dyDescent="0.25">
      <c r="F6023" s="11"/>
      <c r="G6023" s="11"/>
      <c r="H6023" s="11"/>
    </row>
    <row r="6024" spans="6:8" x14ac:dyDescent="0.25">
      <c r="F6024" s="11"/>
      <c r="G6024" s="11"/>
      <c r="H6024" s="11"/>
    </row>
    <row r="6025" spans="6:8" x14ac:dyDescent="0.25">
      <c r="F6025" s="11"/>
      <c r="G6025" s="11"/>
      <c r="H6025" s="11"/>
    </row>
    <row r="6026" spans="6:8" x14ac:dyDescent="0.25">
      <c r="F6026" s="11"/>
      <c r="G6026" s="11"/>
      <c r="H6026" s="11"/>
    </row>
    <row r="6027" spans="6:8" x14ac:dyDescent="0.25">
      <c r="F6027" s="11"/>
      <c r="G6027" s="11"/>
      <c r="H6027" s="11"/>
    </row>
    <row r="6028" spans="6:8" x14ac:dyDescent="0.25">
      <c r="F6028" s="11"/>
      <c r="G6028" s="11"/>
      <c r="H6028" s="11"/>
    </row>
    <row r="6029" spans="6:8" x14ac:dyDescent="0.25">
      <c r="F6029" s="11"/>
      <c r="G6029" s="11"/>
      <c r="H6029" s="11"/>
    </row>
    <row r="6030" spans="6:8" x14ac:dyDescent="0.25">
      <c r="F6030" s="11"/>
      <c r="G6030" s="11"/>
      <c r="H6030" s="11"/>
    </row>
    <row r="6031" spans="6:8" x14ac:dyDescent="0.25">
      <c r="F6031" s="11"/>
      <c r="G6031" s="11"/>
      <c r="H6031" s="11"/>
    </row>
    <row r="6032" spans="6:8" x14ac:dyDescent="0.25">
      <c r="F6032" s="11"/>
      <c r="G6032" s="11"/>
      <c r="H6032" s="11"/>
    </row>
    <row r="6033" spans="6:8" x14ac:dyDescent="0.25">
      <c r="F6033" s="11"/>
      <c r="G6033" s="11"/>
      <c r="H6033" s="11"/>
    </row>
    <row r="6034" spans="6:8" x14ac:dyDescent="0.25">
      <c r="F6034" s="11"/>
      <c r="G6034" s="11"/>
      <c r="H6034" s="11"/>
    </row>
    <row r="6035" spans="6:8" x14ac:dyDescent="0.25">
      <c r="F6035" s="11"/>
      <c r="G6035" s="11"/>
      <c r="H6035" s="11"/>
    </row>
    <row r="6036" spans="6:8" x14ac:dyDescent="0.25">
      <c r="F6036" s="11"/>
      <c r="G6036" s="11"/>
      <c r="H6036" s="11"/>
    </row>
    <row r="6037" spans="6:8" x14ac:dyDescent="0.25">
      <c r="F6037" s="11"/>
      <c r="G6037" s="11"/>
      <c r="H6037" s="11"/>
    </row>
    <row r="6038" spans="6:8" x14ac:dyDescent="0.25">
      <c r="F6038" s="11"/>
      <c r="G6038" s="11"/>
      <c r="H6038" s="11"/>
    </row>
    <row r="6039" spans="6:8" x14ac:dyDescent="0.25">
      <c r="F6039" s="11"/>
      <c r="G6039" s="11"/>
      <c r="H6039" s="11"/>
    </row>
    <row r="6040" spans="6:8" x14ac:dyDescent="0.25">
      <c r="F6040" s="11"/>
      <c r="G6040" s="11"/>
      <c r="H6040" s="11"/>
    </row>
    <row r="6041" spans="6:8" x14ac:dyDescent="0.25">
      <c r="F6041" s="11"/>
      <c r="G6041" s="11"/>
      <c r="H6041" s="11"/>
    </row>
    <row r="6042" spans="6:8" x14ac:dyDescent="0.25">
      <c r="F6042" s="11"/>
      <c r="G6042" s="11"/>
      <c r="H6042" s="11"/>
    </row>
    <row r="6043" spans="6:8" x14ac:dyDescent="0.25">
      <c r="F6043" s="11"/>
      <c r="G6043" s="11"/>
      <c r="H6043" s="11"/>
    </row>
    <row r="6044" spans="6:8" x14ac:dyDescent="0.25">
      <c r="F6044" s="11"/>
      <c r="G6044" s="11"/>
      <c r="H6044" s="11"/>
    </row>
    <row r="6045" spans="6:8" x14ac:dyDescent="0.25">
      <c r="F6045" s="11"/>
      <c r="G6045" s="11"/>
      <c r="H6045" s="11"/>
    </row>
    <row r="6046" spans="6:8" x14ac:dyDescent="0.25">
      <c r="F6046" s="11"/>
      <c r="G6046" s="11"/>
      <c r="H6046" s="11"/>
    </row>
    <row r="6047" spans="6:8" x14ac:dyDescent="0.25">
      <c r="F6047" s="11"/>
      <c r="G6047" s="11"/>
      <c r="H6047" s="11"/>
    </row>
    <row r="6048" spans="6:8" x14ac:dyDescent="0.25">
      <c r="F6048" s="11"/>
      <c r="G6048" s="11"/>
      <c r="H6048" s="11"/>
    </row>
    <row r="6049" spans="6:8" x14ac:dyDescent="0.25">
      <c r="F6049" s="11"/>
      <c r="G6049" s="11"/>
      <c r="H6049" s="11"/>
    </row>
    <row r="6050" spans="6:8" x14ac:dyDescent="0.25">
      <c r="F6050" s="11"/>
      <c r="G6050" s="11"/>
      <c r="H6050" s="11"/>
    </row>
    <row r="6051" spans="6:8" x14ac:dyDescent="0.25">
      <c r="F6051" s="11"/>
      <c r="G6051" s="11"/>
      <c r="H6051" s="11"/>
    </row>
    <row r="6052" spans="6:8" x14ac:dyDescent="0.25">
      <c r="F6052" s="11"/>
      <c r="G6052" s="11"/>
      <c r="H6052" s="11"/>
    </row>
    <row r="6053" spans="6:8" x14ac:dyDescent="0.25">
      <c r="F6053" s="11"/>
      <c r="G6053" s="11"/>
      <c r="H6053" s="11"/>
    </row>
    <row r="6054" spans="6:8" x14ac:dyDescent="0.25">
      <c r="F6054" s="11"/>
      <c r="G6054" s="11"/>
      <c r="H6054" s="11"/>
    </row>
    <row r="6055" spans="6:8" x14ac:dyDescent="0.25">
      <c r="F6055" s="11"/>
      <c r="G6055" s="11"/>
      <c r="H6055" s="11"/>
    </row>
    <row r="6056" spans="6:8" x14ac:dyDescent="0.25">
      <c r="F6056" s="11"/>
      <c r="G6056" s="11"/>
      <c r="H6056" s="11"/>
    </row>
    <row r="6057" spans="6:8" x14ac:dyDescent="0.25">
      <c r="F6057" s="11"/>
      <c r="G6057" s="11"/>
      <c r="H6057" s="11"/>
    </row>
    <row r="6058" spans="6:8" x14ac:dyDescent="0.25">
      <c r="F6058" s="11"/>
      <c r="G6058" s="11"/>
      <c r="H6058" s="11"/>
    </row>
    <row r="6059" spans="6:8" x14ac:dyDescent="0.25">
      <c r="F6059" s="11"/>
      <c r="G6059" s="11"/>
      <c r="H6059" s="11"/>
    </row>
    <row r="6060" spans="6:8" x14ac:dyDescent="0.25">
      <c r="F6060" s="11"/>
      <c r="G6060" s="11"/>
      <c r="H6060" s="11"/>
    </row>
    <row r="6061" spans="6:8" x14ac:dyDescent="0.25">
      <c r="F6061" s="11"/>
      <c r="G6061" s="11"/>
      <c r="H6061" s="11"/>
    </row>
    <row r="6062" spans="6:8" x14ac:dyDescent="0.25">
      <c r="F6062" s="11"/>
      <c r="G6062" s="11"/>
      <c r="H6062" s="11"/>
    </row>
    <row r="6063" spans="6:8" x14ac:dyDescent="0.25">
      <c r="F6063" s="11"/>
      <c r="G6063" s="11"/>
      <c r="H6063" s="11"/>
    </row>
    <row r="6064" spans="6:8" x14ac:dyDescent="0.25">
      <c r="F6064" s="11"/>
      <c r="G6064" s="11"/>
      <c r="H6064" s="11"/>
    </row>
    <row r="6065" spans="6:8" x14ac:dyDescent="0.25">
      <c r="F6065" s="11"/>
      <c r="G6065" s="11"/>
      <c r="H6065" s="11"/>
    </row>
    <row r="6066" spans="6:8" x14ac:dyDescent="0.25">
      <c r="F6066" s="11"/>
      <c r="G6066" s="11"/>
      <c r="H6066" s="11"/>
    </row>
    <row r="6067" spans="6:8" x14ac:dyDescent="0.25">
      <c r="F6067" s="11"/>
      <c r="G6067" s="11"/>
      <c r="H6067" s="11"/>
    </row>
    <row r="6068" spans="6:8" x14ac:dyDescent="0.25">
      <c r="F6068" s="11"/>
      <c r="G6068" s="11"/>
      <c r="H6068" s="11"/>
    </row>
    <row r="6069" spans="6:8" x14ac:dyDescent="0.25">
      <c r="F6069" s="11"/>
      <c r="G6069" s="11"/>
      <c r="H6069" s="11"/>
    </row>
    <row r="6070" spans="6:8" x14ac:dyDescent="0.25">
      <c r="F6070" s="11"/>
      <c r="G6070" s="11"/>
      <c r="H6070" s="11"/>
    </row>
    <row r="6071" spans="6:8" x14ac:dyDescent="0.25">
      <c r="F6071" s="11"/>
      <c r="G6071" s="11"/>
      <c r="H6071" s="11"/>
    </row>
    <row r="6072" spans="6:8" x14ac:dyDescent="0.25">
      <c r="F6072" s="11"/>
      <c r="G6072" s="11"/>
      <c r="H6072" s="11"/>
    </row>
    <row r="6073" spans="6:8" x14ac:dyDescent="0.25">
      <c r="F6073" s="11"/>
      <c r="G6073" s="11"/>
      <c r="H6073" s="11"/>
    </row>
    <row r="6074" spans="6:8" x14ac:dyDescent="0.25">
      <c r="F6074" s="11"/>
      <c r="G6074" s="11"/>
      <c r="H6074" s="11"/>
    </row>
    <row r="6075" spans="6:8" x14ac:dyDescent="0.25">
      <c r="F6075" s="11"/>
      <c r="G6075" s="11"/>
      <c r="H6075" s="11"/>
    </row>
    <row r="6076" spans="6:8" x14ac:dyDescent="0.25">
      <c r="F6076" s="11"/>
      <c r="G6076" s="11"/>
      <c r="H6076" s="11"/>
    </row>
    <row r="6077" spans="6:8" x14ac:dyDescent="0.25">
      <c r="F6077" s="11"/>
      <c r="G6077" s="11"/>
      <c r="H6077" s="11"/>
    </row>
    <row r="6078" spans="6:8" x14ac:dyDescent="0.25">
      <c r="F6078" s="11"/>
      <c r="G6078" s="11"/>
      <c r="H6078" s="11"/>
    </row>
    <row r="6079" spans="6:8" x14ac:dyDescent="0.25">
      <c r="F6079" s="11"/>
      <c r="G6079" s="11"/>
      <c r="H6079" s="11"/>
    </row>
    <row r="6080" spans="6:8" x14ac:dyDescent="0.25">
      <c r="F6080" s="11"/>
      <c r="G6080" s="11"/>
      <c r="H6080" s="11"/>
    </row>
    <row r="6081" spans="6:8" x14ac:dyDescent="0.25">
      <c r="F6081" s="11"/>
      <c r="G6081" s="11"/>
      <c r="H6081" s="11"/>
    </row>
    <row r="6082" spans="6:8" x14ac:dyDescent="0.25">
      <c r="F6082" s="11"/>
      <c r="G6082" s="11"/>
      <c r="H6082" s="11"/>
    </row>
    <row r="6083" spans="6:8" x14ac:dyDescent="0.25">
      <c r="F6083" s="11"/>
      <c r="G6083" s="11"/>
      <c r="H6083" s="11"/>
    </row>
    <row r="6084" spans="6:8" x14ac:dyDescent="0.25">
      <c r="F6084" s="11"/>
      <c r="G6084" s="11"/>
      <c r="H6084" s="11"/>
    </row>
    <row r="6085" spans="6:8" x14ac:dyDescent="0.25">
      <c r="F6085" s="11"/>
      <c r="G6085" s="11"/>
      <c r="H6085" s="11"/>
    </row>
    <row r="6086" spans="6:8" x14ac:dyDescent="0.25">
      <c r="F6086" s="11"/>
      <c r="G6086" s="11"/>
      <c r="H6086" s="11"/>
    </row>
    <row r="6087" spans="6:8" x14ac:dyDescent="0.25">
      <c r="F6087" s="11"/>
      <c r="G6087" s="11"/>
      <c r="H6087" s="11"/>
    </row>
    <row r="6088" spans="6:8" x14ac:dyDescent="0.25">
      <c r="F6088" s="11"/>
      <c r="G6088" s="11"/>
      <c r="H6088" s="11"/>
    </row>
    <row r="6089" spans="6:8" x14ac:dyDescent="0.25">
      <c r="F6089" s="11"/>
      <c r="G6089" s="11"/>
      <c r="H6089" s="11"/>
    </row>
    <row r="6090" spans="6:8" x14ac:dyDescent="0.25">
      <c r="F6090" s="11"/>
      <c r="G6090" s="11"/>
      <c r="H6090" s="11"/>
    </row>
    <row r="6091" spans="6:8" x14ac:dyDescent="0.25">
      <c r="F6091" s="11"/>
      <c r="G6091" s="11"/>
      <c r="H6091" s="11"/>
    </row>
    <row r="6092" spans="6:8" x14ac:dyDescent="0.25">
      <c r="F6092" s="11"/>
      <c r="G6092" s="11"/>
      <c r="H6092" s="11"/>
    </row>
    <row r="6093" spans="6:8" x14ac:dyDescent="0.25">
      <c r="F6093" s="11"/>
      <c r="G6093" s="11"/>
      <c r="H6093" s="11"/>
    </row>
    <row r="6094" spans="6:8" x14ac:dyDescent="0.25">
      <c r="F6094" s="11"/>
      <c r="G6094" s="11"/>
      <c r="H6094" s="11"/>
    </row>
    <row r="6095" spans="6:8" x14ac:dyDescent="0.25">
      <c r="F6095" s="11"/>
      <c r="G6095" s="11"/>
      <c r="H6095" s="11"/>
    </row>
    <row r="6096" spans="6:8" x14ac:dyDescent="0.25">
      <c r="F6096" s="11"/>
      <c r="G6096" s="11"/>
      <c r="H6096" s="11"/>
    </row>
    <row r="6097" spans="6:8" x14ac:dyDescent="0.25">
      <c r="F6097" s="11"/>
      <c r="G6097" s="11"/>
      <c r="H6097" s="11"/>
    </row>
    <row r="6098" spans="6:8" x14ac:dyDescent="0.25">
      <c r="F6098" s="11"/>
      <c r="G6098" s="11"/>
      <c r="H6098" s="11"/>
    </row>
    <row r="6099" spans="6:8" x14ac:dyDescent="0.25">
      <c r="F6099" s="11"/>
      <c r="G6099" s="11"/>
      <c r="H6099" s="11"/>
    </row>
    <row r="6100" spans="6:8" x14ac:dyDescent="0.25">
      <c r="F6100" s="11"/>
      <c r="G6100" s="11"/>
      <c r="H6100" s="11"/>
    </row>
    <row r="6101" spans="6:8" x14ac:dyDescent="0.25">
      <c r="F6101" s="11"/>
      <c r="G6101" s="11"/>
      <c r="H6101" s="11"/>
    </row>
    <row r="6102" spans="6:8" x14ac:dyDescent="0.25">
      <c r="F6102" s="11"/>
      <c r="G6102" s="11"/>
      <c r="H6102" s="11"/>
    </row>
    <row r="6103" spans="6:8" x14ac:dyDescent="0.25">
      <c r="F6103" s="11"/>
      <c r="G6103" s="11"/>
      <c r="H6103" s="11"/>
    </row>
    <row r="6104" spans="6:8" x14ac:dyDescent="0.25">
      <c r="F6104" s="11"/>
      <c r="G6104" s="11"/>
      <c r="H6104" s="11"/>
    </row>
    <row r="6105" spans="6:8" x14ac:dyDescent="0.25">
      <c r="F6105" s="11"/>
      <c r="G6105" s="11"/>
      <c r="H6105" s="11"/>
    </row>
    <row r="6106" spans="6:8" x14ac:dyDescent="0.25">
      <c r="F6106" s="11"/>
      <c r="G6106" s="11"/>
      <c r="H6106" s="11"/>
    </row>
    <row r="6107" spans="6:8" x14ac:dyDescent="0.25">
      <c r="F6107" s="11"/>
      <c r="G6107" s="11"/>
      <c r="H6107" s="11"/>
    </row>
    <row r="6108" spans="6:8" x14ac:dyDescent="0.25">
      <c r="F6108" s="11"/>
      <c r="G6108" s="11"/>
      <c r="H6108" s="11"/>
    </row>
    <row r="6109" spans="6:8" x14ac:dyDescent="0.25">
      <c r="F6109" s="11"/>
      <c r="G6109" s="11"/>
      <c r="H6109" s="11"/>
    </row>
    <row r="6110" spans="6:8" x14ac:dyDescent="0.25">
      <c r="F6110" s="11"/>
      <c r="G6110" s="11"/>
      <c r="H6110" s="11"/>
    </row>
    <row r="6111" spans="6:8" x14ac:dyDescent="0.25">
      <c r="F6111" s="11"/>
      <c r="G6111" s="11"/>
      <c r="H6111" s="11"/>
    </row>
    <row r="6112" spans="6:8" x14ac:dyDescent="0.25">
      <c r="F6112" s="11"/>
      <c r="G6112" s="11"/>
      <c r="H6112" s="11"/>
    </row>
    <row r="6113" spans="6:8" x14ac:dyDescent="0.25">
      <c r="F6113" s="11"/>
      <c r="G6113" s="11"/>
      <c r="H6113" s="11"/>
    </row>
    <row r="6114" spans="6:8" x14ac:dyDescent="0.25">
      <c r="F6114" s="11"/>
      <c r="G6114" s="11"/>
      <c r="H6114" s="11"/>
    </row>
    <row r="6115" spans="6:8" x14ac:dyDescent="0.25">
      <c r="F6115" s="11"/>
      <c r="G6115" s="11"/>
      <c r="H6115" s="11"/>
    </row>
    <row r="6116" spans="6:8" x14ac:dyDescent="0.25">
      <c r="F6116" s="11"/>
      <c r="G6116" s="11"/>
      <c r="H6116" s="11"/>
    </row>
    <row r="6117" spans="6:8" x14ac:dyDescent="0.25">
      <c r="F6117" s="11"/>
      <c r="G6117" s="11"/>
      <c r="H6117" s="11"/>
    </row>
    <row r="6118" spans="6:8" x14ac:dyDescent="0.25">
      <c r="F6118" s="11"/>
      <c r="G6118" s="11"/>
      <c r="H6118" s="11"/>
    </row>
    <row r="6119" spans="6:8" x14ac:dyDescent="0.25">
      <c r="F6119" s="11"/>
      <c r="G6119" s="11"/>
      <c r="H6119" s="11"/>
    </row>
    <row r="6120" spans="6:8" x14ac:dyDescent="0.25">
      <c r="F6120" s="11"/>
      <c r="G6120" s="11"/>
      <c r="H6120" s="11"/>
    </row>
    <row r="6121" spans="6:8" x14ac:dyDescent="0.25">
      <c r="F6121" s="11"/>
      <c r="G6121" s="11"/>
      <c r="H6121" s="11"/>
    </row>
    <row r="6122" spans="6:8" x14ac:dyDescent="0.25">
      <c r="F6122" s="11"/>
      <c r="G6122" s="11"/>
      <c r="H6122" s="11"/>
    </row>
    <row r="6123" spans="6:8" x14ac:dyDescent="0.25">
      <c r="F6123" s="11"/>
      <c r="G6123" s="11"/>
      <c r="H6123" s="11"/>
    </row>
    <row r="6124" spans="6:8" x14ac:dyDescent="0.25">
      <c r="F6124" s="11"/>
      <c r="G6124" s="11"/>
      <c r="H6124" s="11"/>
    </row>
    <row r="6125" spans="6:8" x14ac:dyDescent="0.25">
      <c r="F6125" s="11"/>
      <c r="G6125" s="11"/>
      <c r="H6125" s="11"/>
    </row>
    <row r="6126" spans="6:8" x14ac:dyDescent="0.25">
      <c r="F6126" s="11"/>
      <c r="G6126" s="11"/>
      <c r="H6126" s="11"/>
    </row>
    <row r="6127" spans="6:8" x14ac:dyDescent="0.25">
      <c r="F6127" s="11"/>
      <c r="G6127" s="11"/>
      <c r="H6127" s="11"/>
    </row>
    <row r="6128" spans="6:8" x14ac:dyDescent="0.25">
      <c r="F6128" s="11"/>
      <c r="G6128" s="11"/>
      <c r="H6128" s="11"/>
    </row>
    <row r="6129" spans="6:8" x14ac:dyDescent="0.25">
      <c r="F6129" s="11"/>
      <c r="G6129" s="11"/>
      <c r="H6129" s="11"/>
    </row>
    <row r="6130" spans="6:8" x14ac:dyDescent="0.25">
      <c r="F6130" s="11"/>
      <c r="G6130" s="11"/>
      <c r="H6130" s="11"/>
    </row>
    <row r="6131" spans="6:8" x14ac:dyDescent="0.25">
      <c r="F6131" s="11"/>
      <c r="G6131" s="11"/>
      <c r="H6131" s="11"/>
    </row>
    <row r="6132" spans="6:8" x14ac:dyDescent="0.25">
      <c r="F6132" s="11"/>
      <c r="G6132" s="11"/>
      <c r="H6132" s="11"/>
    </row>
    <row r="6133" spans="6:8" x14ac:dyDescent="0.25">
      <c r="F6133" s="11"/>
      <c r="G6133" s="11"/>
      <c r="H6133" s="11"/>
    </row>
    <row r="6134" spans="6:8" x14ac:dyDescent="0.25">
      <c r="F6134" s="11"/>
      <c r="G6134" s="11"/>
      <c r="H6134" s="11"/>
    </row>
    <row r="6135" spans="6:8" x14ac:dyDescent="0.25">
      <c r="F6135" s="11"/>
      <c r="G6135" s="11"/>
      <c r="H6135" s="11"/>
    </row>
    <row r="6136" spans="6:8" x14ac:dyDescent="0.25">
      <c r="F6136" s="11"/>
      <c r="G6136" s="11"/>
      <c r="H6136" s="11"/>
    </row>
    <row r="6137" spans="6:8" x14ac:dyDescent="0.25">
      <c r="F6137" s="11"/>
      <c r="G6137" s="11"/>
      <c r="H6137" s="11"/>
    </row>
    <row r="6138" spans="6:8" x14ac:dyDescent="0.25">
      <c r="F6138" s="11"/>
      <c r="G6138" s="11"/>
      <c r="H6138" s="11"/>
    </row>
    <row r="6139" spans="6:8" x14ac:dyDescent="0.25">
      <c r="F6139" s="11"/>
      <c r="G6139" s="11"/>
      <c r="H6139" s="11"/>
    </row>
    <row r="6140" spans="6:8" x14ac:dyDescent="0.25">
      <c r="F6140" s="11"/>
      <c r="G6140" s="11"/>
      <c r="H6140" s="11"/>
    </row>
    <row r="6141" spans="6:8" x14ac:dyDescent="0.25">
      <c r="F6141" s="11"/>
      <c r="G6141" s="11"/>
      <c r="H6141" s="11"/>
    </row>
    <row r="6142" spans="6:8" x14ac:dyDescent="0.25">
      <c r="F6142" s="11"/>
      <c r="G6142" s="11"/>
      <c r="H6142" s="11"/>
    </row>
    <row r="6143" spans="6:8" x14ac:dyDescent="0.25">
      <c r="F6143" s="11"/>
      <c r="G6143" s="11"/>
      <c r="H6143" s="11"/>
    </row>
    <row r="6144" spans="6:8" x14ac:dyDescent="0.25">
      <c r="F6144" s="11"/>
      <c r="G6144" s="11"/>
      <c r="H6144" s="11"/>
    </row>
    <row r="6145" spans="6:8" x14ac:dyDescent="0.25">
      <c r="F6145" s="11"/>
      <c r="G6145" s="11"/>
      <c r="H6145" s="11"/>
    </row>
    <row r="6146" spans="6:8" x14ac:dyDescent="0.25">
      <c r="F6146" s="11"/>
      <c r="G6146" s="11"/>
      <c r="H6146" s="11"/>
    </row>
    <row r="6147" spans="6:8" x14ac:dyDescent="0.25">
      <c r="F6147" s="11"/>
      <c r="G6147" s="11"/>
      <c r="H6147" s="11"/>
    </row>
    <row r="6148" spans="6:8" x14ac:dyDescent="0.25">
      <c r="F6148" s="11"/>
      <c r="G6148" s="11"/>
      <c r="H6148" s="11"/>
    </row>
    <row r="6149" spans="6:8" x14ac:dyDescent="0.25">
      <c r="F6149" s="11"/>
      <c r="G6149" s="11"/>
      <c r="H6149" s="11"/>
    </row>
    <row r="6150" spans="6:8" x14ac:dyDescent="0.25">
      <c r="F6150" s="11"/>
      <c r="G6150" s="11"/>
      <c r="H6150" s="11"/>
    </row>
    <row r="6151" spans="6:8" x14ac:dyDescent="0.25">
      <c r="F6151" s="11"/>
      <c r="G6151" s="11"/>
      <c r="H6151" s="11"/>
    </row>
    <row r="6152" spans="6:8" x14ac:dyDescent="0.25">
      <c r="F6152" s="11"/>
      <c r="G6152" s="11"/>
      <c r="H6152" s="11"/>
    </row>
    <row r="6153" spans="6:8" x14ac:dyDescent="0.25">
      <c r="F6153" s="11"/>
      <c r="G6153" s="11"/>
      <c r="H6153" s="11"/>
    </row>
    <row r="6154" spans="6:8" x14ac:dyDescent="0.25">
      <c r="F6154" s="11"/>
      <c r="G6154" s="11"/>
      <c r="H6154" s="11"/>
    </row>
    <row r="6155" spans="6:8" x14ac:dyDescent="0.25">
      <c r="F6155" s="11"/>
      <c r="G6155" s="11"/>
      <c r="H6155" s="11"/>
    </row>
    <row r="6156" spans="6:8" x14ac:dyDescent="0.25">
      <c r="F6156" s="11"/>
      <c r="G6156" s="11"/>
      <c r="H6156" s="11"/>
    </row>
    <row r="6157" spans="6:8" x14ac:dyDescent="0.25">
      <c r="F6157" s="11"/>
      <c r="G6157" s="11"/>
      <c r="H6157" s="11"/>
    </row>
    <row r="6158" spans="6:8" x14ac:dyDescent="0.25">
      <c r="F6158" s="11"/>
      <c r="G6158" s="11"/>
      <c r="H6158" s="11"/>
    </row>
    <row r="6159" spans="6:8" x14ac:dyDescent="0.25">
      <c r="F6159" s="11"/>
      <c r="G6159" s="11"/>
      <c r="H6159" s="11"/>
    </row>
    <row r="6160" spans="6:8" x14ac:dyDescent="0.25">
      <c r="F6160" s="11"/>
      <c r="G6160" s="11"/>
      <c r="H6160" s="11"/>
    </row>
    <row r="6161" spans="6:8" x14ac:dyDescent="0.25">
      <c r="F6161" s="11"/>
      <c r="G6161" s="11"/>
      <c r="H6161" s="11"/>
    </row>
    <row r="6162" spans="6:8" x14ac:dyDescent="0.25">
      <c r="F6162" s="11"/>
      <c r="G6162" s="11"/>
      <c r="H6162" s="11"/>
    </row>
    <row r="6163" spans="6:8" x14ac:dyDescent="0.25">
      <c r="F6163" s="11"/>
      <c r="G6163" s="11"/>
      <c r="H6163" s="11"/>
    </row>
    <row r="6164" spans="6:8" x14ac:dyDescent="0.25">
      <c r="F6164" s="11"/>
      <c r="G6164" s="11"/>
      <c r="H6164" s="11"/>
    </row>
    <row r="6165" spans="6:8" x14ac:dyDescent="0.25">
      <c r="F6165" s="11"/>
      <c r="G6165" s="11"/>
      <c r="H6165" s="11"/>
    </row>
    <row r="6166" spans="6:8" x14ac:dyDescent="0.25">
      <c r="F6166" s="11"/>
      <c r="G6166" s="11"/>
      <c r="H6166" s="11"/>
    </row>
    <row r="6167" spans="6:8" x14ac:dyDescent="0.25">
      <c r="F6167" s="11"/>
      <c r="G6167" s="11"/>
      <c r="H6167" s="11"/>
    </row>
    <row r="6168" spans="6:8" x14ac:dyDescent="0.25">
      <c r="F6168" s="11"/>
      <c r="G6168" s="11"/>
      <c r="H6168" s="11"/>
    </row>
    <row r="6169" spans="6:8" x14ac:dyDescent="0.25">
      <c r="F6169" s="11"/>
      <c r="G6169" s="11"/>
      <c r="H6169" s="11"/>
    </row>
    <row r="6170" spans="6:8" x14ac:dyDescent="0.25">
      <c r="F6170" s="11"/>
      <c r="G6170" s="11"/>
      <c r="H6170" s="11"/>
    </row>
    <row r="6171" spans="6:8" x14ac:dyDescent="0.25">
      <c r="F6171" s="11"/>
      <c r="G6171" s="11"/>
      <c r="H6171" s="11"/>
    </row>
    <row r="6172" spans="6:8" x14ac:dyDescent="0.25">
      <c r="F6172" s="11"/>
      <c r="G6172" s="11"/>
      <c r="H6172" s="11"/>
    </row>
    <row r="6173" spans="6:8" x14ac:dyDescent="0.25">
      <c r="F6173" s="11"/>
      <c r="G6173" s="11"/>
      <c r="H6173" s="11"/>
    </row>
    <row r="6174" spans="6:8" x14ac:dyDescent="0.25">
      <c r="F6174" s="11"/>
      <c r="G6174" s="11"/>
      <c r="H6174" s="11"/>
    </row>
    <row r="6175" spans="6:8" x14ac:dyDescent="0.25">
      <c r="F6175" s="11"/>
      <c r="G6175" s="11"/>
      <c r="H6175" s="11"/>
    </row>
    <row r="6176" spans="6:8" x14ac:dyDescent="0.25">
      <c r="F6176" s="11"/>
      <c r="G6176" s="11"/>
      <c r="H6176" s="11"/>
    </row>
    <row r="6177" spans="6:8" x14ac:dyDescent="0.25">
      <c r="F6177" s="11"/>
      <c r="G6177" s="11"/>
      <c r="H6177" s="11"/>
    </row>
    <row r="6178" spans="6:8" x14ac:dyDescent="0.25">
      <c r="F6178" s="11"/>
      <c r="G6178" s="11"/>
      <c r="H6178" s="11"/>
    </row>
    <row r="6179" spans="6:8" x14ac:dyDescent="0.25">
      <c r="F6179" s="11"/>
      <c r="G6179" s="11"/>
      <c r="H6179" s="11"/>
    </row>
    <row r="6180" spans="6:8" x14ac:dyDescent="0.25">
      <c r="F6180" s="11"/>
      <c r="G6180" s="11"/>
      <c r="H6180" s="11"/>
    </row>
    <row r="6181" spans="6:8" x14ac:dyDescent="0.25">
      <c r="F6181" s="11"/>
      <c r="G6181" s="11"/>
      <c r="H6181" s="11"/>
    </row>
    <row r="6182" spans="6:8" x14ac:dyDescent="0.25">
      <c r="F6182" s="11"/>
      <c r="G6182" s="11"/>
      <c r="H6182" s="11"/>
    </row>
    <row r="6183" spans="6:8" x14ac:dyDescent="0.25">
      <c r="F6183" s="11"/>
      <c r="G6183" s="11"/>
      <c r="H6183" s="11"/>
    </row>
    <row r="6184" spans="6:8" x14ac:dyDescent="0.25">
      <c r="F6184" s="11"/>
      <c r="G6184" s="11"/>
      <c r="H6184" s="11"/>
    </row>
    <row r="6185" spans="6:8" x14ac:dyDescent="0.25">
      <c r="F6185" s="11"/>
      <c r="G6185" s="11"/>
      <c r="H6185" s="11"/>
    </row>
    <row r="6186" spans="6:8" x14ac:dyDescent="0.25">
      <c r="F6186" s="11"/>
      <c r="G6186" s="11"/>
      <c r="H6186" s="11"/>
    </row>
    <row r="6187" spans="6:8" x14ac:dyDescent="0.25">
      <c r="F6187" s="11"/>
      <c r="G6187" s="11"/>
      <c r="H6187" s="11"/>
    </row>
    <row r="6188" spans="6:8" x14ac:dyDescent="0.25">
      <c r="F6188" s="11"/>
      <c r="G6188" s="11"/>
      <c r="H6188" s="11"/>
    </row>
    <row r="6189" spans="6:8" x14ac:dyDescent="0.25">
      <c r="F6189" s="11"/>
      <c r="G6189" s="11"/>
      <c r="H6189" s="11"/>
    </row>
    <row r="6190" spans="6:8" x14ac:dyDescent="0.25">
      <c r="F6190" s="11"/>
      <c r="G6190" s="11"/>
      <c r="H6190" s="11"/>
    </row>
    <row r="6191" spans="6:8" x14ac:dyDescent="0.25">
      <c r="F6191" s="11"/>
      <c r="G6191" s="11"/>
      <c r="H6191" s="11"/>
    </row>
    <row r="6192" spans="6:8" x14ac:dyDescent="0.25">
      <c r="F6192" s="11"/>
      <c r="G6192" s="11"/>
      <c r="H6192" s="11"/>
    </row>
    <row r="6193" spans="6:8" x14ac:dyDescent="0.25">
      <c r="F6193" s="11"/>
      <c r="G6193" s="11"/>
      <c r="H6193" s="11"/>
    </row>
    <row r="6194" spans="6:8" x14ac:dyDescent="0.25">
      <c r="F6194" s="11"/>
      <c r="G6194" s="11"/>
      <c r="H6194" s="11"/>
    </row>
    <row r="6195" spans="6:8" x14ac:dyDescent="0.25">
      <c r="F6195" s="11"/>
      <c r="G6195" s="11"/>
      <c r="H6195" s="11"/>
    </row>
    <row r="6196" spans="6:8" x14ac:dyDescent="0.25">
      <c r="F6196" s="11"/>
      <c r="G6196" s="11"/>
      <c r="H6196" s="11"/>
    </row>
    <row r="6197" spans="6:8" x14ac:dyDescent="0.25">
      <c r="F6197" s="11"/>
      <c r="G6197" s="11"/>
      <c r="H6197" s="11"/>
    </row>
    <row r="6198" spans="6:8" x14ac:dyDescent="0.25">
      <c r="F6198" s="11"/>
      <c r="G6198" s="11"/>
      <c r="H6198" s="11"/>
    </row>
    <row r="6199" spans="6:8" x14ac:dyDescent="0.25">
      <c r="F6199" s="11"/>
      <c r="G6199" s="11"/>
      <c r="H6199" s="11"/>
    </row>
    <row r="6200" spans="6:8" x14ac:dyDescent="0.25">
      <c r="F6200" s="11"/>
      <c r="G6200" s="11"/>
      <c r="H6200" s="11"/>
    </row>
    <row r="6201" spans="6:8" x14ac:dyDescent="0.25">
      <c r="F6201" s="11"/>
      <c r="G6201" s="11"/>
      <c r="H6201" s="11"/>
    </row>
    <row r="6202" spans="6:8" x14ac:dyDescent="0.25">
      <c r="F6202" s="11"/>
      <c r="G6202" s="11"/>
      <c r="H6202" s="11"/>
    </row>
    <row r="6203" spans="6:8" x14ac:dyDescent="0.25">
      <c r="F6203" s="11"/>
      <c r="G6203" s="11"/>
      <c r="H6203" s="11"/>
    </row>
    <row r="6204" spans="6:8" x14ac:dyDescent="0.25">
      <c r="F6204" s="11"/>
      <c r="G6204" s="11"/>
      <c r="H6204" s="11"/>
    </row>
    <row r="6205" spans="6:8" x14ac:dyDescent="0.25">
      <c r="F6205" s="11"/>
      <c r="G6205" s="11"/>
      <c r="H6205" s="11"/>
    </row>
    <row r="6206" spans="6:8" x14ac:dyDescent="0.25">
      <c r="F6206" s="11"/>
      <c r="G6206" s="11"/>
      <c r="H6206" s="11"/>
    </row>
    <row r="6207" spans="6:8" x14ac:dyDescent="0.25">
      <c r="F6207" s="11"/>
      <c r="G6207" s="11"/>
      <c r="H6207" s="11"/>
    </row>
    <row r="6208" spans="6:8" x14ac:dyDescent="0.25">
      <c r="F6208" s="11"/>
      <c r="G6208" s="11"/>
      <c r="H6208" s="11"/>
    </row>
    <row r="6209" spans="6:8" x14ac:dyDescent="0.25">
      <c r="F6209" s="11"/>
      <c r="G6209" s="11"/>
      <c r="H6209" s="11"/>
    </row>
    <row r="6210" spans="6:8" x14ac:dyDescent="0.25">
      <c r="F6210" s="11"/>
      <c r="G6210" s="11"/>
      <c r="H6210" s="11"/>
    </row>
    <row r="6211" spans="6:8" x14ac:dyDescent="0.25">
      <c r="F6211" s="11"/>
      <c r="G6211" s="11"/>
      <c r="H6211" s="11"/>
    </row>
    <row r="6212" spans="6:8" x14ac:dyDescent="0.25">
      <c r="F6212" s="11"/>
      <c r="G6212" s="11"/>
      <c r="H6212" s="11"/>
    </row>
    <row r="6213" spans="6:8" x14ac:dyDescent="0.25">
      <c r="F6213" s="11"/>
      <c r="G6213" s="11"/>
      <c r="H6213" s="11"/>
    </row>
    <row r="6214" spans="6:8" x14ac:dyDescent="0.25">
      <c r="F6214" s="11"/>
      <c r="G6214" s="11"/>
      <c r="H6214" s="11"/>
    </row>
    <row r="6215" spans="6:8" x14ac:dyDescent="0.25">
      <c r="F6215" s="11"/>
      <c r="G6215" s="11"/>
      <c r="H6215" s="11"/>
    </row>
    <row r="6216" spans="6:8" x14ac:dyDescent="0.25">
      <c r="F6216" s="11"/>
      <c r="G6216" s="11"/>
      <c r="H6216" s="11"/>
    </row>
    <row r="6217" spans="6:8" x14ac:dyDescent="0.25">
      <c r="F6217" s="11"/>
      <c r="G6217" s="11"/>
      <c r="H6217" s="11"/>
    </row>
    <row r="6218" spans="6:8" x14ac:dyDescent="0.25">
      <c r="F6218" s="11"/>
      <c r="G6218" s="11"/>
      <c r="H6218" s="11"/>
    </row>
    <row r="6219" spans="6:8" x14ac:dyDescent="0.25">
      <c r="F6219" s="11"/>
      <c r="G6219" s="11"/>
      <c r="H6219" s="11"/>
    </row>
    <row r="6220" spans="6:8" x14ac:dyDescent="0.25">
      <c r="F6220" s="11"/>
      <c r="G6220" s="11"/>
      <c r="H6220" s="11"/>
    </row>
    <row r="6221" spans="6:8" x14ac:dyDescent="0.25">
      <c r="F6221" s="11"/>
      <c r="G6221" s="11"/>
      <c r="H6221" s="11"/>
    </row>
    <row r="6222" spans="6:8" x14ac:dyDescent="0.25">
      <c r="F6222" s="11"/>
      <c r="G6222" s="11"/>
      <c r="H6222" s="11"/>
    </row>
    <row r="6223" spans="6:8" x14ac:dyDescent="0.25">
      <c r="F6223" s="11"/>
      <c r="G6223" s="11"/>
      <c r="H6223" s="11"/>
    </row>
    <row r="6224" spans="6:8" x14ac:dyDescent="0.25">
      <c r="F6224" s="11"/>
      <c r="G6224" s="11"/>
      <c r="H6224" s="11"/>
    </row>
    <row r="6225" spans="6:8" x14ac:dyDescent="0.25">
      <c r="F6225" s="11"/>
      <c r="G6225" s="11"/>
      <c r="H6225" s="11"/>
    </row>
    <row r="6226" spans="6:8" x14ac:dyDescent="0.25">
      <c r="F6226" s="11"/>
      <c r="G6226" s="11"/>
      <c r="H6226" s="11"/>
    </row>
    <row r="6227" spans="6:8" x14ac:dyDescent="0.25">
      <c r="F6227" s="11"/>
      <c r="G6227" s="11"/>
      <c r="H6227" s="11"/>
    </row>
    <row r="6228" spans="6:8" x14ac:dyDescent="0.25">
      <c r="F6228" s="11"/>
      <c r="G6228" s="11"/>
      <c r="H6228" s="11"/>
    </row>
    <row r="6229" spans="6:8" x14ac:dyDescent="0.25">
      <c r="F6229" s="11"/>
      <c r="G6229" s="11"/>
      <c r="H6229" s="11"/>
    </row>
    <row r="6230" spans="6:8" x14ac:dyDescent="0.25">
      <c r="F6230" s="11"/>
      <c r="G6230" s="11"/>
      <c r="H6230" s="11"/>
    </row>
    <row r="6231" spans="6:8" x14ac:dyDescent="0.25">
      <c r="F6231" s="11"/>
      <c r="G6231" s="11"/>
      <c r="H6231" s="11"/>
    </row>
    <row r="6232" spans="6:8" x14ac:dyDescent="0.25">
      <c r="F6232" s="11"/>
      <c r="G6232" s="11"/>
      <c r="H6232" s="11"/>
    </row>
    <row r="6233" spans="6:8" x14ac:dyDescent="0.25">
      <c r="F6233" s="11"/>
      <c r="G6233" s="11"/>
      <c r="H6233" s="11"/>
    </row>
    <row r="6234" spans="6:8" x14ac:dyDescent="0.25">
      <c r="F6234" s="11"/>
      <c r="G6234" s="11"/>
      <c r="H6234" s="11"/>
    </row>
    <row r="6235" spans="6:8" x14ac:dyDescent="0.25">
      <c r="F6235" s="11"/>
      <c r="G6235" s="11"/>
      <c r="H6235" s="11"/>
    </row>
    <row r="6236" spans="6:8" x14ac:dyDescent="0.25">
      <c r="F6236" s="11"/>
      <c r="G6236" s="11"/>
      <c r="H6236" s="11"/>
    </row>
    <row r="6237" spans="6:8" x14ac:dyDescent="0.25">
      <c r="F6237" s="11"/>
      <c r="G6237" s="11"/>
      <c r="H6237" s="11"/>
    </row>
    <row r="6238" spans="6:8" x14ac:dyDescent="0.25">
      <c r="F6238" s="11"/>
      <c r="G6238" s="11"/>
      <c r="H6238" s="11"/>
    </row>
    <row r="6239" spans="6:8" x14ac:dyDescent="0.25">
      <c r="F6239" s="11"/>
      <c r="G6239" s="11"/>
      <c r="H6239" s="11"/>
    </row>
    <row r="6240" spans="6:8" x14ac:dyDescent="0.25">
      <c r="F6240" s="11"/>
      <c r="G6240" s="11"/>
      <c r="H6240" s="11"/>
    </row>
    <row r="6241" spans="6:8" x14ac:dyDescent="0.25">
      <c r="F6241" s="11"/>
      <c r="G6241" s="11"/>
      <c r="H6241" s="11"/>
    </row>
    <row r="6242" spans="6:8" x14ac:dyDescent="0.25">
      <c r="F6242" s="11"/>
      <c r="G6242" s="11"/>
      <c r="H6242" s="11"/>
    </row>
    <row r="6243" spans="6:8" x14ac:dyDescent="0.25">
      <c r="F6243" s="11"/>
      <c r="G6243" s="11"/>
      <c r="H6243" s="11"/>
    </row>
    <row r="6244" spans="6:8" x14ac:dyDescent="0.25">
      <c r="F6244" s="11"/>
      <c r="G6244" s="11"/>
      <c r="H6244" s="11"/>
    </row>
    <row r="6245" spans="6:8" x14ac:dyDescent="0.25">
      <c r="F6245" s="11"/>
      <c r="G6245" s="11"/>
      <c r="H6245" s="11"/>
    </row>
    <row r="6246" spans="6:8" x14ac:dyDescent="0.25">
      <c r="F6246" s="11"/>
      <c r="G6246" s="11"/>
      <c r="H6246" s="11"/>
    </row>
    <row r="6247" spans="6:8" x14ac:dyDescent="0.25">
      <c r="F6247" s="11"/>
      <c r="G6247" s="11"/>
      <c r="H6247" s="11"/>
    </row>
    <row r="6248" spans="6:8" x14ac:dyDescent="0.25">
      <c r="F6248" s="11"/>
      <c r="G6248" s="11"/>
      <c r="H6248" s="11"/>
    </row>
    <row r="6249" spans="6:8" x14ac:dyDescent="0.25">
      <c r="F6249" s="11"/>
      <c r="G6249" s="11"/>
      <c r="H6249" s="11"/>
    </row>
    <row r="6250" spans="6:8" x14ac:dyDescent="0.25">
      <c r="F6250" s="11"/>
      <c r="G6250" s="11"/>
      <c r="H6250" s="11"/>
    </row>
    <row r="6251" spans="6:8" x14ac:dyDescent="0.25">
      <c r="F6251" s="11"/>
      <c r="G6251" s="11"/>
      <c r="H6251" s="11"/>
    </row>
    <row r="6252" spans="6:8" x14ac:dyDescent="0.25">
      <c r="F6252" s="11"/>
      <c r="G6252" s="11"/>
      <c r="H6252" s="11"/>
    </row>
    <row r="6253" spans="6:8" x14ac:dyDescent="0.25">
      <c r="F6253" s="11"/>
      <c r="G6253" s="11"/>
      <c r="H6253" s="11"/>
    </row>
    <row r="6254" spans="6:8" x14ac:dyDescent="0.25">
      <c r="F6254" s="11"/>
      <c r="G6254" s="11"/>
      <c r="H6254" s="11"/>
    </row>
    <row r="6255" spans="6:8" x14ac:dyDescent="0.25">
      <c r="F6255" s="11"/>
      <c r="G6255" s="11"/>
      <c r="H6255" s="11"/>
    </row>
    <row r="6256" spans="6:8" x14ac:dyDescent="0.25">
      <c r="F6256" s="11"/>
      <c r="G6256" s="11"/>
      <c r="H6256" s="11"/>
    </row>
    <row r="6257" spans="6:8" x14ac:dyDescent="0.25">
      <c r="F6257" s="11"/>
      <c r="G6257" s="11"/>
      <c r="H6257" s="11"/>
    </row>
    <row r="6258" spans="6:8" x14ac:dyDescent="0.25">
      <c r="F6258" s="11"/>
      <c r="G6258" s="11"/>
      <c r="H6258" s="11"/>
    </row>
    <row r="6259" spans="6:8" x14ac:dyDescent="0.25">
      <c r="F6259" s="11"/>
      <c r="G6259" s="11"/>
      <c r="H6259" s="11"/>
    </row>
    <row r="6260" spans="6:8" x14ac:dyDescent="0.25">
      <c r="F6260" s="11"/>
      <c r="G6260" s="11"/>
      <c r="H6260" s="11"/>
    </row>
    <row r="6261" spans="6:8" x14ac:dyDescent="0.25">
      <c r="F6261" s="11"/>
      <c r="G6261" s="11"/>
      <c r="H6261" s="11"/>
    </row>
    <row r="6262" spans="6:8" x14ac:dyDescent="0.25">
      <c r="F6262" s="11"/>
      <c r="G6262" s="11"/>
      <c r="H6262" s="11"/>
    </row>
    <row r="6263" spans="6:8" x14ac:dyDescent="0.25">
      <c r="F6263" s="11"/>
      <c r="G6263" s="11"/>
      <c r="H6263" s="11"/>
    </row>
    <row r="6264" spans="6:8" x14ac:dyDescent="0.25">
      <c r="F6264" s="11"/>
      <c r="G6264" s="11"/>
      <c r="H6264" s="11"/>
    </row>
    <row r="6265" spans="6:8" x14ac:dyDescent="0.25">
      <c r="F6265" s="11"/>
      <c r="G6265" s="11"/>
      <c r="H6265" s="11"/>
    </row>
    <row r="6266" spans="6:8" x14ac:dyDescent="0.25">
      <c r="F6266" s="11"/>
      <c r="G6266" s="11"/>
      <c r="H6266" s="11"/>
    </row>
    <row r="6267" spans="6:8" x14ac:dyDescent="0.25">
      <c r="F6267" s="11"/>
      <c r="G6267" s="11"/>
      <c r="H6267" s="11"/>
    </row>
    <row r="6268" spans="6:8" x14ac:dyDescent="0.25">
      <c r="F6268" s="11"/>
      <c r="G6268" s="11"/>
      <c r="H6268" s="11"/>
    </row>
    <row r="6269" spans="6:8" x14ac:dyDescent="0.25">
      <c r="F6269" s="11"/>
      <c r="G6269" s="11"/>
      <c r="H6269" s="11"/>
    </row>
    <row r="6270" spans="6:8" x14ac:dyDescent="0.25">
      <c r="F6270" s="11"/>
      <c r="G6270" s="11"/>
      <c r="H6270" s="11"/>
    </row>
    <row r="6271" spans="6:8" x14ac:dyDescent="0.25">
      <c r="F6271" s="11"/>
      <c r="G6271" s="11"/>
      <c r="H6271" s="11"/>
    </row>
    <row r="6272" spans="6:8" x14ac:dyDescent="0.25">
      <c r="F6272" s="11"/>
      <c r="G6272" s="11"/>
      <c r="H6272" s="11"/>
    </row>
    <row r="6273" spans="6:8" x14ac:dyDescent="0.25">
      <c r="F6273" s="11"/>
      <c r="G6273" s="11"/>
      <c r="H6273" s="11"/>
    </row>
    <row r="6274" spans="6:8" x14ac:dyDescent="0.25">
      <c r="F6274" s="11"/>
      <c r="G6274" s="11"/>
      <c r="H6274" s="11"/>
    </row>
    <row r="6275" spans="6:8" x14ac:dyDescent="0.25">
      <c r="F6275" s="11"/>
      <c r="G6275" s="11"/>
      <c r="H6275" s="11"/>
    </row>
    <row r="6276" spans="6:8" x14ac:dyDescent="0.25">
      <c r="F6276" s="11"/>
      <c r="G6276" s="11"/>
      <c r="H6276" s="11"/>
    </row>
    <row r="6277" spans="6:8" x14ac:dyDescent="0.25">
      <c r="F6277" s="11"/>
      <c r="G6277" s="11"/>
      <c r="H6277" s="11"/>
    </row>
    <row r="6278" spans="6:8" x14ac:dyDescent="0.25">
      <c r="F6278" s="11"/>
      <c r="G6278" s="11"/>
      <c r="H6278" s="11"/>
    </row>
    <row r="6279" spans="6:8" x14ac:dyDescent="0.25">
      <c r="F6279" s="11"/>
      <c r="G6279" s="11"/>
      <c r="H6279" s="11"/>
    </row>
    <row r="6280" spans="6:8" x14ac:dyDescent="0.25">
      <c r="F6280" s="11"/>
      <c r="G6280" s="11"/>
      <c r="H6280" s="11"/>
    </row>
    <row r="6281" spans="6:8" x14ac:dyDescent="0.25">
      <c r="F6281" s="11"/>
      <c r="G6281" s="11"/>
      <c r="H6281" s="11"/>
    </row>
    <row r="6282" spans="6:8" x14ac:dyDescent="0.25">
      <c r="F6282" s="11"/>
      <c r="G6282" s="11"/>
      <c r="H6282" s="11"/>
    </row>
    <row r="6283" spans="6:8" x14ac:dyDescent="0.25">
      <c r="F6283" s="11"/>
      <c r="G6283" s="11"/>
      <c r="H6283" s="11"/>
    </row>
    <row r="6284" spans="6:8" x14ac:dyDescent="0.25">
      <c r="F6284" s="11"/>
      <c r="G6284" s="11"/>
      <c r="H6284" s="11"/>
    </row>
    <row r="6285" spans="6:8" x14ac:dyDescent="0.25">
      <c r="F6285" s="11"/>
      <c r="G6285" s="11"/>
      <c r="H6285" s="11"/>
    </row>
    <row r="6286" spans="6:8" x14ac:dyDescent="0.25">
      <c r="F6286" s="11"/>
      <c r="G6286" s="11"/>
      <c r="H6286" s="11"/>
    </row>
    <row r="6287" spans="6:8" x14ac:dyDescent="0.25">
      <c r="F6287" s="11"/>
      <c r="G6287" s="11"/>
      <c r="H6287" s="11"/>
    </row>
    <row r="6288" spans="6:8" x14ac:dyDescent="0.25">
      <c r="F6288" s="11"/>
      <c r="G6288" s="11"/>
      <c r="H6288" s="11"/>
    </row>
    <row r="6289" spans="6:8" x14ac:dyDescent="0.25">
      <c r="F6289" s="11"/>
      <c r="G6289" s="11"/>
      <c r="H6289" s="11"/>
    </row>
    <row r="6290" spans="6:8" x14ac:dyDescent="0.25">
      <c r="F6290" s="11"/>
      <c r="G6290" s="11"/>
      <c r="H6290" s="11"/>
    </row>
    <row r="6291" spans="6:8" x14ac:dyDescent="0.25">
      <c r="F6291" s="11"/>
      <c r="G6291" s="11"/>
      <c r="H6291" s="11"/>
    </row>
    <row r="6292" spans="6:8" x14ac:dyDescent="0.25">
      <c r="F6292" s="11"/>
      <c r="G6292" s="11"/>
      <c r="H6292" s="11"/>
    </row>
    <row r="6293" spans="6:8" x14ac:dyDescent="0.25">
      <c r="F6293" s="11"/>
      <c r="G6293" s="11"/>
      <c r="H6293" s="11"/>
    </row>
    <row r="6294" spans="6:8" x14ac:dyDescent="0.25">
      <c r="F6294" s="11"/>
      <c r="G6294" s="11"/>
      <c r="H6294" s="11"/>
    </row>
    <row r="6295" spans="6:8" x14ac:dyDescent="0.25">
      <c r="F6295" s="11"/>
      <c r="G6295" s="11"/>
      <c r="H6295" s="11"/>
    </row>
    <row r="6296" spans="6:8" x14ac:dyDescent="0.25">
      <c r="F6296" s="11"/>
      <c r="G6296" s="11"/>
      <c r="H6296" s="11"/>
    </row>
    <row r="6297" spans="6:8" x14ac:dyDescent="0.25">
      <c r="F6297" s="11"/>
      <c r="G6297" s="11"/>
      <c r="H6297" s="11"/>
    </row>
    <row r="6298" spans="6:8" x14ac:dyDescent="0.25">
      <c r="F6298" s="11"/>
      <c r="G6298" s="11"/>
      <c r="H6298" s="11"/>
    </row>
    <row r="6299" spans="6:8" x14ac:dyDescent="0.25">
      <c r="F6299" s="11"/>
      <c r="G6299" s="11"/>
      <c r="H6299" s="11"/>
    </row>
    <row r="6300" spans="6:8" x14ac:dyDescent="0.25">
      <c r="F6300" s="11"/>
      <c r="G6300" s="11"/>
      <c r="H6300" s="11"/>
    </row>
    <row r="6301" spans="6:8" x14ac:dyDescent="0.25">
      <c r="F6301" s="11"/>
      <c r="G6301" s="11"/>
      <c r="H6301" s="11"/>
    </row>
    <row r="6302" spans="6:8" x14ac:dyDescent="0.25">
      <c r="F6302" s="11"/>
      <c r="G6302" s="11"/>
      <c r="H6302" s="11"/>
    </row>
    <row r="6303" spans="6:8" x14ac:dyDescent="0.25">
      <c r="F6303" s="11"/>
      <c r="G6303" s="11"/>
      <c r="H6303" s="11"/>
    </row>
    <row r="6304" spans="6:8" x14ac:dyDescent="0.25">
      <c r="F6304" s="11"/>
      <c r="G6304" s="11"/>
      <c r="H6304" s="11"/>
    </row>
    <row r="6305" spans="6:8" x14ac:dyDescent="0.25">
      <c r="F6305" s="11"/>
      <c r="G6305" s="11"/>
      <c r="H6305" s="11"/>
    </row>
    <row r="6306" spans="6:8" x14ac:dyDescent="0.25">
      <c r="F6306" s="11"/>
      <c r="G6306" s="11"/>
      <c r="H6306" s="11"/>
    </row>
    <row r="6307" spans="6:8" x14ac:dyDescent="0.25">
      <c r="F6307" s="11"/>
      <c r="G6307" s="11"/>
      <c r="H6307" s="11"/>
    </row>
    <row r="6308" spans="6:8" x14ac:dyDescent="0.25">
      <c r="F6308" s="11"/>
      <c r="G6308" s="11"/>
      <c r="H6308" s="11"/>
    </row>
    <row r="6309" spans="6:8" x14ac:dyDescent="0.25">
      <c r="F6309" s="11"/>
      <c r="G6309" s="11"/>
      <c r="H6309" s="11"/>
    </row>
    <row r="6310" spans="6:8" x14ac:dyDescent="0.25">
      <c r="F6310" s="11"/>
      <c r="G6310" s="11"/>
      <c r="H6310" s="11"/>
    </row>
    <row r="6311" spans="6:8" x14ac:dyDescent="0.25">
      <c r="F6311" s="11"/>
      <c r="G6311" s="11"/>
      <c r="H6311" s="11"/>
    </row>
    <row r="6312" spans="6:8" x14ac:dyDescent="0.25">
      <c r="F6312" s="11"/>
      <c r="G6312" s="11"/>
      <c r="H6312" s="11"/>
    </row>
    <row r="6313" spans="6:8" x14ac:dyDescent="0.25">
      <c r="F6313" s="11"/>
      <c r="G6313" s="11"/>
      <c r="H6313" s="11"/>
    </row>
    <row r="6314" spans="6:8" x14ac:dyDescent="0.25">
      <c r="F6314" s="11"/>
      <c r="G6314" s="11"/>
      <c r="H6314" s="11"/>
    </row>
    <row r="6315" spans="6:8" x14ac:dyDescent="0.25">
      <c r="F6315" s="11"/>
      <c r="G6315" s="11"/>
      <c r="H6315" s="11"/>
    </row>
    <row r="6316" spans="6:8" x14ac:dyDescent="0.25">
      <c r="F6316" s="11"/>
      <c r="G6316" s="11"/>
      <c r="H6316" s="11"/>
    </row>
    <row r="6317" spans="6:8" x14ac:dyDescent="0.25">
      <c r="F6317" s="11"/>
      <c r="G6317" s="11"/>
      <c r="H6317" s="11"/>
    </row>
    <row r="6318" spans="6:8" x14ac:dyDescent="0.25">
      <c r="F6318" s="11"/>
      <c r="G6318" s="11"/>
      <c r="H6318" s="11"/>
    </row>
    <row r="6319" spans="6:8" x14ac:dyDescent="0.25">
      <c r="F6319" s="11"/>
      <c r="G6319" s="11"/>
      <c r="H6319" s="11"/>
    </row>
    <row r="6320" spans="6:8" x14ac:dyDescent="0.25">
      <c r="F6320" s="11"/>
      <c r="G6320" s="11"/>
      <c r="H6320" s="11"/>
    </row>
    <row r="6321" spans="6:8" x14ac:dyDescent="0.25">
      <c r="F6321" s="11"/>
      <c r="G6321" s="11"/>
      <c r="H6321" s="11"/>
    </row>
    <row r="6322" spans="6:8" x14ac:dyDescent="0.25">
      <c r="F6322" s="11"/>
      <c r="G6322" s="11"/>
      <c r="H6322" s="11"/>
    </row>
    <row r="6323" spans="6:8" x14ac:dyDescent="0.25">
      <c r="F6323" s="11"/>
      <c r="G6323" s="11"/>
      <c r="H6323" s="11"/>
    </row>
    <row r="6324" spans="6:8" x14ac:dyDescent="0.25">
      <c r="F6324" s="11"/>
      <c r="G6324" s="11"/>
      <c r="H6324" s="11"/>
    </row>
    <row r="6325" spans="6:8" x14ac:dyDescent="0.25">
      <c r="F6325" s="11"/>
      <c r="G6325" s="11"/>
      <c r="H6325" s="11"/>
    </row>
    <row r="6326" spans="6:8" x14ac:dyDescent="0.25">
      <c r="F6326" s="11"/>
      <c r="G6326" s="11"/>
      <c r="H6326" s="11"/>
    </row>
    <row r="6327" spans="6:8" x14ac:dyDescent="0.25">
      <c r="F6327" s="11"/>
      <c r="G6327" s="11"/>
      <c r="H6327" s="11"/>
    </row>
    <row r="6328" spans="6:8" x14ac:dyDescent="0.25">
      <c r="F6328" s="11"/>
      <c r="G6328" s="11"/>
      <c r="H6328" s="11"/>
    </row>
    <row r="6329" spans="6:8" x14ac:dyDescent="0.25">
      <c r="F6329" s="11"/>
      <c r="G6329" s="11"/>
      <c r="H6329" s="11"/>
    </row>
    <row r="6330" spans="6:8" x14ac:dyDescent="0.25">
      <c r="F6330" s="11"/>
      <c r="G6330" s="11"/>
      <c r="H6330" s="11"/>
    </row>
    <row r="6331" spans="6:8" x14ac:dyDescent="0.25">
      <c r="F6331" s="11"/>
      <c r="G6331" s="11"/>
      <c r="H6331" s="11"/>
    </row>
    <row r="6332" spans="6:8" x14ac:dyDescent="0.25">
      <c r="F6332" s="11"/>
      <c r="G6332" s="11"/>
      <c r="H6332" s="11"/>
    </row>
    <row r="6333" spans="6:8" x14ac:dyDescent="0.25">
      <c r="F6333" s="11"/>
      <c r="G6333" s="11"/>
      <c r="H6333" s="11"/>
    </row>
    <row r="6334" spans="6:8" x14ac:dyDescent="0.25">
      <c r="F6334" s="11"/>
      <c r="G6334" s="11"/>
      <c r="H6334" s="11"/>
    </row>
    <row r="6335" spans="6:8" x14ac:dyDescent="0.25">
      <c r="F6335" s="11"/>
      <c r="G6335" s="11"/>
      <c r="H6335" s="11"/>
    </row>
    <row r="6336" spans="6:8" x14ac:dyDescent="0.25">
      <c r="F6336" s="11"/>
      <c r="G6336" s="11"/>
      <c r="H6336" s="11"/>
    </row>
    <row r="6337" spans="6:8" x14ac:dyDescent="0.25">
      <c r="F6337" s="11"/>
      <c r="G6337" s="11"/>
      <c r="H6337" s="11"/>
    </row>
    <row r="6338" spans="6:8" x14ac:dyDescent="0.25">
      <c r="F6338" s="11"/>
      <c r="G6338" s="11"/>
      <c r="H6338" s="11"/>
    </row>
    <row r="6339" spans="6:8" x14ac:dyDescent="0.25">
      <c r="F6339" s="11"/>
      <c r="G6339" s="11"/>
      <c r="H6339" s="11"/>
    </row>
    <row r="6340" spans="6:8" x14ac:dyDescent="0.25">
      <c r="F6340" s="11"/>
      <c r="G6340" s="11"/>
      <c r="H6340" s="11"/>
    </row>
    <row r="6341" spans="6:8" x14ac:dyDescent="0.25">
      <c r="F6341" s="11"/>
      <c r="G6341" s="11"/>
      <c r="H6341" s="11"/>
    </row>
    <row r="6342" spans="6:8" x14ac:dyDescent="0.25">
      <c r="F6342" s="11"/>
      <c r="G6342" s="11"/>
      <c r="H6342" s="11"/>
    </row>
    <row r="6343" spans="6:8" x14ac:dyDescent="0.25">
      <c r="F6343" s="11"/>
      <c r="G6343" s="11"/>
      <c r="H6343" s="11"/>
    </row>
    <row r="6344" spans="6:8" x14ac:dyDescent="0.25">
      <c r="F6344" s="11"/>
      <c r="G6344" s="11"/>
      <c r="H6344" s="11"/>
    </row>
    <row r="6345" spans="6:8" x14ac:dyDescent="0.25">
      <c r="F6345" s="11"/>
      <c r="G6345" s="11"/>
      <c r="H6345" s="11"/>
    </row>
    <row r="6346" spans="6:8" x14ac:dyDescent="0.25">
      <c r="F6346" s="11"/>
      <c r="G6346" s="11"/>
      <c r="H6346" s="11"/>
    </row>
    <row r="6347" spans="6:8" x14ac:dyDescent="0.25">
      <c r="F6347" s="11"/>
      <c r="G6347" s="11"/>
      <c r="H6347" s="11"/>
    </row>
    <row r="6348" spans="6:8" x14ac:dyDescent="0.25">
      <c r="F6348" s="11"/>
      <c r="G6348" s="11"/>
      <c r="H6348" s="11"/>
    </row>
    <row r="6349" spans="6:8" x14ac:dyDescent="0.25">
      <c r="F6349" s="11"/>
      <c r="G6349" s="11"/>
      <c r="H6349" s="11"/>
    </row>
    <row r="6350" spans="6:8" x14ac:dyDescent="0.25">
      <c r="F6350" s="11"/>
      <c r="G6350" s="11"/>
      <c r="H6350" s="11"/>
    </row>
    <row r="6351" spans="6:8" x14ac:dyDescent="0.25">
      <c r="F6351" s="11"/>
      <c r="G6351" s="11"/>
      <c r="H6351" s="11"/>
    </row>
    <row r="6352" spans="6:8" x14ac:dyDescent="0.25">
      <c r="F6352" s="11"/>
      <c r="G6352" s="11"/>
      <c r="H6352" s="11"/>
    </row>
    <row r="6353" spans="6:8" x14ac:dyDescent="0.25">
      <c r="F6353" s="11"/>
      <c r="G6353" s="11"/>
      <c r="H6353" s="11"/>
    </row>
    <row r="6354" spans="6:8" x14ac:dyDescent="0.25">
      <c r="F6354" s="11"/>
      <c r="G6354" s="11"/>
      <c r="H6354" s="11"/>
    </row>
    <row r="6355" spans="6:8" x14ac:dyDescent="0.25">
      <c r="F6355" s="11"/>
      <c r="G6355" s="11"/>
      <c r="H6355" s="11"/>
    </row>
    <row r="6356" spans="6:8" x14ac:dyDescent="0.25">
      <c r="F6356" s="11"/>
      <c r="G6356" s="11"/>
      <c r="H6356" s="11"/>
    </row>
    <row r="6357" spans="6:8" x14ac:dyDescent="0.25">
      <c r="F6357" s="11"/>
      <c r="G6357" s="11"/>
      <c r="H6357" s="11"/>
    </row>
    <row r="6358" spans="6:8" x14ac:dyDescent="0.25">
      <c r="F6358" s="11"/>
      <c r="G6358" s="11"/>
      <c r="H6358" s="11"/>
    </row>
    <row r="6359" spans="6:8" x14ac:dyDescent="0.25">
      <c r="F6359" s="11"/>
      <c r="G6359" s="11"/>
      <c r="H6359" s="11"/>
    </row>
    <row r="6360" spans="6:8" x14ac:dyDescent="0.25">
      <c r="F6360" s="11"/>
      <c r="G6360" s="11"/>
      <c r="H6360" s="11"/>
    </row>
    <row r="6361" spans="6:8" x14ac:dyDescent="0.25">
      <c r="F6361" s="11"/>
      <c r="G6361" s="11"/>
      <c r="H6361" s="11"/>
    </row>
    <row r="6362" spans="6:8" x14ac:dyDescent="0.25">
      <c r="F6362" s="11"/>
      <c r="G6362" s="11"/>
      <c r="H6362" s="11"/>
    </row>
    <row r="6363" spans="6:8" x14ac:dyDescent="0.25">
      <c r="F6363" s="11"/>
      <c r="G6363" s="11"/>
      <c r="H6363" s="11"/>
    </row>
    <row r="6364" spans="6:8" x14ac:dyDescent="0.25">
      <c r="F6364" s="11"/>
      <c r="G6364" s="11"/>
      <c r="H6364" s="11"/>
    </row>
    <row r="6365" spans="6:8" x14ac:dyDescent="0.25">
      <c r="F6365" s="11"/>
      <c r="G6365" s="11"/>
      <c r="H6365" s="11"/>
    </row>
    <row r="6366" spans="6:8" x14ac:dyDescent="0.25">
      <c r="F6366" s="11"/>
      <c r="G6366" s="11"/>
      <c r="H6366" s="11"/>
    </row>
    <row r="6367" spans="6:8" x14ac:dyDescent="0.25">
      <c r="F6367" s="11"/>
      <c r="G6367" s="11"/>
      <c r="H6367" s="11"/>
    </row>
    <row r="6368" spans="6:8" x14ac:dyDescent="0.25">
      <c r="F6368" s="11"/>
      <c r="G6368" s="11"/>
      <c r="H6368" s="11"/>
    </row>
    <row r="6369" spans="6:8" x14ac:dyDescent="0.25">
      <c r="F6369" s="11"/>
      <c r="G6369" s="11"/>
      <c r="H6369" s="11"/>
    </row>
    <row r="6370" spans="6:8" x14ac:dyDescent="0.25">
      <c r="F6370" s="11"/>
      <c r="G6370" s="11"/>
      <c r="H6370" s="11"/>
    </row>
    <row r="6371" spans="6:8" x14ac:dyDescent="0.25">
      <c r="F6371" s="11"/>
      <c r="G6371" s="11"/>
      <c r="H6371" s="11"/>
    </row>
    <row r="6372" spans="6:8" x14ac:dyDescent="0.25">
      <c r="F6372" s="11"/>
      <c r="G6372" s="11"/>
      <c r="H6372" s="11"/>
    </row>
    <row r="6373" spans="6:8" x14ac:dyDescent="0.25">
      <c r="F6373" s="11"/>
      <c r="G6373" s="11"/>
      <c r="H6373" s="11"/>
    </row>
    <row r="6374" spans="6:8" x14ac:dyDescent="0.25">
      <c r="F6374" s="11"/>
      <c r="G6374" s="11"/>
      <c r="H6374" s="11"/>
    </row>
    <row r="6375" spans="6:8" x14ac:dyDescent="0.25">
      <c r="F6375" s="11"/>
      <c r="G6375" s="11"/>
      <c r="H6375" s="11"/>
    </row>
    <row r="6376" spans="6:8" x14ac:dyDescent="0.25">
      <c r="F6376" s="11"/>
      <c r="G6376" s="11"/>
      <c r="H6376" s="11"/>
    </row>
    <row r="6377" spans="6:8" x14ac:dyDescent="0.25">
      <c r="F6377" s="11"/>
      <c r="G6377" s="11"/>
      <c r="H6377" s="11"/>
    </row>
    <row r="6378" spans="6:8" x14ac:dyDescent="0.25">
      <c r="F6378" s="11"/>
      <c r="G6378" s="11"/>
      <c r="H6378" s="11"/>
    </row>
    <row r="6379" spans="6:8" x14ac:dyDescent="0.25">
      <c r="F6379" s="11"/>
      <c r="G6379" s="11"/>
      <c r="H6379" s="11"/>
    </row>
    <row r="6380" spans="6:8" x14ac:dyDescent="0.25">
      <c r="F6380" s="11"/>
      <c r="G6380" s="11"/>
      <c r="H6380" s="11"/>
    </row>
    <row r="6381" spans="6:8" x14ac:dyDescent="0.25">
      <c r="F6381" s="11"/>
      <c r="G6381" s="11"/>
      <c r="H6381" s="11"/>
    </row>
    <row r="6382" spans="6:8" x14ac:dyDescent="0.25">
      <c r="F6382" s="11"/>
      <c r="G6382" s="11"/>
      <c r="H6382" s="11"/>
    </row>
    <row r="6383" spans="6:8" x14ac:dyDescent="0.25">
      <c r="F6383" s="11"/>
      <c r="G6383" s="11"/>
      <c r="H6383" s="11"/>
    </row>
    <row r="6384" spans="6:8" x14ac:dyDescent="0.25">
      <c r="F6384" s="11"/>
      <c r="G6384" s="11"/>
      <c r="H6384" s="11"/>
    </row>
    <row r="6385" spans="6:8" x14ac:dyDescent="0.25">
      <c r="F6385" s="11"/>
      <c r="G6385" s="11"/>
      <c r="H6385" s="11"/>
    </row>
    <row r="6386" spans="6:8" x14ac:dyDescent="0.25">
      <c r="F6386" s="11"/>
      <c r="G6386" s="11"/>
      <c r="H6386" s="11"/>
    </row>
    <row r="6387" spans="6:8" x14ac:dyDescent="0.25">
      <c r="F6387" s="11"/>
      <c r="G6387" s="11"/>
      <c r="H6387" s="11"/>
    </row>
    <row r="6388" spans="6:8" x14ac:dyDescent="0.25">
      <c r="F6388" s="11"/>
      <c r="G6388" s="11"/>
      <c r="H6388" s="11"/>
    </row>
    <row r="6389" spans="6:8" x14ac:dyDescent="0.25">
      <c r="F6389" s="11"/>
      <c r="G6389" s="11"/>
      <c r="H6389" s="11"/>
    </row>
    <row r="6390" spans="6:8" x14ac:dyDescent="0.25">
      <c r="F6390" s="11"/>
      <c r="G6390" s="11"/>
      <c r="H6390" s="11"/>
    </row>
    <row r="6391" spans="6:8" x14ac:dyDescent="0.25">
      <c r="F6391" s="11"/>
      <c r="G6391" s="11"/>
      <c r="H6391" s="11"/>
    </row>
    <row r="6392" spans="6:8" x14ac:dyDescent="0.25">
      <c r="F6392" s="11"/>
      <c r="G6392" s="11"/>
      <c r="H6392" s="11"/>
    </row>
    <row r="6393" spans="6:8" x14ac:dyDescent="0.25">
      <c r="F6393" s="11"/>
      <c r="G6393" s="11"/>
      <c r="H6393" s="11"/>
    </row>
    <row r="6394" spans="6:8" x14ac:dyDescent="0.25">
      <c r="F6394" s="11"/>
      <c r="G6394" s="11"/>
      <c r="H6394" s="11"/>
    </row>
    <row r="6395" spans="6:8" x14ac:dyDescent="0.25">
      <c r="F6395" s="11"/>
      <c r="G6395" s="11"/>
      <c r="H6395" s="11"/>
    </row>
    <row r="6396" spans="6:8" x14ac:dyDescent="0.25">
      <c r="F6396" s="11"/>
      <c r="G6396" s="11"/>
      <c r="H6396" s="11"/>
    </row>
    <row r="6397" spans="6:8" x14ac:dyDescent="0.25">
      <c r="F6397" s="11"/>
      <c r="G6397" s="11"/>
      <c r="H6397" s="11"/>
    </row>
    <row r="6398" spans="6:8" x14ac:dyDescent="0.25">
      <c r="F6398" s="11"/>
      <c r="G6398" s="11"/>
      <c r="H6398" s="11"/>
    </row>
    <row r="6399" spans="6:8" x14ac:dyDescent="0.25">
      <c r="F6399" s="11"/>
      <c r="G6399" s="11"/>
      <c r="H6399" s="11"/>
    </row>
    <row r="6400" spans="6:8" x14ac:dyDescent="0.25">
      <c r="F6400" s="11"/>
      <c r="G6400" s="11"/>
      <c r="H6400" s="11"/>
    </row>
    <row r="6401" spans="6:8" x14ac:dyDescent="0.25">
      <c r="F6401" s="11"/>
      <c r="G6401" s="11"/>
      <c r="H6401" s="11"/>
    </row>
    <row r="6402" spans="6:8" x14ac:dyDescent="0.25">
      <c r="F6402" s="11"/>
      <c r="G6402" s="11"/>
      <c r="H6402" s="11"/>
    </row>
    <row r="6403" spans="6:8" x14ac:dyDescent="0.25">
      <c r="F6403" s="11"/>
      <c r="G6403" s="11"/>
      <c r="H6403" s="11"/>
    </row>
    <row r="6404" spans="6:8" x14ac:dyDescent="0.25">
      <c r="F6404" s="11"/>
      <c r="G6404" s="11"/>
      <c r="H6404" s="11"/>
    </row>
    <row r="6405" spans="6:8" x14ac:dyDescent="0.25">
      <c r="F6405" s="11"/>
      <c r="G6405" s="11"/>
      <c r="H6405" s="11"/>
    </row>
    <row r="6406" spans="6:8" x14ac:dyDescent="0.25">
      <c r="F6406" s="11"/>
      <c r="G6406" s="11"/>
      <c r="H6406" s="11"/>
    </row>
    <row r="6407" spans="6:8" x14ac:dyDescent="0.25">
      <c r="F6407" s="11"/>
      <c r="G6407" s="11"/>
      <c r="H6407" s="11"/>
    </row>
    <row r="6408" spans="6:8" x14ac:dyDescent="0.25">
      <c r="F6408" s="11"/>
      <c r="G6408" s="11"/>
      <c r="H6408" s="11"/>
    </row>
    <row r="6409" spans="6:8" x14ac:dyDescent="0.25">
      <c r="F6409" s="11"/>
      <c r="G6409" s="11"/>
      <c r="H6409" s="11"/>
    </row>
    <row r="6410" spans="6:8" x14ac:dyDescent="0.25">
      <c r="F6410" s="11"/>
      <c r="G6410" s="11"/>
      <c r="H6410" s="11"/>
    </row>
    <row r="6411" spans="6:8" x14ac:dyDescent="0.25">
      <c r="F6411" s="11"/>
      <c r="G6411" s="11"/>
      <c r="H6411" s="11"/>
    </row>
    <row r="6412" spans="6:8" x14ac:dyDescent="0.25">
      <c r="F6412" s="11"/>
      <c r="G6412" s="11"/>
      <c r="H6412" s="11"/>
    </row>
    <row r="6413" spans="6:8" x14ac:dyDescent="0.25">
      <c r="F6413" s="11"/>
      <c r="G6413" s="11"/>
      <c r="H6413" s="11"/>
    </row>
    <row r="6414" spans="6:8" x14ac:dyDescent="0.25">
      <c r="F6414" s="11"/>
      <c r="G6414" s="11"/>
      <c r="H6414" s="11"/>
    </row>
    <row r="6415" spans="6:8" x14ac:dyDescent="0.25">
      <c r="F6415" s="11"/>
      <c r="G6415" s="11"/>
      <c r="H6415" s="11"/>
    </row>
    <row r="6416" spans="6:8" x14ac:dyDescent="0.25">
      <c r="F6416" s="11"/>
      <c r="G6416" s="11"/>
      <c r="H6416" s="11"/>
    </row>
    <row r="6417" spans="6:8" x14ac:dyDescent="0.25">
      <c r="F6417" s="11"/>
      <c r="G6417" s="11"/>
      <c r="H6417" s="11"/>
    </row>
    <row r="6418" spans="6:8" x14ac:dyDescent="0.25">
      <c r="F6418" s="11"/>
      <c r="G6418" s="11"/>
      <c r="H6418" s="11"/>
    </row>
    <row r="6419" spans="6:8" x14ac:dyDescent="0.25">
      <c r="F6419" s="11"/>
      <c r="G6419" s="11"/>
      <c r="H6419" s="11"/>
    </row>
    <row r="6420" spans="6:8" x14ac:dyDescent="0.25">
      <c r="F6420" s="11"/>
      <c r="G6420" s="11"/>
      <c r="H6420" s="11"/>
    </row>
    <row r="6421" spans="6:8" x14ac:dyDescent="0.25">
      <c r="F6421" s="11"/>
      <c r="G6421" s="11"/>
      <c r="H6421" s="11"/>
    </row>
    <row r="6422" spans="6:8" x14ac:dyDescent="0.25">
      <c r="F6422" s="11"/>
      <c r="G6422" s="11"/>
      <c r="H6422" s="11"/>
    </row>
    <row r="6423" spans="6:8" x14ac:dyDescent="0.25">
      <c r="F6423" s="11"/>
      <c r="G6423" s="11"/>
      <c r="H6423" s="11"/>
    </row>
    <row r="6424" spans="6:8" x14ac:dyDescent="0.25">
      <c r="F6424" s="11"/>
      <c r="G6424" s="11"/>
      <c r="H6424" s="11"/>
    </row>
    <row r="6425" spans="6:8" x14ac:dyDescent="0.25">
      <c r="F6425" s="11"/>
      <c r="G6425" s="11"/>
      <c r="H6425" s="11"/>
    </row>
    <row r="6426" spans="6:8" x14ac:dyDescent="0.25">
      <c r="F6426" s="11"/>
      <c r="G6426" s="11"/>
      <c r="H6426" s="11"/>
    </row>
    <row r="6427" spans="6:8" x14ac:dyDescent="0.25">
      <c r="F6427" s="11"/>
      <c r="G6427" s="11"/>
      <c r="H6427" s="11"/>
    </row>
    <row r="6428" spans="6:8" x14ac:dyDescent="0.25">
      <c r="F6428" s="11"/>
      <c r="G6428" s="11"/>
      <c r="H6428" s="11"/>
    </row>
    <row r="6429" spans="6:8" x14ac:dyDescent="0.25">
      <c r="F6429" s="11"/>
      <c r="G6429" s="11"/>
      <c r="H6429" s="11"/>
    </row>
    <row r="6430" spans="6:8" x14ac:dyDescent="0.25">
      <c r="F6430" s="11"/>
      <c r="G6430" s="11"/>
      <c r="H6430" s="11"/>
    </row>
    <row r="6431" spans="6:8" x14ac:dyDescent="0.25">
      <c r="F6431" s="11"/>
      <c r="G6431" s="11"/>
      <c r="H6431" s="11"/>
    </row>
    <row r="6432" spans="6:8" x14ac:dyDescent="0.25">
      <c r="F6432" s="11"/>
      <c r="G6432" s="11"/>
      <c r="H6432" s="11"/>
    </row>
    <row r="6433" spans="6:8" x14ac:dyDescent="0.25">
      <c r="F6433" s="11"/>
      <c r="G6433" s="11"/>
      <c r="H6433" s="11"/>
    </row>
    <row r="6434" spans="6:8" x14ac:dyDescent="0.25">
      <c r="F6434" s="11"/>
      <c r="G6434" s="11"/>
      <c r="H6434" s="11"/>
    </row>
    <row r="6435" spans="6:8" x14ac:dyDescent="0.25">
      <c r="F6435" s="11"/>
      <c r="G6435" s="11"/>
      <c r="H6435" s="11"/>
    </row>
    <row r="6436" spans="6:8" x14ac:dyDescent="0.25">
      <c r="F6436" s="11"/>
      <c r="G6436" s="11"/>
      <c r="H6436" s="11"/>
    </row>
    <row r="6437" spans="6:8" x14ac:dyDescent="0.25">
      <c r="F6437" s="11"/>
      <c r="G6437" s="11"/>
      <c r="H6437" s="11"/>
    </row>
    <row r="6438" spans="6:8" x14ac:dyDescent="0.25">
      <c r="F6438" s="11"/>
      <c r="G6438" s="11"/>
      <c r="H6438" s="11"/>
    </row>
    <row r="6439" spans="6:8" x14ac:dyDescent="0.25">
      <c r="F6439" s="11"/>
      <c r="G6439" s="11"/>
      <c r="H6439" s="11"/>
    </row>
    <row r="6440" spans="6:8" x14ac:dyDescent="0.25">
      <c r="F6440" s="11"/>
      <c r="G6440" s="11"/>
      <c r="H6440" s="11"/>
    </row>
    <row r="6441" spans="6:8" x14ac:dyDescent="0.25">
      <c r="F6441" s="11"/>
      <c r="G6441" s="11"/>
      <c r="H6441" s="11"/>
    </row>
    <row r="6442" spans="6:8" x14ac:dyDescent="0.25">
      <c r="F6442" s="11"/>
      <c r="G6442" s="11"/>
      <c r="H6442" s="11"/>
    </row>
    <row r="6443" spans="6:8" x14ac:dyDescent="0.25">
      <c r="F6443" s="11"/>
      <c r="G6443" s="11"/>
      <c r="H6443" s="11"/>
    </row>
    <row r="6444" spans="6:8" x14ac:dyDescent="0.25">
      <c r="F6444" s="11"/>
      <c r="G6444" s="11"/>
      <c r="H6444" s="11"/>
    </row>
    <row r="6445" spans="6:8" x14ac:dyDescent="0.25">
      <c r="F6445" s="11"/>
      <c r="G6445" s="11"/>
      <c r="H6445" s="11"/>
    </row>
    <row r="6446" spans="6:8" x14ac:dyDescent="0.25">
      <c r="F6446" s="11"/>
      <c r="G6446" s="11"/>
      <c r="H6446" s="11"/>
    </row>
    <row r="6447" spans="6:8" x14ac:dyDescent="0.25">
      <c r="F6447" s="11"/>
      <c r="G6447" s="11"/>
      <c r="H6447" s="11"/>
    </row>
    <row r="6448" spans="6:8" x14ac:dyDescent="0.25">
      <c r="F6448" s="11"/>
      <c r="G6448" s="11"/>
      <c r="H6448" s="11"/>
    </row>
    <row r="6449" spans="6:8" x14ac:dyDescent="0.25">
      <c r="F6449" s="11"/>
      <c r="G6449" s="11"/>
      <c r="H6449" s="11"/>
    </row>
    <row r="6450" spans="6:8" x14ac:dyDescent="0.25">
      <c r="F6450" s="11"/>
      <c r="G6450" s="11"/>
      <c r="H6450" s="11"/>
    </row>
    <row r="6451" spans="6:8" x14ac:dyDescent="0.25">
      <c r="F6451" s="11"/>
      <c r="G6451" s="11"/>
      <c r="H6451" s="11"/>
    </row>
    <row r="6452" spans="6:8" x14ac:dyDescent="0.25">
      <c r="F6452" s="11"/>
      <c r="G6452" s="11"/>
      <c r="H6452" s="11"/>
    </row>
    <row r="6453" spans="6:8" x14ac:dyDescent="0.25">
      <c r="F6453" s="11"/>
      <c r="G6453" s="11"/>
      <c r="H6453" s="11"/>
    </row>
    <row r="6454" spans="6:8" x14ac:dyDescent="0.25">
      <c r="F6454" s="11"/>
      <c r="G6454" s="11"/>
      <c r="H6454" s="11"/>
    </row>
    <row r="6455" spans="6:8" x14ac:dyDescent="0.25">
      <c r="F6455" s="11"/>
      <c r="G6455" s="11"/>
      <c r="H6455" s="11"/>
    </row>
    <row r="6456" spans="6:8" x14ac:dyDescent="0.25">
      <c r="F6456" s="11"/>
      <c r="G6456" s="11"/>
      <c r="H6456" s="11"/>
    </row>
    <row r="6457" spans="6:8" x14ac:dyDescent="0.25">
      <c r="F6457" s="11"/>
      <c r="G6457" s="11"/>
      <c r="H6457" s="11"/>
    </row>
    <row r="6458" spans="6:8" x14ac:dyDescent="0.25">
      <c r="F6458" s="11"/>
      <c r="G6458" s="11"/>
      <c r="H6458" s="11"/>
    </row>
    <row r="6459" spans="6:8" x14ac:dyDescent="0.25">
      <c r="F6459" s="11"/>
      <c r="G6459" s="11"/>
      <c r="H6459" s="11"/>
    </row>
    <row r="6460" spans="6:8" x14ac:dyDescent="0.25">
      <c r="F6460" s="11"/>
      <c r="G6460" s="11"/>
      <c r="H6460" s="11"/>
    </row>
    <row r="6461" spans="6:8" x14ac:dyDescent="0.25">
      <c r="F6461" s="11"/>
      <c r="G6461" s="11"/>
      <c r="H6461" s="11"/>
    </row>
    <row r="6462" spans="6:8" x14ac:dyDescent="0.25">
      <c r="F6462" s="11"/>
      <c r="G6462" s="11"/>
      <c r="H6462" s="11"/>
    </row>
    <row r="6463" spans="6:8" x14ac:dyDescent="0.25">
      <c r="F6463" s="11"/>
      <c r="G6463" s="11"/>
      <c r="H6463" s="11"/>
    </row>
    <row r="6464" spans="6:8" x14ac:dyDescent="0.25">
      <c r="F6464" s="11"/>
      <c r="G6464" s="11"/>
      <c r="H6464" s="11"/>
    </row>
    <row r="6465" spans="6:8" x14ac:dyDescent="0.25">
      <c r="F6465" s="11"/>
      <c r="G6465" s="11"/>
      <c r="H6465" s="11"/>
    </row>
    <row r="6466" spans="6:8" x14ac:dyDescent="0.25">
      <c r="F6466" s="11"/>
      <c r="G6466" s="11"/>
      <c r="H6466" s="11"/>
    </row>
    <row r="6467" spans="6:8" x14ac:dyDescent="0.25">
      <c r="F6467" s="11"/>
      <c r="G6467" s="11"/>
      <c r="H6467" s="11"/>
    </row>
    <row r="6468" spans="6:8" x14ac:dyDescent="0.25">
      <c r="F6468" s="11"/>
      <c r="G6468" s="11"/>
      <c r="H6468" s="11"/>
    </row>
    <row r="6469" spans="6:8" x14ac:dyDescent="0.25">
      <c r="F6469" s="11"/>
      <c r="G6469" s="11"/>
      <c r="H6469" s="11"/>
    </row>
    <row r="6470" spans="6:8" x14ac:dyDescent="0.25">
      <c r="F6470" s="11"/>
      <c r="G6470" s="11"/>
      <c r="H6470" s="11"/>
    </row>
    <row r="6471" spans="6:8" x14ac:dyDescent="0.25">
      <c r="F6471" s="11"/>
      <c r="G6471" s="11"/>
      <c r="H6471" s="11"/>
    </row>
    <row r="6472" spans="6:8" x14ac:dyDescent="0.25">
      <c r="F6472" s="11"/>
      <c r="G6472" s="11"/>
      <c r="H6472" s="11"/>
    </row>
    <row r="6473" spans="6:8" x14ac:dyDescent="0.25">
      <c r="F6473" s="11"/>
      <c r="G6473" s="11"/>
      <c r="H6473" s="11"/>
    </row>
    <row r="6474" spans="6:8" x14ac:dyDescent="0.25">
      <c r="F6474" s="11"/>
      <c r="G6474" s="11"/>
      <c r="H6474" s="11"/>
    </row>
    <row r="6475" spans="6:8" x14ac:dyDescent="0.25">
      <c r="F6475" s="11"/>
      <c r="G6475" s="11"/>
      <c r="H6475" s="11"/>
    </row>
    <row r="6476" spans="6:8" x14ac:dyDescent="0.25">
      <c r="F6476" s="11"/>
      <c r="G6476" s="11"/>
      <c r="H6476" s="11"/>
    </row>
    <row r="6477" spans="6:8" x14ac:dyDescent="0.25">
      <c r="F6477" s="11"/>
      <c r="G6477" s="11"/>
      <c r="H6477" s="11"/>
    </row>
    <row r="6478" spans="6:8" x14ac:dyDescent="0.25">
      <c r="F6478" s="11"/>
      <c r="G6478" s="11"/>
      <c r="H6478" s="11"/>
    </row>
    <row r="6479" spans="6:8" x14ac:dyDescent="0.25">
      <c r="F6479" s="11"/>
      <c r="G6479" s="11"/>
      <c r="H6479" s="11"/>
    </row>
    <row r="6480" spans="6:8" x14ac:dyDescent="0.25">
      <c r="F6480" s="11"/>
      <c r="G6480" s="11"/>
      <c r="H6480" s="11"/>
    </row>
    <row r="6481" spans="6:8" x14ac:dyDescent="0.25">
      <c r="F6481" s="11"/>
      <c r="G6481" s="11"/>
      <c r="H6481" s="11"/>
    </row>
    <row r="6482" spans="6:8" x14ac:dyDescent="0.25">
      <c r="F6482" s="11"/>
      <c r="G6482" s="11"/>
      <c r="H6482" s="11"/>
    </row>
    <row r="6483" spans="6:8" x14ac:dyDescent="0.25">
      <c r="F6483" s="11"/>
      <c r="G6483" s="11"/>
      <c r="H6483" s="11"/>
    </row>
    <row r="6484" spans="6:8" x14ac:dyDescent="0.25">
      <c r="F6484" s="11"/>
      <c r="G6484" s="11"/>
      <c r="H6484" s="11"/>
    </row>
    <row r="6485" spans="6:8" x14ac:dyDescent="0.25">
      <c r="F6485" s="11"/>
      <c r="G6485" s="11"/>
      <c r="H6485" s="11"/>
    </row>
    <row r="6486" spans="6:8" x14ac:dyDescent="0.25">
      <c r="F6486" s="11"/>
      <c r="G6486" s="11"/>
      <c r="H6486" s="11"/>
    </row>
    <row r="6487" spans="6:8" x14ac:dyDescent="0.25">
      <c r="F6487" s="11"/>
      <c r="G6487" s="11"/>
      <c r="H6487" s="11"/>
    </row>
    <row r="6488" spans="6:8" x14ac:dyDescent="0.25">
      <c r="F6488" s="11"/>
      <c r="G6488" s="11"/>
      <c r="H6488" s="11"/>
    </row>
    <row r="6489" spans="6:8" x14ac:dyDescent="0.25">
      <c r="F6489" s="11"/>
      <c r="G6489" s="11"/>
      <c r="H6489" s="11"/>
    </row>
    <row r="6490" spans="6:8" x14ac:dyDescent="0.25">
      <c r="F6490" s="11"/>
      <c r="G6490" s="11"/>
      <c r="H6490" s="11"/>
    </row>
    <row r="6491" spans="6:8" x14ac:dyDescent="0.25">
      <c r="F6491" s="11"/>
      <c r="G6491" s="11"/>
      <c r="H6491" s="11"/>
    </row>
    <row r="6492" spans="6:8" x14ac:dyDescent="0.25">
      <c r="F6492" s="11"/>
      <c r="G6492" s="11"/>
      <c r="H6492" s="11"/>
    </row>
    <row r="6493" spans="6:8" x14ac:dyDescent="0.25">
      <c r="F6493" s="11"/>
      <c r="G6493" s="11"/>
      <c r="H6493" s="11"/>
    </row>
    <row r="6494" spans="6:8" x14ac:dyDescent="0.25">
      <c r="F6494" s="11"/>
      <c r="G6494" s="11"/>
      <c r="H6494" s="11"/>
    </row>
    <row r="6495" spans="6:8" x14ac:dyDescent="0.25">
      <c r="F6495" s="11"/>
      <c r="G6495" s="11"/>
      <c r="H6495" s="11"/>
    </row>
    <row r="6496" spans="6:8" x14ac:dyDescent="0.25">
      <c r="F6496" s="11"/>
      <c r="G6496" s="11"/>
      <c r="H6496" s="11"/>
    </row>
    <row r="6497" spans="6:8" x14ac:dyDescent="0.25">
      <c r="F6497" s="11"/>
      <c r="G6497" s="11"/>
      <c r="H6497" s="11"/>
    </row>
    <row r="6498" spans="6:8" x14ac:dyDescent="0.25">
      <c r="F6498" s="11"/>
      <c r="G6498" s="11"/>
      <c r="H6498" s="11"/>
    </row>
    <row r="6499" spans="6:8" x14ac:dyDescent="0.25">
      <c r="F6499" s="11"/>
      <c r="G6499" s="11"/>
      <c r="H6499" s="11"/>
    </row>
    <row r="6500" spans="6:8" x14ac:dyDescent="0.25">
      <c r="F6500" s="11"/>
      <c r="G6500" s="11"/>
      <c r="H6500" s="11"/>
    </row>
    <row r="6501" spans="6:8" x14ac:dyDescent="0.25">
      <c r="F6501" s="11"/>
      <c r="G6501" s="11"/>
      <c r="H6501" s="11"/>
    </row>
    <row r="6502" spans="6:8" x14ac:dyDescent="0.25">
      <c r="F6502" s="11"/>
      <c r="G6502" s="11"/>
      <c r="H6502" s="11"/>
    </row>
    <row r="6503" spans="6:8" x14ac:dyDescent="0.25">
      <c r="F6503" s="11"/>
      <c r="G6503" s="11"/>
      <c r="H6503" s="11"/>
    </row>
    <row r="6504" spans="6:8" x14ac:dyDescent="0.25">
      <c r="F6504" s="11"/>
      <c r="G6504" s="11"/>
      <c r="H6504" s="11"/>
    </row>
    <row r="6505" spans="6:8" x14ac:dyDescent="0.25">
      <c r="F6505" s="11"/>
      <c r="G6505" s="11"/>
      <c r="H6505" s="11"/>
    </row>
    <row r="6506" spans="6:8" x14ac:dyDescent="0.25">
      <c r="F6506" s="11"/>
      <c r="G6506" s="11"/>
      <c r="H6506" s="11"/>
    </row>
    <row r="6507" spans="6:8" x14ac:dyDescent="0.25">
      <c r="F6507" s="11"/>
      <c r="G6507" s="11"/>
      <c r="H6507" s="11"/>
    </row>
    <row r="6508" spans="6:8" x14ac:dyDescent="0.25">
      <c r="F6508" s="11"/>
      <c r="G6508" s="11"/>
      <c r="H6508" s="11"/>
    </row>
    <row r="6509" spans="6:8" x14ac:dyDescent="0.25">
      <c r="F6509" s="11"/>
      <c r="G6509" s="11"/>
      <c r="H6509" s="11"/>
    </row>
    <row r="6510" spans="6:8" x14ac:dyDescent="0.25">
      <c r="F6510" s="11"/>
      <c r="G6510" s="11"/>
      <c r="H6510" s="11"/>
    </row>
    <row r="6511" spans="6:8" x14ac:dyDescent="0.25">
      <c r="F6511" s="11"/>
      <c r="G6511" s="11"/>
      <c r="H6511" s="11"/>
    </row>
    <row r="6512" spans="6:8" x14ac:dyDescent="0.25">
      <c r="F6512" s="11"/>
      <c r="G6512" s="11"/>
      <c r="H6512" s="11"/>
    </row>
    <row r="6513" spans="6:8" x14ac:dyDescent="0.25">
      <c r="F6513" s="11"/>
      <c r="G6513" s="11"/>
      <c r="H6513" s="11"/>
    </row>
    <row r="6514" spans="6:8" x14ac:dyDescent="0.25">
      <c r="F6514" s="11"/>
      <c r="G6514" s="11"/>
      <c r="H6514" s="11"/>
    </row>
    <row r="6515" spans="6:8" x14ac:dyDescent="0.25">
      <c r="F6515" s="11"/>
      <c r="G6515" s="11"/>
      <c r="H6515" s="11"/>
    </row>
    <row r="6516" spans="6:8" x14ac:dyDescent="0.25">
      <c r="F6516" s="11"/>
      <c r="G6516" s="11"/>
      <c r="H6516" s="11"/>
    </row>
    <row r="6517" spans="6:8" x14ac:dyDescent="0.25">
      <c r="F6517" s="11"/>
      <c r="G6517" s="11"/>
      <c r="H6517" s="11"/>
    </row>
    <row r="6518" spans="6:8" x14ac:dyDescent="0.25">
      <c r="F6518" s="11"/>
      <c r="G6518" s="11"/>
      <c r="H6518" s="11"/>
    </row>
    <row r="6519" spans="6:8" x14ac:dyDescent="0.25">
      <c r="F6519" s="11"/>
      <c r="G6519" s="11"/>
      <c r="H6519" s="11"/>
    </row>
    <row r="6520" spans="6:8" x14ac:dyDescent="0.25">
      <c r="F6520" s="11"/>
      <c r="G6520" s="11"/>
      <c r="H6520" s="11"/>
    </row>
    <row r="6521" spans="6:8" x14ac:dyDescent="0.25">
      <c r="F6521" s="11"/>
      <c r="G6521" s="11"/>
      <c r="H6521" s="11"/>
    </row>
    <row r="6522" spans="6:8" x14ac:dyDescent="0.25">
      <c r="F6522" s="11"/>
      <c r="G6522" s="11"/>
      <c r="H6522" s="11"/>
    </row>
    <row r="6523" spans="6:8" x14ac:dyDescent="0.25">
      <c r="F6523" s="11"/>
      <c r="G6523" s="11"/>
      <c r="H6523" s="11"/>
    </row>
    <row r="6524" spans="6:8" x14ac:dyDescent="0.25">
      <c r="F6524" s="11"/>
      <c r="G6524" s="11"/>
      <c r="H6524" s="11"/>
    </row>
    <row r="6525" spans="6:8" x14ac:dyDescent="0.25">
      <c r="F6525" s="11"/>
      <c r="G6525" s="11"/>
      <c r="H6525" s="11"/>
    </row>
    <row r="6526" spans="6:8" x14ac:dyDescent="0.25">
      <c r="F6526" s="11"/>
      <c r="G6526" s="11"/>
      <c r="H6526" s="11"/>
    </row>
    <row r="6527" spans="6:8" x14ac:dyDescent="0.25">
      <c r="F6527" s="11"/>
      <c r="G6527" s="11"/>
      <c r="H6527" s="11"/>
    </row>
    <row r="6528" spans="6:8" x14ac:dyDescent="0.25">
      <c r="F6528" s="11"/>
      <c r="G6528" s="11"/>
      <c r="H6528" s="11"/>
    </row>
    <row r="6529" spans="6:8" x14ac:dyDescent="0.25">
      <c r="F6529" s="11"/>
      <c r="G6529" s="11"/>
      <c r="H6529" s="11"/>
    </row>
    <row r="6530" spans="6:8" x14ac:dyDescent="0.25">
      <c r="F6530" s="11"/>
      <c r="G6530" s="11"/>
      <c r="H6530" s="11"/>
    </row>
    <row r="6531" spans="6:8" x14ac:dyDescent="0.25">
      <c r="F6531" s="11"/>
      <c r="G6531" s="11"/>
      <c r="H6531" s="11"/>
    </row>
    <row r="6532" spans="6:8" x14ac:dyDescent="0.25">
      <c r="F6532" s="11"/>
      <c r="G6532" s="11"/>
      <c r="H6532" s="11"/>
    </row>
    <row r="6533" spans="6:8" x14ac:dyDescent="0.25">
      <c r="F6533" s="11"/>
      <c r="G6533" s="11"/>
      <c r="H6533" s="11"/>
    </row>
    <row r="6534" spans="6:8" x14ac:dyDescent="0.25">
      <c r="F6534" s="11"/>
      <c r="G6534" s="11"/>
      <c r="H6534" s="11"/>
    </row>
    <row r="6535" spans="6:8" x14ac:dyDescent="0.25">
      <c r="F6535" s="11"/>
      <c r="G6535" s="11"/>
      <c r="H6535" s="11"/>
    </row>
    <row r="6536" spans="6:8" x14ac:dyDescent="0.25">
      <c r="F6536" s="11"/>
      <c r="G6536" s="11"/>
      <c r="H6536" s="11"/>
    </row>
    <row r="6537" spans="6:8" x14ac:dyDescent="0.25">
      <c r="F6537" s="11"/>
      <c r="G6537" s="11"/>
      <c r="H6537" s="11"/>
    </row>
    <row r="6538" spans="6:8" x14ac:dyDescent="0.25">
      <c r="F6538" s="11"/>
      <c r="G6538" s="11"/>
      <c r="H6538" s="11"/>
    </row>
    <row r="6539" spans="6:8" x14ac:dyDescent="0.25">
      <c r="F6539" s="11"/>
      <c r="G6539" s="11"/>
      <c r="H6539" s="11"/>
    </row>
    <row r="6540" spans="6:8" x14ac:dyDescent="0.25">
      <c r="F6540" s="11"/>
      <c r="G6540" s="11"/>
      <c r="H6540" s="11"/>
    </row>
    <row r="6541" spans="6:8" x14ac:dyDescent="0.25">
      <c r="F6541" s="11"/>
      <c r="G6541" s="11"/>
      <c r="H6541" s="11"/>
    </row>
    <row r="6542" spans="6:8" x14ac:dyDescent="0.25">
      <c r="F6542" s="11"/>
      <c r="G6542" s="11"/>
      <c r="H6542" s="11"/>
    </row>
    <row r="6543" spans="6:8" x14ac:dyDescent="0.25">
      <c r="F6543" s="11"/>
      <c r="G6543" s="11"/>
      <c r="H6543" s="11"/>
    </row>
    <row r="6544" spans="6:8" x14ac:dyDescent="0.25">
      <c r="F6544" s="11"/>
      <c r="G6544" s="11"/>
      <c r="H6544" s="11"/>
    </row>
    <row r="6545" spans="6:8" x14ac:dyDescent="0.25">
      <c r="F6545" s="11"/>
      <c r="G6545" s="11"/>
      <c r="H6545" s="11"/>
    </row>
    <row r="6546" spans="6:8" x14ac:dyDescent="0.25">
      <c r="F6546" s="11"/>
      <c r="G6546" s="11"/>
      <c r="H6546" s="11"/>
    </row>
    <row r="6547" spans="6:8" x14ac:dyDescent="0.25">
      <c r="F6547" s="11"/>
      <c r="G6547" s="11"/>
      <c r="H6547" s="11"/>
    </row>
    <row r="6548" spans="6:8" x14ac:dyDescent="0.25">
      <c r="F6548" s="11"/>
      <c r="G6548" s="11"/>
      <c r="H6548" s="11"/>
    </row>
    <row r="6549" spans="6:8" x14ac:dyDescent="0.25">
      <c r="F6549" s="11"/>
      <c r="G6549" s="11"/>
      <c r="H6549" s="11"/>
    </row>
    <row r="6550" spans="6:8" x14ac:dyDescent="0.25">
      <c r="F6550" s="11"/>
      <c r="G6550" s="11"/>
      <c r="H6550" s="11"/>
    </row>
    <row r="6551" spans="6:8" x14ac:dyDescent="0.25">
      <c r="F6551" s="11"/>
      <c r="G6551" s="11"/>
      <c r="H6551" s="11"/>
    </row>
    <row r="6552" spans="6:8" x14ac:dyDescent="0.25">
      <c r="F6552" s="11"/>
      <c r="G6552" s="11"/>
      <c r="H6552" s="11"/>
    </row>
    <row r="6553" spans="6:8" x14ac:dyDescent="0.25">
      <c r="F6553" s="11"/>
      <c r="G6553" s="11"/>
      <c r="H6553" s="11"/>
    </row>
    <row r="6554" spans="6:8" x14ac:dyDescent="0.25">
      <c r="F6554" s="11"/>
      <c r="G6554" s="11"/>
      <c r="H6554" s="11"/>
    </row>
    <row r="6555" spans="6:8" x14ac:dyDescent="0.25">
      <c r="F6555" s="11"/>
      <c r="G6555" s="11"/>
      <c r="H6555" s="11"/>
    </row>
    <row r="6556" spans="6:8" x14ac:dyDescent="0.25">
      <c r="F6556" s="11"/>
      <c r="G6556" s="11"/>
      <c r="H6556" s="11"/>
    </row>
    <row r="6557" spans="6:8" x14ac:dyDescent="0.25">
      <c r="F6557" s="11"/>
      <c r="G6557" s="11"/>
      <c r="H6557" s="11"/>
    </row>
    <row r="6558" spans="6:8" x14ac:dyDescent="0.25">
      <c r="F6558" s="11"/>
      <c r="G6558" s="11"/>
      <c r="H6558" s="11"/>
    </row>
    <row r="6559" spans="6:8" x14ac:dyDescent="0.25">
      <c r="F6559" s="11"/>
      <c r="G6559" s="11"/>
      <c r="H6559" s="11"/>
    </row>
    <row r="6560" spans="6:8" x14ac:dyDescent="0.25">
      <c r="F6560" s="11"/>
      <c r="G6560" s="11"/>
      <c r="H6560" s="11"/>
    </row>
    <row r="6561" spans="6:8" x14ac:dyDescent="0.25">
      <c r="F6561" s="11"/>
      <c r="G6561" s="11"/>
      <c r="H6561" s="11"/>
    </row>
    <row r="6562" spans="6:8" x14ac:dyDescent="0.25">
      <c r="F6562" s="11"/>
      <c r="G6562" s="11"/>
      <c r="H6562" s="11"/>
    </row>
    <row r="6563" spans="6:8" x14ac:dyDescent="0.25">
      <c r="F6563" s="11"/>
      <c r="G6563" s="11"/>
      <c r="H6563" s="11"/>
    </row>
    <row r="6564" spans="6:8" x14ac:dyDescent="0.25">
      <c r="F6564" s="11"/>
      <c r="G6564" s="11"/>
      <c r="H6564" s="11"/>
    </row>
    <row r="6565" spans="6:8" x14ac:dyDescent="0.25">
      <c r="F6565" s="11"/>
      <c r="G6565" s="11"/>
      <c r="H6565" s="11"/>
    </row>
    <row r="6566" spans="6:8" x14ac:dyDescent="0.25">
      <c r="F6566" s="11"/>
      <c r="G6566" s="11"/>
      <c r="H6566" s="11"/>
    </row>
    <row r="6567" spans="6:8" x14ac:dyDescent="0.25">
      <c r="F6567" s="11"/>
      <c r="G6567" s="11"/>
      <c r="H6567" s="11"/>
    </row>
    <row r="6568" spans="6:8" x14ac:dyDescent="0.25">
      <c r="F6568" s="11"/>
      <c r="G6568" s="11"/>
      <c r="H6568" s="11"/>
    </row>
    <row r="6569" spans="6:8" x14ac:dyDescent="0.25">
      <c r="F6569" s="11"/>
      <c r="G6569" s="11"/>
      <c r="H6569" s="11"/>
    </row>
    <row r="6570" spans="6:8" x14ac:dyDescent="0.25">
      <c r="F6570" s="11"/>
      <c r="G6570" s="11"/>
      <c r="H6570" s="11"/>
    </row>
    <row r="6571" spans="6:8" x14ac:dyDescent="0.25">
      <c r="F6571" s="11"/>
      <c r="G6571" s="11"/>
      <c r="H6571" s="11"/>
    </row>
    <row r="6572" spans="6:8" x14ac:dyDescent="0.25">
      <c r="F6572" s="11"/>
      <c r="G6572" s="11"/>
      <c r="H6572" s="11"/>
    </row>
    <row r="6573" spans="6:8" x14ac:dyDescent="0.25">
      <c r="F6573" s="11"/>
      <c r="G6573" s="11"/>
      <c r="H6573" s="11"/>
    </row>
    <row r="6574" spans="6:8" x14ac:dyDescent="0.25">
      <c r="F6574" s="11"/>
      <c r="G6574" s="11"/>
      <c r="H6574" s="11"/>
    </row>
    <row r="6575" spans="6:8" x14ac:dyDescent="0.25">
      <c r="F6575" s="11"/>
      <c r="G6575" s="11"/>
      <c r="H6575" s="11"/>
    </row>
    <row r="6576" spans="6:8" x14ac:dyDescent="0.25">
      <c r="F6576" s="11"/>
      <c r="G6576" s="11"/>
      <c r="H6576" s="11"/>
    </row>
    <row r="6577" spans="6:8" x14ac:dyDescent="0.25">
      <c r="F6577" s="11"/>
      <c r="G6577" s="11"/>
      <c r="H6577" s="11"/>
    </row>
    <row r="6578" spans="6:8" x14ac:dyDescent="0.25">
      <c r="F6578" s="11"/>
      <c r="G6578" s="11"/>
      <c r="H6578" s="11"/>
    </row>
    <row r="6579" spans="6:8" x14ac:dyDescent="0.25">
      <c r="F6579" s="11"/>
      <c r="G6579" s="11"/>
      <c r="H6579" s="11"/>
    </row>
    <row r="6580" spans="6:8" x14ac:dyDescent="0.25">
      <c r="F6580" s="11"/>
      <c r="G6580" s="11"/>
      <c r="H6580" s="11"/>
    </row>
    <row r="6581" spans="6:8" x14ac:dyDescent="0.25">
      <c r="F6581" s="11"/>
      <c r="G6581" s="11"/>
      <c r="H6581" s="11"/>
    </row>
    <row r="6582" spans="6:8" x14ac:dyDescent="0.25">
      <c r="F6582" s="11"/>
      <c r="G6582" s="11"/>
      <c r="H6582" s="11"/>
    </row>
    <row r="6583" spans="6:8" x14ac:dyDescent="0.25">
      <c r="F6583" s="11"/>
      <c r="G6583" s="11"/>
      <c r="H6583" s="11"/>
    </row>
    <row r="6584" spans="6:8" x14ac:dyDescent="0.25">
      <c r="F6584" s="11"/>
      <c r="G6584" s="11"/>
      <c r="H6584" s="11"/>
    </row>
    <row r="6585" spans="6:8" x14ac:dyDescent="0.25">
      <c r="F6585" s="11"/>
      <c r="G6585" s="11"/>
      <c r="H6585" s="11"/>
    </row>
    <row r="6586" spans="6:8" x14ac:dyDescent="0.25">
      <c r="F6586" s="11"/>
      <c r="G6586" s="11"/>
      <c r="H6586" s="11"/>
    </row>
    <row r="6587" spans="6:8" x14ac:dyDescent="0.25">
      <c r="F6587" s="11"/>
      <c r="G6587" s="11"/>
      <c r="H6587" s="11"/>
    </row>
    <row r="6588" spans="6:8" x14ac:dyDescent="0.25">
      <c r="F6588" s="11"/>
      <c r="G6588" s="11"/>
      <c r="H6588" s="11"/>
    </row>
    <row r="6589" spans="6:8" x14ac:dyDescent="0.25">
      <c r="F6589" s="11"/>
      <c r="G6589" s="11"/>
      <c r="H6589" s="11"/>
    </row>
    <row r="6590" spans="6:8" x14ac:dyDescent="0.25">
      <c r="F6590" s="11"/>
      <c r="G6590" s="11"/>
      <c r="H6590" s="11"/>
    </row>
    <row r="6591" spans="6:8" x14ac:dyDescent="0.25">
      <c r="F6591" s="11"/>
      <c r="G6591" s="11"/>
      <c r="H6591" s="11"/>
    </row>
    <row r="6592" spans="6:8" x14ac:dyDescent="0.25">
      <c r="F6592" s="11"/>
      <c r="G6592" s="11"/>
      <c r="H6592" s="11"/>
    </row>
    <row r="6593" spans="6:8" x14ac:dyDescent="0.25">
      <c r="F6593" s="11"/>
      <c r="G6593" s="11"/>
      <c r="H6593" s="11"/>
    </row>
    <row r="6594" spans="6:8" x14ac:dyDescent="0.25">
      <c r="F6594" s="11"/>
      <c r="G6594" s="11"/>
      <c r="H6594" s="11"/>
    </row>
    <row r="6595" spans="6:8" x14ac:dyDescent="0.25">
      <c r="F6595" s="11"/>
      <c r="G6595" s="11"/>
      <c r="H6595" s="11"/>
    </row>
    <row r="6596" spans="6:8" x14ac:dyDescent="0.25">
      <c r="F6596" s="11"/>
      <c r="G6596" s="11"/>
      <c r="H6596" s="11"/>
    </row>
    <row r="6597" spans="6:8" x14ac:dyDescent="0.25">
      <c r="F6597" s="11"/>
      <c r="G6597" s="11"/>
      <c r="H6597" s="11"/>
    </row>
    <row r="6598" spans="6:8" x14ac:dyDescent="0.25">
      <c r="F6598" s="11"/>
      <c r="G6598" s="11"/>
      <c r="H6598" s="11"/>
    </row>
    <row r="6599" spans="6:8" x14ac:dyDescent="0.25">
      <c r="F6599" s="11"/>
      <c r="G6599" s="11"/>
      <c r="H6599" s="11"/>
    </row>
    <row r="6600" spans="6:8" x14ac:dyDescent="0.25">
      <c r="F6600" s="11"/>
      <c r="G6600" s="11"/>
      <c r="H6600" s="11"/>
    </row>
    <row r="6601" spans="6:8" x14ac:dyDescent="0.25">
      <c r="F6601" s="11"/>
      <c r="G6601" s="11"/>
      <c r="H6601" s="11"/>
    </row>
    <row r="6602" spans="6:8" x14ac:dyDescent="0.25">
      <c r="F6602" s="11"/>
      <c r="G6602" s="11"/>
      <c r="H6602" s="11"/>
    </row>
    <row r="6603" spans="6:8" x14ac:dyDescent="0.25">
      <c r="F6603" s="11"/>
      <c r="G6603" s="11"/>
      <c r="H6603" s="11"/>
    </row>
    <row r="6604" spans="6:8" x14ac:dyDescent="0.25">
      <c r="F6604" s="11"/>
      <c r="G6604" s="11"/>
      <c r="H6604" s="11"/>
    </row>
    <row r="6605" spans="6:8" x14ac:dyDescent="0.25">
      <c r="F6605" s="11"/>
      <c r="G6605" s="11"/>
      <c r="H6605" s="11"/>
    </row>
    <row r="6606" spans="6:8" x14ac:dyDescent="0.25">
      <c r="F6606" s="11"/>
      <c r="G6606" s="11"/>
      <c r="H6606" s="11"/>
    </row>
    <row r="6607" spans="6:8" x14ac:dyDescent="0.25">
      <c r="F6607" s="11"/>
      <c r="G6607" s="11"/>
      <c r="H6607" s="11"/>
    </row>
    <row r="6608" spans="6:8" x14ac:dyDescent="0.25">
      <c r="F6608" s="11"/>
      <c r="G6608" s="11"/>
      <c r="H6608" s="11"/>
    </row>
    <row r="6609" spans="6:8" x14ac:dyDescent="0.25">
      <c r="F6609" s="11"/>
      <c r="G6609" s="11"/>
      <c r="H6609" s="11"/>
    </row>
    <row r="6610" spans="6:8" x14ac:dyDescent="0.25">
      <c r="F6610" s="11"/>
      <c r="G6610" s="11"/>
      <c r="H6610" s="11"/>
    </row>
    <row r="6611" spans="6:8" x14ac:dyDescent="0.25">
      <c r="F6611" s="11"/>
      <c r="G6611" s="11"/>
      <c r="H6611" s="11"/>
    </row>
    <row r="6612" spans="6:8" x14ac:dyDescent="0.25">
      <c r="F6612" s="11"/>
      <c r="G6612" s="11"/>
      <c r="H6612" s="11"/>
    </row>
    <row r="6613" spans="6:8" x14ac:dyDescent="0.25">
      <c r="F6613" s="11"/>
      <c r="G6613" s="11"/>
      <c r="H6613" s="11"/>
    </row>
    <row r="6614" spans="6:8" x14ac:dyDescent="0.25">
      <c r="F6614" s="11"/>
      <c r="G6614" s="11"/>
      <c r="H6614" s="11"/>
    </row>
    <row r="6615" spans="6:8" x14ac:dyDescent="0.25">
      <c r="F6615" s="11"/>
      <c r="G6615" s="11"/>
      <c r="H6615" s="11"/>
    </row>
    <row r="6616" spans="6:8" x14ac:dyDescent="0.25">
      <c r="F6616" s="11"/>
      <c r="G6616" s="11"/>
      <c r="H6616" s="11"/>
    </row>
    <row r="6617" spans="6:8" x14ac:dyDescent="0.25">
      <c r="F6617" s="11"/>
      <c r="G6617" s="11"/>
      <c r="H6617" s="11"/>
    </row>
    <row r="6618" spans="6:8" x14ac:dyDescent="0.25">
      <c r="F6618" s="11"/>
      <c r="G6618" s="11"/>
      <c r="H6618" s="11"/>
    </row>
    <row r="6619" spans="6:8" x14ac:dyDescent="0.25">
      <c r="F6619" s="11"/>
      <c r="G6619" s="11"/>
      <c r="H6619" s="11"/>
    </row>
    <row r="6620" spans="6:8" x14ac:dyDescent="0.25">
      <c r="F6620" s="11"/>
      <c r="G6620" s="11"/>
      <c r="H6620" s="11"/>
    </row>
    <row r="6621" spans="6:8" x14ac:dyDescent="0.25">
      <c r="F6621" s="11"/>
      <c r="G6621" s="11"/>
      <c r="H6621" s="11"/>
    </row>
    <row r="6622" spans="6:8" x14ac:dyDescent="0.25">
      <c r="F6622" s="11"/>
      <c r="G6622" s="11"/>
      <c r="H6622" s="11"/>
    </row>
    <row r="6623" spans="6:8" x14ac:dyDescent="0.25">
      <c r="F6623" s="11"/>
      <c r="G6623" s="11"/>
      <c r="H6623" s="11"/>
    </row>
    <row r="6624" spans="6:8" x14ac:dyDescent="0.25">
      <c r="F6624" s="11"/>
      <c r="G6624" s="11"/>
      <c r="H6624" s="11"/>
    </row>
    <row r="6625" spans="6:8" x14ac:dyDescent="0.25">
      <c r="F6625" s="11"/>
      <c r="G6625" s="11"/>
      <c r="H6625" s="11"/>
    </row>
    <row r="6626" spans="6:8" x14ac:dyDescent="0.25">
      <c r="F6626" s="11"/>
      <c r="G6626" s="11"/>
      <c r="H6626" s="11"/>
    </row>
    <row r="6627" spans="6:8" x14ac:dyDescent="0.25">
      <c r="F6627" s="11"/>
      <c r="G6627" s="11"/>
      <c r="H6627" s="11"/>
    </row>
    <row r="6628" spans="6:8" x14ac:dyDescent="0.25">
      <c r="F6628" s="11"/>
      <c r="G6628" s="11"/>
      <c r="H6628" s="11"/>
    </row>
    <row r="6629" spans="6:8" x14ac:dyDescent="0.25">
      <c r="F6629" s="11"/>
      <c r="G6629" s="11"/>
      <c r="H6629" s="11"/>
    </row>
    <row r="6630" spans="6:8" x14ac:dyDescent="0.25">
      <c r="F6630" s="11"/>
      <c r="G6630" s="11"/>
      <c r="H6630" s="11"/>
    </row>
    <row r="6631" spans="6:8" x14ac:dyDescent="0.25">
      <c r="F6631" s="11"/>
      <c r="G6631" s="11"/>
      <c r="H6631" s="11"/>
    </row>
    <row r="6632" spans="6:8" x14ac:dyDescent="0.25">
      <c r="F6632" s="11"/>
      <c r="G6632" s="11"/>
      <c r="H6632" s="11"/>
    </row>
    <row r="6633" spans="6:8" x14ac:dyDescent="0.25">
      <c r="F6633" s="11"/>
      <c r="G6633" s="11"/>
      <c r="H6633" s="11"/>
    </row>
    <row r="6634" spans="6:8" x14ac:dyDescent="0.25">
      <c r="F6634" s="11"/>
      <c r="G6634" s="11"/>
      <c r="H6634" s="11"/>
    </row>
    <row r="6635" spans="6:8" x14ac:dyDescent="0.25">
      <c r="F6635" s="11"/>
      <c r="G6635" s="11"/>
      <c r="H6635" s="11"/>
    </row>
    <row r="6636" spans="6:8" x14ac:dyDescent="0.25">
      <c r="F6636" s="11"/>
      <c r="G6636" s="11"/>
      <c r="H6636" s="11"/>
    </row>
    <row r="6637" spans="6:8" x14ac:dyDescent="0.25">
      <c r="F6637" s="11"/>
      <c r="G6637" s="11"/>
      <c r="H6637" s="11"/>
    </row>
    <row r="6638" spans="6:8" x14ac:dyDescent="0.25">
      <c r="F6638" s="11"/>
      <c r="G6638" s="11"/>
      <c r="H6638" s="11"/>
    </row>
    <row r="6639" spans="6:8" x14ac:dyDescent="0.25">
      <c r="F6639" s="11"/>
      <c r="G6639" s="11"/>
      <c r="H6639" s="11"/>
    </row>
    <row r="6640" spans="6:8" x14ac:dyDescent="0.25">
      <c r="F6640" s="11"/>
      <c r="G6640" s="11"/>
      <c r="H6640" s="11"/>
    </row>
    <row r="6641" spans="6:8" x14ac:dyDescent="0.25">
      <c r="F6641" s="11"/>
      <c r="G6641" s="11"/>
      <c r="H6641" s="11"/>
    </row>
    <row r="6642" spans="6:8" x14ac:dyDescent="0.25">
      <c r="F6642" s="11"/>
      <c r="G6642" s="11"/>
      <c r="H6642" s="11"/>
    </row>
    <row r="6643" spans="6:8" x14ac:dyDescent="0.25">
      <c r="F6643" s="11"/>
      <c r="G6643" s="11"/>
      <c r="H6643" s="11"/>
    </row>
    <row r="6644" spans="6:8" x14ac:dyDescent="0.25">
      <c r="F6644" s="11"/>
      <c r="G6644" s="11"/>
      <c r="H6644" s="11"/>
    </row>
    <row r="6645" spans="6:8" x14ac:dyDescent="0.25">
      <c r="F6645" s="11"/>
      <c r="G6645" s="11"/>
      <c r="H6645" s="11"/>
    </row>
    <row r="6646" spans="6:8" x14ac:dyDescent="0.25">
      <c r="F6646" s="11"/>
      <c r="G6646" s="11"/>
      <c r="H6646" s="11"/>
    </row>
    <row r="6647" spans="6:8" x14ac:dyDescent="0.25">
      <c r="F6647" s="11"/>
      <c r="G6647" s="11"/>
      <c r="H6647" s="11"/>
    </row>
    <row r="6648" spans="6:8" x14ac:dyDescent="0.25">
      <c r="F6648" s="11"/>
      <c r="G6648" s="11"/>
      <c r="H6648" s="11"/>
    </row>
    <row r="6649" spans="6:8" x14ac:dyDescent="0.25">
      <c r="F6649" s="11"/>
      <c r="G6649" s="11"/>
      <c r="H6649" s="11"/>
    </row>
    <row r="6650" spans="6:8" x14ac:dyDescent="0.25">
      <c r="F6650" s="11"/>
      <c r="G6650" s="11"/>
      <c r="H6650" s="11"/>
    </row>
    <row r="6651" spans="6:8" x14ac:dyDescent="0.25">
      <c r="F6651" s="11"/>
      <c r="G6651" s="11"/>
      <c r="H6651" s="11"/>
    </row>
    <row r="6652" spans="6:8" x14ac:dyDescent="0.25">
      <c r="F6652" s="11"/>
      <c r="G6652" s="11"/>
      <c r="H6652" s="11"/>
    </row>
    <row r="6653" spans="6:8" x14ac:dyDescent="0.25">
      <c r="F6653" s="11"/>
      <c r="G6653" s="11"/>
      <c r="H6653" s="11"/>
    </row>
    <row r="6654" spans="6:8" x14ac:dyDescent="0.25">
      <c r="F6654" s="11"/>
      <c r="G6654" s="11"/>
      <c r="H6654" s="11"/>
    </row>
    <row r="6655" spans="6:8" x14ac:dyDescent="0.25">
      <c r="F6655" s="11"/>
      <c r="G6655" s="11"/>
      <c r="H6655" s="11"/>
    </row>
    <row r="6656" spans="6:8" x14ac:dyDescent="0.25">
      <c r="F6656" s="11"/>
      <c r="G6656" s="11"/>
      <c r="H6656" s="11"/>
    </row>
    <row r="6657" spans="6:8" x14ac:dyDescent="0.25">
      <c r="F6657" s="11"/>
      <c r="G6657" s="11"/>
      <c r="H6657" s="11"/>
    </row>
    <row r="6658" spans="6:8" x14ac:dyDescent="0.25">
      <c r="F6658" s="11"/>
      <c r="G6658" s="11"/>
      <c r="H6658" s="11"/>
    </row>
    <row r="6659" spans="6:8" x14ac:dyDescent="0.25">
      <c r="F6659" s="11"/>
      <c r="G6659" s="11"/>
      <c r="H6659" s="11"/>
    </row>
    <row r="6660" spans="6:8" x14ac:dyDescent="0.25">
      <c r="F6660" s="11"/>
      <c r="G6660" s="11"/>
      <c r="H6660" s="11"/>
    </row>
    <row r="6661" spans="6:8" x14ac:dyDescent="0.25">
      <c r="F6661" s="11"/>
      <c r="G6661" s="11"/>
      <c r="H6661" s="11"/>
    </row>
    <row r="6662" spans="6:8" x14ac:dyDescent="0.25">
      <c r="F6662" s="11"/>
      <c r="G6662" s="11"/>
      <c r="H6662" s="11"/>
    </row>
    <row r="6663" spans="6:8" x14ac:dyDescent="0.25">
      <c r="F6663" s="11"/>
      <c r="G6663" s="11"/>
      <c r="H6663" s="11"/>
    </row>
    <row r="6664" spans="6:8" x14ac:dyDescent="0.25">
      <c r="F6664" s="11"/>
      <c r="G6664" s="11"/>
      <c r="H6664" s="11"/>
    </row>
    <row r="6665" spans="6:8" x14ac:dyDescent="0.25">
      <c r="F6665" s="11"/>
      <c r="G6665" s="11"/>
      <c r="H6665" s="11"/>
    </row>
    <row r="6666" spans="6:8" x14ac:dyDescent="0.25">
      <c r="F6666" s="11"/>
      <c r="G6666" s="11"/>
      <c r="H6666" s="11"/>
    </row>
    <row r="6667" spans="6:8" x14ac:dyDescent="0.25">
      <c r="F6667" s="11"/>
      <c r="G6667" s="11"/>
      <c r="H6667" s="11"/>
    </row>
    <row r="6668" spans="6:8" x14ac:dyDescent="0.25">
      <c r="F6668" s="11"/>
      <c r="G6668" s="11"/>
      <c r="H6668" s="11"/>
    </row>
    <row r="6669" spans="6:8" x14ac:dyDescent="0.25">
      <c r="F6669" s="11"/>
      <c r="G6669" s="11"/>
      <c r="H6669" s="11"/>
    </row>
    <row r="6670" spans="6:8" x14ac:dyDescent="0.25">
      <c r="F6670" s="11"/>
      <c r="G6670" s="11"/>
      <c r="H6670" s="11"/>
    </row>
    <row r="6671" spans="6:8" x14ac:dyDescent="0.25">
      <c r="F6671" s="11"/>
      <c r="G6671" s="11"/>
      <c r="H6671" s="11"/>
    </row>
    <row r="6672" spans="6:8" x14ac:dyDescent="0.25">
      <c r="F6672" s="11"/>
      <c r="G6672" s="11"/>
      <c r="H6672" s="11"/>
    </row>
    <row r="6673" spans="6:8" x14ac:dyDescent="0.25">
      <c r="F6673" s="11"/>
      <c r="G6673" s="11"/>
      <c r="H6673" s="11"/>
    </row>
    <row r="6674" spans="6:8" x14ac:dyDescent="0.25">
      <c r="F6674" s="11"/>
      <c r="G6674" s="11"/>
      <c r="H6674" s="11"/>
    </row>
    <row r="6675" spans="6:8" x14ac:dyDescent="0.25">
      <c r="F6675" s="11"/>
      <c r="G6675" s="11"/>
      <c r="H6675" s="11"/>
    </row>
    <row r="6676" spans="6:8" x14ac:dyDescent="0.25">
      <c r="F6676" s="11"/>
      <c r="G6676" s="11"/>
      <c r="H6676" s="11"/>
    </row>
    <row r="6677" spans="6:8" x14ac:dyDescent="0.25">
      <c r="F6677" s="11"/>
      <c r="G6677" s="11"/>
      <c r="H6677" s="11"/>
    </row>
    <row r="6678" spans="6:8" x14ac:dyDescent="0.25">
      <c r="F6678" s="11"/>
      <c r="G6678" s="11"/>
      <c r="H6678" s="11"/>
    </row>
    <row r="6679" spans="6:8" x14ac:dyDescent="0.25">
      <c r="F6679" s="11"/>
      <c r="G6679" s="11"/>
      <c r="H6679" s="11"/>
    </row>
    <row r="6680" spans="6:8" x14ac:dyDescent="0.25">
      <c r="F6680" s="11"/>
      <c r="G6680" s="11"/>
      <c r="H6680" s="11"/>
    </row>
    <row r="6681" spans="6:8" x14ac:dyDescent="0.25">
      <c r="F6681" s="11"/>
      <c r="G6681" s="11"/>
      <c r="H6681" s="11"/>
    </row>
    <row r="6682" spans="6:8" x14ac:dyDescent="0.25">
      <c r="F6682" s="11"/>
      <c r="G6682" s="11"/>
      <c r="H6682" s="11"/>
    </row>
    <row r="6683" spans="6:8" x14ac:dyDescent="0.25">
      <c r="F6683" s="11"/>
      <c r="G6683" s="11"/>
      <c r="H6683" s="11"/>
    </row>
    <row r="6684" spans="6:8" x14ac:dyDescent="0.25">
      <c r="F6684" s="11"/>
      <c r="G6684" s="11"/>
      <c r="H6684" s="11"/>
    </row>
    <row r="6685" spans="6:8" x14ac:dyDescent="0.25">
      <c r="F6685" s="11"/>
      <c r="G6685" s="11"/>
      <c r="H6685" s="11"/>
    </row>
    <row r="6686" spans="6:8" x14ac:dyDescent="0.25">
      <c r="F6686" s="11"/>
      <c r="G6686" s="11"/>
      <c r="H6686" s="11"/>
    </row>
    <row r="6687" spans="6:8" x14ac:dyDescent="0.25">
      <c r="F6687" s="11"/>
      <c r="G6687" s="11"/>
      <c r="H6687" s="11"/>
    </row>
    <row r="6688" spans="6:8" x14ac:dyDescent="0.25">
      <c r="F6688" s="11"/>
      <c r="G6688" s="11"/>
      <c r="H6688" s="11"/>
    </row>
    <row r="6689" spans="6:8" x14ac:dyDescent="0.25">
      <c r="F6689" s="11"/>
      <c r="G6689" s="11"/>
      <c r="H6689" s="11"/>
    </row>
    <row r="6690" spans="6:8" x14ac:dyDescent="0.25">
      <c r="F6690" s="11"/>
      <c r="G6690" s="11"/>
      <c r="H6690" s="11"/>
    </row>
    <row r="6691" spans="6:8" x14ac:dyDescent="0.25">
      <c r="F6691" s="11"/>
      <c r="G6691" s="11"/>
      <c r="H6691" s="11"/>
    </row>
    <row r="6692" spans="6:8" x14ac:dyDescent="0.25">
      <c r="F6692" s="11"/>
      <c r="G6692" s="11"/>
      <c r="H6692" s="11"/>
    </row>
    <row r="6693" spans="6:8" x14ac:dyDescent="0.25">
      <c r="F6693" s="11"/>
      <c r="G6693" s="11"/>
      <c r="H6693" s="11"/>
    </row>
    <row r="6694" spans="6:8" x14ac:dyDescent="0.25">
      <c r="F6694" s="11"/>
      <c r="G6694" s="11"/>
      <c r="H6694" s="11"/>
    </row>
    <row r="6695" spans="6:8" x14ac:dyDescent="0.25">
      <c r="F6695" s="11"/>
      <c r="G6695" s="11"/>
      <c r="H6695" s="11"/>
    </row>
    <row r="6696" spans="6:8" x14ac:dyDescent="0.25">
      <c r="F6696" s="11"/>
      <c r="G6696" s="11"/>
      <c r="H6696" s="11"/>
    </row>
    <row r="6697" spans="6:8" x14ac:dyDescent="0.25">
      <c r="F6697" s="11"/>
      <c r="G6697" s="11"/>
      <c r="H6697" s="11"/>
    </row>
    <row r="6698" spans="6:8" x14ac:dyDescent="0.25">
      <c r="F6698" s="11"/>
      <c r="G6698" s="11"/>
      <c r="H6698" s="11"/>
    </row>
    <row r="6699" spans="6:8" x14ac:dyDescent="0.25">
      <c r="F6699" s="11"/>
      <c r="G6699" s="11"/>
      <c r="H6699" s="11"/>
    </row>
    <row r="6700" spans="6:8" x14ac:dyDescent="0.25">
      <c r="F6700" s="11"/>
      <c r="G6700" s="11"/>
      <c r="H6700" s="11"/>
    </row>
    <row r="6701" spans="6:8" x14ac:dyDescent="0.25">
      <c r="F6701" s="11"/>
      <c r="G6701" s="11"/>
      <c r="H6701" s="11"/>
    </row>
    <row r="6702" spans="6:8" x14ac:dyDescent="0.25">
      <c r="F6702" s="11"/>
      <c r="G6702" s="11"/>
      <c r="H6702" s="11"/>
    </row>
    <row r="6703" spans="6:8" x14ac:dyDescent="0.25">
      <c r="F6703" s="11"/>
      <c r="G6703" s="11"/>
      <c r="H6703" s="11"/>
    </row>
    <row r="6704" spans="6:8" x14ac:dyDescent="0.25">
      <c r="F6704" s="11"/>
      <c r="G6704" s="11"/>
      <c r="H6704" s="11"/>
    </row>
    <row r="6705" spans="6:8" x14ac:dyDescent="0.25">
      <c r="F6705" s="11"/>
      <c r="G6705" s="11"/>
      <c r="H6705" s="11"/>
    </row>
    <row r="6706" spans="6:8" x14ac:dyDescent="0.25">
      <c r="F6706" s="11"/>
      <c r="G6706" s="11"/>
      <c r="H6706" s="11"/>
    </row>
    <row r="6707" spans="6:8" x14ac:dyDescent="0.25">
      <c r="F6707" s="11"/>
      <c r="G6707" s="11"/>
      <c r="H6707" s="11"/>
    </row>
    <row r="6708" spans="6:8" x14ac:dyDescent="0.25">
      <c r="F6708" s="11"/>
      <c r="G6708" s="11"/>
      <c r="H6708" s="11"/>
    </row>
    <row r="6709" spans="6:8" x14ac:dyDescent="0.25">
      <c r="F6709" s="11"/>
      <c r="G6709" s="11"/>
      <c r="H6709" s="11"/>
    </row>
    <row r="6710" spans="6:8" x14ac:dyDescent="0.25">
      <c r="F6710" s="11"/>
      <c r="G6710" s="11"/>
      <c r="H6710" s="11"/>
    </row>
    <row r="6711" spans="6:8" x14ac:dyDescent="0.25">
      <c r="F6711" s="11"/>
      <c r="G6711" s="11"/>
      <c r="H6711" s="11"/>
    </row>
    <row r="6712" spans="6:8" x14ac:dyDescent="0.25">
      <c r="F6712" s="11"/>
      <c r="G6712" s="11"/>
      <c r="H6712" s="11"/>
    </row>
    <row r="6713" spans="6:8" x14ac:dyDescent="0.25">
      <c r="F6713" s="11"/>
      <c r="G6713" s="11"/>
      <c r="H6713" s="11"/>
    </row>
    <row r="6714" spans="6:8" x14ac:dyDescent="0.25">
      <c r="F6714" s="11"/>
      <c r="G6714" s="11"/>
      <c r="H6714" s="11"/>
    </row>
    <row r="6715" spans="6:8" x14ac:dyDescent="0.25">
      <c r="F6715" s="11"/>
      <c r="G6715" s="11"/>
      <c r="H6715" s="11"/>
    </row>
    <row r="6716" spans="6:8" x14ac:dyDescent="0.25">
      <c r="F6716" s="11"/>
      <c r="G6716" s="11"/>
      <c r="H6716" s="11"/>
    </row>
    <row r="6717" spans="6:8" x14ac:dyDescent="0.25">
      <c r="F6717" s="11"/>
      <c r="G6717" s="11"/>
      <c r="H6717" s="11"/>
    </row>
    <row r="6718" spans="6:8" x14ac:dyDescent="0.25">
      <c r="F6718" s="11"/>
      <c r="G6718" s="11"/>
      <c r="H6718" s="11"/>
    </row>
    <row r="6719" spans="6:8" x14ac:dyDescent="0.25">
      <c r="F6719" s="11"/>
      <c r="G6719" s="11"/>
      <c r="H6719" s="11"/>
    </row>
    <row r="6720" spans="6:8" x14ac:dyDescent="0.25">
      <c r="F6720" s="11"/>
      <c r="G6720" s="11"/>
      <c r="H6720" s="11"/>
    </row>
    <row r="6721" spans="6:8" x14ac:dyDescent="0.25">
      <c r="F6721" s="11"/>
      <c r="G6721" s="11"/>
      <c r="H6721" s="11"/>
    </row>
    <row r="6722" spans="6:8" x14ac:dyDescent="0.25">
      <c r="F6722" s="11"/>
      <c r="G6722" s="11"/>
      <c r="H6722" s="11"/>
    </row>
    <row r="6723" spans="6:8" x14ac:dyDescent="0.25">
      <c r="F6723" s="11"/>
      <c r="G6723" s="11"/>
      <c r="H6723" s="11"/>
    </row>
    <row r="6724" spans="6:8" x14ac:dyDescent="0.25">
      <c r="F6724" s="11"/>
      <c r="G6724" s="11"/>
      <c r="H6724" s="11"/>
    </row>
    <row r="6725" spans="6:8" x14ac:dyDescent="0.25">
      <c r="F6725" s="11"/>
      <c r="G6725" s="11"/>
      <c r="H6725" s="11"/>
    </row>
    <row r="6726" spans="6:8" x14ac:dyDescent="0.25">
      <c r="F6726" s="11"/>
      <c r="G6726" s="11"/>
      <c r="H6726" s="11"/>
    </row>
    <row r="6727" spans="6:8" x14ac:dyDescent="0.25">
      <c r="F6727" s="11"/>
      <c r="G6727" s="11"/>
      <c r="H6727" s="11"/>
    </row>
    <row r="6728" spans="6:8" x14ac:dyDescent="0.25">
      <c r="F6728" s="11"/>
      <c r="G6728" s="11"/>
      <c r="H6728" s="11"/>
    </row>
    <row r="6729" spans="6:8" x14ac:dyDescent="0.25">
      <c r="F6729" s="11"/>
      <c r="G6729" s="11"/>
      <c r="H6729" s="11"/>
    </row>
    <row r="6730" spans="6:8" x14ac:dyDescent="0.25">
      <c r="F6730" s="11"/>
      <c r="G6730" s="11"/>
      <c r="H6730" s="11"/>
    </row>
    <row r="6731" spans="6:8" x14ac:dyDescent="0.25">
      <c r="F6731" s="11"/>
      <c r="G6731" s="11"/>
      <c r="H6731" s="11"/>
    </row>
    <row r="6732" spans="6:8" x14ac:dyDescent="0.25">
      <c r="F6732" s="11"/>
      <c r="G6732" s="11"/>
      <c r="H6732" s="11"/>
    </row>
    <row r="6733" spans="6:8" x14ac:dyDescent="0.25">
      <c r="F6733" s="11"/>
      <c r="G6733" s="11"/>
      <c r="H6733" s="11"/>
    </row>
    <row r="6734" spans="6:8" x14ac:dyDescent="0.25">
      <c r="F6734" s="11"/>
      <c r="G6734" s="11"/>
      <c r="H6734" s="11"/>
    </row>
    <row r="6735" spans="6:8" x14ac:dyDescent="0.25">
      <c r="F6735" s="11"/>
      <c r="G6735" s="11"/>
      <c r="H6735" s="11"/>
    </row>
    <row r="6736" spans="6:8" x14ac:dyDescent="0.25">
      <c r="F6736" s="11"/>
      <c r="G6736" s="11"/>
      <c r="H6736" s="11"/>
    </row>
    <row r="6737" spans="6:8" x14ac:dyDescent="0.25">
      <c r="F6737" s="11"/>
      <c r="G6737" s="11"/>
      <c r="H6737" s="11"/>
    </row>
    <row r="6738" spans="6:8" x14ac:dyDescent="0.25">
      <c r="F6738" s="11"/>
      <c r="G6738" s="11"/>
      <c r="H6738" s="11"/>
    </row>
    <row r="6739" spans="6:8" x14ac:dyDescent="0.25">
      <c r="F6739" s="11"/>
      <c r="G6739" s="11"/>
      <c r="H6739" s="11"/>
    </row>
    <row r="6740" spans="6:8" x14ac:dyDescent="0.25">
      <c r="F6740" s="11"/>
      <c r="G6740" s="11"/>
      <c r="H6740" s="11"/>
    </row>
    <row r="6741" spans="6:8" x14ac:dyDescent="0.25">
      <c r="F6741" s="11"/>
      <c r="G6741" s="11"/>
      <c r="H6741" s="11"/>
    </row>
    <row r="6742" spans="6:8" x14ac:dyDescent="0.25">
      <c r="F6742" s="11"/>
      <c r="G6742" s="11"/>
      <c r="H6742" s="11"/>
    </row>
    <row r="6743" spans="6:8" x14ac:dyDescent="0.25">
      <c r="F6743" s="11"/>
      <c r="G6743" s="11"/>
      <c r="H6743" s="11"/>
    </row>
    <row r="6744" spans="6:8" x14ac:dyDescent="0.25">
      <c r="F6744" s="11"/>
      <c r="G6744" s="11"/>
      <c r="H6744" s="11"/>
    </row>
    <row r="6745" spans="6:8" x14ac:dyDescent="0.25">
      <c r="F6745" s="11"/>
      <c r="G6745" s="11"/>
      <c r="H6745" s="11"/>
    </row>
    <row r="6746" spans="6:8" x14ac:dyDescent="0.25">
      <c r="F6746" s="11"/>
      <c r="G6746" s="11"/>
      <c r="H6746" s="11"/>
    </row>
    <row r="6747" spans="6:8" x14ac:dyDescent="0.25">
      <c r="F6747" s="11"/>
      <c r="G6747" s="11"/>
      <c r="H6747" s="11"/>
    </row>
    <row r="6748" spans="6:8" x14ac:dyDescent="0.25">
      <c r="F6748" s="11"/>
      <c r="G6748" s="11"/>
      <c r="H6748" s="11"/>
    </row>
    <row r="6749" spans="6:8" x14ac:dyDescent="0.25">
      <c r="F6749" s="11"/>
      <c r="G6749" s="11"/>
      <c r="H6749" s="11"/>
    </row>
    <row r="6750" spans="6:8" x14ac:dyDescent="0.25">
      <c r="F6750" s="11"/>
      <c r="G6750" s="11"/>
      <c r="H6750" s="11"/>
    </row>
    <row r="6751" spans="6:8" x14ac:dyDescent="0.25">
      <c r="F6751" s="11"/>
      <c r="G6751" s="11"/>
      <c r="H6751" s="11"/>
    </row>
    <row r="6752" spans="6:8" x14ac:dyDescent="0.25">
      <c r="F6752" s="11"/>
      <c r="G6752" s="11"/>
      <c r="H6752" s="11"/>
    </row>
    <row r="6753" spans="6:8" x14ac:dyDescent="0.25">
      <c r="F6753" s="11"/>
      <c r="G6753" s="11"/>
      <c r="H6753" s="11"/>
    </row>
    <row r="6754" spans="6:8" x14ac:dyDescent="0.25">
      <c r="F6754" s="11"/>
      <c r="G6754" s="11"/>
      <c r="H6754" s="11"/>
    </row>
    <row r="6755" spans="6:8" x14ac:dyDescent="0.25">
      <c r="F6755" s="11"/>
      <c r="G6755" s="11"/>
      <c r="H6755" s="11"/>
    </row>
    <row r="6756" spans="6:8" x14ac:dyDescent="0.25">
      <c r="F6756" s="11"/>
      <c r="G6756" s="11"/>
      <c r="H6756" s="11"/>
    </row>
    <row r="6757" spans="6:8" x14ac:dyDescent="0.25">
      <c r="F6757" s="11"/>
      <c r="G6757" s="11"/>
      <c r="H6757" s="11"/>
    </row>
    <row r="6758" spans="6:8" x14ac:dyDescent="0.25">
      <c r="F6758" s="11"/>
      <c r="G6758" s="11"/>
      <c r="H6758" s="11"/>
    </row>
    <row r="6759" spans="6:8" x14ac:dyDescent="0.25">
      <c r="F6759" s="11"/>
      <c r="G6759" s="11"/>
      <c r="H6759" s="11"/>
    </row>
    <row r="6760" spans="6:8" x14ac:dyDescent="0.25">
      <c r="F6760" s="11"/>
      <c r="G6760" s="11"/>
      <c r="H6760" s="11"/>
    </row>
    <row r="6761" spans="6:8" x14ac:dyDescent="0.25">
      <c r="F6761" s="11"/>
      <c r="G6761" s="11"/>
      <c r="H6761" s="11"/>
    </row>
    <row r="6762" spans="6:8" x14ac:dyDescent="0.25">
      <c r="F6762" s="11"/>
      <c r="G6762" s="11"/>
      <c r="H6762" s="11"/>
    </row>
    <row r="6763" spans="6:8" x14ac:dyDescent="0.25">
      <c r="F6763" s="11"/>
      <c r="G6763" s="11"/>
      <c r="H6763" s="11"/>
    </row>
    <row r="6764" spans="6:8" x14ac:dyDescent="0.25">
      <c r="F6764" s="11"/>
      <c r="G6764" s="11"/>
      <c r="H6764" s="11"/>
    </row>
    <row r="6765" spans="6:8" x14ac:dyDescent="0.25">
      <c r="F6765" s="11"/>
      <c r="G6765" s="11"/>
      <c r="H6765" s="11"/>
    </row>
    <row r="6766" spans="6:8" x14ac:dyDescent="0.25">
      <c r="F6766" s="11"/>
      <c r="G6766" s="11"/>
      <c r="H6766" s="11"/>
    </row>
    <row r="6767" spans="6:8" x14ac:dyDescent="0.25">
      <c r="F6767" s="11"/>
      <c r="G6767" s="11"/>
      <c r="H6767" s="11"/>
    </row>
    <row r="6768" spans="6:8" x14ac:dyDescent="0.25">
      <c r="F6768" s="11"/>
      <c r="G6768" s="11"/>
      <c r="H6768" s="11"/>
    </row>
    <row r="6769" spans="6:8" x14ac:dyDescent="0.25">
      <c r="F6769" s="11"/>
      <c r="G6769" s="11"/>
      <c r="H6769" s="11"/>
    </row>
    <row r="6770" spans="6:8" x14ac:dyDescent="0.25">
      <c r="F6770" s="11"/>
      <c r="G6770" s="11"/>
      <c r="H6770" s="11"/>
    </row>
    <row r="6771" spans="6:8" x14ac:dyDescent="0.25">
      <c r="F6771" s="11"/>
      <c r="G6771" s="11"/>
      <c r="H6771" s="11"/>
    </row>
    <row r="6772" spans="6:8" x14ac:dyDescent="0.25">
      <c r="F6772" s="11"/>
      <c r="G6772" s="11"/>
      <c r="H6772" s="11"/>
    </row>
    <row r="6773" spans="6:8" x14ac:dyDescent="0.25">
      <c r="F6773" s="11"/>
      <c r="G6773" s="11"/>
      <c r="H6773" s="11"/>
    </row>
    <row r="6774" spans="6:8" x14ac:dyDescent="0.25">
      <c r="F6774" s="11"/>
      <c r="G6774" s="11"/>
      <c r="H6774" s="11"/>
    </row>
    <row r="6775" spans="6:8" x14ac:dyDescent="0.25">
      <c r="F6775" s="11"/>
      <c r="G6775" s="11"/>
      <c r="H6775" s="11"/>
    </row>
    <row r="6776" spans="6:8" x14ac:dyDescent="0.25">
      <c r="F6776" s="11"/>
      <c r="G6776" s="11"/>
      <c r="H6776" s="11"/>
    </row>
    <row r="6777" spans="6:8" x14ac:dyDescent="0.25">
      <c r="F6777" s="11"/>
      <c r="G6777" s="11"/>
      <c r="H6777" s="11"/>
    </row>
    <row r="6778" spans="6:8" x14ac:dyDescent="0.25">
      <c r="F6778" s="11"/>
      <c r="G6778" s="11"/>
      <c r="H6778" s="11"/>
    </row>
    <row r="6779" spans="6:8" x14ac:dyDescent="0.25">
      <c r="F6779" s="11"/>
      <c r="G6779" s="11"/>
      <c r="H6779" s="11"/>
    </row>
    <row r="6780" spans="6:8" x14ac:dyDescent="0.25">
      <c r="F6780" s="11"/>
      <c r="G6780" s="11"/>
      <c r="H6780" s="11"/>
    </row>
    <row r="6781" spans="6:8" x14ac:dyDescent="0.25">
      <c r="F6781" s="11"/>
      <c r="G6781" s="11"/>
      <c r="H6781" s="11"/>
    </row>
    <row r="6782" spans="6:8" x14ac:dyDescent="0.25">
      <c r="F6782" s="11"/>
      <c r="G6782" s="11"/>
      <c r="H6782" s="11"/>
    </row>
    <row r="6783" spans="6:8" x14ac:dyDescent="0.25">
      <c r="F6783" s="11"/>
      <c r="G6783" s="11"/>
      <c r="H6783" s="11"/>
    </row>
    <row r="6784" spans="6:8" x14ac:dyDescent="0.25">
      <c r="F6784" s="11"/>
      <c r="G6784" s="11"/>
      <c r="H6784" s="11"/>
    </row>
    <row r="6785" spans="6:8" x14ac:dyDescent="0.25">
      <c r="F6785" s="11"/>
      <c r="G6785" s="11"/>
      <c r="H6785" s="11"/>
    </row>
    <row r="6786" spans="6:8" x14ac:dyDescent="0.25">
      <c r="F6786" s="11"/>
      <c r="G6786" s="11"/>
      <c r="H6786" s="11"/>
    </row>
    <row r="6787" spans="6:8" x14ac:dyDescent="0.25">
      <c r="F6787" s="11"/>
      <c r="G6787" s="11"/>
      <c r="H6787" s="11"/>
    </row>
    <row r="6788" spans="6:8" x14ac:dyDescent="0.25">
      <c r="F6788" s="11"/>
      <c r="G6788" s="11"/>
      <c r="H6788" s="11"/>
    </row>
    <row r="6789" spans="6:8" x14ac:dyDescent="0.25">
      <c r="F6789" s="11"/>
      <c r="G6789" s="11"/>
      <c r="H6789" s="11"/>
    </row>
    <row r="6790" spans="6:8" x14ac:dyDescent="0.25">
      <c r="F6790" s="11"/>
      <c r="G6790" s="11"/>
      <c r="H6790" s="11"/>
    </row>
    <row r="6791" spans="6:8" x14ac:dyDescent="0.25">
      <c r="F6791" s="11"/>
      <c r="G6791" s="11"/>
      <c r="H6791" s="11"/>
    </row>
    <row r="6792" spans="6:8" x14ac:dyDescent="0.25">
      <c r="F6792" s="11"/>
      <c r="G6792" s="11"/>
      <c r="H6792" s="11"/>
    </row>
    <row r="6793" spans="6:8" x14ac:dyDescent="0.25">
      <c r="F6793" s="11"/>
      <c r="G6793" s="11"/>
      <c r="H6793" s="11"/>
    </row>
    <row r="6794" spans="6:8" x14ac:dyDescent="0.25">
      <c r="F6794" s="11"/>
      <c r="G6794" s="11"/>
      <c r="H6794" s="11"/>
    </row>
    <row r="6795" spans="6:8" x14ac:dyDescent="0.25">
      <c r="F6795" s="11"/>
      <c r="G6795" s="11"/>
      <c r="H6795" s="11"/>
    </row>
    <row r="6796" spans="6:8" x14ac:dyDescent="0.25">
      <c r="F6796" s="11"/>
      <c r="G6796" s="11"/>
      <c r="H6796" s="11"/>
    </row>
    <row r="6797" spans="6:8" x14ac:dyDescent="0.25">
      <c r="F6797" s="11"/>
      <c r="G6797" s="11"/>
      <c r="H6797" s="11"/>
    </row>
    <row r="6798" spans="6:8" x14ac:dyDescent="0.25">
      <c r="F6798" s="11"/>
      <c r="G6798" s="11"/>
      <c r="H6798" s="11"/>
    </row>
    <row r="6799" spans="6:8" x14ac:dyDescent="0.25">
      <c r="F6799" s="11"/>
      <c r="G6799" s="11"/>
      <c r="H6799" s="11"/>
    </row>
    <row r="6800" spans="6:8" x14ac:dyDescent="0.25">
      <c r="F6800" s="11"/>
      <c r="G6800" s="11"/>
      <c r="H6800" s="11"/>
    </row>
    <row r="6801" spans="6:8" x14ac:dyDescent="0.25">
      <c r="F6801" s="11"/>
      <c r="G6801" s="11"/>
      <c r="H6801" s="11"/>
    </row>
    <row r="6802" spans="6:8" x14ac:dyDescent="0.25">
      <c r="F6802" s="11"/>
      <c r="G6802" s="11"/>
      <c r="H6802" s="11"/>
    </row>
    <row r="6803" spans="6:8" x14ac:dyDescent="0.25">
      <c r="F6803" s="11"/>
      <c r="G6803" s="11"/>
      <c r="H6803" s="11"/>
    </row>
    <row r="6804" spans="6:8" x14ac:dyDescent="0.25">
      <c r="F6804" s="11"/>
      <c r="G6804" s="11"/>
      <c r="H6804" s="11"/>
    </row>
    <row r="6805" spans="6:8" x14ac:dyDescent="0.25">
      <c r="F6805" s="11"/>
      <c r="G6805" s="11"/>
      <c r="H6805" s="11"/>
    </row>
    <row r="6806" spans="6:8" x14ac:dyDescent="0.25">
      <c r="F6806" s="11"/>
      <c r="G6806" s="11"/>
      <c r="H6806" s="11"/>
    </row>
    <row r="6807" spans="6:8" x14ac:dyDescent="0.25">
      <c r="F6807" s="11"/>
      <c r="G6807" s="11"/>
      <c r="H6807" s="11"/>
    </row>
    <row r="6808" spans="6:8" x14ac:dyDescent="0.25">
      <c r="F6808" s="11"/>
      <c r="G6808" s="11"/>
      <c r="H6808" s="11"/>
    </row>
    <row r="6809" spans="6:8" x14ac:dyDescent="0.25">
      <c r="F6809" s="11"/>
      <c r="G6809" s="11"/>
      <c r="H6809" s="11"/>
    </row>
    <row r="6810" spans="6:8" x14ac:dyDescent="0.25">
      <c r="F6810" s="11"/>
      <c r="G6810" s="11"/>
      <c r="H6810" s="11"/>
    </row>
    <row r="6811" spans="6:8" x14ac:dyDescent="0.25">
      <c r="F6811" s="11"/>
      <c r="G6811" s="11"/>
      <c r="H6811" s="11"/>
    </row>
    <row r="6812" spans="6:8" x14ac:dyDescent="0.25">
      <c r="F6812" s="11"/>
      <c r="G6812" s="11"/>
      <c r="H6812" s="11"/>
    </row>
    <row r="6813" spans="6:8" x14ac:dyDescent="0.25">
      <c r="F6813" s="11"/>
      <c r="G6813" s="11"/>
      <c r="H6813" s="11"/>
    </row>
    <row r="6814" spans="6:8" x14ac:dyDescent="0.25">
      <c r="F6814" s="11"/>
      <c r="G6814" s="11"/>
      <c r="H6814" s="11"/>
    </row>
    <row r="6815" spans="6:8" x14ac:dyDescent="0.25">
      <c r="F6815" s="11"/>
      <c r="G6815" s="11"/>
      <c r="H6815" s="11"/>
    </row>
    <row r="6816" spans="6:8" x14ac:dyDescent="0.25">
      <c r="F6816" s="11"/>
      <c r="G6816" s="11"/>
      <c r="H6816" s="11"/>
    </row>
    <row r="6817" spans="6:8" x14ac:dyDescent="0.25">
      <c r="F6817" s="11"/>
      <c r="G6817" s="11"/>
      <c r="H6817" s="11"/>
    </row>
    <row r="6818" spans="6:8" x14ac:dyDescent="0.25">
      <c r="F6818" s="11"/>
      <c r="G6818" s="11"/>
      <c r="H6818" s="11"/>
    </row>
    <row r="6819" spans="6:8" x14ac:dyDescent="0.25">
      <c r="F6819" s="11"/>
      <c r="G6819" s="11"/>
      <c r="H6819" s="11"/>
    </row>
    <row r="6820" spans="6:8" x14ac:dyDescent="0.25">
      <c r="F6820" s="11"/>
      <c r="G6820" s="11"/>
      <c r="H6820" s="11"/>
    </row>
    <row r="6821" spans="6:8" x14ac:dyDescent="0.25">
      <c r="F6821" s="11"/>
      <c r="G6821" s="11"/>
      <c r="H6821" s="11"/>
    </row>
    <row r="6822" spans="6:8" x14ac:dyDescent="0.25">
      <c r="F6822" s="11"/>
      <c r="G6822" s="11"/>
      <c r="H6822" s="11"/>
    </row>
    <row r="6823" spans="6:8" x14ac:dyDescent="0.25">
      <c r="F6823" s="11"/>
      <c r="G6823" s="11"/>
      <c r="H6823" s="11"/>
    </row>
    <row r="6824" spans="6:8" x14ac:dyDescent="0.25">
      <c r="F6824" s="11"/>
      <c r="G6824" s="11"/>
      <c r="H6824" s="11"/>
    </row>
    <row r="6825" spans="6:8" x14ac:dyDescent="0.25">
      <c r="F6825" s="11"/>
      <c r="G6825" s="11"/>
      <c r="H6825" s="11"/>
    </row>
    <row r="6826" spans="6:8" x14ac:dyDescent="0.25">
      <c r="F6826" s="11"/>
      <c r="G6826" s="11"/>
      <c r="H6826" s="11"/>
    </row>
    <row r="6827" spans="6:8" x14ac:dyDescent="0.25">
      <c r="F6827" s="11"/>
      <c r="G6827" s="11"/>
      <c r="H6827" s="11"/>
    </row>
    <row r="6828" spans="6:8" x14ac:dyDescent="0.25">
      <c r="F6828" s="11"/>
      <c r="G6828" s="11"/>
      <c r="H6828" s="11"/>
    </row>
    <row r="6829" spans="6:8" x14ac:dyDescent="0.25">
      <c r="F6829" s="11"/>
      <c r="G6829" s="11"/>
      <c r="H6829" s="11"/>
    </row>
    <row r="6830" spans="6:8" x14ac:dyDescent="0.25">
      <c r="F6830" s="11"/>
      <c r="G6830" s="11"/>
      <c r="H6830" s="11"/>
    </row>
    <row r="6831" spans="6:8" x14ac:dyDescent="0.25">
      <c r="F6831" s="11"/>
      <c r="G6831" s="11"/>
      <c r="H6831" s="11"/>
    </row>
    <row r="6832" spans="6:8" x14ac:dyDescent="0.25">
      <c r="F6832" s="11"/>
      <c r="G6832" s="11"/>
      <c r="H6832" s="11"/>
    </row>
    <row r="6833" spans="6:8" x14ac:dyDescent="0.25">
      <c r="F6833" s="11"/>
      <c r="G6833" s="11"/>
      <c r="H6833" s="11"/>
    </row>
    <row r="6834" spans="6:8" x14ac:dyDescent="0.25">
      <c r="F6834" s="11"/>
      <c r="G6834" s="11"/>
      <c r="H6834" s="11"/>
    </row>
    <row r="6835" spans="6:8" x14ac:dyDescent="0.25">
      <c r="F6835" s="11"/>
      <c r="G6835" s="11"/>
      <c r="H6835" s="11"/>
    </row>
    <row r="6836" spans="6:8" x14ac:dyDescent="0.25">
      <c r="F6836" s="11"/>
      <c r="G6836" s="11"/>
      <c r="H6836" s="11"/>
    </row>
    <row r="6837" spans="6:8" x14ac:dyDescent="0.25">
      <c r="F6837" s="11"/>
      <c r="G6837" s="11"/>
      <c r="H6837" s="11"/>
    </row>
    <row r="6838" spans="6:8" x14ac:dyDescent="0.25">
      <c r="F6838" s="11"/>
      <c r="G6838" s="11"/>
      <c r="H6838" s="11"/>
    </row>
    <row r="6839" spans="6:8" x14ac:dyDescent="0.25">
      <c r="F6839" s="11"/>
      <c r="G6839" s="11"/>
      <c r="H6839" s="11"/>
    </row>
    <row r="6840" spans="6:8" x14ac:dyDescent="0.25">
      <c r="F6840" s="11"/>
      <c r="G6840" s="11"/>
      <c r="H6840" s="11"/>
    </row>
    <row r="6841" spans="6:8" x14ac:dyDescent="0.25">
      <c r="F6841" s="11"/>
      <c r="G6841" s="11"/>
      <c r="H6841" s="11"/>
    </row>
    <row r="6842" spans="6:8" x14ac:dyDescent="0.25">
      <c r="F6842" s="11"/>
      <c r="G6842" s="11"/>
      <c r="H6842" s="11"/>
    </row>
    <row r="6843" spans="6:8" x14ac:dyDescent="0.25">
      <c r="F6843" s="11"/>
      <c r="G6843" s="11"/>
      <c r="H6843" s="11"/>
    </row>
    <row r="6844" spans="6:8" x14ac:dyDescent="0.25">
      <c r="F6844" s="11"/>
      <c r="G6844" s="11"/>
      <c r="H6844" s="11"/>
    </row>
    <row r="6845" spans="6:8" x14ac:dyDescent="0.25">
      <c r="F6845" s="11"/>
      <c r="G6845" s="11"/>
      <c r="H6845" s="11"/>
    </row>
    <row r="6846" spans="6:8" x14ac:dyDescent="0.25">
      <c r="F6846" s="11"/>
      <c r="G6846" s="11"/>
      <c r="H6846" s="11"/>
    </row>
    <row r="6847" spans="6:8" x14ac:dyDescent="0.25">
      <c r="F6847" s="11"/>
      <c r="G6847" s="11"/>
      <c r="H6847" s="11"/>
    </row>
    <row r="6848" spans="6:8" x14ac:dyDescent="0.25">
      <c r="F6848" s="11"/>
      <c r="G6848" s="11"/>
      <c r="H6848" s="11"/>
    </row>
    <row r="6849" spans="6:8" x14ac:dyDescent="0.25">
      <c r="F6849" s="11"/>
      <c r="G6849" s="11"/>
      <c r="H6849" s="11"/>
    </row>
    <row r="6850" spans="6:8" x14ac:dyDescent="0.25">
      <c r="F6850" s="11"/>
      <c r="G6850" s="11"/>
      <c r="H6850" s="11"/>
    </row>
    <row r="6851" spans="6:8" x14ac:dyDescent="0.25">
      <c r="F6851" s="11"/>
      <c r="G6851" s="11"/>
      <c r="H6851" s="11"/>
    </row>
    <row r="6852" spans="6:8" x14ac:dyDescent="0.25">
      <c r="F6852" s="11"/>
      <c r="G6852" s="11"/>
      <c r="H6852" s="11"/>
    </row>
    <row r="6853" spans="6:8" x14ac:dyDescent="0.25">
      <c r="F6853" s="11"/>
      <c r="G6853" s="11"/>
      <c r="H6853" s="11"/>
    </row>
    <row r="6854" spans="6:8" x14ac:dyDescent="0.25">
      <c r="F6854" s="11"/>
      <c r="G6854" s="11"/>
      <c r="H6854" s="11"/>
    </row>
    <row r="6855" spans="6:8" x14ac:dyDescent="0.25">
      <c r="F6855" s="11"/>
      <c r="G6855" s="11"/>
      <c r="H6855" s="11"/>
    </row>
    <row r="6856" spans="6:8" x14ac:dyDescent="0.25">
      <c r="F6856" s="11"/>
      <c r="G6856" s="11"/>
      <c r="H6856" s="11"/>
    </row>
    <row r="6857" spans="6:8" x14ac:dyDescent="0.25">
      <c r="F6857" s="11"/>
      <c r="G6857" s="11"/>
      <c r="H6857" s="11"/>
    </row>
    <row r="6858" spans="6:8" x14ac:dyDescent="0.25">
      <c r="F6858" s="11"/>
      <c r="G6858" s="11"/>
      <c r="H6858" s="11"/>
    </row>
    <row r="6859" spans="6:8" x14ac:dyDescent="0.25">
      <c r="F6859" s="11"/>
      <c r="G6859" s="11"/>
      <c r="H6859" s="11"/>
    </row>
    <row r="6860" spans="6:8" x14ac:dyDescent="0.25">
      <c r="F6860" s="11"/>
      <c r="G6860" s="11"/>
      <c r="H6860" s="11"/>
    </row>
    <row r="6861" spans="6:8" x14ac:dyDescent="0.25">
      <c r="F6861" s="11"/>
      <c r="G6861" s="11"/>
      <c r="H6861" s="11"/>
    </row>
    <row r="6862" spans="6:8" x14ac:dyDescent="0.25">
      <c r="F6862" s="11"/>
      <c r="G6862" s="11"/>
      <c r="H6862" s="11"/>
    </row>
    <row r="6863" spans="6:8" x14ac:dyDescent="0.25">
      <c r="F6863" s="11"/>
      <c r="G6863" s="11"/>
      <c r="H6863" s="11"/>
    </row>
    <row r="6864" spans="6:8" x14ac:dyDescent="0.25">
      <c r="F6864" s="11"/>
      <c r="G6864" s="11"/>
      <c r="H6864" s="11"/>
    </row>
    <row r="6865" spans="6:8" x14ac:dyDescent="0.25">
      <c r="F6865" s="11"/>
      <c r="G6865" s="11"/>
      <c r="H6865" s="11"/>
    </row>
    <row r="6866" spans="6:8" x14ac:dyDescent="0.25">
      <c r="F6866" s="11"/>
      <c r="G6866" s="11"/>
      <c r="H6866" s="11"/>
    </row>
    <row r="6867" spans="6:8" x14ac:dyDescent="0.25">
      <c r="F6867" s="11"/>
      <c r="G6867" s="11"/>
      <c r="H6867" s="11"/>
    </row>
    <row r="6868" spans="6:8" x14ac:dyDescent="0.25">
      <c r="F6868" s="11"/>
      <c r="G6868" s="11"/>
      <c r="H6868" s="11"/>
    </row>
    <row r="6869" spans="6:8" x14ac:dyDescent="0.25">
      <c r="F6869" s="11"/>
      <c r="G6869" s="11"/>
      <c r="H6869" s="11"/>
    </row>
    <row r="6870" spans="6:8" x14ac:dyDescent="0.25">
      <c r="F6870" s="11"/>
      <c r="G6870" s="11"/>
      <c r="H6870" s="11"/>
    </row>
    <row r="6871" spans="6:8" x14ac:dyDescent="0.25">
      <c r="F6871" s="11"/>
      <c r="G6871" s="11"/>
      <c r="H6871" s="11"/>
    </row>
    <row r="6872" spans="6:8" x14ac:dyDescent="0.25">
      <c r="F6872" s="11"/>
      <c r="G6872" s="11"/>
      <c r="H6872" s="11"/>
    </row>
    <row r="6873" spans="6:8" x14ac:dyDescent="0.25">
      <c r="F6873" s="11"/>
      <c r="G6873" s="11"/>
      <c r="H6873" s="11"/>
    </row>
    <row r="6874" spans="6:8" x14ac:dyDescent="0.25">
      <c r="F6874" s="11"/>
      <c r="G6874" s="11"/>
      <c r="H6874" s="11"/>
    </row>
    <row r="6875" spans="6:8" x14ac:dyDescent="0.25">
      <c r="F6875" s="11"/>
      <c r="G6875" s="11"/>
      <c r="H6875" s="11"/>
    </row>
    <row r="6876" spans="6:8" x14ac:dyDescent="0.25">
      <c r="F6876" s="11"/>
      <c r="G6876" s="11"/>
      <c r="H6876" s="11"/>
    </row>
    <row r="6877" spans="6:8" x14ac:dyDescent="0.25">
      <c r="F6877" s="11"/>
      <c r="G6877" s="11"/>
      <c r="H6877" s="11"/>
    </row>
    <row r="6878" spans="6:8" x14ac:dyDescent="0.25">
      <c r="F6878" s="11"/>
      <c r="G6878" s="11"/>
      <c r="H6878" s="11"/>
    </row>
    <row r="6879" spans="6:8" x14ac:dyDescent="0.25">
      <c r="F6879" s="11"/>
      <c r="G6879" s="11"/>
      <c r="H6879" s="11"/>
    </row>
    <row r="6880" spans="6:8" x14ac:dyDescent="0.25">
      <c r="F6880" s="11"/>
      <c r="G6880" s="11"/>
      <c r="H6880" s="11"/>
    </row>
    <row r="6881" spans="6:8" x14ac:dyDescent="0.25">
      <c r="F6881" s="11"/>
      <c r="G6881" s="11"/>
      <c r="H6881" s="11"/>
    </row>
    <row r="6882" spans="6:8" x14ac:dyDescent="0.25">
      <c r="F6882" s="11"/>
      <c r="G6882" s="11"/>
      <c r="H6882" s="11"/>
    </row>
    <row r="6883" spans="6:8" x14ac:dyDescent="0.25">
      <c r="F6883" s="11"/>
      <c r="G6883" s="11"/>
      <c r="H6883" s="11"/>
    </row>
    <row r="6884" spans="6:8" x14ac:dyDescent="0.25">
      <c r="F6884" s="11"/>
      <c r="G6884" s="11"/>
      <c r="H6884" s="11"/>
    </row>
    <row r="6885" spans="6:8" x14ac:dyDescent="0.25">
      <c r="F6885" s="11"/>
      <c r="G6885" s="11"/>
      <c r="H6885" s="11"/>
    </row>
    <row r="6886" spans="6:8" x14ac:dyDescent="0.25">
      <c r="F6886" s="11"/>
      <c r="G6886" s="11"/>
      <c r="H6886" s="11"/>
    </row>
    <row r="6887" spans="6:8" x14ac:dyDescent="0.25">
      <c r="F6887" s="11"/>
      <c r="G6887" s="11"/>
      <c r="H6887" s="11"/>
    </row>
    <row r="6888" spans="6:8" x14ac:dyDescent="0.25">
      <c r="F6888" s="11"/>
      <c r="G6888" s="11"/>
      <c r="H6888" s="11"/>
    </row>
    <row r="6889" spans="6:8" x14ac:dyDescent="0.25">
      <c r="F6889" s="11"/>
      <c r="G6889" s="11"/>
      <c r="H6889" s="11"/>
    </row>
    <row r="6890" spans="6:8" x14ac:dyDescent="0.25">
      <c r="F6890" s="11"/>
      <c r="G6890" s="11"/>
      <c r="H6890" s="11"/>
    </row>
    <row r="6891" spans="6:8" x14ac:dyDescent="0.25">
      <c r="F6891" s="11"/>
      <c r="G6891" s="11"/>
      <c r="H6891" s="11"/>
    </row>
    <row r="6892" spans="6:8" x14ac:dyDescent="0.25">
      <c r="F6892" s="11"/>
      <c r="G6892" s="11"/>
      <c r="H6892" s="11"/>
    </row>
    <row r="6893" spans="6:8" x14ac:dyDescent="0.25">
      <c r="F6893" s="11"/>
      <c r="G6893" s="11"/>
      <c r="H6893" s="11"/>
    </row>
    <row r="6894" spans="6:8" x14ac:dyDescent="0.25">
      <c r="F6894" s="11"/>
      <c r="G6894" s="11"/>
      <c r="H6894" s="11"/>
    </row>
    <row r="6895" spans="6:8" x14ac:dyDescent="0.25">
      <c r="F6895" s="11"/>
      <c r="G6895" s="11"/>
      <c r="H6895" s="11"/>
    </row>
    <row r="6896" spans="6:8" x14ac:dyDescent="0.25">
      <c r="F6896" s="11"/>
      <c r="G6896" s="11"/>
      <c r="H6896" s="11"/>
    </row>
    <row r="6897" spans="6:8" x14ac:dyDescent="0.25">
      <c r="F6897" s="11"/>
      <c r="G6897" s="11"/>
      <c r="H6897" s="11"/>
    </row>
    <row r="6898" spans="6:8" x14ac:dyDescent="0.25">
      <c r="F6898" s="11"/>
      <c r="G6898" s="11"/>
      <c r="H6898" s="11"/>
    </row>
    <row r="6899" spans="6:8" x14ac:dyDescent="0.25">
      <c r="F6899" s="11"/>
      <c r="G6899" s="11"/>
      <c r="H6899" s="11"/>
    </row>
    <row r="6900" spans="6:8" x14ac:dyDescent="0.25">
      <c r="F6900" s="11"/>
      <c r="G6900" s="11"/>
      <c r="H6900" s="11"/>
    </row>
    <row r="6901" spans="6:8" x14ac:dyDescent="0.25">
      <c r="F6901" s="11"/>
      <c r="G6901" s="11"/>
      <c r="H6901" s="11"/>
    </row>
    <row r="6902" spans="6:8" x14ac:dyDescent="0.25">
      <c r="F6902" s="11"/>
      <c r="G6902" s="11"/>
      <c r="H6902" s="11"/>
    </row>
    <row r="6903" spans="6:8" x14ac:dyDescent="0.25">
      <c r="F6903" s="11"/>
      <c r="G6903" s="11"/>
      <c r="H6903" s="11"/>
    </row>
    <row r="6904" spans="6:8" x14ac:dyDescent="0.25">
      <c r="F6904" s="11"/>
      <c r="G6904" s="11"/>
      <c r="H6904" s="11"/>
    </row>
    <row r="6905" spans="6:8" x14ac:dyDescent="0.25">
      <c r="F6905" s="11"/>
      <c r="G6905" s="11"/>
      <c r="H6905" s="11"/>
    </row>
    <row r="6906" spans="6:8" x14ac:dyDescent="0.25">
      <c r="F6906" s="11"/>
      <c r="G6906" s="11"/>
      <c r="H6906" s="11"/>
    </row>
    <row r="6907" spans="6:8" x14ac:dyDescent="0.25">
      <c r="F6907" s="11"/>
      <c r="G6907" s="11"/>
      <c r="H6907" s="11"/>
    </row>
    <row r="6908" spans="6:8" x14ac:dyDescent="0.25">
      <c r="F6908" s="11"/>
      <c r="G6908" s="11"/>
      <c r="H6908" s="11"/>
    </row>
    <row r="6909" spans="6:8" x14ac:dyDescent="0.25">
      <c r="F6909" s="11"/>
      <c r="G6909" s="11"/>
      <c r="H6909" s="11"/>
    </row>
    <row r="6910" spans="6:8" x14ac:dyDescent="0.25">
      <c r="F6910" s="11"/>
      <c r="G6910" s="11"/>
      <c r="H6910" s="11"/>
    </row>
    <row r="6911" spans="6:8" x14ac:dyDescent="0.25">
      <c r="F6911" s="11"/>
      <c r="G6911" s="11"/>
      <c r="H6911" s="11"/>
    </row>
    <row r="6912" spans="6:8" x14ac:dyDescent="0.25">
      <c r="F6912" s="11"/>
      <c r="G6912" s="11"/>
      <c r="H6912" s="11"/>
    </row>
    <row r="6913" spans="6:8" x14ac:dyDescent="0.25">
      <c r="F6913" s="11"/>
      <c r="G6913" s="11"/>
      <c r="H6913" s="11"/>
    </row>
    <row r="6914" spans="6:8" x14ac:dyDescent="0.25">
      <c r="F6914" s="11"/>
      <c r="G6914" s="11"/>
      <c r="H6914" s="11"/>
    </row>
    <row r="6915" spans="6:8" x14ac:dyDescent="0.25">
      <c r="F6915" s="11"/>
      <c r="G6915" s="11"/>
      <c r="H6915" s="11"/>
    </row>
    <row r="6916" spans="6:8" x14ac:dyDescent="0.25">
      <c r="F6916" s="11"/>
      <c r="G6916" s="11"/>
      <c r="H6916" s="11"/>
    </row>
    <row r="6917" spans="6:8" x14ac:dyDescent="0.25">
      <c r="F6917" s="11"/>
      <c r="G6917" s="11"/>
      <c r="H6917" s="11"/>
    </row>
    <row r="6918" spans="6:8" x14ac:dyDescent="0.25">
      <c r="F6918" s="11"/>
      <c r="G6918" s="11"/>
      <c r="H6918" s="11"/>
    </row>
    <row r="6919" spans="6:8" x14ac:dyDescent="0.25">
      <c r="F6919" s="11"/>
      <c r="G6919" s="11"/>
      <c r="H6919" s="11"/>
    </row>
    <row r="6920" spans="6:8" x14ac:dyDescent="0.25">
      <c r="F6920" s="11"/>
      <c r="G6920" s="11"/>
      <c r="H6920" s="11"/>
    </row>
    <row r="6921" spans="6:8" x14ac:dyDescent="0.25">
      <c r="F6921" s="11"/>
      <c r="G6921" s="11"/>
      <c r="H6921" s="11"/>
    </row>
    <row r="6922" spans="6:8" x14ac:dyDescent="0.25">
      <c r="F6922" s="11"/>
      <c r="G6922" s="11"/>
      <c r="H6922" s="11"/>
    </row>
    <row r="6923" spans="6:8" x14ac:dyDescent="0.25">
      <c r="F6923" s="11"/>
      <c r="G6923" s="11"/>
      <c r="H6923" s="11"/>
    </row>
    <row r="6924" spans="6:8" x14ac:dyDescent="0.25">
      <c r="F6924" s="11"/>
      <c r="G6924" s="11"/>
      <c r="H6924" s="11"/>
    </row>
    <row r="6925" spans="6:8" x14ac:dyDescent="0.25">
      <c r="F6925" s="11"/>
      <c r="G6925" s="11"/>
      <c r="H6925" s="11"/>
    </row>
    <row r="6926" spans="6:8" x14ac:dyDescent="0.25">
      <c r="F6926" s="11"/>
      <c r="G6926" s="11"/>
      <c r="H6926" s="11"/>
    </row>
    <row r="6927" spans="6:8" x14ac:dyDescent="0.25">
      <c r="F6927" s="11"/>
      <c r="G6927" s="11"/>
      <c r="H6927" s="11"/>
    </row>
    <row r="6928" spans="6:8" x14ac:dyDescent="0.25">
      <c r="F6928" s="11"/>
      <c r="G6928" s="11"/>
      <c r="H6928" s="11"/>
    </row>
    <row r="6929" spans="6:8" x14ac:dyDescent="0.25">
      <c r="F6929" s="11"/>
      <c r="G6929" s="11"/>
      <c r="H6929" s="11"/>
    </row>
    <row r="6930" spans="6:8" x14ac:dyDescent="0.25">
      <c r="F6930" s="11"/>
      <c r="G6930" s="11"/>
      <c r="H6930" s="11"/>
    </row>
    <row r="6931" spans="6:8" x14ac:dyDescent="0.25">
      <c r="F6931" s="11"/>
      <c r="G6931" s="11"/>
      <c r="H6931" s="11"/>
    </row>
    <row r="6932" spans="6:8" x14ac:dyDescent="0.25">
      <c r="F6932" s="11"/>
      <c r="G6932" s="11"/>
      <c r="H6932" s="11"/>
    </row>
    <row r="6933" spans="6:8" x14ac:dyDescent="0.25">
      <c r="F6933" s="11"/>
      <c r="G6933" s="11"/>
      <c r="H6933" s="11"/>
    </row>
    <row r="6934" spans="6:8" x14ac:dyDescent="0.25">
      <c r="F6934" s="11"/>
      <c r="G6934" s="11"/>
      <c r="H6934" s="11"/>
    </row>
    <row r="6935" spans="6:8" x14ac:dyDescent="0.25">
      <c r="F6935" s="11"/>
      <c r="G6935" s="11"/>
      <c r="H6935" s="11"/>
    </row>
    <row r="6936" spans="6:8" x14ac:dyDescent="0.25">
      <c r="F6936" s="11"/>
      <c r="G6936" s="11"/>
      <c r="H6936" s="11"/>
    </row>
    <row r="6937" spans="6:8" x14ac:dyDescent="0.25">
      <c r="F6937" s="11"/>
      <c r="G6937" s="11"/>
      <c r="H6937" s="11"/>
    </row>
    <row r="6938" spans="6:8" x14ac:dyDescent="0.25">
      <c r="F6938" s="11"/>
      <c r="G6938" s="11"/>
      <c r="H6938" s="11"/>
    </row>
    <row r="6939" spans="6:8" x14ac:dyDescent="0.25">
      <c r="F6939" s="11"/>
      <c r="G6939" s="11"/>
      <c r="H6939" s="11"/>
    </row>
    <row r="6940" spans="6:8" x14ac:dyDescent="0.25">
      <c r="F6940" s="11"/>
      <c r="G6940" s="11"/>
      <c r="H6940" s="11"/>
    </row>
    <row r="6941" spans="6:8" x14ac:dyDescent="0.25">
      <c r="F6941" s="11"/>
      <c r="G6941" s="11"/>
      <c r="H6941" s="11"/>
    </row>
    <row r="6942" spans="6:8" x14ac:dyDescent="0.25">
      <c r="F6942" s="11"/>
      <c r="G6942" s="11"/>
      <c r="H6942" s="11"/>
    </row>
    <row r="6943" spans="6:8" x14ac:dyDescent="0.25">
      <c r="F6943" s="11"/>
      <c r="G6943" s="11"/>
      <c r="H6943" s="11"/>
    </row>
    <row r="6944" spans="6:8" x14ac:dyDescent="0.25">
      <c r="F6944" s="11"/>
      <c r="G6944" s="11"/>
      <c r="H6944" s="11"/>
    </row>
    <row r="6945" spans="6:8" x14ac:dyDescent="0.25">
      <c r="F6945" s="11"/>
      <c r="G6945" s="11"/>
      <c r="H6945" s="11"/>
    </row>
    <row r="6946" spans="6:8" x14ac:dyDescent="0.25">
      <c r="F6946" s="11"/>
      <c r="G6946" s="11"/>
      <c r="H6946" s="11"/>
    </row>
    <row r="6947" spans="6:8" x14ac:dyDescent="0.25">
      <c r="F6947" s="11"/>
      <c r="G6947" s="11"/>
      <c r="H6947" s="11"/>
    </row>
    <row r="6948" spans="6:8" x14ac:dyDescent="0.25">
      <c r="F6948" s="11"/>
      <c r="G6948" s="11"/>
      <c r="H6948" s="11"/>
    </row>
    <row r="6949" spans="6:8" x14ac:dyDescent="0.25">
      <c r="F6949" s="11"/>
      <c r="G6949" s="11"/>
      <c r="H6949" s="11"/>
    </row>
    <row r="6950" spans="6:8" x14ac:dyDescent="0.25">
      <c r="F6950" s="11"/>
      <c r="G6950" s="11"/>
      <c r="H6950" s="11"/>
    </row>
    <row r="6951" spans="6:8" x14ac:dyDescent="0.25">
      <c r="F6951" s="11"/>
      <c r="G6951" s="11"/>
      <c r="H6951" s="11"/>
    </row>
    <row r="6952" spans="6:8" x14ac:dyDescent="0.25">
      <c r="F6952" s="11"/>
      <c r="G6952" s="11"/>
      <c r="H6952" s="11"/>
    </row>
    <row r="6953" spans="6:8" x14ac:dyDescent="0.25">
      <c r="F6953" s="11"/>
      <c r="G6953" s="11"/>
      <c r="H6953" s="11"/>
    </row>
    <row r="6954" spans="6:8" x14ac:dyDescent="0.25">
      <c r="F6954" s="11"/>
      <c r="G6954" s="11"/>
      <c r="H6954" s="11"/>
    </row>
    <row r="6955" spans="6:8" x14ac:dyDescent="0.25">
      <c r="F6955" s="11"/>
      <c r="G6955" s="11"/>
      <c r="H6955" s="11"/>
    </row>
    <row r="6956" spans="6:8" x14ac:dyDescent="0.25">
      <c r="F6956" s="11"/>
      <c r="G6956" s="11"/>
      <c r="H6956" s="11"/>
    </row>
    <row r="6957" spans="6:8" x14ac:dyDescent="0.25">
      <c r="F6957" s="11"/>
      <c r="G6957" s="11"/>
      <c r="H6957" s="11"/>
    </row>
    <row r="6958" spans="6:8" x14ac:dyDescent="0.25">
      <c r="F6958" s="11"/>
      <c r="G6958" s="11"/>
      <c r="H6958" s="11"/>
    </row>
    <row r="6959" spans="6:8" x14ac:dyDescent="0.25">
      <c r="F6959" s="11"/>
      <c r="G6959" s="11"/>
      <c r="H6959" s="11"/>
    </row>
    <row r="6960" spans="6:8" x14ac:dyDescent="0.25">
      <c r="F6960" s="11"/>
      <c r="G6960" s="11"/>
      <c r="H6960" s="11"/>
    </row>
    <row r="6961" spans="6:8" x14ac:dyDescent="0.25">
      <c r="F6961" s="11"/>
      <c r="G6961" s="11"/>
      <c r="H6961" s="11"/>
    </row>
    <row r="6962" spans="6:8" x14ac:dyDescent="0.25">
      <c r="F6962" s="11"/>
      <c r="G6962" s="11"/>
      <c r="H6962" s="11"/>
    </row>
    <row r="6963" spans="6:8" x14ac:dyDescent="0.25">
      <c r="F6963" s="11"/>
      <c r="G6963" s="11"/>
      <c r="H6963" s="11"/>
    </row>
    <row r="6964" spans="6:8" x14ac:dyDescent="0.25">
      <c r="F6964" s="11"/>
      <c r="G6964" s="11"/>
      <c r="H6964" s="11"/>
    </row>
    <row r="6965" spans="6:8" x14ac:dyDescent="0.25">
      <c r="F6965" s="11"/>
      <c r="G6965" s="11"/>
      <c r="H6965" s="11"/>
    </row>
    <row r="6966" spans="6:8" x14ac:dyDescent="0.25">
      <c r="F6966" s="11"/>
      <c r="G6966" s="11"/>
      <c r="H6966" s="11"/>
    </row>
    <row r="6967" spans="6:8" x14ac:dyDescent="0.25">
      <c r="F6967" s="11"/>
      <c r="G6967" s="11"/>
      <c r="H6967" s="11"/>
    </row>
    <row r="6968" spans="6:8" x14ac:dyDescent="0.25">
      <c r="F6968" s="11"/>
      <c r="G6968" s="11"/>
      <c r="H6968" s="11"/>
    </row>
    <row r="6969" spans="6:8" x14ac:dyDescent="0.25">
      <c r="F6969" s="11"/>
      <c r="G6969" s="11"/>
      <c r="H6969" s="11"/>
    </row>
    <row r="6970" spans="6:8" x14ac:dyDescent="0.25">
      <c r="F6970" s="11"/>
      <c r="G6970" s="11"/>
      <c r="H6970" s="11"/>
    </row>
    <row r="6971" spans="6:8" x14ac:dyDescent="0.25">
      <c r="F6971" s="11"/>
      <c r="G6971" s="11"/>
      <c r="H6971" s="11"/>
    </row>
    <row r="6972" spans="6:8" x14ac:dyDescent="0.25">
      <c r="F6972" s="11"/>
      <c r="G6972" s="11"/>
      <c r="H6972" s="11"/>
    </row>
    <row r="6973" spans="6:8" x14ac:dyDescent="0.25">
      <c r="F6973" s="11"/>
      <c r="G6973" s="11"/>
      <c r="H6973" s="11"/>
    </row>
    <row r="6974" spans="6:8" x14ac:dyDescent="0.25">
      <c r="F6974" s="11"/>
      <c r="G6974" s="11"/>
      <c r="H6974" s="11"/>
    </row>
    <row r="6975" spans="6:8" x14ac:dyDescent="0.25">
      <c r="F6975" s="11"/>
      <c r="G6975" s="11"/>
      <c r="H6975" s="11"/>
    </row>
    <row r="6976" spans="6:8" x14ac:dyDescent="0.25">
      <c r="F6976" s="11"/>
      <c r="G6976" s="11"/>
      <c r="H6976" s="11"/>
    </row>
    <row r="6977" spans="6:8" x14ac:dyDescent="0.25">
      <c r="F6977" s="11"/>
      <c r="G6977" s="11"/>
      <c r="H6977" s="11"/>
    </row>
    <row r="6978" spans="6:8" x14ac:dyDescent="0.25">
      <c r="F6978" s="11"/>
      <c r="G6978" s="11"/>
      <c r="H6978" s="11"/>
    </row>
    <row r="6979" spans="6:8" x14ac:dyDescent="0.25">
      <c r="F6979" s="11"/>
      <c r="G6979" s="11"/>
      <c r="H6979" s="11"/>
    </row>
    <row r="6980" spans="6:8" x14ac:dyDescent="0.25">
      <c r="F6980" s="11"/>
      <c r="G6980" s="11"/>
      <c r="H6980" s="11"/>
    </row>
    <row r="6981" spans="6:8" x14ac:dyDescent="0.25">
      <c r="F6981" s="11"/>
      <c r="G6981" s="11"/>
      <c r="H6981" s="11"/>
    </row>
    <row r="6982" spans="6:8" x14ac:dyDescent="0.25">
      <c r="F6982" s="11"/>
      <c r="G6982" s="11"/>
      <c r="H6982" s="11"/>
    </row>
    <row r="6983" spans="6:8" x14ac:dyDescent="0.25">
      <c r="F6983" s="11"/>
      <c r="G6983" s="11"/>
      <c r="H6983" s="11"/>
    </row>
    <row r="6984" spans="6:8" x14ac:dyDescent="0.25">
      <c r="F6984" s="11"/>
      <c r="G6984" s="11"/>
      <c r="H6984" s="11"/>
    </row>
    <row r="6985" spans="6:8" x14ac:dyDescent="0.25">
      <c r="F6985" s="11"/>
      <c r="G6985" s="11"/>
      <c r="H6985" s="11"/>
    </row>
    <row r="6986" spans="6:8" x14ac:dyDescent="0.25">
      <c r="F6986" s="11"/>
      <c r="G6986" s="11"/>
      <c r="H6986" s="11"/>
    </row>
    <row r="6987" spans="6:8" x14ac:dyDescent="0.25">
      <c r="F6987" s="11"/>
      <c r="G6987" s="11"/>
      <c r="H6987" s="11"/>
    </row>
    <row r="6988" spans="6:8" x14ac:dyDescent="0.25">
      <c r="F6988" s="11"/>
      <c r="G6988" s="11"/>
      <c r="H6988" s="11"/>
    </row>
    <row r="6989" spans="6:8" x14ac:dyDescent="0.25">
      <c r="F6989" s="11"/>
      <c r="G6989" s="11"/>
      <c r="H6989" s="11"/>
    </row>
    <row r="6990" spans="6:8" x14ac:dyDescent="0.25">
      <c r="F6990" s="11"/>
      <c r="G6990" s="11"/>
      <c r="H6990" s="11"/>
    </row>
    <row r="6991" spans="6:8" x14ac:dyDescent="0.25">
      <c r="F6991" s="11"/>
      <c r="G6991" s="11"/>
      <c r="H6991" s="11"/>
    </row>
    <row r="6992" spans="6:8" x14ac:dyDescent="0.25">
      <c r="F6992" s="11"/>
      <c r="G6992" s="11"/>
      <c r="H6992" s="11"/>
    </row>
    <row r="6993" spans="6:8" x14ac:dyDescent="0.25">
      <c r="F6993" s="11"/>
      <c r="G6993" s="11"/>
      <c r="H6993" s="11"/>
    </row>
    <row r="6994" spans="6:8" x14ac:dyDescent="0.25">
      <c r="F6994" s="11"/>
      <c r="G6994" s="11"/>
      <c r="H6994" s="11"/>
    </row>
    <row r="6995" spans="6:8" x14ac:dyDescent="0.25">
      <c r="F6995" s="11"/>
      <c r="G6995" s="11"/>
      <c r="H6995" s="11"/>
    </row>
    <row r="6996" spans="6:8" x14ac:dyDescent="0.25">
      <c r="F6996" s="11"/>
      <c r="G6996" s="11"/>
      <c r="H6996" s="11"/>
    </row>
    <row r="6997" spans="6:8" x14ac:dyDescent="0.25">
      <c r="F6997" s="11"/>
      <c r="G6997" s="11"/>
      <c r="H6997" s="11"/>
    </row>
    <row r="6998" spans="6:8" x14ac:dyDescent="0.25">
      <c r="F6998" s="11"/>
      <c r="G6998" s="11"/>
      <c r="H6998" s="11"/>
    </row>
    <row r="6999" spans="6:8" x14ac:dyDescent="0.25">
      <c r="F6999" s="11"/>
      <c r="G6999" s="11"/>
      <c r="H6999" s="11"/>
    </row>
    <row r="7000" spans="6:8" x14ac:dyDescent="0.25">
      <c r="F7000" s="11"/>
      <c r="G7000" s="11"/>
      <c r="H7000" s="11"/>
    </row>
    <row r="7001" spans="6:8" x14ac:dyDescent="0.25">
      <c r="F7001" s="11"/>
      <c r="G7001" s="11"/>
      <c r="H7001" s="11"/>
    </row>
    <row r="7002" spans="6:8" x14ac:dyDescent="0.25">
      <c r="F7002" s="11"/>
      <c r="G7002" s="11"/>
      <c r="H7002" s="11"/>
    </row>
    <row r="7003" spans="6:8" x14ac:dyDescent="0.25">
      <c r="F7003" s="11"/>
      <c r="G7003" s="11"/>
      <c r="H7003" s="11"/>
    </row>
    <row r="7004" spans="6:8" x14ac:dyDescent="0.25">
      <c r="F7004" s="11"/>
      <c r="G7004" s="11"/>
      <c r="H7004" s="11"/>
    </row>
    <row r="7005" spans="6:8" x14ac:dyDescent="0.25">
      <c r="F7005" s="11"/>
      <c r="G7005" s="11"/>
      <c r="H7005" s="11"/>
    </row>
    <row r="7006" spans="6:8" x14ac:dyDescent="0.25">
      <c r="F7006" s="11"/>
      <c r="G7006" s="11"/>
      <c r="H7006" s="11"/>
    </row>
    <row r="7007" spans="6:8" x14ac:dyDescent="0.25">
      <c r="F7007" s="11"/>
      <c r="G7007" s="11"/>
      <c r="H7007" s="11"/>
    </row>
    <row r="7008" spans="6:8" x14ac:dyDescent="0.25">
      <c r="F7008" s="11"/>
      <c r="G7008" s="11"/>
      <c r="H7008" s="11"/>
    </row>
    <row r="7009" spans="6:8" x14ac:dyDescent="0.25">
      <c r="F7009" s="11"/>
      <c r="G7009" s="11"/>
      <c r="H7009" s="11"/>
    </row>
    <row r="7010" spans="6:8" x14ac:dyDescent="0.25">
      <c r="F7010" s="11"/>
      <c r="G7010" s="11"/>
      <c r="H7010" s="11"/>
    </row>
    <row r="7011" spans="6:8" x14ac:dyDescent="0.25">
      <c r="F7011" s="11"/>
      <c r="G7011" s="11"/>
      <c r="H7011" s="11"/>
    </row>
    <row r="7012" spans="6:8" x14ac:dyDescent="0.25">
      <c r="F7012" s="11"/>
      <c r="G7012" s="11"/>
      <c r="H7012" s="11"/>
    </row>
    <row r="7013" spans="6:8" x14ac:dyDescent="0.25">
      <c r="F7013" s="11"/>
      <c r="G7013" s="11"/>
      <c r="H7013" s="11"/>
    </row>
    <row r="7014" spans="6:8" x14ac:dyDescent="0.25">
      <c r="F7014" s="11"/>
      <c r="G7014" s="11"/>
      <c r="H7014" s="11"/>
    </row>
    <row r="7015" spans="6:8" x14ac:dyDescent="0.25">
      <c r="F7015" s="11"/>
      <c r="G7015" s="11"/>
      <c r="H7015" s="11"/>
    </row>
    <row r="7016" spans="6:8" x14ac:dyDescent="0.25">
      <c r="F7016" s="11"/>
      <c r="G7016" s="11"/>
      <c r="H7016" s="11"/>
    </row>
    <row r="7017" spans="6:8" x14ac:dyDescent="0.25">
      <c r="F7017" s="11"/>
      <c r="G7017" s="11"/>
      <c r="H7017" s="11"/>
    </row>
    <row r="7018" spans="6:8" x14ac:dyDescent="0.25">
      <c r="F7018" s="11"/>
      <c r="G7018" s="11"/>
      <c r="H7018" s="11"/>
    </row>
    <row r="7019" spans="6:8" x14ac:dyDescent="0.25">
      <c r="F7019" s="11"/>
      <c r="G7019" s="11"/>
      <c r="H7019" s="11"/>
    </row>
    <row r="7020" spans="6:8" x14ac:dyDescent="0.25">
      <c r="F7020" s="11"/>
      <c r="G7020" s="11"/>
      <c r="H7020" s="11"/>
    </row>
    <row r="7021" spans="6:8" x14ac:dyDescent="0.25">
      <c r="F7021" s="11"/>
      <c r="G7021" s="11"/>
      <c r="H7021" s="11"/>
    </row>
    <row r="7022" spans="6:8" x14ac:dyDescent="0.25">
      <c r="F7022" s="11"/>
      <c r="G7022" s="11"/>
      <c r="H7022" s="11"/>
    </row>
    <row r="7023" spans="6:8" x14ac:dyDescent="0.25">
      <c r="F7023" s="11"/>
      <c r="G7023" s="11"/>
      <c r="H7023" s="11"/>
    </row>
    <row r="7024" spans="6:8" x14ac:dyDescent="0.25">
      <c r="F7024" s="11"/>
      <c r="G7024" s="11"/>
      <c r="H7024" s="11"/>
    </row>
    <row r="7025" spans="6:8" x14ac:dyDescent="0.25">
      <c r="F7025" s="11"/>
      <c r="G7025" s="11"/>
      <c r="H7025" s="11"/>
    </row>
    <row r="7026" spans="6:8" x14ac:dyDescent="0.25">
      <c r="F7026" s="11"/>
      <c r="G7026" s="11"/>
      <c r="H7026" s="11"/>
    </row>
    <row r="7027" spans="6:8" x14ac:dyDescent="0.25">
      <c r="F7027" s="11"/>
      <c r="G7027" s="11"/>
      <c r="H7027" s="11"/>
    </row>
    <row r="7028" spans="6:8" x14ac:dyDescent="0.25">
      <c r="F7028" s="11"/>
      <c r="G7028" s="11"/>
      <c r="H7028" s="11"/>
    </row>
    <row r="7029" spans="6:8" x14ac:dyDescent="0.25">
      <c r="F7029" s="11"/>
      <c r="G7029" s="11"/>
      <c r="H7029" s="11"/>
    </row>
    <row r="7030" spans="6:8" x14ac:dyDescent="0.25">
      <c r="F7030" s="11"/>
      <c r="G7030" s="11"/>
      <c r="H7030" s="11"/>
    </row>
    <row r="7031" spans="6:8" x14ac:dyDescent="0.25">
      <c r="F7031" s="11"/>
      <c r="G7031" s="11"/>
      <c r="H7031" s="11"/>
    </row>
    <row r="7032" spans="6:8" x14ac:dyDescent="0.25">
      <c r="F7032" s="11"/>
      <c r="G7032" s="11"/>
      <c r="H7032" s="11"/>
    </row>
    <row r="7033" spans="6:8" x14ac:dyDescent="0.25">
      <c r="F7033" s="11"/>
      <c r="G7033" s="11"/>
      <c r="H7033" s="11"/>
    </row>
    <row r="7034" spans="6:8" x14ac:dyDescent="0.25">
      <c r="F7034" s="11"/>
      <c r="G7034" s="11"/>
      <c r="H7034" s="11"/>
    </row>
    <row r="7035" spans="6:8" x14ac:dyDescent="0.25">
      <c r="F7035" s="11"/>
      <c r="G7035" s="11"/>
      <c r="H7035" s="11"/>
    </row>
    <row r="7036" spans="6:8" x14ac:dyDescent="0.25">
      <c r="F7036" s="11"/>
      <c r="G7036" s="11"/>
      <c r="H7036" s="11"/>
    </row>
    <row r="7037" spans="6:8" x14ac:dyDescent="0.25">
      <c r="F7037" s="11"/>
      <c r="G7037" s="11"/>
      <c r="H7037" s="11"/>
    </row>
    <row r="7038" spans="6:8" x14ac:dyDescent="0.25">
      <c r="F7038" s="11"/>
      <c r="G7038" s="11"/>
      <c r="H7038" s="11"/>
    </row>
    <row r="7039" spans="6:8" x14ac:dyDescent="0.25">
      <c r="F7039" s="11"/>
      <c r="G7039" s="11"/>
      <c r="H7039" s="11"/>
    </row>
    <row r="7040" spans="6:8" x14ac:dyDescent="0.25">
      <c r="F7040" s="11"/>
      <c r="G7040" s="11"/>
      <c r="H7040" s="11"/>
    </row>
    <row r="7041" spans="6:8" x14ac:dyDescent="0.25">
      <c r="F7041" s="11"/>
      <c r="G7041" s="11"/>
      <c r="H7041" s="11"/>
    </row>
    <row r="7042" spans="6:8" x14ac:dyDescent="0.25">
      <c r="F7042" s="11"/>
      <c r="G7042" s="11"/>
      <c r="H7042" s="11"/>
    </row>
    <row r="7043" spans="6:8" x14ac:dyDescent="0.25">
      <c r="F7043" s="11"/>
      <c r="G7043" s="11"/>
      <c r="H7043" s="11"/>
    </row>
    <row r="7044" spans="6:8" x14ac:dyDescent="0.25">
      <c r="F7044" s="11"/>
      <c r="G7044" s="11"/>
      <c r="H7044" s="11"/>
    </row>
    <row r="7045" spans="6:8" x14ac:dyDescent="0.25">
      <c r="F7045" s="11"/>
      <c r="G7045" s="11"/>
      <c r="H7045" s="11"/>
    </row>
    <row r="7046" spans="6:8" x14ac:dyDescent="0.25">
      <c r="F7046" s="11"/>
      <c r="G7046" s="11"/>
      <c r="H7046" s="11"/>
    </row>
    <row r="7047" spans="6:8" x14ac:dyDescent="0.25">
      <c r="F7047" s="11"/>
      <c r="G7047" s="11"/>
      <c r="H7047" s="11"/>
    </row>
    <row r="7048" spans="6:8" x14ac:dyDescent="0.25">
      <c r="F7048" s="11"/>
      <c r="G7048" s="11"/>
      <c r="H7048" s="11"/>
    </row>
    <row r="7049" spans="6:8" x14ac:dyDescent="0.25">
      <c r="F7049" s="11"/>
      <c r="G7049" s="11"/>
      <c r="H7049" s="11"/>
    </row>
    <row r="7050" spans="6:8" x14ac:dyDescent="0.25">
      <c r="F7050" s="11"/>
      <c r="G7050" s="11"/>
      <c r="H7050" s="11"/>
    </row>
    <row r="7051" spans="6:8" x14ac:dyDescent="0.25">
      <c r="F7051" s="11"/>
      <c r="G7051" s="11"/>
      <c r="H7051" s="11"/>
    </row>
    <row r="7052" spans="6:8" x14ac:dyDescent="0.25">
      <c r="F7052" s="11"/>
      <c r="G7052" s="11"/>
      <c r="H7052" s="11"/>
    </row>
    <row r="7053" spans="6:8" x14ac:dyDescent="0.25">
      <c r="F7053" s="11"/>
      <c r="G7053" s="11"/>
      <c r="H7053" s="11"/>
    </row>
    <row r="7054" spans="6:8" x14ac:dyDescent="0.25">
      <c r="F7054" s="11"/>
      <c r="G7054" s="11"/>
      <c r="H7054" s="11"/>
    </row>
    <row r="7055" spans="6:8" x14ac:dyDescent="0.25">
      <c r="F7055" s="11"/>
      <c r="G7055" s="11"/>
      <c r="H7055" s="11"/>
    </row>
    <row r="7056" spans="6:8" x14ac:dyDescent="0.25">
      <c r="F7056" s="11"/>
      <c r="G7056" s="11"/>
      <c r="H7056" s="11"/>
    </row>
    <row r="7057" spans="6:8" x14ac:dyDescent="0.25">
      <c r="F7057" s="11"/>
      <c r="G7057" s="11"/>
      <c r="H7057" s="11"/>
    </row>
    <row r="7058" spans="6:8" x14ac:dyDescent="0.25">
      <c r="F7058" s="11"/>
      <c r="G7058" s="11"/>
      <c r="H7058" s="11"/>
    </row>
    <row r="7059" spans="6:8" x14ac:dyDescent="0.25">
      <c r="F7059" s="11"/>
      <c r="G7059" s="11"/>
      <c r="H7059" s="11"/>
    </row>
    <row r="7060" spans="6:8" x14ac:dyDescent="0.25">
      <c r="F7060" s="11"/>
      <c r="G7060" s="11"/>
      <c r="H7060" s="11"/>
    </row>
    <row r="7061" spans="6:8" x14ac:dyDescent="0.25">
      <c r="F7061" s="11"/>
      <c r="G7061" s="11"/>
      <c r="H7061" s="11"/>
    </row>
    <row r="7062" spans="6:8" x14ac:dyDescent="0.25">
      <c r="F7062" s="11"/>
      <c r="G7062" s="11"/>
      <c r="H7062" s="11"/>
    </row>
    <row r="7063" spans="6:8" x14ac:dyDescent="0.25">
      <c r="F7063" s="11"/>
      <c r="G7063" s="11"/>
      <c r="H7063" s="11"/>
    </row>
    <row r="7064" spans="6:8" x14ac:dyDescent="0.25">
      <c r="F7064" s="11"/>
      <c r="G7064" s="11"/>
      <c r="H7064" s="11"/>
    </row>
    <row r="7065" spans="6:8" x14ac:dyDescent="0.25">
      <c r="F7065" s="11"/>
      <c r="G7065" s="11"/>
      <c r="H7065" s="11"/>
    </row>
    <row r="7066" spans="6:8" x14ac:dyDescent="0.25">
      <c r="F7066" s="11"/>
      <c r="G7066" s="11"/>
      <c r="H7066" s="11"/>
    </row>
    <row r="7067" spans="6:8" x14ac:dyDescent="0.25">
      <c r="F7067" s="11"/>
      <c r="G7067" s="11"/>
      <c r="H7067" s="11"/>
    </row>
    <row r="7068" spans="6:8" x14ac:dyDescent="0.25">
      <c r="F7068" s="11"/>
      <c r="G7068" s="11"/>
      <c r="H7068" s="11"/>
    </row>
    <row r="7069" spans="6:8" x14ac:dyDescent="0.25">
      <c r="F7069" s="11"/>
      <c r="G7069" s="11"/>
      <c r="H7069" s="11"/>
    </row>
    <row r="7070" spans="6:8" x14ac:dyDescent="0.25">
      <c r="F7070" s="11"/>
      <c r="G7070" s="11"/>
      <c r="H7070" s="11"/>
    </row>
    <row r="7071" spans="6:8" x14ac:dyDescent="0.25">
      <c r="F7071" s="11"/>
      <c r="G7071" s="11"/>
      <c r="H7071" s="11"/>
    </row>
    <row r="7072" spans="6:8" x14ac:dyDescent="0.25">
      <c r="F7072" s="11"/>
      <c r="G7072" s="11"/>
      <c r="H7072" s="11"/>
    </row>
    <row r="7073" spans="6:8" x14ac:dyDescent="0.25">
      <c r="F7073" s="11"/>
      <c r="G7073" s="11"/>
      <c r="H7073" s="11"/>
    </row>
    <row r="7074" spans="6:8" x14ac:dyDescent="0.25">
      <c r="F7074" s="11"/>
      <c r="G7074" s="11"/>
      <c r="H7074" s="11"/>
    </row>
    <row r="7075" spans="6:8" x14ac:dyDescent="0.25">
      <c r="F7075" s="11"/>
      <c r="G7075" s="11"/>
      <c r="H7075" s="11"/>
    </row>
    <row r="7076" spans="6:8" x14ac:dyDescent="0.25">
      <c r="F7076" s="11"/>
      <c r="G7076" s="11"/>
      <c r="H7076" s="11"/>
    </row>
    <row r="7077" spans="6:8" x14ac:dyDescent="0.25">
      <c r="F7077" s="11"/>
      <c r="G7077" s="11"/>
      <c r="H7077" s="11"/>
    </row>
    <row r="7078" spans="6:8" x14ac:dyDescent="0.25">
      <c r="F7078" s="11"/>
      <c r="G7078" s="11"/>
      <c r="H7078" s="11"/>
    </row>
    <row r="7079" spans="6:8" x14ac:dyDescent="0.25">
      <c r="F7079" s="11"/>
      <c r="G7079" s="11"/>
      <c r="H7079" s="11"/>
    </row>
    <row r="7080" spans="6:8" x14ac:dyDescent="0.25">
      <c r="F7080" s="11"/>
      <c r="G7080" s="11"/>
      <c r="H7080" s="11"/>
    </row>
    <row r="7081" spans="6:8" x14ac:dyDescent="0.25">
      <c r="F7081" s="11"/>
      <c r="G7081" s="11"/>
      <c r="H7081" s="11"/>
    </row>
    <row r="7082" spans="6:8" x14ac:dyDescent="0.25">
      <c r="F7082" s="11"/>
      <c r="G7082" s="11"/>
      <c r="H7082" s="11"/>
    </row>
    <row r="7083" spans="6:8" x14ac:dyDescent="0.25">
      <c r="F7083" s="11"/>
      <c r="G7083" s="11"/>
      <c r="H7083" s="11"/>
    </row>
    <row r="7084" spans="6:8" x14ac:dyDescent="0.25">
      <c r="F7084" s="11"/>
      <c r="G7084" s="11"/>
      <c r="H7084" s="11"/>
    </row>
    <row r="7085" spans="6:8" x14ac:dyDescent="0.25">
      <c r="F7085" s="11"/>
      <c r="G7085" s="11"/>
      <c r="H7085" s="11"/>
    </row>
    <row r="7086" spans="6:8" x14ac:dyDescent="0.25">
      <c r="F7086" s="11"/>
      <c r="G7086" s="11"/>
      <c r="H7086" s="11"/>
    </row>
    <row r="7087" spans="6:8" x14ac:dyDescent="0.25">
      <c r="F7087" s="11"/>
      <c r="G7087" s="11"/>
      <c r="H7087" s="11"/>
    </row>
    <row r="7088" spans="6:8" x14ac:dyDescent="0.25">
      <c r="F7088" s="11"/>
      <c r="G7088" s="11"/>
      <c r="H7088" s="11"/>
    </row>
    <row r="7089" spans="6:8" x14ac:dyDescent="0.25">
      <c r="F7089" s="11"/>
      <c r="G7089" s="11"/>
      <c r="H7089" s="11"/>
    </row>
    <row r="7090" spans="6:8" x14ac:dyDescent="0.25">
      <c r="F7090" s="11"/>
      <c r="G7090" s="11"/>
      <c r="H7090" s="11"/>
    </row>
    <row r="7091" spans="6:8" x14ac:dyDescent="0.25">
      <c r="F7091" s="11"/>
      <c r="G7091" s="11"/>
      <c r="H7091" s="11"/>
    </row>
    <row r="7092" spans="6:8" x14ac:dyDescent="0.25">
      <c r="F7092" s="11"/>
      <c r="G7092" s="11"/>
      <c r="H7092" s="11"/>
    </row>
    <row r="7093" spans="6:8" x14ac:dyDescent="0.25">
      <c r="F7093" s="11"/>
      <c r="G7093" s="11"/>
      <c r="H7093" s="11"/>
    </row>
    <row r="7094" spans="6:8" x14ac:dyDescent="0.25">
      <c r="F7094" s="11"/>
      <c r="G7094" s="11"/>
      <c r="H7094" s="11"/>
    </row>
    <row r="7095" spans="6:8" x14ac:dyDescent="0.25">
      <c r="F7095" s="11"/>
      <c r="G7095" s="11"/>
      <c r="H7095" s="11"/>
    </row>
    <row r="7096" spans="6:8" x14ac:dyDescent="0.25">
      <c r="F7096" s="11"/>
      <c r="G7096" s="11"/>
      <c r="H7096" s="11"/>
    </row>
    <row r="7097" spans="6:8" x14ac:dyDescent="0.25">
      <c r="F7097" s="11"/>
      <c r="G7097" s="11"/>
      <c r="H7097" s="11"/>
    </row>
    <row r="7098" spans="6:8" x14ac:dyDescent="0.25">
      <c r="F7098" s="11"/>
      <c r="G7098" s="11"/>
      <c r="H7098" s="11"/>
    </row>
    <row r="7099" spans="6:8" x14ac:dyDescent="0.25">
      <c r="F7099" s="11"/>
      <c r="G7099" s="11"/>
      <c r="H7099" s="11"/>
    </row>
    <row r="7100" spans="6:8" x14ac:dyDescent="0.25">
      <c r="F7100" s="11"/>
      <c r="G7100" s="11"/>
      <c r="H7100" s="11"/>
    </row>
    <row r="7101" spans="6:8" x14ac:dyDescent="0.25">
      <c r="F7101" s="11"/>
      <c r="G7101" s="11"/>
      <c r="H7101" s="11"/>
    </row>
    <row r="7102" spans="6:8" x14ac:dyDescent="0.25">
      <c r="F7102" s="11"/>
      <c r="G7102" s="11"/>
      <c r="H7102" s="11"/>
    </row>
    <row r="7103" spans="6:8" x14ac:dyDescent="0.25">
      <c r="F7103" s="11"/>
      <c r="G7103" s="11"/>
      <c r="H7103" s="11"/>
    </row>
    <row r="7104" spans="6:8" x14ac:dyDescent="0.25">
      <c r="F7104" s="11"/>
      <c r="G7104" s="11"/>
      <c r="H7104" s="11"/>
    </row>
    <row r="7105" spans="6:8" x14ac:dyDescent="0.25">
      <c r="F7105" s="11"/>
      <c r="G7105" s="11"/>
      <c r="H7105" s="11"/>
    </row>
    <row r="7106" spans="6:8" x14ac:dyDescent="0.25">
      <c r="F7106" s="11"/>
      <c r="G7106" s="11"/>
      <c r="H7106" s="11"/>
    </row>
    <row r="7107" spans="6:8" x14ac:dyDescent="0.25">
      <c r="F7107" s="11"/>
      <c r="G7107" s="11"/>
      <c r="H7107" s="11"/>
    </row>
    <row r="7108" spans="6:8" x14ac:dyDescent="0.25">
      <c r="F7108" s="11"/>
      <c r="G7108" s="11"/>
      <c r="H7108" s="11"/>
    </row>
    <row r="7109" spans="6:8" x14ac:dyDescent="0.25">
      <c r="F7109" s="11"/>
      <c r="G7109" s="11"/>
      <c r="H7109" s="11"/>
    </row>
    <row r="7110" spans="6:8" x14ac:dyDescent="0.25">
      <c r="F7110" s="11"/>
      <c r="G7110" s="11"/>
      <c r="H7110" s="11"/>
    </row>
    <row r="7111" spans="6:8" x14ac:dyDescent="0.25">
      <c r="F7111" s="11"/>
      <c r="G7111" s="11"/>
      <c r="H7111" s="11"/>
    </row>
    <row r="7112" spans="6:8" x14ac:dyDescent="0.25">
      <c r="F7112" s="11"/>
      <c r="G7112" s="11"/>
      <c r="H7112" s="11"/>
    </row>
    <row r="7113" spans="6:8" x14ac:dyDescent="0.25">
      <c r="F7113" s="11"/>
      <c r="G7113" s="11"/>
      <c r="H7113" s="11"/>
    </row>
    <row r="7114" spans="6:8" x14ac:dyDescent="0.25">
      <c r="F7114" s="11"/>
      <c r="G7114" s="11"/>
      <c r="H7114" s="11"/>
    </row>
    <row r="7115" spans="6:8" x14ac:dyDescent="0.25">
      <c r="F7115" s="11"/>
      <c r="G7115" s="11"/>
      <c r="H7115" s="11"/>
    </row>
    <row r="7116" spans="6:8" x14ac:dyDescent="0.25">
      <c r="F7116" s="11"/>
      <c r="G7116" s="11"/>
      <c r="H7116" s="11"/>
    </row>
    <row r="7117" spans="6:8" x14ac:dyDescent="0.25">
      <c r="F7117" s="11"/>
      <c r="G7117" s="11"/>
      <c r="H7117" s="11"/>
    </row>
    <row r="7118" spans="6:8" x14ac:dyDescent="0.25">
      <c r="F7118" s="11"/>
      <c r="G7118" s="11"/>
      <c r="H7118" s="11"/>
    </row>
    <row r="7119" spans="6:8" x14ac:dyDescent="0.25">
      <c r="F7119" s="11"/>
      <c r="G7119" s="11"/>
      <c r="H7119" s="11"/>
    </row>
    <row r="7120" spans="6:8" x14ac:dyDescent="0.25">
      <c r="F7120" s="11"/>
      <c r="G7120" s="11"/>
      <c r="H7120" s="11"/>
    </row>
    <row r="7121" spans="6:8" x14ac:dyDescent="0.25">
      <c r="F7121" s="11"/>
      <c r="G7121" s="11"/>
      <c r="H7121" s="11"/>
    </row>
    <row r="7122" spans="6:8" x14ac:dyDescent="0.25">
      <c r="F7122" s="11"/>
      <c r="G7122" s="11"/>
      <c r="H7122" s="11"/>
    </row>
    <row r="7123" spans="6:8" x14ac:dyDescent="0.25">
      <c r="F7123" s="11"/>
      <c r="G7123" s="11"/>
      <c r="H7123" s="11"/>
    </row>
    <row r="7124" spans="6:8" x14ac:dyDescent="0.25">
      <c r="F7124" s="11"/>
      <c r="G7124" s="11"/>
      <c r="H7124" s="11"/>
    </row>
    <row r="7125" spans="6:8" x14ac:dyDescent="0.25">
      <c r="F7125" s="11"/>
      <c r="G7125" s="11"/>
      <c r="H7125" s="11"/>
    </row>
    <row r="7126" spans="6:8" x14ac:dyDescent="0.25">
      <c r="F7126" s="11"/>
      <c r="G7126" s="11"/>
      <c r="H7126" s="11"/>
    </row>
    <row r="7127" spans="6:8" x14ac:dyDescent="0.25">
      <c r="F7127" s="11"/>
      <c r="G7127" s="11"/>
      <c r="H7127" s="11"/>
    </row>
    <row r="7128" spans="6:8" x14ac:dyDescent="0.25">
      <c r="F7128" s="11"/>
      <c r="G7128" s="11"/>
      <c r="H7128" s="11"/>
    </row>
    <row r="7129" spans="6:8" x14ac:dyDescent="0.25">
      <c r="F7129" s="11"/>
      <c r="G7129" s="11"/>
      <c r="H7129" s="11"/>
    </row>
    <row r="7130" spans="6:8" x14ac:dyDescent="0.25">
      <c r="F7130" s="11"/>
      <c r="G7130" s="11"/>
      <c r="H7130" s="11"/>
    </row>
    <row r="7131" spans="6:8" x14ac:dyDescent="0.25">
      <c r="F7131" s="11"/>
      <c r="G7131" s="11"/>
      <c r="H7131" s="11"/>
    </row>
    <row r="7132" spans="6:8" x14ac:dyDescent="0.25">
      <c r="F7132" s="11"/>
      <c r="G7132" s="11"/>
      <c r="H7132" s="11"/>
    </row>
    <row r="7133" spans="6:8" x14ac:dyDescent="0.25">
      <c r="F7133" s="11"/>
      <c r="G7133" s="11"/>
      <c r="H7133" s="11"/>
    </row>
    <row r="7134" spans="6:8" x14ac:dyDescent="0.25">
      <c r="F7134" s="11"/>
      <c r="G7134" s="11"/>
      <c r="H7134" s="11"/>
    </row>
    <row r="7135" spans="6:8" x14ac:dyDescent="0.25">
      <c r="F7135" s="11"/>
      <c r="G7135" s="11"/>
      <c r="H7135" s="11"/>
    </row>
    <row r="7136" spans="6:8" x14ac:dyDescent="0.25">
      <c r="F7136" s="11"/>
      <c r="G7136" s="11"/>
      <c r="H7136" s="11"/>
    </row>
    <row r="7137" spans="6:8" x14ac:dyDescent="0.25">
      <c r="F7137" s="11"/>
      <c r="G7137" s="11"/>
      <c r="H7137" s="11"/>
    </row>
    <row r="7138" spans="6:8" x14ac:dyDescent="0.25">
      <c r="F7138" s="11"/>
      <c r="G7138" s="11"/>
      <c r="H7138" s="11"/>
    </row>
    <row r="7139" spans="6:8" x14ac:dyDescent="0.25">
      <c r="F7139" s="11"/>
      <c r="G7139" s="11"/>
      <c r="H7139" s="11"/>
    </row>
    <row r="7140" spans="6:8" x14ac:dyDescent="0.25">
      <c r="F7140" s="11"/>
      <c r="G7140" s="11"/>
      <c r="H7140" s="11"/>
    </row>
    <row r="7141" spans="6:8" x14ac:dyDescent="0.25">
      <c r="F7141" s="11"/>
      <c r="G7141" s="11"/>
      <c r="H7141" s="11"/>
    </row>
    <row r="7142" spans="6:8" x14ac:dyDescent="0.25">
      <c r="F7142" s="11"/>
      <c r="G7142" s="11"/>
      <c r="H7142" s="11"/>
    </row>
    <row r="7143" spans="6:8" x14ac:dyDescent="0.25">
      <c r="F7143" s="11"/>
      <c r="G7143" s="11"/>
      <c r="H7143" s="11"/>
    </row>
    <row r="7144" spans="6:8" x14ac:dyDescent="0.25">
      <c r="F7144" s="11"/>
      <c r="G7144" s="11"/>
      <c r="H7144" s="11"/>
    </row>
    <row r="7145" spans="6:8" x14ac:dyDescent="0.25">
      <c r="F7145" s="11"/>
      <c r="G7145" s="11"/>
      <c r="H7145" s="11"/>
    </row>
    <row r="7146" spans="6:8" x14ac:dyDescent="0.25">
      <c r="F7146" s="11"/>
      <c r="G7146" s="11"/>
      <c r="H7146" s="11"/>
    </row>
    <row r="7147" spans="6:8" x14ac:dyDescent="0.25">
      <c r="F7147" s="11"/>
      <c r="G7147" s="11"/>
      <c r="H7147" s="11"/>
    </row>
    <row r="7148" spans="6:8" x14ac:dyDescent="0.25">
      <c r="F7148" s="11"/>
      <c r="G7148" s="11"/>
      <c r="H7148" s="11"/>
    </row>
    <row r="7149" spans="6:8" x14ac:dyDescent="0.25">
      <c r="F7149" s="11"/>
      <c r="G7149" s="11"/>
      <c r="H7149" s="11"/>
    </row>
    <row r="7150" spans="6:8" x14ac:dyDescent="0.25">
      <c r="F7150" s="11"/>
      <c r="G7150" s="11"/>
      <c r="H7150" s="11"/>
    </row>
    <row r="7151" spans="6:8" x14ac:dyDescent="0.25">
      <c r="F7151" s="11"/>
      <c r="G7151" s="11"/>
      <c r="H7151" s="11"/>
    </row>
    <row r="7152" spans="6:8" x14ac:dyDescent="0.25">
      <c r="F7152" s="11"/>
      <c r="G7152" s="11"/>
      <c r="H7152" s="11"/>
    </row>
    <row r="7153" spans="6:8" x14ac:dyDescent="0.25">
      <c r="F7153" s="11"/>
      <c r="G7153" s="11"/>
      <c r="H7153" s="11"/>
    </row>
    <row r="7154" spans="6:8" x14ac:dyDescent="0.25">
      <c r="F7154" s="11"/>
      <c r="G7154" s="11"/>
      <c r="H7154" s="11"/>
    </row>
    <row r="7155" spans="6:8" x14ac:dyDescent="0.25">
      <c r="F7155" s="11"/>
      <c r="G7155" s="11"/>
      <c r="H7155" s="11"/>
    </row>
    <row r="7156" spans="6:8" x14ac:dyDescent="0.25">
      <c r="F7156" s="11"/>
      <c r="G7156" s="11"/>
      <c r="H7156" s="11"/>
    </row>
    <row r="7157" spans="6:8" x14ac:dyDescent="0.25">
      <c r="F7157" s="11"/>
      <c r="G7157" s="11"/>
      <c r="H7157" s="11"/>
    </row>
    <row r="7158" spans="6:8" x14ac:dyDescent="0.25">
      <c r="F7158" s="11"/>
      <c r="G7158" s="11"/>
      <c r="H7158" s="11"/>
    </row>
    <row r="7159" spans="6:8" x14ac:dyDescent="0.25">
      <c r="F7159" s="11"/>
      <c r="G7159" s="11"/>
      <c r="H7159" s="11"/>
    </row>
    <row r="7160" spans="6:8" x14ac:dyDescent="0.25">
      <c r="F7160" s="11"/>
      <c r="G7160" s="11"/>
      <c r="H7160" s="11"/>
    </row>
    <row r="7161" spans="6:8" x14ac:dyDescent="0.25">
      <c r="F7161" s="11"/>
      <c r="G7161" s="11"/>
      <c r="H7161" s="11"/>
    </row>
    <row r="7162" spans="6:8" x14ac:dyDescent="0.25">
      <c r="F7162" s="11"/>
      <c r="G7162" s="11"/>
      <c r="H7162" s="11"/>
    </row>
    <row r="7163" spans="6:8" x14ac:dyDescent="0.25">
      <c r="F7163" s="11"/>
      <c r="G7163" s="11"/>
      <c r="H7163" s="11"/>
    </row>
    <row r="7164" spans="6:8" x14ac:dyDescent="0.25">
      <c r="F7164" s="11"/>
      <c r="G7164" s="11"/>
      <c r="H7164" s="11"/>
    </row>
    <row r="7165" spans="6:8" x14ac:dyDescent="0.25">
      <c r="F7165" s="11"/>
      <c r="G7165" s="11"/>
      <c r="H7165" s="11"/>
    </row>
    <row r="7166" spans="6:8" x14ac:dyDescent="0.25">
      <c r="F7166" s="11"/>
      <c r="G7166" s="11"/>
      <c r="H7166" s="11"/>
    </row>
    <row r="7167" spans="6:8" x14ac:dyDescent="0.25">
      <c r="F7167" s="11"/>
      <c r="G7167" s="11"/>
      <c r="H7167" s="11"/>
    </row>
    <row r="7168" spans="6:8" x14ac:dyDescent="0.25">
      <c r="F7168" s="11"/>
      <c r="G7168" s="11"/>
      <c r="H7168" s="11"/>
    </row>
    <row r="7169" spans="6:8" x14ac:dyDescent="0.25">
      <c r="F7169" s="11"/>
      <c r="G7169" s="11"/>
      <c r="H7169" s="11"/>
    </row>
    <row r="7170" spans="6:8" x14ac:dyDescent="0.25">
      <c r="F7170" s="11"/>
      <c r="G7170" s="11"/>
      <c r="H7170" s="11"/>
    </row>
    <row r="7171" spans="6:8" x14ac:dyDescent="0.25">
      <c r="F7171" s="11"/>
      <c r="G7171" s="11"/>
      <c r="H7171" s="11"/>
    </row>
    <row r="7172" spans="6:8" x14ac:dyDescent="0.25">
      <c r="F7172" s="11"/>
      <c r="G7172" s="11"/>
      <c r="H7172" s="11"/>
    </row>
    <row r="7173" spans="6:8" x14ac:dyDescent="0.25">
      <c r="F7173" s="11"/>
      <c r="G7173" s="11"/>
      <c r="H7173" s="11"/>
    </row>
    <row r="7174" spans="6:8" x14ac:dyDescent="0.25">
      <c r="F7174" s="11"/>
      <c r="G7174" s="11"/>
      <c r="H7174" s="11"/>
    </row>
    <row r="7175" spans="6:8" x14ac:dyDescent="0.25">
      <c r="F7175" s="11"/>
      <c r="G7175" s="11"/>
      <c r="H7175" s="11"/>
    </row>
    <row r="7176" spans="6:8" x14ac:dyDescent="0.25">
      <c r="F7176" s="11"/>
      <c r="G7176" s="11"/>
      <c r="H7176" s="11"/>
    </row>
    <row r="7177" spans="6:8" x14ac:dyDescent="0.25">
      <c r="F7177" s="11"/>
      <c r="G7177" s="11"/>
      <c r="H7177" s="11"/>
    </row>
    <row r="7178" spans="6:8" x14ac:dyDescent="0.25">
      <c r="F7178" s="11"/>
      <c r="G7178" s="11"/>
      <c r="H7178" s="11"/>
    </row>
    <row r="7179" spans="6:8" x14ac:dyDescent="0.25">
      <c r="F7179" s="11"/>
      <c r="G7179" s="11"/>
      <c r="H7179" s="11"/>
    </row>
    <row r="7180" spans="6:8" x14ac:dyDescent="0.25">
      <c r="F7180" s="11"/>
      <c r="G7180" s="11"/>
      <c r="H7180" s="11"/>
    </row>
    <row r="7181" spans="6:8" x14ac:dyDescent="0.25">
      <c r="F7181" s="11"/>
      <c r="G7181" s="11"/>
      <c r="H7181" s="11"/>
    </row>
    <row r="7182" spans="6:8" x14ac:dyDescent="0.25">
      <c r="F7182" s="11"/>
      <c r="G7182" s="11"/>
      <c r="H7182" s="11"/>
    </row>
    <row r="7183" spans="6:8" x14ac:dyDescent="0.25">
      <c r="F7183" s="11"/>
      <c r="G7183" s="11"/>
      <c r="H7183" s="11"/>
    </row>
    <row r="7184" spans="6:8" x14ac:dyDescent="0.25">
      <c r="F7184" s="11"/>
      <c r="G7184" s="11"/>
      <c r="H7184" s="11"/>
    </row>
    <row r="7185" spans="6:8" x14ac:dyDescent="0.25">
      <c r="F7185" s="11"/>
      <c r="G7185" s="11"/>
      <c r="H7185" s="11"/>
    </row>
    <row r="7186" spans="6:8" x14ac:dyDescent="0.25">
      <c r="F7186" s="11"/>
      <c r="G7186" s="11"/>
      <c r="H7186" s="11"/>
    </row>
    <row r="7187" spans="6:8" x14ac:dyDescent="0.25">
      <c r="F7187" s="11"/>
      <c r="G7187" s="11"/>
      <c r="H7187" s="11"/>
    </row>
    <row r="7188" spans="6:8" x14ac:dyDescent="0.25">
      <c r="F7188" s="11"/>
      <c r="G7188" s="11"/>
      <c r="H7188" s="11"/>
    </row>
    <row r="7189" spans="6:8" x14ac:dyDescent="0.25">
      <c r="F7189" s="11"/>
      <c r="G7189" s="11"/>
      <c r="H7189" s="11"/>
    </row>
    <row r="7190" spans="6:8" x14ac:dyDescent="0.25">
      <c r="F7190" s="11"/>
      <c r="G7190" s="11"/>
      <c r="H7190" s="11"/>
    </row>
    <row r="7191" spans="6:8" x14ac:dyDescent="0.25">
      <c r="F7191" s="11"/>
      <c r="G7191" s="11"/>
      <c r="H7191" s="11"/>
    </row>
    <row r="7192" spans="6:8" x14ac:dyDescent="0.25">
      <c r="F7192" s="11"/>
      <c r="G7192" s="11"/>
      <c r="H7192" s="11"/>
    </row>
    <row r="7193" spans="6:8" x14ac:dyDescent="0.25">
      <c r="F7193" s="11"/>
      <c r="G7193" s="11"/>
      <c r="H7193" s="11"/>
    </row>
    <row r="7194" spans="6:8" x14ac:dyDescent="0.25">
      <c r="F7194" s="11"/>
      <c r="G7194" s="11"/>
      <c r="H7194" s="11"/>
    </row>
    <row r="7195" spans="6:8" x14ac:dyDescent="0.25">
      <c r="F7195" s="11"/>
      <c r="G7195" s="11"/>
      <c r="H7195" s="11"/>
    </row>
    <row r="7196" spans="6:8" x14ac:dyDescent="0.25">
      <c r="F7196" s="11"/>
      <c r="G7196" s="11"/>
      <c r="H7196" s="11"/>
    </row>
    <row r="7197" spans="6:8" x14ac:dyDescent="0.25">
      <c r="F7197" s="11"/>
      <c r="G7197" s="11"/>
      <c r="H7197" s="11"/>
    </row>
    <row r="7198" spans="6:8" x14ac:dyDescent="0.25">
      <c r="F7198" s="11"/>
      <c r="G7198" s="11"/>
      <c r="H7198" s="11"/>
    </row>
    <row r="7199" spans="6:8" x14ac:dyDescent="0.25">
      <c r="F7199" s="11"/>
      <c r="G7199" s="11"/>
      <c r="H7199" s="11"/>
    </row>
    <row r="7200" spans="6:8" x14ac:dyDescent="0.25">
      <c r="F7200" s="11"/>
      <c r="G7200" s="11"/>
      <c r="H7200" s="11"/>
    </row>
    <row r="7201" spans="6:8" x14ac:dyDescent="0.25">
      <c r="F7201" s="11"/>
      <c r="G7201" s="11"/>
      <c r="H7201" s="11"/>
    </row>
    <row r="7202" spans="6:8" x14ac:dyDescent="0.25">
      <c r="F7202" s="11"/>
      <c r="G7202" s="11"/>
      <c r="H7202" s="11"/>
    </row>
    <row r="7203" spans="6:8" x14ac:dyDescent="0.25">
      <c r="F7203" s="11"/>
      <c r="G7203" s="11"/>
      <c r="H7203" s="11"/>
    </row>
    <row r="7204" spans="6:8" x14ac:dyDescent="0.25">
      <c r="F7204" s="11"/>
      <c r="G7204" s="11"/>
      <c r="H7204" s="11"/>
    </row>
    <row r="7205" spans="6:8" x14ac:dyDescent="0.25">
      <c r="F7205" s="11"/>
      <c r="G7205" s="11"/>
      <c r="H7205" s="11"/>
    </row>
    <row r="7206" spans="6:8" x14ac:dyDescent="0.25">
      <c r="F7206" s="11"/>
      <c r="G7206" s="11"/>
      <c r="H7206" s="11"/>
    </row>
    <row r="7207" spans="6:8" x14ac:dyDescent="0.25">
      <c r="F7207" s="11"/>
      <c r="G7207" s="11"/>
      <c r="H7207" s="11"/>
    </row>
    <row r="7208" spans="6:8" x14ac:dyDescent="0.25">
      <c r="F7208" s="11"/>
      <c r="G7208" s="11"/>
      <c r="H7208" s="11"/>
    </row>
    <row r="7209" spans="6:8" x14ac:dyDescent="0.25">
      <c r="F7209" s="11"/>
      <c r="G7209" s="11"/>
      <c r="H7209" s="11"/>
    </row>
    <row r="7210" spans="6:8" x14ac:dyDescent="0.25">
      <c r="F7210" s="11"/>
      <c r="G7210" s="11"/>
      <c r="H7210" s="11"/>
    </row>
    <row r="7211" spans="6:8" x14ac:dyDescent="0.25">
      <c r="F7211" s="11"/>
      <c r="G7211" s="11"/>
      <c r="H7211" s="11"/>
    </row>
    <row r="7212" spans="6:8" x14ac:dyDescent="0.25">
      <c r="F7212" s="11"/>
      <c r="G7212" s="11"/>
      <c r="H7212" s="11"/>
    </row>
    <row r="7213" spans="6:8" x14ac:dyDescent="0.25">
      <c r="F7213" s="11"/>
      <c r="G7213" s="11"/>
      <c r="H7213" s="11"/>
    </row>
    <row r="7214" spans="6:8" x14ac:dyDescent="0.25">
      <c r="F7214" s="11"/>
      <c r="G7214" s="11"/>
      <c r="H7214" s="11"/>
    </row>
    <row r="7215" spans="6:8" x14ac:dyDescent="0.25">
      <c r="F7215" s="11"/>
      <c r="G7215" s="11"/>
      <c r="H7215" s="11"/>
    </row>
    <row r="7216" spans="6:8" x14ac:dyDescent="0.25">
      <c r="F7216" s="11"/>
      <c r="G7216" s="11"/>
      <c r="H7216" s="11"/>
    </row>
    <row r="7217" spans="6:8" x14ac:dyDescent="0.25">
      <c r="F7217" s="11"/>
      <c r="G7217" s="11"/>
      <c r="H7217" s="11"/>
    </row>
    <row r="7218" spans="6:8" x14ac:dyDescent="0.25">
      <c r="F7218" s="11"/>
      <c r="G7218" s="11"/>
      <c r="H7218" s="11"/>
    </row>
    <row r="7219" spans="6:8" x14ac:dyDescent="0.25">
      <c r="F7219" s="11"/>
      <c r="G7219" s="11"/>
      <c r="H7219" s="11"/>
    </row>
    <row r="7220" spans="6:8" x14ac:dyDescent="0.25">
      <c r="F7220" s="11"/>
      <c r="G7220" s="11"/>
      <c r="H7220" s="11"/>
    </row>
    <row r="7221" spans="6:8" x14ac:dyDescent="0.25">
      <c r="F7221" s="11"/>
      <c r="G7221" s="11"/>
      <c r="H7221" s="11"/>
    </row>
    <row r="7222" spans="6:8" x14ac:dyDescent="0.25">
      <c r="F7222" s="11"/>
      <c r="G7222" s="11"/>
      <c r="H7222" s="11"/>
    </row>
    <row r="7223" spans="6:8" x14ac:dyDescent="0.25">
      <c r="F7223" s="11"/>
      <c r="G7223" s="11"/>
      <c r="H7223" s="11"/>
    </row>
    <row r="7224" spans="6:8" x14ac:dyDescent="0.25">
      <c r="F7224" s="11"/>
      <c r="G7224" s="11"/>
      <c r="H7224" s="11"/>
    </row>
    <row r="7225" spans="6:8" x14ac:dyDescent="0.25">
      <c r="F7225" s="11"/>
      <c r="G7225" s="11"/>
      <c r="H7225" s="11"/>
    </row>
    <row r="7226" spans="6:8" x14ac:dyDescent="0.25">
      <c r="F7226" s="11"/>
      <c r="G7226" s="11"/>
      <c r="H7226" s="11"/>
    </row>
    <row r="7227" spans="6:8" x14ac:dyDescent="0.25">
      <c r="F7227" s="11"/>
      <c r="G7227" s="11"/>
      <c r="H7227" s="11"/>
    </row>
    <row r="7228" spans="6:8" x14ac:dyDescent="0.25">
      <c r="F7228" s="11"/>
      <c r="G7228" s="11"/>
      <c r="H7228" s="11"/>
    </row>
    <row r="7229" spans="6:8" x14ac:dyDescent="0.25">
      <c r="F7229" s="11"/>
      <c r="G7229" s="11"/>
      <c r="H7229" s="11"/>
    </row>
    <row r="7230" spans="6:8" x14ac:dyDescent="0.25">
      <c r="F7230" s="11"/>
      <c r="G7230" s="11"/>
      <c r="H7230" s="11"/>
    </row>
    <row r="7231" spans="6:8" x14ac:dyDescent="0.25">
      <c r="F7231" s="11"/>
      <c r="G7231" s="11"/>
      <c r="H7231" s="11"/>
    </row>
    <row r="7232" spans="6:8" x14ac:dyDescent="0.25">
      <c r="F7232" s="11"/>
      <c r="G7232" s="11"/>
      <c r="H7232" s="11"/>
    </row>
    <row r="7233" spans="6:8" x14ac:dyDescent="0.25">
      <c r="F7233" s="11"/>
      <c r="G7233" s="11"/>
      <c r="H7233" s="11"/>
    </row>
    <row r="7234" spans="6:8" x14ac:dyDescent="0.25">
      <c r="F7234" s="11"/>
      <c r="G7234" s="11"/>
      <c r="H7234" s="11"/>
    </row>
    <row r="7235" spans="6:8" x14ac:dyDescent="0.25">
      <c r="F7235" s="11"/>
      <c r="G7235" s="11"/>
      <c r="H7235" s="11"/>
    </row>
    <row r="7236" spans="6:8" x14ac:dyDescent="0.25">
      <c r="F7236" s="11"/>
      <c r="G7236" s="11"/>
      <c r="H7236" s="11"/>
    </row>
    <row r="7237" spans="6:8" x14ac:dyDescent="0.25">
      <c r="F7237" s="11"/>
      <c r="G7237" s="11"/>
      <c r="H7237" s="11"/>
    </row>
    <row r="7238" spans="6:8" x14ac:dyDescent="0.25">
      <c r="F7238" s="11"/>
      <c r="G7238" s="11"/>
      <c r="H7238" s="11"/>
    </row>
    <row r="7239" spans="6:8" x14ac:dyDescent="0.25">
      <c r="F7239" s="11"/>
      <c r="G7239" s="11"/>
      <c r="H7239" s="11"/>
    </row>
    <row r="7240" spans="6:8" x14ac:dyDescent="0.25">
      <c r="F7240" s="11"/>
      <c r="G7240" s="11"/>
      <c r="H7240" s="11"/>
    </row>
    <row r="7241" spans="6:8" x14ac:dyDescent="0.25">
      <c r="F7241" s="11"/>
      <c r="G7241" s="11"/>
      <c r="H7241" s="11"/>
    </row>
    <row r="7242" spans="6:8" x14ac:dyDescent="0.25">
      <c r="F7242" s="11"/>
      <c r="G7242" s="11"/>
      <c r="H7242" s="11"/>
    </row>
    <row r="7243" spans="6:8" x14ac:dyDescent="0.25">
      <c r="F7243" s="11"/>
      <c r="G7243" s="11"/>
      <c r="H7243" s="11"/>
    </row>
    <row r="7244" spans="6:8" x14ac:dyDescent="0.25">
      <c r="F7244" s="11"/>
      <c r="G7244" s="11"/>
      <c r="H7244" s="11"/>
    </row>
    <row r="7245" spans="6:8" x14ac:dyDescent="0.25">
      <c r="F7245" s="11"/>
      <c r="G7245" s="11"/>
      <c r="H7245" s="11"/>
    </row>
    <row r="7246" spans="6:8" x14ac:dyDescent="0.25">
      <c r="F7246" s="11"/>
      <c r="G7246" s="11"/>
      <c r="H7246" s="11"/>
    </row>
    <row r="7247" spans="6:8" x14ac:dyDescent="0.25">
      <c r="F7247" s="11"/>
      <c r="G7247" s="11"/>
      <c r="H7247" s="11"/>
    </row>
    <row r="7248" spans="6:8" x14ac:dyDescent="0.25">
      <c r="F7248" s="11"/>
      <c r="G7248" s="11"/>
      <c r="H7248" s="11"/>
    </row>
    <row r="7249" spans="6:8" x14ac:dyDescent="0.25">
      <c r="F7249" s="11"/>
      <c r="G7249" s="11"/>
      <c r="H7249" s="11"/>
    </row>
    <row r="7250" spans="6:8" x14ac:dyDescent="0.25">
      <c r="F7250" s="11"/>
      <c r="G7250" s="11"/>
      <c r="H7250" s="11"/>
    </row>
    <row r="7251" spans="6:8" x14ac:dyDescent="0.25">
      <c r="F7251" s="11"/>
      <c r="G7251" s="11"/>
      <c r="H7251" s="11"/>
    </row>
    <row r="7252" spans="6:8" x14ac:dyDescent="0.25">
      <c r="F7252" s="11"/>
      <c r="G7252" s="11"/>
      <c r="H7252" s="11"/>
    </row>
    <row r="7253" spans="6:8" x14ac:dyDescent="0.25">
      <c r="F7253" s="11"/>
      <c r="G7253" s="11"/>
      <c r="H7253" s="11"/>
    </row>
    <row r="7254" spans="6:8" x14ac:dyDescent="0.25">
      <c r="F7254" s="11"/>
      <c r="G7254" s="11"/>
      <c r="H7254" s="11"/>
    </row>
    <row r="7255" spans="6:8" x14ac:dyDescent="0.25">
      <c r="F7255" s="11"/>
      <c r="G7255" s="11"/>
      <c r="H7255" s="11"/>
    </row>
    <row r="7256" spans="6:8" x14ac:dyDescent="0.25">
      <c r="F7256" s="11"/>
      <c r="G7256" s="11"/>
      <c r="H7256" s="11"/>
    </row>
    <row r="7257" spans="6:8" x14ac:dyDescent="0.25">
      <c r="F7257" s="11"/>
      <c r="G7257" s="11"/>
      <c r="H7257" s="11"/>
    </row>
    <row r="7258" spans="6:8" x14ac:dyDescent="0.25">
      <c r="F7258" s="11"/>
      <c r="G7258" s="11"/>
      <c r="H7258" s="11"/>
    </row>
    <row r="7259" spans="6:8" x14ac:dyDescent="0.25">
      <c r="F7259" s="11"/>
      <c r="G7259" s="11"/>
      <c r="H7259" s="11"/>
    </row>
    <row r="7260" spans="6:8" x14ac:dyDescent="0.25">
      <c r="F7260" s="11"/>
      <c r="G7260" s="11"/>
      <c r="H7260" s="11"/>
    </row>
    <row r="7261" spans="6:8" x14ac:dyDescent="0.25">
      <c r="F7261" s="11"/>
      <c r="G7261" s="11"/>
      <c r="H7261" s="11"/>
    </row>
    <row r="7262" spans="6:8" x14ac:dyDescent="0.25">
      <c r="F7262" s="11"/>
      <c r="G7262" s="11"/>
      <c r="H7262" s="11"/>
    </row>
    <row r="7263" spans="6:8" x14ac:dyDescent="0.25">
      <c r="F7263" s="11"/>
      <c r="G7263" s="11"/>
      <c r="H7263" s="11"/>
    </row>
    <row r="7264" spans="6:8" x14ac:dyDescent="0.25">
      <c r="F7264" s="11"/>
      <c r="G7264" s="11"/>
      <c r="H7264" s="11"/>
    </row>
    <row r="7265" spans="6:8" x14ac:dyDescent="0.25">
      <c r="F7265" s="11"/>
      <c r="G7265" s="11"/>
      <c r="H7265" s="11"/>
    </row>
    <row r="7266" spans="6:8" x14ac:dyDescent="0.25">
      <c r="F7266" s="11"/>
      <c r="G7266" s="11"/>
      <c r="H7266" s="11"/>
    </row>
    <row r="7267" spans="6:8" x14ac:dyDescent="0.25">
      <c r="F7267" s="11"/>
      <c r="G7267" s="11"/>
      <c r="H7267" s="11"/>
    </row>
    <row r="7268" spans="6:8" x14ac:dyDescent="0.25">
      <c r="F7268" s="11"/>
      <c r="G7268" s="11"/>
      <c r="H7268" s="11"/>
    </row>
    <row r="7269" spans="6:8" x14ac:dyDescent="0.25">
      <c r="F7269" s="11"/>
      <c r="G7269" s="11"/>
      <c r="H7269" s="11"/>
    </row>
    <row r="7270" spans="6:8" x14ac:dyDescent="0.25">
      <c r="F7270" s="11"/>
      <c r="G7270" s="11"/>
      <c r="H7270" s="11"/>
    </row>
    <row r="7271" spans="6:8" x14ac:dyDescent="0.25">
      <c r="F7271" s="11"/>
      <c r="G7271" s="11"/>
      <c r="H7271" s="11"/>
    </row>
    <row r="7272" spans="6:8" x14ac:dyDescent="0.25">
      <c r="F7272" s="11"/>
      <c r="G7272" s="11"/>
      <c r="H7272" s="11"/>
    </row>
    <row r="7273" spans="6:8" x14ac:dyDescent="0.25">
      <c r="F7273" s="11"/>
      <c r="G7273" s="11"/>
      <c r="H7273" s="11"/>
    </row>
    <row r="7274" spans="6:8" x14ac:dyDescent="0.25">
      <c r="F7274" s="11"/>
      <c r="G7274" s="11"/>
      <c r="H7274" s="11"/>
    </row>
    <row r="7275" spans="6:8" x14ac:dyDescent="0.25">
      <c r="F7275" s="11"/>
      <c r="G7275" s="11"/>
      <c r="H7275" s="11"/>
    </row>
    <row r="7276" spans="6:8" x14ac:dyDescent="0.25">
      <c r="F7276" s="11"/>
      <c r="G7276" s="11"/>
      <c r="H7276" s="11"/>
    </row>
    <row r="7277" spans="6:8" x14ac:dyDescent="0.25">
      <c r="F7277" s="11"/>
      <c r="G7277" s="11"/>
      <c r="H7277" s="11"/>
    </row>
    <row r="7278" spans="6:8" x14ac:dyDescent="0.25">
      <c r="F7278" s="11"/>
      <c r="G7278" s="11"/>
      <c r="H7278" s="11"/>
    </row>
    <row r="7279" spans="6:8" x14ac:dyDescent="0.25">
      <c r="F7279" s="11"/>
      <c r="G7279" s="11"/>
      <c r="H7279" s="11"/>
    </row>
    <row r="7280" spans="6:8" x14ac:dyDescent="0.25">
      <c r="F7280" s="11"/>
      <c r="G7280" s="11"/>
      <c r="H7280" s="11"/>
    </row>
    <row r="7281" spans="6:8" x14ac:dyDescent="0.25">
      <c r="F7281" s="11"/>
      <c r="G7281" s="11"/>
      <c r="H7281" s="11"/>
    </row>
    <row r="7282" spans="6:8" x14ac:dyDescent="0.25">
      <c r="F7282" s="11"/>
      <c r="G7282" s="11"/>
      <c r="H7282" s="11"/>
    </row>
    <row r="7283" spans="6:8" x14ac:dyDescent="0.25">
      <c r="F7283" s="11"/>
      <c r="G7283" s="11"/>
      <c r="H7283" s="11"/>
    </row>
    <row r="7284" spans="6:8" x14ac:dyDescent="0.25">
      <c r="F7284" s="11"/>
      <c r="G7284" s="11"/>
      <c r="H7284" s="11"/>
    </row>
    <row r="7285" spans="6:8" x14ac:dyDescent="0.25">
      <c r="F7285" s="11"/>
      <c r="G7285" s="11"/>
      <c r="H7285" s="11"/>
    </row>
    <row r="7286" spans="6:8" x14ac:dyDescent="0.25">
      <c r="F7286" s="11"/>
      <c r="G7286" s="11"/>
      <c r="H7286" s="11"/>
    </row>
    <row r="7287" spans="6:8" x14ac:dyDescent="0.25">
      <c r="F7287" s="11"/>
      <c r="G7287" s="11"/>
      <c r="H7287" s="11"/>
    </row>
    <row r="7288" spans="6:8" x14ac:dyDescent="0.25">
      <c r="F7288" s="11"/>
      <c r="G7288" s="11"/>
      <c r="H7288" s="11"/>
    </row>
    <row r="7289" spans="6:8" x14ac:dyDescent="0.25">
      <c r="F7289" s="11"/>
      <c r="G7289" s="11"/>
      <c r="H7289" s="11"/>
    </row>
    <row r="7290" spans="6:8" x14ac:dyDescent="0.25">
      <c r="F7290" s="11"/>
      <c r="G7290" s="11"/>
      <c r="H7290" s="11"/>
    </row>
    <row r="7291" spans="6:8" x14ac:dyDescent="0.25">
      <c r="F7291" s="11"/>
      <c r="G7291" s="11"/>
      <c r="H7291" s="11"/>
    </row>
    <row r="7292" spans="6:8" x14ac:dyDescent="0.25">
      <c r="F7292" s="11"/>
      <c r="G7292" s="11"/>
      <c r="H7292" s="11"/>
    </row>
    <row r="7293" spans="6:8" x14ac:dyDescent="0.25">
      <c r="F7293" s="11"/>
      <c r="G7293" s="11"/>
      <c r="H7293" s="11"/>
    </row>
    <row r="7294" spans="6:8" x14ac:dyDescent="0.25">
      <c r="F7294" s="11"/>
      <c r="G7294" s="11"/>
      <c r="H7294" s="11"/>
    </row>
    <row r="7295" spans="6:8" x14ac:dyDescent="0.25">
      <c r="F7295" s="11"/>
      <c r="G7295" s="11"/>
      <c r="H7295" s="11"/>
    </row>
    <row r="7296" spans="6:8" x14ac:dyDescent="0.25">
      <c r="F7296" s="11"/>
      <c r="G7296" s="11"/>
      <c r="H7296" s="11"/>
    </row>
    <row r="7297" spans="6:8" x14ac:dyDescent="0.25">
      <c r="F7297" s="11"/>
      <c r="G7297" s="11"/>
      <c r="H7297" s="11"/>
    </row>
    <row r="7298" spans="6:8" x14ac:dyDescent="0.25">
      <c r="F7298" s="11"/>
      <c r="G7298" s="11"/>
      <c r="H7298" s="11"/>
    </row>
    <row r="7299" spans="6:8" x14ac:dyDescent="0.25">
      <c r="F7299" s="11"/>
      <c r="G7299" s="11"/>
      <c r="H7299" s="11"/>
    </row>
    <row r="7300" spans="6:8" x14ac:dyDescent="0.25">
      <c r="F7300" s="11"/>
      <c r="G7300" s="11"/>
      <c r="H7300" s="11"/>
    </row>
    <row r="7301" spans="6:8" x14ac:dyDescent="0.25">
      <c r="F7301" s="11"/>
      <c r="G7301" s="11"/>
      <c r="H7301" s="11"/>
    </row>
    <row r="7302" spans="6:8" x14ac:dyDescent="0.25">
      <c r="F7302" s="11"/>
      <c r="G7302" s="11"/>
      <c r="H7302" s="11"/>
    </row>
    <row r="7303" spans="6:8" x14ac:dyDescent="0.25">
      <c r="F7303" s="11"/>
      <c r="G7303" s="11"/>
      <c r="H7303" s="11"/>
    </row>
    <row r="7304" spans="6:8" x14ac:dyDescent="0.25">
      <c r="F7304" s="11"/>
      <c r="G7304" s="11"/>
      <c r="H7304" s="11"/>
    </row>
    <row r="7305" spans="6:8" x14ac:dyDescent="0.25">
      <c r="F7305" s="11"/>
      <c r="G7305" s="11"/>
      <c r="H7305" s="11"/>
    </row>
    <row r="7306" spans="6:8" x14ac:dyDescent="0.25">
      <c r="F7306" s="11"/>
      <c r="G7306" s="11"/>
      <c r="H7306" s="11"/>
    </row>
    <row r="7307" spans="6:8" x14ac:dyDescent="0.25">
      <c r="F7307" s="11"/>
      <c r="G7307" s="11"/>
      <c r="H7307" s="11"/>
    </row>
    <row r="7308" spans="6:8" x14ac:dyDescent="0.25">
      <c r="F7308" s="11"/>
      <c r="G7308" s="11"/>
      <c r="H7308" s="11"/>
    </row>
    <row r="7309" spans="6:8" x14ac:dyDescent="0.25">
      <c r="F7309" s="11"/>
      <c r="G7309" s="11"/>
      <c r="H7309" s="11"/>
    </row>
    <row r="7310" spans="6:8" x14ac:dyDescent="0.25">
      <c r="F7310" s="11"/>
      <c r="G7310" s="11"/>
      <c r="H7310" s="11"/>
    </row>
    <row r="7311" spans="6:8" x14ac:dyDescent="0.25">
      <c r="F7311" s="11"/>
      <c r="G7311" s="11"/>
      <c r="H7311" s="11"/>
    </row>
    <row r="7312" spans="6:8" x14ac:dyDescent="0.25">
      <c r="F7312" s="11"/>
      <c r="G7312" s="11"/>
      <c r="H7312" s="11"/>
    </row>
    <row r="7313" spans="6:8" x14ac:dyDescent="0.25">
      <c r="F7313" s="11"/>
      <c r="G7313" s="11"/>
      <c r="H7313" s="11"/>
    </row>
    <row r="7314" spans="6:8" x14ac:dyDescent="0.25">
      <c r="F7314" s="11"/>
      <c r="G7314" s="11"/>
      <c r="H7314" s="11"/>
    </row>
    <row r="7315" spans="6:8" x14ac:dyDescent="0.25">
      <c r="F7315" s="11"/>
      <c r="G7315" s="11"/>
      <c r="H7315" s="11"/>
    </row>
    <row r="7316" spans="6:8" x14ac:dyDescent="0.25">
      <c r="F7316" s="11"/>
      <c r="G7316" s="11"/>
      <c r="H7316" s="11"/>
    </row>
    <row r="7317" spans="6:8" x14ac:dyDescent="0.25">
      <c r="F7317" s="11"/>
      <c r="G7317" s="11"/>
      <c r="H7317" s="11"/>
    </row>
    <row r="7318" spans="6:8" x14ac:dyDescent="0.25">
      <c r="F7318" s="11"/>
      <c r="G7318" s="11"/>
      <c r="H7318" s="11"/>
    </row>
    <row r="7319" spans="6:8" x14ac:dyDescent="0.25">
      <c r="F7319" s="11"/>
      <c r="G7319" s="11"/>
      <c r="H7319" s="11"/>
    </row>
    <row r="7320" spans="6:8" x14ac:dyDescent="0.25">
      <c r="F7320" s="11"/>
      <c r="G7320" s="11"/>
      <c r="H7320" s="11"/>
    </row>
    <row r="7321" spans="6:8" x14ac:dyDescent="0.25">
      <c r="F7321" s="11"/>
      <c r="G7321" s="11"/>
      <c r="H7321" s="11"/>
    </row>
    <row r="7322" spans="6:8" x14ac:dyDescent="0.25">
      <c r="F7322" s="11"/>
      <c r="G7322" s="11"/>
      <c r="H7322" s="11"/>
    </row>
    <row r="7323" spans="6:8" x14ac:dyDescent="0.25">
      <c r="F7323" s="11"/>
      <c r="G7323" s="11"/>
      <c r="H7323" s="11"/>
    </row>
    <row r="7324" spans="6:8" x14ac:dyDescent="0.25">
      <c r="F7324" s="11"/>
      <c r="G7324" s="11"/>
      <c r="H7324" s="11"/>
    </row>
    <row r="7325" spans="6:8" x14ac:dyDescent="0.25">
      <c r="F7325" s="11"/>
      <c r="G7325" s="11"/>
      <c r="H7325" s="11"/>
    </row>
    <row r="7326" spans="6:8" x14ac:dyDescent="0.25">
      <c r="F7326" s="11"/>
      <c r="G7326" s="11"/>
      <c r="H7326" s="11"/>
    </row>
    <row r="7327" spans="6:8" x14ac:dyDescent="0.25">
      <c r="F7327" s="11"/>
      <c r="G7327" s="11"/>
      <c r="H7327" s="11"/>
    </row>
    <row r="7328" spans="6:8" x14ac:dyDescent="0.25">
      <c r="F7328" s="11"/>
      <c r="G7328" s="11"/>
      <c r="H7328" s="11"/>
    </row>
    <row r="7329" spans="6:8" x14ac:dyDescent="0.25">
      <c r="F7329" s="11"/>
      <c r="G7329" s="11"/>
      <c r="H7329" s="11"/>
    </row>
    <row r="7330" spans="6:8" x14ac:dyDescent="0.25">
      <c r="F7330" s="11"/>
      <c r="G7330" s="11"/>
      <c r="H7330" s="11"/>
    </row>
    <row r="7331" spans="6:8" x14ac:dyDescent="0.25">
      <c r="F7331" s="11"/>
      <c r="G7331" s="11"/>
      <c r="H7331" s="11"/>
    </row>
    <row r="7332" spans="6:8" x14ac:dyDescent="0.25">
      <c r="F7332" s="11"/>
      <c r="G7332" s="11"/>
      <c r="H7332" s="11"/>
    </row>
    <row r="7333" spans="6:8" x14ac:dyDescent="0.25">
      <c r="F7333" s="11"/>
      <c r="G7333" s="11"/>
      <c r="H7333" s="11"/>
    </row>
    <row r="7334" spans="6:8" x14ac:dyDescent="0.25">
      <c r="F7334" s="11"/>
      <c r="G7334" s="11"/>
      <c r="H7334" s="11"/>
    </row>
    <row r="7335" spans="6:8" x14ac:dyDescent="0.25">
      <c r="F7335" s="11"/>
      <c r="G7335" s="11"/>
      <c r="H7335" s="11"/>
    </row>
    <row r="7336" spans="6:8" x14ac:dyDescent="0.25">
      <c r="F7336" s="11"/>
      <c r="G7336" s="11"/>
      <c r="H7336" s="11"/>
    </row>
    <row r="7337" spans="6:8" x14ac:dyDescent="0.25">
      <c r="F7337" s="11"/>
      <c r="G7337" s="11"/>
      <c r="H7337" s="11"/>
    </row>
    <row r="7338" spans="6:8" x14ac:dyDescent="0.25">
      <c r="F7338" s="11"/>
      <c r="G7338" s="11"/>
      <c r="H7338" s="11"/>
    </row>
    <row r="7339" spans="6:8" x14ac:dyDescent="0.25">
      <c r="F7339" s="11"/>
      <c r="G7339" s="11"/>
      <c r="H7339" s="11"/>
    </row>
    <row r="7340" spans="6:8" x14ac:dyDescent="0.25">
      <c r="F7340" s="11"/>
      <c r="G7340" s="11"/>
      <c r="H7340" s="11"/>
    </row>
    <row r="7341" spans="6:8" x14ac:dyDescent="0.25">
      <c r="F7341" s="11"/>
      <c r="G7341" s="11"/>
      <c r="H7341" s="11"/>
    </row>
    <row r="7342" spans="6:8" x14ac:dyDescent="0.25">
      <c r="F7342" s="11"/>
      <c r="G7342" s="11"/>
      <c r="H7342" s="11"/>
    </row>
    <row r="7343" spans="6:8" x14ac:dyDescent="0.25">
      <c r="F7343" s="11"/>
      <c r="G7343" s="11"/>
      <c r="H7343" s="11"/>
    </row>
    <row r="7344" spans="6:8" x14ac:dyDescent="0.25">
      <c r="F7344" s="11"/>
      <c r="G7344" s="11"/>
      <c r="H7344" s="11"/>
    </row>
    <row r="7345" spans="6:8" x14ac:dyDescent="0.25">
      <c r="F7345" s="11"/>
      <c r="G7345" s="11"/>
      <c r="H7345" s="11"/>
    </row>
    <row r="7346" spans="6:8" x14ac:dyDescent="0.25">
      <c r="F7346" s="11"/>
      <c r="G7346" s="11"/>
      <c r="H7346" s="11"/>
    </row>
    <row r="7347" spans="6:8" x14ac:dyDescent="0.25">
      <c r="F7347" s="11"/>
      <c r="G7347" s="11"/>
      <c r="H7347" s="11"/>
    </row>
    <row r="7348" spans="6:8" x14ac:dyDescent="0.25">
      <c r="F7348" s="11"/>
      <c r="G7348" s="11"/>
      <c r="H7348" s="11"/>
    </row>
    <row r="7349" spans="6:8" x14ac:dyDescent="0.25">
      <c r="F7349" s="11"/>
      <c r="G7349" s="11"/>
      <c r="H7349" s="11"/>
    </row>
    <row r="7350" spans="6:8" x14ac:dyDescent="0.25">
      <c r="F7350" s="11"/>
      <c r="G7350" s="11"/>
      <c r="H7350" s="11"/>
    </row>
    <row r="7351" spans="6:8" x14ac:dyDescent="0.25">
      <c r="F7351" s="11"/>
      <c r="G7351" s="11"/>
      <c r="H7351" s="11"/>
    </row>
    <row r="7352" spans="6:8" x14ac:dyDescent="0.25">
      <c r="F7352" s="11"/>
      <c r="G7352" s="11"/>
      <c r="H7352" s="11"/>
    </row>
    <row r="7353" spans="6:8" x14ac:dyDescent="0.25">
      <c r="F7353" s="11"/>
      <c r="G7353" s="11"/>
      <c r="H7353" s="11"/>
    </row>
    <row r="7354" spans="6:8" x14ac:dyDescent="0.25">
      <c r="F7354" s="11"/>
      <c r="G7354" s="11"/>
      <c r="H7354" s="11"/>
    </row>
    <row r="7355" spans="6:8" x14ac:dyDescent="0.25">
      <c r="F7355" s="11"/>
      <c r="G7355" s="11"/>
      <c r="H7355" s="11"/>
    </row>
    <row r="7356" spans="6:8" x14ac:dyDescent="0.25">
      <c r="F7356" s="11"/>
      <c r="G7356" s="11"/>
      <c r="H7356" s="11"/>
    </row>
    <row r="7357" spans="6:8" x14ac:dyDescent="0.25">
      <c r="F7357" s="11"/>
      <c r="G7357" s="11"/>
      <c r="H7357" s="11"/>
    </row>
    <row r="7358" spans="6:8" x14ac:dyDescent="0.25">
      <c r="F7358" s="11"/>
      <c r="G7358" s="11"/>
      <c r="H7358" s="11"/>
    </row>
    <row r="7359" spans="6:8" x14ac:dyDescent="0.25">
      <c r="F7359" s="11"/>
      <c r="G7359" s="11"/>
      <c r="H7359" s="11"/>
    </row>
    <row r="7360" spans="6:8" x14ac:dyDescent="0.25">
      <c r="F7360" s="11"/>
      <c r="G7360" s="11"/>
      <c r="H7360" s="11"/>
    </row>
    <row r="7361" spans="6:8" x14ac:dyDescent="0.25">
      <c r="F7361" s="11"/>
      <c r="G7361" s="11"/>
      <c r="H7361" s="11"/>
    </row>
    <row r="7362" spans="6:8" x14ac:dyDescent="0.25">
      <c r="F7362" s="11"/>
      <c r="G7362" s="11"/>
      <c r="H7362" s="11"/>
    </row>
    <row r="7363" spans="6:8" x14ac:dyDescent="0.25">
      <c r="F7363" s="11"/>
      <c r="G7363" s="11"/>
      <c r="H7363" s="11"/>
    </row>
    <row r="7364" spans="6:8" x14ac:dyDescent="0.25">
      <c r="F7364" s="11"/>
      <c r="G7364" s="11"/>
      <c r="H7364" s="11"/>
    </row>
    <row r="7365" spans="6:8" x14ac:dyDescent="0.25">
      <c r="F7365" s="11"/>
      <c r="G7365" s="11"/>
      <c r="H7365" s="11"/>
    </row>
    <row r="7366" spans="6:8" x14ac:dyDescent="0.25">
      <c r="F7366" s="11"/>
      <c r="G7366" s="11"/>
      <c r="H7366" s="11"/>
    </row>
    <row r="7367" spans="6:8" x14ac:dyDescent="0.25">
      <c r="F7367" s="11"/>
      <c r="G7367" s="11"/>
      <c r="H7367" s="11"/>
    </row>
    <row r="7368" spans="6:8" x14ac:dyDescent="0.25">
      <c r="F7368" s="11"/>
      <c r="G7368" s="11"/>
      <c r="H7368" s="11"/>
    </row>
    <row r="7369" spans="6:8" x14ac:dyDescent="0.25">
      <c r="F7369" s="11"/>
      <c r="G7369" s="11"/>
      <c r="H7369" s="11"/>
    </row>
    <row r="7370" spans="6:8" x14ac:dyDescent="0.25">
      <c r="F7370" s="11"/>
      <c r="G7370" s="11"/>
      <c r="H7370" s="11"/>
    </row>
    <row r="7371" spans="6:8" x14ac:dyDescent="0.25">
      <c r="F7371" s="11"/>
      <c r="G7371" s="11"/>
      <c r="H7371" s="11"/>
    </row>
    <row r="7372" spans="6:8" x14ac:dyDescent="0.25">
      <c r="F7372" s="11"/>
      <c r="G7372" s="11"/>
      <c r="H7372" s="11"/>
    </row>
    <row r="7373" spans="6:8" x14ac:dyDescent="0.25">
      <c r="F7373" s="11"/>
      <c r="G7373" s="11"/>
      <c r="H7373" s="11"/>
    </row>
    <row r="7374" spans="6:8" x14ac:dyDescent="0.25">
      <c r="F7374" s="11"/>
      <c r="G7374" s="11"/>
      <c r="H7374" s="11"/>
    </row>
    <row r="7375" spans="6:8" x14ac:dyDescent="0.25">
      <c r="F7375" s="11"/>
      <c r="G7375" s="11"/>
      <c r="H7375" s="11"/>
    </row>
    <row r="7376" spans="6:8" x14ac:dyDescent="0.25">
      <c r="F7376" s="11"/>
      <c r="G7376" s="11"/>
      <c r="H7376" s="11"/>
    </row>
    <row r="7377" spans="6:8" x14ac:dyDescent="0.25">
      <c r="F7377" s="11"/>
      <c r="G7377" s="11"/>
      <c r="H7377" s="11"/>
    </row>
    <row r="7378" spans="6:8" x14ac:dyDescent="0.25">
      <c r="F7378" s="11"/>
      <c r="G7378" s="11"/>
      <c r="H7378" s="11"/>
    </row>
    <row r="7379" spans="6:8" x14ac:dyDescent="0.25">
      <c r="F7379" s="11"/>
      <c r="G7379" s="11"/>
      <c r="H7379" s="11"/>
    </row>
    <row r="7380" spans="6:8" x14ac:dyDescent="0.25">
      <c r="F7380" s="11"/>
      <c r="G7380" s="11"/>
      <c r="H7380" s="11"/>
    </row>
    <row r="7381" spans="6:8" x14ac:dyDescent="0.25">
      <c r="F7381" s="11"/>
      <c r="G7381" s="11"/>
      <c r="H7381" s="11"/>
    </row>
    <row r="7382" spans="6:8" x14ac:dyDescent="0.25">
      <c r="F7382" s="11"/>
      <c r="G7382" s="11"/>
      <c r="H7382" s="11"/>
    </row>
    <row r="7383" spans="6:8" x14ac:dyDescent="0.25">
      <c r="F7383" s="11"/>
      <c r="G7383" s="11"/>
      <c r="H7383" s="11"/>
    </row>
    <row r="7384" spans="6:8" x14ac:dyDescent="0.25">
      <c r="F7384" s="11"/>
      <c r="G7384" s="11"/>
      <c r="H7384" s="11"/>
    </row>
    <row r="7385" spans="6:8" x14ac:dyDescent="0.25">
      <c r="F7385" s="11"/>
      <c r="G7385" s="11"/>
      <c r="H7385" s="11"/>
    </row>
    <row r="7386" spans="6:8" x14ac:dyDescent="0.25">
      <c r="F7386" s="11"/>
      <c r="G7386" s="11"/>
      <c r="H7386" s="11"/>
    </row>
    <row r="7387" spans="6:8" x14ac:dyDescent="0.25">
      <c r="F7387" s="11"/>
      <c r="G7387" s="11"/>
      <c r="H7387" s="11"/>
    </row>
    <row r="7388" spans="6:8" x14ac:dyDescent="0.25">
      <c r="F7388" s="11"/>
      <c r="G7388" s="11"/>
      <c r="H7388" s="11"/>
    </row>
    <row r="7389" spans="6:8" x14ac:dyDescent="0.25">
      <c r="F7389" s="11"/>
      <c r="G7389" s="11"/>
      <c r="H7389" s="11"/>
    </row>
    <row r="7390" spans="6:8" x14ac:dyDescent="0.25">
      <c r="F7390" s="11"/>
      <c r="G7390" s="11"/>
      <c r="H7390" s="11"/>
    </row>
    <row r="7391" spans="6:8" x14ac:dyDescent="0.25">
      <c r="F7391" s="11"/>
      <c r="G7391" s="11"/>
      <c r="H7391" s="11"/>
    </row>
    <row r="7392" spans="6:8" x14ac:dyDescent="0.25">
      <c r="F7392" s="11"/>
      <c r="G7392" s="11"/>
      <c r="H7392" s="11"/>
    </row>
    <row r="7393" spans="6:8" x14ac:dyDescent="0.25">
      <c r="F7393" s="11"/>
      <c r="G7393" s="11"/>
      <c r="H7393" s="11"/>
    </row>
    <row r="7394" spans="6:8" x14ac:dyDescent="0.25">
      <c r="F7394" s="11"/>
      <c r="G7394" s="11"/>
      <c r="H7394" s="11"/>
    </row>
    <row r="7395" spans="6:8" x14ac:dyDescent="0.25">
      <c r="F7395" s="11"/>
      <c r="G7395" s="11"/>
      <c r="H7395" s="11"/>
    </row>
    <row r="7396" spans="6:8" x14ac:dyDescent="0.25">
      <c r="F7396" s="11"/>
      <c r="G7396" s="11"/>
      <c r="H7396" s="11"/>
    </row>
    <row r="7397" spans="6:8" x14ac:dyDescent="0.25">
      <c r="F7397" s="11"/>
      <c r="G7397" s="11"/>
      <c r="H7397" s="11"/>
    </row>
    <row r="7398" spans="6:8" x14ac:dyDescent="0.25">
      <c r="F7398" s="11"/>
      <c r="G7398" s="11"/>
      <c r="H7398" s="11"/>
    </row>
    <row r="7399" spans="6:8" x14ac:dyDescent="0.25">
      <c r="F7399" s="11"/>
      <c r="G7399" s="11"/>
      <c r="H7399" s="11"/>
    </row>
    <row r="7400" spans="6:8" x14ac:dyDescent="0.25">
      <c r="F7400" s="11"/>
      <c r="G7400" s="11"/>
      <c r="H7400" s="11"/>
    </row>
    <row r="7401" spans="6:8" x14ac:dyDescent="0.25">
      <c r="F7401" s="11"/>
      <c r="G7401" s="11"/>
      <c r="H7401" s="11"/>
    </row>
    <row r="7402" spans="6:8" x14ac:dyDescent="0.25">
      <c r="F7402" s="11"/>
      <c r="G7402" s="11"/>
      <c r="H7402" s="11"/>
    </row>
    <row r="7403" spans="6:8" x14ac:dyDescent="0.25">
      <c r="F7403" s="11"/>
      <c r="G7403" s="11"/>
      <c r="H7403" s="11"/>
    </row>
    <row r="7404" spans="6:8" x14ac:dyDescent="0.25">
      <c r="F7404" s="11"/>
      <c r="G7404" s="11"/>
      <c r="H7404" s="11"/>
    </row>
    <row r="7405" spans="6:8" x14ac:dyDescent="0.25">
      <c r="F7405" s="11"/>
      <c r="G7405" s="11"/>
      <c r="H7405" s="11"/>
    </row>
    <row r="7406" spans="6:8" x14ac:dyDescent="0.25">
      <c r="F7406" s="11"/>
      <c r="G7406" s="11"/>
      <c r="H7406" s="11"/>
    </row>
    <row r="7407" spans="6:8" x14ac:dyDescent="0.25">
      <c r="F7407" s="11"/>
      <c r="G7407" s="11"/>
      <c r="H7407" s="11"/>
    </row>
    <row r="7408" spans="6:8" x14ac:dyDescent="0.25">
      <c r="F7408" s="11"/>
      <c r="G7408" s="11"/>
      <c r="H7408" s="11"/>
    </row>
    <row r="7409" spans="6:8" x14ac:dyDescent="0.25">
      <c r="F7409" s="11"/>
      <c r="G7409" s="11"/>
      <c r="H7409" s="11"/>
    </row>
    <row r="7410" spans="6:8" x14ac:dyDescent="0.25">
      <c r="F7410" s="11"/>
      <c r="G7410" s="11"/>
      <c r="H7410" s="11"/>
    </row>
    <row r="7411" spans="6:8" x14ac:dyDescent="0.25">
      <c r="F7411" s="11"/>
      <c r="G7411" s="11"/>
      <c r="H7411" s="11"/>
    </row>
    <row r="7412" spans="6:8" x14ac:dyDescent="0.25">
      <c r="F7412" s="11"/>
      <c r="G7412" s="11"/>
      <c r="H7412" s="11"/>
    </row>
    <row r="7413" spans="6:8" x14ac:dyDescent="0.25">
      <c r="F7413" s="11"/>
      <c r="G7413" s="11"/>
      <c r="H7413" s="11"/>
    </row>
    <row r="7414" spans="6:8" x14ac:dyDescent="0.25">
      <c r="F7414" s="11"/>
      <c r="G7414" s="11"/>
      <c r="H7414" s="11"/>
    </row>
    <row r="7415" spans="6:8" x14ac:dyDescent="0.25">
      <c r="F7415" s="11"/>
      <c r="G7415" s="11"/>
      <c r="H7415" s="11"/>
    </row>
    <row r="7416" spans="6:8" x14ac:dyDescent="0.25">
      <c r="F7416" s="11"/>
      <c r="G7416" s="11"/>
      <c r="H7416" s="11"/>
    </row>
    <row r="7417" spans="6:8" x14ac:dyDescent="0.25">
      <c r="F7417" s="11"/>
      <c r="G7417" s="11"/>
      <c r="H7417" s="11"/>
    </row>
    <row r="7418" spans="6:8" x14ac:dyDescent="0.25">
      <c r="F7418" s="11"/>
      <c r="G7418" s="11"/>
      <c r="H7418" s="11"/>
    </row>
    <row r="7419" spans="6:8" x14ac:dyDescent="0.25">
      <c r="F7419" s="11"/>
      <c r="G7419" s="11"/>
      <c r="H7419" s="11"/>
    </row>
    <row r="7420" spans="6:8" x14ac:dyDescent="0.25">
      <c r="F7420" s="11"/>
      <c r="G7420" s="11"/>
      <c r="H7420" s="11"/>
    </row>
    <row r="7421" spans="6:8" x14ac:dyDescent="0.25">
      <c r="F7421" s="11"/>
      <c r="G7421" s="11"/>
      <c r="H7421" s="11"/>
    </row>
    <row r="7422" spans="6:8" x14ac:dyDescent="0.25">
      <c r="F7422" s="11"/>
      <c r="G7422" s="11"/>
      <c r="H7422" s="11"/>
    </row>
    <row r="7423" spans="6:8" x14ac:dyDescent="0.25">
      <c r="F7423" s="11"/>
      <c r="G7423" s="11"/>
      <c r="H7423" s="11"/>
    </row>
    <row r="7424" spans="6:8" x14ac:dyDescent="0.25">
      <c r="F7424" s="11"/>
      <c r="G7424" s="11"/>
      <c r="H7424" s="11"/>
    </row>
    <row r="7425" spans="6:8" x14ac:dyDescent="0.25">
      <c r="F7425" s="11"/>
      <c r="G7425" s="11"/>
      <c r="H7425" s="11"/>
    </row>
    <row r="7426" spans="6:8" x14ac:dyDescent="0.25">
      <c r="F7426" s="11"/>
      <c r="G7426" s="11"/>
      <c r="H7426" s="11"/>
    </row>
    <row r="7427" spans="6:8" x14ac:dyDescent="0.25">
      <c r="F7427" s="11"/>
      <c r="G7427" s="11"/>
      <c r="H7427" s="11"/>
    </row>
    <row r="7428" spans="6:8" x14ac:dyDescent="0.25">
      <c r="F7428" s="11"/>
      <c r="G7428" s="11"/>
      <c r="H7428" s="11"/>
    </row>
    <row r="7429" spans="6:8" x14ac:dyDescent="0.25">
      <c r="F7429" s="11"/>
      <c r="G7429" s="11"/>
      <c r="H7429" s="11"/>
    </row>
    <row r="7430" spans="6:8" x14ac:dyDescent="0.25">
      <c r="F7430" s="11"/>
      <c r="G7430" s="11"/>
      <c r="H7430" s="11"/>
    </row>
    <row r="7431" spans="6:8" x14ac:dyDescent="0.25">
      <c r="F7431" s="11"/>
      <c r="G7431" s="11"/>
      <c r="H7431" s="11"/>
    </row>
    <row r="7432" spans="6:8" x14ac:dyDescent="0.25">
      <c r="F7432" s="11"/>
      <c r="G7432" s="11"/>
      <c r="H7432" s="11"/>
    </row>
    <row r="7433" spans="6:8" x14ac:dyDescent="0.25">
      <c r="F7433" s="11"/>
      <c r="G7433" s="11"/>
      <c r="H7433" s="11"/>
    </row>
    <row r="7434" spans="6:8" x14ac:dyDescent="0.25">
      <c r="F7434" s="11"/>
      <c r="G7434" s="11"/>
      <c r="H7434" s="11"/>
    </row>
    <row r="7435" spans="6:8" x14ac:dyDescent="0.25">
      <c r="F7435" s="11"/>
      <c r="G7435" s="11"/>
      <c r="H7435" s="11"/>
    </row>
    <row r="7436" spans="6:8" x14ac:dyDescent="0.25">
      <c r="F7436" s="11"/>
      <c r="G7436" s="11"/>
      <c r="H7436" s="11"/>
    </row>
    <row r="7437" spans="6:8" x14ac:dyDescent="0.25">
      <c r="F7437" s="11"/>
      <c r="G7437" s="11"/>
      <c r="H7437" s="11"/>
    </row>
    <row r="7438" spans="6:8" x14ac:dyDescent="0.25">
      <c r="F7438" s="11"/>
      <c r="G7438" s="11"/>
      <c r="H7438" s="11"/>
    </row>
    <row r="7439" spans="6:8" x14ac:dyDescent="0.25">
      <c r="F7439" s="11"/>
      <c r="G7439" s="11"/>
      <c r="H7439" s="11"/>
    </row>
    <row r="7440" spans="6:8" x14ac:dyDescent="0.25">
      <c r="F7440" s="11"/>
      <c r="G7440" s="11"/>
      <c r="H7440" s="11"/>
    </row>
    <row r="7441" spans="6:8" x14ac:dyDescent="0.25">
      <c r="F7441" s="11"/>
      <c r="G7441" s="11"/>
      <c r="H7441" s="11"/>
    </row>
    <row r="7442" spans="6:8" x14ac:dyDescent="0.25">
      <c r="F7442" s="11"/>
      <c r="G7442" s="11"/>
      <c r="H7442" s="11"/>
    </row>
    <row r="7443" spans="6:8" x14ac:dyDescent="0.25">
      <c r="F7443" s="11"/>
      <c r="G7443" s="11"/>
      <c r="H7443" s="11"/>
    </row>
    <row r="7444" spans="6:8" x14ac:dyDescent="0.25">
      <c r="F7444" s="11"/>
      <c r="G7444" s="11"/>
      <c r="H7444" s="11"/>
    </row>
    <row r="7445" spans="6:8" x14ac:dyDescent="0.25">
      <c r="F7445" s="11"/>
      <c r="G7445" s="11"/>
      <c r="H7445" s="11"/>
    </row>
    <row r="7446" spans="6:8" x14ac:dyDescent="0.25">
      <c r="F7446" s="11"/>
      <c r="G7446" s="11"/>
      <c r="H7446" s="11"/>
    </row>
    <row r="7447" spans="6:8" x14ac:dyDescent="0.25">
      <c r="F7447" s="11"/>
      <c r="G7447" s="11"/>
      <c r="H7447" s="11"/>
    </row>
    <row r="7448" spans="6:8" x14ac:dyDescent="0.25">
      <c r="F7448" s="11"/>
      <c r="G7448" s="11"/>
      <c r="H7448" s="11"/>
    </row>
    <row r="7449" spans="6:8" x14ac:dyDescent="0.25">
      <c r="F7449" s="11"/>
      <c r="G7449" s="11"/>
      <c r="H7449" s="11"/>
    </row>
    <row r="7450" spans="6:8" x14ac:dyDescent="0.25">
      <c r="F7450" s="11"/>
      <c r="G7450" s="11"/>
      <c r="H7450" s="11"/>
    </row>
    <row r="7451" spans="6:8" x14ac:dyDescent="0.25">
      <c r="F7451" s="11"/>
      <c r="G7451" s="11"/>
      <c r="H7451" s="11"/>
    </row>
    <row r="7452" spans="6:8" x14ac:dyDescent="0.25">
      <c r="F7452" s="11"/>
      <c r="G7452" s="11"/>
      <c r="H7452" s="11"/>
    </row>
    <row r="7453" spans="6:8" x14ac:dyDescent="0.25">
      <c r="F7453" s="11"/>
      <c r="G7453" s="11"/>
      <c r="H7453" s="11"/>
    </row>
    <row r="7454" spans="6:8" x14ac:dyDescent="0.25">
      <c r="F7454" s="11"/>
      <c r="G7454" s="11"/>
      <c r="H7454" s="11"/>
    </row>
    <row r="7455" spans="6:8" x14ac:dyDescent="0.25">
      <c r="F7455" s="11"/>
      <c r="G7455" s="11"/>
      <c r="H7455" s="11"/>
    </row>
    <row r="7456" spans="6:8" x14ac:dyDescent="0.25">
      <c r="F7456" s="11"/>
      <c r="G7456" s="11"/>
      <c r="H7456" s="11"/>
    </row>
    <row r="7457" spans="6:8" x14ac:dyDescent="0.25">
      <c r="F7457" s="11"/>
      <c r="G7457" s="11"/>
      <c r="H7457" s="11"/>
    </row>
    <row r="7458" spans="6:8" x14ac:dyDescent="0.25">
      <c r="F7458" s="11"/>
      <c r="G7458" s="11"/>
      <c r="H7458" s="11"/>
    </row>
    <row r="7459" spans="6:8" x14ac:dyDescent="0.25">
      <c r="F7459" s="11"/>
      <c r="G7459" s="11"/>
      <c r="H7459" s="11"/>
    </row>
    <row r="7460" spans="6:8" x14ac:dyDescent="0.25">
      <c r="F7460" s="11"/>
      <c r="G7460" s="11"/>
      <c r="H7460" s="11"/>
    </row>
    <row r="7461" spans="6:8" x14ac:dyDescent="0.25">
      <c r="F7461" s="11"/>
      <c r="G7461" s="11"/>
      <c r="H7461" s="11"/>
    </row>
    <row r="7462" spans="6:8" x14ac:dyDescent="0.25">
      <c r="F7462" s="11"/>
      <c r="G7462" s="11"/>
      <c r="H7462" s="11"/>
    </row>
    <row r="7463" spans="6:8" x14ac:dyDescent="0.25">
      <c r="F7463" s="11"/>
      <c r="G7463" s="11"/>
      <c r="H7463" s="11"/>
    </row>
    <row r="7464" spans="6:8" x14ac:dyDescent="0.25">
      <c r="F7464" s="11"/>
      <c r="G7464" s="11"/>
      <c r="H7464" s="11"/>
    </row>
    <row r="7465" spans="6:8" x14ac:dyDescent="0.25">
      <c r="F7465" s="11"/>
      <c r="G7465" s="11"/>
      <c r="H7465" s="11"/>
    </row>
    <row r="7466" spans="6:8" x14ac:dyDescent="0.25">
      <c r="F7466" s="11"/>
      <c r="G7466" s="11"/>
      <c r="H7466" s="11"/>
    </row>
    <row r="7467" spans="6:8" x14ac:dyDescent="0.25">
      <c r="F7467" s="11"/>
      <c r="G7467" s="11"/>
      <c r="H7467" s="11"/>
    </row>
    <row r="7468" spans="6:8" x14ac:dyDescent="0.25">
      <c r="F7468" s="11"/>
      <c r="G7468" s="11"/>
      <c r="H7468" s="11"/>
    </row>
    <row r="7469" spans="6:8" x14ac:dyDescent="0.25">
      <c r="F7469" s="11"/>
      <c r="G7469" s="11"/>
      <c r="H7469" s="11"/>
    </row>
    <row r="7470" spans="6:8" x14ac:dyDescent="0.25">
      <c r="F7470" s="11"/>
      <c r="G7470" s="11"/>
      <c r="H7470" s="11"/>
    </row>
    <row r="7471" spans="6:8" x14ac:dyDescent="0.25">
      <c r="F7471" s="11"/>
      <c r="G7471" s="11"/>
      <c r="H7471" s="11"/>
    </row>
    <row r="7472" spans="6:8" x14ac:dyDescent="0.25">
      <c r="F7472" s="11"/>
      <c r="G7472" s="11"/>
      <c r="H7472" s="11"/>
    </row>
    <row r="7473" spans="6:8" x14ac:dyDescent="0.25">
      <c r="F7473" s="11"/>
      <c r="G7473" s="11"/>
      <c r="H7473" s="11"/>
    </row>
    <row r="7474" spans="6:8" x14ac:dyDescent="0.25">
      <c r="F7474" s="11"/>
      <c r="G7474" s="11"/>
      <c r="H7474" s="11"/>
    </row>
    <row r="7475" spans="6:8" x14ac:dyDescent="0.25">
      <c r="F7475" s="11"/>
      <c r="G7475" s="11"/>
      <c r="H7475" s="11"/>
    </row>
    <row r="7476" spans="6:8" x14ac:dyDescent="0.25">
      <c r="F7476" s="11"/>
      <c r="G7476" s="11"/>
      <c r="H7476" s="11"/>
    </row>
    <row r="7477" spans="6:8" x14ac:dyDescent="0.25">
      <c r="F7477" s="11"/>
      <c r="G7477" s="11"/>
      <c r="H7477" s="11"/>
    </row>
    <row r="7478" spans="6:8" x14ac:dyDescent="0.25">
      <c r="F7478" s="11"/>
      <c r="G7478" s="11"/>
      <c r="H7478" s="11"/>
    </row>
    <row r="7479" spans="6:8" x14ac:dyDescent="0.25">
      <c r="F7479" s="11"/>
      <c r="G7479" s="11"/>
      <c r="H7479" s="11"/>
    </row>
    <row r="7480" spans="6:8" x14ac:dyDescent="0.25">
      <c r="F7480" s="11"/>
      <c r="G7480" s="11"/>
      <c r="H7480" s="11"/>
    </row>
    <row r="7481" spans="6:8" x14ac:dyDescent="0.25">
      <c r="F7481" s="11"/>
      <c r="G7481" s="11"/>
      <c r="H7481" s="11"/>
    </row>
    <row r="7482" spans="6:8" x14ac:dyDescent="0.25">
      <c r="F7482" s="11"/>
      <c r="G7482" s="11"/>
      <c r="H7482" s="11"/>
    </row>
    <row r="7483" spans="6:8" x14ac:dyDescent="0.25">
      <c r="F7483" s="11"/>
      <c r="G7483" s="11"/>
      <c r="H7483" s="11"/>
    </row>
    <row r="7484" spans="6:8" x14ac:dyDescent="0.25">
      <c r="F7484" s="11"/>
      <c r="G7484" s="11"/>
      <c r="H7484" s="11"/>
    </row>
    <row r="7485" spans="6:8" x14ac:dyDescent="0.25">
      <c r="F7485" s="11"/>
      <c r="G7485" s="11"/>
      <c r="H7485" s="11"/>
    </row>
    <row r="7486" spans="6:8" x14ac:dyDescent="0.25">
      <c r="F7486" s="11"/>
      <c r="G7486" s="11"/>
      <c r="H7486" s="11"/>
    </row>
    <row r="7487" spans="6:8" x14ac:dyDescent="0.25">
      <c r="F7487" s="11"/>
      <c r="G7487" s="11"/>
      <c r="H7487" s="11"/>
    </row>
    <row r="7488" spans="6:8" x14ac:dyDescent="0.25">
      <c r="F7488" s="11"/>
      <c r="G7488" s="11"/>
      <c r="H7488" s="11"/>
    </row>
    <row r="7489" spans="6:8" x14ac:dyDescent="0.25">
      <c r="F7489" s="11"/>
      <c r="G7489" s="11"/>
      <c r="H7489" s="11"/>
    </row>
    <row r="7490" spans="6:8" x14ac:dyDescent="0.25">
      <c r="F7490" s="11"/>
      <c r="G7490" s="11"/>
      <c r="H7490" s="11"/>
    </row>
    <row r="7491" spans="6:8" x14ac:dyDescent="0.25">
      <c r="F7491" s="11"/>
      <c r="G7491" s="11"/>
      <c r="H7491" s="11"/>
    </row>
    <row r="7492" spans="6:8" x14ac:dyDescent="0.25">
      <c r="F7492" s="11"/>
      <c r="G7492" s="11"/>
      <c r="H7492" s="11"/>
    </row>
    <row r="7493" spans="6:8" x14ac:dyDescent="0.25">
      <c r="F7493" s="11"/>
      <c r="G7493" s="11"/>
      <c r="H7493" s="11"/>
    </row>
    <row r="7494" spans="6:8" x14ac:dyDescent="0.25">
      <c r="F7494" s="11"/>
      <c r="G7494" s="11"/>
      <c r="H7494" s="11"/>
    </row>
    <row r="7495" spans="6:8" x14ac:dyDescent="0.25">
      <c r="F7495" s="11"/>
      <c r="G7495" s="11"/>
      <c r="H7495" s="11"/>
    </row>
    <row r="7496" spans="6:8" x14ac:dyDescent="0.25">
      <c r="F7496" s="11"/>
      <c r="G7496" s="11"/>
      <c r="H7496" s="11"/>
    </row>
    <row r="7497" spans="6:8" x14ac:dyDescent="0.25">
      <c r="F7497" s="11"/>
      <c r="G7497" s="11"/>
      <c r="H7497" s="11"/>
    </row>
    <row r="7498" spans="6:8" x14ac:dyDescent="0.25">
      <c r="F7498" s="11"/>
      <c r="G7498" s="11"/>
      <c r="H7498" s="11"/>
    </row>
    <row r="7499" spans="6:8" x14ac:dyDescent="0.25">
      <c r="F7499" s="11"/>
      <c r="G7499" s="11"/>
      <c r="H7499" s="11"/>
    </row>
    <row r="7500" spans="6:8" x14ac:dyDescent="0.25">
      <c r="F7500" s="11"/>
      <c r="G7500" s="11"/>
      <c r="H7500" s="11"/>
    </row>
    <row r="7501" spans="6:8" x14ac:dyDescent="0.25">
      <c r="F7501" s="11"/>
      <c r="G7501" s="11"/>
      <c r="H7501" s="11"/>
    </row>
    <row r="7502" spans="6:8" x14ac:dyDescent="0.25">
      <c r="F7502" s="11"/>
      <c r="G7502" s="11"/>
      <c r="H7502" s="11"/>
    </row>
    <row r="7503" spans="6:8" x14ac:dyDescent="0.25">
      <c r="F7503" s="11"/>
      <c r="G7503" s="11"/>
      <c r="H7503" s="11"/>
    </row>
    <row r="7504" spans="6:8" x14ac:dyDescent="0.25">
      <c r="F7504" s="11"/>
      <c r="G7504" s="11"/>
      <c r="H7504" s="11"/>
    </row>
    <row r="7505" spans="6:8" x14ac:dyDescent="0.25">
      <c r="F7505" s="11"/>
      <c r="G7505" s="11"/>
      <c r="H7505" s="11"/>
    </row>
    <row r="7506" spans="6:8" x14ac:dyDescent="0.25">
      <c r="F7506" s="11"/>
      <c r="G7506" s="11"/>
      <c r="H7506" s="11"/>
    </row>
    <row r="7507" spans="6:8" x14ac:dyDescent="0.25">
      <c r="F7507" s="11"/>
      <c r="G7507" s="11"/>
      <c r="H7507" s="11"/>
    </row>
    <row r="7508" spans="6:8" x14ac:dyDescent="0.25">
      <c r="F7508" s="11"/>
      <c r="G7508" s="11"/>
      <c r="H7508" s="11"/>
    </row>
    <row r="7509" spans="6:8" x14ac:dyDescent="0.25">
      <c r="F7509" s="11"/>
      <c r="G7509" s="11"/>
      <c r="H7509" s="11"/>
    </row>
    <row r="7510" spans="6:8" x14ac:dyDescent="0.25">
      <c r="F7510" s="11"/>
      <c r="G7510" s="11"/>
      <c r="H7510" s="11"/>
    </row>
    <row r="7511" spans="6:8" x14ac:dyDescent="0.25">
      <c r="F7511" s="11"/>
      <c r="G7511" s="11"/>
      <c r="H7511" s="11"/>
    </row>
    <row r="7512" spans="6:8" x14ac:dyDescent="0.25">
      <c r="F7512" s="11"/>
      <c r="G7512" s="11"/>
      <c r="H7512" s="11"/>
    </row>
    <row r="7513" spans="6:8" x14ac:dyDescent="0.25">
      <c r="F7513" s="11"/>
      <c r="G7513" s="11"/>
      <c r="H7513" s="11"/>
    </row>
    <row r="7514" spans="6:8" x14ac:dyDescent="0.25">
      <c r="F7514" s="11"/>
      <c r="G7514" s="11"/>
      <c r="H7514" s="11"/>
    </row>
    <row r="7515" spans="6:8" x14ac:dyDescent="0.25">
      <c r="F7515" s="11"/>
      <c r="G7515" s="11"/>
      <c r="H7515" s="11"/>
    </row>
    <row r="7516" spans="6:8" x14ac:dyDescent="0.25">
      <c r="F7516" s="11"/>
      <c r="G7516" s="11"/>
      <c r="H7516" s="11"/>
    </row>
    <row r="7517" spans="6:8" x14ac:dyDescent="0.25">
      <c r="F7517" s="11"/>
      <c r="G7517" s="11"/>
      <c r="H7517" s="11"/>
    </row>
    <row r="7518" spans="6:8" x14ac:dyDescent="0.25">
      <c r="F7518" s="11"/>
      <c r="G7518" s="11"/>
      <c r="H7518" s="11"/>
    </row>
    <row r="7519" spans="6:8" x14ac:dyDescent="0.25">
      <c r="F7519" s="11"/>
      <c r="G7519" s="11"/>
      <c r="H7519" s="11"/>
    </row>
    <row r="7520" spans="6:8" x14ac:dyDescent="0.25">
      <c r="F7520" s="11"/>
      <c r="G7520" s="11"/>
      <c r="H7520" s="11"/>
    </row>
    <row r="7521" spans="6:8" x14ac:dyDescent="0.25">
      <c r="F7521" s="11"/>
      <c r="G7521" s="11"/>
      <c r="H7521" s="11"/>
    </row>
    <row r="7522" spans="6:8" x14ac:dyDescent="0.25">
      <c r="F7522" s="11"/>
      <c r="G7522" s="11"/>
      <c r="H7522" s="11"/>
    </row>
    <row r="7523" spans="6:8" x14ac:dyDescent="0.25">
      <c r="F7523" s="11"/>
      <c r="G7523" s="11"/>
      <c r="H7523" s="11"/>
    </row>
    <row r="7524" spans="6:8" x14ac:dyDescent="0.25">
      <c r="F7524" s="11"/>
      <c r="G7524" s="11"/>
      <c r="H7524" s="11"/>
    </row>
    <row r="7525" spans="6:8" x14ac:dyDescent="0.25">
      <c r="F7525" s="11"/>
      <c r="G7525" s="11"/>
      <c r="H7525" s="11"/>
    </row>
    <row r="7526" spans="6:8" x14ac:dyDescent="0.25">
      <c r="F7526" s="11"/>
      <c r="G7526" s="11"/>
      <c r="H7526" s="11"/>
    </row>
    <row r="7527" spans="6:8" x14ac:dyDescent="0.25">
      <c r="F7527" s="11"/>
      <c r="G7527" s="11"/>
      <c r="H7527" s="11"/>
    </row>
    <row r="7528" spans="6:8" x14ac:dyDescent="0.25">
      <c r="F7528" s="11"/>
      <c r="G7528" s="11"/>
      <c r="H7528" s="11"/>
    </row>
    <row r="7529" spans="6:8" x14ac:dyDescent="0.25">
      <c r="F7529" s="11"/>
      <c r="G7529" s="11"/>
      <c r="H7529" s="11"/>
    </row>
    <row r="7530" spans="6:8" x14ac:dyDescent="0.25">
      <c r="F7530" s="11"/>
      <c r="G7530" s="11"/>
      <c r="H7530" s="11"/>
    </row>
    <row r="7531" spans="6:8" x14ac:dyDescent="0.25">
      <c r="F7531" s="11"/>
      <c r="G7531" s="11"/>
      <c r="H7531" s="11"/>
    </row>
    <row r="7532" spans="6:8" x14ac:dyDescent="0.25">
      <c r="F7532" s="11"/>
      <c r="G7532" s="11"/>
      <c r="H7532" s="11"/>
    </row>
    <row r="7533" spans="6:8" x14ac:dyDescent="0.25">
      <c r="F7533" s="11"/>
      <c r="G7533" s="11"/>
      <c r="H7533" s="11"/>
    </row>
    <row r="7534" spans="6:8" x14ac:dyDescent="0.25">
      <c r="F7534" s="11"/>
      <c r="G7534" s="11"/>
      <c r="H7534" s="11"/>
    </row>
    <row r="7535" spans="6:8" x14ac:dyDescent="0.25">
      <c r="F7535" s="11"/>
      <c r="G7535" s="11"/>
      <c r="H7535" s="11"/>
    </row>
    <row r="7536" spans="6:8" x14ac:dyDescent="0.25">
      <c r="F7536" s="11"/>
      <c r="G7536" s="11"/>
      <c r="H7536" s="11"/>
    </row>
    <row r="7537" spans="6:8" x14ac:dyDescent="0.25">
      <c r="F7537" s="11"/>
      <c r="G7537" s="11"/>
      <c r="H7537" s="11"/>
    </row>
    <row r="7538" spans="6:8" x14ac:dyDescent="0.25">
      <c r="F7538" s="11"/>
      <c r="G7538" s="11"/>
      <c r="H7538" s="11"/>
    </row>
    <row r="7539" spans="6:8" x14ac:dyDescent="0.25">
      <c r="F7539" s="11"/>
      <c r="G7539" s="11"/>
      <c r="H7539" s="11"/>
    </row>
    <row r="7540" spans="6:8" x14ac:dyDescent="0.25">
      <c r="F7540" s="11"/>
      <c r="G7540" s="11"/>
      <c r="H7540" s="11"/>
    </row>
    <row r="7541" spans="6:8" x14ac:dyDescent="0.25">
      <c r="F7541" s="11"/>
      <c r="G7541" s="11"/>
      <c r="H7541" s="11"/>
    </row>
    <row r="7542" spans="6:8" x14ac:dyDescent="0.25">
      <c r="F7542" s="11"/>
      <c r="G7542" s="11"/>
      <c r="H7542" s="11"/>
    </row>
    <row r="7543" spans="6:8" x14ac:dyDescent="0.25">
      <c r="F7543" s="11"/>
      <c r="G7543" s="11"/>
      <c r="H7543" s="11"/>
    </row>
    <row r="7544" spans="6:8" x14ac:dyDescent="0.25">
      <c r="F7544" s="11"/>
      <c r="G7544" s="11"/>
      <c r="H7544" s="11"/>
    </row>
    <row r="7545" spans="6:8" x14ac:dyDescent="0.25">
      <c r="F7545" s="11"/>
      <c r="G7545" s="11"/>
      <c r="H7545" s="11"/>
    </row>
    <row r="7546" spans="6:8" x14ac:dyDescent="0.25">
      <c r="F7546" s="11"/>
      <c r="G7546" s="11"/>
      <c r="H7546" s="11"/>
    </row>
    <row r="7547" spans="6:8" x14ac:dyDescent="0.25">
      <c r="F7547" s="11"/>
      <c r="G7547" s="11"/>
      <c r="H7547" s="11"/>
    </row>
    <row r="7548" spans="6:8" x14ac:dyDescent="0.25">
      <c r="F7548" s="11"/>
      <c r="G7548" s="11"/>
      <c r="H7548" s="11"/>
    </row>
    <row r="7549" spans="6:8" x14ac:dyDescent="0.25">
      <c r="F7549" s="11"/>
      <c r="G7549" s="11"/>
      <c r="H7549" s="11"/>
    </row>
    <row r="7550" spans="6:8" x14ac:dyDescent="0.25">
      <c r="F7550" s="11"/>
      <c r="G7550" s="11"/>
      <c r="H7550" s="11"/>
    </row>
    <row r="7551" spans="6:8" x14ac:dyDescent="0.25">
      <c r="F7551" s="11"/>
      <c r="G7551" s="11"/>
      <c r="H7551" s="11"/>
    </row>
    <row r="7552" spans="6:8" x14ac:dyDescent="0.25">
      <c r="F7552" s="11"/>
      <c r="G7552" s="11"/>
      <c r="H7552" s="11"/>
    </row>
    <row r="7553" spans="6:8" x14ac:dyDescent="0.25">
      <c r="F7553" s="11"/>
      <c r="G7553" s="11"/>
      <c r="H7553" s="11"/>
    </row>
    <row r="7554" spans="6:8" x14ac:dyDescent="0.25">
      <c r="F7554" s="11"/>
      <c r="G7554" s="11"/>
      <c r="H7554" s="11"/>
    </row>
    <row r="7555" spans="6:8" x14ac:dyDescent="0.25">
      <c r="F7555" s="11"/>
      <c r="G7555" s="11"/>
      <c r="H7555" s="11"/>
    </row>
    <row r="7556" spans="6:8" x14ac:dyDescent="0.25">
      <c r="F7556" s="11"/>
      <c r="G7556" s="11"/>
      <c r="H7556" s="11"/>
    </row>
    <row r="7557" spans="6:8" x14ac:dyDescent="0.25">
      <c r="F7557" s="11"/>
      <c r="G7557" s="11"/>
      <c r="H7557" s="11"/>
    </row>
    <row r="7558" spans="6:8" x14ac:dyDescent="0.25">
      <c r="F7558" s="11"/>
      <c r="G7558" s="11"/>
      <c r="H7558" s="11"/>
    </row>
    <row r="7559" spans="6:8" x14ac:dyDescent="0.25">
      <c r="F7559" s="11"/>
      <c r="G7559" s="11"/>
      <c r="H7559" s="11"/>
    </row>
    <row r="7560" spans="6:8" x14ac:dyDescent="0.25">
      <c r="F7560" s="11"/>
      <c r="G7560" s="11"/>
      <c r="H7560" s="11"/>
    </row>
    <row r="7561" spans="6:8" x14ac:dyDescent="0.25">
      <c r="F7561" s="11"/>
      <c r="G7561" s="11"/>
      <c r="H7561" s="11"/>
    </row>
    <row r="7562" spans="6:8" x14ac:dyDescent="0.25">
      <c r="F7562" s="11"/>
      <c r="G7562" s="11"/>
      <c r="H7562" s="11"/>
    </row>
    <row r="7563" spans="6:8" x14ac:dyDescent="0.25">
      <c r="F7563" s="11"/>
      <c r="G7563" s="11"/>
      <c r="H7563" s="11"/>
    </row>
    <row r="7564" spans="6:8" x14ac:dyDescent="0.25">
      <c r="F7564" s="11"/>
      <c r="G7564" s="11"/>
      <c r="H7564" s="11"/>
    </row>
    <row r="7565" spans="6:8" x14ac:dyDescent="0.25">
      <c r="F7565" s="11"/>
      <c r="G7565" s="11"/>
      <c r="H7565" s="11"/>
    </row>
    <row r="7566" spans="6:8" x14ac:dyDescent="0.25">
      <c r="F7566" s="11"/>
      <c r="G7566" s="11"/>
      <c r="H7566" s="11"/>
    </row>
    <row r="7567" spans="6:8" x14ac:dyDescent="0.25">
      <c r="F7567" s="11"/>
      <c r="G7567" s="11"/>
      <c r="H7567" s="11"/>
    </row>
    <row r="7568" spans="6:8" x14ac:dyDescent="0.25">
      <c r="F7568" s="11"/>
      <c r="G7568" s="11"/>
      <c r="H7568" s="11"/>
    </row>
    <row r="7569" spans="6:8" x14ac:dyDescent="0.25">
      <c r="F7569" s="11"/>
      <c r="G7569" s="11"/>
      <c r="H7569" s="11"/>
    </row>
    <row r="7570" spans="6:8" x14ac:dyDescent="0.25">
      <c r="F7570" s="11"/>
      <c r="G7570" s="11"/>
      <c r="H7570" s="11"/>
    </row>
    <row r="7571" spans="6:8" x14ac:dyDescent="0.25">
      <c r="F7571" s="11"/>
      <c r="G7571" s="11"/>
      <c r="H7571" s="11"/>
    </row>
    <row r="7572" spans="6:8" x14ac:dyDescent="0.25">
      <c r="F7572" s="11"/>
      <c r="G7572" s="11"/>
      <c r="H7572" s="11"/>
    </row>
    <row r="7573" spans="6:8" x14ac:dyDescent="0.25">
      <c r="F7573" s="11"/>
      <c r="G7573" s="11"/>
      <c r="H7573" s="11"/>
    </row>
    <row r="7574" spans="6:8" x14ac:dyDescent="0.25">
      <c r="F7574" s="11"/>
      <c r="G7574" s="11"/>
      <c r="H7574" s="11"/>
    </row>
    <row r="7575" spans="6:8" x14ac:dyDescent="0.25">
      <c r="F7575" s="11"/>
      <c r="G7575" s="11"/>
      <c r="H7575" s="11"/>
    </row>
    <row r="7576" spans="6:8" x14ac:dyDescent="0.25">
      <c r="F7576" s="11"/>
      <c r="G7576" s="11"/>
      <c r="H7576" s="11"/>
    </row>
    <row r="7577" spans="6:8" x14ac:dyDescent="0.25">
      <c r="F7577" s="11"/>
      <c r="G7577" s="11"/>
      <c r="H7577" s="11"/>
    </row>
    <row r="7578" spans="6:8" x14ac:dyDescent="0.25">
      <c r="F7578" s="11"/>
      <c r="G7578" s="11"/>
      <c r="H7578" s="11"/>
    </row>
    <row r="7579" spans="6:8" x14ac:dyDescent="0.25">
      <c r="F7579" s="11"/>
      <c r="G7579" s="11"/>
      <c r="H7579" s="11"/>
    </row>
    <row r="7580" spans="6:8" x14ac:dyDescent="0.25">
      <c r="F7580" s="11"/>
      <c r="G7580" s="11"/>
      <c r="H7580" s="11"/>
    </row>
    <row r="7581" spans="6:8" x14ac:dyDescent="0.25">
      <c r="F7581" s="11"/>
      <c r="G7581" s="11"/>
      <c r="H7581" s="11"/>
    </row>
    <row r="7582" spans="6:8" x14ac:dyDescent="0.25">
      <c r="F7582" s="11"/>
      <c r="G7582" s="11"/>
      <c r="H7582" s="11"/>
    </row>
    <row r="7583" spans="6:8" x14ac:dyDescent="0.25">
      <c r="F7583" s="11"/>
      <c r="G7583" s="11"/>
      <c r="H7583" s="11"/>
    </row>
    <row r="7584" spans="6:8" x14ac:dyDescent="0.25">
      <c r="F7584" s="11"/>
      <c r="G7584" s="11"/>
      <c r="H7584" s="11"/>
    </row>
    <row r="7585" spans="6:8" x14ac:dyDescent="0.25">
      <c r="F7585" s="11"/>
      <c r="G7585" s="11"/>
      <c r="H7585" s="11"/>
    </row>
    <row r="7586" spans="6:8" x14ac:dyDescent="0.25">
      <c r="F7586" s="11"/>
      <c r="G7586" s="11"/>
      <c r="H7586" s="11"/>
    </row>
    <row r="7587" spans="6:8" x14ac:dyDescent="0.25">
      <c r="F7587" s="11"/>
      <c r="G7587" s="11"/>
      <c r="H7587" s="11"/>
    </row>
    <row r="7588" spans="6:8" x14ac:dyDescent="0.25">
      <c r="F7588" s="11"/>
      <c r="G7588" s="11"/>
      <c r="H7588" s="11"/>
    </row>
    <row r="7589" spans="6:8" x14ac:dyDescent="0.25">
      <c r="F7589" s="11"/>
      <c r="G7589" s="11"/>
      <c r="H7589" s="11"/>
    </row>
    <row r="7590" spans="6:8" x14ac:dyDescent="0.25">
      <c r="F7590" s="11"/>
      <c r="G7590" s="11"/>
      <c r="H7590" s="11"/>
    </row>
    <row r="7591" spans="6:8" x14ac:dyDescent="0.25">
      <c r="F7591" s="11"/>
      <c r="G7591" s="11"/>
      <c r="H7591" s="11"/>
    </row>
    <row r="7592" spans="6:8" x14ac:dyDescent="0.25">
      <c r="F7592" s="11"/>
      <c r="G7592" s="11"/>
      <c r="H7592" s="11"/>
    </row>
    <row r="7593" spans="6:8" x14ac:dyDescent="0.25">
      <c r="F7593" s="11"/>
      <c r="G7593" s="11"/>
      <c r="H7593" s="11"/>
    </row>
    <row r="7594" spans="6:8" x14ac:dyDescent="0.25">
      <c r="F7594" s="11"/>
      <c r="G7594" s="11"/>
      <c r="H7594" s="11"/>
    </row>
    <row r="7595" spans="6:8" x14ac:dyDescent="0.25">
      <c r="F7595" s="11"/>
      <c r="G7595" s="11"/>
      <c r="H7595" s="11"/>
    </row>
    <row r="7596" spans="6:8" x14ac:dyDescent="0.25">
      <c r="F7596" s="11"/>
      <c r="G7596" s="11"/>
      <c r="H7596" s="11"/>
    </row>
    <row r="7597" spans="6:8" x14ac:dyDescent="0.25">
      <c r="F7597" s="11"/>
      <c r="G7597" s="11"/>
      <c r="H7597" s="11"/>
    </row>
    <row r="7598" spans="6:8" x14ac:dyDescent="0.25">
      <c r="F7598" s="11"/>
      <c r="G7598" s="11"/>
      <c r="H7598" s="11"/>
    </row>
    <row r="7599" spans="6:8" x14ac:dyDescent="0.25">
      <c r="F7599" s="11"/>
      <c r="G7599" s="11"/>
      <c r="H7599" s="11"/>
    </row>
    <row r="7600" spans="6:8" x14ac:dyDescent="0.25">
      <c r="F7600" s="11"/>
      <c r="G7600" s="11"/>
      <c r="H7600" s="11"/>
    </row>
    <row r="7601" spans="6:8" x14ac:dyDescent="0.25">
      <c r="F7601" s="11"/>
      <c r="G7601" s="11"/>
      <c r="H7601" s="11"/>
    </row>
    <row r="7602" spans="6:8" x14ac:dyDescent="0.25">
      <c r="F7602" s="11"/>
      <c r="G7602" s="11"/>
      <c r="H7602" s="11"/>
    </row>
    <row r="7603" spans="6:8" x14ac:dyDescent="0.25">
      <c r="F7603" s="11"/>
      <c r="G7603" s="11"/>
      <c r="H7603" s="11"/>
    </row>
    <row r="7604" spans="6:8" x14ac:dyDescent="0.25">
      <c r="F7604" s="11"/>
      <c r="G7604" s="11"/>
      <c r="H7604" s="11"/>
    </row>
    <row r="7605" spans="6:8" x14ac:dyDescent="0.25">
      <c r="F7605" s="11"/>
      <c r="G7605" s="11"/>
      <c r="H7605" s="11"/>
    </row>
    <row r="7606" spans="6:8" x14ac:dyDescent="0.25">
      <c r="F7606" s="11"/>
      <c r="G7606" s="11"/>
      <c r="H7606" s="11"/>
    </row>
    <row r="7607" spans="6:8" x14ac:dyDescent="0.25">
      <c r="F7607" s="11"/>
      <c r="G7607" s="11"/>
      <c r="H7607" s="11"/>
    </row>
    <row r="7608" spans="6:8" x14ac:dyDescent="0.25">
      <c r="F7608" s="11"/>
      <c r="G7608" s="11"/>
      <c r="H7608" s="11"/>
    </row>
    <row r="7609" spans="6:8" x14ac:dyDescent="0.25">
      <c r="F7609" s="11"/>
      <c r="G7609" s="11"/>
      <c r="H7609" s="11"/>
    </row>
    <row r="7610" spans="6:8" x14ac:dyDescent="0.25">
      <c r="F7610" s="11"/>
      <c r="G7610" s="11"/>
      <c r="H7610" s="11"/>
    </row>
    <row r="7611" spans="6:8" x14ac:dyDescent="0.25">
      <c r="F7611" s="11"/>
      <c r="G7611" s="11"/>
      <c r="H7611" s="11"/>
    </row>
    <row r="7612" spans="6:8" x14ac:dyDescent="0.25">
      <c r="F7612" s="11"/>
      <c r="G7612" s="11"/>
      <c r="H7612" s="11"/>
    </row>
    <row r="7613" spans="6:8" x14ac:dyDescent="0.25">
      <c r="F7613" s="11"/>
      <c r="G7613" s="11"/>
      <c r="H7613" s="11"/>
    </row>
    <row r="7614" spans="6:8" x14ac:dyDescent="0.25">
      <c r="F7614" s="11"/>
      <c r="G7614" s="11"/>
      <c r="H7614" s="11"/>
    </row>
    <row r="7615" spans="6:8" x14ac:dyDescent="0.25">
      <c r="F7615" s="11"/>
      <c r="G7615" s="11"/>
      <c r="H7615" s="11"/>
    </row>
    <row r="7616" spans="6:8" x14ac:dyDescent="0.25">
      <c r="F7616" s="11"/>
      <c r="G7616" s="11"/>
      <c r="H7616" s="11"/>
    </row>
    <row r="7617" spans="6:8" x14ac:dyDescent="0.25">
      <c r="F7617" s="11"/>
      <c r="G7617" s="11"/>
      <c r="H7617" s="11"/>
    </row>
    <row r="7618" spans="6:8" x14ac:dyDescent="0.25">
      <c r="F7618" s="11"/>
      <c r="G7618" s="11"/>
      <c r="H7618" s="11"/>
    </row>
    <row r="7619" spans="6:8" x14ac:dyDescent="0.25">
      <c r="F7619" s="11"/>
      <c r="G7619" s="11"/>
      <c r="H7619" s="11"/>
    </row>
    <row r="7620" spans="6:8" x14ac:dyDescent="0.25">
      <c r="F7620" s="11"/>
      <c r="G7620" s="11"/>
      <c r="H7620" s="11"/>
    </row>
    <row r="7621" spans="6:8" x14ac:dyDescent="0.25">
      <c r="F7621" s="11"/>
      <c r="G7621" s="11"/>
      <c r="H7621" s="11"/>
    </row>
    <row r="7622" spans="6:8" x14ac:dyDescent="0.25">
      <c r="F7622" s="11"/>
      <c r="G7622" s="11"/>
      <c r="H7622" s="11"/>
    </row>
    <row r="7623" spans="6:8" x14ac:dyDescent="0.25">
      <c r="F7623" s="11"/>
      <c r="G7623" s="11"/>
      <c r="H7623" s="11"/>
    </row>
    <row r="7624" spans="6:8" x14ac:dyDescent="0.25">
      <c r="F7624" s="11"/>
      <c r="G7624" s="11"/>
      <c r="H7624" s="11"/>
    </row>
    <row r="7625" spans="6:8" x14ac:dyDescent="0.25">
      <c r="F7625" s="11"/>
      <c r="G7625" s="11"/>
      <c r="H7625" s="11"/>
    </row>
    <row r="7626" spans="6:8" x14ac:dyDescent="0.25">
      <c r="F7626" s="11"/>
      <c r="G7626" s="11"/>
      <c r="H7626" s="11"/>
    </row>
    <row r="7627" spans="6:8" x14ac:dyDescent="0.25">
      <c r="F7627" s="11"/>
      <c r="G7627" s="11"/>
      <c r="H7627" s="11"/>
    </row>
    <row r="7628" spans="6:8" x14ac:dyDescent="0.25">
      <c r="F7628" s="11"/>
      <c r="G7628" s="11"/>
      <c r="H7628" s="11"/>
    </row>
    <row r="7629" spans="6:8" x14ac:dyDescent="0.25">
      <c r="F7629" s="11"/>
      <c r="G7629" s="11"/>
      <c r="H7629" s="11"/>
    </row>
    <row r="7630" spans="6:8" x14ac:dyDescent="0.25">
      <c r="F7630" s="11"/>
      <c r="G7630" s="11"/>
      <c r="H7630" s="11"/>
    </row>
    <row r="7631" spans="6:8" x14ac:dyDescent="0.25">
      <c r="F7631" s="11"/>
      <c r="G7631" s="11"/>
      <c r="H7631" s="11"/>
    </row>
    <row r="7632" spans="6:8" x14ac:dyDescent="0.25">
      <c r="F7632" s="11"/>
      <c r="G7632" s="11"/>
      <c r="H7632" s="11"/>
    </row>
    <row r="7633" spans="6:8" x14ac:dyDescent="0.25">
      <c r="F7633" s="11"/>
      <c r="G7633" s="11"/>
      <c r="H7633" s="11"/>
    </row>
    <row r="7634" spans="6:8" x14ac:dyDescent="0.25">
      <c r="F7634" s="11"/>
      <c r="G7634" s="11"/>
      <c r="H7634" s="11"/>
    </row>
    <row r="7635" spans="6:8" x14ac:dyDescent="0.25">
      <c r="F7635" s="11"/>
      <c r="G7635" s="11"/>
      <c r="H7635" s="11"/>
    </row>
    <row r="7636" spans="6:8" x14ac:dyDescent="0.25">
      <c r="F7636" s="11"/>
      <c r="G7636" s="11"/>
      <c r="H7636" s="11"/>
    </row>
    <row r="7637" spans="6:8" x14ac:dyDescent="0.25">
      <c r="F7637" s="11"/>
      <c r="G7637" s="11"/>
      <c r="H7637" s="11"/>
    </row>
    <row r="7638" spans="6:8" x14ac:dyDescent="0.25">
      <c r="F7638" s="11"/>
      <c r="G7638" s="11"/>
      <c r="H7638" s="11"/>
    </row>
    <row r="7639" spans="6:8" x14ac:dyDescent="0.25">
      <c r="F7639" s="11"/>
      <c r="G7639" s="11"/>
      <c r="H7639" s="11"/>
    </row>
    <row r="7640" spans="6:8" x14ac:dyDescent="0.25">
      <c r="F7640" s="11"/>
      <c r="G7640" s="11"/>
      <c r="H7640" s="11"/>
    </row>
    <row r="7641" spans="6:8" x14ac:dyDescent="0.25">
      <c r="F7641" s="11"/>
      <c r="G7641" s="11"/>
      <c r="H7641" s="11"/>
    </row>
    <row r="7642" spans="6:8" x14ac:dyDescent="0.25">
      <c r="F7642" s="11"/>
      <c r="G7642" s="11"/>
      <c r="H7642" s="11"/>
    </row>
    <row r="7643" spans="6:8" x14ac:dyDescent="0.25">
      <c r="F7643" s="11"/>
      <c r="G7643" s="11"/>
      <c r="H7643" s="11"/>
    </row>
    <row r="7644" spans="6:8" x14ac:dyDescent="0.25">
      <c r="F7644" s="11"/>
      <c r="G7644" s="11"/>
      <c r="H7644" s="11"/>
    </row>
    <row r="7645" spans="6:8" x14ac:dyDescent="0.25">
      <c r="F7645" s="11"/>
      <c r="G7645" s="11"/>
      <c r="H7645" s="11"/>
    </row>
    <row r="7646" spans="6:8" x14ac:dyDescent="0.25">
      <c r="F7646" s="11"/>
      <c r="G7646" s="11"/>
      <c r="H7646" s="11"/>
    </row>
    <row r="7647" spans="6:8" x14ac:dyDescent="0.25">
      <c r="F7647" s="11"/>
      <c r="G7647" s="11"/>
      <c r="H7647" s="11"/>
    </row>
    <row r="7648" spans="6:8" x14ac:dyDescent="0.25">
      <c r="F7648" s="11"/>
      <c r="G7648" s="11"/>
      <c r="H7648" s="11"/>
    </row>
    <row r="7649" spans="6:8" x14ac:dyDescent="0.25">
      <c r="F7649" s="11"/>
      <c r="G7649" s="11"/>
      <c r="H7649" s="11"/>
    </row>
    <row r="7650" spans="6:8" x14ac:dyDescent="0.25">
      <c r="F7650" s="11"/>
      <c r="G7650" s="11"/>
      <c r="H7650" s="11"/>
    </row>
    <row r="7651" spans="6:8" x14ac:dyDescent="0.25">
      <c r="F7651" s="11"/>
      <c r="G7651" s="11"/>
      <c r="H7651" s="11"/>
    </row>
    <row r="7652" spans="6:8" x14ac:dyDescent="0.25">
      <c r="F7652" s="11"/>
      <c r="G7652" s="11"/>
      <c r="H7652" s="11"/>
    </row>
    <row r="7653" spans="6:8" x14ac:dyDescent="0.25">
      <c r="F7653" s="11"/>
      <c r="G7653" s="11"/>
      <c r="H7653" s="11"/>
    </row>
    <row r="7654" spans="6:8" x14ac:dyDescent="0.25">
      <c r="F7654" s="11"/>
      <c r="G7654" s="11"/>
      <c r="H7654" s="11"/>
    </row>
    <row r="7655" spans="6:8" x14ac:dyDescent="0.25">
      <c r="F7655" s="11"/>
      <c r="G7655" s="11"/>
      <c r="H7655" s="11"/>
    </row>
    <row r="7656" spans="6:8" x14ac:dyDescent="0.25">
      <c r="F7656" s="11"/>
      <c r="G7656" s="11"/>
      <c r="H7656" s="11"/>
    </row>
    <row r="7657" spans="6:8" x14ac:dyDescent="0.25">
      <c r="F7657" s="11"/>
      <c r="G7657" s="11"/>
      <c r="H7657" s="11"/>
    </row>
    <row r="7658" spans="6:8" x14ac:dyDescent="0.25">
      <c r="F7658" s="11"/>
      <c r="G7658" s="11"/>
      <c r="H7658" s="11"/>
    </row>
    <row r="7659" spans="6:8" x14ac:dyDescent="0.25">
      <c r="F7659" s="11"/>
      <c r="G7659" s="11"/>
      <c r="H7659" s="11"/>
    </row>
    <row r="7660" spans="6:8" x14ac:dyDescent="0.25">
      <c r="F7660" s="11"/>
      <c r="G7660" s="11"/>
      <c r="H7660" s="11"/>
    </row>
    <row r="7661" spans="6:8" x14ac:dyDescent="0.25">
      <c r="F7661" s="11"/>
      <c r="G7661" s="11"/>
      <c r="H7661" s="11"/>
    </row>
    <row r="7662" spans="6:8" x14ac:dyDescent="0.25">
      <c r="F7662" s="11"/>
      <c r="G7662" s="11"/>
      <c r="H7662" s="11"/>
    </row>
    <row r="7663" spans="6:8" x14ac:dyDescent="0.25">
      <c r="F7663" s="11"/>
      <c r="G7663" s="11"/>
      <c r="H7663" s="11"/>
    </row>
    <row r="7664" spans="6:8" x14ac:dyDescent="0.25">
      <c r="F7664" s="11"/>
      <c r="G7664" s="11"/>
      <c r="H7664" s="11"/>
    </row>
    <row r="7665" spans="6:8" x14ac:dyDescent="0.25">
      <c r="F7665" s="11"/>
      <c r="G7665" s="11"/>
      <c r="H7665" s="11"/>
    </row>
    <row r="7666" spans="6:8" x14ac:dyDescent="0.25">
      <c r="F7666" s="11"/>
      <c r="G7666" s="11"/>
      <c r="H7666" s="11"/>
    </row>
    <row r="7667" spans="6:8" x14ac:dyDescent="0.25">
      <c r="F7667" s="11"/>
      <c r="G7667" s="11"/>
      <c r="H7667" s="11"/>
    </row>
    <row r="7668" spans="6:8" x14ac:dyDescent="0.25">
      <c r="F7668" s="11"/>
      <c r="G7668" s="11"/>
      <c r="H7668" s="11"/>
    </row>
    <row r="7669" spans="6:8" x14ac:dyDescent="0.25">
      <c r="F7669" s="11"/>
      <c r="G7669" s="11"/>
      <c r="H7669" s="11"/>
    </row>
    <row r="7670" spans="6:8" x14ac:dyDescent="0.25">
      <c r="F7670" s="11"/>
      <c r="G7670" s="11"/>
      <c r="H7670" s="11"/>
    </row>
    <row r="7671" spans="6:8" x14ac:dyDescent="0.25">
      <c r="F7671" s="11"/>
      <c r="G7671" s="11"/>
      <c r="H7671" s="11"/>
    </row>
    <row r="7672" spans="6:8" x14ac:dyDescent="0.25">
      <c r="F7672" s="11"/>
      <c r="G7672" s="11"/>
      <c r="H7672" s="11"/>
    </row>
    <row r="7673" spans="6:8" x14ac:dyDescent="0.25">
      <c r="F7673" s="11"/>
      <c r="G7673" s="11"/>
      <c r="H7673" s="11"/>
    </row>
    <row r="7674" spans="6:8" x14ac:dyDescent="0.25">
      <c r="F7674" s="11"/>
      <c r="G7674" s="11"/>
      <c r="H7674" s="11"/>
    </row>
    <row r="7675" spans="6:8" x14ac:dyDescent="0.25">
      <c r="F7675" s="11"/>
      <c r="G7675" s="11"/>
      <c r="H7675" s="11"/>
    </row>
    <row r="7676" spans="6:8" x14ac:dyDescent="0.25">
      <c r="F7676" s="11"/>
      <c r="G7676" s="11"/>
      <c r="H7676" s="11"/>
    </row>
    <row r="7677" spans="6:8" x14ac:dyDescent="0.25">
      <c r="F7677" s="11"/>
      <c r="G7677" s="11"/>
      <c r="H7677" s="11"/>
    </row>
    <row r="7678" spans="6:8" x14ac:dyDescent="0.25">
      <c r="F7678" s="11"/>
      <c r="G7678" s="11"/>
      <c r="H7678" s="11"/>
    </row>
    <row r="7679" spans="6:8" x14ac:dyDescent="0.25">
      <c r="F7679" s="11"/>
      <c r="G7679" s="11"/>
      <c r="H7679" s="11"/>
    </row>
    <row r="7680" spans="6:8" x14ac:dyDescent="0.25">
      <c r="F7680" s="11"/>
      <c r="G7680" s="11"/>
      <c r="H7680" s="11"/>
    </row>
    <row r="7681" spans="6:8" x14ac:dyDescent="0.25">
      <c r="F7681" s="11"/>
      <c r="G7681" s="11"/>
      <c r="H7681" s="11"/>
    </row>
    <row r="7682" spans="6:8" x14ac:dyDescent="0.25">
      <c r="F7682" s="11"/>
      <c r="G7682" s="11"/>
      <c r="H7682" s="11"/>
    </row>
    <row r="7683" spans="6:8" x14ac:dyDescent="0.25">
      <c r="F7683" s="11"/>
      <c r="G7683" s="11"/>
      <c r="H7683" s="11"/>
    </row>
    <row r="7684" spans="6:8" x14ac:dyDescent="0.25">
      <c r="F7684" s="11"/>
      <c r="G7684" s="11"/>
      <c r="H7684" s="11"/>
    </row>
    <row r="7685" spans="6:8" x14ac:dyDescent="0.25">
      <c r="F7685" s="11"/>
      <c r="G7685" s="11"/>
      <c r="H7685" s="11"/>
    </row>
    <row r="7686" spans="6:8" x14ac:dyDescent="0.25">
      <c r="F7686" s="11"/>
      <c r="G7686" s="11"/>
      <c r="H7686" s="11"/>
    </row>
    <row r="7687" spans="6:8" x14ac:dyDescent="0.25">
      <c r="F7687" s="11"/>
      <c r="G7687" s="11"/>
      <c r="H7687" s="11"/>
    </row>
    <row r="7688" spans="6:8" x14ac:dyDescent="0.25">
      <c r="F7688" s="11"/>
      <c r="G7688" s="11"/>
      <c r="H7688" s="11"/>
    </row>
    <row r="7689" spans="6:8" x14ac:dyDescent="0.25">
      <c r="F7689" s="11"/>
      <c r="G7689" s="11"/>
      <c r="H7689" s="11"/>
    </row>
    <row r="7690" spans="6:8" x14ac:dyDescent="0.25">
      <c r="F7690" s="11"/>
      <c r="G7690" s="11"/>
      <c r="H7690" s="11"/>
    </row>
    <row r="7691" spans="6:8" x14ac:dyDescent="0.25">
      <c r="F7691" s="11"/>
      <c r="G7691" s="11"/>
      <c r="H7691" s="11"/>
    </row>
    <row r="7692" spans="6:8" x14ac:dyDescent="0.25">
      <c r="F7692" s="11"/>
      <c r="G7692" s="11"/>
      <c r="H7692" s="11"/>
    </row>
    <row r="7693" spans="6:8" x14ac:dyDescent="0.25">
      <c r="F7693" s="11"/>
      <c r="G7693" s="11"/>
      <c r="H7693" s="11"/>
    </row>
    <row r="7694" spans="6:8" x14ac:dyDescent="0.25">
      <c r="F7694" s="11"/>
      <c r="G7694" s="11"/>
      <c r="H7694" s="11"/>
    </row>
    <row r="7695" spans="6:8" x14ac:dyDescent="0.25">
      <c r="F7695" s="11"/>
      <c r="G7695" s="11"/>
      <c r="H7695" s="11"/>
    </row>
    <row r="7696" spans="6:8" x14ac:dyDescent="0.25">
      <c r="F7696" s="11"/>
      <c r="G7696" s="11"/>
      <c r="H7696" s="11"/>
    </row>
    <row r="7697" spans="6:8" x14ac:dyDescent="0.25">
      <c r="F7697" s="11"/>
      <c r="G7697" s="11"/>
      <c r="H7697" s="11"/>
    </row>
    <row r="7698" spans="6:8" x14ac:dyDescent="0.25">
      <c r="F7698" s="11"/>
      <c r="G7698" s="11"/>
      <c r="H7698" s="11"/>
    </row>
    <row r="7699" spans="6:8" x14ac:dyDescent="0.25">
      <c r="F7699" s="11"/>
      <c r="G7699" s="11"/>
      <c r="H7699" s="11"/>
    </row>
    <row r="7700" spans="6:8" x14ac:dyDescent="0.25">
      <c r="F7700" s="11"/>
      <c r="G7700" s="11"/>
      <c r="H7700" s="11"/>
    </row>
    <row r="7701" spans="6:8" x14ac:dyDescent="0.25">
      <c r="F7701" s="11"/>
      <c r="G7701" s="11"/>
      <c r="H7701" s="11"/>
    </row>
    <row r="7702" spans="6:8" x14ac:dyDescent="0.25">
      <c r="F7702" s="11"/>
      <c r="G7702" s="11"/>
      <c r="H7702" s="11"/>
    </row>
    <row r="7703" spans="6:8" x14ac:dyDescent="0.25">
      <c r="F7703" s="11"/>
      <c r="G7703" s="11"/>
      <c r="H7703" s="11"/>
    </row>
    <row r="7704" spans="6:8" x14ac:dyDescent="0.25">
      <c r="F7704" s="11"/>
      <c r="G7704" s="11"/>
      <c r="H7704" s="11"/>
    </row>
    <row r="7705" spans="6:8" x14ac:dyDescent="0.25">
      <c r="F7705" s="11"/>
      <c r="G7705" s="11"/>
      <c r="H7705" s="11"/>
    </row>
    <row r="7706" spans="6:8" x14ac:dyDescent="0.25">
      <c r="F7706" s="11"/>
      <c r="G7706" s="11"/>
      <c r="H7706" s="11"/>
    </row>
    <row r="7707" spans="6:8" x14ac:dyDescent="0.25">
      <c r="F7707" s="11"/>
      <c r="G7707" s="11"/>
      <c r="H7707" s="11"/>
    </row>
    <row r="7708" spans="6:8" x14ac:dyDescent="0.25">
      <c r="F7708" s="11"/>
      <c r="G7708" s="11"/>
      <c r="H7708" s="11"/>
    </row>
    <row r="7709" spans="6:8" x14ac:dyDescent="0.25">
      <c r="F7709" s="11"/>
      <c r="G7709" s="11"/>
      <c r="H7709" s="11"/>
    </row>
    <row r="7710" spans="6:8" x14ac:dyDescent="0.25">
      <c r="F7710" s="11"/>
      <c r="G7710" s="11"/>
      <c r="H7710" s="11"/>
    </row>
    <row r="7711" spans="6:8" x14ac:dyDescent="0.25">
      <c r="F7711" s="11"/>
      <c r="G7711" s="11"/>
      <c r="H7711" s="11"/>
    </row>
    <row r="7712" spans="6:8" x14ac:dyDescent="0.25">
      <c r="F7712" s="11"/>
      <c r="G7712" s="11"/>
      <c r="H7712" s="11"/>
    </row>
    <row r="7713" spans="6:8" x14ac:dyDescent="0.25">
      <c r="F7713" s="11"/>
      <c r="G7713" s="11"/>
      <c r="H7713" s="11"/>
    </row>
    <row r="7714" spans="6:8" x14ac:dyDescent="0.25">
      <c r="F7714" s="11"/>
      <c r="G7714" s="11"/>
      <c r="H7714" s="11"/>
    </row>
    <row r="7715" spans="6:8" x14ac:dyDescent="0.25">
      <c r="F7715" s="11"/>
      <c r="G7715" s="11"/>
      <c r="H7715" s="11"/>
    </row>
    <row r="7716" spans="6:8" x14ac:dyDescent="0.25">
      <c r="F7716" s="11"/>
      <c r="G7716" s="11"/>
      <c r="H7716" s="11"/>
    </row>
    <row r="7717" spans="6:8" x14ac:dyDescent="0.25">
      <c r="F7717" s="11"/>
      <c r="G7717" s="11"/>
      <c r="H7717" s="11"/>
    </row>
    <row r="7718" spans="6:8" x14ac:dyDescent="0.25">
      <c r="F7718" s="11"/>
      <c r="G7718" s="11"/>
      <c r="H7718" s="11"/>
    </row>
    <row r="7719" spans="6:8" x14ac:dyDescent="0.25">
      <c r="F7719" s="11"/>
      <c r="G7719" s="11"/>
      <c r="H7719" s="11"/>
    </row>
    <row r="7720" spans="6:8" x14ac:dyDescent="0.25">
      <c r="F7720" s="11"/>
      <c r="G7720" s="11"/>
      <c r="H7720" s="11"/>
    </row>
    <row r="7721" spans="6:8" x14ac:dyDescent="0.25">
      <c r="F7721" s="11"/>
      <c r="G7721" s="11"/>
      <c r="H7721" s="11"/>
    </row>
    <row r="7722" spans="6:8" x14ac:dyDescent="0.25">
      <c r="F7722" s="11"/>
      <c r="G7722" s="11"/>
      <c r="H7722" s="11"/>
    </row>
    <row r="7723" spans="6:8" x14ac:dyDescent="0.25">
      <c r="F7723" s="11"/>
      <c r="G7723" s="11"/>
      <c r="H7723" s="11"/>
    </row>
    <row r="7724" spans="6:8" x14ac:dyDescent="0.25">
      <c r="F7724" s="11"/>
      <c r="G7724" s="11"/>
      <c r="H7724" s="11"/>
    </row>
    <row r="7725" spans="6:8" x14ac:dyDescent="0.25">
      <c r="F7725" s="11"/>
      <c r="G7725" s="11"/>
      <c r="H7725" s="11"/>
    </row>
    <row r="7726" spans="6:8" x14ac:dyDescent="0.25">
      <c r="F7726" s="11"/>
      <c r="G7726" s="11"/>
      <c r="H7726" s="11"/>
    </row>
    <row r="7727" spans="6:8" x14ac:dyDescent="0.25">
      <c r="F7727" s="11"/>
      <c r="G7727" s="11"/>
      <c r="H7727" s="11"/>
    </row>
    <row r="7728" spans="6:8" x14ac:dyDescent="0.25">
      <c r="F7728" s="11"/>
      <c r="G7728" s="11"/>
      <c r="H7728" s="11"/>
    </row>
    <row r="7729" spans="6:8" x14ac:dyDescent="0.25">
      <c r="F7729" s="11"/>
      <c r="G7729" s="11"/>
      <c r="H7729" s="11"/>
    </row>
    <row r="7730" spans="6:8" x14ac:dyDescent="0.25">
      <c r="F7730" s="11"/>
      <c r="G7730" s="11"/>
      <c r="H7730" s="11"/>
    </row>
    <row r="7731" spans="6:8" x14ac:dyDescent="0.25">
      <c r="F7731" s="11"/>
      <c r="G7731" s="11"/>
      <c r="H7731" s="11"/>
    </row>
    <row r="7732" spans="6:8" x14ac:dyDescent="0.25">
      <c r="F7732" s="11"/>
      <c r="G7732" s="11"/>
      <c r="H7732" s="11"/>
    </row>
    <row r="7733" spans="6:8" x14ac:dyDescent="0.25">
      <c r="F7733" s="11"/>
      <c r="G7733" s="11"/>
      <c r="H7733" s="11"/>
    </row>
    <row r="7734" spans="6:8" x14ac:dyDescent="0.25">
      <c r="F7734" s="11"/>
      <c r="G7734" s="11"/>
      <c r="H7734" s="11"/>
    </row>
    <row r="7735" spans="6:8" x14ac:dyDescent="0.25">
      <c r="F7735" s="11"/>
      <c r="G7735" s="11"/>
      <c r="H7735" s="11"/>
    </row>
    <row r="7736" spans="6:8" x14ac:dyDescent="0.25">
      <c r="F7736" s="11"/>
      <c r="G7736" s="11"/>
      <c r="H7736" s="11"/>
    </row>
    <row r="7737" spans="6:8" x14ac:dyDescent="0.25">
      <c r="F7737" s="11"/>
      <c r="G7737" s="11"/>
      <c r="H7737" s="11"/>
    </row>
    <row r="7738" spans="6:8" x14ac:dyDescent="0.25">
      <c r="F7738" s="11"/>
      <c r="G7738" s="11"/>
      <c r="H7738" s="11"/>
    </row>
    <row r="7739" spans="6:8" x14ac:dyDescent="0.25">
      <c r="F7739" s="11"/>
      <c r="G7739" s="11"/>
      <c r="H7739" s="11"/>
    </row>
    <row r="7740" spans="6:8" x14ac:dyDescent="0.25">
      <c r="F7740" s="11"/>
      <c r="G7740" s="11"/>
      <c r="H7740" s="11"/>
    </row>
    <row r="7741" spans="6:8" x14ac:dyDescent="0.25">
      <c r="F7741" s="11"/>
      <c r="G7741" s="11"/>
      <c r="H7741" s="11"/>
    </row>
    <row r="7742" spans="6:8" x14ac:dyDescent="0.25">
      <c r="F7742" s="11"/>
      <c r="G7742" s="11"/>
      <c r="H7742" s="11"/>
    </row>
    <row r="7743" spans="6:8" x14ac:dyDescent="0.25">
      <c r="F7743" s="11"/>
      <c r="G7743" s="11"/>
      <c r="H7743" s="11"/>
    </row>
    <row r="7744" spans="6:8" x14ac:dyDescent="0.25">
      <c r="F7744" s="11"/>
      <c r="G7744" s="11"/>
      <c r="H7744" s="11"/>
    </row>
    <row r="7745" spans="6:8" x14ac:dyDescent="0.25">
      <c r="F7745" s="11"/>
      <c r="G7745" s="11"/>
      <c r="H7745" s="11"/>
    </row>
    <row r="7746" spans="6:8" x14ac:dyDescent="0.25">
      <c r="F7746" s="11"/>
      <c r="G7746" s="11"/>
      <c r="H7746" s="11"/>
    </row>
    <row r="7747" spans="6:8" x14ac:dyDescent="0.25">
      <c r="F7747" s="11"/>
      <c r="G7747" s="11"/>
      <c r="H7747" s="11"/>
    </row>
    <row r="7748" spans="6:8" x14ac:dyDescent="0.25">
      <c r="F7748" s="11"/>
      <c r="G7748" s="11"/>
      <c r="H7748" s="11"/>
    </row>
    <row r="7749" spans="6:8" x14ac:dyDescent="0.25">
      <c r="F7749" s="11"/>
      <c r="G7749" s="11"/>
      <c r="H7749" s="11"/>
    </row>
    <row r="7750" spans="6:8" x14ac:dyDescent="0.25">
      <c r="F7750" s="11"/>
      <c r="G7750" s="11"/>
      <c r="H7750" s="11"/>
    </row>
    <row r="7751" spans="6:8" x14ac:dyDescent="0.25">
      <c r="F7751" s="11"/>
      <c r="G7751" s="11"/>
      <c r="H7751" s="11"/>
    </row>
    <row r="7752" spans="6:8" x14ac:dyDescent="0.25">
      <c r="F7752" s="11"/>
      <c r="G7752" s="11"/>
      <c r="H7752" s="11"/>
    </row>
    <row r="7753" spans="6:8" x14ac:dyDescent="0.25">
      <c r="F7753" s="11"/>
      <c r="G7753" s="11"/>
      <c r="H7753" s="11"/>
    </row>
    <row r="7754" spans="6:8" x14ac:dyDescent="0.25">
      <c r="F7754" s="11"/>
      <c r="G7754" s="11"/>
      <c r="H7754" s="11"/>
    </row>
    <row r="7755" spans="6:8" x14ac:dyDescent="0.25">
      <c r="F7755" s="11"/>
      <c r="G7755" s="11"/>
      <c r="H7755" s="11"/>
    </row>
    <row r="7756" spans="6:8" x14ac:dyDescent="0.25">
      <c r="F7756" s="11"/>
      <c r="G7756" s="11"/>
      <c r="H7756" s="11"/>
    </row>
    <row r="7757" spans="6:8" x14ac:dyDescent="0.25">
      <c r="F7757" s="11"/>
      <c r="G7757" s="11"/>
      <c r="H7757" s="11"/>
    </row>
    <row r="7758" spans="6:8" x14ac:dyDescent="0.25">
      <c r="F7758" s="11"/>
      <c r="G7758" s="11"/>
      <c r="H7758" s="11"/>
    </row>
    <row r="7759" spans="6:8" x14ac:dyDescent="0.25">
      <c r="F7759" s="11"/>
      <c r="G7759" s="11"/>
      <c r="H7759" s="11"/>
    </row>
    <row r="7760" spans="6:8" x14ac:dyDescent="0.25">
      <c r="F7760" s="11"/>
      <c r="G7760" s="11"/>
      <c r="H7760" s="11"/>
    </row>
    <row r="7761" spans="6:8" x14ac:dyDescent="0.25">
      <c r="F7761" s="11"/>
      <c r="G7761" s="11"/>
      <c r="H7761" s="11"/>
    </row>
    <row r="7762" spans="6:8" x14ac:dyDescent="0.25">
      <c r="F7762" s="11"/>
      <c r="G7762" s="11"/>
      <c r="H7762" s="11"/>
    </row>
    <row r="7763" spans="6:8" x14ac:dyDescent="0.25">
      <c r="F7763" s="11"/>
      <c r="G7763" s="11"/>
      <c r="H7763" s="11"/>
    </row>
    <row r="7764" spans="6:8" x14ac:dyDescent="0.25">
      <c r="F7764" s="11"/>
      <c r="G7764" s="11"/>
      <c r="H7764" s="11"/>
    </row>
    <row r="7765" spans="6:8" x14ac:dyDescent="0.25">
      <c r="F7765" s="11"/>
      <c r="G7765" s="11"/>
      <c r="H7765" s="11"/>
    </row>
    <row r="7766" spans="6:8" x14ac:dyDescent="0.25">
      <c r="F7766" s="11"/>
      <c r="G7766" s="11"/>
      <c r="H7766" s="11"/>
    </row>
    <row r="7767" spans="6:8" x14ac:dyDescent="0.25">
      <c r="F7767" s="11"/>
      <c r="G7767" s="11"/>
      <c r="H7767" s="11"/>
    </row>
    <row r="7768" spans="6:8" x14ac:dyDescent="0.25">
      <c r="F7768" s="11"/>
      <c r="G7768" s="11"/>
      <c r="H7768" s="11"/>
    </row>
    <row r="7769" spans="6:8" x14ac:dyDescent="0.25">
      <c r="F7769" s="11"/>
      <c r="G7769" s="11"/>
      <c r="H7769" s="11"/>
    </row>
    <row r="7770" spans="6:8" x14ac:dyDescent="0.25">
      <c r="F7770" s="11"/>
      <c r="G7770" s="11"/>
      <c r="H7770" s="11"/>
    </row>
    <row r="7771" spans="6:8" x14ac:dyDescent="0.25">
      <c r="F7771" s="11"/>
      <c r="G7771" s="11"/>
      <c r="H7771" s="11"/>
    </row>
    <row r="7772" spans="6:8" x14ac:dyDescent="0.25">
      <c r="F7772" s="11"/>
      <c r="G7772" s="11"/>
      <c r="H7772" s="11"/>
    </row>
    <row r="7773" spans="6:8" x14ac:dyDescent="0.25">
      <c r="F7773" s="11"/>
      <c r="G7773" s="11"/>
      <c r="H7773" s="11"/>
    </row>
    <row r="7774" spans="6:8" x14ac:dyDescent="0.25">
      <c r="F7774" s="11"/>
      <c r="G7774" s="11"/>
      <c r="H7774" s="11"/>
    </row>
    <row r="7775" spans="6:8" x14ac:dyDescent="0.25">
      <c r="F7775" s="11"/>
      <c r="G7775" s="11"/>
      <c r="H7775" s="11"/>
    </row>
    <row r="7776" spans="6:8" x14ac:dyDescent="0.25">
      <c r="F7776" s="11"/>
      <c r="G7776" s="11"/>
      <c r="H7776" s="11"/>
    </row>
    <row r="7777" spans="6:8" x14ac:dyDescent="0.25">
      <c r="F7777" s="11"/>
      <c r="G7777" s="11"/>
      <c r="H7777" s="11"/>
    </row>
    <row r="7778" spans="6:8" x14ac:dyDescent="0.25">
      <c r="F7778" s="11"/>
      <c r="G7778" s="11"/>
      <c r="H7778" s="11"/>
    </row>
    <row r="7779" spans="6:8" x14ac:dyDescent="0.25">
      <c r="F7779" s="11"/>
      <c r="G7779" s="11"/>
      <c r="H7779" s="11"/>
    </row>
    <row r="7780" spans="6:8" x14ac:dyDescent="0.25">
      <c r="F7780" s="11"/>
      <c r="G7780" s="11"/>
      <c r="H7780" s="11"/>
    </row>
    <row r="7781" spans="6:8" x14ac:dyDescent="0.25">
      <c r="F7781" s="11"/>
      <c r="G7781" s="11"/>
      <c r="H7781" s="11"/>
    </row>
    <row r="7782" spans="6:8" x14ac:dyDescent="0.25">
      <c r="F7782" s="11"/>
      <c r="G7782" s="11"/>
      <c r="H7782" s="11"/>
    </row>
    <row r="7783" spans="6:8" x14ac:dyDescent="0.25">
      <c r="F7783" s="11"/>
      <c r="G7783" s="11"/>
      <c r="H7783" s="11"/>
    </row>
    <row r="7784" spans="6:8" x14ac:dyDescent="0.25">
      <c r="F7784" s="11"/>
      <c r="G7784" s="11"/>
      <c r="H7784" s="11"/>
    </row>
    <row r="7785" spans="6:8" x14ac:dyDescent="0.25">
      <c r="F7785" s="11"/>
      <c r="G7785" s="11"/>
      <c r="H7785" s="11"/>
    </row>
    <row r="7786" spans="6:8" x14ac:dyDescent="0.25">
      <c r="F7786" s="11"/>
      <c r="G7786" s="11"/>
      <c r="H7786" s="11"/>
    </row>
    <row r="7787" spans="6:8" x14ac:dyDescent="0.25">
      <c r="F7787" s="11"/>
      <c r="G7787" s="11"/>
      <c r="H7787" s="11"/>
    </row>
    <row r="7788" spans="6:8" x14ac:dyDescent="0.25">
      <c r="F7788" s="11"/>
      <c r="G7788" s="11"/>
      <c r="H7788" s="11"/>
    </row>
    <row r="7789" spans="6:8" x14ac:dyDescent="0.25">
      <c r="F7789" s="11"/>
      <c r="G7789" s="11"/>
      <c r="H7789" s="11"/>
    </row>
    <row r="7790" spans="6:8" x14ac:dyDescent="0.25">
      <c r="F7790" s="11"/>
      <c r="G7790" s="11"/>
      <c r="H7790" s="11"/>
    </row>
    <row r="7791" spans="6:8" x14ac:dyDescent="0.25">
      <c r="F7791" s="11"/>
      <c r="G7791" s="11"/>
      <c r="H7791" s="11"/>
    </row>
    <row r="7792" spans="6:8" x14ac:dyDescent="0.25">
      <c r="F7792" s="11"/>
      <c r="G7792" s="11"/>
      <c r="H7792" s="11"/>
    </row>
    <row r="7793" spans="6:8" x14ac:dyDescent="0.25">
      <c r="F7793" s="11"/>
      <c r="G7793" s="11"/>
      <c r="H7793" s="11"/>
    </row>
    <row r="7794" spans="6:8" x14ac:dyDescent="0.25">
      <c r="F7794" s="11"/>
      <c r="G7794" s="11"/>
      <c r="H7794" s="11"/>
    </row>
    <row r="7795" spans="6:8" x14ac:dyDescent="0.25">
      <c r="F7795" s="11"/>
      <c r="G7795" s="11"/>
      <c r="H7795" s="11"/>
    </row>
    <row r="7796" spans="6:8" x14ac:dyDescent="0.25">
      <c r="F7796" s="11"/>
      <c r="G7796" s="11"/>
      <c r="H7796" s="11"/>
    </row>
    <row r="7797" spans="6:8" x14ac:dyDescent="0.25">
      <c r="F7797" s="11"/>
      <c r="G7797" s="11"/>
      <c r="H7797" s="11"/>
    </row>
    <row r="7798" spans="6:8" x14ac:dyDescent="0.25">
      <c r="F7798" s="11"/>
      <c r="G7798" s="11"/>
      <c r="H7798" s="11"/>
    </row>
    <row r="7799" spans="6:8" x14ac:dyDescent="0.25">
      <c r="F7799" s="11"/>
      <c r="G7799" s="11"/>
      <c r="H7799" s="11"/>
    </row>
    <row r="7800" spans="6:8" x14ac:dyDescent="0.25">
      <c r="F7800" s="11"/>
      <c r="G7800" s="11"/>
      <c r="H7800" s="11"/>
    </row>
    <row r="7801" spans="6:8" x14ac:dyDescent="0.25">
      <c r="F7801" s="11"/>
      <c r="G7801" s="11"/>
      <c r="H7801" s="11"/>
    </row>
    <row r="7802" spans="6:8" x14ac:dyDescent="0.25">
      <c r="F7802" s="11"/>
      <c r="G7802" s="11"/>
      <c r="H7802" s="11"/>
    </row>
    <row r="7803" spans="6:8" x14ac:dyDescent="0.25">
      <c r="F7803" s="11"/>
      <c r="G7803" s="11"/>
      <c r="H7803" s="11"/>
    </row>
    <row r="7804" spans="6:8" x14ac:dyDescent="0.25">
      <c r="F7804" s="11"/>
      <c r="G7804" s="11"/>
      <c r="H7804" s="11"/>
    </row>
    <row r="7805" spans="6:8" x14ac:dyDescent="0.25">
      <c r="F7805" s="11"/>
      <c r="G7805" s="11"/>
      <c r="H7805" s="11"/>
    </row>
    <row r="7806" spans="6:8" x14ac:dyDescent="0.25">
      <c r="F7806" s="11"/>
      <c r="G7806" s="11"/>
      <c r="H7806" s="11"/>
    </row>
    <row r="7807" spans="6:8" x14ac:dyDescent="0.25">
      <c r="F7807" s="11"/>
      <c r="G7807" s="11"/>
      <c r="H7807" s="11"/>
    </row>
    <row r="7808" spans="6:8" x14ac:dyDescent="0.25">
      <c r="F7808" s="11"/>
      <c r="G7808" s="11"/>
      <c r="H7808" s="11"/>
    </row>
    <row r="7809" spans="6:8" x14ac:dyDescent="0.25">
      <c r="F7809" s="11"/>
      <c r="G7809" s="11"/>
      <c r="H7809" s="11"/>
    </row>
    <row r="7810" spans="6:8" x14ac:dyDescent="0.25">
      <c r="F7810" s="11"/>
      <c r="G7810" s="11"/>
      <c r="H7810" s="11"/>
    </row>
    <row r="7811" spans="6:8" x14ac:dyDescent="0.25">
      <c r="F7811" s="11"/>
      <c r="G7811" s="11"/>
      <c r="H7811" s="11"/>
    </row>
    <row r="7812" spans="6:8" x14ac:dyDescent="0.25">
      <c r="F7812" s="11"/>
      <c r="G7812" s="11"/>
      <c r="H7812" s="11"/>
    </row>
    <row r="7813" spans="6:8" x14ac:dyDescent="0.25">
      <c r="F7813" s="11"/>
      <c r="G7813" s="11"/>
      <c r="H7813" s="11"/>
    </row>
    <row r="7814" spans="6:8" x14ac:dyDescent="0.25">
      <c r="F7814" s="11"/>
      <c r="G7814" s="11"/>
      <c r="H7814" s="11"/>
    </row>
    <row r="7815" spans="6:8" x14ac:dyDescent="0.25">
      <c r="F7815" s="11"/>
      <c r="G7815" s="11"/>
      <c r="H7815" s="11"/>
    </row>
    <row r="7816" spans="6:8" x14ac:dyDescent="0.25">
      <c r="F7816" s="11"/>
      <c r="G7816" s="11"/>
      <c r="H7816" s="11"/>
    </row>
    <row r="7817" spans="6:8" x14ac:dyDescent="0.25">
      <c r="F7817" s="11"/>
      <c r="G7817" s="11"/>
      <c r="H7817" s="11"/>
    </row>
    <row r="7818" spans="6:8" x14ac:dyDescent="0.25">
      <c r="F7818" s="11"/>
      <c r="G7818" s="11"/>
      <c r="H7818" s="11"/>
    </row>
    <row r="7819" spans="6:8" x14ac:dyDescent="0.25">
      <c r="F7819" s="11"/>
      <c r="G7819" s="11"/>
      <c r="H7819" s="11"/>
    </row>
    <row r="7820" spans="6:8" x14ac:dyDescent="0.25">
      <c r="F7820" s="11"/>
      <c r="G7820" s="11"/>
      <c r="H7820" s="11"/>
    </row>
    <row r="7821" spans="6:8" x14ac:dyDescent="0.25">
      <c r="F7821" s="11"/>
      <c r="G7821" s="11"/>
      <c r="H7821" s="11"/>
    </row>
    <row r="7822" spans="6:8" x14ac:dyDescent="0.25">
      <c r="F7822" s="11"/>
      <c r="G7822" s="11"/>
      <c r="H7822" s="11"/>
    </row>
    <row r="7823" spans="6:8" x14ac:dyDescent="0.25">
      <c r="F7823" s="11"/>
      <c r="G7823" s="11"/>
      <c r="H7823" s="11"/>
    </row>
    <row r="7824" spans="6:8" x14ac:dyDescent="0.25">
      <c r="F7824" s="11"/>
      <c r="G7824" s="11"/>
      <c r="H7824" s="11"/>
    </row>
    <row r="7825" spans="6:8" x14ac:dyDescent="0.25">
      <c r="F7825" s="11"/>
      <c r="G7825" s="11"/>
      <c r="H7825" s="11"/>
    </row>
    <row r="7826" spans="6:8" x14ac:dyDescent="0.25">
      <c r="F7826" s="11"/>
      <c r="G7826" s="11"/>
      <c r="H7826" s="11"/>
    </row>
    <row r="7827" spans="6:8" x14ac:dyDescent="0.25">
      <c r="F7827" s="11"/>
      <c r="G7827" s="11"/>
      <c r="H7827" s="11"/>
    </row>
    <row r="7828" spans="6:8" x14ac:dyDescent="0.25">
      <c r="F7828" s="11"/>
      <c r="G7828" s="11"/>
      <c r="H7828" s="11"/>
    </row>
    <row r="7829" spans="6:8" x14ac:dyDescent="0.25">
      <c r="F7829" s="11"/>
      <c r="G7829" s="11"/>
      <c r="H7829" s="11"/>
    </row>
    <row r="7830" spans="6:8" x14ac:dyDescent="0.25">
      <c r="F7830" s="11"/>
      <c r="G7830" s="11"/>
      <c r="H7830" s="11"/>
    </row>
    <row r="7831" spans="6:8" x14ac:dyDescent="0.25">
      <c r="F7831" s="11"/>
      <c r="G7831" s="11"/>
      <c r="H7831" s="11"/>
    </row>
    <row r="7832" spans="6:8" x14ac:dyDescent="0.25">
      <c r="F7832" s="11"/>
      <c r="G7832" s="11"/>
      <c r="H7832" s="11"/>
    </row>
    <row r="7833" spans="6:8" x14ac:dyDescent="0.25">
      <c r="F7833" s="11"/>
      <c r="G7833" s="11"/>
      <c r="H7833" s="11"/>
    </row>
    <row r="7834" spans="6:8" x14ac:dyDescent="0.25">
      <c r="F7834" s="11"/>
      <c r="G7834" s="11"/>
      <c r="H7834" s="11"/>
    </row>
    <row r="7835" spans="6:8" x14ac:dyDescent="0.25">
      <c r="F7835" s="11"/>
      <c r="G7835" s="11"/>
      <c r="H7835" s="11"/>
    </row>
    <row r="7836" spans="6:8" x14ac:dyDescent="0.25">
      <c r="F7836" s="11"/>
      <c r="G7836" s="11"/>
      <c r="H7836" s="11"/>
    </row>
    <row r="7837" spans="6:8" x14ac:dyDescent="0.25">
      <c r="F7837" s="11"/>
      <c r="G7837" s="11"/>
      <c r="H7837" s="11"/>
    </row>
    <row r="7838" spans="6:8" x14ac:dyDescent="0.25">
      <c r="F7838" s="11"/>
      <c r="G7838" s="11"/>
      <c r="H7838" s="11"/>
    </row>
    <row r="7839" spans="6:8" x14ac:dyDescent="0.25">
      <c r="F7839" s="11"/>
      <c r="G7839" s="11"/>
      <c r="H7839" s="11"/>
    </row>
    <row r="7840" spans="6:8" x14ac:dyDescent="0.25">
      <c r="F7840" s="11"/>
      <c r="G7840" s="11"/>
      <c r="H7840" s="11"/>
    </row>
    <row r="7841" spans="6:8" x14ac:dyDescent="0.25">
      <c r="F7841" s="11"/>
      <c r="G7841" s="11"/>
      <c r="H7841" s="11"/>
    </row>
    <row r="7842" spans="6:8" x14ac:dyDescent="0.25">
      <c r="F7842" s="11"/>
      <c r="G7842" s="11"/>
      <c r="H7842" s="11"/>
    </row>
    <row r="7843" spans="6:8" x14ac:dyDescent="0.25">
      <c r="F7843" s="11"/>
      <c r="G7843" s="11"/>
      <c r="H7843" s="11"/>
    </row>
    <row r="7844" spans="6:8" x14ac:dyDescent="0.25">
      <c r="F7844" s="11"/>
      <c r="G7844" s="11"/>
      <c r="H7844" s="11"/>
    </row>
    <row r="7845" spans="6:8" x14ac:dyDescent="0.25">
      <c r="F7845" s="11"/>
      <c r="G7845" s="11"/>
      <c r="H7845" s="11"/>
    </row>
    <row r="7846" spans="6:8" x14ac:dyDescent="0.25">
      <c r="F7846" s="11"/>
      <c r="G7846" s="11"/>
      <c r="H7846" s="11"/>
    </row>
    <row r="7847" spans="6:8" x14ac:dyDescent="0.25">
      <c r="F7847" s="11"/>
      <c r="G7847" s="11"/>
      <c r="H7847" s="11"/>
    </row>
    <row r="7848" spans="6:8" x14ac:dyDescent="0.25">
      <c r="F7848" s="11"/>
      <c r="G7848" s="11"/>
      <c r="H7848" s="11"/>
    </row>
    <row r="7849" spans="6:8" x14ac:dyDescent="0.25">
      <c r="F7849" s="11"/>
      <c r="G7849" s="11"/>
      <c r="H7849" s="11"/>
    </row>
    <row r="7850" spans="6:8" x14ac:dyDescent="0.25">
      <c r="F7850" s="11"/>
      <c r="G7850" s="11"/>
      <c r="H7850" s="11"/>
    </row>
    <row r="7851" spans="6:8" x14ac:dyDescent="0.25">
      <c r="F7851" s="11"/>
      <c r="G7851" s="11"/>
      <c r="H7851" s="11"/>
    </row>
    <row r="7852" spans="6:8" x14ac:dyDescent="0.25">
      <c r="F7852" s="11"/>
      <c r="G7852" s="11"/>
      <c r="H7852" s="11"/>
    </row>
    <row r="7853" spans="6:8" x14ac:dyDescent="0.25">
      <c r="F7853" s="11"/>
      <c r="G7853" s="11"/>
      <c r="H7853" s="11"/>
    </row>
    <row r="7854" spans="6:8" x14ac:dyDescent="0.25">
      <c r="F7854" s="11"/>
      <c r="G7854" s="11"/>
      <c r="H7854" s="11"/>
    </row>
    <row r="7855" spans="6:8" x14ac:dyDescent="0.25">
      <c r="F7855" s="11"/>
      <c r="G7855" s="11"/>
      <c r="H7855" s="11"/>
    </row>
    <row r="7856" spans="6:8" x14ac:dyDescent="0.25">
      <c r="F7856" s="11"/>
      <c r="G7856" s="11"/>
      <c r="H7856" s="11"/>
    </row>
    <row r="7857" spans="6:8" x14ac:dyDescent="0.25">
      <c r="F7857" s="11"/>
      <c r="G7857" s="11"/>
      <c r="H7857" s="11"/>
    </row>
    <row r="7858" spans="6:8" x14ac:dyDescent="0.25">
      <c r="F7858" s="11"/>
      <c r="G7858" s="11"/>
      <c r="H7858" s="11"/>
    </row>
    <row r="7859" spans="6:8" x14ac:dyDescent="0.25">
      <c r="F7859" s="11"/>
      <c r="G7859" s="11"/>
      <c r="H7859" s="11"/>
    </row>
    <row r="7860" spans="6:8" x14ac:dyDescent="0.25">
      <c r="F7860" s="11"/>
      <c r="G7860" s="11"/>
      <c r="H7860" s="11"/>
    </row>
    <row r="7861" spans="6:8" x14ac:dyDescent="0.25">
      <c r="F7861" s="11"/>
      <c r="G7861" s="11"/>
      <c r="H7861" s="11"/>
    </row>
    <row r="7862" spans="6:8" x14ac:dyDescent="0.25">
      <c r="F7862" s="11"/>
      <c r="G7862" s="11"/>
      <c r="H7862" s="11"/>
    </row>
    <row r="7863" spans="6:8" x14ac:dyDescent="0.25">
      <c r="F7863" s="11"/>
      <c r="G7863" s="11"/>
      <c r="H7863" s="11"/>
    </row>
    <row r="7864" spans="6:8" x14ac:dyDescent="0.25">
      <c r="F7864" s="11"/>
      <c r="G7864" s="11"/>
      <c r="H7864" s="11"/>
    </row>
    <row r="7865" spans="6:8" x14ac:dyDescent="0.25">
      <c r="F7865" s="11"/>
      <c r="G7865" s="11"/>
      <c r="H7865" s="11"/>
    </row>
    <row r="7866" spans="6:8" x14ac:dyDescent="0.25">
      <c r="F7866" s="11"/>
      <c r="G7866" s="11"/>
      <c r="H7866" s="11"/>
    </row>
    <row r="7867" spans="6:8" x14ac:dyDescent="0.25">
      <c r="F7867" s="11"/>
      <c r="G7867" s="11"/>
      <c r="H7867" s="11"/>
    </row>
    <row r="7868" spans="6:8" x14ac:dyDescent="0.25">
      <c r="F7868" s="11"/>
      <c r="G7868" s="11"/>
      <c r="H7868" s="11"/>
    </row>
    <row r="7869" spans="6:8" x14ac:dyDescent="0.25">
      <c r="F7869" s="11"/>
      <c r="G7869" s="11"/>
      <c r="H7869" s="11"/>
    </row>
    <row r="7870" spans="6:8" x14ac:dyDescent="0.25">
      <c r="F7870" s="11"/>
      <c r="G7870" s="11"/>
      <c r="H7870" s="11"/>
    </row>
    <row r="7871" spans="6:8" x14ac:dyDescent="0.25">
      <c r="F7871" s="11"/>
      <c r="G7871" s="11"/>
      <c r="H7871" s="11"/>
    </row>
    <row r="7872" spans="6:8" x14ac:dyDescent="0.25">
      <c r="F7872" s="11"/>
      <c r="G7872" s="11"/>
      <c r="H7872" s="11"/>
    </row>
    <row r="7873" spans="6:8" x14ac:dyDescent="0.25">
      <c r="F7873" s="11"/>
      <c r="G7873" s="11"/>
      <c r="H7873" s="11"/>
    </row>
    <row r="7874" spans="6:8" x14ac:dyDescent="0.25">
      <c r="F7874" s="11"/>
      <c r="G7874" s="11"/>
      <c r="H7874" s="11"/>
    </row>
    <row r="7875" spans="6:8" x14ac:dyDescent="0.25">
      <c r="F7875" s="11"/>
      <c r="G7875" s="11"/>
      <c r="H7875" s="11"/>
    </row>
    <row r="7876" spans="6:8" x14ac:dyDescent="0.25">
      <c r="F7876" s="11"/>
      <c r="G7876" s="11"/>
      <c r="H7876" s="11"/>
    </row>
    <row r="7877" spans="6:8" x14ac:dyDescent="0.25">
      <c r="F7877" s="11"/>
      <c r="G7877" s="11"/>
      <c r="H7877" s="11"/>
    </row>
    <row r="7878" spans="6:8" x14ac:dyDescent="0.25">
      <c r="F7878" s="11"/>
      <c r="G7878" s="11"/>
      <c r="H7878" s="11"/>
    </row>
    <row r="7879" spans="6:8" x14ac:dyDescent="0.25">
      <c r="F7879" s="11"/>
      <c r="G7879" s="11"/>
      <c r="H7879" s="11"/>
    </row>
    <row r="7880" spans="6:8" x14ac:dyDescent="0.25">
      <c r="F7880" s="11"/>
      <c r="G7880" s="11"/>
      <c r="H7880" s="11"/>
    </row>
    <row r="7881" spans="6:8" x14ac:dyDescent="0.25">
      <c r="F7881" s="11"/>
      <c r="G7881" s="11"/>
      <c r="H7881" s="11"/>
    </row>
    <row r="7882" spans="6:8" x14ac:dyDescent="0.25">
      <c r="F7882" s="11"/>
      <c r="G7882" s="11"/>
      <c r="H7882" s="11"/>
    </row>
    <row r="7883" spans="6:8" x14ac:dyDescent="0.25">
      <c r="F7883" s="11"/>
      <c r="G7883" s="11"/>
      <c r="H7883" s="11"/>
    </row>
    <row r="7884" spans="6:8" x14ac:dyDescent="0.25">
      <c r="F7884" s="11"/>
      <c r="G7884" s="11"/>
      <c r="H7884" s="11"/>
    </row>
    <row r="7885" spans="6:8" x14ac:dyDescent="0.25">
      <c r="F7885" s="11"/>
      <c r="G7885" s="11"/>
      <c r="H7885" s="11"/>
    </row>
    <row r="7886" spans="6:8" x14ac:dyDescent="0.25">
      <c r="F7886" s="11"/>
      <c r="G7886" s="11"/>
      <c r="H7886" s="11"/>
    </row>
    <row r="7887" spans="6:8" x14ac:dyDescent="0.25">
      <c r="F7887" s="11"/>
      <c r="G7887" s="11"/>
      <c r="H7887" s="11"/>
    </row>
    <row r="7888" spans="6:8" x14ac:dyDescent="0.25">
      <c r="F7888" s="11"/>
      <c r="G7888" s="11"/>
      <c r="H7888" s="11"/>
    </row>
    <row r="7889" spans="6:8" x14ac:dyDescent="0.25">
      <c r="F7889" s="11"/>
      <c r="G7889" s="11"/>
      <c r="H7889" s="11"/>
    </row>
    <row r="7890" spans="6:8" x14ac:dyDescent="0.25">
      <c r="F7890" s="11"/>
      <c r="G7890" s="11"/>
      <c r="H7890" s="11"/>
    </row>
    <row r="7891" spans="6:8" x14ac:dyDescent="0.25">
      <c r="F7891" s="11"/>
      <c r="G7891" s="11"/>
      <c r="H7891" s="11"/>
    </row>
    <row r="7892" spans="6:8" x14ac:dyDescent="0.25">
      <c r="F7892" s="11"/>
      <c r="G7892" s="11"/>
      <c r="H7892" s="11"/>
    </row>
    <row r="7893" spans="6:8" x14ac:dyDescent="0.25">
      <c r="F7893" s="11"/>
      <c r="G7893" s="11"/>
      <c r="H7893" s="11"/>
    </row>
    <row r="7894" spans="6:8" x14ac:dyDescent="0.25">
      <c r="F7894" s="11"/>
      <c r="G7894" s="11"/>
      <c r="H7894" s="11"/>
    </row>
    <row r="7895" spans="6:8" x14ac:dyDescent="0.25">
      <c r="F7895" s="11"/>
      <c r="G7895" s="11"/>
      <c r="H7895" s="11"/>
    </row>
    <row r="7896" spans="6:8" x14ac:dyDescent="0.25">
      <c r="F7896" s="11"/>
      <c r="G7896" s="11"/>
      <c r="H7896" s="11"/>
    </row>
    <row r="7897" spans="6:8" x14ac:dyDescent="0.25">
      <c r="F7897" s="11"/>
      <c r="G7897" s="11"/>
      <c r="H7897" s="11"/>
    </row>
    <row r="7898" spans="6:8" x14ac:dyDescent="0.25">
      <c r="F7898" s="11"/>
      <c r="G7898" s="11"/>
      <c r="H7898" s="11"/>
    </row>
    <row r="7899" spans="6:8" x14ac:dyDescent="0.25">
      <c r="F7899" s="11"/>
      <c r="G7899" s="11"/>
      <c r="H7899" s="11"/>
    </row>
    <row r="7900" spans="6:8" x14ac:dyDescent="0.25">
      <c r="F7900" s="11"/>
      <c r="G7900" s="11"/>
      <c r="H7900" s="11"/>
    </row>
    <row r="7901" spans="6:8" x14ac:dyDescent="0.25">
      <c r="F7901" s="11"/>
      <c r="G7901" s="11"/>
      <c r="H7901" s="11"/>
    </row>
    <row r="7902" spans="6:8" x14ac:dyDescent="0.25">
      <c r="F7902" s="11"/>
      <c r="G7902" s="11"/>
      <c r="H7902" s="11"/>
    </row>
    <row r="7903" spans="6:8" x14ac:dyDescent="0.25">
      <c r="F7903" s="11"/>
      <c r="G7903" s="11"/>
      <c r="H7903" s="11"/>
    </row>
    <row r="7904" spans="6:8" x14ac:dyDescent="0.25">
      <c r="F7904" s="11"/>
      <c r="G7904" s="11"/>
      <c r="H7904" s="11"/>
    </row>
    <row r="7905" spans="6:8" x14ac:dyDescent="0.25">
      <c r="F7905" s="11"/>
      <c r="G7905" s="11"/>
      <c r="H7905" s="11"/>
    </row>
    <row r="7906" spans="6:8" x14ac:dyDescent="0.25">
      <c r="F7906" s="11"/>
      <c r="G7906" s="11"/>
      <c r="H7906" s="11"/>
    </row>
    <row r="7907" spans="6:8" x14ac:dyDescent="0.25">
      <c r="F7907" s="11"/>
      <c r="G7907" s="11"/>
      <c r="H7907" s="11"/>
    </row>
    <row r="7908" spans="6:8" x14ac:dyDescent="0.25">
      <c r="F7908" s="11"/>
      <c r="G7908" s="11"/>
      <c r="H7908" s="11"/>
    </row>
    <row r="7909" spans="6:8" x14ac:dyDescent="0.25">
      <c r="F7909" s="11"/>
      <c r="G7909" s="11"/>
      <c r="H7909" s="11"/>
    </row>
    <row r="7910" spans="6:8" x14ac:dyDescent="0.25">
      <c r="F7910" s="11"/>
      <c r="G7910" s="11"/>
      <c r="H7910" s="11"/>
    </row>
    <row r="7911" spans="6:8" x14ac:dyDescent="0.25">
      <c r="F7911" s="11"/>
      <c r="G7911" s="11"/>
      <c r="H7911" s="11"/>
    </row>
    <row r="7912" spans="6:8" x14ac:dyDescent="0.25">
      <c r="F7912" s="11"/>
      <c r="G7912" s="11"/>
      <c r="H7912" s="11"/>
    </row>
    <row r="7913" spans="6:8" x14ac:dyDescent="0.25">
      <c r="F7913" s="11"/>
      <c r="G7913" s="11"/>
      <c r="H7913" s="11"/>
    </row>
    <row r="7914" spans="6:8" x14ac:dyDescent="0.25">
      <c r="F7914" s="11"/>
      <c r="G7914" s="11"/>
      <c r="H7914" s="11"/>
    </row>
    <row r="7915" spans="6:8" x14ac:dyDescent="0.25">
      <c r="F7915" s="11"/>
      <c r="G7915" s="11"/>
      <c r="H7915" s="11"/>
    </row>
    <row r="7916" spans="6:8" x14ac:dyDescent="0.25">
      <c r="F7916" s="11"/>
      <c r="G7916" s="11"/>
      <c r="H7916" s="11"/>
    </row>
    <row r="7917" spans="6:8" x14ac:dyDescent="0.25">
      <c r="F7917" s="11"/>
      <c r="G7917" s="11"/>
      <c r="H7917" s="11"/>
    </row>
    <row r="7918" spans="6:8" x14ac:dyDescent="0.25">
      <c r="F7918" s="11"/>
      <c r="G7918" s="11"/>
      <c r="H7918" s="11"/>
    </row>
    <row r="7919" spans="6:8" x14ac:dyDescent="0.25">
      <c r="F7919" s="11"/>
      <c r="G7919" s="11"/>
      <c r="H7919" s="11"/>
    </row>
    <row r="7920" spans="6:8" x14ac:dyDescent="0.25">
      <c r="F7920" s="11"/>
      <c r="G7920" s="11"/>
      <c r="H7920" s="11"/>
    </row>
    <row r="7921" spans="6:8" x14ac:dyDescent="0.25">
      <c r="F7921" s="11"/>
      <c r="G7921" s="11"/>
      <c r="H7921" s="11"/>
    </row>
    <row r="7922" spans="6:8" x14ac:dyDescent="0.25">
      <c r="F7922" s="11"/>
      <c r="G7922" s="11"/>
      <c r="H7922" s="11"/>
    </row>
    <row r="7923" spans="6:8" x14ac:dyDescent="0.25">
      <c r="F7923" s="11"/>
      <c r="G7923" s="11"/>
      <c r="H7923" s="11"/>
    </row>
    <row r="7924" spans="6:8" x14ac:dyDescent="0.25">
      <c r="F7924" s="11"/>
      <c r="G7924" s="11"/>
      <c r="H7924" s="11"/>
    </row>
    <row r="7925" spans="6:8" x14ac:dyDescent="0.25">
      <c r="F7925" s="11"/>
      <c r="G7925" s="11"/>
      <c r="H7925" s="11"/>
    </row>
    <row r="7926" spans="6:8" x14ac:dyDescent="0.25">
      <c r="F7926" s="11"/>
      <c r="G7926" s="11"/>
      <c r="H7926" s="11"/>
    </row>
    <row r="7927" spans="6:8" x14ac:dyDescent="0.25">
      <c r="F7927" s="11"/>
      <c r="G7927" s="11"/>
      <c r="H7927" s="11"/>
    </row>
    <row r="7928" spans="6:8" x14ac:dyDescent="0.25">
      <c r="F7928" s="11"/>
      <c r="G7928" s="11"/>
      <c r="H7928" s="11"/>
    </row>
    <row r="7929" spans="6:8" x14ac:dyDescent="0.25">
      <c r="F7929" s="11"/>
      <c r="G7929" s="11"/>
      <c r="H7929" s="11"/>
    </row>
    <row r="7930" spans="6:8" x14ac:dyDescent="0.25">
      <c r="F7930" s="11"/>
      <c r="G7930" s="11"/>
      <c r="H7930" s="11"/>
    </row>
    <row r="7931" spans="6:8" x14ac:dyDescent="0.25">
      <c r="F7931" s="11"/>
      <c r="G7931" s="11"/>
      <c r="H7931" s="11"/>
    </row>
    <row r="7932" spans="6:8" x14ac:dyDescent="0.25">
      <c r="F7932" s="11"/>
      <c r="G7932" s="11"/>
      <c r="H7932" s="11"/>
    </row>
    <row r="7933" spans="6:8" x14ac:dyDescent="0.25">
      <c r="F7933" s="11"/>
      <c r="G7933" s="11"/>
      <c r="H7933" s="11"/>
    </row>
    <row r="7934" spans="6:8" x14ac:dyDescent="0.25">
      <c r="F7934" s="11"/>
      <c r="G7934" s="11"/>
      <c r="H7934" s="11"/>
    </row>
    <row r="7935" spans="6:8" x14ac:dyDescent="0.25">
      <c r="F7935" s="11"/>
      <c r="G7935" s="11"/>
      <c r="H7935" s="11"/>
    </row>
    <row r="7936" spans="6:8" x14ac:dyDescent="0.25">
      <c r="F7936" s="11"/>
      <c r="G7936" s="11"/>
      <c r="H7936" s="11"/>
    </row>
    <row r="7937" spans="6:8" x14ac:dyDescent="0.25">
      <c r="F7937" s="11"/>
      <c r="G7937" s="11"/>
      <c r="H7937" s="11"/>
    </row>
    <row r="7938" spans="6:8" x14ac:dyDescent="0.25">
      <c r="F7938" s="11"/>
      <c r="G7938" s="11"/>
      <c r="H7938" s="11"/>
    </row>
    <row r="7939" spans="6:8" x14ac:dyDescent="0.25">
      <c r="F7939" s="11"/>
      <c r="G7939" s="11"/>
      <c r="H7939" s="11"/>
    </row>
    <row r="7940" spans="6:8" x14ac:dyDescent="0.25">
      <c r="F7940" s="11"/>
      <c r="G7940" s="11"/>
      <c r="H7940" s="11"/>
    </row>
    <row r="7941" spans="6:8" x14ac:dyDescent="0.25">
      <c r="F7941" s="11"/>
      <c r="G7941" s="11"/>
      <c r="H7941" s="11"/>
    </row>
    <row r="7942" spans="6:8" x14ac:dyDescent="0.25">
      <c r="F7942" s="11"/>
      <c r="G7942" s="11"/>
      <c r="H7942" s="11"/>
    </row>
    <row r="7943" spans="6:8" x14ac:dyDescent="0.25">
      <c r="F7943" s="11"/>
      <c r="G7943" s="11"/>
      <c r="H7943" s="11"/>
    </row>
    <row r="7944" spans="6:8" x14ac:dyDescent="0.25">
      <c r="F7944" s="11"/>
      <c r="G7944" s="11"/>
      <c r="H7944" s="11"/>
    </row>
    <row r="7945" spans="6:8" x14ac:dyDescent="0.25">
      <c r="F7945" s="11"/>
      <c r="G7945" s="11"/>
      <c r="H7945" s="11"/>
    </row>
    <row r="7946" spans="6:8" x14ac:dyDescent="0.25">
      <c r="F7946" s="11"/>
      <c r="G7946" s="11"/>
      <c r="H7946" s="11"/>
    </row>
    <row r="7947" spans="6:8" x14ac:dyDescent="0.25">
      <c r="F7947" s="11"/>
      <c r="G7947" s="11"/>
      <c r="H7947" s="11"/>
    </row>
    <row r="7948" spans="6:8" x14ac:dyDescent="0.25">
      <c r="F7948" s="11"/>
      <c r="G7948" s="11"/>
      <c r="H7948" s="11"/>
    </row>
    <row r="7949" spans="6:8" x14ac:dyDescent="0.25">
      <c r="F7949" s="11"/>
      <c r="G7949" s="11"/>
      <c r="H7949" s="11"/>
    </row>
    <row r="7950" spans="6:8" x14ac:dyDescent="0.25">
      <c r="F7950" s="11"/>
      <c r="G7950" s="11"/>
      <c r="H7950" s="11"/>
    </row>
    <row r="7951" spans="6:8" x14ac:dyDescent="0.25">
      <c r="F7951" s="11"/>
      <c r="G7951" s="11"/>
      <c r="H7951" s="11"/>
    </row>
    <row r="7952" spans="6:8" x14ac:dyDescent="0.25">
      <c r="F7952" s="11"/>
      <c r="G7952" s="11"/>
      <c r="H7952" s="11"/>
    </row>
    <row r="7953" spans="6:8" x14ac:dyDescent="0.25">
      <c r="F7953" s="11"/>
      <c r="G7953" s="11"/>
      <c r="H7953" s="11"/>
    </row>
    <row r="7954" spans="6:8" x14ac:dyDescent="0.25">
      <c r="F7954" s="11"/>
      <c r="G7954" s="11"/>
      <c r="H7954" s="11"/>
    </row>
    <row r="7955" spans="6:8" x14ac:dyDescent="0.25">
      <c r="F7955" s="11"/>
      <c r="G7955" s="11"/>
      <c r="H7955" s="11"/>
    </row>
    <row r="7956" spans="6:8" x14ac:dyDescent="0.25">
      <c r="F7956" s="11"/>
      <c r="G7956" s="11"/>
      <c r="H7956" s="11"/>
    </row>
    <row r="7957" spans="6:8" x14ac:dyDescent="0.25">
      <c r="F7957" s="11"/>
      <c r="G7957" s="11"/>
      <c r="H7957" s="11"/>
    </row>
    <row r="7958" spans="6:8" x14ac:dyDescent="0.25">
      <c r="F7958" s="11"/>
      <c r="G7958" s="11"/>
      <c r="H7958" s="11"/>
    </row>
    <row r="7959" spans="6:8" x14ac:dyDescent="0.25">
      <c r="F7959" s="11"/>
      <c r="G7959" s="11"/>
      <c r="H7959" s="11"/>
    </row>
    <row r="7960" spans="6:8" x14ac:dyDescent="0.25">
      <c r="F7960" s="11"/>
      <c r="G7960" s="11"/>
      <c r="H7960" s="11"/>
    </row>
    <row r="7961" spans="6:8" x14ac:dyDescent="0.25">
      <c r="F7961" s="11"/>
      <c r="G7961" s="11"/>
      <c r="H7961" s="11"/>
    </row>
    <row r="7962" spans="6:8" x14ac:dyDescent="0.25">
      <c r="F7962" s="11"/>
      <c r="G7962" s="11"/>
      <c r="H7962" s="11"/>
    </row>
    <row r="7963" spans="6:8" x14ac:dyDescent="0.25">
      <c r="F7963" s="11"/>
      <c r="G7963" s="11"/>
      <c r="H7963" s="11"/>
    </row>
    <row r="7964" spans="6:8" x14ac:dyDescent="0.25">
      <c r="F7964" s="11"/>
      <c r="G7964" s="11"/>
      <c r="H7964" s="11"/>
    </row>
    <row r="7965" spans="6:8" x14ac:dyDescent="0.25">
      <c r="F7965" s="11"/>
      <c r="G7965" s="11"/>
      <c r="H7965" s="11"/>
    </row>
    <row r="7966" spans="6:8" x14ac:dyDescent="0.25">
      <c r="F7966" s="11"/>
      <c r="G7966" s="11"/>
      <c r="H7966" s="11"/>
    </row>
    <row r="7967" spans="6:8" x14ac:dyDescent="0.25">
      <c r="F7967" s="11"/>
      <c r="G7967" s="11"/>
      <c r="H7967" s="11"/>
    </row>
    <row r="7968" spans="6:8" x14ac:dyDescent="0.25">
      <c r="F7968" s="11"/>
      <c r="G7968" s="11"/>
      <c r="H7968" s="11"/>
    </row>
    <row r="7969" spans="6:8" x14ac:dyDescent="0.25">
      <c r="F7969" s="11"/>
      <c r="G7969" s="11"/>
      <c r="H7969" s="11"/>
    </row>
    <row r="7970" spans="6:8" x14ac:dyDescent="0.25">
      <c r="F7970" s="11"/>
      <c r="G7970" s="11"/>
      <c r="H7970" s="11"/>
    </row>
    <row r="7971" spans="6:8" x14ac:dyDescent="0.25">
      <c r="F7971" s="11"/>
      <c r="G7971" s="11"/>
      <c r="H7971" s="11"/>
    </row>
    <row r="7972" spans="6:8" x14ac:dyDescent="0.25">
      <c r="F7972" s="11"/>
      <c r="G7972" s="11"/>
      <c r="H7972" s="11"/>
    </row>
    <row r="7973" spans="6:8" x14ac:dyDescent="0.25">
      <c r="F7973" s="11"/>
      <c r="G7973" s="11"/>
      <c r="H7973" s="11"/>
    </row>
    <row r="7974" spans="6:8" x14ac:dyDescent="0.25">
      <c r="F7974" s="11"/>
      <c r="G7974" s="11"/>
      <c r="H7974" s="11"/>
    </row>
    <row r="7975" spans="6:8" x14ac:dyDescent="0.25">
      <c r="F7975" s="11"/>
      <c r="G7975" s="11"/>
      <c r="H7975" s="11"/>
    </row>
    <row r="7976" spans="6:8" x14ac:dyDescent="0.25">
      <c r="F7976" s="11"/>
      <c r="G7976" s="11"/>
      <c r="H7976" s="11"/>
    </row>
    <row r="7977" spans="6:8" x14ac:dyDescent="0.25">
      <c r="F7977" s="11"/>
      <c r="G7977" s="11"/>
      <c r="H7977" s="11"/>
    </row>
    <row r="7978" spans="6:8" x14ac:dyDescent="0.25">
      <c r="F7978" s="11"/>
      <c r="G7978" s="11"/>
      <c r="H7978" s="11"/>
    </row>
    <row r="7979" spans="6:8" x14ac:dyDescent="0.25">
      <c r="F7979" s="11"/>
      <c r="G7979" s="11"/>
      <c r="H7979" s="11"/>
    </row>
    <row r="7980" spans="6:8" x14ac:dyDescent="0.25">
      <c r="F7980" s="11"/>
      <c r="G7980" s="11"/>
      <c r="H7980" s="11"/>
    </row>
    <row r="7981" spans="6:8" x14ac:dyDescent="0.25">
      <c r="F7981" s="11"/>
      <c r="G7981" s="11"/>
      <c r="H7981" s="11"/>
    </row>
    <row r="7982" spans="6:8" x14ac:dyDescent="0.25">
      <c r="F7982" s="11"/>
      <c r="G7982" s="11"/>
      <c r="H7982" s="11"/>
    </row>
    <row r="7983" spans="6:8" x14ac:dyDescent="0.25">
      <c r="F7983" s="11"/>
      <c r="G7983" s="11"/>
      <c r="H7983" s="11"/>
    </row>
    <row r="7984" spans="6:8" x14ac:dyDescent="0.25">
      <c r="F7984" s="11"/>
      <c r="G7984" s="11"/>
      <c r="H7984" s="11"/>
    </row>
    <row r="7985" spans="6:8" x14ac:dyDescent="0.25">
      <c r="F7985" s="11"/>
      <c r="G7985" s="11"/>
      <c r="H7985" s="11"/>
    </row>
    <row r="7986" spans="6:8" x14ac:dyDescent="0.25">
      <c r="F7986" s="11"/>
      <c r="G7986" s="11"/>
      <c r="H7986" s="11"/>
    </row>
    <row r="7987" spans="6:8" x14ac:dyDescent="0.25">
      <c r="F7987" s="11"/>
      <c r="G7987" s="11"/>
      <c r="H7987" s="11"/>
    </row>
    <row r="7988" spans="6:8" x14ac:dyDescent="0.25">
      <c r="F7988" s="11"/>
      <c r="G7988" s="11"/>
      <c r="H7988" s="11"/>
    </row>
    <row r="7989" spans="6:8" x14ac:dyDescent="0.25">
      <c r="F7989" s="11"/>
      <c r="G7989" s="11"/>
      <c r="H7989" s="11"/>
    </row>
    <row r="7990" spans="6:8" x14ac:dyDescent="0.25">
      <c r="F7990" s="11"/>
      <c r="G7990" s="11"/>
      <c r="H7990" s="11"/>
    </row>
    <row r="7991" spans="6:8" x14ac:dyDescent="0.25">
      <c r="F7991" s="11"/>
      <c r="G7991" s="11"/>
      <c r="H7991" s="11"/>
    </row>
    <row r="7992" spans="6:8" x14ac:dyDescent="0.25">
      <c r="F7992" s="11"/>
      <c r="G7992" s="11"/>
      <c r="H7992" s="11"/>
    </row>
    <row r="7993" spans="6:8" x14ac:dyDescent="0.25">
      <c r="F7993" s="11"/>
      <c r="G7993" s="11"/>
      <c r="H7993" s="11"/>
    </row>
    <row r="7994" spans="6:8" x14ac:dyDescent="0.25">
      <c r="F7994" s="11"/>
      <c r="G7994" s="11"/>
      <c r="H7994" s="11"/>
    </row>
    <row r="7995" spans="6:8" x14ac:dyDescent="0.25">
      <c r="F7995" s="11"/>
      <c r="G7995" s="11"/>
      <c r="H7995" s="11"/>
    </row>
    <row r="7996" spans="6:8" x14ac:dyDescent="0.25">
      <c r="F7996" s="11"/>
      <c r="G7996" s="11"/>
      <c r="H7996" s="11"/>
    </row>
    <row r="7997" spans="6:8" x14ac:dyDescent="0.25">
      <c r="F7997" s="11"/>
      <c r="G7997" s="11"/>
      <c r="H7997" s="11"/>
    </row>
    <row r="7998" spans="6:8" x14ac:dyDescent="0.25">
      <c r="F7998" s="11"/>
      <c r="G7998" s="11"/>
      <c r="H7998" s="11"/>
    </row>
    <row r="7999" spans="6:8" x14ac:dyDescent="0.25">
      <c r="F7999" s="11"/>
      <c r="G7999" s="11"/>
      <c r="H7999" s="11"/>
    </row>
    <row r="8000" spans="6:8" x14ac:dyDescent="0.25">
      <c r="F8000" s="11"/>
      <c r="G8000" s="11"/>
      <c r="H8000" s="11"/>
    </row>
    <row r="8001" spans="6:8" x14ac:dyDescent="0.25">
      <c r="F8001" s="11"/>
      <c r="G8001" s="11"/>
      <c r="H8001" s="11"/>
    </row>
    <row r="8002" spans="6:8" x14ac:dyDescent="0.25">
      <c r="F8002" s="11"/>
      <c r="G8002" s="11"/>
      <c r="H8002" s="11"/>
    </row>
    <row r="8003" spans="6:8" x14ac:dyDescent="0.25">
      <c r="F8003" s="11"/>
      <c r="G8003" s="11"/>
      <c r="H8003" s="11"/>
    </row>
    <row r="8004" spans="6:8" x14ac:dyDescent="0.25">
      <c r="F8004" s="11"/>
      <c r="G8004" s="11"/>
      <c r="H8004" s="11"/>
    </row>
    <row r="8005" spans="6:8" x14ac:dyDescent="0.25">
      <c r="F8005" s="11"/>
      <c r="G8005" s="11"/>
      <c r="H8005" s="11"/>
    </row>
    <row r="8006" spans="6:8" x14ac:dyDescent="0.25">
      <c r="F8006" s="11"/>
      <c r="G8006" s="11"/>
      <c r="H8006" s="11"/>
    </row>
    <row r="8007" spans="6:8" x14ac:dyDescent="0.25">
      <c r="F8007" s="11"/>
      <c r="G8007" s="11"/>
      <c r="H8007" s="11"/>
    </row>
    <row r="8008" spans="6:8" x14ac:dyDescent="0.25">
      <c r="F8008" s="11"/>
      <c r="G8008" s="11"/>
      <c r="H8008" s="11"/>
    </row>
    <row r="8009" spans="6:8" x14ac:dyDescent="0.25">
      <c r="F8009" s="11"/>
      <c r="G8009" s="11"/>
      <c r="H8009" s="11"/>
    </row>
    <row r="8010" spans="6:8" x14ac:dyDescent="0.25">
      <c r="F8010" s="11"/>
      <c r="G8010" s="11"/>
      <c r="H8010" s="11"/>
    </row>
    <row r="8011" spans="6:8" x14ac:dyDescent="0.25">
      <c r="F8011" s="11"/>
      <c r="G8011" s="11"/>
      <c r="H8011" s="11"/>
    </row>
    <row r="8012" spans="6:8" x14ac:dyDescent="0.25">
      <c r="F8012" s="11"/>
      <c r="G8012" s="11"/>
      <c r="H8012" s="11"/>
    </row>
    <row r="8013" spans="6:8" x14ac:dyDescent="0.25">
      <c r="F8013" s="11"/>
      <c r="G8013" s="11"/>
      <c r="H8013" s="11"/>
    </row>
    <row r="8014" spans="6:8" x14ac:dyDescent="0.25">
      <c r="F8014" s="11"/>
      <c r="G8014" s="11"/>
      <c r="H8014" s="11"/>
    </row>
    <row r="8015" spans="6:8" x14ac:dyDescent="0.25">
      <c r="F8015" s="11"/>
      <c r="G8015" s="11"/>
      <c r="H8015" s="11"/>
    </row>
    <row r="8016" spans="6:8" x14ac:dyDescent="0.25">
      <c r="F8016" s="11"/>
      <c r="G8016" s="11"/>
      <c r="H8016" s="11"/>
    </row>
    <row r="8017" spans="6:8" x14ac:dyDescent="0.25">
      <c r="F8017" s="11"/>
      <c r="G8017" s="11"/>
      <c r="H8017" s="11"/>
    </row>
    <row r="8018" spans="6:8" x14ac:dyDescent="0.25">
      <c r="F8018" s="11"/>
      <c r="G8018" s="11"/>
      <c r="H8018" s="11"/>
    </row>
    <row r="8019" spans="6:8" x14ac:dyDescent="0.25">
      <c r="F8019" s="11"/>
      <c r="G8019" s="11"/>
      <c r="H8019" s="11"/>
    </row>
    <row r="8020" spans="6:8" x14ac:dyDescent="0.25">
      <c r="F8020" s="11"/>
      <c r="G8020" s="11"/>
      <c r="H8020" s="11"/>
    </row>
    <row r="8021" spans="6:8" x14ac:dyDescent="0.25">
      <c r="F8021" s="11"/>
      <c r="G8021" s="11"/>
      <c r="H8021" s="11"/>
    </row>
    <row r="8022" spans="6:8" x14ac:dyDescent="0.25">
      <c r="F8022" s="11"/>
      <c r="G8022" s="11"/>
      <c r="H8022" s="11"/>
    </row>
    <row r="8023" spans="6:8" x14ac:dyDescent="0.25">
      <c r="F8023" s="11"/>
      <c r="G8023" s="11"/>
      <c r="H8023" s="11"/>
    </row>
    <row r="8024" spans="6:8" x14ac:dyDescent="0.25">
      <c r="F8024" s="11"/>
      <c r="G8024" s="11"/>
      <c r="H8024" s="11"/>
    </row>
    <row r="8025" spans="6:8" x14ac:dyDescent="0.25">
      <c r="F8025" s="11"/>
      <c r="G8025" s="11"/>
      <c r="H8025" s="11"/>
    </row>
    <row r="8026" spans="6:8" x14ac:dyDescent="0.25">
      <c r="F8026" s="11"/>
      <c r="G8026" s="11"/>
      <c r="H8026" s="11"/>
    </row>
    <row r="8027" spans="6:8" x14ac:dyDescent="0.25">
      <c r="F8027" s="11"/>
      <c r="G8027" s="11"/>
      <c r="H8027" s="11"/>
    </row>
    <row r="8028" spans="6:8" x14ac:dyDescent="0.25">
      <c r="F8028" s="11"/>
      <c r="G8028" s="11"/>
      <c r="H8028" s="11"/>
    </row>
    <row r="8029" spans="6:8" x14ac:dyDescent="0.25">
      <c r="F8029" s="11"/>
      <c r="G8029" s="11"/>
      <c r="H8029" s="11"/>
    </row>
    <row r="8030" spans="6:8" x14ac:dyDescent="0.25">
      <c r="F8030" s="11"/>
      <c r="G8030" s="11"/>
      <c r="H8030" s="11"/>
    </row>
    <row r="8031" spans="6:8" x14ac:dyDescent="0.25">
      <c r="F8031" s="11"/>
      <c r="G8031" s="11"/>
      <c r="H8031" s="11"/>
    </row>
    <row r="8032" spans="6:8" x14ac:dyDescent="0.25">
      <c r="F8032" s="11"/>
      <c r="G8032" s="11"/>
      <c r="H8032" s="11"/>
    </row>
    <row r="8033" spans="6:8" x14ac:dyDescent="0.25">
      <c r="F8033" s="11"/>
      <c r="G8033" s="11"/>
      <c r="H8033" s="11"/>
    </row>
    <row r="8034" spans="6:8" x14ac:dyDescent="0.25">
      <c r="F8034" s="11"/>
      <c r="G8034" s="11"/>
      <c r="H8034" s="11"/>
    </row>
    <row r="8035" spans="6:8" x14ac:dyDescent="0.25">
      <c r="F8035" s="11"/>
      <c r="G8035" s="11"/>
      <c r="H8035" s="11"/>
    </row>
    <row r="8036" spans="6:8" x14ac:dyDescent="0.25">
      <c r="F8036" s="11"/>
      <c r="G8036" s="11"/>
      <c r="H8036" s="11"/>
    </row>
    <row r="8037" spans="6:8" x14ac:dyDescent="0.25">
      <c r="F8037" s="11"/>
      <c r="G8037" s="11"/>
      <c r="H8037" s="11"/>
    </row>
    <row r="8038" spans="6:8" x14ac:dyDescent="0.25">
      <c r="F8038" s="11"/>
      <c r="G8038" s="11"/>
      <c r="H8038" s="11"/>
    </row>
    <row r="8039" spans="6:8" x14ac:dyDescent="0.25">
      <c r="F8039" s="11"/>
      <c r="G8039" s="11"/>
      <c r="H8039" s="11"/>
    </row>
    <row r="8040" spans="6:8" x14ac:dyDescent="0.25">
      <c r="F8040" s="11"/>
      <c r="G8040" s="11"/>
      <c r="H8040" s="11"/>
    </row>
    <row r="8041" spans="6:8" x14ac:dyDescent="0.25">
      <c r="F8041" s="11"/>
      <c r="G8041" s="11"/>
      <c r="H8041" s="11"/>
    </row>
    <row r="8042" spans="6:8" x14ac:dyDescent="0.25">
      <c r="F8042" s="11"/>
      <c r="G8042" s="11"/>
      <c r="H8042" s="11"/>
    </row>
    <row r="8043" spans="6:8" x14ac:dyDescent="0.25">
      <c r="F8043" s="11"/>
      <c r="G8043" s="11"/>
      <c r="H8043" s="11"/>
    </row>
    <row r="8044" spans="6:8" x14ac:dyDescent="0.25">
      <c r="F8044" s="11"/>
      <c r="G8044" s="11"/>
      <c r="H8044" s="11"/>
    </row>
    <row r="8045" spans="6:8" x14ac:dyDescent="0.25">
      <c r="F8045" s="11"/>
      <c r="G8045" s="11"/>
      <c r="H8045" s="11"/>
    </row>
    <row r="8046" spans="6:8" x14ac:dyDescent="0.25">
      <c r="F8046" s="11"/>
      <c r="G8046" s="11"/>
      <c r="H8046" s="11"/>
    </row>
    <row r="8047" spans="6:8" x14ac:dyDescent="0.25">
      <c r="F8047" s="11"/>
      <c r="G8047" s="11"/>
      <c r="H8047" s="11"/>
    </row>
    <row r="8048" spans="6:8" x14ac:dyDescent="0.25">
      <c r="F8048" s="11"/>
      <c r="G8048" s="11"/>
      <c r="H8048" s="11"/>
    </row>
    <row r="8049" spans="6:8" x14ac:dyDescent="0.25">
      <c r="F8049" s="11"/>
      <c r="G8049" s="11"/>
      <c r="H8049" s="11"/>
    </row>
    <row r="8050" spans="6:8" x14ac:dyDescent="0.25">
      <c r="F8050" s="11"/>
      <c r="G8050" s="11"/>
      <c r="H8050" s="11"/>
    </row>
    <row r="8051" spans="6:8" x14ac:dyDescent="0.25">
      <c r="F8051" s="11"/>
      <c r="G8051" s="11"/>
      <c r="H8051" s="11"/>
    </row>
    <row r="8052" spans="6:8" x14ac:dyDescent="0.25">
      <c r="F8052" s="11"/>
      <c r="G8052" s="11"/>
      <c r="H8052" s="11"/>
    </row>
    <row r="8053" spans="6:8" x14ac:dyDescent="0.25">
      <c r="F8053" s="11"/>
      <c r="G8053" s="11"/>
      <c r="H8053" s="11"/>
    </row>
    <row r="8054" spans="6:8" x14ac:dyDescent="0.25">
      <c r="F8054" s="11"/>
      <c r="G8054" s="11"/>
      <c r="H8054" s="11"/>
    </row>
    <row r="8055" spans="6:8" x14ac:dyDescent="0.25">
      <c r="F8055" s="11"/>
      <c r="G8055" s="11"/>
      <c r="H8055" s="11"/>
    </row>
    <row r="8056" spans="6:8" x14ac:dyDescent="0.25">
      <c r="F8056" s="11"/>
      <c r="G8056" s="11"/>
      <c r="H8056" s="11"/>
    </row>
    <row r="8057" spans="6:8" x14ac:dyDescent="0.25">
      <c r="F8057" s="11"/>
      <c r="G8057" s="11"/>
      <c r="H8057" s="11"/>
    </row>
    <row r="8058" spans="6:8" x14ac:dyDescent="0.25">
      <c r="F8058" s="11"/>
      <c r="G8058" s="11"/>
      <c r="H8058" s="11"/>
    </row>
    <row r="8059" spans="6:8" x14ac:dyDescent="0.25">
      <c r="F8059" s="11"/>
      <c r="G8059" s="11"/>
      <c r="H8059" s="11"/>
    </row>
    <row r="8060" spans="6:8" x14ac:dyDescent="0.25">
      <c r="F8060" s="11"/>
      <c r="G8060" s="11"/>
      <c r="H8060" s="11"/>
    </row>
    <row r="8061" spans="6:8" x14ac:dyDescent="0.25">
      <c r="F8061" s="11"/>
      <c r="G8061" s="11"/>
      <c r="H8061" s="11"/>
    </row>
    <row r="8062" spans="6:8" x14ac:dyDescent="0.25">
      <c r="F8062" s="11"/>
      <c r="G8062" s="11"/>
      <c r="H8062" s="11"/>
    </row>
    <row r="8063" spans="6:8" x14ac:dyDescent="0.25">
      <c r="F8063" s="11"/>
      <c r="G8063" s="11"/>
      <c r="H8063" s="11"/>
    </row>
    <row r="8064" spans="6:8" x14ac:dyDescent="0.25">
      <c r="F8064" s="11"/>
      <c r="G8064" s="11"/>
      <c r="H8064" s="11"/>
    </row>
    <row r="8065" spans="6:8" x14ac:dyDescent="0.25">
      <c r="F8065" s="11"/>
      <c r="G8065" s="11"/>
      <c r="H8065" s="11"/>
    </row>
    <row r="8066" spans="6:8" x14ac:dyDescent="0.25">
      <c r="F8066" s="11"/>
      <c r="G8066" s="11"/>
      <c r="H8066" s="11"/>
    </row>
    <row r="8067" spans="6:8" x14ac:dyDescent="0.25">
      <c r="F8067" s="11"/>
      <c r="G8067" s="11"/>
      <c r="H8067" s="11"/>
    </row>
    <row r="8068" spans="6:8" x14ac:dyDescent="0.25">
      <c r="F8068" s="11"/>
      <c r="G8068" s="11"/>
      <c r="H8068" s="11"/>
    </row>
    <row r="8069" spans="6:8" x14ac:dyDescent="0.25">
      <c r="F8069" s="11"/>
      <c r="G8069" s="11"/>
      <c r="H8069" s="11"/>
    </row>
    <row r="8070" spans="6:8" x14ac:dyDescent="0.25">
      <c r="F8070" s="11"/>
      <c r="G8070" s="11"/>
      <c r="H8070" s="11"/>
    </row>
    <row r="8071" spans="6:8" x14ac:dyDescent="0.25">
      <c r="F8071" s="11"/>
      <c r="G8071" s="11"/>
      <c r="H8071" s="11"/>
    </row>
    <row r="8072" spans="6:8" x14ac:dyDescent="0.25">
      <c r="F8072" s="11"/>
      <c r="G8072" s="11"/>
      <c r="H8072" s="11"/>
    </row>
    <row r="8073" spans="6:8" x14ac:dyDescent="0.25">
      <c r="F8073" s="11"/>
      <c r="G8073" s="11"/>
      <c r="H8073" s="11"/>
    </row>
    <row r="8074" spans="6:8" x14ac:dyDescent="0.25">
      <c r="F8074" s="11"/>
      <c r="G8074" s="11"/>
      <c r="H8074" s="11"/>
    </row>
    <row r="8075" spans="6:8" x14ac:dyDescent="0.25">
      <c r="F8075" s="11"/>
      <c r="G8075" s="11"/>
      <c r="H8075" s="11"/>
    </row>
    <row r="8076" spans="6:8" x14ac:dyDescent="0.25">
      <c r="F8076" s="11"/>
      <c r="G8076" s="11"/>
      <c r="H8076" s="11"/>
    </row>
    <row r="8077" spans="6:8" x14ac:dyDescent="0.25">
      <c r="F8077" s="11"/>
      <c r="G8077" s="11"/>
      <c r="H8077" s="11"/>
    </row>
    <row r="8078" spans="6:8" x14ac:dyDescent="0.25">
      <c r="F8078" s="11"/>
      <c r="G8078" s="11"/>
      <c r="H8078" s="11"/>
    </row>
    <row r="8079" spans="6:8" x14ac:dyDescent="0.25">
      <c r="F8079" s="11"/>
      <c r="G8079" s="11"/>
      <c r="H8079" s="11"/>
    </row>
    <row r="8080" spans="6:8" x14ac:dyDescent="0.25">
      <c r="F8080" s="11"/>
      <c r="G8080" s="11"/>
      <c r="H8080" s="11"/>
    </row>
    <row r="8081" spans="6:8" x14ac:dyDescent="0.25">
      <c r="F8081" s="11"/>
      <c r="G8081" s="11"/>
      <c r="H8081" s="11"/>
    </row>
    <row r="8082" spans="6:8" x14ac:dyDescent="0.25">
      <c r="F8082" s="11"/>
      <c r="G8082" s="11"/>
      <c r="H8082" s="11"/>
    </row>
    <row r="8083" spans="6:8" x14ac:dyDescent="0.25">
      <c r="F8083" s="11"/>
      <c r="G8083" s="11"/>
      <c r="H8083" s="11"/>
    </row>
    <row r="8084" spans="6:8" x14ac:dyDescent="0.25">
      <c r="F8084" s="11"/>
      <c r="G8084" s="11"/>
      <c r="H8084" s="11"/>
    </row>
    <row r="8085" spans="6:8" x14ac:dyDescent="0.25">
      <c r="F8085" s="11"/>
      <c r="G8085" s="11"/>
      <c r="H8085" s="11"/>
    </row>
    <row r="8086" spans="6:8" x14ac:dyDescent="0.25">
      <c r="F8086" s="11"/>
      <c r="G8086" s="11"/>
      <c r="H8086" s="11"/>
    </row>
    <row r="8087" spans="6:8" x14ac:dyDescent="0.25">
      <c r="F8087" s="11"/>
      <c r="G8087" s="11"/>
      <c r="H8087" s="11"/>
    </row>
    <row r="8088" spans="6:8" x14ac:dyDescent="0.25">
      <c r="F8088" s="11"/>
      <c r="G8088" s="11"/>
      <c r="H8088" s="11"/>
    </row>
    <row r="8089" spans="6:8" x14ac:dyDescent="0.25">
      <c r="F8089" s="11"/>
      <c r="G8089" s="11"/>
      <c r="H8089" s="11"/>
    </row>
    <row r="8090" spans="6:8" x14ac:dyDescent="0.25">
      <c r="F8090" s="11"/>
      <c r="G8090" s="11"/>
      <c r="H8090" s="11"/>
    </row>
    <row r="8091" spans="6:8" x14ac:dyDescent="0.25">
      <c r="F8091" s="11"/>
      <c r="G8091" s="11"/>
      <c r="H8091" s="11"/>
    </row>
    <row r="8092" spans="6:8" x14ac:dyDescent="0.25">
      <c r="F8092" s="11"/>
      <c r="G8092" s="11"/>
      <c r="H8092" s="11"/>
    </row>
    <row r="8093" spans="6:8" x14ac:dyDescent="0.25">
      <c r="F8093" s="11"/>
      <c r="G8093" s="11"/>
      <c r="H8093" s="11"/>
    </row>
    <row r="8094" spans="6:8" x14ac:dyDescent="0.25">
      <c r="F8094" s="11"/>
      <c r="G8094" s="11"/>
      <c r="H8094" s="11"/>
    </row>
    <row r="8095" spans="6:8" x14ac:dyDescent="0.25">
      <c r="F8095" s="11"/>
      <c r="G8095" s="11"/>
      <c r="H8095" s="11"/>
    </row>
    <row r="8096" spans="6:8" x14ac:dyDescent="0.25">
      <c r="F8096" s="11"/>
      <c r="G8096" s="11"/>
      <c r="H8096" s="11"/>
    </row>
    <row r="8097" spans="6:8" x14ac:dyDescent="0.25">
      <c r="F8097" s="11"/>
      <c r="G8097" s="11"/>
      <c r="H8097" s="11"/>
    </row>
    <row r="8098" spans="6:8" x14ac:dyDescent="0.25">
      <c r="F8098" s="11"/>
      <c r="G8098" s="11"/>
      <c r="H8098" s="11"/>
    </row>
    <row r="8099" spans="6:8" x14ac:dyDescent="0.25">
      <c r="F8099" s="11"/>
      <c r="G8099" s="11"/>
      <c r="H8099" s="11"/>
    </row>
    <row r="8100" spans="6:8" x14ac:dyDescent="0.25">
      <c r="F8100" s="11"/>
      <c r="G8100" s="11"/>
      <c r="H8100" s="11"/>
    </row>
    <row r="8101" spans="6:8" x14ac:dyDescent="0.25">
      <c r="F8101" s="11"/>
      <c r="G8101" s="11"/>
      <c r="H8101" s="11"/>
    </row>
    <row r="8102" spans="6:8" x14ac:dyDescent="0.25">
      <c r="F8102" s="11"/>
      <c r="G8102" s="11"/>
      <c r="H8102" s="11"/>
    </row>
    <row r="8103" spans="6:8" x14ac:dyDescent="0.25">
      <c r="F8103" s="11"/>
      <c r="G8103" s="11"/>
      <c r="H8103" s="11"/>
    </row>
    <row r="8104" spans="6:8" x14ac:dyDescent="0.25">
      <c r="F8104" s="11"/>
      <c r="G8104" s="11"/>
      <c r="H8104" s="11"/>
    </row>
    <row r="8105" spans="6:8" x14ac:dyDescent="0.25">
      <c r="F8105" s="11"/>
      <c r="G8105" s="11"/>
      <c r="H8105" s="11"/>
    </row>
    <row r="8106" spans="6:8" x14ac:dyDescent="0.25">
      <c r="F8106" s="11"/>
      <c r="G8106" s="11"/>
      <c r="H8106" s="11"/>
    </row>
    <row r="8107" spans="6:8" x14ac:dyDescent="0.25">
      <c r="F8107" s="11"/>
      <c r="G8107" s="11"/>
      <c r="H8107" s="11"/>
    </row>
    <row r="8108" spans="6:8" x14ac:dyDescent="0.25">
      <c r="F8108" s="11"/>
      <c r="G8108" s="11"/>
      <c r="H8108" s="11"/>
    </row>
    <row r="8109" spans="6:8" x14ac:dyDescent="0.25">
      <c r="F8109" s="11"/>
      <c r="G8109" s="11"/>
      <c r="H8109" s="11"/>
    </row>
    <row r="8110" spans="6:8" x14ac:dyDescent="0.25">
      <c r="F8110" s="11"/>
      <c r="G8110" s="11"/>
      <c r="H8110" s="11"/>
    </row>
    <row r="8111" spans="6:8" x14ac:dyDescent="0.25">
      <c r="F8111" s="11"/>
      <c r="G8111" s="11"/>
      <c r="H8111" s="11"/>
    </row>
    <row r="8112" spans="6:8" x14ac:dyDescent="0.25">
      <c r="F8112" s="11"/>
      <c r="G8112" s="11"/>
      <c r="H8112" s="11"/>
    </row>
    <row r="8113" spans="6:8" x14ac:dyDescent="0.25">
      <c r="F8113" s="11"/>
      <c r="G8113" s="11"/>
      <c r="H8113" s="11"/>
    </row>
    <row r="8114" spans="6:8" x14ac:dyDescent="0.25">
      <c r="F8114" s="11"/>
      <c r="G8114" s="11"/>
      <c r="H8114" s="11"/>
    </row>
    <row r="8115" spans="6:8" x14ac:dyDescent="0.25">
      <c r="F8115" s="11"/>
      <c r="G8115" s="11"/>
      <c r="H8115" s="11"/>
    </row>
    <row r="8116" spans="6:8" x14ac:dyDescent="0.25">
      <c r="F8116" s="11"/>
      <c r="G8116" s="11"/>
      <c r="H8116" s="11"/>
    </row>
    <row r="8117" spans="6:8" x14ac:dyDescent="0.25">
      <c r="F8117" s="11"/>
      <c r="G8117" s="11"/>
      <c r="H8117" s="11"/>
    </row>
    <row r="8118" spans="6:8" x14ac:dyDescent="0.25">
      <c r="F8118" s="11"/>
      <c r="G8118" s="11"/>
      <c r="H8118" s="11"/>
    </row>
    <row r="8119" spans="6:8" x14ac:dyDescent="0.25">
      <c r="F8119" s="11"/>
      <c r="G8119" s="11"/>
      <c r="H8119" s="11"/>
    </row>
    <row r="8120" spans="6:8" x14ac:dyDescent="0.25">
      <c r="F8120" s="11"/>
      <c r="G8120" s="11"/>
      <c r="H8120" s="11"/>
    </row>
    <row r="8121" spans="6:8" x14ac:dyDescent="0.25">
      <c r="F8121" s="11"/>
      <c r="G8121" s="11"/>
      <c r="H8121" s="11"/>
    </row>
    <row r="8122" spans="6:8" x14ac:dyDescent="0.25">
      <c r="F8122" s="11"/>
      <c r="G8122" s="11"/>
      <c r="H8122" s="11"/>
    </row>
    <row r="8123" spans="6:8" x14ac:dyDescent="0.25">
      <c r="F8123" s="11"/>
      <c r="G8123" s="11"/>
      <c r="H8123" s="11"/>
    </row>
    <row r="8124" spans="6:8" x14ac:dyDescent="0.25">
      <c r="F8124" s="11"/>
      <c r="G8124" s="11"/>
      <c r="H8124" s="11"/>
    </row>
    <row r="8125" spans="6:8" x14ac:dyDescent="0.25">
      <c r="F8125" s="11"/>
      <c r="G8125" s="11"/>
      <c r="H8125" s="11"/>
    </row>
    <row r="8126" spans="6:8" x14ac:dyDescent="0.25">
      <c r="F8126" s="11"/>
      <c r="G8126" s="11"/>
      <c r="H8126" s="11"/>
    </row>
    <row r="8127" spans="6:8" x14ac:dyDescent="0.25">
      <c r="F8127" s="11"/>
      <c r="G8127" s="11"/>
      <c r="H8127" s="11"/>
    </row>
    <row r="8128" spans="6:8" x14ac:dyDescent="0.25">
      <c r="F8128" s="11"/>
      <c r="G8128" s="11"/>
      <c r="H8128" s="11"/>
    </row>
    <row r="8129" spans="6:8" x14ac:dyDescent="0.25">
      <c r="F8129" s="11"/>
      <c r="G8129" s="11"/>
      <c r="H8129" s="11"/>
    </row>
    <row r="8130" spans="6:8" x14ac:dyDescent="0.25">
      <c r="F8130" s="11"/>
      <c r="G8130" s="11"/>
      <c r="H8130" s="11"/>
    </row>
    <row r="8131" spans="6:8" x14ac:dyDescent="0.25">
      <c r="F8131" s="11"/>
      <c r="G8131" s="11"/>
      <c r="H8131" s="11"/>
    </row>
    <row r="8132" spans="6:8" x14ac:dyDescent="0.25">
      <c r="F8132" s="11"/>
      <c r="G8132" s="11"/>
      <c r="H8132" s="11"/>
    </row>
    <row r="8133" spans="6:8" x14ac:dyDescent="0.25">
      <c r="F8133" s="11"/>
      <c r="G8133" s="11"/>
      <c r="H8133" s="11"/>
    </row>
    <row r="8134" spans="6:8" x14ac:dyDescent="0.25">
      <c r="F8134" s="11"/>
      <c r="G8134" s="11"/>
      <c r="H8134" s="11"/>
    </row>
    <row r="8135" spans="6:8" x14ac:dyDescent="0.25">
      <c r="F8135" s="11"/>
      <c r="G8135" s="11"/>
      <c r="H8135" s="11"/>
    </row>
    <row r="8136" spans="6:8" x14ac:dyDescent="0.25">
      <c r="F8136" s="11"/>
      <c r="G8136" s="11"/>
      <c r="H8136" s="11"/>
    </row>
    <row r="8137" spans="6:8" x14ac:dyDescent="0.25">
      <c r="F8137" s="11"/>
      <c r="G8137" s="11"/>
      <c r="H8137" s="11"/>
    </row>
    <row r="8138" spans="6:8" x14ac:dyDescent="0.25">
      <c r="F8138" s="11"/>
      <c r="G8138" s="11"/>
      <c r="H8138" s="11"/>
    </row>
    <row r="8139" spans="6:8" x14ac:dyDescent="0.25">
      <c r="F8139" s="11"/>
      <c r="G8139" s="11"/>
      <c r="H8139" s="11"/>
    </row>
    <row r="8140" spans="6:8" x14ac:dyDescent="0.25">
      <c r="F8140" s="11"/>
      <c r="G8140" s="11"/>
      <c r="H8140" s="11"/>
    </row>
    <row r="8141" spans="6:8" x14ac:dyDescent="0.25">
      <c r="F8141" s="11"/>
      <c r="G8141" s="11"/>
      <c r="H8141" s="11"/>
    </row>
    <row r="8142" spans="6:8" x14ac:dyDescent="0.25">
      <c r="F8142" s="11"/>
      <c r="G8142" s="11"/>
      <c r="H8142" s="11"/>
    </row>
    <row r="8143" spans="6:8" x14ac:dyDescent="0.25">
      <c r="F8143" s="11"/>
      <c r="G8143" s="11"/>
      <c r="H8143" s="11"/>
    </row>
    <row r="8144" spans="6:8" x14ac:dyDescent="0.25">
      <c r="F8144" s="11"/>
      <c r="G8144" s="11"/>
      <c r="H8144" s="11"/>
    </row>
    <row r="8145" spans="6:8" x14ac:dyDescent="0.25">
      <c r="F8145" s="11"/>
      <c r="G8145" s="11"/>
      <c r="H8145" s="11"/>
    </row>
    <row r="8146" spans="6:8" x14ac:dyDescent="0.25">
      <c r="F8146" s="11"/>
      <c r="G8146" s="11"/>
      <c r="H8146" s="11"/>
    </row>
    <row r="8147" spans="6:8" x14ac:dyDescent="0.25">
      <c r="F8147" s="11"/>
      <c r="G8147" s="11"/>
      <c r="H8147" s="11"/>
    </row>
    <row r="8148" spans="6:8" x14ac:dyDescent="0.25">
      <c r="F8148" s="11"/>
      <c r="G8148" s="11"/>
      <c r="H8148" s="11"/>
    </row>
    <row r="8149" spans="6:8" x14ac:dyDescent="0.25">
      <c r="F8149" s="11"/>
      <c r="G8149" s="11"/>
      <c r="H8149" s="11"/>
    </row>
    <row r="8150" spans="6:8" x14ac:dyDescent="0.25">
      <c r="F8150" s="11"/>
      <c r="G8150" s="11"/>
      <c r="H8150" s="11"/>
    </row>
    <row r="8151" spans="6:8" x14ac:dyDescent="0.25">
      <c r="F8151" s="11"/>
      <c r="G8151" s="11"/>
      <c r="H8151" s="11"/>
    </row>
    <row r="8152" spans="6:8" x14ac:dyDescent="0.25">
      <c r="F8152" s="11"/>
      <c r="G8152" s="11"/>
      <c r="H8152" s="11"/>
    </row>
    <row r="8153" spans="6:8" x14ac:dyDescent="0.25">
      <c r="F8153" s="11"/>
      <c r="G8153" s="11"/>
      <c r="H8153" s="11"/>
    </row>
    <row r="8154" spans="6:8" x14ac:dyDescent="0.25">
      <c r="F8154" s="11"/>
      <c r="G8154" s="11"/>
      <c r="H8154" s="11"/>
    </row>
    <row r="8155" spans="6:8" x14ac:dyDescent="0.25">
      <c r="F8155" s="11"/>
      <c r="G8155" s="11"/>
      <c r="H8155" s="11"/>
    </row>
    <row r="8156" spans="6:8" x14ac:dyDescent="0.25">
      <c r="F8156" s="11"/>
      <c r="G8156" s="11"/>
      <c r="H8156" s="11"/>
    </row>
    <row r="8157" spans="6:8" x14ac:dyDescent="0.25">
      <c r="F8157" s="11"/>
      <c r="G8157" s="11"/>
      <c r="H8157" s="11"/>
    </row>
    <row r="8158" spans="6:8" x14ac:dyDescent="0.25">
      <c r="F8158" s="11"/>
      <c r="G8158" s="11"/>
      <c r="H8158" s="11"/>
    </row>
    <row r="8159" spans="6:8" x14ac:dyDescent="0.25">
      <c r="F8159" s="11"/>
      <c r="G8159" s="11"/>
      <c r="H8159" s="11"/>
    </row>
    <row r="8160" spans="6:8" x14ac:dyDescent="0.25">
      <c r="F8160" s="11"/>
      <c r="G8160" s="11"/>
      <c r="H8160" s="11"/>
    </row>
    <row r="8161" spans="6:8" x14ac:dyDescent="0.25">
      <c r="F8161" s="11"/>
      <c r="G8161" s="11"/>
      <c r="H8161" s="11"/>
    </row>
    <row r="8162" spans="6:8" x14ac:dyDescent="0.25">
      <c r="F8162" s="11"/>
      <c r="G8162" s="11"/>
      <c r="H8162" s="11"/>
    </row>
    <row r="8163" spans="6:8" x14ac:dyDescent="0.25">
      <c r="F8163" s="11"/>
      <c r="G8163" s="11"/>
      <c r="H8163" s="11"/>
    </row>
    <row r="8164" spans="6:8" x14ac:dyDescent="0.25">
      <c r="F8164" s="11"/>
      <c r="G8164" s="11"/>
      <c r="H8164" s="11"/>
    </row>
    <row r="8165" spans="6:8" x14ac:dyDescent="0.25">
      <c r="F8165" s="11"/>
      <c r="G8165" s="11"/>
      <c r="H8165" s="11"/>
    </row>
    <row r="8166" spans="6:8" x14ac:dyDescent="0.25">
      <c r="F8166" s="11"/>
      <c r="G8166" s="11"/>
      <c r="H8166" s="11"/>
    </row>
    <row r="8167" spans="6:8" x14ac:dyDescent="0.25">
      <c r="F8167" s="11"/>
      <c r="G8167" s="11"/>
      <c r="H8167" s="11"/>
    </row>
    <row r="8168" spans="6:8" x14ac:dyDescent="0.25">
      <c r="F8168" s="11"/>
      <c r="G8168" s="11"/>
      <c r="H8168" s="11"/>
    </row>
    <row r="8169" spans="6:8" x14ac:dyDescent="0.25">
      <c r="F8169" s="11"/>
      <c r="G8169" s="11"/>
      <c r="H8169" s="11"/>
    </row>
    <row r="8170" spans="6:8" x14ac:dyDescent="0.25">
      <c r="F8170" s="11"/>
      <c r="G8170" s="11"/>
      <c r="H8170" s="11"/>
    </row>
    <row r="8171" spans="6:8" x14ac:dyDescent="0.25">
      <c r="F8171" s="11"/>
      <c r="G8171" s="11"/>
      <c r="H8171" s="11"/>
    </row>
    <row r="8172" spans="6:8" x14ac:dyDescent="0.25">
      <c r="F8172" s="11"/>
      <c r="G8172" s="11"/>
      <c r="H8172" s="11"/>
    </row>
    <row r="8173" spans="6:8" x14ac:dyDescent="0.25">
      <c r="F8173" s="11"/>
      <c r="G8173" s="11"/>
      <c r="H8173" s="11"/>
    </row>
    <row r="8174" spans="6:8" x14ac:dyDescent="0.25">
      <c r="F8174" s="11"/>
      <c r="G8174" s="11"/>
      <c r="H8174" s="11"/>
    </row>
    <row r="8175" spans="6:8" x14ac:dyDescent="0.25">
      <c r="F8175" s="11"/>
      <c r="G8175" s="11"/>
      <c r="H8175" s="11"/>
    </row>
    <row r="8176" spans="6:8" x14ac:dyDescent="0.25">
      <c r="F8176" s="11"/>
      <c r="G8176" s="11"/>
      <c r="H8176" s="11"/>
    </row>
    <row r="8177" spans="6:8" x14ac:dyDescent="0.25">
      <c r="F8177" s="11"/>
      <c r="G8177" s="11"/>
      <c r="H8177" s="11"/>
    </row>
    <row r="8178" spans="6:8" x14ac:dyDescent="0.25">
      <c r="F8178" s="11"/>
      <c r="G8178" s="11"/>
      <c r="H8178" s="11"/>
    </row>
    <row r="8179" spans="6:8" x14ac:dyDescent="0.25">
      <c r="F8179" s="11"/>
      <c r="G8179" s="11"/>
      <c r="H8179" s="11"/>
    </row>
    <row r="8180" spans="6:8" x14ac:dyDescent="0.25">
      <c r="F8180" s="11"/>
      <c r="G8180" s="11"/>
      <c r="H8180" s="11"/>
    </row>
    <row r="8181" spans="6:8" x14ac:dyDescent="0.25">
      <c r="F8181" s="11"/>
      <c r="G8181" s="11"/>
      <c r="H8181" s="11"/>
    </row>
    <row r="8182" spans="6:8" x14ac:dyDescent="0.25">
      <c r="F8182" s="11"/>
      <c r="G8182" s="11"/>
      <c r="H8182" s="11"/>
    </row>
    <row r="8183" spans="6:8" x14ac:dyDescent="0.25">
      <c r="F8183" s="11"/>
      <c r="G8183" s="11"/>
      <c r="H8183" s="11"/>
    </row>
    <row r="8184" spans="6:8" x14ac:dyDescent="0.25">
      <c r="F8184" s="11"/>
      <c r="G8184" s="11"/>
      <c r="H8184" s="11"/>
    </row>
    <row r="8185" spans="6:8" x14ac:dyDescent="0.25">
      <c r="F8185" s="11"/>
      <c r="G8185" s="11"/>
      <c r="H8185" s="11"/>
    </row>
    <row r="8186" spans="6:8" x14ac:dyDescent="0.25">
      <c r="F8186" s="11"/>
      <c r="G8186" s="11"/>
      <c r="H8186" s="11"/>
    </row>
    <row r="8187" spans="6:8" x14ac:dyDescent="0.25">
      <c r="F8187" s="11"/>
      <c r="G8187" s="11"/>
      <c r="H8187" s="11"/>
    </row>
    <row r="8188" spans="6:8" x14ac:dyDescent="0.25">
      <c r="F8188" s="11"/>
      <c r="G8188" s="11"/>
      <c r="H8188" s="11"/>
    </row>
    <row r="8189" spans="6:8" x14ac:dyDescent="0.25">
      <c r="F8189" s="11"/>
      <c r="G8189" s="11"/>
      <c r="H8189" s="11"/>
    </row>
    <row r="8190" spans="6:8" x14ac:dyDescent="0.25">
      <c r="F8190" s="11"/>
      <c r="G8190" s="11"/>
      <c r="H8190" s="11"/>
    </row>
    <row r="8191" spans="6:8" x14ac:dyDescent="0.25">
      <c r="F8191" s="11"/>
      <c r="G8191" s="11"/>
      <c r="H8191" s="11"/>
    </row>
    <row r="8192" spans="6:8" x14ac:dyDescent="0.25">
      <c r="F8192" s="11"/>
      <c r="G8192" s="11"/>
      <c r="H8192" s="11"/>
    </row>
    <row r="8193" spans="6:8" x14ac:dyDescent="0.25">
      <c r="F8193" s="11"/>
      <c r="G8193" s="11"/>
      <c r="H8193" s="11"/>
    </row>
    <row r="8194" spans="6:8" x14ac:dyDescent="0.25">
      <c r="F8194" s="11"/>
      <c r="G8194" s="11"/>
      <c r="H8194" s="11"/>
    </row>
    <row r="8195" spans="6:8" x14ac:dyDescent="0.25">
      <c r="F8195" s="11"/>
      <c r="G8195" s="11"/>
      <c r="H8195" s="11"/>
    </row>
    <row r="8196" spans="6:8" x14ac:dyDescent="0.25">
      <c r="F8196" s="11"/>
      <c r="G8196" s="11"/>
      <c r="H8196" s="11"/>
    </row>
    <row r="8197" spans="6:8" x14ac:dyDescent="0.25">
      <c r="F8197" s="11"/>
      <c r="G8197" s="11"/>
      <c r="H8197" s="11"/>
    </row>
    <row r="8198" spans="6:8" x14ac:dyDescent="0.25">
      <c r="F8198" s="11"/>
      <c r="G8198" s="11"/>
      <c r="H8198" s="11"/>
    </row>
    <row r="8199" spans="6:8" x14ac:dyDescent="0.25">
      <c r="F8199" s="11"/>
      <c r="G8199" s="11"/>
      <c r="H8199" s="11"/>
    </row>
    <row r="8200" spans="6:8" x14ac:dyDescent="0.25">
      <c r="F8200" s="11"/>
      <c r="G8200" s="11"/>
      <c r="H8200" s="11"/>
    </row>
    <row r="8201" spans="6:8" x14ac:dyDescent="0.25">
      <c r="F8201" s="11"/>
      <c r="G8201" s="11"/>
      <c r="H8201" s="11"/>
    </row>
    <row r="8202" spans="6:8" x14ac:dyDescent="0.25">
      <c r="F8202" s="11"/>
      <c r="G8202" s="11"/>
      <c r="H8202" s="11"/>
    </row>
    <row r="8203" spans="6:8" x14ac:dyDescent="0.25">
      <c r="F8203" s="11"/>
      <c r="G8203" s="11"/>
      <c r="H8203" s="11"/>
    </row>
    <row r="8204" spans="6:8" x14ac:dyDescent="0.25">
      <c r="F8204" s="11"/>
      <c r="G8204" s="11"/>
      <c r="H8204" s="11"/>
    </row>
    <row r="8205" spans="6:8" x14ac:dyDescent="0.25">
      <c r="F8205" s="11"/>
      <c r="G8205" s="11"/>
      <c r="H8205" s="11"/>
    </row>
    <row r="8206" spans="6:8" x14ac:dyDescent="0.25">
      <c r="F8206" s="11"/>
      <c r="G8206" s="11"/>
      <c r="H8206" s="11"/>
    </row>
    <row r="8207" spans="6:8" x14ac:dyDescent="0.25">
      <c r="F8207" s="11"/>
      <c r="G8207" s="11"/>
      <c r="H8207" s="11"/>
    </row>
    <row r="8208" spans="6:8" x14ac:dyDescent="0.25">
      <c r="F8208" s="11"/>
      <c r="G8208" s="11"/>
      <c r="H8208" s="11"/>
    </row>
    <row r="8209" spans="6:8" x14ac:dyDescent="0.25">
      <c r="F8209" s="11"/>
      <c r="G8209" s="11"/>
      <c r="H8209" s="11"/>
    </row>
    <row r="8210" spans="6:8" x14ac:dyDescent="0.25">
      <c r="F8210" s="11"/>
      <c r="G8210" s="11"/>
      <c r="H8210" s="11"/>
    </row>
    <row r="8211" spans="6:8" x14ac:dyDescent="0.25">
      <c r="F8211" s="11"/>
      <c r="G8211" s="11"/>
      <c r="H8211" s="11"/>
    </row>
    <row r="8212" spans="6:8" x14ac:dyDescent="0.25">
      <c r="F8212" s="11"/>
      <c r="G8212" s="11"/>
      <c r="H8212" s="11"/>
    </row>
    <row r="8213" spans="6:8" x14ac:dyDescent="0.25">
      <c r="F8213" s="11"/>
      <c r="G8213" s="11"/>
      <c r="H8213" s="11"/>
    </row>
    <row r="8214" spans="6:8" x14ac:dyDescent="0.25">
      <c r="F8214" s="11"/>
      <c r="G8214" s="11"/>
      <c r="H8214" s="11"/>
    </row>
    <row r="8215" spans="6:8" x14ac:dyDescent="0.25">
      <c r="F8215" s="11"/>
      <c r="G8215" s="11"/>
      <c r="H8215" s="11"/>
    </row>
    <row r="8216" spans="6:8" x14ac:dyDescent="0.25">
      <c r="F8216" s="11"/>
      <c r="G8216" s="11"/>
      <c r="H8216" s="11"/>
    </row>
    <row r="8217" spans="6:8" x14ac:dyDescent="0.25">
      <c r="F8217" s="11"/>
      <c r="G8217" s="11"/>
      <c r="H8217" s="11"/>
    </row>
    <row r="8218" spans="6:8" x14ac:dyDescent="0.25">
      <c r="F8218" s="11"/>
      <c r="G8218" s="11"/>
      <c r="H8218" s="11"/>
    </row>
    <row r="8219" spans="6:8" x14ac:dyDescent="0.25">
      <c r="F8219" s="11"/>
      <c r="G8219" s="11"/>
      <c r="H8219" s="11"/>
    </row>
    <row r="8220" spans="6:8" x14ac:dyDescent="0.25">
      <c r="F8220" s="11"/>
      <c r="G8220" s="11"/>
      <c r="H8220" s="11"/>
    </row>
    <row r="8221" spans="6:8" x14ac:dyDescent="0.25">
      <c r="F8221" s="11"/>
      <c r="G8221" s="11"/>
      <c r="H8221" s="11"/>
    </row>
    <row r="8222" spans="6:8" x14ac:dyDescent="0.25">
      <c r="F8222" s="11"/>
      <c r="G8222" s="11"/>
      <c r="H8222" s="11"/>
    </row>
    <row r="8223" spans="6:8" x14ac:dyDescent="0.25">
      <c r="F8223" s="11"/>
      <c r="G8223" s="11"/>
      <c r="H8223" s="11"/>
    </row>
    <row r="8224" spans="6:8" x14ac:dyDescent="0.25">
      <c r="F8224" s="11"/>
      <c r="G8224" s="11"/>
      <c r="H8224" s="11"/>
    </row>
    <row r="8225" spans="6:8" x14ac:dyDescent="0.25">
      <c r="F8225" s="11"/>
      <c r="G8225" s="11"/>
      <c r="H8225" s="11"/>
    </row>
    <row r="8226" spans="6:8" x14ac:dyDescent="0.25">
      <c r="F8226" s="11"/>
      <c r="G8226" s="11"/>
      <c r="H8226" s="11"/>
    </row>
    <row r="8227" spans="6:8" x14ac:dyDescent="0.25">
      <c r="F8227" s="11"/>
      <c r="G8227" s="11"/>
      <c r="H8227" s="11"/>
    </row>
    <row r="8228" spans="6:8" x14ac:dyDescent="0.25">
      <c r="F8228" s="11"/>
      <c r="G8228" s="11"/>
      <c r="H8228" s="11"/>
    </row>
    <row r="8229" spans="6:8" x14ac:dyDescent="0.25">
      <c r="F8229" s="11"/>
      <c r="G8229" s="11"/>
      <c r="H8229" s="11"/>
    </row>
    <row r="8230" spans="6:8" x14ac:dyDescent="0.25">
      <c r="F8230" s="11"/>
      <c r="G8230" s="11"/>
      <c r="H8230" s="11"/>
    </row>
    <row r="8231" spans="6:8" x14ac:dyDescent="0.25">
      <c r="F8231" s="11"/>
      <c r="G8231" s="11"/>
      <c r="H8231" s="11"/>
    </row>
    <row r="8232" spans="6:8" x14ac:dyDescent="0.25">
      <c r="F8232" s="11"/>
      <c r="G8232" s="11"/>
      <c r="H8232" s="11"/>
    </row>
    <row r="8233" spans="6:8" x14ac:dyDescent="0.25">
      <c r="F8233" s="11"/>
      <c r="G8233" s="11"/>
      <c r="H8233" s="11"/>
    </row>
    <row r="8234" spans="6:8" x14ac:dyDescent="0.25">
      <c r="F8234" s="11"/>
      <c r="G8234" s="11"/>
      <c r="H8234" s="11"/>
    </row>
    <row r="8235" spans="6:8" x14ac:dyDescent="0.25">
      <c r="F8235" s="11"/>
      <c r="G8235" s="11"/>
      <c r="H8235" s="11"/>
    </row>
    <row r="8236" spans="6:8" x14ac:dyDescent="0.25">
      <c r="F8236" s="11"/>
      <c r="G8236" s="11"/>
      <c r="H8236" s="11"/>
    </row>
    <row r="8237" spans="6:8" x14ac:dyDescent="0.25">
      <c r="F8237" s="11"/>
      <c r="G8237" s="11"/>
      <c r="H8237" s="11"/>
    </row>
    <row r="8238" spans="6:8" x14ac:dyDescent="0.25">
      <c r="F8238" s="11"/>
      <c r="G8238" s="11"/>
      <c r="H8238" s="11"/>
    </row>
    <row r="8239" spans="6:8" x14ac:dyDescent="0.25">
      <c r="F8239" s="11"/>
      <c r="G8239" s="11"/>
      <c r="H8239" s="11"/>
    </row>
    <row r="8240" spans="6:8" x14ac:dyDescent="0.25">
      <c r="F8240" s="11"/>
      <c r="G8240" s="11"/>
      <c r="H8240" s="11"/>
    </row>
    <row r="8241" spans="6:8" x14ac:dyDescent="0.25">
      <c r="F8241" s="11"/>
      <c r="G8241" s="11"/>
      <c r="H8241" s="11"/>
    </row>
    <row r="8242" spans="6:8" x14ac:dyDescent="0.25">
      <c r="F8242" s="11"/>
      <c r="G8242" s="11"/>
      <c r="H8242" s="11"/>
    </row>
    <row r="8243" spans="6:8" x14ac:dyDescent="0.25">
      <c r="F8243" s="11"/>
      <c r="G8243" s="11"/>
      <c r="H8243" s="11"/>
    </row>
    <row r="8244" spans="6:8" x14ac:dyDescent="0.25">
      <c r="F8244" s="11"/>
      <c r="G8244" s="11"/>
      <c r="H8244" s="11"/>
    </row>
    <row r="8245" spans="6:8" x14ac:dyDescent="0.25">
      <c r="F8245" s="11"/>
      <c r="G8245" s="11"/>
      <c r="H8245" s="11"/>
    </row>
    <row r="8246" spans="6:8" x14ac:dyDescent="0.25">
      <c r="F8246" s="11"/>
      <c r="G8246" s="11"/>
      <c r="H8246" s="11"/>
    </row>
    <row r="8247" spans="6:8" x14ac:dyDescent="0.25">
      <c r="F8247" s="11"/>
      <c r="G8247" s="11"/>
      <c r="H8247" s="11"/>
    </row>
    <row r="8248" spans="6:8" x14ac:dyDescent="0.25">
      <c r="F8248" s="11"/>
      <c r="G8248" s="11"/>
      <c r="H8248" s="11"/>
    </row>
    <row r="8249" spans="6:8" x14ac:dyDescent="0.25">
      <c r="F8249" s="11"/>
      <c r="G8249" s="11"/>
      <c r="H8249" s="11"/>
    </row>
    <row r="8250" spans="6:8" x14ac:dyDescent="0.25">
      <c r="F8250" s="11"/>
      <c r="G8250" s="11"/>
      <c r="H8250" s="11"/>
    </row>
    <row r="8251" spans="6:8" x14ac:dyDescent="0.25">
      <c r="F8251" s="11"/>
      <c r="G8251" s="11"/>
      <c r="H8251" s="11"/>
    </row>
    <row r="8252" spans="6:8" x14ac:dyDescent="0.25">
      <c r="F8252" s="11"/>
      <c r="G8252" s="11"/>
      <c r="H8252" s="11"/>
    </row>
    <row r="8253" spans="6:8" x14ac:dyDescent="0.25">
      <c r="F8253" s="11"/>
      <c r="G8253" s="11"/>
      <c r="H8253" s="11"/>
    </row>
    <row r="8254" spans="6:8" x14ac:dyDescent="0.25">
      <c r="F8254" s="11"/>
      <c r="G8254" s="11"/>
      <c r="H8254" s="11"/>
    </row>
    <row r="8255" spans="6:8" x14ac:dyDescent="0.25">
      <c r="F8255" s="11"/>
      <c r="G8255" s="11"/>
      <c r="H8255" s="11"/>
    </row>
    <row r="8256" spans="6:8" x14ac:dyDescent="0.25">
      <c r="F8256" s="11"/>
      <c r="G8256" s="11"/>
      <c r="H8256" s="11"/>
    </row>
    <row r="8257" spans="6:8" x14ac:dyDescent="0.25">
      <c r="F8257" s="11"/>
      <c r="G8257" s="11"/>
      <c r="H8257" s="11"/>
    </row>
    <row r="8258" spans="6:8" x14ac:dyDescent="0.25">
      <c r="F8258" s="11"/>
      <c r="G8258" s="11"/>
      <c r="H8258" s="11"/>
    </row>
    <row r="8259" spans="6:8" x14ac:dyDescent="0.25">
      <c r="F8259" s="11"/>
      <c r="G8259" s="11"/>
      <c r="H8259" s="11"/>
    </row>
    <row r="8260" spans="6:8" x14ac:dyDescent="0.25">
      <c r="F8260" s="11"/>
      <c r="G8260" s="11"/>
      <c r="H8260" s="11"/>
    </row>
    <row r="8261" spans="6:8" x14ac:dyDescent="0.25">
      <c r="F8261" s="11"/>
      <c r="G8261" s="11"/>
      <c r="H8261" s="11"/>
    </row>
    <row r="8262" spans="6:8" x14ac:dyDescent="0.25">
      <c r="F8262" s="11"/>
      <c r="G8262" s="11"/>
      <c r="H8262" s="11"/>
    </row>
    <row r="8263" spans="6:8" x14ac:dyDescent="0.25">
      <c r="F8263" s="11"/>
      <c r="G8263" s="11"/>
      <c r="H8263" s="11"/>
    </row>
    <row r="8264" spans="6:8" x14ac:dyDescent="0.25">
      <c r="F8264" s="11"/>
      <c r="G8264" s="11"/>
      <c r="H8264" s="11"/>
    </row>
    <row r="8265" spans="6:8" x14ac:dyDescent="0.25">
      <c r="F8265" s="11"/>
      <c r="G8265" s="11"/>
      <c r="H8265" s="11"/>
    </row>
    <row r="8266" spans="6:8" x14ac:dyDescent="0.25">
      <c r="F8266" s="11"/>
      <c r="G8266" s="11"/>
      <c r="H8266" s="11"/>
    </row>
    <row r="8267" spans="6:8" x14ac:dyDescent="0.25">
      <c r="F8267" s="11"/>
      <c r="G8267" s="11"/>
      <c r="H8267" s="11"/>
    </row>
    <row r="8268" spans="6:8" x14ac:dyDescent="0.25">
      <c r="F8268" s="11"/>
      <c r="G8268" s="11"/>
      <c r="H8268" s="11"/>
    </row>
    <row r="8269" spans="6:8" x14ac:dyDescent="0.25">
      <c r="F8269" s="11"/>
      <c r="G8269" s="11"/>
      <c r="H8269" s="11"/>
    </row>
    <row r="8270" spans="6:8" x14ac:dyDescent="0.25">
      <c r="F8270" s="11"/>
      <c r="G8270" s="11"/>
      <c r="H8270" s="11"/>
    </row>
    <row r="8271" spans="6:8" x14ac:dyDescent="0.25">
      <c r="F8271" s="11"/>
      <c r="G8271" s="11"/>
      <c r="H8271" s="11"/>
    </row>
    <row r="8272" spans="6:8" x14ac:dyDescent="0.25">
      <c r="F8272" s="11"/>
      <c r="G8272" s="11"/>
      <c r="H8272" s="11"/>
    </row>
    <row r="8273" spans="6:8" x14ac:dyDescent="0.25">
      <c r="F8273" s="11"/>
      <c r="G8273" s="11"/>
      <c r="H8273" s="11"/>
    </row>
    <row r="8274" spans="6:8" x14ac:dyDescent="0.25">
      <c r="F8274" s="11"/>
      <c r="G8274" s="11"/>
      <c r="H8274" s="11"/>
    </row>
    <row r="8275" spans="6:8" x14ac:dyDescent="0.25">
      <c r="F8275" s="11"/>
      <c r="G8275" s="11"/>
      <c r="H8275" s="11"/>
    </row>
    <row r="8276" spans="6:8" x14ac:dyDescent="0.25">
      <c r="F8276" s="11"/>
      <c r="G8276" s="11"/>
      <c r="H8276" s="11"/>
    </row>
    <row r="8277" spans="6:8" x14ac:dyDescent="0.25">
      <c r="F8277" s="11"/>
      <c r="G8277" s="11"/>
      <c r="H8277" s="11"/>
    </row>
    <row r="8278" spans="6:8" x14ac:dyDescent="0.25">
      <c r="F8278" s="11"/>
      <c r="G8278" s="11"/>
      <c r="H8278" s="11"/>
    </row>
    <row r="8279" spans="6:8" x14ac:dyDescent="0.25">
      <c r="F8279" s="11"/>
      <c r="G8279" s="11"/>
      <c r="H8279" s="11"/>
    </row>
    <row r="8280" spans="6:8" x14ac:dyDescent="0.25">
      <c r="F8280" s="11"/>
      <c r="G8280" s="11"/>
      <c r="H8280" s="11"/>
    </row>
    <row r="8281" spans="6:8" x14ac:dyDescent="0.25">
      <c r="F8281" s="11"/>
      <c r="G8281" s="11"/>
      <c r="H8281" s="11"/>
    </row>
    <row r="8282" spans="6:8" x14ac:dyDescent="0.25">
      <c r="F8282" s="11"/>
      <c r="G8282" s="11"/>
      <c r="H8282" s="11"/>
    </row>
    <row r="8283" spans="6:8" x14ac:dyDescent="0.25">
      <c r="F8283" s="11"/>
      <c r="G8283" s="11"/>
      <c r="H8283" s="11"/>
    </row>
    <row r="8284" spans="6:8" x14ac:dyDescent="0.25">
      <c r="F8284" s="11"/>
      <c r="G8284" s="11"/>
      <c r="H8284" s="11"/>
    </row>
    <row r="8285" spans="6:8" x14ac:dyDescent="0.25">
      <c r="F8285" s="11"/>
      <c r="G8285" s="11"/>
      <c r="H8285" s="11"/>
    </row>
    <row r="8286" spans="6:8" x14ac:dyDescent="0.25">
      <c r="F8286" s="11"/>
      <c r="G8286" s="11"/>
      <c r="H8286" s="11"/>
    </row>
    <row r="8287" spans="6:8" x14ac:dyDescent="0.25">
      <c r="F8287" s="11"/>
      <c r="G8287" s="11"/>
      <c r="H8287" s="11"/>
    </row>
    <row r="8288" spans="6:8" x14ac:dyDescent="0.25">
      <c r="F8288" s="11"/>
      <c r="G8288" s="11"/>
      <c r="H8288" s="11"/>
    </row>
    <row r="8289" spans="6:8" x14ac:dyDescent="0.25">
      <c r="F8289" s="11"/>
      <c r="G8289" s="11"/>
      <c r="H8289" s="11"/>
    </row>
    <row r="8290" spans="6:8" x14ac:dyDescent="0.25">
      <c r="F8290" s="11"/>
      <c r="G8290" s="11"/>
      <c r="H8290" s="11"/>
    </row>
    <row r="8291" spans="6:8" x14ac:dyDescent="0.25">
      <c r="F8291" s="11"/>
      <c r="G8291" s="11"/>
      <c r="H8291" s="11"/>
    </row>
    <row r="8292" spans="6:8" x14ac:dyDescent="0.25">
      <c r="F8292" s="11"/>
      <c r="G8292" s="11"/>
      <c r="H8292" s="11"/>
    </row>
    <row r="8293" spans="6:8" x14ac:dyDescent="0.25">
      <c r="F8293" s="11"/>
      <c r="G8293" s="11"/>
      <c r="H8293" s="11"/>
    </row>
    <row r="8294" spans="6:8" x14ac:dyDescent="0.25">
      <c r="F8294" s="11"/>
      <c r="G8294" s="11"/>
      <c r="H8294" s="11"/>
    </row>
    <row r="8295" spans="6:8" x14ac:dyDescent="0.25">
      <c r="F8295" s="11"/>
      <c r="G8295" s="11"/>
      <c r="H8295" s="11"/>
    </row>
    <row r="8296" spans="6:8" x14ac:dyDescent="0.25">
      <c r="F8296" s="11"/>
      <c r="G8296" s="11"/>
      <c r="H8296" s="11"/>
    </row>
    <row r="8297" spans="6:8" x14ac:dyDescent="0.25">
      <c r="F8297" s="11"/>
      <c r="G8297" s="11"/>
      <c r="H8297" s="11"/>
    </row>
    <row r="8298" spans="6:8" x14ac:dyDescent="0.25">
      <c r="F8298" s="11"/>
      <c r="G8298" s="11"/>
      <c r="H8298" s="11"/>
    </row>
    <row r="8299" spans="6:8" x14ac:dyDescent="0.25">
      <c r="F8299" s="11"/>
      <c r="G8299" s="11"/>
      <c r="H8299" s="11"/>
    </row>
    <row r="8300" spans="6:8" x14ac:dyDescent="0.25">
      <c r="F8300" s="11"/>
      <c r="G8300" s="11"/>
      <c r="H8300" s="11"/>
    </row>
    <row r="8301" spans="6:8" x14ac:dyDescent="0.25">
      <c r="F8301" s="11"/>
      <c r="G8301" s="11"/>
      <c r="H8301" s="11"/>
    </row>
    <row r="8302" spans="6:8" x14ac:dyDescent="0.25">
      <c r="F8302" s="11"/>
      <c r="G8302" s="11"/>
      <c r="H8302" s="11"/>
    </row>
    <row r="8303" spans="6:8" x14ac:dyDescent="0.25">
      <c r="F8303" s="11"/>
      <c r="G8303" s="11"/>
      <c r="H8303" s="11"/>
    </row>
    <row r="8304" spans="6:8" x14ac:dyDescent="0.25">
      <c r="F8304" s="11"/>
      <c r="G8304" s="11"/>
      <c r="H8304" s="11"/>
    </row>
    <row r="8305" spans="6:8" x14ac:dyDescent="0.25">
      <c r="F8305" s="11"/>
      <c r="G8305" s="11"/>
      <c r="H8305" s="11"/>
    </row>
    <row r="8306" spans="6:8" x14ac:dyDescent="0.25">
      <c r="F8306" s="11"/>
      <c r="G8306" s="11"/>
      <c r="H8306" s="11"/>
    </row>
    <row r="8307" spans="6:8" x14ac:dyDescent="0.25">
      <c r="F8307" s="11"/>
      <c r="G8307" s="11"/>
      <c r="H8307" s="11"/>
    </row>
    <row r="8308" spans="6:8" x14ac:dyDescent="0.25">
      <c r="F8308" s="11"/>
      <c r="G8308" s="11"/>
      <c r="H8308" s="11"/>
    </row>
    <row r="8309" spans="6:8" x14ac:dyDescent="0.25">
      <c r="F8309" s="11"/>
      <c r="G8309" s="11"/>
      <c r="H8309" s="11"/>
    </row>
    <row r="8310" spans="6:8" x14ac:dyDescent="0.25">
      <c r="F8310" s="11"/>
      <c r="G8310" s="11"/>
      <c r="H8310" s="11"/>
    </row>
    <row r="8311" spans="6:8" x14ac:dyDescent="0.25">
      <c r="F8311" s="11"/>
      <c r="G8311" s="11"/>
      <c r="H8311" s="11"/>
    </row>
    <row r="8312" spans="6:8" x14ac:dyDescent="0.25">
      <c r="F8312" s="11"/>
      <c r="G8312" s="11"/>
      <c r="H8312" s="11"/>
    </row>
    <row r="8313" spans="6:8" x14ac:dyDescent="0.25">
      <c r="F8313" s="11"/>
      <c r="G8313" s="11"/>
      <c r="H8313" s="11"/>
    </row>
    <row r="8314" spans="6:8" x14ac:dyDescent="0.25">
      <c r="F8314" s="11"/>
      <c r="G8314" s="11"/>
      <c r="H8314" s="11"/>
    </row>
    <row r="8315" spans="6:8" x14ac:dyDescent="0.25">
      <c r="F8315" s="11"/>
      <c r="G8315" s="11"/>
      <c r="H8315" s="11"/>
    </row>
    <row r="8316" spans="6:8" x14ac:dyDescent="0.25">
      <c r="F8316" s="11"/>
      <c r="G8316" s="11"/>
      <c r="H8316" s="11"/>
    </row>
    <row r="8317" spans="6:8" x14ac:dyDescent="0.25">
      <c r="F8317" s="11"/>
      <c r="G8317" s="11"/>
      <c r="H8317" s="11"/>
    </row>
    <row r="8318" spans="6:8" x14ac:dyDescent="0.25">
      <c r="F8318" s="11"/>
      <c r="G8318" s="11"/>
      <c r="H8318" s="11"/>
    </row>
    <row r="8319" spans="6:8" x14ac:dyDescent="0.25">
      <c r="F8319" s="11"/>
      <c r="G8319" s="11"/>
      <c r="H8319" s="11"/>
    </row>
    <row r="8320" spans="6:8" x14ac:dyDescent="0.25">
      <c r="F8320" s="11"/>
      <c r="G8320" s="11"/>
      <c r="H8320" s="11"/>
    </row>
    <row r="8321" spans="6:8" x14ac:dyDescent="0.25">
      <c r="F8321" s="11"/>
      <c r="G8321" s="11"/>
      <c r="H8321" s="11"/>
    </row>
    <row r="8322" spans="6:8" x14ac:dyDescent="0.25">
      <c r="F8322" s="11"/>
      <c r="G8322" s="11"/>
      <c r="H8322" s="11"/>
    </row>
    <row r="8323" spans="6:8" x14ac:dyDescent="0.25">
      <c r="F8323" s="11"/>
      <c r="G8323" s="11"/>
      <c r="H8323" s="11"/>
    </row>
    <row r="8324" spans="6:8" x14ac:dyDescent="0.25">
      <c r="F8324" s="11"/>
      <c r="G8324" s="11"/>
      <c r="H8324" s="11"/>
    </row>
    <row r="8325" spans="6:8" x14ac:dyDescent="0.25">
      <c r="F8325" s="11"/>
      <c r="G8325" s="11"/>
      <c r="H8325" s="11"/>
    </row>
    <row r="8326" spans="6:8" x14ac:dyDescent="0.25">
      <c r="F8326" s="11"/>
      <c r="G8326" s="11"/>
      <c r="H8326" s="11"/>
    </row>
    <row r="8327" spans="6:8" x14ac:dyDescent="0.25">
      <c r="F8327" s="11"/>
      <c r="G8327" s="11"/>
      <c r="H8327" s="11"/>
    </row>
    <row r="8328" spans="6:8" x14ac:dyDescent="0.25">
      <c r="F8328" s="11"/>
      <c r="G8328" s="11"/>
      <c r="H8328" s="11"/>
    </row>
    <row r="8329" spans="6:8" x14ac:dyDescent="0.25">
      <c r="F8329" s="11"/>
      <c r="G8329" s="11"/>
      <c r="H8329" s="11"/>
    </row>
    <row r="8330" spans="6:8" x14ac:dyDescent="0.25">
      <c r="F8330" s="11"/>
      <c r="G8330" s="11"/>
      <c r="H8330" s="11"/>
    </row>
    <row r="8331" spans="6:8" x14ac:dyDescent="0.25">
      <c r="F8331" s="11"/>
      <c r="G8331" s="11"/>
      <c r="H8331" s="11"/>
    </row>
    <row r="8332" spans="6:8" x14ac:dyDescent="0.25">
      <c r="F8332" s="11"/>
      <c r="G8332" s="11"/>
      <c r="H8332" s="11"/>
    </row>
    <row r="8333" spans="6:8" x14ac:dyDescent="0.25">
      <c r="F8333" s="11"/>
      <c r="G8333" s="11"/>
      <c r="H8333" s="11"/>
    </row>
    <row r="8334" spans="6:8" x14ac:dyDescent="0.25">
      <c r="F8334" s="11"/>
      <c r="G8334" s="11"/>
      <c r="H8334" s="11"/>
    </row>
    <row r="8335" spans="6:8" x14ac:dyDescent="0.25">
      <c r="F8335" s="11"/>
      <c r="G8335" s="11"/>
      <c r="H8335" s="11"/>
    </row>
    <row r="8336" spans="6:8" x14ac:dyDescent="0.25">
      <c r="F8336" s="11"/>
      <c r="G8336" s="11"/>
      <c r="H8336" s="11"/>
    </row>
    <row r="8337" spans="6:8" x14ac:dyDescent="0.25">
      <c r="F8337" s="11"/>
      <c r="G8337" s="11"/>
      <c r="H8337" s="11"/>
    </row>
    <row r="8338" spans="6:8" x14ac:dyDescent="0.25">
      <c r="F8338" s="11"/>
      <c r="G8338" s="11"/>
      <c r="H8338" s="11"/>
    </row>
    <row r="8339" spans="6:8" x14ac:dyDescent="0.25">
      <c r="F8339" s="11"/>
      <c r="G8339" s="11"/>
      <c r="H8339" s="11"/>
    </row>
    <row r="8340" spans="6:8" x14ac:dyDescent="0.25">
      <c r="F8340" s="11"/>
      <c r="G8340" s="11"/>
      <c r="H8340" s="11"/>
    </row>
    <row r="8341" spans="6:8" x14ac:dyDescent="0.25">
      <c r="F8341" s="11"/>
      <c r="G8341" s="11"/>
      <c r="H8341" s="11"/>
    </row>
    <row r="8342" spans="6:8" x14ac:dyDescent="0.25">
      <c r="F8342" s="11"/>
      <c r="G8342" s="11"/>
      <c r="H8342" s="11"/>
    </row>
    <row r="8343" spans="6:8" x14ac:dyDescent="0.25">
      <c r="F8343" s="11"/>
      <c r="G8343" s="11"/>
      <c r="H8343" s="11"/>
    </row>
    <row r="8344" spans="6:8" x14ac:dyDescent="0.25">
      <c r="F8344" s="11"/>
      <c r="G8344" s="11"/>
      <c r="H8344" s="11"/>
    </row>
    <row r="8345" spans="6:8" x14ac:dyDescent="0.25">
      <c r="F8345" s="11"/>
      <c r="G8345" s="11"/>
      <c r="H8345" s="11"/>
    </row>
    <row r="8346" spans="6:8" x14ac:dyDescent="0.25">
      <c r="F8346" s="11"/>
      <c r="G8346" s="11"/>
      <c r="H8346" s="11"/>
    </row>
    <row r="8347" spans="6:8" x14ac:dyDescent="0.25">
      <c r="F8347" s="11"/>
      <c r="G8347" s="11"/>
      <c r="H8347" s="11"/>
    </row>
    <row r="8348" spans="6:8" x14ac:dyDescent="0.25">
      <c r="F8348" s="11"/>
      <c r="G8348" s="11"/>
      <c r="H8348" s="11"/>
    </row>
    <row r="8349" spans="6:8" x14ac:dyDescent="0.25">
      <c r="F8349" s="11"/>
      <c r="G8349" s="11"/>
      <c r="H8349" s="11"/>
    </row>
    <row r="8350" spans="6:8" x14ac:dyDescent="0.25">
      <c r="F8350" s="11"/>
      <c r="G8350" s="11"/>
      <c r="H8350" s="11"/>
    </row>
    <row r="8351" spans="6:8" x14ac:dyDescent="0.25">
      <c r="F8351" s="11"/>
      <c r="G8351" s="11"/>
      <c r="H8351" s="11"/>
    </row>
    <row r="8352" spans="6:8" x14ac:dyDescent="0.25">
      <c r="F8352" s="11"/>
      <c r="G8352" s="11"/>
      <c r="H8352" s="11"/>
    </row>
    <row r="8353" spans="6:8" x14ac:dyDescent="0.25">
      <c r="F8353" s="11"/>
      <c r="G8353" s="11"/>
      <c r="H8353" s="11"/>
    </row>
    <row r="8354" spans="6:8" x14ac:dyDescent="0.25">
      <c r="F8354" s="11"/>
      <c r="G8354" s="11"/>
      <c r="H8354" s="11"/>
    </row>
    <row r="8355" spans="6:8" x14ac:dyDescent="0.25">
      <c r="F8355" s="11"/>
      <c r="G8355" s="11"/>
      <c r="H8355" s="11"/>
    </row>
    <row r="8356" spans="6:8" x14ac:dyDescent="0.25">
      <c r="F8356" s="11"/>
      <c r="G8356" s="11"/>
      <c r="H8356" s="11"/>
    </row>
    <row r="8357" spans="6:8" x14ac:dyDescent="0.25">
      <c r="F8357" s="11"/>
      <c r="G8357" s="11"/>
      <c r="H8357" s="11"/>
    </row>
    <row r="8358" spans="6:8" x14ac:dyDescent="0.25">
      <c r="F8358" s="11"/>
      <c r="G8358" s="11"/>
      <c r="H8358" s="11"/>
    </row>
    <row r="8359" spans="6:8" x14ac:dyDescent="0.25">
      <c r="F8359" s="11"/>
      <c r="G8359" s="11"/>
      <c r="H8359" s="11"/>
    </row>
    <row r="8360" spans="6:8" x14ac:dyDescent="0.25">
      <c r="F8360" s="11"/>
      <c r="G8360" s="11"/>
      <c r="H8360" s="11"/>
    </row>
    <row r="8361" spans="6:8" x14ac:dyDescent="0.25">
      <c r="F8361" s="11"/>
      <c r="G8361" s="11"/>
      <c r="H8361" s="11"/>
    </row>
    <row r="8362" spans="6:8" x14ac:dyDescent="0.25">
      <c r="F8362" s="11"/>
      <c r="G8362" s="11"/>
      <c r="H8362" s="11"/>
    </row>
    <row r="8363" spans="6:8" x14ac:dyDescent="0.25">
      <c r="F8363" s="11"/>
      <c r="G8363" s="11"/>
      <c r="H8363" s="11"/>
    </row>
    <row r="8364" spans="6:8" x14ac:dyDescent="0.25">
      <c r="F8364" s="11"/>
      <c r="G8364" s="11"/>
      <c r="H8364" s="11"/>
    </row>
    <row r="8365" spans="6:8" x14ac:dyDescent="0.25">
      <c r="F8365" s="11"/>
      <c r="G8365" s="11"/>
      <c r="H8365" s="11"/>
    </row>
    <row r="8366" spans="6:8" x14ac:dyDescent="0.25">
      <c r="F8366" s="11"/>
      <c r="G8366" s="11"/>
      <c r="H8366" s="11"/>
    </row>
    <row r="8367" spans="6:8" x14ac:dyDescent="0.25">
      <c r="F8367" s="11"/>
      <c r="G8367" s="11"/>
      <c r="H8367" s="11"/>
    </row>
    <row r="8368" spans="6:8" x14ac:dyDescent="0.25">
      <c r="F8368" s="11"/>
      <c r="G8368" s="11"/>
      <c r="H8368" s="11"/>
    </row>
    <row r="8369" spans="6:8" x14ac:dyDescent="0.25">
      <c r="F8369" s="11"/>
      <c r="G8369" s="11"/>
      <c r="H8369" s="11"/>
    </row>
    <row r="8370" spans="6:8" x14ac:dyDescent="0.25">
      <c r="F8370" s="11"/>
      <c r="G8370" s="11"/>
      <c r="H8370" s="11"/>
    </row>
    <row r="8371" spans="6:8" x14ac:dyDescent="0.25">
      <c r="F8371" s="11"/>
      <c r="G8371" s="11"/>
      <c r="H8371" s="11"/>
    </row>
    <row r="8372" spans="6:8" x14ac:dyDescent="0.25">
      <c r="F8372" s="11"/>
      <c r="G8372" s="11"/>
      <c r="H8372" s="11"/>
    </row>
    <row r="8373" spans="6:8" x14ac:dyDescent="0.25">
      <c r="F8373" s="11"/>
      <c r="G8373" s="11"/>
      <c r="H8373" s="11"/>
    </row>
    <row r="8374" spans="6:8" x14ac:dyDescent="0.25">
      <c r="F8374" s="11"/>
      <c r="G8374" s="11"/>
      <c r="H8374" s="11"/>
    </row>
    <row r="8375" spans="6:8" x14ac:dyDescent="0.25">
      <c r="F8375" s="11"/>
      <c r="G8375" s="11"/>
      <c r="H8375" s="11"/>
    </row>
    <row r="8376" spans="6:8" x14ac:dyDescent="0.25">
      <c r="F8376" s="11"/>
      <c r="G8376" s="11"/>
      <c r="H8376" s="11"/>
    </row>
    <row r="8377" spans="6:8" x14ac:dyDescent="0.25">
      <c r="F8377" s="11"/>
      <c r="G8377" s="11"/>
      <c r="H8377" s="11"/>
    </row>
    <row r="8378" spans="6:8" x14ac:dyDescent="0.25">
      <c r="F8378" s="11"/>
      <c r="G8378" s="11"/>
      <c r="H8378" s="11"/>
    </row>
    <row r="8379" spans="6:8" x14ac:dyDescent="0.25">
      <c r="F8379" s="11"/>
      <c r="G8379" s="11"/>
      <c r="H8379" s="11"/>
    </row>
    <row r="8380" spans="6:8" x14ac:dyDescent="0.25">
      <c r="F8380" s="11"/>
      <c r="G8380" s="11"/>
      <c r="H8380" s="11"/>
    </row>
    <row r="8381" spans="6:8" x14ac:dyDescent="0.25">
      <c r="F8381" s="11"/>
      <c r="G8381" s="11"/>
      <c r="H8381" s="11"/>
    </row>
    <row r="8382" spans="6:8" x14ac:dyDescent="0.25">
      <c r="F8382" s="11"/>
      <c r="G8382" s="11"/>
      <c r="H8382" s="11"/>
    </row>
    <row r="8383" spans="6:8" x14ac:dyDescent="0.25">
      <c r="F8383" s="11"/>
      <c r="G8383" s="11"/>
      <c r="H8383" s="11"/>
    </row>
    <row r="8384" spans="6:8" x14ac:dyDescent="0.25">
      <c r="F8384" s="11"/>
      <c r="G8384" s="11"/>
      <c r="H8384" s="11"/>
    </row>
    <row r="8385" spans="6:8" x14ac:dyDescent="0.25">
      <c r="F8385" s="11"/>
      <c r="G8385" s="11"/>
      <c r="H8385" s="11"/>
    </row>
    <row r="8386" spans="6:8" x14ac:dyDescent="0.25">
      <c r="F8386" s="11"/>
      <c r="G8386" s="11"/>
      <c r="H8386" s="11"/>
    </row>
    <row r="8387" spans="6:8" x14ac:dyDescent="0.25">
      <c r="F8387" s="11"/>
      <c r="G8387" s="11"/>
      <c r="H8387" s="11"/>
    </row>
    <row r="8388" spans="6:8" x14ac:dyDescent="0.25">
      <c r="F8388" s="11"/>
      <c r="G8388" s="11"/>
      <c r="H8388" s="11"/>
    </row>
    <row r="8389" spans="6:8" x14ac:dyDescent="0.25">
      <c r="F8389" s="11"/>
      <c r="G8389" s="11"/>
      <c r="H8389" s="11"/>
    </row>
    <row r="8390" spans="6:8" x14ac:dyDescent="0.25">
      <c r="F8390" s="11"/>
      <c r="G8390" s="11"/>
      <c r="H8390" s="11"/>
    </row>
    <row r="8391" spans="6:8" x14ac:dyDescent="0.25">
      <c r="F8391" s="11"/>
      <c r="G8391" s="11"/>
      <c r="H8391" s="11"/>
    </row>
    <row r="8392" spans="6:8" x14ac:dyDescent="0.25">
      <c r="F8392" s="11"/>
      <c r="G8392" s="11"/>
      <c r="H8392" s="11"/>
    </row>
    <row r="8393" spans="6:8" x14ac:dyDescent="0.25">
      <c r="F8393" s="11"/>
      <c r="G8393" s="11"/>
      <c r="H8393" s="11"/>
    </row>
    <row r="8394" spans="6:8" x14ac:dyDescent="0.25">
      <c r="F8394" s="11"/>
      <c r="G8394" s="11"/>
      <c r="H8394" s="11"/>
    </row>
    <row r="8395" spans="6:8" x14ac:dyDescent="0.25">
      <c r="F8395" s="11"/>
      <c r="G8395" s="11"/>
      <c r="H8395" s="11"/>
    </row>
    <row r="8396" spans="6:8" x14ac:dyDescent="0.25">
      <c r="F8396" s="11"/>
      <c r="G8396" s="11"/>
      <c r="H8396" s="11"/>
    </row>
    <row r="8397" spans="6:8" x14ac:dyDescent="0.25">
      <c r="F8397" s="11"/>
      <c r="G8397" s="11"/>
      <c r="H8397" s="11"/>
    </row>
    <row r="8398" spans="6:8" x14ac:dyDescent="0.25">
      <c r="F8398" s="11"/>
      <c r="G8398" s="11"/>
      <c r="H8398" s="11"/>
    </row>
    <row r="8399" spans="6:8" x14ac:dyDescent="0.25">
      <c r="F8399" s="11"/>
      <c r="G8399" s="11"/>
      <c r="H8399" s="11"/>
    </row>
    <row r="8400" spans="6:8" x14ac:dyDescent="0.25">
      <c r="F8400" s="11"/>
      <c r="G8400" s="11"/>
      <c r="H8400" s="11"/>
    </row>
    <row r="8401" spans="6:8" x14ac:dyDescent="0.25">
      <c r="F8401" s="11"/>
      <c r="G8401" s="11"/>
      <c r="H8401" s="11"/>
    </row>
    <row r="8402" spans="6:8" x14ac:dyDescent="0.25">
      <c r="F8402" s="11"/>
      <c r="G8402" s="11"/>
      <c r="H8402" s="11"/>
    </row>
    <row r="8403" spans="6:8" x14ac:dyDescent="0.25">
      <c r="F8403" s="11"/>
      <c r="G8403" s="11"/>
      <c r="H8403" s="11"/>
    </row>
    <row r="8404" spans="6:8" x14ac:dyDescent="0.25">
      <c r="F8404" s="11"/>
      <c r="G8404" s="11"/>
      <c r="H8404" s="11"/>
    </row>
    <row r="8405" spans="6:8" x14ac:dyDescent="0.25">
      <c r="F8405" s="11"/>
      <c r="G8405" s="11"/>
      <c r="H8405" s="11"/>
    </row>
    <row r="8406" spans="6:8" x14ac:dyDescent="0.25">
      <c r="F8406" s="11"/>
      <c r="G8406" s="11"/>
      <c r="H8406" s="11"/>
    </row>
    <row r="8407" spans="6:8" x14ac:dyDescent="0.25">
      <c r="F8407" s="11"/>
      <c r="G8407" s="11"/>
      <c r="H8407" s="11"/>
    </row>
    <row r="8408" spans="6:8" x14ac:dyDescent="0.25">
      <c r="F8408" s="11"/>
      <c r="G8408" s="11"/>
      <c r="H8408" s="11"/>
    </row>
    <row r="8409" spans="6:8" x14ac:dyDescent="0.25">
      <c r="F8409" s="11"/>
      <c r="G8409" s="11"/>
      <c r="H8409" s="11"/>
    </row>
    <row r="8410" spans="6:8" x14ac:dyDescent="0.25">
      <c r="F8410" s="11"/>
      <c r="G8410" s="11"/>
      <c r="H8410" s="11"/>
    </row>
    <row r="8411" spans="6:8" x14ac:dyDescent="0.25">
      <c r="F8411" s="11"/>
      <c r="G8411" s="11"/>
      <c r="H8411" s="11"/>
    </row>
    <row r="8412" spans="6:8" x14ac:dyDescent="0.25">
      <c r="F8412" s="11"/>
      <c r="G8412" s="11"/>
      <c r="H8412" s="11"/>
    </row>
    <row r="8413" spans="6:8" x14ac:dyDescent="0.25">
      <c r="F8413" s="11"/>
      <c r="G8413" s="11"/>
      <c r="H8413" s="11"/>
    </row>
    <row r="8414" spans="6:8" x14ac:dyDescent="0.25">
      <c r="F8414" s="11"/>
      <c r="G8414" s="11"/>
      <c r="H8414" s="11"/>
    </row>
    <row r="8415" spans="6:8" x14ac:dyDescent="0.25">
      <c r="F8415" s="11"/>
      <c r="G8415" s="11"/>
      <c r="H8415" s="11"/>
    </row>
    <row r="8416" spans="6:8" x14ac:dyDescent="0.25">
      <c r="F8416" s="11"/>
      <c r="G8416" s="11"/>
      <c r="H8416" s="11"/>
    </row>
    <row r="8417" spans="6:8" x14ac:dyDescent="0.25">
      <c r="F8417" s="11"/>
      <c r="G8417" s="11"/>
      <c r="H8417" s="11"/>
    </row>
    <row r="8418" spans="6:8" x14ac:dyDescent="0.25">
      <c r="F8418" s="11"/>
      <c r="G8418" s="11"/>
      <c r="H8418" s="11"/>
    </row>
    <row r="8419" spans="6:8" x14ac:dyDescent="0.25">
      <c r="F8419" s="11"/>
      <c r="G8419" s="11"/>
      <c r="H8419" s="11"/>
    </row>
    <row r="8420" spans="6:8" x14ac:dyDescent="0.25">
      <c r="F8420" s="11"/>
      <c r="G8420" s="11"/>
      <c r="H8420" s="11"/>
    </row>
    <row r="8421" spans="6:8" x14ac:dyDescent="0.25">
      <c r="F8421" s="11"/>
      <c r="G8421" s="11"/>
      <c r="H8421" s="11"/>
    </row>
    <row r="8422" spans="6:8" x14ac:dyDescent="0.25">
      <c r="F8422" s="11"/>
      <c r="G8422" s="11"/>
      <c r="H8422" s="11"/>
    </row>
    <row r="8423" spans="6:8" x14ac:dyDescent="0.25">
      <c r="F8423" s="11"/>
      <c r="G8423" s="11"/>
      <c r="H8423" s="11"/>
    </row>
    <row r="8424" spans="6:8" x14ac:dyDescent="0.25">
      <c r="F8424" s="11"/>
      <c r="G8424" s="11"/>
      <c r="H8424" s="11"/>
    </row>
    <row r="8425" spans="6:8" x14ac:dyDescent="0.25">
      <c r="F8425" s="11"/>
      <c r="G8425" s="11"/>
      <c r="H8425" s="11"/>
    </row>
    <row r="8426" spans="6:8" x14ac:dyDescent="0.25">
      <c r="F8426" s="11"/>
      <c r="G8426" s="11"/>
      <c r="H8426" s="11"/>
    </row>
    <row r="8427" spans="6:8" x14ac:dyDescent="0.25">
      <c r="F8427" s="11"/>
      <c r="G8427" s="11"/>
      <c r="H8427" s="11"/>
    </row>
    <row r="8428" spans="6:8" x14ac:dyDescent="0.25">
      <c r="F8428" s="11"/>
      <c r="G8428" s="11"/>
      <c r="H8428" s="11"/>
    </row>
    <row r="8429" spans="6:8" x14ac:dyDescent="0.25">
      <c r="F8429" s="11"/>
      <c r="G8429" s="11"/>
      <c r="H8429" s="11"/>
    </row>
    <row r="8430" spans="6:8" x14ac:dyDescent="0.25">
      <c r="F8430" s="11"/>
      <c r="G8430" s="11"/>
      <c r="H8430" s="11"/>
    </row>
    <row r="8431" spans="6:8" x14ac:dyDescent="0.25">
      <c r="F8431" s="11"/>
      <c r="G8431" s="11"/>
      <c r="H8431" s="11"/>
    </row>
    <row r="8432" spans="6:8" x14ac:dyDescent="0.25">
      <c r="F8432" s="11"/>
      <c r="G8432" s="11"/>
      <c r="H8432" s="11"/>
    </row>
    <row r="8433" spans="6:8" x14ac:dyDescent="0.25">
      <c r="F8433" s="11"/>
      <c r="G8433" s="11"/>
      <c r="H8433" s="11"/>
    </row>
    <row r="8434" spans="6:8" x14ac:dyDescent="0.25">
      <c r="F8434" s="11"/>
      <c r="G8434" s="11"/>
      <c r="H8434" s="11"/>
    </row>
    <row r="8435" spans="6:8" x14ac:dyDescent="0.25">
      <c r="F8435" s="11"/>
      <c r="G8435" s="11"/>
      <c r="H8435" s="11"/>
    </row>
    <row r="8436" spans="6:8" x14ac:dyDescent="0.25">
      <c r="F8436" s="11"/>
      <c r="G8436" s="11"/>
      <c r="H8436" s="11"/>
    </row>
    <row r="8437" spans="6:8" x14ac:dyDescent="0.25">
      <c r="F8437" s="11"/>
      <c r="G8437" s="11"/>
      <c r="H8437" s="11"/>
    </row>
    <row r="8438" spans="6:8" x14ac:dyDescent="0.25">
      <c r="F8438" s="11"/>
      <c r="G8438" s="11"/>
      <c r="H8438" s="11"/>
    </row>
    <row r="8439" spans="6:8" x14ac:dyDescent="0.25">
      <c r="F8439" s="11"/>
      <c r="G8439" s="11"/>
      <c r="H8439" s="11"/>
    </row>
    <row r="8440" spans="6:8" x14ac:dyDescent="0.25">
      <c r="F8440" s="11"/>
      <c r="G8440" s="11"/>
      <c r="H8440" s="11"/>
    </row>
    <row r="8441" spans="6:8" x14ac:dyDescent="0.25">
      <c r="F8441" s="11"/>
      <c r="G8441" s="11"/>
      <c r="H8441" s="11"/>
    </row>
    <row r="8442" spans="6:8" x14ac:dyDescent="0.25">
      <c r="F8442" s="11"/>
      <c r="G8442" s="11"/>
      <c r="H8442" s="11"/>
    </row>
    <row r="8443" spans="6:8" x14ac:dyDescent="0.25">
      <c r="F8443" s="11"/>
      <c r="G8443" s="11"/>
      <c r="H8443" s="11"/>
    </row>
    <row r="8444" spans="6:8" x14ac:dyDescent="0.25">
      <c r="F8444" s="11"/>
      <c r="G8444" s="11"/>
      <c r="H8444" s="11"/>
    </row>
    <row r="8445" spans="6:8" x14ac:dyDescent="0.25">
      <c r="F8445" s="11"/>
      <c r="G8445" s="11"/>
      <c r="H8445" s="11"/>
    </row>
    <row r="8446" spans="6:8" x14ac:dyDescent="0.25">
      <c r="F8446" s="11"/>
      <c r="G8446" s="11"/>
      <c r="H8446" s="11"/>
    </row>
    <row r="8447" spans="6:8" x14ac:dyDescent="0.25">
      <c r="F8447" s="11"/>
      <c r="G8447" s="11"/>
      <c r="H8447" s="11"/>
    </row>
    <row r="8448" spans="6:8" x14ac:dyDescent="0.25">
      <c r="F8448" s="11"/>
      <c r="G8448" s="11"/>
      <c r="H8448" s="11"/>
    </row>
    <row r="8449" spans="6:8" x14ac:dyDescent="0.25">
      <c r="F8449" s="11"/>
      <c r="G8449" s="11"/>
      <c r="H8449" s="11"/>
    </row>
    <row r="8450" spans="6:8" x14ac:dyDescent="0.25">
      <c r="F8450" s="11"/>
      <c r="G8450" s="11"/>
      <c r="H8450" s="11"/>
    </row>
    <row r="8451" spans="6:8" x14ac:dyDescent="0.25">
      <c r="F8451" s="11"/>
      <c r="G8451" s="11"/>
      <c r="H8451" s="11"/>
    </row>
    <row r="8452" spans="6:8" x14ac:dyDescent="0.25">
      <c r="F8452" s="11"/>
      <c r="G8452" s="11"/>
      <c r="H8452" s="11"/>
    </row>
    <row r="8453" spans="6:8" x14ac:dyDescent="0.25">
      <c r="F8453" s="11"/>
      <c r="G8453" s="11"/>
      <c r="H8453" s="11"/>
    </row>
    <row r="8454" spans="6:8" x14ac:dyDescent="0.25">
      <c r="F8454" s="11"/>
      <c r="G8454" s="11"/>
      <c r="H8454" s="11"/>
    </row>
    <row r="8455" spans="6:8" x14ac:dyDescent="0.25">
      <c r="F8455" s="11"/>
      <c r="G8455" s="11"/>
      <c r="H8455" s="11"/>
    </row>
    <row r="8456" spans="6:8" x14ac:dyDescent="0.25">
      <c r="F8456" s="11"/>
      <c r="G8456" s="11"/>
      <c r="H8456" s="11"/>
    </row>
    <row r="8457" spans="6:8" x14ac:dyDescent="0.25">
      <c r="F8457" s="11"/>
      <c r="G8457" s="11"/>
      <c r="H8457" s="11"/>
    </row>
    <row r="8458" spans="6:8" x14ac:dyDescent="0.25">
      <c r="F8458" s="11"/>
      <c r="G8458" s="11"/>
      <c r="H8458" s="11"/>
    </row>
    <row r="8459" spans="6:8" x14ac:dyDescent="0.25">
      <c r="F8459" s="11"/>
      <c r="G8459" s="11"/>
      <c r="H8459" s="11"/>
    </row>
    <row r="8460" spans="6:8" x14ac:dyDescent="0.25">
      <c r="F8460" s="11"/>
      <c r="G8460" s="11"/>
      <c r="H8460" s="11"/>
    </row>
    <row r="8461" spans="6:8" x14ac:dyDescent="0.25">
      <c r="F8461" s="11"/>
      <c r="G8461" s="11"/>
      <c r="H8461" s="11"/>
    </row>
    <row r="8462" spans="6:8" x14ac:dyDescent="0.25">
      <c r="F8462" s="11"/>
      <c r="G8462" s="11"/>
      <c r="H8462" s="11"/>
    </row>
    <row r="8463" spans="6:8" x14ac:dyDescent="0.25">
      <c r="F8463" s="11"/>
      <c r="G8463" s="11"/>
      <c r="H8463" s="11"/>
    </row>
    <row r="8464" spans="6:8" x14ac:dyDescent="0.25">
      <c r="F8464" s="11"/>
      <c r="G8464" s="11"/>
      <c r="H8464" s="11"/>
    </row>
    <row r="8465" spans="6:8" x14ac:dyDescent="0.25">
      <c r="F8465" s="11"/>
      <c r="G8465" s="11"/>
      <c r="H8465" s="11"/>
    </row>
    <row r="8466" spans="6:8" x14ac:dyDescent="0.25">
      <c r="F8466" s="11"/>
      <c r="G8466" s="11"/>
      <c r="H8466" s="11"/>
    </row>
    <row r="8467" spans="6:8" x14ac:dyDescent="0.25">
      <c r="F8467" s="11"/>
      <c r="G8467" s="11"/>
      <c r="H8467" s="11"/>
    </row>
    <row r="8468" spans="6:8" x14ac:dyDescent="0.25">
      <c r="F8468" s="11"/>
      <c r="G8468" s="11"/>
      <c r="H8468" s="11"/>
    </row>
    <row r="8469" spans="6:8" x14ac:dyDescent="0.25">
      <c r="F8469" s="11"/>
      <c r="G8469" s="11"/>
      <c r="H8469" s="11"/>
    </row>
    <row r="8470" spans="6:8" x14ac:dyDescent="0.25">
      <c r="F8470" s="11"/>
      <c r="G8470" s="11"/>
      <c r="H8470" s="11"/>
    </row>
    <row r="8471" spans="6:8" x14ac:dyDescent="0.25">
      <c r="F8471" s="11"/>
      <c r="G8471" s="11"/>
      <c r="H8471" s="11"/>
    </row>
    <row r="8472" spans="6:8" x14ac:dyDescent="0.25">
      <c r="F8472" s="11"/>
      <c r="G8472" s="11"/>
      <c r="H8472" s="11"/>
    </row>
    <row r="8473" spans="6:8" x14ac:dyDescent="0.25">
      <c r="F8473" s="11"/>
      <c r="G8473" s="11"/>
      <c r="H8473" s="11"/>
    </row>
    <row r="8474" spans="6:8" x14ac:dyDescent="0.25">
      <c r="F8474" s="11"/>
      <c r="G8474" s="11"/>
      <c r="H8474" s="11"/>
    </row>
    <row r="8475" spans="6:8" x14ac:dyDescent="0.25">
      <c r="F8475" s="11"/>
      <c r="G8475" s="11"/>
      <c r="H8475" s="11"/>
    </row>
    <row r="8476" spans="6:8" x14ac:dyDescent="0.25">
      <c r="F8476" s="11"/>
      <c r="G8476" s="11"/>
      <c r="H8476" s="11"/>
    </row>
    <row r="8477" spans="6:8" x14ac:dyDescent="0.25">
      <c r="F8477" s="11"/>
      <c r="G8477" s="11"/>
      <c r="H8477" s="11"/>
    </row>
    <row r="8478" spans="6:8" x14ac:dyDescent="0.25">
      <c r="F8478" s="11"/>
      <c r="G8478" s="11"/>
      <c r="H8478" s="11"/>
    </row>
    <row r="8479" spans="6:8" x14ac:dyDescent="0.25">
      <c r="F8479" s="11"/>
      <c r="G8479" s="11"/>
      <c r="H8479" s="11"/>
    </row>
    <row r="8480" spans="6:8" x14ac:dyDescent="0.25">
      <c r="F8480" s="11"/>
      <c r="G8480" s="11"/>
      <c r="H8480" s="11"/>
    </row>
    <row r="8481" spans="6:8" x14ac:dyDescent="0.25">
      <c r="F8481" s="11"/>
      <c r="G8481" s="11"/>
      <c r="H8481" s="11"/>
    </row>
    <row r="8482" spans="6:8" x14ac:dyDescent="0.25">
      <c r="F8482" s="11"/>
      <c r="G8482" s="11"/>
      <c r="H8482" s="11"/>
    </row>
    <row r="8483" spans="6:8" x14ac:dyDescent="0.25">
      <c r="F8483" s="11"/>
      <c r="G8483" s="11"/>
      <c r="H8483" s="11"/>
    </row>
    <row r="8484" spans="6:8" x14ac:dyDescent="0.25">
      <c r="F8484" s="11"/>
      <c r="G8484" s="11"/>
      <c r="H8484" s="11"/>
    </row>
    <row r="8485" spans="6:8" x14ac:dyDescent="0.25">
      <c r="F8485" s="11"/>
      <c r="G8485" s="11"/>
      <c r="H8485" s="11"/>
    </row>
    <row r="8486" spans="6:8" x14ac:dyDescent="0.25">
      <c r="F8486" s="11"/>
      <c r="G8486" s="11"/>
      <c r="H8486" s="11"/>
    </row>
    <row r="8487" spans="6:8" x14ac:dyDescent="0.25">
      <c r="F8487" s="11"/>
      <c r="G8487" s="11"/>
      <c r="H8487" s="11"/>
    </row>
    <row r="8488" spans="6:8" x14ac:dyDescent="0.25">
      <c r="F8488" s="11"/>
      <c r="G8488" s="11"/>
      <c r="H8488" s="11"/>
    </row>
    <row r="8489" spans="6:8" x14ac:dyDescent="0.25">
      <c r="F8489" s="11"/>
      <c r="G8489" s="11"/>
      <c r="H8489" s="11"/>
    </row>
    <row r="8490" spans="6:8" x14ac:dyDescent="0.25">
      <c r="F8490" s="11"/>
      <c r="G8490" s="11"/>
      <c r="H8490" s="11"/>
    </row>
    <row r="8491" spans="6:8" x14ac:dyDescent="0.25">
      <c r="F8491" s="11"/>
      <c r="G8491" s="11"/>
      <c r="H8491" s="11"/>
    </row>
    <row r="8492" spans="6:8" x14ac:dyDescent="0.25">
      <c r="F8492" s="11"/>
      <c r="G8492" s="11"/>
      <c r="H8492" s="11"/>
    </row>
    <row r="8493" spans="6:8" x14ac:dyDescent="0.25">
      <c r="F8493" s="11"/>
      <c r="G8493" s="11"/>
      <c r="H8493" s="11"/>
    </row>
    <row r="8494" spans="6:8" x14ac:dyDescent="0.25">
      <c r="F8494" s="11"/>
      <c r="G8494" s="11"/>
      <c r="H8494" s="11"/>
    </row>
    <row r="8495" spans="6:8" x14ac:dyDescent="0.25">
      <c r="F8495" s="11"/>
      <c r="G8495" s="11"/>
      <c r="H8495" s="11"/>
    </row>
    <row r="8496" spans="6:8" x14ac:dyDescent="0.25">
      <c r="F8496" s="11"/>
      <c r="G8496" s="11"/>
      <c r="H8496" s="11"/>
    </row>
    <row r="8497" spans="6:8" x14ac:dyDescent="0.25">
      <c r="F8497" s="11"/>
      <c r="G8497" s="11"/>
      <c r="H8497" s="11"/>
    </row>
    <row r="8498" spans="6:8" x14ac:dyDescent="0.25">
      <c r="F8498" s="11"/>
      <c r="G8498" s="11"/>
      <c r="H8498" s="11"/>
    </row>
    <row r="8499" spans="6:8" x14ac:dyDescent="0.25">
      <c r="F8499" s="11"/>
      <c r="G8499" s="11"/>
      <c r="H8499" s="11"/>
    </row>
    <row r="8500" spans="6:8" x14ac:dyDescent="0.25">
      <c r="F8500" s="11"/>
      <c r="G8500" s="11"/>
      <c r="H8500" s="11"/>
    </row>
    <row r="8501" spans="6:8" x14ac:dyDescent="0.25">
      <c r="F8501" s="11"/>
      <c r="G8501" s="11"/>
      <c r="H8501" s="11"/>
    </row>
    <row r="8502" spans="6:8" x14ac:dyDescent="0.25">
      <c r="F8502" s="11"/>
      <c r="G8502" s="11"/>
      <c r="H8502" s="11"/>
    </row>
    <row r="8503" spans="6:8" x14ac:dyDescent="0.25">
      <c r="F8503" s="11"/>
      <c r="G8503" s="11"/>
      <c r="H8503" s="11"/>
    </row>
    <row r="8504" spans="6:8" x14ac:dyDescent="0.25">
      <c r="F8504" s="11"/>
      <c r="G8504" s="11"/>
      <c r="H8504" s="11"/>
    </row>
    <row r="8505" spans="6:8" x14ac:dyDescent="0.25">
      <c r="F8505" s="11"/>
      <c r="G8505" s="11"/>
      <c r="H8505" s="11"/>
    </row>
    <row r="8506" spans="6:8" x14ac:dyDescent="0.25">
      <c r="F8506" s="11"/>
      <c r="G8506" s="11"/>
      <c r="H8506" s="11"/>
    </row>
    <row r="8507" spans="6:8" x14ac:dyDescent="0.25">
      <c r="F8507" s="11"/>
      <c r="G8507" s="11"/>
      <c r="H8507" s="11"/>
    </row>
    <row r="8508" spans="6:8" x14ac:dyDescent="0.25">
      <c r="F8508" s="11"/>
      <c r="G8508" s="11"/>
      <c r="H8508" s="11"/>
    </row>
    <row r="8509" spans="6:8" x14ac:dyDescent="0.25">
      <c r="F8509" s="11"/>
      <c r="G8509" s="11"/>
      <c r="H8509" s="11"/>
    </row>
    <row r="8510" spans="6:8" x14ac:dyDescent="0.25">
      <c r="F8510" s="11"/>
      <c r="G8510" s="11"/>
      <c r="H8510" s="11"/>
    </row>
    <row r="8511" spans="6:8" x14ac:dyDescent="0.25">
      <c r="F8511" s="11"/>
      <c r="G8511" s="11"/>
      <c r="H8511" s="11"/>
    </row>
    <row r="8512" spans="6:8" x14ac:dyDescent="0.25">
      <c r="F8512" s="11"/>
      <c r="G8512" s="11"/>
      <c r="H8512" s="11"/>
    </row>
    <row r="8513" spans="6:8" x14ac:dyDescent="0.25">
      <c r="F8513" s="11"/>
      <c r="G8513" s="11"/>
      <c r="H8513" s="11"/>
    </row>
    <row r="8514" spans="6:8" x14ac:dyDescent="0.25">
      <c r="F8514" s="11"/>
      <c r="G8514" s="11"/>
      <c r="H8514" s="11"/>
    </row>
    <row r="8515" spans="6:8" x14ac:dyDescent="0.25">
      <c r="F8515" s="11"/>
      <c r="G8515" s="11"/>
      <c r="H8515" s="11"/>
    </row>
    <row r="8516" spans="6:8" x14ac:dyDescent="0.25">
      <c r="F8516" s="11"/>
      <c r="G8516" s="11"/>
      <c r="H8516" s="11"/>
    </row>
    <row r="8517" spans="6:8" x14ac:dyDescent="0.25">
      <c r="F8517" s="11"/>
      <c r="G8517" s="11"/>
      <c r="H8517" s="11"/>
    </row>
    <row r="8518" spans="6:8" x14ac:dyDescent="0.25">
      <c r="F8518" s="11"/>
      <c r="G8518" s="11"/>
      <c r="H8518" s="11"/>
    </row>
    <row r="8519" spans="6:8" x14ac:dyDescent="0.25">
      <c r="F8519" s="11"/>
      <c r="G8519" s="11"/>
      <c r="H8519" s="11"/>
    </row>
    <row r="8520" spans="6:8" x14ac:dyDescent="0.25">
      <c r="F8520" s="11"/>
      <c r="G8520" s="11"/>
      <c r="H8520" s="11"/>
    </row>
    <row r="8521" spans="6:8" x14ac:dyDescent="0.25">
      <c r="F8521" s="11"/>
      <c r="G8521" s="11"/>
      <c r="H8521" s="11"/>
    </row>
    <row r="8522" spans="6:8" x14ac:dyDescent="0.25">
      <c r="F8522" s="11"/>
      <c r="G8522" s="11"/>
      <c r="H8522" s="11"/>
    </row>
    <row r="8523" spans="6:8" x14ac:dyDescent="0.25">
      <c r="F8523" s="11"/>
      <c r="G8523" s="11"/>
      <c r="H8523" s="11"/>
    </row>
    <row r="8524" spans="6:8" x14ac:dyDescent="0.25">
      <c r="F8524" s="11"/>
      <c r="G8524" s="11"/>
      <c r="H8524" s="11"/>
    </row>
    <row r="8525" spans="6:8" x14ac:dyDescent="0.25">
      <c r="F8525" s="11"/>
      <c r="G8525" s="11"/>
      <c r="H8525" s="11"/>
    </row>
    <row r="8526" spans="6:8" x14ac:dyDescent="0.25">
      <c r="F8526" s="11"/>
      <c r="G8526" s="11"/>
      <c r="H8526" s="11"/>
    </row>
    <row r="8527" spans="6:8" x14ac:dyDescent="0.25">
      <c r="F8527" s="11"/>
      <c r="G8527" s="11"/>
      <c r="H8527" s="11"/>
    </row>
    <row r="8528" spans="6:8" x14ac:dyDescent="0.25">
      <c r="F8528" s="11"/>
      <c r="G8528" s="11"/>
      <c r="H8528" s="11"/>
    </row>
    <row r="8529" spans="6:8" x14ac:dyDescent="0.25">
      <c r="F8529" s="11"/>
      <c r="G8529" s="11"/>
      <c r="H8529" s="11"/>
    </row>
    <row r="8530" spans="6:8" x14ac:dyDescent="0.25">
      <c r="F8530" s="11"/>
      <c r="G8530" s="11"/>
      <c r="H8530" s="11"/>
    </row>
    <row r="8531" spans="6:8" x14ac:dyDescent="0.25">
      <c r="F8531" s="11"/>
      <c r="G8531" s="11"/>
      <c r="H8531" s="11"/>
    </row>
    <row r="8532" spans="6:8" x14ac:dyDescent="0.25">
      <c r="F8532" s="11"/>
      <c r="G8532" s="11"/>
      <c r="H8532" s="11"/>
    </row>
    <row r="8533" spans="6:8" x14ac:dyDescent="0.25">
      <c r="F8533" s="11"/>
      <c r="G8533" s="11"/>
      <c r="H8533" s="11"/>
    </row>
    <row r="8534" spans="6:8" x14ac:dyDescent="0.25">
      <c r="F8534" s="11"/>
      <c r="G8534" s="11"/>
      <c r="H8534" s="11"/>
    </row>
    <row r="8535" spans="6:8" x14ac:dyDescent="0.25">
      <c r="F8535" s="11"/>
      <c r="G8535" s="11"/>
      <c r="H8535" s="11"/>
    </row>
    <row r="8536" spans="6:8" x14ac:dyDescent="0.25">
      <c r="F8536" s="11"/>
      <c r="G8536" s="11"/>
      <c r="H8536" s="11"/>
    </row>
    <row r="8537" spans="6:8" x14ac:dyDescent="0.25">
      <c r="F8537" s="11"/>
      <c r="G8537" s="11"/>
      <c r="H8537" s="11"/>
    </row>
    <row r="8538" spans="6:8" x14ac:dyDescent="0.25">
      <c r="F8538" s="11"/>
      <c r="G8538" s="11"/>
      <c r="H8538" s="11"/>
    </row>
    <row r="8539" spans="6:8" x14ac:dyDescent="0.25">
      <c r="F8539" s="11"/>
      <c r="G8539" s="11"/>
      <c r="H8539" s="11"/>
    </row>
    <row r="8540" spans="6:8" x14ac:dyDescent="0.25">
      <c r="F8540" s="11"/>
      <c r="G8540" s="11"/>
      <c r="H8540" s="11"/>
    </row>
    <row r="8541" spans="6:8" x14ac:dyDescent="0.25">
      <c r="F8541" s="11"/>
      <c r="G8541" s="11"/>
      <c r="H8541" s="11"/>
    </row>
    <row r="8542" spans="6:8" x14ac:dyDescent="0.25">
      <c r="F8542" s="11"/>
      <c r="G8542" s="11"/>
      <c r="H8542" s="11"/>
    </row>
    <row r="8543" spans="6:8" x14ac:dyDescent="0.25">
      <c r="F8543" s="11"/>
      <c r="G8543" s="11"/>
      <c r="H8543" s="11"/>
    </row>
    <row r="8544" spans="6:8" x14ac:dyDescent="0.25">
      <c r="F8544" s="11"/>
      <c r="G8544" s="11"/>
      <c r="H8544" s="11"/>
    </row>
    <row r="8545" spans="6:8" x14ac:dyDescent="0.25">
      <c r="F8545" s="11"/>
      <c r="G8545" s="11"/>
      <c r="H8545" s="11"/>
    </row>
    <row r="8546" spans="6:8" x14ac:dyDescent="0.25">
      <c r="F8546" s="11"/>
      <c r="G8546" s="11"/>
      <c r="H8546" s="11"/>
    </row>
    <row r="8547" spans="6:8" x14ac:dyDescent="0.25">
      <c r="F8547" s="11"/>
      <c r="G8547" s="11"/>
      <c r="H8547" s="11"/>
    </row>
    <row r="8548" spans="6:8" x14ac:dyDescent="0.25">
      <c r="F8548" s="11"/>
      <c r="G8548" s="11"/>
      <c r="H8548" s="11"/>
    </row>
    <row r="8549" spans="6:8" x14ac:dyDescent="0.25">
      <c r="F8549" s="11"/>
      <c r="G8549" s="11"/>
      <c r="H8549" s="11"/>
    </row>
    <row r="8550" spans="6:8" x14ac:dyDescent="0.25">
      <c r="F8550" s="11"/>
      <c r="G8550" s="11"/>
      <c r="H8550" s="11"/>
    </row>
    <row r="8551" spans="6:8" x14ac:dyDescent="0.25">
      <c r="F8551" s="11"/>
      <c r="G8551" s="11"/>
      <c r="H8551" s="11"/>
    </row>
    <row r="8552" spans="6:8" x14ac:dyDescent="0.25">
      <c r="F8552" s="11"/>
      <c r="G8552" s="11"/>
      <c r="H8552" s="11"/>
    </row>
    <row r="8553" spans="6:8" x14ac:dyDescent="0.25">
      <c r="F8553" s="11"/>
      <c r="G8553" s="11"/>
      <c r="H8553" s="11"/>
    </row>
    <row r="8554" spans="6:8" x14ac:dyDescent="0.25">
      <c r="F8554" s="11"/>
      <c r="G8554" s="11"/>
      <c r="H8554" s="11"/>
    </row>
    <row r="8555" spans="6:8" x14ac:dyDescent="0.25">
      <c r="F8555" s="11"/>
      <c r="G8555" s="11"/>
      <c r="H8555" s="11"/>
    </row>
    <row r="8556" spans="6:8" x14ac:dyDescent="0.25">
      <c r="F8556" s="11"/>
      <c r="G8556" s="11"/>
      <c r="H8556" s="11"/>
    </row>
    <row r="8557" spans="6:8" x14ac:dyDescent="0.25">
      <c r="F8557" s="11"/>
      <c r="G8557" s="11"/>
      <c r="H8557" s="11"/>
    </row>
    <row r="8558" spans="6:8" x14ac:dyDescent="0.25">
      <c r="F8558" s="11"/>
      <c r="G8558" s="11"/>
      <c r="H8558" s="11"/>
    </row>
    <row r="8559" spans="6:8" x14ac:dyDescent="0.25">
      <c r="F8559" s="11"/>
      <c r="G8559" s="11"/>
      <c r="H8559" s="11"/>
    </row>
    <row r="8560" spans="6:8" x14ac:dyDescent="0.25">
      <c r="F8560" s="11"/>
      <c r="G8560" s="11"/>
      <c r="H8560" s="11"/>
    </row>
    <row r="8561" spans="6:8" x14ac:dyDescent="0.25">
      <c r="F8561" s="11"/>
      <c r="G8561" s="11"/>
      <c r="H8561" s="11"/>
    </row>
    <row r="8562" spans="6:8" x14ac:dyDescent="0.25">
      <c r="F8562" s="11"/>
      <c r="G8562" s="11"/>
      <c r="H8562" s="11"/>
    </row>
    <row r="8563" spans="6:8" x14ac:dyDescent="0.25">
      <c r="F8563" s="11"/>
      <c r="G8563" s="11"/>
      <c r="H8563" s="11"/>
    </row>
    <row r="8564" spans="6:8" x14ac:dyDescent="0.25">
      <c r="F8564" s="11"/>
      <c r="G8564" s="11"/>
      <c r="H8564" s="11"/>
    </row>
    <row r="8565" spans="6:8" x14ac:dyDescent="0.25">
      <c r="F8565" s="11"/>
      <c r="G8565" s="11"/>
      <c r="H8565" s="11"/>
    </row>
    <row r="8566" spans="6:8" x14ac:dyDescent="0.25">
      <c r="F8566" s="11"/>
      <c r="G8566" s="11"/>
      <c r="H8566" s="11"/>
    </row>
    <row r="8567" spans="6:8" x14ac:dyDescent="0.25">
      <c r="F8567" s="11"/>
      <c r="G8567" s="11"/>
      <c r="H8567" s="11"/>
    </row>
    <row r="8568" spans="6:8" x14ac:dyDescent="0.25">
      <c r="F8568" s="11"/>
      <c r="G8568" s="11"/>
      <c r="H8568" s="11"/>
    </row>
    <row r="8569" spans="6:8" x14ac:dyDescent="0.25">
      <c r="F8569" s="11"/>
      <c r="G8569" s="11"/>
      <c r="H8569" s="11"/>
    </row>
    <row r="8570" spans="6:8" x14ac:dyDescent="0.25">
      <c r="F8570" s="11"/>
      <c r="G8570" s="11"/>
      <c r="H8570" s="11"/>
    </row>
    <row r="8571" spans="6:8" x14ac:dyDescent="0.25">
      <c r="F8571" s="11"/>
      <c r="G8571" s="11"/>
      <c r="H8571" s="11"/>
    </row>
    <row r="8572" spans="6:8" x14ac:dyDescent="0.25">
      <c r="F8572" s="11"/>
      <c r="G8572" s="11"/>
      <c r="H8572" s="11"/>
    </row>
    <row r="8573" spans="6:8" x14ac:dyDescent="0.25">
      <c r="F8573" s="11"/>
      <c r="G8573" s="11"/>
      <c r="H8573" s="11"/>
    </row>
    <row r="8574" spans="6:8" x14ac:dyDescent="0.25">
      <c r="F8574" s="11"/>
      <c r="G8574" s="11"/>
      <c r="H8574" s="11"/>
    </row>
    <row r="8575" spans="6:8" x14ac:dyDescent="0.25">
      <c r="F8575" s="11"/>
      <c r="G8575" s="11"/>
      <c r="H8575" s="11"/>
    </row>
    <row r="8576" spans="6:8" x14ac:dyDescent="0.25">
      <c r="F8576" s="11"/>
      <c r="G8576" s="11"/>
      <c r="H8576" s="11"/>
    </row>
    <row r="8577" spans="6:8" x14ac:dyDescent="0.25">
      <c r="F8577" s="11"/>
      <c r="G8577" s="11"/>
      <c r="H8577" s="11"/>
    </row>
    <row r="8578" spans="6:8" x14ac:dyDescent="0.25">
      <c r="F8578" s="11"/>
      <c r="G8578" s="11"/>
      <c r="H8578" s="11"/>
    </row>
    <row r="8579" spans="6:8" x14ac:dyDescent="0.25">
      <c r="F8579" s="11"/>
      <c r="G8579" s="11"/>
      <c r="H8579" s="11"/>
    </row>
    <row r="8580" spans="6:8" x14ac:dyDescent="0.25">
      <c r="F8580" s="11"/>
      <c r="G8580" s="11"/>
      <c r="H8580" s="11"/>
    </row>
    <row r="8581" spans="6:8" x14ac:dyDescent="0.25">
      <c r="F8581" s="11"/>
      <c r="G8581" s="11"/>
      <c r="H8581" s="11"/>
    </row>
    <row r="8582" spans="6:8" x14ac:dyDescent="0.25">
      <c r="F8582" s="11"/>
      <c r="G8582" s="11"/>
      <c r="H8582" s="11"/>
    </row>
    <row r="8583" spans="6:8" x14ac:dyDescent="0.25">
      <c r="F8583" s="11"/>
      <c r="G8583" s="11"/>
      <c r="H8583" s="11"/>
    </row>
    <row r="8584" spans="6:8" x14ac:dyDescent="0.25">
      <c r="F8584" s="11"/>
      <c r="G8584" s="11"/>
      <c r="H8584" s="11"/>
    </row>
    <row r="8585" spans="6:8" x14ac:dyDescent="0.25">
      <c r="F8585" s="11"/>
      <c r="G8585" s="11"/>
      <c r="H8585" s="11"/>
    </row>
    <row r="8586" spans="6:8" x14ac:dyDescent="0.25">
      <c r="F8586" s="11"/>
      <c r="G8586" s="11"/>
      <c r="H8586" s="11"/>
    </row>
    <row r="8587" spans="6:8" x14ac:dyDescent="0.25">
      <c r="F8587" s="11"/>
      <c r="G8587" s="11"/>
      <c r="H8587" s="11"/>
    </row>
    <row r="8588" spans="6:8" x14ac:dyDescent="0.25">
      <c r="F8588" s="11"/>
      <c r="G8588" s="11"/>
      <c r="H8588" s="11"/>
    </row>
    <row r="8589" spans="6:8" x14ac:dyDescent="0.25">
      <c r="F8589" s="11"/>
      <c r="G8589" s="11"/>
      <c r="H8589" s="11"/>
    </row>
    <row r="8590" spans="6:8" x14ac:dyDescent="0.25">
      <c r="F8590" s="11"/>
      <c r="G8590" s="11"/>
      <c r="H8590" s="11"/>
    </row>
    <row r="8591" spans="6:8" x14ac:dyDescent="0.25">
      <c r="F8591" s="11"/>
      <c r="G8591" s="11"/>
      <c r="H8591" s="11"/>
    </row>
    <row r="8592" spans="6:8" x14ac:dyDescent="0.25">
      <c r="F8592" s="11"/>
      <c r="G8592" s="11"/>
      <c r="H8592" s="11"/>
    </row>
    <row r="8593" spans="6:8" x14ac:dyDescent="0.25">
      <c r="F8593" s="11"/>
      <c r="G8593" s="11"/>
      <c r="H8593" s="11"/>
    </row>
    <row r="8594" spans="6:8" x14ac:dyDescent="0.25">
      <c r="F8594" s="11"/>
      <c r="G8594" s="11"/>
      <c r="H8594" s="11"/>
    </row>
    <row r="8595" spans="6:8" x14ac:dyDescent="0.25">
      <c r="F8595" s="11"/>
      <c r="G8595" s="11"/>
      <c r="H8595" s="11"/>
    </row>
    <row r="8596" spans="6:8" x14ac:dyDescent="0.25">
      <c r="F8596" s="11"/>
      <c r="G8596" s="11"/>
      <c r="H8596" s="11"/>
    </row>
    <row r="8597" spans="6:8" x14ac:dyDescent="0.25">
      <c r="F8597" s="11"/>
      <c r="G8597" s="11"/>
      <c r="H8597" s="11"/>
    </row>
    <row r="8598" spans="6:8" x14ac:dyDescent="0.25">
      <c r="F8598" s="11"/>
      <c r="G8598" s="11"/>
      <c r="H8598" s="11"/>
    </row>
    <row r="8599" spans="6:8" x14ac:dyDescent="0.25">
      <c r="F8599" s="11"/>
      <c r="G8599" s="11"/>
      <c r="H8599" s="11"/>
    </row>
    <row r="8600" spans="6:8" x14ac:dyDescent="0.25">
      <c r="F8600" s="11"/>
      <c r="G8600" s="11"/>
      <c r="H8600" s="11"/>
    </row>
    <row r="8601" spans="6:8" x14ac:dyDescent="0.25">
      <c r="F8601" s="11"/>
      <c r="G8601" s="11"/>
      <c r="H8601" s="11"/>
    </row>
    <row r="8602" spans="6:8" x14ac:dyDescent="0.25">
      <c r="F8602" s="11"/>
      <c r="G8602" s="11"/>
      <c r="H8602" s="11"/>
    </row>
    <row r="8603" spans="6:8" x14ac:dyDescent="0.25">
      <c r="F8603" s="11"/>
      <c r="G8603" s="11"/>
      <c r="H8603" s="11"/>
    </row>
    <row r="8604" spans="6:8" x14ac:dyDescent="0.25">
      <c r="F8604" s="11"/>
      <c r="G8604" s="11"/>
      <c r="H8604" s="11"/>
    </row>
    <row r="8605" spans="6:8" x14ac:dyDescent="0.25">
      <c r="F8605" s="11"/>
      <c r="G8605" s="11"/>
      <c r="H8605" s="11"/>
    </row>
    <row r="8606" spans="6:8" x14ac:dyDescent="0.25">
      <c r="F8606" s="11"/>
      <c r="G8606" s="11"/>
      <c r="H8606" s="11"/>
    </row>
    <row r="8607" spans="6:8" x14ac:dyDescent="0.25">
      <c r="F8607" s="11"/>
      <c r="G8607" s="11"/>
      <c r="H8607" s="11"/>
    </row>
    <row r="8608" spans="6:8" x14ac:dyDescent="0.25">
      <c r="F8608" s="11"/>
      <c r="G8608" s="11"/>
      <c r="H8608" s="11"/>
    </row>
    <row r="8609" spans="6:8" x14ac:dyDescent="0.25">
      <c r="F8609" s="11"/>
      <c r="G8609" s="11"/>
      <c r="H8609" s="11"/>
    </row>
    <row r="8610" spans="6:8" x14ac:dyDescent="0.25">
      <c r="F8610" s="11"/>
      <c r="G8610" s="11"/>
      <c r="H8610" s="11"/>
    </row>
    <row r="8611" spans="6:8" x14ac:dyDescent="0.25">
      <c r="F8611" s="11"/>
      <c r="G8611" s="11"/>
      <c r="H8611" s="11"/>
    </row>
    <row r="8612" spans="6:8" x14ac:dyDescent="0.25">
      <c r="F8612" s="11"/>
      <c r="G8612" s="11"/>
      <c r="H8612" s="11"/>
    </row>
    <row r="8613" spans="6:8" x14ac:dyDescent="0.25">
      <c r="F8613" s="11"/>
      <c r="G8613" s="11"/>
      <c r="H8613" s="11"/>
    </row>
    <row r="8614" spans="6:8" x14ac:dyDescent="0.25">
      <c r="F8614" s="11"/>
      <c r="G8614" s="11"/>
      <c r="H8614" s="11"/>
    </row>
    <row r="8615" spans="6:8" x14ac:dyDescent="0.25">
      <c r="F8615" s="11"/>
      <c r="G8615" s="11"/>
      <c r="H8615" s="11"/>
    </row>
    <row r="8616" spans="6:8" x14ac:dyDescent="0.25">
      <c r="F8616" s="11"/>
      <c r="G8616" s="11"/>
      <c r="H8616" s="11"/>
    </row>
    <row r="8617" spans="6:8" x14ac:dyDescent="0.25">
      <c r="F8617" s="11"/>
      <c r="G8617" s="11"/>
      <c r="H8617" s="11"/>
    </row>
    <row r="8618" spans="6:8" x14ac:dyDescent="0.25">
      <c r="F8618" s="11"/>
      <c r="G8618" s="11"/>
      <c r="H8618" s="11"/>
    </row>
    <row r="8619" spans="6:8" x14ac:dyDescent="0.25">
      <c r="F8619" s="11"/>
      <c r="G8619" s="11"/>
      <c r="H8619" s="11"/>
    </row>
    <row r="8620" spans="6:8" x14ac:dyDescent="0.25">
      <c r="F8620" s="11"/>
      <c r="G8620" s="11"/>
      <c r="H8620" s="11"/>
    </row>
    <row r="8621" spans="6:8" x14ac:dyDescent="0.25">
      <c r="F8621" s="11"/>
      <c r="G8621" s="11"/>
      <c r="H8621" s="11"/>
    </row>
    <row r="8622" spans="6:8" x14ac:dyDescent="0.25">
      <c r="F8622" s="11"/>
      <c r="G8622" s="11"/>
      <c r="H8622" s="11"/>
    </row>
    <row r="8623" spans="6:8" x14ac:dyDescent="0.25">
      <c r="F8623" s="11"/>
      <c r="G8623" s="11"/>
      <c r="H8623" s="11"/>
    </row>
    <row r="8624" spans="6:8" x14ac:dyDescent="0.25">
      <c r="F8624" s="11"/>
      <c r="G8624" s="11"/>
      <c r="H8624" s="11"/>
    </row>
    <row r="8625" spans="6:8" x14ac:dyDescent="0.25">
      <c r="F8625" s="11"/>
      <c r="G8625" s="11"/>
      <c r="H8625" s="11"/>
    </row>
    <row r="8626" spans="6:8" x14ac:dyDescent="0.25">
      <c r="F8626" s="11"/>
      <c r="G8626" s="11"/>
      <c r="H8626" s="11"/>
    </row>
    <row r="8627" spans="6:8" x14ac:dyDescent="0.25">
      <c r="F8627" s="11"/>
      <c r="G8627" s="11"/>
      <c r="H8627" s="11"/>
    </row>
    <row r="8628" spans="6:8" x14ac:dyDescent="0.25">
      <c r="F8628" s="11"/>
      <c r="G8628" s="11"/>
      <c r="H8628" s="11"/>
    </row>
    <row r="8629" spans="6:8" x14ac:dyDescent="0.25">
      <c r="F8629" s="11"/>
      <c r="G8629" s="11"/>
      <c r="H8629" s="11"/>
    </row>
    <row r="8630" spans="6:8" x14ac:dyDescent="0.25">
      <c r="F8630" s="11"/>
      <c r="G8630" s="11"/>
      <c r="H8630" s="11"/>
    </row>
    <row r="8631" spans="6:8" x14ac:dyDescent="0.25">
      <c r="F8631" s="11"/>
      <c r="G8631" s="11"/>
      <c r="H8631" s="11"/>
    </row>
    <row r="8632" spans="6:8" x14ac:dyDescent="0.25">
      <c r="F8632" s="11"/>
      <c r="G8632" s="11"/>
      <c r="H8632" s="11"/>
    </row>
    <row r="8633" spans="6:8" x14ac:dyDescent="0.25">
      <c r="F8633" s="11"/>
      <c r="G8633" s="11"/>
      <c r="H8633" s="11"/>
    </row>
    <row r="8634" spans="6:8" x14ac:dyDescent="0.25">
      <c r="F8634" s="11"/>
      <c r="G8634" s="11"/>
      <c r="H8634" s="11"/>
    </row>
    <row r="8635" spans="6:8" x14ac:dyDescent="0.25">
      <c r="F8635" s="11"/>
      <c r="G8635" s="11"/>
      <c r="H8635" s="11"/>
    </row>
    <row r="8636" spans="6:8" x14ac:dyDescent="0.25">
      <c r="F8636" s="11"/>
      <c r="G8636" s="11"/>
      <c r="H8636" s="11"/>
    </row>
    <row r="8637" spans="6:8" x14ac:dyDescent="0.25">
      <c r="F8637" s="11"/>
      <c r="G8637" s="11"/>
      <c r="H8637" s="11"/>
    </row>
    <row r="8638" spans="6:8" x14ac:dyDescent="0.25">
      <c r="F8638" s="11"/>
      <c r="G8638" s="11"/>
      <c r="H8638" s="11"/>
    </row>
    <row r="8639" spans="6:8" x14ac:dyDescent="0.25">
      <c r="F8639" s="11"/>
      <c r="G8639" s="11"/>
      <c r="H8639" s="11"/>
    </row>
    <row r="8640" spans="6:8" x14ac:dyDescent="0.25">
      <c r="F8640" s="11"/>
      <c r="G8640" s="11"/>
      <c r="H8640" s="11"/>
    </row>
    <row r="8641" spans="6:8" x14ac:dyDescent="0.25">
      <c r="F8641" s="11"/>
      <c r="G8641" s="11"/>
      <c r="H8641" s="11"/>
    </row>
    <row r="8642" spans="6:8" x14ac:dyDescent="0.25">
      <c r="F8642" s="11"/>
      <c r="G8642" s="11"/>
      <c r="H8642" s="11"/>
    </row>
    <row r="8643" spans="6:8" x14ac:dyDescent="0.25">
      <c r="F8643" s="11"/>
      <c r="G8643" s="11"/>
      <c r="H8643" s="11"/>
    </row>
    <row r="8644" spans="6:8" x14ac:dyDescent="0.25">
      <c r="F8644" s="11"/>
      <c r="G8644" s="11"/>
      <c r="H8644" s="11"/>
    </row>
    <row r="8645" spans="6:8" x14ac:dyDescent="0.25">
      <c r="F8645" s="11"/>
      <c r="G8645" s="11"/>
      <c r="H8645" s="11"/>
    </row>
    <row r="8646" spans="6:8" x14ac:dyDescent="0.25">
      <c r="F8646" s="11"/>
      <c r="G8646" s="11"/>
      <c r="H8646" s="11"/>
    </row>
    <row r="8647" spans="6:8" x14ac:dyDescent="0.25">
      <c r="F8647" s="11"/>
      <c r="G8647" s="11"/>
      <c r="H8647" s="11"/>
    </row>
    <row r="8648" spans="6:8" x14ac:dyDescent="0.25">
      <c r="F8648" s="11"/>
      <c r="G8648" s="11"/>
      <c r="H8648" s="11"/>
    </row>
    <row r="8649" spans="6:8" x14ac:dyDescent="0.25">
      <c r="F8649" s="11"/>
      <c r="G8649" s="11"/>
      <c r="H8649" s="11"/>
    </row>
    <row r="8650" spans="6:8" x14ac:dyDescent="0.25">
      <c r="F8650" s="11"/>
      <c r="G8650" s="11"/>
      <c r="H8650" s="11"/>
    </row>
    <row r="8651" spans="6:8" x14ac:dyDescent="0.25">
      <c r="F8651" s="11"/>
      <c r="G8651" s="11"/>
      <c r="H8651" s="11"/>
    </row>
    <row r="8652" spans="6:8" x14ac:dyDescent="0.25">
      <c r="F8652" s="11"/>
      <c r="G8652" s="11"/>
      <c r="H8652" s="11"/>
    </row>
    <row r="8653" spans="6:8" x14ac:dyDescent="0.25">
      <c r="F8653" s="11"/>
      <c r="G8653" s="11"/>
      <c r="H8653" s="11"/>
    </row>
    <row r="8654" spans="6:8" x14ac:dyDescent="0.25">
      <c r="F8654" s="11"/>
      <c r="G8654" s="11"/>
      <c r="H8654" s="11"/>
    </row>
    <row r="8655" spans="6:8" x14ac:dyDescent="0.25">
      <c r="F8655" s="11"/>
      <c r="G8655" s="11"/>
      <c r="H8655" s="11"/>
    </row>
    <row r="8656" spans="6:8" x14ac:dyDescent="0.25">
      <c r="F8656" s="11"/>
      <c r="G8656" s="11"/>
      <c r="H8656" s="11"/>
    </row>
    <row r="8657" spans="6:8" x14ac:dyDescent="0.25">
      <c r="F8657" s="11"/>
      <c r="G8657" s="11"/>
      <c r="H8657" s="11"/>
    </row>
    <row r="8658" spans="6:8" x14ac:dyDescent="0.25">
      <c r="F8658" s="11"/>
      <c r="G8658" s="11"/>
      <c r="H8658" s="11"/>
    </row>
    <row r="8659" spans="6:8" x14ac:dyDescent="0.25">
      <c r="F8659" s="11"/>
      <c r="G8659" s="11"/>
      <c r="H8659" s="11"/>
    </row>
    <row r="8660" spans="6:8" x14ac:dyDescent="0.25">
      <c r="F8660" s="11"/>
      <c r="G8660" s="11"/>
      <c r="H8660" s="11"/>
    </row>
    <row r="8661" spans="6:8" x14ac:dyDescent="0.25">
      <c r="F8661" s="11"/>
      <c r="G8661" s="11"/>
      <c r="H8661" s="11"/>
    </row>
    <row r="8662" spans="6:8" x14ac:dyDescent="0.25">
      <c r="F8662" s="11"/>
      <c r="G8662" s="11"/>
      <c r="H8662" s="11"/>
    </row>
    <row r="8663" spans="6:8" x14ac:dyDescent="0.25">
      <c r="F8663" s="11"/>
      <c r="G8663" s="11"/>
      <c r="H8663" s="11"/>
    </row>
    <row r="8664" spans="6:8" x14ac:dyDescent="0.25">
      <c r="F8664" s="11"/>
      <c r="G8664" s="11"/>
      <c r="H8664" s="11"/>
    </row>
    <row r="8665" spans="6:8" x14ac:dyDescent="0.25">
      <c r="F8665" s="11"/>
      <c r="G8665" s="11"/>
      <c r="H8665" s="11"/>
    </row>
    <row r="8666" spans="6:8" x14ac:dyDescent="0.25">
      <c r="F8666" s="11"/>
      <c r="G8666" s="11"/>
      <c r="H8666" s="11"/>
    </row>
    <row r="8667" spans="6:8" x14ac:dyDescent="0.25">
      <c r="F8667" s="11"/>
      <c r="G8667" s="11"/>
      <c r="H8667" s="11"/>
    </row>
    <row r="8668" spans="6:8" x14ac:dyDescent="0.25">
      <c r="F8668" s="11"/>
      <c r="G8668" s="11"/>
      <c r="H8668" s="11"/>
    </row>
    <row r="8669" spans="6:8" x14ac:dyDescent="0.25">
      <c r="F8669" s="11"/>
      <c r="G8669" s="11"/>
      <c r="H8669" s="11"/>
    </row>
    <row r="8670" spans="6:8" x14ac:dyDescent="0.25">
      <c r="F8670" s="11"/>
      <c r="G8670" s="11"/>
      <c r="H8670" s="11"/>
    </row>
    <row r="8671" spans="6:8" x14ac:dyDescent="0.25">
      <c r="F8671" s="11"/>
      <c r="G8671" s="11"/>
      <c r="H8671" s="11"/>
    </row>
    <row r="8672" spans="6:8" x14ac:dyDescent="0.25">
      <c r="F8672" s="11"/>
      <c r="G8672" s="11"/>
      <c r="H8672" s="11"/>
    </row>
    <row r="8673" spans="6:8" x14ac:dyDescent="0.25">
      <c r="F8673" s="11"/>
      <c r="G8673" s="11"/>
      <c r="H8673" s="11"/>
    </row>
    <row r="8674" spans="6:8" x14ac:dyDescent="0.25">
      <c r="F8674" s="11"/>
      <c r="G8674" s="11"/>
      <c r="H8674" s="11"/>
    </row>
    <row r="8675" spans="6:8" x14ac:dyDescent="0.25">
      <c r="F8675" s="11"/>
      <c r="G8675" s="11"/>
      <c r="H8675" s="11"/>
    </row>
    <row r="8676" spans="6:8" x14ac:dyDescent="0.25">
      <c r="F8676" s="11"/>
      <c r="G8676" s="11"/>
      <c r="H8676" s="11"/>
    </row>
    <row r="8677" spans="6:8" x14ac:dyDescent="0.25">
      <c r="F8677" s="11"/>
      <c r="G8677" s="11"/>
      <c r="H8677" s="11"/>
    </row>
    <row r="8678" spans="6:8" x14ac:dyDescent="0.25">
      <c r="F8678" s="11"/>
      <c r="G8678" s="11"/>
      <c r="H8678" s="11"/>
    </row>
    <row r="8679" spans="6:8" x14ac:dyDescent="0.25">
      <c r="F8679" s="11"/>
      <c r="G8679" s="11"/>
      <c r="H8679" s="11"/>
    </row>
    <row r="8680" spans="6:8" x14ac:dyDescent="0.25">
      <c r="F8680" s="11"/>
      <c r="G8680" s="11"/>
      <c r="H8680" s="11"/>
    </row>
    <row r="8681" spans="6:8" x14ac:dyDescent="0.25">
      <c r="F8681" s="11"/>
      <c r="G8681" s="11"/>
      <c r="H8681" s="11"/>
    </row>
    <row r="8682" spans="6:8" x14ac:dyDescent="0.25">
      <c r="F8682" s="11"/>
      <c r="G8682" s="11"/>
      <c r="H8682" s="11"/>
    </row>
    <row r="8683" spans="6:8" x14ac:dyDescent="0.25">
      <c r="F8683" s="11"/>
      <c r="G8683" s="11"/>
      <c r="H8683" s="11"/>
    </row>
    <row r="8684" spans="6:8" x14ac:dyDescent="0.25">
      <c r="F8684" s="11"/>
      <c r="G8684" s="11"/>
      <c r="H8684" s="11"/>
    </row>
    <row r="8685" spans="6:8" x14ac:dyDescent="0.25">
      <c r="F8685" s="11"/>
      <c r="G8685" s="11"/>
      <c r="H8685" s="11"/>
    </row>
    <row r="8686" spans="6:8" x14ac:dyDescent="0.25">
      <c r="F8686" s="11"/>
      <c r="G8686" s="11"/>
      <c r="H8686" s="11"/>
    </row>
    <row r="8687" spans="6:8" x14ac:dyDescent="0.25">
      <c r="F8687" s="11"/>
      <c r="G8687" s="11"/>
      <c r="H8687" s="11"/>
    </row>
    <row r="8688" spans="6:8" x14ac:dyDescent="0.25">
      <c r="F8688" s="11"/>
      <c r="G8688" s="11"/>
      <c r="H8688" s="11"/>
    </row>
    <row r="8689" spans="6:8" x14ac:dyDescent="0.25">
      <c r="F8689" s="11"/>
      <c r="G8689" s="11"/>
      <c r="H8689" s="11"/>
    </row>
    <row r="8690" spans="6:8" x14ac:dyDescent="0.25">
      <c r="F8690" s="11"/>
      <c r="G8690" s="11"/>
      <c r="H8690" s="11"/>
    </row>
    <row r="8691" spans="6:8" x14ac:dyDescent="0.25">
      <c r="F8691" s="11"/>
      <c r="G8691" s="11"/>
      <c r="H8691" s="11"/>
    </row>
    <row r="8692" spans="6:8" x14ac:dyDescent="0.25">
      <c r="F8692" s="11"/>
      <c r="G8692" s="11"/>
      <c r="H8692" s="11"/>
    </row>
    <row r="8693" spans="6:8" x14ac:dyDescent="0.25">
      <c r="F8693" s="11"/>
      <c r="G8693" s="11"/>
      <c r="H8693" s="11"/>
    </row>
    <row r="8694" spans="6:8" x14ac:dyDescent="0.25">
      <c r="F8694" s="11"/>
      <c r="G8694" s="11"/>
      <c r="H8694" s="11"/>
    </row>
    <row r="8695" spans="6:8" x14ac:dyDescent="0.25">
      <c r="F8695" s="11"/>
      <c r="G8695" s="11"/>
      <c r="H8695" s="11"/>
    </row>
    <row r="8696" spans="6:8" x14ac:dyDescent="0.25">
      <c r="F8696" s="11"/>
      <c r="G8696" s="11"/>
      <c r="H8696" s="11"/>
    </row>
    <row r="8697" spans="6:8" x14ac:dyDescent="0.25">
      <c r="F8697" s="11"/>
      <c r="G8697" s="11"/>
      <c r="H8697" s="11"/>
    </row>
    <row r="8698" spans="6:8" x14ac:dyDescent="0.25">
      <c r="F8698" s="11"/>
      <c r="G8698" s="11"/>
      <c r="H8698" s="11"/>
    </row>
    <row r="8699" spans="6:8" x14ac:dyDescent="0.25">
      <c r="F8699" s="11"/>
      <c r="G8699" s="11"/>
      <c r="H8699" s="11"/>
    </row>
    <row r="8700" spans="6:8" x14ac:dyDescent="0.25">
      <c r="F8700" s="11"/>
      <c r="G8700" s="11"/>
      <c r="H8700" s="11"/>
    </row>
    <row r="8701" spans="6:8" x14ac:dyDescent="0.25">
      <c r="F8701" s="11"/>
      <c r="G8701" s="11"/>
      <c r="H8701" s="11"/>
    </row>
    <row r="8702" spans="6:8" x14ac:dyDescent="0.25">
      <c r="F8702" s="11"/>
      <c r="G8702" s="11"/>
      <c r="H8702" s="11"/>
    </row>
    <row r="8703" spans="6:8" x14ac:dyDescent="0.25">
      <c r="F8703" s="11"/>
      <c r="G8703" s="11"/>
      <c r="H8703" s="11"/>
    </row>
    <row r="8704" spans="6:8" x14ac:dyDescent="0.25">
      <c r="F8704" s="11"/>
      <c r="G8704" s="11"/>
      <c r="H8704" s="11"/>
    </row>
    <row r="8705" spans="6:8" x14ac:dyDescent="0.25">
      <c r="F8705" s="11"/>
      <c r="G8705" s="11"/>
      <c r="H8705" s="11"/>
    </row>
    <row r="8706" spans="6:8" x14ac:dyDescent="0.25">
      <c r="F8706" s="11"/>
      <c r="G8706" s="11"/>
      <c r="H8706" s="11"/>
    </row>
    <row r="8707" spans="6:8" x14ac:dyDescent="0.25">
      <c r="F8707" s="11"/>
      <c r="G8707" s="11"/>
      <c r="H8707" s="11"/>
    </row>
    <row r="8708" spans="6:8" x14ac:dyDescent="0.25">
      <c r="F8708" s="11"/>
      <c r="G8708" s="11"/>
      <c r="H8708" s="11"/>
    </row>
    <row r="8709" spans="6:8" x14ac:dyDescent="0.25">
      <c r="F8709" s="11"/>
      <c r="G8709" s="11"/>
      <c r="H8709" s="11"/>
    </row>
    <row r="8710" spans="6:8" x14ac:dyDescent="0.25">
      <c r="F8710" s="11"/>
      <c r="G8710" s="11"/>
      <c r="H8710" s="11"/>
    </row>
    <row r="8711" spans="6:8" x14ac:dyDescent="0.25">
      <c r="F8711" s="11"/>
      <c r="G8711" s="11"/>
      <c r="H8711" s="11"/>
    </row>
    <row r="8712" spans="6:8" x14ac:dyDescent="0.25">
      <c r="F8712" s="11"/>
      <c r="G8712" s="11"/>
      <c r="H8712" s="11"/>
    </row>
    <row r="8713" spans="6:8" x14ac:dyDescent="0.25">
      <c r="F8713" s="11"/>
      <c r="G8713" s="11"/>
      <c r="H8713" s="11"/>
    </row>
    <row r="8714" spans="6:8" x14ac:dyDescent="0.25">
      <c r="F8714" s="11"/>
      <c r="G8714" s="11"/>
      <c r="H8714" s="11"/>
    </row>
    <row r="8715" spans="6:8" x14ac:dyDescent="0.25">
      <c r="F8715" s="11"/>
      <c r="G8715" s="11"/>
      <c r="H8715" s="11"/>
    </row>
    <row r="8716" spans="6:8" x14ac:dyDescent="0.25">
      <c r="F8716" s="11"/>
      <c r="G8716" s="11"/>
      <c r="H8716" s="11"/>
    </row>
    <row r="8717" spans="6:8" x14ac:dyDescent="0.25">
      <c r="F8717" s="11"/>
      <c r="G8717" s="11"/>
      <c r="H8717" s="11"/>
    </row>
    <row r="8718" spans="6:8" x14ac:dyDescent="0.25">
      <c r="F8718" s="11"/>
      <c r="G8718" s="11"/>
      <c r="H8718" s="11"/>
    </row>
    <row r="8719" spans="6:8" x14ac:dyDescent="0.25">
      <c r="F8719" s="11"/>
      <c r="G8719" s="11"/>
      <c r="H8719" s="11"/>
    </row>
    <row r="8720" spans="6:8" x14ac:dyDescent="0.25">
      <c r="F8720" s="11"/>
      <c r="G8720" s="11"/>
      <c r="H8720" s="11"/>
    </row>
    <row r="8721" spans="6:8" x14ac:dyDescent="0.25">
      <c r="F8721" s="11"/>
      <c r="G8721" s="11"/>
      <c r="H8721" s="11"/>
    </row>
    <row r="8722" spans="6:8" x14ac:dyDescent="0.25">
      <c r="F8722" s="11"/>
      <c r="G8722" s="11"/>
      <c r="H8722" s="11"/>
    </row>
    <row r="8723" spans="6:8" x14ac:dyDescent="0.25">
      <c r="F8723" s="11"/>
      <c r="G8723" s="11"/>
      <c r="H8723" s="11"/>
    </row>
    <row r="8724" spans="6:8" x14ac:dyDescent="0.25">
      <c r="F8724" s="11"/>
      <c r="G8724" s="11"/>
      <c r="H8724" s="11"/>
    </row>
    <row r="8725" spans="6:8" x14ac:dyDescent="0.25">
      <c r="F8725" s="11"/>
      <c r="G8725" s="11"/>
      <c r="H8725" s="11"/>
    </row>
    <row r="8726" spans="6:8" x14ac:dyDescent="0.25">
      <c r="F8726" s="11"/>
      <c r="G8726" s="11"/>
      <c r="H8726" s="11"/>
    </row>
    <row r="8727" spans="6:8" x14ac:dyDescent="0.25">
      <c r="F8727" s="11"/>
      <c r="G8727" s="11"/>
      <c r="H8727" s="11"/>
    </row>
    <row r="8728" spans="6:8" x14ac:dyDescent="0.25">
      <c r="F8728" s="11"/>
      <c r="G8728" s="11"/>
      <c r="H8728" s="11"/>
    </row>
    <row r="8729" spans="6:8" x14ac:dyDescent="0.25">
      <c r="F8729" s="11"/>
      <c r="G8729" s="11"/>
      <c r="H8729" s="11"/>
    </row>
    <row r="8730" spans="6:8" x14ac:dyDescent="0.25">
      <c r="F8730" s="11"/>
      <c r="G8730" s="11"/>
      <c r="H8730" s="11"/>
    </row>
    <row r="8731" spans="6:8" x14ac:dyDescent="0.25">
      <c r="F8731" s="11"/>
      <c r="G8731" s="11"/>
      <c r="H8731" s="11"/>
    </row>
    <row r="8732" spans="6:8" x14ac:dyDescent="0.25">
      <c r="F8732" s="11"/>
      <c r="G8732" s="11"/>
      <c r="H8732" s="11"/>
    </row>
    <row r="8733" spans="6:8" x14ac:dyDescent="0.25">
      <c r="F8733" s="11"/>
      <c r="G8733" s="11"/>
      <c r="H8733" s="11"/>
    </row>
    <row r="8734" spans="6:8" x14ac:dyDescent="0.25">
      <c r="F8734" s="11"/>
      <c r="G8734" s="11"/>
      <c r="H8734" s="11"/>
    </row>
    <row r="8735" spans="6:8" x14ac:dyDescent="0.25">
      <c r="F8735" s="11"/>
      <c r="G8735" s="11"/>
      <c r="H8735" s="11"/>
    </row>
    <row r="8736" spans="6:8" x14ac:dyDescent="0.25">
      <c r="F8736" s="11"/>
      <c r="G8736" s="11"/>
      <c r="H8736" s="11"/>
    </row>
    <row r="8737" spans="6:8" x14ac:dyDescent="0.25">
      <c r="F8737" s="11"/>
      <c r="G8737" s="11"/>
      <c r="H8737" s="11"/>
    </row>
    <row r="8738" spans="6:8" x14ac:dyDescent="0.25">
      <c r="F8738" s="11"/>
      <c r="G8738" s="11"/>
      <c r="H8738" s="11"/>
    </row>
    <row r="8739" spans="6:8" x14ac:dyDescent="0.25">
      <c r="F8739" s="11"/>
      <c r="G8739" s="11"/>
      <c r="H8739" s="11"/>
    </row>
    <row r="8740" spans="6:8" x14ac:dyDescent="0.25">
      <c r="F8740" s="11"/>
      <c r="G8740" s="11"/>
      <c r="H8740" s="11"/>
    </row>
    <row r="8741" spans="6:8" x14ac:dyDescent="0.25">
      <c r="F8741" s="11"/>
      <c r="G8741" s="11"/>
      <c r="H8741" s="11"/>
    </row>
    <row r="8742" spans="6:8" x14ac:dyDescent="0.25">
      <c r="F8742" s="11"/>
      <c r="G8742" s="11"/>
      <c r="H8742" s="11"/>
    </row>
    <row r="8743" spans="6:8" x14ac:dyDescent="0.25">
      <c r="F8743" s="11"/>
      <c r="G8743" s="11"/>
      <c r="H8743" s="11"/>
    </row>
    <row r="8744" spans="6:8" x14ac:dyDescent="0.25">
      <c r="F8744" s="11"/>
      <c r="G8744" s="11"/>
      <c r="H8744" s="11"/>
    </row>
    <row r="8745" spans="6:8" x14ac:dyDescent="0.25">
      <c r="F8745" s="11"/>
      <c r="G8745" s="11"/>
      <c r="H8745" s="11"/>
    </row>
    <row r="8746" spans="6:8" x14ac:dyDescent="0.25">
      <c r="F8746" s="11"/>
      <c r="G8746" s="11"/>
      <c r="H8746" s="11"/>
    </row>
    <row r="8747" spans="6:8" x14ac:dyDescent="0.25">
      <c r="F8747" s="11"/>
      <c r="G8747" s="11"/>
      <c r="H8747" s="11"/>
    </row>
    <row r="8748" spans="6:8" x14ac:dyDescent="0.25">
      <c r="F8748" s="11"/>
      <c r="G8748" s="11"/>
      <c r="H8748" s="11"/>
    </row>
    <row r="8749" spans="6:8" x14ac:dyDescent="0.25">
      <c r="F8749" s="11"/>
      <c r="G8749" s="11"/>
      <c r="H8749" s="11"/>
    </row>
    <row r="8750" spans="6:8" x14ac:dyDescent="0.25">
      <c r="F8750" s="11"/>
      <c r="G8750" s="11"/>
      <c r="H8750" s="11"/>
    </row>
    <row r="8751" spans="6:8" x14ac:dyDescent="0.25">
      <c r="F8751" s="11"/>
      <c r="G8751" s="11"/>
      <c r="H8751" s="11"/>
    </row>
    <row r="8752" spans="6:8" x14ac:dyDescent="0.25">
      <c r="F8752" s="11"/>
      <c r="G8752" s="11"/>
      <c r="H8752" s="11"/>
    </row>
    <row r="8753" spans="6:8" x14ac:dyDescent="0.25">
      <c r="F8753" s="11"/>
      <c r="G8753" s="11"/>
      <c r="H8753" s="11"/>
    </row>
    <row r="8754" spans="6:8" x14ac:dyDescent="0.25">
      <c r="F8754" s="11"/>
      <c r="G8754" s="11"/>
      <c r="H8754" s="11"/>
    </row>
    <row r="8755" spans="6:8" x14ac:dyDescent="0.25">
      <c r="F8755" s="11"/>
      <c r="G8755" s="11"/>
      <c r="H8755" s="11"/>
    </row>
    <row r="8756" spans="6:8" x14ac:dyDescent="0.25">
      <c r="F8756" s="11"/>
      <c r="G8756" s="11"/>
      <c r="H8756" s="11"/>
    </row>
    <row r="8757" spans="6:8" x14ac:dyDescent="0.25">
      <c r="F8757" s="11"/>
      <c r="G8757" s="11"/>
      <c r="H8757" s="11"/>
    </row>
    <row r="8758" spans="6:8" x14ac:dyDescent="0.25">
      <c r="F8758" s="11"/>
      <c r="G8758" s="11"/>
      <c r="H8758" s="11"/>
    </row>
    <row r="8759" spans="6:8" x14ac:dyDescent="0.25">
      <c r="F8759" s="11"/>
      <c r="G8759" s="11"/>
      <c r="H8759" s="11"/>
    </row>
    <row r="8760" spans="6:8" x14ac:dyDescent="0.25">
      <c r="F8760" s="11"/>
      <c r="G8760" s="11"/>
      <c r="H8760" s="11"/>
    </row>
    <row r="8761" spans="6:8" x14ac:dyDescent="0.25">
      <c r="F8761" s="11"/>
      <c r="G8761" s="11"/>
      <c r="H8761" s="11"/>
    </row>
    <row r="8762" spans="6:8" x14ac:dyDescent="0.25">
      <c r="F8762" s="11"/>
      <c r="G8762" s="11"/>
      <c r="H8762" s="11"/>
    </row>
    <row r="8763" spans="6:8" x14ac:dyDescent="0.25">
      <c r="F8763" s="11"/>
      <c r="G8763" s="11"/>
      <c r="H8763" s="11"/>
    </row>
    <row r="8764" spans="6:8" x14ac:dyDescent="0.25">
      <c r="F8764" s="11"/>
      <c r="G8764" s="11"/>
      <c r="H8764" s="11"/>
    </row>
    <row r="8765" spans="6:8" x14ac:dyDescent="0.25">
      <c r="F8765" s="11"/>
      <c r="G8765" s="11"/>
      <c r="H8765" s="11"/>
    </row>
    <row r="8766" spans="6:8" x14ac:dyDescent="0.25">
      <c r="F8766" s="11"/>
      <c r="G8766" s="11"/>
      <c r="H8766" s="11"/>
    </row>
    <row r="8767" spans="6:8" x14ac:dyDescent="0.25">
      <c r="F8767" s="11"/>
      <c r="G8767" s="11"/>
      <c r="H8767" s="11"/>
    </row>
    <row r="8768" spans="6:8" x14ac:dyDescent="0.25">
      <c r="F8768" s="11"/>
      <c r="G8768" s="11"/>
      <c r="H8768" s="11"/>
    </row>
    <row r="8769" spans="6:8" x14ac:dyDescent="0.25">
      <c r="F8769" s="11"/>
      <c r="G8769" s="11"/>
      <c r="H8769" s="11"/>
    </row>
    <row r="8770" spans="6:8" x14ac:dyDescent="0.25">
      <c r="F8770" s="11"/>
      <c r="G8770" s="11"/>
      <c r="H8770" s="11"/>
    </row>
    <row r="8771" spans="6:8" x14ac:dyDescent="0.25">
      <c r="F8771" s="11"/>
      <c r="G8771" s="11"/>
      <c r="H8771" s="11"/>
    </row>
    <row r="8772" spans="6:8" x14ac:dyDescent="0.25">
      <c r="F8772" s="11"/>
      <c r="G8772" s="11"/>
      <c r="H8772" s="11"/>
    </row>
    <row r="8773" spans="6:8" x14ac:dyDescent="0.25">
      <c r="F8773" s="11"/>
      <c r="G8773" s="11"/>
      <c r="H8773" s="11"/>
    </row>
    <row r="8774" spans="6:8" x14ac:dyDescent="0.25">
      <c r="F8774" s="11"/>
      <c r="G8774" s="11"/>
      <c r="H8774" s="11"/>
    </row>
    <row r="8775" spans="6:8" x14ac:dyDescent="0.25">
      <c r="F8775" s="11"/>
      <c r="G8775" s="11"/>
      <c r="H8775" s="11"/>
    </row>
    <row r="8776" spans="6:8" x14ac:dyDescent="0.25">
      <c r="F8776" s="11"/>
      <c r="G8776" s="11"/>
      <c r="H8776" s="11"/>
    </row>
    <row r="8777" spans="6:8" x14ac:dyDescent="0.25">
      <c r="F8777" s="11"/>
      <c r="G8777" s="11"/>
      <c r="H8777" s="11"/>
    </row>
    <row r="8778" spans="6:8" x14ac:dyDescent="0.25">
      <c r="F8778" s="11"/>
      <c r="G8778" s="11"/>
      <c r="H8778" s="11"/>
    </row>
    <row r="8779" spans="6:8" x14ac:dyDescent="0.25">
      <c r="F8779" s="11"/>
      <c r="G8779" s="11"/>
      <c r="H8779" s="11"/>
    </row>
    <row r="8780" spans="6:8" x14ac:dyDescent="0.25">
      <c r="F8780" s="11"/>
      <c r="G8780" s="11"/>
      <c r="H8780" s="11"/>
    </row>
    <row r="8781" spans="6:8" x14ac:dyDescent="0.25">
      <c r="F8781" s="11"/>
      <c r="G8781" s="11"/>
      <c r="H8781" s="11"/>
    </row>
    <row r="8782" spans="6:8" x14ac:dyDescent="0.25">
      <c r="F8782" s="11"/>
      <c r="G8782" s="11"/>
      <c r="H8782" s="11"/>
    </row>
    <row r="8783" spans="6:8" x14ac:dyDescent="0.25">
      <c r="F8783" s="11"/>
      <c r="G8783" s="11"/>
      <c r="H8783" s="11"/>
    </row>
    <row r="8784" spans="6:8" x14ac:dyDescent="0.25">
      <c r="F8784" s="11"/>
      <c r="G8784" s="11"/>
      <c r="H8784" s="11"/>
    </row>
    <row r="8785" spans="6:8" x14ac:dyDescent="0.25">
      <c r="F8785" s="11"/>
      <c r="G8785" s="11"/>
      <c r="H8785" s="11"/>
    </row>
    <row r="8786" spans="6:8" x14ac:dyDescent="0.25">
      <c r="F8786" s="11"/>
      <c r="G8786" s="11"/>
      <c r="H8786" s="11"/>
    </row>
    <row r="8787" spans="6:8" x14ac:dyDescent="0.25">
      <c r="F8787" s="11"/>
      <c r="G8787" s="11"/>
      <c r="H8787" s="11"/>
    </row>
    <row r="8788" spans="6:8" x14ac:dyDescent="0.25">
      <c r="F8788" s="11"/>
      <c r="G8788" s="11"/>
      <c r="H8788" s="11"/>
    </row>
    <row r="8789" spans="6:8" x14ac:dyDescent="0.25">
      <c r="F8789" s="11"/>
      <c r="G8789" s="11"/>
      <c r="H8789" s="11"/>
    </row>
    <row r="8790" spans="6:8" x14ac:dyDescent="0.25">
      <c r="F8790" s="11"/>
      <c r="G8790" s="11"/>
      <c r="H8790" s="11"/>
    </row>
    <row r="8791" spans="6:8" x14ac:dyDescent="0.25">
      <c r="F8791" s="11"/>
      <c r="G8791" s="11"/>
      <c r="H8791" s="11"/>
    </row>
    <row r="8792" spans="6:8" x14ac:dyDescent="0.25">
      <c r="F8792" s="11"/>
      <c r="G8792" s="11"/>
      <c r="H8792" s="11"/>
    </row>
    <row r="8793" spans="6:8" x14ac:dyDescent="0.25">
      <c r="F8793" s="11"/>
      <c r="G8793" s="11"/>
      <c r="H8793" s="11"/>
    </row>
    <row r="8794" spans="6:8" x14ac:dyDescent="0.25">
      <c r="F8794" s="11"/>
      <c r="G8794" s="11"/>
      <c r="H8794" s="11"/>
    </row>
    <row r="8795" spans="6:8" x14ac:dyDescent="0.25">
      <c r="F8795" s="11"/>
      <c r="G8795" s="11"/>
      <c r="H8795" s="11"/>
    </row>
    <row r="8796" spans="6:8" x14ac:dyDescent="0.25">
      <c r="F8796" s="11"/>
      <c r="G8796" s="11"/>
      <c r="H8796" s="11"/>
    </row>
    <row r="8797" spans="6:8" x14ac:dyDescent="0.25">
      <c r="F8797" s="11"/>
      <c r="G8797" s="11"/>
      <c r="H8797" s="11"/>
    </row>
    <row r="8798" spans="6:8" x14ac:dyDescent="0.25">
      <c r="F8798" s="11"/>
      <c r="G8798" s="11"/>
      <c r="H8798" s="11"/>
    </row>
    <row r="8799" spans="6:8" x14ac:dyDescent="0.25">
      <c r="F8799" s="11"/>
      <c r="G8799" s="11"/>
      <c r="H8799" s="11"/>
    </row>
    <row r="8800" spans="6:8" x14ac:dyDescent="0.25">
      <c r="F8800" s="11"/>
      <c r="G8800" s="11"/>
      <c r="H8800" s="11"/>
    </row>
    <row r="8801" spans="6:8" x14ac:dyDescent="0.25">
      <c r="F8801" s="11"/>
      <c r="G8801" s="11"/>
      <c r="H8801" s="11"/>
    </row>
    <row r="8802" spans="6:8" x14ac:dyDescent="0.25">
      <c r="F8802" s="11"/>
      <c r="G8802" s="11"/>
      <c r="H8802" s="11"/>
    </row>
    <row r="8803" spans="6:8" x14ac:dyDescent="0.25">
      <c r="F8803" s="11"/>
      <c r="G8803" s="11"/>
      <c r="H8803" s="11"/>
    </row>
    <row r="8804" spans="6:8" x14ac:dyDescent="0.25">
      <c r="F8804" s="11"/>
      <c r="G8804" s="11"/>
      <c r="H8804" s="11"/>
    </row>
    <row r="8805" spans="6:8" x14ac:dyDescent="0.25">
      <c r="F8805" s="11"/>
      <c r="G8805" s="11"/>
      <c r="H8805" s="11"/>
    </row>
    <row r="8806" spans="6:8" x14ac:dyDescent="0.25">
      <c r="F8806" s="11"/>
      <c r="G8806" s="11"/>
      <c r="H8806" s="11"/>
    </row>
    <row r="8807" spans="6:8" x14ac:dyDescent="0.25">
      <c r="F8807" s="11"/>
      <c r="G8807" s="11"/>
      <c r="H8807" s="11"/>
    </row>
    <row r="8808" spans="6:8" x14ac:dyDescent="0.25">
      <c r="F8808" s="11"/>
      <c r="G8808" s="11"/>
      <c r="H8808" s="11"/>
    </row>
    <row r="8809" spans="6:8" x14ac:dyDescent="0.25">
      <c r="F8809" s="11"/>
      <c r="G8809" s="11"/>
      <c r="H8809" s="11"/>
    </row>
    <row r="8810" spans="6:8" x14ac:dyDescent="0.25">
      <c r="F8810" s="11"/>
      <c r="G8810" s="11"/>
      <c r="H8810" s="11"/>
    </row>
    <row r="8811" spans="6:8" x14ac:dyDescent="0.25">
      <c r="F8811" s="11"/>
      <c r="G8811" s="11"/>
      <c r="H8811" s="11"/>
    </row>
    <row r="8812" spans="6:8" x14ac:dyDescent="0.25">
      <c r="F8812" s="11"/>
      <c r="G8812" s="11"/>
      <c r="H8812" s="11"/>
    </row>
    <row r="8813" spans="6:8" x14ac:dyDescent="0.25">
      <c r="F8813" s="11"/>
      <c r="G8813" s="11"/>
      <c r="H8813" s="11"/>
    </row>
    <row r="8814" spans="6:8" x14ac:dyDescent="0.25">
      <c r="F8814" s="11"/>
      <c r="G8814" s="11"/>
      <c r="H8814" s="11"/>
    </row>
    <row r="8815" spans="6:8" x14ac:dyDescent="0.25">
      <c r="F8815" s="11"/>
      <c r="G8815" s="11"/>
      <c r="H8815" s="11"/>
    </row>
    <row r="8816" spans="6:8" x14ac:dyDescent="0.25">
      <c r="F8816" s="11"/>
      <c r="G8816" s="11"/>
      <c r="H8816" s="11"/>
    </row>
    <row r="8817" spans="6:8" x14ac:dyDescent="0.25">
      <c r="F8817" s="11"/>
      <c r="G8817" s="11"/>
      <c r="H8817" s="11"/>
    </row>
    <row r="8818" spans="6:8" x14ac:dyDescent="0.25">
      <c r="F8818" s="11"/>
      <c r="G8818" s="11"/>
      <c r="H8818" s="11"/>
    </row>
    <row r="8819" spans="6:8" x14ac:dyDescent="0.25">
      <c r="F8819" s="11"/>
      <c r="G8819" s="11"/>
      <c r="H8819" s="11"/>
    </row>
    <row r="8820" spans="6:8" x14ac:dyDescent="0.25">
      <c r="F8820" s="11"/>
      <c r="G8820" s="11"/>
      <c r="H8820" s="11"/>
    </row>
    <row r="8821" spans="6:8" x14ac:dyDescent="0.25">
      <c r="F8821" s="11"/>
      <c r="G8821" s="11"/>
      <c r="H8821" s="11"/>
    </row>
    <row r="8822" spans="6:8" x14ac:dyDescent="0.25">
      <c r="F8822" s="11"/>
      <c r="G8822" s="11"/>
      <c r="H8822" s="11"/>
    </row>
    <row r="8823" spans="6:8" x14ac:dyDescent="0.25">
      <c r="F8823" s="11"/>
      <c r="G8823" s="11"/>
      <c r="H8823" s="11"/>
    </row>
    <row r="8824" spans="6:8" x14ac:dyDescent="0.25">
      <c r="F8824" s="11"/>
      <c r="G8824" s="11"/>
      <c r="H8824" s="11"/>
    </row>
    <row r="8825" spans="6:8" x14ac:dyDescent="0.25">
      <c r="F8825" s="11"/>
      <c r="G8825" s="11"/>
      <c r="H8825" s="11"/>
    </row>
    <row r="8826" spans="6:8" x14ac:dyDescent="0.25">
      <c r="F8826" s="11"/>
      <c r="G8826" s="11"/>
      <c r="H8826" s="11"/>
    </row>
    <row r="8827" spans="6:8" x14ac:dyDescent="0.25">
      <c r="F8827" s="11"/>
      <c r="G8827" s="11"/>
      <c r="H8827" s="11"/>
    </row>
    <row r="8828" spans="6:8" x14ac:dyDescent="0.25">
      <c r="F8828" s="11"/>
      <c r="G8828" s="11"/>
      <c r="H8828" s="11"/>
    </row>
    <row r="8829" spans="6:8" x14ac:dyDescent="0.25">
      <c r="F8829" s="11"/>
      <c r="G8829" s="11"/>
      <c r="H8829" s="11"/>
    </row>
    <row r="8830" spans="6:8" x14ac:dyDescent="0.25">
      <c r="F8830" s="11"/>
      <c r="G8830" s="11"/>
      <c r="H8830" s="11"/>
    </row>
    <row r="8831" spans="6:8" x14ac:dyDescent="0.25">
      <c r="F8831" s="11"/>
      <c r="G8831" s="11"/>
      <c r="H8831" s="11"/>
    </row>
    <row r="8832" spans="6:8" x14ac:dyDescent="0.25">
      <c r="F8832" s="11"/>
      <c r="G8832" s="11"/>
      <c r="H8832" s="11"/>
    </row>
    <row r="8833" spans="6:8" x14ac:dyDescent="0.25">
      <c r="F8833" s="11"/>
      <c r="G8833" s="11"/>
      <c r="H8833" s="11"/>
    </row>
    <row r="8834" spans="6:8" x14ac:dyDescent="0.25">
      <c r="F8834" s="11"/>
      <c r="G8834" s="11"/>
      <c r="H8834" s="11"/>
    </row>
    <row r="8835" spans="6:8" x14ac:dyDescent="0.25">
      <c r="F8835" s="11"/>
      <c r="G8835" s="11"/>
      <c r="H8835" s="11"/>
    </row>
    <row r="8836" spans="6:8" x14ac:dyDescent="0.25">
      <c r="F8836" s="11"/>
      <c r="G8836" s="11"/>
      <c r="H8836" s="11"/>
    </row>
    <row r="8837" spans="6:8" x14ac:dyDescent="0.25">
      <c r="F8837" s="11"/>
      <c r="G8837" s="11"/>
      <c r="H8837" s="11"/>
    </row>
    <row r="8838" spans="6:8" x14ac:dyDescent="0.25">
      <c r="F8838" s="11"/>
      <c r="G8838" s="11"/>
      <c r="H8838" s="11"/>
    </row>
    <row r="8839" spans="6:8" x14ac:dyDescent="0.25">
      <c r="F8839" s="11"/>
      <c r="G8839" s="11"/>
      <c r="H8839" s="11"/>
    </row>
    <row r="8840" spans="6:8" x14ac:dyDescent="0.25">
      <c r="F8840" s="11"/>
      <c r="G8840" s="11"/>
      <c r="H8840" s="11"/>
    </row>
    <row r="8841" spans="6:8" x14ac:dyDescent="0.25">
      <c r="F8841" s="11"/>
      <c r="G8841" s="11"/>
      <c r="H8841" s="11"/>
    </row>
    <row r="8842" spans="6:8" x14ac:dyDescent="0.25">
      <c r="F8842" s="11"/>
      <c r="G8842" s="11"/>
      <c r="H8842" s="11"/>
    </row>
    <row r="8843" spans="6:8" x14ac:dyDescent="0.25">
      <c r="F8843" s="11"/>
      <c r="G8843" s="11"/>
      <c r="H8843" s="11"/>
    </row>
    <row r="8844" spans="6:8" x14ac:dyDescent="0.25">
      <c r="F8844" s="11"/>
      <c r="G8844" s="11"/>
      <c r="H8844" s="11"/>
    </row>
    <row r="8845" spans="6:8" x14ac:dyDescent="0.25">
      <c r="F8845" s="11"/>
      <c r="G8845" s="11"/>
      <c r="H8845" s="11"/>
    </row>
    <row r="8846" spans="6:8" x14ac:dyDescent="0.25">
      <c r="F8846" s="11"/>
      <c r="G8846" s="11"/>
      <c r="H8846" s="11"/>
    </row>
    <row r="8847" spans="6:8" x14ac:dyDescent="0.25">
      <c r="F8847" s="11"/>
      <c r="G8847" s="11"/>
      <c r="H8847" s="11"/>
    </row>
    <row r="8848" spans="6:8" x14ac:dyDescent="0.25">
      <c r="F8848" s="11"/>
      <c r="G8848" s="11"/>
      <c r="H8848" s="11"/>
    </row>
    <row r="8849" spans="6:8" x14ac:dyDescent="0.25">
      <c r="F8849" s="11"/>
      <c r="G8849" s="11"/>
      <c r="H8849" s="11"/>
    </row>
    <row r="8850" spans="6:8" x14ac:dyDescent="0.25">
      <c r="F8850" s="11"/>
      <c r="G8850" s="11"/>
      <c r="H8850" s="11"/>
    </row>
    <row r="8851" spans="6:8" x14ac:dyDescent="0.25">
      <c r="F8851" s="11"/>
      <c r="G8851" s="11"/>
      <c r="H8851" s="11"/>
    </row>
    <row r="8852" spans="6:8" x14ac:dyDescent="0.25">
      <c r="F8852" s="11"/>
      <c r="G8852" s="11"/>
      <c r="H8852" s="11"/>
    </row>
    <row r="8853" spans="6:8" x14ac:dyDescent="0.25">
      <c r="F8853" s="11"/>
      <c r="G8853" s="11"/>
      <c r="H8853" s="11"/>
    </row>
    <row r="8854" spans="6:8" x14ac:dyDescent="0.25">
      <c r="F8854" s="11"/>
      <c r="G8854" s="11"/>
      <c r="H8854" s="11"/>
    </row>
    <row r="8855" spans="6:8" x14ac:dyDescent="0.25">
      <c r="F8855" s="11"/>
      <c r="G8855" s="11"/>
      <c r="H8855" s="11"/>
    </row>
    <row r="8856" spans="6:8" x14ac:dyDescent="0.25">
      <c r="F8856" s="11"/>
      <c r="G8856" s="11"/>
      <c r="H8856" s="11"/>
    </row>
    <row r="8857" spans="6:8" x14ac:dyDescent="0.25">
      <c r="F8857" s="11"/>
      <c r="G8857" s="11"/>
      <c r="H8857" s="11"/>
    </row>
    <row r="8858" spans="6:8" x14ac:dyDescent="0.25">
      <c r="F8858" s="11"/>
      <c r="G8858" s="11"/>
      <c r="H8858" s="11"/>
    </row>
    <row r="8859" spans="6:8" x14ac:dyDescent="0.25">
      <c r="F8859" s="11"/>
      <c r="G8859" s="11"/>
      <c r="H8859" s="11"/>
    </row>
    <row r="8860" spans="6:8" x14ac:dyDescent="0.25">
      <c r="F8860" s="11"/>
      <c r="G8860" s="11"/>
      <c r="H8860" s="11"/>
    </row>
    <row r="8861" spans="6:8" x14ac:dyDescent="0.25">
      <c r="F8861" s="11"/>
      <c r="G8861" s="11"/>
      <c r="H8861" s="11"/>
    </row>
    <row r="8862" spans="6:8" x14ac:dyDescent="0.25">
      <c r="F8862" s="11"/>
      <c r="G8862" s="11"/>
      <c r="H8862" s="11"/>
    </row>
    <row r="8863" spans="6:8" x14ac:dyDescent="0.25">
      <c r="F8863" s="11"/>
      <c r="G8863" s="11"/>
      <c r="H8863" s="11"/>
    </row>
    <row r="8864" spans="6:8" x14ac:dyDescent="0.25">
      <c r="F8864" s="11"/>
      <c r="G8864" s="11"/>
      <c r="H8864" s="11"/>
    </row>
    <row r="8865" spans="6:8" x14ac:dyDescent="0.25">
      <c r="F8865" s="11"/>
      <c r="G8865" s="11"/>
      <c r="H8865" s="11"/>
    </row>
    <row r="8866" spans="6:8" x14ac:dyDescent="0.25">
      <c r="F8866" s="11"/>
      <c r="G8866" s="11"/>
      <c r="H8866" s="11"/>
    </row>
    <row r="8867" spans="6:8" x14ac:dyDescent="0.25">
      <c r="F8867" s="11"/>
      <c r="G8867" s="11"/>
      <c r="H8867" s="11"/>
    </row>
    <row r="8868" spans="6:8" x14ac:dyDescent="0.25">
      <c r="F8868" s="11"/>
      <c r="G8868" s="11"/>
      <c r="H8868" s="11"/>
    </row>
    <row r="8869" spans="6:8" x14ac:dyDescent="0.25">
      <c r="F8869" s="11"/>
      <c r="G8869" s="11"/>
      <c r="H8869" s="11"/>
    </row>
    <row r="8870" spans="6:8" x14ac:dyDescent="0.25">
      <c r="F8870" s="11"/>
      <c r="G8870" s="11"/>
      <c r="H8870" s="11"/>
    </row>
    <row r="8871" spans="6:8" x14ac:dyDescent="0.25">
      <c r="F8871" s="11"/>
      <c r="G8871" s="11"/>
      <c r="H8871" s="11"/>
    </row>
    <row r="8872" spans="6:8" x14ac:dyDescent="0.25">
      <c r="F8872" s="11"/>
      <c r="G8872" s="11"/>
      <c r="H8872" s="11"/>
    </row>
    <row r="8873" spans="6:8" x14ac:dyDescent="0.25">
      <c r="F8873" s="11"/>
      <c r="G8873" s="11"/>
      <c r="H8873" s="11"/>
    </row>
    <row r="8874" spans="6:8" x14ac:dyDescent="0.25">
      <c r="F8874" s="11"/>
      <c r="G8874" s="11"/>
      <c r="H8874" s="11"/>
    </row>
    <row r="8875" spans="6:8" x14ac:dyDescent="0.25">
      <c r="F8875" s="11"/>
      <c r="G8875" s="11"/>
      <c r="H8875" s="11"/>
    </row>
    <row r="8876" spans="6:8" x14ac:dyDescent="0.25">
      <c r="F8876" s="11"/>
      <c r="G8876" s="11"/>
      <c r="H8876" s="11"/>
    </row>
    <row r="8877" spans="6:8" x14ac:dyDescent="0.25">
      <c r="F8877" s="11"/>
      <c r="G8877" s="11"/>
      <c r="H8877" s="11"/>
    </row>
    <row r="8878" spans="6:8" x14ac:dyDescent="0.25">
      <c r="F8878" s="11"/>
      <c r="G8878" s="11"/>
      <c r="H8878" s="11"/>
    </row>
    <row r="8879" spans="6:8" x14ac:dyDescent="0.25">
      <c r="F8879" s="11"/>
      <c r="G8879" s="11"/>
      <c r="H8879" s="11"/>
    </row>
    <row r="8880" spans="6:8" x14ac:dyDescent="0.25">
      <c r="F8880" s="11"/>
      <c r="G8880" s="11"/>
      <c r="H8880" s="11"/>
    </row>
    <row r="8881" spans="6:8" x14ac:dyDescent="0.25">
      <c r="F8881" s="11"/>
      <c r="G8881" s="11"/>
      <c r="H8881" s="11"/>
    </row>
    <row r="8882" spans="6:8" x14ac:dyDescent="0.25">
      <c r="F8882" s="11"/>
      <c r="G8882" s="11"/>
      <c r="H8882" s="11"/>
    </row>
    <row r="8883" spans="6:8" x14ac:dyDescent="0.25">
      <c r="F8883" s="11"/>
      <c r="G8883" s="11"/>
      <c r="H8883" s="11"/>
    </row>
    <row r="8884" spans="6:8" x14ac:dyDescent="0.25">
      <c r="F8884" s="11"/>
      <c r="G8884" s="11"/>
      <c r="H8884" s="11"/>
    </row>
    <row r="8885" spans="6:8" x14ac:dyDescent="0.25">
      <c r="F8885" s="11"/>
      <c r="G8885" s="11"/>
      <c r="H8885" s="11"/>
    </row>
    <row r="8886" spans="6:8" x14ac:dyDescent="0.25">
      <c r="F8886" s="11"/>
      <c r="G8886" s="11"/>
      <c r="H8886" s="11"/>
    </row>
    <row r="8887" spans="6:8" x14ac:dyDescent="0.25">
      <c r="F8887" s="11"/>
      <c r="G8887" s="11"/>
      <c r="H8887" s="11"/>
    </row>
    <row r="8888" spans="6:8" x14ac:dyDescent="0.25">
      <c r="F8888" s="11"/>
      <c r="G8888" s="11"/>
      <c r="H8888" s="11"/>
    </row>
    <row r="8889" spans="6:8" x14ac:dyDescent="0.25">
      <c r="F8889" s="11"/>
      <c r="G8889" s="11"/>
      <c r="H8889" s="11"/>
    </row>
    <row r="8890" spans="6:8" x14ac:dyDescent="0.25">
      <c r="F8890" s="11"/>
      <c r="G8890" s="11"/>
      <c r="H8890" s="11"/>
    </row>
    <row r="8891" spans="6:8" x14ac:dyDescent="0.25">
      <c r="F8891" s="11"/>
      <c r="G8891" s="11"/>
      <c r="H8891" s="11"/>
    </row>
    <row r="8892" spans="6:8" x14ac:dyDescent="0.25">
      <c r="F8892" s="11"/>
      <c r="G8892" s="11"/>
      <c r="H8892" s="11"/>
    </row>
    <row r="8893" spans="6:8" x14ac:dyDescent="0.25">
      <c r="F8893" s="11"/>
      <c r="G8893" s="11"/>
      <c r="H8893" s="11"/>
    </row>
    <row r="8894" spans="6:8" x14ac:dyDescent="0.25">
      <c r="F8894" s="11"/>
      <c r="G8894" s="11"/>
      <c r="H8894" s="11"/>
    </row>
    <row r="8895" spans="6:8" x14ac:dyDescent="0.25">
      <c r="F8895" s="11"/>
      <c r="G8895" s="11"/>
      <c r="H8895" s="11"/>
    </row>
    <row r="8896" spans="6:8" x14ac:dyDescent="0.25">
      <c r="F8896" s="11"/>
      <c r="G8896" s="11"/>
      <c r="H8896" s="11"/>
    </row>
    <row r="8897" spans="6:8" x14ac:dyDescent="0.25">
      <c r="F8897" s="11"/>
      <c r="G8897" s="11"/>
      <c r="H8897" s="11"/>
    </row>
    <row r="8898" spans="6:8" x14ac:dyDescent="0.25">
      <c r="F8898" s="11"/>
      <c r="G8898" s="11"/>
      <c r="H8898" s="11"/>
    </row>
    <row r="8899" spans="6:8" x14ac:dyDescent="0.25">
      <c r="F8899" s="11"/>
      <c r="G8899" s="11"/>
      <c r="H8899" s="11"/>
    </row>
    <row r="8900" spans="6:8" x14ac:dyDescent="0.25">
      <c r="F8900" s="11"/>
      <c r="G8900" s="11"/>
      <c r="H8900" s="11"/>
    </row>
    <row r="8901" spans="6:8" x14ac:dyDescent="0.25">
      <c r="F8901" s="11"/>
      <c r="G8901" s="11"/>
      <c r="H8901" s="11"/>
    </row>
    <row r="8902" spans="6:8" x14ac:dyDescent="0.25">
      <c r="F8902" s="11"/>
      <c r="G8902" s="11"/>
      <c r="H8902" s="11"/>
    </row>
    <row r="8903" spans="6:8" x14ac:dyDescent="0.25">
      <c r="F8903" s="11"/>
      <c r="G8903" s="11"/>
      <c r="H8903" s="11"/>
    </row>
    <row r="8904" spans="6:8" x14ac:dyDescent="0.25">
      <c r="F8904" s="11"/>
      <c r="G8904" s="11"/>
      <c r="H8904" s="11"/>
    </row>
    <row r="8905" spans="6:8" x14ac:dyDescent="0.25">
      <c r="F8905" s="11"/>
      <c r="G8905" s="11"/>
      <c r="H8905" s="11"/>
    </row>
    <row r="8906" spans="6:8" x14ac:dyDescent="0.25">
      <c r="F8906" s="11"/>
      <c r="G8906" s="11"/>
      <c r="H8906" s="11"/>
    </row>
    <row r="8907" spans="6:8" x14ac:dyDescent="0.25">
      <c r="F8907" s="11"/>
      <c r="G8907" s="11"/>
      <c r="H8907" s="11"/>
    </row>
    <row r="8908" spans="6:8" x14ac:dyDescent="0.25">
      <c r="F8908" s="11"/>
      <c r="G8908" s="11"/>
      <c r="H8908" s="11"/>
    </row>
    <row r="8909" spans="6:8" x14ac:dyDescent="0.25">
      <c r="F8909" s="11"/>
      <c r="G8909" s="11"/>
      <c r="H8909" s="11"/>
    </row>
    <row r="8910" spans="6:8" x14ac:dyDescent="0.25">
      <c r="F8910" s="11"/>
      <c r="G8910" s="11"/>
      <c r="H8910" s="11"/>
    </row>
    <row r="8911" spans="6:8" x14ac:dyDescent="0.25">
      <c r="F8911" s="11"/>
      <c r="G8911" s="11"/>
      <c r="H8911" s="11"/>
    </row>
    <row r="8912" spans="6:8" x14ac:dyDescent="0.25">
      <c r="F8912" s="11"/>
      <c r="G8912" s="11"/>
      <c r="H8912" s="11"/>
    </row>
    <row r="8913" spans="6:8" x14ac:dyDescent="0.25">
      <c r="F8913" s="11"/>
      <c r="G8913" s="11"/>
      <c r="H8913" s="11"/>
    </row>
    <row r="8914" spans="6:8" x14ac:dyDescent="0.25">
      <c r="F8914" s="11"/>
      <c r="G8914" s="11"/>
      <c r="H8914" s="11"/>
    </row>
    <row r="8915" spans="6:8" x14ac:dyDescent="0.25">
      <c r="F8915" s="11"/>
      <c r="G8915" s="11"/>
      <c r="H8915" s="11"/>
    </row>
    <row r="8916" spans="6:8" x14ac:dyDescent="0.25">
      <c r="F8916" s="11"/>
      <c r="G8916" s="11"/>
      <c r="H8916" s="11"/>
    </row>
    <row r="8917" spans="6:8" x14ac:dyDescent="0.25">
      <c r="F8917" s="11"/>
      <c r="G8917" s="11"/>
      <c r="H8917" s="11"/>
    </row>
    <row r="8918" spans="6:8" x14ac:dyDescent="0.25">
      <c r="F8918" s="11"/>
      <c r="G8918" s="11"/>
      <c r="H8918" s="11"/>
    </row>
    <row r="8919" spans="6:8" x14ac:dyDescent="0.25">
      <c r="F8919" s="11"/>
      <c r="G8919" s="11"/>
      <c r="H8919" s="11"/>
    </row>
    <row r="8920" spans="6:8" x14ac:dyDescent="0.25">
      <c r="F8920" s="11"/>
      <c r="G8920" s="11"/>
      <c r="H8920" s="11"/>
    </row>
    <row r="8921" spans="6:8" x14ac:dyDescent="0.25">
      <c r="F8921" s="11"/>
      <c r="G8921" s="11"/>
      <c r="H8921" s="11"/>
    </row>
    <row r="8922" spans="6:8" x14ac:dyDescent="0.25">
      <c r="F8922" s="11"/>
      <c r="G8922" s="11"/>
      <c r="H8922" s="11"/>
    </row>
    <row r="8923" spans="6:8" x14ac:dyDescent="0.25">
      <c r="F8923" s="11"/>
      <c r="G8923" s="11"/>
      <c r="H8923" s="11"/>
    </row>
    <row r="8924" spans="6:8" x14ac:dyDescent="0.25">
      <c r="F8924" s="11"/>
      <c r="G8924" s="11"/>
      <c r="H8924" s="11"/>
    </row>
    <row r="8925" spans="6:8" x14ac:dyDescent="0.25">
      <c r="F8925" s="11"/>
      <c r="G8925" s="11"/>
      <c r="H8925" s="11"/>
    </row>
    <row r="8926" spans="6:8" x14ac:dyDescent="0.25">
      <c r="F8926" s="11"/>
      <c r="G8926" s="11"/>
      <c r="H8926" s="11"/>
    </row>
    <row r="8927" spans="6:8" x14ac:dyDescent="0.25">
      <c r="F8927" s="11"/>
      <c r="G8927" s="11"/>
      <c r="H8927" s="11"/>
    </row>
    <row r="8928" spans="6:8" x14ac:dyDescent="0.25">
      <c r="F8928" s="11"/>
      <c r="G8928" s="11"/>
      <c r="H8928" s="11"/>
    </row>
    <row r="8929" spans="6:8" x14ac:dyDescent="0.25">
      <c r="F8929" s="11"/>
      <c r="G8929" s="11"/>
      <c r="H8929" s="11"/>
    </row>
    <row r="8930" spans="6:8" x14ac:dyDescent="0.25">
      <c r="F8930" s="11"/>
      <c r="G8930" s="11"/>
      <c r="H8930" s="11"/>
    </row>
    <row r="8931" spans="6:8" x14ac:dyDescent="0.25">
      <c r="F8931" s="11"/>
      <c r="G8931" s="11"/>
      <c r="H8931" s="11"/>
    </row>
    <row r="8932" spans="6:8" x14ac:dyDescent="0.25">
      <c r="F8932" s="11"/>
      <c r="G8932" s="11"/>
      <c r="H8932" s="11"/>
    </row>
    <row r="8933" spans="6:8" x14ac:dyDescent="0.25">
      <c r="F8933" s="11"/>
      <c r="G8933" s="11"/>
      <c r="H8933" s="11"/>
    </row>
    <row r="8934" spans="6:8" x14ac:dyDescent="0.25">
      <c r="F8934" s="11"/>
      <c r="G8934" s="11"/>
      <c r="H8934" s="11"/>
    </row>
    <row r="8935" spans="6:8" x14ac:dyDescent="0.25">
      <c r="F8935" s="11"/>
      <c r="G8935" s="11"/>
      <c r="H8935" s="11"/>
    </row>
    <row r="8936" spans="6:8" x14ac:dyDescent="0.25">
      <c r="F8936" s="11"/>
      <c r="G8936" s="11"/>
      <c r="H8936" s="11"/>
    </row>
    <row r="8937" spans="6:8" x14ac:dyDescent="0.25">
      <c r="F8937" s="11"/>
      <c r="G8937" s="11"/>
      <c r="H8937" s="11"/>
    </row>
    <row r="8938" spans="6:8" x14ac:dyDescent="0.25">
      <c r="F8938" s="11"/>
      <c r="G8938" s="11"/>
      <c r="H8938" s="11"/>
    </row>
    <row r="8939" spans="6:8" x14ac:dyDescent="0.25">
      <c r="F8939" s="11"/>
      <c r="G8939" s="11"/>
      <c r="H8939" s="11"/>
    </row>
    <row r="8940" spans="6:8" x14ac:dyDescent="0.25">
      <c r="F8940" s="11"/>
      <c r="G8940" s="11"/>
      <c r="H8940" s="11"/>
    </row>
    <row r="8941" spans="6:8" x14ac:dyDescent="0.25">
      <c r="F8941" s="11"/>
      <c r="G8941" s="11"/>
      <c r="H8941" s="11"/>
    </row>
    <row r="8942" spans="6:8" x14ac:dyDescent="0.25">
      <c r="F8942" s="11"/>
      <c r="G8942" s="11"/>
      <c r="H8942" s="11"/>
    </row>
    <row r="8943" spans="6:8" x14ac:dyDescent="0.25">
      <c r="F8943" s="11"/>
      <c r="G8943" s="11"/>
      <c r="H8943" s="11"/>
    </row>
    <row r="8944" spans="6:8" x14ac:dyDescent="0.25">
      <c r="F8944" s="11"/>
      <c r="G8944" s="11"/>
      <c r="H8944" s="11"/>
    </row>
    <row r="8945" spans="6:8" x14ac:dyDescent="0.25">
      <c r="F8945" s="11"/>
      <c r="G8945" s="11"/>
      <c r="H8945" s="11"/>
    </row>
    <row r="8946" spans="6:8" x14ac:dyDescent="0.25">
      <c r="F8946" s="11"/>
      <c r="G8946" s="11"/>
      <c r="H8946" s="11"/>
    </row>
    <row r="8947" spans="6:8" x14ac:dyDescent="0.25">
      <c r="F8947" s="11"/>
      <c r="G8947" s="11"/>
      <c r="H8947" s="11"/>
    </row>
    <row r="8948" spans="6:8" x14ac:dyDescent="0.25">
      <c r="F8948" s="11"/>
      <c r="G8948" s="11"/>
      <c r="H8948" s="11"/>
    </row>
    <row r="8949" spans="6:8" x14ac:dyDescent="0.25">
      <c r="F8949" s="11"/>
      <c r="G8949" s="11"/>
      <c r="H8949" s="11"/>
    </row>
    <row r="8950" spans="6:8" x14ac:dyDescent="0.25">
      <c r="F8950" s="11"/>
      <c r="G8950" s="11"/>
      <c r="H8950" s="11"/>
    </row>
    <row r="8951" spans="6:8" x14ac:dyDescent="0.25">
      <c r="F8951" s="11"/>
      <c r="G8951" s="11"/>
      <c r="H8951" s="11"/>
    </row>
    <row r="8952" spans="6:8" x14ac:dyDescent="0.25">
      <c r="F8952" s="11"/>
      <c r="G8952" s="11"/>
      <c r="H8952" s="11"/>
    </row>
    <row r="8953" spans="6:8" x14ac:dyDescent="0.25">
      <c r="F8953" s="11"/>
      <c r="G8953" s="11"/>
      <c r="H8953" s="11"/>
    </row>
    <row r="8954" spans="6:8" x14ac:dyDescent="0.25">
      <c r="F8954" s="11"/>
      <c r="G8954" s="11"/>
      <c r="H8954" s="11"/>
    </row>
    <row r="8955" spans="6:8" x14ac:dyDescent="0.25">
      <c r="F8955" s="11"/>
      <c r="G8955" s="11"/>
      <c r="H8955" s="11"/>
    </row>
    <row r="8956" spans="6:8" x14ac:dyDescent="0.25">
      <c r="F8956" s="11"/>
      <c r="G8956" s="11"/>
      <c r="H8956" s="11"/>
    </row>
    <row r="8957" spans="6:8" x14ac:dyDescent="0.25">
      <c r="F8957" s="11"/>
      <c r="G8957" s="11"/>
      <c r="H8957" s="11"/>
    </row>
    <row r="8958" spans="6:8" x14ac:dyDescent="0.25">
      <c r="F8958" s="11"/>
      <c r="G8958" s="11"/>
      <c r="H8958" s="11"/>
    </row>
    <row r="8959" spans="6:8" x14ac:dyDescent="0.25">
      <c r="F8959" s="11"/>
      <c r="G8959" s="11"/>
      <c r="H8959" s="11"/>
    </row>
    <row r="8960" spans="6:8" x14ac:dyDescent="0.25">
      <c r="F8960" s="11"/>
      <c r="G8960" s="11"/>
      <c r="H8960" s="11"/>
    </row>
    <row r="8961" spans="6:8" x14ac:dyDescent="0.25">
      <c r="F8961" s="11"/>
      <c r="G8961" s="11"/>
      <c r="H8961" s="11"/>
    </row>
    <row r="8962" spans="6:8" x14ac:dyDescent="0.25">
      <c r="F8962" s="11"/>
      <c r="G8962" s="11"/>
      <c r="H8962" s="11"/>
    </row>
    <row r="8963" spans="6:8" x14ac:dyDescent="0.25">
      <c r="F8963" s="11"/>
      <c r="G8963" s="11"/>
      <c r="H8963" s="11"/>
    </row>
    <row r="8964" spans="6:8" x14ac:dyDescent="0.25">
      <c r="F8964" s="11"/>
      <c r="G8964" s="11"/>
      <c r="H8964" s="11"/>
    </row>
    <row r="8965" spans="6:8" x14ac:dyDescent="0.25">
      <c r="F8965" s="11"/>
      <c r="G8965" s="11"/>
      <c r="H8965" s="11"/>
    </row>
    <row r="8966" spans="6:8" x14ac:dyDescent="0.25">
      <c r="F8966" s="11"/>
      <c r="G8966" s="11"/>
      <c r="H8966" s="11"/>
    </row>
    <row r="8967" spans="6:8" x14ac:dyDescent="0.25">
      <c r="F8967" s="11"/>
      <c r="G8967" s="11"/>
      <c r="H8967" s="11"/>
    </row>
    <row r="8968" spans="6:8" x14ac:dyDescent="0.25">
      <c r="F8968" s="11"/>
      <c r="G8968" s="11"/>
      <c r="H8968" s="11"/>
    </row>
    <row r="8969" spans="6:8" x14ac:dyDescent="0.25">
      <c r="F8969" s="11"/>
      <c r="G8969" s="11"/>
      <c r="H8969" s="11"/>
    </row>
    <row r="8970" spans="6:8" x14ac:dyDescent="0.25">
      <c r="F8970" s="11"/>
      <c r="G8970" s="11"/>
      <c r="H8970" s="11"/>
    </row>
    <row r="8971" spans="6:8" x14ac:dyDescent="0.25">
      <c r="F8971" s="11"/>
      <c r="G8971" s="11"/>
      <c r="H8971" s="11"/>
    </row>
    <row r="8972" spans="6:8" x14ac:dyDescent="0.25">
      <c r="F8972" s="11"/>
      <c r="G8972" s="11"/>
      <c r="H8972" s="11"/>
    </row>
    <row r="8973" spans="6:8" x14ac:dyDescent="0.25">
      <c r="F8973" s="11"/>
      <c r="G8973" s="11"/>
      <c r="H8973" s="11"/>
    </row>
    <row r="8974" spans="6:8" x14ac:dyDescent="0.25">
      <c r="F8974" s="11"/>
      <c r="G8974" s="11"/>
      <c r="H8974" s="11"/>
    </row>
    <row r="8975" spans="6:8" x14ac:dyDescent="0.25">
      <c r="F8975" s="11"/>
      <c r="G8975" s="11"/>
      <c r="H8975" s="11"/>
    </row>
    <row r="8976" spans="6:8" x14ac:dyDescent="0.25">
      <c r="F8976" s="11"/>
      <c r="G8976" s="11"/>
      <c r="H8976" s="11"/>
    </row>
    <row r="8977" spans="6:8" x14ac:dyDescent="0.25">
      <c r="F8977" s="11"/>
      <c r="G8977" s="11"/>
      <c r="H8977" s="11"/>
    </row>
    <row r="8978" spans="6:8" x14ac:dyDescent="0.25">
      <c r="F8978" s="11"/>
      <c r="G8978" s="11"/>
      <c r="H8978" s="11"/>
    </row>
    <row r="8979" spans="6:8" x14ac:dyDescent="0.25">
      <c r="F8979" s="11"/>
      <c r="G8979" s="11"/>
      <c r="H8979" s="11"/>
    </row>
    <row r="8980" spans="6:8" x14ac:dyDescent="0.25">
      <c r="F8980" s="11"/>
      <c r="G8980" s="11"/>
      <c r="H8980" s="11"/>
    </row>
    <row r="8981" spans="6:8" x14ac:dyDescent="0.25">
      <c r="F8981" s="11"/>
      <c r="G8981" s="11"/>
      <c r="H8981" s="11"/>
    </row>
    <row r="8982" spans="6:8" x14ac:dyDescent="0.25">
      <c r="F8982" s="11"/>
      <c r="G8982" s="11"/>
      <c r="H8982" s="11"/>
    </row>
    <row r="8983" spans="6:8" x14ac:dyDescent="0.25">
      <c r="F8983" s="11"/>
      <c r="G8983" s="11"/>
      <c r="H8983" s="11"/>
    </row>
    <row r="8984" spans="6:8" x14ac:dyDescent="0.25">
      <c r="F8984" s="11"/>
      <c r="G8984" s="11"/>
      <c r="H8984" s="11"/>
    </row>
    <row r="8985" spans="6:8" x14ac:dyDescent="0.25">
      <c r="F8985" s="11"/>
      <c r="G8985" s="11"/>
      <c r="H8985" s="11"/>
    </row>
    <row r="8986" spans="6:8" x14ac:dyDescent="0.25">
      <c r="F8986" s="11"/>
      <c r="G8986" s="11"/>
      <c r="H8986" s="11"/>
    </row>
    <row r="8987" spans="6:8" x14ac:dyDescent="0.25">
      <c r="F8987" s="11"/>
      <c r="G8987" s="11"/>
      <c r="H8987" s="11"/>
    </row>
    <row r="8988" spans="6:8" x14ac:dyDescent="0.25">
      <c r="F8988" s="11"/>
      <c r="G8988" s="11"/>
      <c r="H8988" s="11"/>
    </row>
    <row r="8989" spans="6:8" x14ac:dyDescent="0.25">
      <c r="F8989" s="11"/>
      <c r="G8989" s="11"/>
      <c r="H8989" s="11"/>
    </row>
    <row r="8990" spans="6:8" x14ac:dyDescent="0.25">
      <c r="F8990" s="11"/>
      <c r="G8990" s="11"/>
      <c r="H8990" s="11"/>
    </row>
    <row r="8991" spans="6:8" x14ac:dyDescent="0.25">
      <c r="F8991" s="11"/>
      <c r="G8991" s="11"/>
      <c r="H8991" s="11"/>
    </row>
    <row r="8992" spans="6:8" x14ac:dyDescent="0.25">
      <c r="F8992" s="11"/>
      <c r="G8992" s="11"/>
      <c r="H8992" s="11"/>
    </row>
    <row r="8993" spans="6:8" x14ac:dyDescent="0.25">
      <c r="F8993" s="11"/>
      <c r="G8993" s="11"/>
      <c r="H8993" s="11"/>
    </row>
    <row r="8994" spans="6:8" x14ac:dyDescent="0.25">
      <c r="F8994" s="11"/>
      <c r="G8994" s="11"/>
      <c r="H8994" s="11"/>
    </row>
    <row r="8995" spans="6:8" x14ac:dyDescent="0.25">
      <c r="F8995" s="11"/>
      <c r="G8995" s="11"/>
      <c r="H8995" s="11"/>
    </row>
    <row r="8996" spans="6:8" x14ac:dyDescent="0.25">
      <c r="F8996" s="11"/>
      <c r="G8996" s="11"/>
      <c r="H8996" s="11"/>
    </row>
    <row r="8997" spans="6:8" x14ac:dyDescent="0.25">
      <c r="F8997" s="11"/>
      <c r="G8997" s="11"/>
      <c r="H8997" s="11"/>
    </row>
    <row r="8998" spans="6:8" x14ac:dyDescent="0.25">
      <c r="F8998" s="11"/>
      <c r="G8998" s="11"/>
      <c r="H8998" s="11"/>
    </row>
    <row r="8999" spans="6:8" x14ac:dyDescent="0.25">
      <c r="F8999" s="11"/>
      <c r="G8999" s="11"/>
      <c r="H8999" s="11"/>
    </row>
    <row r="9000" spans="6:8" x14ac:dyDescent="0.25">
      <c r="F9000" s="11"/>
      <c r="G9000" s="11"/>
      <c r="H9000" s="11"/>
    </row>
    <row r="9001" spans="6:8" x14ac:dyDescent="0.25">
      <c r="F9001" s="11"/>
      <c r="G9001" s="11"/>
      <c r="H9001" s="11"/>
    </row>
    <row r="9002" spans="6:8" x14ac:dyDescent="0.25">
      <c r="F9002" s="11"/>
      <c r="G9002" s="11"/>
      <c r="H9002" s="11"/>
    </row>
    <row r="9003" spans="6:8" x14ac:dyDescent="0.25">
      <c r="F9003" s="11"/>
      <c r="G9003" s="11"/>
      <c r="H9003" s="11"/>
    </row>
    <row r="9004" spans="6:8" x14ac:dyDescent="0.25">
      <c r="F9004" s="11"/>
      <c r="G9004" s="11"/>
      <c r="H9004" s="11"/>
    </row>
    <row r="9005" spans="6:8" x14ac:dyDescent="0.25">
      <c r="F9005" s="11"/>
      <c r="G9005" s="11"/>
      <c r="H9005" s="11"/>
    </row>
    <row r="9006" spans="6:8" x14ac:dyDescent="0.25">
      <c r="F9006" s="11"/>
      <c r="G9006" s="11"/>
      <c r="H9006" s="11"/>
    </row>
    <row r="9007" spans="6:8" x14ac:dyDescent="0.25">
      <c r="F9007" s="11"/>
      <c r="G9007" s="11"/>
      <c r="H9007" s="11"/>
    </row>
    <row r="9008" spans="6:8" x14ac:dyDescent="0.25">
      <c r="F9008" s="11"/>
      <c r="G9008" s="11"/>
      <c r="H9008" s="11"/>
    </row>
    <row r="9009" spans="6:8" x14ac:dyDescent="0.25">
      <c r="F9009" s="11"/>
      <c r="G9009" s="11"/>
      <c r="H9009" s="11"/>
    </row>
    <row r="9010" spans="6:8" x14ac:dyDescent="0.25">
      <c r="F9010" s="11"/>
      <c r="G9010" s="11"/>
      <c r="H9010" s="11"/>
    </row>
    <row r="9011" spans="6:8" x14ac:dyDescent="0.25">
      <c r="F9011" s="11"/>
      <c r="G9011" s="11"/>
      <c r="H9011" s="11"/>
    </row>
    <row r="9012" spans="6:8" x14ac:dyDescent="0.25">
      <c r="F9012" s="11"/>
      <c r="G9012" s="11"/>
      <c r="H9012" s="11"/>
    </row>
    <row r="9013" spans="6:8" x14ac:dyDescent="0.25">
      <c r="F9013" s="11"/>
      <c r="G9013" s="11"/>
      <c r="H9013" s="11"/>
    </row>
    <row r="9014" spans="6:8" x14ac:dyDescent="0.25">
      <c r="F9014" s="11"/>
      <c r="G9014" s="11"/>
      <c r="H9014" s="11"/>
    </row>
    <row r="9015" spans="6:8" x14ac:dyDescent="0.25">
      <c r="F9015" s="11"/>
      <c r="G9015" s="11"/>
      <c r="H9015" s="11"/>
    </row>
    <row r="9016" spans="6:8" x14ac:dyDescent="0.25">
      <c r="F9016" s="11"/>
      <c r="G9016" s="11"/>
      <c r="H9016" s="11"/>
    </row>
    <row r="9017" spans="6:8" x14ac:dyDescent="0.25">
      <c r="F9017" s="11"/>
      <c r="G9017" s="11"/>
      <c r="H9017" s="11"/>
    </row>
    <row r="9018" spans="6:8" x14ac:dyDescent="0.25">
      <c r="F9018" s="11"/>
      <c r="G9018" s="11"/>
      <c r="H9018" s="11"/>
    </row>
    <row r="9019" spans="6:8" x14ac:dyDescent="0.25">
      <c r="F9019" s="11"/>
      <c r="G9019" s="11"/>
      <c r="H9019" s="11"/>
    </row>
    <row r="9020" spans="6:8" x14ac:dyDescent="0.25">
      <c r="F9020" s="11"/>
      <c r="G9020" s="11"/>
      <c r="H9020" s="11"/>
    </row>
    <row r="9021" spans="6:8" x14ac:dyDescent="0.25">
      <c r="F9021" s="11"/>
      <c r="G9021" s="11"/>
      <c r="H9021" s="11"/>
    </row>
    <row r="9022" spans="6:8" x14ac:dyDescent="0.25">
      <c r="F9022" s="11"/>
      <c r="G9022" s="11"/>
      <c r="H9022" s="11"/>
    </row>
    <row r="9023" spans="6:8" x14ac:dyDescent="0.25">
      <c r="F9023" s="11"/>
      <c r="G9023" s="11"/>
      <c r="H9023" s="11"/>
    </row>
    <row r="9024" spans="6:8" x14ac:dyDescent="0.25">
      <c r="F9024" s="11"/>
      <c r="G9024" s="11"/>
      <c r="H9024" s="11"/>
    </row>
    <row r="9025" spans="6:8" x14ac:dyDescent="0.25">
      <c r="F9025" s="11"/>
      <c r="G9025" s="11"/>
      <c r="H9025" s="11"/>
    </row>
    <row r="9026" spans="6:8" x14ac:dyDescent="0.25">
      <c r="F9026" s="11"/>
      <c r="G9026" s="11"/>
      <c r="H9026" s="11"/>
    </row>
    <row r="9027" spans="6:8" x14ac:dyDescent="0.25">
      <c r="F9027" s="11"/>
      <c r="G9027" s="11"/>
      <c r="H9027" s="11"/>
    </row>
    <row r="9028" spans="6:8" x14ac:dyDescent="0.25">
      <c r="F9028" s="11"/>
      <c r="G9028" s="11"/>
      <c r="H9028" s="11"/>
    </row>
    <row r="9029" spans="6:8" x14ac:dyDescent="0.25">
      <c r="F9029" s="11"/>
      <c r="G9029" s="11"/>
      <c r="H9029" s="11"/>
    </row>
    <row r="9030" spans="6:8" x14ac:dyDescent="0.25">
      <c r="F9030" s="11"/>
      <c r="G9030" s="11"/>
      <c r="H9030" s="11"/>
    </row>
    <row r="9031" spans="6:8" x14ac:dyDescent="0.25">
      <c r="F9031" s="11"/>
      <c r="G9031" s="11"/>
      <c r="H9031" s="11"/>
    </row>
    <row r="9032" spans="6:8" x14ac:dyDescent="0.25">
      <c r="F9032" s="11"/>
      <c r="G9032" s="11"/>
      <c r="H9032" s="11"/>
    </row>
    <row r="9033" spans="6:8" x14ac:dyDescent="0.25">
      <c r="F9033" s="11"/>
      <c r="G9033" s="11"/>
      <c r="H9033" s="11"/>
    </row>
    <row r="9034" spans="6:8" x14ac:dyDescent="0.25">
      <c r="F9034" s="11"/>
      <c r="G9034" s="11"/>
      <c r="H9034" s="11"/>
    </row>
    <row r="9035" spans="6:8" x14ac:dyDescent="0.25">
      <c r="F9035" s="11"/>
      <c r="G9035" s="11"/>
      <c r="H9035" s="11"/>
    </row>
    <row r="9036" spans="6:8" x14ac:dyDescent="0.25">
      <c r="F9036" s="11"/>
      <c r="G9036" s="11"/>
      <c r="H9036" s="11"/>
    </row>
    <row r="9037" spans="6:8" x14ac:dyDescent="0.25">
      <c r="F9037" s="11"/>
      <c r="G9037" s="11"/>
      <c r="H9037" s="11"/>
    </row>
    <row r="9038" spans="6:8" x14ac:dyDescent="0.25">
      <c r="F9038" s="11"/>
      <c r="G9038" s="11"/>
      <c r="H9038" s="11"/>
    </row>
    <row r="9039" spans="6:8" x14ac:dyDescent="0.25">
      <c r="F9039" s="11"/>
      <c r="G9039" s="11"/>
      <c r="H9039" s="11"/>
    </row>
    <row r="9040" spans="6:8" x14ac:dyDescent="0.25">
      <c r="F9040" s="11"/>
      <c r="G9040" s="11"/>
      <c r="H9040" s="11"/>
    </row>
    <row r="9041" spans="6:8" x14ac:dyDescent="0.25">
      <c r="F9041" s="11"/>
      <c r="G9041" s="11"/>
      <c r="H9041" s="11"/>
    </row>
    <row r="9042" spans="6:8" x14ac:dyDescent="0.25">
      <c r="F9042" s="11"/>
      <c r="G9042" s="11"/>
      <c r="H9042" s="11"/>
    </row>
    <row r="9043" spans="6:8" x14ac:dyDescent="0.25">
      <c r="F9043" s="11"/>
      <c r="G9043" s="11"/>
      <c r="H9043" s="11"/>
    </row>
    <row r="9044" spans="6:8" x14ac:dyDescent="0.25">
      <c r="F9044" s="11"/>
      <c r="G9044" s="11"/>
      <c r="H9044" s="11"/>
    </row>
    <row r="9045" spans="6:8" x14ac:dyDescent="0.25">
      <c r="F9045" s="11"/>
      <c r="G9045" s="11"/>
      <c r="H9045" s="11"/>
    </row>
    <row r="9046" spans="6:8" x14ac:dyDescent="0.25">
      <c r="F9046" s="11"/>
      <c r="G9046" s="11"/>
      <c r="H9046" s="11"/>
    </row>
    <row r="9047" spans="6:8" x14ac:dyDescent="0.25">
      <c r="F9047" s="11"/>
      <c r="G9047" s="11"/>
      <c r="H9047" s="11"/>
    </row>
    <row r="9048" spans="6:8" x14ac:dyDescent="0.25">
      <c r="F9048" s="11"/>
      <c r="G9048" s="11"/>
      <c r="H9048" s="11"/>
    </row>
    <row r="9049" spans="6:8" x14ac:dyDescent="0.25">
      <c r="F9049" s="11"/>
      <c r="G9049" s="11"/>
      <c r="H9049" s="11"/>
    </row>
    <row r="9050" spans="6:8" x14ac:dyDescent="0.25">
      <c r="F9050" s="11"/>
      <c r="G9050" s="11"/>
      <c r="H9050" s="11"/>
    </row>
    <row r="9051" spans="6:8" x14ac:dyDescent="0.25">
      <c r="F9051" s="11"/>
      <c r="G9051" s="11"/>
      <c r="H9051" s="11"/>
    </row>
    <row r="9052" spans="6:8" x14ac:dyDescent="0.25">
      <c r="F9052" s="11"/>
      <c r="G9052" s="11"/>
      <c r="H9052" s="11"/>
    </row>
    <row r="9053" spans="6:8" x14ac:dyDescent="0.25">
      <c r="F9053" s="11"/>
      <c r="G9053" s="11"/>
      <c r="H9053" s="11"/>
    </row>
    <row r="9054" spans="6:8" x14ac:dyDescent="0.25">
      <c r="F9054" s="11"/>
      <c r="G9054" s="11"/>
      <c r="H9054" s="11"/>
    </row>
    <row r="9055" spans="6:8" x14ac:dyDescent="0.25">
      <c r="F9055" s="11"/>
      <c r="G9055" s="11"/>
      <c r="H9055" s="11"/>
    </row>
    <row r="9056" spans="6:8" x14ac:dyDescent="0.25">
      <c r="F9056" s="11"/>
      <c r="G9056" s="11"/>
      <c r="H9056" s="11"/>
    </row>
    <row r="9057" spans="6:8" x14ac:dyDescent="0.25">
      <c r="F9057" s="11"/>
      <c r="G9057" s="11"/>
      <c r="H9057" s="11"/>
    </row>
    <row r="9058" spans="6:8" x14ac:dyDescent="0.25">
      <c r="F9058" s="11"/>
      <c r="G9058" s="11"/>
      <c r="H9058" s="11"/>
    </row>
    <row r="9059" spans="6:8" x14ac:dyDescent="0.25">
      <c r="F9059" s="11"/>
      <c r="G9059" s="11"/>
      <c r="H9059" s="11"/>
    </row>
    <row r="9060" spans="6:8" x14ac:dyDescent="0.25">
      <c r="F9060" s="11"/>
      <c r="G9060" s="11"/>
      <c r="H9060" s="11"/>
    </row>
    <row r="9061" spans="6:8" x14ac:dyDescent="0.25">
      <c r="F9061" s="11"/>
      <c r="G9061" s="11"/>
      <c r="H9061" s="11"/>
    </row>
    <row r="9062" spans="6:8" x14ac:dyDescent="0.25">
      <c r="F9062" s="11"/>
      <c r="G9062" s="11"/>
      <c r="H9062" s="11"/>
    </row>
    <row r="9063" spans="6:8" x14ac:dyDescent="0.25">
      <c r="F9063" s="11"/>
      <c r="G9063" s="11"/>
      <c r="H9063" s="11"/>
    </row>
    <row r="9064" spans="6:8" x14ac:dyDescent="0.25">
      <c r="F9064" s="11"/>
      <c r="G9064" s="11"/>
      <c r="H9064" s="11"/>
    </row>
    <row r="9065" spans="6:8" x14ac:dyDescent="0.25">
      <c r="F9065" s="11"/>
      <c r="G9065" s="11"/>
      <c r="H9065" s="11"/>
    </row>
    <row r="9066" spans="6:8" x14ac:dyDescent="0.25">
      <c r="F9066" s="11"/>
      <c r="G9066" s="11"/>
      <c r="H9066" s="11"/>
    </row>
    <row r="9067" spans="6:8" x14ac:dyDescent="0.25">
      <c r="F9067" s="11"/>
      <c r="G9067" s="11"/>
      <c r="H9067" s="11"/>
    </row>
    <row r="9068" spans="6:8" x14ac:dyDescent="0.25">
      <c r="F9068" s="11"/>
      <c r="G9068" s="11"/>
      <c r="H9068" s="11"/>
    </row>
    <row r="9069" spans="6:8" x14ac:dyDescent="0.25">
      <c r="F9069" s="11"/>
      <c r="G9069" s="11"/>
      <c r="H9069" s="11"/>
    </row>
    <row r="9070" spans="6:8" x14ac:dyDescent="0.25">
      <c r="F9070" s="11"/>
      <c r="G9070" s="11"/>
      <c r="H9070" s="11"/>
    </row>
    <row r="9071" spans="6:8" x14ac:dyDescent="0.25">
      <c r="F9071" s="11"/>
      <c r="G9071" s="11"/>
      <c r="H9071" s="11"/>
    </row>
    <row r="9072" spans="6:8" x14ac:dyDescent="0.25">
      <c r="F9072" s="11"/>
      <c r="G9072" s="11"/>
      <c r="H9072" s="11"/>
    </row>
    <row r="9073" spans="6:8" x14ac:dyDescent="0.25">
      <c r="F9073" s="11"/>
      <c r="G9073" s="11"/>
      <c r="H9073" s="11"/>
    </row>
    <row r="9074" spans="6:8" x14ac:dyDescent="0.25">
      <c r="F9074" s="11"/>
      <c r="G9074" s="11"/>
      <c r="H9074" s="11"/>
    </row>
    <row r="9075" spans="6:8" x14ac:dyDescent="0.25">
      <c r="F9075" s="11"/>
      <c r="G9075" s="11"/>
      <c r="H9075" s="11"/>
    </row>
    <row r="9076" spans="6:8" x14ac:dyDescent="0.25">
      <c r="F9076" s="11"/>
      <c r="G9076" s="11"/>
      <c r="H9076" s="11"/>
    </row>
    <row r="9077" spans="6:8" x14ac:dyDescent="0.25">
      <c r="F9077" s="11"/>
      <c r="G9077" s="11"/>
      <c r="H9077" s="11"/>
    </row>
    <row r="9078" spans="6:8" x14ac:dyDescent="0.25">
      <c r="F9078" s="11"/>
      <c r="G9078" s="11"/>
      <c r="H9078" s="11"/>
    </row>
    <row r="9079" spans="6:8" x14ac:dyDescent="0.25">
      <c r="F9079" s="11"/>
      <c r="G9079" s="11"/>
      <c r="H9079" s="11"/>
    </row>
    <row r="9080" spans="6:8" x14ac:dyDescent="0.25">
      <c r="F9080" s="11"/>
      <c r="G9080" s="11"/>
      <c r="H9080" s="11"/>
    </row>
    <row r="9081" spans="6:8" x14ac:dyDescent="0.25">
      <c r="F9081" s="11"/>
      <c r="G9081" s="11"/>
      <c r="H9081" s="11"/>
    </row>
    <row r="9082" spans="6:8" x14ac:dyDescent="0.25">
      <c r="F9082" s="11"/>
      <c r="G9082" s="11"/>
      <c r="H9082" s="11"/>
    </row>
    <row r="9083" spans="6:8" x14ac:dyDescent="0.25">
      <c r="F9083" s="11"/>
      <c r="G9083" s="11"/>
      <c r="H9083" s="11"/>
    </row>
    <row r="9084" spans="6:8" x14ac:dyDescent="0.25">
      <c r="F9084" s="11"/>
      <c r="G9084" s="11"/>
      <c r="H9084" s="11"/>
    </row>
    <row r="9085" spans="6:8" x14ac:dyDescent="0.25">
      <c r="F9085" s="11"/>
      <c r="G9085" s="11"/>
      <c r="H9085" s="11"/>
    </row>
    <row r="9086" spans="6:8" x14ac:dyDescent="0.25">
      <c r="F9086" s="11"/>
      <c r="G9086" s="11"/>
      <c r="H9086" s="11"/>
    </row>
    <row r="9087" spans="6:8" x14ac:dyDescent="0.25">
      <c r="F9087" s="11"/>
      <c r="G9087" s="11"/>
      <c r="H9087" s="11"/>
    </row>
    <row r="9088" spans="6:8" x14ac:dyDescent="0.25">
      <c r="F9088" s="11"/>
      <c r="G9088" s="11"/>
      <c r="H9088" s="11"/>
    </row>
    <row r="9089" spans="6:8" x14ac:dyDescent="0.25">
      <c r="F9089" s="11"/>
      <c r="G9089" s="11"/>
      <c r="H9089" s="11"/>
    </row>
    <row r="9090" spans="6:8" x14ac:dyDescent="0.25">
      <c r="F9090" s="11"/>
      <c r="G9090" s="11"/>
      <c r="H9090" s="11"/>
    </row>
    <row r="9091" spans="6:8" x14ac:dyDescent="0.25">
      <c r="F9091" s="11"/>
      <c r="G9091" s="11"/>
      <c r="H9091" s="11"/>
    </row>
    <row r="9092" spans="6:8" x14ac:dyDescent="0.25">
      <c r="F9092" s="11"/>
      <c r="G9092" s="11"/>
      <c r="H9092" s="11"/>
    </row>
    <row r="9093" spans="6:8" x14ac:dyDescent="0.25">
      <c r="F9093" s="11"/>
      <c r="G9093" s="11"/>
      <c r="H9093" s="11"/>
    </row>
    <row r="9094" spans="6:8" x14ac:dyDescent="0.25">
      <c r="F9094" s="11"/>
      <c r="G9094" s="11"/>
      <c r="H9094" s="11"/>
    </row>
    <row r="9095" spans="6:8" x14ac:dyDescent="0.25">
      <c r="F9095" s="11"/>
      <c r="G9095" s="11"/>
      <c r="H9095" s="11"/>
    </row>
    <row r="9096" spans="6:8" x14ac:dyDescent="0.25">
      <c r="F9096" s="11"/>
      <c r="G9096" s="11"/>
      <c r="H9096" s="11"/>
    </row>
    <row r="9097" spans="6:8" x14ac:dyDescent="0.25">
      <c r="F9097" s="11"/>
      <c r="G9097" s="11"/>
      <c r="H9097" s="11"/>
    </row>
    <row r="9098" spans="6:8" x14ac:dyDescent="0.25">
      <c r="F9098" s="11"/>
      <c r="G9098" s="11"/>
      <c r="H9098" s="11"/>
    </row>
    <row r="9099" spans="6:8" x14ac:dyDescent="0.25">
      <c r="F9099" s="11"/>
      <c r="G9099" s="11"/>
      <c r="H9099" s="11"/>
    </row>
    <row r="9100" spans="6:8" x14ac:dyDescent="0.25">
      <c r="F9100" s="11"/>
      <c r="G9100" s="11"/>
      <c r="H9100" s="11"/>
    </row>
    <row r="9101" spans="6:8" x14ac:dyDescent="0.25">
      <c r="F9101" s="11"/>
      <c r="G9101" s="11"/>
      <c r="H9101" s="11"/>
    </row>
    <row r="9102" spans="6:8" x14ac:dyDescent="0.25">
      <c r="F9102" s="11"/>
      <c r="G9102" s="11"/>
      <c r="H9102" s="11"/>
    </row>
    <row r="9103" spans="6:8" x14ac:dyDescent="0.25">
      <c r="F9103" s="11"/>
      <c r="G9103" s="11"/>
      <c r="H9103" s="11"/>
    </row>
    <row r="9104" spans="6:8" x14ac:dyDescent="0.25">
      <c r="F9104" s="11"/>
      <c r="G9104" s="11"/>
      <c r="H9104" s="11"/>
    </row>
    <row r="9105" spans="6:8" x14ac:dyDescent="0.25">
      <c r="F9105" s="11"/>
      <c r="G9105" s="11"/>
      <c r="H9105" s="11"/>
    </row>
    <row r="9106" spans="6:8" x14ac:dyDescent="0.25">
      <c r="F9106" s="11"/>
      <c r="G9106" s="11"/>
      <c r="H9106" s="11"/>
    </row>
    <row r="9107" spans="6:8" x14ac:dyDescent="0.25">
      <c r="F9107" s="11"/>
      <c r="G9107" s="11"/>
      <c r="H9107" s="11"/>
    </row>
    <row r="9108" spans="6:8" x14ac:dyDescent="0.25">
      <c r="F9108" s="11"/>
      <c r="G9108" s="11"/>
      <c r="H9108" s="11"/>
    </row>
    <row r="9109" spans="6:8" x14ac:dyDescent="0.25">
      <c r="F9109" s="11"/>
      <c r="G9109" s="11"/>
      <c r="H9109" s="11"/>
    </row>
    <row r="9110" spans="6:8" x14ac:dyDescent="0.25">
      <c r="F9110" s="11"/>
      <c r="G9110" s="11"/>
      <c r="H9110" s="11"/>
    </row>
    <row r="9111" spans="6:8" x14ac:dyDescent="0.25">
      <c r="F9111" s="11"/>
      <c r="G9111" s="11"/>
      <c r="H9111" s="11"/>
    </row>
    <row r="9112" spans="6:8" x14ac:dyDescent="0.25">
      <c r="F9112" s="11"/>
      <c r="G9112" s="11"/>
      <c r="H9112" s="11"/>
    </row>
    <row r="9113" spans="6:8" x14ac:dyDescent="0.25">
      <c r="F9113" s="11"/>
      <c r="G9113" s="11"/>
      <c r="H9113" s="11"/>
    </row>
    <row r="9114" spans="6:8" x14ac:dyDescent="0.25">
      <c r="F9114" s="11"/>
      <c r="G9114" s="11"/>
      <c r="H9114" s="11"/>
    </row>
    <row r="9115" spans="6:8" x14ac:dyDescent="0.25">
      <c r="F9115" s="11"/>
      <c r="G9115" s="11"/>
      <c r="H9115" s="11"/>
    </row>
    <row r="9116" spans="6:8" x14ac:dyDescent="0.25">
      <c r="F9116" s="11"/>
      <c r="G9116" s="11"/>
      <c r="H9116" s="11"/>
    </row>
    <row r="9117" spans="6:8" x14ac:dyDescent="0.25">
      <c r="F9117" s="11"/>
      <c r="G9117" s="11"/>
      <c r="H9117" s="11"/>
    </row>
    <row r="9118" spans="6:8" x14ac:dyDescent="0.25">
      <c r="F9118" s="11"/>
      <c r="G9118" s="11"/>
      <c r="H9118" s="11"/>
    </row>
    <row r="9119" spans="6:8" x14ac:dyDescent="0.25">
      <c r="F9119" s="11"/>
      <c r="G9119" s="11"/>
      <c r="H9119" s="11"/>
    </row>
    <row r="9120" spans="6:8" x14ac:dyDescent="0.25">
      <c r="F9120" s="11"/>
      <c r="G9120" s="11"/>
      <c r="H9120" s="11"/>
    </row>
    <row r="9121" spans="6:8" x14ac:dyDescent="0.25">
      <c r="F9121" s="11"/>
      <c r="G9121" s="11"/>
      <c r="H9121" s="11"/>
    </row>
    <row r="9122" spans="6:8" x14ac:dyDescent="0.25">
      <c r="F9122" s="11"/>
      <c r="G9122" s="11"/>
      <c r="H9122" s="11"/>
    </row>
    <row r="9123" spans="6:8" x14ac:dyDescent="0.25">
      <c r="F9123" s="11"/>
      <c r="G9123" s="11"/>
      <c r="H9123" s="11"/>
    </row>
    <row r="9124" spans="6:8" x14ac:dyDescent="0.25">
      <c r="F9124" s="11"/>
      <c r="G9124" s="11"/>
      <c r="H9124" s="11"/>
    </row>
    <row r="9125" spans="6:8" x14ac:dyDescent="0.25">
      <c r="F9125" s="11"/>
      <c r="G9125" s="11"/>
      <c r="H9125" s="11"/>
    </row>
    <row r="9126" spans="6:8" x14ac:dyDescent="0.25">
      <c r="F9126" s="11"/>
      <c r="G9126" s="11"/>
      <c r="H9126" s="11"/>
    </row>
    <row r="9127" spans="6:8" x14ac:dyDescent="0.25">
      <c r="F9127" s="11"/>
      <c r="G9127" s="11"/>
      <c r="H9127" s="11"/>
    </row>
    <row r="9128" spans="6:8" x14ac:dyDescent="0.25">
      <c r="F9128" s="11"/>
      <c r="G9128" s="11"/>
      <c r="H9128" s="11"/>
    </row>
    <row r="9129" spans="6:8" x14ac:dyDescent="0.25">
      <c r="F9129" s="11"/>
      <c r="G9129" s="11"/>
      <c r="H9129" s="11"/>
    </row>
    <row r="9130" spans="6:8" x14ac:dyDescent="0.25">
      <c r="F9130" s="11"/>
      <c r="G9130" s="11"/>
      <c r="H9130" s="11"/>
    </row>
    <row r="9131" spans="6:8" x14ac:dyDescent="0.25">
      <c r="F9131" s="11"/>
      <c r="G9131" s="11"/>
      <c r="H9131" s="11"/>
    </row>
    <row r="9132" spans="6:8" x14ac:dyDescent="0.25">
      <c r="F9132" s="11"/>
      <c r="G9132" s="11"/>
      <c r="H9132" s="11"/>
    </row>
    <row r="9133" spans="6:8" x14ac:dyDescent="0.25">
      <c r="F9133" s="11"/>
      <c r="G9133" s="11"/>
      <c r="H9133" s="11"/>
    </row>
    <row r="9134" spans="6:8" x14ac:dyDescent="0.25">
      <c r="F9134" s="11"/>
      <c r="G9134" s="11"/>
      <c r="H9134" s="11"/>
    </row>
    <row r="9135" spans="6:8" x14ac:dyDescent="0.25">
      <c r="F9135" s="11"/>
      <c r="G9135" s="11"/>
      <c r="H9135" s="11"/>
    </row>
    <row r="9136" spans="6:8" x14ac:dyDescent="0.25">
      <c r="F9136" s="11"/>
      <c r="G9136" s="11"/>
      <c r="H9136" s="11"/>
    </row>
    <row r="9137" spans="6:8" x14ac:dyDescent="0.25">
      <c r="F9137" s="11"/>
      <c r="G9137" s="11"/>
      <c r="H9137" s="11"/>
    </row>
    <row r="9138" spans="6:8" x14ac:dyDescent="0.25">
      <c r="F9138" s="11"/>
      <c r="G9138" s="11"/>
      <c r="H9138" s="11"/>
    </row>
    <row r="9139" spans="6:8" x14ac:dyDescent="0.25">
      <c r="F9139" s="11"/>
      <c r="G9139" s="11"/>
      <c r="H9139" s="11"/>
    </row>
    <row r="9140" spans="6:8" x14ac:dyDescent="0.25">
      <c r="F9140" s="11"/>
      <c r="G9140" s="11"/>
      <c r="H9140" s="11"/>
    </row>
    <row r="9141" spans="6:8" x14ac:dyDescent="0.25">
      <c r="F9141" s="11"/>
      <c r="G9141" s="11"/>
      <c r="H9141" s="11"/>
    </row>
    <row r="9142" spans="6:8" x14ac:dyDescent="0.25">
      <c r="F9142" s="11"/>
      <c r="G9142" s="11"/>
      <c r="H9142" s="11"/>
    </row>
    <row r="9143" spans="6:8" x14ac:dyDescent="0.25">
      <c r="F9143" s="11"/>
      <c r="G9143" s="11"/>
      <c r="H9143" s="11"/>
    </row>
    <row r="9144" spans="6:8" x14ac:dyDescent="0.25">
      <c r="F9144" s="11"/>
      <c r="G9144" s="11"/>
      <c r="H9144" s="11"/>
    </row>
    <row r="9145" spans="6:8" x14ac:dyDescent="0.25">
      <c r="F9145" s="11"/>
      <c r="G9145" s="11"/>
      <c r="H9145" s="11"/>
    </row>
    <row r="9146" spans="6:8" x14ac:dyDescent="0.25">
      <c r="F9146" s="11"/>
      <c r="G9146" s="11"/>
      <c r="H9146" s="11"/>
    </row>
    <row r="9147" spans="6:8" x14ac:dyDescent="0.25">
      <c r="F9147" s="11"/>
      <c r="G9147" s="11"/>
      <c r="H9147" s="11"/>
    </row>
    <row r="9148" spans="6:8" x14ac:dyDescent="0.25">
      <c r="F9148" s="11"/>
      <c r="G9148" s="11"/>
      <c r="H9148" s="11"/>
    </row>
    <row r="9149" spans="6:8" x14ac:dyDescent="0.25">
      <c r="F9149" s="11"/>
      <c r="G9149" s="11"/>
      <c r="H9149" s="11"/>
    </row>
    <row r="9150" spans="6:8" x14ac:dyDescent="0.25">
      <c r="F9150" s="11"/>
      <c r="G9150" s="11"/>
      <c r="H9150" s="11"/>
    </row>
    <row r="9151" spans="6:8" x14ac:dyDescent="0.25">
      <c r="F9151" s="11"/>
      <c r="G9151" s="11"/>
      <c r="H9151" s="11"/>
    </row>
    <row r="9152" spans="6:8" x14ac:dyDescent="0.25">
      <c r="F9152" s="11"/>
      <c r="G9152" s="11"/>
      <c r="H9152" s="11"/>
    </row>
    <row r="9153" spans="6:8" x14ac:dyDescent="0.25">
      <c r="F9153" s="11"/>
      <c r="G9153" s="11"/>
      <c r="H9153" s="11"/>
    </row>
    <row r="9154" spans="6:8" x14ac:dyDescent="0.25">
      <c r="F9154" s="11"/>
      <c r="G9154" s="11"/>
      <c r="H9154" s="11"/>
    </row>
    <row r="9155" spans="6:8" x14ac:dyDescent="0.25">
      <c r="F9155" s="11"/>
      <c r="G9155" s="11"/>
      <c r="H9155" s="11"/>
    </row>
    <row r="9156" spans="6:8" x14ac:dyDescent="0.25">
      <c r="F9156" s="11"/>
      <c r="G9156" s="11"/>
      <c r="H9156" s="11"/>
    </row>
    <row r="9157" spans="6:8" x14ac:dyDescent="0.25">
      <c r="F9157" s="11"/>
      <c r="G9157" s="11"/>
      <c r="H9157" s="11"/>
    </row>
    <row r="9158" spans="6:8" x14ac:dyDescent="0.25">
      <c r="F9158" s="11"/>
      <c r="G9158" s="11"/>
      <c r="H9158" s="11"/>
    </row>
    <row r="9159" spans="6:8" x14ac:dyDescent="0.25">
      <c r="F9159" s="11"/>
      <c r="G9159" s="11"/>
      <c r="H9159" s="11"/>
    </row>
    <row r="9160" spans="6:8" x14ac:dyDescent="0.25">
      <c r="F9160" s="11"/>
      <c r="G9160" s="11"/>
      <c r="H9160" s="11"/>
    </row>
    <row r="9161" spans="6:8" x14ac:dyDescent="0.25">
      <c r="F9161" s="11"/>
      <c r="G9161" s="11"/>
      <c r="H9161" s="11"/>
    </row>
    <row r="9162" spans="6:8" x14ac:dyDescent="0.25">
      <c r="F9162" s="11"/>
      <c r="G9162" s="11"/>
      <c r="H9162" s="11"/>
    </row>
    <row r="9163" spans="6:8" x14ac:dyDescent="0.25">
      <c r="F9163" s="11"/>
      <c r="G9163" s="11"/>
      <c r="H9163" s="11"/>
    </row>
    <row r="9164" spans="6:8" x14ac:dyDescent="0.25">
      <c r="F9164" s="11"/>
      <c r="G9164" s="11"/>
      <c r="H9164" s="11"/>
    </row>
    <row r="9165" spans="6:8" x14ac:dyDescent="0.25">
      <c r="F9165" s="11"/>
      <c r="G9165" s="11"/>
      <c r="H9165" s="11"/>
    </row>
    <row r="9166" spans="6:8" x14ac:dyDescent="0.25">
      <c r="F9166" s="11"/>
      <c r="G9166" s="11"/>
      <c r="H9166" s="11"/>
    </row>
    <row r="9167" spans="6:8" x14ac:dyDescent="0.25">
      <c r="F9167" s="11"/>
      <c r="G9167" s="11"/>
      <c r="H9167" s="11"/>
    </row>
    <row r="9168" spans="6:8" x14ac:dyDescent="0.25">
      <c r="F9168" s="11"/>
      <c r="G9168" s="11"/>
      <c r="H9168" s="11"/>
    </row>
    <row r="9169" spans="6:8" x14ac:dyDescent="0.25">
      <c r="F9169" s="11"/>
      <c r="G9169" s="11"/>
      <c r="H9169" s="11"/>
    </row>
    <row r="9170" spans="6:8" x14ac:dyDescent="0.25">
      <c r="F9170" s="11"/>
      <c r="G9170" s="11"/>
      <c r="H9170" s="11"/>
    </row>
    <row r="9171" spans="6:8" x14ac:dyDescent="0.25">
      <c r="F9171" s="11"/>
      <c r="G9171" s="11"/>
      <c r="H9171" s="11"/>
    </row>
    <row r="9172" spans="6:8" x14ac:dyDescent="0.25">
      <c r="F9172" s="11"/>
      <c r="G9172" s="11"/>
      <c r="H9172" s="11"/>
    </row>
    <row r="9173" spans="6:8" x14ac:dyDescent="0.25">
      <c r="F9173" s="11"/>
      <c r="G9173" s="11"/>
      <c r="H9173" s="11"/>
    </row>
    <row r="9174" spans="6:8" x14ac:dyDescent="0.25">
      <c r="F9174" s="11"/>
      <c r="G9174" s="11"/>
      <c r="H9174" s="11"/>
    </row>
    <row r="9175" spans="6:8" x14ac:dyDescent="0.25">
      <c r="F9175" s="11"/>
      <c r="G9175" s="11"/>
      <c r="H9175" s="11"/>
    </row>
    <row r="9176" spans="6:8" x14ac:dyDescent="0.25">
      <c r="F9176" s="11"/>
      <c r="G9176" s="11"/>
      <c r="H9176" s="11"/>
    </row>
    <row r="9177" spans="6:8" x14ac:dyDescent="0.25">
      <c r="F9177" s="11"/>
      <c r="G9177" s="11"/>
      <c r="H9177" s="11"/>
    </row>
    <row r="9178" spans="6:8" x14ac:dyDescent="0.25">
      <c r="F9178" s="11"/>
      <c r="G9178" s="11"/>
      <c r="H9178" s="11"/>
    </row>
    <row r="9179" spans="6:8" x14ac:dyDescent="0.25">
      <c r="F9179" s="11"/>
      <c r="G9179" s="11"/>
      <c r="H9179" s="11"/>
    </row>
    <row r="9180" spans="6:8" x14ac:dyDescent="0.25">
      <c r="F9180" s="11"/>
      <c r="G9180" s="11"/>
      <c r="H9180" s="11"/>
    </row>
    <row r="9181" spans="6:8" x14ac:dyDescent="0.25">
      <c r="F9181" s="11"/>
      <c r="G9181" s="11"/>
      <c r="H9181" s="11"/>
    </row>
    <row r="9182" spans="6:8" x14ac:dyDescent="0.25">
      <c r="F9182" s="11"/>
      <c r="G9182" s="11"/>
      <c r="H9182" s="11"/>
    </row>
    <row r="9183" spans="6:8" x14ac:dyDescent="0.25">
      <c r="F9183" s="11"/>
      <c r="G9183" s="11"/>
      <c r="H9183" s="11"/>
    </row>
    <row r="9184" spans="6:8" x14ac:dyDescent="0.25">
      <c r="F9184" s="11"/>
      <c r="G9184" s="11"/>
      <c r="H9184" s="11"/>
    </row>
    <row r="9185" spans="6:8" x14ac:dyDescent="0.25">
      <c r="F9185" s="11"/>
      <c r="G9185" s="11"/>
      <c r="H9185" s="11"/>
    </row>
    <row r="9186" spans="6:8" x14ac:dyDescent="0.25">
      <c r="F9186" s="11"/>
      <c r="G9186" s="11"/>
      <c r="H9186" s="11"/>
    </row>
    <row r="9187" spans="6:8" x14ac:dyDescent="0.25">
      <c r="F9187" s="11"/>
      <c r="G9187" s="11"/>
      <c r="H9187" s="11"/>
    </row>
    <row r="9188" spans="6:8" x14ac:dyDescent="0.25">
      <c r="F9188" s="11"/>
      <c r="G9188" s="11"/>
      <c r="H9188" s="11"/>
    </row>
    <row r="9189" spans="6:8" x14ac:dyDescent="0.25">
      <c r="F9189" s="11"/>
      <c r="G9189" s="11"/>
      <c r="H9189" s="11"/>
    </row>
    <row r="9190" spans="6:8" x14ac:dyDescent="0.25">
      <c r="F9190" s="11"/>
      <c r="G9190" s="11"/>
      <c r="H9190" s="11"/>
    </row>
    <row r="9191" spans="6:8" x14ac:dyDescent="0.25">
      <c r="F9191" s="11"/>
      <c r="G9191" s="11"/>
      <c r="H9191" s="11"/>
    </row>
    <row r="9192" spans="6:8" x14ac:dyDescent="0.25">
      <c r="F9192" s="11"/>
      <c r="G9192" s="11"/>
      <c r="H9192" s="11"/>
    </row>
    <row r="9193" spans="6:8" x14ac:dyDescent="0.25">
      <c r="F9193" s="11"/>
      <c r="G9193" s="11"/>
      <c r="H9193" s="11"/>
    </row>
    <row r="9194" spans="6:8" x14ac:dyDescent="0.25">
      <c r="F9194" s="11"/>
      <c r="G9194" s="11"/>
      <c r="H9194" s="11"/>
    </row>
    <row r="9195" spans="6:8" x14ac:dyDescent="0.25">
      <c r="F9195" s="11"/>
      <c r="G9195" s="11"/>
      <c r="H9195" s="11"/>
    </row>
    <row r="9196" spans="6:8" x14ac:dyDescent="0.25">
      <c r="F9196" s="11"/>
      <c r="G9196" s="11"/>
      <c r="H9196" s="11"/>
    </row>
    <row r="9197" spans="6:8" x14ac:dyDescent="0.25">
      <c r="F9197" s="11"/>
      <c r="G9197" s="11"/>
      <c r="H9197" s="11"/>
    </row>
    <row r="9198" spans="6:8" x14ac:dyDescent="0.25">
      <c r="F9198" s="11"/>
      <c r="G9198" s="11"/>
      <c r="H9198" s="11"/>
    </row>
    <row r="9199" spans="6:8" x14ac:dyDescent="0.25">
      <c r="F9199" s="11"/>
      <c r="G9199" s="11"/>
      <c r="H9199" s="11"/>
    </row>
    <row r="9200" spans="6:8" x14ac:dyDescent="0.25">
      <c r="F9200" s="11"/>
      <c r="G9200" s="11"/>
      <c r="H9200" s="11"/>
    </row>
    <row r="9201" spans="6:8" x14ac:dyDescent="0.25">
      <c r="F9201" s="11"/>
      <c r="G9201" s="11"/>
      <c r="H9201" s="11"/>
    </row>
    <row r="9202" spans="6:8" x14ac:dyDescent="0.25">
      <c r="F9202" s="11"/>
      <c r="G9202" s="11"/>
      <c r="H9202" s="11"/>
    </row>
    <row r="9203" spans="6:8" x14ac:dyDescent="0.25">
      <c r="F9203" s="11"/>
      <c r="G9203" s="11"/>
      <c r="H9203" s="11"/>
    </row>
    <row r="9204" spans="6:8" x14ac:dyDescent="0.25">
      <c r="F9204" s="11"/>
      <c r="G9204" s="11"/>
      <c r="H9204" s="11"/>
    </row>
    <row r="9205" spans="6:8" x14ac:dyDescent="0.25">
      <c r="F9205" s="11"/>
      <c r="G9205" s="11"/>
      <c r="H9205" s="11"/>
    </row>
    <row r="9206" spans="6:8" x14ac:dyDescent="0.25">
      <c r="F9206" s="11"/>
      <c r="G9206" s="11"/>
      <c r="H9206" s="11"/>
    </row>
    <row r="9207" spans="6:8" x14ac:dyDescent="0.25">
      <c r="F9207" s="11"/>
      <c r="G9207" s="11"/>
      <c r="H9207" s="11"/>
    </row>
    <row r="9208" spans="6:8" x14ac:dyDescent="0.25">
      <c r="F9208" s="11"/>
      <c r="G9208" s="11"/>
      <c r="H9208" s="11"/>
    </row>
    <row r="9209" spans="6:8" x14ac:dyDescent="0.25">
      <c r="F9209" s="11"/>
      <c r="G9209" s="11"/>
      <c r="H9209" s="11"/>
    </row>
    <row r="9210" spans="6:8" x14ac:dyDescent="0.25">
      <c r="F9210" s="11"/>
      <c r="G9210" s="11"/>
      <c r="H9210" s="11"/>
    </row>
    <row r="9211" spans="6:8" x14ac:dyDescent="0.25">
      <c r="F9211" s="11"/>
      <c r="G9211" s="11"/>
      <c r="H9211" s="11"/>
    </row>
    <row r="9212" spans="6:8" x14ac:dyDescent="0.25">
      <c r="F9212" s="11"/>
      <c r="G9212" s="11"/>
      <c r="H9212" s="11"/>
    </row>
    <row r="9213" spans="6:8" x14ac:dyDescent="0.25">
      <c r="F9213" s="11"/>
      <c r="G9213" s="11"/>
      <c r="H9213" s="11"/>
    </row>
    <row r="9214" spans="6:8" x14ac:dyDescent="0.25">
      <c r="F9214" s="11"/>
      <c r="G9214" s="11"/>
      <c r="H9214" s="11"/>
    </row>
    <row r="9215" spans="6:8" x14ac:dyDescent="0.25">
      <c r="F9215" s="11"/>
      <c r="G9215" s="11"/>
      <c r="H9215" s="11"/>
    </row>
    <row r="9216" spans="6:8" x14ac:dyDescent="0.25">
      <c r="F9216" s="11"/>
      <c r="G9216" s="11"/>
      <c r="H9216" s="11"/>
    </row>
    <row r="9217" spans="6:8" x14ac:dyDescent="0.25">
      <c r="F9217" s="11"/>
      <c r="G9217" s="11"/>
      <c r="H9217" s="11"/>
    </row>
    <row r="9218" spans="6:8" x14ac:dyDescent="0.25">
      <c r="F9218" s="11"/>
      <c r="G9218" s="11"/>
      <c r="H9218" s="11"/>
    </row>
    <row r="9219" spans="6:8" x14ac:dyDescent="0.25">
      <c r="F9219" s="11"/>
      <c r="G9219" s="11"/>
      <c r="H9219" s="11"/>
    </row>
    <row r="9220" spans="6:8" x14ac:dyDescent="0.25">
      <c r="F9220" s="11"/>
      <c r="G9220" s="11"/>
      <c r="H9220" s="11"/>
    </row>
    <row r="9221" spans="6:8" x14ac:dyDescent="0.25">
      <c r="F9221" s="11"/>
      <c r="G9221" s="11"/>
      <c r="H9221" s="11"/>
    </row>
    <row r="9222" spans="6:8" x14ac:dyDescent="0.25">
      <c r="F9222" s="11"/>
      <c r="G9222" s="11"/>
      <c r="H9222" s="11"/>
    </row>
    <row r="9223" spans="6:8" x14ac:dyDescent="0.25">
      <c r="F9223" s="11"/>
      <c r="G9223" s="11"/>
      <c r="H9223" s="11"/>
    </row>
    <row r="9224" spans="6:8" x14ac:dyDescent="0.25">
      <c r="F9224" s="11"/>
      <c r="G9224" s="11"/>
      <c r="H9224" s="11"/>
    </row>
    <row r="9225" spans="6:8" x14ac:dyDescent="0.25">
      <c r="F9225" s="11"/>
      <c r="G9225" s="11"/>
      <c r="H9225" s="11"/>
    </row>
    <row r="9226" spans="6:8" x14ac:dyDescent="0.25">
      <c r="F9226" s="11"/>
      <c r="G9226" s="11"/>
      <c r="H9226" s="11"/>
    </row>
    <row r="9227" spans="6:8" x14ac:dyDescent="0.25">
      <c r="F9227" s="11"/>
      <c r="G9227" s="11"/>
      <c r="H9227" s="11"/>
    </row>
    <row r="9228" spans="6:8" x14ac:dyDescent="0.25">
      <c r="F9228" s="11"/>
      <c r="G9228" s="11"/>
      <c r="H9228" s="11"/>
    </row>
    <row r="9229" spans="6:8" x14ac:dyDescent="0.25">
      <c r="F9229" s="11"/>
      <c r="G9229" s="11"/>
      <c r="H9229" s="11"/>
    </row>
    <row r="9230" spans="6:8" x14ac:dyDescent="0.25">
      <c r="F9230" s="11"/>
      <c r="G9230" s="11"/>
      <c r="H9230" s="11"/>
    </row>
    <row r="9231" spans="6:8" x14ac:dyDescent="0.25">
      <c r="F9231" s="11"/>
      <c r="G9231" s="11"/>
      <c r="H9231" s="11"/>
    </row>
    <row r="9232" spans="6:8" x14ac:dyDescent="0.25">
      <c r="F9232" s="11"/>
      <c r="G9232" s="11"/>
      <c r="H9232" s="11"/>
    </row>
    <row r="9233" spans="6:8" x14ac:dyDescent="0.25">
      <c r="F9233" s="11"/>
      <c r="G9233" s="11"/>
      <c r="H9233" s="11"/>
    </row>
    <row r="9234" spans="6:8" x14ac:dyDescent="0.25">
      <c r="F9234" s="11"/>
      <c r="G9234" s="11"/>
      <c r="H9234" s="11"/>
    </row>
    <row r="9235" spans="6:8" x14ac:dyDescent="0.25">
      <c r="F9235" s="11"/>
      <c r="G9235" s="11"/>
      <c r="H9235" s="11"/>
    </row>
    <row r="9236" spans="6:8" x14ac:dyDescent="0.25">
      <c r="F9236" s="11"/>
      <c r="G9236" s="11"/>
      <c r="H9236" s="11"/>
    </row>
    <row r="9237" spans="6:8" x14ac:dyDescent="0.25">
      <c r="F9237" s="11"/>
      <c r="G9237" s="11"/>
      <c r="H9237" s="11"/>
    </row>
    <row r="9238" spans="6:8" x14ac:dyDescent="0.25">
      <c r="F9238" s="11"/>
      <c r="G9238" s="11"/>
      <c r="H9238" s="11"/>
    </row>
    <row r="9239" spans="6:8" x14ac:dyDescent="0.25">
      <c r="F9239" s="11"/>
      <c r="G9239" s="11"/>
      <c r="H9239" s="11"/>
    </row>
    <row r="9240" spans="6:8" x14ac:dyDescent="0.25">
      <c r="F9240" s="11"/>
      <c r="G9240" s="11"/>
      <c r="H9240" s="11"/>
    </row>
    <row r="9241" spans="6:8" x14ac:dyDescent="0.25">
      <c r="F9241" s="11"/>
      <c r="G9241" s="11"/>
      <c r="H9241" s="11"/>
    </row>
    <row r="9242" spans="6:8" x14ac:dyDescent="0.25">
      <c r="F9242" s="11"/>
      <c r="G9242" s="11"/>
      <c r="H9242" s="11"/>
    </row>
    <row r="9243" spans="6:8" x14ac:dyDescent="0.25">
      <c r="F9243" s="11"/>
      <c r="G9243" s="11"/>
      <c r="H9243" s="11"/>
    </row>
    <row r="9244" spans="6:8" x14ac:dyDescent="0.25">
      <c r="F9244" s="11"/>
      <c r="G9244" s="11"/>
      <c r="H9244" s="11"/>
    </row>
    <row r="9245" spans="6:8" x14ac:dyDescent="0.25">
      <c r="F9245" s="11"/>
      <c r="G9245" s="11"/>
      <c r="H9245" s="11"/>
    </row>
    <row r="9246" spans="6:8" x14ac:dyDescent="0.25">
      <c r="F9246" s="11"/>
      <c r="G9246" s="11"/>
      <c r="H9246" s="11"/>
    </row>
    <row r="9247" spans="6:8" x14ac:dyDescent="0.25">
      <c r="F9247" s="11"/>
      <c r="G9247" s="11"/>
      <c r="H9247" s="11"/>
    </row>
    <row r="9248" spans="6:8" x14ac:dyDescent="0.25">
      <c r="F9248" s="11"/>
      <c r="G9248" s="11"/>
      <c r="H9248" s="11"/>
    </row>
    <row r="9249" spans="6:8" x14ac:dyDescent="0.25">
      <c r="F9249" s="11"/>
      <c r="G9249" s="11"/>
      <c r="H9249" s="11"/>
    </row>
    <row r="9250" spans="6:8" x14ac:dyDescent="0.25">
      <c r="F9250" s="11"/>
      <c r="G9250" s="11"/>
      <c r="H9250" s="11"/>
    </row>
    <row r="9251" spans="6:8" x14ac:dyDescent="0.25">
      <c r="F9251" s="11"/>
      <c r="G9251" s="11"/>
      <c r="H9251" s="11"/>
    </row>
    <row r="9252" spans="6:8" x14ac:dyDescent="0.25">
      <c r="F9252" s="11"/>
      <c r="G9252" s="11"/>
      <c r="H9252" s="11"/>
    </row>
    <row r="9253" spans="6:8" x14ac:dyDescent="0.25">
      <c r="F9253" s="11"/>
      <c r="G9253" s="11"/>
      <c r="H9253" s="11"/>
    </row>
    <row r="9254" spans="6:8" x14ac:dyDescent="0.25">
      <c r="F9254" s="11"/>
      <c r="G9254" s="11"/>
      <c r="H9254" s="11"/>
    </row>
    <row r="9255" spans="6:8" x14ac:dyDescent="0.25">
      <c r="F9255" s="11"/>
      <c r="G9255" s="11"/>
      <c r="H9255" s="11"/>
    </row>
    <row r="9256" spans="6:8" x14ac:dyDescent="0.25">
      <c r="F9256" s="11"/>
      <c r="G9256" s="11"/>
      <c r="H9256" s="11"/>
    </row>
    <row r="9257" spans="6:8" x14ac:dyDescent="0.25">
      <c r="F9257" s="11"/>
      <c r="G9257" s="11"/>
      <c r="H9257" s="11"/>
    </row>
    <row r="9258" spans="6:8" x14ac:dyDescent="0.25">
      <c r="F9258" s="11"/>
      <c r="G9258" s="11"/>
      <c r="H9258" s="11"/>
    </row>
    <row r="9259" spans="6:8" x14ac:dyDescent="0.25">
      <c r="F9259" s="11"/>
      <c r="G9259" s="11"/>
      <c r="H9259" s="11"/>
    </row>
    <row r="9260" spans="6:8" x14ac:dyDescent="0.25">
      <c r="F9260" s="11"/>
      <c r="G9260" s="11"/>
      <c r="H9260" s="11"/>
    </row>
    <row r="9261" spans="6:8" x14ac:dyDescent="0.25">
      <c r="F9261" s="11"/>
      <c r="G9261" s="11"/>
      <c r="H9261" s="11"/>
    </row>
    <row r="9262" spans="6:8" x14ac:dyDescent="0.25">
      <c r="F9262" s="11"/>
      <c r="G9262" s="11"/>
      <c r="H9262" s="11"/>
    </row>
    <row r="9263" spans="6:8" x14ac:dyDescent="0.25">
      <c r="F9263" s="11"/>
      <c r="G9263" s="11"/>
      <c r="H9263" s="11"/>
    </row>
    <row r="9264" spans="6:8" x14ac:dyDescent="0.25">
      <c r="F9264" s="11"/>
      <c r="G9264" s="11"/>
      <c r="H9264" s="11"/>
    </row>
    <row r="9265" spans="6:8" x14ac:dyDescent="0.25">
      <c r="F9265" s="11"/>
      <c r="G9265" s="11"/>
      <c r="H9265" s="11"/>
    </row>
    <row r="9266" spans="6:8" x14ac:dyDescent="0.25">
      <c r="F9266" s="11"/>
      <c r="G9266" s="11"/>
      <c r="H9266" s="11"/>
    </row>
    <row r="9267" spans="6:8" x14ac:dyDescent="0.25">
      <c r="F9267" s="11"/>
      <c r="G9267" s="11"/>
      <c r="H9267" s="11"/>
    </row>
    <row r="9268" spans="6:8" x14ac:dyDescent="0.25">
      <c r="F9268" s="11"/>
      <c r="G9268" s="11"/>
      <c r="H9268" s="11"/>
    </row>
    <row r="9269" spans="6:8" x14ac:dyDescent="0.25">
      <c r="F9269" s="11"/>
      <c r="G9269" s="11"/>
      <c r="H9269" s="11"/>
    </row>
    <row r="9270" spans="6:8" x14ac:dyDescent="0.25">
      <c r="F9270" s="11"/>
      <c r="G9270" s="11"/>
      <c r="H9270" s="11"/>
    </row>
    <row r="9271" spans="6:8" x14ac:dyDescent="0.25">
      <c r="F9271" s="11"/>
      <c r="G9271" s="11"/>
      <c r="H9271" s="11"/>
    </row>
    <row r="9272" spans="6:8" x14ac:dyDescent="0.25">
      <c r="F9272" s="11"/>
      <c r="G9272" s="11"/>
      <c r="H9272" s="11"/>
    </row>
    <row r="9273" spans="6:8" x14ac:dyDescent="0.25">
      <c r="F9273" s="11"/>
      <c r="G9273" s="11"/>
      <c r="H9273" s="11"/>
    </row>
    <row r="9274" spans="6:8" x14ac:dyDescent="0.25">
      <c r="F9274" s="11"/>
      <c r="G9274" s="11"/>
      <c r="H9274" s="11"/>
    </row>
    <row r="9275" spans="6:8" x14ac:dyDescent="0.25">
      <c r="F9275" s="11"/>
      <c r="G9275" s="11"/>
      <c r="H9275" s="11"/>
    </row>
    <row r="9276" spans="6:8" x14ac:dyDescent="0.25">
      <c r="F9276" s="11"/>
      <c r="G9276" s="11"/>
      <c r="H9276" s="11"/>
    </row>
    <row r="9277" spans="6:8" x14ac:dyDescent="0.25">
      <c r="F9277" s="11"/>
      <c r="G9277" s="11"/>
      <c r="H9277" s="11"/>
    </row>
    <row r="9278" spans="6:8" x14ac:dyDescent="0.25">
      <c r="F9278" s="11"/>
      <c r="G9278" s="11"/>
      <c r="H9278" s="11"/>
    </row>
    <row r="9279" spans="6:8" x14ac:dyDescent="0.25">
      <c r="F9279" s="11"/>
      <c r="G9279" s="11"/>
      <c r="H9279" s="11"/>
    </row>
    <row r="9280" spans="6:8" x14ac:dyDescent="0.25">
      <c r="F9280" s="11"/>
      <c r="G9280" s="11"/>
      <c r="H9280" s="11"/>
    </row>
    <row r="9281" spans="6:8" x14ac:dyDescent="0.25">
      <c r="F9281" s="11"/>
      <c r="G9281" s="11"/>
      <c r="H9281" s="11"/>
    </row>
    <row r="9282" spans="6:8" x14ac:dyDescent="0.25">
      <c r="F9282" s="11"/>
      <c r="G9282" s="11"/>
      <c r="H9282" s="11"/>
    </row>
    <row r="9283" spans="6:8" x14ac:dyDescent="0.25">
      <c r="F9283" s="11"/>
      <c r="G9283" s="11"/>
      <c r="H9283" s="11"/>
    </row>
    <row r="9284" spans="6:8" x14ac:dyDescent="0.25">
      <c r="F9284" s="11"/>
      <c r="G9284" s="11"/>
      <c r="H9284" s="11"/>
    </row>
    <row r="9285" spans="6:8" x14ac:dyDescent="0.25">
      <c r="F9285" s="11"/>
      <c r="G9285" s="11"/>
      <c r="H9285" s="11"/>
    </row>
    <row r="9286" spans="6:8" x14ac:dyDescent="0.25">
      <c r="F9286" s="11"/>
      <c r="G9286" s="11"/>
      <c r="H9286" s="11"/>
    </row>
    <row r="9287" spans="6:8" x14ac:dyDescent="0.25">
      <c r="F9287" s="11"/>
      <c r="G9287" s="11"/>
      <c r="H9287" s="11"/>
    </row>
    <row r="9288" spans="6:8" x14ac:dyDescent="0.25">
      <c r="F9288" s="11"/>
      <c r="G9288" s="11"/>
      <c r="H9288" s="11"/>
    </row>
    <row r="9289" spans="6:8" x14ac:dyDescent="0.25">
      <c r="F9289" s="11"/>
      <c r="G9289" s="11"/>
      <c r="H9289" s="11"/>
    </row>
    <row r="9290" spans="6:8" x14ac:dyDescent="0.25">
      <c r="F9290" s="11"/>
      <c r="G9290" s="11"/>
      <c r="H9290" s="11"/>
    </row>
    <row r="9291" spans="6:8" x14ac:dyDescent="0.25">
      <c r="F9291" s="11"/>
      <c r="G9291" s="11"/>
      <c r="H9291" s="11"/>
    </row>
    <row r="9292" spans="6:8" x14ac:dyDescent="0.25">
      <c r="F9292" s="11"/>
      <c r="G9292" s="11"/>
      <c r="H9292" s="11"/>
    </row>
    <row r="9293" spans="6:8" x14ac:dyDescent="0.25">
      <c r="F9293" s="11"/>
      <c r="G9293" s="11"/>
      <c r="H9293" s="11"/>
    </row>
    <row r="9294" spans="6:8" x14ac:dyDescent="0.25">
      <c r="F9294" s="11"/>
      <c r="G9294" s="11"/>
      <c r="H9294" s="11"/>
    </row>
    <row r="9295" spans="6:8" x14ac:dyDescent="0.25">
      <c r="F9295" s="11"/>
      <c r="G9295" s="11"/>
      <c r="H9295" s="11"/>
    </row>
    <row r="9296" spans="6:8" x14ac:dyDescent="0.25">
      <c r="F9296" s="11"/>
      <c r="G9296" s="11"/>
      <c r="H9296" s="11"/>
    </row>
    <row r="9297" spans="6:8" x14ac:dyDescent="0.25">
      <c r="F9297" s="11"/>
      <c r="G9297" s="11"/>
      <c r="H9297" s="11"/>
    </row>
    <row r="9298" spans="6:8" x14ac:dyDescent="0.25">
      <c r="F9298" s="11"/>
      <c r="G9298" s="11"/>
      <c r="H9298" s="11"/>
    </row>
    <row r="9299" spans="6:8" x14ac:dyDescent="0.25">
      <c r="F9299" s="11"/>
      <c r="G9299" s="11"/>
      <c r="H9299" s="11"/>
    </row>
    <row r="9300" spans="6:8" x14ac:dyDescent="0.25">
      <c r="F9300" s="11"/>
      <c r="G9300" s="11"/>
      <c r="H9300" s="11"/>
    </row>
    <row r="9301" spans="6:8" x14ac:dyDescent="0.25">
      <c r="F9301" s="11"/>
      <c r="G9301" s="11"/>
      <c r="H9301" s="11"/>
    </row>
    <row r="9302" spans="6:8" x14ac:dyDescent="0.25">
      <c r="F9302" s="11"/>
      <c r="G9302" s="11"/>
      <c r="H9302" s="11"/>
    </row>
    <row r="9303" spans="6:8" x14ac:dyDescent="0.25">
      <c r="F9303" s="11"/>
      <c r="G9303" s="11"/>
      <c r="H9303" s="11"/>
    </row>
    <row r="9304" spans="6:8" x14ac:dyDescent="0.25">
      <c r="F9304" s="11"/>
      <c r="G9304" s="11"/>
      <c r="H9304" s="11"/>
    </row>
    <row r="9305" spans="6:8" x14ac:dyDescent="0.25">
      <c r="F9305" s="11"/>
      <c r="G9305" s="11"/>
      <c r="H9305" s="11"/>
    </row>
    <row r="9306" spans="6:8" x14ac:dyDescent="0.25">
      <c r="F9306" s="11"/>
      <c r="G9306" s="11"/>
      <c r="H9306" s="11"/>
    </row>
    <row r="9307" spans="6:8" x14ac:dyDescent="0.25">
      <c r="F9307" s="11"/>
      <c r="G9307" s="11"/>
      <c r="H9307" s="11"/>
    </row>
    <row r="9308" spans="6:8" x14ac:dyDescent="0.25">
      <c r="F9308" s="11"/>
      <c r="G9308" s="11"/>
      <c r="H9308" s="11"/>
    </row>
    <row r="9309" spans="6:8" x14ac:dyDescent="0.25">
      <c r="F9309" s="11"/>
      <c r="G9309" s="11"/>
      <c r="H9309" s="11"/>
    </row>
    <row r="9310" spans="6:8" x14ac:dyDescent="0.25">
      <c r="F9310" s="11"/>
      <c r="G9310" s="11"/>
      <c r="H9310" s="11"/>
    </row>
    <row r="9311" spans="6:8" x14ac:dyDescent="0.25">
      <c r="F9311" s="11"/>
      <c r="G9311" s="11"/>
      <c r="H9311" s="11"/>
    </row>
    <row r="9312" spans="6:8" x14ac:dyDescent="0.25">
      <c r="F9312" s="11"/>
      <c r="G9312" s="11"/>
      <c r="H9312" s="11"/>
    </row>
    <row r="9313" spans="6:8" x14ac:dyDescent="0.25">
      <c r="F9313" s="11"/>
      <c r="G9313" s="11"/>
      <c r="H9313" s="11"/>
    </row>
    <row r="9314" spans="6:8" x14ac:dyDescent="0.25">
      <c r="F9314" s="11"/>
      <c r="G9314" s="11"/>
      <c r="H9314" s="11"/>
    </row>
    <row r="9315" spans="6:8" x14ac:dyDescent="0.25">
      <c r="F9315" s="11"/>
      <c r="G9315" s="11"/>
      <c r="H9315" s="11"/>
    </row>
    <row r="9316" spans="6:8" x14ac:dyDescent="0.25">
      <c r="F9316" s="11"/>
      <c r="G9316" s="11"/>
      <c r="H9316" s="11"/>
    </row>
    <row r="9317" spans="6:8" x14ac:dyDescent="0.25">
      <c r="F9317" s="11"/>
      <c r="G9317" s="11"/>
      <c r="H9317" s="11"/>
    </row>
    <row r="9318" spans="6:8" x14ac:dyDescent="0.25">
      <c r="F9318" s="11"/>
      <c r="G9318" s="11"/>
      <c r="H9318" s="11"/>
    </row>
    <row r="9319" spans="6:8" x14ac:dyDescent="0.25">
      <c r="F9319" s="11"/>
      <c r="G9319" s="11"/>
      <c r="H9319" s="11"/>
    </row>
    <row r="9320" spans="6:8" x14ac:dyDescent="0.25">
      <c r="F9320" s="11"/>
      <c r="G9320" s="11"/>
      <c r="H9320" s="11"/>
    </row>
    <row r="9321" spans="6:8" x14ac:dyDescent="0.25">
      <c r="F9321" s="11"/>
      <c r="G9321" s="11"/>
      <c r="H9321" s="11"/>
    </row>
    <row r="9322" spans="6:8" x14ac:dyDescent="0.25">
      <c r="F9322" s="11"/>
      <c r="G9322" s="11"/>
      <c r="H9322" s="11"/>
    </row>
    <row r="9323" spans="6:8" x14ac:dyDescent="0.25">
      <c r="F9323" s="11"/>
      <c r="G9323" s="11"/>
      <c r="H9323" s="11"/>
    </row>
    <row r="9324" spans="6:8" x14ac:dyDescent="0.25">
      <c r="F9324" s="11"/>
      <c r="G9324" s="11"/>
      <c r="H9324" s="11"/>
    </row>
    <row r="9325" spans="6:8" x14ac:dyDescent="0.25">
      <c r="F9325" s="11"/>
      <c r="G9325" s="11"/>
      <c r="H9325" s="11"/>
    </row>
    <row r="9326" spans="6:8" x14ac:dyDescent="0.25">
      <c r="F9326" s="11"/>
      <c r="G9326" s="11"/>
      <c r="H9326" s="11"/>
    </row>
    <row r="9327" spans="6:8" x14ac:dyDescent="0.25">
      <c r="F9327" s="11"/>
      <c r="G9327" s="11"/>
      <c r="H9327" s="11"/>
    </row>
    <row r="9328" spans="6:8" x14ac:dyDescent="0.25">
      <c r="F9328" s="11"/>
      <c r="G9328" s="11"/>
      <c r="H9328" s="11"/>
    </row>
    <row r="9329" spans="6:8" x14ac:dyDescent="0.25">
      <c r="F9329" s="11"/>
      <c r="G9329" s="11"/>
      <c r="H9329" s="11"/>
    </row>
    <row r="9330" spans="6:8" x14ac:dyDescent="0.25">
      <c r="F9330" s="11"/>
      <c r="G9330" s="11"/>
      <c r="H9330" s="11"/>
    </row>
    <row r="9331" spans="6:8" x14ac:dyDescent="0.25">
      <c r="F9331" s="11"/>
      <c r="G9331" s="11"/>
      <c r="H9331" s="11"/>
    </row>
    <row r="9332" spans="6:8" x14ac:dyDescent="0.25">
      <c r="F9332" s="11"/>
      <c r="G9332" s="11"/>
      <c r="H9332" s="11"/>
    </row>
    <row r="9333" spans="6:8" x14ac:dyDescent="0.25">
      <c r="F9333" s="11"/>
      <c r="G9333" s="11"/>
      <c r="H9333" s="11"/>
    </row>
    <row r="9334" spans="6:8" x14ac:dyDescent="0.25">
      <c r="F9334" s="11"/>
      <c r="G9334" s="11"/>
      <c r="H9334" s="11"/>
    </row>
    <row r="9335" spans="6:8" x14ac:dyDescent="0.25">
      <c r="F9335" s="11"/>
      <c r="G9335" s="11"/>
      <c r="H9335" s="11"/>
    </row>
    <row r="9336" spans="6:8" x14ac:dyDescent="0.25">
      <c r="F9336" s="11"/>
      <c r="G9336" s="11"/>
      <c r="H9336" s="11"/>
    </row>
    <row r="9337" spans="6:8" x14ac:dyDescent="0.25">
      <c r="F9337" s="11"/>
      <c r="G9337" s="11"/>
      <c r="H9337" s="11"/>
    </row>
    <row r="9338" spans="6:8" x14ac:dyDescent="0.25">
      <c r="F9338" s="11"/>
      <c r="G9338" s="11"/>
      <c r="H9338" s="11"/>
    </row>
    <row r="9339" spans="6:8" x14ac:dyDescent="0.25">
      <c r="F9339" s="11"/>
      <c r="G9339" s="11"/>
      <c r="H9339" s="11"/>
    </row>
    <row r="9340" spans="6:8" x14ac:dyDescent="0.25">
      <c r="F9340" s="11"/>
      <c r="G9340" s="11"/>
      <c r="H9340" s="11"/>
    </row>
    <row r="9341" spans="6:8" x14ac:dyDescent="0.25">
      <c r="F9341" s="11"/>
      <c r="G9341" s="11"/>
      <c r="H9341" s="11"/>
    </row>
    <row r="9342" spans="6:8" x14ac:dyDescent="0.25">
      <c r="F9342" s="11"/>
      <c r="G9342" s="11"/>
      <c r="H9342" s="11"/>
    </row>
    <row r="9343" spans="6:8" x14ac:dyDescent="0.25">
      <c r="F9343" s="11"/>
      <c r="G9343" s="11"/>
      <c r="H9343" s="11"/>
    </row>
    <row r="9344" spans="6:8" x14ac:dyDescent="0.25">
      <c r="F9344" s="11"/>
      <c r="G9344" s="11"/>
      <c r="H9344" s="11"/>
    </row>
    <row r="9345" spans="6:8" x14ac:dyDescent="0.25">
      <c r="F9345" s="11"/>
      <c r="G9345" s="11"/>
      <c r="H9345" s="11"/>
    </row>
    <row r="9346" spans="6:8" x14ac:dyDescent="0.25">
      <c r="F9346" s="11"/>
      <c r="G9346" s="11"/>
      <c r="H9346" s="11"/>
    </row>
    <row r="9347" spans="6:8" x14ac:dyDescent="0.25">
      <c r="F9347" s="11"/>
      <c r="G9347" s="11"/>
      <c r="H9347" s="11"/>
    </row>
    <row r="9348" spans="6:8" x14ac:dyDescent="0.25">
      <c r="F9348" s="11"/>
      <c r="G9348" s="11"/>
      <c r="H9348" s="11"/>
    </row>
    <row r="9349" spans="6:8" x14ac:dyDescent="0.25">
      <c r="F9349" s="11"/>
      <c r="G9349" s="11"/>
      <c r="H9349" s="11"/>
    </row>
    <row r="9350" spans="6:8" x14ac:dyDescent="0.25">
      <c r="F9350" s="11"/>
      <c r="G9350" s="11"/>
      <c r="H9350" s="11"/>
    </row>
    <row r="9351" spans="6:8" x14ac:dyDescent="0.25">
      <c r="F9351" s="11"/>
      <c r="G9351" s="11"/>
      <c r="H9351" s="11"/>
    </row>
    <row r="9352" spans="6:8" x14ac:dyDescent="0.25">
      <c r="F9352" s="11"/>
      <c r="G9352" s="11"/>
      <c r="H9352" s="11"/>
    </row>
    <row r="9353" spans="6:8" x14ac:dyDescent="0.25">
      <c r="F9353" s="11"/>
      <c r="G9353" s="11"/>
      <c r="H9353" s="11"/>
    </row>
    <row r="9354" spans="6:8" x14ac:dyDescent="0.25">
      <c r="F9354" s="11"/>
      <c r="G9354" s="11"/>
      <c r="H9354" s="11"/>
    </row>
    <row r="9355" spans="6:8" x14ac:dyDescent="0.25">
      <c r="F9355" s="11"/>
      <c r="G9355" s="11"/>
      <c r="H9355" s="11"/>
    </row>
    <row r="9356" spans="6:8" x14ac:dyDescent="0.25">
      <c r="F9356" s="11"/>
      <c r="G9356" s="11"/>
      <c r="H9356" s="11"/>
    </row>
    <row r="9357" spans="6:8" x14ac:dyDescent="0.25">
      <c r="F9357" s="11"/>
      <c r="G9357" s="11"/>
      <c r="H9357" s="11"/>
    </row>
    <row r="9358" spans="6:8" x14ac:dyDescent="0.25">
      <c r="F9358" s="11"/>
      <c r="G9358" s="11"/>
      <c r="H9358" s="11"/>
    </row>
    <row r="9359" spans="6:8" x14ac:dyDescent="0.25">
      <c r="F9359" s="11"/>
      <c r="G9359" s="11"/>
      <c r="H9359" s="11"/>
    </row>
    <row r="9360" spans="6:8" x14ac:dyDescent="0.25">
      <c r="F9360" s="11"/>
      <c r="G9360" s="11"/>
      <c r="H9360" s="11"/>
    </row>
    <row r="9361" spans="6:8" x14ac:dyDescent="0.25">
      <c r="F9361" s="11"/>
      <c r="G9361" s="11"/>
      <c r="H9361" s="11"/>
    </row>
    <row r="9362" spans="6:8" x14ac:dyDescent="0.25">
      <c r="F9362" s="11"/>
      <c r="G9362" s="11"/>
      <c r="H9362" s="11"/>
    </row>
    <row r="9363" spans="6:8" x14ac:dyDescent="0.25">
      <c r="F9363" s="11"/>
      <c r="G9363" s="11"/>
      <c r="H9363" s="11"/>
    </row>
    <row r="9364" spans="6:8" x14ac:dyDescent="0.25">
      <c r="F9364" s="11"/>
      <c r="G9364" s="11"/>
      <c r="H9364" s="11"/>
    </row>
    <row r="9365" spans="6:8" x14ac:dyDescent="0.25">
      <c r="F9365" s="11"/>
      <c r="G9365" s="11"/>
      <c r="H9365" s="11"/>
    </row>
    <row r="9366" spans="6:8" x14ac:dyDescent="0.25">
      <c r="F9366" s="11"/>
      <c r="G9366" s="11"/>
      <c r="H9366" s="11"/>
    </row>
    <row r="9367" spans="6:8" x14ac:dyDescent="0.25">
      <c r="F9367" s="11"/>
      <c r="G9367" s="11"/>
      <c r="H9367" s="11"/>
    </row>
    <row r="9368" spans="6:8" x14ac:dyDescent="0.25">
      <c r="F9368" s="11"/>
      <c r="G9368" s="11"/>
      <c r="H9368" s="11"/>
    </row>
    <row r="9369" spans="6:8" x14ac:dyDescent="0.25">
      <c r="F9369" s="11"/>
      <c r="G9369" s="11"/>
      <c r="H9369" s="11"/>
    </row>
    <row r="9370" spans="6:8" x14ac:dyDescent="0.25">
      <c r="F9370" s="11"/>
      <c r="G9370" s="11"/>
      <c r="H9370" s="11"/>
    </row>
    <row r="9371" spans="6:8" x14ac:dyDescent="0.25">
      <c r="F9371" s="11"/>
      <c r="G9371" s="11"/>
      <c r="H9371" s="11"/>
    </row>
    <row r="9372" spans="6:8" x14ac:dyDescent="0.25">
      <c r="F9372" s="11"/>
      <c r="G9372" s="11"/>
      <c r="H9372" s="11"/>
    </row>
    <row r="9373" spans="6:8" x14ac:dyDescent="0.25">
      <c r="F9373" s="11"/>
      <c r="G9373" s="11"/>
      <c r="H9373" s="11"/>
    </row>
    <row r="9374" spans="6:8" x14ac:dyDescent="0.25">
      <c r="F9374" s="11"/>
      <c r="G9374" s="11"/>
      <c r="H9374" s="11"/>
    </row>
    <row r="9375" spans="6:8" x14ac:dyDescent="0.25">
      <c r="F9375" s="11"/>
      <c r="G9375" s="11"/>
      <c r="H9375" s="11"/>
    </row>
    <row r="9376" spans="6:8" x14ac:dyDescent="0.25">
      <c r="F9376" s="11"/>
      <c r="G9376" s="11"/>
      <c r="H9376" s="11"/>
    </row>
    <row r="9377" spans="6:8" x14ac:dyDescent="0.25">
      <c r="F9377" s="11"/>
      <c r="G9377" s="11"/>
      <c r="H9377" s="11"/>
    </row>
    <row r="9378" spans="6:8" x14ac:dyDescent="0.25">
      <c r="F9378" s="11"/>
      <c r="G9378" s="11"/>
      <c r="H9378" s="11"/>
    </row>
    <row r="9379" spans="6:8" x14ac:dyDescent="0.25">
      <c r="F9379" s="11"/>
      <c r="G9379" s="11"/>
      <c r="H9379" s="11"/>
    </row>
    <row r="9380" spans="6:8" x14ac:dyDescent="0.25">
      <c r="F9380" s="11"/>
      <c r="G9380" s="11"/>
      <c r="H9380" s="11"/>
    </row>
    <row r="9381" spans="6:8" x14ac:dyDescent="0.25">
      <c r="F9381" s="11"/>
      <c r="G9381" s="11"/>
      <c r="H9381" s="11"/>
    </row>
    <row r="9382" spans="6:8" x14ac:dyDescent="0.25">
      <c r="F9382" s="11"/>
      <c r="G9382" s="11"/>
      <c r="H9382" s="11"/>
    </row>
    <row r="9383" spans="6:8" x14ac:dyDescent="0.25">
      <c r="F9383" s="11"/>
      <c r="G9383" s="11"/>
      <c r="H9383" s="11"/>
    </row>
    <row r="9384" spans="6:8" x14ac:dyDescent="0.25">
      <c r="F9384" s="11"/>
      <c r="G9384" s="11"/>
      <c r="H9384" s="11"/>
    </row>
    <row r="9385" spans="6:8" x14ac:dyDescent="0.25">
      <c r="F9385" s="11"/>
      <c r="G9385" s="11"/>
      <c r="H9385" s="11"/>
    </row>
    <row r="9386" spans="6:8" x14ac:dyDescent="0.25">
      <c r="F9386" s="11"/>
      <c r="G9386" s="11"/>
      <c r="H9386" s="11"/>
    </row>
    <row r="9387" spans="6:8" x14ac:dyDescent="0.25">
      <c r="F9387" s="11"/>
      <c r="G9387" s="11"/>
      <c r="H9387" s="11"/>
    </row>
    <row r="9388" spans="6:8" x14ac:dyDescent="0.25">
      <c r="F9388" s="11"/>
      <c r="G9388" s="11"/>
      <c r="H9388" s="11"/>
    </row>
    <row r="9389" spans="6:8" x14ac:dyDescent="0.25">
      <c r="F9389" s="11"/>
      <c r="G9389" s="11"/>
      <c r="H9389" s="11"/>
    </row>
    <row r="9390" spans="6:8" x14ac:dyDescent="0.25">
      <c r="F9390" s="11"/>
      <c r="G9390" s="11"/>
      <c r="H9390" s="11"/>
    </row>
    <row r="9391" spans="6:8" x14ac:dyDescent="0.25">
      <c r="F9391" s="11"/>
      <c r="G9391" s="11"/>
      <c r="H9391" s="11"/>
    </row>
    <row r="9392" spans="6:8" x14ac:dyDescent="0.25">
      <c r="F9392" s="11"/>
      <c r="G9392" s="11"/>
      <c r="H9392" s="11"/>
    </row>
    <row r="9393" spans="6:8" x14ac:dyDescent="0.25">
      <c r="F9393" s="11"/>
      <c r="G9393" s="11"/>
      <c r="H9393" s="11"/>
    </row>
    <row r="9394" spans="6:8" x14ac:dyDescent="0.25">
      <c r="F9394" s="11"/>
      <c r="G9394" s="11"/>
      <c r="H9394" s="11"/>
    </row>
    <row r="9395" spans="6:8" x14ac:dyDescent="0.25">
      <c r="F9395" s="11"/>
      <c r="G9395" s="11"/>
      <c r="H9395" s="11"/>
    </row>
    <row r="9396" spans="6:8" x14ac:dyDescent="0.25">
      <c r="F9396" s="11"/>
      <c r="G9396" s="11"/>
      <c r="H9396" s="11"/>
    </row>
    <row r="9397" spans="6:8" x14ac:dyDescent="0.25">
      <c r="F9397" s="11"/>
      <c r="G9397" s="11"/>
      <c r="H9397" s="11"/>
    </row>
    <row r="9398" spans="6:8" x14ac:dyDescent="0.25">
      <c r="F9398" s="11"/>
      <c r="G9398" s="11"/>
      <c r="H9398" s="11"/>
    </row>
    <row r="9399" spans="6:8" x14ac:dyDescent="0.25">
      <c r="F9399" s="11"/>
      <c r="G9399" s="11"/>
      <c r="H9399" s="11"/>
    </row>
    <row r="9400" spans="6:8" x14ac:dyDescent="0.25">
      <c r="F9400" s="11"/>
      <c r="G9400" s="11"/>
      <c r="H9400" s="11"/>
    </row>
    <row r="9401" spans="6:8" x14ac:dyDescent="0.25">
      <c r="F9401" s="11"/>
      <c r="G9401" s="11"/>
      <c r="H9401" s="11"/>
    </row>
    <row r="9402" spans="6:8" x14ac:dyDescent="0.25">
      <c r="F9402" s="11"/>
      <c r="G9402" s="11"/>
      <c r="H9402" s="11"/>
    </row>
    <row r="9403" spans="6:8" x14ac:dyDescent="0.25">
      <c r="F9403" s="11"/>
      <c r="G9403" s="11"/>
      <c r="H9403" s="11"/>
    </row>
    <row r="9404" spans="6:8" x14ac:dyDescent="0.25">
      <c r="F9404" s="11"/>
      <c r="G9404" s="11"/>
      <c r="H9404" s="11"/>
    </row>
    <row r="9405" spans="6:8" x14ac:dyDescent="0.25">
      <c r="F9405" s="11"/>
      <c r="G9405" s="11"/>
      <c r="H9405" s="11"/>
    </row>
    <row r="9406" spans="6:8" x14ac:dyDescent="0.25">
      <c r="F9406" s="11"/>
      <c r="G9406" s="11"/>
      <c r="H9406" s="11"/>
    </row>
    <row r="9407" spans="6:8" x14ac:dyDescent="0.25">
      <c r="F9407" s="11"/>
      <c r="G9407" s="11"/>
      <c r="H9407" s="11"/>
    </row>
    <row r="9408" spans="6:8" x14ac:dyDescent="0.25">
      <c r="F9408" s="11"/>
      <c r="G9408" s="11"/>
      <c r="H9408" s="11"/>
    </row>
    <row r="9409" spans="6:8" x14ac:dyDescent="0.25">
      <c r="F9409" s="11"/>
      <c r="G9409" s="11"/>
      <c r="H9409" s="11"/>
    </row>
    <row r="9410" spans="6:8" x14ac:dyDescent="0.25">
      <c r="F9410" s="11"/>
      <c r="G9410" s="11"/>
      <c r="H9410" s="11"/>
    </row>
    <row r="9411" spans="6:8" x14ac:dyDescent="0.25">
      <c r="F9411" s="11"/>
      <c r="G9411" s="11"/>
      <c r="H9411" s="11"/>
    </row>
    <row r="9412" spans="6:8" x14ac:dyDescent="0.25">
      <c r="F9412" s="11"/>
      <c r="G9412" s="11"/>
      <c r="H9412" s="11"/>
    </row>
    <row r="9413" spans="6:8" x14ac:dyDescent="0.25">
      <c r="F9413" s="11"/>
      <c r="G9413" s="11"/>
      <c r="H9413" s="11"/>
    </row>
    <row r="9414" spans="6:8" x14ac:dyDescent="0.25">
      <c r="F9414" s="11"/>
      <c r="G9414" s="11"/>
      <c r="H9414" s="11"/>
    </row>
    <row r="9415" spans="6:8" x14ac:dyDescent="0.25">
      <c r="F9415" s="11"/>
      <c r="G9415" s="11"/>
      <c r="H9415" s="11"/>
    </row>
    <row r="9416" spans="6:8" x14ac:dyDescent="0.25">
      <c r="F9416" s="11"/>
      <c r="G9416" s="11"/>
      <c r="H9416" s="11"/>
    </row>
    <row r="9417" spans="6:8" x14ac:dyDescent="0.25">
      <c r="F9417" s="11"/>
      <c r="G9417" s="11"/>
      <c r="H9417" s="11"/>
    </row>
    <row r="9418" spans="6:8" x14ac:dyDescent="0.25">
      <c r="F9418" s="11"/>
      <c r="G9418" s="11"/>
      <c r="H9418" s="11"/>
    </row>
    <row r="9419" spans="6:8" x14ac:dyDescent="0.25">
      <c r="F9419" s="11"/>
      <c r="G9419" s="11"/>
      <c r="H9419" s="11"/>
    </row>
    <row r="9420" spans="6:8" x14ac:dyDescent="0.25">
      <c r="F9420" s="11"/>
      <c r="G9420" s="11"/>
      <c r="H9420" s="11"/>
    </row>
    <row r="9421" spans="6:8" x14ac:dyDescent="0.25">
      <c r="F9421" s="11"/>
      <c r="G9421" s="11"/>
      <c r="H9421" s="11"/>
    </row>
    <row r="9422" spans="6:8" x14ac:dyDescent="0.25">
      <c r="F9422" s="11"/>
      <c r="G9422" s="11"/>
      <c r="H9422" s="11"/>
    </row>
    <row r="9423" spans="6:8" x14ac:dyDescent="0.25">
      <c r="F9423" s="11"/>
      <c r="G9423" s="11"/>
      <c r="H9423" s="11"/>
    </row>
    <row r="9424" spans="6:8" x14ac:dyDescent="0.25">
      <c r="F9424" s="11"/>
      <c r="G9424" s="11"/>
      <c r="H9424" s="11"/>
    </row>
    <row r="9425" spans="6:8" x14ac:dyDescent="0.25">
      <c r="F9425" s="11"/>
      <c r="G9425" s="11"/>
      <c r="H9425" s="11"/>
    </row>
    <row r="9426" spans="6:8" x14ac:dyDescent="0.25">
      <c r="F9426" s="11"/>
      <c r="G9426" s="11"/>
      <c r="H9426" s="11"/>
    </row>
    <row r="9427" spans="6:8" x14ac:dyDescent="0.25">
      <c r="F9427" s="11"/>
      <c r="G9427" s="11"/>
      <c r="H9427" s="11"/>
    </row>
    <row r="9428" spans="6:8" x14ac:dyDescent="0.25">
      <c r="F9428" s="11"/>
      <c r="G9428" s="11"/>
      <c r="H9428" s="11"/>
    </row>
    <row r="9429" spans="6:8" x14ac:dyDescent="0.25">
      <c r="F9429" s="11"/>
      <c r="G9429" s="11"/>
      <c r="H9429" s="11"/>
    </row>
    <row r="9430" spans="6:8" x14ac:dyDescent="0.25">
      <c r="F9430" s="11"/>
      <c r="G9430" s="11"/>
      <c r="H9430" s="11"/>
    </row>
    <row r="9431" spans="6:8" x14ac:dyDescent="0.25">
      <c r="F9431" s="11"/>
      <c r="G9431" s="11"/>
      <c r="H9431" s="11"/>
    </row>
    <row r="9432" spans="6:8" x14ac:dyDescent="0.25">
      <c r="F9432" s="11"/>
      <c r="G9432" s="11"/>
      <c r="H9432" s="11"/>
    </row>
    <row r="9433" spans="6:8" x14ac:dyDescent="0.25">
      <c r="F9433" s="11"/>
      <c r="G9433" s="11"/>
      <c r="H9433" s="11"/>
    </row>
    <row r="9434" spans="6:8" x14ac:dyDescent="0.25">
      <c r="F9434" s="11"/>
      <c r="G9434" s="11"/>
      <c r="H9434" s="11"/>
    </row>
    <row r="9435" spans="6:8" x14ac:dyDescent="0.25">
      <c r="F9435" s="11"/>
      <c r="G9435" s="11"/>
      <c r="H9435" s="11"/>
    </row>
    <row r="9436" spans="6:8" x14ac:dyDescent="0.25">
      <c r="F9436" s="11"/>
      <c r="G9436" s="11"/>
      <c r="H9436" s="11"/>
    </row>
    <row r="9437" spans="6:8" x14ac:dyDescent="0.25">
      <c r="F9437" s="11"/>
      <c r="G9437" s="11"/>
      <c r="H9437" s="11"/>
    </row>
    <row r="9438" spans="6:8" x14ac:dyDescent="0.25">
      <c r="F9438" s="11"/>
      <c r="G9438" s="11"/>
      <c r="H9438" s="11"/>
    </row>
    <row r="9439" spans="6:8" x14ac:dyDescent="0.25">
      <c r="F9439" s="11"/>
      <c r="G9439" s="11"/>
      <c r="H9439" s="11"/>
    </row>
    <row r="9440" spans="6:8" x14ac:dyDescent="0.25">
      <c r="F9440" s="11"/>
      <c r="G9440" s="11"/>
      <c r="H9440" s="11"/>
    </row>
    <row r="9441" spans="6:8" x14ac:dyDescent="0.25">
      <c r="F9441" s="11"/>
      <c r="G9441" s="11"/>
      <c r="H9441" s="11"/>
    </row>
    <row r="9442" spans="6:8" x14ac:dyDescent="0.25">
      <c r="F9442" s="11"/>
      <c r="G9442" s="11"/>
      <c r="H9442" s="11"/>
    </row>
    <row r="9443" spans="6:8" x14ac:dyDescent="0.25">
      <c r="F9443" s="11"/>
      <c r="G9443" s="11"/>
      <c r="H9443" s="11"/>
    </row>
    <row r="9444" spans="6:8" x14ac:dyDescent="0.25">
      <c r="F9444" s="11"/>
      <c r="G9444" s="11"/>
      <c r="H9444" s="11"/>
    </row>
    <row r="9445" spans="6:8" x14ac:dyDescent="0.25">
      <c r="F9445" s="11"/>
      <c r="G9445" s="11"/>
      <c r="H9445" s="11"/>
    </row>
    <row r="9446" spans="6:8" x14ac:dyDescent="0.25">
      <c r="F9446" s="11"/>
      <c r="G9446" s="11"/>
      <c r="H9446" s="11"/>
    </row>
    <row r="9447" spans="6:8" x14ac:dyDescent="0.25">
      <c r="F9447" s="11"/>
      <c r="G9447" s="11"/>
      <c r="H9447" s="11"/>
    </row>
    <row r="9448" spans="6:8" x14ac:dyDescent="0.25">
      <c r="F9448" s="11"/>
      <c r="G9448" s="11"/>
      <c r="H9448" s="11"/>
    </row>
    <row r="9449" spans="6:8" x14ac:dyDescent="0.25">
      <c r="F9449" s="11"/>
      <c r="G9449" s="11"/>
      <c r="H9449" s="11"/>
    </row>
    <row r="9450" spans="6:8" x14ac:dyDescent="0.25">
      <c r="F9450" s="11"/>
      <c r="G9450" s="11"/>
      <c r="H9450" s="11"/>
    </row>
    <row r="9451" spans="6:8" x14ac:dyDescent="0.25">
      <c r="F9451" s="11"/>
      <c r="G9451" s="11"/>
      <c r="H9451" s="11"/>
    </row>
    <row r="9452" spans="6:8" x14ac:dyDescent="0.25">
      <c r="F9452" s="11"/>
      <c r="G9452" s="11"/>
      <c r="H9452" s="11"/>
    </row>
    <row r="9453" spans="6:8" x14ac:dyDescent="0.25">
      <c r="F9453" s="11"/>
      <c r="G9453" s="11"/>
      <c r="H9453" s="11"/>
    </row>
    <row r="9454" spans="6:8" x14ac:dyDescent="0.25">
      <c r="F9454" s="11"/>
      <c r="G9454" s="11"/>
      <c r="H9454" s="11"/>
    </row>
    <row r="9455" spans="6:8" x14ac:dyDescent="0.25">
      <c r="F9455" s="11"/>
      <c r="G9455" s="11"/>
      <c r="H9455" s="11"/>
    </row>
    <row r="9456" spans="6:8" x14ac:dyDescent="0.25">
      <c r="F9456" s="11"/>
      <c r="G9456" s="11"/>
      <c r="H9456" s="11"/>
    </row>
    <row r="9457" spans="6:8" x14ac:dyDescent="0.25">
      <c r="F9457" s="11"/>
      <c r="G9457" s="11"/>
      <c r="H9457" s="11"/>
    </row>
    <row r="9458" spans="6:8" x14ac:dyDescent="0.25">
      <c r="F9458" s="11"/>
      <c r="G9458" s="11"/>
      <c r="H9458" s="11"/>
    </row>
    <row r="9459" spans="6:8" x14ac:dyDescent="0.25">
      <c r="F9459" s="11"/>
      <c r="G9459" s="11"/>
      <c r="H9459" s="11"/>
    </row>
    <row r="9460" spans="6:8" x14ac:dyDescent="0.25">
      <c r="F9460" s="11"/>
      <c r="G9460" s="11"/>
      <c r="H9460" s="11"/>
    </row>
    <row r="9461" spans="6:8" x14ac:dyDescent="0.25">
      <c r="F9461" s="11"/>
      <c r="G9461" s="11"/>
      <c r="H9461" s="11"/>
    </row>
    <row r="9462" spans="6:8" x14ac:dyDescent="0.25">
      <c r="F9462" s="11"/>
      <c r="G9462" s="11"/>
      <c r="H9462" s="11"/>
    </row>
    <row r="9463" spans="6:8" x14ac:dyDescent="0.25">
      <c r="F9463" s="11"/>
      <c r="G9463" s="11"/>
      <c r="H9463" s="11"/>
    </row>
    <row r="9464" spans="6:8" x14ac:dyDescent="0.25">
      <c r="F9464" s="11"/>
      <c r="G9464" s="11"/>
      <c r="H9464" s="11"/>
    </row>
    <row r="9465" spans="6:8" x14ac:dyDescent="0.25">
      <c r="F9465" s="11"/>
      <c r="G9465" s="11"/>
      <c r="H9465" s="11"/>
    </row>
    <row r="9466" spans="6:8" x14ac:dyDescent="0.25">
      <c r="F9466" s="11"/>
      <c r="G9466" s="11"/>
      <c r="H9466" s="11"/>
    </row>
    <row r="9467" spans="6:8" x14ac:dyDescent="0.25">
      <c r="F9467" s="11"/>
      <c r="G9467" s="11"/>
      <c r="H9467" s="11"/>
    </row>
    <row r="9468" spans="6:8" x14ac:dyDescent="0.25">
      <c r="F9468" s="11"/>
      <c r="G9468" s="11"/>
      <c r="H9468" s="11"/>
    </row>
    <row r="9469" spans="6:8" x14ac:dyDescent="0.25">
      <c r="F9469" s="11"/>
      <c r="G9469" s="11"/>
      <c r="H9469" s="11"/>
    </row>
    <row r="9470" spans="6:8" x14ac:dyDescent="0.25">
      <c r="F9470" s="11"/>
      <c r="G9470" s="11"/>
      <c r="H9470" s="11"/>
    </row>
    <row r="9471" spans="6:8" x14ac:dyDescent="0.25">
      <c r="F9471" s="11"/>
      <c r="G9471" s="11"/>
      <c r="H9471" s="11"/>
    </row>
    <row r="9472" spans="6:8" x14ac:dyDescent="0.25">
      <c r="F9472" s="11"/>
      <c r="G9472" s="11"/>
      <c r="H9472" s="11"/>
    </row>
    <row r="9473" spans="6:8" x14ac:dyDescent="0.25">
      <c r="F9473" s="11"/>
      <c r="G9473" s="11"/>
      <c r="H9473" s="11"/>
    </row>
    <row r="9474" spans="6:8" x14ac:dyDescent="0.25">
      <c r="F9474" s="11"/>
      <c r="G9474" s="11"/>
      <c r="H9474" s="11"/>
    </row>
    <row r="9475" spans="6:8" x14ac:dyDescent="0.25">
      <c r="F9475" s="11"/>
      <c r="G9475" s="11"/>
      <c r="H9475" s="11"/>
    </row>
    <row r="9476" spans="6:8" x14ac:dyDescent="0.25">
      <c r="F9476" s="11"/>
      <c r="G9476" s="11"/>
      <c r="H9476" s="11"/>
    </row>
    <row r="9477" spans="6:8" x14ac:dyDescent="0.25">
      <c r="F9477" s="11"/>
      <c r="G9477" s="11"/>
      <c r="H9477" s="11"/>
    </row>
    <row r="9478" spans="6:8" x14ac:dyDescent="0.25">
      <c r="F9478" s="11"/>
      <c r="G9478" s="11"/>
      <c r="H9478" s="11"/>
    </row>
    <row r="9479" spans="6:8" x14ac:dyDescent="0.25">
      <c r="F9479" s="11"/>
      <c r="G9479" s="11"/>
      <c r="H9479" s="11"/>
    </row>
    <row r="9480" spans="6:8" x14ac:dyDescent="0.25">
      <c r="F9480" s="11"/>
      <c r="G9480" s="11"/>
      <c r="H9480" s="11"/>
    </row>
    <row r="9481" spans="6:8" x14ac:dyDescent="0.25">
      <c r="F9481" s="11"/>
      <c r="G9481" s="11"/>
      <c r="H9481" s="11"/>
    </row>
    <row r="9482" spans="6:8" x14ac:dyDescent="0.25">
      <c r="F9482" s="11"/>
      <c r="G9482" s="11"/>
      <c r="H9482" s="11"/>
    </row>
    <row r="9483" spans="6:8" x14ac:dyDescent="0.25">
      <c r="F9483" s="11"/>
      <c r="G9483" s="11"/>
      <c r="H9483" s="11"/>
    </row>
    <row r="9484" spans="6:8" x14ac:dyDescent="0.25">
      <c r="F9484" s="11"/>
      <c r="G9484" s="11"/>
      <c r="H9484" s="11"/>
    </row>
    <row r="9485" spans="6:8" x14ac:dyDescent="0.25">
      <c r="F9485" s="11"/>
      <c r="G9485" s="11"/>
      <c r="H9485" s="11"/>
    </row>
    <row r="9486" spans="6:8" x14ac:dyDescent="0.25">
      <c r="F9486" s="11"/>
      <c r="G9486" s="11"/>
      <c r="H9486" s="11"/>
    </row>
    <row r="9487" spans="6:8" x14ac:dyDescent="0.25">
      <c r="F9487" s="11"/>
      <c r="G9487" s="11"/>
      <c r="H9487" s="11"/>
    </row>
    <row r="9488" spans="6:8" x14ac:dyDescent="0.25">
      <c r="F9488" s="11"/>
      <c r="G9488" s="11"/>
      <c r="H9488" s="11"/>
    </row>
    <row r="9489" spans="6:8" x14ac:dyDescent="0.25">
      <c r="F9489" s="11"/>
      <c r="G9489" s="11"/>
      <c r="H9489" s="11"/>
    </row>
    <row r="9490" spans="6:8" x14ac:dyDescent="0.25">
      <c r="F9490" s="11"/>
      <c r="G9490" s="11"/>
      <c r="H9490" s="11"/>
    </row>
    <row r="9491" spans="6:8" x14ac:dyDescent="0.25">
      <c r="F9491" s="11"/>
      <c r="G9491" s="11"/>
      <c r="H9491" s="11"/>
    </row>
    <row r="9492" spans="6:8" x14ac:dyDescent="0.25">
      <c r="F9492" s="11"/>
      <c r="G9492" s="11"/>
      <c r="H9492" s="11"/>
    </row>
    <row r="9493" spans="6:8" x14ac:dyDescent="0.25">
      <c r="F9493" s="11"/>
      <c r="G9493" s="11"/>
      <c r="H9493" s="11"/>
    </row>
    <row r="9494" spans="6:8" x14ac:dyDescent="0.25">
      <c r="F9494" s="11"/>
      <c r="G9494" s="11"/>
      <c r="H9494" s="11"/>
    </row>
    <row r="9495" spans="6:8" x14ac:dyDescent="0.25">
      <c r="F9495" s="11"/>
      <c r="G9495" s="11"/>
      <c r="H9495" s="11"/>
    </row>
    <row r="9496" spans="6:8" x14ac:dyDescent="0.25">
      <c r="F9496" s="11"/>
      <c r="G9496" s="11"/>
      <c r="H9496" s="11"/>
    </row>
    <row r="9497" spans="6:8" x14ac:dyDescent="0.25">
      <c r="F9497" s="11"/>
      <c r="G9497" s="11"/>
      <c r="H9497" s="11"/>
    </row>
    <row r="9498" spans="6:8" x14ac:dyDescent="0.25">
      <c r="F9498" s="11"/>
      <c r="G9498" s="11"/>
      <c r="H9498" s="11"/>
    </row>
    <row r="9499" spans="6:8" x14ac:dyDescent="0.25">
      <c r="F9499" s="11"/>
      <c r="G9499" s="11"/>
      <c r="H9499" s="11"/>
    </row>
    <row r="9500" spans="6:8" x14ac:dyDescent="0.25">
      <c r="F9500" s="11"/>
      <c r="G9500" s="11"/>
      <c r="H9500" s="11"/>
    </row>
    <row r="9501" spans="6:8" x14ac:dyDescent="0.25">
      <c r="F9501" s="11"/>
      <c r="G9501" s="11"/>
      <c r="H9501" s="11"/>
    </row>
    <row r="9502" spans="6:8" x14ac:dyDescent="0.25">
      <c r="F9502" s="11"/>
      <c r="G9502" s="11"/>
      <c r="H9502" s="11"/>
    </row>
    <row r="9503" spans="6:8" x14ac:dyDescent="0.25">
      <c r="F9503" s="11"/>
      <c r="G9503" s="11"/>
      <c r="H9503" s="11"/>
    </row>
    <row r="9504" spans="6:8" x14ac:dyDescent="0.25">
      <c r="F9504" s="11"/>
      <c r="G9504" s="11"/>
      <c r="H9504" s="11"/>
    </row>
    <row r="9505" spans="6:8" x14ac:dyDescent="0.25">
      <c r="F9505" s="11"/>
      <c r="G9505" s="11"/>
      <c r="H9505" s="11"/>
    </row>
    <row r="9506" spans="6:8" x14ac:dyDescent="0.25">
      <c r="F9506" s="11"/>
      <c r="G9506" s="11"/>
      <c r="H9506" s="11"/>
    </row>
    <row r="9507" spans="6:8" x14ac:dyDescent="0.25">
      <c r="F9507" s="11"/>
      <c r="G9507" s="11"/>
      <c r="H9507" s="11"/>
    </row>
    <row r="9508" spans="6:8" x14ac:dyDescent="0.25">
      <c r="F9508" s="11"/>
      <c r="G9508" s="11"/>
      <c r="H9508" s="11"/>
    </row>
    <row r="9509" spans="6:8" x14ac:dyDescent="0.25">
      <c r="F9509" s="11"/>
      <c r="G9509" s="11"/>
      <c r="H9509" s="11"/>
    </row>
    <row r="9510" spans="6:8" x14ac:dyDescent="0.25">
      <c r="F9510" s="11"/>
      <c r="G9510" s="11"/>
      <c r="H9510" s="11"/>
    </row>
    <row r="9511" spans="6:8" x14ac:dyDescent="0.25">
      <c r="F9511" s="11"/>
      <c r="G9511" s="11"/>
      <c r="H9511" s="11"/>
    </row>
    <row r="9512" spans="6:8" x14ac:dyDescent="0.25">
      <c r="F9512" s="11"/>
      <c r="G9512" s="11"/>
      <c r="H9512" s="11"/>
    </row>
    <row r="9513" spans="6:8" x14ac:dyDescent="0.25">
      <c r="F9513" s="11"/>
      <c r="G9513" s="11"/>
      <c r="H9513" s="11"/>
    </row>
    <row r="9514" spans="6:8" x14ac:dyDescent="0.25">
      <c r="F9514" s="11"/>
      <c r="G9514" s="11"/>
      <c r="H9514" s="11"/>
    </row>
    <row r="9515" spans="6:8" x14ac:dyDescent="0.25">
      <c r="F9515" s="11"/>
      <c r="G9515" s="11"/>
      <c r="H9515" s="11"/>
    </row>
    <row r="9516" spans="6:8" x14ac:dyDescent="0.25">
      <c r="F9516" s="11"/>
      <c r="G9516" s="11"/>
      <c r="H9516" s="11"/>
    </row>
    <row r="9517" spans="6:8" x14ac:dyDescent="0.25">
      <c r="F9517" s="11"/>
      <c r="G9517" s="11"/>
      <c r="H9517" s="11"/>
    </row>
    <row r="9518" spans="6:8" x14ac:dyDescent="0.25">
      <c r="F9518" s="11"/>
      <c r="G9518" s="11"/>
      <c r="H9518" s="11"/>
    </row>
    <row r="9519" spans="6:8" x14ac:dyDescent="0.25">
      <c r="F9519" s="11"/>
      <c r="G9519" s="11"/>
      <c r="H9519" s="11"/>
    </row>
    <row r="9520" spans="6:8" x14ac:dyDescent="0.25">
      <c r="F9520" s="11"/>
      <c r="G9520" s="11"/>
      <c r="H9520" s="11"/>
    </row>
    <row r="9521" spans="6:8" x14ac:dyDescent="0.25">
      <c r="F9521" s="11"/>
      <c r="G9521" s="11"/>
      <c r="H9521" s="11"/>
    </row>
    <row r="9522" spans="6:8" x14ac:dyDescent="0.25">
      <c r="F9522" s="11"/>
      <c r="G9522" s="11"/>
      <c r="H9522" s="11"/>
    </row>
    <row r="9523" spans="6:8" x14ac:dyDescent="0.25">
      <c r="F9523" s="11"/>
      <c r="G9523" s="11"/>
      <c r="H9523" s="11"/>
    </row>
    <row r="9524" spans="6:8" x14ac:dyDescent="0.25">
      <c r="F9524" s="11"/>
      <c r="G9524" s="11"/>
      <c r="H9524" s="11"/>
    </row>
    <row r="9525" spans="6:8" x14ac:dyDescent="0.25">
      <c r="F9525" s="11"/>
      <c r="G9525" s="11"/>
      <c r="H9525" s="11"/>
    </row>
    <row r="9526" spans="6:8" x14ac:dyDescent="0.25">
      <c r="F9526" s="11"/>
      <c r="G9526" s="11"/>
      <c r="H9526" s="11"/>
    </row>
    <row r="9527" spans="6:8" x14ac:dyDescent="0.25">
      <c r="F9527" s="11"/>
      <c r="G9527" s="11"/>
      <c r="H9527" s="11"/>
    </row>
    <row r="9528" spans="6:8" x14ac:dyDescent="0.25">
      <c r="F9528" s="11"/>
      <c r="G9528" s="11"/>
      <c r="H9528" s="11"/>
    </row>
    <row r="9529" spans="6:8" x14ac:dyDescent="0.25">
      <c r="F9529" s="11"/>
      <c r="G9529" s="11"/>
      <c r="H9529" s="11"/>
    </row>
    <row r="9530" spans="6:8" x14ac:dyDescent="0.25">
      <c r="F9530" s="11"/>
      <c r="G9530" s="11"/>
      <c r="H9530" s="11"/>
    </row>
    <row r="9531" spans="6:8" x14ac:dyDescent="0.25">
      <c r="F9531" s="11"/>
      <c r="G9531" s="11"/>
      <c r="H9531" s="11"/>
    </row>
    <row r="9532" spans="6:8" x14ac:dyDescent="0.25">
      <c r="F9532" s="11"/>
      <c r="G9532" s="11"/>
      <c r="H9532" s="11"/>
    </row>
    <row r="9533" spans="6:8" x14ac:dyDescent="0.25">
      <c r="F9533" s="11"/>
      <c r="G9533" s="11"/>
      <c r="H9533" s="11"/>
    </row>
    <row r="9534" spans="6:8" x14ac:dyDescent="0.25">
      <c r="F9534" s="11"/>
      <c r="G9534" s="11"/>
      <c r="H9534" s="11"/>
    </row>
    <row r="9535" spans="6:8" x14ac:dyDescent="0.25">
      <c r="F9535" s="11"/>
      <c r="G9535" s="11"/>
      <c r="H9535" s="11"/>
    </row>
    <row r="9536" spans="6:8" x14ac:dyDescent="0.25">
      <c r="F9536" s="11"/>
      <c r="G9536" s="11"/>
      <c r="H9536" s="11"/>
    </row>
    <row r="9537" spans="6:8" x14ac:dyDescent="0.25">
      <c r="F9537" s="11"/>
      <c r="G9537" s="11"/>
      <c r="H9537" s="11"/>
    </row>
    <row r="9538" spans="6:8" x14ac:dyDescent="0.25">
      <c r="F9538" s="11"/>
      <c r="G9538" s="11"/>
      <c r="H9538" s="11"/>
    </row>
    <row r="9539" spans="6:8" x14ac:dyDescent="0.25">
      <c r="F9539" s="11"/>
      <c r="G9539" s="11"/>
      <c r="H9539" s="11"/>
    </row>
    <row r="9540" spans="6:8" x14ac:dyDescent="0.25">
      <c r="F9540" s="11"/>
      <c r="G9540" s="11"/>
      <c r="H9540" s="11"/>
    </row>
    <row r="9541" spans="6:8" x14ac:dyDescent="0.25">
      <c r="F9541" s="11"/>
      <c r="G9541" s="11"/>
      <c r="H9541" s="11"/>
    </row>
    <row r="9542" spans="6:8" x14ac:dyDescent="0.25">
      <c r="F9542" s="11"/>
      <c r="G9542" s="11"/>
      <c r="H9542" s="11"/>
    </row>
    <row r="9543" spans="6:8" x14ac:dyDescent="0.25">
      <c r="F9543" s="11"/>
      <c r="G9543" s="11"/>
      <c r="H9543" s="11"/>
    </row>
    <row r="9544" spans="6:8" x14ac:dyDescent="0.25">
      <c r="F9544" s="11"/>
      <c r="G9544" s="11"/>
      <c r="H9544" s="11"/>
    </row>
    <row r="9545" spans="6:8" x14ac:dyDescent="0.25">
      <c r="F9545" s="11"/>
      <c r="G9545" s="11"/>
      <c r="H9545" s="11"/>
    </row>
    <row r="9546" spans="6:8" x14ac:dyDescent="0.25">
      <c r="F9546" s="11"/>
      <c r="G9546" s="11"/>
      <c r="H9546" s="11"/>
    </row>
    <row r="9547" spans="6:8" x14ac:dyDescent="0.25">
      <c r="F9547" s="11"/>
      <c r="G9547" s="11"/>
      <c r="H9547" s="11"/>
    </row>
    <row r="9548" spans="6:8" x14ac:dyDescent="0.25">
      <c r="F9548" s="11"/>
      <c r="G9548" s="11"/>
      <c r="H9548" s="11"/>
    </row>
    <row r="9549" spans="6:8" x14ac:dyDescent="0.25">
      <c r="F9549" s="11"/>
      <c r="G9549" s="11"/>
      <c r="H9549" s="11"/>
    </row>
    <row r="9550" spans="6:8" x14ac:dyDescent="0.25">
      <c r="F9550" s="11"/>
      <c r="G9550" s="11"/>
      <c r="H9550" s="11"/>
    </row>
    <row r="9551" spans="6:8" x14ac:dyDescent="0.25">
      <c r="F9551" s="11"/>
      <c r="G9551" s="11"/>
      <c r="H9551" s="11"/>
    </row>
    <row r="9552" spans="6:8" x14ac:dyDescent="0.25">
      <c r="F9552" s="11"/>
      <c r="G9552" s="11"/>
      <c r="H9552" s="11"/>
    </row>
    <row r="9553" spans="6:8" x14ac:dyDescent="0.25">
      <c r="F9553" s="11"/>
      <c r="G9553" s="11"/>
      <c r="H9553" s="11"/>
    </row>
    <row r="9554" spans="6:8" x14ac:dyDescent="0.25">
      <c r="F9554" s="11"/>
      <c r="G9554" s="11"/>
      <c r="H9554" s="11"/>
    </row>
    <row r="9555" spans="6:8" x14ac:dyDescent="0.25">
      <c r="F9555" s="11"/>
      <c r="G9555" s="11"/>
      <c r="H9555" s="11"/>
    </row>
    <row r="9556" spans="6:8" x14ac:dyDescent="0.25">
      <c r="F9556" s="11"/>
      <c r="G9556" s="11"/>
      <c r="H9556" s="11"/>
    </row>
    <row r="9557" spans="6:8" x14ac:dyDescent="0.25">
      <c r="F9557" s="11"/>
      <c r="G9557" s="11"/>
      <c r="H9557" s="11"/>
    </row>
    <row r="9558" spans="6:8" x14ac:dyDescent="0.25">
      <c r="F9558" s="11"/>
      <c r="G9558" s="11"/>
      <c r="H9558" s="11"/>
    </row>
    <row r="9559" spans="6:8" x14ac:dyDescent="0.25">
      <c r="F9559" s="11"/>
      <c r="G9559" s="11"/>
      <c r="H9559" s="11"/>
    </row>
    <row r="9560" spans="6:8" x14ac:dyDescent="0.25">
      <c r="F9560" s="11"/>
      <c r="G9560" s="11"/>
      <c r="H9560" s="11"/>
    </row>
    <row r="9561" spans="6:8" x14ac:dyDescent="0.25">
      <c r="F9561" s="11"/>
      <c r="G9561" s="11"/>
      <c r="H9561" s="11"/>
    </row>
    <row r="9562" spans="6:8" x14ac:dyDescent="0.25">
      <c r="F9562" s="11"/>
      <c r="G9562" s="11"/>
      <c r="H9562" s="11"/>
    </row>
    <row r="9563" spans="6:8" x14ac:dyDescent="0.25">
      <c r="F9563" s="11"/>
      <c r="G9563" s="11"/>
      <c r="H9563" s="11"/>
    </row>
    <row r="9564" spans="6:8" x14ac:dyDescent="0.25">
      <c r="F9564" s="11"/>
      <c r="G9564" s="11"/>
      <c r="H9564" s="11"/>
    </row>
    <row r="9565" spans="6:8" x14ac:dyDescent="0.25">
      <c r="F9565" s="11"/>
      <c r="G9565" s="11"/>
      <c r="H9565" s="11"/>
    </row>
    <row r="9566" spans="6:8" x14ac:dyDescent="0.25">
      <c r="F9566" s="11"/>
      <c r="G9566" s="11"/>
      <c r="H9566" s="11"/>
    </row>
    <row r="9567" spans="6:8" x14ac:dyDescent="0.25">
      <c r="F9567" s="11"/>
      <c r="G9567" s="11"/>
      <c r="H9567" s="11"/>
    </row>
    <row r="9568" spans="6:8" x14ac:dyDescent="0.25">
      <c r="F9568" s="11"/>
      <c r="G9568" s="11"/>
      <c r="H9568" s="11"/>
    </row>
    <row r="9569" spans="6:8" x14ac:dyDescent="0.25">
      <c r="F9569" s="11"/>
      <c r="G9569" s="11"/>
      <c r="H9569" s="11"/>
    </row>
    <row r="9570" spans="6:8" x14ac:dyDescent="0.25">
      <c r="F9570" s="11"/>
      <c r="G9570" s="11"/>
      <c r="H9570" s="11"/>
    </row>
    <row r="9571" spans="6:8" x14ac:dyDescent="0.25">
      <c r="F9571" s="11"/>
      <c r="G9571" s="11"/>
      <c r="H9571" s="11"/>
    </row>
    <row r="9572" spans="6:8" x14ac:dyDescent="0.25">
      <c r="F9572" s="11"/>
      <c r="G9572" s="11"/>
      <c r="H9572" s="11"/>
    </row>
    <row r="9573" spans="6:8" x14ac:dyDescent="0.25">
      <c r="F9573" s="11"/>
      <c r="G9573" s="11"/>
      <c r="H9573" s="11"/>
    </row>
    <row r="9574" spans="6:8" x14ac:dyDescent="0.25">
      <c r="F9574" s="11"/>
      <c r="G9574" s="11"/>
      <c r="H9574" s="11"/>
    </row>
    <row r="9575" spans="6:8" x14ac:dyDescent="0.25">
      <c r="F9575" s="11"/>
      <c r="G9575" s="11"/>
      <c r="H9575" s="11"/>
    </row>
    <row r="9576" spans="6:8" x14ac:dyDescent="0.25">
      <c r="F9576" s="11"/>
      <c r="G9576" s="11"/>
      <c r="H9576" s="11"/>
    </row>
    <row r="9577" spans="6:8" x14ac:dyDescent="0.25">
      <c r="F9577" s="11"/>
      <c r="G9577" s="11"/>
      <c r="H9577" s="11"/>
    </row>
    <row r="9578" spans="6:8" x14ac:dyDescent="0.25">
      <c r="F9578" s="11"/>
      <c r="G9578" s="11"/>
      <c r="H9578" s="11"/>
    </row>
    <row r="9579" spans="6:8" x14ac:dyDescent="0.25">
      <c r="F9579" s="11"/>
      <c r="G9579" s="11"/>
      <c r="H9579" s="11"/>
    </row>
    <row r="9580" spans="6:8" x14ac:dyDescent="0.25">
      <c r="F9580" s="11"/>
      <c r="G9580" s="11"/>
      <c r="H9580" s="11"/>
    </row>
    <row r="9581" spans="6:8" x14ac:dyDescent="0.25">
      <c r="F9581" s="11"/>
      <c r="G9581" s="11"/>
      <c r="H9581" s="11"/>
    </row>
    <row r="9582" spans="6:8" x14ac:dyDescent="0.25">
      <c r="F9582" s="11"/>
      <c r="G9582" s="11"/>
      <c r="H9582" s="11"/>
    </row>
    <row r="9583" spans="6:8" x14ac:dyDescent="0.25">
      <c r="F9583" s="11"/>
      <c r="G9583" s="11"/>
      <c r="H9583" s="11"/>
    </row>
    <row r="9584" spans="6:8" x14ac:dyDescent="0.25">
      <c r="F9584" s="11"/>
      <c r="G9584" s="11"/>
      <c r="H9584" s="11"/>
    </row>
    <row r="9585" spans="6:8" x14ac:dyDescent="0.25">
      <c r="F9585" s="11"/>
      <c r="G9585" s="11"/>
      <c r="H9585" s="11"/>
    </row>
    <row r="9586" spans="6:8" x14ac:dyDescent="0.25">
      <c r="F9586" s="11"/>
      <c r="G9586" s="11"/>
      <c r="H9586" s="11"/>
    </row>
    <row r="9587" spans="6:8" x14ac:dyDescent="0.25">
      <c r="F9587" s="11"/>
      <c r="G9587" s="11"/>
      <c r="H9587" s="11"/>
    </row>
    <row r="9588" spans="6:8" x14ac:dyDescent="0.25">
      <c r="F9588" s="11"/>
      <c r="G9588" s="11"/>
      <c r="H9588" s="11"/>
    </row>
    <row r="9589" spans="6:8" x14ac:dyDescent="0.25">
      <c r="F9589" s="11"/>
      <c r="G9589" s="11"/>
      <c r="H9589" s="11"/>
    </row>
    <row r="9590" spans="6:8" x14ac:dyDescent="0.25">
      <c r="F9590" s="11"/>
      <c r="G9590" s="11"/>
      <c r="H9590" s="11"/>
    </row>
    <row r="9591" spans="6:8" x14ac:dyDescent="0.25">
      <c r="F9591" s="11"/>
      <c r="G9591" s="11"/>
      <c r="H9591" s="11"/>
    </row>
    <row r="9592" spans="6:8" x14ac:dyDescent="0.25">
      <c r="F9592" s="11"/>
      <c r="G9592" s="11"/>
      <c r="H9592" s="11"/>
    </row>
    <row r="9593" spans="6:8" x14ac:dyDescent="0.25">
      <c r="F9593" s="11"/>
      <c r="G9593" s="11"/>
      <c r="H9593" s="11"/>
    </row>
    <row r="9594" spans="6:8" x14ac:dyDescent="0.25">
      <c r="F9594" s="11"/>
      <c r="G9594" s="11"/>
      <c r="H9594" s="11"/>
    </row>
    <row r="9595" spans="6:8" x14ac:dyDescent="0.25">
      <c r="F9595" s="11"/>
      <c r="G9595" s="11"/>
      <c r="H9595" s="11"/>
    </row>
    <row r="9596" spans="6:8" x14ac:dyDescent="0.25">
      <c r="F9596" s="11"/>
      <c r="G9596" s="11"/>
      <c r="H9596" s="11"/>
    </row>
    <row r="9597" spans="6:8" x14ac:dyDescent="0.25">
      <c r="F9597" s="11"/>
      <c r="G9597" s="11"/>
      <c r="H9597" s="11"/>
    </row>
    <row r="9598" spans="6:8" x14ac:dyDescent="0.25">
      <c r="F9598" s="11"/>
      <c r="G9598" s="11"/>
      <c r="H9598" s="11"/>
    </row>
    <row r="9599" spans="6:8" x14ac:dyDescent="0.25">
      <c r="F9599" s="11"/>
      <c r="G9599" s="11"/>
      <c r="H9599" s="11"/>
    </row>
    <row r="9600" spans="6:8" x14ac:dyDescent="0.25">
      <c r="F9600" s="11"/>
      <c r="G9600" s="11"/>
      <c r="H9600" s="11"/>
    </row>
    <row r="9601" spans="6:8" x14ac:dyDescent="0.25">
      <c r="F9601" s="11"/>
      <c r="G9601" s="11"/>
      <c r="H9601" s="11"/>
    </row>
    <row r="9602" spans="6:8" x14ac:dyDescent="0.25">
      <c r="F9602" s="11"/>
      <c r="G9602" s="11"/>
      <c r="H9602" s="11"/>
    </row>
    <row r="9603" spans="6:8" x14ac:dyDescent="0.25">
      <c r="F9603" s="11"/>
      <c r="G9603" s="11"/>
      <c r="H9603" s="11"/>
    </row>
    <row r="9604" spans="6:8" x14ac:dyDescent="0.25">
      <c r="F9604" s="11"/>
      <c r="G9604" s="11"/>
      <c r="H9604" s="11"/>
    </row>
    <row r="9605" spans="6:8" x14ac:dyDescent="0.25">
      <c r="F9605" s="11"/>
      <c r="G9605" s="11"/>
      <c r="H9605" s="11"/>
    </row>
    <row r="9606" spans="6:8" x14ac:dyDescent="0.25">
      <c r="F9606" s="11"/>
      <c r="G9606" s="11"/>
      <c r="H9606" s="11"/>
    </row>
    <row r="9607" spans="6:8" x14ac:dyDescent="0.25">
      <c r="F9607" s="11"/>
      <c r="G9607" s="11"/>
      <c r="H9607" s="11"/>
    </row>
    <row r="9608" spans="6:8" x14ac:dyDescent="0.25">
      <c r="F9608" s="11"/>
      <c r="G9608" s="11"/>
      <c r="H9608" s="11"/>
    </row>
    <row r="9609" spans="6:8" x14ac:dyDescent="0.25">
      <c r="F9609" s="11"/>
      <c r="G9609" s="11"/>
      <c r="H9609" s="11"/>
    </row>
    <row r="9610" spans="6:8" x14ac:dyDescent="0.25">
      <c r="F9610" s="11"/>
      <c r="G9610" s="11"/>
      <c r="H9610" s="11"/>
    </row>
    <row r="9611" spans="6:8" x14ac:dyDescent="0.25">
      <c r="F9611" s="11"/>
      <c r="G9611" s="11"/>
      <c r="H9611" s="11"/>
    </row>
    <row r="9612" spans="6:8" x14ac:dyDescent="0.25">
      <c r="F9612" s="11"/>
      <c r="G9612" s="11"/>
      <c r="H9612" s="11"/>
    </row>
    <row r="9613" spans="6:8" x14ac:dyDescent="0.25">
      <c r="F9613" s="11"/>
      <c r="G9613" s="11"/>
      <c r="H9613" s="11"/>
    </row>
    <row r="9614" spans="6:8" x14ac:dyDescent="0.25">
      <c r="F9614" s="11"/>
      <c r="G9614" s="11"/>
      <c r="H9614" s="11"/>
    </row>
    <row r="9615" spans="6:8" x14ac:dyDescent="0.25">
      <c r="F9615" s="11"/>
      <c r="G9615" s="11"/>
      <c r="H9615" s="11"/>
    </row>
    <row r="9616" spans="6:8" x14ac:dyDescent="0.25">
      <c r="F9616" s="11"/>
      <c r="G9616" s="11"/>
      <c r="H9616" s="11"/>
    </row>
    <row r="9617" spans="6:8" x14ac:dyDescent="0.25">
      <c r="F9617" s="11"/>
      <c r="G9617" s="11"/>
      <c r="H9617" s="11"/>
    </row>
    <row r="9618" spans="6:8" x14ac:dyDescent="0.25">
      <c r="F9618" s="11"/>
      <c r="G9618" s="11"/>
      <c r="H9618" s="11"/>
    </row>
    <row r="9619" spans="6:8" x14ac:dyDescent="0.25">
      <c r="F9619" s="11"/>
      <c r="G9619" s="11"/>
      <c r="H9619" s="11"/>
    </row>
    <row r="9620" spans="6:8" x14ac:dyDescent="0.25">
      <c r="F9620" s="11"/>
      <c r="G9620" s="11"/>
      <c r="H9620" s="11"/>
    </row>
    <row r="9621" spans="6:8" x14ac:dyDescent="0.25">
      <c r="F9621" s="11"/>
      <c r="G9621" s="11"/>
      <c r="H9621" s="11"/>
    </row>
    <row r="9622" spans="6:8" x14ac:dyDescent="0.25">
      <c r="F9622" s="11"/>
      <c r="G9622" s="11"/>
      <c r="H9622" s="11"/>
    </row>
    <row r="9623" spans="6:8" x14ac:dyDescent="0.25">
      <c r="F9623" s="11"/>
      <c r="G9623" s="11"/>
      <c r="H9623" s="11"/>
    </row>
    <row r="9624" spans="6:8" x14ac:dyDescent="0.25">
      <c r="F9624" s="11"/>
      <c r="G9624" s="11"/>
      <c r="H9624" s="11"/>
    </row>
    <row r="9625" spans="6:8" x14ac:dyDescent="0.25">
      <c r="F9625" s="11"/>
      <c r="G9625" s="11"/>
      <c r="H9625" s="11"/>
    </row>
    <row r="9626" spans="6:8" x14ac:dyDescent="0.25">
      <c r="F9626" s="11"/>
      <c r="G9626" s="11"/>
      <c r="H9626" s="11"/>
    </row>
    <row r="9627" spans="6:8" x14ac:dyDescent="0.25">
      <c r="F9627" s="11"/>
      <c r="G9627" s="11"/>
      <c r="H9627" s="11"/>
    </row>
    <row r="9628" spans="6:8" x14ac:dyDescent="0.25">
      <c r="F9628" s="11"/>
      <c r="G9628" s="11"/>
      <c r="H9628" s="11"/>
    </row>
    <row r="9629" spans="6:8" x14ac:dyDescent="0.25">
      <c r="F9629" s="11"/>
      <c r="G9629" s="11"/>
      <c r="H9629" s="11"/>
    </row>
    <row r="9630" spans="6:8" x14ac:dyDescent="0.25">
      <c r="F9630" s="11"/>
      <c r="G9630" s="11"/>
      <c r="H9630" s="11"/>
    </row>
    <row r="9631" spans="6:8" x14ac:dyDescent="0.25">
      <c r="F9631" s="11"/>
      <c r="G9631" s="11"/>
      <c r="H9631" s="11"/>
    </row>
    <row r="9632" spans="6:8" x14ac:dyDescent="0.25">
      <c r="F9632" s="11"/>
      <c r="G9632" s="11"/>
      <c r="H9632" s="11"/>
    </row>
    <row r="9633" spans="6:8" x14ac:dyDescent="0.25">
      <c r="F9633" s="11"/>
      <c r="G9633" s="11"/>
      <c r="H9633" s="11"/>
    </row>
    <row r="9634" spans="6:8" x14ac:dyDescent="0.25">
      <c r="F9634" s="11"/>
      <c r="G9634" s="11"/>
      <c r="H9634" s="11"/>
    </row>
    <row r="9635" spans="6:8" x14ac:dyDescent="0.25">
      <c r="F9635" s="11"/>
      <c r="G9635" s="11"/>
      <c r="H9635" s="11"/>
    </row>
    <row r="9636" spans="6:8" x14ac:dyDescent="0.25">
      <c r="F9636" s="11"/>
      <c r="G9636" s="11"/>
      <c r="H9636" s="11"/>
    </row>
    <row r="9637" spans="6:8" x14ac:dyDescent="0.25">
      <c r="F9637" s="11"/>
      <c r="G9637" s="11"/>
      <c r="H9637" s="11"/>
    </row>
    <row r="9638" spans="6:8" x14ac:dyDescent="0.25">
      <c r="F9638" s="11"/>
      <c r="G9638" s="11"/>
      <c r="H9638" s="11"/>
    </row>
    <row r="9639" spans="6:8" x14ac:dyDescent="0.25">
      <c r="F9639" s="11"/>
      <c r="G9639" s="11"/>
      <c r="H9639" s="11"/>
    </row>
    <row r="9640" spans="6:8" x14ac:dyDescent="0.25">
      <c r="F9640" s="11"/>
      <c r="G9640" s="11"/>
      <c r="H9640" s="11"/>
    </row>
    <row r="9641" spans="6:8" x14ac:dyDescent="0.25">
      <c r="F9641" s="11"/>
      <c r="G9641" s="11"/>
      <c r="H9641" s="11"/>
    </row>
    <row r="9642" spans="6:8" x14ac:dyDescent="0.25">
      <c r="F9642" s="11"/>
      <c r="G9642" s="11"/>
      <c r="H9642" s="11"/>
    </row>
    <row r="9643" spans="6:8" x14ac:dyDescent="0.25">
      <c r="F9643" s="11"/>
      <c r="G9643" s="11"/>
      <c r="H9643" s="11"/>
    </row>
    <row r="9644" spans="6:8" x14ac:dyDescent="0.25">
      <c r="F9644" s="11"/>
      <c r="G9644" s="11"/>
      <c r="H9644" s="11"/>
    </row>
    <row r="9645" spans="6:8" x14ac:dyDescent="0.25">
      <c r="F9645" s="11"/>
      <c r="G9645" s="11"/>
      <c r="H9645" s="11"/>
    </row>
    <row r="9646" spans="6:8" x14ac:dyDescent="0.25">
      <c r="F9646" s="11"/>
      <c r="G9646" s="11"/>
      <c r="H9646" s="11"/>
    </row>
    <row r="9647" spans="6:8" x14ac:dyDescent="0.25">
      <c r="F9647" s="11"/>
      <c r="G9647" s="11"/>
      <c r="H9647" s="11"/>
    </row>
    <row r="9648" spans="6:8" x14ac:dyDescent="0.25">
      <c r="F9648" s="11"/>
      <c r="G9648" s="11"/>
      <c r="H9648" s="11"/>
    </row>
    <row r="9649" spans="6:8" x14ac:dyDescent="0.25">
      <c r="F9649" s="11"/>
      <c r="G9649" s="11"/>
      <c r="H9649" s="11"/>
    </row>
    <row r="9650" spans="6:8" x14ac:dyDescent="0.25">
      <c r="F9650" s="11"/>
      <c r="G9650" s="11"/>
      <c r="H9650" s="11"/>
    </row>
    <row r="9651" spans="6:8" x14ac:dyDescent="0.25">
      <c r="F9651" s="11"/>
      <c r="G9651" s="11"/>
      <c r="H9651" s="11"/>
    </row>
    <row r="9652" spans="6:8" x14ac:dyDescent="0.25">
      <c r="F9652" s="11"/>
      <c r="G9652" s="11"/>
      <c r="H9652" s="11"/>
    </row>
    <row r="9653" spans="6:8" x14ac:dyDescent="0.25">
      <c r="F9653" s="11"/>
      <c r="G9653" s="11"/>
      <c r="H9653" s="11"/>
    </row>
    <row r="9654" spans="6:8" x14ac:dyDescent="0.25">
      <c r="F9654" s="11"/>
      <c r="G9654" s="11"/>
      <c r="H9654" s="11"/>
    </row>
    <row r="9655" spans="6:8" x14ac:dyDescent="0.25">
      <c r="F9655" s="11"/>
      <c r="G9655" s="11"/>
      <c r="H9655" s="11"/>
    </row>
    <row r="9656" spans="6:8" x14ac:dyDescent="0.25">
      <c r="F9656" s="11"/>
      <c r="G9656" s="11"/>
      <c r="H9656" s="11"/>
    </row>
    <row r="9657" spans="6:8" x14ac:dyDescent="0.25">
      <c r="F9657" s="11"/>
      <c r="G9657" s="11"/>
      <c r="H9657" s="11"/>
    </row>
    <row r="9658" spans="6:8" x14ac:dyDescent="0.25">
      <c r="F9658" s="11"/>
      <c r="G9658" s="11"/>
      <c r="H9658" s="11"/>
    </row>
    <row r="9659" spans="6:8" x14ac:dyDescent="0.25">
      <c r="F9659" s="11"/>
      <c r="G9659" s="11"/>
      <c r="H9659" s="11"/>
    </row>
    <row r="9660" spans="6:8" x14ac:dyDescent="0.25">
      <c r="F9660" s="11"/>
      <c r="G9660" s="11"/>
      <c r="H9660" s="11"/>
    </row>
    <row r="9661" spans="6:8" x14ac:dyDescent="0.25">
      <c r="F9661" s="11"/>
      <c r="G9661" s="11"/>
      <c r="H9661" s="11"/>
    </row>
    <row r="9662" spans="6:8" x14ac:dyDescent="0.25">
      <c r="F9662" s="11"/>
      <c r="G9662" s="11"/>
      <c r="H9662" s="11"/>
    </row>
    <row r="9663" spans="6:8" x14ac:dyDescent="0.25">
      <c r="F9663" s="11"/>
      <c r="G9663" s="11"/>
      <c r="H9663" s="11"/>
    </row>
    <row r="9664" spans="6:8" x14ac:dyDescent="0.25">
      <c r="F9664" s="11"/>
      <c r="G9664" s="11"/>
      <c r="H9664" s="11"/>
    </row>
    <row r="9665" spans="6:8" x14ac:dyDescent="0.25">
      <c r="F9665" s="11"/>
      <c r="G9665" s="11"/>
      <c r="H9665" s="11"/>
    </row>
    <row r="9666" spans="6:8" x14ac:dyDescent="0.25">
      <c r="F9666" s="11"/>
      <c r="G9666" s="11"/>
      <c r="H9666" s="11"/>
    </row>
    <row r="9667" spans="6:8" x14ac:dyDescent="0.25">
      <c r="F9667" s="11"/>
      <c r="G9667" s="11"/>
      <c r="H9667" s="11"/>
    </row>
    <row r="9668" spans="6:8" x14ac:dyDescent="0.25">
      <c r="F9668" s="11"/>
      <c r="G9668" s="11"/>
      <c r="H9668" s="11"/>
    </row>
    <row r="9669" spans="6:8" x14ac:dyDescent="0.25">
      <c r="F9669" s="11"/>
      <c r="G9669" s="11"/>
      <c r="H9669" s="11"/>
    </row>
    <row r="9670" spans="6:8" x14ac:dyDescent="0.25">
      <c r="F9670" s="11"/>
      <c r="G9670" s="11"/>
      <c r="H9670" s="11"/>
    </row>
    <row r="9671" spans="6:8" x14ac:dyDescent="0.25">
      <c r="F9671" s="11"/>
      <c r="G9671" s="11"/>
      <c r="H9671" s="11"/>
    </row>
    <row r="9672" spans="6:8" x14ac:dyDescent="0.25">
      <c r="F9672" s="11"/>
      <c r="G9672" s="11"/>
      <c r="H9672" s="11"/>
    </row>
    <row r="9673" spans="6:8" x14ac:dyDescent="0.25">
      <c r="F9673" s="11"/>
      <c r="G9673" s="11"/>
      <c r="H9673" s="11"/>
    </row>
    <row r="9674" spans="6:8" x14ac:dyDescent="0.25">
      <c r="F9674" s="11"/>
      <c r="G9674" s="11"/>
      <c r="H9674" s="11"/>
    </row>
    <row r="9675" spans="6:8" x14ac:dyDescent="0.25">
      <c r="F9675" s="11"/>
      <c r="G9675" s="11"/>
      <c r="H9675" s="11"/>
    </row>
    <row r="9676" spans="6:8" x14ac:dyDescent="0.25">
      <c r="F9676" s="11"/>
      <c r="G9676" s="11"/>
      <c r="H9676" s="11"/>
    </row>
    <row r="9677" spans="6:8" x14ac:dyDescent="0.25">
      <c r="F9677" s="11"/>
      <c r="G9677" s="11"/>
      <c r="H9677" s="11"/>
    </row>
    <row r="9678" spans="6:8" x14ac:dyDescent="0.25">
      <c r="F9678" s="11"/>
      <c r="G9678" s="11"/>
      <c r="H9678" s="11"/>
    </row>
    <row r="9679" spans="6:8" x14ac:dyDescent="0.25">
      <c r="F9679" s="11"/>
      <c r="G9679" s="11"/>
      <c r="H9679" s="11"/>
    </row>
    <row r="9680" spans="6:8" x14ac:dyDescent="0.25">
      <c r="F9680" s="11"/>
      <c r="G9680" s="11"/>
      <c r="H9680" s="11"/>
    </row>
    <row r="9681" spans="6:8" x14ac:dyDescent="0.25">
      <c r="F9681" s="11"/>
      <c r="G9681" s="11"/>
      <c r="H9681" s="11"/>
    </row>
    <row r="9682" spans="6:8" x14ac:dyDescent="0.25">
      <c r="F9682" s="11"/>
      <c r="G9682" s="11"/>
      <c r="H9682" s="11"/>
    </row>
    <row r="9683" spans="6:8" x14ac:dyDescent="0.25">
      <c r="F9683" s="11"/>
      <c r="G9683" s="11"/>
      <c r="H9683" s="11"/>
    </row>
    <row r="9684" spans="6:8" x14ac:dyDescent="0.25">
      <c r="F9684" s="11"/>
      <c r="G9684" s="11"/>
      <c r="H9684" s="11"/>
    </row>
    <row r="9685" spans="6:8" x14ac:dyDescent="0.25">
      <c r="F9685" s="11"/>
      <c r="G9685" s="11"/>
      <c r="H9685" s="11"/>
    </row>
    <row r="9686" spans="6:8" x14ac:dyDescent="0.25">
      <c r="F9686" s="11"/>
      <c r="G9686" s="11"/>
      <c r="H9686" s="11"/>
    </row>
    <row r="9687" spans="6:8" x14ac:dyDescent="0.25">
      <c r="F9687" s="11"/>
      <c r="G9687" s="11"/>
      <c r="H9687" s="11"/>
    </row>
    <row r="9688" spans="6:8" x14ac:dyDescent="0.25">
      <c r="F9688" s="11"/>
      <c r="G9688" s="11"/>
      <c r="H9688" s="11"/>
    </row>
    <row r="9689" spans="6:8" x14ac:dyDescent="0.25">
      <c r="F9689" s="11"/>
      <c r="G9689" s="11"/>
      <c r="H9689" s="11"/>
    </row>
    <row r="9690" spans="6:8" x14ac:dyDescent="0.25">
      <c r="F9690" s="11"/>
      <c r="G9690" s="11"/>
      <c r="H9690" s="11"/>
    </row>
    <row r="9691" spans="6:8" x14ac:dyDescent="0.25">
      <c r="F9691" s="11"/>
      <c r="G9691" s="11"/>
      <c r="H9691" s="11"/>
    </row>
    <row r="9692" spans="6:8" x14ac:dyDescent="0.25">
      <c r="F9692" s="11"/>
      <c r="G9692" s="11"/>
      <c r="H9692" s="11"/>
    </row>
    <row r="9693" spans="6:8" x14ac:dyDescent="0.25">
      <c r="F9693" s="11"/>
      <c r="G9693" s="11"/>
      <c r="H9693" s="11"/>
    </row>
    <row r="9694" spans="6:8" x14ac:dyDescent="0.25">
      <c r="F9694" s="11"/>
      <c r="G9694" s="11"/>
      <c r="H9694" s="11"/>
    </row>
    <row r="9695" spans="6:8" x14ac:dyDescent="0.25">
      <c r="F9695" s="11"/>
      <c r="G9695" s="11"/>
      <c r="H9695" s="11"/>
    </row>
    <row r="9696" spans="6:8" x14ac:dyDescent="0.25">
      <c r="F9696" s="11"/>
      <c r="G9696" s="11"/>
      <c r="H9696" s="11"/>
    </row>
    <row r="9697" spans="6:8" x14ac:dyDescent="0.25">
      <c r="F9697" s="11"/>
      <c r="G9697" s="11"/>
      <c r="H9697" s="11"/>
    </row>
    <row r="9698" spans="6:8" x14ac:dyDescent="0.25">
      <c r="F9698" s="11"/>
      <c r="G9698" s="11"/>
      <c r="H9698" s="11"/>
    </row>
    <row r="9699" spans="6:8" x14ac:dyDescent="0.25">
      <c r="F9699" s="11"/>
      <c r="G9699" s="11"/>
      <c r="H9699" s="11"/>
    </row>
    <row r="9700" spans="6:8" x14ac:dyDescent="0.25">
      <c r="F9700" s="11"/>
      <c r="G9700" s="11"/>
      <c r="H9700" s="11"/>
    </row>
    <row r="9701" spans="6:8" x14ac:dyDescent="0.25">
      <c r="F9701" s="11"/>
      <c r="G9701" s="11"/>
      <c r="H9701" s="11"/>
    </row>
    <row r="9702" spans="6:8" x14ac:dyDescent="0.25">
      <c r="F9702" s="11"/>
      <c r="G9702" s="11"/>
      <c r="H9702" s="11"/>
    </row>
    <row r="9703" spans="6:8" x14ac:dyDescent="0.25">
      <c r="F9703" s="11"/>
      <c r="G9703" s="11"/>
      <c r="H9703" s="11"/>
    </row>
    <row r="9704" spans="6:8" x14ac:dyDescent="0.25">
      <c r="F9704" s="11"/>
      <c r="G9704" s="11"/>
      <c r="H9704" s="11"/>
    </row>
    <row r="9705" spans="6:8" x14ac:dyDescent="0.25">
      <c r="F9705" s="11"/>
      <c r="G9705" s="11"/>
      <c r="H9705" s="11"/>
    </row>
    <row r="9706" spans="6:8" x14ac:dyDescent="0.25">
      <c r="F9706" s="11"/>
      <c r="G9706" s="11"/>
      <c r="H9706" s="11"/>
    </row>
    <row r="9707" spans="6:8" x14ac:dyDescent="0.25">
      <c r="F9707" s="11"/>
      <c r="G9707" s="11"/>
      <c r="H9707" s="11"/>
    </row>
    <row r="9708" spans="6:8" x14ac:dyDescent="0.25">
      <c r="F9708" s="11"/>
      <c r="G9708" s="11"/>
      <c r="H9708" s="11"/>
    </row>
    <row r="9709" spans="6:8" x14ac:dyDescent="0.25">
      <c r="F9709" s="11"/>
      <c r="G9709" s="11"/>
      <c r="H9709" s="11"/>
    </row>
    <row r="9710" spans="6:8" x14ac:dyDescent="0.25">
      <c r="F9710" s="11"/>
      <c r="G9710" s="11"/>
      <c r="H9710" s="11"/>
    </row>
    <row r="9711" spans="6:8" x14ac:dyDescent="0.25">
      <c r="F9711" s="11"/>
      <c r="G9711" s="11"/>
      <c r="H9711" s="11"/>
    </row>
    <row r="9712" spans="6:8" x14ac:dyDescent="0.25">
      <c r="F9712" s="11"/>
      <c r="G9712" s="11"/>
      <c r="H9712" s="11"/>
    </row>
    <row r="9713" spans="6:8" x14ac:dyDescent="0.25">
      <c r="F9713" s="11"/>
      <c r="G9713" s="11"/>
      <c r="H9713" s="11"/>
    </row>
    <row r="9714" spans="6:8" x14ac:dyDescent="0.25">
      <c r="F9714" s="11"/>
      <c r="G9714" s="11"/>
      <c r="H9714" s="11"/>
    </row>
    <row r="9715" spans="6:8" x14ac:dyDescent="0.25">
      <c r="F9715" s="11"/>
      <c r="G9715" s="11"/>
      <c r="H9715" s="11"/>
    </row>
    <row r="9716" spans="6:8" x14ac:dyDescent="0.25">
      <c r="F9716" s="11"/>
      <c r="G9716" s="11"/>
      <c r="H9716" s="11"/>
    </row>
    <row r="9717" spans="6:8" x14ac:dyDescent="0.25">
      <c r="F9717" s="11"/>
      <c r="G9717" s="11"/>
      <c r="H9717" s="11"/>
    </row>
    <row r="9718" spans="6:8" x14ac:dyDescent="0.25">
      <c r="F9718" s="11"/>
      <c r="G9718" s="11"/>
      <c r="H9718" s="11"/>
    </row>
    <row r="9719" spans="6:8" x14ac:dyDescent="0.25">
      <c r="F9719" s="11"/>
      <c r="G9719" s="11"/>
      <c r="H9719" s="11"/>
    </row>
    <row r="9720" spans="6:8" x14ac:dyDescent="0.25">
      <c r="F9720" s="11"/>
      <c r="G9720" s="11"/>
      <c r="H9720" s="11"/>
    </row>
    <row r="9721" spans="6:8" x14ac:dyDescent="0.25">
      <c r="F9721" s="11"/>
      <c r="G9721" s="11"/>
      <c r="H9721" s="11"/>
    </row>
    <row r="9722" spans="6:8" x14ac:dyDescent="0.25">
      <c r="F9722" s="11"/>
      <c r="G9722" s="11"/>
      <c r="H9722" s="11"/>
    </row>
    <row r="9723" spans="6:8" x14ac:dyDescent="0.25">
      <c r="F9723" s="11"/>
      <c r="G9723" s="11"/>
      <c r="H9723" s="11"/>
    </row>
    <row r="9724" spans="6:8" x14ac:dyDescent="0.25">
      <c r="F9724" s="11"/>
      <c r="G9724" s="11"/>
      <c r="H9724" s="11"/>
    </row>
    <row r="9725" spans="6:8" x14ac:dyDescent="0.25">
      <c r="F9725" s="11"/>
      <c r="G9725" s="11"/>
      <c r="H9725" s="11"/>
    </row>
    <row r="9726" spans="6:8" x14ac:dyDescent="0.25">
      <c r="F9726" s="11"/>
      <c r="G9726" s="11"/>
      <c r="H9726" s="11"/>
    </row>
    <row r="9727" spans="6:8" x14ac:dyDescent="0.25">
      <c r="F9727" s="11"/>
      <c r="G9727" s="11"/>
      <c r="H9727" s="11"/>
    </row>
    <row r="9728" spans="6:8" x14ac:dyDescent="0.25">
      <c r="F9728" s="11"/>
      <c r="G9728" s="11"/>
      <c r="H9728" s="11"/>
    </row>
    <row r="9729" spans="6:8" x14ac:dyDescent="0.25">
      <c r="F9729" s="11"/>
      <c r="G9729" s="11"/>
      <c r="H9729" s="11"/>
    </row>
    <row r="9730" spans="6:8" x14ac:dyDescent="0.25">
      <c r="F9730" s="11"/>
      <c r="G9730" s="11"/>
      <c r="H9730" s="11"/>
    </row>
    <row r="9731" spans="6:8" x14ac:dyDescent="0.25">
      <c r="F9731" s="11"/>
      <c r="G9731" s="11"/>
      <c r="H9731" s="11"/>
    </row>
    <row r="9732" spans="6:8" x14ac:dyDescent="0.25">
      <c r="F9732" s="11"/>
      <c r="G9732" s="11"/>
      <c r="H9732" s="11"/>
    </row>
    <row r="9733" spans="6:8" x14ac:dyDescent="0.25">
      <c r="F9733" s="11"/>
      <c r="G9733" s="11"/>
      <c r="H9733" s="11"/>
    </row>
    <row r="9734" spans="6:8" x14ac:dyDescent="0.25">
      <c r="F9734" s="11"/>
      <c r="G9734" s="11"/>
      <c r="H9734" s="11"/>
    </row>
    <row r="9735" spans="6:8" x14ac:dyDescent="0.25">
      <c r="F9735" s="11"/>
      <c r="G9735" s="11"/>
      <c r="H9735" s="11"/>
    </row>
    <row r="9736" spans="6:8" x14ac:dyDescent="0.25">
      <c r="F9736" s="11"/>
      <c r="G9736" s="11"/>
      <c r="H9736" s="11"/>
    </row>
    <row r="9737" spans="6:8" x14ac:dyDescent="0.25">
      <c r="F9737" s="11"/>
      <c r="G9737" s="11"/>
      <c r="H9737" s="11"/>
    </row>
    <row r="9738" spans="6:8" x14ac:dyDescent="0.25">
      <c r="F9738" s="11"/>
      <c r="G9738" s="11"/>
      <c r="H9738" s="11"/>
    </row>
    <row r="9739" spans="6:8" x14ac:dyDescent="0.25">
      <c r="F9739" s="11"/>
      <c r="G9739" s="11"/>
      <c r="H9739" s="11"/>
    </row>
    <row r="9740" spans="6:8" x14ac:dyDescent="0.25">
      <c r="F9740" s="11"/>
      <c r="G9740" s="11"/>
      <c r="H9740" s="11"/>
    </row>
    <row r="9741" spans="6:8" x14ac:dyDescent="0.25">
      <c r="F9741" s="11"/>
      <c r="G9741" s="11"/>
      <c r="H9741" s="11"/>
    </row>
    <row r="9742" spans="6:8" x14ac:dyDescent="0.25">
      <c r="F9742" s="11"/>
      <c r="G9742" s="11"/>
      <c r="H9742" s="11"/>
    </row>
    <row r="9743" spans="6:8" x14ac:dyDescent="0.25">
      <c r="F9743" s="11"/>
      <c r="G9743" s="11"/>
      <c r="H9743" s="11"/>
    </row>
    <row r="9744" spans="6:8" x14ac:dyDescent="0.25">
      <c r="F9744" s="11"/>
      <c r="G9744" s="11"/>
      <c r="H9744" s="11"/>
    </row>
    <row r="9745" spans="6:8" x14ac:dyDescent="0.25">
      <c r="F9745" s="11"/>
      <c r="G9745" s="11"/>
      <c r="H9745" s="11"/>
    </row>
    <row r="9746" spans="6:8" x14ac:dyDescent="0.25">
      <c r="F9746" s="11"/>
      <c r="G9746" s="11"/>
      <c r="H9746" s="11"/>
    </row>
    <row r="9747" spans="6:8" x14ac:dyDescent="0.25">
      <c r="F9747" s="11"/>
      <c r="G9747" s="11"/>
      <c r="H9747" s="11"/>
    </row>
    <row r="9748" spans="6:8" x14ac:dyDescent="0.25">
      <c r="F9748" s="11"/>
      <c r="G9748" s="11"/>
      <c r="H9748" s="11"/>
    </row>
    <row r="9749" spans="6:8" x14ac:dyDescent="0.25">
      <c r="F9749" s="11"/>
      <c r="G9749" s="11"/>
      <c r="H9749" s="11"/>
    </row>
    <row r="9750" spans="6:8" x14ac:dyDescent="0.25">
      <c r="F9750" s="11"/>
      <c r="G9750" s="11"/>
      <c r="H9750" s="11"/>
    </row>
    <row r="9751" spans="6:8" x14ac:dyDescent="0.25">
      <c r="F9751" s="11"/>
      <c r="G9751" s="11"/>
      <c r="H9751" s="11"/>
    </row>
    <row r="9752" spans="6:8" x14ac:dyDescent="0.25">
      <c r="F9752" s="11"/>
      <c r="G9752" s="11"/>
      <c r="H9752" s="11"/>
    </row>
    <row r="9753" spans="6:8" x14ac:dyDescent="0.25">
      <c r="F9753" s="11"/>
      <c r="G9753" s="11"/>
      <c r="H9753" s="11"/>
    </row>
    <row r="9754" spans="6:8" x14ac:dyDescent="0.25">
      <c r="F9754" s="11"/>
      <c r="G9754" s="11"/>
      <c r="H9754" s="11"/>
    </row>
    <row r="9755" spans="6:8" x14ac:dyDescent="0.25">
      <c r="F9755" s="11"/>
      <c r="G9755" s="11"/>
      <c r="H9755" s="11"/>
    </row>
    <row r="9756" spans="6:8" x14ac:dyDescent="0.25">
      <c r="F9756" s="11"/>
      <c r="G9756" s="11"/>
      <c r="H9756" s="11"/>
    </row>
    <row r="9757" spans="6:8" x14ac:dyDescent="0.25">
      <c r="F9757" s="11"/>
      <c r="G9757" s="11"/>
      <c r="H9757" s="11"/>
    </row>
    <row r="9758" spans="6:8" x14ac:dyDescent="0.25">
      <c r="F9758" s="11"/>
      <c r="G9758" s="11"/>
      <c r="H9758" s="11"/>
    </row>
    <row r="9759" spans="6:8" x14ac:dyDescent="0.25">
      <c r="F9759" s="11"/>
      <c r="G9759" s="11"/>
      <c r="H9759" s="11"/>
    </row>
    <row r="9760" spans="6:8" x14ac:dyDescent="0.25">
      <c r="F9760" s="11"/>
      <c r="G9760" s="11"/>
      <c r="H9760" s="11"/>
    </row>
    <row r="9761" spans="6:8" x14ac:dyDescent="0.25">
      <c r="F9761" s="11"/>
      <c r="G9761" s="11"/>
      <c r="H9761" s="11"/>
    </row>
    <row r="9762" spans="6:8" x14ac:dyDescent="0.25">
      <c r="F9762" s="11"/>
      <c r="G9762" s="11"/>
      <c r="H9762" s="11"/>
    </row>
    <row r="9763" spans="6:8" x14ac:dyDescent="0.25">
      <c r="F9763" s="11"/>
      <c r="G9763" s="11"/>
      <c r="H9763" s="11"/>
    </row>
    <row r="9764" spans="6:8" x14ac:dyDescent="0.25">
      <c r="F9764" s="11"/>
      <c r="G9764" s="11"/>
      <c r="H9764" s="11"/>
    </row>
    <row r="9765" spans="6:8" x14ac:dyDescent="0.25">
      <c r="F9765" s="11"/>
      <c r="G9765" s="11"/>
      <c r="H9765" s="11"/>
    </row>
    <row r="9766" spans="6:8" x14ac:dyDescent="0.25">
      <c r="F9766" s="11"/>
      <c r="G9766" s="11"/>
      <c r="H9766" s="11"/>
    </row>
    <row r="9767" spans="6:8" x14ac:dyDescent="0.25">
      <c r="F9767" s="11"/>
      <c r="G9767" s="11"/>
      <c r="H9767" s="11"/>
    </row>
    <row r="9768" spans="6:8" x14ac:dyDescent="0.25">
      <c r="F9768" s="11"/>
      <c r="G9768" s="11"/>
      <c r="H9768" s="11"/>
    </row>
    <row r="9769" spans="6:8" x14ac:dyDescent="0.25">
      <c r="F9769" s="11"/>
      <c r="G9769" s="11"/>
      <c r="H9769" s="11"/>
    </row>
    <row r="9770" spans="6:8" x14ac:dyDescent="0.25">
      <c r="F9770" s="11"/>
      <c r="G9770" s="11"/>
      <c r="H9770" s="11"/>
    </row>
    <row r="9771" spans="6:8" x14ac:dyDescent="0.25">
      <c r="F9771" s="11"/>
      <c r="G9771" s="11"/>
      <c r="H9771" s="11"/>
    </row>
    <row r="9772" spans="6:8" x14ac:dyDescent="0.25">
      <c r="F9772" s="11"/>
      <c r="G9772" s="11"/>
      <c r="H9772" s="11"/>
    </row>
    <row r="9773" spans="6:8" x14ac:dyDescent="0.25">
      <c r="F9773" s="11"/>
      <c r="G9773" s="11"/>
      <c r="H9773" s="11"/>
    </row>
    <row r="9774" spans="6:8" x14ac:dyDescent="0.25">
      <c r="F9774" s="11"/>
      <c r="G9774" s="11"/>
      <c r="H9774" s="11"/>
    </row>
    <row r="9775" spans="6:8" x14ac:dyDescent="0.25">
      <c r="F9775" s="11"/>
      <c r="G9775" s="11"/>
      <c r="H9775" s="11"/>
    </row>
    <row r="9776" spans="6:8" x14ac:dyDescent="0.25">
      <c r="F9776" s="11"/>
      <c r="G9776" s="11"/>
      <c r="H9776" s="11"/>
    </row>
    <row r="9777" spans="6:8" x14ac:dyDescent="0.25">
      <c r="F9777" s="11"/>
      <c r="G9777" s="11"/>
      <c r="H9777" s="11"/>
    </row>
    <row r="9778" spans="6:8" x14ac:dyDescent="0.25">
      <c r="F9778" s="11"/>
      <c r="G9778" s="11"/>
      <c r="H9778" s="11"/>
    </row>
    <row r="9779" spans="6:8" x14ac:dyDescent="0.25">
      <c r="F9779" s="11"/>
      <c r="G9779" s="11"/>
      <c r="H9779" s="11"/>
    </row>
    <row r="9780" spans="6:8" x14ac:dyDescent="0.25">
      <c r="F9780" s="11"/>
      <c r="G9780" s="11"/>
      <c r="H9780" s="11"/>
    </row>
    <row r="9781" spans="6:8" x14ac:dyDescent="0.25">
      <c r="F9781" s="11"/>
      <c r="G9781" s="11"/>
      <c r="H9781" s="11"/>
    </row>
    <row r="9782" spans="6:8" x14ac:dyDescent="0.25">
      <c r="F9782" s="11"/>
      <c r="G9782" s="11"/>
      <c r="H9782" s="11"/>
    </row>
    <row r="9783" spans="6:8" x14ac:dyDescent="0.25">
      <c r="F9783" s="11"/>
      <c r="G9783" s="11"/>
      <c r="H9783" s="11"/>
    </row>
    <row r="9784" spans="6:8" x14ac:dyDescent="0.25">
      <c r="F9784" s="11"/>
      <c r="G9784" s="11"/>
      <c r="H9784" s="11"/>
    </row>
    <row r="9785" spans="6:8" x14ac:dyDescent="0.25">
      <c r="F9785" s="11"/>
      <c r="G9785" s="11"/>
      <c r="H9785" s="11"/>
    </row>
    <row r="9786" spans="6:8" x14ac:dyDescent="0.25">
      <c r="F9786" s="11"/>
      <c r="G9786" s="11"/>
      <c r="H9786" s="11"/>
    </row>
    <row r="9787" spans="6:8" x14ac:dyDescent="0.25">
      <c r="F9787" s="11"/>
      <c r="G9787" s="11"/>
      <c r="H9787" s="11"/>
    </row>
    <row r="9788" spans="6:8" x14ac:dyDescent="0.25">
      <c r="F9788" s="11"/>
      <c r="G9788" s="11"/>
      <c r="H9788" s="11"/>
    </row>
    <row r="9789" spans="6:8" x14ac:dyDescent="0.25">
      <c r="F9789" s="11"/>
      <c r="G9789" s="11"/>
      <c r="H9789" s="11"/>
    </row>
    <row r="9790" spans="6:8" x14ac:dyDescent="0.25">
      <c r="F9790" s="11"/>
      <c r="G9790" s="11"/>
      <c r="H9790" s="11"/>
    </row>
    <row r="9791" spans="6:8" x14ac:dyDescent="0.25">
      <c r="F9791" s="11"/>
      <c r="G9791" s="11"/>
      <c r="H9791" s="11"/>
    </row>
    <row r="9792" spans="6:8" x14ac:dyDescent="0.25">
      <c r="F9792" s="11"/>
      <c r="G9792" s="11"/>
      <c r="H9792" s="11"/>
    </row>
    <row r="9793" spans="6:8" x14ac:dyDescent="0.25">
      <c r="F9793" s="11"/>
      <c r="G9793" s="11"/>
      <c r="H9793" s="11"/>
    </row>
    <row r="9794" spans="6:8" x14ac:dyDescent="0.25">
      <c r="F9794" s="11"/>
      <c r="G9794" s="11"/>
      <c r="H9794" s="11"/>
    </row>
    <row r="9795" spans="6:8" x14ac:dyDescent="0.25">
      <c r="F9795" s="11"/>
      <c r="G9795" s="11"/>
      <c r="H9795" s="11"/>
    </row>
    <row r="9796" spans="6:8" x14ac:dyDescent="0.25">
      <c r="F9796" s="11"/>
      <c r="G9796" s="11"/>
      <c r="H9796" s="11"/>
    </row>
    <row r="9797" spans="6:8" x14ac:dyDescent="0.25">
      <c r="F9797" s="11"/>
      <c r="G9797" s="11"/>
      <c r="H9797" s="11"/>
    </row>
    <row r="9798" spans="6:8" x14ac:dyDescent="0.25">
      <c r="F9798" s="11"/>
      <c r="G9798" s="11"/>
      <c r="H9798" s="11"/>
    </row>
    <row r="9799" spans="6:8" x14ac:dyDescent="0.25">
      <c r="F9799" s="11"/>
      <c r="G9799" s="11"/>
      <c r="H9799" s="11"/>
    </row>
    <row r="9800" spans="6:8" x14ac:dyDescent="0.25">
      <c r="F9800" s="11"/>
      <c r="G9800" s="11"/>
      <c r="H9800" s="11"/>
    </row>
    <row r="9801" spans="6:8" x14ac:dyDescent="0.25">
      <c r="F9801" s="11"/>
      <c r="G9801" s="11"/>
      <c r="H9801" s="11"/>
    </row>
    <row r="9802" spans="6:8" x14ac:dyDescent="0.25">
      <c r="F9802" s="11"/>
      <c r="G9802" s="11"/>
      <c r="H9802" s="11"/>
    </row>
    <row r="9803" spans="6:8" x14ac:dyDescent="0.25">
      <c r="F9803" s="11"/>
      <c r="G9803" s="11"/>
      <c r="H9803" s="11"/>
    </row>
    <row r="9804" spans="6:8" x14ac:dyDescent="0.25">
      <c r="F9804" s="11"/>
      <c r="G9804" s="11"/>
      <c r="H9804" s="11"/>
    </row>
    <row r="9805" spans="6:8" x14ac:dyDescent="0.25">
      <c r="F9805" s="11"/>
      <c r="G9805" s="11"/>
      <c r="H9805" s="11"/>
    </row>
    <row r="9806" spans="6:8" x14ac:dyDescent="0.25">
      <c r="F9806" s="11"/>
      <c r="G9806" s="11"/>
      <c r="H9806" s="11"/>
    </row>
    <row r="9807" spans="6:8" x14ac:dyDescent="0.25">
      <c r="F9807" s="11"/>
      <c r="G9807" s="11"/>
      <c r="H9807" s="11"/>
    </row>
    <row r="9808" spans="6:8" x14ac:dyDescent="0.25">
      <c r="F9808" s="11"/>
      <c r="G9808" s="11"/>
      <c r="H9808" s="11"/>
    </row>
    <row r="9809" spans="6:8" x14ac:dyDescent="0.25">
      <c r="F9809" s="11"/>
      <c r="G9809" s="11"/>
      <c r="H9809" s="11"/>
    </row>
    <row r="9810" spans="6:8" x14ac:dyDescent="0.25">
      <c r="F9810" s="11"/>
      <c r="G9810" s="11"/>
      <c r="H9810" s="11"/>
    </row>
    <row r="9811" spans="6:8" x14ac:dyDescent="0.25">
      <c r="F9811" s="11"/>
      <c r="G9811" s="11"/>
      <c r="H9811" s="11"/>
    </row>
    <row r="9812" spans="6:8" x14ac:dyDescent="0.25">
      <c r="F9812" s="11"/>
      <c r="G9812" s="11"/>
      <c r="H9812" s="11"/>
    </row>
    <row r="9813" spans="6:8" x14ac:dyDescent="0.25">
      <c r="F9813" s="11"/>
      <c r="G9813" s="11"/>
      <c r="H9813" s="11"/>
    </row>
    <row r="9814" spans="6:8" x14ac:dyDescent="0.25">
      <c r="F9814" s="11"/>
      <c r="G9814" s="11"/>
      <c r="H9814" s="11"/>
    </row>
    <row r="9815" spans="6:8" x14ac:dyDescent="0.25">
      <c r="F9815" s="11"/>
      <c r="G9815" s="11"/>
      <c r="H9815" s="11"/>
    </row>
    <row r="9816" spans="6:8" x14ac:dyDescent="0.25">
      <c r="F9816" s="11"/>
      <c r="G9816" s="11"/>
      <c r="H9816" s="11"/>
    </row>
    <row r="9817" spans="6:8" x14ac:dyDescent="0.25">
      <c r="F9817" s="11"/>
      <c r="G9817" s="11"/>
      <c r="H9817" s="11"/>
    </row>
    <row r="9818" spans="6:8" x14ac:dyDescent="0.25">
      <c r="F9818" s="11"/>
      <c r="G9818" s="11"/>
      <c r="H9818" s="11"/>
    </row>
    <row r="9819" spans="6:8" x14ac:dyDescent="0.25">
      <c r="F9819" s="11"/>
      <c r="G9819" s="11"/>
      <c r="H9819" s="11"/>
    </row>
    <row r="9820" spans="6:8" x14ac:dyDescent="0.25">
      <c r="F9820" s="11"/>
      <c r="G9820" s="11"/>
      <c r="H9820" s="11"/>
    </row>
    <row r="9821" spans="6:8" x14ac:dyDescent="0.25">
      <c r="F9821" s="11"/>
      <c r="G9821" s="11"/>
      <c r="H9821" s="11"/>
    </row>
    <row r="9822" spans="6:8" x14ac:dyDescent="0.25">
      <c r="F9822" s="11"/>
      <c r="G9822" s="11"/>
      <c r="H9822" s="11"/>
    </row>
    <row r="9823" spans="6:8" x14ac:dyDescent="0.25">
      <c r="F9823" s="11"/>
      <c r="G9823" s="11"/>
      <c r="H9823" s="11"/>
    </row>
    <row r="9824" spans="6:8" x14ac:dyDescent="0.25">
      <c r="F9824" s="11"/>
      <c r="G9824" s="11"/>
      <c r="H9824" s="11"/>
    </row>
    <row r="9825" spans="6:8" x14ac:dyDescent="0.25">
      <c r="F9825" s="11"/>
      <c r="G9825" s="11"/>
      <c r="H9825" s="11"/>
    </row>
    <row r="9826" spans="6:8" x14ac:dyDescent="0.25">
      <c r="F9826" s="11"/>
      <c r="G9826" s="11"/>
      <c r="H9826" s="11"/>
    </row>
    <row r="9827" spans="6:8" x14ac:dyDescent="0.25">
      <c r="F9827" s="11"/>
      <c r="G9827" s="11"/>
      <c r="H9827" s="11"/>
    </row>
    <row r="9828" spans="6:8" x14ac:dyDescent="0.25">
      <c r="F9828" s="11"/>
      <c r="G9828" s="11"/>
      <c r="H9828" s="11"/>
    </row>
    <row r="9829" spans="6:8" x14ac:dyDescent="0.25">
      <c r="F9829" s="11"/>
      <c r="G9829" s="11"/>
      <c r="H9829" s="11"/>
    </row>
    <row r="9830" spans="6:8" x14ac:dyDescent="0.25">
      <c r="F9830" s="11"/>
      <c r="G9830" s="11"/>
      <c r="H9830" s="11"/>
    </row>
    <row r="9831" spans="6:8" x14ac:dyDescent="0.25">
      <c r="F9831" s="11"/>
      <c r="G9831" s="11"/>
      <c r="H9831" s="11"/>
    </row>
    <row r="9832" spans="6:8" x14ac:dyDescent="0.25">
      <c r="F9832" s="11"/>
      <c r="G9832" s="11"/>
      <c r="H9832" s="11"/>
    </row>
    <row r="9833" spans="6:8" x14ac:dyDescent="0.25">
      <c r="F9833" s="11"/>
      <c r="G9833" s="11"/>
      <c r="H9833" s="11"/>
    </row>
    <row r="9834" spans="6:8" x14ac:dyDescent="0.25">
      <c r="F9834" s="11"/>
      <c r="G9834" s="11"/>
      <c r="H9834" s="11"/>
    </row>
    <row r="9835" spans="6:8" x14ac:dyDescent="0.25">
      <c r="F9835" s="11"/>
      <c r="G9835" s="11"/>
      <c r="H9835" s="11"/>
    </row>
    <row r="9836" spans="6:8" x14ac:dyDescent="0.25">
      <c r="F9836" s="11"/>
      <c r="G9836" s="11"/>
      <c r="H9836" s="11"/>
    </row>
    <row r="9837" spans="6:8" x14ac:dyDescent="0.25">
      <c r="F9837" s="11"/>
      <c r="G9837" s="11"/>
      <c r="H9837" s="11"/>
    </row>
    <row r="9838" spans="6:8" x14ac:dyDescent="0.25">
      <c r="F9838" s="11"/>
      <c r="G9838" s="11"/>
      <c r="H9838" s="11"/>
    </row>
    <row r="9839" spans="6:8" x14ac:dyDescent="0.25">
      <c r="F9839" s="11"/>
      <c r="G9839" s="11"/>
      <c r="H9839" s="11"/>
    </row>
    <row r="9840" spans="6:8" x14ac:dyDescent="0.25">
      <c r="F9840" s="11"/>
      <c r="G9840" s="11"/>
      <c r="H9840" s="11"/>
    </row>
    <row r="9841" spans="6:8" x14ac:dyDescent="0.25">
      <c r="F9841" s="11"/>
      <c r="G9841" s="11"/>
      <c r="H9841" s="11"/>
    </row>
    <row r="9842" spans="6:8" x14ac:dyDescent="0.25">
      <c r="F9842" s="11"/>
      <c r="G9842" s="11"/>
      <c r="H9842" s="11"/>
    </row>
    <row r="9843" spans="6:8" x14ac:dyDescent="0.25">
      <c r="F9843" s="11"/>
      <c r="G9843" s="11"/>
      <c r="H9843" s="11"/>
    </row>
    <row r="9844" spans="6:8" x14ac:dyDescent="0.25">
      <c r="F9844" s="11"/>
      <c r="G9844" s="11"/>
      <c r="H9844" s="11"/>
    </row>
    <row r="9845" spans="6:8" x14ac:dyDescent="0.25">
      <c r="F9845" s="11"/>
      <c r="G9845" s="11"/>
      <c r="H9845" s="11"/>
    </row>
    <row r="9846" spans="6:8" x14ac:dyDescent="0.25">
      <c r="F9846" s="11"/>
      <c r="G9846" s="11"/>
      <c r="H9846" s="11"/>
    </row>
    <row r="9847" spans="6:8" x14ac:dyDescent="0.25">
      <c r="F9847" s="11"/>
      <c r="G9847" s="11"/>
      <c r="H9847" s="11"/>
    </row>
    <row r="9848" spans="6:8" x14ac:dyDescent="0.25">
      <c r="F9848" s="11"/>
      <c r="G9848" s="11"/>
      <c r="H9848" s="11"/>
    </row>
    <row r="9849" spans="6:8" x14ac:dyDescent="0.25">
      <c r="F9849" s="11"/>
      <c r="G9849" s="11"/>
      <c r="H9849" s="11"/>
    </row>
    <row r="9850" spans="6:8" x14ac:dyDescent="0.25">
      <c r="F9850" s="11"/>
      <c r="G9850" s="11"/>
      <c r="H9850" s="11"/>
    </row>
    <row r="9851" spans="6:8" x14ac:dyDescent="0.25">
      <c r="F9851" s="11"/>
      <c r="G9851" s="11"/>
      <c r="H9851" s="11"/>
    </row>
    <row r="9852" spans="6:8" x14ac:dyDescent="0.25">
      <c r="F9852" s="11"/>
      <c r="G9852" s="11"/>
      <c r="H9852" s="11"/>
    </row>
    <row r="9853" spans="6:8" x14ac:dyDescent="0.25">
      <c r="F9853" s="11"/>
      <c r="G9853" s="11"/>
      <c r="H9853" s="11"/>
    </row>
    <row r="9854" spans="6:8" x14ac:dyDescent="0.25">
      <c r="F9854" s="11"/>
      <c r="G9854" s="11"/>
      <c r="H9854" s="11"/>
    </row>
    <row r="9855" spans="6:8" x14ac:dyDescent="0.25">
      <c r="F9855" s="11"/>
      <c r="G9855" s="11"/>
      <c r="H9855" s="11"/>
    </row>
    <row r="9856" spans="6:8" x14ac:dyDescent="0.25">
      <c r="F9856" s="11"/>
      <c r="G9856" s="11"/>
      <c r="H9856" s="11"/>
    </row>
    <row r="9857" spans="6:8" x14ac:dyDescent="0.25">
      <c r="F9857" s="11"/>
      <c r="G9857" s="11"/>
      <c r="H9857" s="11"/>
    </row>
    <row r="9858" spans="6:8" x14ac:dyDescent="0.25">
      <c r="F9858" s="11"/>
      <c r="G9858" s="11"/>
      <c r="H9858" s="11"/>
    </row>
    <row r="9859" spans="6:8" x14ac:dyDescent="0.25">
      <c r="F9859" s="11"/>
      <c r="G9859" s="11"/>
      <c r="H9859" s="11"/>
    </row>
    <row r="9860" spans="6:8" x14ac:dyDescent="0.25">
      <c r="F9860" s="11"/>
      <c r="G9860" s="11"/>
      <c r="H9860" s="11"/>
    </row>
    <row r="9861" spans="6:8" x14ac:dyDescent="0.25">
      <c r="F9861" s="11"/>
      <c r="G9861" s="11"/>
      <c r="H9861" s="11"/>
    </row>
    <row r="9862" spans="6:8" x14ac:dyDescent="0.25">
      <c r="F9862" s="11"/>
      <c r="G9862" s="11"/>
      <c r="H9862" s="11"/>
    </row>
    <row r="9863" spans="6:8" x14ac:dyDescent="0.25">
      <c r="F9863" s="11"/>
      <c r="G9863" s="11"/>
      <c r="H9863" s="11"/>
    </row>
    <row r="9864" spans="6:8" x14ac:dyDescent="0.25">
      <c r="F9864" s="11"/>
      <c r="G9864" s="11"/>
      <c r="H9864" s="11"/>
    </row>
    <row r="9865" spans="6:8" x14ac:dyDescent="0.25">
      <c r="F9865" s="11"/>
      <c r="G9865" s="11"/>
      <c r="H9865" s="11"/>
    </row>
    <row r="9866" spans="6:8" x14ac:dyDescent="0.25">
      <c r="F9866" s="11"/>
      <c r="G9866" s="11"/>
      <c r="H9866" s="11"/>
    </row>
    <row r="9867" spans="6:8" x14ac:dyDescent="0.25">
      <c r="F9867" s="11"/>
      <c r="G9867" s="11"/>
      <c r="H9867" s="11"/>
    </row>
    <row r="9868" spans="6:8" x14ac:dyDescent="0.25">
      <c r="F9868" s="11"/>
      <c r="G9868" s="11"/>
      <c r="H9868" s="11"/>
    </row>
    <row r="9869" spans="6:8" x14ac:dyDescent="0.25">
      <c r="F9869" s="11"/>
      <c r="G9869" s="11"/>
      <c r="H9869" s="11"/>
    </row>
    <row r="9870" spans="6:8" x14ac:dyDescent="0.25">
      <c r="F9870" s="11"/>
      <c r="G9870" s="11"/>
      <c r="H9870" s="11"/>
    </row>
    <row r="9871" spans="6:8" x14ac:dyDescent="0.25">
      <c r="F9871" s="11"/>
      <c r="G9871" s="11"/>
      <c r="H9871" s="11"/>
    </row>
    <row r="9872" spans="6:8" x14ac:dyDescent="0.25">
      <c r="F9872" s="11"/>
      <c r="G9872" s="11"/>
      <c r="H9872" s="11"/>
    </row>
    <row r="9873" spans="6:8" x14ac:dyDescent="0.25">
      <c r="F9873" s="11"/>
      <c r="G9873" s="11"/>
      <c r="H9873" s="11"/>
    </row>
    <row r="9874" spans="6:8" x14ac:dyDescent="0.25">
      <c r="F9874" s="11"/>
      <c r="G9874" s="11"/>
      <c r="H9874" s="11"/>
    </row>
    <row r="9875" spans="6:8" x14ac:dyDescent="0.25">
      <c r="F9875" s="11"/>
      <c r="G9875" s="11"/>
      <c r="H9875" s="11"/>
    </row>
    <row r="9876" spans="6:8" x14ac:dyDescent="0.25">
      <c r="F9876" s="11"/>
      <c r="G9876" s="11"/>
      <c r="H9876" s="11"/>
    </row>
    <row r="9877" spans="6:8" x14ac:dyDescent="0.25">
      <c r="F9877" s="11"/>
      <c r="G9877" s="11"/>
      <c r="H9877" s="11"/>
    </row>
    <row r="9878" spans="6:8" x14ac:dyDescent="0.25">
      <c r="F9878" s="11"/>
      <c r="G9878" s="11"/>
      <c r="H9878" s="11"/>
    </row>
    <row r="9879" spans="6:8" x14ac:dyDescent="0.25">
      <c r="F9879" s="11"/>
      <c r="G9879" s="11"/>
      <c r="H9879" s="11"/>
    </row>
    <row r="9880" spans="6:8" x14ac:dyDescent="0.25">
      <c r="F9880" s="11"/>
      <c r="G9880" s="11"/>
      <c r="H9880" s="11"/>
    </row>
    <row r="9881" spans="6:8" x14ac:dyDescent="0.25">
      <c r="F9881" s="11"/>
      <c r="G9881" s="11"/>
      <c r="H9881" s="11"/>
    </row>
    <row r="9882" spans="6:8" x14ac:dyDescent="0.25">
      <c r="F9882" s="11"/>
      <c r="G9882" s="11"/>
      <c r="H9882" s="11"/>
    </row>
    <row r="9883" spans="6:8" x14ac:dyDescent="0.25">
      <c r="F9883" s="11"/>
      <c r="G9883" s="11"/>
      <c r="H9883" s="11"/>
    </row>
    <row r="9884" spans="6:8" x14ac:dyDescent="0.25">
      <c r="F9884" s="11"/>
      <c r="G9884" s="11"/>
      <c r="H9884" s="11"/>
    </row>
    <row r="9885" spans="6:8" x14ac:dyDescent="0.25">
      <c r="F9885" s="11"/>
      <c r="G9885" s="11"/>
      <c r="H9885" s="11"/>
    </row>
    <row r="9886" spans="6:8" x14ac:dyDescent="0.25">
      <c r="F9886" s="11"/>
      <c r="G9886" s="11"/>
      <c r="H9886" s="11"/>
    </row>
    <row r="9887" spans="6:8" x14ac:dyDescent="0.25">
      <c r="F9887" s="11"/>
      <c r="G9887" s="11"/>
      <c r="H9887" s="11"/>
    </row>
    <row r="9888" spans="6:8" x14ac:dyDescent="0.25">
      <c r="F9888" s="11"/>
      <c r="G9888" s="11"/>
      <c r="H9888" s="11"/>
    </row>
    <row r="9889" spans="6:8" x14ac:dyDescent="0.25">
      <c r="F9889" s="11"/>
      <c r="G9889" s="11"/>
      <c r="H9889" s="11"/>
    </row>
    <row r="9890" spans="6:8" x14ac:dyDescent="0.25">
      <c r="F9890" s="11"/>
      <c r="G9890" s="11"/>
      <c r="H9890" s="11"/>
    </row>
    <row r="9891" spans="6:8" x14ac:dyDescent="0.25">
      <c r="F9891" s="11"/>
      <c r="G9891" s="11"/>
      <c r="H9891" s="11"/>
    </row>
    <row r="9892" spans="6:8" x14ac:dyDescent="0.25">
      <c r="F9892" s="11"/>
      <c r="G9892" s="11"/>
      <c r="H9892" s="11"/>
    </row>
    <row r="9893" spans="6:8" x14ac:dyDescent="0.25">
      <c r="F9893" s="11"/>
      <c r="G9893" s="11"/>
      <c r="H9893" s="11"/>
    </row>
    <row r="9894" spans="6:8" x14ac:dyDescent="0.25">
      <c r="F9894" s="11"/>
      <c r="G9894" s="11"/>
      <c r="H9894" s="11"/>
    </row>
    <row r="9895" spans="6:8" x14ac:dyDescent="0.25">
      <c r="F9895" s="11"/>
      <c r="G9895" s="11"/>
      <c r="H9895" s="11"/>
    </row>
    <row r="9896" spans="6:8" x14ac:dyDescent="0.25">
      <c r="F9896" s="11"/>
      <c r="G9896" s="11"/>
      <c r="H9896" s="11"/>
    </row>
    <row r="9897" spans="6:8" x14ac:dyDescent="0.25">
      <c r="F9897" s="11"/>
      <c r="G9897" s="11"/>
      <c r="H9897" s="11"/>
    </row>
    <row r="9898" spans="6:8" x14ac:dyDescent="0.25">
      <c r="F9898" s="11"/>
      <c r="G9898" s="11"/>
      <c r="H9898" s="11"/>
    </row>
    <row r="9899" spans="6:8" x14ac:dyDescent="0.25">
      <c r="F9899" s="11"/>
      <c r="G9899" s="11"/>
      <c r="H9899" s="11"/>
    </row>
    <row r="9900" spans="6:8" x14ac:dyDescent="0.25">
      <c r="F9900" s="11"/>
      <c r="G9900" s="11"/>
      <c r="H9900" s="11"/>
    </row>
    <row r="9901" spans="6:8" x14ac:dyDescent="0.25">
      <c r="F9901" s="11"/>
      <c r="G9901" s="11"/>
      <c r="H9901" s="11"/>
    </row>
    <row r="9902" spans="6:8" x14ac:dyDescent="0.25">
      <c r="F9902" s="11"/>
      <c r="G9902" s="11"/>
      <c r="H9902" s="11"/>
    </row>
    <row r="9903" spans="6:8" x14ac:dyDescent="0.25">
      <c r="F9903" s="11"/>
      <c r="G9903" s="11"/>
      <c r="H9903" s="11"/>
    </row>
    <row r="9904" spans="6:8" x14ac:dyDescent="0.25">
      <c r="F9904" s="11"/>
      <c r="G9904" s="11"/>
      <c r="H9904" s="11"/>
    </row>
    <row r="9905" spans="6:8" x14ac:dyDescent="0.25">
      <c r="F9905" s="11"/>
      <c r="G9905" s="11"/>
      <c r="H9905" s="11"/>
    </row>
    <row r="9906" spans="6:8" x14ac:dyDescent="0.25">
      <c r="F9906" s="11"/>
      <c r="G9906" s="11"/>
      <c r="H9906" s="11"/>
    </row>
    <row r="9907" spans="6:8" x14ac:dyDescent="0.25">
      <c r="F9907" s="11"/>
      <c r="G9907" s="11"/>
      <c r="H9907" s="11"/>
    </row>
    <row r="9908" spans="6:8" x14ac:dyDescent="0.25">
      <c r="F9908" s="11"/>
      <c r="G9908" s="11"/>
      <c r="H9908" s="11"/>
    </row>
    <row r="9909" spans="6:8" x14ac:dyDescent="0.25">
      <c r="F9909" s="11"/>
      <c r="G9909" s="11"/>
      <c r="H9909" s="11"/>
    </row>
    <row r="9910" spans="6:8" x14ac:dyDescent="0.25">
      <c r="F9910" s="11"/>
      <c r="G9910" s="11"/>
      <c r="H9910" s="11"/>
    </row>
    <row r="9911" spans="6:8" x14ac:dyDescent="0.25">
      <c r="F9911" s="11"/>
      <c r="G9911" s="11"/>
      <c r="H9911" s="11"/>
    </row>
    <row r="9912" spans="6:8" x14ac:dyDescent="0.25">
      <c r="F9912" s="11"/>
      <c r="G9912" s="11"/>
      <c r="H9912" s="11"/>
    </row>
    <row r="9913" spans="6:8" x14ac:dyDescent="0.25">
      <c r="F9913" s="11"/>
      <c r="G9913" s="11"/>
      <c r="H9913" s="11"/>
    </row>
    <row r="9914" spans="6:8" x14ac:dyDescent="0.25">
      <c r="F9914" s="11"/>
      <c r="G9914" s="11"/>
      <c r="H9914" s="11"/>
    </row>
    <row r="9915" spans="6:8" x14ac:dyDescent="0.25">
      <c r="F9915" s="11"/>
      <c r="G9915" s="11"/>
      <c r="H9915" s="11"/>
    </row>
    <row r="9916" spans="6:8" x14ac:dyDescent="0.25">
      <c r="F9916" s="11"/>
      <c r="G9916" s="11"/>
      <c r="H9916" s="11"/>
    </row>
    <row r="9917" spans="6:8" x14ac:dyDescent="0.25">
      <c r="F9917" s="11"/>
      <c r="G9917" s="11"/>
      <c r="H9917" s="11"/>
    </row>
    <row r="9918" spans="6:8" x14ac:dyDescent="0.25">
      <c r="F9918" s="11"/>
      <c r="G9918" s="11"/>
      <c r="H9918" s="11"/>
    </row>
    <row r="9919" spans="6:8" x14ac:dyDescent="0.25">
      <c r="F9919" s="11"/>
      <c r="G9919" s="11"/>
      <c r="H9919" s="11"/>
    </row>
    <row r="9920" spans="6:8" x14ac:dyDescent="0.25">
      <c r="F9920" s="11"/>
      <c r="G9920" s="11"/>
      <c r="H9920" s="11"/>
    </row>
    <row r="9921" spans="6:8" x14ac:dyDescent="0.25">
      <c r="F9921" s="11"/>
      <c r="G9921" s="11"/>
      <c r="H9921" s="11"/>
    </row>
    <row r="9922" spans="6:8" x14ac:dyDescent="0.25">
      <c r="F9922" s="11"/>
      <c r="G9922" s="11"/>
      <c r="H9922" s="11"/>
    </row>
    <row r="9923" spans="6:8" x14ac:dyDescent="0.25">
      <c r="F9923" s="11"/>
      <c r="G9923" s="11"/>
      <c r="H9923" s="11"/>
    </row>
    <row r="9924" spans="6:8" x14ac:dyDescent="0.25">
      <c r="F9924" s="11"/>
      <c r="G9924" s="11"/>
      <c r="H9924" s="11"/>
    </row>
    <row r="9925" spans="6:8" x14ac:dyDescent="0.25">
      <c r="F9925" s="11"/>
      <c r="G9925" s="11"/>
      <c r="H9925" s="11"/>
    </row>
    <row r="9926" spans="6:8" x14ac:dyDescent="0.25">
      <c r="F9926" s="11"/>
      <c r="G9926" s="11"/>
      <c r="H9926" s="11"/>
    </row>
    <row r="9927" spans="6:8" x14ac:dyDescent="0.25">
      <c r="F9927" s="11"/>
      <c r="G9927" s="11"/>
      <c r="H9927" s="11"/>
    </row>
    <row r="9928" spans="6:8" x14ac:dyDescent="0.25">
      <c r="F9928" s="11"/>
      <c r="G9928" s="11"/>
      <c r="H9928" s="11"/>
    </row>
    <row r="9929" spans="6:8" x14ac:dyDescent="0.25">
      <c r="F9929" s="11"/>
      <c r="G9929" s="11"/>
      <c r="H9929" s="11"/>
    </row>
    <row r="9930" spans="6:8" x14ac:dyDescent="0.25">
      <c r="F9930" s="11"/>
      <c r="G9930" s="11"/>
      <c r="H9930" s="11"/>
    </row>
    <row r="9931" spans="6:8" x14ac:dyDescent="0.25">
      <c r="F9931" s="11"/>
      <c r="G9931" s="11"/>
      <c r="H9931" s="11"/>
    </row>
    <row r="9932" spans="6:8" x14ac:dyDescent="0.25">
      <c r="F9932" s="11"/>
      <c r="G9932" s="11"/>
      <c r="H9932" s="11"/>
    </row>
    <row r="9933" spans="6:8" x14ac:dyDescent="0.25">
      <c r="F9933" s="11"/>
      <c r="G9933" s="11"/>
      <c r="H9933" s="11"/>
    </row>
    <row r="9934" spans="6:8" x14ac:dyDescent="0.25">
      <c r="F9934" s="11"/>
      <c r="G9934" s="11"/>
      <c r="H9934" s="11"/>
    </row>
    <row r="9935" spans="6:8" x14ac:dyDescent="0.25">
      <c r="F9935" s="11"/>
      <c r="G9935" s="11"/>
      <c r="H9935" s="11"/>
    </row>
    <row r="9936" spans="6:8" x14ac:dyDescent="0.25">
      <c r="F9936" s="11"/>
      <c r="G9936" s="11"/>
      <c r="H9936" s="11"/>
    </row>
    <row r="9937" spans="6:8" x14ac:dyDescent="0.25">
      <c r="F9937" s="11"/>
      <c r="G9937" s="11"/>
      <c r="H9937" s="11"/>
    </row>
    <row r="9938" spans="6:8" x14ac:dyDescent="0.25">
      <c r="F9938" s="11"/>
      <c r="G9938" s="11"/>
      <c r="H9938" s="11"/>
    </row>
    <row r="9939" spans="6:8" x14ac:dyDescent="0.25">
      <c r="F9939" s="11"/>
      <c r="G9939" s="11"/>
      <c r="H9939" s="11"/>
    </row>
    <row r="9940" spans="6:8" x14ac:dyDescent="0.25">
      <c r="F9940" s="11"/>
      <c r="G9940" s="11"/>
      <c r="H9940" s="11"/>
    </row>
    <row r="9941" spans="6:8" x14ac:dyDescent="0.25">
      <c r="F9941" s="11"/>
      <c r="G9941" s="11"/>
      <c r="H9941" s="11"/>
    </row>
    <row r="9942" spans="6:8" x14ac:dyDescent="0.25">
      <c r="F9942" s="11"/>
      <c r="G9942" s="11"/>
      <c r="H9942" s="11"/>
    </row>
    <row r="9943" spans="6:8" x14ac:dyDescent="0.25">
      <c r="F9943" s="11"/>
      <c r="G9943" s="11"/>
      <c r="H9943" s="11"/>
    </row>
    <row r="9944" spans="6:8" x14ac:dyDescent="0.25">
      <c r="F9944" s="11"/>
      <c r="G9944" s="11"/>
      <c r="H9944" s="11"/>
    </row>
    <row r="9945" spans="6:8" x14ac:dyDescent="0.25">
      <c r="F9945" s="11"/>
      <c r="G9945" s="11"/>
      <c r="H9945" s="11"/>
    </row>
    <row r="9946" spans="6:8" x14ac:dyDescent="0.25">
      <c r="F9946" s="11"/>
      <c r="G9946" s="11"/>
      <c r="H9946" s="11"/>
    </row>
    <row r="9947" spans="6:8" x14ac:dyDescent="0.25">
      <c r="F9947" s="11"/>
      <c r="G9947" s="11"/>
      <c r="H9947" s="11"/>
    </row>
    <row r="9948" spans="6:8" x14ac:dyDescent="0.25">
      <c r="F9948" s="11"/>
      <c r="G9948" s="11"/>
      <c r="H9948" s="11"/>
    </row>
    <row r="9949" spans="6:8" x14ac:dyDescent="0.25">
      <c r="F9949" s="11"/>
      <c r="G9949" s="11"/>
      <c r="H9949" s="11"/>
    </row>
    <row r="9950" spans="6:8" x14ac:dyDescent="0.25">
      <c r="F9950" s="11"/>
      <c r="G9950" s="11"/>
      <c r="H9950" s="11"/>
    </row>
    <row r="9951" spans="6:8" x14ac:dyDescent="0.25">
      <c r="F9951" s="11"/>
      <c r="G9951" s="11"/>
      <c r="H9951" s="11"/>
    </row>
    <row r="9952" spans="6:8" x14ac:dyDescent="0.25">
      <c r="F9952" s="11"/>
      <c r="G9952" s="11"/>
      <c r="H9952" s="11"/>
    </row>
    <row r="9953" spans="6:8" x14ac:dyDescent="0.25">
      <c r="F9953" s="11"/>
      <c r="G9953" s="11"/>
      <c r="H9953" s="11"/>
    </row>
    <row r="9954" spans="6:8" x14ac:dyDescent="0.25">
      <c r="F9954" s="11"/>
      <c r="G9954" s="11"/>
      <c r="H9954" s="11"/>
    </row>
    <row r="9955" spans="6:8" x14ac:dyDescent="0.25">
      <c r="F9955" s="11"/>
      <c r="G9955" s="11"/>
      <c r="H9955" s="11"/>
    </row>
    <row r="9956" spans="6:8" x14ac:dyDescent="0.25">
      <c r="F9956" s="11"/>
      <c r="G9956" s="11"/>
      <c r="H9956" s="11"/>
    </row>
    <row r="9957" spans="6:8" x14ac:dyDescent="0.25">
      <c r="F9957" s="11"/>
      <c r="G9957" s="11"/>
      <c r="H9957" s="11"/>
    </row>
    <row r="9958" spans="6:8" x14ac:dyDescent="0.25">
      <c r="F9958" s="11"/>
      <c r="G9958" s="11"/>
      <c r="H9958" s="11"/>
    </row>
    <row r="9959" spans="6:8" x14ac:dyDescent="0.25">
      <c r="F9959" s="11"/>
      <c r="G9959" s="11"/>
      <c r="H9959" s="11"/>
    </row>
    <row r="9960" spans="6:8" x14ac:dyDescent="0.25">
      <c r="F9960" s="11"/>
      <c r="G9960" s="11"/>
      <c r="H9960" s="11"/>
    </row>
    <row r="9961" spans="6:8" x14ac:dyDescent="0.25">
      <c r="F9961" s="11"/>
      <c r="G9961" s="11"/>
      <c r="H9961" s="11"/>
    </row>
    <row r="9962" spans="6:8" x14ac:dyDescent="0.25">
      <c r="F9962" s="11"/>
      <c r="G9962" s="11"/>
      <c r="H9962" s="11"/>
    </row>
    <row r="9963" spans="6:8" x14ac:dyDescent="0.25">
      <c r="F9963" s="11"/>
      <c r="G9963" s="11"/>
      <c r="H9963" s="11"/>
    </row>
    <row r="9964" spans="6:8" x14ac:dyDescent="0.25">
      <c r="F9964" s="11"/>
      <c r="G9964" s="11"/>
      <c r="H9964" s="11"/>
    </row>
    <row r="9965" spans="6:8" x14ac:dyDescent="0.25">
      <c r="F9965" s="11"/>
      <c r="G9965" s="11"/>
      <c r="H9965" s="11"/>
    </row>
    <row r="9966" spans="6:8" x14ac:dyDescent="0.25">
      <c r="F9966" s="11"/>
      <c r="G9966" s="11"/>
      <c r="H9966" s="11"/>
    </row>
    <row r="9967" spans="6:8" x14ac:dyDescent="0.25">
      <c r="F9967" s="11"/>
      <c r="G9967" s="11"/>
      <c r="H9967" s="11"/>
    </row>
    <row r="9968" spans="6:8" x14ac:dyDescent="0.25">
      <c r="F9968" s="11"/>
      <c r="G9968" s="11"/>
      <c r="H9968" s="11"/>
    </row>
    <row r="9969" spans="6:8" x14ac:dyDescent="0.25">
      <c r="F9969" s="11"/>
      <c r="G9969" s="11"/>
      <c r="H9969" s="11"/>
    </row>
    <row r="9970" spans="6:8" x14ac:dyDescent="0.25">
      <c r="F9970" s="11"/>
      <c r="G9970" s="11"/>
      <c r="H9970" s="11"/>
    </row>
    <row r="9971" spans="6:8" x14ac:dyDescent="0.25">
      <c r="F9971" s="11"/>
      <c r="G9971" s="11"/>
      <c r="H9971" s="11"/>
    </row>
    <row r="9972" spans="6:8" x14ac:dyDescent="0.25">
      <c r="F9972" s="11"/>
      <c r="G9972" s="11"/>
      <c r="H9972" s="11"/>
    </row>
    <row r="9973" spans="6:8" x14ac:dyDescent="0.25">
      <c r="F9973" s="11"/>
      <c r="G9973" s="11"/>
      <c r="H9973" s="11"/>
    </row>
    <row r="9974" spans="6:8" x14ac:dyDescent="0.25">
      <c r="F9974" s="11"/>
      <c r="G9974" s="11"/>
      <c r="H9974" s="11"/>
    </row>
    <row r="9975" spans="6:8" x14ac:dyDescent="0.25">
      <c r="F9975" s="11"/>
      <c r="G9975" s="11"/>
      <c r="H9975" s="11"/>
    </row>
    <row r="9976" spans="6:8" x14ac:dyDescent="0.25">
      <c r="F9976" s="11"/>
      <c r="G9976" s="11"/>
      <c r="H9976" s="11"/>
    </row>
    <row r="9977" spans="6:8" x14ac:dyDescent="0.25">
      <c r="F9977" s="11"/>
      <c r="G9977" s="11"/>
      <c r="H9977" s="11"/>
    </row>
    <row r="9978" spans="6:8" x14ac:dyDescent="0.25">
      <c r="F9978" s="11"/>
      <c r="G9978" s="11"/>
      <c r="H9978" s="11"/>
    </row>
    <row r="9979" spans="6:8" x14ac:dyDescent="0.25">
      <c r="F9979" s="11"/>
      <c r="G9979" s="11"/>
      <c r="H9979" s="11"/>
    </row>
    <row r="9980" spans="6:8" x14ac:dyDescent="0.25">
      <c r="F9980" s="11"/>
      <c r="G9980" s="11"/>
      <c r="H9980" s="11"/>
    </row>
    <row r="9981" spans="6:8" x14ac:dyDescent="0.25">
      <c r="F9981" s="11"/>
      <c r="G9981" s="11"/>
      <c r="H9981" s="11"/>
    </row>
    <row r="9982" spans="6:8" x14ac:dyDescent="0.25">
      <c r="F9982" s="11"/>
      <c r="G9982" s="11"/>
      <c r="H9982" s="11"/>
    </row>
    <row r="9983" spans="6:8" x14ac:dyDescent="0.25">
      <c r="F9983" s="11"/>
      <c r="G9983" s="11"/>
      <c r="H9983" s="11"/>
    </row>
    <row r="9984" spans="6:8" x14ac:dyDescent="0.25">
      <c r="F9984" s="11"/>
      <c r="G9984" s="11"/>
      <c r="H9984" s="11"/>
    </row>
    <row r="9985" spans="6:8" x14ac:dyDescent="0.25">
      <c r="F9985" s="11"/>
      <c r="G9985" s="11"/>
      <c r="H9985" s="11"/>
    </row>
    <row r="9986" spans="6:8" x14ac:dyDescent="0.25">
      <c r="F9986" s="11"/>
      <c r="G9986" s="11"/>
      <c r="H9986" s="11"/>
    </row>
    <row r="9987" spans="6:8" x14ac:dyDescent="0.25">
      <c r="F9987" s="11"/>
      <c r="G9987" s="11"/>
      <c r="H9987" s="11"/>
    </row>
    <row r="9988" spans="6:8" x14ac:dyDescent="0.25">
      <c r="F9988" s="11"/>
      <c r="G9988" s="11"/>
      <c r="H9988" s="11"/>
    </row>
    <row r="9989" spans="6:8" x14ac:dyDescent="0.25">
      <c r="F9989" s="11"/>
      <c r="G9989" s="11"/>
      <c r="H9989" s="11"/>
    </row>
    <row r="9990" spans="6:8" x14ac:dyDescent="0.25">
      <c r="F9990" s="11"/>
      <c r="G9990" s="11"/>
      <c r="H9990" s="11"/>
    </row>
    <row r="9991" spans="6:8" x14ac:dyDescent="0.25">
      <c r="F9991" s="11"/>
      <c r="G9991" s="11"/>
      <c r="H9991" s="11"/>
    </row>
    <row r="9992" spans="6:8" x14ac:dyDescent="0.25">
      <c r="F9992" s="11"/>
      <c r="G9992" s="11"/>
      <c r="H9992" s="11"/>
    </row>
    <row r="9993" spans="6:8" x14ac:dyDescent="0.25">
      <c r="F9993" s="11"/>
      <c r="G9993" s="11"/>
      <c r="H9993" s="11"/>
    </row>
    <row r="9994" spans="6:8" x14ac:dyDescent="0.25">
      <c r="F9994" s="11"/>
      <c r="G9994" s="11"/>
      <c r="H9994" s="11"/>
    </row>
    <row r="9995" spans="6:8" x14ac:dyDescent="0.25">
      <c r="F9995" s="11"/>
      <c r="G9995" s="11"/>
      <c r="H9995" s="11"/>
    </row>
    <row r="9996" spans="6:8" x14ac:dyDescent="0.25">
      <c r="F9996" s="11"/>
      <c r="G9996" s="11"/>
      <c r="H9996" s="11"/>
    </row>
    <row r="9997" spans="6:8" x14ac:dyDescent="0.25">
      <c r="F9997" s="11"/>
      <c r="G9997" s="11"/>
      <c r="H9997" s="11"/>
    </row>
    <row r="9998" spans="6:8" x14ac:dyDescent="0.25">
      <c r="F9998" s="11"/>
      <c r="G9998" s="11"/>
      <c r="H9998" s="11"/>
    </row>
    <row r="9999" spans="6:8" x14ac:dyDescent="0.25">
      <c r="F9999" s="11"/>
      <c r="G9999" s="11"/>
      <c r="H9999" s="11"/>
    </row>
    <row r="10000" spans="6:8" x14ac:dyDescent="0.25">
      <c r="F10000" s="11"/>
      <c r="G10000" s="11"/>
      <c r="H10000" s="11"/>
    </row>
    <row r="10001" spans="6:8" x14ac:dyDescent="0.25">
      <c r="F10001" s="11"/>
      <c r="G10001" s="11"/>
      <c r="H10001" s="11"/>
    </row>
    <row r="10002" spans="6:8" x14ac:dyDescent="0.25">
      <c r="F10002" s="11"/>
      <c r="G10002" s="11"/>
      <c r="H10002" s="11"/>
    </row>
    <row r="10003" spans="6:8" x14ac:dyDescent="0.25">
      <c r="F10003" s="11"/>
      <c r="G10003" s="11"/>
      <c r="H10003" s="11"/>
    </row>
    <row r="10004" spans="6:8" x14ac:dyDescent="0.25">
      <c r="F10004" s="11"/>
      <c r="G10004" s="11"/>
      <c r="H10004" s="11"/>
    </row>
    <row r="10005" spans="6:8" x14ac:dyDescent="0.25">
      <c r="F10005" s="11"/>
      <c r="G10005" s="11"/>
      <c r="H10005" s="11"/>
    </row>
    <row r="10006" spans="6:8" x14ac:dyDescent="0.25">
      <c r="F10006" s="11"/>
      <c r="G10006" s="11"/>
      <c r="H10006" s="11"/>
    </row>
    <row r="10007" spans="6:8" x14ac:dyDescent="0.25">
      <c r="F10007" s="11"/>
      <c r="G10007" s="11"/>
      <c r="H10007" s="11"/>
    </row>
    <row r="10008" spans="6:8" x14ac:dyDescent="0.25">
      <c r="F10008" s="11"/>
      <c r="G10008" s="11"/>
      <c r="H10008" s="11"/>
    </row>
    <row r="10009" spans="6:8" x14ac:dyDescent="0.25">
      <c r="F10009" s="11"/>
      <c r="G10009" s="11"/>
      <c r="H10009" s="11"/>
    </row>
    <row r="10010" spans="6:8" x14ac:dyDescent="0.25">
      <c r="F10010" s="11"/>
      <c r="G10010" s="11"/>
      <c r="H10010" s="11"/>
    </row>
    <row r="10011" spans="6:8" x14ac:dyDescent="0.25">
      <c r="F10011" s="11"/>
      <c r="G10011" s="11"/>
      <c r="H10011" s="11"/>
    </row>
    <row r="10012" spans="6:8" x14ac:dyDescent="0.25">
      <c r="F10012" s="11"/>
      <c r="G10012" s="11"/>
      <c r="H10012" s="11"/>
    </row>
    <row r="10013" spans="6:8" x14ac:dyDescent="0.25">
      <c r="F10013" s="11"/>
      <c r="G10013" s="11"/>
      <c r="H10013" s="11"/>
    </row>
    <row r="10014" spans="6:8" x14ac:dyDescent="0.25">
      <c r="F10014" s="11"/>
      <c r="G10014" s="11"/>
      <c r="H10014" s="11"/>
    </row>
    <row r="10015" spans="6:8" x14ac:dyDescent="0.25">
      <c r="F10015" s="11"/>
      <c r="G10015" s="11"/>
      <c r="H10015" s="11"/>
    </row>
    <row r="10016" spans="6:8" x14ac:dyDescent="0.25">
      <c r="F10016" s="11"/>
      <c r="G10016" s="11"/>
      <c r="H10016" s="11"/>
    </row>
    <row r="10017" spans="6:8" x14ac:dyDescent="0.25">
      <c r="F10017" s="11"/>
      <c r="G10017" s="11"/>
      <c r="H10017" s="11"/>
    </row>
    <row r="10018" spans="6:8" x14ac:dyDescent="0.25">
      <c r="F10018" s="11"/>
      <c r="G10018" s="11"/>
      <c r="H10018" s="11"/>
    </row>
    <row r="10019" spans="6:8" x14ac:dyDescent="0.25">
      <c r="F10019" s="11"/>
      <c r="G10019" s="11"/>
      <c r="H10019" s="11"/>
    </row>
    <row r="10020" spans="6:8" x14ac:dyDescent="0.25">
      <c r="F10020" s="11"/>
      <c r="G10020" s="11"/>
      <c r="H10020" s="11"/>
    </row>
    <row r="10021" spans="6:8" x14ac:dyDescent="0.25">
      <c r="F10021" s="11"/>
      <c r="G10021" s="11"/>
      <c r="H10021" s="11"/>
    </row>
    <row r="10022" spans="6:8" x14ac:dyDescent="0.25">
      <c r="F10022" s="11"/>
      <c r="G10022" s="11"/>
      <c r="H10022" s="11"/>
    </row>
    <row r="10023" spans="6:8" x14ac:dyDescent="0.25">
      <c r="F10023" s="11"/>
      <c r="G10023" s="11"/>
      <c r="H10023" s="11"/>
    </row>
    <row r="10024" spans="6:8" x14ac:dyDescent="0.25">
      <c r="F10024" s="11"/>
      <c r="G10024" s="11"/>
      <c r="H10024" s="11"/>
    </row>
    <row r="10025" spans="6:8" x14ac:dyDescent="0.25">
      <c r="F10025" s="11"/>
      <c r="G10025" s="11"/>
      <c r="H10025" s="11"/>
    </row>
    <row r="10026" spans="6:8" x14ac:dyDescent="0.25">
      <c r="F10026" s="11"/>
      <c r="G10026" s="11"/>
      <c r="H10026" s="11"/>
    </row>
    <row r="10027" spans="6:8" x14ac:dyDescent="0.25">
      <c r="F10027" s="11"/>
      <c r="G10027" s="11"/>
      <c r="H10027" s="11"/>
    </row>
    <row r="10028" spans="6:8" x14ac:dyDescent="0.25">
      <c r="F10028" s="11"/>
      <c r="G10028" s="11"/>
      <c r="H10028" s="11"/>
    </row>
    <row r="10029" spans="6:8" x14ac:dyDescent="0.25">
      <c r="F10029" s="11"/>
      <c r="G10029" s="11"/>
      <c r="H10029" s="11"/>
    </row>
    <row r="10030" spans="6:8" x14ac:dyDescent="0.25">
      <c r="F10030" s="11"/>
      <c r="G10030" s="11"/>
      <c r="H10030" s="11"/>
    </row>
    <row r="10031" spans="6:8" x14ac:dyDescent="0.25">
      <c r="F10031" s="11"/>
      <c r="G10031" s="11"/>
      <c r="H10031" s="11"/>
    </row>
    <row r="10032" spans="6:8" x14ac:dyDescent="0.25">
      <c r="F10032" s="11"/>
      <c r="G10032" s="11"/>
      <c r="H10032" s="11"/>
    </row>
    <row r="10033" spans="6:8" x14ac:dyDescent="0.25">
      <c r="F10033" s="11"/>
      <c r="G10033" s="11"/>
      <c r="H10033" s="11"/>
    </row>
    <row r="10034" spans="6:8" x14ac:dyDescent="0.25">
      <c r="F10034" s="11"/>
      <c r="G10034" s="11"/>
      <c r="H10034" s="11"/>
    </row>
    <row r="10035" spans="6:8" x14ac:dyDescent="0.25">
      <c r="F10035" s="11"/>
      <c r="G10035" s="11"/>
      <c r="H10035" s="11"/>
    </row>
    <row r="10036" spans="6:8" x14ac:dyDescent="0.25">
      <c r="F10036" s="11"/>
      <c r="G10036" s="11"/>
      <c r="H10036" s="11"/>
    </row>
    <row r="10037" spans="6:8" x14ac:dyDescent="0.25">
      <c r="F10037" s="11"/>
      <c r="G10037" s="11"/>
      <c r="H10037" s="11"/>
    </row>
    <row r="10038" spans="6:8" x14ac:dyDescent="0.25">
      <c r="F10038" s="11"/>
      <c r="G10038" s="11"/>
      <c r="H10038" s="11"/>
    </row>
    <row r="10039" spans="6:8" x14ac:dyDescent="0.25">
      <c r="F10039" s="11"/>
      <c r="G10039" s="11"/>
      <c r="H10039" s="11"/>
    </row>
    <row r="10040" spans="6:8" x14ac:dyDescent="0.25">
      <c r="F10040" s="11"/>
      <c r="G10040" s="11"/>
      <c r="H10040" s="11"/>
    </row>
    <row r="10041" spans="6:8" x14ac:dyDescent="0.25">
      <c r="F10041" s="11"/>
      <c r="G10041" s="11"/>
      <c r="H10041" s="11"/>
    </row>
    <row r="10042" spans="6:8" x14ac:dyDescent="0.25">
      <c r="F10042" s="11"/>
      <c r="G10042" s="11"/>
      <c r="H10042" s="11"/>
    </row>
    <row r="10043" spans="6:8" x14ac:dyDescent="0.25">
      <c r="F10043" s="11"/>
      <c r="G10043" s="11"/>
      <c r="H10043" s="11"/>
    </row>
    <row r="10044" spans="6:8" x14ac:dyDescent="0.25">
      <c r="F10044" s="11"/>
      <c r="G10044" s="11"/>
      <c r="H10044" s="11"/>
    </row>
    <row r="10045" spans="6:8" x14ac:dyDescent="0.25">
      <c r="F10045" s="11"/>
      <c r="G10045" s="11"/>
      <c r="H10045" s="11"/>
    </row>
    <row r="10046" spans="6:8" x14ac:dyDescent="0.25">
      <c r="F10046" s="11"/>
      <c r="G10046" s="11"/>
      <c r="H10046" s="11"/>
    </row>
    <row r="10047" spans="6:8" x14ac:dyDescent="0.25">
      <c r="F10047" s="11"/>
      <c r="G10047" s="11"/>
      <c r="H10047" s="11"/>
    </row>
    <row r="10048" spans="6:8" x14ac:dyDescent="0.25">
      <c r="F10048" s="11"/>
      <c r="G10048" s="11"/>
      <c r="H10048" s="11"/>
    </row>
    <row r="10049" spans="6:8" x14ac:dyDescent="0.25">
      <c r="F10049" s="11"/>
      <c r="G10049" s="11"/>
      <c r="H10049" s="11"/>
    </row>
    <row r="10050" spans="6:8" x14ac:dyDescent="0.25">
      <c r="F10050" s="11"/>
      <c r="G10050" s="11"/>
      <c r="H10050" s="11"/>
    </row>
    <row r="10051" spans="6:8" x14ac:dyDescent="0.25">
      <c r="F10051" s="11"/>
      <c r="G10051" s="11"/>
      <c r="H10051" s="11"/>
    </row>
    <row r="10052" spans="6:8" x14ac:dyDescent="0.25">
      <c r="F10052" s="11"/>
      <c r="G10052" s="11"/>
      <c r="H10052" s="11"/>
    </row>
    <row r="10053" spans="6:8" x14ac:dyDescent="0.25">
      <c r="F10053" s="11"/>
      <c r="G10053" s="11"/>
      <c r="H10053" s="11"/>
    </row>
    <row r="10054" spans="6:8" x14ac:dyDescent="0.25">
      <c r="F10054" s="11"/>
      <c r="G10054" s="11"/>
      <c r="H10054" s="11"/>
    </row>
    <row r="10055" spans="6:8" x14ac:dyDescent="0.25">
      <c r="F10055" s="11"/>
      <c r="G10055" s="11"/>
      <c r="H10055" s="11"/>
    </row>
    <row r="10056" spans="6:8" x14ac:dyDescent="0.25">
      <c r="F10056" s="11"/>
      <c r="G10056" s="11"/>
      <c r="H10056" s="11"/>
    </row>
    <row r="10057" spans="6:8" x14ac:dyDescent="0.25">
      <c r="F10057" s="11"/>
      <c r="G10057" s="11"/>
      <c r="H10057" s="11"/>
    </row>
    <row r="10058" spans="6:8" x14ac:dyDescent="0.25">
      <c r="F10058" s="11"/>
      <c r="G10058" s="11"/>
      <c r="H10058" s="11"/>
    </row>
    <row r="10059" spans="6:8" x14ac:dyDescent="0.25">
      <c r="F10059" s="11"/>
      <c r="G10059" s="11"/>
      <c r="H10059" s="11"/>
    </row>
    <row r="10060" spans="6:8" x14ac:dyDescent="0.25">
      <c r="F10060" s="11"/>
      <c r="G10060" s="11"/>
      <c r="H10060" s="11"/>
    </row>
    <row r="10061" spans="6:8" x14ac:dyDescent="0.25">
      <c r="F10061" s="11"/>
      <c r="G10061" s="11"/>
      <c r="H10061" s="11"/>
    </row>
    <row r="10062" spans="6:8" x14ac:dyDescent="0.25">
      <c r="F10062" s="11"/>
      <c r="G10062" s="11"/>
      <c r="H10062" s="11"/>
    </row>
    <row r="10063" spans="6:8" x14ac:dyDescent="0.25">
      <c r="F10063" s="11"/>
      <c r="G10063" s="11"/>
      <c r="H10063" s="11"/>
    </row>
    <row r="10064" spans="6:8" x14ac:dyDescent="0.25">
      <c r="F10064" s="11"/>
      <c r="G10064" s="11"/>
      <c r="H10064" s="11"/>
    </row>
    <row r="10065" spans="6:8" x14ac:dyDescent="0.25">
      <c r="F10065" s="11"/>
      <c r="G10065" s="11"/>
      <c r="H10065" s="11"/>
    </row>
    <row r="10066" spans="6:8" x14ac:dyDescent="0.25">
      <c r="F10066" s="11"/>
      <c r="G10066" s="11"/>
      <c r="H10066" s="11"/>
    </row>
    <row r="10067" spans="6:8" x14ac:dyDescent="0.25">
      <c r="F10067" s="11"/>
      <c r="G10067" s="11"/>
      <c r="H10067" s="11"/>
    </row>
    <row r="10068" spans="6:8" x14ac:dyDescent="0.25">
      <c r="F10068" s="11"/>
      <c r="G10068" s="11"/>
      <c r="H10068" s="11"/>
    </row>
    <row r="10069" spans="6:8" x14ac:dyDescent="0.25">
      <c r="F10069" s="11"/>
      <c r="G10069" s="11"/>
      <c r="H10069" s="11"/>
    </row>
    <row r="10070" spans="6:8" x14ac:dyDescent="0.25">
      <c r="F10070" s="11"/>
      <c r="G10070" s="11"/>
      <c r="H10070" s="11"/>
    </row>
    <row r="10071" spans="6:8" x14ac:dyDescent="0.25">
      <c r="F10071" s="11"/>
      <c r="G10071" s="11"/>
      <c r="H10071" s="11"/>
    </row>
    <row r="10072" spans="6:8" x14ac:dyDescent="0.25">
      <c r="F10072" s="11"/>
      <c r="G10072" s="11"/>
      <c r="H10072" s="11"/>
    </row>
    <row r="10073" spans="6:8" x14ac:dyDescent="0.25">
      <c r="F10073" s="11"/>
      <c r="G10073" s="11"/>
      <c r="H10073" s="11"/>
    </row>
    <row r="10074" spans="6:8" x14ac:dyDescent="0.25">
      <c r="F10074" s="11"/>
      <c r="G10074" s="11"/>
      <c r="H10074" s="11"/>
    </row>
    <row r="10075" spans="6:8" x14ac:dyDescent="0.25">
      <c r="F10075" s="11"/>
      <c r="G10075" s="11"/>
      <c r="H10075" s="11"/>
    </row>
    <row r="10076" spans="6:8" x14ac:dyDescent="0.25">
      <c r="F10076" s="11"/>
      <c r="G10076" s="11"/>
      <c r="H10076" s="11"/>
    </row>
    <row r="10077" spans="6:8" x14ac:dyDescent="0.25">
      <c r="F10077" s="11"/>
      <c r="G10077" s="11"/>
      <c r="H10077" s="11"/>
    </row>
    <row r="10078" spans="6:8" x14ac:dyDescent="0.25">
      <c r="F10078" s="11"/>
      <c r="G10078" s="11"/>
      <c r="H10078" s="11"/>
    </row>
    <row r="10079" spans="6:8" x14ac:dyDescent="0.25">
      <c r="F10079" s="11"/>
      <c r="G10079" s="11"/>
      <c r="H10079" s="11"/>
    </row>
    <row r="10080" spans="6:8" x14ac:dyDescent="0.25">
      <c r="F10080" s="11"/>
      <c r="G10080" s="11"/>
      <c r="H10080" s="11"/>
    </row>
    <row r="10081" spans="6:8" x14ac:dyDescent="0.25">
      <c r="F10081" s="11"/>
      <c r="G10081" s="11"/>
      <c r="H10081" s="11"/>
    </row>
    <row r="10082" spans="6:8" x14ac:dyDescent="0.25">
      <c r="F10082" s="11"/>
      <c r="G10082" s="11"/>
      <c r="H10082" s="11"/>
    </row>
    <row r="10083" spans="6:8" x14ac:dyDescent="0.25">
      <c r="F10083" s="11"/>
      <c r="G10083" s="11"/>
      <c r="H10083" s="11"/>
    </row>
    <row r="10084" spans="6:8" x14ac:dyDescent="0.25">
      <c r="F10084" s="11"/>
      <c r="G10084" s="11"/>
      <c r="H10084" s="11"/>
    </row>
    <row r="10085" spans="6:8" x14ac:dyDescent="0.25">
      <c r="F10085" s="11"/>
      <c r="G10085" s="11"/>
      <c r="H10085" s="11"/>
    </row>
    <row r="10086" spans="6:8" x14ac:dyDescent="0.25">
      <c r="F10086" s="11"/>
      <c r="G10086" s="11"/>
      <c r="H10086" s="11"/>
    </row>
    <row r="10087" spans="6:8" x14ac:dyDescent="0.25">
      <c r="F10087" s="11"/>
      <c r="G10087" s="11"/>
      <c r="H10087" s="11"/>
    </row>
    <row r="10088" spans="6:8" x14ac:dyDescent="0.25">
      <c r="F10088" s="11"/>
      <c r="G10088" s="11"/>
      <c r="H10088" s="11"/>
    </row>
    <row r="10089" spans="6:8" x14ac:dyDescent="0.25">
      <c r="F10089" s="11"/>
      <c r="G10089" s="11"/>
      <c r="H10089" s="11"/>
    </row>
    <row r="10090" spans="6:8" x14ac:dyDescent="0.25">
      <c r="F10090" s="11"/>
      <c r="G10090" s="11"/>
      <c r="H10090" s="11"/>
    </row>
    <row r="10091" spans="6:8" x14ac:dyDescent="0.25">
      <c r="F10091" s="11"/>
      <c r="G10091" s="11"/>
      <c r="H10091" s="11"/>
    </row>
    <row r="10092" spans="6:8" x14ac:dyDescent="0.25">
      <c r="F10092" s="11"/>
      <c r="G10092" s="11"/>
      <c r="H10092" s="11"/>
    </row>
    <row r="10093" spans="6:8" x14ac:dyDescent="0.25">
      <c r="F10093" s="11"/>
      <c r="G10093" s="11"/>
      <c r="H10093" s="11"/>
    </row>
    <row r="10094" spans="6:8" x14ac:dyDescent="0.25">
      <c r="F10094" s="11"/>
      <c r="G10094" s="11"/>
      <c r="H10094" s="11"/>
    </row>
    <row r="10095" spans="6:8" x14ac:dyDescent="0.25">
      <c r="F10095" s="11"/>
      <c r="G10095" s="11"/>
      <c r="H10095" s="11"/>
    </row>
    <row r="10096" spans="6:8" x14ac:dyDescent="0.25">
      <c r="F10096" s="11"/>
      <c r="G10096" s="11"/>
      <c r="H10096" s="11"/>
    </row>
    <row r="10097" spans="6:8" x14ac:dyDescent="0.25">
      <c r="F10097" s="11"/>
      <c r="G10097" s="11"/>
      <c r="H10097" s="11"/>
    </row>
    <row r="10098" spans="6:8" x14ac:dyDescent="0.25">
      <c r="F10098" s="11"/>
      <c r="G10098" s="11"/>
      <c r="H10098" s="11"/>
    </row>
    <row r="10099" spans="6:8" x14ac:dyDescent="0.25">
      <c r="F10099" s="11"/>
      <c r="G10099" s="11"/>
      <c r="H10099" s="11"/>
    </row>
    <row r="10100" spans="6:8" x14ac:dyDescent="0.25">
      <c r="F10100" s="11"/>
      <c r="G10100" s="11"/>
      <c r="H10100" s="11"/>
    </row>
    <row r="10101" spans="6:8" x14ac:dyDescent="0.25">
      <c r="F10101" s="11"/>
      <c r="G10101" s="11"/>
      <c r="H10101" s="11"/>
    </row>
    <row r="10102" spans="6:8" x14ac:dyDescent="0.25">
      <c r="F10102" s="11"/>
      <c r="G10102" s="11"/>
      <c r="H10102" s="11"/>
    </row>
    <row r="10103" spans="6:8" x14ac:dyDescent="0.25">
      <c r="F10103" s="11"/>
      <c r="G10103" s="11"/>
      <c r="H10103" s="11"/>
    </row>
    <row r="10104" spans="6:8" x14ac:dyDescent="0.25">
      <c r="F10104" s="11"/>
      <c r="G10104" s="11"/>
      <c r="H10104" s="11"/>
    </row>
    <row r="10105" spans="6:8" x14ac:dyDescent="0.25">
      <c r="F10105" s="11"/>
      <c r="G10105" s="11"/>
      <c r="H10105" s="11"/>
    </row>
    <row r="10106" spans="6:8" x14ac:dyDescent="0.25">
      <c r="F10106" s="11"/>
      <c r="G10106" s="11"/>
      <c r="H10106" s="11"/>
    </row>
    <row r="10107" spans="6:8" x14ac:dyDescent="0.25">
      <c r="F10107" s="11"/>
      <c r="G10107" s="11"/>
      <c r="H10107" s="11"/>
    </row>
    <row r="10108" spans="6:8" x14ac:dyDescent="0.25">
      <c r="F10108" s="11"/>
      <c r="G10108" s="11"/>
      <c r="H10108" s="11"/>
    </row>
    <row r="10109" spans="6:8" x14ac:dyDescent="0.25">
      <c r="F10109" s="11"/>
      <c r="G10109" s="11"/>
      <c r="H10109" s="11"/>
    </row>
    <row r="10110" spans="6:8" x14ac:dyDescent="0.25">
      <c r="F10110" s="11"/>
      <c r="G10110" s="11"/>
      <c r="H10110" s="11"/>
    </row>
    <row r="10111" spans="6:8" x14ac:dyDescent="0.25">
      <c r="F10111" s="11"/>
      <c r="G10111" s="11"/>
      <c r="H10111" s="11"/>
    </row>
    <row r="10112" spans="6:8" x14ac:dyDescent="0.25">
      <c r="F10112" s="11"/>
      <c r="G10112" s="11"/>
      <c r="H10112" s="11"/>
    </row>
    <row r="10113" spans="6:8" x14ac:dyDescent="0.25">
      <c r="F10113" s="11"/>
      <c r="G10113" s="11"/>
      <c r="H10113" s="11"/>
    </row>
    <row r="10114" spans="6:8" x14ac:dyDescent="0.25">
      <c r="F10114" s="11"/>
      <c r="G10114" s="11"/>
      <c r="H10114" s="11"/>
    </row>
    <row r="10115" spans="6:8" x14ac:dyDescent="0.25">
      <c r="F10115" s="11"/>
      <c r="G10115" s="11"/>
      <c r="H10115" s="11"/>
    </row>
    <row r="10116" spans="6:8" x14ac:dyDescent="0.25">
      <c r="F10116" s="11"/>
      <c r="G10116" s="11"/>
      <c r="H10116" s="11"/>
    </row>
    <row r="10117" spans="6:8" x14ac:dyDescent="0.25">
      <c r="F10117" s="11"/>
      <c r="G10117" s="11"/>
      <c r="H10117" s="11"/>
    </row>
    <row r="10118" spans="6:8" x14ac:dyDescent="0.25">
      <c r="F10118" s="11"/>
      <c r="G10118" s="11"/>
      <c r="H10118" s="11"/>
    </row>
    <row r="10119" spans="6:8" x14ac:dyDescent="0.25">
      <c r="F10119" s="11"/>
      <c r="G10119" s="11"/>
      <c r="H10119" s="11"/>
    </row>
    <row r="10120" spans="6:8" x14ac:dyDescent="0.25">
      <c r="F10120" s="11"/>
      <c r="G10120" s="11"/>
      <c r="H10120" s="11"/>
    </row>
    <row r="10121" spans="6:8" x14ac:dyDescent="0.25">
      <c r="F10121" s="11"/>
      <c r="G10121" s="11"/>
      <c r="H10121" s="11"/>
    </row>
    <row r="10122" spans="6:8" x14ac:dyDescent="0.25">
      <c r="F10122" s="11"/>
      <c r="G10122" s="11"/>
      <c r="H10122" s="11"/>
    </row>
    <row r="10123" spans="6:8" x14ac:dyDescent="0.25">
      <c r="F10123" s="11"/>
      <c r="G10123" s="11"/>
      <c r="H10123" s="11"/>
    </row>
    <row r="10124" spans="6:8" x14ac:dyDescent="0.25">
      <c r="F10124" s="11"/>
      <c r="G10124" s="11"/>
      <c r="H10124" s="11"/>
    </row>
    <row r="10125" spans="6:8" x14ac:dyDescent="0.25">
      <c r="F10125" s="11"/>
      <c r="G10125" s="11"/>
      <c r="H10125" s="11"/>
    </row>
    <row r="10126" spans="6:8" x14ac:dyDescent="0.25">
      <c r="F10126" s="11"/>
      <c r="G10126" s="11"/>
      <c r="H10126" s="11"/>
    </row>
    <row r="10127" spans="6:8" x14ac:dyDescent="0.25">
      <c r="F10127" s="11"/>
      <c r="G10127" s="11"/>
      <c r="H10127" s="11"/>
    </row>
    <row r="10128" spans="6:8" x14ac:dyDescent="0.25">
      <c r="F10128" s="11"/>
      <c r="G10128" s="11"/>
      <c r="H10128" s="11"/>
    </row>
    <row r="10129" spans="6:8" x14ac:dyDescent="0.25">
      <c r="F10129" s="11"/>
      <c r="G10129" s="11"/>
      <c r="H10129" s="11"/>
    </row>
    <row r="10130" spans="6:8" x14ac:dyDescent="0.25">
      <c r="F10130" s="11"/>
      <c r="G10130" s="11"/>
      <c r="H10130" s="11"/>
    </row>
    <row r="10131" spans="6:8" x14ac:dyDescent="0.25">
      <c r="F10131" s="11"/>
      <c r="G10131" s="11"/>
      <c r="H10131" s="11"/>
    </row>
    <row r="10132" spans="6:8" x14ac:dyDescent="0.25">
      <c r="F10132" s="11"/>
      <c r="G10132" s="11"/>
      <c r="H10132" s="11"/>
    </row>
    <row r="10133" spans="6:8" x14ac:dyDescent="0.25">
      <c r="F10133" s="11"/>
      <c r="G10133" s="11"/>
      <c r="H10133" s="11"/>
    </row>
    <row r="10134" spans="6:8" x14ac:dyDescent="0.25">
      <c r="F10134" s="11"/>
      <c r="G10134" s="11"/>
      <c r="H10134" s="11"/>
    </row>
    <row r="10135" spans="6:8" x14ac:dyDescent="0.25">
      <c r="F10135" s="11"/>
      <c r="G10135" s="11"/>
      <c r="H10135" s="11"/>
    </row>
    <row r="10136" spans="6:8" x14ac:dyDescent="0.25">
      <c r="F10136" s="11"/>
      <c r="G10136" s="11"/>
      <c r="H10136" s="11"/>
    </row>
    <row r="10137" spans="6:8" x14ac:dyDescent="0.25">
      <c r="F10137" s="11"/>
      <c r="G10137" s="11"/>
      <c r="H10137" s="11"/>
    </row>
    <row r="10138" spans="6:8" x14ac:dyDescent="0.25">
      <c r="F10138" s="11"/>
      <c r="G10138" s="11"/>
      <c r="H10138" s="11"/>
    </row>
    <row r="10139" spans="6:8" x14ac:dyDescent="0.25">
      <c r="F10139" s="11"/>
      <c r="G10139" s="11"/>
      <c r="H10139" s="11"/>
    </row>
    <row r="10140" spans="6:8" x14ac:dyDescent="0.25">
      <c r="F10140" s="11"/>
      <c r="G10140" s="11"/>
      <c r="H10140" s="11"/>
    </row>
    <row r="10141" spans="6:8" x14ac:dyDescent="0.25">
      <c r="F10141" s="11"/>
      <c r="G10141" s="11"/>
      <c r="H10141" s="11"/>
    </row>
    <row r="10142" spans="6:8" x14ac:dyDescent="0.25">
      <c r="F10142" s="11"/>
      <c r="G10142" s="11"/>
      <c r="H10142" s="11"/>
    </row>
    <row r="10143" spans="6:8" x14ac:dyDescent="0.25">
      <c r="F10143" s="11"/>
      <c r="G10143" s="11"/>
      <c r="H10143" s="11"/>
    </row>
    <row r="10144" spans="6:8" x14ac:dyDescent="0.25">
      <c r="F10144" s="11"/>
      <c r="G10144" s="11"/>
      <c r="H10144" s="11"/>
    </row>
    <row r="10145" spans="6:8" x14ac:dyDescent="0.25">
      <c r="F10145" s="11"/>
      <c r="G10145" s="11"/>
      <c r="H10145" s="11"/>
    </row>
    <row r="10146" spans="6:8" x14ac:dyDescent="0.25">
      <c r="F10146" s="11"/>
      <c r="G10146" s="11"/>
      <c r="H10146" s="11"/>
    </row>
    <row r="10147" spans="6:8" x14ac:dyDescent="0.25">
      <c r="F10147" s="11"/>
      <c r="G10147" s="11"/>
      <c r="H10147" s="11"/>
    </row>
    <row r="10148" spans="6:8" x14ac:dyDescent="0.25">
      <c r="F10148" s="11"/>
      <c r="G10148" s="11"/>
      <c r="H10148" s="11"/>
    </row>
    <row r="10149" spans="6:8" x14ac:dyDescent="0.25">
      <c r="F10149" s="11"/>
      <c r="G10149" s="11"/>
      <c r="H10149" s="11"/>
    </row>
    <row r="10150" spans="6:8" x14ac:dyDescent="0.25">
      <c r="F10150" s="11"/>
      <c r="G10150" s="11"/>
      <c r="H10150" s="11"/>
    </row>
    <row r="10151" spans="6:8" x14ac:dyDescent="0.25">
      <c r="F10151" s="11"/>
      <c r="G10151" s="11"/>
      <c r="H10151" s="11"/>
    </row>
    <row r="10152" spans="6:8" x14ac:dyDescent="0.25">
      <c r="F10152" s="11"/>
      <c r="G10152" s="11"/>
      <c r="H10152" s="11"/>
    </row>
    <row r="10153" spans="6:8" x14ac:dyDescent="0.25">
      <c r="F10153" s="11"/>
      <c r="G10153" s="11"/>
      <c r="H10153" s="11"/>
    </row>
    <row r="10154" spans="6:8" x14ac:dyDescent="0.25">
      <c r="F10154" s="11"/>
      <c r="G10154" s="11"/>
      <c r="H10154" s="11"/>
    </row>
    <row r="10155" spans="6:8" x14ac:dyDescent="0.25">
      <c r="F10155" s="11"/>
      <c r="G10155" s="11"/>
      <c r="H10155" s="11"/>
    </row>
    <row r="10156" spans="6:8" x14ac:dyDescent="0.25">
      <c r="F10156" s="11"/>
      <c r="G10156" s="11"/>
      <c r="H10156" s="11"/>
    </row>
    <row r="10157" spans="6:8" x14ac:dyDescent="0.25">
      <c r="F10157" s="11"/>
      <c r="G10157" s="11"/>
      <c r="H10157" s="11"/>
    </row>
    <row r="10158" spans="6:8" x14ac:dyDescent="0.25">
      <c r="F10158" s="11"/>
      <c r="G10158" s="11"/>
      <c r="H10158" s="11"/>
    </row>
    <row r="10159" spans="6:8" x14ac:dyDescent="0.25">
      <c r="F10159" s="11"/>
      <c r="G10159" s="11"/>
      <c r="H10159" s="11"/>
    </row>
    <row r="10160" spans="6:8" x14ac:dyDescent="0.25">
      <c r="F10160" s="11"/>
      <c r="G10160" s="11"/>
      <c r="H10160" s="11"/>
    </row>
    <row r="10161" spans="6:8" x14ac:dyDescent="0.25">
      <c r="F10161" s="11"/>
      <c r="G10161" s="11"/>
      <c r="H10161" s="11"/>
    </row>
    <row r="10162" spans="6:8" x14ac:dyDescent="0.25">
      <c r="F10162" s="11"/>
      <c r="G10162" s="11"/>
      <c r="H10162" s="11"/>
    </row>
    <row r="10163" spans="6:8" x14ac:dyDescent="0.25">
      <c r="F10163" s="11"/>
      <c r="G10163" s="11"/>
      <c r="H10163" s="11"/>
    </row>
    <row r="10164" spans="6:8" x14ac:dyDescent="0.25">
      <c r="F10164" s="11"/>
      <c r="G10164" s="11"/>
      <c r="H10164" s="11"/>
    </row>
    <row r="10165" spans="6:8" x14ac:dyDescent="0.25">
      <c r="F10165" s="11"/>
      <c r="G10165" s="11"/>
      <c r="H10165" s="11"/>
    </row>
    <row r="10166" spans="6:8" x14ac:dyDescent="0.25">
      <c r="F10166" s="11"/>
      <c r="G10166" s="11"/>
      <c r="H10166" s="11"/>
    </row>
    <row r="10167" spans="6:8" x14ac:dyDescent="0.25">
      <c r="F10167" s="11"/>
      <c r="G10167" s="11"/>
      <c r="H10167" s="11"/>
    </row>
    <row r="10168" spans="6:8" x14ac:dyDescent="0.25">
      <c r="F10168" s="11"/>
      <c r="G10168" s="11"/>
      <c r="H10168" s="11"/>
    </row>
    <row r="10169" spans="6:8" x14ac:dyDescent="0.25">
      <c r="F10169" s="11"/>
      <c r="G10169" s="11"/>
      <c r="H10169" s="11"/>
    </row>
    <row r="10170" spans="6:8" x14ac:dyDescent="0.25">
      <c r="F10170" s="11"/>
      <c r="G10170" s="11"/>
      <c r="H10170" s="11"/>
    </row>
    <row r="10171" spans="6:8" x14ac:dyDescent="0.25">
      <c r="F10171" s="11"/>
      <c r="G10171" s="11"/>
      <c r="H10171" s="11"/>
    </row>
    <row r="10172" spans="6:8" x14ac:dyDescent="0.25">
      <c r="F10172" s="11"/>
      <c r="G10172" s="11"/>
      <c r="H10172" s="11"/>
    </row>
    <row r="10173" spans="6:8" x14ac:dyDescent="0.25">
      <c r="F10173" s="11"/>
      <c r="G10173" s="11"/>
      <c r="H10173" s="11"/>
    </row>
    <row r="10174" spans="6:8" x14ac:dyDescent="0.25">
      <c r="F10174" s="11"/>
      <c r="G10174" s="11"/>
      <c r="H10174" s="11"/>
    </row>
    <row r="10175" spans="6:8" x14ac:dyDescent="0.25">
      <c r="F10175" s="11"/>
      <c r="G10175" s="11"/>
      <c r="H10175" s="11"/>
    </row>
    <row r="10176" spans="6:8" x14ac:dyDescent="0.25">
      <c r="F10176" s="11"/>
      <c r="G10176" s="11"/>
      <c r="H10176" s="11"/>
    </row>
    <row r="10177" spans="6:8" x14ac:dyDescent="0.25">
      <c r="F10177" s="11"/>
      <c r="G10177" s="11"/>
      <c r="H10177" s="11"/>
    </row>
    <row r="10178" spans="6:8" x14ac:dyDescent="0.25">
      <c r="F10178" s="11"/>
      <c r="G10178" s="11"/>
      <c r="H10178" s="11"/>
    </row>
    <row r="10179" spans="6:8" x14ac:dyDescent="0.25">
      <c r="F10179" s="11"/>
      <c r="G10179" s="11"/>
      <c r="H10179" s="11"/>
    </row>
    <row r="10180" spans="6:8" x14ac:dyDescent="0.25">
      <c r="F10180" s="11"/>
      <c r="G10180" s="11"/>
      <c r="H10180" s="11"/>
    </row>
    <row r="10181" spans="6:8" x14ac:dyDescent="0.25">
      <c r="F10181" s="11"/>
      <c r="G10181" s="11"/>
      <c r="H10181" s="11"/>
    </row>
    <row r="10182" spans="6:8" x14ac:dyDescent="0.25">
      <c r="F10182" s="11"/>
      <c r="G10182" s="11"/>
      <c r="H10182" s="11"/>
    </row>
    <row r="10183" spans="6:8" x14ac:dyDescent="0.25">
      <c r="F10183" s="11"/>
      <c r="G10183" s="11"/>
      <c r="H10183" s="11"/>
    </row>
    <row r="10184" spans="6:8" x14ac:dyDescent="0.25">
      <c r="F10184" s="11"/>
      <c r="G10184" s="11"/>
      <c r="H10184" s="11"/>
    </row>
    <row r="10185" spans="6:8" x14ac:dyDescent="0.25">
      <c r="F10185" s="11"/>
      <c r="G10185" s="11"/>
      <c r="H10185" s="11"/>
    </row>
    <row r="10186" spans="6:8" x14ac:dyDescent="0.25">
      <c r="F10186" s="11"/>
      <c r="G10186" s="11"/>
      <c r="H10186" s="11"/>
    </row>
    <row r="10187" spans="6:8" x14ac:dyDescent="0.25">
      <c r="F10187" s="11"/>
      <c r="G10187" s="11"/>
      <c r="H10187" s="11"/>
    </row>
    <row r="10188" spans="6:8" x14ac:dyDescent="0.25">
      <c r="F10188" s="11"/>
      <c r="G10188" s="11"/>
      <c r="H10188" s="11"/>
    </row>
    <row r="10189" spans="6:8" x14ac:dyDescent="0.25">
      <c r="F10189" s="11"/>
      <c r="G10189" s="11"/>
      <c r="H10189" s="11"/>
    </row>
    <row r="10190" spans="6:8" x14ac:dyDescent="0.25">
      <c r="F10190" s="11"/>
      <c r="G10190" s="11"/>
      <c r="H10190" s="11"/>
    </row>
    <row r="10191" spans="6:8" x14ac:dyDescent="0.25">
      <c r="F10191" s="11"/>
      <c r="G10191" s="11"/>
      <c r="H10191" s="11"/>
    </row>
    <row r="10192" spans="6:8" x14ac:dyDescent="0.25">
      <c r="F10192" s="11"/>
      <c r="G10192" s="11"/>
      <c r="H10192" s="11"/>
    </row>
    <row r="10193" spans="6:8" x14ac:dyDescent="0.25">
      <c r="F10193" s="11"/>
      <c r="G10193" s="11"/>
      <c r="H10193" s="11"/>
    </row>
    <row r="10194" spans="6:8" x14ac:dyDescent="0.25">
      <c r="F10194" s="11"/>
      <c r="G10194" s="11"/>
      <c r="H10194" s="11"/>
    </row>
    <row r="10195" spans="6:8" x14ac:dyDescent="0.25">
      <c r="F10195" s="11"/>
      <c r="G10195" s="11"/>
      <c r="H10195" s="11"/>
    </row>
    <row r="10196" spans="6:8" x14ac:dyDescent="0.25">
      <c r="F10196" s="11"/>
      <c r="G10196" s="11"/>
      <c r="H10196" s="11"/>
    </row>
    <row r="10197" spans="6:8" x14ac:dyDescent="0.25">
      <c r="F10197" s="11"/>
      <c r="G10197" s="11"/>
      <c r="H10197" s="11"/>
    </row>
    <row r="10198" spans="6:8" x14ac:dyDescent="0.25">
      <c r="F10198" s="11"/>
      <c r="G10198" s="11"/>
      <c r="H10198" s="11"/>
    </row>
    <row r="10199" spans="6:8" x14ac:dyDescent="0.25">
      <c r="F10199" s="11"/>
      <c r="G10199" s="11"/>
      <c r="H10199" s="11"/>
    </row>
    <row r="10200" spans="6:8" x14ac:dyDescent="0.25">
      <c r="F10200" s="11"/>
      <c r="G10200" s="11"/>
      <c r="H10200" s="11"/>
    </row>
    <row r="10201" spans="6:8" x14ac:dyDescent="0.25">
      <c r="F10201" s="11"/>
      <c r="G10201" s="11"/>
      <c r="H10201" s="11"/>
    </row>
    <row r="10202" spans="6:8" x14ac:dyDescent="0.25">
      <c r="F10202" s="11"/>
      <c r="G10202" s="11"/>
      <c r="H10202" s="11"/>
    </row>
    <row r="10203" spans="6:8" x14ac:dyDescent="0.25">
      <c r="F10203" s="11"/>
      <c r="G10203" s="11"/>
      <c r="H10203" s="11"/>
    </row>
    <row r="10204" spans="6:8" x14ac:dyDescent="0.25">
      <c r="F10204" s="11"/>
      <c r="G10204" s="11"/>
      <c r="H10204" s="11"/>
    </row>
    <row r="10205" spans="6:8" x14ac:dyDescent="0.25">
      <c r="F10205" s="11"/>
      <c r="G10205" s="11"/>
      <c r="H10205" s="11"/>
    </row>
    <row r="10206" spans="6:8" x14ac:dyDescent="0.25">
      <c r="F10206" s="11"/>
      <c r="G10206" s="11"/>
      <c r="H10206" s="11"/>
    </row>
    <row r="10207" spans="6:8" x14ac:dyDescent="0.25">
      <c r="F10207" s="11"/>
      <c r="G10207" s="11"/>
      <c r="H10207" s="11"/>
    </row>
    <row r="10208" spans="6:8" x14ac:dyDescent="0.25">
      <c r="F10208" s="11"/>
      <c r="G10208" s="11"/>
      <c r="H10208" s="11"/>
    </row>
    <row r="10209" spans="6:8" x14ac:dyDescent="0.25">
      <c r="F10209" s="11"/>
      <c r="G10209" s="11"/>
      <c r="H10209" s="11"/>
    </row>
    <row r="10210" spans="6:8" x14ac:dyDescent="0.25">
      <c r="F10210" s="11"/>
      <c r="G10210" s="11"/>
      <c r="H10210" s="11"/>
    </row>
    <row r="10211" spans="6:8" x14ac:dyDescent="0.25">
      <c r="F10211" s="11"/>
      <c r="G10211" s="11"/>
      <c r="H10211" s="11"/>
    </row>
    <row r="10212" spans="6:8" x14ac:dyDescent="0.25">
      <c r="F10212" s="11"/>
      <c r="G10212" s="11"/>
      <c r="H10212" s="11"/>
    </row>
    <row r="10213" spans="6:8" x14ac:dyDescent="0.25">
      <c r="F10213" s="11"/>
      <c r="G10213" s="11"/>
      <c r="H10213" s="11"/>
    </row>
    <row r="10214" spans="6:8" x14ac:dyDescent="0.25">
      <c r="F10214" s="11"/>
      <c r="G10214" s="11"/>
      <c r="H10214" s="11"/>
    </row>
    <row r="10215" spans="6:8" x14ac:dyDescent="0.25">
      <c r="F10215" s="11"/>
      <c r="G10215" s="11"/>
      <c r="H10215" s="11"/>
    </row>
    <row r="10216" spans="6:8" x14ac:dyDescent="0.25">
      <c r="F10216" s="11"/>
      <c r="G10216" s="11"/>
      <c r="H10216" s="11"/>
    </row>
    <row r="10217" spans="6:8" x14ac:dyDescent="0.25">
      <c r="F10217" s="11"/>
      <c r="G10217" s="11"/>
      <c r="H10217" s="11"/>
    </row>
    <row r="10218" spans="6:8" x14ac:dyDescent="0.25">
      <c r="F10218" s="11"/>
      <c r="G10218" s="11"/>
      <c r="H10218" s="11"/>
    </row>
    <row r="10219" spans="6:8" x14ac:dyDescent="0.25">
      <c r="F10219" s="11"/>
      <c r="G10219" s="11"/>
      <c r="H10219" s="11"/>
    </row>
    <row r="10220" spans="6:8" x14ac:dyDescent="0.25">
      <c r="F10220" s="11"/>
      <c r="G10220" s="11"/>
      <c r="H10220" s="11"/>
    </row>
    <row r="10221" spans="6:8" x14ac:dyDescent="0.25">
      <c r="F10221" s="11"/>
      <c r="G10221" s="11"/>
      <c r="H10221" s="11"/>
    </row>
    <row r="10222" spans="6:8" x14ac:dyDescent="0.25">
      <c r="F10222" s="11"/>
      <c r="G10222" s="11"/>
      <c r="H10222" s="11"/>
    </row>
    <row r="10223" spans="6:8" x14ac:dyDescent="0.25">
      <c r="F10223" s="11"/>
      <c r="G10223" s="11"/>
      <c r="H10223" s="11"/>
    </row>
    <row r="10224" spans="6:8" x14ac:dyDescent="0.25">
      <c r="F10224" s="11"/>
      <c r="G10224" s="11"/>
      <c r="H10224" s="11"/>
    </row>
    <row r="10225" spans="6:8" x14ac:dyDescent="0.25">
      <c r="F10225" s="11"/>
      <c r="G10225" s="11"/>
      <c r="H10225" s="11"/>
    </row>
    <row r="10226" spans="6:8" x14ac:dyDescent="0.25">
      <c r="F10226" s="11"/>
      <c r="G10226" s="11"/>
      <c r="H10226" s="11"/>
    </row>
    <row r="10227" spans="6:8" x14ac:dyDescent="0.25">
      <c r="F10227" s="11"/>
      <c r="G10227" s="11"/>
      <c r="H10227" s="11"/>
    </row>
    <row r="10228" spans="6:8" x14ac:dyDescent="0.25">
      <c r="F10228" s="11"/>
      <c r="G10228" s="11"/>
      <c r="H10228" s="11"/>
    </row>
    <row r="10229" spans="6:8" x14ac:dyDescent="0.25">
      <c r="F10229" s="11"/>
      <c r="G10229" s="11"/>
      <c r="H10229" s="11"/>
    </row>
    <row r="10230" spans="6:8" x14ac:dyDescent="0.25">
      <c r="F10230" s="11"/>
      <c r="G10230" s="11"/>
      <c r="H10230" s="11"/>
    </row>
    <row r="10231" spans="6:8" x14ac:dyDescent="0.25">
      <c r="F10231" s="11"/>
      <c r="G10231" s="11"/>
      <c r="H10231" s="11"/>
    </row>
    <row r="10232" spans="6:8" x14ac:dyDescent="0.25">
      <c r="F10232" s="11"/>
      <c r="G10232" s="11"/>
      <c r="H10232" s="11"/>
    </row>
    <row r="10233" spans="6:8" x14ac:dyDescent="0.25">
      <c r="F10233" s="11"/>
      <c r="G10233" s="11"/>
      <c r="H10233" s="11"/>
    </row>
    <row r="10234" spans="6:8" x14ac:dyDescent="0.25">
      <c r="F10234" s="11"/>
      <c r="G10234" s="11"/>
      <c r="H10234" s="11"/>
    </row>
    <row r="10235" spans="6:8" x14ac:dyDescent="0.25">
      <c r="F10235" s="11"/>
      <c r="G10235" s="11"/>
      <c r="H10235" s="11"/>
    </row>
    <row r="10236" spans="6:8" x14ac:dyDescent="0.25">
      <c r="F10236" s="11"/>
      <c r="G10236" s="11"/>
      <c r="H10236" s="11"/>
    </row>
    <row r="10237" spans="6:8" x14ac:dyDescent="0.25">
      <c r="F10237" s="11"/>
      <c r="G10237" s="11"/>
      <c r="H10237" s="11"/>
    </row>
    <row r="10238" spans="6:8" x14ac:dyDescent="0.25">
      <c r="F10238" s="11"/>
      <c r="G10238" s="11"/>
      <c r="H10238" s="11"/>
    </row>
    <row r="10239" spans="6:8" x14ac:dyDescent="0.25">
      <c r="F10239" s="11"/>
      <c r="G10239" s="11"/>
      <c r="H10239" s="11"/>
    </row>
    <row r="10240" spans="6:8" x14ac:dyDescent="0.25">
      <c r="F10240" s="11"/>
      <c r="G10240" s="11"/>
      <c r="H10240" s="11"/>
    </row>
    <row r="10241" spans="6:8" x14ac:dyDescent="0.25">
      <c r="F10241" s="11"/>
      <c r="G10241" s="11"/>
      <c r="H10241" s="11"/>
    </row>
    <row r="10242" spans="6:8" x14ac:dyDescent="0.25">
      <c r="F10242" s="11"/>
      <c r="G10242" s="11"/>
      <c r="H10242" s="11"/>
    </row>
    <row r="10243" spans="6:8" x14ac:dyDescent="0.25">
      <c r="F10243" s="11"/>
      <c r="G10243" s="11"/>
      <c r="H10243" s="11"/>
    </row>
    <row r="10244" spans="6:8" x14ac:dyDescent="0.25">
      <c r="F10244" s="11"/>
      <c r="G10244" s="11"/>
      <c r="H10244" s="11"/>
    </row>
    <row r="10245" spans="6:8" x14ac:dyDescent="0.25">
      <c r="F10245" s="11"/>
      <c r="G10245" s="11"/>
      <c r="H10245" s="11"/>
    </row>
    <row r="10246" spans="6:8" x14ac:dyDescent="0.25">
      <c r="F10246" s="11"/>
      <c r="G10246" s="11"/>
      <c r="H10246" s="11"/>
    </row>
    <row r="10247" spans="6:8" x14ac:dyDescent="0.25">
      <c r="F10247" s="11"/>
      <c r="G10247" s="11"/>
      <c r="H10247" s="11"/>
    </row>
    <row r="10248" spans="6:8" x14ac:dyDescent="0.25">
      <c r="F10248" s="11"/>
      <c r="G10248" s="11"/>
      <c r="H10248" s="11"/>
    </row>
    <row r="10249" spans="6:8" x14ac:dyDescent="0.25">
      <c r="F10249" s="11"/>
      <c r="G10249" s="11"/>
      <c r="H10249" s="11"/>
    </row>
    <row r="10250" spans="6:8" x14ac:dyDescent="0.25">
      <c r="F10250" s="11"/>
      <c r="G10250" s="11"/>
      <c r="H10250" s="11"/>
    </row>
    <row r="10251" spans="6:8" x14ac:dyDescent="0.25">
      <c r="F10251" s="11"/>
      <c r="G10251" s="11"/>
      <c r="H10251" s="11"/>
    </row>
    <row r="10252" spans="6:8" x14ac:dyDescent="0.25">
      <c r="F10252" s="11"/>
      <c r="G10252" s="11"/>
      <c r="H10252" s="11"/>
    </row>
    <row r="10253" spans="6:8" x14ac:dyDescent="0.25">
      <c r="F10253" s="11"/>
      <c r="G10253" s="11"/>
      <c r="H10253" s="11"/>
    </row>
    <row r="10254" spans="6:8" x14ac:dyDescent="0.25">
      <c r="F10254" s="11"/>
      <c r="G10254" s="11"/>
      <c r="H10254" s="11"/>
    </row>
    <row r="10255" spans="6:8" x14ac:dyDescent="0.25">
      <c r="F10255" s="11"/>
      <c r="G10255" s="11"/>
      <c r="H10255" s="11"/>
    </row>
    <row r="10256" spans="6:8" x14ac:dyDescent="0.25">
      <c r="F10256" s="11"/>
      <c r="G10256" s="11"/>
      <c r="H10256" s="11"/>
    </row>
    <row r="10257" spans="6:8" x14ac:dyDescent="0.25">
      <c r="F10257" s="11"/>
      <c r="G10257" s="11"/>
      <c r="H10257" s="11"/>
    </row>
    <row r="10258" spans="6:8" x14ac:dyDescent="0.25">
      <c r="F10258" s="11"/>
      <c r="G10258" s="11"/>
      <c r="H10258" s="11"/>
    </row>
    <row r="10259" spans="6:8" x14ac:dyDescent="0.25">
      <c r="F10259" s="11"/>
      <c r="G10259" s="11"/>
      <c r="H10259" s="11"/>
    </row>
    <row r="10260" spans="6:8" x14ac:dyDescent="0.25">
      <c r="F10260" s="11"/>
      <c r="G10260" s="11"/>
      <c r="H10260" s="11"/>
    </row>
    <row r="10261" spans="6:8" x14ac:dyDescent="0.25">
      <c r="F10261" s="11"/>
      <c r="G10261" s="11"/>
      <c r="H10261" s="11"/>
    </row>
    <row r="10262" spans="6:8" x14ac:dyDescent="0.25">
      <c r="F10262" s="11"/>
      <c r="G10262" s="11"/>
      <c r="H10262" s="11"/>
    </row>
    <row r="10263" spans="6:8" x14ac:dyDescent="0.25">
      <c r="F10263" s="11"/>
      <c r="G10263" s="11"/>
      <c r="H10263" s="11"/>
    </row>
    <row r="10264" spans="6:8" x14ac:dyDescent="0.25">
      <c r="F10264" s="11"/>
      <c r="G10264" s="11"/>
      <c r="H10264" s="11"/>
    </row>
    <row r="10265" spans="6:8" x14ac:dyDescent="0.25">
      <c r="F10265" s="11"/>
      <c r="G10265" s="11"/>
      <c r="H10265" s="11"/>
    </row>
    <row r="10266" spans="6:8" x14ac:dyDescent="0.25">
      <c r="F10266" s="11"/>
      <c r="G10266" s="11"/>
      <c r="H10266" s="11"/>
    </row>
    <row r="10267" spans="6:8" x14ac:dyDescent="0.25">
      <c r="F10267" s="11"/>
      <c r="G10267" s="11"/>
      <c r="H10267" s="11"/>
    </row>
    <row r="10268" spans="6:8" x14ac:dyDescent="0.25">
      <c r="F10268" s="11"/>
      <c r="G10268" s="11"/>
      <c r="H10268" s="11"/>
    </row>
    <row r="10269" spans="6:8" x14ac:dyDescent="0.25">
      <c r="F10269" s="11"/>
      <c r="G10269" s="11"/>
      <c r="H10269" s="11"/>
    </row>
    <row r="10270" spans="6:8" x14ac:dyDescent="0.25">
      <c r="F10270" s="11"/>
      <c r="G10270" s="11"/>
      <c r="H10270" s="11"/>
    </row>
    <row r="10271" spans="6:8" x14ac:dyDescent="0.25">
      <c r="F10271" s="11"/>
      <c r="G10271" s="11"/>
      <c r="H10271" s="11"/>
    </row>
    <row r="10272" spans="6:8" x14ac:dyDescent="0.25">
      <c r="F10272" s="11"/>
      <c r="G10272" s="11"/>
      <c r="H10272" s="11"/>
    </row>
    <row r="10273" spans="6:8" x14ac:dyDescent="0.25">
      <c r="F10273" s="11"/>
      <c r="G10273" s="11"/>
      <c r="H10273" s="11"/>
    </row>
    <row r="10274" spans="6:8" x14ac:dyDescent="0.25">
      <c r="F10274" s="11"/>
      <c r="G10274" s="11"/>
      <c r="H10274" s="11"/>
    </row>
    <row r="10275" spans="6:8" x14ac:dyDescent="0.25">
      <c r="F10275" s="11"/>
      <c r="G10275" s="11"/>
      <c r="H10275" s="11"/>
    </row>
    <row r="10276" spans="6:8" x14ac:dyDescent="0.25">
      <c r="F10276" s="11"/>
      <c r="G10276" s="11"/>
      <c r="H10276" s="11"/>
    </row>
    <row r="10277" spans="6:8" x14ac:dyDescent="0.25">
      <c r="F10277" s="11"/>
      <c r="G10277" s="11"/>
      <c r="H10277" s="11"/>
    </row>
    <row r="10278" spans="6:8" x14ac:dyDescent="0.25">
      <c r="F10278" s="11"/>
      <c r="G10278" s="11"/>
      <c r="H10278" s="11"/>
    </row>
    <row r="10279" spans="6:8" x14ac:dyDescent="0.25">
      <c r="F10279" s="11"/>
      <c r="G10279" s="11"/>
      <c r="H10279" s="11"/>
    </row>
    <row r="10280" spans="6:8" x14ac:dyDescent="0.25">
      <c r="F10280" s="11"/>
      <c r="G10280" s="11"/>
      <c r="H10280" s="11"/>
    </row>
    <row r="10281" spans="6:8" x14ac:dyDescent="0.25">
      <c r="F10281" s="11"/>
      <c r="G10281" s="11"/>
      <c r="H10281" s="11"/>
    </row>
    <row r="10282" spans="6:8" x14ac:dyDescent="0.25">
      <c r="F10282" s="11"/>
      <c r="G10282" s="11"/>
      <c r="H10282" s="11"/>
    </row>
    <row r="10283" spans="6:8" x14ac:dyDescent="0.25">
      <c r="F10283" s="11"/>
      <c r="G10283" s="11"/>
      <c r="H10283" s="11"/>
    </row>
    <row r="10284" spans="6:8" x14ac:dyDescent="0.25">
      <c r="F10284" s="11"/>
      <c r="G10284" s="11"/>
      <c r="H10284" s="11"/>
    </row>
    <row r="10285" spans="6:8" x14ac:dyDescent="0.25">
      <c r="F10285" s="11"/>
      <c r="G10285" s="11"/>
      <c r="H10285" s="11"/>
    </row>
    <row r="10286" spans="6:8" x14ac:dyDescent="0.25">
      <c r="F10286" s="11"/>
      <c r="G10286" s="11"/>
      <c r="H10286" s="11"/>
    </row>
    <row r="10287" spans="6:8" x14ac:dyDescent="0.25">
      <c r="F10287" s="11"/>
      <c r="G10287" s="11"/>
      <c r="H10287" s="11"/>
    </row>
    <row r="10288" spans="6:8" x14ac:dyDescent="0.25">
      <c r="F10288" s="11"/>
      <c r="G10288" s="11"/>
      <c r="H10288" s="11"/>
    </row>
    <row r="10289" spans="6:8" x14ac:dyDescent="0.25">
      <c r="F10289" s="11"/>
      <c r="G10289" s="11"/>
      <c r="H10289" s="11"/>
    </row>
    <row r="10290" spans="6:8" x14ac:dyDescent="0.25">
      <c r="F10290" s="11"/>
      <c r="G10290" s="11"/>
      <c r="H10290" s="11"/>
    </row>
    <row r="10291" spans="6:8" x14ac:dyDescent="0.25">
      <c r="F10291" s="11"/>
      <c r="G10291" s="11"/>
      <c r="H10291" s="11"/>
    </row>
    <row r="10292" spans="6:8" x14ac:dyDescent="0.25">
      <c r="F10292" s="11"/>
      <c r="G10292" s="11"/>
      <c r="H10292" s="11"/>
    </row>
    <row r="10293" spans="6:8" x14ac:dyDescent="0.25">
      <c r="F10293" s="11"/>
      <c r="G10293" s="11"/>
      <c r="H10293" s="11"/>
    </row>
    <row r="10294" spans="6:8" x14ac:dyDescent="0.25">
      <c r="F10294" s="11"/>
      <c r="G10294" s="11"/>
      <c r="H10294" s="11"/>
    </row>
    <row r="10295" spans="6:8" x14ac:dyDescent="0.25">
      <c r="F10295" s="11"/>
      <c r="G10295" s="11"/>
      <c r="H10295" s="11"/>
    </row>
    <row r="10296" spans="6:8" x14ac:dyDescent="0.25">
      <c r="F10296" s="11"/>
      <c r="G10296" s="11"/>
      <c r="H10296" s="11"/>
    </row>
    <row r="10297" spans="6:8" x14ac:dyDescent="0.25">
      <c r="F10297" s="11"/>
      <c r="G10297" s="11"/>
      <c r="H10297" s="11"/>
    </row>
    <row r="10298" spans="6:8" x14ac:dyDescent="0.25">
      <c r="F10298" s="11"/>
      <c r="G10298" s="11"/>
      <c r="H10298" s="11"/>
    </row>
    <row r="10299" spans="6:8" x14ac:dyDescent="0.25">
      <c r="F10299" s="11"/>
      <c r="G10299" s="11"/>
      <c r="H10299" s="11"/>
    </row>
    <row r="10300" spans="6:8" x14ac:dyDescent="0.25">
      <c r="F10300" s="11"/>
      <c r="G10300" s="11"/>
      <c r="H10300" s="11"/>
    </row>
    <row r="10301" spans="6:8" x14ac:dyDescent="0.25">
      <c r="F10301" s="11"/>
      <c r="G10301" s="11"/>
      <c r="H10301" s="11"/>
    </row>
    <row r="10302" spans="6:8" x14ac:dyDescent="0.25">
      <c r="F10302" s="11"/>
      <c r="G10302" s="11"/>
      <c r="H10302" s="11"/>
    </row>
    <row r="10303" spans="6:8" x14ac:dyDescent="0.25">
      <c r="F10303" s="11"/>
      <c r="G10303" s="11"/>
      <c r="H10303" s="11"/>
    </row>
    <row r="10304" spans="6:8" x14ac:dyDescent="0.25">
      <c r="F10304" s="11"/>
      <c r="G10304" s="11"/>
      <c r="H10304" s="11"/>
    </row>
    <row r="10305" spans="6:8" x14ac:dyDescent="0.25">
      <c r="F10305" s="11"/>
      <c r="G10305" s="11"/>
      <c r="H10305" s="11"/>
    </row>
    <row r="10306" spans="6:8" x14ac:dyDescent="0.25">
      <c r="F10306" s="11"/>
      <c r="G10306" s="11"/>
      <c r="H10306" s="11"/>
    </row>
    <row r="10307" spans="6:8" x14ac:dyDescent="0.25">
      <c r="F10307" s="11"/>
      <c r="G10307" s="11"/>
      <c r="H10307" s="11"/>
    </row>
    <row r="10308" spans="6:8" x14ac:dyDescent="0.25">
      <c r="F10308" s="11"/>
      <c r="G10308" s="11"/>
      <c r="H10308" s="11"/>
    </row>
    <row r="10309" spans="6:8" x14ac:dyDescent="0.25">
      <c r="F10309" s="11"/>
      <c r="G10309" s="11"/>
      <c r="H10309" s="11"/>
    </row>
    <row r="10310" spans="6:8" x14ac:dyDescent="0.25">
      <c r="F10310" s="11"/>
      <c r="G10310" s="11"/>
      <c r="H10310" s="11"/>
    </row>
    <row r="10311" spans="6:8" x14ac:dyDescent="0.25">
      <c r="F10311" s="11"/>
      <c r="G10311" s="11"/>
      <c r="H10311" s="11"/>
    </row>
    <row r="10312" spans="6:8" x14ac:dyDescent="0.25">
      <c r="F10312" s="11"/>
      <c r="G10312" s="11"/>
      <c r="H10312" s="11"/>
    </row>
    <row r="10313" spans="6:8" x14ac:dyDescent="0.25">
      <c r="F10313" s="11"/>
      <c r="G10313" s="11"/>
      <c r="H10313" s="11"/>
    </row>
    <row r="10314" spans="6:8" x14ac:dyDescent="0.25">
      <c r="F10314" s="11"/>
      <c r="G10314" s="11"/>
      <c r="H10314" s="11"/>
    </row>
    <row r="10315" spans="6:8" x14ac:dyDescent="0.25">
      <c r="F10315" s="11"/>
      <c r="G10315" s="11"/>
      <c r="H10315" s="11"/>
    </row>
    <row r="10316" spans="6:8" x14ac:dyDescent="0.25">
      <c r="F10316" s="11"/>
      <c r="G10316" s="11"/>
      <c r="H10316" s="11"/>
    </row>
    <row r="10317" spans="6:8" x14ac:dyDescent="0.25">
      <c r="F10317" s="11"/>
      <c r="G10317" s="11"/>
      <c r="H10317" s="11"/>
    </row>
    <row r="10318" spans="6:8" x14ac:dyDescent="0.25">
      <c r="F10318" s="11"/>
      <c r="G10318" s="11"/>
      <c r="H10318" s="11"/>
    </row>
    <row r="10319" spans="6:8" x14ac:dyDescent="0.25">
      <c r="F10319" s="11"/>
      <c r="G10319" s="11"/>
      <c r="H10319" s="11"/>
    </row>
    <row r="10320" spans="6:8" x14ac:dyDescent="0.25">
      <c r="F10320" s="11"/>
      <c r="G10320" s="11"/>
      <c r="H10320" s="11"/>
    </row>
    <row r="10321" spans="6:8" x14ac:dyDescent="0.25">
      <c r="F10321" s="11"/>
      <c r="G10321" s="11"/>
      <c r="H10321" s="11"/>
    </row>
    <row r="10322" spans="6:8" x14ac:dyDescent="0.25">
      <c r="F10322" s="11"/>
      <c r="G10322" s="11"/>
      <c r="H10322" s="11"/>
    </row>
    <row r="10323" spans="6:8" x14ac:dyDescent="0.25">
      <c r="F10323" s="11"/>
      <c r="G10323" s="11"/>
      <c r="H10323" s="11"/>
    </row>
    <row r="10324" spans="6:8" x14ac:dyDescent="0.25">
      <c r="F10324" s="11"/>
      <c r="G10324" s="11"/>
      <c r="H10324" s="11"/>
    </row>
    <row r="10325" spans="6:8" x14ac:dyDescent="0.25">
      <c r="F10325" s="11"/>
      <c r="G10325" s="11"/>
      <c r="H10325" s="11"/>
    </row>
    <row r="10326" spans="6:8" x14ac:dyDescent="0.25">
      <c r="F10326" s="11"/>
      <c r="G10326" s="11"/>
      <c r="H10326" s="11"/>
    </row>
    <row r="10327" spans="6:8" x14ac:dyDescent="0.25">
      <c r="F10327" s="11"/>
      <c r="G10327" s="11"/>
      <c r="H10327" s="11"/>
    </row>
    <row r="10328" spans="6:8" x14ac:dyDescent="0.25">
      <c r="F10328" s="11"/>
      <c r="G10328" s="11"/>
      <c r="H10328" s="11"/>
    </row>
    <row r="10329" spans="6:8" x14ac:dyDescent="0.25">
      <c r="F10329" s="11"/>
      <c r="G10329" s="11"/>
      <c r="H10329" s="11"/>
    </row>
    <row r="10330" spans="6:8" x14ac:dyDescent="0.25">
      <c r="F10330" s="11"/>
      <c r="G10330" s="11"/>
      <c r="H10330" s="11"/>
    </row>
    <row r="10331" spans="6:8" x14ac:dyDescent="0.25">
      <c r="F10331" s="11"/>
      <c r="G10331" s="11"/>
      <c r="H10331" s="11"/>
    </row>
    <row r="10332" spans="6:8" x14ac:dyDescent="0.25">
      <c r="F10332" s="11"/>
      <c r="G10332" s="11"/>
      <c r="H10332" s="11"/>
    </row>
    <row r="10333" spans="6:8" x14ac:dyDescent="0.25">
      <c r="F10333" s="11"/>
      <c r="G10333" s="11"/>
      <c r="H10333" s="11"/>
    </row>
    <row r="10334" spans="6:8" x14ac:dyDescent="0.25">
      <c r="F10334" s="11"/>
      <c r="G10334" s="11"/>
      <c r="H10334" s="11"/>
    </row>
    <row r="10335" spans="6:8" x14ac:dyDescent="0.25">
      <c r="F10335" s="11"/>
      <c r="G10335" s="11"/>
      <c r="H10335" s="11"/>
    </row>
    <row r="10336" spans="6:8" x14ac:dyDescent="0.25">
      <c r="F10336" s="11"/>
      <c r="G10336" s="11"/>
      <c r="H10336" s="11"/>
    </row>
    <row r="10337" spans="6:8" x14ac:dyDescent="0.25">
      <c r="F10337" s="11"/>
      <c r="G10337" s="11"/>
      <c r="H10337" s="11"/>
    </row>
    <row r="10338" spans="6:8" x14ac:dyDescent="0.25">
      <c r="F10338" s="11"/>
      <c r="G10338" s="11"/>
      <c r="H10338" s="11"/>
    </row>
    <row r="10339" spans="6:8" x14ac:dyDescent="0.25">
      <c r="F10339" s="11"/>
      <c r="G10339" s="11"/>
      <c r="H10339" s="11"/>
    </row>
    <row r="10340" spans="6:8" x14ac:dyDescent="0.25">
      <c r="F10340" s="11"/>
      <c r="G10340" s="11"/>
      <c r="H10340" s="11"/>
    </row>
    <row r="10341" spans="6:8" x14ac:dyDescent="0.25">
      <c r="F10341" s="11"/>
      <c r="G10341" s="11"/>
      <c r="H10341" s="11"/>
    </row>
    <row r="10342" spans="6:8" x14ac:dyDescent="0.25">
      <c r="F10342" s="11"/>
      <c r="G10342" s="11"/>
      <c r="H10342" s="11"/>
    </row>
    <row r="10343" spans="6:8" x14ac:dyDescent="0.25">
      <c r="F10343" s="11"/>
      <c r="G10343" s="11"/>
      <c r="H10343" s="11"/>
    </row>
    <row r="10344" spans="6:8" x14ac:dyDescent="0.25">
      <c r="F10344" s="11"/>
      <c r="G10344" s="11"/>
      <c r="H10344" s="11"/>
    </row>
    <row r="10345" spans="6:8" x14ac:dyDescent="0.25">
      <c r="F10345" s="11"/>
      <c r="G10345" s="11"/>
      <c r="H10345" s="11"/>
    </row>
    <row r="10346" spans="6:8" x14ac:dyDescent="0.25">
      <c r="F10346" s="11"/>
      <c r="G10346" s="11"/>
      <c r="H10346" s="11"/>
    </row>
    <row r="10347" spans="6:8" x14ac:dyDescent="0.25">
      <c r="F10347" s="11"/>
      <c r="G10347" s="11"/>
      <c r="H10347" s="11"/>
    </row>
    <row r="10348" spans="6:8" x14ac:dyDescent="0.25">
      <c r="F10348" s="11"/>
      <c r="G10348" s="11"/>
      <c r="H10348" s="11"/>
    </row>
    <row r="10349" spans="6:8" x14ac:dyDescent="0.25">
      <c r="F10349" s="11"/>
      <c r="G10349" s="11"/>
      <c r="H10349" s="11"/>
    </row>
    <row r="10350" spans="6:8" x14ac:dyDescent="0.25">
      <c r="F10350" s="11"/>
      <c r="G10350" s="11"/>
      <c r="H10350" s="11"/>
    </row>
    <row r="10351" spans="6:8" x14ac:dyDescent="0.25">
      <c r="F10351" s="11"/>
      <c r="G10351" s="11"/>
      <c r="H10351" s="11"/>
    </row>
    <row r="10352" spans="6:8" x14ac:dyDescent="0.25">
      <c r="F10352" s="11"/>
      <c r="G10352" s="11"/>
      <c r="H10352" s="11"/>
    </row>
    <row r="10353" spans="6:8" x14ac:dyDescent="0.25">
      <c r="F10353" s="11"/>
      <c r="G10353" s="11"/>
      <c r="H10353" s="11"/>
    </row>
    <row r="10354" spans="6:8" x14ac:dyDescent="0.25">
      <c r="F10354" s="11"/>
      <c r="G10354" s="11"/>
      <c r="H10354" s="11"/>
    </row>
    <row r="10355" spans="6:8" x14ac:dyDescent="0.25">
      <c r="F10355" s="11"/>
      <c r="G10355" s="11"/>
      <c r="H10355" s="11"/>
    </row>
    <row r="10356" spans="6:8" x14ac:dyDescent="0.25">
      <c r="F10356" s="11"/>
      <c r="G10356" s="11"/>
      <c r="H10356" s="11"/>
    </row>
    <row r="10357" spans="6:8" x14ac:dyDescent="0.25">
      <c r="F10357" s="11"/>
      <c r="G10357" s="11"/>
      <c r="H10357" s="11"/>
    </row>
    <row r="10358" spans="6:8" x14ac:dyDescent="0.25">
      <c r="F10358" s="11"/>
      <c r="G10358" s="11"/>
      <c r="H10358" s="11"/>
    </row>
    <row r="10359" spans="6:8" x14ac:dyDescent="0.25">
      <c r="F10359" s="11"/>
      <c r="G10359" s="11"/>
      <c r="H10359" s="11"/>
    </row>
    <row r="10360" spans="6:8" x14ac:dyDescent="0.25">
      <c r="F10360" s="11"/>
      <c r="G10360" s="11"/>
      <c r="H10360" s="11"/>
    </row>
    <row r="10361" spans="6:8" x14ac:dyDescent="0.25">
      <c r="F10361" s="11"/>
      <c r="G10361" s="11"/>
      <c r="H10361" s="11"/>
    </row>
    <row r="10362" spans="6:8" x14ac:dyDescent="0.25">
      <c r="F10362" s="11"/>
      <c r="G10362" s="11"/>
      <c r="H10362" s="11"/>
    </row>
    <row r="10363" spans="6:8" x14ac:dyDescent="0.25">
      <c r="F10363" s="11"/>
      <c r="G10363" s="11"/>
      <c r="H10363" s="11"/>
    </row>
    <row r="10364" spans="6:8" x14ac:dyDescent="0.25">
      <c r="F10364" s="11"/>
      <c r="G10364" s="11"/>
      <c r="H10364" s="11"/>
    </row>
    <row r="10365" spans="6:8" x14ac:dyDescent="0.25">
      <c r="F10365" s="11"/>
      <c r="G10365" s="11"/>
      <c r="H10365" s="11"/>
    </row>
    <row r="10366" spans="6:8" x14ac:dyDescent="0.25">
      <c r="F10366" s="11"/>
      <c r="G10366" s="11"/>
      <c r="H10366" s="11"/>
    </row>
    <row r="10367" spans="6:8" x14ac:dyDescent="0.25">
      <c r="F10367" s="11"/>
      <c r="G10367" s="11"/>
      <c r="H10367" s="11"/>
    </row>
    <row r="10368" spans="6:8" x14ac:dyDescent="0.25">
      <c r="F10368" s="11"/>
      <c r="G10368" s="11"/>
      <c r="H10368" s="11"/>
    </row>
    <row r="10369" spans="6:8" x14ac:dyDescent="0.25">
      <c r="F10369" s="11"/>
      <c r="G10369" s="11"/>
      <c r="H10369" s="11"/>
    </row>
    <row r="10370" spans="6:8" x14ac:dyDescent="0.25">
      <c r="F10370" s="11"/>
      <c r="G10370" s="11"/>
      <c r="H10370" s="11"/>
    </row>
    <row r="10371" spans="6:8" x14ac:dyDescent="0.25">
      <c r="F10371" s="11"/>
      <c r="G10371" s="11"/>
      <c r="H10371" s="11"/>
    </row>
    <row r="10372" spans="6:8" x14ac:dyDescent="0.25">
      <c r="F10372" s="11"/>
      <c r="G10372" s="11"/>
      <c r="H10372" s="11"/>
    </row>
    <row r="10373" spans="6:8" x14ac:dyDescent="0.25">
      <c r="F10373" s="11"/>
      <c r="G10373" s="11"/>
      <c r="H10373" s="11"/>
    </row>
    <row r="10374" spans="6:8" x14ac:dyDescent="0.25">
      <c r="F10374" s="11"/>
      <c r="G10374" s="11"/>
      <c r="H10374" s="11"/>
    </row>
    <row r="10375" spans="6:8" x14ac:dyDescent="0.25">
      <c r="F10375" s="11"/>
      <c r="G10375" s="11"/>
      <c r="H10375" s="11"/>
    </row>
    <row r="10376" spans="6:8" x14ac:dyDescent="0.25">
      <c r="F10376" s="11"/>
      <c r="G10376" s="11"/>
      <c r="H10376" s="11"/>
    </row>
    <row r="10377" spans="6:8" x14ac:dyDescent="0.25">
      <c r="F10377" s="11"/>
      <c r="G10377" s="11"/>
      <c r="H10377" s="11"/>
    </row>
    <row r="10378" spans="6:8" x14ac:dyDescent="0.25">
      <c r="F10378" s="11"/>
      <c r="G10378" s="11"/>
      <c r="H10378" s="11"/>
    </row>
    <row r="10379" spans="6:8" x14ac:dyDescent="0.25">
      <c r="F10379" s="11"/>
      <c r="G10379" s="11"/>
      <c r="H10379" s="11"/>
    </row>
    <row r="10380" spans="6:8" x14ac:dyDescent="0.25">
      <c r="F10380" s="11"/>
      <c r="G10380" s="11"/>
      <c r="H10380" s="11"/>
    </row>
    <row r="10381" spans="6:8" x14ac:dyDescent="0.25">
      <c r="F10381" s="11"/>
      <c r="G10381" s="11"/>
      <c r="H10381" s="11"/>
    </row>
    <row r="10382" spans="6:8" x14ac:dyDescent="0.25">
      <c r="F10382" s="11"/>
      <c r="G10382" s="11"/>
      <c r="H10382" s="11"/>
    </row>
    <row r="10383" spans="6:8" x14ac:dyDescent="0.25">
      <c r="F10383" s="11"/>
      <c r="G10383" s="11"/>
      <c r="H10383" s="11"/>
    </row>
    <row r="10384" spans="6:8" x14ac:dyDescent="0.25">
      <c r="F10384" s="11"/>
      <c r="G10384" s="11"/>
      <c r="H10384" s="11"/>
    </row>
    <row r="10385" spans="6:8" x14ac:dyDescent="0.25">
      <c r="F10385" s="11"/>
      <c r="G10385" s="11"/>
      <c r="H10385" s="11"/>
    </row>
    <row r="10386" spans="6:8" x14ac:dyDescent="0.25">
      <c r="F10386" s="11"/>
      <c r="G10386" s="11"/>
      <c r="H10386" s="11"/>
    </row>
    <row r="10387" spans="6:8" x14ac:dyDescent="0.25">
      <c r="F10387" s="11"/>
      <c r="G10387" s="11"/>
      <c r="H10387" s="11"/>
    </row>
    <row r="10388" spans="6:8" x14ac:dyDescent="0.25">
      <c r="F10388" s="11"/>
      <c r="G10388" s="11"/>
      <c r="H10388" s="11"/>
    </row>
    <row r="10389" spans="6:8" x14ac:dyDescent="0.25">
      <c r="F10389" s="11"/>
      <c r="G10389" s="11"/>
      <c r="H10389" s="11"/>
    </row>
    <row r="10390" spans="6:8" x14ac:dyDescent="0.25">
      <c r="F10390" s="11"/>
      <c r="G10390" s="11"/>
      <c r="H10390" s="11"/>
    </row>
    <row r="10391" spans="6:8" x14ac:dyDescent="0.25">
      <c r="F10391" s="11"/>
      <c r="G10391" s="11"/>
      <c r="H10391" s="11"/>
    </row>
    <row r="10392" spans="6:8" x14ac:dyDescent="0.25">
      <c r="F10392" s="11"/>
      <c r="G10392" s="11"/>
      <c r="H10392" s="11"/>
    </row>
    <row r="10393" spans="6:8" x14ac:dyDescent="0.25">
      <c r="F10393" s="11"/>
      <c r="G10393" s="11"/>
      <c r="H10393" s="11"/>
    </row>
    <row r="10394" spans="6:8" x14ac:dyDescent="0.25">
      <c r="F10394" s="11"/>
      <c r="G10394" s="11"/>
      <c r="H10394" s="11"/>
    </row>
    <row r="10395" spans="6:8" x14ac:dyDescent="0.25">
      <c r="F10395" s="11"/>
      <c r="G10395" s="11"/>
      <c r="H10395" s="11"/>
    </row>
    <row r="10396" spans="6:8" x14ac:dyDescent="0.25">
      <c r="F10396" s="11"/>
      <c r="G10396" s="11"/>
      <c r="H10396" s="11"/>
    </row>
    <row r="10397" spans="6:8" x14ac:dyDescent="0.25">
      <c r="F10397" s="11"/>
      <c r="G10397" s="11"/>
      <c r="H10397" s="11"/>
    </row>
    <row r="10398" spans="6:8" x14ac:dyDescent="0.25">
      <c r="F10398" s="11"/>
      <c r="G10398" s="11"/>
      <c r="H10398" s="11"/>
    </row>
    <row r="10399" spans="6:8" x14ac:dyDescent="0.25">
      <c r="F10399" s="11"/>
      <c r="G10399" s="11"/>
      <c r="H10399" s="11"/>
    </row>
    <row r="10400" spans="6:8" x14ac:dyDescent="0.25">
      <c r="F10400" s="11"/>
      <c r="G10400" s="11"/>
      <c r="H10400" s="11"/>
    </row>
    <row r="10401" spans="6:8" x14ac:dyDescent="0.25">
      <c r="F10401" s="11"/>
      <c r="G10401" s="11"/>
      <c r="H10401" s="11"/>
    </row>
    <row r="10402" spans="6:8" x14ac:dyDescent="0.25">
      <c r="F10402" s="11"/>
      <c r="G10402" s="11"/>
      <c r="H10402" s="11"/>
    </row>
    <row r="10403" spans="6:8" x14ac:dyDescent="0.25">
      <c r="F10403" s="11"/>
      <c r="G10403" s="11"/>
      <c r="H10403" s="11"/>
    </row>
    <row r="10404" spans="6:8" x14ac:dyDescent="0.25">
      <c r="F10404" s="11"/>
      <c r="G10404" s="11"/>
      <c r="H10404" s="11"/>
    </row>
    <row r="10405" spans="6:8" x14ac:dyDescent="0.25">
      <c r="F10405" s="11"/>
      <c r="G10405" s="11"/>
      <c r="H10405" s="11"/>
    </row>
    <row r="10406" spans="6:8" x14ac:dyDescent="0.25">
      <c r="F10406" s="11"/>
      <c r="G10406" s="11"/>
      <c r="H10406" s="11"/>
    </row>
    <row r="10407" spans="6:8" x14ac:dyDescent="0.25">
      <c r="F10407" s="11"/>
      <c r="G10407" s="11"/>
      <c r="H10407" s="11"/>
    </row>
    <row r="10408" spans="6:8" x14ac:dyDescent="0.25">
      <c r="F10408" s="11"/>
      <c r="G10408" s="11"/>
      <c r="H10408" s="11"/>
    </row>
    <row r="10409" spans="6:8" x14ac:dyDescent="0.25">
      <c r="F10409" s="11"/>
      <c r="G10409" s="11"/>
      <c r="H10409" s="11"/>
    </row>
    <row r="10410" spans="6:8" x14ac:dyDescent="0.25">
      <c r="F10410" s="11"/>
      <c r="G10410" s="11"/>
      <c r="H10410" s="11"/>
    </row>
    <row r="10411" spans="6:8" x14ac:dyDescent="0.25">
      <c r="F10411" s="11"/>
      <c r="G10411" s="11"/>
      <c r="H10411" s="11"/>
    </row>
    <row r="10412" spans="6:8" x14ac:dyDescent="0.25">
      <c r="F10412" s="11"/>
      <c r="G10412" s="11"/>
      <c r="H10412" s="11"/>
    </row>
    <row r="10413" spans="6:8" x14ac:dyDescent="0.25">
      <c r="F10413" s="11"/>
      <c r="G10413" s="11"/>
      <c r="H10413" s="11"/>
    </row>
    <row r="10414" spans="6:8" x14ac:dyDescent="0.25">
      <c r="F10414" s="11"/>
      <c r="G10414" s="11"/>
      <c r="H10414" s="11"/>
    </row>
    <row r="10415" spans="6:8" x14ac:dyDescent="0.25">
      <c r="F10415" s="11"/>
      <c r="G10415" s="11"/>
      <c r="H10415" s="11"/>
    </row>
    <row r="10416" spans="6:8" x14ac:dyDescent="0.25">
      <c r="F10416" s="11"/>
      <c r="G10416" s="11"/>
      <c r="H10416" s="11"/>
    </row>
    <row r="10417" spans="6:8" x14ac:dyDescent="0.25">
      <c r="F10417" s="11"/>
      <c r="G10417" s="11"/>
      <c r="H10417" s="11"/>
    </row>
    <row r="10418" spans="6:8" x14ac:dyDescent="0.25">
      <c r="F10418" s="11"/>
      <c r="G10418" s="11"/>
      <c r="H10418" s="11"/>
    </row>
    <row r="10419" spans="6:8" x14ac:dyDescent="0.25">
      <c r="F10419" s="11"/>
      <c r="G10419" s="11"/>
      <c r="H10419" s="11"/>
    </row>
    <row r="10420" spans="6:8" x14ac:dyDescent="0.25">
      <c r="F10420" s="11"/>
      <c r="G10420" s="11"/>
      <c r="H10420" s="11"/>
    </row>
    <row r="10421" spans="6:8" x14ac:dyDescent="0.25">
      <c r="F10421" s="11"/>
      <c r="G10421" s="11"/>
      <c r="H10421" s="11"/>
    </row>
    <row r="10422" spans="6:8" x14ac:dyDescent="0.25">
      <c r="F10422" s="11"/>
      <c r="G10422" s="11"/>
      <c r="H10422" s="11"/>
    </row>
    <row r="10423" spans="6:8" x14ac:dyDescent="0.25">
      <c r="F10423" s="11"/>
      <c r="G10423" s="11"/>
      <c r="H10423" s="11"/>
    </row>
    <row r="10424" spans="6:8" x14ac:dyDescent="0.25">
      <c r="F10424" s="11"/>
      <c r="G10424" s="11"/>
      <c r="H10424" s="11"/>
    </row>
    <row r="10425" spans="6:8" x14ac:dyDescent="0.25">
      <c r="F10425" s="11"/>
      <c r="G10425" s="11"/>
      <c r="H10425" s="11"/>
    </row>
    <row r="10426" spans="6:8" x14ac:dyDescent="0.25">
      <c r="F10426" s="11"/>
      <c r="G10426" s="11"/>
      <c r="H10426" s="11"/>
    </row>
    <row r="10427" spans="6:8" x14ac:dyDescent="0.25">
      <c r="F10427" s="11"/>
      <c r="G10427" s="11"/>
      <c r="H10427" s="11"/>
    </row>
    <row r="10428" spans="6:8" x14ac:dyDescent="0.25">
      <c r="F10428" s="11"/>
      <c r="G10428" s="11"/>
      <c r="H10428" s="11"/>
    </row>
    <row r="10429" spans="6:8" x14ac:dyDescent="0.25">
      <c r="F10429" s="11"/>
      <c r="G10429" s="11"/>
      <c r="H10429" s="11"/>
    </row>
    <row r="10430" spans="6:8" x14ac:dyDescent="0.25">
      <c r="F10430" s="11"/>
      <c r="G10430" s="11"/>
      <c r="H10430" s="11"/>
    </row>
    <row r="10431" spans="6:8" x14ac:dyDescent="0.25">
      <c r="F10431" s="11"/>
      <c r="G10431" s="11"/>
      <c r="H10431" s="11"/>
    </row>
    <row r="10432" spans="6:8" x14ac:dyDescent="0.25">
      <c r="F10432" s="11"/>
      <c r="G10432" s="11"/>
      <c r="H10432" s="11"/>
    </row>
    <row r="10433" spans="6:8" x14ac:dyDescent="0.25">
      <c r="F10433" s="11"/>
      <c r="G10433" s="11"/>
      <c r="H10433" s="11"/>
    </row>
    <row r="10434" spans="6:8" x14ac:dyDescent="0.25">
      <c r="F10434" s="11"/>
      <c r="G10434" s="11"/>
      <c r="H10434" s="11"/>
    </row>
    <row r="10435" spans="6:8" x14ac:dyDescent="0.25">
      <c r="F10435" s="11"/>
      <c r="G10435" s="11"/>
      <c r="H10435" s="11"/>
    </row>
    <row r="10436" spans="6:8" x14ac:dyDescent="0.25">
      <c r="F10436" s="11"/>
      <c r="G10436" s="11"/>
      <c r="H10436" s="11"/>
    </row>
    <row r="10437" spans="6:8" x14ac:dyDescent="0.25">
      <c r="F10437" s="11"/>
      <c r="G10437" s="11"/>
      <c r="H10437" s="11"/>
    </row>
    <row r="10438" spans="6:8" x14ac:dyDescent="0.25">
      <c r="F10438" s="11"/>
      <c r="G10438" s="11"/>
      <c r="H10438" s="11"/>
    </row>
    <row r="10439" spans="6:8" x14ac:dyDescent="0.25">
      <c r="F10439" s="11"/>
      <c r="G10439" s="11"/>
      <c r="H10439" s="11"/>
    </row>
    <row r="10440" spans="6:8" x14ac:dyDescent="0.25">
      <c r="F10440" s="11"/>
      <c r="G10440" s="11"/>
      <c r="H10440" s="11"/>
    </row>
    <row r="10441" spans="6:8" x14ac:dyDescent="0.25">
      <c r="F10441" s="11"/>
      <c r="G10441" s="11"/>
      <c r="H10441" s="11"/>
    </row>
    <row r="10442" spans="6:8" x14ac:dyDescent="0.25">
      <c r="F10442" s="11"/>
      <c r="G10442" s="11"/>
      <c r="H10442" s="11"/>
    </row>
    <row r="10443" spans="6:8" x14ac:dyDescent="0.25">
      <c r="F10443" s="11"/>
      <c r="G10443" s="11"/>
      <c r="H10443" s="11"/>
    </row>
    <row r="10444" spans="6:8" x14ac:dyDescent="0.25">
      <c r="F10444" s="11"/>
      <c r="G10444" s="11"/>
      <c r="H10444" s="11"/>
    </row>
    <row r="10445" spans="6:8" x14ac:dyDescent="0.25">
      <c r="F10445" s="11"/>
      <c r="G10445" s="11"/>
      <c r="H10445" s="11"/>
    </row>
    <row r="10446" spans="6:8" x14ac:dyDescent="0.25">
      <c r="F10446" s="11"/>
      <c r="G10446" s="11"/>
      <c r="H10446" s="11"/>
    </row>
    <row r="10447" spans="6:8" x14ac:dyDescent="0.25">
      <c r="F10447" s="11"/>
      <c r="G10447" s="11"/>
      <c r="H10447" s="11"/>
    </row>
    <row r="10448" spans="6:8" x14ac:dyDescent="0.25">
      <c r="F10448" s="11"/>
      <c r="G10448" s="11"/>
      <c r="H10448" s="11"/>
    </row>
    <row r="10449" spans="6:8" x14ac:dyDescent="0.25">
      <c r="F10449" s="11"/>
      <c r="G10449" s="11"/>
      <c r="H10449" s="11"/>
    </row>
    <row r="10450" spans="6:8" x14ac:dyDescent="0.25">
      <c r="F10450" s="11"/>
      <c r="G10450" s="11"/>
      <c r="H10450" s="11"/>
    </row>
    <row r="10451" spans="6:8" x14ac:dyDescent="0.25">
      <c r="F10451" s="11"/>
      <c r="G10451" s="11"/>
      <c r="H10451" s="11"/>
    </row>
    <row r="10452" spans="6:8" x14ac:dyDescent="0.25">
      <c r="F10452" s="11"/>
      <c r="G10452" s="11"/>
      <c r="H10452" s="11"/>
    </row>
    <row r="10453" spans="6:8" x14ac:dyDescent="0.25">
      <c r="F10453" s="11"/>
      <c r="G10453" s="11"/>
      <c r="H10453" s="11"/>
    </row>
    <row r="10454" spans="6:8" x14ac:dyDescent="0.25">
      <c r="F10454" s="11"/>
      <c r="G10454" s="11"/>
      <c r="H10454" s="11"/>
    </row>
    <row r="10455" spans="6:8" x14ac:dyDescent="0.25">
      <c r="F10455" s="11"/>
      <c r="G10455" s="11"/>
      <c r="H10455" s="11"/>
    </row>
    <row r="10456" spans="6:8" x14ac:dyDescent="0.25">
      <c r="F10456" s="11"/>
      <c r="G10456" s="11"/>
      <c r="H10456" s="11"/>
    </row>
    <row r="10457" spans="6:8" x14ac:dyDescent="0.25">
      <c r="F10457" s="11"/>
      <c r="G10457" s="11"/>
      <c r="H10457" s="11"/>
    </row>
    <row r="10458" spans="6:8" x14ac:dyDescent="0.25">
      <c r="F10458" s="11"/>
      <c r="G10458" s="11"/>
      <c r="H10458" s="11"/>
    </row>
    <row r="10459" spans="6:8" x14ac:dyDescent="0.25">
      <c r="F10459" s="11"/>
      <c r="G10459" s="11"/>
      <c r="H10459" s="11"/>
    </row>
    <row r="10460" spans="6:8" x14ac:dyDescent="0.25">
      <c r="F10460" s="11"/>
      <c r="G10460" s="11"/>
      <c r="H10460" s="11"/>
    </row>
    <row r="10461" spans="6:8" x14ac:dyDescent="0.25">
      <c r="F10461" s="11"/>
      <c r="G10461" s="11"/>
      <c r="H10461" s="11"/>
    </row>
    <row r="10462" spans="6:8" x14ac:dyDescent="0.25">
      <c r="F10462" s="11"/>
      <c r="G10462" s="11"/>
      <c r="H10462" s="11"/>
    </row>
    <row r="10463" spans="6:8" x14ac:dyDescent="0.25">
      <c r="F10463" s="11"/>
      <c r="G10463" s="11"/>
      <c r="H10463" s="11"/>
    </row>
    <row r="10464" spans="6:8" x14ac:dyDescent="0.25">
      <c r="F10464" s="11"/>
      <c r="G10464" s="11"/>
      <c r="H10464" s="11"/>
    </row>
    <row r="10465" spans="6:8" x14ac:dyDescent="0.25">
      <c r="F10465" s="11"/>
      <c r="G10465" s="11"/>
      <c r="H10465" s="11"/>
    </row>
    <row r="10466" spans="6:8" x14ac:dyDescent="0.25">
      <c r="F10466" s="11"/>
      <c r="G10466" s="11"/>
      <c r="H10466" s="11"/>
    </row>
    <row r="10467" spans="6:8" x14ac:dyDescent="0.25">
      <c r="F10467" s="11"/>
      <c r="G10467" s="11"/>
      <c r="H10467" s="11"/>
    </row>
    <row r="10468" spans="6:8" x14ac:dyDescent="0.25">
      <c r="F10468" s="11"/>
      <c r="G10468" s="11"/>
      <c r="H10468" s="11"/>
    </row>
    <row r="10469" spans="6:8" x14ac:dyDescent="0.25">
      <c r="F10469" s="11"/>
      <c r="G10469" s="11"/>
      <c r="H10469" s="11"/>
    </row>
    <row r="10470" spans="6:8" x14ac:dyDescent="0.25">
      <c r="F10470" s="11"/>
      <c r="G10470" s="11"/>
      <c r="H10470" s="11"/>
    </row>
    <row r="10471" spans="6:8" x14ac:dyDescent="0.25">
      <c r="F10471" s="11"/>
      <c r="G10471" s="11"/>
      <c r="H10471" s="11"/>
    </row>
    <row r="10472" spans="6:8" x14ac:dyDescent="0.25">
      <c r="F10472" s="11"/>
      <c r="G10472" s="11"/>
      <c r="H10472" s="11"/>
    </row>
    <row r="10473" spans="6:8" x14ac:dyDescent="0.25">
      <c r="F10473" s="11"/>
      <c r="G10473" s="11"/>
      <c r="H10473" s="11"/>
    </row>
    <row r="10474" spans="6:8" x14ac:dyDescent="0.25">
      <c r="F10474" s="11"/>
      <c r="G10474" s="11"/>
      <c r="H10474" s="11"/>
    </row>
    <row r="10475" spans="6:8" x14ac:dyDescent="0.25">
      <c r="F10475" s="11"/>
      <c r="G10475" s="11"/>
      <c r="H10475" s="11"/>
    </row>
    <row r="10476" spans="6:8" x14ac:dyDescent="0.25">
      <c r="F10476" s="11"/>
      <c r="G10476" s="11"/>
      <c r="H10476" s="11"/>
    </row>
    <row r="10477" spans="6:8" x14ac:dyDescent="0.25">
      <c r="F10477" s="11"/>
      <c r="G10477" s="11"/>
      <c r="H10477" s="11"/>
    </row>
    <row r="10478" spans="6:8" x14ac:dyDescent="0.25">
      <c r="F10478" s="11"/>
      <c r="G10478" s="11"/>
      <c r="H10478" s="11"/>
    </row>
    <row r="10479" spans="6:8" x14ac:dyDescent="0.25">
      <c r="F10479" s="11"/>
      <c r="G10479" s="11"/>
      <c r="H10479" s="11"/>
    </row>
    <row r="10480" spans="6:8" x14ac:dyDescent="0.25">
      <c r="F10480" s="11"/>
      <c r="G10480" s="11"/>
      <c r="H10480" s="11"/>
    </row>
    <row r="10481" spans="6:8" x14ac:dyDescent="0.25">
      <c r="F10481" s="11"/>
      <c r="G10481" s="11"/>
      <c r="H10481" s="11"/>
    </row>
    <row r="10482" spans="6:8" x14ac:dyDescent="0.25">
      <c r="F10482" s="11"/>
      <c r="G10482" s="11"/>
      <c r="H10482" s="11"/>
    </row>
    <row r="10483" spans="6:8" x14ac:dyDescent="0.25">
      <c r="F10483" s="11"/>
      <c r="G10483" s="11"/>
      <c r="H10483" s="11"/>
    </row>
    <row r="10484" spans="6:8" x14ac:dyDescent="0.25">
      <c r="F10484" s="11"/>
      <c r="G10484" s="11"/>
      <c r="H10484" s="11"/>
    </row>
    <row r="10485" spans="6:8" x14ac:dyDescent="0.25">
      <c r="F10485" s="11"/>
      <c r="G10485" s="11"/>
      <c r="H10485" s="11"/>
    </row>
    <row r="10486" spans="6:8" x14ac:dyDescent="0.25">
      <c r="F10486" s="11"/>
      <c r="G10486" s="11"/>
      <c r="H10486" s="11"/>
    </row>
    <row r="10487" spans="6:8" x14ac:dyDescent="0.25">
      <c r="F10487" s="11"/>
      <c r="G10487" s="11"/>
      <c r="H10487" s="11"/>
    </row>
    <row r="10488" spans="6:8" x14ac:dyDescent="0.25">
      <c r="F10488" s="11"/>
      <c r="G10488" s="11"/>
      <c r="H10488" s="11"/>
    </row>
    <row r="10489" spans="6:8" x14ac:dyDescent="0.25">
      <c r="F10489" s="11"/>
      <c r="G10489" s="11"/>
      <c r="H10489" s="11"/>
    </row>
    <row r="10490" spans="6:8" x14ac:dyDescent="0.25">
      <c r="F10490" s="11"/>
      <c r="G10490" s="11"/>
      <c r="H10490" s="11"/>
    </row>
    <row r="10491" spans="6:8" x14ac:dyDescent="0.25">
      <c r="F10491" s="11"/>
      <c r="G10491" s="11"/>
      <c r="H10491" s="11"/>
    </row>
    <row r="10492" spans="6:8" x14ac:dyDescent="0.25">
      <c r="F10492" s="11"/>
      <c r="G10492" s="11"/>
      <c r="H10492" s="11"/>
    </row>
    <row r="10493" spans="6:8" x14ac:dyDescent="0.25">
      <c r="F10493" s="11"/>
      <c r="G10493" s="11"/>
      <c r="H10493" s="11"/>
    </row>
    <row r="10494" spans="6:8" x14ac:dyDescent="0.25">
      <c r="F10494" s="11"/>
      <c r="G10494" s="11"/>
      <c r="H10494" s="11"/>
    </row>
    <row r="10495" spans="6:8" x14ac:dyDescent="0.25">
      <c r="F10495" s="11"/>
      <c r="G10495" s="11"/>
      <c r="H10495" s="11"/>
    </row>
    <row r="10496" spans="6:8" x14ac:dyDescent="0.25">
      <c r="F10496" s="11"/>
      <c r="G10496" s="11"/>
      <c r="H10496" s="11"/>
    </row>
    <row r="10497" spans="6:8" x14ac:dyDescent="0.25">
      <c r="F10497" s="11"/>
      <c r="G10497" s="11"/>
      <c r="H10497" s="11"/>
    </row>
    <row r="10498" spans="6:8" x14ac:dyDescent="0.25">
      <c r="F10498" s="11"/>
      <c r="G10498" s="11"/>
      <c r="H10498" s="11"/>
    </row>
    <row r="10499" spans="6:8" x14ac:dyDescent="0.25">
      <c r="F10499" s="11"/>
      <c r="G10499" s="11"/>
      <c r="H10499" s="11"/>
    </row>
    <row r="10500" spans="6:8" x14ac:dyDescent="0.25">
      <c r="F10500" s="11"/>
      <c r="G10500" s="11"/>
      <c r="H10500" s="11"/>
    </row>
    <row r="10501" spans="6:8" x14ac:dyDescent="0.25">
      <c r="F10501" s="11"/>
      <c r="G10501" s="11"/>
      <c r="H10501" s="11"/>
    </row>
    <row r="10502" spans="6:8" x14ac:dyDescent="0.25">
      <c r="F10502" s="11"/>
      <c r="G10502" s="11"/>
      <c r="H10502" s="11"/>
    </row>
    <row r="10503" spans="6:8" x14ac:dyDescent="0.25">
      <c r="F10503" s="11"/>
      <c r="G10503" s="11"/>
      <c r="H10503" s="11"/>
    </row>
    <row r="10504" spans="6:8" x14ac:dyDescent="0.25">
      <c r="F10504" s="11"/>
      <c r="G10504" s="11"/>
      <c r="H10504" s="11"/>
    </row>
    <row r="10505" spans="6:8" x14ac:dyDescent="0.25">
      <c r="F10505" s="11"/>
      <c r="G10505" s="11"/>
      <c r="H10505" s="11"/>
    </row>
    <row r="10506" spans="6:8" x14ac:dyDescent="0.25">
      <c r="F10506" s="11"/>
      <c r="G10506" s="11"/>
      <c r="H10506" s="11"/>
    </row>
    <row r="10507" spans="6:8" x14ac:dyDescent="0.25">
      <c r="F10507" s="11"/>
      <c r="G10507" s="11"/>
      <c r="H10507" s="11"/>
    </row>
    <row r="10508" spans="6:8" x14ac:dyDescent="0.25">
      <c r="F10508" s="11"/>
      <c r="G10508" s="11"/>
      <c r="H10508" s="11"/>
    </row>
    <row r="10509" spans="6:8" x14ac:dyDescent="0.25">
      <c r="F10509" s="11"/>
      <c r="G10509" s="11"/>
      <c r="H10509" s="11"/>
    </row>
    <row r="10510" spans="6:8" x14ac:dyDescent="0.25">
      <c r="F10510" s="11"/>
      <c r="G10510" s="11"/>
      <c r="H10510" s="11"/>
    </row>
    <row r="10511" spans="6:8" x14ac:dyDescent="0.25">
      <c r="F10511" s="11"/>
      <c r="G10511" s="11"/>
      <c r="H10511" s="11"/>
    </row>
    <row r="10512" spans="6:8" x14ac:dyDescent="0.25">
      <c r="F10512" s="11"/>
      <c r="G10512" s="11"/>
      <c r="H10512" s="11"/>
    </row>
    <row r="10513" spans="6:8" x14ac:dyDescent="0.25">
      <c r="F10513" s="11"/>
      <c r="G10513" s="11"/>
      <c r="H10513" s="11"/>
    </row>
    <row r="10514" spans="6:8" x14ac:dyDescent="0.25">
      <c r="F10514" s="11"/>
      <c r="G10514" s="11"/>
      <c r="H10514" s="11"/>
    </row>
    <row r="10515" spans="6:8" x14ac:dyDescent="0.25">
      <c r="F10515" s="11"/>
      <c r="G10515" s="11"/>
      <c r="H10515" s="11"/>
    </row>
    <row r="10516" spans="6:8" x14ac:dyDescent="0.25">
      <c r="F10516" s="11"/>
      <c r="G10516" s="11"/>
      <c r="H10516" s="11"/>
    </row>
    <row r="10517" spans="6:8" x14ac:dyDescent="0.25">
      <c r="F10517" s="11"/>
      <c r="G10517" s="11"/>
      <c r="H10517" s="11"/>
    </row>
    <row r="10518" spans="6:8" x14ac:dyDescent="0.25">
      <c r="F10518" s="11"/>
      <c r="G10518" s="11"/>
      <c r="H10518" s="11"/>
    </row>
    <row r="10519" spans="6:8" x14ac:dyDescent="0.25">
      <c r="F10519" s="11"/>
      <c r="G10519" s="11"/>
      <c r="H10519" s="11"/>
    </row>
    <row r="10520" spans="6:8" x14ac:dyDescent="0.25">
      <c r="F10520" s="11"/>
      <c r="G10520" s="11"/>
      <c r="H10520" s="11"/>
    </row>
    <row r="10521" spans="6:8" x14ac:dyDescent="0.25">
      <c r="F10521" s="11"/>
      <c r="G10521" s="11"/>
      <c r="H10521" s="11"/>
    </row>
    <row r="10522" spans="6:8" x14ac:dyDescent="0.25">
      <c r="F10522" s="11"/>
      <c r="G10522" s="11"/>
      <c r="H10522" s="11"/>
    </row>
    <row r="10523" spans="6:8" x14ac:dyDescent="0.25">
      <c r="F10523" s="11"/>
      <c r="G10523" s="11"/>
      <c r="H10523" s="11"/>
    </row>
    <row r="10524" spans="6:8" x14ac:dyDescent="0.25">
      <c r="F10524" s="11"/>
      <c r="G10524" s="11"/>
      <c r="H10524" s="11"/>
    </row>
    <row r="10525" spans="6:8" x14ac:dyDescent="0.25">
      <c r="F10525" s="11"/>
      <c r="G10525" s="11"/>
      <c r="H10525" s="11"/>
    </row>
    <row r="10526" spans="6:8" x14ac:dyDescent="0.25">
      <c r="F10526" s="11"/>
      <c r="G10526" s="11"/>
      <c r="H10526" s="11"/>
    </row>
    <row r="10527" spans="6:8" x14ac:dyDescent="0.25">
      <c r="F10527" s="11"/>
      <c r="G10527" s="11"/>
      <c r="H10527" s="11"/>
    </row>
    <row r="10528" spans="6:8" x14ac:dyDescent="0.25">
      <c r="F10528" s="11"/>
      <c r="G10528" s="11"/>
      <c r="H10528" s="11"/>
    </row>
    <row r="10529" spans="6:8" x14ac:dyDescent="0.25">
      <c r="F10529" s="11"/>
      <c r="G10529" s="11"/>
      <c r="H10529" s="11"/>
    </row>
    <row r="10530" spans="6:8" x14ac:dyDescent="0.25">
      <c r="F10530" s="11"/>
      <c r="G10530" s="11"/>
      <c r="H10530" s="11"/>
    </row>
    <row r="10531" spans="6:8" x14ac:dyDescent="0.25">
      <c r="F10531" s="11"/>
      <c r="G10531" s="11"/>
      <c r="H10531" s="11"/>
    </row>
    <row r="10532" spans="6:8" x14ac:dyDescent="0.25">
      <c r="F10532" s="11"/>
      <c r="G10532" s="11"/>
      <c r="H10532" s="11"/>
    </row>
    <row r="10533" spans="6:8" x14ac:dyDescent="0.25">
      <c r="F10533" s="11"/>
      <c r="G10533" s="11"/>
      <c r="H10533" s="11"/>
    </row>
    <row r="10534" spans="6:8" x14ac:dyDescent="0.25">
      <c r="F10534" s="11"/>
      <c r="G10534" s="11"/>
      <c r="H10534" s="11"/>
    </row>
    <row r="10535" spans="6:8" x14ac:dyDescent="0.25">
      <c r="F10535" s="11"/>
      <c r="G10535" s="11"/>
      <c r="H10535" s="11"/>
    </row>
    <row r="10536" spans="6:8" x14ac:dyDescent="0.25">
      <c r="F10536" s="11"/>
      <c r="G10536" s="11"/>
      <c r="H10536" s="11"/>
    </row>
    <row r="10537" spans="6:8" x14ac:dyDescent="0.25">
      <c r="F10537" s="11"/>
      <c r="G10537" s="11"/>
      <c r="H10537" s="11"/>
    </row>
    <row r="10538" spans="6:8" x14ac:dyDescent="0.25">
      <c r="F10538" s="11"/>
      <c r="G10538" s="11"/>
      <c r="H10538" s="11"/>
    </row>
    <row r="10539" spans="6:8" x14ac:dyDescent="0.25">
      <c r="F10539" s="11"/>
      <c r="G10539" s="11"/>
      <c r="H10539" s="11"/>
    </row>
    <row r="10540" spans="6:8" x14ac:dyDescent="0.25">
      <c r="F10540" s="11"/>
      <c r="G10540" s="11"/>
      <c r="H10540" s="11"/>
    </row>
    <row r="10541" spans="6:8" x14ac:dyDescent="0.25">
      <c r="F10541" s="11"/>
      <c r="G10541" s="11"/>
      <c r="H10541" s="11"/>
    </row>
    <row r="10542" spans="6:8" x14ac:dyDescent="0.25">
      <c r="F10542" s="11"/>
      <c r="G10542" s="11"/>
      <c r="H10542" s="11"/>
    </row>
    <row r="10543" spans="6:8" x14ac:dyDescent="0.25">
      <c r="F10543" s="11"/>
      <c r="G10543" s="11"/>
      <c r="H10543" s="11"/>
    </row>
    <row r="10544" spans="6:8" x14ac:dyDescent="0.25">
      <c r="F10544" s="11"/>
      <c r="G10544" s="11"/>
      <c r="H10544" s="11"/>
    </row>
    <row r="10545" spans="6:8" x14ac:dyDescent="0.25">
      <c r="F10545" s="11"/>
      <c r="G10545" s="11"/>
      <c r="H10545" s="11"/>
    </row>
    <row r="10546" spans="6:8" x14ac:dyDescent="0.25">
      <c r="F10546" s="11"/>
      <c r="G10546" s="11"/>
      <c r="H10546" s="11"/>
    </row>
    <row r="10547" spans="6:8" x14ac:dyDescent="0.25">
      <c r="F10547" s="11"/>
      <c r="G10547" s="11"/>
      <c r="H10547" s="11"/>
    </row>
    <row r="10548" spans="6:8" x14ac:dyDescent="0.25">
      <c r="F10548" s="11"/>
      <c r="G10548" s="11"/>
      <c r="H10548" s="11"/>
    </row>
    <row r="10549" spans="6:8" x14ac:dyDescent="0.25">
      <c r="F10549" s="11"/>
      <c r="G10549" s="11"/>
      <c r="H10549" s="11"/>
    </row>
    <row r="10550" spans="6:8" x14ac:dyDescent="0.25">
      <c r="F10550" s="11"/>
      <c r="G10550" s="11"/>
      <c r="H10550" s="11"/>
    </row>
    <row r="10551" spans="6:8" x14ac:dyDescent="0.25">
      <c r="F10551" s="11"/>
      <c r="G10551" s="11"/>
      <c r="H10551" s="11"/>
    </row>
    <row r="10552" spans="6:8" x14ac:dyDescent="0.25">
      <c r="F10552" s="11"/>
      <c r="G10552" s="11"/>
      <c r="H10552" s="11"/>
    </row>
    <row r="10553" spans="6:8" x14ac:dyDescent="0.25">
      <c r="F10553" s="11"/>
      <c r="G10553" s="11"/>
      <c r="H10553" s="11"/>
    </row>
    <row r="10554" spans="6:8" x14ac:dyDescent="0.25">
      <c r="F10554" s="11"/>
      <c r="G10554" s="11"/>
      <c r="H10554" s="11"/>
    </row>
    <row r="10555" spans="6:8" x14ac:dyDescent="0.25">
      <c r="F10555" s="11"/>
      <c r="G10555" s="11"/>
      <c r="H10555" s="11"/>
    </row>
    <row r="10556" spans="6:8" x14ac:dyDescent="0.25">
      <c r="F10556" s="11"/>
      <c r="G10556" s="11"/>
      <c r="H10556" s="11"/>
    </row>
    <row r="10557" spans="6:8" x14ac:dyDescent="0.25">
      <c r="F10557" s="11"/>
      <c r="G10557" s="11"/>
      <c r="H10557" s="11"/>
    </row>
    <row r="10558" spans="6:8" x14ac:dyDescent="0.25">
      <c r="F10558" s="11"/>
      <c r="G10558" s="11"/>
      <c r="H10558" s="11"/>
    </row>
    <row r="10559" spans="6:8" x14ac:dyDescent="0.25">
      <c r="F10559" s="11"/>
      <c r="G10559" s="11"/>
      <c r="H10559" s="11"/>
    </row>
    <row r="10560" spans="6:8" x14ac:dyDescent="0.25">
      <c r="F10560" s="11"/>
      <c r="G10560" s="11"/>
      <c r="H10560" s="11"/>
    </row>
    <row r="10561" spans="6:8" x14ac:dyDescent="0.25">
      <c r="F10561" s="11"/>
      <c r="G10561" s="11"/>
      <c r="H10561" s="11"/>
    </row>
    <row r="10562" spans="6:8" x14ac:dyDescent="0.25">
      <c r="F10562" s="11"/>
      <c r="G10562" s="11"/>
      <c r="H10562" s="11"/>
    </row>
    <row r="10563" spans="6:8" x14ac:dyDescent="0.25">
      <c r="F10563" s="11"/>
      <c r="G10563" s="11"/>
      <c r="H10563" s="11"/>
    </row>
    <row r="10564" spans="6:8" x14ac:dyDescent="0.25">
      <c r="F10564" s="11"/>
      <c r="G10564" s="11"/>
      <c r="H10564" s="11"/>
    </row>
    <row r="10565" spans="6:8" x14ac:dyDescent="0.25">
      <c r="F10565" s="11"/>
      <c r="G10565" s="11"/>
      <c r="H10565" s="11"/>
    </row>
    <row r="10566" spans="6:8" x14ac:dyDescent="0.25">
      <c r="F10566" s="11"/>
      <c r="G10566" s="11"/>
      <c r="H10566" s="11"/>
    </row>
    <row r="10567" spans="6:8" x14ac:dyDescent="0.25">
      <c r="F10567" s="11"/>
      <c r="G10567" s="11"/>
      <c r="H10567" s="11"/>
    </row>
    <row r="10568" spans="6:8" x14ac:dyDescent="0.25">
      <c r="F10568" s="11"/>
      <c r="G10568" s="11"/>
      <c r="H10568" s="11"/>
    </row>
    <row r="10569" spans="6:8" x14ac:dyDescent="0.25">
      <c r="F10569" s="11"/>
      <c r="G10569" s="11"/>
      <c r="H10569" s="11"/>
    </row>
    <row r="10570" spans="6:8" x14ac:dyDescent="0.25">
      <c r="F10570" s="11"/>
      <c r="G10570" s="11"/>
      <c r="H10570" s="11"/>
    </row>
    <row r="10571" spans="6:8" x14ac:dyDescent="0.25">
      <c r="F10571" s="11"/>
      <c r="G10571" s="11"/>
      <c r="H10571" s="11"/>
    </row>
    <row r="10572" spans="6:8" x14ac:dyDescent="0.25">
      <c r="F10572" s="11"/>
      <c r="G10572" s="11"/>
      <c r="H10572" s="11"/>
    </row>
    <row r="10573" spans="6:8" x14ac:dyDescent="0.25">
      <c r="F10573" s="11"/>
      <c r="G10573" s="11"/>
      <c r="H10573" s="11"/>
    </row>
    <row r="10574" spans="6:8" x14ac:dyDescent="0.25">
      <c r="F10574" s="11"/>
      <c r="G10574" s="11"/>
      <c r="H10574" s="11"/>
    </row>
    <row r="10575" spans="6:8" x14ac:dyDescent="0.25">
      <c r="F10575" s="11"/>
      <c r="G10575" s="11"/>
      <c r="H10575" s="11"/>
    </row>
    <row r="10576" spans="6:8" x14ac:dyDescent="0.25">
      <c r="F10576" s="11"/>
      <c r="G10576" s="11"/>
      <c r="H10576" s="11"/>
    </row>
    <row r="10577" spans="6:8" x14ac:dyDescent="0.25">
      <c r="F10577" s="11"/>
      <c r="G10577" s="11"/>
      <c r="H10577" s="11"/>
    </row>
    <row r="10578" spans="6:8" x14ac:dyDescent="0.25">
      <c r="F10578" s="11"/>
      <c r="G10578" s="11"/>
      <c r="H10578" s="11"/>
    </row>
    <row r="10579" spans="6:8" x14ac:dyDescent="0.25">
      <c r="F10579" s="11"/>
      <c r="G10579" s="11"/>
      <c r="H10579" s="11"/>
    </row>
    <row r="10580" spans="6:8" x14ac:dyDescent="0.25">
      <c r="F10580" s="11"/>
      <c r="G10580" s="11"/>
      <c r="H10580" s="11"/>
    </row>
    <row r="10581" spans="6:8" x14ac:dyDescent="0.25">
      <c r="F10581" s="11"/>
      <c r="G10581" s="11"/>
      <c r="H10581" s="11"/>
    </row>
    <row r="10582" spans="6:8" x14ac:dyDescent="0.25">
      <c r="F10582" s="11"/>
      <c r="G10582" s="11"/>
      <c r="H10582" s="11"/>
    </row>
    <row r="10583" spans="6:8" x14ac:dyDescent="0.25">
      <c r="F10583" s="11"/>
      <c r="G10583" s="11"/>
      <c r="H10583" s="11"/>
    </row>
    <row r="10584" spans="6:8" x14ac:dyDescent="0.25">
      <c r="F10584" s="11"/>
      <c r="G10584" s="11"/>
      <c r="H10584" s="11"/>
    </row>
    <row r="10585" spans="6:8" x14ac:dyDescent="0.25">
      <c r="F10585" s="11"/>
      <c r="G10585" s="11"/>
      <c r="H10585" s="11"/>
    </row>
    <row r="10586" spans="6:8" x14ac:dyDescent="0.25">
      <c r="F10586" s="11"/>
      <c r="G10586" s="11"/>
      <c r="H10586" s="11"/>
    </row>
    <row r="10587" spans="6:8" x14ac:dyDescent="0.25">
      <c r="F10587" s="11"/>
      <c r="G10587" s="11"/>
      <c r="H10587" s="11"/>
    </row>
    <row r="10588" spans="6:8" x14ac:dyDescent="0.25">
      <c r="F10588" s="11"/>
      <c r="G10588" s="11"/>
      <c r="H10588" s="11"/>
    </row>
    <row r="10589" spans="6:8" x14ac:dyDescent="0.25">
      <c r="F10589" s="11"/>
      <c r="G10589" s="11"/>
      <c r="H10589" s="11"/>
    </row>
    <row r="10590" spans="6:8" x14ac:dyDescent="0.25">
      <c r="F10590" s="11"/>
      <c r="G10590" s="11"/>
      <c r="H10590" s="11"/>
    </row>
    <row r="10591" spans="6:8" x14ac:dyDescent="0.25">
      <c r="F10591" s="11"/>
      <c r="G10591" s="11"/>
      <c r="H10591" s="11"/>
    </row>
    <row r="10592" spans="6:8" x14ac:dyDescent="0.25">
      <c r="F10592" s="11"/>
      <c r="G10592" s="11"/>
      <c r="H10592" s="11"/>
    </row>
    <row r="10593" spans="6:8" x14ac:dyDescent="0.25">
      <c r="F10593" s="11"/>
      <c r="G10593" s="11"/>
      <c r="H10593" s="11"/>
    </row>
    <row r="10594" spans="6:8" x14ac:dyDescent="0.25">
      <c r="F10594" s="11"/>
      <c r="G10594" s="11"/>
      <c r="H10594" s="11"/>
    </row>
    <row r="10595" spans="6:8" x14ac:dyDescent="0.25">
      <c r="F10595" s="11"/>
      <c r="G10595" s="11"/>
      <c r="H10595" s="11"/>
    </row>
    <row r="10596" spans="6:8" x14ac:dyDescent="0.25">
      <c r="F10596" s="11"/>
      <c r="G10596" s="11"/>
      <c r="H10596" s="11"/>
    </row>
    <row r="10597" spans="6:8" x14ac:dyDescent="0.25">
      <c r="F10597" s="11"/>
      <c r="G10597" s="11"/>
      <c r="H10597" s="11"/>
    </row>
    <row r="10598" spans="6:8" x14ac:dyDescent="0.25">
      <c r="F10598" s="11"/>
      <c r="G10598" s="11"/>
      <c r="H10598" s="11"/>
    </row>
    <row r="10599" spans="6:8" x14ac:dyDescent="0.25">
      <c r="F10599" s="11"/>
      <c r="G10599" s="11"/>
      <c r="H10599" s="11"/>
    </row>
    <row r="10600" spans="6:8" x14ac:dyDescent="0.25">
      <c r="F10600" s="11"/>
      <c r="G10600" s="11"/>
      <c r="H10600" s="11"/>
    </row>
    <row r="10601" spans="6:8" x14ac:dyDescent="0.25">
      <c r="F10601" s="11"/>
      <c r="G10601" s="11"/>
      <c r="H10601" s="11"/>
    </row>
    <row r="10602" spans="6:8" x14ac:dyDescent="0.25">
      <c r="F10602" s="11"/>
      <c r="G10602" s="11"/>
      <c r="H10602" s="11"/>
    </row>
    <row r="10603" spans="6:8" x14ac:dyDescent="0.25">
      <c r="F10603" s="11"/>
      <c r="G10603" s="11"/>
      <c r="H10603" s="11"/>
    </row>
    <row r="10604" spans="6:8" x14ac:dyDescent="0.25">
      <c r="F10604" s="11"/>
      <c r="G10604" s="11"/>
      <c r="H10604" s="11"/>
    </row>
    <row r="10605" spans="6:8" x14ac:dyDescent="0.25">
      <c r="F10605" s="11"/>
      <c r="G10605" s="11"/>
      <c r="H10605" s="11"/>
    </row>
    <row r="10606" spans="6:8" x14ac:dyDescent="0.25">
      <c r="F10606" s="11"/>
      <c r="G10606" s="11"/>
      <c r="H10606" s="11"/>
    </row>
    <row r="10607" spans="6:8" x14ac:dyDescent="0.25">
      <c r="F10607" s="11"/>
      <c r="G10607" s="11"/>
      <c r="H10607" s="11"/>
    </row>
    <row r="10608" spans="6:8" x14ac:dyDescent="0.25">
      <c r="F10608" s="11"/>
      <c r="G10608" s="11"/>
      <c r="H10608" s="11"/>
    </row>
    <row r="10609" spans="6:8" x14ac:dyDescent="0.25">
      <c r="F10609" s="11"/>
      <c r="G10609" s="11"/>
      <c r="H10609" s="11"/>
    </row>
    <row r="10610" spans="6:8" x14ac:dyDescent="0.25">
      <c r="F10610" s="11"/>
      <c r="G10610" s="11"/>
      <c r="H10610" s="11"/>
    </row>
    <row r="10611" spans="6:8" x14ac:dyDescent="0.25">
      <c r="F10611" s="11"/>
      <c r="G10611" s="11"/>
      <c r="H10611" s="11"/>
    </row>
    <row r="10612" spans="6:8" x14ac:dyDescent="0.25">
      <c r="F10612" s="11"/>
      <c r="G10612" s="11"/>
      <c r="H10612" s="11"/>
    </row>
    <row r="10613" spans="6:8" x14ac:dyDescent="0.25">
      <c r="F10613" s="11"/>
      <c r="G10613" s="11"/>
      <c r="H10613" s="11"/>
    </row>
    <row r="10614" spans="6:8" x14ac:dyDescent="0.25">
      <c r="F10614" s="11"/>
      <c r="G10614" s="11"/>
      <c r="H10614" s="11"/>
    </row>
    <row r="10615" spans="6:8" x14ac:dyDescent="0.25">
      <c r="F10615" s="11"/>
      <c r="G10615" s="11"/>
      <c r="H10615" s="11"/>
    </row>
    <row r="10616" spans="6:8" x14ac:dyDescent="0.25">
      <c r="F10616" s="11"/>
      <c r="G10616" s="11"/>
      <c r="H10616" s="11"/>
    </row>
    <row r="10617" spans="6:8" x14ac:dyDescent="0.25">
      <c r="F10617" s="11"/>
      <c r="G10617" s="11"/>
      <c r="H10617" s="11"/>
    </row>
    <row r="10618" spans="6:8" x14ac:dyDescent="0.25">
      <c r="F10618" s="11"/>
      <c r="G10618" s="11"/>
      <c r="H10618" s="11"/>
    </row>
    <row r="10619" spans="6:8" x14ac:dyDescent="0.25">
      <c r="F10619" s="11"/>
      <c r="G10619" s="11"/>
      <c r="H10619" s="11"/>
    </row>
    <row r="10620" spans="6:8" x14ac:dyDescent="0.25">
      <c r="F10620" s="11"/>
      <c r="G10620" s="11"/>
      <c r="H10620" s="11"/>
    </row>
    <row r="10621" spans="6:8" x14ac:dyDescent="0.25">
      <c r="F10621" s="11"/>
      <c r="G10621" s="11"/>
      <c r="H10621" s="11"/>
    </row>
    <row r="10622" spans="6:8" x14ac:dyDescent="0.25">
      <c r="F10622" s="11"/>
      <c r="G10622" s="11"/>
      <c r="H10622" s="11"/>
    </row>
    <row r="10623" spans="6:8" x14ac:dyDescent="0.25">
      <c r="F10623" s="11"/>
      <c r="G10623" s="11"/>
      <c r="H10623" s="11"/>
    </row>
    <row r="10624" spans="6:8" x14ac:dyDescent="0.25">
      <c r="F10624" s="11"/>
      <c r="G10624" s="11"/>
      <c r="H10624" s="11"/>
    </row>
    <row r="10625" spans="6:8" x14ac:dyDescent="0.25">
      <c r="F10625" s="11"/>
      <c r="G10625" s="11"/>
      <c r="H10625" s="11"/>
    </row>
    <row r="10626" spans="6:8" x14ac:dyDescent="0.25">
      <c r="F10626" s="11"/>
      <c r="G10626" s="11"/>
      <c r="H10626" s="11"/>
    </row>
    <row r="10627" spans="6:8" x14ac:dyDescent="0.25">
      <c r="F10627" s="11"/>
      <c r="G10627" s="11"/>
      <c r="H10627" s="11"/>
    </row>
    <row r="10628" spans="6:8" x14ac:dyDescent="0.25">
      <c r="F10628" s="11"/>
      <c r="G10628" s="11"/>
      <c r="H10628" s="11"/>
    </row>
    <row r="10629" spans="6:8" x14ac:dyDescent="0.25">
      <c r="F10629" s="11"/>
      <c r="G10629" s="11"/>
      <c r="H10629" s="11"/>
    </row>
    <row r="10630" spans="6:8" x14ac:dyDescent="0.25">
      <c r="F10630" s="11"/>
      <c r="G10630" s="11"/>
      <c r="H10630" s="11"/>
    </row>
    <row r="10631" spans="6:8" x14ac:dyDescent="0.25">
      <c r="F10631" s="11"/>
      <c r="G10631" s="11"/>
      <c r="H10631" s="11"/>
    </row>
    <row r="10632" spans="6:8" x14ac:dyDescent="0.25">
      <c r="F10632" s="11"/>
      <c r="G10632" s="11"/>
      <c r="H10632" s="11"/>
    </row>
    <row r="10633" spans="6:8" x14ac:dyDescent="0.25">
      <c r="F10633" s="11"/>
      <c r="G10633" s="11"/>
      <c r="H10633" s="11"/>
    </row>
    <row r="10634" spans="6:8" x14ac:dyDescent="0.25">
      <c r="F10634" s="11"/>
      <c r="G10634" s="11"/>
      <c r="H10634" s="11"/>
    </row>
    <row r="10635" spans="6:8" x14ac:dyDescent="0.25">
      <c r="F10635" s="11"/>
      <c r="G10635" s="11"/>
      <c r="H10635" s="11"/>
    </row>
    <row r="10636" spans="6:8" x14ac:dyDescent="0.25">
      <c r="F10636" s="11"/>
      <c r="G10636" s="11"/>
      <c r="H10636" s="11"/>
    </row>
    <row r="10637" spans="6:8" x14ac:dyDescent="0.25">
      <c r="F10637" s="11"/>
      <c r="G10637" s="11"/>
      <c r="H10637" s="11"/>
    </row>
    <row r="10638" spans="6:8" x14ac:dyDescent="0.25">
      <c r="F10638" s="11"/>
      <c r="G10638" s="11"/>
      <c r="H10638" s="11"/>
    </row>
    <row r="10639" spans="6:8" x14ac:dyDescent="0.25">
      <c r="F10639" s="11"/>
      <c r="G10639" s="11"/>
      <c r="H10639" s="11"/>
    </row>
    <row r="10640" spans="6:8" x14ac:dyDescent="0.25">
      <c r="F10640" s="11"/>
      <c r="G10640" s="11"/>
      <c r="H10640" s="11"/>
    </row>
    <row r="10641" spans="6:8" x14ac:dyDescent="0.25">
      <c r="F10641" s="11"/>
      <c r="G10641" s="11"/>
      <c r="H10641" s="11"/>
    </row>
    <row r="10642" spans="6:8" x14ac:dyDescent="0.25">
      <c r="F10642" s="11"/>
      <c r="G10642" s="11"/>
      <c r="H10642" s="11"/>
    </row>
    <row r="10643" spans="6:8" x14ac:dyDescent="0.25">
      <c r="F10643" s="11"/>
      <c r="G10643" s="11"/>
      <c r="H10643" s="11"/>
    </row>
    <row r="10644" spans="6:8" x14ac:dyDescent="0.25">
      <c r="F10644" s="11"/>
      <c r="G10644" s="11"/>
      <c r="H10644" s="11"/>
    </row>
    <row r="10645" spans="6:8" x14ac:dyDescent="0.25">
      <c r="F10645" s="11"/>
      <c r="G10645" s="11"/>
      <c r="H10645" s="11"/>
    </row>
    <row r="10646" spans="6:8" x14ac:dyDescent="0.25">
      <c r="F10646" s="11"/>
      <c r="G10646" s="11"/>
      <c r="H10646" s="11"/>
    </row>
    <row r="10647" spans="6:8" x14ac:dyDescent="0.25">
      <c r="F10647" s="11"/>
      <c r="G10647" s="11"/>
      <c r="H10647" s="11"/>
    </row>
    <row r="10648" spans="6:8" x14ac:dyDescent="0.25">
      <c r="F10648" s="11"/>
      <c r="G10648" s="11"/>
      <c r="H10648" s="11"/>
    </row>
    <row r="10649" spans="6:8" x14ac:dyDescent="0.25">
      <c r="F10649" s="11"/>
      <c r="G10649" s="11"/>
      <c r="H10649" s="11"/>
    </row>
    <row r="10650" spans="6:8" x14ac:dyDescent="0.25">
      <c r="F10650" s="11"/>
      <c r="G10650" s="11"/>
      <c r="H10650" s="11"/>
    </row>
    <row r="10651" spans="6:8" x14ac:dyDescent="0.25">
      <c r="F10651" s="11"/>
      <c r="G10651" s="11"/>
      <c r="H10651" s="11"/>
    </row>
    <row r="10652" spans="6:8" x14ac:dyDescent="0.25">
      <c r="F10652" s="11"/>
      <c r="G10652" s="11"/>
      <c r="H10652" s="11"/>
    </row>
    <row r="10653" spans="6:8" x14ac:dyDescent="0.25">
      <c r="F10653" s="11"/>
      <c r="G10653" s="11"/>
      <c r="H10653" s="11"/>
    </row>
    <row r="10654" spans="6:8" x14ac:dyDescent="0.25">
      <c r="F10654" s="11"/>
      <c r="G10654" s="11"/>
      <c r="H10654" s="11"/>
    </row>
    <row r="10655" spans="6:8" x14ac:dyDescent="0.25">
      <c r="F10655" s="11"/>
      <c r="G10655" s="11"/>
      <c r="H10655" s="11"/>
    </row>
    <row r="10656" spans="6:8" x14ac:dyDescent="0.25">
      <c r="F10656" s="11"/>
      <c r="G10656" s="11"/>
      <c r="H10656" s="11"/>
    </row>
    <row r="10657" spans="6:8" x14ac:dyDescent="0.25">
      <c r="F10657" s="11"/>
      <c r="G10657" s="11"/>
      <c r="H10657" s="11"/>
    </row>
    <row r="10658" spans="6:8" x14ac:dyDescent="0.25">
      <c r="F10658" s="11"/>
      <c r="G10658" s="11"/>
      <c r="H10658" s="11"/>
    </row>
    <row r="10659" spans="6:8" x14ac:dyDescent="0.25">
      <c r="F10659" s="11"/>
      <c r="G10659" s="11"/>
      <c r="H10659" s="11"/>
    </row>
    <row r="10660" spans="6:8" x14ac:dyDescent="0.25">
      <c r="F10660" s="11"/>
      <c r="G10660" s="11"/>
      <c r="H10660" s="11"/>
    </row>
    <row r="10661" spans="6:8" x14ac:dyDescent="0.25">
      <c r="F10661" s="11"/>
      <c r="G10661" s="11"/>
      <c r="H10661" s="11"/>
    </row>
    <row r="10662" spans="6:8" x14ac:dyDescent="0.25">
      <c r="F10662" s="11"/>
      <c r="G10662" s="11"/>
      <c r="H10662" s="11"/>
    </row>
    <row r="10663" spans="6:8" x14ac:dyDescent="0.25">
      <c r="F10663" s="11"/>
      <c r="G10663" s="11"/>
      <c r="H10663" s="11"/>
    </row>
    <row r="10664" spans="6:8" x14ac:dyDescent="0.25">
      <c r="F10664" s="11"/>
      <c r="G10664" s="11"/>
      <c r="H10664" s="11"/>
    </row>
    <row r="10665" spans="6:8" x14ac:dyDescent="0.25">
      <c r="F10665" s="11"/>
      <c r="G10665" s="11"/>
      <c r="H10665" s="11"/>
    </row>
    <row r="10666" spans="6:8" x14ac:dyDescent="0.25">
      <c r="F10666" s="11"/>
      <c r="G10666" s="11"/>
      <c r="H10666" s="11"/>
    </row>
    <row r="10667" spans="6:8" x14ac:dyDescent="0.25">
      <c r="F10667" s="11"/>
      <c r="G10667" s="11"/>
      <c r="H10667" s="11"/>
    </row>
    <row r="10668" spans="6:8" x14ac:dyDescent="0.25">
      <c r="F10668" s="11"/>
      <c r="G10668" s="11"/>
      <c r="H10668" s="11"/>
    </row>
    <row r="10669" spans="6:8" x14ac:dyDescent="0.25">
      <c r="F10669" s="11"/>
      <c r="G10669" s="11"/>
      <c r="H10669" s="11"/>
    </row>
    <row r="10670" spans="6:8" x14ac:dyDescent="0.25">
      <c r="F10670" s="11"/>
      <c r="G10670" s="11"/>
      <c r="H10670" s="11"/>
    </row>
    <row r="10671" spans="6:8" x14ac:dyDescent="0.25">
      <c r="F10671" s="11"/>
      <c r="G10671" s="11"/>
      <c r="H10671" s="11"/>
    </row>
    <row r="10672" spans="6:8" x14ac:dyDescent="0.25">
      <c r="F10672" s="11"/>
      <c r="G10672" s="11"/>
      <c r="H10672" s="11"/>
    </row>
    <row r="10673" spans="6:8" x14ac:dyDescent="0.25">
      <c r="F10673" s="11"/>
      <c r="G10673" s="11"/>
      <c r="H10673" s="11"/>
    </row>
    <row r="10674" spans="6:8" x14ac:dyDescent="0.25">
      <c r="F10674" s="11"/>
      <c r="G10674" s="11"/>
      <c r="H10674" s="11"/>
    </row>
    <row r="10675" spans="6:8" x14ac:dyDescent="0.25">
      <c r="F10675" s="11"/>
      <c r="G10675" s="11"/>
      <c r="H10675" s="11"/>
    </row>
    <row r="10676" spans="6:8" x14ac:dyDescent="0.25">
      <c r="F10676" s="11"/>
      <c r="G10676" s="11"/>
      <c r="H10676" s="11"/>
    </row>
    <row r="10677" spans="6:8" x14ac:dyDescent="0.25">
      <c r="F10677" s="11"/>
      <c r="G10677" s="11"/>
      <c r="H10677" s="11"/>
    </row>
    <row r="10678" spans="6:8" x14ac:dyDescent="0.25">
      <c r="F10678" s="11"/>
      <c r="G10678" s="11"/>
      <c r="H10678" s="11"/>
    </row>
    <row r="10679" spans="6:8" x14ac:dyDescent="0.25">
      <c r="F10679" s="11"/>
      <c r="G10679" s="11"/>
      <c r="H10679" s="11"/>
    </row>
    <row r="10680" spans="6:8" x14ac:dyDescent="0.25">
      <c r="F10680" s="11"/>
      <c r="G10680" s="11"/>
      <c r="H10680" s="11"/>
    </row>
    <row r="10681" spans="6:8" x14ac:dyDescent="0.25">
      <c r="F10681" s="11"/>
      <c r="G10681" s="11"/>
      <c r="H10681" s="11"/>
    </row>
    <row r="10682" spans="6:8" x14ac:dyDescent="0.25">
      <c r="F10682" s="11"/>
      <c r="G10682" s="11"/>
      <c r="H10682" s="11"/>
    </row>
    <row r="10683" spans="6:8" x14ac:dyDescent="0.25">
      <c r="F10683" s="11"/>
      <c r="G10683" s="11"/>
      <c r="H10683" s="11"/>
    </row>
    <row r="10684" spans="6:8" x14ac:dyDescent="0.25">
      <c r="F10684" s="11"/>
      <c r="G10684" s="11"/>
      <c r="H10684" s="11"/>
    </row>
    <row r="10685" spans="6:8" x14ac:dyDescent="0.25">
      <c r="F10685" s="11"/>
      <c r="G10685" s="11"/>
      <c r="H10685" s="11"/>
    </row>
    <row r="10686" spans="6:8" x14ac:dyDescent="0.25">
      <c r="F10686" s="11"/>
      <c r="G10686" s="11"/>
      <c r="H10686" s="11"/>
    </row>
    <row r="10687" spans="6:8" x14ac:dyDescent="0.25">
      <c r="F10687" s="11"/>
      <c r="G10687" s="11"/>
      <c r="H10687" s="11"/>
    </row>
    <row r="10688" spans="6:8" x14ac:dyDescent="0.25">
      <c r="F10688" s="11"/>
      <c r="G10688" s="11"/>
      <c r="H10688" s="11"/>
    </row>
    <row r="10689" spans="6:8" x14ac:dyDescent="0.25">
      <c r="F10689" s="11"/>
      <c r="G10689" s="11"/>
      <c r="H10689" s="11"/>
    </row>
    <row r="10690" spans="6:8" x14ac:dyDescent="0.25">
      <c r="F10690" s="11"/>
      <c r="G10690" s="11"/>
      <c r="H10690" s="11"/>
    </row>
    <row r="10691" spans="6:8" x14ac:dyDescent="0.25">
      <c r="F10691" s="11"/>
      <c r="G10691" s="11"/>
      <c r="H10691" s="11"/>
    </row>
    <row r="10692" spans="6:8" x14ac:dyDescent="0.25">
      <c r="F10692" s="11"/>
      <c r="G10692" s="11"/>
      <c r="H10692" s="11"/>
    </row>
    <row r="10693" spans="6:8" x14ac:dyDescent="0.25">
      <c r="F10693" s="11"/>
      <c r="G10693" s="11"/>
      <c r="H10693" s="11"/>
    </row>
    <row r="10694" spans="6:8" x14ac:dyDescent="0.25">
      <c r="F10694" s="11"/>
      <c r="G10694" s="11"/>
      <c r="H10694" s="11"/>
    </row>
    <row r="10695" spans="6:8" x14ac:dyDescent="0.25">
      <c r="F10695" s="11"/>
      <c r="G10695" s="11"/>
      <c r="H10695" s="11"/>
    </row>
    <row r="10696" spans="6:8" x14ac:dyDescent="0.25">
      <c r="F10696" s="11"/>
      <c r="G10696" s="11"/>
      <c r="H10696" s="11"/>
    </row>
    <row r="10697" spans="6:8" x14ac:dyDescent="0.25">
      <c r="F10697" s="11"/>
      <c r="G10697" s="11"/>
      <c r="H10697" s="11"/>
    </row>
    <row r="10698" spans="6:8" x14ac:dyDescent="0.25">
      <c r="F10698" s="11"/>
      <c r="G10698" s="11"/>
      <c r="H10698" s="11"/>
    </row>
    <row r="10699" spans="6:8" x14ac:dyDescent="0.25">
      <c r="F10699" s="11"/>
      <c r="G10699" s="11"/>
      <c r="H10699" s="11"/>
    </row>
    <row r="10700" spans="6:8" x14ac:dyDescent="0.25">
      <c r="F10700" s="11"/>
      <c r="G10700" s="11"/>
      <c r="H10700" s="11"/>
    </row>
    <row r="10701" spans="6:8" x14ac:dyDescent="0.25">
      <c r="F10701" s="11"/>
      <c r="G10701" s="11"/>
      <c r="H10701" s="11"/>
    </row>
    <row r="10702" spans="6:8" x14ac:dyDescent="0.25">
      <c r="F10702" s="11"/>
      <c r="G10702" s="11"/>
      <c r="H10702" s="11"/>
    </row>
    <row r="10703" spans="6:8" x14ac:dyDescent="0.25">
      <c r="F10703" s="11"/>
      <c r="G10703" s="11"/>
      <c r="H10703" s="11"/>
    </row>
    <row r="10704" spans="6:8" x14ac:dyDescent="0.25">
      <c r="F10704" s="11"/>
      <c r="G10704" s="11"/>
      <c r="H10704" s="11"/>
    </row>
    <row r="10705" spans="6:8" x14ac:dyDescent="0.25">
      <c r="F10705" s="11"/>
      <c r="G10705" s="11"/>
      <c r="H10705" s="11"/>
    </row>
    <row r="10706" spans="6:8" x14ac:dyDescent="0.25">
      <c r="F10706" s="11"/>
      <c r="G10706" s="11"/>
      <c r="H10706" s="11"/>
    </row>
    <row r="10707" spans="6:8" x14ac:dyDescent="0.25">
      <c r="F10707" s="11"/>
      <c r="G10707" s="11"/>
      <c r="H10707" s="11"/>
    </row>
    <row r="10708" spans="6:8" x14ac:dyDescent="0.25">
      <c r="F10708" s="11"/>
      <c r="G10708" s="11"/>
      <c r="H10708" s="11"/>
    </row>
    <row r="10709" spans="6:8" x14ac:dyDescent="0.25">
      <c r="F10709" s="11"/>
      <c r="G10709" s="11"/>
      <c r="H10709" s="11"/>
    </row>
    <row r="10710" spans="6:8" x14ac:dyDescent="0.25">
      <c r="F10710" s="11"/>
      <c r="G10710" s="11"/>
      <c r="H10710" s="11"/>
    </row>
    <row r="10711" spans="6:8" x14ac:dyDescent="0.25">
      <c r="F10711" s="11"/>
      <c r="G10711" s="11"/>
      <c r="H10711" s="11"/>
    </row>
    <row r="10712" spans="6:8" x14ac:dyDescent="0.25">
      <c r="F10712" s="11"/>
      <c r="G10712" s="11"/>
      <c r="H10712" s="11"/>
    </row>
    <row r="10713" spans="6:8" x14ac:dyDescent="0.25">
      <c r="F10713" s="11"/>
      <c r="G10713" s="11"/>
      <c r="H10713" s="11"/>
    </row>
    <row r="10714" spans="6:8" x14ac:dyDescent="0.25">
      <c r="F10714" s="11"/>
      <c r="G10714" s="11"/>
      <c r="H10714" s="11"/>
    </row>
    <row r="10715" spans="6:8" x14ac:dyDescent="0.25">
      <c r="F10715" s="11"/>
      <c r="G10715" s="11"/>
      <c r="H10715" s="11"/>
    </row>
    <row r="10716" spans="6:8" x14ac:dyDescent="0.25">
      <c r="F10716" s="11"/>
      <c r="G10716" s="11"/>
      <c r="H10716" s="11"/>
    </row>
    <row r="10717" spans="6:8" x14ac:dyDescent="0.25">
      <c r="F10717" s="11"/>
      <c r="G10717" s="11"/>
      <c r="H10717" s="11"/>
    </row>
    <row r="10718" spans="6:8" x14ac:dyDescent="0.25">
      <c r="F10718" s="11"/>
      <c r="G10718" s="11"/>
      <c r="H10718" s="11"/>
    </row>
    <row r="10719" spans="6:8" x14ac:dyDescent="0.25">
      <c r="F10719" s="11"/>
      <c r="G10719" s="11"/>
      <c r="H10719" s="11"/>
    </row>
    <row r="10720" spans="6:8" x14ac:dyDescent="0.25">
      <c r="F10720" s="11"/>
      <c r="G10720" s="11"/>
      <c r="H10720" s="11"/>
    </row>
    <row r="10721" spans="6:8" x14ac:dyDescent="0.25">
      <c r="F10721" s="11"/>
      <c r="G10721" s="11"/>
      <c r="H10721" s="11"/>
    </row>
    <row r="10722" spans="6:8" x14ac:dyDescent="0.25">
      <c r="F10722" s="11"/>
      <c r="G10722" s="11"/>
      <c r="H10722" s="11"/>
    </row>
    <row r="10723" spans="6:8" x14ac:dyDescent="0.25">
      <c r="F10723" s="11"/>
      <c r="G10723" s="11"/>
      <c r="H10723" s="11"/>
    </row>
    <row r="10724" spans="6:8" x14ac:dyDescent="0.25">
      <c r="F10724" s="11"/>
      <c r="G10724" s="11"/>
      <c r="H10724" s="11"/>
    </row>
    <row r="10725" spans="6:8" x14ac:dyDescent="0.25">
      <c r="F10725" s="11"/>
      <c r="G10725" s="11"/>
      <c r="H10725" s="11"/>
    </row>
    <row r="10726" spans="6:8" x14ac:dyDescent="0.25">
      <c r="F10726" s="11"/>
      <c r="G10726" s="11"/>
      <c r="H10726" s="11"/>
    </row>
    <row r="10727" spans="6:8" x14ac:dyDescent="0.25">
      <c r="F10727" s="11"/>
      <c r="G10727" s="11"/>
      <c r="H10727" s="11"/>
    </row>
    <row r="10728" spans="6:8" x14ac:dyDescent="0.25">
      <c r="F10728" s="11"/>
      <c r="G10728" s="11"/>
      <c r="H10728" s="11"/>
    </row>
    <row r="10729" spans="6:8" x14ac:dyDescent="0.25">
      <c r="F10729" s="11"/>
      <c r="G10729" s="11"/>
      <c r="H10729" s="11"/>
    </row>
    <row r="10730" spans="6:8" x14ac:dyDescent="0.25">
      <c r="F10730" s="11"/>
      <c r="G10730" s="11"/>
      <c r="H10730" s="11"/>
    </row>
    <row r="10731" spans="6:8" x14ac:dyDescent="0.25">
      <c r="F10731" s="11"/>
      <c r="G10731" s="11"/>
      <c r="H10731" s="11"/>
    </row>
    <row r="10732" spans="6:8" x14ac:dyDescent="0.25">
      <c r="F10732" s="11"/>
      <c r="G10732" s="11"/>
      <c r="H10732" s="11"/>
    </row>
    <row r="10733" spans="6:8" x14ac:dyDescent="0.25">
      <c r="F10733" s="11"/>
      <c r="G10733" s="11"/>
      <c r="H10733" s="11"/>
    </row>
    <row r="10734" spans="6:8" x14ac:dyDescent="0.25">
      <c r="F10734" s="11"/>
      <c r="G10734" s="11"/>
      <c r="H10734" s="11"/>
    </row>
    <row r="10735" spans="6:8" x14ac:dyDescent="0.25">
      <c r="F10735" s="11"/>
      <c r="G10735" s="11"/>
      <c r="H10735" s="11"/>
    </row>
    <row r="10736" spans="6:8" x14ac:dyDescent="0.25">
      <c r="F10736" s="11"/>
      <c r="G10736" s="11"/>
      <c r="H10736" s="11"/>
    </row>
    <row r="10737" spans="6:8" x14ac:dyDescent="0.25">
      <c r="F10737" s="11"/>
      <c r="G10737" s="11"/>
      <c r="H10737" s="11"/>
    </row>
    <row r="10738" spans="6:8" x14ac:dyDescent="0.25">
      <c r="F10738" s="11"/>
      <c r="G10738" s="11"/>
      <c r="H10738" s="11"/>
    </row>
    <row r="10739" spans="6:8" x14ac:dyDescent="0.25">
      <c r="F10739" s="11"/>
      <c r="G10739" s="11"/>
      <c r="H10739" s="11"/>
    </row>
    <row r="10740" spans="6:8" x14ac:dyDescent="0.25">
      <c r="F10740" s="11"/>
      <c r="G10740" s="11"/>
      <c r="H10740" s="11"/>
    </row>
    <row r="10741" spans="6:8" x14ac:dyDescent="0.25">
      <c r="F10741" s="11"/>
      <c r="G10741" s="11"/>
      <c r="H10741" s="11"/>
    </row>
    <row r="10742" spans="6:8" x14ac:dyDescent="0.25">
      <c r="F10742" s="11"/>
      <c r="G10742" s="11"/>
      <c r="H10742" s="11"/>
    </row>
    <row r="10743" spans="6:8" x14ac:dyDescent="0.25">
      <c r="F10743" s="11"/>
      <c r="G10743" s="11"/>
      <c r="H10743" s="11"/>
    </row>
    <row r="10744" spans="6:8" x14ac:dyDescent="0.25">
      <c r="F10744" s="11"/>
      <c r="G10744" s="11"/>
      <c r="H10744" s="11"/>
    </row>
    <row r="10745" spans="6:8" x14ac:dyDescent="0.25">
      <c r="F10745" s="11"/>
      <c r="G10745" s="11"/>
      <c r="H10745" s="11"/>
    </row>
    <row r="10746" spans="6:8" x14ac:dyDescent="0.25">
      <c r="F10746" s="11"/>
      <c r="G10746" s="11"/>
      <c r="H10746" s="11"/>
    </row>
    <row r="10747" spans="6:8" x14ac:dyDescent="0.25">
      <c r="F10747" s="11"/>
      <c r="G10747" s="11"/>
      <c r="H10747" s="11"/>
    </row>
    <row r="10748" spans="6:8" x14ac:dyDescent="0.25">
      <c r="F10748" s="11"/>
      <c r="G10748" s="11"/>
      <c r="H10748" s="11"/>
    </row>
    <row r="10749" spans="6:8" x14ac:dyDescent="0.25">
      <c r="F10749" s="11"/>
      <c r="G10749" s="11"/>
      <c r="H10749" s="11"/>
    </row>
    <row r="10750" spans="6:8" x14ac:dyDescent="0.25">
      <c r="F10750" s="11"/>
      <c r="G10750" s="11"/>
      <c r="H10750" s="11"/>
    </row>
    <row r="10751" spans="6:8" x14ac:dyDescent="0.25">
      <c r="F10751" s="11"/>
      <c r="G10751" s="11"/>
      <c r="H10751" s="11"/>
    </row>
    <row r="10752" spans="6:8" x14ac:dyDescent="0.25">
      <c r="F10752" s="11"/>
      <c r="G10752" s="11"/>
      <c r="H10752" s="11"/>
    </row>
    <row r="10753" spans="6:8" x14ac:dyDescent="0.25">
      <c r="F10753" s="11"/>
      <c r="G10753" s="11"/>
      <c r="H10753" s="11"/>
    </row>
    <row r="10754" spans="6:8" x14ac:dyDescent="0.25">
      <c r="F10754" s="11"/>
      <c r="G10754" s="11"/>
      <c r="H10754" s="11"/>
    </row>
    <row r="10755" spans="6:8" x14ac:dyDescent="0.25">
      <c r="F10755" s="11"/>
      <c r="G10755" s="11"/>
      <c r="H10755" s="11"/>
    </row>
    <row r="10756" spans="6:8" x14ac:dyDescent="0.25">
      <c r="F10756" s="11"/>
      <c r="G10756" s="11"/>
      <c r="H10756" s="11"/>
    </row>
    <row r="10757" spans="6:8" x14ac:dyDescent="0.25">
      <c r="F10757" s="11"/>
      <c r="G10757" s="11"/>
      <c r="H10757" s="11"/>
    </row>
    <row r="10758" spans="6:8" x14ac:dyDescent="0.25">
      <c r="F10758" s="11"/>
      <c r="G10758" s="11"/>
      <c r="H10758" s="11"/>
    </row>
    <row r="10759" spans="6:8" x14ac:dyDescent="0.25">
      <c r="F10759" s="11"/>
      <c r="G10759" s="11"/>
      <c r="H10759" s="11"/>
    </row>
    <row r="10760" spans="6:8" x14ac:dyDescent="0.25">
      <c r="F10760" s="11"/>
      <c r="G10760" s="11"/>
      <c r="H10760" s="11"/>
    </row>
    <row r="10761" spans="6:8" x14ac:dyDescent="0.25">
      <c r="F10761" s="11"/>
      <c r="G10761" s="11"/>
      <c r="H10761" s="11"/>
    </row>
    <row r="10762" spans="6:8" x14ac:dyDescent="0.25">
      <c r="F10762" s="11"/>
      <c r="G10762" s="11"/>
      <c r="H10762" s="11"/>
    </row>
    <row r="10763" spans="6:8" x14ac:dyDescent="0.25">
      <c r="F10763" s="11"/>
      <c r="G10763" s="11"/>
      <c r="H10763" s="11"/>
    </row>
    <row r="10764" spans="6:8" x14ac:dyDescent="0.25">
      <c r="F10764" s="11"/>
      <c r="G10764" s="11"/>
      <c r="H10764" s="11"/>
    </row>
    <row r="10765" spans="6:8" x14ac:dyDescent="0.25">
      <c r="F10765" s="11"/>
      <c r="G10765" s="11"/>
      <c r="H10765" s="11"/>
    </row>
    <row r="10766" spans="6:8" x14ac:dyDescent="0.25">
      <c r="F10766" s="11"/>
      <c r="G10766" s="11"/>
      <c r="H10766" s="11"/>
    </row>
    <row r="10767" spans="6:8" x14ac:dyDescent="0.25">
      <c r="F10767" s="11"/>
      <c r="G10767" s="11"/>
      <c r="H10767" s="11"/>
    </row>
    <row r="10768" spans="6:8" x14ac:dyDescent="0.25">
      <c r="F10768" s="11"/>
      <c r="G10768" s="11"/>
      <c r="H10768" s="11"/>
    </row>
    <row r="10769" spans="6:8" x14ac:dyDescent="0.25">
      <c r="F10769" s="11"/>
      <c r="G10769" s="11"/>
      <c r="H10769" s="11"/>
    </row>
    <row r="10770" spans="6:8" x14ac:dyDescent="0.25">
      <c r="F10770" s="11"/>
      <c r="G10770" s="11"/>
      <c r="H10770" s="11"/>
    </row>
    <row r="10771" spans="6:8" x14ac:dyDescent="0.25">
      <c r="F10771" s="11"/>
      <c r="G10771" s="11"/>
      <c r="H10771" s="11"/>
    </row>
    <row r="10772" spans="6:8" x14ac:dyDescent="0.25">
      <c r="F10772" s="11"/>
      <c r="G10772" s="11"/>
      <c r="H10772" s="11"/>
    </row>
    <row r="10773" spans="6:8" x14ac:dyDescent="0.25">
      <c r="F10773" s="11"/>
      <c r="G10773" s="11"/>
      <c r="H10773" s="11"/>
    </row>
    <row r="10774" spans="6:8" x14ac:dyDescent="0.25">
      <c r="F10774" s="11"/>
      <c r="G10774" s="11"/>
      <c r="H10774" s="11"/>
    </row>
    <row r="10775" spans="6:8" x14ac:dyDescent="0.25">
      <c r="F10775" s="11"/>
      <c r="G10775" s="11"/>
      <c r="H10775" s="11"/>
    </row>
    <row r="10776" spans="6:8" x14ac:dyDescent="0.25">
      <c r="F10776" s="11"/>
      <c r="G10776" s="11"/>
      <c r="H10776" s="11"/>
    </row>
    <row r="10777" spans="6:8" x14ac:dyDescent="0.25">
      <c r="F10777" s="11"/>
      <c r="G10777" s="11"/>
      <c r="H10777" s="11"/>
    </row>
    <row r="10778" spans="6:8" x14ac:dyDescent="0.25">
      <c r="F10778" s="11"/>
      <c r="G10778" s="11"/>
      <c r="H10778" s="11"/>
    </row>
    <row r="10779" spans="6:8" x14ac:dyDescent="0.25">
      <c r="F10779" s="11"/>
      <c r="G10779" s="11"/>
      <c r="H10779" s="11"/>
    </row>
    <row r="10780" spans="6:8" x14ac:dyDescent="0.25">
      <c r="F10780" s="11"/>
      <c r="G10780" s="11"/>
      <c r="H10780" s="11"/>
    </row>
    <row r="10781" spans="6:8" x14ac:dyDescent="0.25">
      <c r="F10781" s="11"/>
      <c r="G10781" s="11"/>
      <c r="H10781" s="11"/>
    </row>
    <row r="10782" spans="6:8" x14ac:dyDescent="0.25">
      <c r="F10782" s="11"/>
      <c r="G10782" s="11"/>
      <c r="H10782" s="11"/>
    </row>
    <row r="10783" spans="6:8" x14ac:dyDescent="0.25">
      <c r="F10783" s="11"/>
      <c r="G10783" s="11"/>
      <c r="H10783" s="11"/>
    </row>
    <row r="10784" spans="6:8" x14ac:dyDescent="0.25">
      <c r="F10784" s="11"/>
      <c r="G10784" s="11"/>
      <c r="H10784" s="11"/>
    </row>
    <row r="10785" spans="6:8" x14ac:dyDescent="0.25">
      <c r="F10785" s="11"/>
      <c r="G10785" s="11"/>
      <c r="H10785" s="11"/>
    </row>
    <row r="10786" spans="6:8" x14ac:dyDescent="0.25">
      <c r="F10786" s="11"/>
      <c r="G10786" s="11"/>
      <c r="H10786" s="11"/>
    </row>
    <row r="10787" spans="6:8" x14ac:dyDescent="0.25">
      <c r="F10787" s="11"/>
      <c r="G10787" s="11"/>
      <c r="H10787" s="11"/>
    </row>
    <row r="10788" spans="6:8" x14ac:dyDescent="0.25">
      <c r="F10788" s="11"/>
      <c r="G10788" s="11"/>
      <c r="H10788" s="11"/>
    </row>
    <row r="10789" spans="6:8" x14ac:dyDescent="0.25">
      <c r="F10789" s="11"/>
      <c r="G10789" s="11"/>
      <c r="H10789" s="11"/>
    </row>
    <row r="10790" spans="6:8" x14ac:dyDescent="0.25">
      <c r="F10790" s="11"/>
      <c r="G10790" s="11"/>
      <c r="H10790" s="11"/>
    </row>
    <row r="10791" spans="6:8" x14ac:dyDescent="0.25">
      <c r="F10791" s="11"/>
      <c r="G10791" s="11"/>
      <c r="H10791" s="11"/>
    </row>
    <row r="10792" spans="6:8" x14ac:dyDescent="0.25">
      <c r="F10792" s="11"/>
      <c r="G10792" s="11"/>
      <c r="H10792" s="11"/>
    </row>
    <row r="10793" spans="6:8" x14ac:dyDescent="0.25">
      <c r="F10793" s="11"/>
      <c r="G10793" s="11"/>
      <c r="H10793" s="11"/>
    </row>
    <row r="10794" spans="6:8" x14ac:dyDescent="0.25">
      <c r="F10794" s="11"/>
      <c r="G10794" s="11"/>
      <c r="H10794" s="11"/>
    </row>
    <row r="10795" spans="6:8" x14ac:dyDescent="0.25">
      <c r="F10795" s="11"/>
      <c r="G10795" s="11"/>
      <c r="H10795" s="11"/>
    </row>
    <row r="10796" spans="6:8" x14ac:dyDescent="0.25">
      <c r="F10796" s="11"/>
      <c r="G10796" s="11"/>
      <c r="H10796" s="11"/>
    </row>
    <row r="10797" spans="6:8" x14ac:dyDescent="0.25">
      <c r="F10797" s="11"/>
      <c r="G10797" s="11"/>
      <c r="H10797" s="11"/>
    </row>
    <row r="10798" spans="6:8" x14ac:dyDescent="0.25">
      <c r="F10798" s="11"/>
      <c r="G10798" s="11"/>
      <c r="H10798" s="11"/>
    </row>
    <row r="10799" spans="6:8" x14ac:dyDescent="0.25">
      <c r="F10799" s="11"/>
      <c r="G10799" s="11"/>
      <c r="H10799" s="11"/>
    </row>
    <row r="10800" spans="6:8" x14ac:dyDescent="0.25">
      <c r="F10800" s="11"/>
      <c r="G10800" s="11"/>
      <c r="H10800" s="11"/>
    </row>
    <row r="10801" spans="6:8" x14ac:dyDescent="0.25">
      <c r="F10801" s="11"/>
      <c r="G10801" s="11"/>
      <c r="H10801" s="11"/>
    </row>
    <row r="10802" spans="6:8" x14ac:dyDescent="0.25">
      <c r="F10802" s="11"/>
      <c r="G10802" s="11"/>
      <c r="H10802" s="11"/>
    </row>
    <row r="10803" spans="6:8" x14ac:dyDescent="0.25">
      <c r="F10803" s="11"/>
      <c r="G10803" s="11"/>
      <c r="H10803" s="11"/>
    </row>
    <row r="10804" spans="6:8" x14ac:dyDescent="0.25">
      <c r="F10804" s="11"/>
      <c r="G10804" s="11"/>
      <c r="H10804" s="11"/>
    </row>
    <row r="10805" spans="6:8" x14ac:dyDescent="0.25">
      <c r="F10805" s="11"/>
      <c r="G10805" s="11"/>
      <c r="H10805" s="11"/>
    </row>
    <row r="10806" spans="6:8" x14ac:dyDescent="0.25">
      <c r="F10806" s="11"/>
      <c r="G10806" s="11"/>
      <c r="H10806" s="11"/>
    </row>
    <row r="10807" spans="6:8" x14ac:dyDescent="0.25">
      <c r="F10807" s="11"/>
      <c r="G10807" s="11"/>
      <c r="H10807" s="11"/>
    </row>
    <row r="10808" spans="6:8" x14ac:dyDescent="0.25">
      <c r="F10808" s="11"/>
      <c r="G10808" s="11"/>
      <c r="H10808" s="11"/>
    </row>
    <row r="10809" spans="6:8" x14ac:dyDescent="0.25">
      <c r="F10809" s="11"/>
      <c r="G10809" s="11"/>
      <c r="H10809" s="11"/>
    </row>
    <row r="10810" spans="6:8" x14ac:dyDescent="0.25">
      <c r="F10810" s="11"/>
      <c r="G10810" s="11"/>
      <c r="H10810" s="11"/>
    </row>
    <row r="10811" spans="6:8" x14ac:dyDescent="0.25">
      <c r="F10811" s="11"/>
      <c r="G10811" s="11"/>
      <c r="H10811" s="11"/>
    </row>
    <row r="10812" spans="6:8" x14ac:dyDescent="0.25">
      <c r="F10812" s="11"/>
      <c r="G10812" s="11"/>
      <c r="H10812" s="11"/>
    </row>
    <row r="10813" spans="6:8" x14ac:dyDescent="0.25">
      <c r="F10813" s="11"/>
      <c r="G10813" s="11"/>
      <c r="H10813" s="11"/>
    </row>
    <row r="10814" spans="6:8" x14ac:dyDescent="0.25">
      <c r="F10814" s="11"/>
      <c r="G10814" s="11"/>
      <c r="H10814" s="11"/>
    </row>
    <row r="10815" spans="6:8" x14ac:dyDescent="0.25">
      <c r="F10815" s="11"/>
      <c r="G10815" s="11"/>
      <c r="H10815" s="11"/>
    </row>
    <row r="10816" spans="6:8" x14ac:dyDescent="0.25">
      <c r="F10816" s="11"/>
      <c r="G10816" s="11"/>
      <c r="H10816" s="11"/>
    </row>
    <row r="10817" spans="6:8" x14ac:dyDescent="0.25">
      <c r="F10817" s="11"/>
      <c r="G10817" s="11"/>
      <c r="H10817" s="11"/>
    </row>
    <row r="10818" spans="6:8" x14ac:dyDescent="0.25">
      <c r="F10818" s="11"/>
      <c r="G10818" s="11"/>
      <c r="H10818" s="11"/>
    </row>
    <row r="10819" spans="6:8" x14ac:dyDescent="0.25">
      <c r="F10819" s="11"/>
      <c r="G10819" s="11"/>
      <c r="H10819" s="11"/>
    </row>
    <row r="10820" spans="6:8" x14ac:dyDescent="0.25">
      <c r="F10820" s="11"/>
      <c r="G10820" s="11"/>
      <c r="H10820" s="11"/>
    </row>
    <row r="10821" spans="6:8" x14ac:dyDescent="0.25">
      <c r="F10821" s="11"/>
      <c r="G10821" s="11"/>
      <c r="H10821" s="11"/>
    </row>
    <row r="10822" spans="6:8" x14ac:dyDescent="0.25">
      <c r="F10822" s="11"/>
      <c r="G10822" s="11"/>
      <c r="H10822" s="11"/>
    </row>
    <row r="10823" spans="6:8" x14ac:dyDescent="0.25">
      <c r="F10823" s="11"/>
      <c r="G10823" s="11"/>
      <c r="H10823" s="11"/>
    </row>
    <row r="10824" spans="6:8" x14ac:dyDescent="0.25">
      <c r="F10824" s="11"/>
      <c r="G10824" s="11"/>
      <c r="H10824" s="11"/>
    </row>
    <row r="10825" spans="6:8" x14ac:dyDescent="0.25">
      <c r="F10825" s="11"/>
      <c r="G10825" s="11"/>
      <c r="H10825" s="11"/>
    </row>
    <row r="10826" spans="6:8" x14ac:dyDescent="0.25">
      <c r="F10826" s="11"/>
      <c r="G10826" s="11"/>
      <c r="H10826" s="11"/>
    </row>
    <row r="10827" spans="6:8" x14ac:dyDescent="0.25">
      <c r="F10827" s="11"/>
      <c r="G10827" s="11"/>
      <c r="H10827" s="11"/>
    </row>
    <row r="10828" spans="6:8" x14ac:dyDescent="0.25">
      <c r="F10828" s="11"/>
      <c r="G10828" s="11"/>
      <c r="H10828" s="11"/>
    </row>
    <row r="10829" spans="6:8" x14ac:dyDescent="0.25">
      <c r="F10829" s="11"/>
      <c r="G10829" s="11"/>
      <c r="H10829" s="11"/>
    </row>
    <row r="10830" spans="6:8" x14ac:dyDescent="0.25">
      <c r="F10830" s="11"/>
      <c r="G10830" s="11"/>
      <c r="H10830" s="11"/>
    </row>
    <row r="10831" spans="6:8" x14ac:dyDescent="0.25">
      <c r="F10831" s="11"/>
      <c r="G10831" s="11"/>
      <c r="H10831" s="11"/>
    </row>
    <row r="10832" spans="6:8" x14ac:dyDescent="0.25">
      <c r="F10832" s="11"/>
      <c r="G10832" s="11"/>
      <c r="H10832" s="11"/>
    </row>
    <row r="10833" spans="6:8" x14ac:dyDescent="0.25">
      <c r="F10833" s="11"/>
      <c r="G10833" s="11"/>
      <c r="H10833" s="11"/>
    </row>
    <row r="10834" spans="6:8" x14ac:dyDescent="0.25">
      <c r="F10834" s="11"/>
      <c r="G10834" s="11"/>
      <c r="H10834" s="11"/>
    </row>
    <row r="10835" spans="6:8" x14ac:dyDescent="0.25">
      <c r="F10835" s="11"/>
      <c r="G10835" s="11"/>
      <c r="H10835" s="11"/>
    </row>
    <row r="10836" spans="6:8" x14ac:dyDescent="0.25">
      <c r="F10836" s="11"/>
      <c r="G10836" s="11"/>
      <c r="H10836" s="11"/>
    </row>
    <row r="10837" spans="6:8" x14ac:dyDescent="0.25">
      <c r="F10837" s="11"/>
      <c r="G10837" s="11"/>
      <c r="H10837" s="11"/>
    </row>
    <row r="10838" spans="6:8" x14ac:dyDescent="0.25">
      <c r="F10838" s="11"/>
      <c r="G10838" s="11"/>
      <c r="H10838" s="11"/>
    </row>
    <row r="10839" spans="6:8" x14ac:dyDescent="0.25">
      <c r="F10839" s="11"/>
      <c r="G10839" s="11"/>
      <c r="H10839" s="11"/>
    </row>
    <row r="10840" spans="6:8" x14ac:dyDescent="0.25">
      <c r="F10840" s="11"/>
      <c r="G10840" s="11"/>
      <c r="H10840" s="11"/>
    </row>
    <row r="10841" spans="6:8" x14ac:dyDescent="0.25">
      <c r="F10841" s="11"/>
      <c r="G10841" s="11"/>
      <c r="H10841" s="11"/>
    </row>
    <row r="10842" spans="6:8" x14ac:dyDescent="0.25">
      <c r="F10842" s="11"/>
      <c r="G10842" s="11"/>
      <c r="H10842" s="11"/>
    </row>
    <row r="10843" spans="6:8" x14ac:dyDescent="0.25">
      <c r="F10843" s="11"/>
      <c r="G10843" s="11"/>
      <c r="H10843" s="11"/>
    </row>
    <row r="10844" spans="6:8" x14ac:dyDescent="0.25">
      <c r="F10844" s="11"/>
      <c r="G10844" s="11"/>
      <c r="H10844" s="11"/>
    </row>
    <row r="10845" spans="6:8" x14ac:dyDescent="0.25">
      <c r="F10845" s="11"/>
      <c r="G10845" s="11"/>
      <c r="H10845" s="11"/>
    </row>
    <row r="10846" spans="6:8" x14ac:dyDescent="0.25">
      <c r="F10846" s="11"/>
      <c r="G10846" s="11"/>
      <c r="H10846" s="11"/>
    </row>
    <row r="10847" spans="6:8" x14ac:dyDescent="0.25">
      <c r="F10847" s="11"/>
      <c r="G10847" s="11"/>
      <c r="H10847" s="11"/>
    </row>
    <row r="10848" spans="6:8" x14ac:dyDescent="0.25">
      <c r="F10848" s="11"/>
      <c r="G10848" s="11"/>
      <c r="H10848" s="11"/>
    </row>
    <row r="10849" spans="6:8" x14ac:dyDescent="0.25">
      <c r="F10849" s="11"/>
      <c r="G10849" s="11"/>
      <c r="H10849" s="11"/>
    </row>
    <row r="10850" spans="6:8" x14ac:dyDescent="0.25">
      <c r="F10850" s="11"/>
      <c r="G10850" s="11"/>
      <c r="H10850" s="11"/>
    </row>
    <row r="10851" spans="6:8" x14ac:dyDescent="0.25">
      <c r="F10851" s="11"/>
      <c r="G10851" s="11"/>
      <c r="H10851" s="11"/>
    </row>
    <row r="10852" spans="6:8" x14ac:dyDescent="0.25">
      <c r="F10852" s="11"/>
      <c r="G10852" s="11"/>
      <c r="H10852" s="11"/>
    </row>
    <row r="10853" spans="6:8" x14ac:dyDescent="0.25">
      <c r="F10853" s="11"/>
      <c r="G10853" s="11"/>
      <c r="H10853" s="11"/>
    </row>
    <row r="10854" spans="6:8" x14ac:dyDescent="0.25">
      <c r="F10854" s="11"/>
      <c r="G10854" s="11"/>
      <c r="H10854" s="11"/>
    </row>
    <row r="10855" spans="6:8" x14ac:dyDescent="0.25">
      <c r="F10855" s="11"/>
      <c r="G10855" s="11"/>
      <c r="H10855" s="11"/>
    </row>
    <row r="10856" spans="6:8" x14ac:dyDescent="0.25">
      <c r="F10856" s="11"/>
      <c r="G10856" s="11"/>
      <c r="H10856" s="11"/>
    </row>
    <row r="10857" spans="6:8" x14ac:dyDescent="0.25">
      <c r="F10857" s="11"/>
      <c r="G10857" s="11"/>
      <c r="H10857" s="11"/>
    </row>
    <row r="10858" spans="6:8" x14ac:dyDescent="0.25">
      <c r="F10858" s="11"/>
      <c r="G10858" s="11"/>
      <c r="H10858" s="11"/>
    </row>
    <row r="10859" spans="6:8" x14ac:dyDescent="0.25">
      <c r="F10859" s="11"/>
      <c r="G10859" s="11"/>
      <c r="H10859" s="11"/>
    </row>
    <row r="10860" spans="6:8" x14ac:dyDescent="0.25">
      <c r="F10860" s="11"/>
      <c r="G10860" s="11"/>
      <c r="H10860" s="11"/>
    </row>
    <row r="10861" spans="6:8" x14ac:dyDescent="0.25">
      <c r="F10861" s="11"/>
      <c r="G10861" s="11"/>
      <c r="H10861" s="11"/>
    </row>
    <row r="10862" spans="6:8" x14ac:dyDescent="0.25">
      <c r="F10862" s="11"/>
      <c r="G10862" s="11"/>
      <c r="H10862" s="11"/>
    </row>
    <row r="10863" spans="6:8" x14ac:dyDescent="0.25">
      <c r="F10863" s="11"/>
      <c r="G10863" s="11"/>
      <c r="H10863" s="11"/>
    </row>
    <row r="10864" spans="6:8" x14ac:dyDescent="0.25">
      <c r="F10864" s="11"/>
      <c r="G10864" s="11"/>
      <c r="H10864" s="11"/>
    </row>
    <row r="10865" spans="6:8" x14ac:dyDescent="0.25">
      <c r="F10865" s="11"/>
      <c r="G10865" s="11"/>
      <c r="H10865" s="11"/>
    </row>
    <row r="10866" spans="6:8" x14ac:dyDescent="0.25">
      <c r="F10866" s="11"/>
      <c r="G10866" s="11"/>
      <c r="H10866" s="11"/>
    </row>
    <row r="10867" spans="6:8" x14ac:dyDescent="0.25">
      <c r="F10867" s="11"/>
      <c r="G10867" s="11"/>
      <c r="H10867" s="11"/>
    </row>
    <row r="10868" spans="6:8" x14ac:dyDescent="0.25">
      <c r="F10868" s="11"/>
      <c r="G10868" s="11"/>
      <c r="H10868" s="11"/>
    </row>
    <row r="10869" spans="6:8" x14ac:dyDescent="0.25">
      <c r="F10869" s="11"/>
      <c r="G10869" s="11"/>
      <c r="H10869" s="11"/>
    </row>
    <row r="10870" spans="6:8" x14ac:dyDescent="0.25">
      <c r="F10870" s="11"/>
      <c r="G10870" s="11"/>
      <c r="H10870" s="11"/>
    </row>
    <row r="10871" spans="6:8" x14ac:dyDescent="0.25">
      <c r="F10871" s="11"/>
      <c r="G10871" s="11"/>
      <c r="H10871" s="11"/>
    </row>
    <row r="10872" spans="6:8" x14ac:dyDescent="0.25">
      <c r="F10872" s="11"/>
      <c r="G10872" s="11"/>
      <c r="H10872" s="11"/>
    </row>
    <row r="10873" spans="6:8" x14ac:dyDescent="0.25">
      <c r="F10873" s="11"/>
      <c r="G10873" s="11"/>
      <c r="H10873" s="11"/>
    </row>
    <row r="10874" spans="6:8" x14ac:dyDescent="0.25">
      <c r="F10874" s="11"/>
      <c r="G10874" s="11"/>
      <c r="H10874" s="11"/>
    </row>
    <row r="10875" spans="6:8" x14ac:dyDescent="0.25">
      <c r="F10875" s="11"/>
      <c r="G10875" s="11"/>
      <c r="H10875" s="11"/>
    </row>
    <row r="10876" spans="6:8" x14ac:dyDescent="0.25">
      <c r="F10876" s="11"/>
      <c r="G10876" s="11"/>
      <c r="H10876" s="11"/>
    </row>
    <row r="10877" spans="6:8" x14ac:dyDescent="0.25">
      <c r="F10877" s="11"/>
      <c r="G10877" s="11"/>
      <c r="H10877" s="11"/>
    </row>
    <row r="10878" spans="6:8" x14ac:dyDescent="0.25">
      <c r="F10878" s="11"/>
      <c r="G10878" s="11"/>
      <c r="H10878" s="11"/>
    </row>
    <row r="10879" spans="6:8" x14ac:dyDescent="0.25">
      <c r="F10879" s="11"/>
      <c r="G10879" s="11"/>
      <c r="H10879" s="11"/>
    </row>
    <row r="10880" spans="6:8" x14ac:dyDescent="0.25">
      <c r="F10880" s="11"/>
      <c r="G10880" s="11"/>
      <c r="H10880" s="11"/>
    </row>
    <row r="10881" spans="6:8" x14ac:dyDescent="0.25">
      <c r="F10881" s="11"/>
      <c r="G10881" s="11"/>
      <c r="H10881" s="11"/>
    </row>
    <row r="10882" spans="6:8" x14ac:dyDescent="0.25">
      <c r="F10882" s="11"/>
      <c r="G10882" s="11"/>
      <c r="H10882" s="11"/>
    </row>
    <row r="10883" spans="6:8" x14ac:dyDescent="0.25">
      <c r="F10883" s="11"/>
      <c r="G10883" s="11"/>
      <c r="H10883" s="11"/>
    </row>
    <row r="10884" spans="6:8" x14ac:dyDescent="0.25">
      <c r="F10884" s="11"/>
      <c r="G10884" s="11"/>
      <c r="H10884" s="11"/>
    </row>
    <row r="10885" spans="6:8" x14ac:dyDescent="0.25">
      <c r="F10885" s="11"/>
      <c r="G10885" s="11"/>
      <c r="H10885" s="11"/>
    </row>
    <row r="10886" spans="6:8" x14ac:dyDescent="0.25">
      <c r="F10886" s="11"/>
      <c r="G10886" s="11"/>
      <c r="H10886" s="11"/>
    </row>
    <row r="10887" spans="6:8" x14ac:dyDescent="0.25">
      <c r="F10887" s="11"/>
      <c r="G10887" s="11"/>
      <c r="H10887" s="11"/>
    </row>
    <row r="10888" spans="6:8" x14ac:dyDescent="0.25">
      <c r="F10888" s="11"/>
      <c r="G10888" s="11"/>
      <c r="H10888" s="11"/>
    </row>
    <row r="10889" spans="6:8" x14ac:dyDescent="0.25">
      <c r="F10889" s="11"/>
      <c r="G10889" s="11"/>
      <c r="H10889" s="11"/>
    </row>
    <row r="10890" spans="6:8" x14ac:dyDescent="0.25">
      <c r="F10890" s="11"/>
      <c r="G10890" s="11"/>
      <c r="H10890" s="11"/>
    </row>
    <row r="10891" spans="6:8" x14ac:dyDescent="0.25">
      <c r="F10891" s="11"/>
      <c r="G10891" s="11"/>
      <c r="H10891" s="11"/>
    </row>
    <row r="10892" spans="6:8" x14ac:dyDescent="0.25">
      <c r="F10892" s="11"/>
      <c r="G10892" s="11"/>
      <c r="H10892" s="11"/>
    </row>
    <row r="10893" spans="6:8" x14ac:dyDescent="0.25">
      <c r="F10893" s="11"/>
      <c r="G10893" s="11"/>
      <c r="H10893" s="11"/>
    </row>
    <row r="10894" spans="6:8" x14ac:dyDescent="0.25">
      <c r="F10894" s="11"/>
      <c r="G10894" s="11"/>
      <c r="H10894" s="11"/>
    </row>
    <row r="10895" spans="6:8" x14ac:dyDescent="0.25">
      <c r="F10895" s="11"/>
      <c r="G10895" s="11"/>
      <c r="H10895" s="11"/>
    </row>
    <row r="10896" spans="6:8" x14ac:dyDescent="0.25">
      <c r="F10896" s="11"/>
      <c r="G10896" s="11"/>
      <c r="H10896" s="11"/>
    </row>
    <row r="10897" spans="6:8" x14ac:dyDescent="0.25">
      <c r="F10897" s="11"/>
      <c r="G10897" s="11"/>
      <c r="H10897" s="11"/>
    </row>
    <row r="10898" spans="6:8" x14ac:dyDescent="0.25">
      <c r="F10898" s="11"/>
      <c r="G10898" s="11"/>
      <c r="H10898" s="11"/>
    </row>
    <row r="10899" spans="6:8" x14ac:dyDescent="0.25">
      <c r="F10899" s="11"/>
      <c r="G10899" s="11"/>
      <c r="H10899" s="11"/>
    </row>
    <row r="10900" spans="6:8" x14ac:dyDescent="0.25">
      <c r="F10900" s="11"/>
      <c r="G10900" s="11"/>
      <c r="H10900" s="11"/>
    </row>
    <row r="10901" spans="6:8" x14ac:dyDescent="0.25">
      <c r="F10901" s="11"/>
      <c r="G10901" s="11"/>
      <c r="H10901" s="11"/>
    </row>
    <row r="10902" spans="6:8" x14ac:dyDescent="0.25">
      <c r="F10902" s="11"/>
      <c r="G10902" s="11"/>
      <c r="H10902" s="11"/>
    </row>
    <row r="10903" spans="6:8" x14ac:dyDescent="0.25">
      <c r="F10903" s="11"/>
      <c r="G10903" s="11"/>
      <c r="H10903" s="11"/>
    </row>
    <row r="10904" spans="6:8" x14ac:dyDescent="0.25">
      <c r="F10904" s="11"/>
      <c r="G10904" s="11"/>
      <c r="H10904" s="11"/>
    </row>
    <row r="10905" spans="6:8" x14ac:dyDescent="0.25">
      <c r="F10905" s="11"/>
      <c r="G10905" s="11"/>
      <c r="H10905" s="11"/>
    </row>
    <row r="10906" spans="6:8" x14ac:dyDescent="0.25">
      <c r="F10906" s="11"/>
      <c r="G10906" s="11"/>
      <c r="H10906" s="11"/>
    </row>
    <row r="10907" spans="6:8" x14ac:dyDescent="0.25">
      <c r="F10907" s="11"/>
      <c r="G10907" s="11"/>
      <c r="H10907" s="11"/>
    </row>
    <row r="10908" spans="6:8" x14ac:dyDescent="0.25">
      <c r="F10908" s="11"/>
      <c r="G10908" s="11"/>
      <c r="H10908" s="11"/>
    </row>
    <row r="10909" spans="6:8" x14ac:dyDescent="0.25">
      <c r="F10909" s="11"/>
      <c r="G10909" s="11"/>
      <c r="H10909" s="11"/>
    </row>
    <row r="10910" spans="6:8" x14ac:dyDescent="0.25">
      <c r="F10910" s="11"/>
      <c r="G10910" s="11"/>
      <c r="H10910" s="11"/>
    </row>
    <row r="10911" spans="6:8" x14ac:dyDescent="0.25">
      <c r="F10911" s="11"/>
      <c r="G10911" s="11"/>
      <c r="H10911" s="11"/>
    </row>
    <row r="10912" spans="6:8" x14ac:dyDescent="0.25">
      <c r="F10912" s="11"/>
      <c r="G10912" s="11"/>
      <c r="H10912" s="11"/>
    </row>
    <row r="10913" spans="6:8" x14ac:dyDescent="0.25">
      <c r="F10913" s="11"/>
      <c r="G10913" s="11"/>
      <c r="H10913" s="11"/>
    </row>
    <row r="10914" spans="6:8" x14ac:dyDescent="0.25">
      <c r="F10914" s="11"/>
      <c r="G10914" s="11"/>
      <c r="H10914" s="11"/>
    </row>
    <row r="10915" spans="6:8" x14ac:dyDescent="0.25">
      <c r="F10915" s="11"/>
      <c r="G10915" s="11"/>
      <c r="H10915" s="11"/>
    </row>
    <row r="10916" spans="6:8" x14ac:dyDescent="0.25">
      <c r="F10916" s="11"/>
      <c r="G10916" s="11"/>
      <c r="H10916" s="11"/>
    </row>
    <row r="10917" spans="6:8" x14ac:dyDescent="0.25">
      <c r="F10917" s="11"/>
      <c r="G10917" s="11"/>
      <c r="H10917" s="11"/>
    </row>
    <row r="10918" spans="6:8" x14ac:dyDescent="0.25">
      <c r="F10918" s="11"/>
      <c r="G10918" s="11"/>
      <c r="H10918" s="11"/>
    </row>
    <row r="10919" spans="6:8" x14ac:dyDescent="0.25">
      <c r="F10919" s="11"/>
      <c r="G10919" s="11"/>
      <c r="H10919" s="11"/>
    </row>
    <row r="10920" spans="6:8" x14ac:dyDescent="0.25">
      <c r="F10920" s="11"/>
      <c r="G10920" s="11"/>
      <c r="H10920" s="11"/>
    </row>
    <row r="10921" spans="6:8" x14ac:dyDescent="0.25">
      <c r="F10921" s="11"/>
      <c r="G10921" s="11"/>
      <c r="H10921" s="11"/>
    </row>
    <row r="10922" spans="6:8" x14ac:dyDescent="0.25">
      <c r="F10922" s="11"/>
      <c r="G10922" s="11"/>
      <c r="H10922" s="11"/>
    </row>
    <row r="10923" spans="6:8" x14ac:dyDescent="0.25">
      <c r="F10923" s="11"/>
      <c r="G10923" s="11"/>
      <c r="H10923" s="11"/>
    </row>
    <row r="10924" spans="6:8" x14ac:dyDescent="0.25">
      <c r="F10924" s="11"/>
      <c r="G10924" s="11"/>
      <c r="H10924" s="11"/>
    </row>
    <row r="10925" spans="6:8" x14ac:dyDescent="0.25">
      <c r="F10925" s="11"/>
      <c r="G10925" s="11"/>
      <c r="H10925" s="11"/>
    </row>
    <row r="10926" spans="6:8" x14ac:dyDescent="0.25">
      <c r="F10926" s="11"/>
      <c r="G10926" s="11"/>
      <c r="H10926" s="11"/>
    </row>
    <row r="10927" spans="6:8" x14ac:dyDescent="0.25">
      <c r="F10927" s="11"/>
      <c r="G10927" s="11"/>
      <c r="H10927" s="11"/>
    </row>
    <row r="10928" spans="6:8" x14ac:dyDescent="0.25">
      <c r="F10928" s="11"/>
      <c r="G10928" s="11"/>
      <c r="H10928" s="11"/>
    </row>
    <row r="10929" spans="6:8" x14ac:dyDescent="0.25">
      <c r="F10929" s="11"/>
      <c r="G10929" s="11"/>
      <c r="H10929" s="11"/>
    </row>
    <row r="10930" spans="6:8" x14ac:dyDescent="0.25">
      <c r="F10930" s="11"/>
      <c r="G10930" s="11"/>
      <c r="H10930" s="11"/>
    </row>
    <row r="10931" spans="6:8" x14ac:dyDescent="0.25">
      <c r="F10931" s="11"/>
      <c r="G10931" s="11"/>
      <c r="H10931" s="11"/>
    </row>
    <row r="10932" spans="6:8" x14ac:dyDescent="0.25">
      <c r="F10932" s="11"/>
      <c r="G10932" s="11"/>
      <c r="H10932" s="11"/>
    </row>
    <row r="10933" spans="6:8" x14ac:dyDescent="0.25">
      <c r="F10933" s="11"/>
      <c r="G10933" s="11"/>
      <c r="H10933" s="11"/>
    </row>
    <row r="10934" spans="6:8" x14ac:dyDescent="0.25">
      <c r="F10934" s="11"/>
      <c r="G10934" s="11"/>
      <c r="H10934" s="11"/>
    </row>
    <row r="10935" spans="6:8" x14ac:dyDescent="0.25">
      <c r="F10935" s="11"/>
      <c r="G10935" s="11"/>
      <c r="H10935" s="11"/>
    </row>
    <row r="10936" spans="6:8" x14ac:dyDescent="0.25">
      <c r="F10936" s="11"/>
      <c r="G10936" s="11"/>
      <c r="H10936" s="11"/>
    </row>
    <row r="10937" spans="6:8" x14ac:dyDescent="0.25">
      <c r="F10937" s="11"/>
      <c r="G10937" s="11"/>
      <c r="H10937" s="11"/>
    </row>
    <row r="10938" spans="6:8" x14ac:dyDescent="0.25">
      <c r="F10938" s="11"/>
      <c r="G10938" s="11"/>
      <c r="H10938" s="11"/>
    </row>
    <row r="10939" spans="6:8" x14ac:dyDescent="0.25">
      <c r="F10939" s="11"/>
      <c r="G10939" s="11"/>
      <c r="H10939" s="11"/>
    </row>
    <row r="10940" spans="6:8" x14ac:dyDescent="0.25">
      <c r="F10940" s="11"/>
      <c r="G10940" s="11"/>
      <c r="H10940" s="11"/>
    </row>
    <row r="10941" spans="6:8" x14ac:dyDescent="0.25">
      <c r="F10941" s="11"/>
      <c r="G10941" s="11"/>
      <c r="H10941" s="11"/>
    </row>
    <row r="10942" spans="6:8" x14ac:dyDescent="0.25">
      <c r="F10942" s="11"/>
      <c r="G10942" s="11"/>
      <c r="H10942" s="11"/>
    </row>
    <row r="10943" spans="6:8" x14ac:dyDescent="0.25">
      <c r="F10943" s="11"/>
      <c r="G10943" s="11"/>
      <c r="H10943" s="11"/>
    </row>
    <row r="10944" spans="6:8" x14ac:dyDescent="0.25">
      <c r="F10944" s="11"/>
      <c r="G10944" s="11"/>
      <c r="H10944" s="11"/>
    </row>
    <row r="10945" spans="6:8" x14ac:dyDescent="0.25">
      <c r="F10945" s="11"/>
      <c r="G10945" s="11"/>
      <c r="H10945" s="11"/>
    </row>
    <row r="10946" spans="6:8" x14ac:dyDescent="0.25">
      <c r="F10946" s="11"/>
      <c r="G10946" s="11"/>
      <c r="H10946" s="11"/>
    </row>
    <row r="10947" spans="6:8" x14ac:dyDescent="0.25">
      <c r="F10947" s="11"/>
      <c r="G10947" s="11"/>
      <c r="H10947" s="11"/>
    </row>
    <row r="10948" spans="6:8" x14ac:dyDescent="0.25">
      <c r="F10948" s="11"/>
      <c r="G10948" s="11"/>
      <c r="H10948" s="11"/>
    </row>
    <row r="10949" spans="6:8" x14ac:dyDescent="0.25">
      <c r="F10949" s="11"/>
      <c r="G10949" s="11"/>
      <c r="H10949" s="11"/>
    </row>
    <row r="10950" spans="6:8" x14ac:dyDescent="0.25">
      <c r="F10950" s="11"/>
      <c r="G10950" s="11"/>
      <c r="H10950" s="11"/>
    </row>
    <row r="10951" spans="6:8" x14ac:dyDescent="0.25">
      <c r="F10951" s="11"/>
      <c r="G10951" s="11"/>
      <c r="H10951" s="11"/>
    </row>
    <row r="10952" spans="6:8" x14ac:dyDescent="0.25">
      <c r="F10952" s="11"/>
      <c r="G10952" s="11"/>
      <c r="H10952" s="11"/>
    </row>
    <row r="10953" spans="6:8" x14ac:dyDescent="0.25">
      <c r="F10953" s="11"/>
      <c r="G10953" s="11"/>
      <c r="H10953" s="11"/>
    </row>
    <row r="10954" spans="6:8" x14ac:dyDescent="0.25">
      <c r="F10954" s="11"/>
      <c r="G10954" s="11"/>
      <c r="H10954" s="11"/>
    </row>
    <row r="10955" spans="6:8" x14ac:dyDescent="0.25">
      <c r="F10955" s="11"/>
      <c r="G10955" s="11"/>
      <c r="H10955" s="11"/>
    </row>
    <row r="10956" spans="6:8" x14ac:dyDescent="0.25">
      <c r="F10956" s="11"/>
      <c r="G10956" s="11"/>
      <c r="H10956" s="11"/>
    </row>
    <row r="10957" spans="6:8" x14ac:dyDescent="0.25">
      <c r="F10957" s="11"/>
      <c r="G10957" s="11"/>
      <c r="H10957" s="11"/>
    </row>
    <row r="10958" spans="6:8" x14ac:dyDescent="0.25">
      <c r="F10958" s="11"/>
      <c r="G10958" s="11"/>
      <c r="H10958" s="11"/>
    </row>
    <row r="10959" spans="6:8" x14ac:dyDescent="0.25">
      <c r="F10959" s="11"/>
      <c r="G10959" s="11"/>
      <c r="H10959" s="11"/>
    </row>
    <row r="10960" spans="6:8" x14ac:dyDescent="0.25">
      <c r="F10960" s="11"/>
      <c r="G10960" s="11"/>
      <c r="H10960" s="11"/>
    </row>
    <row r="10961" spans="6:8" x14ac:dyDescent="0.25">
      <c r="F10961" s="11"/>
      <c r="G10961" s="11"/>
      <c r="H10961" s="11"/>
    </row>
    <row r="10962" spans="6:8" x14ac:dyDescent="0.25">
      <c r="F10962" s="11"/>
      <c r="G10962" s="11"/>
      <c r="H10962" s="11"/>
    </row>
    <row r="10963" spans="6:8" x14ac:dyDescent="0.25">
      <c r="F10963" s="11"/>
      <c r="G10963" s="11"/>
      <c r="H10963" s="11"/>
    </row>
    <row r="10964" spans="6:8" x14ac:dyDescent="0.25">
      <c r="F10964" s="11"/>
      <c r="G10964" s="11"/>
      <c r="H10964" s="11"/>
    </row>
    <row r="10965" spans="6:8" x14ac:dyDescent="0.25">
      <c r="F10965" s="11"/>
      <c r="G10965" s="11"/>
      <c r="H10965" s="11"/>
    </row>
    <row r="10966" spans="6:8" x14ac:dyDescent="0.25">
      <c r="F10966" s="11"/>
      <c r="G10966" s="11"/>
      <c r="H10966" s="11"/>
    </row>
    <row r="10967" spans="6:8" x14ac:dyDescent="0.25">
      <c r="F10967" s="11"/>
      <c r="G10967" s="11"/>
      <c r="H10967" s="11"/>
    </row>
    <row r="10968" spans="6:8" x14ac:dyDescent="0.25">
      <c r="F10968" s="11"/>
      <c r="G10968" s="11"/>
      <c r="H10968" s="11"/>
    </row>
    <row r="10969" spans="6:8" x14ac:dyDescent="0.25">
      <c r="F10969" s="11"/>
      <c r="G10969" s="11"/>
      <c r="H10969" s="11"/>
    </row>
    <row r="10970" spans="6:8" x14ac:dyDescent="0.25">
      <c r="F10970" s="11"/>
      <c r="G10970" s="11"/>
      <c r="H10970" s="11"/>
    </row>
    <row r="10971" spans="6:8" x14ac:dyDescent="0.25">
      <c r="F10971" s="11"/>
      <c r="G10971" s="11"/>
      <c r="H10971" s="11"/>
    </row>
    <row r="10972" spans="6:8" x14ac:dyDescent="0.25">
      <c r="F10972" s="11"/>
      <c r="G10972" s="11"/>
      <c r="H10972" s="11"/>
    </row>
    <row r="10973" spans="6:8" x14ac:dyDescent="0.25">
      <c r="F10973" s="11"/>
      <c r="G10973" s="11"/>
      <c r="H10973" s="11"/>
    </row>
    <row r="10974" spans="6:8" x14ac:dyDescent="0.25">
      <c r="F10974" s="11"/>
      <c r="G10974" s="11"/>
      <c r="H10974" s="11"/>
    </row>
    <row r="10975" spans="6:8" x14ac:dyDescent="0.25">
      <c r="F10975" s="11"/>
      <c r="G10975" s="11"/>
      <c r="H10975" s="11"/>
    </row>
    <row r="10976" spans="6:8" x14ac:dyDescent="0.25">
      <c r="F10976" s="11"/>
      <c r="G10976" s="11"/>
      <c r="H10976" s="11"/>
    </row>
    <row r="10977" spans="6:8" x14ac:dyDescent="0.25">
      <c r="F10977" s="11"/>
      <c r="G10977" s="11"/>
      <c r="H10977" s="11"/>
    </row>
    <row r="10978" spans="6:8" x14ac:dyDescent="0.25">
      <c r="F10978" s="11"/>
      <c r="G10978" s="11"/>
      <c r="H10978" s="11"/>
    </row>
    <row r="10979" spans="6:8" x14ac:dyDescent="0.25">
      <c r="F10979" s="11"/>
      <c r="G10979" s="11"/>
      <c r="H10979" s="11"/>
    </row>
    <row r="10980" spans="6:8" x14ac:dyDescent="0.25">
      <c r="F10980" s="11"/>
      <c r="G10980" s="11"/>
      <c r="H10980" s="11"/>
    </row>
    <row r="10981" spans="6:8" x14ac:dyDescent="0.25">
      <c r="F10981" s="11"/>
      <c r="G10981" s="11"/>
      <c r="H10981" s="11"/>
    </row>
    <row r="10982" spans="6:8" x14ac:dyDescent="0.25">
      <c r="F10982" s="11"/>
      <c r="G10982" s="11"/>
      <c r="H10982" s="11"/>
    </row>
    <row r="10983" spans="6:8" x14ac:dyDescent="0.25">
      <c r="F10983" s="11"/>
      <c r="G10983" s="11"/>
      <c r="H10983" s="11"/>
    </row>
    <row r="10984" spans="6:8" x14ac:dyDescent="0.25">
      <c r="F10984" s="11"/>
      <c r="G10984" s="11"/>
      <c r="H10984" s="11"/>
    </row>
    <row r="10985" spans="6:8" x14ac:dyDescent="0.25">
      <c r="F10985" s="11"/>
      <c r="G10985" s="11"/>
      <c r="H10985" s="11"/>
    </row>
    <row r="10986" spans="6:8" x14ac:dyDescent="0.25">
      <c r="F10986" s="11"/>
      <c r="G10986" s="11"/>
      <c r="H10986" s="11"/>
    </row>
    <row r="10987" spans="6:8" x14ac:dyDescent="0.25">
      <c r="F10987" s="11"/>
      <c r="G10987" s="11"/>
      <c r="H10987" s="11"/>
    </row>
    <row r="10988" spans="6:8" x14ac:dyDescent="0.25">
      <c r="F10988" s="11"/>
      <c r="G10988" s="11"/>
      <c r="H10988" s="11"/>
    </row>
    <row r="10989" spans="6:8" x14ac:dyDescent="0.25">
      <c r="F10989" s="11"/>
      <c r="G10989" s="11"/>
      <c r="H10989" s="11"/>
    </row>
    <row r="10990" spans="6:8" x14ac:dyDescent="0.25">
      <c r="F10990" s="11"/>
      <c r="G10990" s="11"/>
      <c r="H10990" s="11"/>
    </row>
    <row r="10991" spans="6:8" x14ac:dyDescent="0.25">
      <c r="F10991" s="11"/>
      <c r="G10991" s="11"/>
      <c r="H10991" s="11"/>
    </row>
    <row r="10992" spans="6:8" x14ac:dyDescent="0.25">
      <c r="F10992" s="11"/>
      <c r="G10992" s="11"/>
      <c r="H10992" s="11"/>
    </row>
    <row r="10993" spans="6:8" x14ac:dyDescent="0.25">
      <c r="F10993" s="11"/>
      <c r="G10993" s="11"/>
      <c r="H10993" s="11"/>
    </row>
    <row r="10994" spans="6:8" x14ac:dyDescent="0.25">
      <c r="F10994" s="11"/>
      <c r="G10994" s="11"/>
      <c r="H10994" s="11"/>
    </row>
    <row r="10995" spans="6:8" x14ac:dyDescent="0.25">
      <c r="F10995" s="11"/>
      <c r="G10995" s="11"/>
      <c r="H10995" s="11"/>
    </row>
    <row r="10996" spans="6:8" x14ac:dyDescent="0.25">
      <c r="F10996" s="11"/>
      <c r="G10996" s="11"/>
      <c r="H10996" s="11"/>
    </row>
    <row r="10997" spans="6:8" x14ac:dyDescent="0.25">
      <c r="F10997" s="11"/>
      <c r="G10997" s="11"/>
      <c r="H10997" s="11"/>
    </row>
    <row r="10998" spans="6:8" x14ac:dyDescent="0.25">
      <c r="F10998" s="11"/>
      <c r="G10998" s="11"/>
      <c r="H10998" s="11"/>
    </row>
    <row r="10999" spans="6:8" x14ac:dyDescent="0.25">
      <c r="F10999" s="11"/>
      <c r="G10999" s="11"/>
      <c r="H10999" s="11"/>
    </row>
    <row r="11000" spans="6:8" x14ac:dyDescent="0.25">
      <c r="F11000" s="11"/>
      <c r="G11000" s="11"/>
      <c r="H11000" s="11"/>
    </row>
    <row r="11001" spans="6:8" x14ac:dyDescent="0.25">
      <c r="F11001" s="11"/>
      <c r="G11001" s="11"/>
      <c r="H11001" s="11"/>
    </row>
    <row r="11002" spans="6:8" x14ac:dyDescent="0.25">
      <c r="F11002" s="11"/>
      <c r="G11002" s="11"/>
      <c r="H11002" s="11"/>
    </row>
    <row r="11003" spans="6:8" x14ac:dyDescent="0.25">
      <c r="F11003" s="11"/>
      <c r="G11003" s="11"/>
      <c r="H11003" s="11"/>
    </row>
    <row r="11004" spans="6:8" x14ac:dyDescent="0.25">
      <c r="F11004" s="11"/>
      <c r="G11004" s="11"/>
      <c r="H11004" s="11"/>
    </row>
    <row r="11005" spans="6:8" x14ac:dyDescent="0.25">
      <c r="F11005" s="11"/>
      <c r="G11005" s="11"/>
      <c r="H11005" s="11"/>
    </row>
    <row r="11006" spans="6:8" x14ac:dyDescent="0.25">
      <c r="F11006" s="11"/>
      <c r="G11006" s="11"/>
      <c r="H11006" s="11"/>
    </row>
    <row r="11007" spans="6:8" x14ac:dyDescent="0.25">
      <c r="F11007" s="11"/>
      <c r="G11007" s="11"/>
      <c r="H11007" s="11"/>
    </row>
    <row r="11008" spans="6:8" x14ac:dyDescent="0.25">
      <c r="F11008" s="11"/>
      <c r="G11008" s="11"/>
      <c r="H11008" s="11"/>
    </row>
    <row r="11009" spans="6:8" x14ac:dyDescent="0.25">
      <c r="F11009" s="11"/>
      <c r="G11009" s="11"/>
      <c r="H11009" s="11"/>
    </row>
    <row r="11010" spans="6:8" x14ac:dyDescent="0.25">
      <c r="F11010" s="11"/>
      <c r="G11010" s="11"/>
      <c r="H11010" s="11"/>
    </row>
    <row r="11011" spans="6:8" x14ac:dyDescent="0.25">
      <c r="F11011" s="11"/>
      <c r="G11011" s="11"/>
      <c r="H11011" s="11"/>
    </row>
    <row r="11012" spans="6:8" x14ac:dyDescent="0.25">
      <c r="F11012" s="11"/>
      <c r="G11012" s="11"/>
      <c r="H11012" s="11"/>
    </row>
    <row r="11013" spans="6:8" x14ac:dyDescent="0.25">
      <c r="F11013" s="11"/>
      <c r="G11013" s="11"/>
      <c r="H11013" s="11"/>
    </row>
    <row r="11014" spans="6:8" x14ac:dyDescent="0.25">
      <c r="F11014" s="11"/>
      <c r="G11014" s="11"/>
      <c r="H11014" s="11"/>
    </row>
    <row r="11015" spans="6:8" x14ac:dyDescent="0.25">
      <c r="F11015" s="11"/>
      <c r="G11015" s="11"/>
      <c r="H11015" s="11"/>
    </row>
    <row r="11016" spans="6:8" x14ac:dyDescent="0.25">
      <c r="F11016" s="11"/>
      <c r="G11016" s="11"/>
      <c r="H11016" s="11"/>
    </row>
    <row r="11017" spans="6:8" x14ac:dyDescent="0.25">
      <c r="F11017" s="11"/>
      <c r="G11017" s="11"/>
      <c r="H11017" s="11"/>
    </row>
    <row r="11018" spans="6:8" x14ac:dyDescent="0.25">
      <c r="F11018" s="11"/>
      <c r="G11018" s="11"/>
      <c r="H11018" s="11"/>
    </row>
    <row r="11019" spans="6:8" x14ac:dyDescent="0.25">
      <c r="F11019" s="11"/>
      <c r="G11019" s="11"/>
      <c r="H11019" s="11"/>
    </row>
    <row r="11020" spans="6:8" x14ac:dyDescent="0.25">
      <c r="F11020" s="11"/>
      <c r="G11020" s="11"/>
      <c r="H11020" s="11"/>
    </row>
    <row r="11021" spans="6:8" x14ac:dyDescent="0.25">
      <c r="F11021" s="11"/>
      <c r="G11021" s="11"/>
      <c r="H11021" s="11"/>
    </row>
    <row r="11022" spans="6:8" x14ac:dyDescent="0.25">
      <c r="F11022" s="11"/>
      <c r="G11022" s="11"/>
      <c r="H11022" s="11"/>
    </row>
    <row r="11023" spans="6:8" x14ac:dyDescent="0.25">
      <c r="F11023" s="11"/>
      <c r="G11023" s="11"/>
      <c r="H11023" s="11"/>
    </row>
    <row r="11024" spans="6:8" x14ac:dyDescent="0.25">
      <c r="F11024" s="11"/>
      <c r="G11024" s="11"/>
      <c r="H11024" s="11"/>
    </row>
    <row r="11025" spans="6:8" x14ac:dyDescent="0.25">
      <c r="F11025" s="11"/>
      <c r="G11025" s="11"/>
      <c r="H11025" s="11"/>
    </row>
    <row r="11026" spans="6:8" x14ac:dyDescent="0.25">
      <c r="F11026" s="11"/>
      <c r="G11026" s="11"/>
      <c r="H11026" s="11"/>
    </row>
    <row r="11027" spans="6:8" x14ac:dyDescent="0.25">
      <c r="F11027" s="11"/>
      <c r="G11027" s="11"/>
      <c r="H11027" s="11"/>
    </row>
    <row r="11028" spans="6:8" x14ac:dyDescent="0.25">
      <c r="F11028" s="11"/>
      <c r="G11028" s="11"/>
      <c r="H11028" s="11"/>
    </row>
    <row r="11029" spans="6:8" x14ac:dyDescent="0.25">
      <c r="F11029" s="11"/>
      <c r="G11029" s="11"/>
      <c r="H11029" s="11"/>
    </row>
    <row r="11030" spans="6:8" x14ac:dyDescent="0.25">
      <c r="F11030" s="11"/>
      <c r="G11030" s="11"/>
      <c r="H11030" s="11"/>
    </row>
    <row r="11031" spans="6:8" x14ac:dyDescent="0.25">
      <c r="F11031" s="11"/>
      <c r="G11031" s="11"/>
      <c r="H11031" s="11"/>
    </row>
    <row r="11032" spans="6:8" x14ac:dyDescent="0.25">
      <c r="F11032" s="11"/>
      <c r="G11032" s="11"/>
      <c r="H11032" s="11"/>
    </row>
    <row r="11033" spans="6:8" x14ac:dyDescent="0.25">
      <c r="F11033" s="11"/>
      <c r="G11033" s="11"/>
      <c r="H11033" s="11"/>
    </row>
    <row r="11034" spans="6:8" x14ac:dyDescent="0.25">
      <c r="F11034" s="11"/>
      <c r="G11034" s="11"/>
      <c r="H11034" s="11"/>
    </row>
    <row r="11035" spans="6:8" x14ac:dyDescent="0.25">
      <c r="F11035" s="11"/>
      <c r="G11035" s="11"/>
      <c r="H11035" s="11"/>
    </row>
    <row r="11036" spans="6:8" x14ac:dyDescent="0.25">
      <c r="F11036" s="11"/>
      <c r="G11036" s="11"/>
      <c r="H11036" s="11"/>
    </row>
    <row r="11037" spans="6:8" x14ac:dyDescent="0.25">
      <c r="F11037" s="11"/>
      <c r="G11037" s="11"/>
      <c r="H11037" s="11"/>
    </row>
    <row r="11038" spans="6:8" x14ac:dyDescent="0.25">
      <c r="F11038" s="11"/>
      <c r="G11038" s="11"/>
      <c r="H11038" s="11"/>
    </row>
    <row r="11039" spans="6:8" x14ac:dyDescent="0.25">
      <c r="F11039" s="11"/>
      <c r="G11039" s="11"/>
      <c r="H11039" s="11"/>
    </row>
    <row r="11040" spans="6:8" x14ac:dyDescent="0.25">
      <c r="F11040" s="11"/>
      <c r="G11040" s="11"/>
      <c r="H11040" s="11"/>
    </row>
    <row r="11041" spans="6:8" x14ac:dyDescent="0.25">
      <c r="F11041" s="11"/>
      <c r="G11041" s="11"/>
      <c r="H11041" s="11"/>
    </row>
    <row r="11042" spans="6:8" x14ac:dyDescent="0.25">
      <c r="F11042" s="11"/>
      <c r="G11042" s="11"/>
      <c r="H11042" s="11"/>
    </row>
    <row r="11043" spans="6:8" x14ac:dyDescent="0.25">
      <c r="F11043" s="11"/>
      <c r="G11043" s="11"/>
      <c r="H11043" s="11"/>
    </row>
    <row r="11044" spans="6:8" x14ac:dyDescent="0.25">
      <c r="F11044" s="11"/>
      <c r="G11044" s="11"/>
      <c r="H11044" s="11"/>
    </row>
    <row r="11045" spans="6:8" x14ac:dyDescent="0.25">
      <c r="F11045" s="11"/>
      <c r="G11045" s="11"/>
      <c r="H11045" s="11"/>
    </row>
    <row r="11046" spans="6:8" x14ac:dyDescent="0.25">
      <c r="F11046" s="11"/>
      <c r="G11046" s="11"/>
      <c r="H11046" s="11"/>
    </row>
    <row r="11047" spans="6:8" x14ac:dyDescent="0.25">
      <c r="F11047" s="11"/>
      <c r="G11047" s="11"/>
      <c r="H11047" s="11"/>
    </row>
    <row r="11048" spans="6:8" x14ac:dyDescent="0.25">
      <c r="F11048" s="11"/>
      <c r="G11048" s="11"/>
      <c r="H11048" s="11"/>
    </row>
    <row r="11049" spans="6:8" x14ac:dyDescent="0.25">
      <c r="F11049" s="11"/>
      <c r="G11049" s="11"/>
      <c r="H11049" s="11"/>
    </row>
    <row r="11050" spans="6:8" x14ac:dyDescent="0.25">
      <c r="F11050" s="11"/>
      <c r="G11050" s="11"/>
      <c r="H11050" s="11"/>
    </row>
    <row r="11051" spans="6:8" x14ac:dyDescent="0.25">
      <c r="F11051" s="11"/>
      <c r="G11051" s="11"/>
      <c r="H11051" s="11"/>
    </row>
    <row r="11052" spans="6:8" x14ac:dyDescent="0.25">
      <c r="F11052" s="11"/>
      <c r="G11052" s="11"/>
      <c r="H11052" s="11"/>
    </row>
    <row r="11053" spans="6:8" x14ac:dyDescent="0.25">
      <c r="F11053" s="11"/>
      <c r="G11053" s="11"/>
      <c r="H11053" s="11"/>
    </row>
    <row r="11054" spans="6:8" x14ac:dyDescent="0.25">
      <c r="F11054" s="11"/>
      <c r="G11054" s="11"/>
      <c r="H11054" s="11"/>
    </row>
    <row r="11055" spans="6:8" x14ac:dyDescent="0.25">
      <c r="F11055" s="11"/>
      <c r="G11055" s="11"/>
      <c r="H11055" s="11"/>
    </row>
    <row r="11056" spans="6:8" x14ac:dyDescent="0.25">
      <c r="F11056" s="11"/>
      <c r="G11056" s="11"/>
      <c r="H11056" s="11"/>
    </row>
    <row r="11057" spans="6:8" x14ac:dyDescent="0.25">
      <c r="F11057" s="11"/>
      <c r="G11057" s="11"/>
      <c r="H11057" s="11"/>
    </row>
    <row r="11058" spans="6:8" x14ac:dyDescent="0.25">
      <c r="F11058" s="11"/>
      <c r="G11058" s="11"/>
      <c r="H11058" s="11"/>
    </row>
    <row r="11059" spans="6:8" x14ac:dyDescent="0.25">
      <c r="F11059" s="11"/>
      <c r="G11059" s="11"/>
      <c r="H11059" s="11"/>
    </row>
    <row r="11060" spans="6:8" x14ac:dyDescent="0.25">
      <c r="F11060" s="11"/>
      <c r="G11060" s="11"/>
      <c r="H11060" s="11"/>
    </row>
    <row r="11061" spans="6:8" x14ac:dyDescent="0.25">
      <c r="F11061" s="11"/>
      <c r="G11061" s="11"/>
      <c r="H11061" s="11"/>
    </row>
    <row r="11062" spans="6:8" x14ac:dyDescent="0.25">
      <c r="F11062" s="11"/>
      <c r="G11062" s="11"/>
      <c r="H11062" s="11"/>
    </row>
    <row r="11063" spans="6:8" x14ac:dyDescent="0.25">
      <c r="F11063" s="11"/>
      <c r="G11063" s="11"/>
      <c r="H11063" s="11"/>
    </row>
    <row r="11064" spans="6:8" x14ac:dyDescent="0.25">
      <c r="F11064" s="11"/>
      <c r="G11064" s="11"/>
      <c r="H11064" s="11"/>
    </row>
    <row r="11065" spans="6:8" x14ac:dyDescent="0.25">
      <c r="F11065" s="11"/>
      <c r="G11065" s="11"/>
      <c r="H11065" s="11"/>
    </row>
    <row r="11066" spans="6:8" x14ac:dyDescent="0.25">
      <c r="F11066" s="11"/>
      <c r="G11066" s="11"/>
      <c r="H11066" s="11"/>
    </row>
    <row r="11067" spans="6:8" x14ac:dyDescent="0.25">
      <c r="F11067" s="11"/>
      <c r="G11067" s="11"/>
      <c r="H11067" s="11"/>
    </row>
    <row r="11068" spans="6:8" x14ac:dyDescent="0.25">
      <c r="F11068" s="11"/>
      <c r="G11068" s="11"/>
      <c r="H11068" s="11"/>
    </row>
    <row r="11069" spans="6:8" x14ac:dyDescent="0.25">
      <c r="F11069" s="11"/>
      <c r="G11069" s="11"/>
      <c r="H11069" s="11"/>
    </row>
    <row r="11070" spans="6:8" x14ac:dyDescent="0.25">
      <c r="F11070" s="11"/>
      <c r="G11070" s="11"/>
      <c r="H11070" s="11"/>
    </row>
    <row r="11071" spans="6:8" x14ac:dyDescent="0.25">
      <c r="F11071" s="11"/>
      <c r="G11071" s="11"/>
      <c r="H11071" s="11"/>
    </row>
    <row r="11072" spans="6:8" x14ac:dyDescent="0.25">
      <c r="F11072" s="11"/>
      <c r="G11072" s="11"/>
      <c r="H11072" s="11"/>
    </row>
    <row r="11073" spans="6:8" x14ac:dyDescent="0.25">
      <c r="F11073" s="11"/>
      <c r="G11073" s="11"/>
      <c r="H11073" s="11"/>
    </row>
    <row r="11074" spans="6:8" x14ac:dyDescent="0.25">
      <c r="F11074" s="11"/>
      <c r="G11074" s="11"/>
      <c r="H11074" s="11"/>
    </row>
    <row r="11075" spans="6:8" x14ac:dyDescent="0.25">
      <c r="F11075" s="11"/>
      <c r="G11075" s="11"/>
      <c r="H11075" s="11"/>
    </row>
    <row r="11076" spans="6:8" x14ac:dyDescent="0.25">
      <c r="F11076" s="11"/>
      <c r="G11076" s="11"/>
      <c r="H11076" s="11"/>
    </row>
    <row r="11077" spans="6:8" x14ac:dyDescent="0.25">
      <c r="F11077" s="11"/>
      <c r="G11077" s="11"/>
      <c r="H11077" s="11"/>
    </row>
    <row r="11078" spans="6:8" x14ac:dyDescent="0.25">
      <c r="F11078" s="11"/>
      <c r="G11078" s="11"/>
      <c r="H11078" s="11"/>
    </row>
    <row r="11079" spans="6:8" x14ac:dyDescent="0.25">
      <c r="F11079" s="11"/>
      <c r="G11079" s="11"/>
      <c r="H11079" s="11"/>
    </row>
    <row r="11080" spans="6:8" x14ac:dyDescent="0.25">
      <c r="F11080" s="11"/>
      <c r="G11080" s="11"/>
      <c r="H11080" s="11"/>
    </row>
    <row r="11081" spans="6:8" x14ac:dyDescent="0.25">
      <c r="F11081" s="11"/>
      <c r="G11081" s="11"/>
      <c r="H11081" s="11"/>
    </row>
    <row r="11082" spans="6:8" x14ac:dyDescent="0.25">
      <c r="F11082" s="11"/>
      <c r="G11082" s="11"/>
      <c r="H11082" s="11"/>
    </row>
    <row r="11083" spans="6:8" x14ac:dyDescent="0.25">
      <c r="F11083" s="11"/>
      <c r="G11083" s="11"/>
      <c r="H11083" s="11"/>
    </row>
    <row r="11084" spans="6:8" x14ac:dyDescent="0.25">
      <c r="F11084" s="11"/>
      <c r="G11084" s="11"/>
      <c r="H11084" s="11"/>
    </row>
    <row r="11085" spans="6:8" x14ac:dyDescent="0.25">
      <c r="F11085" s="11"/>
      <c r="G11085" s="11"/>
      <c r="H11085" s="11"/>
    </row>
    <row r="11086" spans="6:8" x14ac:dyDescent="0.25">
      <c r="F11086" s="11"/>
      <c r="G11086" s="11"/>
      <c r="H11086" s="11"/>
    </row>
    <row r="11087" spans="6:8" x14ac:dyDescent="0.25">
      <c r="F11087" s="11"/>
      <c r="G11087" s="11"/>
      <c r="H11087" s="11"/>
    </row>
    <row r="11088" spans="6:8" x14ac:dyDescent="0.25">
      <c r="F11088" s="11"/>
      <c r="G11088" s="11"/>
      <c r="H11088" s="11"/>
    </row>
    <row r="11089" spans="6:8" x14ac:dyDescent="0.25">
      <c r="F11089" s="11"/>
      <c r="G11089" s="11"/>
      <c r="H11089" s="11"/>
    </row>
    <row r="11090" spans="6:8" x14ac:dyDescent="0.25">
      <c r="F11090" s="11"/>
      <c r="G11090" s="11"/>
      <c r="H11090" s="11"/>
    </row>
    <row r="11091" spans="6:8" x14ac:dyDescent="0.25">
      <c r="F11091" s="11"/>
      <c r="G11091" s="11"/>
      <c r="H11091" s="11"/>
    </row>
    <row r="11092" spans="6:8" x14ac:dyDescent="0.25">
      <c r="F11092" s="11"/>
      <c r="G11092" s="11"/>
      <c r="H11092" s="11"/>
    </row>
    <row r="11093" spans="6:8" x14ac:dyDescent="0.25">
      <c r="F11093" s="11"/>
      <c r="G11093" s="11"/>
      <c r="H11093" s="11"/>
    </row>
    <row r="11094" spans="6:8" x14ac:dyDescent="0.25">
      <c r="F11094" s="11"/>
      <c r="G11094" s="11"/>
      <c r="H11094" s="11"/>
    </row>
    <row r="11095" spans="6:8" x14ac:dyDescent="0.25">
      <c r="F11095" s="11"/>
      <c r="G11095" s="11"/>
      <c r="H11095" s="11"/>
    </row>
    <row r="11096" spans="6:8" x14ac:dyDescent="0.25">
      <c r="F11096" s="11"/>
      <c r="G11096" s="11"/>
      <c r="H11096" s="11"/>
    </row>
    <row r="11097" spans="6:8" x14ac:dyDescent="0.25">
      <c r="F11097" s="11"/>
      <c r="G11097" s="11"/>
      <c r="H11097" s="11"/>
    </row>
    <row r="11098" spans="6:8" x14ac:dyDescent="0.25">
      <c r="F11098" s="11"/>
      <c r="G11098" s="11"/>
      <c r="H11098" s="11"/>
    </row>
    <row r="11099" spans="6:8" x14ac:dyDescent="0.25">
      <c r="F11099" s="11"/>
      <c r="G11099" s="11"/>
      <c r="H11099" s="11"/>
    </row>
    <row r="11100" spans="6:8" x14ac:dyDescent="0.25">
      <c r="F11100" s="11"/>
      <c r="G11100" s="11"/>
      <c r="H11100" s="11"/>
    </row>
    <row r="11101" spans="6:8" x14ac:dyDescent="0.25">
      <c r="F11101" s="11"/>
      <c r="G11101" s="11"/>
      <c r="H11101" s="11"/>
    </row>
    <row r="11102" spans="6:8" x14ac:dyDescent="0.25">
      <c r="F11102" s="11"/>
      <c r="G11102" s="11"/>
      <c r="H11102" s="11"/>
    </row>
    <row r="11103" spans="6:8" x14ac:dyDescent="0.25">
      <c r="F11103" s="11"/>
      <c r="G11103" s="11"/>
      <c r="H11103" s="11"/>
    </row>
    <row r="11104" spans="6:8" x14ac:dyDescent="0.25">
      <c r="F11104" s="11"/>
      <c r="G11104" s="11"/>
      <c r="H11104" s="11"/>
    </row>
    <row r="11105" spans="6:8" x14ac:dyDescent="0.25">
      <c r="F11105" s="11"/>
      <c r="G11105" s="11"/>
      <c r="H11105" s="11"/>
    </row>
    <row r="11106" spans="6:8" x14ac:dyDescent="0.25">
      <c r="F11106" s="11"/>
      <c r="G11106" s="11"/>
      <c r="H11106" s="11"/>
    </row>
    <row r="11107" spans="6:8" x14ac:dyDescent="0.25">
      <c r="F11107" s="11"/>
      <c r="G11107" s="11"/>
      <c r="H11107" s="11"/>
    </row>
    <row r="11108" spans="6:8" x14ac:dyDescent="0.25">
      <c r="F11108" s="11"/>
      <c r="G11108" s="11"/>
      <c r="H11108" s="11"/>
    </row>
    <row r="11109" spans="6:8" x14ac:dyDescent="0.25">
      <c r="F11109" s="11"/>
      <c r="G11109" s="11"/>
      <c r="H11109" s="11"/>
    </row>
    <row r="11110" spans="6:8" x14ac:dyDescent="0.25">
      <c r="F11110" s="11"/>
      <c r="G11110" s="11"/>
      <c r="H11110" s="11"/>
    </row>
    <row r="11111" spans="6:8" x14ac:dyDescent="0.25">
      <c r="F11111" s="11"/>
      <c r="G11111" s="11"/>
      <c r="H11111" s="11"/>
    </row>
    <row r="11112" spans="6:8" x14ac:dyDescent="0.25">
      <c r="F11112" s="11"/>
      <c r="G11112" s="11"/>
      <c r="H11112" s="11"/>
    </row>
    <row r="11113" spans="6:8" x14ac:dyDescent="0.25">
      <c r="F11113" s="11"/>
      <c r="G11113" s="11"/>
      <c r="H11113" s="11"/>
    </row>
    <row r="11114" spans="6:8" x14ac:dyDescent="0.25">
      <c r="F11114" s="11"/>
      <c r="G11114" s="11"/>
      <c r="H11114" s="11"/>
    </row>
    <row r="11115" spans="6:8" x14ac:dyDescent="0.25">
      <c r="F11115" s="11"/>
      <c r="G11115" s="11"/>
      <c r="H11115" s="11"/>
    </row>
    <row r="11116" spans="6:8" x14ac:dyDescent="0.25">
      <c r="F11116" s="11"/>
      <c r="G11116" s="11"/>
      <c r="H11116" s="11"/>
    </row>
    <row r="11117" spans="6:8" x14ac:dyDescent="0.25">
      <c r="F11117" s="11"/>
      <c r="G11117" s="11"/>
      <c r="H11117" s="11"/>
    </row>
    <row r="11118" spans="6:8" x14ac:dyDescent="0.25">
      <c r="F11118" s="11"/>
      <c r="G11118" s="11"/>
      <c r="H11118" s="11"/>
    </row>
    <row r="11119" spans="6:8" x14ac:dyDescent="0.25">
      <c r="F11119" s="11"/>
      <c r="G11119" s="11"/>
      <c r="H11119" s="11"/>
    </row>
    <row r="11120" spans="6:8" x14ac:dyDescent="0.25">
      <c r="F11120" s="11"/>
      <c r="G11120" s="11"/>
      <c r="H11120" s="11"/>
    </row>
    <row r="11121" spans="6:8" x14ac:dyDescent="0.25">
      <c r="F11121" s="11"/>
      <c r="G11121" s="11"/>
      <c r="H11121" s="11"/>
    </row>
    <row r="11122" spans="6:8" x14ac:dyDescent="0.25">
      <c r="F11122" s="11"/>
      <c r="G11122" s="11"/>
      <c r="H11122" s="11"/>
    </row>
    <row r="11123" spans="6:8" x14ac:dyDescent="0.25">
      <c r="F11123" s="11"/>
      <c r="G11123" s="11"/>
      <c r="H11123" s="11"/>
    </row>
    <row r="11124" spans="6:8" x14ac:dyDescent="0.25">
      <c r="F11124" s="11"/>
      <c r="G11124" s="11"/>
      <c r="H11124" s="11"/>
    </row>
    <row r="11125" spans="6:8" x14ac:dyDescent="0.25">
      <c r="F11125" s="11"/>
      <c r="G11125" s="11"/>
      <c r="H11125" s="11"/>
    </row>
    <row r="11126" spans="6:8" x14ac:dyDescent="0.25">
      <c r="F11126" s="11"/>
      <c r="G11126" s="11"/>
      <c r="H11126" s="11"/>
    </row>
    <row r="11127" spans="6:8" x14ac:dyDescent="0.25">
      <c r="F11127" s="11"/>
      <c r="G11127" s="11"/>
      <c r="H11127" s="11"/>
    </row>
    <row r="11128" spans="6:8" x14ac:dyDescent="0.25">
      <c r="F11128" s="11"/>
      <c r="G11128" s="11"/>
      <c r="H11128" s="11"/>
    </row>
    <row r="11129" spans="6:8" x14ac:dyDescent="0.25">
      <c r="F11129" s="11"/>
      <c r="G11129" s="11"/>
      <c r="H11129" s="11"/>
    </row>
    <row r="11130" spans="6:8" x14ac:dyDescent="0.25">
      <c r="F11130" s="11"/>
      <c r="G11130" s="11"/>
      <c r="H11130" s="11"/>
    </row>
    <row r="11131" spans="6:8" x14ac:dyDescent="0.25">
      <c r="F11131" s="11"/>
      <c r="G11131" s="11"/>
      <c r="H11131" s="11"/>
    </row>
    <row r="11132" spans="6:8" x14ac:dyDescent="0.25">
      <c r="F11132" s="11"/>
      <c r="G11132" s="11"/>
      <c r="H11132" s="11"/>
    </row>
    <row r="11133" spans="6:8" x14ac:dyDescent="0.25">
      <c r="F11133" s="11"/>
      <c r="G11133" s="11"/>
      <c r="H11133" s="11"/>
    </row>
    <row r="11134" spans="6:8" x14ac:dyDescent="0.25">
      <c r="F11134" s="11"/>
      <c r="G11134" s="11"/>
      <c r="H11134" s="11"/>
    </row>
    <row r="11135" spans="6:8" x14ac:dyDescent="0.25">
      <c r="F11135" s="11"/>
      <c r="G11135" s="11"/>
      <c r="H11135" s="11"/>
    </row>
    <row r="11136" spans="6:8" x14ac:dyDescent="0.25">
      <c r="F11136" s="11"/>
      <c r="G11136" s="11"/>
      <c r="H11136" s="11"/>
    </row>
    <row r="11137" spans="6:8" x14ac:dyDescent="0.25">
      <c r="F11137" s="11"/>
      <c r="G11137" s="11"/>
      <c r="H11137" s="11"/>
    </row>
    <row r="11138" spans="6:8" x14ac:dyDescent="0.25">
      <c r="F11138" s="11"/>
      <c r="G11138" s="11"/>
      <c r="H11138" s="11"/>
    </row>
    <row r="11139" spans="6:8" x14ac:dyDescent="0.25">
      <c r="F11139" s="11"/>
      <c r="G11139" s="11"/>
      <c r="H11139" s="11"/>
    </row>
    <row r="11140" spans="6:8" x14ac:dyDescent="0.25">
      <c r="F11140" s="11"/>
      <c r="G11140" s="11"/>
      <c r="H11140" s="11"/>
    </row>
    <row r="11141" spans="6:8" x14ac:dyDescent="0.25">
      <c r="F11141" s="11"/>
      <c r="G11141" s="11"/>
      <c r="H11141" s="11"/>
    </row>
    <row r="11142" spans="6:8" x14ac:dyDescent="0.25">
      <c r="F11142" s="11"/>
      <c r="G11142" s="11"/>
      <c r="H11142" s="11"/>
    </row>
    <row r="11143" spans="6:8" x14ac:dyDescent="0.25">
      <c r="F11143" s="11"/>
      <c r="G11143" s="11"/>
      <c r="H11143" s="11"/>
    </row>
    <row r="11144" spans="6:8" x14ac:dyDescent="0.25">
      <c r="F11144" s="11"/>
      <c r="G11144" s="11"/>
      <c r="H11144" s="11"/>
    </row>
    <row r="11145" spans="6:8" x14ac:dyDescent="0.25">
      <c r="F11145" s="11"/>
      <c r="G11145" s="11"/>
      <c r="H11145" s="11"/>
    </row>
    <row r="11146" spans="6:8" x14ac:dyDescent="0.25">
      <c r="F11146" s="11"/>
      <c r="G11146" s="11"/>
      <c r="H11146" s="11"/>
    </row>
    <row r="11147" spans="6:8" x14ac:dyDescent="0.25">
      <c r="F11147" s="11"/>
      <c r="G11147" s="11"/>
      <c r="H11147" s="11"/>
    </row>
    <row r="11148" spans="6:8" x14ac:dyDescent="0.25">
      <c r="F11148" s="11"/>
      <c r="G11148" s="11"/>
      <c r="H11148" s="11"/>
    </row>
    <row r="11149" spans="6:8" x14ac:dyDescent="0.25">
      <c r="F11149" s="11"/>
      <c r="G11149" s="11"/>
      <c r="H11149" s="11"/>
    </row>
    <row r="11150" spans="6:8" x14ac:dyDescent="0.25">
      <c r="F11150" s="11"/>
      <c r="G11150" s="11"/>
      <c r="H11150" s="11"/>
    </row>
    <row r="11151" spans="6:8" x14ac:dyDescent="0.25">
      <c r="F11151" s="11"/>
      <c r="G11151" s="11"/>
      <c r="H11151" s="11"/>
    </row>
    <row r="11152" spans="6:8" x14ac:dyDescent="0.25">
      <c r="F11152" s="11"/>
      <c r="G11152" s="11"/>
      <c r="H11152" s="11"/>
    </row>
    <row r="11153" spans="6:8" x14ac:dyDescent="0.25">
      <c r="F11153" s="11"/>
      <c r="G11153" s="11"/>
      <c r="H11153" s="11"/>
    </row>
    <row r="11154" spans="6:8" x14ac:dyDescent="0.25">
      <c r="F11154" s="11"/>
      <c r="G11154" s="11"/>
      <c r="H11154" s="11"/>
    </row>
    <row r="11155" spans="6:8" x14ac:dyDescent="0.25">
      <c r="F11155" s="11"/>
      <c r="G11155" s="11"/>
      <c r="H11155" s="11"/>
    </row>
    <row r="11156" spans="6:8" x14ac:dyDescent="0.25">
      <c r="F11156" s="11"/>
      <c r="G11156" s="11"/>
      <c r="H11156" s="11"/>
    </row>
    <row r="11157" spans="6:8" x14ac:dyDescent="0.25">
      <c r="F11157" s="11"/>
      <c r="G11157" s="11"/>
      <c r="H11157" s="11"/>
    </row>
    <row r="11158" spans="6:8" x14ac:dyDescent="0.25">
      <c r="F11158" s="11"/>
      <c r="G11158" s="11"/>
      <c r="H11158" s="11"/>
    </row>
    <row r="11159" spans="6:8" x14ac:dyDescent="0.25">
      <c r="F11159" s="11"/>
      <c r="G11159" s="11"/>
      <c r="H11159" s="11"/>
    </row>
    <row r="11160" spans="6:8" x14ac:dyDescent="0.25">
      <c r="F11160" s="11"/>
      <c r="G11160" s="11"/>
      <c r="H11160" s="11"/>
    </row>
    <row r="11161" spans="6:8" x14ac:dyDescent="0.25">
      <c r="F11161" s="11"/>
      <c r="G11161" s="11"/>
      <c r="H11161" s="11"/>
    </row>
    <row r="11162" spans="6:8" x14ac:dyDescent="0.25">
      <c r="F11162" s="11"/>
      <c r="G11162" s="11"/>
      <c r="H11162" s="11"/>
    </row>
    <row r="11163" spans="6:8" x14ac:dyDescent="0.25">
      <c r="F11163" s="11"/>
      <c r="G11163" s="11"/>
      <c r="H11163" s="11"/>
    </row>
    <row r="11164" spans="6:8" x14ac:dyDescent="0.25">
      <c r="F11164" s="11"/>
      <c r="G11164" s="11"/>
      <c r="H11164" s="11"/>
    </row>
    <row r="11165" spans="6:8" x14ac:dyDescent="0.25">
      <c r="F11165" s="11"/>
      <c r="G11165" s="11"/>
      <c r="H11165" s="11"/>
    </row>
    <row r="11166" spans="6:8" x14ac:dyDescent="0.25">
      <c r="F11166" s="11"/>
      <c r="G11166" s="11"/>
      <c r="H11166" s="11"/>
    </row>
    <row r="11167" spans="6:8" x14ac:dyDescent="0.25">
      <c r="F11167" s="11"/>
      <c r="G11167" s="11"/>
      <c r="H11167" s="11"/>
    </row>
    <row r="11168" spans="6:8" x14ac:dyDescent="0.25">
      <c r="F11168" s="11"/>
      <c r="G11168" s="11"/>
      <c r="H11168" s="11"/>
    </row>
    <row r="11169" spans="6:8" x14ac:dyDescent="0.25">
      <c r="F11169" s="11"/>
      <c r="G11169" s="11"/>
      <c r="H11169" s="11"/>
    </row>
    <row r="11170" spans="6:8" x14ac:dyDescent="0.25">
      <c r="F11170" s="11"/>
      <c r="G11170" s="11"/>
      <c r="H11170" s="11"/>
    </row>
    <row r="11171" spans="6:8" x14ac:dyDescent="0.25">
      <c r="F11171" s="11"/>
      <c r="G11171" s="11"/>
      <c r="H11171" s="11"/>
    </row>
    <row r="11172" spans="6:8" x14ac:dyDescent="0.25">
      <c r="F11172" s="11"/>
      <c r="G11172" s="11"/>
      <c r="H11172" s="11"/>
    </row>
    <row r="11173" spans="6:8" x14ac:dyDescent="0.25">
      <c r="F11173" s="11"/>
      <c r="G11173" s="11"/>
      <c r="H11173" s="11"/>
    </row>
    <row r="11174" spans="6:8" x14ac:dyDescent="0.25">
      <c r="F11174" s="11"/>
      <c r="G11174" s="11"/>
      <c r="H11174" s="11"/>
    </row>
    <row r="11175" spans="6:8" x14ac:dyDescent="0.25">
      <c r="F11175" s="11"/>
      <c r="G11175" s="11"/>
      <c r="H11175" s="11"/>
    </row>
    <row r="11176" spans="6:8" x14ac:dyDescent="0.25">
      <c r="F11176" s="11"/>
      <c r="G11176" s="11"/>
      <c r="H11176" s="11"/>
    </row>
    <row r="11177" spans="6:8" x14ac:dyDescent="0.25">
      <c r="F11177" s="11"/>
      <c r="G11177" s="11"/>
      <c r="H11177" s="11"/>
    </row>
    <row r="11178" spans="6:8" x14ac:dyDescent="0.25">
      <c r="F11178" s="11"/>
      <c r="G11178" s="11"/>
      <c r="H11178" s="11"/>
    </row>
    <row r="11179" spans="6:8" x14ac:dyDescent="0.25">
      <c r="F11179" s="11"/>
      <c r="G11179" s="11"/>
      <c r="H11179" s="11"/>
    </row>
    <row r="11180" spans="6:8" x14ac:dyDescent="0.25">
      <c r="F11180" s="11"/>
      <c r="G11180" s="11"/>
      <c r="H11180" s="11"/>
    </row>
    <row r="11181" spans="6:8" x14ac:dyDescent="0.25">
      <c r="F11181" s="11"/>
      <c r="G11181" s="11"/>
      <c r="H11181" s="11"/>
    </row>
    <row r="11182" spans="6:8" x14ac:dyDescent="0.25">
      <c r="F11182" s="11"/>
      <c r="G11182" s="11"/>
      <c r="H11182" s="11"/>
    </row>
    <row r="11183" spans="6:8" x14ac:dyDescent="0.25">
      <c r="F11183" s="11"/>
      <c r="G11183" s="11"/>
      <c r="H11183" s="11"/>
    </row>
    <row r="11184" spans="6:8" x14ac:dyDescent="0.25">
      <c r="F11184" s="11"/>
      <c r="G11184" s="11"/>
      <c r="H11184" s="11"/>
    </row>
    <row r="11185" spans="6:8" x14ac:dyDescent="0.25">
      <c r="F11185" s="11"/>
      <c r="G11185" s="11"/>
      <c r="H11185" s="11"/>
    </row>
    <row r="11186" spans="6:8" x14ac:dyDescent="0.25">
      <c r="F11186" s="11"/>
      <c r="G11186" s="11"/>
      <c r="H11186" s="11"/>
    </row>
    <row r="11187" spans="6:8" x14ac:dyDescent="0.25">
      <c r="F11187" s="11"/>
      <c r="G11187" s="11"/>
      <c r="H11187" s="11"/>
    </row>
    <row r="11188" spans="6:8" x14ac:dyDescent="0.25">
      <c r="F11188" s="11"/>
      <c r="G11188" s="11"/>
      <c r="H11188" s="11"/>
    </row>
    <row r="11189" spans="6:8" x14ac:dyDescent="0.25">
      <c r="F11189" s="11"/>
      <c r="G11189" s="11"/>
      <c r="H11189" s="11"/>
    </row>
    <row r="11190" spans="6:8" x14ac:dyDescent="0.25">
      <c r="F11190" s="11"/>
      <c r="G11190" s="11"/>
      <c r="H11190" s="11"/>
    </row>
    <row r="11191" spans="6:8" x14ac:dyDescent="0.25">
      <c r="F11191" s="11"/>
      <c r="G11191" s="11"/>
      <c r="H11191" s="11"/>
    </row>
    <row r="11192" spans="6:8" x14ac:dyDescent="0.25">
      <c r="F11192" s="11"/>
      <c r="G11192" s="11"/>
      <c r="H11192" s="11"/>
    </row>
    <row r="11193" spans="6:8" x14ac:dyDescent="0.25">
      <c r="F11193" s="11"/>
      <c r="G11193" s="11"/>
      <c r="H11193" s="11"/>
    </row>
    <row r="11194" spans="6:8" x14ac:dyDescent="0.25">
      <c r="F11194" s="11"/>
      <c r="G11194" s="11"/>
      <c r="H11194" s="11"/>
    </row>
    <row r="11195" spans="6:8" x14ac:dyDescent="0.25">
      <c r="F11195" s="11"/>
      <c r="G11195" s="11"/>
      <c r="H11195" s="11"/>
    </row>
    <row r="11196" spans="6:8" x14ac:dyDescent="0.25">
      <c r="F11196" s="11"/>
      <c r="G11196" s="11"/>
      <c r="H11196" s="11"/>
    </row>
    <row r="11197" spans="6:8" x14ac:dyDescent="0.25">
      <c r="F11197" s="11"/>
      <c r="G11197" s="11"/>
      <c r="H11197" s="11"/>
    </row>
    <row r="11198" spans="6:8" x14ac:dyDescent="0.25">
      <c r="F11198" s="11"/>
      <c r="G11198" s="11"/>
      <c r="H11198" s="11"/>
    </row>
    <row r="11199" spans="6:8" x14ac:dyDescent="0.25">
      <c r="F11199" s="11"/>
      <c r="G11199" s="11"/>
      <c r="H11199" s="11"/>
    </row>
    <row r="11200" spans="6:8" x14ac:dyDescent="0.25">
      <c r="F11200" s="11"/>
      <c r="G11200" s="11"/>
      <c r="H11200" s="11"/>
    </row>
    <row r="11201" spans="6:8" x14ac:dyDescent="0.25">
      <c r="F11201" s="11"/>
      <c r="G11201" s="11"/>
      <c r="H11201" s="11"/>
    </row>
    <row r="11202" spans="6:8" x14ac:dyDescent="0.25">
      <c r="F11202" s="11"/>
      <c r="G11202" s="11"/>
      <c r="H11202" s="11"/>
    </row>
    <row r="11203" spans="6:8" x14ac:dyDescent="0.25">
      <c r="F11203" s="11"/>
      <c r="G11203" s="11"/>
      <c r="H11203" s="11"/>
    </row>
    <row r="11204" spans="6:8" x14ac:dyDescent="0.25">
      <c r="F11204" s="11"/>
      <c r="G11204" s="11"/>
      <c r="H11204" s="11"/>
    </row>
    <row r="11205" spans="6:8" x14ac:dyDescent="0.25">
      <c r="F11205" s="11"/>
      <c r="G11205" s="11"/>
      <c r="H11205" s="11"/>
    </row>
    <row r="11206" spans="6:8" x14ac:dyDescent="0.25">
      <c r="F11206" s="11"/>
      <c r="G11206" s="11"/>
      <c r="H11206" s="11"/>
    </row>
    <row r="11207" spans="6:8" x14ac:dyDescent="0.25">
      <c r="F11207" s="11"/>
      <c r="G11207" s="11"/>
      <c r="H11207" s="11"/>
    </row>
    <row r="11208" spans="6:8" x14ac:dyDescent="0.25">
      <c r="F11208" s="11"/>
      <c r="G11208" s="11"/>
      <c r="H11208" s="11"/>
    </row>
    <row r="11209" spans="6:8" x14ac:dyDescent="0.25">
      <c r="F11209" s="11"/>
      <c r="G11209" s="11"/>
      <c r="H11209" s="11"/>
    </row>
    <row r="11210" spans="6:8" x14ac:dyDescent="0.25">
      <c r="F11210" s="11"/>
      <c r="G11210" s="11"/>
      <c r="H11210" s="11"/>
    </row>
    <row r="11211" spans="6:8" x14ac:dyDescent="0.25">
      <c r="F11211" s="11"/>
      <c r="G11211" s="11"/>
      <c r="H11211" s="11"/>
    </row>
    <row r="11212" spans="6:8" x14ac:dyDescent="0.25">
      <c r="F11212" s="11"/>
      <c r="G11212" s="11"/>
      <c r="H11212" s="11"/>
    </row>
    <row r="11213" spans="6:8" x14ac:dyDescent="0.25">
      <c r="F11213" s="11"/>
      <c r="G11213" s="11"/>
      <c r="H11213" s="11"/>
    </row>
    <row r="11214" spans="6:8" x14ac:dyDescent="0.25">
      <c r="F11214" s="11"/>
      <c r="G11214" s="11"/>
      <c r="H11214" s="11"/>
    </row>
    <row r="11215" spans="6:8" x14ac:dyDescent="0.25">
      <c r="F11215" s="11"/>
      <c r="G11215" s="11"/>
      <c r="H11215" s="11"/>
    </row>
    <row r="11216" spans="6:8" x14ac:dyDescent="0.25">
      <c r="F11216" s="11"/>
      <c r="G11216" s="11"/>
      <c r="H11216" s="11"/>
    </row>
    <row r="11217" spans="6:8" x14ac:dyDescent="0.25">
      <c r="F11217" s="11"/>
      <c r="G11217" s="11"/>
      <c r="H11217" s="11"/>
    </row>
    <row r="11218" spans="6:8" x14ac:dyDescent="0.25">
      <c r="F11218" s="11"/>
      <c r="G11218" s="11"/>
      <c r="H11218" s="11"/>
    </row>
    <row r="11219" spans="6:8" x14ac:dyDescent="0.25">
      <c r="F11219" s="11"/>
      <c r="G11219" s="11"/>
      <c r="H11219" s="11"/>
    </row>
    <row r="11220" spans="6:8" x14ac:dyDescent="0.25">
      <c r="F11220" s="11"/>
      <c r="G11220" s="11"/>
      <c r="H11220" s="11"/>
    </row>
    <row r="11221" spans="6:8" x14ac:dyDescent="0.25">
      <c r="F11221" s="11"/>
      <c r="G11221" s="11"/>
      <c r="H11221" s="11"/>
    </row>
    <row r="11222" spans="6:8" x14ac:dyDescent="0.25">
      <c r="F11222" s="11"/>
      <c r="G11222" s="11"/>
      <c r="H11222" s="11"/>
    </row>
    <row r="11223" spans="6:8" x14ac:dyDescent="0.25">
      <c r="F11223" s="11"/>
      <c r="G11223" s="11"/>
      <c r="H11223" s="11"/>
    </row>
    <row r="11224" spans="6:8" x14ac:dyDescent="0.25">
      <c r="F11224" s="11"/>
      <c r="G11224" s="11"/>
      <c r="H11224" s="11"/>
    </row>
    <row r="11225" spans="6:8" x14ac:dyDescent="0.25">
      <c r="F11225" s="11"/>
      <c r="G11225" s="11"/>
      <c r="H11225" s="11"/>
    </row>
    <row r="11226" spans="6:8" x14ac:dyDescent="0.25">
      <c r="F11226" s="11"/>
      <c r="G11226" s="11"/>
      <c r="H11226" s="11"/>
    </row>
    <row r="11227" spans="6:8" x14ac:dyDescent="0.25">
      <c r="F11227" s="11"/>
      <c r="G11227" s="11"/>
      <c r="H11227" s="11"/>
    </row>
    <row r="11228" spans="6:8" x14ac:dyDescent="0.25">
      <c r="F11228" s="11"/>
      <c r="G11228" s="11"/>
      <c r="H11228" s="11"/>
    </row>
    <row r="11229" spans="6:8" x14ac:dyDescent="0.25">
      <c r="F11229" s="11"/>
      <c r="G11229" s="11"/>
      <c r="H11229" s="11"/>
    </row>
    <row r="11230" spans="6:8" x14ac:dyDescent="0.25">
      <c r="F11230" s="11"/>
      <c r="G11230" s="11"/>
      <c r="H11230" s="11"/>
    </row>
    <row r="11231" spans="6:8" x14ac:dyDescent="0.25">
      <c r="F11231" s="11"/>
      <c r="G11231" s="11"/>
      <c r="H11231" s="11"/>
    </row>
    <row r="11232" spans="6:8" x14ac:dyDescent="0.25">
      <c r="F11232" s="11"/>
      <c r="G11232" s="11"/>
      <c r="H11232" s="11"/>
    </row>
    <row r="11233" spans="6:8" x14ac:dyDescent="0.25">
      <c r="F11233" s="11"/>
      <c r="G11233" s="11"/>
      <c r="H11233" s="11"/>
    </row>
    <row r="11234" spans="6:8" x14ac:dyDescent="0.25">
      <c r="F11234" s="11"/>
      <c r="G11234" s="11"/>
      <c r="H11234" s="11"/>
    </row>
    <row r="11235" spans="6:8" x14ac:dyDescent="0.25">
      <c r="F11235" s="11"/>
      <c r="G11235" s="11"/>
      <c r="H11235" s="11"/>
    </row>
    <row r="11236" spans="6:8" x14ac:dyDescent="0.25">
      <c r="F11236" s="11"/>
      <c r="G11236" s="11"/>
      <c r="H11236" s="11"/>
    </row>
    <row r="11237" spans="6:8" x14ac:dyDescent="0.25">
      <c r="F11237" s="11"/>
      <c r="G11237" s="11"/>
      <c r="H11237" s="11"/>
    </row>
    <row r="11238" spans="6:8" x14ac:dyDescent="0.25">
      <c r="F11238" s="11"/>
      <c r="G11238" s="11"/>
      <c r="H11238" s="11"/>
    </row>
    <row r="11239" spans="6:8" x14ac:dyDescent="0.25">
      <c r="F11239" s="11"/>
      <c r="G11239" s="11"/>
      <c r="H11239" s="11"/>
    </row>
    <row r="11240" spans="6:8" x14ac:dyDescent="0.25">
      <c r="F11240" s="11"/>
      <c r="G11240" s="11"/>
      <c r="H11240" s="11"/>
    </row>
    <row r="11241" spans="6:8" x14ac:dyDescent="0.25">
      <c r="F11241" s="11"/>
      <c r="G11241" s="11"/>
      <c r="H11241" s="11"/>
    </row>
    <row r="11242" spans="6:8" x14ac:dyDescent="0.25">
      <c r="F11242" s="11"/>
      <c r="G11242" s="11"/>
      <c r="H11242" s="11"/>
    </row>
    <row r="11243" spans="6:8" x14ac:dyDescent="0.25">
      <c r="F11243" s="11"/>
      <c r="G11243" s="11"/>
      <c r="H11243" s="11"/>
    </row>
    <row r="11244" spans="6:8" x14ac:dyDescent="0.25">
      <c r="F11244" s="11"/>
      <c r="G11244" s="11"/>
      <c r="H11244" s="11"/>
    </row>
    <row r="11245" spans="6:8" x14ac:dyDescent="0.25">
      <c r="F11245" s="11"/>
      <c r="G11245" s="11"/>
      <c r="H11245" s="11"/>
    </row>
    <row r="11246" spans="6:8" x14ac:dyDescent="0.25">
      <c r="F11246" s="11"/>
      <c r="G11246" s="11"/>
      <c r="H11246" s="11"/>
    </row>
    <row r="11247" spans="6:8" x14ac:dyDescent="0.25">
      <c r="F11247" s="11"/>
      <c r="G11247" s="11"/>
      <c r="H11247" s="11"/>
    </row>
    <row r="11248" spans="6:8" x14ac:dyDescent="0.25">
      <c r="F11248" s="11"/>
      <c r="G11248" s="11"/>
      <c r="H11248" s="11"/>
    </row>
    <row r="11249" spans="6:8" x14ac:dyDescent="0.25">
      <c r="F11249" s="11"/>
      <c r="G11249" s="11"/>
      <c r="H11249" s="11"/>
    </row>
    <row r="11250" spans="6:8" x14ac:dyDescent="0.25">
      <c r="F11250" s="11"/>
      <c r="G11250" s="11"/>
      <c r="H11250" s="11"/>
    </row>
    <row r="11251" spans="6:8" x14ac:dyDescent="0.25">
      <c r="F11251" s="11"/>
      <c r="G11251" s="11"/>
      <c r="H11251" s="11"/>
    </row>
    <row r="11252" spans="6:8" x14ac:dyDescent="0.25">
      <c r="F11252" s="11"/>
      <c r="G11252" s="11"/>
      <c r="H11252" s="11"/>
    </row>
    <row r="11253" spans="6:8" x14ac:dyDescent="0.25">
      <c r="F11253" s="11"/>
      <c r="G11253" s="11"/>
      <c r="H11253" s="11"/>
    </row>
    <row r="11254" spans="6:8" x14ac:dyDescent="0.25">
      <c r="F11254" s="11"/>
      <c r="G11254" s="11"/>
      <c r="H11254" s="11"/>
    </row>
    <row r="11255" spans="6:8" x14ac:dyDescent="0.25">
      <c r="F11255" s="11"/>
      <c r="G11255" s="11"/>
      <c r="H11255" s="11"/>
    </row>
    <row r="11256" spans="6:8" x14ac:dyDescent="0.25">
      <c r="F11256" s="11"/>
      <c r="G11256" s="11"/>
      <c r="H11256" s="11"/>
    </row>
    <row r="11257" spans="6:8" x14ac:dyDescent="0.25">
      <c r="F11257" s="11"/>
      <c r="G11257" s="11"/>
      <c r="H11257" s="11"/>
    </row>
    <row r="11258" spans="6:8" x14ac:dyDescent="0.25">
      <c r="F11258" s="11"/>
      <c r="G11258" s="11"/>
      <c r="H11258" s="11"/>
    </row>
    <row r="11259" spans="6:8" x14ac:dyDescent="0.25">
      <c r="F11259" s="11"/>
      <c r="G11259" s="11"/>
      <c r="H11259" s="11"/>
    </row>
    <row r="11260" spans="6:8" x14ac:dyDescent="0.25">
      <c r="F11260" s="11"/>
      <c r="G11260" s="11"/>
      <c r="H11260" s="11"/>
    </row>
    <row r="11261" spans="6:8" x14ac:dyDescent="0.25">
      <c r="F11261" s="11"/>
      <c r="G11261" s="11"/>
      <c r="H11261" s="11"/>
    </row>
    <row r="11262" spans="6:8" x14ac:dyDescent="0.25">
      <c r="F11262" s="11"/>
      <c r="G11262" s="11"/>
      <c r="H11262" s="11"/>
    </row>
    <row r="11263" spans="6:8" x14ac:dyDescent="0.25">
      <c r="F11263" s="11"/>
      <c r="G11263" s="11"/>
      <c r="H11263" s="11"/>
    </row>
    <row r="11264" spans="6:8" x14ac:dyDescent="0.25">
      <c r="F11264" s="11"/>
      <c r="G11264" s="11"/>
      <c r="H11264" s="11"/>
    </row>
    <row r="11265" spans="6:8" x14ac:dyDescent="0.25">
      <c r="F11265" s="11"/>
      <c r="G11265" s="11"/>
      <c r="H11265" s="11"/>
    </row>
    <row r="11266" spans="6:8" x14ac:dyDescent="0.25">
      <c r="F11266" s="11"/>
      <c r="G11266" s="11"/>
      <c r="H11266" s="11"/>
    </row>
    <row r="11267" spans="6:8" x14ac:dyDescent="0.25">
      <c r="F11267" s="11"/>
      <c r="G11267" s="11"/>
      <c r="H11267" s="11"/>
    </row>
    <row r="11268" spans="6:8" x14ac:dyDescent="0.25">
      <c r="F11268" s="11"/>
      <c r="G11268" s="11"/>
      <c r="H11268" s="11"/>
    </row>
    <row r="11269" spans="6:8" x14ac:dyDescent="0.25">
      <c r="F11269" s="11"/>
      <c r="G11269" s="11"/>
      <c r="H11269" s="11"/>
    </row>
    <row r="11270" spans="6:8" x14ac:dyDescent="0.25">
      <c r="F11270" s="11"/>
      <c r="G11270" s="11"/>
      <c r="H11270" s="11"/>
    </row>
    <row r="11271" spans="6:8" x14ac:dyDescent="0.25">
      <c r="F11271" s="11"/>
      <c r="G11271" s="11"/>
      <c r="H11271" s="11"/>
    </row>
    <row r="11272" spans="6:8" x14ac:dyDescent="0.25">
      <c r="F11272" s="11"/>
      <c r="G11272" s="11"/>
      <c r="H11272" s="11"/>
    </row>
    <row r="11273" spans="6:8" x14ac:dyDescent="0.25">
      <c r="F11273" s="11"/>
      <c r="G11273" s="11"/>
      <c r="H11273" s="11"/>
    </row>
    <row r="11274" spans="6:8" x14ac:dyDescent="0.25">
      <c r="F11274" s="11"/>
      <c r="G11274" s="11"/>
      <c r="H11274" s="11"/>
    </row>
    <row r="11275" spans="6:8" x14ac:dyDescent="0.25">
      <c r="F11275" s="11"/>
      <c r="G11275" s="11"/>
      <c r="H11275" s="11"/>
    </row>
    <row r="11276" spans="6:8" x14ac:dyDescent="0.25">
      <c r="F11276" s="11"/>
      <c r="G11276" s="11"/>
      <c r="H11276" s="11"/>
    </row>
    <row r="11277" spans="6:8" x14ac:dyDescent="0.25">
      <c r="F11277" s="11"/>
      <c r="G11277" s="11"/>
      <c r="H11277" s="11"/>
    </row>
    <row r="11278" spans="6:8" x14ac:dyDescent="0.25">
      <c r="F11278" s="11"/>
      <c r="G11278" s="11"/>
      <c r="H11278" s="11"/>
    </row>
    <row r="11279" spans="6:8" x14ac:dyDescent="0.25">
      <c r="F11279" s="11"/>
      <c r="G11279" s="11"/>
      <c r="H11279" s="11"/>
    </row>
    <row r="11280" spans="6:8" x14ac:dyDescent="0.25">
      <c r="F11280" s="11"/>
      <c r="G11280" s="11"/>
      <c r="H11280" s="11"/>
    </row>
    <row r="11281" spans="6:8" x14ac:dyDescent="0.25">
      <c r="F11281" s="11"/>
      <c r="G11281" s="11"/>
      <c r="H11281" s="11"/>
    </row>
    <row r="11282" spans="6:8" x14ac:dyDescent="0.25">
      <c r="F11282" s="11"/>
      <c r="G11282" s="11"/>
      <c r="H11282" s="11"/>
    </row>
    <row r="11283" spans="6:8" x14ac:dyDescent="0.25">
      <c r="F11283" s="11"/>
      <c r="G11283" s="11"/>
      <c r="H11283" s="11"/>
    </row>
    <row r="11284" spans="6:8" x14ac:dyDescent="0.25">
      <c r="F11284" s="11"/>
      <c r="G11284" s="11"/>
      <c r="H11284" s="11"/>
    </row>
    <row r="11285" spans="6:8" x14ac:dyDescent="0.25">
      <c r="F11285" s="11"/>
      <c r="G11285" s="11"/>
      <c r="H11285" s="11"/>
    </row>
    <row r="11286" spans="6:8" x14ac:dyDescent="0.25">
      <c r="F11286" s="11"/>
      <c r="G11286" s="11"/>
      <c r="H11286" s="11"/>
    </row>
    <row r="11287" spans="6:8" x14ac:dyDescent="0.25">
      <c r="F11287" s="11"/>
      <c r="G11287" s="11"/>
      <c r="H11287" s="11"/>
    </row>
    <row r="11288" spans="6:8" x14ac:dyDescent="0.25">
      <c r="F11288" s="11"/>
      <c r="G11288" s="11"/>
      <c r="H11288" s="11"/>
    </row>
    <row r="11289" spans="6:8" x14ac:dyDescent="0.25">
      <c r="F11289" s="11"/>
      <c r="G11289" s="11"/>
      <c r="H11289" s="11"/>
    </row>
    <row r="11290" spans="6:8" x14ac:dyDescent="0.25">
      <c r="F11290" s="11"/>
      <c r="G11290" s="11"/>
      <c r="H11290" s="11"/>
    </row>
    <row r="11291" spans="6:8" x14ac:dyDescent="0.25">
      <c r="F11291" s="11"/>
      <c r="G11291" s="11"/>
      <c r="H11291" s="11"/>
    </row>
    <row r="11292" spans="6:8" x14ac:dyDescent="0.25">
      <c r="F11292" s="11"/>
      <c r="G11292" s="11"/>
      <c r="H11292" s="11"/>
    </row>
    <row r="11293" spans="6:8" x14ac:dyDescent="0.25">
      <c r="F11293" s="11"/>
      <c r="G11293" s="11"/>
      <c r="H11293" s="11"/>
    </row>
    <row r="11294" spans="6:8" x14ac:dyDescent="0.25">
      <c r="F11294" s="11"/>
      <c r="G11294" s="11"/>
      <c r="H11294" s="11"/>
    </row>
    <row r="11295" spans="6:8" x14ac:dyDescent="0.25">
      <c r="F11295" s="11"/>
      <c r="G11295" s="11"/>
      <c r="H11295" s="11"/>
    </row>
    <row r="11296" spans="6:8" x14ac:dyDescent="0.25">
      <c r="F11296" s="11"/>
      <c r="G11296" s="11"/>
      <c r="H11296" s="11"/>
    </row>
    <row r="11297" spans="6:8" x14ac:dyDescent="0.25">
      <c r="F11297" s="11"/>
      <c r="G11297" s="11"/>
      <c r="H11297" s="11"/>
    </row>
    <row r="11298" spans="6:8" x14ac:dyDescent="0.25">
      <c r="F11298" s="11"/>
      <c r="G11298" s="11"/>
      <c r="H11298" s="11"/>
    </row>
    <row r="11299" spans="6:8" x14ac:dyDescent="0.25">
      <c r="F11299" s="11"/>
      <c r="G11299" s="11"/>
      <c r="H11299" s="11"/>
    </row>
    <row r="11300" spans="6:8" x14ac:dyDescent="0.25">
      <c r="F11300" s="11"/>
      <c r="G11300" s="11"/>
      <c r="H11300" s="11"/>
    </row>
    <row r="11301" spans="6:8" x14ac:dyDescent="0.25">
      <c r="F11301" s="11"/>
      <c r="G11301" s="11"/>
      <c r="H11301" s="11"/>
    </row>
    <row r="11302" spans="6:8" x14ac:dyDescent="0.25">
      <c r="F11302" s="11"/>
      <c r="G11302" s="11"/>
      <c r="H11302" s="11"/>
    </row>
    <row r="11303" spans="6:8" x14ac:dyDescent="0.25">
      <c r="F11303" s="11"/>
      <c r="G11303" s="11"/>
      <c r="H11303" s="11"/>
    </row>
    <row r="11304" spans="6:8" x14ac:dyDescent="0.25">
      <c r="F11304" s="11"/>
      <c r="G11304" s="11"/>
      <c r="H11304" s="11"/>
    </row>
    <row r="11305" spans="6:8" x14ac:dyDescent="0.25">
      <c r="F11305" s="11"/>
      <c r="G11305" s="11"/>
      <c r="H11305" s="11"/>
    </row>
    <row r="11306" spans="6:8" x14ac:dyDescent="0.25">
      <c r="F11306" s="11"/>
      <c r="G11306" s="11"/>
      <c r="H11306" s="11"/>
    </row>
    <row r="11307" spans="6:8" x14ac:dyDescent="0.25">
      <c r="F11307" s="11"/>
      <c r="G11307" s="11"/>
      <c r="H11307" s="11"/>
    </row>
    <row r="11308" spans="6:8" x14ac:dyDescent="0.25">
      <c r="F11308" s="11"/>
      <c r="G11308" s="11"/>
      <c r="H11308" s="11"/>
    </row>
    <row r="11309" spans="6:8" x14ac:dyDescent="0.25">
      <c r="F11309" s="11"/>
      <c r="G11309" s="11"/>
      <c r="H11309" s="11"/>
    </row>
    <row r="11310" spans="6:8" x14ac:dyDescent="0.25">
      <c r="F11310" s="11"/>
      <c r="G11310" s="11"/>
      <c r="H11310" s="11"/>
    </row>
    <row r="11311" spans="6:8" x14ac:dyDescent="0.25">
      <c r="F11311" s="11"/>
      <c r="G11311" s="11"/>
      <c r="H11311" s="11"/>
    </row>
    <row r="11312" spans="6:8" x14ac:dyDescent="0.25">
      <c r="F11312" s="11"/>
      <c r="G11312" s="11"/>
      <c r="H11312" s="11"/>
    </row>
    <row r="11313" spans="6:8" x14ac:dyDescent="0.25">
      <c r="F11313" s="11"/>
      <c r="G11313" s="11"/>
      <c r="H11313" s="11"/>
    </row>
    <row r="11314" spans="6:8" x14ac:dyDescent="0.25">
      <c r="F11314" s="11"/>
      <c r="G11314" s="11"/>
      <c r="H11314" s="11"/>
    </row>
    <row r="11315" spans="6:8" x14ac:dyDescent="0.25">
      <c r="F11315" s="11"/>
      <c r="G11315" s="11"/>
      <c r="H11315" s="11"/>
    </row>
    <row r="11316" spans="6:8" x14ac:dyDescent="0.25">
      <c r="F11316" s="11"/>
      <c r="G11316" s="11"/>
      <c r="H11316" s="11"/>
    </row>
    <row r="11317" spans="6:8" x14ac:dyDescent="0.25">
      <c r="F11317" s="11"/>
      <c r="G11317" s="11"/>
      <c r="H11317" s="11"/>
    </row>
    <row r="11318" spans="6:8" x14ac:dyDescent="0.25">
      <c r="F11318" s="11"/>
      <c r="G11318" s="11"/>
      <c r="H11318" s="11"/>
    </row>
    <row r="11319" spans="6:8" x14ac:dyDescent="0.25">
      <c r="F11319" s="11"/>
      <c r="G11319" s="11"/>
      <c r="H11319" s="11"/>
    </row>
    <row r="11320" spans="6:8" x14ac:dyDescent="0.25">
      <c r="F11320" s="11"/>
      <c r="G11320" s="11"/>
      <c r="H11320" s="11"/>
    </row>
    <row r="11321" spans="6:8" x14ac:dyDescent="0.25">
      <c r="F11321" s="11"/>
      <c r="G11321" s="11"/>
      <c r="H11321" s="11"/>
    </row>
    <row r="11322" spans="6:8" x14ac:dyDescent="0.25">
      <c r="F11322" s="11"/>
      <c r="G11322" s="11"/>
      <c r="H11322" s="11"/>
    </row>
    <row r="11323" spans="6:8" x14ac:dyDescent="0.25">
      <c r="F11323" s="11"/>
      <c r="G11323" s="11"/>
      <c r="H11323" s="11"/>
    </row>
    <row r="11324" spans="6:8" x14ac:dyDescent="0.25">
      <c r="F11324" s="11"/>
      <c r="G11324" s="11"/>
      <c r="H11324" s="11"/>
    </row>
    <row r="11325" spans="6:8" x14ac:dyDescent="0.25">
      <c r="F11325" s="11"/>
      <c r="G11325" s="11"/>
      <c r="H11325" s="11"/>
    </row>
    <row r="11326" spans="6:8" x14ac:dyDescent="0.25">
      <c r="F11326" s="11"/>
      <c r="G11326" s="11"/>
      <c r="H11326" s="11"/>
    </row>
    <row r="11327" spans="6:8" x14ac:dyDescent="0.25">
      <c r="F11327" s="11"/>
      <c r="G11327" s="11"/>
      <c r="H11327" s="11"/>
    </row>
    <row r="11328" spans="6:8" x14ac:dyDescent="0.25">
      <c r="F11328" s="11"/>
      <c r="G11328" s="11"/>
      <c r="H11328" s="11"/>
    </row>
    <row r="11329" spans="6:8" x14ac:dyDescent="0.25">
      <c r="F11329" s="11"/>
      <c r="G11329" s="11"/>
      <c r="H11329" s="11"/>
    </row>
    <row r="11330" spans="6:8" x14ac:dyDescent="0.25">
      <c r="F11330" s="11"/>
      <c r="G11330" s="11"/>
      <c r="H11330" s="11"/>
    </row>
    <row r="11331" spans="6:8" x14ac:dyDescent="0.25">
      <c r="F11331" s="11"/>
      <c r="G11331" s="11"/>
      <c r="H11331" s="11"/>
    </row>
    <row r="11332" spans="6:8" x14ac:dyDescent="0.25">
      <c r="F11332" s="11"/>
      <c r="G11332" s="11"/>
      <c r="H11332" s="11"/>
    </row>
    <row r="11333" spans="6:8" x14ac:dyDescent="0.25">
      <c r="F11333" s="11"/>
      <c r="G11333" s="11"/>
      <c r="H11333" s="11"/>
    </row>
    <row r="11334" spans="6:8" x14ac:dyDescent="0.25">
      <c r="F11334" s="11"/>
      <c r="G11334" s="11"/>
      <c r="H11334" s="11"/>
    </row>
    <row r="11335" spans="6:8" x14ac:dyDescent="0.25">
      <c r="F11335" s="11"/>
      <c r="G11335" s="11"/>
      <c r="H11335" s="11"/>
    </row>
    <row r="11336" spans="6:8" x14ac:dyDescent="0.25">
      <c r="F11336" s="11"/>
      <c r="G11336" s="11"/>
      <c r="H11336" s="11"/>
    </row>
    <row r="11337" spans="6:8" x14ac:dyDescent="0.25">
      <c r="F11337" s="11"/>
      <c r="G11337" s="11"/>
      <c r="H11337" s="11"/>
    </row>
    <row r="11338" spans="6:8" x14ac:dyDescent="0.25">
      <c r="F11338" s="11"/>
      <c r="G11338" s="11"/>
      <c r="H11338" s="11"/>
    </row>
    <row r="11339" spans="6:8" x14ac:dyDescent="0.25">
      <c r="F11339" s="11"/>
      <c r="G11339" s="11"/>
      <c r="H11339" s="11"/>
    </row>
    <row r="11340" spans="6:8" x14ac:dyDescent="0.25">
      <c r="F11340" s="11"/>
      <c r="G11340" s="11"/>
      <c r="H11340" s="11"/>
    </row>
    <row r="11341" spans="6:8" x14ac:dyDescent="0.25">
      <c r="F11341" s="11"/>
      <c r="G11341" s="11"/>
      <c r="H11341" s="11"/>
    </row>
    <row r="11342" spans="6:8" x14ac:dyDescent="0.25">
      <c r="F11342" s="11"/>
      <c r="G11342" s="11"/>
      <c r="H11342" s="11"/>
    </row>
    <row r="11343" spans="6:8" x14ac:dyDescent="0.25">
      <c r="F11343" s="11"/>
      <c r="G11343" s="11"/>
      <c r="H11343" s="11"/>
    </row>
    <row r="11344" spans="6:8" x14ac:dyDescent="0.25">
      <c r="F11344" s="11"/>
      <c r="G11344" s="11"/>
      <c r="H11344" s="11"/>
    </row>
    <row r="11345" spans="6:8" x14ac:dyDescent="0.25">
      <c r="F11345" s="11"/>
      <c r="G11345" s="11"/>
      <c r="H11345" s="11"/>
    </row>
    <row r="11346" spans="6:8" x14ac:dyDescent="0.25">
      <c r="F11346" s="11"/>
      <c r="G11346" s="11"/>
      <c r="H11346" s="11"/>
    </row>
    <row r="11347" spans="6:8" x14ac:dyDescent="0.25">
      <c r="F11347" s="11"/>
      <c r="G11347" s="11"/>
      <c r="H11347" s="11"/>
    </row>
    <row r="11348" spans="6:8" x14ac:dyDescent="0.25">
      <c r="F11348" s="11"/>
      <c r="G11348" s="11"/>
      <c r="H11348" s="11"/>
    </row>
    <row r="11349" spans="6:8" x14ac:dyDescent="0.25">
      <c r="F11349" s="11"/>
      <c r="G11349" s="11"/>
      <c r="H11349" s="11"/>
    </row>
    <row r="11350" spans="6:8" x14ac:dyDescent="0.25">
      <c r="F11350" s="11"/>
      <c r="G11350" s="11"/>
      <c r="H11350" s="11"/>
    </row>
    <row r="11351" spans="6:8" x14ac:dyDescent="0.25">
      <c r="F11351" s="11"/>
      <c r="G11351" s="11"/>
      <c r="H11351" s="11"/>
    </row>
    <row r="11352" spans="6:8" x14ac:dyDescent="0.25">
      <c r="F11352" s="11"/>
      <c r="G11352" s="11"/>
      <c r="H11352" s="11"/>
    </row>
    <row r="11353" spans="6:8" x14ac:dyDescent="0.25">
      <c r="F11353" s="11"/>
      <c r="G11353" s="11"/>
      <c r="H11353" s="11"/>
    </row>
    <row r="11354" spans="6:8" x14ac:dyDescent="0.25">
      <c r="F11354" s="11"/>
      <c r="G11354" s="11"/>
      <c r="H11354" s="11"/>
    </row>
    <row r="11355" spans="6:8" x14ac:dyDescent="0.25">
      <c r="F11355" s="11"/>
      <c r="G11355" s="11"/>
      <c r="H11355" s="11"/>
    </row>
    <row r="11356" spans="6:8" x14ac:dyDescent="0.25">
      <c r="F11356" s="11"/>
      <c r="G11356" s="11"/>
      <c r="H11356" s="11"/>
    </row>
    <row r="11357" spans="6:8" x14ac:dyDescent="0.25">
      <c r="F11357" s="11"/>
      <c r="G11357" s="11"/>
      <c r="H11357" s="11"/>
    </row>
    <row r="11358" spans="6:8" x14ac:dyDescent="0.25">
      <c r="F11358" s="11"/>
      <c r="G11358" s="11"/>
      <c r="H11358" s="11"/>
    </row>
    <row r="11359" spans="6:8" x14ac:dyDescent="0.25">
      <c r="F11359" s="11"/>
      <c r="G11359" s="11"/>
      <c r="H11359" s="11"/>
    </row>
    <row r="11360" spans="6:8" x14ac:dyDescent="0.25">
      <c r="F11360" s="11"/>
      <c r="G11360" s="11"/>
      <c r="H11360" s="11"/>
    </row>
    <row r="11361" spans="6:8" x14ac:dyDescent="0.25">
      <c r="F11361" s="11"/>
      <c r="G11361" s="11"/>
      <c r="H11361" s="11"/>
    </row>
    <row r="11362" spans="6:8" x14ac:dyDescent="0.25">
      <c r="F11362" s="11"/>
      <c r="G11362" s="11"/>
      <c r="H11362" s="11"/>
    </row>
    <row r="11363" spans="6:8" x14ac:dyDescent="0.25">
      <c r="F11363" s="11"/>
      <c r="G11363" s="11"/>
      <c r="H11363" s="11"/>
    </row>
    <row r="11364" spans="6:8" x14ac:dyDescent="0.25">
      <c r="F11364" s="11"/>
      <c r="G11364" s="11"/>
      <c r="H11364" s="11"/>
    </row>
    <row r="11365" spans="6:8" x14ac:dyDescent="0.25">
      <c r="F11365" s="11"/>
      <c r="G11365" s="11"/>
      <c r="H11365" s="11"/>
    </row>
    <row r="11366" spans="6:8" x14ac:dyDescent="0.25">
      <c r="F11366" s="11"/>
      <c r="G11366" s="11"/>
      <c r="H11366" s="11"/>
    </row>
    <row r="11367" spans="6:8" x14ac:dyDescent="0.25">
      <c r="F11367" s="11"/>
      <c r="G11367" s="11"/>
      <c r="H11367" s="11"/>
    </row>
    <row r="11368" spans="6:8" x14ac:dyDescent="0.25">
      <c r="F11368" s="11"/>
      <c r="G11368" s="11"/>
      <c r="H11368" s="11"/>
    </row>
    <row r="11369" spans="6:8" x14ac:dyDescent="0.25">
      <c r="F11369" s="11"/>
      <c r="G11369" s="11"/>
      <c r="H11369" s="11"/>
    </row>
    <row r="11370" spans="6:8" x14ac:dyDescent="0.25">
      <c r="F11370" s="11"/>
      <c r="G11370" s="11"/>
      <c r="H11370" s="11"/>
    </row>
    <row r="11371" spans="6:8" x14ac:dyDescent="0.25">
      <c r="F11371" s="11"/>
      <c r="G11371" s="11"/>
      <c r="H11371" s="11"/>
    </row>
    <row r="11372" spans="6:8" x14ac:dyDescent="0.25">
      <c r="F11372" s="11"/>
      <c r="G11372" s="11"/>
      <c r="H11372" s="11"/>
    </row>
    <row r="11373" spans="6:8" x14ac:dyDescent="0.25">
      <c r="F11373" s="11"/>
      <c r="G11373" s="11"/>
      <c r="H11373" s="11"/>
    </row>
    <row r="11374" spans="6:8" x14ac:dyDescent="0.25">
      <c r="F11374" s="11"/>
      <c r="G11374" s="11"/>
      <c r="H11374" s="11"/>
    </row>
    <row r="11375" spans="6:8" x14ac:dyDescent="0.25">
      <c r="F11375" s="11"/>
      <c r="G11375" s="11"/>
      <c r="H11375" s="11"/>
    </row>
    <row r="11376" spans="6:8" x14ac:dyDescent="0.25">
      <c r="F11376" s="11"/>
      <c r="G11376" s="11"/>
      <c r="H11376" s="11"/>
    </row>
    <row r="11377" spans="6:8" x14ac:dyDescent="0.25">
      <c r="F11377" s="11"/>
      <c r="G11377" s="11"/>
      <c r="H11377" s="11"/>
    </row>
    <row r="11378" spans="6:8" x14ac:dyDescent="0.25">
      <c r="F11378" s="11"/>
      <c r="G11378" s="11"/>
      <c r="H11378" s="11"/>
    </row>
    <row r="11379" spans="6:8" x14ac:dyDescent="0.25">
      <c r="F11379" s="11"/>
      <c r="G11379" s="11"/>
      <c r="H11379" s="11"/>
    </row>
    <row r="11380" spans="6:8" x14ac:dyDescent="0.25">
      <c r="F11380" s="11"/>
      <c r="G11380" s="11"/>
      <c r="H11380" s="11"/>
    </row>
    <row r="11381" spans="6:8" x14ac:dyDescent="0.25">
      <c r="F11381" s="11"/>
      <c r="G11381" s="11"/>
      <c r="H11381" s="11"/>
    </row>
    <row r="11382" spans="6:8" x14ac:dyDescent="0.25">
      <c r="F11382" s="11"/>
      <c r="G11382" s="11"/>
      <c r="H11382" s="11"/>
    </row>
    <row r="11383" spans="6:8" x14ac:dyDescent="0.25">
      <c r="F11383" s="11"/>
      <c r="G11383" s="11"/>
      <c r="H11383" s="11"/>
    </row>
    <row r="11384" spans="6:8" x14ac:dyDescent="0.25">
      <c r="F11384" s="11"/>
      <c r="G11384" s="11"/>
      <c r="H11384" s="11"/>
    </row>
    <row r="11385" spans="6:8" x14ac:dyDescent="0.25">
      <c r="F11385" s="11"/>
      <c r="G11385" s="11"/>
      <c r="H11385" s="11"/>
    </row>
    <row r="11386" spans="6:8" x14ac:dyDescent="0.25">
      <c r="F11386" s="11"/>
      <c r="G11386" s="11"/>
      <c r="H11386" s="11"/>
    </row>
    <row r="11387" spans="6:8" x14ac:dyDescent="0.25">
      <c r="F11387" s="11"/>
      <c r="G11387" s="11"/>
      <c r="H11387" s="11"/>
    </row>
    <row r="11388" spans="6:8" x14ac:dyDescent="0.25">
      <c r="F11388" s="11"/>
      <c r="G11388" s="11"/>
      <c r="H11388" s="11"/>
    </row>
    <row r="11389" spans="6:8" x14ac:dyDescent="0.25">
      <c r="F11389" s="11"/>
      <c r="G11389" s="11"/>
      <c r="H11389" s="11"/>
    </row>
    <row r="11390" spans="6:8" x14ac:dyDescent="0.25">
      <c r="F11390" s="11"/>
      <c r="G11390" s="11"/>
      <c r="H11390" s="11"/>
    </row>
    <row r="11391" spans="6:8" x14ac:dyDescent="0.25">
      <c r="F11391" s="11"/>
      <c r="G11391" s="11"/>
      <c r="H11391" s="11"/>
    </row>
    <row r="11392" spans="6:8" x14ac:dyDescent="0.25">
      <c r="F11392" s="11"/>
      <c r="G11392" s="11"/>
      <c r="H11392" s="11"/>
    </row>
    <row r="11393" spans="6:8" x14ac:dyDescent="0.25">
      <c r="F11393" s="11"/>
      <c r="G11393" s="11"/>
      <c r="H11393" s="11"/>
    </row>
    <row r="11394" spans="6:8" x14ac:dyDescent="0.25">
      <c r="F11394" s="11"/>
      <c r="G11394" s="11"/>
      <c r="H11394" s="11"/>
    </row>
    <row r="11395" spans="6:8" x14ac:dyDescent="0.25">
      <c r="F11395" s="11"/>
      <c r="G11395" s="11"/>
      <c r="H11395" s="11"/>
    </row>
    <row r="11396" spans="6:8" x14ac:dyDescent="0.25">
      <c r="F11396" s="11"/>
      <c r="G11396" s="11"/>
      <c r="H11396" s="11"/>
    </row>
    <row r="11397" spans="6:8" x14ac:dyDescent="0.25">
      <c r="F11397" s="11"/>
      <c r="G11397" s="11"/>
      <c r="H11397" s="11"/>
    </row>
    <row r="11398" spans="6:8" x14ac:dyDescent="0.25">
      <c r="F11398" s="11"/>
      <c r="G11398" s="11"/>
      <c r="H11398" s="11"/>
    </row>
    <row r="11399" spans="6:8" x14ac:dyDescent="0.25">
      <c r="F11399" s="11"/>
      <c r="G11399" s="11"/>
      <c r="H11399" s="11"/>
    </row>
    <row r="11400" spans="6:8" x14ac:dyDescent="0.25">
      <c r="F11400" s="11"/>
      <c r="G11400" s="11"/>
      <c r="H11400" s="11"/>
    </row>
    <row r="11401" spans="6:8" x14ac:dyDescent="0.25">
      <c r="F11401" s="11"/>
      <c r="G11401" s="11"/>
      <c r="H11401" s="11"/>
    </row>
    <row r="11402" spans="6:8" x14ac:dyDescent="0.25">
      <c r="F11402" s="11"/>
      <c r="G11402" s="11"/>
      <c r="H11402" s="11"/>
    </row>
    <row r="11403" spans="6:8" x14ac:dyDescent="0.25">
      <c r="F11403" s="11"/>
      <c r="G11403" s="11"/>
      <c r="H11403" s="11"/>
    </row>
    <row r="11404" spans="6:8" x14ac:dyDescent="0.25">
      <c r="F11404" s="11"/>
      <c r="G11404" s="11"/>
      <c r="H11404" s="11"/>
    </row>
    <row r="11405" spans="6:8" x14ac:dyDescent="0.25">
      <c r="F11405" s="11"/>
      <c r="G11405" s="11"/>
      <c r="H11405" s="11"/>
    </row>
    <row r="11406" spans="6:8" x14ac:dyDescent="0.25">
      <c r="F11406" s="11"/>
      <c r="G11406" s="11"/>
      <c r="H11406" s="11"/>
    </row>
    <row r="11407" spans="6:8" x14ac:dyDescent="0.25">
      <c r="F11407" s="11"/>
      <c r="G11407" s="11"/>
      <c r="H11407" s="11"/>
    </row>
    <row r="11408" spans="6:8" x14ac:dyDescent="0.25">
      <c r="F11408" s="11"/>
      <c r="G11408" s="11"/>
      <c r="H11408" s="11"/>
    </row>
    <row r="11409" spans="6:8" x14ac:dyDescent="0.25">
      <c r="F11409" s="11"/>
      <c r="G11409" s="11"/>
      <c r="H11409" s="11"/>
    </row>
    <row r="11410" spans="6:8" x14ac:dyDescent="0.25">
      <c r="F11410" s="11"/>
      <c r="G11410" s="11"/>
      <c r="H11410" s="11"/>
    </row>
    <row r="11411" spans="6:8" x14ac:dyDescent="0.25">
      <c r="F11411" s="11"/>
      <c r="G11411" s="11"/>
      <c r="H11411" s="11"/>
    </row>
    <row r="11412" spans="6:8" x14ac:dyDescent="0.25">
      <c r="F11412" s="11"/>
      <c r="G11412" s="11"/>
      <c r="H11412" s="11"/>
    </row>
    <row r="11413" spans="6:8" x14ac:dyDescent="0.25">
      <c r="F11413" s="11"/>
      <c r="G11413" s="11"/>
      <c r="H11413" s="11"/>
    </row>
    <row r="11414" spans="6:8" x14ac:dyDescent="0.25">
      <c r="F11414" s="11"/>
      <c r="G11414" s="11"/>
      <c r="H11414" s="11"/>
    </row>
    <row r="11415" spans="6:8" x14ac:dyDescent="0.25">
      <c r="F11415" s="11"/>
      <c r="G11415" s="11"/>
      <c r="H11415" s="11"/>
    </row>
    <row r="11416" spans="6:8" x14ac:dyDescent="0.25">
      <c r="F11416" s="11"/>
      <c r="G11416" s="11"/>
      <c r="H11416" s="11"/>
    </row>
    <row r="11417" spans="6:8" x14ac:dyDescent="0.25">
      <c r="F11417" s="11"/>
      <c r="G11417" s="11"/>
      <c r="H11417" s="11"/>
    </row>
    <row r="11418" spans="6:8" x14ac:dyDescent="0.25">
      <c r="F11418" s="11"/>
      <c r="G11418" s="11"/>
      <c r="H11418" s="11"/>
    </row>
    <row r="11419" spans="6:8" x14ac:dyDescent="0.25">
      <c r="F11419" s="11"/>
      <c r="G11419" s="11"/>
      <c r="H11419" s="11"/>
    </row>
    <row r="11420" spans="6:8" x14ac:dyDescent="0.25">
      <c r="F11420" s="11"/>
      <c r="G11420" s="11"/>
      <c r="H11420" s="11"/>
    </row>
    <row r="11421" spans="6:8" x14ac:dyDescent="0.25">
      <c r="F11421" s="11"/>
      <c r="G11421" s="11"/>
      <c r="H11421" s="11"/>
    </row>
    <row r="11422" spans="6:8" x14ac:dyDescent="0.25">
      <c r="F11422" s="11"/>
      <c r="G11422" s="11"/>
      <c r="H11422" s="11"/>
    </row>
    <row r="11423" spans="6:8" x14ac:dyDescent="0.25">
      <c r="F11423" s="11"/>
      <c r="G11423" s="11"/>
      <c r="H11423" s="11"/>
    </row>
    <row r="11424" spans="6:8" x14ac:dyDescent="0.25">
      <c r="F11424" s="11"/>
      <c r="G11424" s="11"/>
      <c r="H11424" s="11"/>
    </row>
    <row r="11425" spans="6:8" x14ac:dyDescent="0.25">
      <c r="F11425" s="11"/>
      <c r="G11425" s="11"/>
      <c r="H11425" s="11"/>
    </row>
    <row r="11426" spans="6:8" x14ac:dyDescent="0.25">
      <c r="F11426" s="11"/>
      <c r="G11426" s="11"/>
      <c r="H11426" s="11"/>
    </row>
    <row r="11427" spans="6:8" x14ac:dyDescent="0.25">
      <c r="F11427" s="11"/>
      <c r="G11427" s="11"/>
      <c r="H11427" s="11"/>
    </row>
    <row r="11428" spans="6:8" x14ac:dyDescent="0.25">
      <c r="F11428" s="11"/>
      <c r="G11428" s="11"/>
      <c r="H11428" s="11"/>
    </row>
    <row r="11429" spans="6:8" x14ac:dyDescent="0.25">
      <c r="F11429" s="11"/>
      <c r="G11429" s="11"/>
      <c r="H11429" s="11"/>
    </row>
    <row r="11430" spans="6:8" x14ac:dyDescent="0.25">
      <c r="F11430" s="11"/>
      <c r="G11430" s="11"/>
      <c r="H11430" s="11"/>
    </row>
    <row r="11431" spans="6:8" x14ac:dyDescent="0.25">
      <c r="F11431" s="11"/>
      <c r="G11431" s="11"/>
      <c r="H11431" s="11"/>
    </row>
    <row r="11432" spans="6:8" x14ac:dyDescent="0.25">
      <c r="F11432" s="11"/>
      <c r="G11432" s="11"/>
      <c r="H11432" s="11"/>
    </row>
    <row r="11433" spans="6:8" x14ac:dyDescent="0.25">
      <c r="F11433" s="11"/>
      <c r="G11433" s="11"/>
      <c r="H11433" s="11"/>
    </row>
    <row r="11434" spans="6:8" x14ac:dyDescent="0.25">
      <c r="F11434" s="11"/>
      <c r="G11434" s="11"/>
      <c r="H11434" s="11"/>
    </row>
    <row r="11435" spans="6:8" x14ac:dyDescent="0.25">
      <c r="F11435" s="11"/>
      <c r="G11435" s="11"/>
      <c r="H11435" s="11"/>
    </row>
    <row r="11436" spans="6:8" x14ac:dyDescent="0.25">
      <c r="F11436" s="11"/>
      <c r="G11436" s="11"/>
      <c r="H11436" s="11"/>
    </row>
    <row r="11437" spans="6:8" x14ac:dyDescent="0.25">
      <c r="F11437" s="11"/>
      <c r="G11437" s="11"/>
      <c r="H11437" s="11"/>
    </row>
    <row r="11438" spans="6:8" x14ac:dyDescent="0.25">
      <c r="F11438" s="11"/>
      <c r="G11438" s="11"/>
      <c r="H11438" s="11"/>
    </row>
    <row r="11439" spans="6:8" x14ac:dyDescent="0.25">
      <c r="F11439" s="11"/>
      <c r="G11439" s="11"/>
      <c r="H11439" s="11"/>
    </row>
    <row r="11440" spans="6:8" x14ac:dyDescent="0.25">
      <c r="F11440" s="11"/>
      <c r="G11440" s="11"/>
      <c r="H11440" s="11"/>
    </row>
    <row r="11441" spans="6:8" x14ac:dyDescent="0.25">
      <c r="F11441" s="11"/>
      <c r="G11441" s="11"/>
      <c r="H11441" s="11"/>
    </row>
    <row r="11442" spans="6:8" x14ac:dyDescent="0.25">
      <c r="F11442" s="11"/>
      <c r="G11442" s="11"/>
      <c r="H11442" s="11"/>
    </row>
    <row r="11443" spans="6:8" x14ac:dyDescent="0.25">
      <c r="F11443" s="11"/>
      <c r="G11443" s="11"/>
      <c r="H11443" s="11"/>
    </row>
    <row r="11444" spans="6:8" x14ac:dyDescent="0.25">
      <c r="F11444" s="11"/>
      <c r="G11444" s="11"/>
      <c r="H11444" s="11"/>
    </row>
    <row r="11445" spans="6:8" x14ac:dyDescent="0.25">
      <c r="F11445" s="11"/>
      <c r="G11445" s="11"/>
      <c r="H11445" s="11"/>
    </row>
    <row r="11446" spans="6:8" x14ac:dyDescent="0.25">
      <c r="F11446" s="11"/>
      <c r="G11446" s="11"/>
      <c r="H11446" s="11"/>
    </row>
    <row r="11447" spans="6:8" x14ac:dyDescent="0.25">
      <c r="F11447" s="11"/>
      <c r="G11447" s="11"/>
      <c r="H11447" s="11"/>
    </row>
    <row r="11448" spans="6:8" x14ac:dyDescent="0.25">
      <c r="F11448" s="11"/>
      <c r="G11448" s="11"/>
      <c r="H11448" s="11"/>
    </row>
    <row r="11449" spans="6:8" x14ac:dyDescent="0.25">
      <c r="F11449" s="11"/>
      <c r="G11449" s="11"/>
      <c r="H11449" s="11"/>
    </row>
    <row r="11450" spans="6:8" x14ac:dyDescent="0.25">
      <c r="F11450" s="11"/>
      <c r="G11450" s="11"/>
      <c r="H11450" s="11"/>
    </row>
    <row r="11451" spans="6:8" x14ac:dyDescent="0.25">
      <c r="F11451" s="11"/>
      <c r="G11451" s="11"/>
      <c r="H11451" s="11"/>
    </row>
    <row r="11452" spans="6:8" x14ac:dyDescent="0.25">
      <c r="F11452" s="11"/>
      <c r="G11452" s="11"/>
      <c r="H11452" s="11"/>
    </row>
    <row r="11453" spans="6:8" x14ac:dyDescent="0.25">
      <c r="F11453" s="11"/>
      <c r="G11453" s="11"/>
      <c r="H11453" s="11"/>
    </row>
    <row r="11454" spans="6:8" x14ac:dyDescent="0.25">
      <c r="F11454" s="11"/>
      <c r="G11454" s="11"/>
      <c r="H11454" s="11"/>
    </row>
    <row r="11455" spans="6:8" x14ac:dyDescent="0.25">
      <c r="F11455" s="11"/>
      <c r="G11455" s="11"/>
      <c r="H11455" s="11"/>
    </row>
    <row r="11456" spans="6:8" x14ac:dyDescent="0.25">
      <c r="F11456" s="11"/>
      <c r="G11456" s="11"/>
      <c r="H11456" s="11"/>
    </row>
    <row r="11457" spans="6:8" x14ac:dyDescent="0.25">
      <c r="F11457" s="11"/>
      <c r="G11457" s="11"/>
      <c r="H11457" s="11"/>
    </row>
    <row r="11458" spans="6:8" x14ac:dyDescent="0.25">
      <c r="F11458" s="11"/>
      <c r="G11458" s="11"/>
      <c r="H11458" s="11"/>
    </row>
    <row r="11459" spans="6:8" x14ac:dyDescent="0.25">
      <c r="F11459" s="11"/>
      <c r="G11459" s="11"/>
      <c r="H11459" s="11"/>
    </row>
    <row r="11460" spans="6:8" x14ac:dyDescent="0.25">
      <c r="F11460" s="11"/>
      <c r="G11460" s="11"/>
      <c r="H11460" s="11"/>
    </row>
    <row r="11461" spans="6:8" x14ac:dyDescent="0.25">
      <c r="F11461" s="11"/>
      <c r="G11461" s="11"/>
      <c r="H11461" s="11"/>
    </row>
    <row r="11462" spans="6:8" x14ac:dyDescent="0.25">
      <c r="F11462" s="11"/>
      <c r="G11462" s="11"/>
      <c r="H11462" s="11"/>
    </row>
    <row r="11463" spans="6:8" x14ac:dyDescent="0.25">
      <c r="F11463" s="11"/>
      <c r="G11463" s="11"/>
      <c r="H11463" s="11"/>
    </row>
    <row r="11464" spans="6:8" x14ac:dyDescent="0.25">
      <c r="F11464" s="11"/>
      <c r="G11464" s="11"/>
      <c r="H11464" s="11"/>
    </row>
    <row r="11465" spans="6:8" x14ac:dyDescent="0.25">
      <c r="F11465" s="11"/>
      <c r="G11465" s="11"/>
      <c r="H11465" s="11"/>
    </row>
    <row r="11466" spans="6:8" x14ac:dyDescent="0.25">
      <c r="F11466" s="11"/>
      <c r="G11466" s="11"/>
      <c r="H11466" s="11"/>
    </row>
    <row r="11467" spans="6:8" x14ac:dyDescent="0.25">
      <c r="F11467" s="11"/>
      <c r="G11467" s="11"/>
      <c r="H11467" s="11"/>
    </row>
    <row r="11468" spans="6:8" x14ac:dyDescent="0.25">
      <c r="F11468" s="11"/>
      <c r="G11468" s="11"/>
      <c r="H11468" s="11"/>
    </row>
    <row r="11469" spans="6:8" x14ac:dyDescent="0.25">
      <c r="F11469" s="11"/>
      <c r="G11469" s="11"/>
      <c r="H11469" s="11"/>
    </row>
    <row r="11470" spans="6:8" x14ac:dyDescent="0.25">
      <c r="F11470" s="11"/>
      <c r="G11470" s="11"/>
      <c r="H11470" s="11"/>
    </row>
    <row r="11471" spans="6:8" x14ac:dyDescent="0.25">
      <c r="F11471" s="11"/>
      <c r="G11471" s="11"/>
      <c r="H11471" s="11"/>
    </row>
    <row r="11472" spans="6:8" x14ac:dyDescent="0.25">
      <c r="F11472" s="11"/>
      <c r="G11472" s="11"/>
      <c r="H11472" s="11"/>
    </row>
    <row r="11473" spans="6:8" x14ac:dyDescent="0.25">
      <c r="F11473" s="11"/>
      <c r="G11473" s="11"/>
      <c r="H11473" s="11"/>
    </row>
    <row r="11474" spans="6:8" x14ac:dyDescent="0.25">
      <c r="F11474" s="11"/>
      <c r="G11474" s="11"/>
      <c r="H11474" s="11"/>
    </row>
    <row r="11475" spans="6:8" x14ac:dyDescent="0.25">
      <c r="F11475" s="11"/>
      <c r="G11475" s="11"/>
      <c r="H11475" s="11"/>
    </row>
    <row r="11476" spans="6:8" x14ac:dyDescent="0.25">
      <c r="F11476" s="11"/>
      <c r="G11476" s="11"/>
      <c r="H11476" s="11"/>
    </row>
    <row r="11477" spans="6:8" x14ac:dyDescent="0.25">
      <c r="F11477" s="11"/>
      <c r="G11477" s="11"/>
      <c r="H11477" s="11"/>
    </row>
    <row r="11478" spans="6:8" x14ac:dyDescent="0.25">
      <c r="F11478" s="11"/>
      <c r="G11478" s="11"/>
      <c r="H11478" s="11"/>
    </row>
    <row r="11479" spans="6:8" x14ac:dyDescent="0.25">
      <c r="F11479" s="11"/>
      <c r="G11479" s="11"/>
      <c r="H11479" s="11"/>
    </row>
    <row r="11480" spans="6:8" x14ac:dyDescent="0.25">
      <c r="F11480" s="11"/>
      <c r="G11480" s="11"/>
      <c r="H11480" s="11"/>
    </row>
    <row r="11481" spans="6:8" x14ac:dyDescent="0.25">
      <c r="F11481" s="11"/>
      <c r="G11481" s="11"/>
      <c r="H11481" s="11"/>
    </row>
    <row r="11482" spans="6:8" x14ac:dyDescent="0.25">
      <c r="F11482" s="11"/>
      <c r="G11482" s="11"/>
      <c r="H11482" s="11"/>
    </row>
    <row r="11483" spans="6:8" x14ac:dyDescent="0.25">
      <c r="F11483" s="11"/>
      <c r="G11483" s="11"/>
      <c r="H11483" s="11"/>
    </row>
    <row r="11484" spans="6:8" x14ac:dyDescent="0.25">
      <c r="F11484" s="11"/>
      <c r="G11484" s="11"/>
      <c r="H11484" s="11"/>
    </row>
    <row r="11485" spans="6:8" x14ac:dyDescent="0.25">
      <c r="F11485" s="11"/>
      <c r="G11485" s="11"/>
      <c r="H11485" s="11"/>
    </row>
    <row r="11486" spans="6:8" x14ac:dyDescent="0.25">
      <c r="F11486" s="11"/>
      <c r="G11486" s="11"/>
      <c r="H11486" s="11"/>
    </row>
    <row r="11487" spans="6:8" x14ac:dyDescent="0.25">
      <c r="F11487" s="11"/>
      <c r="G11487" s="11"/>
      <c r="H11487" s="11"/>
    </row>
    <row r="11488" spans="6:8" x14ac:dyDescent="0.25">
      <c r="F11488" s="11"/>
      <c r="G11488" s="11"/>
      <c r="H11488" s="11"/>
    </row>
    <row r="11489" spans="6:8" x14ac:dyDescent="0.25">
      <c r="F11489" s="11"/>
      <c r="G11489" s="11"/>
      <c r="H11489" s="11"/>
    </row>
    <row r="11490" spans="6:8" x14ac:dyDescent="0.25">
      <c r="F11490" s="11"/>
      <c r="G11490" s="11"/>
      <c r="H11490" s="11"/>
    </row>
    <row r="11491" spans="6:8" x14ac:dyDescent="0.25">
      <c r="F11491" s="11"/>
      <c r="G11491" s="11"/>
      <c r="H11491" s="11"/>
    </row>
    <row r="11492" spans="6:8" x14ac:dyDescent="0.25">
      <c r="F11492" s="11"/>
      <c r="G11492" s="11"/>
      <c r="H11492" s="11"/>
    </row>
    <row r="11493" spans="6:8" x14ac:dyDescent="0.25">
      <c r="F11493" s="11"/>
      <c r="G11493" s="11"/>
      <c r="H11493" s="11"/>
    </row>
    <row r="11494" spans="6:8" x14ac:dyDescent="0.25">
      <c r="F11494" s="11"/>
      <c r="G11494" s="11"/>
      <c r="H11494" s="11"/>
    </row>
    <row r="11495" spans="6:8" x14ac:dyDescent="0.25">
      <c r="F11495" s="11"/>
      <c r="G11495" s="11"/>
      <c r="H11495" s="11"/>
    </row>
    <row r="11496" spans="6:8" x14ac:dyDescent="0.25">
      <c r="F11496" s="11"/>
      <c r="G11496" s="11"/>
      <c r="H11496" s="11"/>
    </row>
    <row r="11497" spans="6:8" x14ac:dyDescent="0.25">
      <c r="F11497" s="11"/>
      <c r="G11497" s="11"/>
      <c r="H11497" s="11"/>
    </row>
    <row r="11498" spans="6:8" x14ac:dyDescent="0.25">
      <c r="F11498" s="11"/>
      <c r="G11498" s="11"/>
      <c r="H11498" s="11"/>
    </row>
    <row r="11499" spans="6:8" x14ac:dyDescent="0.25">
      <c r="F11499" s="11"/>
      <c r="G11499" s="11"/>
      <c r="H11499" s="11"/>
    </row>
    <row r="11500" spans="6:8" x14ac:dyDescent="0.25">
      <c r="F11500" s="11"/>
      <c r="G11500" s="11"/>
      <c r="H11500" s="11"/>
    </row>
    <row r="11501" spans="6:8" x14ac:dyDescent="0.25">
      <c r="F11501" s="11"/>
      <c r="G11501" s="11"/>
      <c r="H11501" s="11"/>
    </row>
    <row r="11502" spans="6:8" x14ac:dyDescent="0.25">
      <c r="F11502" s="11"/>
      <c r="G11502" s="11"/>
      <c r="H11502" s="11"/>
    </row>
    <row r="11503" spans="6:8" x14ac:dyDescent="0.25">
      <c r="F11503" s="11"/>
      <c r="G11503" s="11"/>
      <c r="H11503" s="11"/>
    </row>
    <row r="11504" spans="6:8" x14ac:dyDescent="0.25">
      <c r="F11504" s="11"/>
      <c r="G11504" s="11"/>
      <c r="H11504" s="11"/>
    </row>
    <row r="11505" spans="6:8" x14ac:dyDescent="0.25">
      <c r="F11505" s="11"/>
      <c r="G11505" s="11"/>
      <c r="H11505" s="11"/>
    </row>
    <row r="11506" spans="6:8" x14ac:dyDescent="0.25">
      <c r="F11506" s="11"/>
      <c r="G11506" s="11"/>
      <c r="H11506" s="11"/>
    </row>
    <row r="11507" spans="6:8" x14ac:dyDescent="0.25">
      <c r="F11507" s="11"/>
      <c r="G11507" s="11"/>
      <c r="H11507" s="11"/>
    </row>
    <row r="11508" spans="6:8" x14ac:dyDescent="0.25">
      <c r="F11508" s="11"/>
      <c r="G11508" s="11"/>
      <c r="H11508" s="11"/>
    </row>
    <row r="11509" spans="6:8" x14ac:dyDescent="0.25">
      <c r="F11509" s="11"/>
      <c r="G11509" s="11"/>
      <c r="H11509" s="11"/>
    </row>
    <row r="11510" spans="6:8" x14ac:dyDescent="0.25">
      <c r="F11510" s="11"/>
      <c r="G11510" s="11"/>
      <c r="H11510" s="11"/>
    </row>
    <row r="11511" spans="6:8" x14ac:dyDescent="0.25">
      <c r="F11511" s="11"/>
      <c r="G11511" s="11"/>
      <c r="H11511" s="11"/>
    </row>
    <row r="11512" spans="6:8" x14ac:dyDescent="0.25">
      <c r="F11512" s="11"/>
      <c r="G11512" s="11"/>
      <c r="H11512" s="11"/>
    </row>
    <row r="11513" spans="6:8" x14ac:dyDescent="0.25">
      <c r="F11513" s="11"/>
      <c r="G11513" s="11"/>
      <c r="H11513" s="11"/>
    </row>
    <row r="11514" spans="6:8" x14ac:dyDescent="0.25">
      <c r="F11514" s="11"/>
      <c r="G11514" s="11"/>
      <c r="H11514" s="11"/>
    </row>
    <row r="11515" spans="6:8" x14ac:dyDescent="0.25">
      <c r="F11515" s="11"/>
      <c r="G11515" s="11"/>
      <c r="H11515" s="11"/>
    </row>
    <row r="11516" spans="6:8" x14ac:dyDescent="0.25">
      <c r="F11516" s="11"/>
      <c r="G11516" s="11"/>
      <c r="H11516" s="11"/>
    </row>
    <row r="11517" spans="6:8" x14ac:dyDescent="0.25">
      <c r="F11517" s="11"/>
      <c r="G11517" s="11"/>
      <c r="H11517" s="11"/>
    </row>
    <row r="11518" spans="6:8" x14ac:dyDescent="0.25">
      <c r="F11518" s="11"/>
      <c r="G11518" s="11"/>
      <c r="H11518" s="11"/>
    </row>
    <row r="11519" spans="6:8" x14ac:dyDescent="0.25">
      <c r="F11519" s="11"/>
      <c r="G11519" s="11"/>
      <c r="H11519" s="11"/>
    </row>
    <row r="11520" spans="6:8" x14ac:dyDescent="0.25">
      <c r="F11520" s="11"/>
      <c r="G11520" s="11"/>
      <c r="H11520" s="11"/>
    </row>
    <row r="11521" spans="6:8" x14ac:dyDescent="0.25">
      <c r="F11521" s="11"/>
      <c r="G11521" s="11"/>
      <c r="H11521" s="11"/>
    </row>
    <row r="11522" spans="6:8" x14ac:dyDescent="0.25">
      <c r="F11522" s="11"/>
      <c r="G11522" s="11"/>
      <c r="H11522" s="11"/>
    </row>
    <row r="11523" spans="6:8" x14ac:dyDescent="0.25">
      <c r="F11523" s="11"/>
      <c r="G11523" s="11"/>
      <c r="H11523" s="11"/>
    </row>
    <row r="11524" spans="6:8" x14ac:dyDescent="0.25">
      <c r="F11524" s="11"/>
      <c r="G11524" s="11"/>
      <c r="H11524" s="11"/>
    </row>
    <row r="11525" spans="6:8" x14ac:dyDescent="0.25">
      <c r="F11525" s="11"/>
      <c r="G11525" s="11"/>
      <c r="H11525" s="11"/>
    </row>
    <row r="11526" spans="6:8" x14ac:dyDescent="0.25">
      <c r="F11526" s="11"/>
      <c r="G11526" s="11"/>
      <c r="H11526" s="11"/>
    </row>
    <row r="11527" spans="6:8" x14ac:dyDescent="0.25">
      <c r="F11527" s="11"/>
      <c r="G11527" s="11"/>
      <c r="H11527" s="11"/>
    </row>
    <row r="11528" spans="6:8" x14ac:dyDescent="0.25">
      <c r="F11528" s="11"/>
      <c r="G11528" s="11"/>
      <c r="H11528" s="11"/>
    </row>
    <row r="11529" spans="6:8" x14ac:dyDescent="0.25">
      <c r="F11529" s="11"/>
      <c r="G11529" s="11"/>
      <c r="H11529" s="11"/>
    </row>
    <row r="11530" spans="6:8" x14ac:dyDescent="0.25">
      <c r="F11530" s="11"/>
      <c r="G11530" s="11"/>
      <c r="H11530" s="11"/>
    </row>
    <row r="11531" spans="6:8" x14ac:dyDescent="0.25">
      <c r="F11531" s="11"/>
      <c r="G11531" s="11"/>
      <c r="H11531" s="11"/>
    </row>
    <row r="11532" spans="6:8" x14ac:dyDescent="0.25">
      <c r="F11532" s="11"/>
      <c r="G11532" s="11"/>
      <c r="H11532" s="11"/>
    </row>
    <row r="11533" spans="6:8" x14ac:dyDescent="0.25">
      <c r="F11533" s="11"/>
      <c r="G11533" s="11"/>
      <c r="H11533" s="11"/>
    </row>
    <row r="11534" spans="6:8" x14ac:dyDescent="0.25">
      <c r="F11534" s="11"/>
      <c r="G11534" s="11"/>
      <c r="H11534" s="11"/>
    </row>
    <row r="11535" spans="6:8" x14ac:dyDescent="0.25">
      <c r="F11535" s="11"/>
      <c r="G11535" s="11"/>
      <c r="H11535" s="11"/>
    </row>
    <row r="11536" spans="6:8" x14ac:dyDescent="0.25">
      <c r="F11536" s="11"/>
      <c r="G11536" s="11"/>
      <c r="H11536" s="11"/>
    </row>
    <row r="11537" spans="6:8" x14ac:dyDescent="0.25">
      <c r="F11537" s="11"/>
      <c r="G11537" s="11"/>
      <c r="H11537" s="11"/>
    </row>
    <row r="11538" spans="6:8" x14ac:dyDescent="0.25">
      <c r="F11538" s="11"/>
      <c r="G11538" s="11"/>
      <c r="H11538" s="11"/>
    </row>
    <row r="11539" spans="6:8" x14ac:dyDescent="0.25">
      <c r="F11539" s="11"/>
      <c r="G11539" s="11"/>
      <c r="H11539" s="11"/>
    </row>
    <row r="11540" spans="6:8" x14ac:dyDescent="0.25">
      <c r="F11540" s="11"/>
      <c r="G11540" s="11"/>
      <c r="H11540" s="11"/>
    </row>
    <row r="11541" spans="6:8" x14ac:dyDescent="0.25">
      <c r="F11541" s="11"/>
      <c r="G11541" s="11"/>
      <c r="H11541" s="11"/>
    </row>
    <row r="11542" spans="6:8" x14ac:dyDescent="0.25">
      <c r="F11542" s="11"/>
      <c r="G11542" s="11"/>
      <c r="H11542" s="11"/>
    </row>
    <row r="11543" spans="6:8" x14ac:dyDescent="0.25">
      <c r="F11543" s="11"/>
      <c r="G11543" s="11"/>
      <c r="H11543" s="11"/>
    </row>
    <row r="11544" spans="6:8" x14ac:dyDescent="0.25">
      <c r="F11544" s="11"/>
      <c r="G11544" s="11"/>
      <c r="H11544" s="11"/>
    </row>
    <row r="11545" spans="6:8" x14ac:dyDescent="0.25">
      <c r="F11545" s="11"/>
      <c r="G11545" s="11"/>
      <c r="H11545" s="11"/>
    </row>
    <row r="11546" spans="6:8" x14ac:dyDescent="0.25">
      <c r="F11546" s="11"/>
      <c r="G11546" s="11"/>
      <c r="H11546" s="11"/>
    </row>
    <row r="11547" spans="6:8" x14ac:dyDescent="0.25">
      <c r="F11547" s="11"/>
      <c r="G11547" s="11"/>
      <c r="H11547" s="11"/>
    </row>
    <row r="11548" spans="6:8" x14ac:dyDescent="0.25">
      <c r="F11548" s="11"/>
      <c r="G11548" s="11"/>
      <c r="H11548" s="11"/>
    </row>
    <row r="11549" spans="6:8" x14ac:dyDescent="0.25">
      <c r="F11549" s="11"/>
      <c r="G11549" s="11"/>
      <c r="H11549" s="11"/>
    </row>
    <row r="11550" spans="6:8" x14ac:dyDescent="0.25">
      <c r="F11550" s="11"/>
      <c r="G11550" s="11"/>
      <c r="H11550" s="11"/>
    </row>
    <row r="11551" spans="6:8" x14ac:dyDescent="0.25">
      <c r="F11551" s="11"/>
      <c r="G11551" s="11"/>
      <c r="H11551" s="11"/>
    </row>
    <row r="11552" spans="6:8" x14ac:dyDescent="0.25">
      <c r="F11552" s="11"/>
      <c r="G11552" s="11"/>
      <c r="H11552" s="11"/>
    </row>
    <row r="11553" spans="6:8" x14ac:dyDescent="0.25">
      <c r="F11553" s="11"/>
      <c r="G11553" s="11"/>
      <c r="H11553" s="11"/>
    </row>
    <row r="11554" spans="6:8" x14ac:dyDescent="0.25">
      <c r="F11554" s="11"/>
      <c r="G11554" s="11"/>
      <c r="H11554" s="11"/>
    </row>
    <row r="11555" spans="6:8" x14ac:dyDescent="0.25">
      <c r="F11555" s="11"/>
      <c r="G11555" s="11"/>
      <c r="H11555" s="11"/>
    </row>
    <row r="11556" spans="6:8" x14ac:dyDescent="0.25">
      <c r="F11556" s="11"/>
      <c r="G11556" s="11"/>
      <c r="H11556" s="11"/>
    </row>
    <row r="11557" spans="6:8" x14ac:dyDescent="0.25">
      <c r="F11557" s="11"/>
      <c r="G11557" s="11"/>
      <c r="H11557" s="11"/>
    </row>
    <row r="11558" spans="6:8" x14ac:dyDescent="0.25">
      <c r="F11558" s="11"/>
      <c r="G11558" s="11"/>
      <c r="H11558" s="11"/>
    </row>
    <row r="11559" spans="6:8" x14ac:dyDescent="0.25">
      <c r="F11559" s="11"/>
      <c r="G11559" s="11"/>
      <c r="H11559" s="11"/>
    </row>
    <row r="11560" spans="6:8" x14ac:dyDescent="0.25">
      <c r="F11560" s="11"/>
      <c r="G11560" s="11"/>
      <c r="H11560" s="11"/>
    </row>
    <row r="11561" spans="6:8" x14ac:dyDescent="0.25">
      <c r="F11561" s="11"/>
      <c r="G11561" s="11"/>
      <c r="H11561" s="11"/>
    </row>
    <row r="11562" spans="6:8" x14ac:dyDescent="0.25">
      <c r="F11562" s="11"/>
      <c r="G11562" s="11"/>
      <c r="H11562" s="11"/>
    </row>
    <row r="11563" spans="6:8" x14ac:dyDescent="0.25">
      <c r="F11563" s="11"/>
      <c r="G11563" s="11"/>
      <c r="H11563" s="11"/>
    </row>
    <row r="11564" spans="6:8" x14ac:dyDescent="0.25">
      <c r="F11564" s="11"/>
      <c r="G11564" s="11"/>
      <c r="H11564" s="11"/>
    </row>
    <row r="11565" spans="6:8" x14ac:dyDescent="0.25">
      <c r="F11565" s="11"/>
      <c r="G11565" s="11"/>
      <c r="H11565" s="11"/>
    </row>
    <row r="11566" spans="6:8" x14ac:dyDescent="0.25">
      <c r="F11566" s="11"/>
      <c r="G11566" s="11"/>
      <c r="H11566" s="11"/>
    </row>
    <row r="11567" spans="6:8" x14ac:dyDescent="0.25">
      <c r="F11567" s="11"/>
      <c r="G11567" s="11"/>
      <c r="H11567" s="11"/>
    </row>
    <row r="11568" spans="6:8" x14ac:dyDescent="0.25">
      <c r="F11568" s="11"/>
      <c r="G11568" s="11"/>
      <c r="H11568" s="11"/>
    </row>
    <row r="11569" spans="6:8" x14ac:dyDescent="0.25">
      <c r="F11569" s="11"/>
      <c r="G11569" s="11"/>
      <c r="H11569" s="11"/>
    </row>
    <row r="11570" spans="6:8" x14ac:dyDescent="0.25">
      <c r="F11570" s="11"/>
      <c r="G11570" s="11"/>
      <c r="H11570" s="11"/>
    </row>
    <row r="11571" spans="6:8" x14ac:dyDescent="0.25">
      <c r="F11571" s="11"/>
      <c r="G11571" s="11"/>
      <c r="H11571" s="11"/>
    </row>
    <row r="11572" spans="6:8" x14ac:dyDescent="0.25">
      <c r="F11572" s="11"/>
      <c r="G11572" s="11"/>
      <c r="H11572" s="11"/>
    </row>
    <row r="11573" spans="6:8" x14ac:dyDescent="0.25">
      <c r="F11573" s="11"/>
      <c r="G11573" s="11"/>
      <c r="H11573" s="11"/>
    </row>
    <row r="11574" spans="6:8" x14ac:dyDescent="0.25">
      <c r="F11574" s="11"/>
      <c r="G11574" s="11"/>
      <c r="H11574" s="11"/>
    </row>
    <row r="11575" spans="6:8" x14ac:dyDescent="0.25">
      <c r="F11575" s="11"/>
      <c r="G11575" s="11"/>
      <c r="H11575" s="11"/>
    </row>
    <row r="11576" spans="6:8" x14ac:dyDescent="0.25">
      <c r="F11576" s="11"/>
      <c r="G11576" s="11"/>
      <c r="H11576" s="11"/>
    </row>
    <row r="11577" spans="6:8" x14ac:dyDescent="0.25">
      <c r="F11577" s="11"/>
      <c r="G11577" s="11"/>
      <c r="H11577" s="11"/>
    </row>
    <row r="11578" spans="6:8" x14ac:dyDescent="0.25">
      <c r="F11578" s="11"/>
      <c r="G11578" s="11"/>
      <c r="H11578" s="11"/>
    </row>
    <row r="11579" spans="6:8" x14ac:dyDescent="0.25">
      <c r="F11579" s="11"/>
      <c r="G11579" s="11"/>
      <c r="H11579" s="11"/>
    </row>
    <row r="11580" spans="6:8" x14ac:dyDescent="0.25">
      <c r="F11580" s="11"/>
      <c r="G11580" s="11"/>
      <c r="H11580" s="11"/>
    </row>
    <row r="11581" spans="6:8" x14ac:dyDescent="0.25">
      <c r="F11581" s="11"/>
      <c r="G11581" s="11"/>
      <c r="H11581" s="11"/>
    </row>
    <row r="11582" spans="6:8" x14ac:dyDescent="0.25">
      <c r="F11582" s="11"/>
      <c r="G11582" s="11"/>
      <c r="H11582" s="11"/>
    </row>
    <row r="11583" spans="6:8" x14ac:dyDescent="0.25">
      <c r="F11583" s="11"/>
      <c r="G11583" s="11"/>
      <c r="H11583" s="11"/>
    </row>
    <row r="11584" spans="6:8" x14ac:dyDescent="0.25">
      <c r="F11584" s="11"/>
      <c r="G11584" s="11"/>
      <c r="H11584" s="11"/>
    </row>
    <row r="11585" spans="6:8" x14ac:dyDescent="0.25">
      <c r="F11585" s="11"/>
      <c r="G11585" s="11"/>
      <c r="H11585" s="11"/>
    </row>
    <row r="11586" spans="6:8" x14ac:dyDescent="0.25">
      <c r="F11586" s="11"/>
      <c r="G11586" s="11"/>
      <c r="H11586" s="11"/>
    </row>
    <row r="11587" spans="6:8" x14ac:dyDescent="0.25">
      <c r="F11587" s="11"/>
      <c r="G11587" s="11"/>
      <c r="H11587" s="11"/>
    </row>
    <row r="11588" spans="6:8" x14ac:dyDescent="0.25">
      <c r="F11588" s="11"/>
      <c r="G11588" s="11"/>
      <c r="H11588" s="11"/>
    </row>
    <row r="11589" spans="6:8" x14ac:dyDescent="0.25">
      <c r="F11589" s="11"/>
      <c r="G11589" s="11"/>
      <c r="H11589" s="11"/>
    </row>
    <row r="11590" spans="6:8" x14ac:dyDescent="0.25">
      <c r="F11590" s="11"/>
      <c r="G11590" s="11"/>
      <c r="H11590" s="11"/>
    </row>
    <row r="11591" spans="6:8" x14ac:dyDescent="0.25">
      <c r="F11591" s="11"/>
      <c r="G11591" s="11"/>
      <c r="H11591" s="11"/>
    </row>
    <row r="11592" spans="6:8" x14ac:dyDescent="0.25">
      <c r="F11592" s="11"/>
      <c r="G11592" s="11"/>
      <c r="H11592" s="11"/>
    </row>
    <row r="11593" spans="6:8" x14ac:dyDescent="0.25">
      <c r="F11593" s="11"/>
      <c r="G11593" s="11"/>
      <c r="H11593" s="11"/>
    </row>
    <row r="11594" spans="6:8" x14ac:dyDescent="0.25">
      <c r="F11594" s="11"/>
      <c r="G11594" s="11"/>
      <c r="H11594" s="11"/>
    </row>
    <row r="11595" spans="6:8" x14ac:dyDescent="0.25">
      <c r="F11595" s="11"/>
      <c r="G11595" s="11"/>
      <c r="H11595" s="11"/>
    </row>
    <row r="11596" spans="6:8" x14ac:dyDescent="0.25">
      <c r="F11596" s="11"/>
      <c r="G11596" s="11"/>
      <c r="H11596" s="11"/>
    </row>
    <row r="11597" spans="6:8" x14ac:dyDescent="0.25">
      <c r="F11597" s="11"/>
      <c r="G11597" s="11"/>
      <c r="H11597" s="11"/>
    </row>
    <row r="11598" spans="6:8" x14ac:dyDescent="0.25">
      <c r="F11598" s="11"/>
      <c r="G11598" s="11"/>
      <c r="H11598" s="11"/>
    </row>
    <row r="11599" spans="6:8" x14ac:dyDescent="0.25">
      <c r="F11599" s="11"/>
      <c r="G11599" s="11"/>
      <c r="H11599" s="11"/>
    </row>
    <row r="11600" spans="6:8" x14ac:dyDescent="0.25">
      <c r="F11600" s="11"/>
      <c r="G11600" s="11"/>
      <c r="H11600" s="11"/>
    </row>
    <row r="11601" spans="6:8" x14ac:dyDescent="0.25">
      <c r="F11601" s="11"/>
      <c r="G11601" s="11"/>
      <c r="H11601" s="11"/>
    </row>
    <row r="11602" spans="6:8" x14ac:dyDescent="0.25">
      <c r="F11602" s="11"/>
      <c r="G11602" s="11"/>
      <c r="H11602" s="11"/>
    </row>
    <row r="11603" spans="6:8" x14ac:dyDescent="0.25">
      <c r="F11603" s="11"/>
      <c r="G11603" s="11"/>
      <c r="H11603" s="11"/>
    </row>
    <row r="11604" spans="6:8" x14ac:dyDescent="0.25">
      <c r="F11604" s="11"/>
      <c r="G11604" s="11"/>
      <c r="H11604" s="11"/>
    </row>
    <row r="11605" spans="6:8" x14ac:dyDescent="0.25">
      <c r="F11605" s="11"/>
      <c r="G11605" s="11"/>
      <c r="H11605" s="11"/>
    </row>
    <row r="11606" spans="6:8" x14ac:dyDescent="0.25">
      <c r="F11606" s="11"/>
      <c r="G11606" s="11"/>
      <c r="H11606" s="11"/>
    </row>
    <row r="11607" spans="6:8" x14ac:dyDescent="0.25">
      <c r="F11607" s="11"/>
      <c r="G11607" s="11"/>
      <c r="H11607" s="11"/>
    </row>
    <row r="11608" spans="6:8" x14ac:dyDescent="0.25">
      <c r="F11608" s="11"/>
      <c r="G11608" s="11"/>
      <c r="H11608" s="11"/>
    </row>
    <row r="11609" spans="6:8" x14ac:dyDescent="0.25">
      <c r="F11609" s="11"/>
      <c r="G11609" s="11"/>
      <c r="H11609" s="11"/>
    </row>
    <row r="11610" spans="6:8" x14ac:dyDescent="0.25">
      <c r="F11610" s="11"/>
      <c r="G11610" s="11"/>
      <c r="H11610" s="11"/>
    </row>
    <row r="11611" spans="6:8" x14ac:dyDescent="0.25">
      <c r="F11611" s="11"/>
      <c r="G11611" s="11"/>
      <c r="H11611" s="11"/>
    </row>
    <row r="11612" spans="6:8" x14ac:dyDescent="0.25">
      <c r="F11612" s="11"/>
      <c r="G11612" s="11"/>
      <c r="H11612" s="11"/>
    </row>
    <row r="11613" spans="6:8" x14ac:dyDescent="0.25">
      <c r="F11613" s="11"/>
      <c r="G11613" s="11"/>
      <c r="H11613" s="11"/>
    </row>
    <row r="11614" spans="6:8" x14ac:dyDescent="0.25">
      <c r="F11614" s="11"/>
      <c r="G11614" s="11"/>
      <c r="H11614" s="11"/>
    </row>
    <row r="11615" spans="6:8" x14ac:dyDescent="0.25">
      <c r="F11615" s="11"/>
      <c r="G11615" s="11"/>
      <c r="H11615" s="11"/>
    </row>
    <row r="11616" spans="6:8" x14ac:dyDescent="0.25">
      <c r="F11616" s="11"/>
      <c r="G11616" s="11"/>
      <c r="H11616" s="11"/>
    </row>
    <row r="11617" spans="6:8" x14ac:dyDescent="0.25">
      <c r="F11617" s="11"/>
      <c r="G11617" s="11"/>
      <c r="H11617" s="11"/>
    </row>
    <row r="11618" spans="6:8" x14ac:dyDescent="0.25">
      <c r="F11618" s="11"/>
      <c r="G11618" s="11"/>
      <c r="H11618" s="11"/>
    </row>
    <row r="11619" spans="6:8" x14ac:dyDescent="0.25">
      <c r="F11619" s="11"/>
      <c r="G11619" s="11"/>
      <c r="H11619" s="11"/>
    </row>
    <row r="11620" spans="6:8" x14ac:dyDescent="0.25">
      <c r="F11620" s="11"/>
      <c r="G11620" s="11"/>
      <c r="H11620" s="11"/>
    </row>
    <row r="11621" spans="6:8" x14ac:dyDescent="0.25">
      <c r="F11621" s="11"/>
      <c r="G11621" s="11"/>
      <c r="H11621" s="11"/>
    </row>
    <row r="11622" spans="6:8" x14ac:dyDescent="0.25">
      <c r="F11622" s="11"/>
      <c r="G11622" s="11"/>
      <c r="H11622" s="11"/>
    </row>
    <row r="11623" spans="6:8" x14ac:dyDescent="0.25">
      <c r="F11623" s="11"/>
      <c r="G11623" s="11"/>
      <c r="H11623" s="11"/>
    </row>
    <row r="11624" spans="6:8" x14ac:dyDescent="0.25">
      <c r="F11624" s="11"/>
      <c r="G11624" s="11"/>
      <c r="H11624" s="11"/>
    </row>
    <row r="11625" spans="6:8" x14ac:dyDescent="0.25">
      <c r="F11625" s="11"/>
      <c r="G11625" s="11"/>
      <c r="H11625" s="11"/>
    </row>
    <row r="11626" spans="6:8" x14ac:dyDescent="0.25">
      <c r="F11626" s="11"/>
      <c r="G11626" s="11"/>
      <c r="H11626" s="11"/>
    </row>
    <row r="11627" spans="6:8" x14ac:dyDescent="0.25">
      <c r="F11627" s="11"/>
      <c r="G11627" s="11"/>
      <c r="H11627" s="11"/>
    </row>
    <row r="11628" spans="6:8" x14ac:dyDescent="0.25">
      <c r="F11628" s="11"/>
      <c r="G11628" s="11"/>
      <c r="H11628" s="11"/>
    </row>
    <row r="11629" spans="6:8" x14ac:dyDescent="0.25">
      <c r="F11629" s="11"/>
      <c r="G11629" s="11"/>
      <c r="H11629" s="11"/>
    </row>
    <row r="11630" spans="6:8" x14ac:dyDescent="0.25">
      <c r="F11630" s="11"/>
      <c r="G11630" s="11"/>
      <c r="H11630" s="11"/>
    </row>
    <row r="11631" spans="6:8" x14ac:dyDescent="0.25">
      <c r="F11631" s="11"/>
      <c r="G11631" s="11"/>
      <c r="H11631" s="11"/>
    </row>
    <row r="11632" spans="6:8" x14ac:dyDescent="0.25">
      <c r="F11632" s="11"/>
      <c r="G11632" s="11"/>
      <c r="H11632" s="11"/>
    </row>
    <row r="11633" spans="6:8" x14ac:dyDescent="0.25">
      <c r="F11633" s="11"/>
      <c r="G11633" s="11"/>
      <c r="H11633" s="11"/>
    </row>
    <row r="11634" spans="6:8" x14ac:dyDescent="0.25">
      <c r="F11634" s="11"/>
      <c r="G11634" s="11"/>
      <c r="H11634" s="11"/>
    </row>
    <row r="11635" spans="6:8" x14ac:dyDescent="0.25">
      <c r="F11635" s="11"/>
      <c r="G11635" s="11"/>
      <c r="H11635" s="11"/>
    </row>
    <row r="11636" spans="6:8" x14ac:dyDescent="0.25">
      <c r="F11636" s="11"/>
      <c r="G11636" s="11"/>
      <c r="H11636" s="11"/>
    </row>
    <row r="11637" spans="6:8" x14ac:dyDescent="0.25">
      <c r="F11637" s="11"/>
      <c r="G11637" s="11"/>
      <c r="H11637" s="11"/>
    </row>
    <row r="11638" spans="6:8" x14ac:dyDescent="0.25">
      <c r="F11638" s="11"/>
      <c r="G11638" s="11"/>
      <c r="H11638" s="11"/>
    </row>
    <row r="11639" spans="6:8" x14ac:dyDescent="0.25">
      <c r="F11639" s="11"/>
      <c r="G11639" s="11"/>
      <c r="H11639" s="11"/>
    </row>
    <row r="11640" spans="6:8" x14ac:dyDescent="0.25">
      <c r="F11640" s="11"/>
      <c r="G11640" s="11"/>
      <c r="H11640" s="11"/>
    </row>
    <row r="11641" spans="6:8" x14ac:dyDescent="0.25">
      <c r="F11641" s="11"/>
      <c r="G11641" s="11"/>
      <c r="H11641" s="11"/>
    </row>
    <row r="11642" spans="6:8" x14ac:dyDescent="0.25">
      <c r="F11642" s="11"/>
      <c r="G11642" s="11"/>
      <c r="H11642" s="11"/>
    </row>
    <row r="11643" spans="6:8" x14ac:dyDescent="0.25">
      <c r="F11643" s="11"/>
      <c r="G11643" s="11"/>
      <c r="H11643" s="11"/>
    </row>
    <row r="11644" spans="6:8" x14ac:dyDescent="0.25">
      <c r="F11644" s="11"/>
      <c r="G11644" s="11"/>
      <c r="H11644" s="11"/>
    </row>
    <row r="11645" spans="6:8" x14ac:dyDescent="0.25">
      <c r="F11645" s="11"/>
      <c r="G11645" s="11"/>
      <c r="H11645" s="11"/>
    </row>
    <row r="11646" spans="6:8" x14ac:dyDescent="0.25">
      <c r="F11646" s="11"/>
      <c r="G11646" s="11"/>
      <c r="H11646" s="11"/>
    </row>
    <row r="11647" spans="6:8" x14ac:dyDescent="0.25">
      <c r="F11647" s="11"/>
      <c r="G11647" s="11"/>
      <c r="H11647" s="11"/>
    </row>
    <row r="11648" spans="6:8" x14ac:dyDescent="0.25">
      <c r="F11648" s="11"/>
      <c r="G11648" s="11"/>
      <c r="H11648" s="11"/>
    </row>
    <row r="11649" spans="6:8" x14ac:dyDescent="0.25">
      <c r="F11649" s="11"/>
      <c r="G11649" s="11"/>
      <c r="H11649" s="11"/>
    </row>
    <row r="11650" spans="6:8" x14ac:dyDescent="0.25">
      <c r="F11650" s="11"/>
      <c r="G11650" s="11"/>
      <c r="H11650" s="11"/>
    </row>
    <row r="11651" spans="6:8" x14ac:dyDescent="0.25">
      <c r="F11651" s="11"/>
      <c r="G11651" s="11"/>
      <c r="H11651" s="11"/>
    </row>
    <row r="11652" spans="6:8" x14ac:dyDescent="0.25">
      <c r="F11652" s="11"/>
      <c r="G11652" s="11"/>
      <c r="H11652" s="11"/>
    </row>
    <row r="11653" spans="6:8" x14ac:dyDescent="0.25">
      <c r="F11653" s="11"/>
      <c r="G11653" s="11"/>
      <c r="H11653" s="11"/>
    </row>
    <row r="11654" spans="6:8" x14ac:dyDescent="0.25">
      <c r="F11654" s="11"/>
      <c r="G11654" s="11"/>
      <c r="H11654" s="11"/>
    </row>
    <row r="11655" spans="6:8" x14ac:dyDescent="0.25">
      <c r="F11655" s="11"/>
      <c r="G11655" s="11"/>
      <c r="H11655" s="11"/>
    </row>
    <row r="11656" spans="6:8" x14ac:dyDescent="0.25">
      <c r="F11656" s="11"/>
      <c r="G11656" s="11"/>
      <c r="H11656" s="11"/>
    </row>
    <row r="11657" spans="6:8" x14ac:dyDescent="0.25">
      <c r="F11657" s="11"/>
      <c r="G11657" s="11"/>
      <c r="H11657" s="11"/>
    </row>
    <row r="11658" spans="6:8" x14ac:dyDescent="0.25">
      <c r="F11658" s="11"/>
      <c r="G11658" s="11"/>
      <c r="H11658" s="11"/>
    </row>
    <row r="11659" spans="6:8" x14ac:dyDescent="0.25">
      <c r="F11659" s="11"/>
      <c r="G11659" s="11"/>
      <c r="H11659" s="11"/>
    </row>
    <row r="11660" spans="6:8" x14ac:dyDescent="0.25">
      <c r="F11660" s="11"/>
      <c r="G11660" s="11"/>
      <c r="H11660" s="11"/>
    </row>
    <row r="11661" spans="6:8" x14ac:dyDescent="0.25">
      <c r="F11661" s="11"/>
      <c r="G11661" s="11"/>
      <c r="H11661" s="11"/>
    </row>
    <row r="11662" spans="6:8" x14ac:dyDescent="0.25">
      <c r="F11662" s="11"/>
      <c r="G11662" s="11"/>
      <c r="H11662" s="11"/>
    </row>
    <row r="11663" spans="6:8" x14ac:dyDescent="0.25">
      <c r="F11663" s="11"/>
      <c r="G11663" s="11"/>
      <c r="H11663" s="11"/>
    </row>
    <row r="11664" spans="6:8" x14ac:dyDescent="0.25">
      <c r="F11664" s="11"/>
      <c r="G11664" s="11"/>
      <c r="H11664" s="11"/>
    </row>
    <row r="11665" spans="6:8" x14ac:dyDescent="0.25">
      <c r="F11665" s="11"/>
      <c r="G11665" s="11"/>
      <c r="H11665" s="11"/>
    </row>
    <row r="11666" spans="6:8" x14ac:dyDescent="0.25">
      <c r="F11666" s="11"/>
      <c r="G11666" s="11"/>
      <c r="H11666" s="11"/>
    </row>
    <row r="11667" spans="6:8" x14ac:dyDescent="0.25">
      <c r="F11667" s="11"/>
      <c r="G11667" s="11"/>
      <c r="H11667" s="11"/>
    </row>
    <row r="11668" spans="6:8" x14ac:dyDescent="0.25">
      <c r="F11668" s="11"/>
      <c r="G11668" s="11"/>
      <c r="H11668" s="11"/>
    </row>
    <row r="11669" spans="6:8" x14ac:dyDescent="0.25">
      <c r="F11669" s="11"/>
      <c r="G11669" s="11"/>
      <c r="H11669" s="11"/>
    </row>
    <row r="11670" spans="6:8" x14ac:dyDescent="0.25">
      <c r="F11670" s="11"/>
      <c r="G11670" s="11"/>
      <c r="H11670" s="11"/>
    </row>
    <row r="11671" spans="6:8" x14ac:dyDescent="0.25">
      <c r="F11671" s="11"/>
      <c r="G11671" s="11"/>
      <c r="H11671" s="11"/>
    </row>
    <row r="11672" spans="6:8" x14ac:dyDescent="0.25">
      <c r="F11672" s="11"/>
      <c r="G11672" s="11"/>
      <c r="H11672" s="11"/>
    </row>
    <row r="11673" spans="6:8" x14ac:dyDescent="0.25">
      <c r="F11673" s="11"/>
      <c r="G11673" s="11"/>
      <c r="H11673" s="11"/>
    </row>
    <row r="11674" spans="6:8" x14ac:dyDescent="0.25">
      <c r="F11674" s="11"/>
      <c r="G11674" s="11"/>
      <c r="H11674" s="11"/>
    </row>
    <row r="11675" spans="6:8" x14ac:dyDescent="0.25">
      <c r="F11675" s="11"/>
      <c r="G11675" s="11"/>
      <c r="H11675" s="11"/>
    </row>
    <row r="11676" spans="6:8" x14ac:dyDescent="0.25">
      <c r="F11676" s="11"/>
      <c r="G11676" s="11"/>
      <c r="H11676" s="11"/>
    </row>
    <row r="11677" spans="6:8" x14ac:dyDescent="0.25">
      <c r="F11677" s="11"/>
      <c r="G11677" s="11"/>
      <c r="H11677" s="11"/>
    </row>
    <row r="11678" spans="6:8" x14ac:dyDescent="0.25">
      <c r="F11678" s="11"/>
      <c r="G11678" s="11"/>
      <c r="H11678" s="11"/>
    </row>
    <row r="11679" spans="6:8" x14ac:dyDescent="0.25">
      <c r="F11679" s="11"/>
      <c r="G11679" s="11"/>
      <c r="H11679" s="11"/>
    </row>
    <row r="11680" spans="6:8" x14ac:dyDescent="0.25">
      <c r="F11680" s="11"/>
      <c r="G11680" s="11"/>
      <c r="H11680" s="11"/>
    </row>
    <row r="11681" spans="6:8" x14ac:dyDescent="0.25">
      <c r="F11681" s="11"/>
      <c r="G11681" s="11"/>
      <c r="H11681" s="11"/>
    </row>
    <row r="11682" spans="6:8" x14ac:dyDescent="0.25">
      <c r="F11682" s="11"/>
      <c r="G11682" s="11"/>
      <c r="H11682" s="11"/>
    </row>
    <row r="11683" spans="6:8" x14ac:dyDescent="0.25">
      <c r="F11683" s="11"/>
      <c r="G11683" s="11"/>
      <c r="H11683" s="11"/>
    </row>
    <row r="11684" spans="6:8" x14ac:dyDescent="0.25">
      <c r="F11684" s="11"/>
      <c r="G11684" s="11"/>
      <c r="H11684" s="11"/>
    </row>
    <row r="11685" spans="6:8" x14ac:dyDescent="0.25">
      <c r="F11685" s="11"/>
      <c r="G11685" s="11"/>
      <c r="H11685" s="11"/>
    </row>
    <row r="11686" spans="6:8" x14ac:dyDescent="0.25">
      <c r="F11686" s="11"/>
      <c r="G11686" s="11"/>
      <c r="H11686" s="11"/>
    </row>
    <row r="11687" spans="6:8" x14ac:dyDescent="0.25">
      <c r="F11687" s="11"/>
      <c r="G11687" s="11"/>
      <c r="H11687" s="11"/>
    </row>
    <row r="11688" spans="6:8" x14ac:dyDescent="0.25">
      <c r="F11688" s="11"/>
      <c r="G11688" s="11"/>
      <c r="H11688" s="11"/>
    </row>
    <row r="11689" spans="6:8" x14ac:dyDescent="0.25">
      <c r="F11689" s="11"/>
      <c r="G11689" s="11"/>
      <c r="H11689" s="11"/>
    </row>
    <row r="11690" spans="6:8" x14ac:dyDescent="0.25">
      <c r="F11690" s="11"/>
      <c r="G11690" s="11"/>
      <c r="H11690" s="11"/>
    </row>
    <row r="11691" spans="6:8" x14ac:dyDescent="0.25">
      <c r="F11691" s="11"/>
      <c r="G11691" s="11"/>
      <c r="H11691" s="11"/>
    </row>
    <row r="11692" spans="6:8" x14ac:dyDescent="0.25">
      <c r="F11692" s="11"/>
      <c r="G11692" s="11"/>
      <c r="H11692" s="11"/>
    </row>
    <row r="11693" spans="6:8" x14ac:dyDescent="0.25">
      <c r="F11693" s="11"/>
      <c r="G11693" s="11"/>
      <c r="H11693" s="11"/>
    </row>
    <row r="11694" spans="6:8" x14ac:dyDescent="0.25">
      <c r="F11694" s="11"/>
      <c r="G11694" s="11"/>
      <c r="H11694" s="11"/>
    </row>
    <row r="11695" spans="6:8" x14ac:dyDescent="0.25">
      <c r="F11695" s="11"/>
      <c r="G11695" s="11"/>
      <c r="H11695" s="11"/>
    </row>
    <row r="11696" spans="6:8" x14ac:dyDescent="0.25">
      <c r="F11696" s="11"/>
      <c r="G11696" s="11"/>
      <c r="H11696" s="11"/>
    </row>
    <row r="11697" spans="6:8" x14ac:dyDescent="0.25">
      <c r="F11697" s="11"/>
      <c r="G11697" s="11"/>
      <c r="H11697" s="11"/>
    </row>
    <row r="11698" spans="6:8" x14ac:dyDescent="0.25">
      <c r="F11698" s="11"/>
      <c r="G11698" s="11"/>
      <c r="H11698" s="11"/>
    </row>
    <row r="11699" spans="6:8" x14ac:dyDescent="0.25">
      <c r="F11699" s="11"/>
      <c r="G11699" s="11"/>
      <c r="H11699" s="11"/>
    </row>
    <row r="11700" spans="6:8" x14ac:dyDescent="0.25">
      <c r="F11700" s="11"/>
      <c r="G11700" s="11"/>
      <c r="H11700" s="11"/>
    </row>
    <row r="11701" spans="6:8" x14ac:dyDescent="0.25">
      <c r="F11701" s="11"/>
      <c r="G11701" s="11"/>
      <c r="H11701" s="11"/>
    </row>
    <row r="11702" spans="6:8" x14ac:dyDescent="0.25">
      <c r="F11702" s="11"/>
      <c r="G11702" s="11"/>
      <c r="H11702" s="11"/>
    </row>
    <row r="11703" spans="6:8" x14ac:dyDescent="0.25">
      <c r="F11703" s="11"/>
      <c r="G11703" s="11"/>
      <c r="H11703" s="11"/>
    </row>
    <row r="11704" spans="6:8" x14ac:dyDescent="0.25">
      <c r="F11704" s="11"/>
      <c r="G11704" s="11"/>
      <c r="H11704" s="11"/>
    </row>
    <row r="11705" spans="6:8" x14ac:dyDescent="0.25">
      <c r="F11705" s="11"/>
      <c r="G11705" s="11"/>
      <c r="H11705" s="11"/>
    </row>
    <row r="11706" spans="6:8" x14ac:dyDescent="0.25">
      <c r="F11706" s="11"/>
      <c r="G11706" s="11"/>
      <c r="H11706" s="11"/>
    </row>
    <row r="11707" spans="6:8" x14ac:dyDescent="0.25">
      <c r="F11707" s="11"/>
      <c r="G11707" s="11"/>
      <c r="H11707" s="11"/>
    </row>
    <row r="11708" spans="6:8" x14ac:dyDescent="0.25">
      <c r="F11708" s="11"/>
      <c r="G11708" s="11"/>
      <c r="H11708" s="11"/>
    </row>
    <row r="11709" spans="6:8" x14ac:dyDescent="0.25">
      <c r="F11709" s="11"/>
      <c r="G11709" s="11"/>
      <c r="H11709" s="11"/>
    </row>
    <row r="11710" spans="6:8" x14ac:dyDescent="0.25">
      <c r="F11710" s="11"/>
      <c r="G11710" s="11"/>
      <c r="H11710" s="11"/>
    </row>
    <row r="11711" spans="6:8" x14ac:dyDescent="0.25">
      <c r="F11711" s="11"/>
      <c r="G11711" s="11"/>
      <c r="H11711" s="11"/>
    </row>
    <row r="11712" spans="6:8" x14ac:dyDescent="0.25">
      <c r="F11712" s="11"/>
      <c r="G11712" s="11"/>
      <c r="H11712" s="11"/>
    </row>
    <row r="11713" spans="6:8" x14ac:dyDescent="0.25">
      <c r="F11713" s="11"/>
      <c r="G11713" s="11"/>
      <c r="H11713" s="11"/>
    </row>
    <row r="11714" spans="6:8" x14ac:dyDescent="0.25">
      <c r="F11714" s="11"/>
      <c r="G11714" s="11"/>
      <c r="H11714" s="11"/>
    </row>
    <row r="11715" spans="6:8" x14ac:dyDescent="0.25">
      <c r="F11715" s="11"/>
      <c r="G11715" s="11"/>
      <c r="H11715" s="11"/>
    </row>
    <row r="11716" spans="6:8" x14ac:dyDescent="0.25">
      <c r="F11716" s="11"/>
      <c r="G11716" s="11"/>
      <c r="H11716" s="11"/>
    </row>
    <row r="11717" spans="6:8" x14ac:dyDescent="0.25">
      <c r="F11717" s="11"/>
      <c r="G11717" s="11"/>
      <c r="H11717" s="11"/>
    </row>
    <row r="11718" spans="6:8" x14ac:dyDescent="0.25">
      <c r="F11718" s="11"/>
      <c r="G11718" s="11"/>
      <c r="H11718" s="11"/>
    </row>
    <row r="11719" spans="6:8" x14ac:dyDescent="0.25">
      <c r="F11719" s="11"/>
      <c r="G11719" s="11"/>
      <c r="H11719" s="11"/>
    </row>
    <row r="11720" spans="6:8" x14ac:dyDescent="0.25">
      <c r="F11720" s="11"/>
      <c r="G11720" s="11"/>
      <c r="H11720" s="11"/>
    </row>
    <row r="11721" spans="6:8" x14ac:dyDescent="0.25">
      <c r="F11721" s="11"/>
      <c r="G11721" s="11"/>
      <c r="H11721" s="11"/>
    </row>
    <row r="11722" spans="6:8" x14ac:dyDescent="0.25">
      <c r="F11722" s="11"/>
      <c r="G11722" s="11"/>
      <c r="H11722" s="11"/>
    </row>
    <row r="11723" spans="6:8" x14ac:dyDescent="0.25">
      <c r="F11723" s="11"/>
      <c r="G11723" s="11"/>
      <c r="H11723" s="11"/>
    </row>
    <row r="11724" spans="6:8" x14ac:dyDescent="0.25">
      <c r="F11724" s="11"/>
      <c r="G11724" s="11"/>
      <c r="H11724" s="11"/>
    </row>
    <row r="11725" spans="6:8" x14ac:dyDescent="0.25">
      <c r="F11725" s="11"/>
      <c r="G11725" s="11"/>
      <c r="H11725" s="11"/>
    </row>
    <row r="11726" spans="6:8" x14ac:dyDescent="0.25">
      <c r="F11726" s="11"/>
      <c r="G11726" s="11"/>
      <c r="H11726" s="11"/>
    </row>
    <row r="11727" spans="6:8" x14ac:dyDescent="0.25">
      <c r="F11727" s="11"/>
      <c r="G11727" s="11"/>
      <c r="H11727" s="11"/>
    </row>
    <row r="11728" spans="6:8" x14ac:dyDescent="0.25">
      <c r="F11728" s="11"/>
      <c r="G11728" s="11"/>
      <c r="H11728" s="11"/>
    </row>
    <row r="11729" spans="6:8" x14ac:dyDescent="0.25">
      <c r="F11729" s="11"/>
      <c r="G11729" s="11"/>
      <c r="H11729" s="11"/>
    </row>
    <row r="11730" spans="6:8" x14ac:dyDescent="0.25">
      <c r="F11730" s="11"/>
      <c r="G11730" s="11"/>
      <c r="H11730" s="11"/>
    </row>
    <row r="11731" spans="6:8" x14ac:dyDescent="0.25">
      <c r="F11731" s="11"/>
      <c r="G11731" s="11"/>
      <c r="H11731" s="11"/>
    </row>
    <row r="11732" spans="6:8" x14ac:dyDescent="0.25">
      <c r="F11732" s="11"/>
      <c r="G11732" s="11"/>
      <c r="H11732" s="11"/>
    </row>
    <row r="11733" spans="6:8" x14ac:dyDescent="0.25">
      <c r="F11733" s="11"/>
      <c r="G11733" s="11"/>
      <c r="H11733" s="11"/>
    </row>
    <row r="11734" spans="6:8" x14ac:dyDescent="0.25">
      <c r="F11734" s="11"/>
      <c r="G11734" s="11"/>
      <c r="H11734" s="11"/>
    </row>
    <row r="11735" spans="6:8" x14ac:dyDescent="0.25">
      <c r="F11735" s="11"/>
      <c r="G11735" s="11"/>
      <c r="H11735" s="11"/>
    </row>
    <row r="11736" spans="6:8" x14ac:dyDescent="0.25">
      <c r="F11736" s="11"/>
      <c r="G11736" s="11"/>
      <c r="H11736" s="11"/>
    </row>
    <row r="11737" spans="6:8" x14ac:dyDescent="0.25">
      <c r="F11737" s="11"/>
      <c r="G11737" s="11"/>
      <c r="H11737" s="11"/>
    </row>
    <row r="11738" spans="6:8" x14ac:dyDescent="0.25">
      <c r="F11738" s="11"/>
      <c r="G11738" s="11"/>
      <c r="H11738" s="11"/>
    </row>
    <row r="11739" spans="6:8" x14ac:dyDescent="0.25">
      <c r="F11739" s="11"/>
      <c r="G11739" s="11"/>
      <c r="H11739" s="11"/>
    </row>
    <row r="11740" spans="6:8" x14ac:dyDescent="0.25">
      <c r="F11740" s="11"/>
      <c r="G11740" s="11"/>
      <c r="H11740" s="11"/>
    </row>
    <row r="11741" spans="6:8" x14ac:dyDescent="0.25">
      <c r="F11741" s="11"/>
      <c r="G11741" s="11"/>
      <c r="H11741" s="11"/>
    </row>
    <row r="11742" spans="6:8" x14ac:dyDescent="0.25">
      <c r="F11742" s="11"/>
      <c r="G11742" s="11"/>
      <c r="H11742" s="11"/>
    </row>
    <row r="11743" spans="6:8" x14ac:dyDescent="0.25">
      <c r="F11743" s="11"/>
      <c r="G11743" s="11"/>
      <c r="H11743" s="11"/>
    </row>
    <row r="11744" spans="6:8" x14ac:dyDescent="0.25">
      <c r="F11744" s="11"/>
      <c r="G11744" s="11"/>
      <c r="H11744" s="11"/>
    </row>
    <row r="11745" spans="6:8" x14ac:dyDescent="0.25">
      <c r="F11745" s="11"/>
      <c r="G11745" s="11"/>
      <c r="H11745" s="11"/>
    </row>
    <row r="11746" spans="6:8" x14ac:dyDescent="0.25">
      <c r="F11746" s="11"/>
      <c r="G11746" s="11"/>
      <c r="H11746" s="11"/>
    </row>
    <row r="11747" spans="6:8" x14ac:dyDescent="0.25">
      <c r="F11747" s="11"/>
      <c r="G11747" s="11"/>
      <c r="H11747" s="11"/>
    </row>
    <row r="11748" spans="6:8" x14ac:dyDescent="0.25">
      <c r="F11748" s="11"/>
      <c r="G11748" s="11"/>
      <c r="H11748" s="11"/>
    </row>
    <row r="11749" spans="6:8" x14ac:dyDescent="0.25">
      <c r="F11749" s="11"/>
      <c r="G11749" s="11"/>
      <c r="H11749" s="11"/>
    </row>
    <row r="11750" spans="6:8" x14ac:dyDescent="0.25">
      <c r="F11750" s="11"/>
      <c r="G11750" s="11"/>
      <c r="H11750" s="11"/>
    </row>
    <row r="11751" spans="6:8" x14ac:dyDescent="0.25">
      <c r="F11751" s="11"/>
      <c r="G11751" s="11"/>
      <c r="H11751" s="11"/>
    </row>
    <row r="11752" spans="6:8" x14ac:dyDescent="0.25">
      <c r="F11752" s="11"/>
      <c r="G11752" s="11"/>
      <c r="H11752" s="11"/>
    </row>
    <row r="11753" spans="6:8" x14ac:dyDescent="0.25">
      <c r="F11753" s="11"/>
      <c r="G11753" s="11"/>
      <c r="H11753" s="11"/>
    </row>
    <row r="11754" spans="6:8" x14ac:dyDescent="0.25">
      <c r="F11754" s="11"/>
      <c r="G11754" s="11"/>
      <c r="H11754" s="11"/>
    </row>
    <row r="11755" spans="6:8" x14ac:dyDescent="0.25">
      <c r="F11755" s="11"/>
      <c r="G11755" s="11"/>
      <c r="H11755" s="11"/>
    </row>
    <row r="11756" spans="6:8" x14ac:dyDescent="0.25">
      <c r="F11756" s="11"/>
      <c r="G11756" s="11"/>
      <c r="H11756" s="11"/>
    </row>
    <row r="11757" spans="6:8" x14ac:dyDescent="0.25">
      <c r="F11757" s="11"/>
      <c r="G11757" s="11"/>
      <c r="H11757" s="11"/>
    </row>
    <row r="11758" spans="6:8" x14ac:dyDescent="0.25">
      <c r="F11758" s="11"/>
      <c r="G11758" s="11"/>
      <c r="H11758" s="11"/>
    </row>
    <row r="11759" spans="6:8" x14ac:dyDescent="0.25">
      <c r="F11759" s="11"/>
      <c r="G11759" s="11"/>
      <c r="H11759" s="11"/>
    </row>
    <row r="11760" spans="6:8" x14ac:dyDescent="0.25">
      <c r="F11760" s="11"/>
      <c r="G11760" s="11"/>
      <c r="H11760" s="11"/>
    </row>
    <row r="11761" spans="6:8" x14ac:dyDescent="0.25">
      <c r="F11761" s="11"/>
      <c r="G11761" s="11"/>
      <c r="H11761" s="11"/>
    </row>
    <row r="11762" spans="6:8" x14ac:dyDescent="0.25">
      <c r="F11762" s="11"/>
      <c r="G11762" s="11"/>
      <c r="H11762" s="11"/>
    </row>
    <row r="11763" spans="6:8" x14ac:dyDescent="0.25">
      <c r="F11763" s="11"/>
      <c r="G11763" s="11"/>
      <c r="H11763" s="11"/>
    </row>
    <row r="11764" spans="6:8" x14ac:dyDescent="0.25">
      <c r="F11764" s="11"/>
      <c r="G11764" s="11"/>
      <c r="H11764" s="11"/>
    </row>
    <row r="11765" spans="6:8" x14ac:dyDescent="0.25">
      <c r="F11765" s="11"/>
      <c r="G11765" s="11"/>
      <c r="H11765" s="11"/>
    </row>
    <row r="11766" spans="6:8" x14ac:dyDescent="0.25">
      <c r="F11766" s="11"/>
      <c r="G11766" s="11"/>
      <c r="H11766" s="11"/>
    </row>
    <row r="11767" spans="6:8" x14ac:dyDescent="0.25">
      <c r="F11767" s="11"/>
      <c r="G11767" s="11"/>
      <c r="H11767" s="11"/>
    </row>
    <row r="11768" spans="6:8" x14ac:dyDescent="0.25">
      <c r="F11768" s="11"/>
      <c r="G11768" s="11"/>
      <c r="H11768" s="11"/>
    </row>
    <row r="11769" spans="6:8" x14ac:dyDescent="0.25">
      <c r="F11769" s="11"/>
      <c r="G11769" s="11"/>
      <c r="H11769" s="11"/>
    </row>
    <row r="11770" spans="6:8" x14ac:dyDescent="0.25">
      <c r="F11770" s="11"/>
      <c r="G11770" s="11"/>
      <c r="H11770" s="11"/>
    </row>
    <row r="11771" spans="6:8" x14ac:dyDescent="0.25">
      <c r="F11771" s="11"/>
      <c r="G11771" s="11"/>
      <c r="H11771" s="11"/>
    </row>
    <row r="11772" spans="6:8" x14ac:dyDescent="0.25">
      <c r="F11772" s="11"/>
      <c r="G11772" s="11"/>
      <c r="H11772" s="11"/>
    </row>
    <row r="11773" spans="6:8" x14ac:dyDescent="0.25">
      <c r="F11773" s="11"/>
      <c r="G11773" s="11"/>
      <c r="H11773" s="11"/>
    </row>
    <row r="11774" spans="6:8" x14ac:dyDescent="0.25">
      <c r="F11774" s="11"/>
      <c r="G11774" s="11"/>
      <c r="H11774" s="11"/>
    </row>
    <row r="11775" spans="6:8" x14ac:dyDescent="0.25">
      <c r="F11775" s="11"/>
      <c r="G11775" s="11"/>
      <c r="H11775" s="11"/>
    </row>
    <row r="11776" spans="6:8" x14ac:dyDescent="0.25">
      <c r="F11776" s="11"/>
      <c r="G11776" s="11"/>
      <c r="H11776" s="11"/>
    </row>
    <row r="11777" spans="6:8" x14ac:dyDescent="0.25">
      <c r="F11777" s="11"/>
      <c r="G11777" s="11"/>
      <c r="H11777" s="11"/>
    </row>
    <row r="11778" spans="6:8" x14ac:dyDescent="0.25">
      <c r="F11778" s="11"/>
      <c r="G11778" s="11"/>
      <c r="H11778" s="11"/>
    </row>
    <row r="11779" spans="6:8" x14ac:dyDescent="0.25">
      <c r="F11779" s="11"/>
      <c r="G11779" s="11"/>
      <c r="H11779" s="11"/>
    </row>
    <row r="11780" spans="6:8" x14ac:dyDescent="0.25">
      <c r="F11780" s="11"/>
      <c r="G11780" s="11"/>
      <c r="H11780" s="11"/>
    </row>
    <row r="11781" spans="6:8" x14ac:dyDescent="0.25">
      <c r="F11781" s="11"/>
      <c r="G11781" s="11"/>
      <c r="H11781" s="11"/>
    </row>
    <row r="11782" spans="6:8" x14ac:dyDescent="0.25">
      <c r="F11782" s="11"/>
      <c r="G11782" s="11"/>
      <c r="H11782" s="11"/>
    </row>
    <row r="11783" spans="6:8" x14ac:dyDescent="0.25">
      <c r="F11783" s="11"/>
      <c r="G11783" s="11"/>
      <c r="H11783" s="11"/>
    </row>
    <row r="11784" spans="6:8" x14ac:dyDescent="0.25">
      <c r="F11784" s="11"/>
      <c r="G11784" s="11"/>
      <c r="H11784" s="11"/>
    </row>
    <row r="11785" spans="6:8" x14ac:dyDescent="0.25">
      <c r="F11785" s="11"/>
      <c r="G11785" s="11"/>
      <c r="H11785" s="11"/>
    </row>
    <row r="11786" spans="6:8" x14ac:dyDescent="0.25">
      <c r="F11786" s="11"/>
      <c r="G11786" s="11"/>
      <c r="H11786" s="11"/>
    </row>
    <row r="11787" spans="6:8" x14ac:dyDescent="0.25">
      <c r="F11787" s="11"/>
      <c r="G11787" s="11"/>
      <c r="H11787" s="11"/>
    </row>
    <row r="11788" spans="6:8" x14ac:dyDescent="0.25">
      <c r="F11788" s="11"/>
      <c r="G11788" s="11"/>
      <c r="H11788" s="11"/>
    </row>
    <row r="11789" spans="6:8" x14ac:dyDescent="0.25">
      <c r="F11789" s="11"/>
      <c r="G11789" s="11"/>
      <c r="H11789" s="11"/>
    </row>
    <row r="11790" spans="6:8" x14ac:dyDescent="0.25">
      <c r="F11790" s="11"/>
      <c r="G11790" s="11"/>
      <c r="H11790" s="11"/>
    </row>
    <row r="11791" spans="6:8" x14ac:dyDescent="0.25">
      <c r="F11791" s="11"/>
      <c r="G11791" s="11"/>
      <c r="H11791" s="11"/>
    </row>
    <row r="11792" spans="6:8" x14ac:dyDescent="0.25">
      <c r="F11792" s="11"/>
      <c r="G11792" s="11"/>
      <c r="H11792" s="11"/>
    </row>
    <row r="11793" spans="6:8" x14ac:dyDescent="0.25">
      <c r="F11793" s="11"/>
      <c r="G11793" s="11"/>
      <c r="H11793" s="11"/>
    </row>
    <row r="11794" spans="6:8" x14ac:dyDescent="0.25">
      <c r="F11794" s="11"/>
      <c r="G11794" s="11"/>
      <c r="H11794" s="11"/>
    </row>
    <row r="11795" spans="6:8" x14ac:dyDescent="0.25">
      <c r="F11795" s="11"/>
      <c r="G11795" s="11"/>
      <c r="H11795" s="11"/>
    </row>
    <row r="11796" spans="6:8" x14ac:dyDescent="0.25">
      <c r="F11796" s="11"/>
      <c r="G11796" s="11"/>
      <c r="H11796" s="11"/>
    </row>
    <row r="11797" spans="6:8" x14ac:dyDescent="0.25">
      <c r="F11797" s="11"/>
      <c r="G11797" s="11"/>
      <c r="H11797" s="11"/>
    </row>
    <row r="11798" spans="6:8" x14ac:dyDescent="0.25">
      <c r="F11798" s="11"/>
      <c r="G11798" s="11"/>
      <c r="H11798" s="11"/>
    </row>
    <row r="11799" spans="6:8" x14ac:dyDescent="0.25">
      <c r="F11799" s="11"/>
      <c r="G11799" s="11"/>
      <c r="H11799" s="11"/>
    </row>
    <row r="11800" spans="6:8" x14ac:dyDescent="0.25">
      <c r="F11800" s="11"/>
      <c r="G11800" s="11"/>
      <c r="H11800" s="11"/>
    </row>
    <row r="11801" spans="6:8" x14ac:dyDescent="0.25">
      <c r="F11801" s="11"/>
      <c r="G11801" s="11"/>
      <c r="H11801" s="11"/>
    </row>
    <row r="11802" spans="6:8" x14ac:dyDescent="0.25">
      <c r="F11802" s="11"/>
      <c r="G11802" s="11"/>
      <c r="H11802" s="11"/>
    </row>
    <row r="11803" spans="6:8" x14ac:dyDescent="0.25">
      <c r="F11803" s="11"/>
      <c r="G11803" s="11"/>
      <c r="H11803" s="11"/>
    </row>
    <row r="11804" spans="6:8" x14ac:dyDescent="0.25">
      <c r="F11804" s="11"/>
      <c r="G11804" s="11"/>
      <c r="H11804" s="11"/>
    </row>
    <row r="11805" spans="6:8" x14ac:dyDescent="0.25">
      <c r="F11805" s="11"/>
      <c r="G11805" s="11"/>
      <c r="H11805" s="11"/>
    </row>
    <row r="11806" spans="6:8" x14ac:dyDescent="0.25">
      <c r="F11806" s="11"/>
      <c r="G11806" s="11"/>
      <c r="H11806" s="11"/>
    </row>
    <row r="11807" spans="6:8" x14ac:dyDescent="0.25">
      <c r="F11807" s="11"/>
      <c r="G11807" s="11"/>
      <c r="H11807" s="11"/>
    </row>
    <row r="11808" spans="6:8" x14ac:dyDescent="0.25">
      <c r="F11808" s="11"/>
      <c r="G11808" s="11"/>
      <c r="H11808" s="11"/>
    </row>
    <row r="11809" spans="6:8" x14ac:dyDescent="0.25">
      <c r="F11809" s="11"/>
      <c r="G11809" s="11"/>
      <c r="H11809" s="11"/>
    </row>
    <row r="11810" spans="6:8" x14ac:dyDescent="0.25">
      <c r="F11810" s="11"/>
      <c r="G11810" s="11"/>
      <c r="H11810" s="11"/>
    </row>
    <row r="11811" spans="6:8" x14ac:dyDescent="0.25">
      <c r="F11811" s="11"/>
      <c r="G11811" s="11"/>
      <c r="H11811" s="11"/>
    </row>
    <row r="11812" spans="6:8" x14ac:dyDescent="0.25">
      <c r="F11812" s="11"/>
      <c r="G11812" s="11"/>
      <c r="H11812" s="11"/>
    </row>
    <row r="11813" spans="6:8" x14ac:dyDescent="0.25">
      <c r="F11813" s="11"/>
      <c r="G11813" s="11"/>
      <c r="H11813" s="11"/>
    </row>
    <row r="11814" spans="6:8" x14ac:dyDescent="0.25">
      <c r="F11814" s="11"/>
      <c r="G11814" s="11"/>
      <c r="H11814" s="11"/>
    </row>
    <row r="11815" spans="6:8" x14ac:dyDescent="0.25">
      <c r="F11815" s="11"/>
      <c r="G11815" s="11"/>
      <c r="H11815" s="11"/>
    </row>
    <row r="11816" spans="6:8" x14ac:dyDescent="0.25">
      <c r="F11816" s="11"/>
      <c r="G11816" s="11"/>
      <c r="H11816" s="11"/>
    </row>
    <row r="11817" spans="6:8" x14ac:dyDescent="0.25">
      <c r="F11817" s="11"/>
      <c r="G11817" s="11"/>
      <c r="H11817" s="11"/>
    </row>
    <row r="11818" spans="6:8" x14ac:dyDescent="0.25">
      <c r="F11818" s="11"/>
      <c r="G11818" s="11"/>
      <c r="H11818" s="11"/>
    </row>
    <row r="11819" spans="6:8" x14ac:dyDescent="0.25">
      <c r="F11819" s="11"/>
      <c r="G11819" s="11"/>
      <c r="H11819" s="11"/>
    </row>
    <row r="11820" spans="6:8" x14ac:dyDescent="0.25">
      <c r="F11820" s="11"/>
      <c r="G11820" s="11"/>
      <c r="H11820" s="11"/>
    </row>
    <row r="11821" spans="6:8" x14ac:dyDescent="0.25">
      <c r="F11821" s="11"/>
      <c r="G11821" s="11"/>
      <c r="H11821" s="11"/>
    </row>
    <row r="11822" spans="6:8" x14ac:dyDescent="0.25">
      <c r="F11822" s="11"/>
      <c r="G11822" s="11"/>
      <c r="H11822" s="11"/>
    </row>
    <row r="11823" spans="6:8" x14ac:dyDescent="0.25">
      <c r="F11823" s="11"/>
      <c r="G11823" s="11"/>
      <c r="H11823" s="11"/>
    </row>
    <row r="11824" spans="6:8" x14ac:dyDescent="0.25">
      <c r="F11824" s="11"/>
      <c r="G11824" s="11"/>
      <c r="H11824" s="11"/>
    </row>
    <row r="11825" spans="6:8" x14ac:dyDescent="0.25">
      <c r="F11825" s="11"/>
      <c r="G11825" s="11"/>
      <c r="H11825" s="11"/>
    </row>
    <row r="11826" spans="6:8" x14ac:dyDescent="0.25">
      <c r="F11826" s="11"/>
      <c r="G11826" s="11"/>
      <c r="H11826" s="11"/>
    </row>
    <row r="11827" spans="6:8" x14ac:dyDescent="0.25">
      <c r="F11827" s="11"/>
      <c r="G11827" s="11"/>
      <c r="H11827" s="11"/>
    </row>
    <row r="11828" spans="6:8" x14ac:dyDescent="0.25">
      <c r="F11828" s="11"/>
      <c r="G11828" s="11"/>
      <c r="H11828" s="11"/>
    </row>
    <row r="11829" spans="6:8" x14ac:dyDescent="0.25">
      <c r="F11829" s="11"/>
      <c r="G11829" s="11"/>
      <c r="H11829" s="11"/>
    </row>
    <row r="11830" spans="6:8" x14ac:dyDescent="0.25">
      <c r="F11830" s="11"/>
      <c r="G11830" s="11"/>
      <c r="H11830" s="11"/>
    </row>
    <row r="11831" spans="6:8" x14ac:dyDescent="0.25">
      <c r="F11831" s="11"/>
      <c r="G11831" s="11"/>
      <c r="H11831" s="11"/>
    </row>
    <row r="11832" spans="6:8" x14ac:dyDescent="0.25">
      <c r="F11832" s="11"/>
      <c r="G11832" s="11"/>
      <c r="H11832" s="11"/>
    </row>
    <row r="11833" spans="6:8" x14ac:dyDescent="0.25">
      <c r="F11833" s="11"/>
      <c r="G11833" s="11"/>
      <c r="H11833" s="11"/>
    </row>
    <row r="11834" spans="6:8" x14ac:dyDescent="0.25">
      <c r="F11834" s="11"/>
      <c r="G11834" s="11"/>
      <c r="H11834" s="11"/>
    </row>
    <row r="11835" spans="6:8" x14ac:dyDescent="0.25">
      <c r="F11835" s="11"/>
      <c r="G11835" s="11"/>
      <c r="H11835" s="11"/>
    </row>
    <row r="11836" spans="6:8" x14ac:dyDescent="0.25">
      <c r="F11836" s="11"/>
      <c r="G11836" s="11"/>
      <c r="H11836" s="11"/>
    </row>
    <row r="11837" spans="6:8" x14ac:dyDescent="0.25">
      <c r="F11837" s="11"/>
      <c r="G11837" s="11"/>
      <c r="H11837" s="11"/>
    </row>
    <row r="11838" spans="6:8" x14ac:dyDescent="0.25">
      <c r="F11838" s="11"/>
      <c r="G11838" s="11"/>
      <c r="H11838" s="11"/>
    </row>
    <row r="11839" spans="6:8" x14ac:dyDescent="0.25">
      <c r="F11839" s="11"/>
      <c r="G11839" s="11"/>
      <c r="H11839" s="11"/>
    </row>
    <row r="11840" spans="6:8" x14ac:dyDescent="0.25">
      <c r="F11840" s="11"/>
      <c r="G11840" s="11"/>
      <c r="H11840" s="11"/>
    </row>
    <row r="11841" spans="6:8" x14ac:dyDescent="0.25">
      <c r="F11841" s="11"/>
      <c r="G11841" s="11"/>
      <c r="H11841" s="11"/>
    </row>
    <row r="11842" spans="6:8" x14ac:dyDescent="0.25">
      <c r="F11842" s="11"/>
      <c r="G11842" s="11"/>
      <c r="H11842" s="11"/>
    </row>
    <row r="11843" spans="6:8" x14ac:dyDescent="0.25">
      <c r="F11843" s="11"/>
      <c r="G11843" s="11"/>
      <c r="H11843" s="11"/>
    </row>
    <row r="11844" spans="6:8" x14ac:dyDescent="0.25">
      <c r="F11844" s="11"/>
      <c r="G11844" s="11"/>
      <c r="H11844" s="11"/>
    </row>
    <row r="11845" spans="6:8" x14ac:dyDescent="0.25">
      <c r="F11845" s="11"/>
      <c r="G11845" s="11"/>
      <c r="H11845" s="11"/>
    </row>
    <row r="11846" spans="6:8" x14ac:dyDescent="0.25">
      <c r="F11846" s="11"/>
      <c r="G11846" s="11"/>
      <c r="H11846" s="11"/>
    </row>
    <row r="11847" spans="6:8" x14ac:dyDescent="0.25">
      <c r="F11847" s="11"/>
      <c r="G11847" s="11"/>
      <c r="H11847" s="11"/>
    </row>
    <row r="11848" spans="6:8" x14ac:dyDescent="0.25">
      <c r="F11848" s="11"/>
      <c r="G11848" s="11"/>
      <c r="H11848" s="11"/>
    </row>
    <row r="11849" spans="6:8" x14ac:dyDescent="0.25">
      <c r="F11849" s="11"/>
      <c r="G11849" s="11"/>
      <c r="H11849" s="11"/>
    </row>
    <row r="11850" spans="6:8" x14ac:dyDescent="0.25">
      <c r="F11850" s="11"/>
      <c r="G11850" s="11"/>
      <c r="H11850" s="11"/>
    </row>
    <row r="11851" spans="6:8" x14ac:dyDescent="0.25">
      <c r="F11851" s="11"/>
      <c r="G11851" s="11"/>
      <c r="H11851" s="11"/>
    </row>
    <row r="11852" spans="6:8" x14ac:dyDescent="0.25">
      <c r="F11852" s="11"/>
      <c r="G11852" s="11"/>
      <c r="H11852" s="11"/>
    </row>
    <row r="11853" spans="6:8" x14ac:dyDescent="0.25">
      <c r="F11853" s="11"/>
      <c r="G11853" s="11"/>
      <c r="H11853" s="11"/>
    </row>
    <row r="11854" spans="6:8" x14ac:dyDescent="0.25">
      <c r="F11854" s="11"/>
      <c r="G11854" s="11"/>
      <c r="H11854" s="11"/>
    </row>
    <row r="11855" spans="6:8" x14ac:dyDescent="0.25">
      <c r="F11855" s="11"/>
      <c r="G11855" s="11"/>
      <c r="H11855" s="11"/>
    </row>
    <row r="11856" spans="6:8" x14ac:dyDescent="0.25">
      <c r="F11856" s="11"/>
      <c r="G11856" s="11"/>
      <c r="H11856" s="11"/>
    </row>
    <row r="11857" spans="6:8" x14ac:dyDescent="0.25">
      <c r="F11857" s="11"/>
      <c r="G11857" s="11"/>
      <c r="H11857" s="11"/>
    </row>
    <row r="11858" spans="6:8" x14ac:dyDescent="0.25">
      <c r="F11858" s="11"/>
      <c r="G11858" s="11"/>
      <c r="H11858" s="11"/>
    </row>
    <row r="11859" spans="6:8" x14ac:dyDescent="0.25">
      <c r="F11859" s="11"/>
      <c r="G11859" s="11"/>
      <c r="H11859" s="11"/>
    </row>
    <row r="11860" spans="6:8" x14ac:dyDescent="0.25">
      <c r="F11860" s="11"/>
      <c r="G11860" s="11"/>
      <c r="H11860" s="11"/>
    </row>
    <row r="11861" spans="6:8" x14ac:dyDescent="0.25">
      <c r="F11861" s="11"/>
      <c r="G11861" s="11"/>
      <c r="H11861" s="11"/>
    </row>
    <row r="11862" spans="6:8" x14ac:dyDescent="0.25">
      <c r="F11862" s="11"/>
      <c r="G11862" s="11"/>
      <c r="H11862" s="11"/>
    </row>
    <row r="11863" spans="6:8" x14ac:dyDescent="0.25">
      <c r="F11863" s="11"/>
      <c r="G11863" s="11"/>
      <c r="H11863" s="11"/>
    </row>
    <row r="11864" spans="6:8" x14ac:dyDescent="0.25">
      <c r="F11864" s="11"/>
      <c r="G11864" s="11"/>
      <c r="H11864" s="11"/>
    </row>
    <row r="11865" spans="6:8" x14ac:dyDescent="0.25">
      <c r="F11865" s="11"/>
      <c r="G11865" s="11"/>
      <c r="H11865" s="11"/>
    </row>
    <row r="11866" spans="6:8" x14ac:dyDescent="0.25">
      <c r="F11866" s="11"/>
      <c r="G11866" s="11"/>
      <c r="H11866" s="11"/>
    </row>
    <row r="11867" spans="6:8" x14ac:dyDescent="0.25">
      <c r="F11867" s="11"/>
      <c r="G11867" s="11"/>
      <c r="H11867" s="11"/>
    </row>
    <row r="11868" spans="6:8" x14ac:dyDescent="0.25">
      <c r="F11868" s="11"/>
      <c r="G11868" s="11"/>
      <c r="H11868" s="11"/>
    </row>
    <row r="11869" spans="6:8" x14ac:dyDescent="0.25">
      <c r="F11869" s="11"/>
      <c r="G11869" s="11"/>
      <c r="H11869" s="11"/>
    </row>
    <row r="11870" spans="6:8" x14ac:dyDescent="0.25">
      <c r="F11870" s="11"/>
      <c r="G11870" s="11"/>
      <c r="H11870" s="11"/>
    </row>
    <row r="11871" spans="6:8" x14ac:dyDescent="0.25">
      <c r="F11871" s="11"/>
      <c r="G11871" s="11"/>
      <c r="H11871" s="11"/>
    </row>
    <row r="11872" spans="6:8" x14ac:dyDescent="0.25">
      <c r="F11872" s="11"/>
      <c r="G11872" s="11"/>
      <c r="H11872" s="11"/>
    </row>
    <row r="11873" spans="6:8" x14ac:dyDescent="0.25">
      <c r="F11873" s="11"/>
      <c r="G11873" s="11"/>
      <c r="H11873" s="11"/>
    </row>
    <row r="11874" spans="6:8" x14ac:dyDescent="0.25">
      <c r="F11874" s="11"/>
      <c r="G11874" s="11"/>
      <c r="H11874" s="11"/>
    </row>
    <row r="11875" spans="6:8" x14ac:dyDescent="0.25">
      <c r="F11875" s="11"/>
      <c r="G11875" s="11"/>
      <c r="H11875" s="11"/>
    </row>
    <row r="11876" spans="6:8" x14ac:dyDescent="0.25">
      <c r="F11876" s="11"/>
      <c r="G11876" s="11"/>
      <c r="H11876" s="11"/>
    </row>
    <row r="11877" spans="6:8" x14ac:dyDescent="0.25">
      <c r="F11877" s="11"/>
      <c r="G11877" s="11"/>
      <c r="H11877" s="11"/>
    </row>
    <row r="11878" spans="6:8" x14ac:dyDescent="0.25">
      <c r="F11878" s="11"/>
      <c r="G11878" s="11"/>
      <c r="H11878" s="11"/>
    </row>
    <row r="11879" spans="6:8" x14ac:dyDescent="0.25">
      <c r="F11879" s="11"/>
      <c r="G11879" s="11"/>
      <c r="H11879" s="11"/>
    </row>
    <row r="11880" spans="6:8" x14ac:dyDescent="0.25">
      <c r="F11880" s="11"/>
      <c r="G11880" s="11"/>
      <c r="H11880" s="11"/>
    </row>
    <row r="11881" spans="6:8" x14ac:dyDescent="0.25">
      <c r="F11881" s="11"/>
      <c r="G11881" s="11"/>
      <c r="H11881" s="11"/>
    </row>
    <row r="11882" spans="6:8" x14ac:dyDescent="0.25">
      <c r="F11882" s="11"/>
      <c r="G11882" s="11"/>
      <c r="H11882" s="11"/>
    </row>
    <row r="11883" spans="6:8" x14ac:dyDescent="0.25">
      <c r="F11883" s="11"/>
      <c r="G11883" s="11"/>
      <c r="H11883" s="11"/>
    </row>
    <row r="11884" spans="6:8" x14ac:dyDescent="0.25">
      <c r="F11884" s="11"/>
      <c r="G11884" s="11"/>
      <c r="H11884" s="11"/>
    </row>
    <row r="11885" spans="6:8" x14ac:dyDescent="0.25">
      <c r="F11885" s="11"/>
      <c r="G11885" s="11"/>
      <c r="H11885" s="11"/>
    </row>
    <row r="11886" spans="6:8" x14ac:dyDescent="0.25">
      <c r="F11886" s="11"/>
      <c r="G11886" s="11"/>
      <c r="H11886" s="11"/>
    </row>
    <row r="11887" spans="6:8" x14ac:dyDescent="0.25">
      <c r="F11887" s="11"/>
      <c r="G11887" s="11"/>
      <c r="H11887" s="11"/>
    </row>
    <row r="11888" spans="6:8" x14ac:dyDescent="0.25">
      <c r="F11888" s="11"/>
      <c r="G11888" s="11"/>
      <c r="H11888" s="11"/>
    </row>
    <row r="11889" spans="6:8" x14ac:dyDescent="0.25">
      <c r="F11889" s="11"/>
      <c r="G11889" s="11"/>
      <c r="H11889" s="11"/>
    </row>
    <row r="11890" spans="6:8" x14ac:dyDescent="0.25">
      <c r="F11890" s="11"/>
      <c r="G11890" s="11"/>
      <c r="H11890" s="11"/>
    </row>
    <row r="11891" spans="6:8" x14ac:dyDescent="0.25">
      <c r="F11891" s="11"/>
      <c r="G11891" s="11"/>
      <c r="H11891" s="11"/>
    </row>
    <row r="11892" spans="6:8" x14ac:dyDescent="0.25">
      <c r="F11892" s="11"/>
      <c r="G11892" s="11"/>
      <c r="H11892" s="11"/>
    </row>
    <row r="11893" spans="6:8" x14ac:dyDescent="0.25">
      <c r="F11893" s="11"/>
      <c r="G11893" s="11"/>
      <c r="H11893" s="11"/>
    </row>
    <row r="11894" spans="6:8" x14ac:dyDescent="0.25">
      <c r="F11894" s="11"/>
      <c r="G11894" s="11"/>
      <c r="H11894" s="11"/>
    </row>
    <row r="11895" spans="6:8" x14ac:dyDescent="0.25">
      <c r="F11895" s="11"/>
      <c r="G11895" s="11"/>
      <c r="H11895" s="11"/>
    </row>
    <row r="11896" spans="6:8" x14ac:dyDescent="0.25">
      <c r="F11896" s="11"/>
      <c r="G11896" s="11"/>
      <c r="H11896" s="11"/>
    </row>
    <row r="11897" spans="6:8" x14ac:dyDescent="0.25">
      <c r="F11897" s="11"/>
      <c r="G11897" s="11"/>
      <c r="H11897" s="11"/>
    </row>
    <row r="11898" spans="6:8" x14ac:dyDescent="0.25">
      <c r="F11898" s="11"/>
      <c r="G11898" s="11"/>
      <c r="H11898" s="11"/>
    </row>
    <row r="11899" spans="6:8" x14ac:dyDescent="0.25">
      <c r="F11899" s="11"/>
      <c r="G11899" s="11"/>
      <c r="H11899" s="11"/>
    </row>
    <row r="11900" spans="6:8" x14ac:dyDescent="0.25">
      <c r="F11900" s="11"/>
      <c r="G11900" s="11"/>
      <c r="H11900" s="11"/>
    </row>
    <row r="11901" spans="6:8" x14ac:dyDescent="0.25">
      <c r="F11901" s="11"/>
      <c r="G11901" s="11"/>
      <c r="H11901" s="11"/>
    </row>
    <row r="11902" spans="6:8" x14ac:dyDescent="0.25">
      <c r="F11902" s="11"/>
      <c r="G11902" s="11"/>
      <c r="H11902" s="11"/>
    </row>
    <row r="11903" spans="6:8" x14ac:dyDescent="0.25">
      <c r="F11903" s="11"/>
      <c r="G11903" s="11"/>
      <c r="H11903" s="11"/>
    </row>
    <row r="11904" spans="6:8" x14ac:dyDescent="0.25">
      <c r="F11904" s="11"/>
      <c r="G11904" s="11"/>
      <c r="H11904" s="11"/>
    </row>
    <row r="11905" spans="6:8" x14ac:dyDescent="0.25">
      <c r="F11905" s="11"/>
      <c r="G11905" s="11"/>
      <c r="H11905" s="11"/>
    </row>
    <row r="11906" spans="6:8" x14ac:dyDescent="0.25">
      <c r="F11906" s="11"/>
      <c r="G11906" s="11"/>
      <c r="H11906" s="11"/>
    </row>
    <row r="11907" spans="6:8" x14ac:dyDescent="0.25">
      <c r="F11907" s="11"/>
      <c r="G11907" s="11"/>
      <c r="H11907" s="11"/>
    </row>
    <row r="11908" spans="6:8" x14ac:dyDescent="0.25">
      <c r="F11908" s="11"/>
      <c r="G11908" s="11"/>
      <c r="H11908" s="11"/>
    </row>
    <row r="11909" spans="6:8" x14ac:dyDescent="0.25">
      <c r="F11909" s="11"/>
      <c r="G11909" s="11"/>
      <c r="H11909" s="11"/>
    </row>
    <row r="11910" spans="6:8" x14ac:dyDescent="0.25">
      <c r="F11910" s="11"/>
      <c r="G11910" s="11"/>
      <c r="H11910" s="11"/>
    </row>
    <row r="11911" spans="6:8" x14ac:dyDescent="0.25">
      <c r="F11911" s="11"/>
      <c r="G11911" s="11"/>
      <c r="H11911" s="11"/>
    </row>
    <row r="11912" spans="6:8" x14ac:dyDescent="0.25">
      <c r="F11912" s="11"/>
      <c r="G11912" s="11"/>
      <c r="H11912" s="11"/>
    </row>
    <row r="11913" spans="6:8" x14ac:dyDescent="0.25">
      <c r="F11913" s="11"/>
      <c r="G11913" s="11"/>
      <c r="H11913" s="11"/>
    </row>
    <row r="11914" spans="6:8" x14ac:dyDescent="0.25">
      <c r="F11914" s="11"/>
      <c r="G11914" s="11"/>
      <c r="H11914" s="11"/>
    </row>
    <row r="11915" spans="6:8" x14ac:dyDescent="0.25">
      <c r="F11915" s="11"/>
      <c r="G11915" s="11"/>
      <c r="H11915" s="11"/>
    </row>
    <row r="11916" spans="6:8" x14ac:dyDescent="0.25">
      <c r="F11916" s="11"/>
      <c r="G11916" s="11"/>
      <c r="H11916" s="11"/>
    </row>
    <row r="11917" spans="6:8" x14ac:dyDescent="0.25">
      <c r="F11917" s="11"/>
      <c r="G11917" s="11"/>
      <c r="H11917" s="11"/>
    </row>
    <row r="11918" spans="6:8" x14ac:dyDescent="0.25">
      <c r="F11918" s="11"/>
      <c r="G11918" s="11"/>
      <c r="H11918" s="11"/>
    </row>
    <row r="11919" spans="6:8" x14ac:dyDescent="0.25">
      <c r="F11919" s="11"/>
      <c r="G11919" s="11"/>
      <c r="H11919" s="11"/>
    </row>
    <row r="11920" spans="6:8" x14ac:dyDescent="0.25">
      <c r="F11920" s="11"/>
      <c r="G11920" s="11"/>
      <c r="H11920" s="11"/>
    </row>
    <row r="11921" spans="6:8" x14ac:dyDescent="0.25">
      <c r="F11921" s="11"/>
      <c r="G11921" s="11"/>
      <c r="H11921" s="11"/>
    </row>
    <row r="11922" spans="6:8" x14ac:dyDescent="0.25">
      <c r="F11922" s="11"/>
      <c r="G11922" s="11"/>
      <c r="H11922" s="11"/>
    </row>
    <row r="11923" spans="6:8" x14ac:dyDescent="0.25">
      <c r="F11923" s="11"/>
      <c r="G11923" s="11"/>
      <c r="H11923" s="11"/>
    </row>
    <row r="11924" spans="6:8" x14ac:dyDescent="0.25">
      <c r="F11924" s="11"/>
      <c r="G11924" s="11"/>
      <c r="H11924" s="11"/>
    </row>
    <row r="11925" spans="6:8" x14ac:dyDescent="0.25">
      <c r="F11925" s="11"/>
      <c r="G11925" s="11"/>
      <c r="H11925" s="11"/>
    </row>
    <row r="11926" spans="6:8" x14ac:dyDescent="0.25">
      <c r="F11926" s="11"/>
      <c r="G11926" s="11"/>
      <c r="H11926" s="11"/>
    </row>
    <row r="11927" spans="6:8" x14ac:dyDescent="0.25">
      <c r="F11927" s="11"/>
      <c r="G11927" s="11"/>
      <c r="H11927" s="11"/>
    </row>
    <row r="11928" spans="6:8" x14ac:dyDescent="0.25">
      <c r="F11928" s="11"/>
      <c r="G11928" s="11"/>
      <c r="H11928" s="11"/>
    </row>
    <row r="11929" spans="6:8" x14ac:dyDescent="0.25">
      <c r="F11929" s="11"/>
      <c r="G11929" s="11"/>
      <c r="H11929" s="11"/>
    </row>
    <row r="11930" spans="6:8" x14ac:dyDescent="0.25">
      <c r="F11930" s="11"/>
      <c r="G11930" s="11"/>
      <c r="H11930" s="11"/>
    </row>
    <row r="11931" spans="6:8" x14ac:dyDescent="0.25">
      <c r="F11931" s="11"/>
      <c r="G11931" s="11"/>
      <c r="H11931" s="11"/>
    </row>
    <row r="11932" spans="6:8" x14ac:dyDescent="0.25">
      <c r="F11932" s="11"/>
      <c r="G11932" s="11"/>
      <c r="H11932" s="11"/>
    </row>
    <row r="11933" spans="6:8" x14ac:dyDescent="0.25">
      <c r="F11933" s="11"/>
      <c r="G11933" s="11"/>
      <c r="H11933" s="11"/>
    </row>
    <row r="11934" spans="6:8" x14ac:dyDescent="0.25">
      <c r="F11934" s="11"/>
      <c r="G11934" s="11"/>
      <c r="H11934" s="11"/>
    </row>
    <row r="11935" spans="6:8" x14ac:dyDescent="0.25">
      <c r="F11935" s="11"/>
      <c r="G11935" s="11"/>
      <c r="H11935" s="11"/>
    </row>
    <row r="11936" spans="6:8" x14ac:dyDescent="0.25">
      <c r="F11936" s="11"/>
      <c r="G11936" s="11"/>
      <c r="H11936" s="11"/>
    </row>
    <row r="11937" spans="6:8" x14ac:dyDescent="0.25">
      <c r="F11937" s="11"/>
      <c r="G11937" s="11"/>
      <c r="H11937" s="11"/>
    </row>
    <row r="11938" spans="6:8" x14ac:dyDescent="0.25">
      <c r="F11938" s="11"/>
      <c r="G11938" s="11"/>
      <c r="H11938" s="11"/>
    </row>
    <row r="11939" spans="6:8" x14ac:dyDescent="0.25">
      <c r="F11939" s="11"/>
      <c r="G11939" s="11"/>
      <c r="H11939" s="11"/>
    </row>
    <row r="11940" spans="6:8" x14ac:dyDescent="0.25">
      <c r="F11940" s="11"/>
      <c r="G11940" s="11"/>
      <c r="H11940" s="11"/>
    </row>
    <row r="11941" spans="6:8" x14ac:dyDescent="0.25">
      <c r="F11941" s="11"/>
      <c r="G11941" s="11"/>
      <c r="H11941" s="11"/>
    </row>
    <row r="11942" spans="6:8" x14ac:dyDescent="0.25">
      <c r="F11942" s="11"/>
      <c r="G11942" s="11"/>
      <c r="H11942" s="11"/>
    </row>
    <row r="11943" spans="6:8" x14ac:dyDescent="0.25">
      <c r="F11943" s="11"/>
      <c r="G11943" s="11"/>
      <c r="H11943" s="11"/>
    </row>
    <row r="11944" spans="6:8" x14ac:dyDescent="0.25">
      <c r="F11944" s="11"/>
      <c r="G11944" s="11"/>
      <c r="H11944" s="11"/>
    </row>
    <row r="11945" spans="6:8" x14ac:dyDescent="0.25">
      <c r="F11945" s="11"/>
      <c r="G11945" s="11"/>
      <c r="H11945" s="11"/>
    </row>
    <row r="11946" spans="6:8" x14ac:dyDescent="0.25">
      <c r="F11946" s="11"/>
      <c r="G11946" s="11"/>
      <c r="H11946" s="11"/>
    </row>
    <row r="11947" spans="6:8" x14ac:dyDescent="0.25">
      <c r="F11947" s="11"/>
      <c r="G11947" s="11"/>
      <c r="H11947" s="11"/>
    </row>
    <row r="11948" spans="6:8" x14ac:dyDescent="0.25">
      <c r="F11948" s="11"/>
      <c r="G11948" s="11"/>
      <c r="H11948" s="11"/>
    </row>
    <row r="11949" spans="6:8" x14ac:dyDescent="0.25">
      <c r="F11949" s="11"/>
      <c r="G11949" s="11"/>
      <c r="H11949" s="11"/>
    </row>
    <row r="11950" spans="6:8" x14ac:dyDescent="0.25">
      <c r="F11950" s="11"/>
      <c r="G11950" s="11"/>
      <c r="H11950" s="11"/>
    </row>
    <row r="11951" spans="6:8" x14ac:dyDescent="0.25">
      <c r="F11951" s="11"/>
      <c r="G11951" s="11"/>
      <c r="H11951" s="11"/>
    </row>
    <row r="11952" spans="6:8" x14ac:dyDescent="0.25">
      <c r="F11952" s="11"/>
      <c r="G11952" s="11"/>
      <c r="H11952" s="11"/>
    </row>
    <row r="11953" spans="6:8" x14ac:dyDescent="0.25">
      <c r="F11953" s="11"/>
      <c r="G11953" s="11"/>
      <c r="H11953" s="11"/>
    </row>
    <row r="11954" spans="6:8" x14ac:dyDescent="0.25">
      <c r="F11954" s="11"/>
      <c r="G11954" s="11"/>
      <c r="H11954" s="11"/>
    </row>
    <row r="11955" spans="6:8" x14ac:dyDescent="0.25">
      <c r="F11955" s="11"/>
      <c r="G11955" s="11"/>
      <c r="H11955" s="11"/>
    </row>
    <row r="11956" spans="6:8" x14ac:dyDescent="0.25">
      <c r="F11956" s="11"/>
      <c r="G11956" s="11"/>
      <c r="H11956" s="11"/>
    </row>
    <row r="11957" spans="6:8" x14ac:dyDescent="0.25">
      <c r="F11957" s="11"/>
      <c r="G11957" s="11"/>
      <c r="H11957" s="11"/>
    </row>
    <row r="11958" spans="6:8" x14ac:dyDescent="0.25">
      <c r="F11958" s="11"/>
      <c r="G11958" s="11"/>
      <c r="H11958" s="11"/>
    </row>
    <row r="11959" spans="6:8" x14ac:dyDescent="0.25">
      <c r="F11959" s="11"/>
      <c r="G11959" s="11"/>
      <c r="H11959" s="11"/>
    </row>
    <row r="11960" spans="6:8" x14ac:dyDescent="0.25">
      <c r="F11960" s="11"/>
      <c r="G11960" s="11"/>
      <c r="H11960" s="11"/>
    </row>
    <row r="11961" spans="6:8" x14ac:dyDescent="0.25">
      <c r="F11961" s="11"/>
      <c r="G11961" s="11"/>
      <c r="H11961" s="11"/>
    </row>
    <row r="11962" spans="6:8" x14ac:dyDescent="0.25">
      <c r="F11962" s="11"/>
      <c r="G11962" s="11"/>
      <c r="H11962" s="11"/>
    </row>
    <row r="11963" spans="6:8" x14ac:dyDescent="0.25">
      <c r="F11963" s="11"/>
      <c r="G11963" s="11"/>
      <c r="H11963" s="11"/>
    </row>
    <row r="11964" spans="6:8" x14ac:dyDescent="0.25">
      <c r="F11964" s="11"/>
      <c r="G11964" s="11"/>
      <c r="H11964" s="11"/>
    </row>
    <row r="11965" spans="6:8" x14ac:dyDescent="0.25">
      <c r="F11965" s="11"/>
      <c r="G11965" s="11"/>
      <c r="H11965" s="11"/>
    </row>
    <row r="11966" spans="6:8" x14ac:dyDescent="0.25">
      <c r="F11966" s="11"/>
      <c r="G11966" s="11"/>
      <c r="H11966" s="11"/>
    </row>
    <row r="11967" spans="6:8" x14ac:dyDescent="0.25">
      <c r="F11967" s="11"/>
      <c r="G11967" s="11"/>
      <c r="H11967" s="11"/>
    </row>
    <row r="11968" spans="6:8" x14ac:dyDescent="0.25">
      <c r="F11968" s="11"/>
      <c r="G11968" s="11"/>
      <c r="H11968" s="11"/>
    </row>
    <row r="11969" spans="6:8" x14ac:dyDescent="0.25">
      <c r="F11969" s="11"/>
      <c r="G11969" s="11"/>
      <c r="H11969" s="11"/>
    </row>
    <row r="11970" spans="6:8" x14ac:dyDescent="0.25">
      <c r="F11970" s="11"/>
      <c r="G11970" s="11"/>
      <c r="H11970" s="11"/>
    </row>
    <row r="11971" spans="6:8" x14ac:dyDescent="0.25">
      <c r="F11971" s="11"/>
      <c r="G11971" s="11"/>
      <c r="H11971" s="11"/>
    </row>
    <row r="11972" spans="6:8" x14ac:dyDescent="0.25">
      <c r="F11972" s="11"/>
      <c r="G11972" s="11"/>
      <c r="H11972" s="11"/>
    </row>
    <row r="11973" spans="6:8" x14ac:dyDescent="0.25">
      <c r="F11973" s="11"/>
      <c r="G11973" s="11"/>
      <c r="H11973" s="11"/>
    </row>
    <row r="11974" spans="6:8" x14ac:dyDescent="0.25">
      <c r="F11974" s="11"/>
      <c r="G11974" s="11"/>
      <c r="H11974" s="11"/>
    </row>
    <row r="11975" spans="6:8" x14ac:dyDescent="0.25">
      <c r="F11975" s="11"/>
      <c r="G11975" s="11"/>
      <c r="H11975" s="11"/>
    </row>
    <row r="11976" spans="6:8" x14ac:dyDescent="0.25">
      <c r="F11976" s="11"/>
      <c r="G11976" s="11"/>
      <c r="H11976" s="11"/>
    </row>
    <row r="11977" spans="6:8" x14ac:dyDescent="0.25">
      <c r="F11977" s="11"/>
      <c r="G11977" s="11"/>
      <c r="H11977" s="11"/>
    </row>
    <row r="11978" spans="6:8" x14ac:dyDescent="0.25">
      <c r="F11978" s="11"/>
      <c r="G11978" s="11"/>
      <c r="H11978" s="11"/>
    </row>
    <row r="11979" spans="6:8" x14ac:dyDescent="0.25">
      <c r="F11979" s="11"/>
      <c r="G11979" s="11"/>
      <c r="H11979" s="11"/>
    </row>
    <row r="11980" spans="6:8" x14ac:dyDescent="0.25">
      <c r="F11980" s="11"/>
      <c r="G11980" s="11"/>
      <c r="H11980" s="11"/>
    </row>
    <row r="11981" spans="6:8" x14ac:dyDescent="0.25">
      <c r="F11981" s="11"/>
      <c r="G11981" s="11"/>
      <c r="H11981" s="11"/>
    </row>
    <row r="11982" spans="6:8" x14ac:dyDescent="0.25">
      <c r="F11982" s="11"/>
      <c r="G11982" s="11"/>
      <c r="H11982" s="11"/>
    </row>
    <row r="11983" spans="6:8" x14ac:dyDescent="0.25">
      <c r="F11983" s="11"/>
      <c r="G11983" s="11"/>
      <c r="H11983" s="11"/>
    </row>
    <row r="11984" spans="6:8" x14ac:dyDescent="0.25">
      <c r="F11984" s="11"/>
      <c r="G11984" s="11"/>
      <c r="H11984" s="11"/>
    </row>
    <row r="11985" spans="6:8" x14ac:dyDescent="0.25">
      <c r="F11985" s="11"/>
      <c r="G11985" s="11"/>
      <c r="H11985" s="11"/>
    </row>
    <row r="11986" spans="6:8" x14ac:dyDescent="0.25">
      <c r="F11986" s="11"/>
      <c r="G11986" s="11"/>
      <c r="H11986" s="11"/>
    </row>
    <row r="11987" spans="6:8" x14ac:dyDescent="0.25">
      <c r="F11987" s="11"/>
      <c r="G11987" s="11"/>
      <c r="H11987" s="11"/>
    </row>
    <row r="11988" spans="6:8" x14ac:dyDescent="0.25">
      <c r="F11988" s="11"/>
      <c r="G11988" s="11"/>
      <c r="H11988" s="11"/>
    </row>
    <row r="11989" spans="6:8" x14ac:dyDescent="0.25">
      <c r="F11989" s="11"/>
      <c r="G11989" s="11"/>
      <c r="H11989" s="11"/>
    </row>
    <row r="11990" spans="6:8" x14ac:dyDescent="0.25">
      <c r="F11990" s="11"/>
      <c r="G11990" s="11"/>
      <c r="H11990" s="11"/>
    </row>
    <row r="11991" spans="6:8" x14ac:dyDescent="0.25">
      <c r="F11991" s="11"/>
      <c r="G11991" s="11"/>
      <c r="H11991" s="11"/>
    </row>
    <row r="11992" spans="6:8" x14ac:dyDescent="0.25">
      <c r="F11992" s="11"/>
      <c r="G11992" s="11"/>
      <c r="H11992" s="11"/>
    </row>
    <row r="11993" spans="6:8" x14ac:dyDescent="0.25">
      <c r="F11993" s="11"/>
      <c r="G11993" s="11"/>
      <c r="H11993" s="11"/>
    </row>
    <row r="11994" spans="6:8" x14ac:dyDescent="0.25">
      <c r="F11994" s="11"/>
      <c r="G11994" s="11"/>
      <c r="H11994" s="11"/>
    </row>
    <row r="11995" spans="6:8" x14ac:dyDescent="0.25">
      <c r="F11995" s="11"/>
      <c r="G11995" s="11"/>
      <c r="H11995" s="11"/>
    </row>
    <row r="11996" spans="6:8" x14ac:dyDescent="0.25">
      <c r="F11996" s="11"/>
      <c r="G11996" s="11"/>
      <c r="H11996" s="11"/>
    </row>
    <row r="11997" spans="6:8" x14ac:dyDescent="0.25">
      <c r="F11997" s="11"/>
      <c r="G11997" s="11"/>
      <c r="H11997" s="11"/>
    </row>
    <row r="11998" spans="6:8" x14ac:dyDescent="0.25">
      <c r="F11998" s="11"/>
      <c r="G11998" s="11"/>
      <c r="H11998" s="11"/>
    </row>
    <row r="11999" spans="6:8" x14ac:dyDescent="0.25">
      <c r="F11999" s="11"/>
      <c r="G11999" s="11"/>
      <c r="H11999" s="11"/>
    </row>
    <row r="12000" spans="6:8" x14ac:dyDescent="0.25">
      <c r="F12000" s="11"/>
      <c r="G12000" s="11"/>
      <c r="H12000" s="11"/>
    </row>
    <row r="12001" spans="6:8" x14ac:dyDescent="0.25">
      <c r="F12001" s="11"/>
      <c r="G12001" s="11"/>
      <c r="H12001" s="11"/>
    </row>
    <row r="12002" spans="6:8" x14ac:dyDescent="0.25">
      <c r="F12002" s="11"/>
      <c r="G12002" s="11"/>
      <c r="H12002" s="11"/>
    </row>
    <row r="12003" spans="6:8" x14ac:dyDescent="0.25">
      <c r="F12003" s="11"/>
      <c r="G12003" s="11"/>
      <c r="H12003" s="11"/>
    </row>
    <row r="12004" spans="6:8" x14ac:dyDescent="0.25">
      <c r="F12004" s="11"/>
      <c r="G12004" s="11"/>
      <c r="H12004" s="11"/>
    </row>
    <row r="12005" spans="6:8" x14ac:dyDescent="0.25">
      <c r="F12005" s="11"/>
      <c r="G12005" s="11"/>
      <c r="H12005" s="11"/>
    </row>
    <row r="12006" spans="6:8" x14ac:dyDescent="0.25">
      <c r="F12006" s="11"/>
      <c r="G12006" s="11"/>
      <c r="H12006" s="11"/>
    </row>
    <row r="12007" spans="6:8" x14ac:dyDescent="0.25">
      <c r="F12007" s="11"/>
      <c r="G12007" s="11"/>
      <c r="H12007" s="11"/>
    </row>
    <row r="12008" spans="6:8" x14ac:dyDescent="0.25">
      <c r="F12008" s="11"/>
      <c r="G12008" s="11"/>
      <c r="H12008" s="11"/>
    </row>
    <row r="12009" spans="6:8" x14ac:dyDescent="0.25">
      <c r="F12009" s="11"/>
      <c r="G12009" s="11"/>
      <c r="H12009" s="11"/>
    </row>
    <row r="12010" spans="6:8" x14ac:dyDescent="0.25">
      <c r="F12010" s="11"/>
      <c r="G12010" s="11"/>
      <c r="H12010" s="11"/>
    </row>
    <row r="12011" spans="6:8" x14ac:dyDescent="0.25">
      <c r="F12011" s="11"/>
      <c r="G12011" s="11"/>
      <c r="H12011" s="11"/>
    </row>
    <row r="12012" spans="6:8" x14ac:dyDescent="0.25">
      <c r="F12012" s="11"/>
      <c r="G12012" s="11"/>
      <c r="H12012" s="11"/>
    </row>
    <row r="12013" spans="6:8" x14ac:dyDescent="0.25">
      <c r="F12013" s="11"/>
      <c r="G12013" s="11"/>
      <c r="H12013" s="11"/>
    </row>
    <row r="12014" spans="6:8" x14ac:dyDescent="0.25">
      <c r="F12014" s="11"/>
      <c r="G12014" s="11"/>
      <c r="H12014" s="11"/>
    </row>
    <row r="12015" spans="6:8" x14ac:dyDescent="0.25">
      <c r="F12015" s="11"/>
      <c r="G12015" s="11"/>
      <c r="H12015" s="11"/>
    </row>
    <row r="12016" spans="6:8" x14ac:dyDescent="0.25">
      <c r="F12016" s="11"/>
      <c r="G12016" s="11"/>
      <c r="H12016" s="11"/>
    </row>
    <row r="12017" spans="6:8" x14ac:dyDescent="0.25">
      <c r="F12017" s="11"/>
      <c r="G12017" s="11"/>
      <c r="H12017" s="11"/>
    </row>
    <row r="12018" spans="6:8" x14ac:dyDescent="0.25">
      <c r="F12018" s="11"/>
      <c r="G12018" s="11"/>
      <c r="H12018" s="11"/>
    </row>
    <row r="12019" spans="6:8" x14ac:dyDescent="0.25">
      <c r="F12019" s="11"/>
      <c r="G12019" s="11"/>
      <c r="H12019" s="11"/>
    </row>
    <row r="12020" spans="6:8" x14ac:dyDescent="0.25">
      <c r="F12020" s="11"/>
      <c r="G12020" s="11"/>
      <c r="H12020" s="11"/>
    </row>
    <row r="12021" spans="6:8" x14ac:dyDescent="0.25">
      <c r="F12021" s="11"/>
      <c r="G12021" s="11"/>
      <c r="H12021" s="11"/>
    </row>
    <row r="12022" spans="6:8" x14ac:dyDescent="0.25">
      <c r="F12022" s="11"/>
      <c r="G12022" s="11"/>
      <c r="H12022" s="11"/>
    </row>
    <row r="12023" spans="6:8" x14ac:dyDescent="0.25">
      <c r="F12023" s="11"/>
      <c r="G12023" s="11"/>
      <c r="H12023" s="11"/>
    </row>
    <row r="12024" spans="6:8" x14ac:dyDescent="0.25">
      <c r="F12024" s="11"/>
      <c r="G12024" s="11"/>
      <c r="H12024" s="11"/>
    </row>
    <row r="12025" spans="6:8" x14ac:dyDescent="0.25">
      <c r="F12025" s="11"/>
      <c r="G12025" s="11"/>
      <c r="H12025" s="11"/>
    </row>
    <row r="12026" spans="6:8" x14ac:dyDescent="0.25">
      <c r="F12026" s="11"/>
      <c r="G12026" s="11"/>
      <c r="H12026" s="11"/>
    </row>
    <row r="12027" spans="6:8" x14ac:dyDescent="0.25">
      <c r="F12027" s="11"/>
      <c r="G12027" s="11"/>
      <c r="H12027" s="11"/>
    </row>
    <row r="12028" spans="6:8" x14ac:dyDescent="0.25">
      <c r="F12028" s="11"/>
      <c r="G12028" s="11"/>
      <c r="H12028" s="11"/>
    </row>
    <row r="12029" spans="6:8" x14ac:dyDescent="0.25">
      <c r="F12029" s="11"/>
      <c r="G12029" s="11"/>
      <c r="H12029" s="11"/>
    </row>
    <row r="12030" spans="6:8" x14ac:dyDescent="0.25">
      <c r="F12030" s="11"/>
      <c r="G12030" s="11"/>
      <c r="H12030" s="11"/>
    </row>
    <row r="12031" spans="6:8" x14ac:dyDescent="0.25">
      <c r="F12031" s="11"/>
      <c r="G12031" s="11"/>
      <c r="H12031" s="11"/>
    </row>
    <row r="12032" spans="6:8" x14ac:dyDescent="0.25">
      <c r="F12032" s="11"/>
      <c r="G12032" s="11"/>
      <c r="H12032" s="11"/>
    </row>
    <row r="12033" spans="6:8" x14ac:dyDescent="0.25">
      <c r="F12033" s="11"/>
      <c r="G12033" s="11"/>
      <c r="H12033" s="11"/>
    </row>
    <row r="12034" spans="6:8" x14ac:dyDescent="0.25">
      <c r="F12034" s="11"/>
      <c r="G12034" s="11"/>
      <c r="H12034" s="11"/>
    </row>
    <row r="12035" spans="6:8" x14ac:dyDescent="0.25">
      <c r="F12035" s="11"/>
      <c r="G12035" s="11"/>
      <c r="H12035" s="11"/>
    </row>
    <row r="12036" spans="6:8" x14ac:dyDescent="0.25">
      <c r="F12036" s="11"/>
      <c r="G12036" s="11"/>
      <c r="H12036" s="11"/>
    </row>
    <row r="12037" spans="6:8" x14ac:dyDescent="0.25">
      <c r="F12037" s="11"/>
      <c r="G12037" s="11"/>
      <c r="H12037" s="11"/>
    </row>
    <row r="12038" spans="6:8" x14ac:dyDescent="0.25">
      <c r="F12038" s="11"/>
      <c r="G12038" s="11"/>
      <c r="H12038" s="11"/>
    </row>
    <row r="12039" spans="6:8" x14ac:dyDescent="0.25">
      <c r="F12039" s="11"/>
      <c r="G12039" s="11"/>
      <c r="H12039" s="11"/>
    </row>
    <row r="12040" spans="6:8" x14ac:dyDescent="0.25">
      <c r="F12040" s="11"/>
      <c r="G12040" s="11"/>
      <c r="H12040" s="11"/>
    </row>
    <row r="12041" spans="6:8" x14ac:dyDescent="0.25">
      <c r="F12041" s="11"/>
      <c r="G12041" s="11"/>
      <c r="H12041" s="11"/>
    </row>
    <row r="12042" spans="6:8" x14ac:dyDescent="0.25">
      <c r="F12042" s="11"/>
      <c r="G12042" s="11"/>
      <c r="H12042" s="11"/>
    </row>
    <row r="12043" spans="6:8" x14ac:dyDescent="0.25">
      <c r="F12043" s="11"/>
      <c r="G12043" s="11"/>
      <c r="H12043" s="11"/>
    </row>
    <row r="12044" spans="6:8" x14ac:dyDescent="0.25">
      <c r="F12044" s="11"/>
      <c r="G12044" s="11"/>
      <c r="H12044" s="11"/>
    </row>
    <row r="12045" spans="6:8" x14ac:dyDescent="0.25">
      <c r="F12045" s="11"/>
      <c r="G12045" s="11"/>
      <c r="H12045" s="11"/>
    </row>
    <row r="12046" spans="6:8" x14ac:dyDescent="0.25">
      <c r="F12046" s="11"/>
      <c r="G12046" s="11"/>
      <c r="H12046" s="11"/>
    </row>
    <row r="12047" spans="6:8" x14ac:dyDescent="0.25">
      <c r="F12047" s="11"/>
      <c r="G12047" s="11"/>
      <c r="H12047" s="11"/>
    </row>
    <row r="12048" spans="6:8" x14ac:dyDescent="0.25">
      <c r="F12048" s="11"/>
      <c r="G12048" s="11"/>
      <c r="H12048" s="11"/>
    </row>
    <row r="12049" spans="6:8" x14ac:dyDescent="0.25">
      <c r="F12049" s="11"/>
      <c r="G12049" s="11"/>
      <c r="H12049" s="11"/>
    </row>
    <row r="12050" spans="6:8" x14ac:dyDescent="0.25">
      <c r="F12050" s="11"/>
      <c r="G12050" s="11"/>
      <c r="H12050" s="11"/>
    </row>
    <row r="12051" spans="6:8" x14ac:dyDescent="0.25">
      <c r="F12051" s="11"/>
      <c r="G12051" s="11"/>
      <c r="H12051" s="11"/>
    </row>
    <row r="12052" spans="6:8" x14ac:dyDescent="0.25">
      <c r="F12052" s="11"/>
      <c r="G12052" s="11"/>
      <c r="H12052" s="11"/>
    </row>
    <row r="12053" spans="6:8" x14ac:dyDescent="0.25">
      <c r="F12053" s="11"/>
      <c r="G12053" s="11"/>
      <c r="H12053" s="11"/>
    </row>
    <row r="12054" spans="6:8" x14ac:dyDescent="0.25">
      <c r="F12054" s="11"/>
      <c r="G12054" s="11"/>
      <c r="H12054" s="11"/>
    </row>
    <row r="12055" spans="6:8" x14ac:dyDescent="0.25">
      <c r="F12055" s="11"/>
      <c r="G12055" s="11"/>
      <c r="H12055" s="11"/>
    </row>
    <row r="12056" spans="6:8" x14ac:dyDescent="0.25">
      <c r="F12056" s="11"/>
      <c r="G12056" s="11"/>
      <c r="H12056" s="11"/>
    </row>
    <row r="12057" spans="6:8" x14ac:dyDescent="0.25">
      <c r="F12057" s="11"/>
      <c r="G12057" s="11"/>
      <c r="H12057" s="11"/>
    </row>
    <row r="12058" spans="6:8" x14ac:dyDescent="0.25">
      <c r="F12058" s="11"/>
      <c r="G12058" s="11"/>
      <c r="H12058" s="11"/>
    </row>
    <row r="12059" spans="6:8" x14ac:dyDescent="0.25">
      <c r="F12059" s="11"/>
      <c r="G12059" s="11"/>
      <c r="H12059" s="11"/>
    </row>
    <row r="12060" spans="6:8" x14ac:dyDescent="0.25">
      <c r="F12060" s="11"/>
      <c r="G12060" s="11"/>
      <c r="H12060" s="11"/>
    </row>
    <row r="12061" spans="6:8" x14ac:dyDescent="0.25">
      <c r="F12061" s="11"/>
      <c r="G12061" s="11"/>
      <c r="H12061" s="11"/>
    </row>
    <row r="12062" spans="6:8" x14ac:dyDescent="0.25">
      <c r="F12062" s="11"/>
      <c r="G12062" s="11"/>
      <c r="H12062" s="11"/>
    </row>
    <row r="12063" spans="6:8" x14ac:dyDescent="0.25">
      <c r="F12063" s="11"/>
      <c r="G12063" s="11"/>
      <c r="H12063" s="11"/>
    </row>
    <row r="12064" spans="6:8" x14ac:dyDescent="0.25">
      <c r="F12064" s="11"/>
      <c r="G12064" s="11"/>
      <c r="H12064" s="11"/>
    </row>
    <row r="12065" spans="6:8" x14ac:dyDescent="0.25">
      <c r="F12065" s="11"/>
      <c r="G12065" s="11"/>
      <c r="H12065" s="11"/>
    </row>
    <row r="12066" spans="6:8" x14ac:dyDescent="0.25">
      <c r="F12066" s="11"/>
      <c r="G12066" s="11"/>
      <c r="H12066" s="11"/>
    </row>
    <row r="12067" spans="6:8" x14ac:dyDescent="0.25">
      <c r="F12067" s="11"/>
      <c r="G12067" s="11"/>
      <c r="H12067" s="11"/>
    </row>
    <row r="12068" spans="6:8" x14ac:dyDescent="0.25">
      <c r="F12068" s="11"/>
      <c r="G12068" s="11"/>
      <c r="H12068" s="11"/>
    </row>
    <row r="12069" spans="6:8" x14ac:dyDescent="0.25">
      <c r="F12069" s="11"/>
      <c r="G12069" s="11"/>
      <c r="H12069" s="11"/>
    </row>
    <row r="12070" spans="6:8" x14ac:dyDescent="0.25">
      <c r="F12070" s="11"/>
      <c r="G12070" s="11"/>
      <c r="H12070" s="11"/>
    </row>
    <row r="12071" spans="6:8" x14ac:dyDescent="0.25">
      <c r="F12071" s="11"/>
      <c r="G12071" s="11"/>
      <c r="H12071" s="11"/>
    </row>
    <row r="12072" spans="6:8" x14ac:dyDescent="0.25">
      <c r="F12072" s="11"/>
      <c r="G12072" s="11"/>
      <c r="H12072" s="11"/>
    </row>
    <row r="12073" spans="6:8" x14ac:dyDescent="0.25">
      <c r="F12073" s="11"/>
      <c r="G12073" s="11"/>
      <c r="H12073" s="11"/>
    </row>
    <row r="12074" spans="6:8" x14ac:dyDescent="0.25">
      <c r="F12074" s="11"/>
      <c r="G12074" s="11"/>
      <c r="H12074" s="11"/>
    </row>
    <row r="12075" spans="6:8" x14ac:dyDescent="0.25">
      <c r="F12075" s="11"/>
      <c r="G12075" s="11"/>
      <c r="H12075" s="11"/>
    </row>
    <row r="12076" spans="6:8" x14ac:dyDescent="0.25">
      <c r="F12076" s="11"/>
      <c r="G12076" s="11"/>
      <c r="H12076" s="11"/>
    </row>
    <row r="12077" spans="6:8" x14ac:dyDescent="0.25">
      <c r="F12077" s="11"/>
      <c r="G12077" s="11"/>
      <c r="H12077" s="11"/>
    </row>
    <row r="12078" spans="6:8" x14ac:dyDescent="0.25">
      <c r="F12078" s="11"/>
      <c r="G12078" s="11"/>
      <c r="H12078" s="11"/>
    </row>
    <row r="12079" spans="6:8" x14ac:dyDescent="0.25">
      <c r="F12079" s="11"/>
      <c r="G12079" s="11"/>
      <c r="H12079" s="11"/>
    </row>
    <row r="12080" spans="6:8" x14ac:dyDescent="0.25">
      <c r="F12080" s="11"/>
      <c r="G12080" s="11"/>
      <c r="H12080" s="11"/>
    </row>
    <row r="12081" spans="6:8" x14ac:dyDescent="0.25">
      <c r="F12081" s="11"/>
      <c r="G12081" s="11"/>
      <c r="H12081" s="11"/>
    </row>
    <row r="12082" spans="6:8" x14ac:dyDescent="0.25">
      <c r="F12082" s="11"/>
      <c r="G12082" s="11"/>
      <c r="H12082" s="11"/>
    </row>
    <row r="12083" spans="6:8" x14ac:dyDescent="0.25">
      <c r="F12083" s="11"/>
      <c r="G12083" s="11"/>
      <c r="H12083" s="11"/>
    </row>
    <row r="12084" spans="6:8" x14ac:dyDescent="0.25">
      <c r="F12084" s="11"/>
      <c r="G12084" s="11"/>
      <c r="H12084" s="11"/>
    </row>
    <row r="12085" spans="6:8" x14ac:dyDescent="0.25">
      <c r="F12085" s="11"/>
      <c r="G12085" s="11"/>
      <c r="H12085" s="11"/>
    </row>
    <row r="12086" spans="6:8" x14ac:dyDescent="0.25">
      <c r="F12086" s="11"/>
      <c r="G12086" s="11"/>
      <c r="H12086" s="11"/>
    </row>
    <row r="12087" spans="6:8" x14ac:dyDescent="0.25">
      <c r="F12087" s="11"/>
      <c r="G12087" s="11"/>
      <c r="H12087" s="11"/>
    </row>
    <row r="12088" spans="6:8" x14ac:dyDescent="0.25">
      <c r="F12088" s="11"/>
      <c r="G12088" s="11"/>
      <c r="H12088" s="11"/>
    </row>
    <row r="12089" spans="6:8" x14ac:dyDescent="0.25">
      <c r="F12089" s="11"/>
      <c r="G12089" s="11"/>
      <c r="H12089" s="11"/>
    </row>
    <row r="12090" spans="6:8" x14ac:dyDescent="0.25">
      <c r="F12090" s="11"/>
      <c r="G12090" s="11"/>
      <c r="H12090" s="11"/>
    </row>
    <row r="12091" spans="6:8" x14ac:dyDescent="0.25">
      <c r="F12091" s="11"/>
      <c r="G12091" s="11"/>
      <c r="H12091" s="11"/>
    </row>
    <row r="12092" spans="6:8" x14ac:dyDescent="0.25">
      <c r="F12092" s="11"/>
      <c r="G12092" s="11"/>
      <c r="H12092" s="11"/>
    </row>
    <row r="12093" spans="6:8" x14ac:dyDescent="0.25">
      <c r="F12093" s="11"/>
      <c r="G12093" s="11"/>
      <c r="H12093" s="11"/>
    </row>
    <row r="12094" spans="6:8" x14ac:dyDescent="0.25">
      <c r="F12094" s="11"/>
      <c r="G12094" s="11"/>
      <c r="H12094" s="11"/>
    </row>
    <row r="12095" spans="6:8" x14ac:dyDescent="0.25">
      <c r="F12095" s="11"/>
      <c r="G12095" s="11"/>
      <c r="H12095" s="11"/>
    </row>
    <row r="12096" spans="6:8" x14ac:dyDescent="0.25">
      <c r="F12096" s="11"/>
      <c r="G12096" s="11"/>
      <c r="H12096" s="11"/>
    </row>
    <row r="12097" spans="6:8" x14ac:dyDescent="0.25">
      <c r="F12097" s="11"/>
      <c r="G12097" s="11"/>
      <c r="H12097" s="11"/>
    </row>
    <row r="12098" spans="6:8" x14ac:dyDescent="0.25">
      <c r="F12098" s="11"/>
      <c r="G12098" s="11"/>
      <c r="H12098" s="11"/>
    </row>
    <row r="12099" spans="6:8" x14ac:dyDescent="0.25">
      <c r="F12099" s="11"/>
      <c r="G12099" s="11"/>
      <c r="H12099" s="11"/>
    </row>
    <row r="12100" spans="6:8" x14ac:dyDescent="0.25">
      <c r="F12100" s="11"/>
      <c r="G12100" s="11"/>
      <c r="H12100" s="11"/>
    </row>
    <row r="12101" spans="6:8" x14ac:dyDescent="0.25">
      <c r="F12101" s="11"/>
      <c r="G12101" s="11"/>
      <c r="H12101" s="11"/>
    </row>
    <row r="12102" spans="6:8" x14ac:dyDescent="0.25">
      <c r="F12102" s="11"/>
      <c r="G12102" s="11"/>
      <c r="H12102" s="11"/>
    </row>
    <row r="12103" spans="6:8" x14ac:dyDescent="0.25">
      <c r="F12103" s="11"/>
      <c r="G12103" s="11"/>
      <c r="H12103" s="11"/>
    </row>
    <row r="12104" spans="6:8" x14ac:dyDescent="0.25">
      <c r="F12104" s="11"/>
      <c r="G12104" s="11"/>
      <c r="H12104" s="11"/>
    </row>
    <row r="12105" spans="6:8" x14ac:dyDescent="0.25">
      <c r="F12105" s="11"/>
      <c r="G12105" s="11"/>
      <c r="H12105" s="11"/>
    </row>
    <row r="12106" spans="6:8" x14ac:dyDescent="0.25">
      <c r="F12106" s="11"/>
      <c r="G12106" s="11"/>
      <c r="H12106" s="11"/>
    </row>
    <row r="12107" spans="6:8" x14ac:dyDescent="0.25">
      <c r="F12107" s="11"/>
      <c r="G12107" s="11"/>
      <c r="H12107" s="11"/>
    </row>
    <row r="12108" spans="6:8" x14ac:dyDescent="0.25">
      <c r="F12108" s="11"/>
      <c r="G12108" s="11"/>
      <c r="H12108" s="11"/>
    </row>
    <row r="12109" spans="6:8" x14ac:dyDescent="0.25">
      <c r="F12109" s="11"/>
      <c r="G12109" s="11"/>
      <c r="H12109" s="11"/>
    </row>
    <row r="12110" spans="6:8" x14ac:dyDescent="0.25">
      <c r="F12110" s="11"/>
      <c r="G12110" s="11"/>
      <c r="H12110" s="11"/>
    </row>
    <row r="12111" spans="6:8" x14ac:dyDescent="0.25">
      <c r="F12111" s="11"/>
      <c r="G12111" s="11"/>
      <c r="H12111" s="11"/>
    </row>
    <row r="12112" spans="6:8" x14ac:dyDescent="0.25">
      <c r="F12112" s="11"/>
      <c r="G12112" s="11"/>
      <c r="H12112" s="11"/>
    </row>
    <row r="12113" spans="6:8" x14ac:dyDescent="0.25">
      <c r="F12113" s="11"/>
      <c r="G12113" s="11"/>
      <c r="H12113" s="11"/>
    </row>
    <row r="12114" spans="6:8" x14ac:dyDescent="0.25">
      <c r="F12114" s="11"/>
      <c r="G12114" s="11"/>
      <c r="H12114" s="11"/>
    </row>
    <row r="12115" spans="6:8" x14ac:dyDescent="0.25">
      <c r="F12115" s="11"/>
      <c r="G12115" s="11"/>
      <c r="H12115" s="11"/>
    </row>
    <row r="12116" spans="6:8" x14ac:dyDescent="0.25">
      <c r="F12116" s="11"/>
      <c r="G12116" s="11"/>
      <c r="H12116" s="11"/>
    </row>
    <row r="12117" spans="6:8" x14ac:dyDescent="0.25">
      <c r="F12117" s="11"/>
      <c r="G12117" s="11"/>
      <c r="H12117" s="11"/>
    </row>
    <row r="12118" spans="6:8" x14ac:dyDescent="0.25">
      <c r="F12118" s="11"/>
      <c r="G12118" s="11"/>
      <c r="H12118" s="11"/>
    </row>
    <row r="12119" spans="6:8" x14ac:dyDescent="0.25">
      <c r="F12119" s="11"/>
      <c r="G12119" s="11"/>
      <c r="H12119" s="11"/>
    </row>
    <row r="12120" spans="6:8" x14ac:dyDescent="0.25">
      <c r="F12120" s="11"/>
      <c r="G12120" s="11"/>
      <c r="H12120" s="11"/>
    </row>
    <row r="12121" spans="6:8" x14ac:dyDescent="0.25">
      <c r="F12121" s="11"/>
      <c r="G12121" s="11"/>
      <c r="H12121" s="11"/>
    </row>
    <row r="12122" spans="6:8" x14ac:dyDescent="0.25">
      <c r="F12122" s="11"/>
      <c r="G12122" s="11"/>
      <c r="H12122" s="11"/>
    </row>
    <row r="12123" spans="6:8" x14ac:dyDescent="0.25">
      <c r="F12123" s="11"/>
      <c r="G12123" s="11"/>
      <c r="H12123" s="11"/>
    </row>
    <row r="12124" spans="6:8" x14ac:dyDescent="0.25">
      <c r="F12124" s="11"/>
      <c r="G12124" s="11"/>
      <c r="H12124" s="11"/>
    </row>
    <row r="12125" spans="6:8" x14ac:dyDescent="0.25">
      <c r="F12125" s="11"/>
      <c r="G12125" s="11"/>
      <c r="H12125" s="11"/>
    </row>
    <row r="12126" spans="6:8" x14ac:dyDescent="0.25">
      <c r="F12126" s="11"/>
      <c r="G12126" s="11"/>
      <c r="H12126" s="11"/>
    </row>
    <row r="12127" spans="6:8" x14ac:dyDescent="0.25">
      <c r="F12127" s="11"/>
      <c r="G12127" s="11"/>
      <c r="H12127" s="11"/>
    </row>
    <row r="12128" spans="6:8" x14ac:dyDescent="0.25">
      <c r="F12128" s="11"/>
      <c r="G12128" s="11"/>
      <c r="H12128" s="11"/>
    </row>
    <row r="12129" spans="6:8" x14ac:dyDescent="0.25">
      <c r="F12129" s="11"/>
      <c r="G12129" s="11"/>
      <c r="H12129" s="11"/>
    </row>
    <row r="12130" spans="6:8" x14ac:dyDescent="0.25">
      <c r="F12130" s="11"/>
      <c r="G12130" s="11"/>
      <c r="H12130" s="11"/>
    </row>
    <row r="12131" spans="6:8" x14ac:dyDescent="0.25">
      <c r="F12131" s="11"/>
      <c r="G12131" s="11"/>
      <c r="H12131" s="11"/>
    </row>
    <row r="12132" spans="6:8" x14ac:dyDescent="0.25">
      <c r="F12132" s="11"/>
      <c r="G12132" s="11"/>
      <c r="H12132" s="11"/>
    </row>
    <row r="12133" spans="6:8" x14ac:dyDescent="0.25">
      <c r="F12133" s="11"/>
      <c r="G12133" s="11"/>
      <c r="H12133" s="11"/>
    </row>
    <row r="12134" spans="6:8" x14ac:dyDescent="0.25">
      <c r="F12134" s="11"/>
      <c r="G12134" s="11"/>
      <c r="H12134" s="11"/>
    </row>
    <row r="12135" spans="6:8" x14ac:dyDescent="0.25">
      <c r="F12135" s="11"/>
      <c r="G12135" s="11"/>
      <c r="H12135" s="11"/>
    </row>
    <row r="12136" spans="6:8" x14ac:dyDescent="0.25">
      <c r="F12136" s="11"/>
      <c r="G12136" s="11"/>
      <c r="H12136" s="11"/>
    </row>
    <row r="12137" spans="6:8" x14ac:dyDescent="0.25">
      <c r="F12137" s="11"/>
      <c r="G12137" s="11"/>
      <c r="H12137" s="11"/>
    </row>
    <row r="12138" spans="6:8" x14ac:dyDescent="0.25">
      <c r="F12138" s="11"/>
      <c r="G12138" s="11"/>
      <c r="H12138" s="11"/>
    </row>
    <row r="12139" spans="6:8" x14ac:dyDescent="0.25">
      <c r="F12139" s="11"/>
      <c r="G12139" s="11"/>
      <c r="H12139" s="11"/>
    </row>
    <row r="12140" spans="6:8" x14ac:dyDescent="0.25">
      <c r="F12140" s="11"/>
      <c r="G12140" s="11"/>
      <c r="H12140" s="11"/>
    </row>
    <row r="12141" spans="6:8" x14ac:dyDescent="0.25">
      <c r="F12141" s="11"/>
      <c r="G12141" s="11"/>
      <c r="H12141" s="11"/>
    </row>
    <row r="12142" spans="6:8" x14ac:dyDescent="0.25">
      <c r="F12142" s="11"/>
      <c r="G12142" s="11"/>
      <c r="H12142" s="11"/>
    </row>
    <row r="12143" spans="6:8" x14ac:dyDescent="0.25">
      <c r="F12143" s="11"/>
      <c r="G12143" s="11"/>
      <c r="H12143" s="11"/>
    </row>
    <row r="12144" spans="6:8" x14ac:dyDescent="0.25">
      <c r="F12144" s="11"/>
      <c r="G12144" s="11"/>
      <c r="H12144" s="11"/>
    </row>
    <row r="12145" spans="6:8" x14ac:dyDescent="0.25">
      <c r="F12145" s="11"/>
      <c r="G12145" s="11"/>
      <c r="H12145" s="11"/>
    </row>
    <row r="12146" spans="6:8" x14ac:dyDescent="0.25">
      <c r="F12146" s="11"/>
      <c r="G12146" s="11"/>
      <c r="H12146" s="11"/>
    </row>
    <row r="12147" spans="6:8" x14ac:dyDescent="0.25">
      <c r="F12147" s="11"/>
      <c r="G12147" s="11"/>
      <c r="H12147" s="11"/>
    </row>
    <row r="12148" spans="6:8" x14ac:dyDescent="0.25">
      <c r="F12148" s="11"/>
      <c r="G12148" s="11"/>
      <c r="H12148" s="11"/>
    </row>
    <row r="12149" spans="6:8" x14ac:dyDescent="0.25">
      <c r="F12149" s="11"/>
      <c r="G12149" s="11"/>
      <c r="H12149" s="11"/>
    </row>
    <row r="12150" spans="6:8" x14ac:dyDescent="0.25">
      <c r="F12150" s="11"/>
      <c r="G12150" s="11"/>
      <c r="H12150" s="11"/>
    </row>
    <row r="12151" spans="6:8" x14ac:dyDescent="0.25">
      <c r="F12151" s="11"/>
      <c r="G12151" s="11"/>
      <c r="H12151" s="11"/>
    </row>
    <row r="12152" spans="6:8" x14ac:dyDescent="0.25">
      <c r="F12152" s="11"/>
      <c r="G12152" s="11"/>
      <c r="H12152" s="11"/>
    </row>
    <row r="12153" spans="6:8" x14ac:dyDescent="0.25">
      <c r="F12153" s="11"/>
      <c r="G12153" s="11"/>
      <c r="H12153" s="11"/>
    </row>
    <row r="12154" spans="6:8" x14ac:dyDescent="0.25">
      <c r="F12154" s="11"/>
      <c r="G12154" s="11"/>
      <c r="H12154" s="11"/>
    </row>
    <row r="12155" spans="6:8" x14ac:dyDescent="0.25">
      <c r="F12155" s="11"/>
      <c r="G12155" s="11"/>
      <c r="H12155" s="11"/>
    </row>
    <row r="12156" spans="6:8" x14ac:dyDescent="0.25">
      <c r="F12156" s="11"/>
      <c r="G12156" s="11"/>
      <c r="H12156" s="11"/>
    </row>
    <row r="12157" spans="6:8" x14ac:dyDescent="0.25">
      <c r="F12157" s="11"/>
      <c r="G12157" s="11"/>
      <c r="H12157" s="11"/>
    </row>
    <row r="12158" spans="6:8" x14ac:dyDescent="0.25">
      <c r="F12158" s="11"/>
      <c r="G12158" s="11"/>
      <c r="H12158" s="11"/>
    </row>
    <row r="12159" spans="6:8" x14ac:dyDescent="0.25">
      <c r="F12159" s="11"/>
      <c r="G12159" s="11"/>
      <c r="H12159" s="11"/>
    </row>
    <row r="12160" spans="6:8" x14ac:dyDescent="0.25">
      <c r="F12160" s="11"/>
      <c r="G12160" s="11"/>
      <c r="H12160" s="11"/>
    </row>
    <row r="12161" spans="6:8" x14ac:dyDescent="0.25">
      <c r="F12161" s="11"/>
      <c r="G12161" s="11"/>
      <c r="H12161" s="11"/>
    </row>
    <row r="12162" spans="6:8" x14ac:dyDescent="0.25">
      <c r="F12162" s="11"/>
      <c r="G12162" s="11"/>
      <c r="H12162" s="11"/>
    </row>
    <row r="12163" spans="6:8" x14ac:dyDescent="0.25">
      <c r="F12163" s="11"/>
      <c r="G12163" s="11"/>
      <c r="H12163" s="11"/>
    </row>
    <row r="12164" spans="6:8" x14ac:dyDescent="0.25">
      <c r="F12164" s="11"/>
      <c r="G12164" s="11"/>
      <c r="H12164" s="11"/>
    </row>
    <row r="12165" spans="6:8" x14ac:dyDescent="0.25">
      <c r="F12165" s="11"/>
      <c r="G12165" s="11"/>
      <c r="H12165" s="11"/>
    </row>
    <row r="12166" spans="6:8" x14ac:dyDescent="0.25">
      <c r="F12166" s="11"/>
      <c r="G12166" s="11"/>
      <c r="H12166" s="11"/>
    </row>
    <row r="12167" spans="6:8" x14ac:dyDescent="0.25">
      <c r="F12167" s="11"/>
      <c r="G12167" s="11"/>
      <c r="H12167" s="11"/>
    </row>
    <row r="12168" spans="6:8" x14ac:dyDescent="0.25">
      <c r="F12168" s="11"/>
      <c r="G12168" s="11"/>
      <c r="H12168" s="11"/>
    </row>
    <row r="12169" spans="6:8" x14ac:dyDescent="0.25">
      <c r="F12169" s="11"/>
      <c r="G12169" s="11"/>
      <c r="H12169" s="11"/>
    </row>
    <row r="12170" spans="6:8" x14ac:dyDescent="0.25">
      <c r="F12170" s="11"/>
      <c r="G12170" s="11"/>
      <c r="H12170" s="11"/>
    </row>
    <row r="12171" spans="6:8" x14ac:dyDescent="0.25">
      <c r="F12171" s="11"/>
      <c r="G12171" s="11"/>
      <c r="H12171" s="11"/>
    </row>
    <row r="12172" spans="6:8" x14ac:dyDescent="0.25">
      <c r="F12172" s="11"/>
      <c r="G12172" s="11"/>
      <c r="H12172" s="11"/>
    </row>
    <row r="12173" spans="6:8" x14ac:dyDescent="0.25">
      <c r="F12173" s="11"/>
      <c r="G12173" s="11"/>
      <c r="H12173" s="11"/>
    </row>
    <row r="12174" spans="6:8" x14ac:dyDescent="0.25">
      <c r="F12174" s="11"/>
      <c r="G12174" s="11"/>
      <c r="H12174" s="11"/>
    </row>
    <row r="12175" spans="6:8" x14ac:dyDescent="0.25">
      <c r="F12175" s="11"/>
      <c r="G12175" s="11"/>
      <c r="H12175" s="11"/>
    </row>
    <row r="12176" spans="6:8" x14ac:dyDescent="0.25">
      <c r="F12176" s="11"/>
      <c r="G12176" s="11"/>
      <c r="H12176" s="11"/>
    </row>
    <row r="12177" spans="6:8" x14ac:dyDescent="0.25">
      <c r="F12177" s="11"/>
      <c r="G12177" s="11"/>
      <c r="H12177" s="11"/>
    </row>
    <row r="12178" spans="6:8" x14ac:dyDescent="0.25">
      <c r="F12178" s="11"/>
      <c r="G12178" s="11"/>
      <c r="H12178" s="11"/>
    </row>
    <row r="12179" spans="6:8" x14ac:dyDescent="0.25">
      <c r="F12179" s="11"/>
      <c r="G12179" s="11"/>
      <c r="H12179" s="11"/>
    </row>
    <row r="12180" spans="6:8" x14ac:dyDescent="0.25">
      <c r="F12180" s="11"/>
      <c r="G12180" s="11"/>
      <c r="H12180" s="11"/>
    </row>
    <row r="12181" spans="6:8" x14ac:dyDescent="0.25">
      <c r="F12181" s="11"/>
      <c r="G12181" s="11"/>
      <c r="H12181" s="11"/>
    </row>
    <row r="12182" spans="6:8" x14ac:dyDescent="0.25">
      <c r="F12182" s="11"/>
      <c r="G12182" s="11"/>
      <c r="H12182" s="11"/>
    </row>
    <row r="12183" spans="6:8" x14ac:dyDescent="0.25">
      <c r="F12183" s="11"/>
      <c r="G12183" s="11"/>
      <c r="H12183" s="11"/>
    </row>
    <row r="12184" spans="6:8" x14ac:dyDescent="0.25">
      <c r="F12184" s="11"/>
      <c r="G12184" s="11"/>
      <c r="H12184" s="11"/>
    </row>
    <row r="12185" spans="6:8" x14ac:dyDescent="0.25">
      <c r="F12185" s="11"/>
      <c r="G12185" s="11"/>
      <c r="H12185" s="11"/>
    </row>
    <row r="12186" spans="6:8" x14ac:dyDescent="0.25">
      <c r="F12186" s="11"/>
      <c r="G12186" s="11"/>
      <c r="H12186" s="11"/>
    </row>
    <row r="12187" spans="6:8" x14ac:dyDescent="0.25">
      <c r="F12187" s="11"/>
      <c r="G12187" s="11"/>
      <c r="H12187" s="11"/>
    </row>
    <row r="12188" spans="6:8" x14ac:dyDescent="0.25">
      <c r="F12188" s="11"/>
      <c r="G12188" s="11"/>
      <c r="H12188" s="11"/>
    </row>
    <row r="12189" spans="6:8" x14ac:dyDescent="0.25">
      <c r="F12189" s="11"/>
      <c r="G12189" s="11"/>
      <c r="H12189" s="11"/>
    </row>
    <row r="12190" spans="6:8" x14ac:dyDescent="0.25">
      <c r="F12190" s="11"/>
      <c r="G12190" s="11"/>
      <c r="H12190" s="11"/>
    </row>
    <row r="12191" spans="6:8" x14ac:dyDescent="0.25">
      <c r="F12191" s="11"/>
      <c r="G12191" s="11"/>
      <c r="H12191" s="11"/>
    </row>
    <row r="12192" spans="6:8" x14ac:dyDescent="0.25">
      <c r="F12192" s="11"/>
      <c r="G12192" s="11"/>
      <c r="H12192" s="11"/>
    </row>
    <row r="12193" spans="6:8" x14ac:dyDescent="0.25">
      <c r="F12193" s="11"/>
      <c r="G12193" s="11"/>
      <c r="H12193" s="11"/>
    </row>
    <row r="12194" spans="6:8" x14ac:dyDescent="0.25">
      <c r="F12194" s="11"/>
      <c r="G12194" s="11"/>
      <c r="H12194" s="11"/>
    </row>
    <row r="12195" spans="6:8" x14ac:dyDescent="0.25">
      <c r="F12195" s="11"/>
      <c r="G12195" s="11"/>
      <c r="H12195" s="11"/>
    </row>
    <row r="12196" spans="6:8" x14ac:dyDescent="0.25">
      <c r="F12196" s="11"/>
      <c r="G12196" s="11"/>
      <c r="H12196" s="11"/>
    </row>
    <row r="12197" spans="6:8" x14ac:dyDescent="0.25">
      <c r="F12197" s="11"/>
      <c r="G12197" s="11"/>
      <c r="H12197" s="11"/>
    </row>
    <row r="12198" spans="6:8" x14ac:dyDescent="0.25">
      <c r="F12198" s="11"/>
      <c r="G12198" s="11"/>
      <c r="H12198" s="11"/>
    </row>
    <row r="12199" spans="6:8" x14ac:dyDescent="0.25">
      <c r="F12199" s="11"/>
      <c r="G12199" s="11"/>
      <c r="H12199" s="11"/>
    </row>
    <row r="12200" spans="6:8" x14ac:dyDescent="0.25">
      <c r="F12200" s="11"/>
      <c r="G12200" s="11"/>
      <c r="H12200" s="11"/>
    </row>
    <row r="12201" spans="6:8" x14ac:dyDescent="0.25">
      <c r="F12201" s="11"/>
      <c r="G12201" s="11"/>
      <c r="H12201" s="11"/>
    </row>
    <row r="12202" spans="6:8" x14ac:dyDescent="0.25">
      <c r="F12202" s="11"/>
      <c r="G12202" s="11"/>
      <c r="H12202" s="11"/>
    </row>
    <row r="12203" spans="6:8" x14ac:dyDescent="0.25">
      <c r="F12203" s="11"/>
      <c r="G12203" s="11"/>
      <c r="H12203" s="11"/>
    </row>
    <row r="12204" spans="6:8" x14ac:dyDescent="0.25">
      <c r="F12204" s="11"/>
      <c r="G12204" s="11"/>
      <c r="H12204" s="11"/>
    </row>
    <row r="12205" spans="6:8" x14ac:dyDescent="0.25">
      <c r="F12205" s="11"/>
      <c r="G12205" s="11"/>
      <c r="H12205" s="11"/>
    </row>
    <row r="12206" spans="6:8" x14ac:dyDescent="0.25">
      <c r="F12206" s="11"/>
      <c r="G12206" s="11"/>
      <c r="H12206" s="11"/>
    </row>
    <row r="12207" spans="6:8" x14ac:dyDescent="0.25">
      <c r="F12207" s="11"/>
      <c r="G12207" s="11"/>
      <c r="H12207" s="11"/>
    </row>
    <row r="12208" spans="6:8" x14ac:dyDescent="0.25">
      <c r="F12208" s="11"/>
      <c r="G12208" s="11"/>
      <c r="H12208" s="11"/>
    </row>
    <row r="12209" spans="6:8" x14ac:dyDescent="0.25">
      <c r="F12209" s="11"/>
      <c r="G12209" s="11"/>
      <c r="H12209" s="11"/>
    </row>
    <row r="12210" spans="6:8" x14ac:dyDescent="0.25">
      <c r="F12210" s="11"/>
      <c r="G12210" s="11"/>
      <c r="H12210" s="11"/>
    </row>
    <row r="12211" spans="6:8" x14ac:dyDescent="0.25">
      <c r="F12211" s="11"/>
      <c r="G12211" s="11"/>
      <c r="H12211" s="11"/>
    </row>
    <row r="12212" spans="6:8" x14ac:dyDescent="0.25">
      <c r="F12212" s="11"/>
      <c r="G12212" s="11"/>
      <c r="H12212" s="11"/>
    </row>
    <row r="12213" spans="6:8" x14ac:dyDescent="0.25">
      <c r="F12213" s="11"/>
      <c r="G12213" s="11"/>
      <c r="H12213" s="11"/>
    </row>
    <row r="12214" spans="6:8" x14ac:dyDescent="0.25">
      <c r="F12214" s="11"/>
      <c r="G12214" s="11"/>
      <c r="H12214" s="11"/>
    </row>
    <row r="12215" spans="6:8" x14ac:dyDescent="0.25">
      <c r="F12215" s="11"/>
      <c r="G12215" s="11"/>
      <c r="H12215" s="11"/>
    </row>
    <row r="12216" spans="6:8" x14ac:dyDescent="0.25">
      <c r="F12216" s="11"/>
      <c r="G12216" s="11"/>
      <c r="H12216" s="11"/>
    </row>
    <row r="12217" spans="6:8" x14ac:dyDescent="0.25">
      <c r="F12217" s="11"/>
      <c r="G12217" s="11"/>
      <c r="H12217" s="11"/>
    </row>
    <row r="12218" spans="6:8" x14ac:dyDescent="0.25">
      <c r="F12218" s="11"/>
      <c r="G12218" s="11"/>
      <c r="H12218" s="11"/>
    </row>
    <row r="12219" spans="6:8" x14ac:dyDescent="0.25">
      <c r="F12219" s="11"/>
      <c r="G12219" s="11"/>
      <c r="H12219" s="11"/>
    </row>
    <row r="12220" spans="6:8" x14ac:dyDescent="0.25">
      <c r="F12220" s="11"/>
      <c r="G12220" s="11"/>
      <c r="H12220" s="11"/>
    </row>
    <row r="12221" spans="6:8" x14ac:dyDescent="0.25">
      <c r="F12221" s="11"/>
      <c r="G12221" s="11"/>
      <c r="H12221" s="11"/>
    </row>
    <row r="12222" spans="6:8" x14ac:dyDescent="0.25">
      <c r="F12222" s="11"/>
      <c r="G12222" s="11"/>
      <c r="H12222" s="11"/>
    </row>
    <row r="12223" spans="6:8" x14ac:dyDescent="0.25">
      <c r="F12223" s="11"/>
      <c r="G12223" s="11"/>
      <c r="H12223" s="11"/>
    </row>
    <row r="12224" spans="6:8" x14ac:dyDescent="0.25">
      <c r="F12224" s="11"/>
      <c r="G12224" s="11"/>
      <c r="H12224" s="11"/>
    </row>
    <row r="12225" spans="6:8" x14ac:dyDescent="0.25">
      <c r="F12225" s="11"/>
      <c r="G12225" s="11"/>
      <c r="H12225" s="11"/>
    </row>
    <row r="12226" spans="6:8" x14ac:dyDescent="0.25">
      <c r="F12226" s="11"/>
      <c r="G12226" s="11"/>
      <c r="H12226" s="11"/>
    </row>
    <row r="12227" spans="6:8" x14ac:dyDescent="0.25">
      <c r="F12227" s="11"/>
      <c r="G12227" s="11"/>
      <c r="H12227" s="11"/>
    </row>
    <row r="12228" spans="6:8" x14ac:dyDescent="0.25">
      <c r="F12228" s="11"/>
      <c r="G12228" s="11"/>
      <c r="H12228" s="11"/>
    </row>
    <row r="12229" spans="6:8" x14ac:dyDescent="0.25">
      <c r="F12229" s="11"/>
      <c r="G12229" s="11"/>
      <c r="H12229" s="11"/>
    </row>
    <row r="12230" spans="6:8" x14ac:dyDescent="0.25">
      <c r="F12230" s="11"/>
      <c r="G12230" s="11"/>
      <c r="H12230" s="11"/>
    </row>
    <row r="12231" spans="6:8" x14ac:dyDescent="0.25">
      <c r="F12231" s="11"/>
      <c r="G12231" s="11"/>
      <c r="H12231" s="11"/>
    </row>
    <row r="12232" spans="6:8" x14ac:dyDescent="0.25">
      <c r="F12232" s="11"/>
      <c r="G12232" s="11"/>
      <c r="H12232" s="11"/>
    </row>
    <row r="12233" spans="6:8" x14ac:dyDescent="0.25">
      <c r="F12233" s="11"/>
      <c r="G12233" s="11"/>
      <c r="H12233" s="11"/>
    </row>
    <row r="12234" spans="6:8" x14ac:dyDescent="0.25">
      <c r="F12234" s="11"/>
      <c r="G12234" s="11"/>
      <c r="H12234" s="11"/>
    </row>
    <row r="12235" spans="6:8" x14ac:dyDescent="0.25">
      <c r="F12235" s="11"/>
      <c r="G12235" s="11"/>
      <c r="H12235" s="11"/>
    </row>
    <row r="12236" spans="6:8" x14ac:dyDescent="0.25">
      <c r="F12236" s="11"/>
      <c r="G12236" s="11"/>
      <c r="H12236" s="11"/>
    </row>
    <row r="12237" spans="6:8" x14ac:dyDescent="0.25">
      <c r="F12237" s="11"/>
      <c r="G12237" s="11"/>
      <c r="H12237" s="11"/>
    </row>
    <row r="12238" spans="6:8" x14ac:dyDescent="0.25">
      <c r="F12238" s="11"/>
      <c r="G12238" s="11"/>
      <c r="H12238" s="11"/>
    </row>
    <row r="12239" spans="6:8" x14ac:dyDescent="0.25">
      <c r="F12239" s="11"/>
      <c r="G12239" s="11"/>
      <c r="H12239" s="11"/>
    </row>
    <row r="12240" spans="6:8" x14ac:dyDescent="0.25">
      <c r="F12240" s="11"/>
      <c r="G12240" s="11"/>
      <c r="H12240" s="11"/>
    </row>
    <row r="12241" spans="6:8" x14ac:dyDescent="0.25">
      <c r="F12241" s="11"/>
      <c r="G12241" s="11"/>
      <c r="H12241" s="11"/>
    </row>
    <row r="12242" spans="6:8" x14ac:dyDescent="0.25">
      <c r="F12242" s="11"/>
      <c r="G12242" s="11"/>
      <c r="H12242" s="11"/>
    </row>
    <row r="12243" spans="6:8" x14ac:dyDescent="0.25">
      <c r="F12243" s="11"/>
      <c r="G12243" s="11"/>
      <c r="H12243" s="11"/>
    </row>
    <row r="12244" spans="6:8" x14ac:dyDescent="0.25">
      <c r="F12244" s="11"/>
      <c r="G12244" s="11"/>
      <c r="H12244" s="11"/>
    </row>
    <row r="12245" spans="6:8" x14ac:dyDescent="0.25">
      <c r="F12245" s="11"/>
      <c r="G12245" s="11"/>
      <c r="H12245" s="11"/>
    </row>
    <row r="12246" spans="6:8" x14ac:dyDescent="0.25">
      <c r="F12246" s="11"/>
      <c r="G12246" s="11"/>
      <c r="H12246" s="11"/>
    </row>
    <row r="12247" spans="6:8" x14ac:dyDescent="0.25">
      <c r="F12247" s="11"/>
      <c r="G12247" s="11"/>
      <c r="H12247" s="11"/>
    </row>
    <row r="12248" spans="6:8" x14ac:dyDescent="0.25">
      <c r="F12248" s="11"/>
      <c r="G12248" s="11"/>
      <c r="H12248" s="11"/>
    </row>
    <row r="12249" spans="6:8" x14ac:dyDescent="0.25">
      <c r="F12249" s="11"/>
      <c r="G12249" s="11"/>
      <c r="H12249" s="11"/>
    </row>
    <row r="12250" spans="6:8" x14ac:dyDescent="0.25">
      <c r="F12250" s="11"/>
      <c r="G12250" s="11"/>
      <c r="H12250" s="11"/>
    </row>
    <row r="12251" spans="6:8" x14ac:dyDescent="0.25">
      <c r="F12251" s="11"/>
      <c r="G12251" s="11"/>
      <c r="H12251" s="11"/>
    </row>
    <row r="12252" spans="6:8" x14ac:dyDescent="0.25">
      <c r="F12252" s="11"/>
      <c r="G12252" s="11"/>
      <c r="H12252" s="11"/>
    </row>
    <row r="12253" spans="6:8" x14ac:dyDescent="0.25">
      <c r="F12253" s="11"/>
      <c r="G12253" s="11"/>
      <c r="H12253" s="11"/>
    </row>
    <row r="12254" spans="6:8" x14ac:dyDescent="0.25">
      <c r="F12254" s="11"/>
      <c r="G12254" s="11"/>
      <c r="H12254" s="11"/>
    </row>
    <row r="12255" spans="6:8" x14ac:dyDescent="0.25">
      <c r="F12255" s="11"/>
      <c r="G12255" s="11"/>
      <c r="H12255" s="11"/>
    </row>
    <row r="12256" spans="6:8" x14ac:dyDescent="0.25">
      <c r="F12256" s="11"/>
      <c r="G12256" s="11"/>
      <c r="H12256" s="11"/>
    </row>
    <row r="12257" spans="6:8" x14ac:dyDescent="0.25">
      <c r="F12257" s="11"/>
      <c r="G12257" s="11"/>
      <c r="H12257" s="11"/>
    </row>
    <row r="12258" spans="6:8" x14ac:dyDescent="0.25">
      <c r="F12258" s="11"/>
      <c r="G12258" s="11"/>
      <c r="H12258" s="11"/>
    </row>
    <row r="12259" spans="6:8" x14ac:dyDescent="0.25">
      <c r="F12259" s="11"/>
      <c r="G12259" s="11"/>
      <c r="H12259" s="11"/>
    </row>
    <row r="12260" spans="6:8" x14ac:dyDescent="0.25">
      <c r="F12260" s="11"/>
      <c r="G12260" s="11"/>
      <c r="H12260" s="11"/>
    </row>
    <row r="12261" spans="6:8" x14ac:dyDescent="0.25">
      <c r="F12261" s="11"/>
      <c r="G12261" s="11"/>
      <c r="H12261" s="11"/>
    </row>
    <row r="12262" spans="6:8" x14ac:dyDescent="0.25">
      <c r="F12262" s="11"/>
      <c r="G12262" s="11"/>
      <c r="H12262" s="11"/>
    </row>
    <row r="12263" spans="6:8" x14ac:dyDescent="0.25">
      <c r="F12263" s="11"/>
      <c r="G12263" s="11"/>
      <c r="H12263" s="11"/>
    </row>
    <row r="12264" spans="6:8" x14ac:dyDescent="0.25">
      <c r="F12264" s="11"/>
      <c r="G12264" s="11"/>
      <c r="H12264" s="11"/>
    </row>
    <row r="12265" spans="6:8" x14ac:dyDescent="0.25">
      <c r="F12265" s="11"/>
      <c r="G12265" s="11"/>
      <c r="H12265" s="11"/>
    </row>
    <row r="12266" spans="6:8" x14ac:dyDescent="0.25">
      <c r="F12266" s="11"/>
      <c r="G12266" s="11"/>
      <c r="H12266" s="11"/>
    </row>
    <row r="12267" spans="6:8" x14ac:dyDescent="0.25">
      <c r="F12267" s="11"/>
      <c r="G12267" s="11"/>
      <c r="H12267" s="11"/>
    </row>
    <row r="12268" spans="6:8" x14ac:dyDescent="0.25">
      <c r="F12268" s="11"/>
      <c r="G12268" s="11"/>
      <c r="H12268" s="11"/>
    </row>
    <row r="12269" spans="6:8" x14ac:dyDescent="0.25">
      <c r="F12269" s="11"/>
      <c r="G12269" s="11"/>
      <c r="H12269" s="11"/>
    </row>
    <row r="12270" spans="6:8" x14ac:dyDescent="0.25">
      <c r="F12270" s="11"/>
      <c r="G12270" s="11"/>
      <c r="H12270" s="11"/>
    </row>
    <row r="12271" spans="6:8" x14ac:dyDescent="0.25">
      <c r="F12271" s="11"/>
      <c r="G12271" s="11"/>
      <c r="H12271" s="11"/>
    </row>
    <row r="12272" spans="6:8" x14ac:dyDescent="0.25">
      <c r="F12272" s="11"/>
      <c r="G12272" s="11"/>
      <c r="H12272" s="11"/>
    </row>
    <row r="12273" spans="6:8" x14ac:dyDescent="0.25">
      <c r="F12273" s="11"/>
      <c r="G12273" s="11"/>
      <c r="H12273" s="11"/>
    </row>
    <row r="12274" spans="6:8" x14ac:dyDescent="0.25">
      <c r="F12274" s="11"/>
      <c r="G12274" s="11"/>
      <c r="H12274" s="11"/>
    </row>
    <row r="12275" spans="6:8" x14ac:dyDescent="0.25">
      <c r="F12275" s="11"/>
      <c r="G12275" s="11"/>
      <c r="H12275" s="11"/>
    </row>
    <row r="12276" spans="6:8" x14ac:dyDescent="0.25">
      <c r="F12276" s="11"/>
      <c r="G12276" s="11"/>
      <c r="H12276" s="11"/>
    </row>
    <row r="12277" spans="6:8" x14ac:dyDescent="0.25">
      <c r="F12277" s="11"/>
      <c r="G12277" s="11"/>
      <c r="H12277" s="11"/>
    </row>
    <row r="12278" spans="6:8" x14ac:dyDescent="0.25">
      <c r="F12278" s="11"/>
      <c r="G12278" s="11"/>
      <c r="H12278" s="11"/>
    </row>
    <row r="12279" spans="6:8" x14ac:dyDescent="0.25">
      <c r="F12279" s="11"/>
      <c r="G12279" s="11"/>
      <c r="H12279" s="11"/>
    </row>
    <row r="12280" spans="6:8" x14ac:dyDescent="0.25">
      <c r="F12280" s="11"/>
      <c r="G12280" s="11"/>
      <c r="H12280" s="11"/>
    </row>
    <row r="12281" spans="6:8" x14ac:dyDescent="0.25">
      <c r="F12281" s="11"/>
      <c r="G12281" s="11"/>
      <c r="H12281" s="11"/>
    </row>
    <row r="12282" spans="6:8" x14ac:dyDescent="0.25">
      <c r="F12282" s="11"/>
      <c r="G12282" s="11"/>
      <c r="H12282" s="11"/>
    </row>
    <row r="12283" spans="6:8" x14ac:dyDescent="0.25">
      <c r="F12283" s="11"/>
      <c r="G12283" s="11"/>
      <c r="H12283" s="11"/>
    </row>
    <row r="12284" spans="6:8" x14ac:dyDescent="0.25">
      <c r="F12284" s="11"/>
      <c r="G12284" s="11"/>
      <c r="H12284" s="11"/>
    </row>
    <row r="12285" spans="6:8" x14ac:dyDescent="0.25">
      <c r="F12285" s="11"/>
      <c r="G12285" s="11"/>
      <c r="H12285" s="11"/>
    </row>
    <row r="12286" spans="6:8" x14ac:dyDescent="0.25">
      <c r="F12286" s="11"/>
      <c r="G12286" s="11"/>
      <c r="H12286" s="11"/>
    </row>
    <row r="12287" spans="6:8" x14ac:dyDescent="0.25">
      <c r="F12287" s="11"/>
      <c r="G12287" s="11"/>
      <c r="H12287" s="11"/>
    </row>
    <row r="12288" spans="6:8" x14ac:dyDescent="0.25">
      <c r="F12288" s="11"/>
      <c r="G12288" s="11"/>
      <c r="H12288" s="11"/>
    </row>
    <row r="12289" spans="6:8" x14ac:dyDescent="0.25">
      <c r="F12289" s="11"/>
      <c r="G12289" s="11"/>
      <c r="H12289" s="11"/>
    </row>
    <row r="12290" spans="6:8" x14ac:dyDescent="0.25">
      <c r="F12290" s="11"/>
      <c r="G12290" s="11"/>
      <c r="H12290" s="11"/>
    </row>
    <row r="12291" spans="6:8" x14ac:dyDescent="0.25">
      <c r="F12291" s="11"/>
      <c r="G12291" s="11"/>
      <c r="H12291" s="11"/>
    </row>
    <row r="12292" spans="6:8" x14ac:dyDescent="0.25">
      <c r="F12292" s="11"/>
      <c r="G12292" s="11"/>
      <c r="H12292" s="11"/>
    </row>
    <row r="12293" spans="6:8" x14ac:dyDescent="0.25">
      <c r="F12293" s="11"/>
      <c r="G12293" s="11"/>
      <c r="H12293" s="11"/>
    </row>
    <row r="12294" spans="6:8" x14ac:dyDescent="0.25">
      <c r="F12294" s="11"/>
      <c r="G12294" s="11"/>
      <c r="H12294" s="11"/>
    </row>
    <row r="12295" spans="6:8" x14ac:dyDescent="0.25">
      <c r="F12295" s="11"/>
      <c r="G12295" s="11"/>
      <c r="H12295" s="11"/>
    </row>
    <row r="12296" spans="6:8" x14ac:dyDescent="0.25">
      <c r="F12296" s="11"/>
      <c r="G12296" s="11"/>
      <c r="H12296" s="11"/>
    </row>
    <row r="12297" spans="6:8" x14ac:dyDescent="0.25">
      <c r="F12297" s="11"/>
      <c r="G12297" s="11"/>
      <c r="H12297" s="11"/>
    </row>
    <row r="12298" spans="6:8" x14ac:dyDescent="0.25">
      <c r="F12298" s="11"/>
      <c r="G12298" s="11"/>
      <c r="H12298" s="11"/>
    </row>
    <row r="12299" spans="6:8" x14ac:dyDescent="0.25">
      <c r="F12299" s="11"/>
      <c r="G12299" s="11"/>
      <c r="H12299" s="11"/>
    </row>
    <row r="12300" spans="6:8" x14ac:dyDescent="0.25">
      <c r="F12300" s="11"/>
      <c r="G12300" s="11"/>
      <c r="H12300" s="11"/>
    </row>
    <row r="12301" spans="6:8" x14ac:dyDescent="0.25">
      <c r="F12301" s="11"/>
      <c r="G12301" s="11"/>
      <c r="H12301" s="11"/>
    </row>
    <row r="12302" spans="6:8" x14ac:dyDescent="0.25">
      <c r="F12302" s="11"/>
      <c r="G12302" s="11"/>
      <c r="H12302" s="11"/>
    </row>
    <row r="12303" spans="6:8" x14ac:dyDescent="0.25">
      <c r="F12303" s="11"/>
      <c r="G12303" s="11"/>
      <c r="H12303" s="11"/>
    </row>
    <row r="12304" spans="6:8" x14ac:dyDescent="0.25">
      <c r="F12304" s="11"/>
      <c r="G12304" s="11"/>
      <c r="H12304" s="11"/>
    </row>
    <row r="12305" spans="6:8" x14ac:dyDescent="0.25">
      <c r="F12305" s="11"/>
      <c r="G12305" s="11"/>
      <c r="H12305" s="11"/>
    </row>
    <row r="12306" spans="6:8" x14ac:dyDescent="0.25">
      <c r="F12306" s="11"/>
      <c r="G12306" s="11"/>
      <c r="H12306" s="11"/>
    </row>
    <row r="12307" spans="6:8" x14ac:dyDescent="0.25">
      <c r="F12307" s="11"/>
      <c r="G12307" s="11"/>
      <c r="H12307" s="11"/>
    </row>
    <row r="12308" spans="6:8" x14ac:dyDescent="0.25">
      <c r="F12308" s="11"/>
      <c r="G12308" s="11"/>
      <c r="H12308" s="11"/>
    </row>
    <row r="12309" spans="6:8" x14ac:dyDescent="0.25">
      <c r="F12309" s="11"/>
      <c r="G12309" s="11"/>
      <c r="H12309" s="11"/>
    </row>
    <row r="12310" spans="6:8" x14ac:dyDescent="0.25">
      <c r="F12310" s="11"/>
      <c r="G12310" s="11"/>
      <c r="H12310" s="11"/>
    </row>
    <row r="12311" spans="6:8" x14ac:dyDescent="0.25">
      <c r="F12311" s="11"/>
      <c r="G12311" s="11"/>
      <c r="H12311" s="11"/>
    </row>
    <row r="12312" spans="6:8" x14ac:dyDescent="0.25">
      <c r="F12312" s="11"/>
      <c r="G12312" s="11"/>
      <c r="H12312" s="11"/>
    </row>
    <row r="12313" spans="6:8" x14ac:dyDescent="0.25">
      <c r="F12313" s="11"/>
      <c r="G12313" s="11"/>
      <c r="H12313" s="11"/>
    </row>
    <row r="12314" spans="6:8" x14ac:dyDescent="0.25">
      <c r="F12314" s="11"/>
      <c r="G12314" s="11"/>
      <c r="H12314" s="11"/>
    </row>
    <row r="12315" spans="6:8" x14ac:dyDescent="0.25">
      <c r="F12315" s="11"/>
      <c r="G12315" s="11"/>
      <c r="H12315" s="11"/>
    </row>
    <row r="12316" spans="6:8" x14ac:dyDescent="0.25">
      <c r="F12316" s="11"/>
      <c r="G12316" s="11"/>
      <c r="H12316" s="11"/>
    </row>
    <row r="12317" spans="6:8" x14ac:dyDescent="0.25">
      <c r="F12317" s="11"/>
      <c r="G12317" s="11"/>
      <c r="H12317" s="11"/>
    </row>
    <row r="12318" spans="6:8" x14ac:dyDescent="0.25">
      <c r="F12318" s="11"/>
      <c r="G12318" s="11"/>
      <c r="H12318" s="11"/>
    </row>
    <row r="12319" spans="6:8" x14ac:dyDescent="0.25">
      <c r="F12319" s="11"/>
      <c r="G12319" s="11"/>
      <c r="H12319" s="11"/>
    </row>
    <row r="12320" spans="6:8" x14ac:dyDescent="0.25">
      <c r="F12320" s="11"/>
      <c r="G12320" s="11"/>
      <c r="H12320" s="11"/>
    </row>
    <row r="12321" spans="6:8" x14ac:dyDescent="0.25">
      <c r="F12321" s="11"/>
      <c r="G12321" s="11"/>
      <c r="H12321" s="11"/>
    </row>
    <row r="12322" spans="6:8" x14ac:dyDescent="0.25">
      <c r="F12322" s="11"/>
      <c r="G12322" s="11"/>
      <c r="H12322" s="11"/>
    </row>
    <row r="12323" spans="6:8" x14ac:dyDescent="0.25">
      <c r="F12323" s="11"/>
      <c r="G12323" s="11"/>
      <c r="H12323" s="11"/>
    </row>
    <row r="12324" spans="6:8" x14ac:dyDescent="0.25">
      <c r="F12324" s="11"/>
      <c r="G12324" s="11"/>
      <c r="H12324" s="11"/>
    </row>
    <row r="12325" spans="6:8" x14ac:dyDescent="0.25">
      <c r="F12325" s="11"/>
      <c r="G12325" s="11"/>
      <c r="H12325" s="11"/>
    </row>
    <row r="12326" spans="6:8" x14ac:dyDescent="0.25">
      <c r="F12326" s="11"/>
      <c r="G12326" s="11"/>
      <c r="H12326" s="11"/>
    </row>
    <row r="12327" spans="6:8" x14ac:dyDescent="0.25">
      <c r="F12327" s="11"/>
      <c r="G12327" s="11"/>
      <c r="H12327" s="11"/>
    </row>
    <row r="12328" spans="6:8" x14ac:dyDescent="0.25">
      <c r="F12328" s="11"/>
      <c r="G12328" s="11"/>
      <c r="H12328" s="11"/>
    </row>
    <row r="12329" spans="6:8" x14ac:dyDescent="0.25">
      <c r="F12329" s="11"/>
      <c r="G12329" s="11"/>
      <c r="H12329" s="11"/>
    </row>
    <row r="12330" spans="6:8" x14ac:dyDescent="0.25">
      <c r="F12330" s="11"/>
      <c r="G12330" s="11"/>
      <c r="H12330" s="11"/>
    </row>
    <row r="12331" spans="6:8" x14ac:dyDescent="0.25">
      <c r="F12331" s="11"/>
      <c r="G12331" s="11"/>
      <c r="H12331" s="11"/>
    </row>
    <row r="12332" spans="6:8" x14ac:dyDescent="0.25">
      <c r="F12332" s="11"/>
      <c r="G12332" s="11"/>
      <c r="H12332" s="11"/>
    </row>
    <row r="12333" spans="6:8" x14ac:dyDescent="0.25">
      <c r="F12333" s="11"/>
      <c r="G12333" s="11"/>
      <c r="H12333" s="11"/>
    </row>
    <row r="12334" spans="6:8" x14ac:dyDescent="0.25">
      <c r="F12334" s="11"/>
      <c r="G12334" s="11"/>
      <c r="H12334" s="11"/>
    </row>
    <row r="12335" spans="6:8" x14ac:dyDescent="0.25">
      <c r="F12335" s="11"/>
      <c r="G12335" s="11"/>
      <c r="H12335" s="11"/>
    </row>
    <row r="12336" spans="6:8" x14ac:dyDescent="0.25">
      <c r="F12336" s="11"/>
      <c r="G12336" s="11"/>
      <c r="H12336" s="11"/>
    </row>
    <row r="12337" spans="6:8" x14ac:dyDescent="0.25">
      <c r="F12337" s="11"/>
      <c r="G12337" s="11"/>
      <c r="H12337" s="11"/>
    </row>
    <row r="12338" spans="6:8" x14ac:dyDescent="0.25">
      <c r="F12338" s="11"/>
      <c r="G12338" s="11"/>
      <c r="H12338" s="11"/>
    </row>
    <row r="12339" spans="6:8" x14ac:dyDescent="0.25">
      <c r="F12339" s="11"/>
      <c r="G12339" s="11"/>
      <c r="H12339" s="11"/>
    </row>
    <row r="12340" spans="6:8" x14ac:dyDescent="0.25">
      <c r="F12340" s="11"/>
      <c r="G12340" s="11"/>
      <c r="H12340" s="11"/>
    </row>
    <row r="12341" spans="6:8" x14ac:dyDescent="0.25">
      <c r="F12341" s="11"/>
      <c r="G12341" s="11"/>
      <c r="H12341" s="11"/>
    </row>
    <row r="12342" spans="6:8" x14ac:dyDescent="0.25">
      <c r="F12342" s="11"/>
      <c r="G12342" s="11"/>
      <c r="H12342" s="11"/>
    </row>
    <row r="12343" spans="6:8" x14ac:dyDescent="0.25">
      <c r="F12343" s="11"/>
      <c r="G12343" s="11"/>
      <c r="H12343" s="11"/>
    </row>
    <row r="12344" spans="6:8" x14ac:dyDescent="0.25">
      <c r="F12344" s="11"/>
      <c r="G12344" s="11"/>
      <c r="H12344" s="11"/>
    </row>
    <row r="12345" spans="6:8" x14ac:dyDescent="0.25">
      <c r="F12345" s="11"/>
      <c r="G12345" s="11"/>
      <c r="H12345" s="11"/>
    </row>
    <row r="12346" spans="6:8" x14ac:dyDescent="0.25">
      <c r="F12346" s="11"/>
      <c r="G12346" s="11"/>
      <c r="H12346" s="11"/>
    </row>
    <row r="12347" spans="6:8" x14ac:dyDescent="0.25">
      <c r="F12347" s="11"/>
      <c r="G12347" s="11"/>
      <c r="H12347" s="11"/>
    </row>
    <row r="12348" spans="6:8" x14ac:dyDescent="0.25">
      <c r="F12348" s="11"/>
      <c r="G12348" s="11"/>
      <c r="H12348" s="11"/>
    </row>
    <row r="12349" spans="6:8" x14ac:dyDescent="0.25">
      <c r="F12349" s="11"/>
      <c r="G12349" s="11"/>
      <c r="H12349" s="11"/>
    </row>
    <row r="12350" spans="6:8" x14ac:dyDescent="0.25">
      <c r="F12350" s="11"/>
      <c r="G12350" s="11"/>
      <c r="H12350" s="11"/>
    </row>
    <row r="12351" spans="6:8" x14ac:dyDescent="0.25">
      <c r="F12351" s="11"/>
      <c r="G12351" s="11"/>
      <c r="H12351" s="11"/>
    </row>
    <row r="12352" spans="6:8" x14ac:dyDescent="0.25">
      <c r="F12352" s="11"/>
      <c r="G12352" s="11"/>
      <c r="H12352" s="11"/>
    </row>
    <row r="12353" spans="6:8" x14ac:dyDescent="0.25">
      <c r="F12353" s="11"/>
      <c r="G12353" s="11"/>
      <c r="H12353" s="11"/>
    </row>
    <row r="12354" spans="6:8" x14ac:dyDescent="0.25">
      <c r="F12354" s="11"/>
      <c r="G12354" s="11"/>
      <c r="H12354" s="11"/>
    </row>
    <row r="12355" spans="6:8" x14ac:dyDescent="0.25">
      <c r="F12355" s="11"/>
      <c r="G12355" s="11"/>
      <c r="H12355" s="11"/>
    </row>
    <row r="12356" spans="6:8" x14ac:dyDescent="0.25">
      <c r="F12356" s="11"/>
      <c r="G12356" s="11"/>
      <c r="H12356" s="11"/>
    </row>
    <row r="12357" spans="6:8" x14ac:dyDescent="0.25">
      <c r="F12357" s="11"/>
      <c r="G12357" s="11"/>
      <c r="H12357" s="11"/>
    </row>
    <row r="12358" spans="6:8" x14ac:dyDescent="0.25">
      <c r="F12358" s="11"/>
      <c r="G12358" s="11"/>
      <c r="H12358" s="11"/>
    </row>
    <row r="12359" spans="6:8" x14ac:dyDescent="0.25">
      <c r="F12359" s="11"/>
      <c r="G12359" s="11"/>
      <c r="H12359" s="11"/>
    </row>
    <row r="12360" spans="6:8" x14ac:dyDescent="0.25">
      <c r="F12360" s="11"/>
      <c r="G12360" s="11"/>
      <c r="H12360" s="11"/>
    </row>
    <row r="12361" spans="6:8" x14ac:dyDescent="0.25">
      <c r="F12361" s="11"/>
      <c r="G12361" s="11"/>
      <c r="H12361" s="11"/>
    </row>
    <row r="12362" spans="6:8" x14ac:dyDescent="0.25">
      <c r="F12362" s="11"/>
      <c r="G12362" s="11"/>
      <c r="H12362" s="11"/>
    </row>
    <row r="12363" spans="6:8" x14ac:dyDescent="0.25">
      <c r="F12363" s="11"/>
      <c r="G12363" s="11"/>
      <c r="H12363" s="11"/>
    </row>
    <row r="12364" spans="6:8" x14ac:dyDescent="0.25">
      <c r="F12364" s="11"/>
      <c r="G12364" s="11"/>
      <c r="H12364" s="11"/>
    </row>
    <row r="12365" spans="6:8" x14ac:dyDescent="0.25">
      <c r="F12365" s="11"/>
      <c r="G12365" s="11"/>
      <c r="H12365" s="11"/>
    </row>
    <row r="12366" spans="6:8" x14ac:dyDescent="0.25">
      <c r="F12366" s="11"/>
      <c r="G12366" s="11"/>
      <c r="H12366" s="11"/>
    </row>
    <row r="12367" spans="6:8" x14ac:dyDescent="0.25">
      <c r="F12367" s="11"/>
      <c r="G12367" s="11"/>
      <c r="H12367" s="11"/>
    </row>
    <row r="12368" spans="6:8" x14ac:dyDescent="0.25">
      <c r="F12368" s="11"/>
      <c r="G12368" s="11"/>
      <c r="H12368" s="11"/>
    </row>
    <row r="12369" spans="6:8" x14ac:dyDescent="0.25">
      <c r="F12369" s="11"/>
      <c r="G12369" s="11"/>
      <c r="H12369" s="11"/>
    </row>
    <row r="12370" spans="6:8" x14ac:dyDescent="0.25">
      <c r="F12370" s="11"/>
      <c r="G12370" s="11"/>
      <c r="H12370" s="11"/>
    </row>
    <row r="12371" spans="6:8" x14ac:dyDescent="0.25">
      <c r="F12371" s="11"/>
      <c r="G12371" s="11"/>
      <c r="H12371" s="11"/>
    </row>
    <row r="12372" spans="6:8" x14ac:dyDescent="0.25">
      <c r="F12372" s="11"/>
      <c r="G12372" s="11"/>
      <c r="H12372" s="11"/>
    </row>
    <row r="12373" spans="6:8" x14ac:dyDescent="0.25">
      <c r="F12373" s="11"/>
      <c r="G12373" s="11"/>
      <c r="H12373" s="11"/>
    </row>
    <row r="12374" spans="6:8" x14ac:dyDescent="0.25">
      <c r="F12374" s="11"/>
      <c r="G12374" s="11"/>
      <c r="H12374" s="11"/>
    </row>
    <row r="12375" spans="6:8" x14ac:dyDescent="0.25">
      <c r="F12375" s="11"/>
      <c r="G12375" s="11"/>
      <c r="H12375" s="11"/>
    </row>
    <row r="12376" spans="6:8" x14ac:dyDescent="0.25">
      <c r="F12376" s="11"/>
      <c r="G12376" s="11"/>
      <c r="H12376" s="11"/>
    </row>
    <row r="12377" spans="6:8" x14ac:dyDescent="0.25">
      <c r="F12377" s="11"/>
      <c r="G12377" s="11"/>
      <c r="H12377" s="11"/>
    </row>
    <row r="12378" spans="6:8" x14ac:dyDescent="0.25">
      <c r="F12378" s="11"/>
      <c r="G12378" s="11"/>
      <c r="H12378" s="11"/>
    </row>
    <row r="12379" spans="6:8" x14ac:dyDescent="0.25">
      <c r="F12379" s="11"/>
      <c r="G12379" s="11"/>
      <c r="H12379" s="11"/>
    </row>
    <row r="12380" spans="6:8" x14ac:dyDescent="0.25">
      <c r="F12380" s="11"/>
      <c r="G12380" s="11"/>
      <c r="H12380" s="11"/>
    </row>
    <row r="12381" spans="6:8" x14ac:dyDescent="0.25">
      <c r="F12381" s="11"/>
      <c r="G12381" s="11"/>
      <c r="H12381" s="11"/>
    </row>
    <row r="12382" spans="6:8" x14ac:dyDescent="0.25">
      <c r="F12382" s="11"/>
      <c r="G12382" s="11"/>
      <c r="H12382" s="11"/>
    </row>
    <row r="12383" spans="6:8" x14ac:dyDescent="0.25">
      <c r="F12383" s="11"/>
      <c r="G12383" s="11"/>
      <c r="H12383" s="11"/>
    </row>
    <row r="12384" spans="6:8" x14ac:dyDescent="0.25">
      <c r="F12384" s="11"/>
      <c r="G12384" s="11"/>
      <c r="H12384" s="11"/>
    </row>
    <row r="12385" spans="6:8" x14ac:dyDescent="0.25">
      <c r="F12385" s="11"/>
      <c r="G12385" s="11"/>
      <c r="H12385" s="11"/>
    </row>
    <row r="12386" spans="6:8" x14ac:dyDescent="0.25">
      <c r="F12386" s="11"/>
      <c r="G12386" s="11"/>
      <c r="H12386" s="11"/>
    </row>
    <row r="12387" spans="6:8" x14ac:dyDescent="0.25">
      <c r="F12387" s="11"/>
      <c r="G12387" s="11"/>
      <c r="H12387" s="11"/>
    </row>
    <row r="12388" spans="6:8" x14ac:dyDescent="0.25">
      <c r="F12388" s="11"/>
      <c r="G12388" s="11"/>
      <c r="H12388" s="11"/>
    </row>
    <row r="12389" spans="6:8" x14ac:dyDescent="0.25">
      <c r="F12389" s="11"/>
      <c r="G12389" s="11"/>
      <c r="H12389" s="11"/>
    </row>
    <row r="12390" spans="6:8" x14ac:dyDescent="0.25">
      <c r="F12390" s="11"/>
      <c r="G12390" s="11"/>
      <c r="H12390" s="11"/>
    </row>
    <row r="12391" spans="6:8" x14ac:dyDescent="0.25">
      <c r="F12391" s="11"/>
      <c r="G12391" s="11"/>
      <c r="H12391" s="11"/>
    </row>
    <row r="12392" spans="6:8" x14ac:dyDescent="0.25">
      <c r="F12392" s="11"/>
      <c r="G12392" s="11"/>
      <c r="H12392" s="11"/>
    </row>
    <row r="12393" spans="6:8" x14ac:dyDescent="0.25">
      <c r="F12393" s="11"/>
      <c r="G12393" s="11"/>
      <c r="H12393" s="11"/>
    </row>
    <row r="12394" spans="6:8" x14ac:dyDescent="0.25">
      <c r="F12394" s="11"/>
      <c r="G12394" s="11"/>
      <c r="H12394" s="11"/>
    </row>
    <row r="12395" spans="6:8" x14ac:dyDescent="0.25">
      <c r="F12395" s="11"/>
      <c r="G12395" s="11"/>
      <c r="H12395" s="11"/>
    </row>
    <row r="12396" spans="6:8" x14ac:dyDescent="0.25">
      <c r="F12396" s="11"/>
      <c r="G12396" s="11"/>
      <c r="H12396" s="11"/>
    </row>
    <row r="12397" spans="6:8" x14ac:dyDescent="0.25">
      <c r="F12397" s="11"/>
      <c r="G12397" s="11"/>
      <c r="H12397" s="11"/>
    </row>
    <row r="12398" spans="6:8" x14ac:dyDescent="0.25">
      <c r="F12398" s="11"/>
      <c r="G12398" s="11"/>
      <c r="H12398" s="11"/>
    </row>
    <row r="12399" spans="6:8" x14ac:dyDescent="0.25">
      <c r="F12399" s="11"/>
      <c r="G12399" s="11"/>
      <c r="H12399" s="11"/>
    </row>
    <row r="12400" spans="6:8" x14ac:dyDescent="0.25">
      <c r="F12400" s="11"/>
      <c r="G12400" s="11"/>
      <c r="H12400" s="11"/>
    </row>
    <row r="12401" spans="6:8" x14ac:dyDescent="0.25">
      <c r="F12401" s="11"/>
      <c r="G12401" s="11"/>
      <c r="H12401" s="11"/>
    </row>
    <row r="12402" spans="6:8" x14ac:dyDescent="0.25">
      <c r="F12402" s="11"/>
      <c r="G12402" s="11"/>
      <c r="H12402" s="11"/>
    </row>
    <row r="12403" spans="6:8" x14ac:dyDescent="0.25">
      <c r="F12403" s="11"/>
      <c r="G12403" s="11"/>
      <c r="H12403" s="11"/>
    </row>
    <row r="12404" spans="6:8" x14ac:dyDescent="0.25">
      <c r="F12404" s="11"/>
      <c r="G12404" s="11"/>
      <c r="H12404" s="11"/>
    </row>
    <row r="12405" spans="6:8" x14ac:dyDescent="0.25">
      <c r="F12405" s="11"/>
      <c r="G12405" s="11"/>
      <c r="H12405" s="11"/>
    </row>
    <row r="12406" spans="6:8" x14ac:dyDescent="0.25">
      <c r="F12406" s="11"/>
      <c r="G12406" s="11"/>
      <c r="H12406" s="11"/>
    </row>
    <row r="12407" spans="6:8" x14ac:dyDescent="0.25">
      <c r="F12407" s="11"/>
      <c r="G12407" s="11"/>
      <c r="H12407" s="11"/>
    </row>
    <row r="12408" spans="6:8" x14ac:dyDescent="0.25">
      <c r="F12408" s="11"/>
      <c r="G12408" s="11"/>
      <c r="H12408" s="11"/>
    </row>
    <row r="12409" spans="6:8" x14ac:dyDescent="0.25">
      <c r="F12409" s="11"/>
      <c r="G12409" s="11"/>
      <c r="H12409" s="11"/>
    </row>
    <row r="12410" spans="6:8" x14ac:dyDescent="0.25">
      <c r="F12410" s="11"/>
      <c r="G12410" s="11"/>
      <c r="H12410" s="11"/>
    </row>
    <row r="12411" spans="6:8" x14ac:dyDescent="0.25">
      <c r="F12411" s="11"/>
      <c r="G12411" s="11"/>
      <c r="H12411" s="11"/>
    </row>
    <row r="12412" spans="6:8" x14ac:dyDescent="0.25">
      <c r="F12412" s="11"/>
      <c r="G12412" s="11"/>
      <c r="H12412" s="11"/>
    </row>
    <row r="12413" spans="6:8" x14ac:dyDescent="0.25">
      <c r="F12413" s="11"/>
      <c r="G12413" s="11"/>
      <c r="H12413" s="11"/>
    </row>
    <row r="12414" spans="6:8" x14ac:dyDescent="0.25">
      <c r="F12414" s="11"/>
      <c r="G12414" s="11"/>
      <c r="H12414" s="11"/>
    </row>
    <row r="12415" spans="6:8" x14ac:dyDescent="0.25">
      <c r="F12415" s="11"/>
      <c r="G12415" s="11"/>
      <c r="H12415" s="11"/>
    </row>
    <row r="12416" spans="6:8" x14ac:dyDescent="0.25">
      <c r="F12416" s="11"/>
      <c r="G12416" s="11"/>
      <c r="H12416" s="11"/>
    </row>
    <row r="12417" spans="6:8" x14ac:dyDescent="0.25">
      <c r="F12417" s="11"/>
      <c r="G12417" s="11"/>
      <c r="H12417" s="11"/>
    </row>
    <row r="12418" spans="6:8" x14ac:dyDescent="0.25">
      <c r="F12418" s="11"/>
      <c r="G12418" s="11"/>
      <c r="H12418" s="11"/>
    </row>
    <row r="12419" spans="6:8" x14ac:dyDescent="0.25">
      <c r="F12419" s="11"/>
      <c r="G12419" s="11"/>
      <c r="H12419" s="11"/>
    </row>
    <row r="12420" spans="6:8" x14ac:dyDescent="0.25">
      <c r="F12420" s="11"/>
      <c r="G12420" s="11"/>
      <c r="H12420" s="11"/>
    </row>
    <row r="12421" spans="6:8" x14ac:dyDescent="0.25">
      <c r="F12421" s="11"/>
      <c r="G12421" s="11"/>
      <c r="H12421" s="11"/>
    </row>
    <row r="12422" spans="6:8" x14ac:dyDescent="0.25">
      <c r="F12422" s="11"/>
      <c r="G12422" s="11"/>
      <c r="H12422" s="11"/>
    </row>
    <row r="12423" spans="6:8" x14ac:dyDescent="0.25">
      <c r="F12423" s="11"/>
      <c r="G12423" s="11"/>
      <c r="H12423" s="11"/>
    </row>
    <row r="12424" spans="6:8" x14ac:dyDescent="0.25">
      <c r="F12424" s="11"/>
      <c r="G12424" s="11"/>
      <c r="H12424" s="11"/>
    </row>
    <row r="12425" spans="6:8" x14ac:dyDescent="0.25">
      <c r="F12425" s="11"/>
      <c r="G12425" s="11"/>
      <c r="H12425" s="11"/>
    </row>
    <row r="12426" spans="6:8" x14ac:dyDescent="0.25">
      <c r="F12426" s="11"/>
      <c r="G12426" s="11"/>
      <c r="H12426" s="11"/>
    </row>
    <row r="12427" spans="6:8" x14ac:dyDescent="0.25">
      <c r="F12427" s="11"/>
      <c r="G12427" s="11"/>
      <c r="H12427" s="11"/>
    </row>
    <row r="12428" spans="6:8" x14ac:dyDescent="0.25">
      <c r="F12428" s="11"/>
      <c r="G12428" s="11"/>
      <c r="H12428" s="11"/>
    </row>
    <row r="12429" spans="6:8" x14ac:dyDescent="0.25">
      <c r="F12429" s="11"/>
      <c r="G12429" s="11"/>
      <c r="H12429" s="11"/>
    </row>
    <row r="12430" spans="6:8" x14ac:dyDescent="0.25">
      <c r="F12430" s="11"/>
      <c r="G12430" s="11"/>
      <c r="H12430" s="11"/>
    </row>
    <row r="12431" spans="6:8" x14ac:dyDescent="0.25">
      <c r="F12431" s="11"/>
      <c r="G12431" s="11"/>
      <c r="H12431" s="11"/>
    </row>
    <row r="12432" spans="6:8" x14ac:dyDescent="0.25">
      <c r="F12432" s="11"/>
      <c r="G12432" s="11"/>
      <c r="H12432" s="11"/>
    </row>
    <row r="12433" spans="6:8" x14ac:dyDescent="0.25">
      <c r="F12433" s="11"/>
      <c r="G12433" s="11"/>
      <c r="H12433" s="11"/>
    </row>
    <row r="12434" spans="6:8" x14ac:dyDescent="0.25">
      <c r="F12434" s="11"/>
      <c r="G12434" s="11"/>
      <c r="H12434" s="11"/>
    </row>
    <row r="12435" spans="6:8" x14ac:dyDescent="0.25">
      <c r="F12435" s="11"/>
      <c r="G12435" s="11"/>
      <c r="H12435" s="11"/>
    </row>
    <row r="12436" spans="6:8" x14ac:dyDescent="0.25">
      <c r="F12436" s="11"/>
      <c r="G12436" s="11"/>
      <c r="H12436" s="11"/>
    </row>
    <row r="12437" spans="6:8" x14ac:dyDescent="0.25">
      <c r="F12437" s="11"/>
      <c r="G12437" s="11"/>
      <c r="H12437" s="11"/>
    </row>
    <row r="12438" spans="6:8" x14ac:dyDescent="0.25">
      <c r="F12438" s="11"/>
      <c r="G12438" s="11"/>
      <c r="H12438" s="11"/>
    </row>
    <row r="12439" spans="6:8" x14ac:dyDescent="0.25">
      <c r="F12439" s="11"/>
      <c r="G12439" s="11"/>
      <c r="H12439" s="11"/>
    </row>
    <row r="12440" spans="6:8" x14ac:dyDescent="0.25">
      <c r="F12440" s="11"/>
      <c r="G12440" s="11"/>
      <c r="H12440" s="11"/>
    </row>
    <row r="12441" spans="6:8" x14ac:dyDescent="0.25">
      <c r="F12441" s="11"/>
      <c r="G12441" s="11"/>
      <c r="H12441" s="11"/>
    </row>
    <row r="12442" spans="6:8" x14ac:dyDescent="0.25">
      <c r="F12442" s="11"/>
      <c r="G12442" s="11"/>
      <c r="H12442" s="11"/>
    </row>
    <row r="12443" spans="6:8" x14ac:dyDescent="0.25">
      <c r="F12443" s="11"/>
      <c r="G12443" s="11"/>
      <c r="H12443" s="11"/>
    </row>
    <row r="12444" spans="6:8" x14ac:dyDescent="0.25">
      <c r="F12444" s="11"/>
      <c r="G12444" s="11"/>
      <c r="H12444" s="11"/>
    </row>
    <row r="12445" spans="6:8" x14ac:dyDescent="0.25">
      <c r="F12445" s="11"/>
      <c r="G12445" s="11"/>
      <c r="H12445" s="11"/>
    </row>
    <row r="12446" spans="6:8" x14ac:dyDescent="0.25">
      <c r="F12446" s="11"/>
      <c r="G12446" s="11"/>
      <c r="H12446" s="11"/>
    </row>
    <row r="12447" spans="6:8" x14ac:dyDescent="0.25">
      <c r="F12447" s="11"/>
      <c r="G12447" s="11"/>
      <c r="H12447" s="11"/>
    </row>
    <row r="12448" spans="6:8" x14ac:dyDescent="0.25">
      <c r="F12448" s="11"/>
      <c r="G12448" s="11"/>
      <c r="H12448" s="11"/>
    </row>
    <row r="12449" spans="6:8" x14ac:dyDescent="0.25">
      <c r="F12449" s="11"/>
      <c r="G12449" s="11"/>
      <c r="H12449" s="11"/>
    </row>
    <row r="12450" spans="6:8" x14ac:dyDescent="0.25">
      <c r="F12450" s="11"/>
      <c r="G12450" s="11"/>
      <c r="H12450" s="11"/>
    </row>
    <row r="12451" spans="6:8" x14ac:dyDescent="0.25">
      <c r="F12451" s="11"/>
      <c r="G12451" s="11"/>
      <c r="H12451" s="11"/>
    </row>
    <row r="12452" spans="6:8" x14ac:dyDescent="0.25">
      <c r="F12452" s="11"/>
      <c r="G12452" s="11"/>
      <c r="H12452" s="11"/>
    </row>
    <row r="12453" spans="6:8" x14ac:dyDescent="0.25">
      <c r="F12453" s="11"/>
      <c r="G12453" s="11"/>
      <c r="H12453" s="11"/>
    </row>
    <row r="12454" spans="6:8" x14ac:dyDescent="0.25">
      <c r="F12454" s="11"/>
      <c r="G12454" s="11"/>
      <c r="H12454" s="11"/>
    </row>
    <row r="12455" spans="6:8" x14ac:dyDescent="0.25">
      <c r="F12455" s="11"/>
      <c r="G12455" s="11"/>
      <c r="H12455" s="11"/>
    </row>
    <row r="12456" spans="6:8" x14ac:dyDescent="0.25">
      <c r="F12456" s="11"/>
      <c r="G12456" s="11"/>
      <c r="H12456" s="11"/>
    </row>
    <row r="12457" spans="6:8" x14ac:dyDescent="0.25">
      <c r="F12457" s="11"/>
      <c r="G12457" s="11"/>
      <c r="H12457" s="11"/>
    </row>
    <row r="12458" spans="6:8" x14ac:dyDescent="0.25">
      <c r="F12458" s="11"/>
      <c r="G12458" s="11"/>
      <c r="H12458" s="11"/>
    </row>
    <row r="12459" spans="6:8" x14ac:dyDescent="0.25">
      <c r="F12459" s="11"/>
      <c r="G12459" s="11"/>
      <c r="H12459" s="11"/>
    </row>
    <row r="12460" spans="6:8" x14ac:dyDescent="0.25">
      <c r="F12460" s="11"/>
      <c r="G12460" s="11"/>
      <c r="H12460" s="11"/>
    </row>
    <row r="12461" spans="6:8" x14ac:dyDescent="0.25">
      <c r="F12461" s="11"/>
      <c r="G12461" s="11"/>
      <c r="H12461" s="11"/>
    </row>
    <row r="12462" spans="6:8" x14ac:dyDescent="0.25">
      <c r="F12462" s="11"/>
      <c r="G12462" s="11"/>
      <c r="H12462" s="11"/>
    </row>
    <row r="12463" spans="6:8" x14ac:dyDescent="0.25">
      <c r="F12463" s="11"/>
      <c r="G12463" s="11"/>
      <c r="H12463" s="11"/>
    </row>
    <row r="12464" spans="6:8" x14ac:dyDescent="0.25">
      <c r="F12464" s="11"/>
      <c r="G12464" s="11"/>
      <c r="H12464" s="11"/>
    </row>
    <row r="12465" spans="6:8" x14ac:dyDescent="0.25">
      <c r="F12465" s="11"/>
      <c r="G12465" s="11"/>
      <c r="H12465" s="11"/>
    </row>
    <row r="12466" spans="6:8" x14ac:dyDescent="0.25">
      <c r="F12466" s="11"/>
      <c r="G12466" s="11"/>
      <c r="H12466" s="11"/>
    </row>
    <row r="12467" spans="6:8" x14ac:dyDescent="0.25">
      <c r="F12467" s="11"/>
      <c r="G12467" s="11"/>
      <c r="H12467" s="11"/>
    </row>
    <row r="12468" spans="6:8" x14ac:dyDescent="0.25">
      <c r="F12468" s="11"/>
      <c r="G12468" s="11"/>
      <c r="H12468" s="11"/>
    </row>
    <row r="12469" spans="6:8" x14ac:dyDescent="0.25">
      <c r="F12469" s="11"/>
      <c r="G12469" s="11"/>
      <c r="H12469" s="11"/>
    </row>
    <row r="12470" spans="6:8" x14ac:dyDescent="0.25">
      <c r="F12470" s="11"/>
      <c r="G12470" s="11"/>
      <c r="H12470" s="11"/>
    </row>
    <row r="12471" spans="6:8" x14ac:dyDescent="0.25">
      <c r="F12471" s="11"/>
      <c r="G12471" s="11"/>
      <c r="H12471" s="11"/>
    </row>
    <row r="12472" spans="6:8" x14ac:dyDescent="0.25">
      <c r="F12472" s="11"/>
      <c r="G12472" s="11"/>
      <c r="H12472" s="11"/>
    </row>
    <row r="12473" spans="6:8" x14ac:dyDescent="0.25">
      <c r="F12473" s="11"/>
      <c r="G12473" s="11"/>
      <c r="H12473" s="11"/>
    </row>
    <row r="12474" spans="6:8" x14ac:dyDescent="0.25">
      <c r="F12474" s="11"/>
      <c r="G12474" s="11"/>
      <c r="H12474" s="11"/>
    </row>
    <row r="12475" spans="6:8" x14ac:dyDescent="0.25">
      <c r="F12475" s="11"/>
      <c r="G12475" s="11"/>
      <c r="H12475" s="11"/>
    </row>
    <row r="12476" spans="6:8" x14ac:dyDescent="0.25">
      <c r="F12476" s="11"/>
      <c r="G12476" s="11"/>
      <c r="H12476" s="11"/>
    </row>
    <row r="12477" spans="6:8" x14ac:dyDescent="0.25">
      <c r="F12477" s="11"/>
      <c r="G12477" s="11"/>
      <c r="H12477" s="11"/>
    </row>
    <row r="12478" spans="6:8" x14ac:dyDescent="0.25">
      <c r="F12478" s="11"/>
      <c r="G12478" s="11"/>
      <c r="H12478" s="11"/>
    </row>
    <row r="12479" spans="6:8" x14ac:dyDescent="0.25">
      <c r="F12479" s="11"/>
      <c r="G12479" s="11"/>
      <c r="H12479" s="11"/>
    </row>
    <row r="12480" spans="6:8" x14ac:dyDescent="0.25">
      <c r="F12480" s="11"/>
      <c r="G12480" s="11"/>
      <c r="H12480" s="11"/>
    </row>
    <row r="12481" spans="6:8" x14ac:dyDescent="0.25">
      <c r="F12481" s="11"/>
      <c r="G12481" s="11"/>
      <c r="H12481" s="11"/>
    </row>
    <row r="12482" spans="6:8" x14ac:dyDescent="0.25">
      <c r="F12482" s="11"/>
      <c r="G12482" s="11"/>
      <c r="H12482" s="11"/>
    </row>
    <row r="12483" spans="6:8" x14ac:dyDescent="0.25">
      <c r="F12483" s="11"/>
      <c r="G12483" s="11"/>
      <c r="H12483" s="11"/>
    </row>
    <row r="12484" spans="6:8" x14ac:dyDescent="0.25">
      <c r="F12484" s="11"/>
      <c r="G12484" s="11"/>
      <c r="H12484" s="11"/>
    </row>
    <row r="12485" spans="6:8" x14ac:dyDescent="0.25">
      <c r="F12485" s="11"/>
      <c r="G12485" s="11"/>
      <c r="H12485" s="11"/>
    </row>
    <row r="12486" spans="6:8" x14ac:dyDescent="0.25">
      <c r="F12486" s="11"/>
      <c r="G12486" s="11"/>
      <c r="H12486" s="11"/>
    </row>
    <row r="12487" spans="6:8" x14ac:dyDescent="0.25">
      <c r="F12487" s="11"/>
      <c r="G12487" s="11"/>
      <c r="H12487" s="11"/>
    </row>
    <row r="12488" spans="6:8" x14ac:dyDescent="0.25">
      <c r="F12488" s="11"/>
      <c r="G12488" s="11"/>
      <c r="H12488" s="11"/>
    </row>
    <row r="12489" spans="6:8" x14ac:dyDescent="0.25">
      <c r="F12489" s="11"/>
      <c r="G12489" s="11"/>
      <c r="H12489" s="11"/>
    </row>
    <row r="12490" spans="6:8" x14ac:dyDescent="0.25">
      <c r="F12490" s="11"/>
      <c r="G12490" s="11"/>
      <c r="H12490" s="11"/>
    </row>
    <row r="12491" spans="6:8" x14ac:dyDescent="0.25">
      <c r="F12491" s="11"/>
      <c r="G12491" s="11"/>
      <c r="H12491" s="11"/>
    </row>
    <row r="12492" spans="6:8" x14ac:dyDescent="0.25">
      <c r="F12492" s="11"/>
      <c r="G12492" s="11"/>
      <c r="H12492" s="11"/>
    </row>
    <row r="12493" spans="6:8" x14ac:dyDescent="0.25">
      <c r="F12493" s="11"/>
      <c r="G12493" s="11"/>
      <c r="H12493" s="11"/>
    </row>
    <row r="12494" spans="6:8" x14ac:dyDescent="0.25">
      <c r="F12494" s="11"/>
      <c r="G12494" s="11"/>
      <c r="H12494" s="11"/>
    </row>
    <row r="12495" spans="6:8" x14ac:dyDescent="0.25">
      <c r="F12495" s="11"/>
      <c r="G12495" s="11"/>
      <c r="H12495" s="11"/>
    </row>
    <row r="12496" spans="6:8" x14ac:dyDescent="0.25">
      <c r="F12496" s="11"/>
      <c r="G12496" s="11"/>
      <c r="H12496" s="11"/>
    </row>
    <row r="12497" spans="6:8" x14ac:dyDescent="0.25">
      <c r="F12497" s="11"/>
      <c r="G12497" s="11"/>
      <c r="H12497" s="11"/>
    </row>
    <row r="12498" spans="6:8" x14ac:dyDescent="0.25">
      <c r="F12498" s="11"/>
      <c r="G12498" s="11"/>
      <c r="H12498" s="11"/>
    </row>
    <row r="12499" spans="6:8" x14ac:dyDescent="0.25">
      <c r="F12499" s="11"/>
      <c r="G12499" s="11"/>
      <c r="H12499" s="11"/>
    </row>
    <row r="12500" spans="6:8" x14ac:dyDescent="0.25">
      <c r="F12500" s="11"/>
      <c r="G12500" s="11"/>
      <c r="H12500" s="11"/>
    </row>
    <row r="12501" spans="6:8" x14ac:dyDescent="0.25">
      <c r="F12501" s="11"/>
      <c r="G12501" s="11"/>
      <c r="H12501" s="11"/>
    </row>
    <row r="12502" spans="6:8" x14ac:dyDescent="0.25">
      <c r="F12502" s="11"/>
      <c r="G12502" s="11"/>
      <c r="H12502" s="11"/>
    </row>
    <row r="12503" spans="6:8" x14ac:dyDescent="0.25">
      <c r="F12503" s="11"/>
      <c r="G12503" s="11"/>
      <c r="H12503" s="11"/>
    </row>
    <row r="12504" spans="6:8" x14ac:dyDescent="0.25">
      <c r="F12504" s="11"/>
      <c r="G12504" s="11"/>
      <c r="H12504" s="11"/>
    </row>
    <row r="12505" spans="6:8" x14ac:dyDescent="0.25">
      <c r="F12505" s="11"/>
      <c r="G12505" s="11"/>
      <c r="H12505" s="11"/>
    </row>
    <row r="12506" spans="6:8" x14ac:dyDescent="0.25">
      <c r="F12506" s="11"/>
      <c r="G12506" s="11"/>
      <c r="H12506" s="11"/>
    </row>
    <row r="12507" spans="6:8" x14ac:dyDescent="0.25">
      <c r="F12507" s="11"/>
      <c r="G12507" s="11"/>
      <c r="H12507" s="11"/>
    </row>
    <row r="12508" spans="6:8" x14ac:dyDescent="0.25">
      <c r="F12508" s="11"/>
      <c r="G12508" s="11"/>
      <c r="H12508" s="11"/>
    </row>
    <row r="12509" spans="6:8" x14ac:dyDescent="0.25">
      <c r="F12509" s="11"/>
      <c r="G12509" s="11"/>
      <c r="H12509" s="11"/>
    </row>
    <row r="12510" spans="6:8" x14ac:dyDescent="0.25">
      <c r="F12510" s="11"/>
      <c r="G12510" s="11"/>
      <c r="H12510" s="11"/>
    </row>
    <row r="12511" spans="6:8" x14ac:dyDescent="0.25">
      <c r="F12511" s="11"/>
      <c r="G12511" s="11"/>
      <c r="H12511" s="11"/>
    </row>
    <row r="12512" spans="6:8" x14ac:dyDescent="0.25">
      <c r="F12512" s="11"/>
      <c r="G12512" s="11"/>
      <c r="H12512" s="11"/>
    </row>
    <row r="12513" spans="6:8" x14ac:dyDescent="0.25">
      <c r="F12513" s="11"/>
      <c r="G12513" s="11"/>
      <c r="H12513" s="11"/>
    </row>
    <row r="12514" spans="6:8" x14ac:dyDescent="0.25">
      <c r="F12514" s="11"/>
      <c r="G12514" s="11"/>
      <c r="H12514" s="11"/>
    </row>
    <row r="12515" spans="6:8" x14ac:dyDescent="0.25">
      <c r="F12515" s="11"/>
      <c r="G12515" s="11"/>
      <c r="H12515" s="11"/>
    </row>
    <row r="12516" spans="6:8" x14ac:dyDescent="0.25">
      <c r="F12516" s="11"/>
      <c r="G12516" s="11"/>
      <c r="H12516" s="11"/>
    </row>
    <row r="12517" spans="6:8" x14ac:dyDescent="0.25">
      <c r="F12517" s="11"/>
      <c r="G12517" s="11"/>
      <c r="H12517" s="11"/>
    </row>
    <row r="12518" spans="6:8" x14ac:dyDescent="0.25">
      <c r="F12518" s="11"/>
      <c r="G12518" s="11"/>
      <c r="H12518" s="11"/>
    </row>
    <row r="12519" spans="6:8" x14ac:dyDescent="0.25">
      <c r="F12519" s="11"/>
      <c r="G12519" s="11"/>
      <c r="H12519" s="11"/>
    </row>
    <row r="12520" spans="6:8" x14ac:dyDescent="0.25">
      <c r="F12520" s="11"/>
      <c r="G12520" s="11"/>
      <c r="H12520" s="11"/>
    </row>
    <row r="12521" spans="6:8" x14ac:dyDescent="0.25">
      <c r="F12521" s="11"/>
      <c r="G12521" s="11"/>
      <c r="H12521" s="11"/>
    </row>
    <row r="12522" spans="6:8" x14ac:dyDescent="0.25">
      <c r="F12522" s="11"/>
      <c r="G12522" s="11"/>
      <c r="H12522" s="11"/>
    </row>
    <row r="12523" spans="6:8" x14ac:dyDescent="0.25">
      <c r="F12523" s="11"/>
      <c r="G12523" s="11"/>
      <c r="H12523" s="11"/>
    </row>
    <row r="12524" spans="6:8" x14ac:dyDescent="0.25">
      <c r="F12524" s="11"/>
      <c r="G12524" s="11"/>
      <c r="H12524" s="11"/>
    </row>
    <row r="12525" spans="6:8" x14ac:dyDescent="0.25">
      <c r="F12525" s="11"/>
      <c r="G12525" s="11"/>
      <c r="H12525" s="11"/>
    </row>
    <row r="12526" spans="6:8" x14ac:dyDescent="0.25">
      <c r="F12526" s="11"/>
      <c r="G12526" s="11"/>
      <c r="H12526" s="11"/>
    </row>
    <row r="12527" spans="6:8" x14ac:dyDescent="0.25">
      <c r="F12527" s="11"/>
      <c r="G12527" s="11"/>
      <c r="H12527" s="11"/>
    </row>
    <row r="12528" spans="6:8" x14ac:dyDescent="0.25">
      <c r="F12528" s="11"/>
      <c r="G12528" s="11"/>
      <c r="H12528" s="11"/>
    </row>
    <row r="12529" spans="6:8" x14ac:dyDescent="0.25">
      <c r="F12529" s="11"/>
      <c r="G12529" s="11"/>
      <c r="H12529" s="11"/>
    </row>
    <row r="12530" spans="6:8" x14ac:dyDescent="0.25">
      <c r="F12530" s="11"/>
      <c r="G12530" s="11"/>
      <c r="H12530" s="11"/>
    </row>
    <row r="12531" spans="6:8" x14ac:dyDescent="0.25">
      <c r="F12531" s="11"/>
      <c r="G12531" s="11"/>
      <c r="H12531" s="11"/>
    </row>
    <row r="12532" spans="6:8" x14ac:dyDescent="0.25">
      <c r="F12532" s="11"/>
      <c r="G12532" s="11"/>
      <c r="H12532" s="11"/>
    </row>
    <row r="12533" spans="6:8" x14ac:dyDescent="0.25">
      <c r="F12533" s="11"/>
      <c r="G12533" s="11"/>
      <c r="H12533" s="11"/>
    </row>
    <row r="12534" spans="6:8" x14ac:dyDescent="0.25">
      <c r="F12534" s="11"/>
      <c r="G12534" s="11"/>
      <c r="H12534" s="11"/>
    </row>
    <row r="12535" spans="6:8" x14ac:dyDescent="0.25">
      <c r="F12535" s="11"/>
      <c r="G12535" s="11"/>
      <c r="H12535" s="11"/>
    </row>
    <row r="12536" spans="6:8" x14ac:dyDescent="0.25">
      <c r="F12536" s="11"/>
      <c r="G12536" s="11"/>
      <c r="H12536" s="11"/>
    </row>
    <row r="12537" spans="6:8" x14ac:dyDescent="0.25">
      <c r="F12537" s="11"/>
      <c r="G12537" s="11"/>
      <c r="H12537" s="11"/>
    </row>
    <row r="12538" spans="6:8" x14ac:dyDescent="0.25">
      <c r="F12538" s="11"/>
      <c r="G12538" s="11"/>
      <c r="H12538" s="11"/>
    </row>
    <row r="12539" spans="6:8" x14ac:dyDescent="0.25">
      <c r="F12539" s="11"/>
      <c r="G12539" s="11"/>
      <c r="H12539" s="11"/>
    </row>
    <row r="12540" spans="6:8" x14ac:dyDescent="0.25">
      <c r="F12540" s="11"/>
      <c r="G12540" s="11"/>
      <c r="H12540" s="11"/>
    </row>
    <row r="12541" spans="6:8" x14ac:dyDescent="0.25">
      <c r="F12541" s="11"/>
      <c r="G12541" s="11"/>
      <c r="H12541" s="11"/>
    </row>
    <row r="12542" spans="6:8" x14ac:dyDescent="0.25">
      <c r="F12542" s="11"/>
      <c r="G12542" s="11"/>
      <c r="H12542" s="11"/>
    </row>
    <row r="12543" spans="6:8" x14ac:dyDescent="0.25">
      <c r="F12543" s="11"/>
      <c r="G12543" s="11"/>
      <c r="H12543" s="11"/>
    </row>
    <row r="12544" spans="6:8" x14ac:dyDescent="0.25">
      <c r="F12544" s="11"/>
      <c r="G12544" s="11"/>
      <c r="H12544" s="11"/>
    </row>
    <row r="12545" spans="6:8" x14ac:dyDescent="0.25">
      <c r="F12545" s="11"/>
      <c r="G12545" s="11"/>
      <c r="H12545" s="11"/>
    </row>
    <row r="12546" spans="6:8" x14ac:dyDescent="0.25">
      <c r="F12546" s="11"/>
      <c r="G12546" s="11"/>
      <c r="H12546" s="11"/>
    </row>
    <row r="12547" spans="6:8" x14ac:dyDescent="0.25">
      <c r="F12547" s="11"/>
      <c r="G12547" s="11"/>
      <c r="H12547" s="11"/>
    </row>
    <row r="12548" spans="6:8" x14ac:dyDescent="0.25">
      <c r="F12548" s="11"/>
      <c r="G12548" s="11"/>
      <c r="H12548" s="11"/>
    </row>
    <row r="12549" spans="6:8" x14ac:dyDescent="0.25">
      <c r="F12549" s="11"/>
      <c r="G12549" s="11"/>
      <c r="H12549" s="11"/>
    </row>
    <row r="12550" spans="6:8" x14ac:dyDescent="0.25">
      <c r="F12550" s="11"/>
      <c r="G12550" s="11"/>
      <c r="H12550" s="11"/>
    </row>
    <row r="12551" spans="6:8" x14ac:dyDescent="0.25">
      <c r="F12551" s="11"/>
      <c r="G12551" s="11"/>
      <c r="H12551" s="11"/>
    </row>
    <row r="12552" spans="6:8" x14ac:dyDescent="0.25">
      <c r="F12552" s="11"/>
      <c r="G12552" s="11"/>
      <c r="H12552" s="11"/>
    </row>
    <row r="12553" spans="6:8" x14ac:dyDescent="0.25">
      <c r="F12553" s="11"/>
      <c r="G12553" s="11"/>
      <c r="H12553" s="11"/>
    </row>
    <row r="12554" spans="6:8" x14ac:dyDescent="0.25">
      <c r="F12554" s="11"/>
      <c r="G12554" s="11"/>
      <c r="H12554" s="11"/>
    </row>
    <row r="12555" spans="6:8" x14ac:dyDescent="0.25">
      <c r="F12555" s="11"/>
      <c r="G12555" s="11"/>
      <c r="H12555" s="11"/>
    </row>
    <row r="12556" spans="6:8" x14ac:dyDescent="0.25">
      <c r="F12556" s="11"/>
      <c r="G12556" s="11"/>
      <c r="H12556" s="11"/>
    </row>
    <row r="12557" spans="6:8" x14ac:dyDescent="0.25">
      <c r="F12557" s="11"/>
      <c r="G12557" s="11"/>
      <c r="H12557" s="11"/>
    </row>
    <row r="12558" spans="6:8" x14ac:dyDescent="0.25">
      <c r="F12558" s="11"/>
      <c r="G12558" s="11"/>
      <c r="H12558" s="11"/>
    </row>
    <row r="12559" spans="6:8" x14ac:dyDescent="0.25">
      <c r="F12559" s="11"/>
      <c r="G12559" s="11"/>
      <c r="H12559" s="11"/>
    </row>
    <row r="12560" spans="6:8" x14ac:dyDescent="0.25">
      <c r="F12560" s="11"/>
      <c r="G12560" s="11"/>
      <c r="H12560" s="11"/>
    </row>
    <row r="12561" spans="6:8" x14ac:dyDescent="0.25">
      <c r="F12561" s="11"/>
      <c r="G12561" s="11"/>
      <c r="H12561" s="11"/>
    </row>
    <row r="12562" spans="6:8" x14ac:dyDescent="0.25">
      <c r="F12562" s="11"/>
      <c r="G12562" s="11"/>
      <c r="H12562" s="11"/>
    </row>
    <row r="12563" spans="6:8" x14ac:dyDescent="0.25">
      <c r="F12563" s="11"/>
      <c r="G12563" s="11"/>
      <c r="H12563" s="11"/>
    </row>
    <row r="12564" spans="6:8" x14ac:dyDescent="0.25">
      <c r="F12564" s="11"/>
      <c r="G12564" s="11"/>
      <c r="H12564" s="11"/>
    </row>
    <row r="12565" spans="6:8" x14ac:dyDescent="0.25">
      <c r="F12565" s="11"/>
      <c r="G12565" s="11"/>
      <c r="H12565" s="11"/>
    </row>
    <row r="12566" spans="6:8" x14ac:dyDescent="0.25">
      <c r="F12566" s="11"/>
      <c r="G12566" s="11"/>
      <c r="H12566" s="11"/>
    </row>
    <row r="12567" spans="6:8" x14ac:dyDescent="0.25">
      <c r="F12567" s="11"/>
      <c r="G12567" s="11"/>
      <c r="H12567" s="11"/>
    </row>
    <row r="12568" spans="6:8" x14ac:dyDescent="0.25">
      <c r="F12568" s="11"/>
      <c r="G12568" s="11"/>
      <c r="H12568" s="11"/>
    </row>
    <row r="12569" spans="6:8" x14ac:dyDescent="0.25">
      <c r="F12569" s="11"/>
      <c r="G12569" s="11"/>
      <c r="H12569" s="11"/>
    </row>
    <row r="12570" spans="6:8" x14ac:dyDescent="0.25">
      <c r="F12570" s="11"/>
      <c r="G12570" s="11"/>
      <c r="H12570" s="11"/>
    </row>
    <row r="12571" spans="6:8" x14ac:dyDescent="0.25">
      <c r="F12571" s="11"/>
      <c r="G12571" s="11"/>
      <c r="H12571" s="11"/>
    </row>
    <row r="12572" spans="6:8" x14ac:dyDescent="0.25">
      <c r="F12572" s="11"/>
      <c r="G12572" s="11"/>
      <c r="H12572" s="11"/>
    </row>
    <row r="12573" spans="6:8" x14ac:dyDescent="0.25">
      <c r="F12573" s="11"/>
      <c r="G12573" s="11"/>
      <c r="H12573" s="11"/>
    </row>
    <row r="12574" spans="6:8" x14ac:dyDescent="0.25">
      <c r="F12574" s="11"/>
      <c r="G12574" s="11"/>
      <c r="H12574" s="11"/>
    </row>
    <row r="12575" spans="6:8" x14ac:dyDescent="0.25">
      <c r="F12575" s="11"/>
      <c r="G12575" s="11"/>
      <c r="H12575" s="11"/>
    </row>
    <row r="12576" spans="6:8" x14ac:dyDescent="0.25">
      <c r="F12576" s="11"/>
      <c r="G12576" s="11"/>
      <c r="H12576" s="11"/>
    </row>
    <row r="12577" spans="6:8" x14ac:dyDescent="0.25">
      <c r="F12577" s="11"/>
      <c r="G12577" s="11"/>
      <c r="H12577" s="11"/>
    </row>
    <row r="12578" spans="6:8" x14ac:dyDescent="0.25">
      <c r="F12578" s="11"/>
      <c r="G12578" s="11"/>
      <c r="H12578" s="11"/>
    </row>
    <row r="12579" spans="6:8" x14ac:dyDescent="0.25">
      <c r="F12579" s="11"/>
      <c r="G12579" s="11"/>
      <c r="H12579" s="11"/>
    </row>
    <row r="12580" spans="6:8" x14ac:dyDescent="0.25">
      <c r="F12580" s="11"/>
      <c r="G12580" s="11"/>
      <c r="H12580" s="11"/>
    </row>
    <row r="12581" spans="6:8" x14ac:dyDescent="0.25">
      <c r="F12581" s="11"/>
      <c r="G12581" s="11"/>
      <c r="H12581" s="11"/>
    </row>
    <row r="12582" spans="6:8" x14ac:dyDescent="0.25">
      <c r="F12582" s="11"/>
      <c r="G12582" s="11"/>
      <c r="H12582" s="11"/>
    </row>
    <row r="12583" spans="6:8" x14ac:dyDescent="0.25">
      <c r="F12583" s="11"/>
      <c r="G12583" s="11"/>
      <c r="H12583" s="11"/>
    </row>
    <row r="12584" spans="6:8" x14ac:dyDescent="0.25">
      <c r="F12584" s="11"/>
      <c r="G12584" s="11"/>
      <c r="H12584" s="11"/>
    </row>
    <row r="12585" spans="6:8" x14ac:dyDescent="0.25">
      <c r="F12585" s="11"/>
      <c r="G12585" s="11"/>
      <c r="H12585" s="11"/>
    </row>
    <row r="12586" spans="6:8" x14ac:dyDescent="0.25">
      <c r="F12586" s="11"/>
      <c r="G12586" s="11"/>
      <c r="H12586" s="11"/>
    </row>
    <row r="12587" spans="6:8" x14ac:dyDescent="0.25">
      <c r="F12587" s="11"/>
      <c r="G12587" s="11"/>
      <c r="H12587" s="11"/>
    </row>
    <row r="12588" spans="6:8" x14ac:dyDescent="0.25">
      <c r="F12588" s="11"/>
      <c r="G12588" s="11"/>
      <c r="H12588" s="11"/>
    </row>
    <row r="12589" spans="6:8" x14ac:dyDescent="0.25">
      <c r="F12589" s="11"/>
      <c r="G12589" s="11"/>
      <c r="H12589" s="11"/>
    </row>
    <row r="12590" spans="6:8" x14ac:dyDescent="0.25">
      <c r="F12590" s="11"/>
      <c r="G12590" s="11"/>
      <c r="H12590" s="11"/>
    </row>
    <row r="12591" spans="6:8" x14ac:dyDescent="0.25">
      <c r="F12591" s="11"/>
      <c r="G12591" s="11"/>
      <c r="H12591" s="11"/>
    </row>
    <row r="12592" spans="6:8" x14ac:dyDescent="0.25">
      <c r="F12592" s="11"/>
      <c r="G12592" s="11"/>
      <c r="H12592" s="11"/>
    </row>
    <row r="12593" spans="6:8" x14ac:dyDescent="0.25">
      <c r="F12593" s="11"/>
      <c r="G12593" s="11"/>
      <c r="H12593" s="11"/>
    </row>
    <row r="12594" spans="6:8" x14ac:dyDescent="0.25">
      <c r="F12594" s="11"/>
      <c r="G12594" s="11"/>
      <c r="H12594" s="11"/>
    </row>
    <row r="12595" spans="6:8" x14ac:dyDescent="0.25">
      <c r="F12595" s="11"/>
      <c r="G12595" s="11"/>
      <c r="H12595" s="11"/>
    </row>
    <row r="12596" spans="6:8" x14ac:dyDescent="0.25">
      <c r="F12596" s="11"/>
      <c r="G12596" s="11"/>
      <c r="H12596" s="11"/>
    </row>
    <row r="12597" spans="6:8" x14ac:dyDescent="0.25">
      <c r="F12597" s="11"/>
      <c r="G12597" s="11"/>
      <c r="H12597" s="11"/>
    </row>
    <row r="12598" spans="6:8" x14ac:dyDescent="0.25">
      <c r="F12598" s="11"/>
      <c r="G12598" s="11"/>
      <c r="H12598" s="11"/>
    </row>
    <row r="12599" spans="6:8" x14ac:dyDescent="0.25">
      <c r="F12599" s="11"/>
      <c r="G12599" s="11"/>
      <c r="H12599" s="11"/>
    </row>
    <row r="12600" spans="6:8" x14ac:dyDescent="0.25">
      <c r="F12600" s="11"/>
      <c r="G12600" s="11"/>
      <c r="H12600" s="11"/>
    </row>
    <row r="12601" spans="6:8" x14ac:dyDescent="0.25">
      <c r="F12601" s="11"/>
      <c r="G12601" s="11"/>
      <c r="H12601" s="11"/>
    </row>
    <row r="12602" spans="6:8" x14ac:dyDescent="0.25">
      <c r="F12602" s="11"/>
      <c r="G12602" s="11"/>
      <c r="H12602" s="11"/>
    </row>
    <row r="12603" spans="6:8" x14ac:dyDescent="0.25">
      <c r="F12603" s="11"/>
      <c r="G12603" s="11"/>
      <c r="H12603" s="11"/>
    </row>
    <row r="12604" spans="6:8" x14ac:dyDescent="0.25">
      <c r="F12604" s="11"/>
      <c r="G12604" s="11"/>
      <c r="H12604" s="11"/>
    </row>
    <row r="12605" spans="6:8" x14ac:dyDescent="0.25">
      <c r="F12605" s="11"/>
      <c r="G12605" s="11"/>
      <c r="H12605" s="11"/>
    </row>
    <row r="12606" spans="6:8" x14ac:dyDescent="0.25">
      <c r="F12606" s="11"/>
      <c r="G12606" s="11"/>
      <c r="H12606" s="11"/>
    </row>
    <row r="12607" spans="6:8" x14ac:dyDescent="0.25">
      <c r="F12607" s="11"/>
      <c r="G12607" s="11"/>
      <c r="H12607" s="11"/>
    </row>
    <row r="12608" spans="6:8" x14ac:dyDescent="0.25">
      <c r="F12608" s="11"/>
      <c r="G12608" s="11"/>
      <c r="H12608" s="11"/>
    </row>
    <row r="12609" spans="6:8" x14ac:dyDescent="0.25">
      <c r="F12609" s="11"/>
      <c r="G12609" s="11"/>
      <c r="H12609" s="11"/>
    </row>
    <row r="12610" spans="6:8" x14ac:dyDescent="0.25">
      <c r="F12610" s="11"/>
      <c r="G12610" s="11"/>
      <c r="H12610" s="11"/>
    </row>
    <row r="12611" spans="6:8" x14ac:dyDescent="0.25">
      <c r="F12611" s="11"/>
      <c r="G12611" s="11"/>
      <c r="H12611" s="11"/>
    </row>
    <row r="12612" spans="6:8" x14ac:dyDescent="0.25">
      <c r="F12612" s="11"/>
      <c r="G12612" s="11"/>
      <c r="H12612" s="11"/>
    </row>
    <row r="12613" spans="6:8" x14ac:dyDescent="0.25">
      <c r="F12613" s="11"/>
      <c r="G12613" s="11"/>
      <c r="H12613" s="11"/>
    </row>
    <row r="12614" spans="6:8" x14ac:dyDescent="0.25">
      <c r="F12614" s="11"/>
      <c r="G12614" s="11"/>
      <c r="H12614" s="11"/>
    </row>
    <row r="12615" spans="6:8" x14ac:dyDescent="0.25">
      <c r="F12615" s="11"/>
      <c r="G12615" s="11"/>
      <c r="H12615" s="11"/>
    </row>
    <row r="12616" spans="6:8" x14ac:dyDescent="0.25">
      <c r="F12616" s="11"/>
      <c r="G12616" s="11"/>
      <c r="H12616" s="11"/>
    </row>
    <row r="12617" spans="6:8" x14ac:dyDescent="0.25">
      <c r="F12617" s="11"/>
      <c r="G12617" s="11"/>
      <c r="H12617" s="11"/>
    </row>
    <row r="12618" spans="6:8" x14ac:dyDescent="0.25">
      <c r="F12618" s="11"/>
      <c r="G12618" s="11"/>
      <c r="H12618" s="11"/>
    </row>
    <row r="12619" spans="6:8" x14ac:dyDescent="0.25">
      <c r="F12619" s="11"/>
      <c r="G12619" s="11"/>
      <c r="H12619" s="11"/>
    </row>
    <row r="12620" spans="6:8" x14ac:dyDescent="0.25">
      <c r="F12620" s="11"/>
      <c r="G12620" s="11"/>
      <c r="H12620" s="11"/>
    </row>
    <row r="12621" spans="6:8" x14ac:dyDescent="0.25">
      <c r="F12621" s="11"/>
      <c r="G12621" s="11"/>
      <c r="H12621" s="11"/>
    </row>
    <row r="12622" spans="6:8" x14ac:dyDescent="0.25">
      <c r="F12622" s="11"/>
      <c r="G12622" s="11"/>
      <c r="H12622" s="11"/>
    </row>
    <row r="12623" spans="6:8" x14ac:dyDescent="0.25">
      <c r="F12623" s="11"/>
      <c r="G12623" s="11"/>
      <c r="H12623" s="11"/>
    </row>
    <row r="12624" spans="6:8" x14ac:dyDescent="0.25">
      <c r="F12624" s="11"/>
      <c r="G12624" s="11"/>
      <c r="H12624" s="11"/>
    </row>
    <row r="12625" spans="6:8" x14ac:dyDescent="0.25">
      <c r="F12625" s="11"/>
      <c r="G12625" s="11"/>
      <c r="H12625" s="11"/>
    </row>
    <row r="12626" spans="6:8" x14ac:dyDescent="0.25">
      <c r="F12626" s="11"/>
      <c r="G12626" s="11"/>
      <c r="H12626" s="11"/>
    </row>
    <row r="12627" spans="6:8" x14ac:dyDescent="0.25">
      <c r="F12627" s="11"/>
      <c r="G12627" s="11"/>
      <c r="H12627" s="11"/>
    </row>
    <row r="12628" spans="6:8" x14ac:dyDescent="0.25">
      <c r="F12628" s="11"/>
      <c r="G12628" s="11"/>
      <c r="H12628" s="11"/>
    </row>
    <row r="12629" spans="6:8" x14ac:dyDescent="0.25">
      <c r="F12629" s="11"/>
      <c r="G12629" s="11"/>
      <c r="H12629" s="11"/>
    </row>
    <row r="12630" spans="6:8" x14ac:dyDescent="0.25">
      <c r="F12630" s="11"/>
      <c r="G12630" s="11"/>
      <c r="H12630" s="11"/>
    </row>
    <row r="12631" spans="6:8" x14ac:dyDescent="0.25">
      <c r="F12631" s="11"/>
      <c r="G12631" s="11"/>
      <c r="H12631" s="11"/>
    </row>
    <row r="12632" spans="6:8" x14ac:dyDescent="0.25">
      <c r="F12632" s="11"/>
      <c r="G12632" s="11"/>
      <c r="H12632" s="11"/>
    </row>
    <row r="12633" spans="6:8" x14ac:dyDescent="0.25">
      <c r="F12633" s="11"/>
      <c r="G12633" s="11"/>
      <c r="H12633" s="11"/>
    </row>
    <row r="12634" spans="6:8" x14ac:dyDescent="0.25">
      <c r="F12634" s="11"/>
      <c r="G12634" s="11"/>
      <c r="H12634" s="11"/>
    </row>
    <row r="12635" spans="6:8" x14ac:dyDescent="0.25">
      <c r="F12635" s="11"/>
      <c r="G12635" s="11"/>
      <c r="H12635" s="11"/>
    </row>
    <row r="12636" spans="6:8" x14ac:dyDescent="0.25">
      <c r="F12636" s="11"/>
      <c r="G12636" s="11"/>
      <c r="H12636" s="11"/>
    </row>
    <row r="12637" spans="6:8" x14ac:dyDescent="0.25">
      <c r="F12637" s="11"/>
      <c r="G12637" s="11"/>
      <c r="H12637" s="11"/>
    </row>
    <row r="12638" spans="6:8" x14ac:dyDescent="0.25">
      <c r="F12638" s="11"/>
      <c r="G12638" s="11"/>
      <c r="H12638" s="11"/>
    </row>
    <row r="12639" spans="6:8" x14ac:dyDescent="0.25">
      <c r="F12639" s="11"/>
      <c r="G12639" s="11"/>
      <c r="H12639" s="11"/>
    </row>
    <row r="12640" spans="6:8" x14ac:dyDescent="0.25">
      <c r="F12640" s="11"/>
      <c r="G12640" s="11"/>
      <c r="H12640" s="11"/>
    </row>
    <row r="12641" spans="6:8" x14ac:dyDescent="0.25">
      <c r="F12641" s="11"/>
      <c r="G12641" s="11"/>
      <c r="H12641" s="11"/>
    </row>
    <row r="12642" spans="6:8" x14ac:dyDescent="0.25">
      <c r="F12642" s="11"/>
      <c r="G12642" s="11"/>
      <c r="H12642" s="11"/>
    </row>
    <row r="12643" spans="6:8" x14ac:dyDescent="0.25">
      <c r="F12643" s="11"/>
      <c r="G12643" s="11"/>
      <c r="H12643" s="11"/>
    </row>
    <row r="12644" spans="6:8" x14ac:dyDescent="0.25">
      <c r="F12644" s="11"/>
      <c r="G12644" s="11"/>
      <c r="H12644" s="11"/>
    </row>
    <row r="12645" spans="6:8" x14ac:dyDescent="0.25">
      <c r="F12645" s="11"/>
      <c r="G12645" s="11"/>
      <c r="H12645" s="11"/>
    </row>
    <row r="12646" spans="6:8" x14ac:dyDescent="0.25">
      <c r="F12646" s="11"/>
      <c r="G12646" s="11"/>
      <c r="H12646" s="11"/>
    </row>
    <row r="12647" spans="6:8" x14ac:dyDescent="0.25">
      <c r="F12647" s="11"/>
      <c r="G12647" s="11"/>
      <c r="H12647" s="11"/>
    </row>
    <row r="12648" spans="6:8" x14ac:dyDescent="0.25">
      <c r="F12648" s="11"/>
      <c r="G12648" s="11"/>
      <c r="H12648" s="11"/>
    </row>
    <row r="12649" spans="6:8" x14ac:dyDescent="0.25">
      <c r="F12649" s="11"/>
      <c r="G12649" s="11"/>
      <c r="H12649" s="11"/>
    </row>
    <row r="12650" spans="6:8" x14ac:dyDescent="0.25">
      <c r="F12650" s="11"/>
      <c r="G12650" s="11"/>
      <c r="H12650" s="11"/>
    </row>
    <row r="12651" spans="6:8" x14ac:dyDescent="0.25">
      <c r="F12651" s="11"/>
      <c r="G12651" s="11"/>
      <c r="H12651" s="11"/>
    </row>
    <row r="12652" spans="6:8" x14ac:dyDescent="0.25">
      <c r="F12652" s="11"/>
      <c r="G12652" s="11"/>
      <c r="H12652" s="11"/>
    </row>
    <row r="12653" spans="6:8" x14ac:dyDescent="0.25">
      <c r="F12653" s="11"/>
      <c r="G12653" s="11"/>
      <c r="H12653" s="11"/>
    </row>
    <row r="12654" spans="6:8" x14ac:dyDescent="0.25">
      <c r="F12654" s="11"/>
      <c r="G12654" s="11"/>
      <c r="H12654" s="11"/>
    </row>
    <row r="12655" spans="6:8" x14ac:dyDescent="0.25">
      <c r="F12655" s="11"/>
      <c r="G12655" s="11"/>
      <c r="H12655" s="11"/>
    </row>
    <row r="12656" spans="6:8" x14ac:dyDescent="0.25">
      <c r="F12656" s="11"/>
      <c r="G12656" s="11"/>
      <c r="H12656" s="11"/>
    </row>
    <row r="12657" spans="6:8" x14ac:dyDescent="0.25">
      <c r="F12657" s="11"/>
      <c r="G12657" s="11"/>
      <c r="H12657" s="11"/>
    </row>
    <row r="12658" spans="6:8" x14ac:dyDescent="0.25">
      <c r="F12658" s="11"/>
      <c r="G12658" s="11"/>
      <c r="H12658" s="11"/>
    </row>
    <row r="12659" spans="6:8" x14ac:dyDescent="0.25">
      <c r="F12659" s="11"/>
      <c r="G12659" s="11"/>
      <c r="H12659" s="11"/>
    </row>
    <row r="12660" spans="6:8" x14ac:dyDescent="0.25">
      <c r="F12660" s="11"/>
      <c r="G12660" s="11"/>
      <c r="H12660" s="11"/>
    </row>
    <row r="12661" spans="6:8" x14ac:dyDescent="0.25">
      <c r="F12661" s="11"/>
      <c r="G12661" s="11"/>
      <c r="H12661" s="11"/>
    </row>
    <row r="12662" spans="6:8" x14ac:dyDescent="0.25">
      <c r="F12662" s="11"/>
      <c r="G12662" s="11"/>
      <c r="H12662" s="11"/>
    </row>
    <row r="12663" spans="6:8" x14ac:dyDescent="0.25">
      <c r="F12663" s="11"/>
      <c r="G12663" s="11"/>
      <c r="H12663" s="11"/>
    </row>
    <row r="12664" spans="6:8" x14ac:dyDescent="0.25">
      <c r="F12664" s="11"/>
      <c r="G12664" s="11"/>
      <c r="H12664" s="11"/>
    </row>
    <row r="12665" spans="6:8" x14ac:dyDescent="0.25">
      <c r="F12665" s="11"/>
      <c r="G12665" s="11"/>
      <c r="H12665" s="11"/>
    </row>
    <row r="12666" spans="6:8" x14ac:dyDescent="0.25">
      <c r="F12666" s="11"/>
      <c r="G12666" s="11"/>
      <c r="H12666" s="11"/>
    </row>
    <row r="12667" spans="6:8" x14ac:dyDescent="0.25">
      <c r="F12667" s="11"/>
      <c r="G12667" s="11"/>
      <c r="H12667" s="11"/>
    </row>
    <row r="12668" spans="6:8" x14ac:dyDescent="0.25">
      <c r="F12668" s="11"/>
      <c r="G12668" s="11"/>
      <c r="H12668" s="11"/>
    </row>
    <row r="12669" spans="6:8" x14ac:dyDescent="0.25">
      <c r="F12669" s="11"/>
      <c r="G12669" s="11"/>
      <c r="H12669" s="11"/>
    </row>
    <row r="12670" spans="6:8" x14ac:dyDescent="0.25">
      <c r="F12670" s="11"/>
      <c r="G12670" s="11"/>
      <c r="H12670" s="11"/>
    </row>
    <row r="12671" spans="6:8" x14ac:dyDescent="0.25">
      <c r="F12671" s="11"/>
      <c r="G12671" s="11"/>
      <c r="H12671" s="11"/>
    </row>
    <row r="12672" spans="6:8" x14ac:dyDescent="0.25">
      <c r="F12672" s="11"/>
      <c r="G12672" s="11"/>
      <c r="H12672" s="11"/>
    </row>
    <row r="12673" spans="6:8" x14ac:dyDescent="0.25">
      <c r="F12673" s="11"/>
      <c r="G12673" s="11"/>
      <c r="H12673" s="11"/>
    </row>
    <row r="12674" spans="6:8" x14ac:dyDescent="0.25">
      <c r="F12674" s="11"/>
      <c r="G12674" s="11"/>
      <c r="H12674" s="11"/>
    </row>
    <row r="12675" spans="6:8" x14ac:dyDescent="0.25">
      <c r="F12675" s="11"/>
      <c r="G12675" s="11"/>
      <c r="H12675" s="11"/>
    </row>
    <row r="12676" spans="6:8" x14ac:dyDescent="0.25">
      <c r="F12676" s="11"/>
      <c r="G12676" s="11"/>
      <c r="H12676" s="11"/>
    </row>
    <row r="12677" spans="6:8" x14ac:dyDescent="0.25">
      <c r="F12677" s="11"/>
      <c r="G12677" s="11"/>
      <c r="H12677" s="11"/>
    </row>
    <row r="12678" spans="6:8" x14ac:dyDescent="0.25">
      <c r="F12678" s="11"/>
      <c r="G12678" s="11"/>
      <c r="H12678" s="11"/>
    </row>
    <row r="12679" spans="6:8" x14ac:dyDescent="0.25">
      <c r="F12679" s="11"/>
      <c r="G12679" s="11"/>
      <c r="H12679" s="11"/>
    </row>
    <row r="12680" spans="6:8" x14ac:dyDescent="0.25">
      <c r="F12680" s="11"/>
      <c r="G12680" s="11"/>
      <c r="H12680" s="11"/>
    </row>
    <row r="12681" spans="6:8" x14ac:dyDescent="0.25">
      <c r="F12681" s="11"/>
      <c r="G12681" s="11"/>
      <c r="H12681" s="11"/>
    </row>
    <row r="12682" spans="6:8" x14ac:dyDescent="0.25">
      <c r="F12682" s="11"/>
      <c r="G12682" s="11"/>
      <c r="H12682" s="11"/>
    </row>
    <row r="12683" spans="6:8" x14ac:dyDescent="0.25">
      <c r="F12683" s="11"/>
      <c r="G12683" s="11"/>
      <c r="H12683" s="11"/>
    </row>
    <row r="12684" spans="6:8" x14ac:dyDescent="0.25">
      <c r="F12684" s="11"/>
      <c r="G12684" s="11"/>
      <c r="H12684" s="11"/>
    </row>
    <row r="12685" spans="6:8" x14ac:dyDescent="0.25">
      <c r="F12685" s="11"/>
      <c r="G12685" s="11"/>
      <c r="H12685" s="11"/>
    </row>
    <row r="12686" spans="6:8" x14ac:dyDescent="0.25">
      <c r="F12686" s="11"/>
      <c r="G12686" s="11"/>
      <c r="H12686" s="11"/>
    </row>
    <row r="12687" spans="6:8" x14ac:dyDescent="0.25">
      <c r="F12687" s="11"/>
      <c r="G12687" s="11"/>
      <c r="H12687" s="11"/>
    </row>
    <row r="12688" spans="6:8" x14ac:dyDescent="0.25">
      <c r="F12688" s="11"/>
      <c r="G12688" s="11"/>
      <c r="H12688" s="11"/>
    </row>
    <row r="12689" spans="6:8" x14ac:dyDescent="0.25">
      <c r="F12689" s="11"/>
      <c r="G12689" s="11"/>
      <c r="H12689" s="11"/>
    </row>
    <row r="12690" spans="6:8" x14ac:dyDescent="0.25">
      <c r="F12690" s="11"/>
      <c r="G12690" s="11"/>
      <c r="H12690" s="11"/>
    </row>
    <row r="12691" spans="6:8" x14ac:dyDescent="0.25">
      <c r="F12691" s="11"/>
      <c r="G12691" s="11"/>
      <c r="H12691" s="11"/>
    </row>
    <row r="12692" spans="6:8" x14ac:dyDescent="0.25">
      <c r="F12692" s="11"/>
      <c r="G12692" s="11"/>
      <c r="H12692" s="11"/>
    </row>
    <row r="12693" spans="6:8" x14ac:dyDescent="0.25">
      <c r="F12693" s="11"/>
      <c r="G12693" s="11"/>
      <c r="H12693" s="11"/>
    </row>
    <row r="12694" spans="6:8" x14ac:dyDescent="0.25">
      <c r="F12694" s="11"/>
      <c r="G12694" s="11"/>
      <c r="H12694" s="11"/>
    </row>
    <row r="12695" spans="6:8" x14ac:dyDescent="0.25">
      <c r="F12695" s="11"/>
      <c r="G12695" s="11"/>
      <c r="H12695" s="11"/>
    </row>
    <row r="12696" spans="6:8" x14ac:dyDescent="0.25">
      <c r="F12696" s="11"/>
      <c r="G12696" s="11"/>
      <c r="H12696" s="11"/>
    </row>
    <row r="12697" spans="6:8" x14ac:dyDescent="0.25">
      <c r="F12697" s="11"/>
      <c r="G12697" s="11"/>
      <c r="H12697" s="11"/>
    </row>
    <row r="12698" spans="6:8" x14ac:dyDescent="0.25">
      <c r="F12698" s="11"/>
      <c r="G12698" s="11"/>
      <c r="H12698" s="11"/>
    </row>
    <row r="12699" spans="6:8" x14ac:dyDescent="0.25">
      <c r="F12699" s="11"/>
      <c r="G12699" s="11"/>
      <c r="H12699" s="11"/>
    </row>
    <row r="12700" spans="6:8" x14ac:dyDescent="0.25">
      <c r="F12700" s="11"/>
      <c r="G12700" s="11"/>
      <c r="H12700" s="11"/>
    </row>
    <row r="12701" spans="6:8" x14ac:dyDescent="0.25">
      <c r="F12701" s="11"/>
      <c r="G12701" s="11"/>
      <c r="H12701" s="11"/>
    </row>
    <row r="12702" spans="6:8" x14ac:dyDescent="0.25">
      <c r="F12702" s="11"/>
      <c r="G12702" s="11"/>
      <c r="H12702" s="11"/>
    </row>
    <row r="12703" spans="6:8" x14ac:dyDescent="0.25">
      <c r="F12703" s="11"/>
      <c r="G12703" s="11"/>
      <c r="H12703" s="11"/>
    </row>
    <row r="12704" spans="6:8" x14ac:dyDescent="0.25">
      <c r="F12704" s="11"/>
      <c r="G12704" s="11"/>
      <c r="H12704" s="11"/>
    </row>
    <row r="12705" spans="6:8" x14ac:dyDescent="0.25">
      <c r="F12705" s="11"/>
      <c r="G12705" s="11"/>
      <c r="H12705" s="11"/>
    </row>
    <row r="12706" spans="6:8" x14ac:dyDescent="0.25">
      <c r="F12706" s="11"/>
      <c r="G12706" s="11"/>
      <c r="H12706" s="11"/>
    </row>
    <row r="12707" spans="6:8" x14ac:dyDescent="0.25">
      <c r="F12707" s="11"/>
      <c r="G12707" s="11"/>
      <c r="H12707" s="11"/>
    </row>
    <row r="12708" spans="6:8" x14ac:dyDescent="0.25">
      <c r="F12708" s="11"/>
      <c r="G12708" s="11"/>
      <c r="H12708" s="11"/>
    </row>
    <row r="12709" spans="6:8" x14ac:dyDescent="0.25">
      <c r="F12709" s="11"/>
      <c r="G12709" s="11"/>
      <c r="H12709" s="11"/>
    </row>
    <row r="12710" spans="6:8" x14ac:dyDescent="0.25">
      <c r="F12710" s="11"/>
      <c r="G12710" s="11"/>
      <c r="H12710" s="11"/>
    </row>
    <row r="12711" spans="6:8" x14ac:dyDescent="0.25">
      <c r="F12711" s="11"/>
      <c r="G12711" s="11"/>
      <c r="H12711" s="11"/>
    </row>
    <row r="12712" spans="6:8" x14ac:dyDescent="0.25">
      <c r="F12712" s="11"/>
      <c r="G12712" s="11"/>
      <c r="H12712" s="11"/>
    </row>
    <row r="12713" spans="6:8" x14ac:dyDescent="0.25">
      <c r="F12713" s="11"/>
      <c r="G12713" s="11"/>
      <c r="H12713" s="11"/>
    </row>
    <row r="12714" spans="6:8" x14ac:dyDescent="0.25">
      <c r="F12714" s="11"/>
      <c r="G12714" s="11"/>
      <c r="H12714" s="11"/>
    </row>
    <row r="12715" spans="6:8" x14ac:dyDescent="0.25">
      <c r="F12715" s="11"/>
      <c r="G12715" s="11"/>
      <c r="H12715" s="11"/>
    </row>
    <row r="12716" spans="6:8" x14ac:dyDescent="0.25">
      <c r="F12716" s="11"/>
      <c r="G12716" s="11"/>
      <c r="H12716" s="11"/>
    </row>
    <row r="12717" spans="6:8" x14ac:dyDescent="0.25">
      <c r="F12717" s="11"/>
      <c r="G12717" s="11"/>
      <c r="H12717" s="11"/>
    </row>
    <row r="12718" spans="6:8" x14ac:dyDescent="0.25">
      <c r="F12718" s="11"/>
      <c r="G12718" s="11"/>
      <c r="H12718" s="11"/>
    </row>
    <row r="12719" spans="6:8" x14ac:dyDescent="0.25">
      <c r="F12719" s="11"/>
      <c r="G12719" s="11"/>
      <c r="H12719" s="11"/>
    </row>
    <row r="12720" spans="6:8" x14ac:dyDescent="0.25">
      <c r="F12720" s="11"/>
      <c r="G12720" s="11"/>
      <c r="H12720" s="11"/>
    </row>
    <row r="12721" spans="6:8" x14ac:dyDescent="0.25">
      <c r="F12721" s="11"/>
      <c r="G12721" s="11"/>
      <c r="H12721" s="11"/>
    </row>
    <row r="12722" spans="6:8" x14ac:dyDescent="0.25">
      <c r="F12722" s="11"/>
      <c r="G12722" s="11"/>
      <c r="H12722" s="11"/>
    </row>
    <row r="12723" spans="6:8" x14ac:dyDescent="0.25">
      <c r="F12723" s="11"/>
      <c r="G12723" s="11"/>
      <c r="H12723" s="11"/>
    </row>
    <row r="12724" spans="6:8" x14ac:dyDescent="0.25">
      <c r="F12724" s="11"/>
      <c r="G12724" s="11"/>
      <c r="H12724" s="11"/>
    </row>
    <row r="12725" spans="6:8" x14ac:dyDescent="0.25">
      <c r="F12725" s="11"/>
      <c r="G12725" s="11"/>
      <c r="H12725" s="11"/>
    </row>
    <row r="12726" spans="6:8" x14ac:dyDescent="0.25">
      <c r="F12726" s="11"/>
      <c r="G12726" s="11"/>
      <c r="H12726" s="11"/>
    </row>
    <row r="12727" spans="6:8" x14ac:dyDescent="0.25">
      <c r="F12727" s="11"/>
      <c r="G12727" s="11"/>
      <c r="H12727" s="11"/>
    </row>
    <row r="12728" spans="6:8" x14ac:dyDescent="0.25">
      <c r="F12728" s="11"/>
      <c r="G12728" s="11"/>
      <c r="H12728" s="11"/>
    </row>
    <row r="12729" spans="6:8" x14ac:dyDescent="0.25">
      <c r="F12729" s="11"/>
      <c r="G12729" s="11"/>
      <c r="H12729" s="11"/>
    </row>
    <row r="12730" spans="6:8" x14ac:dyDescent="0.25">
      <c r="F12730" s="11"/>
      <c r="G12730" s="11"/>
      <c r="H12730" s="11"/>
    </row>
    <row r="12731" spans="6:8" x14ac:dyDescent="0.25">
      <c r="F12731" s="11"/>
      <c r="G12731" s="11"/>
      <c r="H12731" s="11"/>
    </row>
    <row r="12732" spans="6:8" x14ac:dyDescent="0.25">
      <c r="F12732" s="11"/>
      <c r="G12732" s="11"/>
      <c r="H12732" s="11"/>
    </row>
    <row r="12733" spans="6:8" x14ac:dyDescent="0.25">
      <c r="F12733" s="11"/>
      <c r="G12733" s="11"/>
      <c r="H12733" s="11"/>
    </row>
    <row r="12734" spans="6:8" x14ac:dyDescent="0.25">
      <c r="F12734" s="11"/>
      <c r="G12734" s="11"/>
      <c r="H12734" s="11"/>
    </row>
    <row r="12735" spans="6:8" x14ac:dyDescent="0.25">
      <c r="F12735" s="11"/>
      <c r="G12735" s="11"/>
      <c r="H12735" s="11"/>
    </row>
    <row r="12736" spans="6:8" x14ac:dyDescent="0.25">
      <c r="F12736" s="11"/>
      <c r="G12736" s="11"/>
      <c r="H12736" s="11"/>
    </row>
    <row r="12737" spans="6:8" x14ac:dyDescent="0.25">
      <c r="F12737" s="11"/>
      <c r="G12737" s="11"/>
      <c r="H12737" s="11"/>
    </row>
    <row r="12738" spans="6:8" x14ac:dyDescent="0.25">
      <c r="F12738" s="11"/>
      <c r="G12738" s="11"/>
      <c r="H12738" s="11"/>
    </row>
    <row r="12739" spans="6:8" x14ac:dyDescent="0.25">
      <c r="F12739" s="11"/>
      <c r="G12739" s="11"/>
      <c r="H12739" s="11"/>
    </row>
    <row r="12740" spans="6:8" x14ac:dyDescent="0.25">
      <c r="F12740" s="11"/>
      <c r="G12740" s="11"/>
      <c r="H12740" s="11"/>
    </row>
    <row r="12741" spans="6:8" x14ac:dyDescent="0.25">
      <c r="F12741" s="11"/>
      <c r="G12741" s="11"/>
      <c r="H12741" s="11"/>
    </row>
    <row r="12742" spans="6:8" x14ac:dyDescent="0.25">
      <c r="F12742" s="11"/>
      <c r="G12742" s="11"/>
      <c r="H12742" s="11"/>
    </row>
    <row r="12743" spans="6:8" x14ac:dyDescent="0.25">
      <c r="F12743" s="11"/>
      <c r="G12743" s="11"/>
      <c r="H12743" s="11"/>
    </row>
    <row r="12744" spans="6:8" x14ac:dyDescent="0.25">
      <c r="F12744" s="11"/>
      <c r="G12744" s="11"/>
      <c r="H12744" s="11"/>
    </row>
    <row r="12745" spans="6:8" x14ac:dyDescent="0.25">
      <c r="F12745" s="11"/>
      <c r="G12745" s="11"/>
      <c r="H12745" s="11"/>
    </row>
    <row r="12746" spans="6:8" x14ac:dyDescent="0.25">
      <c r="F12746" s="11"/>
      <c r="G12746" s="11"/>
      <c r="H12746" s="11"/>
    </row>
    <row r="12747" spans="6:8" x14ac:dyDescent="0.25">
      <c r="F12747" s="11"/>
      <c r="G12747" s="11"/>
      <c r="H12747" s="11"/>
    </row>
    <row r="12748" spans="6:8" x14ac:dyDescent="0.25">
      <c r="F12748" s="11"/>
      <c r="G12748" s="11"/>
      <c r="H12748" s="11"/>
    </row>
    <row r="12749" spans="6:8" x14ac:dyDescent="0.25">
      <c r="F12749" s="11"/>
      <c r="G12749" s="11"/>
      <c r="H12749" s="11"/>
    </row>
    <row r="12750" spans="6:8" x14ac:dyDescent="0.25">
      <c r="F12750" s="11"/>
      <c r="G12750" s="11"/>
      <c r="H12750" s="11"/>
    </row>
    <row r="12751" spans="6:8" x14ac:dyDescent="0.25">
      <c r="F12751" s="11"/>
      <c r="G12751" s="11"/>
      <c r="H12751" s="11"/>
    </row>
    <row r="12752" spans="6:8" x14ac:dyDescent="0.25">
      <c r="F12752" s="11"/>
      <c r="G12752" s="11"/>
      <c r="H12752" s="11"/>
    </row>
    <row r="12753" spans="6:8" x14ac:dyDescent="0.25">
      <c r="F12753" s="11"/>
      <c r="G12753" s="11"/>
      <c r="H12753" s="11"/>
    </row>
    <row r="12754" spans="6:8" x14ac:dyDescent="0.25">
      <c r="F12754" s="11"/>
      <c r="G12754" s="11"/>
      <c r="H12754" s="11"/>
    </row>
    <row r="12755" spans="6:8" x14ac:dyDescent="0.25">
      <c r="F12755" s="11"/>
      <c r="G12755" s="11"/>
      <c r="H12755" s="11"/>
    </row>
    <row r="12756" spans="6:8" x14ac:dyDescent="0.25">
      <c r="F12756" s="11"/>
      <c r="G12756" s="11"/>
      <c r="H12756" s="11"/>
    </row>
    <row r="12757" spans="6:8" x14ac:dyDescent="0.25">
      <c r="F12757" s="11"/>
      <c r="G12757" s="11"/>
      <c r="H12757" s="11"/>
    </row>
    <row r="12758" spans="6:8" x14ac:dyDescent="0.25">
      <c r="F12758" s="11"/>
      <c r="G12758" s="11"/>
      <c r="H12758" s="11"/>
    </row>
    <row r="12759" spans="6:8" x14ac:dyDescent="0.25">
      <c r="F12759" s="11"/>
      <c r="G12759" s="11"/>
      <c r="H12759" s="11"/>
    </row>
    <row r="12760" spans="6:8" x14ac:dyDescent="0.25">
      <c r="F12760" s="11"/>
      <c r="G12760" s="11"/>
      <c r="H12760" s="11"/>
    </row>
    <row r="12761" spans="6:8" x14ac:dyDescent="0.25">
      <c r="F12761" s="11"/>
      <c r="G12761" s="11"/>
      <c r="H12761" s="11"/>
    </row>
    <row r="12762" spans="6:8" x14ac:dyDescent="0.25">
      <c r="F12762" s="11"/>
      <c r="G12762" s="11"/>
      <c r="H12762" s="11"/>
    </row>
    <row r="12763" spans="6:8" x14ac:dyDescent="0.25">
      <c r="F12763" s="11"/>
      <c r="G12763" s="11"/>
      <c r="H12763" s="11"/>
    </row>
    <row r="12764" spans="6:8" x14ac:dyDescent="0.25">
      <c r="F12764" s="11"/>
      <c r="G12764" s="11"/>
      <c r="H12764" s="11"/>
    </row>
    <row r="12765" spans="6:8" x14ac:dyDescent="0.25">
      <c r="F12765" s="11"/>
      <c r="G12765" s="11"/>
      <c r="H12765" s="11"/>
    </row>
    <row r="12766" spans="6:8" x14ac:dyDescent="0.25">
      <c r="F12766" s="11"/>
      <c r="G12766" s="11"/>
      <c r="H12766" s="11"/>
    </row>
    <row r="12767" spans="6:8" x14ac:dyDescent="0.25">
      <c r="F12767" s="11"/>
      <c r="G12767" s="11"/>
      <c r="H12767" s="11"/>
    </row>
    <row r="12768" spans="6:8" x14ac:dyDescent="0.25">
      <c r="F12768" s="11"/>
      <c r="G12768" s="11"/>
      <c r="H12768" s="11"/>
    </row>
    <row r="12769" spans="6:8" x14ac:dyDescent="0.25">
      <c r="F12769" s="11"/>
      <c r="G12769" s="11"/>
      <c r="H12769" s="11"/>
    </row>
    <row r="12770" spans="6:8" x14ac:dyDescent="0.25">
      <c r="F12770" s="11"/>
      <c r="G12770" s="11"/>
      <c r="H12770" s="11"/>
    </row>
    <row r="12771" spans="6:8" x14ac:dyDescent="0.25">
      <c r="F12771" s="11"/>
      <c r="G12771" s="11"/>
      <c r="H12771" s="11"/>
    </row>
    <row r="12772" spans="6:8" x14ac:dyDescent="0.25">
      <c r="F12772" s="11"/>
      <c r="G12772" s="11"/>
      <c r="H12772" s="11"/>
    </row>
    <row r="12773" spans="6:8" x14ac:dyDescent="0.25">
      <c r="F12773" s="11"/>
      <c r="G12773" s="11"/>
      <c r="H12773" s="11"/>
    </row>
    <row r="12774" spans="6:8" x14ac:dyDescent="0.25">
      <c r="F12774" s="11"/>
      <c r="G12774" s="11"/>
      <c r="H12774" s="11"/>
    </row>
    <row r="12775" spans="6:8" x14ac:dyDescent="0.25">
      <c r="F12775" s="11"/>
      <c r="G12775" s="11"/>
      <c r="H12775" s="11"/>
    </row>
    <row r="12776" spans="6:8" x14ac:dyDescent="0.25">
      <c r="F12776" s="11"/>
      <c r="G12776" s="11"/>
      <c r="H12776" s="11"/>
    </row>
    <row r="12777" spans="6:8" x14ac:dyDescent="0.25">
      <c r="F12777" s="11"/>
      <c r="G12777" s="11"/>
      <c r="H12777" s="11"/>
    </row>
    <row r="12778" spans="6:8" x14ac:dyDescent="0.25">
      <c r="F12778" s="11"/>
      <c r="G12778" s="11"/>
      <c r="H12778" s="11"/>
    </row>
    <row r="12779" spans="6:8" x14ac:dyDescent="0.25">
      <c r="F12779" s="11"/>
      <c r="G12779" s="11"/>
      <c r="H12779" s="11"/>
    </row>
    <row r="12780" spans="6:8" x14ac:dyDescent="0.25">
      <c r="F12780" s="11"/>
      <c r="G12780" s="11"/>
      <c r="H12780" s="11"/>
    </row>
    <row r="12781" spans="6:8" x14ac:dyDescent="0.25">
      <c r="F12781" s="11"/>
      <c r="G12781" s="11"/>
      <c r="H12781" s="11"/>
    </row>
    <row r="12782" spans="6:8" x14ac:dyDescent="0.25">
      <c r="F12782" s="11"/>
      <c r="G12782" s="11"/>
      <c r="H12782" s="11"/>
    </row>
    <row r="12783" spans="6:8" x14ac:dyDescent="0.25">
      <c r="F12783" s="11"/>
      <c r="G12783" s="11"/>
      <c r="H12783" s="11"/>
    </row>
    <row r="12784" spans="6:8" x14ac:dyDescent="0.25">
      <c r="F12784" s="11"/>
      <c r="G12784" s="11"/>
      <c r="H12784" s="11"/>
    </row>
    <row r="12785" spans="6:8" x14ac:dyDescent="0.25">
      <c r="F12785" s="11"/>
      <c r="G12785" s="11"/>
      <c r="H12785" s="11"/>
    </row>
    <row r="12786" spans="6:8" x14ac:dyDescent="0.25">
      <c r="F12786" s="11"/>
      <c r="G12786" s="11"/>
      <c r="H12786" s="11"/>
    </row>
    <row r="12787" spans="6:8" x14ac:dyDescent="0.25">
      <c r="F12787" s="11"/>
      <c r="G12787" s="11"/>
      <c r="H12787" s="11"/>
    </row>
    <row r="12788" spans="6:8" x14ac:dyDescent="0.25">
      <c r="F12788" s="11"/>
      <c r="G12788" s="11"/>
      <c r="H12788" s="11"/>
    </row>
    <row r="12789" spans="6:8" x14ac:dyDescent="0.25">
      <c r="F12789" s="11"/>
      <c r="G12789" s="11"/>
      <c r="H12789" s="11"/>
    </row>
    <row r="12790" spans="6:8" x14ac:dyDescent="0.25">
      <c r="F12790" s="11"/>
      <c r="G12790" s="11"/>
      <c r="H12790" s="11"/>
    </row>
    <row r="12791" spans="6:8" x14ac:dyDescent="0.25">
      <c r="F12791" s="11"/>
      <c r="G12791" s="11"/>
      <c r="H12791" s="11"/>
    </row>
    <row r="12792" spans="6:8" x14ac:dyDescent="0.25">
      <c r="F12792" s="11"/>
      <c r="G12792" s="11"/>
      <c r="H12792" s="11"/>
    </row>
    <row r="12793" spans="6:8" x14ac:dyDescent="0.25">
      <c r="F12793" s="11"/>
      <c r="G12793" s="11"/>
      <c r="H12793" s="11"/>
    </row>
    <row r="12794" spans="6:8" x14ac:dyDescent="0.25">
      <c r="F12794" s="11"/>
      <c r="G12794" s="11"/>
      <c r="H12794" s="11"/>
    </row>
    <row r="12795" spans="6:8" x14ac:dyDescent="0.25">
      <c r="F12795" s="11"/>
      <c r="G12795" s="11"/>
      <c r="H12795" s="11"/>
    </row>
    <row r="12796" spans="6:8" x14ac:dyDescent="0.25">
      <c r="F12796" s="11"/>
      <c r="G12796" s="11"/>
      <c r="H12796" s="11"/>
    </row>
    <row r="12797" spans="6:8" x14ac:dyDescent="0.25">
      <c r="F12797" s="11"/>
      <c r="G12797" s="11"/>
      <c r="H12797" s="11"/>
    </row>
    <row r="12798" spans="6:8" x14ac:dyDescent="0.25">
      <c r="F12798" s="11"/>
      <c r="G12798" s="11"/>
      <c r="H12798" s="11"/>
    </row>
    <row r="12799" spans="6:8" x14ac:dyDescent="0.25">
      <c r="F12799" s="11"/>
      <c r="G12799" s="11"/>
      <c r="H12799" s="11"/>
    </row>
    <row r="12800" spans="6:8" x14ac:dyDescent="0.25">
      <c r="F12800" s="11"/>
      <c r="G12800" s="11"/>
      <c r="H12800" s="11"/>
    </row>
    <row r="12801" spans="6:8" x14ac:dyDescent="0.25">
      <c r="F12801" s="11"/>
      <c r="G12801" s="11"/>
      <c r="H12801" s="11"/>
    </row>
    <row r="12802" spans="6:8" x14ac:dyDescent="0.25">
      <c r="F12802" s="11"/>
      <c r="G12802" s="11"/>
      <c r="H12802" s="11"/>
    </row>
    <row r="12803" spans="6:8" x14ac:dyDescent="0.25">
      <c r="F12803" s="11"/>
      <c r="G12803" s="11"/>
      <c r="H12803" s="11"/>
    </row>
    <row r="12804" spans="6:8" x14ac:dyDescent="0.25">
      <c r="F12804" s="11"/>
      <c r="G12804" s="11"/>
      <c r="H12804" s="11"/>
    </row>
    <row r="12805" spans="6:8" x14ac:dyDescent="0.25">
      <c r="F12805" s="11"/>
      <c r="G12805" s="11"/>
      <c r="H12805" s="11"/>
    </row>
    <row r="12806" spans="6:8" x14ac:dyDescent="0.25">
      <c r="F12806" s="11"/>
      <c r="G12806" s="11"/>
      <c r="H12806" s="11"/>
    </row>
    <row r="12807" spans="6:8" x14ac:dyDescent="0.25">
      <c r="F12807" s="11"/>
      <c r="G12807" s="11"/>
      <c r="H12807" s="11"/>
    </row>
    <row r="12808" spans="6:8" x14ac:dyDescent="0.25">
      <c r="F12808" s="11"/>
      <c r="G12808" s="11"/>
      <c r="H12808" s="11"/>
    </row>
    <row r="12809" spans="6:8" x14ac:dyDescent="0.25">
      <c r="F12809" s="11"/>
      <c r="G12809" s="11"/>
      <c r="H12809" s="11"/>
    </row>
    <row r="12810" spans="6:8" x14ac:dyDescent="0.25">
      <c r="F12810" s="11"/>
      <c r="G12810" s="11"/>
      <c r="H12810" s="11"/>
    </row>
    <row r="12811" spans="6:8" x14ac:dyDescent="0.25">
      <c r="F12811" s="11"/>
      <c r="G12811" s="11"/>
      <c r="H12811" s="11"/>
    </row>
    <row r="12812" spans="6:8" x14ac:dyDescent="0.25">
      <c r="F12812" s="11"/>
      <c r="G12812" s="11"/>
      <c r="H12812" s="11"/>
    </row>
    <row r="12813" spans="6:8" x14ac:dyDescent="0.25">
      <c r="F12813" s="11"/>
      <c r="G12813" s="11"/>
      <c r="H12813" s="11"/>
    </row>
    <row r="12814" spans="6:8" x14ac:dyDescent="0.25">
      <c r="F12814" s="11"/>
      <c r="G12814" s="11"/>
      <c r="H12814" s="11"/>
    </row>
    <row r="12815" spans="6:8" x14ac:dyDescent="0.25">
      <c r="F12815" s="11"/>
      <c r="G12815" s="11"/>
      <c r="H12815" s="11"/>
    </row>
    <row r="12816" spans="6:8" x14ac:dyDescent="0.25">
      <c r="F12816" s="11"/>
      <c r="G12816" s="11"/>
      <c r="H12816" s="11"/>
    </row>
    <row r="12817" spans="6:8" x14ac:dyDescent="0.25">
      <c r="F12817" s="11"/>
      <c r="G12817" s="11"/>
      <c r="H12817" s="11"/>
    </row>
    <row r="12818" spans="6:8" x14ac:dyDescent="0.25">
      <c r="F12818" s="11"/>
      <c r="G12818" s="11"/>
      <c r="H12818" s="11"/>
    </row>
    <row r="12819" spans="6:8" x14ac:dyDescent="0.25">
      <c r="F12819" s="11"/>
      <c r="G12819" s="11"/>
      <c r="H12819" s="11"/>
    </row>
    <row r="12820" spans="6:8" x14ac:dyDescent="0.25">
      <c r="F12820" s="11"/>
      <c r="G12820" s="11"/>
      <c r="H12820" s="11"/>
    </row>
    <row r="12821" spans="6:8" x14ac:dyDescent="0.25">
      <c r="F12821" s="11"/>
      <c r="G12821" s="11"/>
      <c r="H12821" s="11"/>
    </row>
    <row r="12822" spans="6:8" x14ac:dyDescent="0.25">
      <c r="F12822" s="11"/>
      <c r="G12822" s="11"/>
      <c r="H12822" s="11"/>
    </row>
    <row r="12823" spans="6:8" x14ac:dyDescent="0.25">
      <c r="F12823" s="11"/>
      <c r="G12823" s="11"/>
      <c r="H12823" s="11"/>
    </row>
    <row r="12824" spans="6:8" x14ac:dyDescent="0.25">
      <c r="F12824" s="11"/>
      <c r="G12824" s="11"/>
      <c r="H12824" s="11"/>
    </row>
    <row r="12825" spans="6:8" x14ac:dyDescent="0.25">
      <c r="F12825" s="11"/>
      <c r="G12825" s="11"/>
      <c r="H12825" s="11"/>
    </row>
    <row r="12826" spans="6:8" x14ac:dyDescent="0.25">
      <c r="F12826" s="11"/>
      <c r="G12826" s="11"/>
      <c r="H12826" s="11"/>
    </row>
    <row r="12827" spans="6:8" x14ac:dyDescent="0.25">
      <c r="F12827" s="11"/>
      <c r="G12827" s="11"/>
      <c r="H12827" s="11"/>
    </row>
    <row r="12828" spans="6:8" x14ac:dyDescent="0.25">
      <c r="F12828" s="11"/>
      <c r="G12828" s="11"/>
      <c r="H12828" s="11"/>
    </row>
    <row r="12829" spans="6:8" x14ac:dyDescent="0.25">
      <c r="F12829" s="11"/>
      <c r="G12829" s="11"/>
      <c r="H12829" s="11"/>
    </row>
    <row r="12830" spans="6:8" x14ac:dyDescent="0.25">
      <c r="F12830" s="11"/>
      <c r="G12830" s="11"/>
      <c r="H12830" s="11"/>
    </row>
    <row r="12831" spans="6:8" x14ac:dyDescent="0.25">
      <c r="F12831" s="11"/>
      <c r="G12831" s="11"/>
      <c r="H12831" s="11"/>
    </row>
    <row r="12832" spans="6:8" x14ac:dyDescent="0.25">
      <c r="F12832" s="11"/>
      <c r="G12832" s="11"/>
      <c r="H12832" s="11"/>
    </row>
    <row r="12833" spans="6:8" x14ac:dyDescent="0.25">
      <c r="F12833" s="11"/>
      <c r="G12833" s="11"/>
      <c r="H12833" s="11"/>
    </row>
    <row r="12834" spans="6:8" x14ac:dyDescent="0.25">
      <c r="F12834" s="11"/>
      <c r="G12834" s="11"/>
      <c r="H12834" s="11"/>
    </row>
    <row r="12835" spans="6:8" x14ac:dyDescent="0.25">
      <c r="F12835" s="11"/>
      <c r="G12835" s="11"/>
      <c r="H12835" s="11"/>
    </row>
    <row r="12836" spans="6:8" x14ac:dyDescent="0.25">
      <c r="F12836" s="11"/>
      <c r="G12836" s="11"/>
      <c r="H12836" s="11"/>
    </row>
    <row r="12837" spans="6:8" x14ac:dyDescent="0.25">
      <c r="F12837" s="11"/>
      <c r="G12837" s="11"/>
      <c r="H12837" s="11"/>
    </row>
    <row r="12838" spans="6:8" x14ac:dyDescent="0.25">
      <c r="F12838" s="11"/>
      <c r="G12838" s="11"/>
      <c r="H12838" s="11"/>
    </row>
    <row r="12839" spans="6:8" x14ac:dyDescent="0.25">
      <c r="F12839" s="11"/>
      <c r="G12839" s="11"/>
      <c r="H12839" s="11"/>
    </row>
    <row r="12840" spans="6:8" x14ac:dyDescent="0.25">
      <c r="F12840" s="11"/>
      <c r="G12840" s="11"/>
      <c r="H12840" s="11"/>
    </row>
    <row r="12841" spans="6:8" x14ac:dyDescent="0.25">
      <c r="F12841" s="11"/>
      <c r="G12841" s="11"/>
      <c r="H12841" s="11"/>
    </row>
    <row r="12842" spans="6:8" x14ac:dyDescent="0.25">
      <c r="F12842" s="11"/>
      <c r="G12842" s="11"/>
      <c r="H12842" s="11"/>
    </row>
    <row r="12843" spans="6:8" x14ac:dyDescent="0.25">
      <c r="F12843" s="11"/>
      <c r="G12843" s="11"/>
      <c r="H12843" s="11"/>
    </row>
    <row r="12844" spans="6:8" x14ac:dyDescent="0.25">
      <c r="F12844" s="11"/>
      <c r="G12844" s="11"/>
      <c r="H12844" s="11"/>
    </row>
    <row r="12845" spans="6:8" x14ac:dyDescent="0.25">
      <c r="F12845" s="11"/>
      <c r="G12845" s="11"/>
      <c r="H12845" s="11"/>
    </row>
    <row r="12846" spans="6:8" x14ac:dyDescent="0.25">
      <c r="F12846" s="11"/>
      <c r="G12846" s="11"/>
      <c r="H12846" s="11"/>
    </row>
    <row r="12847" spans="6:8" x14ac:dyDescent="0.25">
      <c r="F12847" s="11"/>
      <c r="G12847" s="11"/>
      <c r="H12847" s="11"/>
    </row>
    <row r="12848" spans="6:8" x14ac:dyDescent="0.25">
      <c r="F12848" s="11"/>
      <c r="G12848" s="11"/>
      <c r="H12848" s="11"/>
    </row>
    <row r="12849" spans="6:8" x14ac:dyDescent="0.25">
      <c r="F12849" s="11"/>
      <c r="G12849" s="11"/>
      <c r="H12849" s="11"/>
    </row>
    <row r="12850" spans="6:8" x14ac:dyDescent="0.25">
      <c r="F12850" s="11"/>
      <c r="G12850" s="11"/>
      <c r="H12850" s="11"/>
    </row>
    <row r="12851" spans="6:8" x14ac:dyDescent="0.25">
      <c r="F12851" s="11"/>
      <c r="G12851" s="11"/>
      <c r="H12851" s="11"/>
    </row>
    <row r="12852" spans="6:8" x14ac:dyDescent="0.25">
      <c r="F12852" s="11"/>
      <c r="G12852" s="11"/>
      <c r="H12852" s="11"/>
    </row>
    <row r="12853" spans="6:8" x14ac:dyDescent="0.25">
      <c r="F12853" s="11"/>
      <c r="G12853" s="11"/>
      <c r="H12853" s="11"/>
    </row>
    <row r="12854" spans="6:8" x14ac:dyDescent="0.25">
      <c r="F12854" s="11"/>
      <c r="G12854" s="11"/>
      <c r="H12854" s="11"/>
    </row>
    <row r="12855" spans="6:8" x14ac:dyDescent="0.25">
      <c r="F12855" s="11"/>
      <c r="G12855" s="11"/>
      <c r="H12855" s="11"/>
    </row>
    <row r="12856" spans="6:8" x14ac:dyDescent="0.25">
      <c r="F12856" s="11"/>
      <c r="G12856" s="11"/>
      <c r="H12856" s="11"/>
    </row>
    <row r="12857" spans="6:8" x14ac:dyDescent="0.25">
      <c r="F12857" s="11"/>
      <c r="G12857" s="11"/>
      <c r="H12857" s="11"/>
    </row>
    <row r="12858" spans="6:8" x14ac:dyDescent="0.25">
      <c r="F12858" s="11"/>
      <c r="G12858" s="11"/>
      <c r="H12858" s="11"/>
    </row>
    <row r="12859" spans="6:8" x14ac:dyDescent="0.25">
      <c r="F12859" s="11"/>
      <c r="G12859" s="11"/>
      <c r="H12859" s="11"/>
    </row>
    <row r="12860" spans="6:8" x14ac:dyDescent="0.25">
      <c r="F12860" s="11"/>
      <c r="G12860" s="11"/>
      <c r="H12860" s="11"/>
    </row>
    <row r="12861" spans="6:8" x14ac:dyDescent="0.25">
      <c r="F12861" s="11"/>
      <c r="G12861" s="11"/>
      <c r="H12861" s="11"/>
    </row>
    <row r="12862" spans="6:8" x14ac:dyDescent="0.25">
      <c r="F12862" s="11"/>
      <c r="G12862" s="11"/>
      <c r="H12862" s="11"/>
    </row>
    <row r="12863" spans="6:8" x14ac:dyDescent="0.25">
      <c r="F12863" s="11"/>
      <c r="G12863" s="11"/>
      <c r="H12863" s="11"/>
    </row>
    <row r="12864" spans="6:8" x14ac:dyDescent="0.25">
      <c r="F12864" s="11"/>
      <c r="G12864" s="11"/>
      <c r="H12864" s="11"/>
    </row>
    <row r="12865" spans="6:8" x14ac:dyDescent="0.25">
      <c r="F12865" s="11"/>
      <c r="G12865" s="11"/>
      <c r="H12865" s="11"/>
    </row>
    <row r="12866" spans="6:8" x14ac:dyDescent="0.25">
      <c r="F12866" s="11"/>
      <c r="G12866" s="11"/>
      <c r="H12866" s="11"/>
    </row>
    <row r="12867" spans="6:8" x14ac:dyDescent="0.25">
      <c r="F12867" s="11"/>
      <c r="G12867" s="11"/>
      <c r="H12867" s="11"/>
    </row>
    <row r="12868" spans="6:8" x14ac:dyDescent="0.25">
      <c r="F12868" s="11"/>
      <c r="G12868" s="11"/>
      <c r="H12868" s="11"/>
    </row>
    <row r="12869" spans="6:8" x14ac:dyDescent="0.25">
      <c r="F12869" s="11"/>
      <c r="G12869" s="11"/>
      <c r="H12869" s="11"/>
    </row>
    <row r="12870" spans="6:8" x14ac:dyDescent="0.25">
      <c r="F12870" s="11"/>
      <c r="G12870" s="11"/>
      <c r="H12870" s="11"/>
    </row>
    <row r="12871" spans="6:8" x14ac:dyDescent="0.25">
      <c r="F12871" s="11"/>
      <c r="G12871" s="11"/>
      <c r="H12871" s="11"/>
    </row>
    <row r="12872" spans="6:8" x14ac:dyDescent="0.25">
      <c r="F12872" s="11"/>
      <c r="G12872" s="11"/>
      <c r="H12872" s="11"/>
    </row>
    <row r="12873" spans="6:8" x14ac:dyDescent="0.25">
      <c r="F12873" s="11"/>
      <c r="G12873" s="11"/>
      <c r="H12873" s="11"/>
    </row>
    <row r="12874" spans="6:8" x14ac:dyDescent="0.25">
      <c r="F12874" s="11"/>
      <c r="G12874" s="11"/>
      <c r="H12874" s="11"/>
    </row>
    <row r="12875" spans="6:8" x14ac:dyDescent="0.25">
      <c r="F12875" s="11"/>
      <c r="G12875" s="11"/>
      <c r="H12875" s="11"/>
    </row>
    <row r="12876" spans="6:8" x14ac:dyDescent="0.25">
      <c r="F12876" s="11"/>
      <c r="G12876" s="11"/>
      <c r="H12876" s="11"/>
    </row>
    <row r="12877" spans="6:8" x14ac:dyDescent="0.25">
      <c r="F12877" s="11"/>
      <c r="G12877" s="11"/>
      <c r="H12877" s="11"/>
    </row>
    <row r="12878" spans="6:8" x14ac:dyDescent="0.25">
      <c r="F12878" s="11"/>
      <c r="G12878" s="11"/>
      <c r="H12878" s="11"/>
    </row>
    <row r="12879" spans="6:8" x14ac:dyDescent="0.25">
      <c r="F12879" s="11"/>
      <c r="G12879" s="11"/>
      <c r="H12879" s="11"/>
    </row>
    <row r="12880" spans="6:8" x14ac:dyDescent="0.25">
      <c r="F12880" s="11"/>
      <c r="G12880" s="11"/>
      <c r="H12880" s="11"/>
    </row>
    <row r="12881" spans="6:8" x14ac:dyDescent="0.25">
      <c r="F12881" s="11"/>
      <c r="G12881" s="11"/>
      <c r="H12881" s="11"/>
    </row>
    <row r="12882" spans="6:8" x14ac:dyDescent="0.25">
      <c r="F12882" s="11"/>
      <c r="G12882" s="11"/>
      <c r="H12882" s="11"/>
    </row>
    <row r="12883" spans="6:8" x14ac:dyDescent="0.25">
      <c r="F12883" s="11"/>
      <c r="G12883" s="11"/>
      <c r="H12883" s="11"/>
    </row>
    <row r="12884" spans="6:8" x14ac:dyDescent="0.25">
      <c r="F12884" s="11"/>
      <c r="G12884" s="11"/>
      <c r="H12884" s="11"/>
    </row>
    <row r="12885" spans="6:8" x14ac:dyDescent="0.25">
      <c r="F12885" s="11"/>
      <c r="G12885" s="11"/>
      <c r="H12885" s="11"/>
    </row>
    <row r="12886" spans="6:8" x14ac:dyDescent="0.25">
      <c r="F12886" s="11"/>
      <c r="G12886" s="11"/>
      <c r="H12886" s="11"/>
    </row>
    <row r="12887" spans="6:8" x14ac:dyDescent="0.25">
      <c r="F12887" s="11"/>
      <c r="G12887" s="11"/>
      <c r="H12887" s="11"/>
    </row>
    <row r="12888" spans="6:8" x14ac:dyDescent="0.25">
      <c r="F12888" s="11"/>
      <c r="G12888" s="11"/>
      <c r="H12888" s="11"/>
    </row>
    <row r="12889" spans="6:8" x14ac:dyDescent="0.25">
      <c r="F12889" s="11"/>
      <c r="G12889" s="11"/>
      <c r="H12889" s="11"/>
    </row>
    <row r="12890" spans="6:8" x14ac:dyDescent="0.25">
      <c r="F12890" s="11"/>
      <c r="G12890" s="11"/>
      <c r="H12890" s="11"/>
    </row>
    <row r="12891" spans="6:8" x14ac:dyDescent="0.25">
      <c r="F12891" s="11"/>
      <c r="G12891" s="11"/>
      <c r="H12891" s="11"/>
    </row>
    <row r="12892" spans="6:8" x14ac:dyDescent="0.25">
      <c r="F12892" s="11"/>
      <c r="G12892" s="11"/>
      <c r="H12892" s="11"/>
    </row>
    <row r="12893" spans="6:8" x14ac:dyDescent="0.25">
      <c r="F12893" s="11"/>
      <c r="G12893" s="11"/>
      <c r="H12893" s="11"/>
    </row>
    <row r="12894" spans="6:8" x14ac:dyDescent="0.25">
      <c r="F12894" s="11"/>
      <c r="G12894" s="11"/>
      <c r="H12894" s="11"/>
    </row>
    <row r="12895" spans="6:8" x14ac:dyDescent="0.25">
      <c r="F12895" s="11"/>
      <c r="G12895" s="11"/>
      <c r="H12895" s="11"/>
    </row>
    <row r="12896" spans="6:8" x14ac:dyDescent="0.25">
      <c r="F12896" s="11"/>
      <c r="G12896" s="11"/>
      <c r="H12896" s="11"/>
    </row>
    <row r="12897" spans="6:8" x14ac:dyDescent="0.25">
      <c r="F12897" s="11"/>
      <c r="G12897" s="11"/>
      <c r="H12897" s="11"/>
    </row>
    <row r="12898" spans="6:8" x14ac:dyDescent="0.25">
      <c r="F12898" s="11"/>
      <c r="G12898" s="11"/>
      <c r="H12898" s="11"/>
    </row>
    <row r="12899" spans="6:8" x14ac:dyDescent="0.25">
      <c r="F12899" s="11"/>
      <c r="G12899" s="11"/>
      <c r="H12899" s="11"/>
    </row>
    <row r="12900" spans="6:8" x14ac:dyDescent="0.25">
      <c r="F12900" s="11"/>
      <c r="G12900" s="11"/>
      <c r="H12900" s="11"/>
    </row>
    <row r="12901" spans="6:8" x14ac:dyDescent="0.25">
      <c r="F12901" s="11"/>
      <c r="G12901" s="11"/>
      <c r="H12901" s="11"/>
    </row>
    <row r="12902" spans="6:8" x14ac:dyDescent="0.25">
      <c r="F12902" s="11"/>
      <c r="G12902" s="11"/>
      <c r="H12902" s="11"/>
    </row>
    <row r="12903" spans="6:8" x14ac:dyDescent="0.25">
      <c r="F12903" s="11"/>
      <c r="G12903" s="11"/>
      <c r="H12903" s="11"/>
    </row>
    <row r="12904" spans="6:8" x14ac:dyDescent="0.25">
      <c r="F12904" s="11"/>
      <c r="G12904" s="11"/>
      <c r="H12904" s="11"/>
    </row>
    <row r="12905" spans="6:8" x14ac:dyDescent="0.25">
      <c r="F12905" s="11"/>
      <c r="G12905" s="11"/>
      <c r="H12905" s="11"/>
    </row>
    <row r="12906" spans="6:8" x14ac:dyDescent="0.25">
      <c r="F12906" s="11"/>
      <c r="G12906" s="11"/>
      <c r="H12906" s="11"/>
    </row>
    <row r="12907" spans="6:8" x14ac:dyDescent="0.25">
      <c r="F12907" s="11"/>
      <c r="G12907" s="11"/>
      <c r="H12907" s="11"/>
    </row>
    <row r="12908" spans="6:8" x14ac:dyDescent="0.25">
      <c r="F12908" s="11"/>
      <c r="G12908" s="11"/>
      <c r="H12908" s="11"/>
    </row>
    <row r="12909" spans="6:8" x14ac:dyDescent="0.25">
      <c r="F12909" s="11"/>
      <c r="G12909" s="11"/>
      <c r="H12909" s="11"/>
    </row>
    <row r="12910" spans="6:8" x14ac:dyDescent="0.25">
      <c r="F12910" s="11"/>
      <c r="G12910" s="11"/>
      <c r="H12910" s="11"/>
    </row>
    <row r="12911" spans="6:8" x14ac:dyDescent="0.25">
      <c r="F12911" s="11"/>
      <c r="G12911" s="11"/>
      <c r="H12911" s="11"/>
    </row>
    <row r="12912" spans="6:8" x14ac:dyDescent="0.25">
      <c r="F12912" s="11"/>
      <c r="G12912" s="11"/>
      <c r="H12912" s="11"/>
    </row>
    <row r="12913" spans="6:8" x14ac:dyDescent="0.25">
      <c r="F12913" s="11"/>
      <c r="G12913" s="11"/>
      <c r="H12913" s="11"/>
    </row>
    <row r="12914" spans="6:8" x14ac:dyDescent="0.25">
      <c r="F12914" s="11"/>
      <c r="G12914" s="11"/>
      <c r="H12914" s="11"/>
    </row>
    <row r="12915" spans="6:8" x14ac:dyDescent="0.25">
      <c r="F12915" s="11"/>
      <c r="G12915" s="11"/>
      <c r="H12915" s="11"/>
    </row>
    <row r="12916" spans="6:8" x14ac:dyDescent="0.25">
      <c r="F12916" s="11"/>
      <c r="G12916" s="11"/>
      <c r="H12916" s="11"/>
    </row>
    <row r="12917" spans="6:8" x14ac:dyDescent="0.25">
      <c r="F12917" s="11"/>
      <c r="G12917" s="11"/>
      <c r="H12917" s="11"/>
    </row>
    <row r="12918" spans="6:8" x14ac:dyDescent="0.25">
      <c r="F12918" s="11"/>
      <c r="G12918" s="11"/>
      <c r="H12918" s="11"/>
    </row>
    <row r="12919" spans="6:8" x14ac:dyDescent="0.25">
      <c r="F12919" s="11"/>
      <c r="G12919" s="11"/>
      <c r="H12919" s="11"/>
    </row>
    <row r="12920" spans="6:8" x14ac:dyDescent="0.25">
      <c r="F12920" s="11"/>
      <c r="G12920" s="11"/>
      <c r="H12920" s="11"/>
    </row>
    <row r="12921" spans="6:8" x14ac:dyDescent="0.25">
      <c r="F12921" s="11"/>
      <c r="G12921" s="11"/>
      <c r="H12921" s="11"/>
    </row>
    <row r="12922" spans="6:8" x14ac:dyDescent="0.25">
      <c r="F12922" s="11"/>
      <c r="G12922" s="11"/>
      <c r="H12922" s="11"/>
    </row>
    <row r="12923" spans="6:8" x14ac:dyDescent="0.25">
      <c r="F12923" s="11"/>
      <c r="G12923" s="11"/>
      <c r="H12923" s="11"/>
    </row>
    <row r="12924" spans="6:8" x14ac:dyDescent="0.25">
      <c r="F12924" s="11"/>
      <c r="G12924" s="11"/>
      <c r="H12924" s="11"/>
    </row>
    <row r="12925" spans="6:8" x14ac:dyDescent="0.25">
      <c r="F12925" s="11"/>
      <c r="G12925" s="11"/>
      <c r="H12925" s="11"/>
    </row>
    <row r="12926" spans="6:8" x14ac:dyDescent="0.25">
      <c r="F12926" s="11"/>
      <c r="G12926" s="11"/>
      <c r="H12926" s="11"/>
    </row>
    <row r="12927" spans="6:8" x14ac:dyDescent="0.25">
      <c r="F12927" s="11"/>
      <c r="G12927" s="11"/>
      <c r="H12927" s="11"/>
    </row>
    <row r="12928" spans="6:8" x14ac:dyDescent="0.25">
      <c r="F12928" s="11"/>
      <c r="G12928" s="11"/>
      <c r="H12928" s="11"/>
    </row>
    <row r="12929" spans="6:8" x14ac:dyDescent="0.25">
      <c r="F12929" s="11"/>
      <c r="G12929" s="11"/>
      <c r="H12929" s="11"/>
    </row>
    <row r="12930" spans="6:8" x14ac:dyDescent="0.25">
      <c r="F12930" s="11"/>
      <c r="G12930" s="11"/>
      <c r="H12930" s="11"/>
    </row>
    <row r="12931" spans="6:8" x14ac:dyDescent="0.25">
      <c r="F12931" s="11"/>
      <c r="G12931" s="11"/>
      <c r="H12931" s="11"/>
    </row>
    <row r="12932" spans="6:8" x14ac:dyDescent="0.25">
      <c r="F12932" s="11"/>
      <c r="G12932" s="11"/>
      <c r="H12932" s="11"/>
    </row>
    <row r="12933" spans="6:8" x14ac:dyDescent="0.25">
      <c r="F12933" s="11"/>
      <c r="G12933" s="11"/>
      <c r="H12933" s="11"/>
    </row>
    <row r="12934" spans="6:8" x14ac:dyDescent="0.25">
      <c r="F12934" s="11"/>
      <c r="G12934" s="11"/>
      <c r="H12934" s="11"/>
    </row>
    <row r="12935" spans="6:8" x14ac:dyDescent="0.25">
      <c r="F12935" s="11"/>
      <c r="G12935" s="11"/>
      <c r="H12935" s="11"/>
    </row>
    <row r="12936" spans="6:8" x14ac:dyDescent="0.25">
      <c r="F12936" s="11"/>
      <c r="G12936" s="11"/>
      <c r="H12936" s="11"/>
    </row>
    <row r="12937" spans="6:8" x14ac:dyDescent="0.25">
      <c r="F12937" s="11"/>
      <c r="G12937" s="11"/>
      <c r="H12937" s="11"/>
    </row>
    <row r="12938" spans="6:8" x14ac:dyDescent="0.25">
      <c r="F12938" s="11"/>
      <c r="G12938" s="11"/>
      <c r="H12938" s="11"/>
    </row>
    <row r="12939" spans="6:8" x14ac:dyDescent="0.25">
      <c r="F12939" s="11"/>
      <c r="G12939" s="11"/>
      <c r="H12939" s="11"/>
    </row>
    <row r="12940" spans="6:8" x14ac:dyDescent="0.25">
      <c r="F12940" s="11"/>
      <c r="G12940" s="11"/>
      <c r="H12940" s="11"/>
    </row>
    <row r="12941" spans="6:8" x14ac:dyDescent="0.25">
      <c r="F12941" s="11"/>
      <c r="G12941" s="11"/>
      <c r="H12941" s="11"/>
    </row>
    <row r="12942" spans="6:8" x14ac:dyDescent="0.25">
      <c r="F12942" s="11"/>
      <c r="G12942" s="11"/>
      <c r="H12942" s="11"/>
    </row>
    <row r="12943" spans="6:8" x14ac:dyDescent="0.25">
      <c r="F12943" s="11"/>
      <c r="G12943" s="11"/>
      <c r="H12943" s="11"/>
    </row>
    <row r="12944" spans="6:8" x14ac:dyDescent="0.25">
      <c r="F12944" s="11"/>
      <c r="G12944" s="11"/>
      <c r="H12944" s="11"/>
    </row>
    <row r="12945" spans="6:8" x14ac:dyDescent="0.25">
      <c r="F12945" s="11"/>
      <c r="G12945" s="11"/>
      <c r="H12945" s="11"/>
    </row>
    <row r="12946" spans="6:8" x14ac:dyDescent="0.25">
      <c r="F12946" s="11"/>
      <c r="G12946" s="11"/>
      <c r="H12946" s="11"/>
    </row>
    <row r="12947" spans="6:8" x14ac:dyDescent="0.25">
      <c r="F12947" s="11"/>
      <c r="G12947" s="11"/>
      <c r="H12947" s="11"/>
    </row>
    <row r="12948" spans="6:8" x14ac:dyDescent="0.25">
      <c r="F12948" s="11"/>
      <c r="G12948" s="11"/>
      <c r="H12948" s="11"/>
    </row>
    <row r="12949" spans="6:8" x14ac:dyDescent="0.25">
      <c r="F12949" s="11"/>
      <c r="G12949" s="11"/>
      <c r="H12949" s="11"/>
    </row>
    <row r="12950" spans="6:8" x14ac:dyDescent="0.25">
      <c r="F12950" s="11"/>
      <c r="G12950" s="11"/>
      <c r="H12950" s="11"/>
    </row>
    <row r="12951" spans="6:8" x14ac:dyDescent="0.25">
      <c r="F12951" s="11"/>
      <c r="G12951" s="11"/>
      <c r="H12951" s="11"/>
    </row>
    <row r="12952" spans="6:8" x14ac:dyDescent="0.25">
      <c r="F12952" s="11"/>
      <c r="G12952" s="11"/>
      <c r="H12952" s="11"/>
    </row>
    <row r="12953" spans="6:8" x14ac:dyDescent="0.25">
      <c r="F12953" s="11"/>
      <c r="G12953" s="11"/>
      <c r="H12953" s="11"/>
    </row>
    <row r="12954" spans="6:8" x14ac:dyDescent="0.25">
      <c r="F12954" s="11"/>
      <c r="G12954" s="11"/>
      <c r="H12954" s="11"/>
    </row>
    <row r="12955" spans="6:8" x14ac:dyDescent="0.25">
      <c r="F12955" s="11"/>
      <c r="G12955" s="11"/>
      <c r="H12955" s="11"/>
    </row>
    <row r="12956" spans="6:8" x14ac:dyDescent="0.25">
      <c r="F12956" s="11"/>
      <c r="G12956" s="11"/>
      <c r="H12956" s="11"/>
    </row>
    <row r="12957" spans="6:8" x14ac:dyDescent="0.25">
      <c r="F12957" s="11"/>
      <c r="G12957" s="11"/>
      <c r="H12957" s="11"/>
    </row>
    <row r="12958" spans="6:8" x14ac:dyDescent="0.25">
      <c r="F12958" s="11"/>
      <c r="G12958" s="11"/>
      <c r="H12958" s="11"/>
    </row>
    <row r="12959" spans="6:8" x14ac:dyDescent="0.25">
      <c r="F12959" s="11"/>
      <c r="G12959" s="11"/>
      <c r="H12959" s="11"/>
    </row>
    <row r="12960" spans="6:8" x14ac:dyDescent="0.25">
      <c r="F12960" s="11"/>
      <c r="G12960" s="11"/>
      <c r="H12960" s="11"/>
    </row>
    <row r="12961" spans="6:8" x14ac:dyDescent="0.25">
      <c r="F12961" s="11"/>
      <c r="G12961" s="11"/>
      <c r="H12961" s="11"/>
    </row>
    <row r="12962" spans="6:8" x14ac:dyDescent="0.25">
      <c r="F12962" s="11"/>
      <c r="G12962" s="11"/>
      <c r="H12962" s="11"/>
    </row>
    <row r="12963" spans="6:8" x14ac:dyDescent="0.25">
      <c r="F12963" s="11"/>
      <c r="G12963" s="11"/>
      <c r="H12963" s="11"/>
    </row>
    <row r="12964" spans="6:8" x14ac:dyDescent="0.25">
      <c r="F12964" s="11"/>
      <c r="G12964" s="11"/>
      <c r="H12964" s="11"/>
    </row>
    <row r="12965" spans="6:8" x14ac:dyDescent="0.25">
      <c r="F12965" s="11"/>
      <c r="G12965" s="11"/>
      <c r="H12965" s="11"/>
    </row>
    <row r="12966" spans="6:8" x14ac:dyDescent="0.25">
      <c r="F12966" s="11"/>
      <c r="G12966" s="11"/>
      <c r="H12966" s="11"/>
    </row>
    <row r="12967" spans="6:8" x14ac:dyDescent="0.25">
      <c r="F12967" s="11"/>
      <c r="G12967" s="11"/>
      <c r="H12967" s="11"/>
    </row>
    <row r="12968" spans="6:8" x14ac:dyDescent="0.25">
      <c r="F12968" s="11"/>
      <c r="G12968" s="11"/>
      <c r="H12968" s="11"/>
    </row>
    <row r="12969" spans="6:8" x14ac:dyDescent="0.25">
      <c r="F12969" s="11"/>
      <c r="G12969" s="11"/>
      <c r="H12969" s="11"/>
    </row>
    <row r="12970" spans="6:8" x14ac:dyDescent="0.25">
      <c r="F12970" s="11"/>
      <c r="G12970" s="11"/>
      <c r="H12970" s="11"/>
    </row>
    <row r="12971" spans="6:8" x14ac:dyDescent="0.25">
      <c r="F12971" s="11"/>
      <c r="G12971" s="11"/>
      <c r="H12971" s="11"/>
    </row>
    <row r="12972" spans="6:8" x14ac:dyDescent="0.25">
      <c r="F12972" s="11"/>
      <c r="G12972" s="11"/>
      <c r="H12972" s="11"/>
    </row>
    <row r="12973" spans="6:8" x14ac:dyDescent="0.25">
      <c r="F12973" s="11"/>
      <c r="G12973" s="11"/>
      <c r="H12973" s="11"/>
    </row>
    <row r="12974" spans="6:8" x14ac:dyDescent="0.25">
      <c r="F12974" s="11"/>
      <c r="G12974" s="11"/>
      <c r="H12974" s="11"/>
    </row>
    <row r="12975" spans="6:8" x14ac:dyDescent="0.25">
      <c r="F12975" s="11"/>
      <c r="G12975" s="11"/>
      <c r="H12975" s="11"/>
    </row>
    <row r="12976" spans="6:8" x14ac:dyDescent="0.25">
      <c r="F12976" s="11"/>
      <c r="G12976" s="11"/>
      <c r="H12976" s="11"/>
    </row>
    <row r="12977" spans="6:8" x14ac:dyDescent="0.25">
      <c r="F12977" s="11"/>
      <c r="G12977" s="11"/>
      <c r="H12977" s="11"/>
    </row>
    <row r="12978" spans="6:8" x14ac:dyDescent="0.25">
      <c r="F12978" s="11"/>
      <c r="G12978" s="11"/>
      <c r="H12978" s="11"/>
    </row>
    <row r="12979" spans="6:8" x14ac:dyDescent="0.25">
      <c r="F12979" s="11"/>
      <c r="G12979" s="11"/>
      <c r="H12979" s="11"/>
    </row>
    <row r="12980" spans="6:8" x14ac:dyDescent="0.25">
      <c r="F12980" s="11"/>
      <c r="G12980" s="11"/>
      <c r="H12980" s="11"/>
    </row>
    <row r="12981" spans="6:8" x14ac:dyDescent="0.25">
      <c r="F12981" s="11"/>
      <c r="G12981" s="11"/>
      <c r="H12981" s="11"/>
    </row>
    <row r="12982" spans="6:8" x14ac:dyDescent="0.25">
      <c r="F12982" s="11"/>
      <c r="G12982" s="11"/>
      <c r="H12982" s="11"/>
    </row>
    <row r="12983" spans="6:8" x14ac:dyDescent="0.25">
      <c r="F12983" s="11"/>
      <c r="G12983" s="11"/>
      <c r="H12983" s="11"/>
    </row>
    <row r="12984" spans="6:8" x14ac:dyDescent="0.25">
      <c r="F12984" s="11"/>
      <c r="G12984" s="11"/>
      <c r="H12984" s="11"/>
    </row>
    <row r="12985" spans="6:8" x14ac:dyDescent="0.25">
      <c r="F12985" s="11"/>
      <c r="G12985" s="11"/>
      <c r="H12985" s="11"/>
    </row>
    <row r="12986" spans="6:8" x14ac:dyDescent="0.25">
      <c r="F12986" s="11"/>
      <c r="G12986" s="11"/>
      <c r="H12986" s="11"/>
    </row>
    <row r="12987" spans="6:8" x14ac:dyDescent="0.25">
      <c r="F12987" s="11"/>
      <c r="G12987" s="11"/>
      <c r="H12987" s="11"/>
    </row>
    <row r="12988" spans="6:8" x14ac:dyDescent="0.25">
      <c r="F12988" s="11"/>
      <c r="G12988" s="11"/>
      <c r="H12988" s="11"/>
    </row>
    <row r="12989" spans="6:8" x14ac:dyDescent="0.25">
      <c r="F12989" s="11"/>
      <c r="G12989" s="11"/>
      <c r="H12989" s="11"/>
    </row>
    <row r="12990" spans="6:8" x14ac:dyDescent="0.25">
      <c r="F12990" s="11"/>
      <c r="G12990" s="11"/>
      <c r="H12990" s="11"/>
    </row>
    <row r="12991" spans="6:8" x14ac:dyDescent="0.25">
      <c r="F12991" s="11"/>
      <c r="G12991" s="11"/>
      <c r="H12991" s="11"/>
    </row>
    <row r="12992" spans="6:8" x14ac:dyDescent="0.25">
      <c r="F12992" s="11"/>
      <c r="G12992" s="11"/>
      <c r="H12992" s="11"/>
    </row>
    <row r="12993" spans="6:8" x14ac:dyDescent="0.25">
      <c r="F12993" s="11"/>
      <c r="G12993" s="11"/>
      <c r="H12993" s="11"/>
    </row>
    <row r="12994" spans="6:8" x14ac:dyDescent="0.25">
      <c r="F12994" s="11"/>
      <c r="G12994" s="11"/>
      <c r="H12994" s="11"/>
    </row>
    <row r="12995" spans="6:8" x14ac:dyDescent="0.25">
      <c r="F12995" s="11"/>
      <c r="G12995" s="11"/>
      <c r="H12995" s="11"/>
    </row>
    <row r="12996" spans="6:8" x14ac:dyDescent="0.25">
      <c r="F12996" s="11"/>
      <c r="G12996" s="11"/>
      <c r="H12996" s="11"/>
    </row>
    <row r="12997" spans="6:8" x14ac:dyDescent="0.25">
      <c r="F12997" s="11"/>
      <c r="G12997" s="11"/>
      <c r="H12997" s="11"/>
    </row>
    <row r="12998" spans="6:8" x14ac:dyDescent="0.25">
      <c r="F12998" s="11"/>
      <c r="G12998" s="11"/>
      <c r="H12998" s="11"/>
    </row>
    <row r="12999" spans="6:8" x14ac:dyDescent="0.25">
      <c r="F12999" s="11"/>
      <c r="G12999" s="11"/>
      <c r="H12999" s="11"/>
    </row>
    <row r="13000" spans="6:8" x14ac:dyDescent="0.25">
      <c r="F13000" s="11"/>
      <c r="G13000" s="11"/>
      <c r="H13000" s="11"/>
    </row>
    <row r="13001" spans="6:8" x14ac:dyDescent="0.25">
      <c r="F13001" s="11"/>
      <c r="G13001" s="11"/>
      <c r="H13001" s="11"/>
    </row>
    <row r="13002" spans="6:8" x14ac:dyDescent="0.25">
      <c r="F13002" s="11"/>
      <c r="G13002" s="11"/>
      <c r="H13002" s="11"/>
    </row>
    <row r="13003" spans="6:8" x14ac:dyDescent="0.25">
      <c r="F13003" s="11"/>
      <c r="G13003" s="11"/>
      <c r="H13003" s="11"/>
    </row>
    <row r="13004" spans="6:8" x14ac:dyDescent="0.25">
      <c r="F13004" s="11"/>
      <c r="G13004" s="11"/>
      <c r="H13004" s="11"/>
    </row>
    <row r="13005" spans="6:8" x14ac:dyDescent="0.25">
      <c r="F13005" s="11"/>
      <c r="G13005" s="11"/>
      <c r="H13005" s="11"/>
    </row>
    <row r="13006" spans="6:8" x14ac:dyDescent="0.25">
      <c r="F13006" s="11"/>
      <c r="G13006" s="11"/>
      <c r="H13006" s="11"/>
    </row>
    <row r="13007" spans="6:8" x14ac:dyDescent="0.25">
      <c r="F13007" s="11"/>
      <c r="G13007" s="11"/>
      <c r="H13007" s="11"/>
    </row>
    <row r="13008" spans="6:8" x14ac:dyDescent="0.25">
      <c r="F13008" s="11"/>
      <c r="G13008" s="11"/>
      <c r="H13008" s="11"/>
    </row>
    <row r="13009" spans="6:8" x14ac:dyDescent="0.25">
      <c r="F13009" s="11"/>
      <c r="G13009" s="11"/>
      <c r="H13009" s="11"/>
    </row>
    <row r="13010" spans="6:8" x14ac:dyDescent="0.25">
      <c r="F13010" s="11"/>
      <c r="G13010" s="11"/>
      <c r="H13010" s="11"/>
    </row>
    <row r="13011" spans="6:8" x14ac:dyDescent="0.25">
      <c r="F13011" s="11"/>
      <c r="G13011" s="11"/>
      <c r="H13011" s="11"/>
    </row>
    <row r="13012" spans="6:8" x14ac:dyDescent="0.25">
      <c r="F13012" s="11"/>
      <c r="G13012" s="11"/>
      <c r="H13012" s="11"/>
    </row>
    <row r="13013" spans="6:8" x14ac:dyDescent="0.25">
      <c r="F13013" s="11"/>
      <c r="G13013" s="11"/>
      <c r="H13013" s="11"/>
    </row>
    <row r="13014" spans="6:8" x14ac:dyDescent="0.25">
      <c r="F13014" s="11"/>
      <c r="G13014" s="11"/>
      <c r="H13014" s="11"/>
    </row>
    <row r="13015" spans="6:8" x14ac:dyDescent="0.25">
      <c r="F13015" s="11"/>
      <c r="G13015" s="11"/>
      <c r="H13015" s="11"/>
    </row>
    <row r="13016" spans="6:8" x14ac:dyDescent="0.25">
      <c r="F13016" s="11"/>
      <c r="G13016" s="11"/>
      <c r="H13016" s="11"/>
    </row>
    <row r="13017" spans="6:8" x14ac:dyDescent="0.25">
      <c r="F13017" s="11"/>
      <c r="G13017" s="11"/>
      <c r="H13017" s="11"/>
    </row>
    <row r="13018" spans="6:8" x14ac:dyDescent="0.25">
      <c r="F13018" s="11"/>
      <c r="G13018" s="11"/>
      <c r="H13018" s="11"/>
    </row>
    <row r="13019" spans="6:8" x14ac:dyDescent="0.25">
      <c r="F13019" s="11"/>
      <c r="G13019" s="11"/>
      <c r="H13019" s="11"/>
    </row>
    <row r="13020" spans="6:8" x14ac:dyDescent="0.25">
      <c r="F13020" s="11"/>
      <c r="G13020" s="11"/>
      <c r="H13020" s="11"/>
    </row>
    <row r="13021" spans="6:8" x14ac:dyDescent="0.25">
      <c r="F13021" s="11"/>
      <c r="G13021" s="11"/>
      <c r="H13021" s="11"/>
    </row>
    <row r="13022" spans="6:8" x14ac:dyDescent="0.25">
      <c r="F13022" s="11"/>
      <c r="G13022" s="11"/>
      <c r="H13022" s="11"/>
    </row>
    <row r="13023" spans="6:8" x14ac:dyDescent="0.25">
      <c r="F13023" s="11"/>
      <c r="G13023" s="11"/>
      <c r="H13023" s="11"/>
    </row>
    <row r="13024" spans="6:8" x14ac:dyDescent="0.25">
      <c r="F13024" s="11"/>
      <c r="G13024" s="11"/>
      <c r="H13024" s="11"/>
    </row>
    <row r="13025" spans="6:8" x14ac:dyDescent="0.25">
      <c r="F13025" s="11"/>
      <c r="G13025" s="11"/>
      <c r="H13025" s="11"/>
    </row>
    <row r="13026" spans="6:8" x14ac:dyDescent="0.25">
      <c r="F13026" s="11"/>
      <c r="G13026" s="11"/>
      <c r="H13026" s="11"/>
    </row>
    <row r="13027" spans="6:8" x14ac:dyDescent="0.25">
      <c r="F13027" s="11"/>
      <c r="G13027" s="11"/>
      <c r="H13027" s="11"/>
    </row>
    <row r="13028" spans="6:8" x14ac:dyDescent="0.25">
      <c r="F13028" s="11"/>
      <c r="G13028" s="11"/>
      <c r="H13028" s="11"/>
    </row>
    <row r="13029" spans="6:8" x14ac:dyDescent="0.25">
      <c r="F13029" s="11"/>
      <c r="G13029" s="11"/>
      <c r="H13029" s="11"/>
    </row>
    <row r="13030" spans="6:8" x14ac:dyDescent="0.25">
      <c r="F13030" s="11"/>
      <c r="G13030" s="11"/>
      <c r="H13030" s="11"/>
    </row>
    <row r="13031" spans="6:8" x14ac:dyDescent="0.25">
      <c r="F13031" s="11"/>
      <c r="G13031" s="11"/>
      <c r="H13031" s="11"/>
    </row>
    <row r="13032" spans="6:8" x14ac:dyDescent="0.25">
      <c r="F13032" s="11"/>
      <c r="G13032" s="11"/>
      <c r="H13032" s="11"/>
    </row>
    <row r="13033" spans="6:8" x14ac:dyDescent="0.25">
      <c r="F13033" s="11"/>
      <c r="G13033" s="11"/>
      <c r="H13033" s="11"/>
    </row>
    <row r="13034" spans="6:8" x14ac:dyDescent="0.25">
      <c r="F13034" s="11"/>
      <c r="G13034" s="11"/>
      <c r="H13034" s="11"/>
    </row>
    <row r="13035" spans="6:8" x14ac:dyDescent="0.25">
      <c r="F13035" s="11"/>
      <c r="G13035" s="11"/>
      <c r="H13035" s="11"/>
    </row>
    <row r="13036" spans="6:8" x14ac:dyDescent="0.25">
      <c r="F13036" s="11"/>
      <c r="G13036" s="11"/>
      <c r="H13036" s="11"/>
    </row>
    <row r="13037" spans="6:8" x14ac:dyDescent="0.25">
      <c r="F13037" s="11"/>
      <c r="G13037" s="11"/>
      <c r="H13037" s="11"/>
    </row>
    <row r="13038" spans="6:8" x14ac:dyDescent="0.25">
      <c r="F13038" s="11"/>
      <c r="G13038" s="11"/>
      <c r="H13038" s="11"/>
    </row>
    <row r="13039" spans="6:8" x14ac:dyDescent="0.25">
      <c r="F13039" s="11"/>
      <c r="G13039" s="11"/>
      <c r="H13039" s="11"/>
    </row>
    <row r="13040" spans="6:8" x14ac:dyDescent="0.25">
      <c r="F13040" s="11"/>
      <c r="G13040" s="11"/>
      <c r="H13040" s="11"/>
    </row>
    <row r="13041" spans="6:8" x14ac:dyDescent="0.25">
      <c r="F13041" s="11"/>
      <c r="G13041" s="11"/>
      <c r="H13041" s="11"/>
    </row>
    <row r="13042" spans="6:8" x14ac:dyDescent="0.25">
      <c r="F13042" s="11"/>
      <c r="G13042" s="11"/>
      <c r="H13042" s="11"/>
    </row>
    <row r="13043" spans="6:8" x14ac:dyDescent="0.25">
      <c r="F13043" s="11"/>
      <c r="G13043" s="11"/>
      <c r="H13043" s="11"/>
    </row>
    <row r="13044" spans="6:8" x14ac:dyDescent="0.25">
      <c r="F13044" s="11"/>
      <c r="G13044" s="11"/>
      <c r="H13044" s="11"/>
    </row>
    <row r="13045" spans="6:8" x14ac:dyDescent="0.25">
      <c r="F13045" s="11"/>
      <c r="G13045" s="11"/>
      <c r="H13045" s="11"/>
    </row>
    <row r="13046" spans="6:8" x14ac:dyDescent="0.25">
      <c r="F13046" s="11"/>
      <c r="G13046" s="11"/>
      <c r="H13046" s="11"/>
    </row>
    <row r="13047" spans="6:8" x14ac:dyDescent="0.25">
      <c r="F13047" s="11"/>
      <c r="G13047" s="11"/>
      <c r="H13047" s="11"/>
    </row>
    <row r="13048" spans="6:8" x14ac:dyDescent="0.25">
      <c r="F13048" s="11"/>
      <c r="G13048" s="11"/>
      <c r="H13048" s="11"/>
    </row>
    <row r="13049" spans="6:8" x14ac:dyDescent="0.25">
      <c r="F13049" s="11"/>
      <c r="G13049" s="11"/>
      <c r="H13049" s="11"/>
    </row>
    <row r="13050" spans="6:8" x14ac:dyDescent="0.25">
      <c r="F13050" s="11"/>
      <c r="G13050" s="11"/>
      <c r="H13050" s="11"/>
    </row>
    <row r="13051" spans="6:8" x14ac:dyDescent="0.25">
      <c r="F13051" s="11"/>
      <c r="G13051" s="11"/>
      <c r="H13051" s="11"/>
    </row>
    <row r="13052" spans="6:8" x14ac:dyDescent="0.25">
      <c r="F13052" s="11"/>
      <c r="G13052" s="11"/>
      <c r="H13052" s="11"/>
    </row>
    <row r="13053" spans="6:8" x14ac:dyDescent="0.25">
      <c r="F13053" s="11"/>
      <c r="G13053" s="11"/>
      <c r="H13053" s="11"/>
    </row>
    <row r="13054" spans="6:8" x14ac:dyDescent="0.25">
      <c r="F13054" s="11"/>
      <c r="G13054" s="11"/>
      <c r="H13054" s="11"/>
    </row>
    <row r="13055" spans="6:8" x14ac:dyDescent="0.25">
      <c r="F13055" s="11"/>
      <c r="G13055" s="11"/>
      <c r="H13055" s="11"/>
    </row>
    <row r="13056" spans="6:8" x14ac:dyDescent="0.25">
      <c r="F13056" s="11"/>
      <c r="G13056" s="11"/>
      <c r="H13056" s="11"/>
    </row>
    <row r="13057" spans="6:8" x14ac:dyDescent="0.25">
      <c r="F13057" s="11"/>
      <c r="G13057" s="11"/>
      <c r="H13057" s="11"/>
    </row>
    <row r="13058" spans="6:8" x14ac:dyDescent="0.25">
      <c r="F13058" s="11"/>
      <c r="G13058" s="11"/>
      <c r="H13058" s="11"/>
    </row>
    <row r="13059" spans="6:8" x14ac:dyDescent="0.25">
      <c r="F13059" s="11"/>
      <c r="G13059" s="11"/>
      <c r="H13059" s="11"/>
    </row>
    <row r="13060" spans="6:8" x14ac:dyDescent="0.25">
      <c r="F13060" s="11"/>
      <c r="G13060" s="11"/>
      <c r="H13060" s="11"/>
    </row>
    <row r="13061" spans="6:8" x14ac:dyDescent="0.25">
      <c r="F13061" s="11"/>
      <c r="G13061" s="11"/>
      <c r="H13061" s="11"/>
    </row>
    <row r="13062" spans="6:8" x14ac:dyDescent="0.25">
      <c r="F13062" s="11"/>
      <c r="G13062" s="11"/>
      <c r="H13062" s="11"/>
    </row>
    <row r="13063" spans="6:8" x14ac:dyDescent="0.25">
      <c r="F13063" s="11"/>
      <c r="G13063" s="11"/>
      <c r="H13063" s="11"/>
    </row>
    <row r="13064" spans="6:8" x14ac:dyDescent="0.25">
      <c r="F13064" s="11"/>
      <c r="G13064" s="11"/>
      <c r="H13064" s="11"/>
    </row>
    <row r="13065" spans="6:8" x14ac:dyDescent="0.25">
      <c r="F13065" s="11"/>
      <c r="G13065" s="11"/>
      <c r="H13065" s="11"/>
    </row>
    <row r="13066" spans="6:8" x14ac:dyDescent="0.25">
      <c r="F13066" s="11"/>
      <c r="G13066" s="11"/>
      <c r="H13066" s="11"/>
    </row>
    <row r="13067" spans="6:8" x14ac:dyDescent="0.25">
      <c r="F13067" s="11"/>
      <c r="G13067" s="11"/>
      <c r="H13067" s="11"/>
    </row>
    <row r="13068" spans="6:8" x14ac:dyDescent="0.25">
      <c r="F13068" s="11"/>
      <c r="G13068" s="11"/>
      <c r="H13068" s="11"/>
    </row>
    <row r="13069" spans="6:8" x14ac:dyDescent="0.25">
      <c r="F13069" s="11"/>
      <c r="G13069" s="11"/>
      <c r="H13069" s="11"/>
    </row>
    <row r="13070" spans="6:8" x14ac:dyDescent="0.25">
      <c r="F13070" s="11"/>
      <c r="G13070" s="11"/>
      <c r="H13070" s="11"/>
    </row>
    <row r="13071" spans="6:8" x14ac:dyDescent="0.25">
      <c r="F13071" s="11"/>
      <c r="G13071" s="11"/>
      <c r="H13071" s="11"/>
    </row>
    <row r="13072" spans="6:8" x14ac:dyDescent="0.25">
      <c r="F13072" s="11"/>
      <c r="G13072" s="11"/>
      <c r="H13072" s="11"/>
    </row>
    <row r="13073" spans="6:8" x14ac:dyDescent="0.25">
      <c r="F13073" s="11"/>
      <c r="G13073" s="11"/>
      <c r="H13073" s="11"/>
    </row>
    <row r="13074" spans="6:8" x14ac:dyDescent="0.25">
      <c r="F13074" s="11"/>
      <c r="G13074" s="11"/>
      <c r="H13074" s="11"/>
    </row>
    <row r="13075" spans="6:8" x14ac:dyDescent="0.25">
      <c r="F13075" s="11"/>
      <c r="G13075" s="11"/>
      <c r="H13075" s="11"/>
    </row>
    <row r="13076" spans="6:8" x14ac:dyDescent="0.25">
      <c r="F13076" s="11"/>
      <c r="G13076" s="11"/>
      <c r="H13076" s="11"/>
    </row>
    <row r="13077" spans="6:8" x14ac:dyDescent="0.25">
      <c r="F13077" s="11"/>
      <c r="G13077" s="11"/>
      <c r="H13077" s="11"/>
    </row>
    <row r="13078" spans="6:8" x14ac:dyDescent="0.25">
      <c r="F13078" s="11"/>
      <c r="G13078" s="11"/>
      <c r="H13078" s="11"/>
    </row>
    <row r="13079" spans="6:8" x14ac:dyDescent="0.25">
      <c r="F13079" s="11"/>
      <c r="G13079" s="11"/>
      <c r="H13079" s="11"/>
    </row>
    <row r="13080" spans="6:8" x14ac:dyDescent="0.25">
      <c r="F13080" s="11"/>
      <c r="G13080" s="11"/>
      <c r="H13080" s="11"/>
    </row>
    <row r="13081" spans="6:8" x14ac:dyDescent="0.25">
      <c r="F13081" s="11"/>
      <c r="G13081" s="11"/>
      <c r="H13081" s="11"/>
    </row>
    <row r="13082" spans="6:8" x14ac:dyDescent="0.25">
      <c r="F13082" s="11"/>
      <c r="G13082" s="11"/>
      <c r="H13082" s="11"/>
    </row>
    <row r="13083" spans="6:8" x14ac:dyDescent="0.25">
      <c r="F13083" s="11"/>
      <c r="G13083" s="11"/>
      <c r="H13083" s="11"/>
    </row>
    <row r="13084" spans="6:8" x14ac:dyDescent="0.25">
      <c r="F13084" s="11"/>
      <c r="G13084" s="11"/>
      <c r="H13084" s="11"/>
    </row>
    <row r="13085" spans="6:8" x14ac:dyDescent="0.25">
      <c r="F13085" s="11"/>
      <c r="G13085" s="11"/>
      <c r="H13085" s="11"/>
    </row>
    <row r="13086" spans="6:8" x14ac:dyDescent="0.25">
      <c r="F13086" s="11"/>
      <c r="G13086" s="11"/>
      <c r="H13086" s="11"/>
    </row>
    <row r="13087" spans="6:8" x14ac:dyDescent="0.25">
      <c r="F13087" s="11"/>
      <c r="G13087" s="11"/>
      <c r="H13087" s="11"/>
    </row>
    <row r="13088" spans="6:8" x14ac:dyDescent="0.25">
      <c r="F13088" s="11"/>
      <c r="G13088" s="11"/>
      <c r="H13088" s="11"/>
    </row>
    <row r="13089" spans="6:8" x14ac:dyDescent="0.25">
      <c r="F13089" s="11"/>
      <c r="G13089" s="11"/>
      <c r="H13089" s="11"/>
    </row>
    <row r="13090" spans="6:8" x14ac:dyDescent="0.25">
      <c r="F13090" s="11"/>
      <c r="G13090" s="11"/>
      <c r="H13090" s="11"/>
    </row>
    <row r="13091" spans="6:8" x14ac:dyDescent="0.25">
      <c r="F13091" s="11"/>
      <c r="G13091" s="11"/>
      <c r="H13091" s="11"/>
    </row>
    <row r="13092" spans="6:8" x14ac:dyDescent="0.25">
      <c r="F13092" s="11"/>
      <c r="G13092" s="11"/>
      <c r="H13092" s="11"/>
    </row>
    <row r="13093" spans="6:8" x14ac:dyDescent="0.25">
      <c r="F13093" s="11"/>
      <c r="G13093" s="11"/>
      <c r="H13093" s="11"/>
    </row>
    <row r="13094" spans="6:8" x14ac:dyDescent="0.25">
      <c r="F13094" s="11"/>
      <c r="G13094" s="11"/>
      <c r="H13094" s="11"/>
    </row>
    <row r="13095" spans="6:8" x14ac:dyDescent="0.25">
      <c r="F13095" s="11"/>
      <c r="G13095" s="11"/>
      <c r="H13095" s="11"/>
    </row>
    <row r="13096" spans="6:8" x14ac:dyDescent="0.25">
      <c r="F13096" s="11"/>
      <c r="G13096" s="11"/>
      <c r="H13096" s="11"/>
    </row>
    <row r="13097" spans="6:8" x14ac:dyDescent="0.25">
      <c r="F13097" s="11"/>
      <c r="G13097" s="11"/>
      <c r="H13097" s="11"/>
    </row>
    <row r="13098" spans="6:8" x14ac:dyDescent="0.25">
      <c r="F13098" s="11"/>
      <c r="G13098" s="11"/>
      <c r="H13098" s="11"/>
    </row>
    <row r="13099" spans="6:8" x14ac:dyDescent="0.25">
      <c r="F13099" s="11"/>
      <c r="G13099" s="11"/>
      <c r="H13099" s="11"/>
    </row>
    <row r="13100" spans="6:8" x14ac:dyDescent="0.25">
      <c r="F13100" s="11"/>
      <c r="G13100" s="11"/>
      <c r="H13100" s="11"/>
    </row>
    <row r="13101" spans="6:8" x14ac:dyDescent="0.25">
      <c r="F13101" s="11"/>
      <c r="G13101" s="11"/>
      <c r="H13101" s="11"/>
    </row>
    <row r="13102" spans="6:8" x14ac:dyDescent="0.25">
      <c r="F13102" s="11"/>
      <c r="G13102" s="11"/>
      <c r="H13102" s="11"/>
    </row>
    <row r="13103" spans="6:8" x14ac:dyDescent="0.25">
      <c r="F13103" s="11"/>
      <c r="G13103" s="11"/>
      <c r="H13103" s="11"/>
    </row>
    <row r="13104" spans="6:8" x14ac:dyDescent="0.25">
      <c r="F13104" s="11"/>
      <c r="G13104" s="11"/>
      <c r="H13104" s="11"/>
    </row>
    <row r="13105" spans="6:8" x14ac:dyDescent="0.25">
      <c r="F13105" s="11"/>
      <c r="G13105" s="11"/>
      <c r="H13105" s="11"/>
    </row>
    <row r="13106" spans="6:8" x14ac:dyDescent="0.25">
      <c r="F13106" s="11"/>
      <c r="G13106" s="11"/>
      <c r="H13106" s="11"/>
    </row>
    <row r="13107" spans="6:8" x14ac:dyDescent="0.25">
      <c r="F13107" s="11"/>
      <c r="G13107" s="11"/>
      <c r="H13107" s="11"/>
    </row>
    <row r="13108" spans="6:8" x14ac:dyDescent="0.25">
      <c r="F13108" s="11"/>
      <c r="G13108" s="11"/>
      <c r="H13108" s="11"/>
    </row>
    <row r="13109" spans="6:8" x14ac:dyDescent="0.25">
      <c r="F13109" s="11"/>
      <c r="G13109" s="11"/>
      <c r="H13109" s="11"/>
    </row>
    <row r="13110" spans="6:8" x14ac:dyDescent="0.25">
      <c r="F13110" s="11"/>
      <c r="G13110" s="11"/>
      <c r="H13110" s="11"/>
    </row>
    <row r="13111" spans="6:8" x14ac:dyDescent="0.25">
      <c r="F13111" s="11"/>
      <c r="G13111" s="11"/>
      <c r="H13111" s="11"/>
    </row>
    <row r="13112" spans="6:8" x14ac:dyDescent="0.25">
      <c r="F13112" s="11"/>
      <c r="G13112" s="11"/>
      <c r="H13112" s="11"/>
    </row>
    <row r="13113" spans="6:8" x14ac:dyDescent="0.25">
      <c r="F13113" s="11"/>
      <c r="G13113" s="11"/>
      <c r="H13113" s="11"/>
    </row>
    <row r="13114" spans="6:8" x14ac:dyDescent="0.25">
      <c r="F13114" s="11"/>
      <c r="G13114" s="11"/>
      <c r="H13114" s="11"/>
    </row>
    <row r="13115" spans="6:8" x14ac:dyDescent="0.25">
      <c r="F13115" s="11"/>
      <c r="G13115" s="11"/>
      <c r="H13115" s="11"/>
    </row>
    <row r="13116" spans="6:8" x14ac:dyDescent="0.25">
      <c r="F13116" s="11"/>
      <c r="G13116" s="11"/>
      <c r="H13116" s="11"/>
    </row>
    <row r="13117" spans="6:8" x14ac:dyDescent="0.25">
      <c r="F13117" s="11"/>
      <c r="G13117" s="11"/>
      <c r="H13117" s="11"/>
    </row>
    <row r="13118" spans="6:8" x14ac:dyDescent="0.25">
      <c r="F13118" s="11"/>
      <c r="G13118" s="11"/>
      <c r="H13118" s="11"/>
    </row>
    <row r="13119" spans="6:8" x14ac:dyDescent="0.25">
      <c r="F13119" s="11"/>
      <c r="G13119" s="11"/>
      <c r="H13119" s="11"/>
    </row>
    <row r="13120" spans="6:8" x14ac:dyDescent="0.25">
      <c r="F13120" s="11"/>
      <c r="G13120" s="11"/>
      <c r="H13120" s="11"/>
    </row>
    <row r="13121" spans="6:8" x14ac:dyDescent="0.25">
      <c r="F13121" s="11"/>
      <c r="G13121" s="11"/>
      <c r="H13121" s="11"/>
    </row>
    <row r="13122" spans="6:8" x14ac:dyDescent="0.25">
      <c r="F13122" s="11"/>
      <c r="G13122" s="11"/>
      <c r="H13122" s="11"/>
    </row>
    <row r="13123" spans="6:8" x14ac:dyDescent="0.25">
      <c r="F13123" s="11"/>
      <c r="G13123" s="11"/>
      <c r="H13123" s="11"/>
    </row>
    <row r="13124" spans="6:8" x14ac:dyDescent="0.25">
      <c r="F13124" s="11"/>
      <c r="G13124" s="11"/>
      <c r="H13124" s="11"/>
    </row>
    <row r="13125" spans="6:8" x14ac:dyDescent="0.25">
      <c r="F13125" s="11"/>
      <c r="G13125" s="11"/>
      <c r="H13125" s="11"/>
    </row>
    <row r="13126" spans="6:8" x14ac:dyDescent="0.25">
      <c r="F13126" s="11"/>
      <c r="G13126" s="11"/>
      <c r="H13126" s="11"/>
    </row>
    <row r="13127" spans="6:8" x14ac:dyDescent="0.25">
      <c r="F13127" s="11"/>
      <c r="G13127" s="11"/>
      <c r="H13127" s="11"/>
    </row>
    <row r="13128" spans="6:8" x14ac:dyDescent="0.25">
      <c r="F13128" s="11"/>
      <c r="G13128" s="11"/>
      <c r="H13128" s="11"/>
    </row>
    <row r="13129" spans="6:8" x14ac:dyDescent="0.25">
      <c r="F13129" s="11"/>
      <c r="G13129" s="11"/>
      <c r="H13129" s="11"/>
    </row>
    <row r="13130" spans="6:8" x14ac:dyDescent="0.25">
      <c r="F13130" s="11"/>
      <c r="G13130" s="11"/>
      <c r="H13130" s="11"/>
    </row>
    <row r="13131" spans="6:8" x14ac:dyDescent="0.25">
      <c r="F13131" s="11"/>
      <c r="G13131" s="11"/>
      <c r="H13131" s="11"/>
    </row>
    <row r="13132" spans="6:8" x14ac:dyDescent="0.25">
      <c r="F13132" s="11"/>
      <c r="G13132" s="11"/>
      <c r="H13132" s="11"/>
    </row>
    <row r="13133" spans="6:8" x14ac:dyDescent="0.25">
      <c r="F13133" s="11"/>
      <c r="G13133" s="11"/>
      <c r="H13133" s="11"/>
    </row>
    <row r="13134" spans="6:8" x14ac:dyDescent="0.25">
      <c r="F13134" s="11"/>
      <c r="G13134" s="11"/>
      <c r="H13134" s="11"/>
    </row>
    <row r="13135" spans="6:8" x14ac:dyDescent="0.25">
      <c r="F13135" s="11"/>
      <c r="G13135" s="11"/>
      <c r="H13135" s="11"/>
    </row>
    <row r="13136" spans="6:8" x14ac:dyDescent="0.25">
      <c r="F13136" s="11"/>
      <c r="G13136" s="11"/>
      <c r="H13136" s="11"/>
    </row>
    <row r="13137" spans="6:8" x14ac:dyDescent="0.25">
      <c r="F13137" s="11"/>
      <c r="G13137" s="11"/>
      <c r="H13137" s="11"/>
    </row>
    <row r="13138" spans="6:8" x14ac:dyDescent="0.25">
      <c r="F13138" s="11"/>
      <c r="G13138" s="11"/>
      <c r="H13138" s="11"/>
    </row>
    <row r="13139" spans="6:8" x14ac:dyDescent="0.25">
      <c r="F13139" s="11"/>
      <c r="G13139" s="11"/>
      <c r="H13139" s="11"/>
    </row>
    <row r="13140" spans="6:8" x14ac:dyDescent="0.25">
      <c r="F13140" s="11"/>
      <c r="G13140" s="11"/>
      <c r="H13140" s="11"/>
    </row>
    <row r="13141" spans="6:8" x14ac:dyDescent="0.25">
      <c r="F13141" s="11"/>
      <c r="G13141" s="11"/>
      <c r="H13141" s="11"/>
    </row>
    <row r="13142" spans="6:8" x14ac:dyDescent="0.25">
      <c r="F13142" s="11"/>
      <c r="G13142" s="11"/>
      <c r="H13142" s="11"/>
    </row>
    <row r="13143" spans="6:8" x14ac:dyDescent="0.25">
      <c r="F13143" s="11"/>
      <c r="G13143" s="11"/>
      <c r="H13143" s="11"/>
    </row>
    <row r="13144" spans="6:8" x14ac:dyDescent="0.25">
      <c r="F13144" s="11"/>
      <c r="G13144" s="11"/>
      <c r="H13144" s="11"/>
    </row>
    <row r="13145" spans="6:8" x14ac:dyDescent="0.25">
      <c r="F13145" s="11"/>
      <c r="G13145" s="11"/>
      <c r="H13145" s="11"/>
    </row>
    <row r="13146" spans="6:8" x14ac:dyDescent="0.25">
      <c r="F13146" s="11"/>
      <c r="G13146" s="11"/>
      <c r="H13146" s="11"/>
    </row>
    <row r="13147" spans="6:8" x14ac:dyDescent="0.25">
      <c r="F13147" s="11"/>
      <c r="G13147" s="11"/>
      <c r="H13147" s="11"/>
    </row>
    <row r="13148" spans="6:8" x14ac:dyDescent="0.25">
      <c r="F13148" s="11"/>
      <c r="G13148" s="11"/>
      <c r="H13148" s="11"/>
    </row>
    <row r="13149" spans="6:8" x14ac:dyDescent="0.25">
      <c r="F13149" s="11"/>
      <c r="G13149" s="11"/>
      <c r="H13149" s="11"/>
    </row>
    <row r="13150" spans="6:8" x14ac:dyDescent="0.25">
      <c r="F13150" s="11"/>
      <c r="G13150" s="11"/>
      <c r="H13150" s="11"/>
    </row>
    <row r="13151" spans="6:8" x14ac:dyDescent="0.25">
      <c r="F13151" s="11"/>
      <c r="G13151" s="11"/>
      <c r="H13151" s="11"/>
    </row>
    <row r="13152" spans="6:8" x14ac:dyDescent="0.25">
      <c r="F13152" s="11"/>
      <c r="G13152" s="11"/>
      <c r="H13152" s="11"/>
    </row>
    <row r="13153" spans="6:8" x14ac:dyDescent="0.25">
      <c r="F13153" s="11"/>
      <c r="G13153" s="11"/>
      <c r="H13153" s="11"/>
    </row>
    <row r="13154" spans="6:8" x14ac:dyDescent="0.25">
      <c r="F13154" s="11"/>
      <c r="G13154" s="11"/>
      <c r="H13154" s="11"/>
    </row>
    <row r="13155" spans="6:8" x14ac:dyDescent="0.25">
      <c r="F13155" s="11"/>
      <c r="G13155" s="11"/>
      <c r="H13155" s="11"/>
    </row>
    <row r="13156" spans="6:8" x14ac:dyDescent="0.25">
      <c r="F13156" s="11"/>
      <c r="G13156" s="11"/>
      <c r="H13156" s="11"/>
    </row>
    <row r="13157" spans="6:8" x14ac:dyDescent="0.25">
      <c r="F13157" s="11"/>
      <c r="G13157" s="11"/>
      <c r="H13157" s="11"/>
    </row>
    <row r="13158" spans="6:8" x14ac:dyDescent="0.25">
      <c r="F13158" s="11"/>
      <c r="G13158" s="11"/>
      <c r="H13158" s="11"/>
    </row>
    <row r="13159" spans="6:8" x14ac:dyDescent="0.25">
      <c r="F13159" s="11"/>
      <c r="G13159" s="11"/>
      <c r="H13159" s="11"/>
    </row>
    <row r="13160" spans="6:8" x14ac:dyDescent="0.25">
      <c r="F13160" s="11"/>
      <c r="G13160" s="11"/>
      <c r="H13160" s="11"/>
    </row>
    <row r="13161" spans="6:8" x14ac:dyDescent="0.25">
      <c r="F13161" s="11"/>
      <c r="G13161" s="11"/>
      <c r="H13161" s="11"/>
    </row>
    <row r="13162" spans="6:8" x14ac:dyDescent="0.25">
      <c r="F13162" s="11"/>
      <c r="G13162" s="11"/>
      <c r="H13162" s="11"/>
    </row>
    <row r="13163" spans="6:8" x14ac:dyDescent="0.25">
      <c r="F13163" s="11"/>
      <c r="G13163" s="11"/>
      <c r="H13163" s="11"/>
    </row>
    <row r="13164" spans="6:8" x14ac:dyDescent="0.25">
      <c r="F13164" s="11"/>
      <c r="G13164" s="11"/>
      <c r="H13164" s="11"/>
    </row>
    <row r="13165" spans="6:8" x14ac:dyDescent="0.25">
      <c r="F13165" s="11"/>
      <c r="G13165" s="11"/>
      <c r="H13165" s="11"/>
    </row>
    <row r="13166" spans="6:8" x14ac:dyDescent="0.25">
      <c r="F13166" s="11"/>
      <c r="G13166" s="11"/>
      <c r="H13166" s="11"/>
    </row>
    <row r="13167" spans="6:8" x14ac:dyDescent="0.25">
      <c r="F13167" s="11"/>
      <c r="G13167" s="11"/>
      <c r="H13167" s="11"/>
    </row>
    <row r="13168" spans="6:8" x14ac:dyDescent="0.25">
      <c r="F13168" s="11"/>
      <c r="G13168" s="11"/>
      <c r="H13168" s="11"/>
    </row>
    <row r="13169" spans="6:8" x14ac:dyDescent="0.25">
      <c r="F13169" s="11"/>
      <c r="G13169" s="11"/>
      <c r="H13169" s="11"/>
    </row>
    <row r="13170" spans="6:8" x14ac:dyDescent="0.25">
      <c r="F13170" s="11"/>
      <c r="G13170" s="11"/>
      <c r="H13170" s="11"/>
    </row>
    <row r="13171" spans="6:8" x14ac:dyDescent="0.25">
      <c r="F13171" s="11"/>
      <c r="G13171" s="11"/>
      <c r="H13171" s="11"/>
    </row>
    <row r="13172" spans="6:8" x14ac:dyDescent="0.25">
      <c r="F13172" s="11"/>
      <c r="G13172" s="11"/>
      <c r="H13172" s="11"/>
    </row>
    <row r="13173" spans="6:8" x14ac:dyDescent="0.25">
      <c r="F13173" s="11"/>
      <c r="G13173" s="11"/>
      <c r="H13173" s="11"/>
    </row>
    <row r="13174" spans="6:8" x14ac:dyDescent="0.25">
      <c r="F13174" s="11"/>
      <c r="G13174" s="11"/>
      <c r="H13174" s="11"/>
    </row>
    <row r="13175" spans="6:8" x14ac:dyDescent="0.25">
      <c r="F13175" s="11"/>
      <c r="G13175" s="11"/>
      <c r="H13175" s="11"/>
    </row>
    <row r="13176" spans="6:8" x14ac:dyDescent="0.25">
      <c r="F13176" s="11"/>
      <c r="G13176" s="11"/>
      <c r="H13176" s="11"/>
    </row>
    <row r="13177" spans="6:8" x14ac:dyDescent="0.25">
      <c r="F13177" s="11"/>
      <c r="G13177" s="11"/>
      <c r="H13177" s="11"/>
    </row>
    <row r="13178" spans="6:8" x14ac:dyDescent="0.25">
      <c r="F13178" s="11"/>
      <c r="G13178" s="11"/>
      <c r="H13178" s="11"/>
    </row>
    <row r="13179" spans="6:8" x14ac:dyDescent="0.25">
      <c r="F13179" s="11"/>
      <c r="G13179" s="11"/>
      <c r="H13179" s="11"/>
    </row>
    <row r="13180" spans="6:8" x14ac:dyDescent="0.25">
      <c r="F13180" s="11"/>
      <c r="G13180" s="11"/>
      <c r="H13180" s="11"/>
    </row>
    <row r="13181" spans="6:8" x14ac:dyDescent="0.25">
      <c r="F13181" s="11"/>
      <c r="G13181" s="11"/>
      <c r="H13181" s="11"/>
    </row>
    <row r="13182" spans="6:8" x14ac:dyDescent="0.25">
      <c r="F13182" s="11"/>
      <c r="G13182" s="11"/>
      <c r="H13182" s="11"/>
    </row>
    <row r="13183" spans="6:8" x14ac:dyDescent="0.25">
      <c r="F13183" s="11"/>
      <c r="G13183" s="11"/>
      <c r="H13183" s="11"/>
    </row>
    <row r="13184" spans="6:8" x14ac:dyDescent="0.25">
      <c r="F13184" s="11"/>
      <c r="G13184" s="11"/>
      <c r="H13184" s="11"/>
    </row>
    <row r="13185" spans="6:8" x14ac:dyDescent="0.25">
      <c r="F13185" s="11"/>
      <c r="G13185" s="11"/>
      <c r="H13185" s="11"/>
    </row>
    <row r="13186" spans="6:8" x14ac:dyDescent="0.25">
      <c r="F13186" s="11"/>
      <c r="G13186" s="11"/>
      <c r="H13186" s="11"/>
    </row>
    <row r="13187" spans="6:8" x14ac:dyDescent="0.25">
      <c r="F13187" s="11"/>
      <c r="G13187" s="11"/>
      <c r="H13187" s="11"/>
    </row>
    <row r="13188" spans="6:8" x14ac:dyDescent="0.25">
      <c r="F13188" s="11"/>
      <c r="G13188" s="11"/>
      <c r="H13188" s="11"/>
    </row>
    <row r="13189" spans="6:8" x14ac:dyDescent="0.25">
      <c r="F13189" s="11"/>
      <c r="G13189" s="11"/>
      <c r="H13189" s="11"/>
    </row>
    <row r="13190" spans="6:8" x14ac:dyDescent="0.25">
      <c r="F13190" s="11"/>
      <c r="G13190" s="11"/>
      <c r="H13190" s="11"/>
    </row>
    <row r="13191" spans="6:8" x14ac:dyDescent="0.25">
      <c r="F13191" s="11"/>
      <c r="G13191" s="11"/>
      <c r="H13191" s="11"/>
    </row>
    <row r="13192" spans="6:8" x14ac:dyDescent="0.25">
      <c r="F13192" s="11"/>
      <c r="G13192" s="11"/>
      <c r="H13192" s="11"/>
    </row>
    <row r="13193" spans="6:8" x14ac:dyDescent="0.25">
      <c r="F13193" s="11"/>
      <c r="G13193" s="11"/>
      <c r="H13193" s="11"/>
    </row>
    <row r="13194" spans="6:8" x14ac:dyDescent="0.25">
      <c r="F13194" s="11"/>
      <c r="G13194" s="11"/>
      <c r="H13194" s="11"/>
    </row>
    <row r="13195" spans="6:8" x14ac:dyDescent="0.25">
      <c r="F13195" s="11"/>
      <c r="G13195" s="11"/>
      <c r="H13195" s="11"/>
    </row>
    <row r="13196" spans="6:8" x14ac:dyDescent="0.25">
      <c r="F13196" s="11"/>
      <c r="G13196" s="11"/>
      <c r="H13196" s="11"/>
    </row>
    <row r="13197" spans="6:8" x14ac:dyDescent="0.25">
      <c r="F13197" s="11"/>
      <c r="G13197" s="11"/>
      <c r="H13197" s="11"/>
    </row>
    <row r="13198" spans="6:8" x14ac:dyDescent="0.25">
      <c r="F13198" s="11"/>
      <c r="G13198" s="11"/>
      <c r="H13198" s="11"/>
    </row>
    <row r="13199" spans="6:8" x14ac:dyDescent="0.25">
      <c r="F13199" s="11"/>
      <c r="G13199" s="11"/>
      <c r="H13199" s="11"/>
    </row>
    <row r="13200" spans="6:8" x14ac:dyDescent="0.25">
      <c r="F13200" s="11"/>
      <c r="G13200" s="11"/>
      <c r="H13200" s="11"/>
    </row>
    <row r="13201" spans="6:8" x14ac:dyDescent="0.25">
      <c r="F13201" s="11"/>
      <c r="G13201" s="11"/>
      <c r="H13201" s="11"/>
    </row>
    <row r="13202" spans="6:8" x14ac:dyDescent="0.25">
      <c r="F13202" s="11"/>
      <c r="G13202" s="11"/>
      <c r="H13202" s="11"/>
    </row>
    <row r="13203" spans="6:8" x14ac:dyDescent="0.25">
      <c r="F13203" s="11"/>
      <c r="G13203" s="11"/>
      <c r="H13203" s="11"/>
    </row>
    <row r="13204" spans="6:8" x14ac:dyDescent="0.25">
      <c r="F13204" s="11"/>
      <c r="G13204" s="11"/>
      <c r="H13204" s="11"/>
    </row>
    <row r="13205" spans="6:8" x14ac:dyDescent="0.25">
      <c r="F13205" s="11"/>
      <c r="G13205" s="11"/>
      <c r="H13205" s="11"/>
    </row>
    <row r="13206" spans="6:8" x14ac:dyDescent="0.25">
      <c r="F13206" s="11"/>
      <c r="G13206" s="11"/>
      <c r="H13206" s="11"/>
    </row>
    <row r="13207" spans="6:8" x14ac:dyDescent="0.25">
      <c r="F13207" s="11"/>
      <c r="G13207" s="11"/>
      <c r="H13207" s="11"/>
    </row>
    <row r="13208" spans="6:8" x14ac:dyDescent="0.25">
      <c r="F13208" s="11"/>
      <c r="G13208" s="11"/>
      <c r="H13208" s="11"/>
    </row>
    <row r="13209" spans="6:8" x14ac:dyDescent="0.25">
      <c r="F13209" s="11"/>
      <c r="G13209" s="11"/>
      <c r="H13209" s="11"/>
    </row>
    <row r="13210" spans="6:8" x14ac:dyDescent="0.25">
      <c r="F13210" s="11"/>
      <c r="G13210" s="11"/>
      <c r="H13210" s="11"/>
    </row>
    <row r="13211" spans="6:8" x14ac:dyDescent="0.25">
      <c r="F13211" s="11"/>
      <c r="G13211" s="11"/>
      <c r="H13211" s="11"/>
    </row>
    <row r="13212" spans="6:8" x14ac:dyDescent="0.25">
      <c r="F13212" s="11"/>
      <c r="G13212" s="11"/>
      <c r="H13212" s="11"/>
    </row>
    <row r="13213" spans="6:8" x14ac:dyDescent="0.25">
      <c r="F13213" s="11"/>
      <c r="G13213" s="11"/>
      <c r="H13213" s="11"/>
    </row>
    <row r="13214" spans="6:8" x14ac:dyDescent="0.25">
      <c r="F13214" s="11"/>
      <c r="G13214" s="11"/>
      <c r="H13214" s="11"/>
    </row>
    <row r="13215" spans="6:8" x14ac:dyDescent="0.25">
      <c r="F13215" s="11"/>
      <c r="G13215" s="11"/>
      <c r="H13215" s="11"/>
    </row>
    <row r="13216" spans="6:8" x14ac:dyDescent="0.25">
      <c r="F13216" s="11"/>
      <c r="G13216" s="11"/>
      <c r="H13216" s="11"/>
    </row>
    <row r="13217" spans="6:8" x14ac:dyDescent="0.25">
      <c r="F13217" s="11"/>
      <c r="G13217" s="11"/>
      <c r="H13217" s="11"/>
    </row>
    <row r="13218" spans="6:8" x14ac:dyDescent="0.25">
      <c r="F13218" s="11"/>
      <c r="G13218" s="11"/>
      <c r="H13218" s="11"/>
    </row>
    <row r="13219" spans="6:8" x14ac:dyDescent="0.25">
      <c r="F13219" s="11"/>
      <c r="G13219" s="11"/>
      <c r="H13219" s="11"/>
    </row>
    <row r="13220" spans="6:8" x14ac:dyDescent="0.25">
      <c r="F13220" s="11"/>
      <c r="G13220" s="11"/>
      <c r="H13220" s="11"/>
    </row>
    <row r="13221" spans="6:8" x14ac:dyDescent="0.25">
      <c r="F13221" s="11"/>
      <c r="G13221" s="11"/>
      <c r="H13221" s="11"/>
    </row>
    <row r="13222" spans="6:8" x14ac:dyDescent="0.25">
      <c r="F13222" s="11"/>
      <c r="G13222" s="11"/>
      <c r="H13222" s="11"/>
    </row>
    <row r="13223" spans="6:8" x14ac:dyDescent="0.25">
      <c r="F13223" s="11"/>
      <c r="G13223" s="11"/>
      <c r="H13223" s="11"/>
    </row>
    <row r="13224" spans="6:8" x14ac:dyDescent="0.25">
      <c r="F13224" s="11"/>
      <c r="G13224" s="11"/>
      <c r="H13224" s="11"/>
    </row>
    <row r="13225" spans="6:8" x14ac:dyDescent="0.25">
      <c r="F13225" s="11"/>
      <c r="G13225" s="11"/>
      <c r="H13225" s="11"/>
    </row>
    <row r="13226" spans="6:8" x14ac:dyDescent="0.25">
      <c r="F13226" s="11"/>
      <c r="G13226" s="11"/>
      <c r="H13226" s="11"/>
    </row>
    <row r="13227" spans="6:8" x14ac:dyDescent="0.25">
      <c r="F13227" s="11"/>
      <c r="G13227" s="11"/>
      <c r="H13227" s="11"/>
    </row>
    <row r="13228" spans="6:8" x14ac:dyDescent="0.25">
      <c r="F13228" s="11"/>
      <c r="G13228" s="11"/>
      <c r="H13228" s="11"/>
    </row>
    <row r="13229" spans="6:8" x14ac:dyDescent="0.25">
      <c r="F13229" s="11"/>
      <c r="G13229" s="11"/>
      <c r="H13229" s="11"/>
    </row>
    <row r="13230" spans="6:8" x14ac:dyDescent="0.25">
      <c r="F13230" s="11"/>
      <c r="G13230" s="11"/>
      <c r="H13230" s="11"/>
    </row>
    <row r="13231" spans="6:8" x14ac:dyDescent="0.25">
      <c r="F13231" s="11"/>
      <c r="G13231" s="11"/>
      <c r="H13231" s="11"/>
    </row>
    <row r="13232" spans="6:8" x14ac:dyDescent="0.25">
      <c r="F13232" s="11"/>
      <c r="G13232" s="11"/>
      <c r="H13232" s="11"/>
    </row>
    <row r="13233" spans="6:8" x14ac:dyDescent="0.25">
      <c r="F13233" s="11"/>
      <c r="G13233" s="11"/>
      <c r="H13233" s="11"/>
    </row>
    <row r="13234" spans="6:8" x14ac:dyDescent="0.25">
      <c r="F13234" s="11"/>
      <c r="G13234" s="11"/>
      <c r="H13234" s="11"/>
    </row>
    <row r="13235" spans="6:8" x14ac:dyDescent="0.25">
      <c r="F13235" s="11"/>
      <c r="G13235" s="11"/>
      <c r="H13235" s="11"/>
    </row>
    <row r="13236" spans="6:8" x14ac:dyDescent="0.25">
      <c r="F13236" s="11"/>
      <c r="G13236" s="11"/>
      <c r="H13236" s="11"/>
    </row>
    <row r="13237" spans="6:8" x14ac:dyDescent="0.25">
      <c r="F13237" s="11"/>
      <c r="G13237" s="11"/>
      <c r="H13237" s="11"/>
    </row>
    <row r="13238" spans="6:8" x14ac:dyDescent="0.25">
      <c r="F13238" s="11"/>
      <c r="G13238" s="11"/>
      <c r="H13238" s="11"/>
    </row>
    <row r="13239" spans="6:8" x14ac:dyDescent="0.25">
      <c r="F13239" s="11"/>
      <c r="G13239" s="11"/>
      <c r="H13239" s="11"/>
    </row>
    <row r="13240" spans="6:8" x14ac:dyDescent="0.25">
      <c r="F13240" s="11"/>
      <c r="G13240" s="11"/>
      <c r="H13240" s="11"/>
    </row>
    <row r="13241" spans="6:8" x14ac:dyDescent="0.25">
      <c r="F13241" s="11"/>
      <c r="G13241" s="11"/>
      <c r="H13241" s="11"/>
    </row>
    <row r="13242" spans="6:8" x14ac:dyDescent="0.25">
      <c r="F13242" s="11"/>
      <c r="G13242" s="11"/>
      <c r="H13242" s="11"/>
    </row>
    <row r="13243" spans="6:8" x14ac:dyDescent="0.25">
      <c r="F13243" s="11"/>
      <c r="G13243" s="11"/>
      <c r="H13243" s="11"/>
    </row>
    <row r="13244" spans="6:8" x14ac:dyDescent="0.25">
      <c r="F13244" s="11"/>
      <c r="G13244" s="11"/>
      <c r="H13244" s="11"/>
    </row>
    <row r="13245" spans="6:8" x14ac:dyDescent="0.25">
      <c r="F13245" s="11"/>
      <c r="G13245" s="11"/>
      <c r="H13245" s="11"/>
    </row>
    <row r="13246" spans="6:8" x14ac:dyDescent="0.25">
      <c r="F13246" s="11"/>
      <c r="G13246" s="11"/>
      <c r="H13246" s="11"/>
    </row>
    <row r="13247" spans="6:8" x14ac:dyDescent="0.25">
      <c r="F13247" s="11"/>
      <c r="G13247" s="11"/>
      <c r="H13247" s="11"/>
    </row>
    <row r="13248" spans="6:8" x14ac:dyDescent="0.25">
      <c r="F13248" s="11"/>
      <c r="G13248" s="11"/>
      <c r="H13248" s="11"/>
    </row>
    <row r="13249" spans="6:8" x14ac:dyDescent="0.25">
      <c r="F13249" s="11"/>
      <c r="G13249" s="11"/>
      <c r="H13249" s="11"/>
    </row>
    <row r="13250" spans="6:8" x14ac:dyDescent="0.25">
      <c r="F13250" s="11"/>
      <c r="G13250" s="11"/>
      <c r="H13250" s="11"/>
    </row>
    <row r="13251" spans="6:8" x14ac:dyDescent="0.25">
      <c r="F13251" s="11"/>
      <c r="G13251" s="11"/>
      <c r="H13251" s="11"/>
    </row>
    <row r="13252" spans="6:8" x14ac:dyDescent="0.25">
      <c r="F13252" s="11"/>
      <c r="G13252" s="11"/>
      <c r="H13252" s="11"/>
    </row>
    <row r="13253" spans="6:8" x14ac:dyDescent="0.25">
      <c r="F13253" s="11"/>
      <c r="G13253" s="11"/>
      <c r="H13253" s="11"/>
    </row>
    <row r="13254" spans="6:8" x14ac:dyDescent="0.25">
      <c r="F13254" s="11"/>
      <c r="G13254" s="11"/>
      <c r="H13254" s="11"/>
    </row>
    <row r="13255" spans="6:8" x14ac:dyDescent="0.25">
      <c r="F13255" s="11"/>
      <c r="G13255" s="11"/>
      <c r="H13255" s="11"/>
    </row>
    <row r="13256" spans="6:8" x14ac:dyDescent="0.25">
      <c r="F13256" s="11"/>
      <c r="G13256" s="11"/>
      <c r="H13256" s="11"/>
    </row>
    <row r="13257" spans="6:8" x14ac:dyDescent="0.25">
      <c r="F13257" s="11"/>
      <c r="G13257" s="11"/>
      <c r="H13257" s="11"/>
    </row>
    <row r="13258" spans="6:8" x14ac:dyDescent="0.25">
      <c r="F13258" s="11"/>
      <c r="G13258" s="11"/>
      <c r="H13258" s="11"/>
    </row>
    <row r="13259" spans="6:8" x14ac:dyDescent="0.25">
      <c r="F13259" s="11"/>
      <c r="G13259" s="11"/>
      <c r="H13259" s="11"/>
    </row>
    <row r="13260" spans="6:8" x14ac:dyDescent="0.25">
      <c r="F13260" s="11"/>
      <c r="G13260" s="11"/>
      <c r="H13260" s="11"/>
    </row>
    <row r="13261" spans="6:8" x14ac:dyDescent="0.25">
      <c r="F13261" s="11"/>
      <c r="G13261" s="11"/>
      <c r="H13261" s="11"/>
    </row>
    <row r="13262" spans="6:8" x14ac:dyDescent="0.25">
      <c r="F13262" s="11"/>
      <c r="G13262" s="11"/>
      <c r="H13262" s="11"/>
    </row>
    <row r="13263" spans="6:8" x14ac:dyDescent="0.25">
      <c r="F13263" s="11"/>
      <c r="G13263" s="11"/>
      <c r="H13263" s="11"/>
    </row>
    <row r="13264" spans="6:8" x14ac:dyDescent="0.25">
      <c r="F13264" s="11"/>
      <c r="G13264" s="11"/>
      <c r="H13264" s="11"/>
    </row>
    <row r="13265" spans="6:8" x14ac:dyDescent="0.25">
      <c r="F13265" s="11"/>
      <c r="G13265" s="11"/>
      <c r="H13265" s="11"/>
    </row>
    <row r="13266" spans="6:8" x14ac:dyDescent="0.25">
      <c r="F13266" s="11"/>
      <c r="G13266" s="11"/>
      <c r="H13266" s="11"/>
    </row>
    <row r="13267" spans="6:8" x14ac:dyDescent="0.25">
      <c r="F13267" s="11"/>
      <c r="G13267" s="11"/>
      <c r="H13267" s="11"/>
    </row>
    <row r="13268" spans="6:8" x14ac:dyDescent="0.25">
      <c r="F13268" s="11"/>
      <c r="G13268" s="11"/>
      <c r="H13268" s="11"/>
    </row>
    <row r="13269" spans="6:8" x14ac:dyDescent="0.25">
      <c r="F13269" s="11"/>
      <c r="G13269" s="11"/>
      <c r="H13269" s="11"/>
    </row>
    <row r="13270" spans="6:8" x14ac:dyDescent="0.25">
      <c r="F13270" s="11"/>
      <c r="G13270" s="11"/>
      <c r="H13270" s="11"/>
    </row>
    <row r="13271" spans="6:8" x14ac:dyDescent="0.25">
      <c r="F13271" s="11"/>
      <c r="G13271" s="11"/>
      <c r="H13271" s="11"/>
    </row>
    <row r="13272" spans="6:8" x14ac:dyDescent="0.25">
      <c r="F13272" s="11"/>
      <c r="G13272" s="11"/>
      <c r="H13272" s="11"/>
    </row>
    <row r="13273" spans="6:8" x14ac:dyDescent="0.25">
      <c r="F13273" s="11"/>
      <c r="G13273" s="11"/>
      <c r="H13273" s="11"/>
    </row>
    <row r="13274" spans="6:8" x14ac:dyDescent="0.25">
      <c r="F13274" s="11"/>
      <c r="G13274" s="11"/>
      <c r="H13274" s="11"/>
    </row>
    <row r="13275" spans="6:8" x14ac:dyDescent="0.25">
      <c r="F13275" s="11"/>
      <c r="G13275" s="11"/>
      <c r="H13275" s="11"/>
    </row>
    <row r="13276" spans="6:8" x14ac:dyDescent="0.25">
      <c r="F13276" s="11"/>
      <c r="G13276" s="11"/>
      <c r="H13276" s="11"/>
    </row>
    <row r="13277" spans="6:8" x14ac:dyDescent="0.25">
      <c r="F13277" s="11"/>
      <c r="G13277" s="11"/>
      <c r="H13277" s="11"/>
    </row>
    <row r="13278" spans="6:8" x14ac:dyDescent="0.25">
      <c r="F13278" s="11"/>
      <c r="G13278" s="11"/>
      <c r="H13278" s="11"/>
    </row>
    <row r="13279" spans="6:8" x14ac:dyDescent="0.25">
      <c r="F13279" s="11"/>
      <c r="G13279" s="11"/>
      <c r="H13279" s="11"/>
    </row>
    <row r="13280" spans="6:8" x14ac:dyDescent="0.25">
      <c r="F13280" s="11"/>
      <c r="G13280" s="11"/>
      <c r="H13280" s="11"/>
    </row>
    <row r="13281" spans="6:8" x14ac:dyDescent="0.25">
      <c r="F13281" s="11"/>
      <c r="G13281" s="11"/>
      <c r="H13281" s="11"/>
    </row>
    <row r="13282" spans="6:8" x14ac:dyDescent="0.25">
      <c r="F13282" s="11"/>
      <c r="G13282" s="11"/>
      <c r="H13282" s="11"/>
    </row>
    <row r="13283" spans="6:8" x14ac:dyDescent="0.25">
      <c r="F13283" s="11"/>
      <c r="G13283" s="11"/>
      <c r="H13283" s="11"/>
    </row>
    <row r="13284" spans="6:8" x14ac:dyDescent="0.25">
      <c r="F13284" s="11"/>
      <c r="G13284" s="11"/>
      <c r="H13284" s="11"/>
    </row>
    <row r="13285" spans="6:8" x14ac:dyDescent="0.25">
      <c r="F13285" s="11"/>
      <c r="G13285" s="11"/>
      <c r="H13285" s="11"/>
    </row>
    <row r="13286" spans="6:8" x14ac:dyDescent="0.25">
      <c r="F13286" s="11"/>
      <c r="G13286" s="11"/>
      <c r="H13286" s="11"/>
    </row>
    <row r="13287" spans="6:8" x14ac:dyDescent="0.25">
      <c r="F13287" s="11"/>
      <c r="G13287" s="11"/>
      <c r="H13287" s="11"/>
    </row>
    <row r="13288" spans="6:8" x14ac:dyDescent="0.25">
      <c r="F13288" s="11"/>
      <c r="G13288" s="11"/>
      <c r="H13288" s="11"/>
    </row>
    <row r="13289" spans="6:8" x14ac:dyDescent="0.25">
      <c r="F13289" s="11"/>
      <c r="G13289" s="11"/>
      <c r="H13289" s="11"/>
    </row>
    <row r="13290" spans="6:8" x14ac:dyDescent="0.25">
      <c r="F13290" s="11"/>
      <c r="G13290" s="11"/>
      <c r="H13290" s="11"/>
    </row>
    <row r="13291" spans="6:8" x14ac:dyDescent="0.25">
      <c r="F13291" s="11"/>
      <c r="G13291" s="11"/>
      <c r="H13291" s="11"/>
    </row>
    <row r="13292" spans="6:8" x14ac:dyDescent="0.25">
      <c r="F13292" s="11"/>
      <c r="G13292" s="11"/>
      <c r="H13292" s="11"/>
    </row>
    <row r="13293" spans="6:8" x14ac:dyDescent="0.25">
      <c r="F13293" s="11"/>
      <c r="G13293" s="11"/>
      <c r="H13293" s="11"/>
    </row>
    <row r="13294" spans="6:8" x14ac:dyDescent="0.25">
      <c r="F13294" s="11"/>
      <c r="G13294" s="11"/>
      <c r="H13294" s="11"/>
    </row>
    <row r="13295" spans="6:8" x14ac:dyDescent="0.25">
      <c r="F13295" s="11"/>
      <c r="G13295" s="11"/>
      <c r="H13295" s="11"/>
    </row>
    <row r="13296" spans="6:8" x14ac:dyDescent="0.25">
      <c r="F13296" s="11"/>
      <c r="G13296" s="11"/>
      <c r="H13296" s="11"/>
    </row>
    <row r="13297" spans="6:8" x14ac:dyDescent="0.25">
      <c r="F13297" s="11"/>
      <c r="G13297" s="11"/>
      <c r="H13297" s="11"/>
    </row>
    <row r="13298" spans="6:8" x14ac:dyDescent="0.25">
      <c r="F13298" s="11"/>
      <c r="G13298" s="11"/>
      <c r="H13298" s="11"/>
    </row>
    <row r="13299" spans="6:8" x14ac:dyDescent="0.25">
      <c r="F13299" s="11"/>
      <c r="G13299" s="11"/>
      <c r="H13299" s="11"/>
    </row>
    <row r="13300" spans="6:8" x14ac:dyDescent="0.25">
      <c r="F13300" s="11"/>
      <c r="G13300" s="11"/>
      <c r="H13300" s="11"/>
    </row>
    <row r="13301" spans="6:8" x14ac:dyDescent="0.25">
      <c r="F13301" s="11"/>
      <c r="G13301" s="11"/>
      <c r="H13301" s="11"/>
    </row>
    <row r="13302" spans="6:8" x14ac:dyDescent="0.25">
      <c r="F13302" s="11"/>
      <c r="G13302" s="11"/>
      <c r="H13302" s="11"/>
    </row>
    <row r="13303" spans="6:8" x14ac:dyDescent="0.25">
      <c r="F13303" s="11"/>
      <c r="G13303" s="11"/>
      <c r="H13303" s="11"/>
    </row>
    <row r="13304" spans="6:8" x14ac:dyDescent="0.25">
      <c r="F13304" s="11"/>
      <c r="G13304" s="11"/>
      <c r="H13304" s="11"/>
    </row>
    <row r="13305" spans="6:8" x14ac:dyDescent="0.25">
      <c r="F13305" s="11"/>
      <c r="G13305" s="11"/>
      <c r="H13305" s="11"/>
    </row>
    <row r="13306" spans="6:8" x14ac:dyDescent="0.25">
      <c r="F13306" s="11"/>
      <c r="G13306" s="11"/>
      <c r="H13306" s="11"/>
    </row>
    <row r="13307" spans="6:8" x14ac:dyDescent="0.25">
      <c r="F13307" s="11"/>
      <c r="G13307" s="11"/>
      <c r="H13307" s="11"/>
    </row>
    <row r="13308" spans="6:8" x14ac:dyDescent="0.25">
      <c r="F13308" s="11"/>
      <c r="G13308" s="11"/>
      <c r="H13308" s="11"/>
    </row>
    <row r="13309" spans="6:8" x14ac:dyDescent="0.25">
      <c r="F13309" s="11"/>
      <c r="G13309" s="11"/>
      <c r="H13309" s="11"/>
    </row>
    <row r="13310" spans="6:8" x14ac:dyDescent="0.25">
      <c r="F13310" s="11"/>
      <c r="G13310" s="11"/>
      <c r="H13310" s="11"/>
    </row>
    <row r="13311" spans="6:8" x14ac:dyDescent="0.25">
      <c r="F13311" s="11"/>
      <c r="G13311" s="11"/>
      <c r="H13311" s="11"/>
    </row>
    <row r="13312" spans="6:8" x14ac:dyDescent="0.25">
      <c r="F13312" s="11"/>
      <c r="G13312" s="11"/>
      <c r="H13312" s="11"/>
    </row>
    <row r="13313" spans="6:8" x14ac:dyDescent="0.25">
      <c r="F13313" s="11"/>
      <c r="G13313" s="11"/>
      <c r="H13313" s="11"/>
    </row>
    <row r="13314" spans="6:8" x14ac:dyDescent="0.25">
      <c r="F13314" s="11"/>
      <c r="G13314" s="11"/>
      <c r="H13314" s="11"/>
    </row>
    <row r="13315" spans="6:8" x14ac:dyDescent="0.25">
      <c r="F13315" s="11"/>
      <c r="G13315" s="11"/>
      <c r="H13315" s="11"/>
    </row>
    <row r="13316" spans="6:8" x14ac:dyDescent="0.25">
      <c r="F13316" s="11"/>
      <c r="G13316" s="11"/>
      <c r="H13316" s="11"/>
    </row>
    <row r="13317" spans="6:8" x14ac:dyDescent="0.25">
      <c r="F13317" s="11"/>
      <c r="G13317" s="11"/>
      <c r="H13317" s="11"/>
    </row>
    <row r="13318" spans="6:8" x14ac:dyDescent="0.25">
      <c r="F13318" s="11"/>
      <c r="G13318" s="11"/>
      <c r="H13318" s="11"/>
    </row>
    <row r="13319" spans="6:8" x14ac:dyDescent="0.25">
      <c r="F13319" s="11"/>
      <c r="G13319" s="11"/>
      <c r="H13319" s="11"/>
    </row>
    <row r="13320" spans="6:8" x14ac:dyDescent="0.25">
      <c r="F13320" s="11"/>
      <c r="G13320" s="11"/>
      <c r="H13320" s="11"/>
    </row>
    <row r="13321" spans="6:8" x14ac:dyDescent="0.25">
      <c r="F13321" s="11"/>
      <c r="G13321" s="11"/>
      <c r="H13321" s="11"/>
    </row>
    <row r="13322" spans="6:8" x14ac:dyDescent="0.25">
      <c r="F13322" s="11"/>
      <c r="G13322" s="11"/>
      <c r="H13322" s="11"/>
    </row>
    <row r="13323" spans="6:8" x14ac:dyDescent="0.25">
      <c r="F13323" s="11"/>
      <c r="G13323" s="11"/>
      <c r="H13323" s="11"/>
    </row>
    <row r="13324" spans="6:8" x14ac:dyDescent="0.25">
      <c r="F13324" s="11"/>
      <c r="G13324" s="11"/>
      <c r="H13324" s="11"/>
    </row>
    <row r="13325" spans="6:8" x14ac:dyDescent="0.25">
      <c r="F13325" s="11"/>
      <c r="G13325" s="11"/>
      <c r="H13325" s="11"/>
    </row>
    <row r="13326" spans="6:8" x14ac:dyDescent="0.25">
      <c r="F13326" s="11"/>
      <c r="G13326" s="11"/>
      <c r="H13326" s="11"/>
    </row>
    <row r="13327" spans="6:8" x14ac:dyDescent="0.25">
      <c r="F13327" s="11"/>
      <c r="G13327" s="11"/>
      <c r="H13327" s="11"/>
    </row>
    <row r="13328" spans="6:8" x14ac:dyDescent="0.25">
      <c r="F13328" s="11"/>
      <c r="G13328" s="11"/>
      <c r="H13328" s="11"/>
    </row>
    <row r="13329" spans="6:8" x14ac:dyDescent="0.25">
      <c r="F13329" s="11"/>
      <c r="G13329" s="11"/>
      <c r="H13329" s="11"/>
    </row>
    <row r="13330" spans="6:8" x14ac:dyDescent="0.25">
      <c r="F13330" s="11"/>
      <c r="G13330" s="11"/>
      <c r="H13330" s="11"/>
    </row>
    <row r="13331" spans="6:8" x14ac:dyDescent="0.25">
      <c r="F13331" s="11"/>
      <c r="G13331" s="11"/>
      <c r="H13331" s="11"/>
    </row>
    <row r="13332" spans="6:8" x14ac:dyDescent="0.25">
      <c r="F13332" s="11"/>
      <c r="G13332" s="11"/>
      <c r="H13332" s="11"/>
    </row>
    <row r="13333" spans="6:8" x14ac:dyDescent="0.25">
      <c r="F13333" s="11"/>
      <c r="G13333" s="11"/>
      <c r="H13333" s="11"/>
    </row>
    <row r="13334" spans="6:8" x14ac:dyDescent="0.25">
      <c r="F13334" s="11"/>
      <c r="G13334" s="11"/>
      <c r="H13334" s="11"/>
    </row>
    <row r="13335" spans="6:8" x14ac:dyDescent="0.25">
      <c r="F13335" s="11"/>
      <c r="G13335" s="11"/>
      <c r="H13335" s="11"/>
    </row>
    <row r="13336" spans="6:8" x14ac:dyDescent="0.25">
      <c r="F13336" s="11"/>
      <c r="G13336" s="11"/>
      <c r="H13336" s="11"/>
    </row>
    <row r="13337" spans="6:8" x14ac:dyDescent="0.25">
      <c r="F13337" s="11"/>
      <c r="G13337" s="11"/>
      <c r="H13337" s="11"/>
    </row>
    <row r="13338" spans="6:8" x14ac:dyDescent="0.25">
      <c r="F13338" s="11"/>
      <c r="G13338" s="11"/>
      <c r="H13338" s="11"/>
    </row>
    <row r="13339" spans="6:8" x14ac:dyDescent="0.25">
      <c r="F13339" s="11"/>
      <c r="G13339" s="11"/>
      <c r="H13339" s="11"/>
    </row>
    <row r="13340" spans="6:8" x14ac:dyDescent="0.25">
      <c r="F13340" s="11"/>
      <c r="G13340" s="11"/>
      <c r="H13340" s="11"/>
    </row>
    <row r="13341" spans="6:8" x14ac:dyDescent="0.25">
      <c r="F13341" s="11"/>
      <c r="G13341" s="11"/>
      <c r="H13341" s="11"/>
    </row>
    <row r="13342" spans="6:8" x14ac:dyDescent="0.25">
      <c r="F13342" s="11"/>
      <c r="G13342" s="11"/>
      <c r="H13342" s="11"/>
    </row>
    <row r="13343" spans="6:8" x14ac:dyDescent="0.25">
      <c r="F13343" s="11"/>
      <c r="G13343" s="11"/>
      <c r="H13343" s="11"/>
    </row>
    <row r="13344" spans="6:8" x14ac:dyDescent="0.25">
      <c r="F13344" s="11"/>
      <c r="G13344" s="11"/>
      <c r="H13344" s="11"/>
    </row>
    <row r="13345" spans="6:8" x14ac:dyDescent="0.25">
      <c r="F13345" s="11"/>
      <c r="G13345" s="11"/>
      <c r="H13345" s="11"/>
    </row>
    <row r="13346" spans="6:8" x14ac:dyDescent="0.25">
      <c r="F13346" s="11"/>
      <c r="G13346" s="11"/>
      <c r="H13346" s="11"/>
    </row>
    <row r="13347" spans="6:8" x14ac:dyDescent="0.25">
      <c r="F13347" s="11"/>
      <c r="G13347" s="11"/>
      <c r="H13347" s="11"/>
    </row>
    <row r="13348" spans="6:8" x14ac:dyDescent="0.25">
      <c r="F13348" s="11"/>
      <c r="G13348" s="11"/>
      <c r="H13348" s="11"/>
    </row>
    <row r="13349" spans="6:8" x14ac:dyDescent="0.25">
      <c r="F13349" s="11"/>
      <c r="G13349" s="11"/>
      <c r="H13349" s="11"/>
    </row>
    <row r="13350" spans="6:8" x14ac:dyDescent="0.25">
      <c r="F13350" s="11"/>
      <c r="G13350" s="11"/>
      <c r="H13350" s="11"/>
    </row>
    <row r="13351" spans="6:8" x14ac:dyDescent="0.25">
      <c r="F13351" s="11"/>
      <c r="G13351" s="11"/>
      <c r="H13351" s="11"/>
    </row>
    <row r="13352" spans="6:8" x14ac:dyDescent="0.25">
      <c r="F13352" s="11"/>
      <c r="G13352" s="11"/>
      <c r="H13352" s="11"/>
    </row>
    <row r="13353" spans="6:8" x14ac:dyDescent="0.25">
      <c r="F13353" s="11"/>
      <c r="G13353" s="11"/>
      <c r="H13353" s="11"/>
    </row>
    <row r="13354" spans="6:8" x14ac:dyDescent="0.25">
      <c r="F13354" s="11"/>
      <c r="G13354" s="11"/>
      <c r="H13354" s="11"/>
    </row>
    <row r="13355" spans="6:8" x14ac:dyDescent="0.25">
      <c r="F13355" s="11"/>
      <c r="G13355" s="11"/>
      <c r="H13355" s="11"/>
    </row>
    <row r="13356" spans="6:8" x14ac:dyDescent="0.25">
      <c r="F13356" s="11"/>
      <c r="G13356" s="11"/>
      <c r="H13356" s="11"/>
    </row>
    <row r="13357" spans="6:8" x14ac:dyDescent="0.25">
      <c r="F13357" s="11"/>
      <c r="G13357" s="11"/>
      <c r="H13357" s="11"/>
    </row>
    <row r="13358" spans="6:8" x14ac:dyDescent="0.25">
      <c r="F13358" s="11"/>
      <c r="G13358" s="11"/>
      <c r="H13358" s="11"/>
    </row>
    <row r="13359" spans="6:8" x14ac:dyDescent="0.25">
      <c r="F13359" s="11"/>
      <c r="G13359" s="11"/>
      <c r="H13359" s="11"/>
    </row>
    <row r="13360" spans="6:8" x14ac:dyDescent="0.25">
      <c r="F13360" s="11"/>
      <c r="G13360" s="11"/>
      <c r="H13360" s="11"/>
    </row>
    <row r="13361" spans="6:8" x14ac:dyDescent="0.25">
      <c r="F13361" s="11"/>
      <c r="G13361" s="11"/>
      <c r="H13361" s="11"/>
    </row>
    <row r="13362" spans="6:8" x14ac:dyDescent="0.25">
      <c r="F13362" s="11"/>
      <c r="G13362" s="11"/>
      <c r="H13362" s="11"/>
    </row>
    <row r="13363" spans="6:8" x14ac:dyDescent="0.25">
      <c r="F13363" s="11"/>
      <c r="G13363" s="11"/>
      <c r="H13363" s="11"/>
    </row>
    <row r="13364" spans="6:8" x14ac:dyDescent="0.25">
      <c r="F13364" s="11"/>
      <c r="G13364" s="11"/>
      <c r="H13364" s="11"/>
    </row>
    <row r="13365" spans="6:8" x14ac:dyDescent="0.25">
      <c r="F13365" s="11"/>
      <c r="G13365" s="11"/>
      <c r="H13365" s="11"/>
    </row>
    <row r="13366" spans="6:8" x14ac:dyDescent="0.25">
      <c r="F13366" s="11"/>
      <c r="G13366" s="11"/>
      <c r="H13366" s="11"/>
    </row>
    <row r="13367" spans="6:8" x14ac:dyDescent="0.25">
      <c r="F13367" s="11"/>
      <c r="G13367" s="11"/>
      <c r="H13367" s="11"/>
    </row>
    <row r="13368" spans="6:8" x14ac:dyDescent="0.25">
      <c r="F13368" s="11"/>
      <c r="G13368" s="11"/>
      <c r="H13368" s="11"/>
    </row>
    <row r="13369" spans="6:8" x14ac:dyDescent="0.25">
      <c r="F13369" s="11"/>
      <c r="G13369" s="11"/>
      <c r="H13369" s="11"/>
    </row>
    <row r="13370" spans="6:8" x14ac:dyDescent="0.25">
      <c r="F13370" s="11"/>
      <c r="G13370" s="11"/>
      <c r="H13370" s="11"/>
    </row>
    <row r="13371" spans="6:8" x14ac:dyDescent="0.25">
      <c r="F13371" s="11"/>
      <c r="G13371" s="11"/>
      <c r="H13371" s="11"/>
    </row>
    <row r="13372" spans="6:8" x14ac:dyDescent="0.25">
      <c r="F13372" s="11"/>
      <c r="G13372" s="11"/>
      <c r="H13372" s="11"/>
    </row>
    <row r="13373" spans="6:8" x14ac:dyDescent="0.25">
      <c r="F13373" s="11"/>
      <c r="G13373" s="11"/>
      <c r="H13373" s="11"/>
    </row>
    <row r="13374" spans="6:8" x14ac:dyDescent="0.25">
      <c r="F13374" s="11"/>
      <c r="G13374" s="11"/>
      <c r="H13374" s="11"/>
    </row>
    <row r="13375" spans="6:8" x14ac:dyDescent="0.25">
      <c r="F13375" s="11"/>
      <c r="G13375" s="11"/>
      <c r="H13375" s="11"/>
    </row>
    <row r="13376" spans="6:8" x14ac:dyDescent="0.25">
      <c r="F13376" s="11"/>
      <c r="G13376" s="11"/>
      <c r="H13376" s="11"/>
    </row>
    <row r="13377" spans="6:8" x14ac:dyDescent="0.25">
      <c r="F13377" s="11"/>
      <c r="G13377" s="11"/>
      <c r="H13377" s="11"/>
    </row>
    <row r="13378" spans="6:8" x14ac:dyDescent="0.25">
      <c r="F13378" s="11"/>
      <c r="G13378" s="11"/>
      <c r="H13378" s="11"/>
    </row>
    <row r="13379" spans="6:8" x14ac:dyDescent="0.25">
      <c r="F13379" s="11"/>
      <c r="G13379" s="11"/>
      <c r="H13379" s="11"/>
    </row>
    <row r="13380" spans="6:8" x14ac:dyDescent="0.25">
      <c r="F13380" s="11"/>
      <c r="G13380" s="11"/>
      <c r="H13380" s="11"/>
    </row>
    <row r="13381" spans="6:8" x14ac:dyDescent="0.25">
      <c r="F13381" s="11"/>
      <c r="G13381" s="11"/>
      <c r="H13381" s="11"/>
    </row>
    <row r="13382" spans="6:8" x14ac:dyDescent="0.25">
      <c r="F13382" s="11"/>
      <c r="G13382" s="11"/>
      <c r="H13382" s="11"/>
    </row>
    <row r="13383" spans="6:8" x14ac:dyDescent="0.25">
      <c r="F13383" s="11"/>
      <c r="G13383" s="11"/>
      <c r="H13383" s="11"/>
    </row>
    <row r="13384" spans="6:8" x14ac:dyDescent="0.25">
      <c r="F13384" s="11"/>
      <c r="G13384" s="11"/>
      <c r="H13384" s="11"/>
    </row>
    <row r="13385" spans="6:8" x14ac:dyDescent="0.25">
      <c r="F13385" s="11"/>
      <c r="G13385" s="11"/>
      <c r="H13385" s="11"/>
    </row>
    <row r="13386" spans="6:8" x14ac:dyDescent="0.25">
      <c r="F13386" s="11"/>
      <c r="G13386" s="11"/>
      <c r="H13386" s="11"/>
    </row>
    <row r="13387" spans="6:8" x14ac:dyDescent="0.25">
      <c r="F13387" s="11"/>
      <c r="G13387" s="11"/>
      <c r="H13387" s="11"/>
    </row>
    <row r="13388" spans="6:8" x14ac:dyDescent="0.25">
      <c r="F13388" s="11"/>
      <c r="G13388" s="11"/>
      <c r="H13388" s="11"/>
    </row>
    <row r="13389" spans="6:8" x14ac:dyDescent="0.25">
      <c r="F13389" s="11"/>
      <c r="G13389" s="11"/>
      <c r="H13389" s="11"/>
    </row>
    <row r="13390" spans="6:8" x14ac:dyDescent="0.25">
      <c r="F13390" s="11"/>
      <c r="G13390" s="11"/>
      <c r="H13390" s="11"/>
    </row>
    <row r="13391" spans="6:8" x14ac:dyDescent="0.25">
      <c r="F13391" s="11"/>
      <c r="G13391" s="11"/>
      <c r="H13391" s="11"/>
    </row>
    <row r="13392" spans="6:8" x14ac:dyDescent="0.25">
      <c r="F13392" s="11"/>
      <c r="G13392" s="11"/>
      <c r="H13392" s="11"/>
    </row>
    <row r="13393" spans="6:8" x14ac:dyDescent="0.25">
      <c r="F13393" s="11"/>
      <c r="G13393" s="11"/>
      <c r="H13393" s="11"/>
    </row>
    <row r="13394" spans="6:8" x14ac:dyDescent="0.25">
      <c r="F13394" s="11"/>
      <c r="G13394" s="11"/>
      <c r="H13394" s="11"/>
    </row>
    <row r="13395" spans="6:8" x14ac:dyDescent="0.25">
      <c r="F13395" s="11"/>
      <c r="G13395" s="11"/>
      <c r="H13395" s="11"/>
    </row>
    <row r="13396" spans="6:8" x14ac:dyDescent="0.25">
      <c r="F13396" s="11"/>
      <c r="G13396" s="11"/>
      <c r="H13396" s="11"/>
    </row>
    <row r="13397" spans="6:8" x14ac:dyDescent="0.25">
      <c r="F13397" s="11"/>
      <c r="G13397" s="11"/>
      <c r="H13397" s="11"/>
    </row>
    <row r="13398" spans="6:8" x14ac:dyDescent="0.25">
      <c r="F13398" s="11"/>
      <c r="G13398" s="11"/>
      <c r="H13398" s="11"/>
    </row>
    <row r="13399" spans="6:8" x14ac:dyDescent="0.25">
      <c r="F13399" s="11"/>
      <c r="G13399" s="11"/>
      <c r="H13399" s="11"/>
    </row>
    <row r="13400" spans="6:8" x14ac:dyDescent="0.25">
      <c r="F13400" s="11"/>
      <c r="G13400" s="11"/>
      <c r="H13400" s="11"/>
    </row>
    <row r="13401" spans="6:8" x14ac:dyDescent="0.25">
      <c r="F13401" s="11"/>
      <c r="G13401" s="11"/>
      <c r="H13401" s="11"/>
    </row>
    <row r="13402" spans="6:8" x14ac:dyDescent="0.25">
      <c r="F13402" s="11"/>
      <c r="G13402" s="11"/>
      <c r="H13402" s="11"/>
    </row>
    <row r="13403" spans="6:8" x14ac:dyDescent="0.25">
      <c r="F13403" s="11"/>
      <c r="G13403" s="11"/>
      <c r="H13403" s="11"/>
    </row>
    <row r="13404" spans="6:8" x14ac:dyDescent="0.25">
      <c r="F13404" s="11"/>
      <c r="G13404" s="11"/>
      <c r="H13404" s="11"/>
    </row>
    <row r="13405" spans="6:8" x14ac:dyDescent="0.25">
      <c r="F13405" s="11"/>
      <c r="G13405" s="11"/>
      <c r="H13405" s="11"/>
    </row>
    <row r="13406" spans="6:8" x14ac:dyDescent="0.25">
      <c r="F13406" s="11"/>
      <c r="G13406" s="11"/>
      <c r="H13406" s="11"/>
    </row>
    <row r="13407" spans="6:8" x14ac:dyDescent="0.25">
      <c r="F13407" s="11"/>
      <c r="G13407" s="11"/>
      <c r="H13407" s="11"/>
    </row>
    <row r="13408" spans="6:8" x14ac:dyDescent="0.25">
      <c r="F13408" s="11"/>
      <c r="G13408" s="11"/>
      <c r="H13408" s="11"/>
    </row>
    <row r="13409" spans="6:8" x14ac:dyDescent="0.25">
      <c r="F13409" s="11"/>
      <c r="G13409" s="11"/>
      <c r="H13409" s="11"/>
    </row>
    <row r="13410" spans="6:8" x14ac:dyDescent="0.25">
      <c r="F13410" s="11"/>
      <c r="G13410" s="11"/>
      <c r="H13410" s="11"/>
    </row>
    <row r="13411" spans="6:8" x14ac:dyDescent="0.25">
      <c r="F13411" s="11"/>
      <c r="G13411" s="11"/>
      <c r="H13411" s="11"/>
    </row>
    <row r="13412" spans="6:8" x14ac:dyDescent="0.25">
      <c r="F13412" s="11"/>
      <c r="G13412" s="11"/>
      <c r="H13412" s="11"/>
    </row>
    <row r="13413" spans="6:8" x14ac:dyDescent="0.25">
      <c r="F13413" s="11"/>
      <c r="G13413" s="11"/>
      <c r="H13413" s="11"/>
    </row>
    <row r="13414" spans="6:8" x14ac:dyDescent="0.25">
      <c r="F13414" s="11"/>
      <c r="G13414" s="11"/>
      <c r="H13414" s="11"/>
    </row>
    <row r="13415" spans="6:8" x14ac:dyDescent="0.25">
      <c r="F13415" s="11"/>
      <c r="G13415" s="11"/>
      <c r="H13415" s="11"/>
    </row>
    <row r="13416" spans="6:8" x14ac:dyDescent="0.25">
      <c r="F13416" s="11"/>
      <c r="G13416" s="11"/>
      <c r="H13416" s="11"/>
    </row>
    <row r="13417" spans="6:8" x14ac:dyDescent="0.25">
      <c r="F13417" s="11"/>
      <c r="G13417" s="11"/>
      <c r="H13417" s="11"/>
    </row>
    <row r="13418" spans="6:8" x14ac:dyDescent="0.25">
      <c r="F13418" s="11"/>
      <c r="G13418" s="11"/>
      <c r="H13418" s="11"/>
    </row>
    <row r="13419" spans="6:8" x14ac:dyDescent="0.25">
      <c r="F13419" s="11"/>
      <c r="G13419" s="11"/>
      <c r="H13419" s="11"/>
    </row>
    <row r="13420" spans="6:8" x14ac:dyDescent="0.25">
      <c r="F13420" s="11"/>
      <c r="G13420" s="11"/>
      <c r="H13420" s="11"/>
    </row>
    <row r="13421" spans="6:8" x14ac:dyDescent="0.25">
      <c r="F13421" s="11"/>
      <c r="G13421" s="11"/>
      <c r="H13421" s="11"/>
    </row>
    <row r="13422" spans="6:8" x14ac:dyDescent="0.25">
      <c r="F13422" s="11"/>
      <c r="G13422" s="11"/>
      <c r="H13422" s="11"/>
    </row>
    <row r="13423" spans="6:8" x14ac:dyDescent="0.25">
      <c r="F13423" s="11"/>
      <c r="G13423" s="11"/>
      <c r="H13423" s="11"/>
    </row>
    <row r="13424" spans="6:8" x14ac:dyDescent="0.25">
      <c r="F13424" s="11"/>
      <c r="G13424" s="11"/>
      <c r="H13424" s="11"/>
    </row>
    <row r="13425" spans="6:8" x14ac:dyDescent="0.25">
      <c r="F13425" s="11"/>
      <c r="G13425" s="11"/>
      <c r="H13425" s="11"/>
    </row>
    <row r="13426" spans="6:8" x14ac:dyDescent="0.25">
      <c r="F13426" s="11"/>
      <c r="G13426" s="11"/>
      <c r="H13426" s="11"/>
    </row>
    <row r="13427" spans="6:8" x14ac:dyDescent="0.25">
      <c r="F13427" s="11"/>
      <c r="G13427" s="11"/>
      <c r="H13427" s="11"/>
    </row>
    <row r="13428" spans="6:8" x14ac:dyDescent="0.25">
      <c r="F13428" s="11"/>
      <c r="G13428" s="11"/>
      <c r="H13428" s="11"/>
    </row>
    <row r="13429" spans="6:8" x14ac:dyDescent="0.25">
      <c r="F13429" s="11"/>
      <c r="G13429" s="11"/>
      <c r="H13429" s="11"/>
    </row>
    <row r="13430" spans="6:8" x14ac:dyDescent="0.25">
      <c r="F13430" s="11"/>
      <c r="G13430" s="11"/>
      <c r="H13430" s="11"/>
    </row>
    <row r="13431" spans="6:8" x14ac:dyDescent="0.25">
      <c r="F13431" s="11"/>
      <c r="G13431" s="11"/>
      <c r="H13431" s="11"/>
    </row>
    <row r="13432" spans="6:8" x14ac:dyDescent="0.25">
      <c r="F13432" s="11"/>
      <c r="G13432" s="11"/>
      <c r="H13432" s="11"/>
    </row>
    <row r="13433" spans="6:8" x14ac:dyDescent="0.25">
      <c r="F13433" s="11"/>
      <c r="G13433" s="11"/>
      <c r="H13433" s="11"/>
    </row>
    <row r="13434" spans="6:8" x14ac:dyDescent="0.25">
      <c r="F13434" s="11"/>
      <c r="G13434" s="11"/>
      <c r="H13434" s="11"/>
    </row>
    <row r="13435" spans="6:8" x14ac:dyDescent="0.25">
      <c r="F13435" s="11"/>
      <c r="G13435" s="11"/>
      <c r="H13435" s="11"/>
    </row>
    <row r="13436" spans="6:8" x14ac:dyDescent="0.25">
      <c r="F13436" s="11"/>
      <c r="G13436" s="11"/>
      <c r="H13436" s="11"/>
    </row>
    <row r="13437" spans="6:8" x14ac:dyDescent="0.25">
      <c r="F13437" s="11"/>
      <c r="G13437" s="11"/>
      <c r="H13437" s="11"/>
    </row>
    <row r="13438" spans="6:8" x14ac:dyDescent="0.25">
      <c r="F13438" s="11"/>
      <c r="G13438" s="11"/>
      <c r="H13438" s="11"/>
    </row>
    <row r="13439" spans="6:8" x14ac:dyDescent="0.25">
      <c r="F13439" s="11"/>
      <c r="G13439" s="11"/>
      <c r="H13439" s="11"/>
    </row>
    <row r="13440" spans="6:8" x14ac:dyDescent="0.25">
      <c r="F13440" s="11"/>
      <c r="G13440" s="11"/>
      <c r="H13440" s="11"/>
    </row>
    <row r="13441" spans="6:8" x14ac:dyDescent="0.25">
      <c r="F13441" s="11"/>
      <c r="G13441" s="11"/>
      <c r="H13441" s="11"/>
    </row>
    <row r="13442" spans="6:8" x14ac:dyDescent="0.25">
      <c r="F13442" s="11"/>
      <c r="G13442" s="11"/>
      <c r="H13442" s="11"/>
    </row>
    <row r="13443" spans="6:8" x14ac:dyDescent="0.25">
      <c r="F13443" s="11"/>
      <c r="G13443" s="11"/>
      <c r="H13443" s="11"/>
    </row>
    <row r="13444" spans="6:8" x14ac:dyDescent="0.25">
      <c r="F13444" s="11"/>
      <c r="G13444" s="11"/>
      <c r="H13444" s="11"/>
    </row>
    <row r="13445" spans="6:8" x14ac:dyDescent="0.25">
      <c r="F13445" s="11"/>
      <c r="G13445" s="11"/>
      <c r="H13445" s="11"/>
    </row>
    <row r="13446" spans="6:8" x14ac:dyDescent="0.25">
      <c r="F13446" s="11"/>
      <c r="G13446" s="11"/>
      <c r="H13446" s="11"/>
    </row>
    <row r="13447" spans="6:8" x14ac:dyDescent="0.25">
      <c r="F13447" s="11"/>
      <c r="G13447" s="11"/>
      <c r="H13447" s="11"/>
    </row>
    <row r="13448" spans="6:8" x14ac:dyDescent="0.25">
      <c r="F13448" s="11"/>
      <c r="G13448" s="11"/>
      <c r="H13448" s="11"/>
    </row>
    <row r="13449" spans="6:8" x14ac:dyDescent="0.25">
      <c r="F13449" s="11"/>
      <c r="G13449" s="11"/>
      <c r="H13449" s="11"/>
    </row>
    <row r="13450" spans="6:8" x14ac:dyDescent="0.25">
      <c r="F13450" s="11"/>
      <c r="G13450" s="11"/>
      <c r="H13450" s="11"/>
    </row>
    <row r="13451" spans="6:8" x14ac:dyDescent="0.25">
      <c r="F13451" s="11"/>
      <c r="G13451" s="11"/>
      <c r="H13451" s="11"/>
    </row>
    <row r="13452" spans="6:8" x14ac:dyDescent="0.25">
      <c r="F13452" s="11"/>
      <c r="G13452" s="11"/>
      <c r="H13452" s="11"/>
    </row>
    <row r="13453" spans="6:8" x14ac:dyDescent="0.25">
      <c r="F13453" s="11"/>
      <c r="G13453" s="11"/>
      <c r="H13453" s="11"/>
    </row>
    <row r="13454" spans="6:8" x14ac:dyDescent="0.25">
      <c r="F13454" s="11"/>
      <c r="G13454" s="11"/>
      <c r="H13454" s="11"/>
    </row>
    <row r="13455" spans="6:8" x14ac:dyDescent="0.25">
      <c r="F13455" s="11"/>
      <c r="G13455" s="11"/>
      <c r="H13455" s="11"/>
    </row>
    <row r="13456" spans="6:8" x14ac:dyDescent="0.25">
      <c r="F13456" s="11"/>
      <c r="G13456" s="11"/>
      <c r="H13456" s="11"/>
    </row>
    <row r="13457" spans="6:8" x14ac:dyDescent="0.25">
      <c r="F13457" s="11"/>
      <c r="G13457" s="11"/>
      <c r="H13457" s="11"/>
    </row>
    <row r="13458" spans="6:8" x14ac:dyDescent="0.25">
      <c r="F13458" s="11"/>
      <c r="G13458" s="11"/>
      <c r="H13458" s="11"/>
    </row>
    <row r="13459" spans="6:8" x14ac:dyDescent="0.25">
      <c r="F13459" s="11"/>
      <c r="G13459" s="11"/>
      <c r="H13459" s="11"/>
    </row>
    <row r="13460" spans="6:8" x14ac:dyDescent="0.25">
      <c r="F13460" s="11"/>
      <c r="G13460" s="11"/>
      <c r="H13460" s="11"/>
    </row>
    <row r="13461" spans="6:8" x14ac:dyDescent="0.25">
      <c r="F13461" s="11"/>
      <c r="G13461" s="11"/>
      <c r="H13461" s="11"/>
    </row>
    <row r="13462" spans="6:8" x14ac:dyDescent="0.25">
      <c r="F13462" s="11"/>
      <c r="G13462" s="11"/>
      <c r="H13462" s="11"/>
    </row>
    <row r="13463" spans="6:8" x14ac:dyDescent="0.25">
      <c r="F13463" s="11"/>
      <c r="G13463" s="11"/>
      <c r="H13463" s="11"/>
    </row>
    <row r="13464" spans="6:8" x14ac:dyDescent="0.25">
      <c r="F13464" s="11"/>
      <c r="G13464" s="11"/>
      <c r="H13464" s="11"/>
    </row>
    <row r="13465" spans="6:8" x14ac:dyDescent="0.25">
      <c r="F13465" s="11"/>
      <c r="G13465" s="11"/>
      <c r="H13465" s="11"/>
    </row>
    <row r="13466" spans="6:8" x14ac:dyDescent="0.25">
      <c r="F13466" s="11"/>
      <c r="G13466" s="11"/>
      <c r="H13466" s="11"/>
    </row>
    <row r="13467" spans="6:8" x14ac:dyDescent="0.25">
      <c r="F13467" s="11"/>
      <c r="G13467" s="11"/>
      <c r="H13467" s="11"/>
    </row>
    <row r="13468" spans="6:8" x14ac:dyDescent="0.25">
      <c r="F13468" s="11"/>
      <c r="G13468" s="11"/>
      <c r="H13468" s="11"/>
    </row>
    <row r="13469" spans="6:8" x14ac:dyDescent="0.25">
      <c r="F13469" s="11"/>
      <c r="G13469" s="11"/>
      <c r="H13469" s="11"/>
    </row>
    <row r="13470" spans="6:8" x14ac:dyDescent="0.25">
      <c r="F13470" s="11"/>
      <c r="G13470" s="11"/>
      <c r="H13470" s="11"/>
    </row>
    <row r="13471" spans="6:8" x14ac:dyDescent="0.25">
      <c r="F13471" s="11"/>
      <c r="G13471" s="11"/>
      <c r="H13471" s="11"/>
    </row>
    <row r="13472" spans="6:8" x14ac:dyDescent="0.25">
      <c r="F13472" s="11"/>
      <c r="G13472" s="11"/>
      <c r="H13472" s="11"/>
    </row>
    <row r="13473" spans="6:8" x14ac:dyDescent="0.25">
      <c r="F13473" s="11"/>
      <c r="G13473" s="11"/>
      <c r="H13473" s="11"/>
    </row>
    <row r="13474" spans="6:8" x14ac:dyDescent="0.25">
      <c r="F13474" s="11"/>
      <c r="G13474" s="11"/>
      <c r="H13474" s="11"/>
    </row>
    <row r="13475" spans="6:8" x14ac:dyDescent="0.25">
      <c r="F13475" s="11"/>
      <c r="G13475" s="11"/>
      <c r="H13475" s="11"/>
    </row>
    <row r="13476" spans="6:8" x14ac:dyDescent="0.25">
      <c r="F13476" s="11"/>
      <c r="G13476" s="11"/>
      <c r="H13476" s="11"/>
    </row>
    <row r="13477" spans="6:8" x14ac:dyDescent="0.25">
      <c r="F13477" s="11"/>
      <c r="G13477" s="11"/>
      <c r="H13477" s="11"/>
    </row>
    <row r="13478" spans="6:8" x14ac:dyDescent="0.25">
      <c r="F13478" s="11"/>
      <c r="G13478" s="11"/>
      <c r="H13478" s="11"/>
    </row>
    <row r="13479" spans="6:8" x14ac:dyDescent="0.25">
      <c r="F13479" s="11"/>
      <c r="G13479" s="11"/>
      <c r="H13479" s="11"/>
    </row>
    <row r="13480" spans="6:8" x14ac:dyDescent="0.25">
      <c r="F13480" s="11"/>
      <c r="G13480" s="11"/>
      <c r="H13480" s="11"/>
    </row>
    <row r="13481" spans="6:8" x14ac:dyDescent="0.25">
      <c r="F13481" s="11"/>
      <c r="G13481" s="11"/>
      <c r="H13481" s="11"/>
    </row>
    <row r="13482" spans="6:8" x14ac:dyDescent="0.25">
      <c r="F13482" s="11"/>
      <c r="G13482" s="11"/>
      <c r="H13482" s="11"/>
    </row>
    <row r="13483" spans="6:8" x14ac:dyDescent="0.25">
      <c r="F13483" s="11"/>
      <c r="G13483" s="11"/>
      <c r="H13483" s="11"/>
    </row>
    <row r="13484" spans="6:8" x14ac:dyDescent="0.25">
      <c r="F13484" s="11"/>
      <c r="G13484" s="11"/>
      <c r="H13484" s="11"/>
    </row>
    <row r="13485" spans="6:8" x14ac:dyDescent="0.25">
      <c r="F13485" s="11"/>
      <c r="G13485" s="11"/>
      <c r="H13485" s="11"/>
    </row>
    <row r="13486" spans="6:8" x14ac:dyDescent="0.25">
      <c r="F13486" s="11"/>
      <c r="G13486" s="11"/>
      <c r="H13486" s="11"/>
    </row>
    <row r="13487" spans="6:8" x14ac:dyDescent="0.25">
      <c r="F13487" s="11"/>
      <c r="G13487" s="11"/>
      <c r="H13487" s="11"/>
    </row>
    <row r="13488" spans="6:8" x14ac:dyDescent="0.25">
      <c r="F13488" s="11"/>
      <c r="G13488" s="11"/>
      <c r="H13488" s="11"/>
    </row>
    <row r="13489" spans="6:8" x14ac:dyDescent="0.25">
      <c r="F13489" s="11"/>
      <c r="G13489" s="11"/>
      <c r="H13489" s="11"/>
    </row>
    <row r="13490" spans="6:8" x14ac:dyDescent="0.25">
      <c r="F13490" s="11"/>
      <c r="G13490" s="11"/>
      <c r="H13490" s="11"/>
    </row>
    <row r="13491" spans="6:8" x14ac:dyDescent="0.25">
      <c r="F13491" s="11"/>
      <c r="G13491" s="11"/>
      <c r="H13491" s="11"/>
    </row>
    <row r="13492" spans="6:8" x14ac:dyDescent="0.25">
      <c r="F13492" s="11"/>
      <c r="G13492" s="11"/>
      <c r="H13492" s="11"/>
    </row>
    <row r="13493" spans="6:8" x14ac:dyDescent="0.25">
      <c r="F13493" s="11"/>
      <c r="G13493" s="11"/>
      <c r="H13493" s="11"/>
    </row>
    <row r="13494" spans="6:8" x14ac:dyDescent="0.25">
      <c r="F13494" s="11"/>
      <c r="G13494" s="11"/>
      <c r="H13494" s="11"/>
    </row>
    <row r="13495" spans="6:8" x14ac:dyDescent="0.25">
      <c r="F13495" s="11"/>
      <c r="G13495" s="11"/>
      <c r="H13495" s="11"/>
    </row>
    <row r="13496" spans="6:8" x14ac:dyDescent="0.25">
      <c r="F13496" s="11"/>
      <c r="G13496" s="11"/>
      <c r="H13496" s="11"/>
    </row>
    <row r="13497" spans="6:8" x14ac:dyDescent="0.25">
      <c r="F13497" s="11"/>
      <c r="G13497" s="11"/>
      <c r="H13497" s="11"/>
    </row>
    <row r="13498" spans="6:8" x14ac:dyDescent="0.25">
      <c r="F13498" s="11"/>
      <c r="G13498" s="11"/>
      <c r="H13498" s="11"/>
    </row>
    <row r="13499" spans="6:8" x14ac:dyDescent="0.25">
      <c r="F13499" s="11"/>
      <c r="G13499" s="11"/>
      <c r="H13499" s="11"/>
    </row>
    <row r="13500" spans="6:8" x14ac:dyDescent="0.25">
      <c r="F13500" s="11"/>
      <c r="G13500" s="11"/>
      <c r="H13500" s="11"/>
    </row>
    <row r="13501" spans="6:8" x14ac:dyDescent="0.25">
      <c r="F13501" s="11"/>
      <c r="G13501" s="11"/>
      <c r="H13501" s="11"/>
    </row>
    <row r="13502" spans="6:8" x14ac:dyDescent="0.25">
      <c r="F13502" s="11"/>
      <c r="G13502" s="11"/>
      <c r="H13502" s="11"/>
    </row>
    <row r="13503" spans="6:8" x14ac:dyDescent="0.25">
      <c r="F13503" s="11"/>
      <c r="G13503" s="11"/>
      <c r="H13503" s="11"/>
    </row>
    <row r="13504" spans="6:8" x14ac:dyDescent="0.25">
      <c r="F13504" s="11"/>
      <c r="G13504" s="11"/>
      <c r="H13504" s="11"/>
    </row>
    <row r="13505" spans="6:8" x14ac:dyDescent="0.25">
      <c r="F13505" s="11"/>
      <c r="G13505" s="11"/>
      <c r="H13505" s="11"/>
    </row>
    <row r="13506" spans="6:8" x14ac:dyDescent="0.25">
      <c r="F13506" s="11"/>
      <c r="G13506" s="11"/>
      <c r="H13506" s="11"/>
    </row>
    <row r="13507" spans="6:8" x14ac:dyDescent="0.25">
      <c r="F13507" s="11"/>
      <c r="G13507" s="11"/>
      <c r="H13507" s="11"/>
    </row>
    <row r="13508" spans="6:8" x14ac:dyDescent="0.25">
      <c r="F13508" s="11"/>
      <c r="G13508" s="11"/>
      <c r="H13508" s="11"/>
    </row>
    <row r="13509" spans="6:8" x14ac:dyDescent="0.25">
      <c r="F13509" s="11"/>
      <c r="G13509" s="11"/>
      <c r="H13509" s="11"/>
    </row>
    <row r="13510" spans="6:8" x14ac:dyDescent="0.25">
      <c r="F13510" s="11"/>
      <c r="G13510" s="11"/>
      <c r="H13510" s="11"/>
    </row>
    <row r="13511" spans="6:8" x14ac:dyDescent="0.25">
      <c r="F13511" s="11"/>
      <c r="G13511" s="11"/>
      <c r="H13511" s="11"/>
    </row>
    <row r="13512" spans="6:8" x14ac:dyDescent="0.25">
      <c r="F13512" s="11"/>
      <c r="G13512" s="11"/>
      <c r="H13512" s="11"/>
    </row>
    <row r="13513" spans="6:8" x14ac:dyDescent="0.25">
      <c r="F13513" s="11"/>
      <c r="G13513" s="11"/>
      <c r="H13513" s="11"/>
    </row>
    <row r="13514" spans="6:8" x14ac:dyDescent="0.25">
      <c r="F13514" s="11"/>
      <c r="G13514" s="11"/>
      <c r="H13514" s="11"/>
    </row>
    <row r="13515" spans="6:8" x14ac:dyDescent="0.25">
      <c r="F13515" s="11"/>
      <c r="G13515" s="11"/>
      <c r="H13515" s="11"/>
    </row>
    <row r="13516" spans="6:8" x14ac:dyDescent="0.25">
      <c r="F13516" s="11"/>
      <c r="G13516" s="11"/>
      <c r="H13516" s="11"/>
    </row>
    <row r="13517" spans="6:8" x14ac:dyDescent="0.25">
      <c r="F13517" s="11"/>
      <c r="G13517" s="11"/>
      <c r="H13517" s="11"/>
    </row>
    <row r="13518" spans="6:8" x14ac:dyDescent="0.25">
      <c r="F13518" s="11"/>
      <c r="G13518" s="11"/>
      <c r="H13518" s="11"/>
    </row>
    <row r="13519" spans="6:8" x14ac:dyDescent="0.25">
      <c r="F13519" s="11"/>
      <c r="G13519" s="11"/>
      <c r="H13519" s="11"/>
    </row>
    <row r="13520" spans="6:8" x14ac:dyDescent="0.25">
      <c r="F13520" s="11"/>
      <c r="G13520" s="11"/>
      <c r="H13520" s="11"/>
    </row>
    <row r="13521" spans="6:8" x14ac:dyDescent="0.25">
      <c r="F13521" s="11"/>
      <c r="G13521" s="11"/>
      <c r="H13521" s="11"/>
    </row>
    <row r="13522" spans="6:8" x14ac:dyDescent="0.25">
      <c r="F13522" s="11"/>
      <c r="G13522" s="11"/>
      <c r="H13522" s="11"/>
    </row>
    <row r="13523" spans="6:8" x14ac:dyDescent="0.25">
      <c r="F13523" s="11"/>
      <c r="G13523" s="11"/>
      <c r="H13523" s="11"/>
    </row>
    <row r="13524" spans="6:8" x14ac:dyDescent="0.25">
      <c r="F13524" s="11"/>
      <c r="G13524" s="11"/>
      <c r="H13524" s="11"/>
    </row>
    <row r="13525" spans="6:8" x14ac:dyDescent="0.25">
      <c r="F13525" s="11"/>
      <c r="G13525" s="11"/>
      <c r="H13525" s="11"/>
    </row>
    <row r="13526" spans="6:8" x14ac:dyDescent="0.25">
      <c r="F13526" s="11"/>
      <c r="G13526" s="11"/>
      <c r="H13526" s="11"/>
    </row>
    <row r="13527" spans="6:8" x14ac:dyDescent="0.25">
      <c r="F13527" s="11"/>
      <c r="G13527" s="11"/>
      <c r="H13527" s="11"/>
    </row>
    <row r="13528" spans="6:8" x14ac:dyDescent="0.25">
      <c r="F13528" s="11"/>
      <c r="G13528" s="11"/>
      <c r="H13528" s="11"/>
    </row>
    <row r="13529" spans="6:8" x14ac:dyDescent="0.25">
      <c r="F13529" s="11"/>
      <c r="G13529" s="11"/>
      <c r="H13529" s="11"/>
    </row>
    <row r="13530" spans="6:8" x14ac:dyDescent="0.25">
      <c r="F13530" s="11"/>
      <c r="G13530" s="11"/>
      <c r="H13530" s="11"/>
    </row>
    <row r="13531" spans="6:8" x14ac:dyDescent="0.25">
      <c r="F13531" s="11"/>
      <c r="G13531" s="11"/>
      <c r="H13531" s="11"/>
    </row>
    <row r="13532" spans="6:8" x14ac:dyDescent="0.25">
      <c r="F13532" s="11"/>
      <c r="G13532" s="11"/>
      <c r="H13532" s="11"/>
    </row>
    <row r="13533" spans="6:8" x14ac:dyDescent="0.25">
      <c r="F13533" s="11"/>
      <c r="G13533" s="11"/>
      <c r="H13533" s="11"/>
    </row>
    <row r="13534" spans="6:8" x14ac:dyDescent="0.25">
      <c r="F13534" s="11"/>
      <c r="G13534" s="11"/>
      <c r="H13534" s="11"/>
    </row>
    <row r="13535" spans="6:8" x14ac:dyDescent="0.25">
      <c r="F13535" s="11"/>
      <c r="G13535" s="11"/>
      <c r="H13535" s="11"/>
    </row>
    <row r="13536" spans="6:8" x14ac:dyDescent="0.25">
      <c r="F13536" s="11"/>
      <c r="G13536" s="11"/>
      <c r="H13536" s="11"/>
    </row>
    <row r="13537" spans="6:8" x14ac:dyDescent="0.25">
      <c r="F13537" s="11"/>
      <c r="G13537" s="11"/>
      <c r="H13537" s="11"/>
    </row>
    <row r="13538" spans="6:8" x14ac:dyDescent="0.25">
      <c r="F13538" s="11"/>
      <c r="G13538" s="11"/>
      <c r="H13538" s="11"/>
    </row>
    <row r="13539" spans="6:8" x14ac:dyDescent="0.25">
      <c r="F13539" s="11"/>
      <c r="G13539" s="11"/>
      <c r="H13539" s="11"/>
    </row>
    <row r="13540" spans="6:8" x14ac:dyDescent="0.25">
      <c r="F13540" s="11"/>
      <c r="G13540" s="11"/>
      <c r="H13540" s="11"/>
    </row>
    <row r="13541" spans="6:8" x14ac:dyDescent="0.25">
      <c r="F13541" s="11"/>
      <c r="G13541" s="11"/>
      <c r="H13541" s="11"/>
    </row>
    <row r="13542" spans="6:8" x14ac:dyDescent="0.25">
      <c r="F13542" s="11"/>
      <c r="G13542" s="11"/>
      <c r="H13542" s="11"/>
    </row>
    <row r="13543" spans="6:8" x14ac:dyDescent="0.25">
      <c r="F13543" s="11"/>
      <c r="G13543" s="11"/>
      <c r="H13543" s="11"/>
    </row>
    <row r="13544" spans="6:8" x14ac:dyDescent="0.25">
      <c r="F13544" s="11"/>
      <c r="G13544" s="11"/>
      <c r="H13544" s="11"/>
    </row>
    <row r="13545" spans="6:8" x14ac:dyDescent="0.25">
      <c r="F13545" s="11"/>
      <c r="G13545" s="11"/>
      <c r="H13545" s="11"/>
    </row>
    <row r="13546" spans="6:8" x14ac:dyDescent="0.25">
      <c r="F13546" s="11"/>
      <c r="G13546" s="11"/>
      <c r="H13546" s="11"/>
    </row>
    <row r="13547" spans="6:8" x14ac:dyDescent="0.25">
      <c r="F13547" s="11"/>
      <c r="G13547" s="11"/>
      <c r="H13547" s="11"/>
    </row>
    <row r="13548" spans="6:8" x14ac:dyDescent="0.25">
      <c r="F13548" s="11"/>
      <c r="G13548" s="11"/>
      <c r="H13548" s="11"/>
    </row>
    <row r="13549" spans="6:8" x14ac:dyDescent="0.25">
      <c r="F13549" s="11"/>
      <c r="G13549" s="11"/>
      <c r="H13549" s="11"/>
    </row>
    <row r="13550" spans="6:8" x14ac:dyDescent="0.25">
      <c r="F13550" s="11"/>
      <c r="G13550" s="11"/>
      <c r="H13550" s="11"/>
    </row>
    <row r="13551" spans="6:8" x14ac:dyDescent="0.25">
      <c r="F13551" s="11"/>
      <c r="G13551" s="11"/>
      <c r="H13551" s="11"/>
    </row>
    <row r="13552" spans="6:8" x14ac:dyDescent="0.25">
      <c r="F13552" s="11"/>
      <c r="G13552" s="11"/>
      <c r="H13552" s="11"/>
    </row>
    <row r="13553" spans="6:8" x14ac:dyDescent="0.25">
      <c r="F13553" s="11"/>
      <c r="G13553" s="11"/>
      <c r="H13553" s="11"/>
    </row>
    <row r="13554" spans="6:8" x14ac:dyDescent="0.25">
      <c r="F13554" s="11"/>
      <c r="G13554" s="11"/>
      <c r="H13554" s="11"/>
    </row>
    <row r="13555" spans="6:8" x14ac:dyDescent="0.25">
      <c r="F13555" s="11"/>
      <c r="G13555" s="11"/>
      <c r="H13555" s="11"/>
    </row>
    <row r="13556" spans="6:8" x14ac:dyDescent="0.25">
      <c r="F13556" s="11"/>
      <c r="G13556" s="11"/>
      <c r="H13556" s="11"/>
    </row>
    <row r="13557" spans="6:8" x14ac:dyDescent="0.25">
      <c r="F13557" s="11"/>
      <c r="G13557" s="11"/>
      <c r="H13557" s="11"/>
    </row>
    <row r="13558" spans="6:8" x14ac:dyDescent="0.25">
      <c r="F13558" s="11"/>
      <c r="G13558" s="11"/>
      <c r="H13558" s="11"/>
    </row>
    <row r="13559" spans="6:8" x14ac:dyDescent="0.25">
      <c r="F13559" s="11"/>
      <c r="G13559" s="11"/>
      <c r="H13559" s="11"/>
    </row>
    <row r="13560" spans="6:8" x14ac:dyDescent="0.25">
      <c r="F13560" s="11"/>
      <c r="G13560" s="11"/>
      <c r="H13560" s="11"/>
    </row>
    <row r="13561" spans="6:8" x14ac:dyDescent="0.25">
      <c r="F13561" s="11"/>
      <c r="G13561" s="11"/>
      <c r="H13561" s="11"/>
    </row>
    <row r="13562" spans="6:8" x14ac:dyDescent="0.25">
      <c r="F13562" s="11"/>
      <c r="G13562" s="11"/>
      <c r="H13562" s="11"/>
    </row>
    <row r="13563" spans="6:8" x14ac:dyDescent="0.25">
      <c r="F13563" s="11"/>
      <c r="G13563" s="11"/>
      <c r="H13563" s="11"/>
    </row>
    <row r="13564" spans="6:8" x14ac:dyDescent="0.25">
      <c r="F13564" s="11"/>
      <c r="G13564" s="11"/>
      <c r="H13564" s="11"/>
    </row>
    <row r="13565" spans="6:8" x14ac:dyDescent="0.25">
      <c r="F13565" s="11"/>
      <c r="G13565" s="11"/>
      <c r="H13565" s="11"/>
    </row>
    <row r="13566" spans="6:8" x14ac:dyDescent="0.25">
      <c r="F13566" s="11"/>
      <c r="G13566" s="11"/>
      <c r="H13566" s="11"/>
    </row>
    <row r="13567" spans="6:8" x14ac:dyDescent="0.25">
      <c r="F13567" s="11"/>
      <c r="G13567" s="11"/>
      <c r="H13567" s="11"/>
    </row>
    <row r="13568" spans="6:8" x14ac:dyDescent="0.25">
      <c r="F13568" s="11"/>
      <c r="G13568" s="11"/>
      <c r="H13568" s="11"/>
    </row>
    <row r="13569" spans="6:8" x14ac:dyDescent="0.25">
      <c r="F13569" s="11"/>
      <c r="G13569" s="11"/>
      <c r="H13569" s="11"/>
    </row>
    <row r="13570" spans="6:8" x14ac:dyDescent="0.25">
      <c r="F13570" s="11"/>
      <c r="G13570" s="11"/>
      <c r="H13570" s="11"/>
    </row>
    <row r="13571" spans="6:8" x14ac:dyDescent="0.25">
      <c r="F13571" s="11"/>
      <c r="G13571" s="11"/>
      <c r="H13571" s="11"/>
    </row>
    <row r="13572" spans="6:8" x14ac:dyDescent="0.25">
      <c r="F13572" s="11"/>
      <c r="G13572" s="11"/>
      <c r="H13572" s="11"/>
    </row>
    <row r="13573" spans="6:8" x14ac:dyDescent="0.25">
      <c r="F13573" s="11"/>
      <c r="G13573" s="11"/>
      <c r="H13573" s="11"/>
    </row>
    <row r="13574" spans="6:8" x14ac:dyDescent="0.25">
      <c r="F13574" s="11"/>
      <c r="G13574" s="11"/>
      <c r="H13574" s="11"/>
    </row>
    <row r="13575" spans="6:8" x14ac:dyDescent="0.25">
      <c r="F13575" s="11"/>
      <c r="G13575" s="11"/>
      <c r="H13575" s="11"/>
    </row>
    <row r="13576" spans="6:8" x14ac:dyDescent="0.25">
      <c r="F13576" s="11"/>
      <c r="G13576" s="11"/>
      <c r="H13576" s="11"/>
    </row>
    <row r="13577" spans="6:8" x14ac:dyDescent="0.25">
      <c r="F13577" s="11"/>
      <c r="G13577" s="11"/>
      <c r="H13577" s="11"/>
    </row>
    <row r="13578" spans="6:8" x14ac:dyDescent="0.25">
      <c r="F13578" s="11"/>
      <c r="G13578" s="11"/>
      <c r="H13578" s="11"/>
    </row>
    <row r="13579" spans="6:8" x14ac:dyDescent="0.25">
      <c r="F13579" s="11"/>
      <c r="G13579" s="11"/>
      <c r="H13579" s="11"/>
    </row>
    <row r="13580" spans="6:8" x14ac:dyDescent="0.25">
      <c r="F13580" s="11"/>
      <c r="G13580" s="11"/>
      <c r="H13580" s="11"/>
    </row>
    <row r="13581" spans="6:8" x14ac:dyDescent="0.25">
      <c r="F13581" s="11"/>
      <c r="G13581" s="11"/>
      <c r="H13581" s="11"/>
    </row>
    <row r="13582" spans="6:8" x14ac:dyDescent="0.25">
      <c r="F13582" s="11"/>
      <c r="G13582" s="11"/>
      <c r="H13582" s="11"/>
    </row>
    <row r="13583" spans="6:8" x14ac:dyDescent="0.25">
      <c r="F13583" s="11"/>
      <c r="G13583" s="11"/>
      <c r="H13583" s="11"/>
    </row>
    <row r="13584" spans="6:8" x14ac:dyDescent="0.25">
      <c r="F13584" s="11"/>
      <c r="G13584" s="11"/>
      <c r="H13584" s="11"/>
    </row>
    <row r="13585" spans="6:8" x14ac:dyDescent="0.25">
      <c r="F13585" s="11"/>
      <c r="G13585" s="11"/>
      <c r="H13585" s="11"/>
    </row>
    <row r="13586" spans="6:8" x14ac:dyDescent="0.25">
      <c r="F13586" s="11"/>
      <c r="G13586" s="11"/>
      <c r="H13586" s="11"/>
    </row>
    <row r="13587" spans="6:8" x14ac:dyDescent="0.25">
      <c r="F13587" s="11"/>
      <c r="G13587" s="11"/>
      <c r="H13587" s="11"/>
    </row>
    <row r="13588" spans="6:8" x14ac:dyDescent="0.25">
      <c r="F13588" s="11"/>
      <c r="G13588" s="11"/>
      <c r="H13588" s="11"/>
    </row>
    <row r="13589" spans="6:8" x14ac:dyDescent="0.25">
      <c r="F13589" s="11"/>
      <c r="G13589" s="11"/>
      <c r="H13589" s="11"/>
    </row>
    <row r="13590" spans="6:8" x14ac:dyDescent="0.25">
      <c r="F13590" s="11"/>
      <c r="G13590" s="11"/>
      <c r="H13590" s="11"/>
    </row>
    <row r="13591" spans="6:8" x14ac:dyDescent="0.25">
      <c r="F13591" s="11"/>
      <c r="G13591" s="11"/>
      <c r="H13591" s="11"/>
    </row>
    <row r="13592" spans="6:8" x14ac:dyDescent="0.25">
      <c r="F13592" s="11"/>
      <c r="G13592" s="11"/>
      <c r="H13592" s="11"/>
    </row>
    <row r="13593" spans="6:8" x14ac:dyDescent="0.25">
      <c r="F13593" s="11"/>
      <c r="G13593" s="11"/>
      <c r="H13593" s="11"/>
    </row>
    <row r="13594" spans="6:8" x14ac:dyDescent="0.25">
      <c r="F13594" s="11"/>
      <c r="G13594" s="11"/>
      <c r="H13594" s="11"/>
    </row>
    <row r="13595" spans="6:8" x14ac:dyDescent="0.25">
      <c r="F13595" s="11"/>
      <c r="G13595" s="11"/>
      <c r="H13595" s="11"/>
    </row>
    <row r="13596" spans="6:8" x14ac:dyDescent="0.25">
      <c r="F13596" s="11"/>
      <c r="G13596" s="11"/>
      <c r="H13596" s="11"/>
    </row>
    <row r="13597" spans="6:8" x14ac:dyDescent="0.25">
      <c r="F13597" s="11"/>
      <c r="G13597" s="11"/>
      <c r="H13597" s="11"/>
    </row>
    <row r="13598" spans="6:8" x14ac:dyDescent="0.25">
      <c r="F13598" s="11"/>
      <c r="G13598" s="11"/>
      <c r="H13598" s="11"/>
    </row>
    <row r="13599" spans="6:8" x14ac:dyDescent="0.25">
      <c r="F13599" s="11"/>
      <c r="G13599" s="11"/>
      <c r="H13599" s="11"/>
    </row>
    <row r="13600" spans="6:8" x14ac:dyDescent="0.25">
      <c r="F13600" s="11"/>
      <c r="G13600" s="11"/>
      <c r="H13600" s="11"/>
    </row>
    <row r="13601" spans="6:8" x14ac:dyDescent="0.25">
      <c r="F13601" s="11"/>
      <c r="G13601" s="11"/>
      <c r="H13601" s="11"/>
    </row>
    <row r="13602" spans="6:8" x14ac:dyDescent="0.25">
      <c r="F13602" s="11"/>
      <c r="G13602" s="11"/>
      <c r="H13602" s="11"/>
    </row>
    <row r="13603" spans="6:8" x14ac:dyDescent="0.25">
      <c r="F13603" s="11"/>
      <c r="G13603" s="11"/>
      <c r="H13603" s="11"/>
    </row>
    <row r="13604" spans="6:8" x14ac:dyDescent="0.25">
      <c r="F13604" s="11"/>
      <c r="G13604" s="11"/>
      <c r="H13604" s="11"/>
    </row>
    <row r="13605" spans="6:8" x14ac:dyDescent="0.25">
      <c r="F13605" s="11"/>
      <c r="G13605" s="11"/>
      <c r="H13605" s="11"/>
    </row>
    <row r="13606" spans="6:8" x14ac:dyDescent="0.25">
      <c r="F13606" s="11"/>
      <c r="G13606" s="11"/>
      <c r="H13606" s="11"/>
    </row>
    <row r="13607" spans="6:8" x14ac:dyDescent="0.25">
      <c r="F13607" s="11"/>
      <c r="G13607" s="11"/>
      <c r="H13607" s="11"/>
    </row>
    <row r="13608" spans="6:8" x14ac:dyDescent="0.25">
      <c r="F13608" s="11"/>
      <c r="G13608" s="11"/>
      <c r="H13608" s="11"/>
    </row>
    <row r="13609" spans="6:8" x14ac:dyDescent="0.25">
      <c r="F13609" s="11"/>
      <c r="G13609" s="11"/>
      <c r="H13609" s="11"/>
    </row>
    <row r="13610" spans="6:8" x14ac:dyDescent="0.25">
      <c r="F13610" s="11"/>
      <c r="G13610" s="11"/>
      <c r="H13610" s="11"/>
    </row>
    <row r="13611" spans="6:8" x14ac:dyDescent="0.25">
      <c r="F13611" s="11"/>
      <c r="G13611" s="11"/>
      <c r="H13611" s="11"/>
    </row>
    <row r="13612" spans="6:8" x14ac:dyDescent="0.25">
      <c r="F13612" s="11"/>
      <c r="G13612" s="11"/>
      <c r="H13612" s="11"/>
    </row>
    <row r="13613" spans="6:8" x14ac:dyDescent="0.25">
      <c r="F13613" s="11"/>
      <c r="G13613" s="11"/>
      <c r="H13613" s="11"/>
    </row>
    <row r="13614" spans="6:8" x14ac:dyDescent="0.25">
      <c r="F13614" s="11"/>
      <c r="G13614" s="11"/>
      <c r="H13614" s="11"/>
    </row>
    <row r="13615" spans="6:8" x14ac:dyDescent="0.25">
      <c r="F13615" s="11"/>
      <c r="G13615" s="11"/>
      <c r="H13615" s="11"/>
    </row>
    <row r="13616" spans="6:8" x14ac:dyDescent="0.25">
      <c r="F13616" s="11"/>
      <c r="G13616" s="11"/>
      <c r="H13616" s="11"/>
    </row>
    <row r="13617" spans="6:8" x14ac:dyDescent="0.25">
      <c r="F13617" s="11"/>
      <c r="G13617" s="11"/>
      <c r="H13617" s="11"/>
    </row>
    <row r="13618" spans="6:8" x14ac:dyDescent="0.25">
      <c r="F13618" s="11"/>
      <c r="G13618" s="11"/>
      <c r="H13618" s="11"/>
    </row>
    <row r="13619" spans="6:8" x14ac:dyDescent="0.25">
      <c r="F13619" s="11"/>
      <c r="G13619" s="11"/>
      <c r="H13619" s="11"/>
    </row>
    <row r="13620" spans="6:8" x14ac:dyDescent="0.25">
      <c r="F13620" s="11"/>
      <c r="G13620" s="11"/>
      <c r="H13620" s="11"/>
    </row>
    <row r="13621" spans="6:8" x14ac:dyDescent="0.25">
      <c r="F13621" s="11"/>
      <c r="G13621" s="11"/>
      <c r="H13621" s="11"/>
    </row>
    <row r="13622" spans="6:8" x14ac:dyDescent="0.25">
      <c r="F13622" s="11"/>
      <c r="G13622" s="11"/>
      <c r="H13622" s="11"/>
    </row>
    <row r="13623" spans="6:8" x14ac:dyDescent="0.25">
      <c r="F13623" s="11"/>
      <c r="G13623" s="11"/>
      <c r="H13623" s="11"/>
    </row>
    <row r="13624" spans="6:8" x14ac:dyDescent="0.25">
      <c r="F13624" s="11"/>
      <c r="G13624" s="11"/>
      <c r="H13624" s="11"/>
    </row>
    <row r="13625" spans="6:8" x14ac:dyDescent="0.25">
      <c r="F13625" s="11"/>
      <c r="G13625" s="11"/>
      <c r="H13625" s="11"/>
    </row>
    <row r="13626" spans="6:8" x14ac:dyDescent="0.25">
      <c r="F13626" s="11"/>
      <c r="G13626" s="11"/>
      <c r="H13626" s="11"/>
    </row>
    <row r="13627" spans="6:8" x14ac:dyDescent="0.25">
      <c r="F13627" s="11"/>
      <c r="G13627" s="11"/>
      <c r="H13627" s="11"/>
    </row>
    <row r="13628" spans="6:8" x14ac:dyDescent="0.25">
      <c r="F13628" s="11"/>
      <c r="G13628" s="11"/>
      <c r="H13628" s="11"/>
    </row>
    <row r="13629" spans="6:8" x14ac:dyDescent="0.25">
      <c r="F13629" s="11"/>
      <c r="G13629" s="11"/>
      <c r="H13629" s="11"/>
    </row>
    <row r="13630" spans="6:8" x14ac:dyDescent="0.25">
      <c r="F13630" s="11"/>
      <c r="G13630" s="11"/>
      <c r="H13630" s="11"/>
    </row>
    <row r="13631" spans="6:8" x14ac:dyDescent="0.25">
      <c r="F13631" s="11"/>
      <c r="G13631" s="11"/>
      <c r="H13631" s="11"/>
    </row>
    <row r="13632" spans="6:8" x14ac:dyDescent="0.25">
      <c r="F13632" s="11"/>
      <c r="G13632" s="11"/>
      <c r="H13632" s="11"/>
    </row>
    <row r="13633" spans="6:8" x14ac:dyDescent="0.25">
      <c r="F13633" s="11"/>
      <c r="G13633" s="11"/>
      <c r="H13633" s="11"/>
    </row>
    <row r="13634" spans="6:8" x14ac:dyDescent="0.25">
      <c r="F13634" s="11"/>
      <c r="G13634" s="11"/>
      <c r="H13634" s="11"/>
    </row>
    <row r="13635" spans="6:8" x14ac:dyDescent="0.25">
      <c r="F13635" s="11"/>
      <c r="G13635" s="11"/>
      <c r="H13635" s="11"/>
    </row>
    <row r="13636" spans="6:8" x14ac:dyDescent="0.25">
      <c r="F13636" s="11"/>
      <c r="G13636" s="11"/>
      <c r="H13636" s="11"/>
    </row>
    <row r="13637" spans="6:8" x14ac:dyDescent="0.25">
      <c r="F13637" s="11"/>
      <c r="G13637" s="11"/>
      <c r="H13637" s="11"/>
    </row>
    <row r="13638" spans="6:8" x14ac:dyDescent="0.25">
      <c r="F13638" s="11"/>
      <c r="G13638" s="11"/>
      <c r="H13638" s="11"/>
    </row>
    <row r="13639" spans="6:8" x14ac:dyDescent="0.25">
      <c r="F13639" s="11"/>
      <c r="G13639" s="11"/>
      <c r="H13639" s="11"/>
    </row>
    <row r="13640" spans="6:8" x14ac:dyDescent="0.25">
      <c r="F13640" s="11"/>
      <c r="G13640" s="11"/>
      <c r="H13640" s="11"/>
    </row>
    <row r="13641" spans="6:8" x14ac:dyDescent="0.25">
      <c r="F13641" s="11"/>
      <c r="G13641" s="11"/>
      <c r="H13641" s="11"/>
    </row>
    <row r="13642" spans="6:8" x14ac:dyDescent="0.25">
      <c r="F13642" s="11"/>
      <c r="G13642" s="11"/>
      <c r="H13642" s="11"/>
    </row>
    <row r="13643" spans="6:8" x14ac:dyDescent="0.25">
      <c r="F13643" s="11"/>
      <c r="G13643" s="11"/>
      <c r="H13643" s="11"/>
    </row>
    <row r="13644" spans="6:8" x14ac:dyDescent="0.25">
      <c r="F13644" s="11"/>
      <c r="G13644" s="11"/>
      <c r="H13644" s="11"/>
    </row>
    <row r="13645" spans="6:8" x14ac:dyDescent="0.25">
      <c r="F13645" s="11"/>
      <c r="G13645" s="11"/>
      <c r="H13645" s="11"/>
    </row>
    <row r="13646" spans="6:8" x14ac:dyDescent="0.25">
      <c r="F13646" s="11"/>
      <c r="G13646" s="11"/>
      <c r="H13646" s="11"/>
    </row>
    <row r="13647" spans="6:8" x14ac:dyDescent="0.25">
      <c r="F13647" s="11"/>
      <c r="G13647" s="11"/>
      <c r="H13647" s="11"/>
    </row>
    <row r="13648" spans="6:8" x14ac:dyDescent="0.25">
      <c r="F13648" s="11"/>
      <c r="G13648" s="11"/>
      <c r="H13648" s="11"/>
    </row>
    <row r="13649" spans="6:8" x14ac:dyDescent="0.25">
      <c r="F13649" s="11"/>
      <c r="G13649" s="11"/>
      <c r="H13649" s="11"/>
    </row>
    <row r="13650" spans="6:8" x14ac:dyDescent="0.25">
      <c r="F13650" s="11"/>
      <c r="G13650" s="11"/>
      <c r="H13650" s="11"/>
    </row>
    <row r="13651" spans="6:8" x14ac:dyDescent="0.25">
      <c r="F13651" s="11"/>
      <c r="G13651" s="11"/>
      <c r="H13651" s="11"/>
    </row>
    <row r="13652" spans="6:8" x14ac:dyDescent="0.25">
      <c r="F13652" s="11"/>
      <c r="G13652" s="11"/>
      <c r="H13652" s="11"/>
    </row>
    <row r="13653" spans="6:8" x14ac:dyDescent="0.25">
      <c r="F13653" s="11"/>
      <c r="G13653" s="11"/>
      <c r="H13653" s="11"/>
    </row>
    <row r="13654" spans="6:8" x14ac:dyDescent="0.25">
      <c r="F13654" s="11"/>
      <c r="G13654" s="11"/>
      <c r="H13654" s="11"/>
    </row>
    <row r="13655" spans="6:8" x14ac:dyDescent="0.25">
      <c r="F13655" s="11"/>
      <c r="G13655" s="11"/>
      <c r="H13655" s="11"/>
    </row>
    <row r="13656" spans="6:8" x14ac:dyDescent="0.25">
      <c r="F13656" s="11"/>
      <c r="G13656" s="11"/>
      <c r="H13656" s="11"/>
    </row>
    <row r="13657" spans="6:8" x14ac:dyDescent="0.25">
      <c r="F13657" s="11"/>
      <c r="G13657" s="11"/>
      <c r="H13657" s="11"/>
    </row>
    <row r="13658" spans="6:8" x14ac:dyDescent="0.25">
      <c r="F13658" s="11"/>
      <c r="G13658" s="11"/>
      <c r="H13658" s="11"/>
    </row>
    <row r="13659" spans="6:8" x14ac:dyDescent="0.25">
      <c r="F13659" s="11"/>
      <c r="G13659" s="11"/>
      <c r="H13659" s="11"/>
    </row>
    <row r="13660" spans="6:8" x14ac:dyDescent="0.25">
      <c r="F13660" s="11"/>
      <c r="G13660" s="11"/>
      <c r="H13660" s="11"/>
    </row>
    <row r="13661" spans="6:8" x14ac:dyDescent="0.25">
      <c r="F13661" s="11"/>
      <c r="G13661" s="11"/>
      <c r="H13661" s="11"/>
    </row>
    <row r="13662" spans="6:8" x14ac:dyDescent="0.25">
      <c r="F13662" s="11"/>
      <c r="G13662" s="11"/>
      <c r="H13662" s="11"/>
    </row>
    <row r="13663" spans="6:8" x14ac:dyDescent="0.25">
      <c r="F13663" s="11"/>
      <c r="G13663" s="11"/>
      <c r="H13663" s="11"/>
    </row>
    <row r="13664" spans="6:8" x14ac:dyDescent="0.25">
      <c r="F13664" s="11"/>
      <c r="G13664" s="11"/>
      <c r="H13664" s="11"/>
    </row>
    <row r="13665" spans="6:8" x14ac:dyDescent="0.25">
      <c r="F13665" s="11"/>
      <c r="G13665" s="11"/>
      <c r="H13665" s="11"/>
    </row>
    <row r="13666" spans="6:8" x14ac:dyDescent="0.25">
      <c r="F13666" s="11"/>
      <c r="G13666" s="11"/>
      <c r="H13666" s="11"/>
    </row>
    <row r="13667" spans="6:8" x14ac:dyDescent="0.25">
      <c r="F13667" s="11"/>
      <c r="G13667" s="11"/>
      <c r="H13667" s="11"/>
    </row>
    <row r="13668" spans="6:8" x14ac:dyDescent="0.25">
      <c r="F13668" s="11"/>
      <c r="G13668" s="11"/>
      <c r="H13668" s="11"/>
    </row>
    <row r="13669" spans="6:8" x14ac:dyDescent="0.25">
      <c r="F13669" s="11"/>
      <c r="G13669" s="11"/>
      <c r="H13669" s="11"/>
    </row>
    <row r="13670" spans="6:8" x14ac:dyDescent="0.25">
      <c r="F13670" s="11"/>
      <c r="G13670" s="11"/>
      <c r="H13670" s="11"/>
    </row>
    <row r="13671" spans="6:8" x14ac:dyDescent="0.25">
      <c r="F13671" s="11"/>
      <c r="G13671" s="11"/>
      <c r="H13671" s="11"/>
    </row>
    <row r="13672" spans="6:8" x14ac:dyDescent="0.25">
      <c r="F13672" s="11"/>
      <c r="G13672" s="11"/>
      <c r="H13672" s="11"/>
    </row>
    <row r="13673" spans="6:8" x14ac:dyDescent="0.25">
      <c r="F13673" s="11"/>
      <c r="G13673" s="11"/>
      <c r="H13673" s="11"/>
    </row>
    <row r="13674" spans="6:8" x14ac:dyDescent="0.25">
      <c r="F13674" s="11"/>
      <c r="G13674" s="11"/>
      <c r="H13674" s="11"/>
    </row>
    <row r="13675" spans="6:8" x14ac:dyDescent="0.25">
      <c r="F13675" s="11"/>
      <c r="G13675" s="11"/>
      <c r="H13675" s="11"/>
    </row>
    <row r="13676" spans="6:8" x14ac:dyDescent="0.25">
      <c r="F13676" s="11"/>
      <c r="G13676" s="11"/>
      <c r="H13676" s="11"/>
    </row>
    <row r="13677" spans="6:8" x14ac:dyDescent="0.25">
      <c r="F13677" s="11"/>
      <c r="G13677" s="11"/>
      <c r="H13677" s="11"/>
    </row>
    <row r="13678" spans="6:8" x14ac:dyDescent="0.25">
      <c r="F13678" s="11"/>
      <c r="G13678" s="11"/>
      <c r="H13678" s="11"/>
    </row>
    <row r="13679" spans="6:8" x14ac:dyDescent="0.25">
      <c r="F13679" s="11"/>
      <c r="G13679" s="11"/>
      <c r="H13679" s="11"/>
    </row>
    <row r="13680" spans="6:8" x14ac:dyDescent="0.25">
      <c r="F13680" s="11"/>
      <c r="G13680" s="11"/>
      <c r="H13680" s="11"/>
    </row>
    <row r="13681" spans="6:8" x14ac:dyDescent="0.25">
      <c r="F13681" s="11"/>
      <c r="G13681" s="11"/>
      <c r="H13681" s="11"/>
    </row>
    <row r="13682" spans="6:8" x14ac:dyDescent="0.25">
      <c r="F13682" s="11"/>
      <c r="G13682" s="11"/>
      <c r="H13682" s="11"/>
    </row>
    <row r="13683" spans="6:8" x14ac:dyDescent="0.25">
      <c r="F13683" s="11"/>
      <c r="G13683" s="11"/>
      <c r="H13683" s="11"/>
    </row>
    <row r="13684" spans="6:8" x14ac:dyDescent="0.25">
      <c r="F13684" s="11"/>
      <c r="G13684" s="11"/>
      <c r="H13684" s="11"/>
    </row>
    <row r="13685" spans="6:8" x14ac:dyDescent="0.25">
      <c r="F13685" s="11"/>
      <c r="G13685" s="11"/>
      <c r="H13685" s="11"/>
    </row>
    <row r="13686" spans="6:8" x14ac:dyDescent="0.25">
      <c r="F13686" s="11"/>
      <c r="G13686" s="11"/>
      <c r="H13686" s="11"/>
    </row>
    <row r="13687" spans="6:8" x14ac:dyDescent="0.25">
      <c r="F13687" s="11"/>
      <c r="G13687" s="11"/>
      <c r="H13687" s="11"/>
    </row>
    <row r="13688" spans="6:8" x14ac:dyDescent="0.25">
      <c r="F13688" s="11"/>
      <c r="G13688" s="11"/>
      <c r="H13688" s="11"/>
    </row>
    <row r="13689" spans="6:8" x14ac:dyDescent="0.25">
      <c r="F13689" s="11"/>
      <c r="G13689" s="11"/>
      <c r="H13689" s="11"/>
    </row>
    <row r="13690" spans="6:8" x14ac:dyDescent="0.25">
      <c r="F13690" s="11"/>
      <c r="G13690" s="11"/>
      <c r="H13690" s="11"/>
    </row>
    <row r="13691" spans="6:8" x14ac:dyDescent="0.25">
      <c r="F13691" s="11"/>
      <c r="G13691" s="11"/>
      <c r="H13691" s="11"/>
    </row>
    <row r="13692" spans="6:8" x14ac:dyDescent="0.25">
      <c r="F13692" s="11"/>
      <c r="G13692" s="11"/>
      <c r="H13692" s="11"/>
    </row>
    <row r="13693" spans="6:8" x14ac:dyDescent="0.25">
      <c r="F13693" s="11"/>
      <c r="G13693" s="11"/>
      <c r="H13693" s="11"/>
    </row>
    <row r="13694" spans="6:8" x14ac:dyDescent="0.25">
      <c r="F13694" s="11"/>
      <c r="G13694" s="11"/>
      <c r="H13694" s="11"/>
    </row>
    <row r="13695" spans="6:8" x14ac:dyDescent="0.25">
      <c r="F13695" s="11"/>
      <c r="G13695" s="11"/>
      <c r="H13695" s="11"/>
    </row>
    <row r="13696" spans="6:8" x14ac:dyDescent="0.25">
      <c r="F13696" s="11"/>
      <c r="G13696" s="11"/>
      <c r="H13696" s="11"/>
    </row>
    <row r="13697" spans="6:8" x14ac:dyDescent="0.25">
      <c r="F13697" s="11"/>
      <c r="G13697" s="11"/>
      <c r="H13697" s="11"/>
    </row>
    <row r="13698" spans="6:8" x14ac:dyDescent="0.25">
      <c r="F13698" s="11"/>
      <c r="G13698" s="11"/>
      <c r="H13698" s="11"/>
    </row>
    <row r="13699" spans="6:8" x14ac:dyDescent="0.25">
      <c r="F13699" s="11"/>
      <c r="G13699" s="11"/>
      <c r="H13699" s="11"/>
    </row>
    <row r="13700" spans="6:8" x14ac:dyDescent="0.25">
      <c r="F13700" s="11"/>
      <c r="G13700" s="11"/>
      <c r="H13700" s="11"/>
    </row>
    <row r="13701" spans="6:8" x14ac:dyDescent="0.25">
      <c r="F13701" s="11"/>
      <c r="G13701" s="11"/>
      <c r="H13701" s="11"/>
    </row>
    <row r="13702" spans="6:8" x14ac:dyDescent="0.25">
      <c r="F13702" s="11"/>
      <c r="G13702" s="11"/>
      <c r="H13702" s="11"/>
    </row>
    <row r="13703" spans="6:8" x14ac:dyDescent="0.25">
      <c r="F13703" s="11"/>
      <c r="G13703" s="11"/>
      <c r="H13703" s="11"/>
    </row>
    <row r="13704" spans="6:8" x14ac:dyDescent="0.25">
      <c r="F13704" s="11"/>
      <c r="G13704" s="11"/>
      <c r="H13704" s="11"/>
    </row>
    <row r="13705" spans="6:8" x14ac:dyDescent="0.25">
      <c r="F13705" s="11"/>
      <c r="G13705" s="11"/>
      <c r="H13705" s="11"/>
    </row>
    <row r="13706" spans="6:8" x14ac:dyDescent="0.25">
      <c r="F13706" s="11"/>
      <c r="G13706" s="11"/>
      <c r="H13706" s="11"/>
    </row>
    <row r="13707" spans="6:8" x14ac:dyDescent="0.25">
      <c r="F13707" s="11"/>
      <c r="G13707" s="11"/>
      <c r="H13707" s="11"/>
    </row>
    <row r="13708" spans="6:8" x14ac:dyDescent="0.25">
      <c r="F13708" s="11"/>
      <c r="G13708" s="11"/>
      <c r="H13708" s="11"/>
    </row>
    <row r="13709" spans="6:8" x14ac:dyDescent="0.25">
      <c r="F13709" s="11"/>
      <c r="G13709" s="11"/>
      <c r="H13709" s="11"/>
    </row>
    <row r="13710" spans="6:8" x14ac:dyDescent="0.25">
      <c r="F13710" s="11"/>
      <c r="G13710" s="11"/>
      <c r="H13710" s="11"/>
    </row>
    <row r="13711" spans="6:8" x14ac:dyDescent="0.25">
      <c r="F13711" s="11"/>
      <c r="G13711" s="11"/>
      <c r="H13711" s="11"/>
    </row>
    <row r="13712" spans="6:8" x14ac:dyDescent="0.25">
      <c r="F13712" s="11"/>
      <c r="G13712" s="11"/>
      <c r="H13712" s="11"/>
    </row>
    <row r="13713" spans="6:8" x14ac:dyDescent="0.25">
      <c r="F13713" s="11"/>
      <c r="G13713" s="11"/>
      <c r="H13713" s="11"/>
    </row>
    <row r="13714" spans="6:8" x14ac:dyDescent="0.25">
      <c r="F13714" s="11"/>
      <c r="G13714" s="11"/>
      <c r="H13714" s="11"/>
    </row>
    <row r="13715" spans="6:8" x14ac:dyDescent="0.25">
      <c r="F13715" s="11"/>
      <c r="G13715" s="11"/>
      <c r="H13715" s="11"/>
    </row>
    <row r="13716" spans="6:8" x14ac:dyDescent="0.25">
      <c r="F13716" s="11"/>
      <c r="G13716" s="11"/>
      <c r="H13716" s="11"/>
    </row>
    <row r="13717" spans="6:8" x14ac:dyDescent="0.25">
      <c r="F13717" s="11"/>
      <c r="G13717" s="11"/>
      <c r="H13717" s="11"/>
    </row>
    <row r="13718" spans="6:8" x14ac:dyDescent="0.25">
      <c r="F13718" s="11"/>
      <c r="G13718" s="11"/>
      <c r="H13718" s="11"/>
    </row>
    <row r="13719" spans="6:8" x14ac:dyDescent="0.25">
      <c r="F13719" s="11"/>
      <c r="G13719" s="11"/>
      <c r="H13719" s="11"/>
    </row>
    <row r="13720" spans="6:8" x14ac:dyDescent="0.25">
      <c r="F13720" s="11"/>
      <c r="G13720" s="11"/>
      <c r="H13720" s="11"/>
    </row>
    <row r="13721" spans="6:8" x14ac:dyDescent="0.25">
      <c r="F13721" s="11"/>
      <c r="G13721" s="11"/>
      <c r="H13721" s="11"/>
    </row>
    <row r="13722" spans="6:8" x14ac:dyDescent="0.25">
      <c r="F13722" s="11"/>
      <c r="G13722" s="11"/>
      <c r="H13722" s="11"/>
    </row>
    <row r="13723" spans="6:8" x14ac:dyDescent="0.25">
      <c r="F13723" s="11"/>
      <c r="G13723" s="11"/>
      <c r="H13723" s="11"/>
    </row>
    <row r="13724" spans="6:8" x14ac:dyDescent="0.25">
      <c r="F13724" s="11"/>
      <c r="G13724" s="11"/>
      <c r="H13724" s="11"/>
    </row>
    <row r="13725" spans="6:8" x14ac:dyDescent="0.25">
      <c r="F13725" s="11"/>
      <c r="G13725" s="11"/>
      <c r="H13725" s="11"/>
    </row>
    <row r="13726" spans="6:8" x14ac:dyDescent="0.25">
      <c r="F13726" s="11"/>
      <c r="G13726" s="11"/>
      <c r="H13726" s="11"/>
    </row>
    <row r="13727" spans="6:8" x14ac:dyDescent="0.25">
      <c r="F13727" s="11"/>
      <c r="G13727" s="11"/>
      <c r="H13727" s="11"/>
    </row>
    <row r="13728" spans="6:8" x14ac:dyDescent="0.25">
      <c r="F13728" s="11"/>
      <c r="G13728" s="11"/>
      <c r="H13728" s="11"/>
    </row>
    <row r="13729" spans="6:8" x14ac:dyDescent="0.25">
      <c r="F13729" s="11"/>
      <c r="G13729" s="11"/>
      <c r="H13729" s="11"/>
    </row>
    <row r="13730" spans="6:8" x14ac:dyDescent="0.25">
      <c r="F13730" s="11"/>
      <c r="G13730" s="11"/>
      <c r="H13730" s="11"/>
    </row>
    <row r="13731" spans="6:8" x14ac:dyDescent="0.25">
      <c r="F13731" s="11"/>
      <c r="G13731" s="11"/>
      <c r="H13731" s="11"/>
    </row>
    <row r="13732" spans="6:8" x14ac:dyDescent="0.25">
      <c r="F13732" s="11"/>
      <c r="G13732" s="11"/>
      <c r="H13732" s="11"/>
    </row>
    <row r="13733" spans="6:8" x14ac:dyDescent="0.25">
      <c r="F13733" s="11"/>
      <c r="G13733" s="11"/>
      <c r="H13733" s="11"/>
    </row>
    <row r="13734" spans="6:8" x14ac:dyDescent="0.25">
      <c r="F13734" s="11"/>
      <c r="G13734" s="11"/>
      <c r="H13734" s="11"/>
    </row>
    <row r="13735" spans="6:8" x14ac:dyDescent="0.25">
      <c r="F13735" s="11"/>
      <c r="G13735" s="11"/>
      <c r="H13735" s="11"/>
    </row>
    <row r="13736" spans="6:8" x14ac:dyDescent="0.25">
      <c r="F13736" s="11"/>
      <c r="G13736" s="11"/>
      <c r="H13736" s="11"/>
    </row>
    <row r="13737" spans="6:8" x14ac:dyDescent="0.25">
      <c r="F13737" s="11"/>
      <c r="G13737" s="11"/>
      <c r="H13737" s="11"/>
    </row>
    <row r="13738" spans="6:8" x14ac:dyDescent="0.25">
      <c r="F13738" s="11"/>
      <c r="G13738" s="11"/>
      <c r="H13738" s="11"/>
    </row>
    <row r="13739" spans="6:8" x14ac:dyDescent="0.25">
      <c r="F13739" s="11"/>
      <c r="G13739" s="11"/>
      <c r="H13739" s="11"/>
    </row>
    <row r="13740" spans="6:8" x14ac:dyDescent="0.25">
      <c r="F13740" s="11"/>
      <c r="G13740" s="11"/>
      <c r="H13740" s="11"/>
    </row>
    <row r="13741" spans="6:8" x14ac:dyDescent="0.25">
      <c r="F13741" s="11"/>
      <c r="G13741" s="11"/>
      <c r="H13741" s="11"/>
    </row>
    <row r="13742" spans="6:8" x14ac:dyDescent="0.25">
      <c r="F13742" s="11"/>
      <c r="G13742" s="11"/>
      <c r="H13742" s="11"/>
    </row>
    <row r="13743" spans="6:8" x14ac:dyDescent="0.25">
      <c r="F13743" s="11"/>
      <c r="G13743" s="11"/>
      <c r="H13743" s="11"/>
    </row>
    <row r="13744" spans="6:8" x14ac:dyDescent="0.25">
      <c r="F13744" s="11"/>
      <c r="G13744" s="11"/>
      <c r="H13744" s="11"/>
    </row>
    <row r="13745" spans="6:8" x14ac:dyDescent="0.25">
      <c r="F13745" s="11"/>
      <c r="G13745" s="11"/>
      <c r="H13745" s="11"/>
    </row>
    <row r="13746" spans="6:8" x14ac:dyDescent="0.25">
      <c r="F13746" s="11"/>
      <c r="G13746" s="11"/>
      <c r="H13746" s="11"/>
    </row>
    <row r="13747" spans="6:8" x14ac:dyDescent="0.25">
      <c r="F13747" s="11"/>
      <c r="G13747" s="11"/>
      <c r="H13747" s="11"/>
    </row>
    <row r="13748" spans="6:8" x14ac:dyDescent="0.25">
      <c r="F13748" s="11"/>
      <c r="G13748" s="11"/>
      <c r="H13748" s="11"/>
    </row>
    <row r="13749" spans="6:8" x14ac:dyDescent="0.25">
      <c r="F13749" s="11"/>
      <c r="G13749" s="11"/>
      <c r="H13749" s="11"/>
    </row>
    <row r="13750" spans="6:8" x14ac:dyDescent="0.25">
      <c r="F13750" s="11"/>
      <c r="G13750" s="11"/>
      <c r="H13750" s="11"/>
    </row>
    <row r="13751" spans="6:8" x14ac:dyDescent="0.25">
      <c r="F13751" s="11"/>
      <c r="G13751" s="11"/>
      <c r="H13751" s="11"/>
    </row>
    <row r="13752" spans="6:8" x14ac:dyDescent="0.25">
      <c r="F13752" s="11"/>
      <c r="G13752" s="11"/>
      <c r="H13752" s="11"/>
    </row>
    <row r="13753" spans="6:8" x14ac:dyDescent="0.25">
      <c r="F13753" s="11"/>
      <c r="G13753" s="11"/>
      <c r="H13753" s="11"/>
    </row>
    <row r="13754" spans="6:8" x14ac:dyDescent="0.25">
      <c r="F13754" s="11"/>
      <c r="G13754" s="11"/>
      <c r="H13754" s="11"/>
    </row>
    <row r="13755" spans="6:8" x14ac:dyDescent="0.25">
      <c r="F13755" s="11"/>
      <c r="G13755" s="11"/>
      <c r="H13755" s="11"/>
    </row>
    <row r="13756" spans="6:8" x14ac:dyDescent="0.25">
      <c r="F13756" s="11"/>
      <c r="G13756" s="11"/>
      <c r="H13756" s="11"/>
    </row>
    <row r="13757" spans="6:8" x14ac:dyDescent="0.25">
      <c r="F13757" s="11"/>
      <c r="G13757" s="11"/>
      <c r="H13757" s="11"/>
    </row>
    <row r="13758" spans="6:8" x14ac:dyDescent="0.25">
      <c r="F13758" s="11"/>
      <c r="G13758" s="11"/>
      <c r="H13758" s="11"/>
    </row>
    <row r="13759" spans="6:8" x14ac:dyDescent="0.25">
      <c r="F13759" s="11"/>
      <c r="G13759" s="11"/>
      <c r="H13759" s="11"/>
    </row>
    <row r="13760" spans="6:8" x14ac:dyDescent="0.25">
      <c r="F13760" s="11"/>
      <c r="G13760" s="11"/>
      <c r="H13760" s="11"/>
    </row>
    <row r="13761" spans="6:8" x14ac:dyDescent="0.25">
      <c r="F13761" s="11"/>
      <c r="G13761" s="11"/>
      <c r="H13761" s="11"/>
    </row>
    <row r="13762" spans="6:8" x14ac:dyDescent="0.25">
      <c r="F13762" s="11"/>
      <c r="G13762" s="11"/>
      <c r="H13762" s="11"/>
    </row>
    <row r="13763" spans="6:8" x14ac:dyDescent="0.25">
      <c r="F13763" s="11"/>
      <c r="G13763" s="11"/>
      <c r="H13763" s="11"/>
    </row>
    <row r="13764" spans="6:8" x14ac:dyDescent="0.25">
      <c r="F13764" s="11"/>
      <c r="G13764" s="11"/>
      <c r="H13764" s="11"/>
    </row>
    <row r="13765" spans="6:8" x14ac:dyDescent="0.25">
      <c r="F13765" s="11"/>
      <c r="G13765" s="11"/>
      <c r="H13765" s="11"/>
    </row>
    <row r="13766" spans="6:8" x14ac:dyDescent="0.25">
      <c r="F13766" s="11"/>
      <c r="G13766" s="11"/>
      <c r="H13766" s="11"/>
    </row>
    <row r="13767" spans="6:8" x14ac:dyDescent="0.25">
      <c r="F13767" s="11"/>
      <c r="G13767" s="11"/>
      <c r="H13767" s="11"/>
    </row>
    <row r="13768" spans="6:8" x14ac:dyDescent="0.25">
      <c r="F13768" s="11"/>
      <c r="G13768" s="11"/>
      <c r="H13768" s="11"/>
    </row>
    <row r="13769" spans="6:8" x14ac:dyDescent="0.25">
      <c r="F13769" s="11"/>
      <c r="G13769" s="11"/>
      <c r="H13769" s="11"/>
    </row>
    <row r="13770" spans="6:8" x14ac:dyDescent="0.25">
      <c r="F13770" s="11"/>
      <c r="G13770" s="11"/>
      <c r="H13770" s="11"/>
    </row>
    <row r="13771" spans="6:8" x14ac:dyDescent="0.25">
      <c r="F13771" s="11"/>
      <c r="G13771" s="11"/>
      <c r="H13771" s="11"/>
    </row>
    <row r="13772" spans="6:8" x14ac:dyDescent="0.25">
      <c r="F13772" s="11"/>
      <c r="G13772" s="11"/>
      <c r="H13772" s="11"/>
    </row>
    <row r="13773" spans="6:8" x14ac:dyDescent="0.25">
      <c r="F13773" s="11"/>
      <c r="G13773" s="11"/>
      <c r="H13773" s="11"/>
    </row>
    <row r="13774" spans="6:8" x14ac:dyDescent="0.25">
      <c r="F13774" s="11"/>
      <c r="G13774" s="11"/>
      <c r="H13774" s="11"/>
    </row>
    <row r="13775" spans="6:8" x14ac:dyDescent="0.25">
      <c r="F13775" s="11"/>
      <c r="G13775" s="11"/>
      <c r="H13775" s="11"/>
    </row>
    <row r="13776" spans="6:8" x14ac:dyDescent="0.25">
      <c r="F13776" s="11"/>
      <c r="G13776" s="11"/>
      <c r="H13776" s="11"/>
    </row>
    <row r="13777" spans="6:8" x14ac:dyDescent="0.25">
      <c r="F13777" s="11"/>
      <c r="G13777" s="11"/>
      <c r="H13777" s="11"/>
    </row>
    <row r="13778" spans="6:8" x14ac:dyDescent="0.25">
      <c r="F13778" s="11"/>
      <c r="G13778" s="11"/>
      <c r="H13778" s="11"/>
    </row>
    <row r="13779" spans="6:8" x14ac:dyDescent="0.25">
      <c r="F13779" s="11"/>
      <c r="G13779" s="11"/>
      <c r="H13779" s="11"/>
    </row>
    <row r="13780" spans="6:8" x14ac:dyDescent="0.25">
      <c r="F13780" s="11"/>
      <c r="G13780" s="11"/>
      <c r="H13780" s="11"/>
    </row>
    <row r="13781" spans="6:8" x14ac:dyDescent="0.25">
      <c r="F13781" s="11"/>
      <c r="G13781" s="11"/>
      <c r="H13781" s="11"/>
    </row>
    <row r="13782" spans="6:8" x14ac:dyDescent="0.25">
      <c r="F13782" s="11"/>
      <c r="G13782" s="11"/>
      <c r="H13782" s="11"/>
    </row>
    <row r="13783" spans="6:8" x14ac:dyDescent="0.25">
      <c r="F13783" s="11"/>
      <c r="G13783" s="11"/>
      <c r="H13783" s="11"/>
    </row>
    <row r="13784" spans="6:8" x14ac:dyDescent="0.25">
      <c r="F13784" s="11"/>
      <c r="G13784" s="11"/>
      <c r="H13784" s="11"/>
    </row>
    <row r="13785" spans="6:8" x14ac:dyDescent="0.25">
      <c r="F13785" s="11"/>
      <c r="G13785" s="11"/>
      <c r="H13785" s="11"/>
    </row>
    <row r="13786" spans="6:8" x14ac:dyDescent="0.25">
      <c r="F13786" s="11"/>
      <c r="G13786" s="11"/>
      <c r="H13786" s="11"/>
    </row>
    <row r="13787" spans="6:8" x14ac:dyDescent="0.25">
      <c r="F13787" s="11"/>
      <c r="G13787" s="11"/>
      <c r="H13787" s="11"/>
    </row>
    <row r="13788" spans="6:8" x14ac:dyDescent="0.25">
      <c r="F13788" s="11"/>
      <c r="G13788" s="11"/>
      <c r="H13788" s="11"/>
    </row>
    <row r="13789" spans="6:8" x14ac:dyDescent="0.25">
      <c r="F13789" s="11"/>
      <c r="G13789" s="11"/>
      <c r="H13789" s="11"/>
    </row>
    <row r="13790" spans="6:8" x14ac:dyDescent="0.25">
      <c r="F13790" s="11"/>
      <c r="G13790" s="11"/>
      <c r="H13790" s="11"/>
    </row>
    <row r="13791" spans="6:8" x14ac:dyDescent="0.25">
      <c r="F13791" s="11"/>
      <c r="G13791" s="11"/>
      <c r="H13791" s="11"/>
    </row>
    <row r="13792" spans="6:8" x14ac:dyDescent="0.25">
      <c r="F13792" s="11"/>
      <c r="G13792" s="11"/>
      <c r="H13792" s="11"/>
    </row>
    <row r="13793" spans="6:8" x14ac:dyDescent="0.25">
      <c r="F13793" s="11"/>
      <c r="G13793" s="11"/>
      <c r="H13793" s="11"/>
    </row>
    <row r="13794" spans="6:8" x14ac:dyDescent="0.25">
      <c r="F13794" s="11"/>
      <c r="G13794" s="11"/>
      <c r="H13794" s="11"/>
    </row>
    <row r="13795" spans="6:8" x14ac:dyDescent="0.25">
      <c r="F13795" s="11"/>
      <c r="G13795" s="11"/>
      <c r="H13795" s="11"/>
    </row>
    <row r="13796" spans="6:8" x14ac:dyDescent="0.25">
      <c r="F13796" s="11"/>
      <c r="G13796" s="11"/>
      <c r="H13796" s="11"/>
    </row>
    <row r="13797" spans="6:8" x14ac:dyDescent="0.25">
      <c r="F13797" s="11"/>
      <c r="G13797" s="11"/>
      <c r="H13797" s="11"/>
    </row>
    <row r="13798" spans="6:8" x14ac:dyDescent="0.25">
      <c r="F13798" s="11"/>
      <c r="G13798" s="11"/>
      <c r="H13798" s="11"/>
    </row>
    <row r="13799" spans="6:8" x14ac:dyDescent="0.25">
      <c r="F13799" s="11"/>
      <c r="G13799" s="11"/>
      <c r="H13799" s="11"/>
    </row>
    <row r="13800" spans="6:8" x14ac:dyDescent="0.25">
      <c r="F13800" s="11"/>
      <c r="G13800" s="11"/>
      <c r="H13800" s="11"/>
    </row>
    <row r="13801" spans="6:8" x14ac:dyDescent="0.25">
      <c r="F13801" s="11"/>
      <c r="G13801" s="11"/>
      <c r="H13801" s="11"/>
    </row>
    <row r="13802" spans="6:8" x14ac:dyDescent="0.25">
      <c r="F13802" s="11"/>
      <c r="G13802" s="11"/>
      <c r="H13802" s="11"/>
    </row>
    <row r="13803" spans="6:8" x14ac:dyDescent="0.25">
      <c r="F13803" s="11"/>
      <c r="G13803" s="11"/>
      <c r="H13803" s="11"/>
    </row>
    <row r="13804" spans="6:8" x14ac:dyDescent="0.25">
      <c r="F13804" s="11"/>
      <c r="G13804" s="11"/>
      <c r="H13804" s="11"/>
    </row>
    <row r="13805" spans="6:8" x14ac:dyDescent="0.25">
      <c r="F13805" s="11"/>
      <c r="G13805" s="11"/>
      <c r="H13805" s="11"/>
    </row>
    <row r="13806" spans="6:8" x14ac:dyDescent="0.25">
      <c r="F13806" s="11"/>
      <c r="G13806" s="11"/>
      <c r="H13806" s="11"/>
    </row>
    <row r="13807" spans="6:8" x14ac:dyDescent="0.25">
      <c r="F13807" s="11"/>
      <c r="G13807" s="11"/>
      <c r="H13807" s="11"/>
    </row>
    <row r="13808" spans="6:8" x14ac:dyDescent="0.25">
      <c r="F13808" s="11"/>
      <c r="G13808" s="11"/>
      <c r="H13808" s="11"/>
    </row>
    <row r="13809" spans="6:8" x14ac:dyDescent="0.25">
      <c r="F13809" s="11"/>
      <c r="G13809" s="11"/>
      <c r="H13809" s="11"/>
    </row>
    <row r="13810" spans="6:8" x14ac:dyDescent="0.25">
      <c r="F13810" s="11"/>
      <c r="G13810" s="11"/>
      <c r="H13810" s="11"/>
    </row>
    <row r="13811" spans="6:8" x14ac:dyDescent="0.25">
      <c r="F13811" s="11"/>
      <c r="G13811" s="11"/>
      <c r="H13811" s="11"/>
    </row>
    <row r="13812" spans="6:8" x14ac:dyDescent="0.25">
      <c r="F13812" s="11"/>
      <c r="G13812" s="11"/>
      <c r="H13812" s="11"/>
    </row>
    <row r="13813" spans="6:8" x14ac:dyDescent="0.25">
      <c r="F13813" s="11"/>
      <c r="G13813" s="11"/>
      <c r="H13813" s="11"/>
    </row>
    <row r="13814" spans="6:8" x14ac:dyDescent="0.25">
      <c r="F13814" s="11"/>
      <c r="G13814" s="11"/>
      <c r="H13814" s="11"/>
    </row>
    <row r="13815" spans="6:8" x14ac:dyDescent="0.25">
      <c r="F13815" s="11"/>
      <c r="G13815" s="11"/>
      <c r="H13815" s="11"/>
    </row>
    <row r="13816" spans="6:8" x14ac:dyDescent="0.25">
      <c r="F13816" s="11"/>
      <c r="G13816" s="11"/>
      <c r="H13816" s="11"/>
    </row>
    <row r="13817" spans="6:8" x14ac:dyDescent="0.25">
      <c r="F13817" s="11"/>
      <c r="G13817" s="11"/>
      <c r="H13817" s="11"/>
    </row>
    <row r="13818" spans="6:8" x14ac:dyDescent="0.25">
      <c r="F13818" s="11"/>
      <c r="G13818" s="11"/>
      <c r="H13818" s="11"/>
    </row>
    <row r="13819" spans="6:8" x14ac:dyDescent="0.25">
      <c r="F13819" s="11"/>
      <c r="G13819" s="11"/>
      <c r="H13819" s="11"/>
    </row>
    <row r="13820" spans="6:8" x14ac:dyDescent="0.25">
      <c r="F13820" s="11"/>
      <c r="G13820" s="11"/>
      <c r="H13820" s="11"/>
    </row>
    <row r="13821" spans="6:8" x14ac:dyDescent="0.25">
      <c r="F13821" s="11"/>
      <c r="G13821" s="11"/>
      <c r="H13821" s="11"/>
    </row>
    <row r="13822" spans="6:8" x14ac:dyDescent="0.25">
      <c r="F13822" s="11"/>
      <c r="G13822" s="11"/>
      <c r="H13822" s="11"/>
    </row>
    <row r="13823" spans="6:8" x14ac:dyDescent="0.25">
      <c r="F13823" s="11"/>
      <c r="G13823" s="11"/>
      <c r="H13823" s="11"/>
    </row>
    <row r="13824" spans="6:8" x14ac:dyDescent="0.25">
      <c r="F13824" s="11"/>
      <c r="G13824" s="11"/>
      <c r="H13824" s="11"/>
    </row>
    <row r="13825" spans="6:8" x14ac:dyDescent="0.25">
      <c r="F13825" s="11"/>
      <c r="G13825" s="11"/>
      <c r="H13825" s="11"/>
    </row>
    <row r="13826" spans="6:8" x14ac:dyDescent="0.25">
      <c r="F13826" s="11"/>
      <c r="G13826" s="11"/>
      <c r="H13826" s="11"/>
    </row>
    <row r="13827" spans="6:8" x14ac:dyDescent="0.25">
      <c r="F13827" s="11"/>
      <c r="G13827" s="11"/>
      <c r="H13827" s="11"/>
    </row>
    <row r="13828" spans="6:8" x14ac:dyDescent="0.25">
      <c r="F13828" s="11"/>
      <c r="G13828" s="11"/>
      <c r="H13828" s="11"/>
    </row>
    <row r="13829" spans="6:8" x14ac:dyDescent="0.25">
      <c r="F13829" s="11"/>
      <c r="G13829" s="11"/>
      <c r="H13829" s="11"/>
    </row>
    <row r="13830" spans="6:8" x14ac:dyDescent="0.25">
      <c r="F13830" s="11"/>
      <c r="G13830" s="11"/>
      <c r="H13830" s="11"/>
    </row>
    <row r="13831" spans="6:8" x14ac:dyDescent="0.25">
      <c r="F13831" s="11"/>
      <c r="G13831" s="11"/>
      <c r="H13831" s="11"/>
    </row>
    <row r="13832" spans="6:8" x14ac:dyDescent="0.25">
      <c r="F13832" s="11"/>
      <c r="G13832" s="11"/>
      <c r="H13832" s="11"/>
    </row>
    <row r="13833" spans="6:8" x14ac:dyDescent="0.25">
      <c r="F13833" s="11"/>
      <c r="G13833" s="11"/>
      <c r="H13833" s="11"/>
    </row>
    <row r="13834" spans="6:8" x14ac:dyDescent="0.25">
      <c r="F13834" s="11"/>
      <c r="G13834" s="11"/>
      <c r="H13834" s="11"/>
    </row>
    <row r="13835" spans="6:8" x14ac:dyDescent="0.25">
      <c r="F13835" s="11"/>
      <c r="G13835" s="11"/>
      <c r="H13835" s="11"/>
    </row>
    <row r="13836" spans="6:8" x14ac:dyDescent="0.25">
      <c r="F13836" s="11"/>
      <c r="G13836" s="11"/>
      <c r="H13836" s="11"/>
    </row>
    <row r="13837" spans="6:8" x14ac:dyDescent="0.25">
      <c r="F13837" s="11"/>
      <c r="G13837" s="11"/>
      <c r="H13837" s="11"/>
    </row>
    <row r="13838" spans="6:8" x14ac:dyDescent="0.25">
      <c r="F13838" s="11"/>
      <c r="G13838" s="11"/>
      <c r="H13838" s="11"/>
    </row>
    <row r="13839" spans="6:8" x14ac:dyDescent="0.25">
      <c r="F13839" s="11"/>
      <c r="G13839" s="11"/>
      <c r="H13839" s="11"/>
    </row>
    <row r="13840" spans="6:8" x14ac:dyDescent="0.25">
      <c r="F13840" s="11"/>
      <c r="G13840" s="11"/>
      <c r="H13840" s="11"/>
    </row>
    <row r="13841" spans="6:8" x14ac:dyDescent="0.25">
      <c r="F13841" s="11"/>
      <c r="G13841" s="11"/>
      <c r="H13841" s="11"/>
    </row>
    <row r="13842" spans="6:8" x14ac:dyDescent="0.25">
      <c r="F13842" s="11"/>
      <c r="G13842" s="11"/>
      <c r="H13842" s="11"/>
    </row>
    <row r="13843" spans="6:8" x14ac:dyDescent="0.25">
      <c r="F13843" s="11"/>
      <c r="G13843" s="11"/>
      <c r="H13843" s="11"/>
    </row>
    <row r="13844" spans="6:8" x14ac:dyDescent="0.25">
      <c r="F13844" s="11"/>
      <c r="G13844" s="11"/>
      <c r="H13844" s="11"/>
    </row>
    <row r="13845" spans="6:8" x14ac:dyDescent="0.25">
      <c r="F13845" s="11"/>
      <c r="G13845" s="11"/>
      <c r="H13845" s="11"/>
    </row>
    <row r="13846" spans="6:8" x14ac:dyDescent="0.25">
      <c r="F13846" s="11"/>
      <c r="G13846" s="11"/>
      <c r="H13846" s="11"/>
    </row>
    <row r="13847" spans="6:8" x14ac:dyDescent="0.25">
      <c r="F13847" s="11"/>
      <c r="G13847" s="11"/>
      <c r="H13847" s="11"/>
    </row>
    <row r="13848" spans="6:8" x14ac:dyDescent="0.25">
      <c r="F13848" s="11"/>
      <c r="G13848" s="11"/>
      <c r="H13848" s="11"/>
    </row>
    <row r="13849" spans="6:8" x14ac:dyDescent="0.25">
      <c r="F13849" s="11"/>
      <c r="G13849" s="11"/>
      <c r="H13849" s="11"/>
    </row>
    <row r="13850" spans="6:8" x14ac:dyDescent="0.25">
      <c r="F13850" s="11"/>
      <c r="G13850" s="11"/>
      <c r="H13850" s="11"/>
    </row>
    <row r="13851" spans="6:8" x14ac:dyDescent="0.25">
      <c r="F13851" s="11"/>
      <c r="G13851" s="11"/>
      <c r="H13851" s="11"/>
    </row>
    <row r="13852" spans="6:8" x14ac:dyDescent="0.25">
      <c r="F13852" s="11"/>
      <c r="G13852" s="11"/>
      <c r="H13852" s="11"/>
    </row>
    <row r="13853" spans="6:8" x14ac:dyDescent="0.25">
      <c r="F13853" s="11"/>
      <c r="G13853" s="11"/>
      <c r="H13853" s="11"/>
    </row>
    <row r="13854" spans="6:8" x14ac:dyDescent="0.25">
      <c r="F13854" s="11"/>
      <c r="G13854" s="11"/>
      <c r="H13854" s="11"/>
    </row>
    <row r="13855" spans="6:8" x14ac:dyDescent="0.25">
      <c r="F13855" s="11"/>
      <c r="G13855" s="11"/>
      <c r="H13855" s="11"/>
    </row>
    <row r="13856" spans="6:8" x14ac:dyDescent="0.25">
      <c r="F13856" s="11"/>
      <c r="G13856" s="11"/>
      <c r="H13856" s="11"/>
    </row>
    <row r="13857" spans="6:8" x14ac:dyDescent="0.25">
      <c r="F13857" s="11"/>
      <c r="G13857" s="11"/>
      <c r="H13857" s="11"/>
    </row>
    <row r="13858" spans="6:8" x14ac:dyDescent="0.25">
      <c r="F13858" s="11"/>
      <c r="G13858" s="11"/>
      <c r="H13858" s="11"/>
    </row>
    <row r="13859" spans="6:8" x14ac:dyDescent="0.25">
      <c r="F13859" s="11"/>
      <c r="G13859" s="11"/>
      <c r="H13859" s="11"/>
    </row>
    <row r="13860" spans="6:8" x14ac:dyDescent="0.25">
      <c r="F13860" s="11"/>
      <c r="G13860" s="11"/>
      <c r="H13860" s="11"/>
    </row>
    <row r="13861" spans="6:8" x14ac:dyDescent="0.25">
      <c r="F13861" s="11"/>
      <c r="G13861" s="11"/>
      <c r="H13861" s="11"/>
    </row>
    <row r="13862" spans="6:8" x14ac:dyDescent="0.25">
      <c r="F13862" s="11"/>
      <c r="G13862" s="11"/>
      <c r="H13862" s="11"/>
    </row>
    <row r="13863" spans="6:8" x14ac:dyDescent="0.25">
      <c r="F13863" s="11"/>
      <c r="G13863" s="11"/>
      <c r="H13863" s="11"/>
    </row>
    <row r="13864" spans="6:8" x14ac:dyDescent="0.25">
      <c r="F13864" s="11"/>
      <c r="G13864" s="11"/>
      <c r="H13864" s="11"/>
    </row>
    <row r="13865" spans="6:8" x14ac:dyDescent="0.25">
      <c r="F13865" s="11"/>
      <c r="G13865" s="11"/>
      <c r="H13865" s="11"/>
    </row>
    <row r="13866" spans="6:8" x14ac:dyDescent="0.25">
      <c r="F13866" s="11"/>
      <c r="G13866" s="11"/>
      <c r="H13866" s="11"/>
    </row>
    <row r="13867" spans="6:8" x14ac:dyDescent="0.25">
      <c r="F13867" s="11"/>
      <c r="G13867" s="11"/>
      <c r="H13867" s="11"/>
    </row>
    <row r="13868" spans="6:8" x14ac:dyDescent="0.25">
      <c r="F13868" s="11"/>
      <c r="G13868" s="11"/>
      <c r="H13868" s="11"/>
    </row>
    <row r="13869" spans="6:8" x14ac:dyDescent="0.25">
      <c r="F13869" s="11"/>
      <c r="G13869" s="11"/>
      <c r="H13869" s="11"/>
    </row>
    <row r="13870" spans="6:8" x14ac:dyDescent="0.25">
      <c r="F13870" s="11"/>
      <c r="G13870" s="11"/>
      <c r="H13870" s="11"/>
    </row>
    <row r="13871" spans="6:8" x14ac:dyDescent="0.25">
      <c r="F13871" s="11"/>
      <c r="G13871" s="11"/>
      <c r="H13871" s="11"/>
    </row>
    <row r="13872" spans="6:8" x14ac:dyDescent="0.25">
      <c r="F13872" s="11"/>
      <c r="G13872" s="11"/>
      <c r="H13872" s="11"/>
    </row>
    <row r="13873" spans="6:8" x14ac:dyDescent="0.25">
      <c r="F13873" s="11"/>
      <c r="G13873" s="11"/>
      <c r="H13873" s="11"/>
    </row>
    <row r="13874" spans="6:8" x14ac:dyDescent="0.25">
      <c r="F13874" s="11"/>
      <c r="G13874" s="11"/>
      <c r="H13874" s="11"/>
    </row>
    <row r="13875" spans="6:8" x14ac:dyDescent="0.25">
      <c r="F13875" s="11"/>
      <c r="G13875" s="11"/>
      <c r="H13875" s="11"/>
    </row>
    <row r="13876" spans="6:8" x14ac:dyDescent="0.25">
      <c r="F13876" s="11"/>
      <c r="G13876" s="11"/>
      <c r="H13876" s="11"/>
    </row>
    <row r="13877" spans="6:8" x14ac:dyDescent="0.25">
      <c r="F13877" s="11"/>
      <c r="G13877" s="11"/>
      <c r="H13877" s="11"/>
    </row>
    <row r="13878" spans="6:8" x14ac:dyDescent="0.25">
      <c r="F13878" s="11"/>
      <c r="G13878" s="11"/>
      <c r="H13878" s="11"/>
    </row>
    <row r="13879" spans="6:8" x14ac:dyDescent="0.25">
      <c r="F13879" s="11"/>
      <c r="G13879" s="11"/>
      <c r="H13879" s="11"/>
    </row>
    <row r="13880" spans="6:8" x14ac:dyDescent="0.25">
      <c r="F13880" s="11"/>
      <c r="G13880" s="11"/>
      <c r="H13880" s="11"/>
    </row>
    <row r="13881" spans="6:8" x14ac:dyDescent="0.25">
      <c r="F13881" s="11"/>
      <c r="G13881" s="11"/>
      <c r="H13881" s="11"/>
    </row>
    <row r="13882" spans="6:8" x14ac:dyDescent="0.25">
      <c r="F13882" s="11"/>
      <c r="G13882" s="11"/>
      <c r="H13882" s="11"/>
    </row>
    <row r="13883" spans="6:8" x14ac:dyDescent="0.25">
      <c r="F13883" s="11"/>
      <c r="G13883" s="11"/>
      <c r="H13883" s="11"/>
    </row>
    <row r="13884" spans="6:8" x14ac:dyDescent="0.25">
      <c r="F13884" s="11"/>
      <c r="G13884" s="11"/>
      <c r="H13884" s="11"/>
    </row>
    <row r="13885" spans="6:8" x14ac:dyDescent="0.25">
      <c r="F13885" s="11"/>
      <c r="G13885" s="11"/>
      <c r="H13885" s="11"/>
    </row>
    <row r="13886" spans="6:8" x14ac:dyDescent="0.25">
      <c r="F13886" s="11"/>
      <c r="G13886" s="11"/>
      <c r="H13886" s="11"/>
    </row>
    <row r="13887" spans="6:8" x14ac:dyDescent="0.25">
      <c r="F13887" s="11"/>
      <c r="G13887" s="11"/>
      <c r="H13887" s="11"/>
    </row>
    <row r="13888" spans="6:8" x14ac:dyDescent="0.25">
      <c r="F13888" s="11"/>
      <c r="G13888" s="11"/>
      <c r="H13888" s="11"/>
    </row>
    <row r="13889" spans="6:8" x14ac:dyDescent="0.25">
      <c r="F13889" s="11"/>
      <c r="G13889" s="11"/>
      <c r="H13889" s="11"/>
    </row>
    <row r="13890" spans="6:8" x14ac:dyDescent="0.25">
      <c r="F13890" s="11"/>
      <c r="G13890" s="11"/>
      <c r="H13890" s="11"/>
    </row>
    <row r="13891" spans="6:8" x14ac:dyDescent="0.25">
      <c r="F13891" s="11"/>
      <c r="G13891" s="11"/>
      <c r="H13891" s="11"/>
    </row>
    <row r="13892" spans="6:8" x14ac:dyDescent="0.25">
      <c r="F13892" s="11"/>
      <c r="G13892" s="11"/>
      <c r="H13892" s="11"/>
    </row>
    <row r="13893" spans="6:8" x14ac:dyDescent="0.25">
      <c r="F13893" s="11"/>
      <c r="G13893" s="11"/>
      <c r="H13893" s="11"/>
    </row>
    <row r="13894" spans="6:8" x14ac:dyDescent="0.25">
      <c r="F13894" s="11"/>
      <c r="G13894" s="11"/>
      <c r="H13894" s="11"/>
    </row>
    <row r="13895" spans="6:8" x14ac:dyDescent="0.25">
      <c r="F13895" s="11"/>
      <c r="G13895" s="11"/>
      <c r="H13895" s="11"/>
    </row>
    <row r="13896" spans="6:8" x14ac:dyDescent="0.25">
      <c r="F13896" s="11"/>
      <c r="G13896" s="11"/>
      <c r="H13896" s="11"/>
    </row>
    <row r="13897" spans="6:8" x14ac:dyDescent="0.25">
      <c r="F13897" s="11"/>
      <c r="G13897" s="11"/>
      <c r="H13897" s="11"/>
    </row>
    <row r="13898" spans="6:8" x14ac:dyDescent="0.25">
      <c r="F13898" s="11"/>
      <c r="G13898" s="11"/>
      <c r="H13898" s="11"/>
    </row>
    <row r="13899" spans="6:8" x14ac:dyDescent="0.25">
      <c r="F13899" s="11"/>
      <c r="G13899" s="11"/>
      <c r="H13899" s="11"/>
    </row>
    <row r="13900" spans="6:8" x14ac:dyDescent="0.25">
      <c r="F13900" s="11"/>
      <c r="G13900" s="11"/>
      <c r="H13900" s="11"/>
    </row>
    <row r="13901" spans="6:8" x14ac:dyDescent="0.25">
      <c r="F13901" s="11"/>
      <c r="G13901" s="11"/>
      <c r="H13901" s="11"/>
    </row>
    <row r="13902" spans="6:8" x14ac:dyDescent="0.25">
      <c r="F13902" s="11"/>
      <c r="G13902" s="11"/>
      <c r="H13902" s="11"/>
    </row>
    <row r="13903" spans="6:8" x14ac:dyDescent="0.25">
      <c r="F13903" s="11"/>
      <c r="G13903" s="11"/>
      <c r="H13903" s="11"/>
    </row>
    <row r="13904" spans="6:8" x14ac:dyDescent="0.25">
      <c r="F13904" s="11"/>
      <c r="G13904" s="11"/>
      <c r="H13904" s="11"/>
    </row>
    <row r="13905" spans="6:8" x14ac:dyDescent="0.25">
      <c r="F13905" s="11"/>
      <c r="G13905" s="11"/>
      <c r="H13905" s="11"/>
    </row>
    <row r="13906" spans="6:8" x14ac:dyDescent="0.25">
      <c r="F13906" s="11"/>
      <c r="G13906" s="11"/>
      <c r="H13906" s="11"/>
    </row>
    <row r="13907" spans="6:8" x14ac:dyDescent="0.25">
      <c r="F13907" s="11"/>
      <c r="G13907" s="11"/>
      <c r="H13907" s="11"/>
    </row>
    <row r="13908" spans="6:8" x14ac:dyDescent="0.25">
      <c r="F13908" s="11"/>
      <c r="G13908" s="11"/>
      <c r="H13908" s="11"/>
    </row>
    <row r="13909" spans="6:8" x14ac:dyDescent="0.25">
      <c r="F13909" s="11"/>
      <c r="G13909" s="11"/>
      <c r="H13909" s="11"/>
    </row>
    <row r="13910" spans="6:8" x14ac:dyDescent="0.25">
      <c r="F13910" s="11"/>
      <c r="G13910" s="11"/>
      <c r="H13910" s="11"/>
    </row>
    <row r="13911" spans="6:8" x14ac:dyDescent="0.25">
      <c r="F13911" s="11"/>
      <c r="G13911" s="11"/>
      <c r="H13911" s="11"/>
    </row>
    <row r="13912" spans="6:8" x14ac:dyDescent="0.25">
      <c r="F13912" s="11"/>
      <c r="G13912" s="11"/>
      <c r="H13912" s="11"/>
    </row>
    <row r="13913" spans="6:8" x14ac:dyDescent="0.25">
      <c r="F13913" s="11"/>
      <c r="G13913" s="11"/>
      <c r="H13913" s="11"/>
    </row>
    <row r="13914" spans="6:8" x14ac:dyDescent="0.25">
      <c r="F13914" s="11"/>
      <c r="G13914" s="11"/>
      <c r="H13914" s="11"/>
    </row>
    <row r="13915" spans="6:8" x14ac:dyDescent="0.25">
      <c r="F13915" s="11"/>
      <c r="G13915" s="11"/>
      <c r="H13915" s="11"/>
    </row>
    <row r="13916" spans="6:8" x14ac:dyDescent="0.25">
      <c r="F13916" s="11"/>
      <c r="G13916" s="11"/>
      <c r="H13916" s="11"/>
    </row>
    <row r="13917" spans="6:8" x14ac:dyDescent="0.25">
      <c r="F13917" s="11"/>
      <c r="G13917" s="11"/>
      <c r="H13917" s="11"/>
    </row>
    <row r="13918" spans="6:8" x14ac:dyDescent="0.25">
      <c r="F13918" s="11"/>
      <c r="G13918" s="11"/>
      <c r="H13918" s="11"/>
    </row>
    <row r="13919" spans="6:8" x14ac:dyDescent="0.25">
      <c r="F13919" s="11"/>
      <c r="G13919" s="11"/>
      <c r="H13919" s="11"/>
    </row>
    <row r="13920" spans="6:8" x14ac:dyDescent="0.25">
      <c r="F13920" s="11"/>
      <c r="G13920" s="11"/>
      <c r="H13920" s="11"/>
    </row>
    <row r="13921" spans="6:8" x14ac:dyDescent="0.25">
      <c r="F13921" s="11"/>
      <c r="G13921" s="11"/>
      <c r="H13921" s="11"/>
    </row>
    <row r="13922" spans="6:8" x14ac:dyDescent="0.25">
      <c r="F13922" s="11"/>
      <c r="G13922" s="11"/>
      <c r="H13922" s="11"/>
    </row>
    <row r="13923" spans="6:8" x14ac:dyDescent="0.25">
      <c r="F13923" s="11"/>
      <c r="G13923" s="11"/>
      <c r="H13923" s="11"/>
    </row>
    <row r="13924" spans="6:8" x14ac:dyDescent="0.25">
      <c r="F13924" s="11"/>
      <c r="G13924" s="11"/>
      <c r="H13924" s="11"/>
    </row>
    <row r="13925" spans="6:8" x14ac:dyDescent="0.25">
      <c r="F13925" s="11"/>
      <c r="G13925" s="11"/>
      <c r="H13925" s="11"/>
    </row>
    <row r="13926" spans="6:8" x14ac:dyDescent="0.25">
      <c r="F13926" s="11"/>
      <c r="G13926" s="11"/>
      <c r="H13926" s="11"/>
    </row>
    <row r="13927" spans="6:8" x14ac:dyDescent="0.25">
      <c r="F13927" s="11"/>
      <c r="G13927" s="11"/>
      <c r="H13927" s="11"/>
    </row>
    <row r="13928" spans="6:8" x14ac:dyDescent="0.25">
      <c r="F13928" s="11"/>
      <c r="G13928" s="11"/>
      <c r="H13928" s="11"/>
    </row>
    <row r="13929" spans="6:8" x14ac:dyDescent="0.25">
      <c r="F13929" s="11"/>
      <c r="G13929" s="11"/>
      <c r="H13929" s="11"/>
    </row>
    <row r="13930" spans="6:8" x14ac:dyDescent="0.25">
      <c r="F13930" s="11"/>
      <c r="G13930" s="11"/>
      <c r="H13930" s="11"/>
    </row>
    <row r="13931" spans="6:8" x14ac:dyDescent="0.25">
      <c r="F13931" s="11"/>
      <c r="G13931" s="11"/>
      <c r="H13931" s="11"/>
    </row>
    <row r="13932" spans="6:8" x14ac:dyDescent="0.25">
      <c r="F13932" s="11"/>
      <c r="G13932" s="11"/>
      <c r="H13932" s="11"/>
    </row>
    <row r="13933" spans="6:8" x14ac:dyDescent="0.25">
      <c r="F13933" s="11"/>
      <c r="G13933" s="11"/>
      <c r="H13933" s="11"/>
    </row>
    <row r="13934" spans="6:8" x14ac:dyDescent="0.25">
      <c r="F13934" s="11"/>
      <c r="G13934" s="11"/>
      <c r="H13934" s="11"/>
    </row>
    <row r="13935" spans="6:8" x14ac:dyDescent="0.25">
      <c r="F13935" s="11"/>
      <c r="G13935" s="11"/>
      <c r="H13935" s="11"/>
    </row>
    <row r="13936" spans="6:8" x14ac:dyDescent="0.25">
      <c r="F13936" s="11"/>
      <c r="G13936" s="11"/>
      <c r="H13936" s="11"/>
    </row>
    <row r="13937" spans="6:8" x14ac:dyDescent="0.25">
      <c r="F13937" s="11"/>
      <c r="G13937" s="11"/>
      <c r="H13937" s="11"/>
    </row>
    <row r="13938" spans="6:8" x14ac:dyDescent="0.25">
      <c r="F13938" s="11"/>
      <c r="G13938" s="11"/>
      <c r="H13938" s="11"/>
    </row>
    <row r="13939" spans="6:8" x14ac:dyDescent="0.25">
      <c r="F13939" s="11"/>
      <c r="G13939" s="11"/>
      <c r="H13939" s="11"/>
    </row>
    <row r="13940" spans="6:8" x14ac:dyDescent="0.25">
      <c r="F13940" s="11"/>
      <c r="G13940" s="11"/>
      <c r="H13940" s="11"/>
    </row>
    <row r="13941" spans="6:8" x14ac:dyDescent="0.25">
      <c r="F13941" s="11"/>
      <c r="G13941" s="11"/>
      <c r="H13941" s="11"/>
    </row>
    <row r="13942" spans="6:8" x14ac:dyDescent="0.25">
      <c r="F13942" s="11"/>
      <c r="G13942" s="11"/>
      <c r="H13942" s="11"/>
    </row>
    <row r="13943" spans="6:8" x14ac:dyDescent="0.25">
      <c r="F13943" s="11"/>
      <c r="G13943" s="11"/>
      <c r="H13943" s="11"/>
    </row>
    <row r="13944" spans="6:8" x14ac:dyDescent="0.25">
      <c r="F13944" s="11"/>
      <c r="G13944" s="11"/>
      <c r="H13944" s="11"/>
    </row>
    <row r="13945" spans="6:8" x14ac:dyDescent="0.25">
      <c r="F13945" s="11"/>
      <c r="G13945" s="11"/>
      <c r="H13945" s="11"/>
    </row>
    <row r="13946" spans="6:8" x14ac:dyDescent="0.25">
      <c r="F13946" s="11"/>
      <c r="G13946" s="11"/>
      <c r="H13946" s="11"/>
    </row>
    <row r="13947" spans="6:8" x14ac:dyDescent="0.25">
      <c r="F13947" s="11"/>
      <c r="G13947" s="11"/>
      <c r="H13947" s="11"/>
    </row>
    <row r="13948" spans="6:8" x14ac:dyDescent="0.25">
      <c r="F13948" s="11"/>
      <c r="G13948" s="11"/>
      <c r="H13948" s="11"/>
    </row>
    <row r="13949" spans="6:8" x14ac:dyDescent="0.25">
      <c r="F13949" s="11"/>
      <c r="G13949" s="11"/>
      <c r="H13949" s="11"/>
    </row>
    <row r="13950" spans="6:8" x14ac:dyDescent="0.25">
      <c r="F13950" s="11"/>
      <c r="G13950" s="11"/>
      <c r="H13950" s="11"/>
    </row>
    <row r="13951" spans="6:8" x14ac:dyDescent="0.25">
      <c r="F13951" s="11"/>
      <c r="G13951" s="11"/>
      <c r="H13951" s="11"/>
    </row>
    <row r="13952" spans="6:8" x14ac:dyDescent="0.25">
      <c r="F13952" s="11"/>
      <c r="G13952" s="11"/>
      <c r="H13952" s="11"/>
    </row>
    <row r="13953" spans="6:8" x14ac:dyDescent="0.25">
      <c r="F13953" s="11"/>
      <c r="G13953" s="11"/>
      <c r="H13953" s="11"/>
    </row>
    <row r="13954" spans="6:8" x14ac:dyDescent="0.25">
      <c r="F13954" s="11"/>
      <c r="G13954" s="11"/>
      <c r="H13954" s="11"/>
    </row>
    <row r="13955" spans="6:8" x14ac:dyDescent="0.25">
      <c r="F13955" s="11"/>
      <c r="G13955" s="11"/>
      <c r="H13955" s="11"/>
    </row>
    <row r="13956" spans="6:8" x14ac:dyDescent="0.25">
      <c r="F13956" s="11"/>
      <c r="G13956" s="11"/>
      <c r="H13956" s="11"/>
    </row>
    <row r="13957" spans="6:8" x14ac:dyDescent="0.25">
      <c r="F13957" s="11"/>
      <c r="G13957" s="11"/>
      <c r="H13957" s="11"/>
    </row>
    <row r="13958" spans="6:8" x14ac:dyDescent="0.25">
      <c r="F13958" s="11"/>
      <c r="G13958" s="11"/>
      <c r="H13958" s="11"/>
    </row>
    <row r="13959" spans="6:8" x14ac:dyDescent="0.25">
      <c r="F13959" s="11"/>
      <c r="G13959" s="11"/>
      <c r="H13959" s="11"/>
    </row>
    <row r="13960" spans="6:8" x14ac:dyDescent="0.25">
      <c r="F13960" s="11"/>
      <c r="G13960" s="11"/>
      <c r="H13960" s="11"/>
    </row>
    <row r="13961" spans="6:8" x14ac:dyDescent="0.25">
      <c r="F13961" s="11"/>
      <c r="G13961" s="11"/>
      <c r="H13961" s="11"/>
    </row>
    <row r="13962" spans="6:8" x14ac:dyDescent="0.25">
      <c r="F13962" s="11"/>
      <c r="G13962" s="11"/>
      <c r="H13962" s="11"/>
    </row>
    <row r="13963" spans="6:8" x14ac:dyDescent="0.25">
      <c r="F13963" s="11"/>
      <c r="G13963" s="11"/>
      <c r="H13963" s="11"/>
    </row>
    <row r="13964" spans="6:8" x14ac:dyDescent="0.25">
      <c r="F13964" s="11"/>
      <c r="G13964" s="11"/>
      <c r="H13964" s="11"/>
    </row>
    <row r="13965" spans="6:8" x14ac:dyDescent="0.25">
      <c r="F13965" s="11"/>
      <c r="G13965" s="11"/>
      <c r="H13965" s="11"/>
    </row>
    <row r="13966" spans="6:8" x14ac:dyDescent="0.25">
      <c r="F13966" s="11"/>
      <c r="G13966" s="11"/>
      <c r="H13966" s="11"/>
    </row>
    <row r="13967" spans="6:8" x14ac:dyDescent="0.25">
      <c r="F13967" s="11"/>
      <c r="G13967" s="11"/>
      <c r="H13967" s="11"/>
    </row>
    <row r="13968" spans="6:8" x14ac:dyDescent="0.25">
      <c r="F13968" s="11"/>
      <c r="G13968" s="11"/>
      <c r="H13968" s="11"/>
    </row>
    <row r="13969" spans="6:8" x14ac:dyDescent="0.25">
      <c r="F13969" s="11"/>
      <c r="G13969" s="11"/>
      <c r="H13969" s="11"/>
    </row>
    <row r="13970" spans="6:8" x14ac:dyDescent="0.25">
      <c r="F13970" s="11"/>
      <c r="G13970" s="11"/>
      <c r="H13970" s="11"/>
    </row>
    <row r="13971" spans="6:8" x14ac:dyDescent="0.25">
      <c r="F13971" s="11"/>
      <c r="G13971" s="11"/>
      <c r="H13971" s="11"/>
    </row>
    <row r="13972" spans="6:8" x14ac:dyDescent="0.25">
      <c r="F13972" s="11"/>
      <c r="G13972" s="11"/>
      <c r="H13972" s="11"/>
    </row>
    <row r="13973" spans="6:8" x14ac:dyDescent="0.25">
      <c r="F13973" s="11"/>
      <c r="G13973" s="11"/>
      <c r="H13973" s="11"/>
    </row>
    <row r="13974" spans="6:8" x14ac:dyDescent="0.25">
      <c r="F13974" s="11"/>
      <c r="G13974" s="11"/>
      <c r="H13974" s="11"/>
    </row>
    <row r="13975" spans="6:8" x14ac:dyDescent="0.25">
      <c r="F13975" s="11"/>
      <c r="G13975" s="11"/>
      <c r="H13975" s="11"/>
    </row>
    <row r="13976" spans="6:8" x14ac:dyDescent="0.25">
      <c r="F13976" s="11"/>
      <c r="G13976" s="11"/>
      <c r="H13976" s="11"/>
    </row>
    <row r="13977" spans="6:8" x14ac:dyDescent="0.25">
      <c r="F13977" s="11"/>
      <c r="G13977" s="11"/>
      <c r="H13977" s="11"/>
    </row>
    <row r="13978" spans="6:8" x14ac:dyDescent="0.25">
      <c r="F13978" s="11"/>
      <c r="G13978" s="11"/>
      <c r="H13978" s="11"/>
    </row>
    <row r="13979" spans="6:8" x14ac:dyDescent="0.25">
      <c r="F13979" s="11"/>
      <c r="G13979" s="11"/>
      <c r="H13979" s="11"/>
    </row>
    <row r="13980" spans="6:8" x14ac:dyDescent="0.25">
      <c r="F13980" s="11"/>
      <c r="G13980" s="11"/>
      <c r="H13980" s="11"/>
    </row>
    <row r="13981" spans="6:8" x14ac:dyDescent="0.25">
      <c r="F13981" s="11"/>
      <c r="G13981" s="11"/>
      <c r="H13981" s="11"/>
    </row>
    <row r="13982" spans="6:8" x14ac:dyDescent="0.25">
      <c r="F13982" s="11"/>
      <c r="G13982" s="11"/>
      <c r="H13982" s="11"/>
    </row>
    <row r="13983" spans="6:8" x14ac:dyDescent="0.25">
      <c r="F13983" s="11"/>
      <c r="G13983" s="11"/>
      <c r="H13983" s="11"/>
    </row>
    <row r="13984" spans="6:8" x14ac:dyDescent="0.25">
      <c r="F13984" s="11"/>
      <c r="G13984" s="11"/>
      <c r="H13984" s="11"/>
    </row>
    <row r="13985" spans="6:8" x14ac:dyDescent="0.25">
      <c r="F13985" s="11"/>
      <c r="G13985" s="11"/>
      <c r="H13985" s="11"/>
    </row>
    <row r="13986" spans="6:8" x14ac:dyDescent="0.25">
      <c r="F13986" s="11"/>
      <c r="G13986" s="11"/>
      <c r="H13986" s="11"/>
    </row>
    <row r="13987" spans="6:8" x14ac:dyDescent="0.25">
      <c r="F13987" s="11"/>
      <c r="G13987" s="11"/>
      <c r="H13987" s="11"/>
    </row>
    <row r="13988" spans="6:8" x14ac:dyDescent="0.25">
      <c r="F13988" s="11"/>
      <c r="G13988" s="11"/>
      <c r="H13988" s="11"/>
    </row>
    <row r="13989" spans="6:8" x14ac:dyDescent="0.25">
      <c r="F13989" s="11"/>
      <c r="G13989" s="11"/>
      <c r="H13989" s="11"/>
    </row>
    <row r="13990" spans="6:8" x14ac:dyDescent="0.25">
      <c r="F13990" s="11"/>
      <c r="G13990" s="11"/>
      <c r="H13990" s="11"/>
    </row>
    <row r="13991" spans="6:8" x14ac:dyDescent="0.25">
      <c r="F13991" s="11"/>
      <c r="G13991" s="11"/>
      <c r="H13991" s="11"/>
    </row>
    <row r="13992" spans="6:8" x14ac:dyDescent="0.25">
      <c r="F13992" s="11"/>
      <c r="G13992" s="11"/>
      <c r="H13992" s="11"/>
    </row>
    <row r="13993" spans="6:8" x14ac:dyDescent="0.25">
      <c r="F13993" s="11"/>
      <c r="G13993" s="11"/>
      <c r="H13993" s="11"/>
    </row>
    <row r="13994" spans="6:8" x14ac:dyDescent="0.25">
      <c r="F13994" s="11"/>
      <c r="G13994" s="11"/>
      <c r="H13994" s="11"/>
    </row>
    <row r="13995" spans="6:8" x14ac:dyDescent="0.25">
      <c r="F13995" s="11"/>
      <c r="G13995" s="11"/>
      <c r="H13995" s="11"/>
    </row>
    <row r="13996" spans="6:8" x14ac:dyDescent="0.25">
      <c r="F13996" s="11"/>
      <c r="G13996" s="11"/>
      <c r="H13996" s="11"/>
    </row>
    <row r="13997" spans="6:8" x14ac:dyDescent="0.25">
      <c r="F13997" s="11"/>
      <c r="G13997" s="11"/>
      <c r="H13997" s="11"/>
    </row>
    <row r="13998" spans="6:8" x14ac:dyDescent="0.25">
      <c r="F13998" s="11"/>
      <c r="G13998" s="11"/>
      <c r="H13998" s="11"/>
    </row>
    <row r="13999" spans="6:8" x14ac:dyDescent="0.25">
      <c r="F13999" s="11"/>
      <c r="G13999" s="11"/>
      <c r="H13999" s="11"/>
    </row>
    <row r="14000" spans="6:8" x14ac:dyDescent="0.25">
      <c r="F14000" s="11"/>
      <c r="G14000" s="11"/>
      <c r="H14000" s="11"/>
    </row>
    <row r="14001" spans="6:8" x14ac:dyDescent="0.25">
      <c r="F14001" s="11"/>
      <c r="G14001" s="11"/>
      <c r="H14001" s="11"/>
    </row>
    <row r="14002" spans="6:8" x14ac:dyDescent="0.25">
      <c r="F14002" s="11"/>
      <c r="G14002" s="11"/>
      <c r="H14002" s="11"/>
    </row>
    <row r="14003" spans="6:8" x14ac:dyDescent="0.25">
      <c r="F14003" s="11"/>
      <c r="G14003" s="11"/>
      <c r="H14003" s="11"/>
    </row>
    <row r="14004" spans="6:8" x14ac:dyDescent="0.25">
      <c r="F14004" s="11"/>
      <c r="G14004" s="11"/>
      <c r="H14004" s="11"/>
    </row>
    <row r="14005" spans="6:8" x14ac:dyDescent="0.25">
      <c r="F14005" s="11"/>
      <c r="G14005" s="11"/>
      <c r="H14005" s="11"/>
    </row>
    <row r="14006" spans="6:8" x14ac:dyDescent="0.25">
      <c r="F14006" s="11"/>
      <c r="G14006" s="11"/>
      <c r="H14006" s="11"/>
    </row>
    <row r="14007" spans="6:8" x14ac:dyDescent="0.25">
      <c r="F14007" s="11"/>
      <c r="G14007" s="11"/>
      <c r="H14007" s="11"/>
    </row>
    <row r="14008" spans="6:8" x14ac:dyDescent="0.25">
      <c r="F14008" s="11"/>
      <c r="G14008" s="11"/>
      <c r="H14008" s="11"/>
    </row>
    <row r="14009" spans="6:8" x14ac:dyDescent="0.25">
      <c r="F14009" s="11"/>
      <c r="G14009" s="11"/>
      <c r="H14009" s="11"/>
    </row>
    <row r="14010" spans="6:8" x14ac:dyDescent="0.25">
      <c r="F14010" s="11"/>
      <c r="G14010" s="11"/>
      <c r="H14010" s="11"/>
    </row>
    <row r="14011" spans="6:8" x14ac:dyDescent="0.25">
      <c r="F14011" s="11"/>
      <c r="G14011" s="11"/>
      <c r="H14011" s="11"/>
    </row>
    <row r="14012" spans="6:8" x14ac:dyDescent="0.25">
      <c r="F14012" s="11"/>
      <c r="G14012" s="11"/>
      <c r="H14012" s="11"/>
    </row>
    <row r="14013" spans="6:8" x14ac:dyDescent="0.25">
      <c r="F14013" s="11"/>
      <c r="G14013" s="11"/>
      <c r="H14013" s="11"/>
    </row>
    <row r="14014" spans="6:8" x14ac:dyDescent="0.25">
      <c r="F14014" s="11"/>
      <c r="G14014" s="11"/>
      <c r="H14014" s="11"/>
    </row>
    <row r="14015" spans="6:8" x14ac:dyDescent="0.25">
      <c r="F14015" s="11"/>
      <c r="G14015" s="11"/>
      <c r="H14015" s="11"/>
    </row>
    <row r="14016" spans="6:8" x14ac:dyDescent="0.25">
      <c r="F14016" s="11"/>
      <c r="G14016" s="11"/>
      <c r="H14016" s="11"/>
    </row>
    <row r="14017" spans="6:8" x14ac:dyDescent="0.25">
      <c r="F14017" s="11"/>
      <c r="G14017" s="11"/>
      <c r="H14017" s="11"/>
    </row>
    <row r="14018" spans="6:8" x14ac:dyDescent="0.25">
      <c r="F14018" s="11"/>
      <c r="G14018" s="11"/>
      <c r="H14018" s="11"/>
    </row>
    <row r="14019" spans="6:8" x14ac:dyDescent="0.25">
      <c r="F14019" s="11"/>
      <c r="G14019" s="11"/>
      <c r="H14019" s="11"/>
    </row>
    <row r="14020" spans="6:8" x14ac:dyDescent="0.25">
      <c r="F14020" s="11"/>
      <c r="G14020" s="11"/>
      <c r="H14020" s="11"/>
    </row>
    <row r="14021" spans="6:8" x14ac:dyDescent="0.25">
      <c r="F14021" s="11"/>
      <c r="G14021" s="11"/>
      <c r="H14021" s="11"/>
    </row>
    <row r="14022" spans="6:8" x14ac:dyDescent="0.25">
      <c r="F14022" s="11"/>
      <c r="G14022" s="11"/>
      <c r="H14022" s="11"/>
    </row>
    <row r="14023" spans="6:8" x14ac:dyDescent="0.25">
      <c r="F14023" s="11"/>
      <c r="G14023" s="11"/>
      <c r="H14023" s="11"/>
    </row>
    <row r="14024" spans="6:8" x14ac:dyDescent="0.25">
      <c r="F14024" s="11"/>
      <c r="G14024" s="11"/>
      <c r="H14024" s="11"/>
    </row>
    <row r="14025" spans="6:8" x14ac:dyDescent="0.25">
      <c r="F14025" s="11"/>
      <c r="G14025" s="11"/>
      <c r="H14025" s="11"/>
    </row>
    <row r="14026" spans="6:8" x14ac:dyDescent="0.25">
      <c r="F14026" s="11"/>
      <c r="G14026" s="11"/>
      <c r="H14026" s="11"/>
    </row>
    <row r="14027" spans="6:8" x14ac:dyDescent="0.25">
      <c r="F14027" s="11"/>
      <c r="G14027" s="11"/>
      <c r="H14027" s="11"/>
    </row>
    <row r="14028" spans="6:8" x14ac:dyDescent="0.25">
      <c r="F14028" s="11"/>
      <c r="G14028" s="11"/>
      <c r="H14028" s="11"/>
    </row>
    <row r="14029" spans="6:8" x14ac:dyDescent="0.25">
      <c r="F14029" s="11"/>
      <c r="G14029" s="11"/>
      <c r="H14029" s="11"/>
    </row>
    <row r="14030" spans="6:8" x14ac:dyDescent="0.25">
      <c r="F14030" s="11"/>
      <c r="G14030" s="11"/>
      <c r="H14030" s="11"/>
    </row>
    <row r="14031" spans="6:8" x14ac:dyDescent="0.25">
      <c r="F14031" s="11"/>
      <c r="G14031" s="11"/>
      <c r="H14031" s="11"/>
    </row>
    <row r="14032" spans="6:8" x14ac:dyDescent="0.25">
      <c r="F14032" s="11"/>
      <c r="G14032" s="11"/>
      <c r="H14032" s="11"/>
    </row>
    <row r="14033" spans="6:8" x14ac:dyDescent="0.25">
      <c r="F14033" s="11"/>
      <c r="G14033" s="11"/>
      <c r="H14033" s="11"/>
    </row>
    <row r="14034" spans="6:8" x14ac:dyDescent="0.25">
      <c r="F14034" s="11"/>
      <c r="G14034" s="11"/>
      <c r="H14034" s="11"/>
    </row>
    <row r="14035" spans="6:8" x14ac:dyDescent="0.25">
      <c r="F14035" s="11"/>
      <c r="G14035" s="11"/>
      <c r="H14035" s="11"/>
    </row>
    <row r="14036" spans="6:8" x14ac:dyDescent="0.25">
      <c r="F14036" s="11"/>
      <c r="G14036" s="11"/>
      <c r="H14036" s="11"/>
    </row>
    <row r="14037" spans="6:8" x14ac:dyDescent="0.25">
      <c r="F14037" s="11"/>
      <c r="G14037" s="11"/>
      <c r="H14037" s="11"/>
    </row>
    <row r="14038" spans="6:8" x14ac:dyDescent="0.25">
      <c r="F14038" s="11"/>
      <c r="G14038" s="11"/>
      <c r="H14038" s="11"/>
    </row>
    <row r="14039" spans="6:8" x14ac:dyDescent="0.25">
      <c r="F14039" s="11"/>
      <c r="G14039" s="11"/>
      <c r="H14039" s="11"/>
    </row>
    <row r="14040" spans="6:8" x14ac:dyDescent="0.25">
      <c r="F14040" s="11"/>
      <c r="G14040" s="11"/>
      <c r="H14040" s="11"/>
    </row>
    <row r="14041" spans="6:8" x14ac:dyDescent="0.25">
      <c r="F14041" s="11"/>
      <c r="G14041" s="11"/>
      <c r="H14041" s="11"/>
    </row>
    <row r="14042" spans="6:8" x14ac:dyDescent="0.25">
      <c r="F14042" s="11"/>
      <c r="G14042" s="11"/>
      <c r="H14042" s="11"/>
    </row>
    <row r="14043" spans="6:8" x14ac:dyDescent="0.25">
      <c r="F14043" s="11"/>
      <c r="G14043" s="11"/>
      <c r="H14043" s="11"/>
    </row>
    <row r="14044" spans="6:8" x14ac:dyDescent="0.25">
      <c r="F14044" s="11"/>
      <c r="G14044" s="11"/>
      <c r="H14044" s="11"/>
    </row>
    <row r="14045" spans="6:8" x14ac:dyDescent="0.25">
      <c r="F14045" s="11"/>
      <c r="G14045" s="11"/>
      <c r="H14045" s="11"/>
    </row>
    <row r="14046" spans="6:8" x14ac:dyDescent="0.25">
      <c r="F14046" s="11"/>
      <c r="G14046" s="11"/>
      <c r="H14046" s="11"/>
    </row>
    <row r="14047" spans="6:8" x14ac:dyDescent="0.25">
      <c r="F14047" s="11"/>
      <c r="G14047" s="11"/>
      <c r="H14047" s="11"/>
    </row>
    <row r="14048" spans="6:8" x14ac:dyDescent="0.25">
      <c r="F14048" s="11"/>
      <c r="G14048" s="11"/>
      <c r="H14048" s="11"/>
    </row>
    <row r="14049" spans="6:8" x14ac:dyDescent="0.25">
      <c r="F14049" s="11"/>
      <c r="G14049" s="11"/>
      <c r="H14049" s="11"/>
    </row>
    <row r="14050" spans="6:8" x14ac:dyDescent="0.25">
      <c r="F14050" s="11"/>
      <c r="G14050" s="11"/>
      <c r="H14050" s="11"/>
    </row>
    <row r="14051" spans="6:8" x14ac:dyDescent="0.25">
      <c r="F14051" s="11"/>
      <c r="G14051" s="11"/>
      <c r="H14051" s="11"/>
    </row>
    <row r="14052" spans="6:8" x14ac:dyDescent="0.25">
      <c r="F14052" s="11"/>
      <c r="G14052" s="11"/>
      <c r="H14052" s="11"/>
    </row>
    <row r="14053" spans="6:8" x14ac:dyDescent="0.25">
      <c r="F14053" s="11"/>
      <c r="G14053" s="11"/>
      <c r="H14053" s="11"/>
    </row>
    <row r="14054" spans="6:8" x14ac:dyDescent="0.25">
      <c r="F14054" s="11"/>
      <c r="G14054" s="11"/>
      <c r="H14054" s="11"/>
    </row>
    <row r="14055" spans="6:8" x14ac:dyDescent="0.25">
      <c r="F14055" s="11"/>
      <c r="G14055" s="11"/>
      <c r="H14055" s="11"/>
    </row>
    <row r="14056" spans="6:8" x14ac:dyDescent="0.25">
      <c r="F14056" s="11"/>
      <c r="G14056" s="11"/>
      <c r="H14056" s="11"/>
    </row>
    <row r="14057" spans="6:8" x14ac:dyDescent="0.25">
      <c r="F14057" s="11"/>
      <c r="G14057" s="11"/>
      <c r="H14057" s="11"/>
    </row>
    <row r="14058" spans="6:8" x14ac:dyDescent="0.25">
      <c r="F14058" s="11"/>
      <c r="G14058" s="11"/>
      <c r="H14058" s="11"/>
    </row>
    <row r="14059" spans="6:8" x14ac:dyDescent="0.25">
      <c r="F14059" s="11"/>
      <c r="G14059" s="11"/>
      <c r="H14059" s="11"/>
    </row>
    <row r="14060" spans="6:8" x14ac:dyDescent="0.25">
      <c r="F14060" s="11"/>
      <c r="G14060" s="11"/>
      <c r="H14060" s="11"/>
    </row>
    <row r="14061" spans="6:8" x14ac:dyDescent="0.25">
      <c r="F14061" s="11"/>
      <c r="G14061" s="11"/>
      <c r="H14061" s="11"/>
    </row>
    <row r="14062" spans="6:8" x14ac:dyDescent="0.25">
      <c r="F14062" s="11"/>
      <c r="G14062" s="11"/>
      <c r="H14062" s="11"/>
    </row>
    <row r="14063" spans="6:8" x14ac:dyDescent="0.25">
      <c r="F14063" s="11"/>
      <c r="G14063" s="11"/>
      <c r="H14063" s="11"/>
    </row>
    <row r="14064" spans="6:8" x14ac:dyDescent="0.25">
      <c r="F14064" s="11"/>
      <c r="G14064" s="11"/>
      <c r="H14064" s="11"/>
    </row>
    <row r="14065" spans="6:8" x14ac:dyDescent="0.25">
      <c r="F14065" s="11"/>
      <c r="G14065" s="11"/>
      <c r="H14065" s="11"/>
    </row>
    <row r="14066" spans="6:8" x14ac:dyDescent="0.25">
      <c r="F14066" s="11"/>
      <c r="G14066" s="11"/>
      <c r="H14066" s="11"/>
    </row>
    <row r="14067" spans="6:8" x14ac:dyDescent="0.25">
      <c r="F14067" s="11"/>
      <c r="G14067" s="11"/>
      <c r="H14067" s="11"/>
    </row>
    <row r="14068" spans="6:8" x14ac:dyDescent="0.25">
      <c r="F14068" s="11"/>
      <c r="G14068" s="11"/>
      <c r="H14068" s="11"/>
    </row>
    <row r="14069" spans="6:8" x14ac:dyDescent="0.25">
      <c r="F14069" s="11"/>
      <c r="G14069" s="11"/>
      <c r="H14069" s="11"/>
    </row>
    <row r="14070" spans="6:8" x14ac:dyDescent="0.25">
      <c r="F14070" s="11"/>
      <c r="G14070" s="11"/>
      <c r="H14070" s="11"/>
    </row>
    <row r="14071" spans="6:8" x14ac:dyDescent="0.25">
      <c r="F14071" s="11"/>
      <c r="G14071" s="11"/>
      <c r="H14071" s="11"/>
    </row>
    <row r="14072" spans="6:8" x14ac:dyDescent="0.25">
      <c r="F14072" s="11"/>
      <c r="G14072" s="11"/>
      <c r="H14072" s="11"/>
    </row>
    <row r="14073" spans="6:8" x14ac:dyDescent="0.25">
      <c r="F14073" s="11"/>
      <c r="G14073" s="11"/>
      <c r="H14073" s="11"/>
    </row>
    <row r="14074" spans="6:8" x14ac:dyDescent="0.25">
      <c r="F14074" s="11"/>
      <c r="G14074" s="11"/>
      <c r="H14074" s="11"/>
    </row>
    <row r="14075" spans="6:8" x14ac:dyDescent="0.25">
      <c r="F14075" s="11"/>
      <c r="G14075" s="11"/>
      <c r="H14075" s="11"/>
    </row>
    <row r="14076" spans="6:8" x14ac:dyDescent="0.25">
      <c r="F14076" s="11"/>
      <c r="G14076" s="11"/>
      <c r="H14076" s="11"/>
    </row>
    <row r="14077" spans="6:8" x14ac:dyDescent="0.25">
      <c r="F14077" s="11"/>
      <c r="G14077" s="11"/>
      <c r="H14077" s="11"/>
    </row>
    <row r="14078" spans="6:8" x14ac:dyDescent="0.25">
      <c r="F14078" s="11"/>
      <c r="G14078" s="11"/>
      <c r="H14078" s="11"/>
    </row>
    <row r="14079" spans="6:8" x14ac:dyDescent="0.25">
      <c r="F14079" s="11"/>
      <c r="G14079" s="11"/>
      <c r="H14079" s="11"/>
    </row>
    <row r="14080" spans="6:8" x14ac:dyDescent="0.25">
      <c r="F14080" s="11"/>
      <c r="G14080" s="11"/>
      <c r="H14080" s="11"/>
    </row>
    <row r="14081" spans="6:8" x14ac:dyDescent="0.25">
      <c r="F14081" s="11"/>
      <c r="G14081" s="11"/>
      <c r="H14081" s="11"/>
    </row>
    <row r="14082" spans="6:8" x14ac:dyDescent="0.25">
      <c r="F14082" s="11"/>
      <c r="G14082" s="11"/>
      <c r="H14082" s="11"/>
    </row>
    <row r="14083" spans="6:8" x14ac:dyDescent="0.25">
      <c r="F14083" s="11"/>
      <c r="G14083" s="11"/>
      <c r="H14083" s="11"/>
    </row>
    <row r="14084" spans="6:8" x14ac:dyDescent="0.25">
      <c r="F14084" s="11"/>
      <c r="G14084" s="11"/>
      <c r="H14084" s="11"/>
    </row>
    <row r="14085" spans="6:8" x14ac:dyDescent="0.25">
      <c r="F14085" s="11"/>
      <c r="G14085" s="11"/>
      <c r="H14085" s="11"/>
    </row>
    <row r="14086" spans="6:8" x14ac:dyDescent="0.25">
      <c r="F14086" s="11"/>
      <c r="G14086" s="11"/>
      <c r="H14086" s="11"/>
    </row>
    <row r="14087" spans="6:8" x14ac:dyDescent="0.25">
      <c r="F14087" s="11"/>
      <c r="G14087" s="11"/>
      <c r="H14087" s="11"/>
    </row>
    <row r="14088" spans="6:8" x14ac:dyDescent="0.25">
      <c r="F14088" s="11"/>
      <c r="G14088" s="11"/>
      <c r="H14088" s="11"/>
    </row>
    <row r="14089" spans="6:8" x14ac:dyDescent="0.25">
      <c r="F14089" s="11"/>
      <c r="G14089" s="11"/>
      <c r="H14089" s="11"/>
    </row>
    <row r="14090" spans="6:8" x14ac:dyDescent="0.25">
      <c r="F14090" s="11"/>
      <c r="G14090" s="11"/>
      <c r="H14090" s="11"/>
    </row>
    <row r="14091" spans="6:8" x14ac:dyDescent="0.25">
      <c r="F14091" s="11"/>
      <c r="G14091" s="11"/>
      <c r="H14091" s="11"/>
    </row>
    <row r="14092" spans="6:8" x14ac:dyDescent="0.25">
      <c r="F14092" s="11"/>
      <c r="G14092" s="11"/>
      <c r="H14092" s="11"/>
    </row>
    <row r="14093" spans="6:8" x14ac:dyDescent="0.25">
      <c r="F14093" s="11"/>
      <c r="G14093" s="11"/>
      <c r="H14093" s="11"/>
    </row>
    <row r="14094" spans="6:8" x14ac:dyDescent="0.25">
      <c r="F14094" s="11"/>
      <c r="G14094" s="11"/>
      <c r="H14094" s="11"/>
    </row>
    <row r="14095" spans="6:8" x14ac:dyDescent="0.25">
      <c r="F14095" s="11"/>
      <c r="G14095" s="11"/>
      <c r="H14095" s="11"/>
    </row>
    <row r="14096" spans="6:8" x14ac:dyDescent="0.25">
      <c r="F14096" s="11"/>
      <c r="G14096" s="11"/>
      <c r="H14096" s="11"/>
    </row>
    <row r="14097" spans="6:8" x14ac:dyDescent="0.25">
      <c r="F14097" s="11"/>
      <c r="G14097" s="11"/>
      <c r="H14097" s="11"/>
    </row>
    <row r="14098" spans="6:8" x14ac:dyDescent="0.25">
      <c r="F14098" s="11"/>
      <c r="G14098" s="11"/>
      <c r="H14098" s="11"/>
    </row>
    <row r="14099" spans="6:8" x14ac:dyDescent="0.25">
      <c r="F14099" s="11"/>
      <c r="G14099" s="11"/>
      <c r="H14099" s="11"/>
    </row>
    <row r="14100" spans="6:8" x14ac:dyDescent="0.25">
      <c r="F14100" s="11"/>
      <c r="G14100" s="11"/>
      <c r="H14100" s="11"/>
    </row>
    <row r="14101" spans="6:8" x14ac:dyDescent="0.25">
      <c r="F14101" s="11"/>
      <c r="G14101" s="11"/>
      <c r="H14101" s="11"/>
    </row>
    <row r="14102" spans="6:8" x14ac:dyDescent="0.25">
      <c r="F14102" s="11"/>
      <c r="G14102" s="11"/>
      <c r="H14102" s="11"/>
    </row>
    <row r="14103" spans="6:8" x14ac:dyDescent="0.25">
      <c r="F14103" s="11"/>
      <c r="G14103" s="11"/>
      <c r="H14103" s="11"/>
    </row>
    <row r="14104" spans="6:8" x14ac:dyDescent="0.25">
      <c r="F14104" s="11"/>
      <c r="G14104" s="11"/>
      <c r="H14104" s="11"/>
    </row>
    <row r="14105" spans="6:8" x14ac:dyDescent="0.25">
      <c r="F14105" s="11"/>
      <c r="G14105" s="11"/>
      <c r="H14105" s="11"/>
    </row>
    <row r="14106" spans="6:8" x14ac:dyDescent="0.25">
      <c r="F14106" s="11"/>
      <c r="G14106" s="11"/>
      <c r="H14106" s="11"/>
    </row>
    <row r="14107" spans="6:8" x14ac:dyDescent="0.25">
      <c r="F14107" s="11"/>
      <c r="G14107" s="11"/>
      <c r="H14107" s="11"/>
    </row>
    <row r="14108" spans="6:8" x14ac:dyDescent="0.25">
      <c r="F14108" s="11"/>
      <c r="G14108" s="11"/>
      <c r="H14108" s="11"/>
    </row>
    <row r="14109" spans="6:8" x14ac:dyDescent="0.25">
      <c r="F14109" s="11"/>
      <c r="G14109" s="11"/>
      <c r="H14109" s="11"/>
    </row>
    <row r="14110" spans="6:8" x14ac:dyDescent="0.25">
      <c r="F14110" s="11"/>
      <c r="G14110" s="11"/>
      <c r="H14110" s="11"/>
    </row>
    <row r="14111" spans="6:8" x14ac:dyDescent="0.25">
      <c r="F14111" s="11"/>
      <c r="G14111" s="11"/>
      <c r="H14111" s="11"/>
    </row>
    <row r="14112" spans="6:8" x14ac:dyDescent="0.25">
      <c r="F14112" s="11"/>
      <c r="G14112" s="11"/>
      <c r="H14112" s="11"/>
    </row>
    <row r="14113" spans="6:8" x14ac:dyDescent="0.25">
      <c r="F14113" s="11"/>
      <c r="G14113" s="11"/>
      <c r="H14113" s="11"/>
    </row>
    <row r="14114" spans="6:8" x14ac:dyDescent="0.25">
      <c r="F14114" s="11"/>
      <c r="G14114" s="11"/>
      <c r="H14114" s="11"/>
    </row>
    <row r="14115" spans="6:8" x14ac:dyDescent="0.25">
      <c r="F14115" s="11"/>
      <c r="G14115" s="11"/>
      <c r="H14115" s="11"/>
    </row>
    <row r="14116" spans="6:8" x14ac:dyDescent="0.25">
      <c r="F14116" s="11"/>
      <c r="G14116" s="11"/>
      <c r="H14116" s="11"/>
    </row>
    <row r="14117" spans="6:8" x14ac:dyDescent="0.25">
      <c r="F14117" s="11"/>
      <c r="G14117" s="11"/>
      <c r="H14117" s="11"/>
    </row>
    <row r="14118" spans="6:8" x14ac:dyDescent="0.25">
      <c r="F14118" s="11"/>
      <c r="G14118" s="11"/>
      <c r="H14118" s="11"/>
    </row>
    <row r="14119" spans="6:8" x14ac:dyDescent="0.25">
      <c r="F14119" s="11"/>
      <c r="G14119" s="11"/>
      <c r="H14119" s="11"/>
    </row>
    <row r="14120" spans="6:8" x14ac:dyDescent="0.25">
      <c r="F14120" s="11"/>
      <c r="G14120" s="11"/>
      <c r="H14120" s="11"/>
    </row>
    <row r="14121" spans="6:8" x14ac:dyDescent="0.25">
      <c r="F14121" s="11"/>
      <c r="G14121" s="11"/>
      <c r="H14121" s="11"/>
    </row>
    <row r="14122" spans="6:8" x14ac:dyDescent="0.25">
      <c r="F14122" s="11"/>
      <c r="G14122" s="11"/>
      <c r="H14122" s="11"/>
    </row>
    <row r="14123" spans="6:8" x14ac:dyDescent="0.25">
      <c r="F14123" s="11"/>
      <c r="G14123" s="11"/>
      <c r="H14123" s="11"/>
    </row>
    <row r="14124" spans="6:8" x14ac:dyDescent="0.25">
      <c r="F14124" s="11"/>
      <c r="G14124" s="11"/>
      <c r="H14124" s="11"/>
    </row>
    <row r="14125" spans="6:8" x14ac:dyDescent="0.25">
      <c r="F14125" s="11"/>
      <c r="G14125" s="11"/>
      <c r="H14125" s="11"/>
    </row>
    <row r="14126" spans="6:8" x14ac:dyDescent="0.25">
      <c r="F14126" s="11"/>
      <c r="G14126" s="11"/>
      <c r="H14126" s="11"/>
    </row>
    <row r="14127" spans="6:8" x14ac:dyDescent="0.25">
      <c r="F14127" s="11"/>
      <c r="G14127" s="11"/>
      <c r="H14127" s="11"/>
    </row>
    <row r="14128" spans="6:8" x14ac:dyDescent="0.25">
      <c r="F14128" s="11"/>
      <c r="G14128" s="11"/>
      <c r="H14128" s="11"/>
    </row>
    <row r="14129" spans="6:8" x14ac:dyDescent="0.25">
      <c r="F14129" s="11"/>
      <c r="G14129" s="11"/>
      <c r="H14129" s="11"/>
    </row>
    <row r="14130" spans="6:8" x14ac:dyDescent="0.25">
      <c r="F14130" s="11"/>
      <c r="G14130" s="11"/>
      <c r="H14130" s="11"/>
    </row>
    <row r="14131" spans="6:8" x14ac:dyDescent="0.25">
      <c r="F14131" s="11"/>
      <c r="G14131" s="11"/>
      <c r="H14131" s="11"/>
    </row>
    <row r="14132" spans="6:8" x14ac:dyDescent="0.25">
      <c r="F14132" s="11"/>
      <c r="G14132" s="11"/>
      <c r="H14132" s="11"/>
    </row>
    <row r="14133" spans="6:8" x14ac:dyDescent="0.25">
      <c r="F14133" s="11"/>
      <c r="G14133" s="11"/>
      <c r="H14133" s="11"/>
    </row>
    <row r="14134" spans="6:8" x14ac:dyDescent="0.25">
      <c r="F14134" s="11"/>
      <c r="G14134" s="11"/>
      <c r="H14134" s="11"/>
    </row>
    <row r="14135" spans="6:8" x14ac:dyDescent="0.25">
      <c r="F14135" s="11"/>
      <c r="G14135" s="11"/>
      <c r="H14135" s="11"/>
    </row>
    <row r="14136" spans="6:8" x14ac:dyDescent="0.25">
      <c r="F14136" s="11"/>
      <c r="G14136" s="11"/>
      <c r="H14136" s="11"/>
    </row>
    <row r="14137" spans="6:8" x14ac:dyDescent="0.25">
      <c r="F14137" s="11"/>
      <c r="G14137" s="11"/>
      <c r="H14137" s="11"/>
    </row>
    <row r="14138" spans="6:8" x14ac:dyDescent="0.25">
      <c r="F14138" s="11"/>
      <c r="G14138" s="11"/>
      <c r="H14138" s="11"/>
    </row>
    <row r="14139" spans="6:8" x14ac:dyDescent="0.25">
      <c r="F14139" s="11"/>
      <c r="G14139" s="11"/>
      <c r="H14139" s="11"/>
    </row>
    <row r="14140" spans="6:8" x14ac:dyDescent="0.25">
      <c r="F14140" s="11"/>
      <c r="G14140" s="11"/>
      <c r="H14140" s="11"/>
    </row>
    <row r="14141" spans="6:8" x14ac:dyDescent="0.25">
      <c r="F14141" s="11"/>
      <c r="G14141" s="11"/>
      <c r="H14141" s="11"/>
    </row>
    <row r="14142" spans="6:8" x14ac:dyDescent="0.25">
      <c r="F14142" s="11"/>
      <c r="G14142" s="11"/>
      <c r="H14142" s="11"/>
    </row>
    <row r="14143" spans="6:8" x14ac:dyDescent="0.25">
      <c r="F14143" s="11"/>
      <c r="G14143" s="11"/>
      <c r="H14143" s="11"/>
    </row>
    <row r="14144" spans="6:8" x14ac:dyDescent="0.25">
      <c r="F14144" s="11"/>
      <c r="G14144" s="11"/>
      <c r="H14144" s="11"/>
    </row>
    <row r="14145" spans="6:8" x14ac:dyDescent="0.25">
      <c r="F14145" s="11"/>
      <c r="G14145" s="11"/>
      <c r="H14145" s="11"/>
    </row>
    <row r="14146" spans="6:8" x14ac:dyDescent="0.25">
      <c r="F14146" s="11"/>
      <c r="G14146" s="11"/>
      <c r="H14146" s="11"/>
    </row>
    <row r="14147" spans="6:8" x14ac:dyDescent="0.25">
      <c r="F14147" s="11"/>
      <c r="G14147" s="11"/>
      <c r="H14147" s="11"/>
    </row>
    <row r="14148" spans="6:8" x14ac:dyDescent="0.25">
      <c r="F14148" s="11"/>
      <c r="G14148" s="11"/>
      <c r="H14148" s="11"/>
    </row>
    <row r="14149" spans="6:8" x14ac:dyDescent="0.25">
      <c r="F14149" s="11"/>
      <c r="G14149" s="11"/>
      <c r="H14149" s="11"/>
    </row>
    <row r="14150" spans="6:8" x14ac:dyDescent="0.25">
      <c r="F14150" s="11"/>
      <c r="G14150" s="11"/>
      <c r="H14150" s="11"/>
    </row>
    <row r="14151" spans="6:8" x14ac:dyDescent="0.25">
      <c r="F14151" s="11"/>
      <c r="G14151" s="11"/>
      <c r="H14151" s="11"/>
    </row>
    <row r="14152" spans="6:8" x14ac:dyDescent="0.25">
      <c r="F14152" s="11"/>
      <c r="G14152" s="11"/>
      <c r="H14152" s="11"/>
    </row>
    <row r="14153" spans="6:8" x14ac:dyDescent="0.25">
      <c r="F14153" s="11"/>
      <c r="G14153" s="11"/>
      <c r="H14153" s="11"/>
    </row>
    <row r="14154" spans="6:8" x14ac:dyDescent="0.25">
      <c r="F14154" s="11"/>
      <c r="G14154" s="11"/>
      <c r="H14154" s="11"/>
    </row>
    <row r="14155" spans="6:8" x14ac:dyDescent="0.25">
      <c r="F14155" s="11"/>
      <c r="G14155" s="11"/>
      <c r="H14155" s="11"/>
    </row>
    <row r="14156" spans="6:8" x14ac:dyDescent="0.25">
      <c r="F14156" s="11"/>
      <c r="G14156" s="11"/>
      <c r="H14156" s="11"/>
    </row>
    <row r="14157" spans="6:8" x14ac:dyDescent="0.25">
      <c r="F14157" s="11"/>
      <c r="G14157" s="11"/>
      <c r="H14157" s="11"/>
    </row>
    <row r="14158" spans="6:8" x14ac:dyDescent="0.25">
      <c r="F14158" s="11"/>
      <c r="G14158" s="11"/>
      <c r="H14158" s="11"/>
    </row>
    <row r="14159" spans="6:8" x14ac:dyDescent="0.25">
      <c r="F14159" s="11"/>
      <c r="G14159" s="11"/>
      <c r="H14159" s="11"/>
    </row>
    <row r="14160" spans="6:8" x14ac:dyDescent="0.25">
      <c r="F14160" s="11"/>
      <c r="G14160" s="11"/>
      <c r="H14160" s="11"/>
    </row>
    <row r="14161" spans="6:8" x14ac:dyDescent="0.25">
      <c r="F14161" s="11"/>
      <c r="G14161" s="11"/>
      <c r="H14161" s="11"/>
    </row>
    <row r="14162" spans="6:8" x14ac:dyDescent="0.25">
      <c r="F14162" s="11"/>
      <c r="G14162" s="11"/>
      <c r="H14162" s="11"/>
    </row>
    <row r="14163" spans="6:8" x14ac:dyDescent="0.25">
      <c r="F14163" s="11"/>
      <c r="G14163" s="11"/>
      <c r="H14163" s="11"/>
    </row>
    <row r="14164" spans="6:8" x14ac:dyDescent="0.25">
      <c r="F14164" s="11"/>
      <c r="G14164" s="11"/>
      <c r="H14164" s="11"/>
    </row>
    <row r="14165" spans="6:8" x14ac:dyDescent="0.25">
      <c r="F14165" s="11"/>
      <c r="G14165" s="11"/>
      <c r="H14165" s="11"/>
    </row>
    <row r="14166" spans="6:8" x14ac:dyDescent="0.25">
      <c r="F14166" s="11"/>
      <c r="G14166" s="11"/>
      <c r="H14166" s="11"/>
    </row>
    <row r="14167" spans="6:8" x14ac:dyDescent="0.25">
      <c r="F14167" s="11"/>
      <c r="G14167" s="11"/>
      <c r="H14167" s="11"/>
    </row>
    <row r="14168" spans="6:8" x14ac:dyDescent="0.25">
      <c r="F14168" s="11"/>
      <c r="G14168" s="11"/>
      <c r="H14168" s="11"/>
    </row>
    <row r="14169" spans="6:8" x14ac:dyDescent="0.25">
      <c r="F14169" s="11"/>
      <c r="G14169" s="11"/>
      <c r="H14169" s="11"/>
    </row>
    <row r="14170" spans="6:8" x14ac:dyDescent="0.25">
      <c r="F14170" s="11"/>
      <c r="G14170" s="11"/>
      <c r="H14170" s="11"/>
    </row>
    <row r="14171" spans="6:8" x14ac:dyDescent="0.25">
      <c r="F14171" s="11"/>
      <c r="G14171" s="11"/>
      <c r="H14171" s="11"/>
    </row>
    <row r="14172" spans="6:8" x14ac:dyDescent="0.25">
      <c r="F14172" s="11"/>
      <c r="G14172" s="11"/>
      <c r="H14172" s="11"/>
    </row>
    <row r="14173" spans="6:8" x14ac:dyDescent="0.25">
      <c r="F14173" s="11"/>
      <c r="G14173" s="11"/>
      <c r="H14173" s="11"/>
    </row>
    <row r="14174" spans="6:8" x14ac:dyDescent="0.25">
      <c r="F14174" s="11"/>
      <c r="G14174" s="11"/>
      <c r="H14174" s="11"/>
    </row>
    <row r="14175" spans="6:8" x14ac:dyDescent="0.25">
      <c r="F14175" s="11"/>
      <c r="G14175" s="11"/>
      <c r="H14175" s="11"/>
    </row>
    <row r="14176" spans="6:8" x14ac:dyDescent="0.25">
      <c r="F14176" s="11"/>
      <c r="G14176" s="11"/>
      <c r="H14176" s="11"/>
    </row>
    <row r="14177" spans="6:8" x14ac:dyDescent="0.25">
      <c r="F14177" s="11"/>
      <c r="G14177" s="11"/>
      <c r="H14177" s="11"/>
    </row>
    <row r="14178" spans="6:8" x14ac:dyDescent="0.25">
      <c r="F14178" s="11"/>
      <c r="G14178" s="11"/>
      <c r="H14178" s="11"/>
    </row>
    <row r="14179" spans="6:8" x14ac:dyDescent="0.25">
      <c r="F14179" s="11"/>
      <c r="G14179" s="11"/>
      <c r="H14179" s="11"/>
    </row>
    <row r="14180" spans="6:8" x14ac:dyDescent="0.25">
      <c r="F14180" s="11"/>
      <c r="G14180" s="11"/>
      <c r="H14180" s="11"/>
    </row>
    <row r="14181" spans="6:8" x14ac:dyDescent="0.25">
      <c r="F14181" s="11"/>
      <c r="G14181" s="11"/>
      <c r="H14181" s="11"/>
    </row>
    <row r="14182" spans="6:8" x14ac:dyDescent="0.25">
      <c r="F14182" s="11"/>
      <c r="G14182" s="11"/>
      <c r="H14182" s="11"/>
    </row>
    <row r="14183" spans="6:8" x14ac:dyDescent="0.25">
      <c r="F14183" s="11"/>
      <c r="G14183" s="11"/>
      <c r="H14183" s="11"/>
    </row>
    <row r="14184" spans="6:8" x14ac:dyDescent="0.25">
      <c r="F14184" s="11"/>
      <c r="G14184" s="11"/>
      <c r="H14184" s="11"/>
    </row>
    <row r="14185" spans="6:8" x14ac:dyDescent="0.25">
      <c r="F14185" s="11"/>
      <c r="G14185" s="11"/>
      <c r="H14185" s="11"/>
    </row>
    <row r="14186" spans="6:8" x14ac:dyDescent="0.25">
      <c r="F14186" s="11"/>
      <c r="G14186" s="11"/>
      <c r="H14186" s="11"/>
    </row>
    <row r="14187" spans="6:8" x14ac:dyDescent="0.25">
      <c r="F14187" s="11"/>
      <c r="G14187" s="11"/>
      <c r="H14187" s="11"/>
    </row>
    <row r="14188" spans="6:8" x14ac:dyDescent="0.25">
      <c r="F14188" s="11"/>
      <c r="G14188" s="11"/>
      <c r="H14188" s="11"/>
    </row>
    <row r="14189" spans="6:8" x14ac:dyDescent="0.25">
      <c r="F14189" s="11"/>
      <c r="G14189" s="11"/>
      <c r="H14189" s="11"/>
    </row>
    <row r="14190" spans="6:8" x14ac:dyDescent="0.25">
      <c r="F14190" s="11"/>
      <c r="G14190" s="11"/>
      <c r="H14190" s="11"/>
    </row>
    <row r="14191" spans="6:8" x14ac:dyDescent="0.25">
      <c r="F14191" s="11"/>
      <c r="G14191" s="11"/>
      <c r="H14191" s="11"/>
    </row>
    <row r="14192" spans="6:8" x14ac:dyDescent="0.25">
      <c r="F14192" s="11"/>
      <c r="G14192" s="11"/>
      <c r="H14192" s="11"/>
    </row>
    <row r="14193" spans="6:8" x14ac:dyDescent="0.25">
      <c r="F14193" s="11"/>
      <c r="G14193" s="11"/>
      <c r="H14193" s="11"/>
    </row>
    <row r="14194" spans="6:8" x14ac:dyDescent="0.25">
      <c r="F14194" s="11"/>
      <c r="G14194" s="11"/>
      <c r="H14194" s="11"/>
    </row>
    <row r="14195" spans="6:8" x14ac:dyDescent="0.25">
      <c r="F14195" s="11"/>
      <c r="G14195" s="11"/>
      <c r="H14195" s="11"/>
    </row>
    <row r="14196" spans="6:8" x14ac:dyDescent="0.25">
      <c r="F14196" s="11"/>
      <c r="G14196" s="11"/>
      <c r="H14196" s="11"/>
    </row>
    <row r="14197" spans="6:8" x14ac:dyDescent="0.25">
      <c r="F14197" s="11"/>
      <c r="G14197" s="11"/>
      <c r="H14197" s="11"/>
    </row>
    <row r="14198" spans="6:8" x14ac:dyDescent="0.25">
      <c r="F14198" s="11"/>
      <c r="G14198" s="11"/>
      <c r="H14198" s="11"/>
    </row>
    <row r="14199" spans="6:8" x14ac:dyDescent="0.25">
      <c r="F14199" s="11"/>
      <c r="G14199" s="11"/>
      <c r="H14199" s="11"/>
    </row>
    <row r="14200" spans="6:8" x14ac:dyDescent="0.25">
      <c r="F14200" s="11"/>
      <c r="G14200" s="11"/>
      <c r="H14200" s="11"/>
    </row>
    <row r="14201" spans="6:8" x14ac:dyDescent="0.25">
      <c r="F14201" s="11"/>
      <c r="G14201" s="11"/>
      <c r="H14201" s="11"/>
    </row>
    <row r="14202" spans="6:8" x14ac:dyDescent="0.25">
      <c r="F14202" s="11"/>
      <c r="G14202" s="11"/>
      <c r="H14202" s="11"/>
    </row>
    <row r="14203" spans="6:8" x14ac:dyDescent="0.25">
      <c r="F14203" s="11"/>
      <c r="G14203" s="11"/>
      <c r="H14203" s="11"/>
    </row>
    <row r="14204" spans="6:8" x14ac:dyDescent="0.25">
      <c r="F14204" s="11"/>
      <c r="G14204" s="11"/>
      <c r="H14204" s="11"/>
    </row>
    <row r="14205" spans="6:8" x14ac:dyDescent="0.25">
      <c r="F14205" s="11"/>
      <c r="G14205" s="11"/>
      <c r="H14205" s="11"/>
    </row>
    <row r="14206" spans="6:8" x14ac:dyDescent="0.25">
      <c r="F14206" s="11"/>
      <c r="G14206" s="11"/>
      <c r="H14206" s="11"/>
    </row>
    <row r="14207" spans="6:8" x14ac:dyDescent="0.25">
      <c r="F14207" s="11"/>
      <c r="G14207" s="11"/>
      <c r="H14207" s="11"/>
    </row>
    <row r="14208" spans="6:8" x14ac:dyDescent="0.25">
      <c r="F14208" s="11"/>
      <c r="G14208" s="11"/>
      <c r="H14208" s="11"/>
    </row>
    <row r="14209" spans="6:8" x14ac:dyDescent="0.25">
      <c r="F14209" s="11"/>
      <c r="G14209" s="11"/>
      <c r="H14209" s="11"/>
    </row>
    <row r="14210" spans="6:8" x14ac:dyDescent="0.25">
      <c r="F14210" s="11"/>
      <c r="G14210" s="11"/>
      <c r="H14210" s="11"/>
    </row>
    <row r="14211" spans="6:8" x14ac:dyDescent="0.25">
      <c r="F14211" s="11"/>
      <c r="G14211" s="11"/>
      <c r="H14211" s="11"/>
    </row>
    <row r="14212" spans="6:8" x14ac:dyDescent="0.25">
      <c r="F14212" s="11"/>
      <c r="G14212" s="11"/>
      <c r="H14212" s="11"/>
    </row>
    <row r="14213" spans="6:8" x14ac:dyDescent="0.25">
      <c r="F14213" s="11"/>
      <c r="G14213" s="11"/>
      <c r="H14213" s="11"/>
    </row>
    <row r="14214" spans="6:8" x14ac:dyDescent="0.25">
      <c r="F14214" s="11"/>
      <c r="G14214" s="11"/>
      <c r="H14214" s="11"/>
    </row>
    <row r="14215" spans="6:8" x14ac:dyDescent="0.25">
      <c r="F14215" s="11"/>
      <c r="G14215" s="11"/>
      <c r="H14215" s="11"/>
    </row>
    <row r="14216" spans="6:8" x14ac:dyDescent="0.25">
      <c r="F14216" s="11"/>
      <c r="G14216" s="11"/>
      <c r="H14216" s="11"/>
    </row>
    <row r="14217" spans="6:8" x14ac:dyDescent="0.25">
      <c r="F14217" s="11"/>
      <c r="G14217" s="11"/>
      <c r="H14217" s="11"/>
    </row>
    <row r="14218" spans="6:8" x14ac:dyDescent="0.25">
      <c r="F14218" s="11"/>
      <c r="G14218" s="11"/>
      <c r="H14218" s="11"/>
    </row>
    <row r="14219" spans="6:8" x14ac:dyDescent="0.25">
      <c r="F14219" s="11"/>
      <c r="G14219" s="11"/>
      <c r="H14219" s="11"/>
    </row>
    <row r="14220" spans="6:8" x14ac:dyDescent="0.25">
      <c r="F14220" s="11"/>
      <c r="G14220" s="11"/>
      <c r="H14220" s="11"/>
    </row>
    <row r="14221" spans="6:8" x14ac:dyDescent="0.25">
      <c r="F14221" s="11"/>
      <c r="G14221" s="11"/>
      <c r="H14221" s="11"/>
    </row>
    <row r="14222" spans="6:8" x14ac:dyDescent="0.25">
      <c r="F14222" s="11"/>
      <c r="G14222" s="11"/>
      <c r="H14222" s="11"/>
    </row>
    <row r="14223" spans="6:8" x14ac:dyDescent="0.25">
      <c r="F14223" s="11"/>
      <c r="G14223" s="11"/>
      <c r="H14223" s="11"/>
    </row>
    <row r="14224" spans="6:8" x14ac:dyDescent="0.25">
      <c r="F14224" s="11"/>
      <c r="G14224" s="11"/>
      <c r="H14224" s="11"/>
    </row>
    <row r="14225" spans="6:8" x14ac:dyDescent="0.25">
      <c r="F14225" s="11"/>
      <c r="G14225" s="11"/>
      <c r="H14225" s="11"/>
    </row>
    <row r="14226" spans="6:8" x14ac:dyDescent="0.25">
      <c r="F14226" s="11"/>
      <c r="G14226" s="11"/>
      <c r="H14226" s="11"/>
    </row>
    <row r="14227" spans="6:8" x14ac:dyDescent="0.25">
      <c r="F14227" s="11"/>
      <c r="G14227" s="11"/>
      <c r="H14227" s="11"/>
    </row>
    <row r="14228" spans="6:8" x14ac:dyDescent="0.25">
      <c r="F14228" s="11"/>
      <c r="G14228" s="11"/>
      <c r="H14228" s="11"/>
    </row>
    <row r="14229" spans="6:8" x14ac:dyDescent="0.25">
      <c r="F14229" s="11"/>
      <c r="G14229" s="11"/>
      <c r="H14229" s="11"/>
    </row>
    <row r="14230" spans="6:8" x14ac:dyDescent="0.25">
      <c r="F14230" s="11"/>
      <c r="G14230" s="11"/>
      <c r="H14230" s="11"/>
    </row>
    <row r="14231" spans="6:8" x14ac:dyDescent="0.25">
      <c r="F14231" s="11"/>
      <c r="G14231" s="11"/>
      <c r="H14231" s="11"/>
    </row>
    <row r="14232" spans="6:8" x14ac:dyDescent="0.25">
      <c r="F14232" s="11"/>
      <c r="G14232" s="11"/>
      <c r="H14232" s="11"/>
    </row>
    <row r="14233" spans="6:8" x14ac:dyDescent="0.25">
      <c r="F14233" s="11"/>
      <c r="G14233" s="11"/>
      <c r="H14233" s="11"/>
    </row>
    <row r="14234" spans="6:8" x14ac:dyDescent="0.25">
      <c r="F14234" s="11"/>
      <c r="G14234" s="11"/>
      <c r="H14234" s="11"/>
    </row>
    <row r="14235" spans="6:8" x14ac:dyDescent="0.25">
      <c r="F14235" s="11"/>
      <c r="G14235" s="11"/>
      <c r="H14235" s="11"/>
    </row>
    <row r="14236" spans="6:8" x14ac:dyDescent="0.25">
      <c r="F14236" s="11"/>
      <c r="G14236" s="11"/>
      <c r="H14236" s="11"/>
    </row>
    <row r="14237" spans="6:8" x14ac:dyDescent="0.25">
      <c r="F14237" s="11"/>
      <c r="G14237" s="11"/>
      <c r="H14237" s="11"/>
    </row>
    <row r="14238" spans="6:8" x14ac:dyDescent="0.25">
      <c r="F14238" s="11"/>
      <c r="G14238" s="11"/>
      <c r="H14238" s="11"/>
    </row>
    <row r="14239" spans="6:8" x14ac:dyDescent="0.25">
      <c r="F14239" s="11"/>
      <c r="G14239" s="11"/>
      <c r="H14239" s="11"/>
    </row>
    <row r="14240" spans="6:8" x14ac:dyDescent="0.25">
      <c r="F14240" s="11"/>
      <c r="G14240" s="11"/>
      <c r="H14240" s="11"/>
    </row>
    <row r="14241" spans="6:8" x14ac:dyDescent="0.25">
      <c r="F14241" s="11"/>
      <c r="G14241" s="11"/>
      <c r="H14241" s="11"/>
    </row>
    <row r="14242" spans="6:8" x14ac:dyDescent="0.25">
      <c r="F14242" s="11"/>
      <c r="G14242" s="11"/>
      <c r="H14242" s="11"/>
    </row>
    <row r="14243" spans="6:8" x14ac:dyDescent="0.25">
      <c r="F14243" s="11"/>
      <c r="G14243" s="11"/>
      <c r="H14243" s="11"/>
    </row>
    <row r="14244" spans="6:8" x14ac:dyDescent="0.25">
      <c r="F14244" s="11"/>
      <c r="G14244" s="11"/>
      <c r="H14244" s="11"/>
    </row>
    <row r="14245" spans="6:8" x14ac:dyDescent="0.25">
      <c r="F14245" s="11"/>
      <c r="G14245" s="11"/>
      <c r="H14245" s="11"/>
    </row>
    <row r="14246" spans="6:8" x14ac:dyDescent="0.25">
      <c r="F14246" s="11"/>
      <c r="G14246" s="11"/>
      <c r="H14246" s="11"/>
    </row>
    <row r="14247" spans="6:8" x14ac:dyDescent="0.25">
      <c r="F14247" s="11"/>
      <c r="G14247" s="11"/>
      <c r="H14247" s="11"/>
    </row>
    <row r="14248" spans="6:8" x14ac:dyDescent="0.25">
      <c r="F14248" s="11"/>
      <c r="G14248" s="11"/>
      <c r="H14248" s="11"/>
    </row>
    <row r="14249" spans="6:8" x14ac:dyDescent="0.25">
      <c r="F14249" s="11"/>
      <c r="G14249" s="11"/>
      <c r="H14249" s="11"/>
    </row>
    <row r="14250" spans="6:8" x14ac:dyDescent="0.25">
      <c r="F14250" s="11"/>
      <c r="G14250" s="11"/>
      <c r="H14250" s="11"/>
    </row>
    <row r="14251" spans="6:8" x14ac:dyDescent="0.25">
      <c r="F14251" s="11"/>
      <c r="G14251" s="11"/>
      <c r="H14251" s="11"/>
    </row>
    <row r="14252" spans="6:8" x14ac:dyDescent="0.25">
      <c r="F14252" s="11"/>
      <c r="G14252" s="11"/>
      <c r="H14252" s="11"/>
    </row>
    <row r="14253" spans="6:8" x14ac:dyDescent="0.25">
      <c r="F14253" s="11"/>
      <c r="G14253" s="11"/>
      <c r="H14253" s="11"/>
    </row>
    <row r="14254" spans="6:8" x14ac:dyDescent="0.25">
      <c r="F14254" s="11"/>
      <c r="G14254" s="11"/>
      <c r="H14254" s="11"/>
    </row>
    <row r="14255" spans="6:8" x14ac:dyDescent="0.25">
      <c r="F14255" s="11"/>
      <c r="G14255" s="11"/>
      <c r="H14255" s="11"/>
    </row>
    <row r="14256" spans="6:8" x14ac:dyDescent="0.25">
      <c r="F14256" s="11"/>
      <c r="G14256" s="11"/>
      <c r="H14256" s="11"/>
    </row>
    <row r="14257" spans="6:8" x14ac:dyDescent="0.25">
      <c r="F14257" s="11"/>
      <c r="G14257" s="11"/>
      <c r="H14257" s="11"/>
    </row>
    <row r="14258" spans="6:8" x14ac:dyDescent="0.25">
      <c r="F14258" s="11"/>
      <c r="G14258" s="11"/>
      <c r="H14258" s="11"/>
    </row>
    <row r="14259" spans="6:8" x14ac:dyDescent="0.25">
      <c r="F14259" s="11"/>
      <c r="G14259" s="11"/>
      <c r="H14259" s="11"/>
    </row>
    <row r="14260" spans="6:8" x14ac:dyDescent="0.25">
      <c r="F14260" s="11"/>
      <c r="G14260" s="11"/>
      <c r="H14260" s="11"/>
    </row>
    <row r="14261" spans="6:8" x14ac:dyDescent="0.25">
      <c r="F14261" s="11"/>
      <c r="G14261" s="11"/>
      <c r="H14261" s="11"/>
    </row>
    <row r="14262" spans="6:8" x14ac:dyDescent="0.25">
      <c r="F14262" s="11"/>
      <c r="G14262" s="11"/>
      <c r="H14262" s="11"/>
    </row>
    <row r="14263" spans="6:8" x14ac:dyDescent="0.25">
      <c r="F14263" s="11"/>
      <c r="G14263" s="11"/>
      <c r="H14263" s="11"/>
    </row>
    <row r="14264" spans="6:8" x14ac:dyDescent="0.25">
      <c r="F14264" s="11"/>
      <c r="G14264" s="11"/>
      <c r="H14264" s="11"/>
    </row>
    <row r="14265" spans="6:8" x14ac:dyDescent="0.25">
      <c r="F14265" s="11"/>
      <c r="G14265" s="11"/>
      <c r="H14265" s="11"/>
    </row>
    <row r="14266" spans="6:8" x14ac:dyDescent="0.25">
      <c r="F14266" s="11"/>
      <c r="G14266" s="11"/>
      <c r="H14266" s="11"/>
    </row>
    <row r="14267" spans="6:8" x14ac:dyDescent="0.25">
      <c r="F14267" s="11"/>
      <c r="G14267" s="11"/>
      <c r="H14267" s="11"/>
    </row>
    <row r="14268" spans="6:8" x14ac:dyDescent="0.25">
      <c r="F14268" s="11"/>
      <c r="G14268" s="11"/>
      <c r="H14268" s="11"/>
    </row>
    <row r="14269" spans="6:8" x14ac:dyDescent="0.25">
      <c r="F14269" s="11"/>
      <c r="G14269" s="11"/>
      <c r="H14269" s="11"/>
    </row>
    <row r="14270" spans="6:8" x14ac:dyDescent="0.25">
      <c r="F14270" s="11"/>
      <c r="G14270" s="11"/>
      <c r="H14270" s="11"/>
    </row>
    <row r="14271" spans="6:8" x14ac:dyDescent="0.25">
      <c r="F14271" s="11"/>
      <c r="G14271" s="11"/>
      <c r="H14271" s="11"/>
    </row>
    <row r="14272" spans="6:8" x14ac:dyDescent="0.25">
      <c r="F14272" s="11"/>
      <c r="G14272" s="11"/>
      <c r="H14272" s="11"/>
    </row>
    <row r="14273" spans="6:8" x14ac:dyDescent="0.25">
      <c r="F14273" s="11"/>
      <c r="G14273" s="11"/>
      <c r="H14273" s="11"/>
    </row>
    <row r="14274" spans="6:8" x14ac:dyDescent="0.25">
      <c r="F14274" s="11"/>
      <c r="G14274" s="11"/>
      <c r="H14274" s="11"/>
    </row>
    <row r="14275" spans="6:8" x14ac:dyDescent="0.25">
      <c r="F14275" s="11"/>
      <c r="G14275" s="11"/>
      <c r="H14275" s="11"/>
    </row>
    <row r="14276" spans="6:8" x14ac:dyDescent="0.25">
      <c r="F14276" s="11"/>
      <c r="G14276" s="11"/>
      <c r="H14276" s="11"/>
    </row>
    <row r="14277" spans="6:8" x14ac:dyDescent="0.25">
      <c r="F14277" s="11"/>
      <c r="G14277" s="11"/>
      <c r="H14277" s="11"/>
    </row>
    <row r="14278" spans="6:8" x14ac:dyDescent="0.25">
      <c r="F14278" s="11"/>
      <c r="G14278" s="11"/>
      <c r="H14278" s="11"/>
    </row>
    <row r="14279" spans="6:8" x14ac:dyDescent="0.25">
      <c r="F14279" s="11"/>
      <c r="G14279" s="11"/>
      <c r="H14279" s="11"/>
    </row>
    <row r="14280" spans="6:8" x14ac:dyDescent="0.25">
      <c r="F14280" s="11"/>
      <c r="G14280" s="11"/>
      <c r="H14280" s="11"/>
    </row>
    <row r="14281" spans="6:8" x14ac:dyDescent="0.25">
      <c r="F14281" s="11"/>
      <c r="G14281" s="11"/>
      <c r="H14281" s="11"/>
    </row>
    <row r="14282" spans="6:8" x14ac:dyDescent="0.25">
      <c r="F14282" s="11"/>
      <c r="G14282" s="11"/>
      <c r="H14282" s="11"/>
    </row>
    <row r="14283" spans="6:8" x14ac:dyDescent="0.25">
      <c r="F14283" s="11"/>
      <c r="G14283" s="11"/>
      <c r="H14283" s="11"/>
    </row>
    <row r="14284" spans="6:8" x14ac:dyDescent="0.25">
      <c r="F14284" s="11"/>
      <c r="G14284" s="11"/>
      <c r="H14284" s="11"/>
    </row>
    <row r="14285" spans="6:8" x14ac:dyDescent="0.25">
      <c r="F14285" s="11"/>
      <c r="G14285" s="11"/>
      <c r="H14285" s="11"/>
    </row>
    <row r="14286" spans="6:8" x14ac:dyDescent="0.25">
      <c r="F14286" s="11"/>
      <c r="G14286" s="11"/>
      <c r="H14286" s="11"/>
    </row>
    <row r="14287" spans="6:8" x14ac:dyDescent="0.25">
      <c r="F14287" s="11"/>
      <c r="G14287" s="11"/>
      <c r="H14287" s="11"/>
    </row>
    <row r="14288" spans="6:8" x14ac:dyDescent="0.25">
      <c r="F14288" s="11"/>
      <c r="G14288" s="11"/>
      <c r="H14288" s="11"/>
    </row>
    <row r="14289" spans="6:8" x14ac:dyDescent="0.25">
      <c r="F14289" s="11"/>
      <c r="G14289" s="11"/>
      <c r="H14289" s="11"/>
    </row>
    <row r="14290" spans="6:8" x14ac:dyDescent="0.25">
      <c r="F14290" s="11"/>
      <c r="G14290" s="11"/>
      <c r="H14290" s="11"/>
    </row>
    <row r="14291" spans="6:8" x14ac:dyDescent="0.25">
      <c r="F14291" s="11"/>
      <c r="G14291" s="11"/>
      <c r="H14291" s="11"/>
    </row>
    <row r="14292" spans="6:8" x14ac:dyDescent="0.25">
      <c r="F14292" s="11"/>
      <c r="G14292" s="11"/>
      <c r="H14292" s="11"/>
    </row>
    <row r="14293" spans="6:8" x14ac:dyDescent="0.25">
      <c r="F14293" s="11"/>
      <c r="G14293" s="11"/>
      <c r="H14293" s="11"/>
    </row>
    <row r="14294" spans="6:8" x14ac:dyDescent="0.25">
      <c r="F14294" s="11"/>
      <c r="G14294" s="11"/>
      <c r="H14294" s="11"/>
    </row>
    <row r="14295" spans="6:8" x14ac:dyDescent="0.25">
      <c r="F14295" s="11"/>
      <c r="G14295" s="11"/>
      <c r="H14295" s="11"/>
    </row>
    <row r="14296" spans="6:8" x14ac:dyDescent="0.25">
      <c r="F14296" s="11"/>
      <c r="G14296" s="11"/>
      <c r="H14296" s="11"/>
    </row>
    <row r="14297" spans="6:8" x14ac:dyDescent="0.25">
      <c r="F14297" s="11"/>
      <c r="G14297" s="11"/>
      <c r="H14297" s="11"/>
    </row>
    <row r="14298" spans="6:8" x14ac:dyDescent="0.25">
      <c r="F14298" s="11"/>
      <c r="G14298" s="11"/>
      <c r="H14298" s="11"/>
    </row>
    <row r="14299" spans="6:8" x14ac:dyDescent="0.25">
      <c r="F14299" s="11"/>
      <c r="G14299" s="11"/>
      <c r="H14299" s="11"/>
    </row>
    <row r="14300" spans="6:8" x14ac:dyDescent="0.25">
      <c r="F14300" s="11"/>
      <c r="G14300" s="11"/>
      <c r="H14300" s="11"/>
    </row>
    <row r="14301" spans="6:8" x14ac:dyDescent="0.25">
      <c r="F14301" s="11"/>
      <c r="G14301" s="11"/>
      <c r="H14301" s="11"/>
    </row>
    <row r="14302" spans="6:8" x14ac:dyDescent="0.25">
      <c r="F14302" s="11"/>
      <c r="G14302" s="11"/>
      <c r="H14302" s="11"/>
    </row>
    <row r="14303" spans="6:8" x14ac:dyDescent="0.25">
      <c r="F14303" s="11"/>
      <c r="G14303" s="11"/>
      <c r="H14303" s="11"/>
    </row>
    <row r="14304" spans="6:8" x14ac:dyDescent="0.25">
      <c r="F14304" s="11"/>
      <c r="G14304" s="11"/>
      <c r="H14304" s="11"/>
    </row>
    <row r="14305" spans="6:8" x14ac:dyDescent="0.25">
      <c r="F14305" s="11"/>
      <c r="G14305" s="11"/>
      <c r="H14305" s="11"/>
    </row>
    <row r="14306" spans="6:8" x14ac:dyDescent="0.25">
      <c r="F14306" s="11"/>
      <c r="G14306" s="11"/>
      <c r="H14306" s="11"/>
    </row>
    <row r="14307" spans="6:8" x14ac:dyDescent="0.25">
      <c r="F14307" s="11"/>
      <c r="G14307" s="11"/>
      <c r="H14307" s="11"/>
    </row>
    <row r="14308" spans="6:8" x14ac:dyDescent="0.25">
      <c r="F14308" s="11"/>
      <c r="G14308" s="11"/>
      <c r="H14308" s="11"/>
    </row>
    <row r="14309" spans="6:8" x14ac:dyDescent="0.25">
      <c r="F14309" s="11"/>
      <c r="G14309" s="11"/>
      <c r="H14309" s="11"/>
    </row>
    <row r="14310" spans="6:8" x14ac:dyDescent="0.25">
      <c r="F14310" s="11"/>
      <c r="G14310" s="11"/>
      <c r="H14310" s="11"/>
    </row>
    <row r="14311" spans="6:8" x14ac:dyDescent="0.25">
      <c r="F14311" s="11"/>
      <c r="G14311" s="11"/>
      <c r="H14311" s="11"/>
    </row>
    <row r="14312" spans="6:8" x14ac:dyDescent="0.25">
      <c r="F14312" s="11"/>
      <c r="G14312" s="11"/>
      <c r="H14312" s="11"/>
    </row>
    <row r="14313" spans="6:8" x14ac:dyDescent="0.25">
      <c r="F14313" s="11"/>
      <c r="G14313" s="11"/>
      <c r="H14313" s="11"/>
    </row>
    <row r="14314" spans="6:8" x14ac:dyDescent="0.25">
      <c r="F14314" s="11"/>
      <c r="G14314" s="11"/>
      <c r="H14314" s="11"/>
    </row>
    <row r="14315" spans="6:8" x14ac:dyDescent="0.25">
      <c r="F14315" s="11"/>
      <c r="G14315" s="11"/>
      <c r="H14315" s="11"/>
    </row>
    <row r="14316" spans="6:8" x14ac:dyDescent="0.25">
      <c r="F14316" s="11"/>
      <c r="G14316" s="11"/>
      <c r="H14316" s="11"/>
    </row>
    <row r="14317" spans="6:8" x14ac:dyDescent="0.25">
      <c r="F14317" s="11"/>
      <c r="G14317" s="11"/>
      <c r="H14317" s="11"/>
    </row>
    <row r="14318" spans="6:8" x14ac:dyDescent="0.25">
      <c r="F14318" s="11"/>
      <c r="G14318" s="11"/>
      <c r="H14318" s="11"/>
    </row>
    <row r="14319" spans="6:8" x14ac:dyDescent="0.25">
      <c r="F14319" s="11"/>
      <c r="G14319" s="11"/>
      <c r="H14319" s="11"/>
    </row>
    <row r="14320" spans="6:8" x14ac:dyDescent="0.25">
      <c r="F14320" s="11"/>
      <c r="G14320" s="11"/>
      <c r="H14320" s="11"/>
    </row>
    <row r="14321" spans="6:8" x14ac:dyDescent="0.25">
      <c r="F14321" s="11"/>
      <c r="G14321" s="11"/>
      <c r="H14321" s="11"/>
    </row>
    <row r="14322" spans="6:8" x14ac:dyDescent="0.25">
      <c r="F14322" s="11"/>
      <c r="G14322" s="11"/>
      <c r="H14322" s="11"/>
    </row>
    <row r="14323" spans="6:8" x14ac:dyDescent="0.25">
      <c r="F14323" s="11"/>
      <c r="G14323" s="11"/>
      <c r="H14323" s="11"/>
    </row>
    <row r="14324" spans="6:8" x14ac:dyDescent="0.25">
      <c r="F14324" s="11"/>
      <c r="G14324" s="11"/>
      <c r="H14324" s="11"/>
    </row>
    <row r="14325" spans="6:8" x14ac:dyDescent="0.25">
      <c r="F14325" s="11"/>
      <c r="G14325" s="11"/>
      <c r="H14325" s="11"/>
    </row>
    <row r="14326" spans="6:8" x14ac:dyDescent="0.25">
      <c r="F14326" s="11"/>
      <c r="G14326" s="11"/>
      <c r="H14326" s="11"/>
    </row>
    <row r="14327" spans="6:8" x14ac:dyDescent="0.25">
      <c r="F14327" s="11"/>
      <c r="G14327" s="11"/>
      <c r="H14327" s="11"/>
    </row>
    <row r="14328" spans="6:8" x14ac:dyDescent="0.25">
      <c r="F14328" s="11"/>
      <c r="G14328" s="11"/>
      <c r="H14328" s="11"/>
    </row>
    <row r="14329" spans="6:8" x14ac:dyDescent="0.25">
      <c r="F14329" s="11"/>
      <c r="G14329" s="11"/>
      <c r="H14329" s="11"/>
    </row>
    <row r="14330" spans="6:8" x14ac:dyDescent="0.25">
      <c r="F14330" s="11"/>
      <c r="G14330" s="11"/>
      <c r="H14330" s="11"/>
    </row>
    <row r="14331" spans="6:8" x14ac:dyDescent="0.25">
      <c r="F14331" s="11"/>
      <c r="G14331" s="11"/>
      <c r="H14331" s="11"/>
    </row>
    <row r="14332" spans="6:8" x14ac:dyDescent="0.25">
      <c r="F14332" s="11"/>
      <c r="G14332" s="11"/>
      <c r="H14332" s="11"/>
    </row>
    <row r="14333" spans="6:8" x14ac:dyDescent="0.25">
      <c r="F14333" s="11"/>
      <c r="G14333" s="11"/>
      <c r="H14333" s="11"/>
    </row>
    <row r="14334" spans="6:8" x14ac:dyDescent="0.25">
      <c r="F14334" s="11"/>
      <c r="G14334" s="11"/>
      <c r="H14334" s="11"/>
    </row>
    <row r="14335" spans="6:8" x14ac:dyDescent="0.25">
      <c r="F14335" s="11"/>
      <c r="G14335" s="11"/>
      <c r="H14335" s="11"/>
    </row>
    <row r="14336" spans="6:8" x14ac:dyDescent="0.25">
      <c r="F14336" s="11"/>
      <c r="G14336" s="11"/>
      <c r="H14336" s="11"/>
    </row>
    <row r="14337" spans="6:8" x14ac:dyDescent="0.25">
      <c r="F14337" s="11"/>
      <c r="G14337" s="11"/>
      <c r="H14337" s="11"/>
    </row>
    <row r="14338" spans="6:8" x14ac:dyDescent="0.25">
      <c r="F14338" s="11"/>
      <c r="G14338" s="11"/>
      <c r="H14338" s="11"/>
    </row>
    <row r="14339" spans="6:8" x14ac:dyDescent="0.25">
      <c r="F14339" s="11"/>
      <c r="G14339" s="11"/>
      <c r="H14339" s="11"/>
    </row>
    <row r="14340" spans="6:8" x14ac:dyDescent="0.25">
      <c r="F14340" s="11"/>
      <c r="G14340" s="11"/>
      <c r="H14340" s="11"/>
    </row>
    <row r="14341" spans="6:8" x14ac:dyDescent="0.25">
      <c r="F14341" s="11"/>
      <c r="G14341" s="11"/>
      <c r="H14341" s="11"/>
    </row>
    <row r="14342" spans="6:8" x14ac:dyDescent="0.25">
      <c r="F14342" s="11"/>
      <c r="G14342" s="11"/>
      <c r="H14342" s="11"/>
    </row>
    <row r="14343" spans="6:8" x14ac:dyDescent="0.25">
      <c r="F14343" s="11"/>
      <c r="G14343" s="11"/>
      <c r="H14343" s="11"/>
    </row>
    <row r="14344" spans="6:8" x14ac:dyDescent="0.25">
      <c r="F14344" s="11"/>
      <c r="G14344" s="11"/>
      <c r="H14344" s="11"/>
    </row>
    <row r="14345" spans="6:8" x14ac:dyDescent="0.25">
      <c r="F14345" s="11"/>
      <c r="G14345" s="11"/>
      <c r="H14345" s="11"/>
    </row>
    <row r="14346" spans="6:8" x14ac:dyDescent="0.25">
      <c r="F14346" s="11"/>
      <c r="G14346" s="11"/>
      <c r="H14346" s="11"/>
    </row>
    <row r="14347" spans="6:8" x14ac:dyDescent="0.25">
      <c r="F14347" s="11"/>
      <c r="G14347" s="11"/>
      <c r="H14347" s="11"/>
    </row>
    <row r="14348" spans="6:8" x14ac:dyDescent="0.25">
      <c r="F14348" s="11"/>
      <c r="G14348" s="11"/>
      <c r="H14348" s="11"/>
    </row>
    <row r="14349" spans="6:8" x14ac:dyDescent="0.25">
      <c r="F14349" s="11"/>
      <c r="G14349" s="11"/>
      <c r="H14349" s="11"/>
    </row>
    <row r="14350" spans="6:8" x14ac:dyDescent="0.25">
      <c r="F14350" s="11"/>
      <c r="G14350" s="11"/>
      <c r="H14350" s="11"/>
    </row>
    <row r="14351" spans="6:8" x14ac:dyDescent="0.25">
      <c r="F14351" s="11"/>
      <c r="G14351" s="11"/>
      <c r="H14351" s="11"/>
    </row>
    <row r="14352" spans="6:8" x14ac:dyDescent="0.25">
      <c r="F14352" s="11"/>
      <c r="G14352" s="11"/>
      <c r="H14352" s="11"/>
    </row>
    <row r="14353" spans="6:8" x14ac:dyDescent="0.25">
      <c r="F14353" s="11"/>
      <c r="G14353" s="11"/>
      <c r="H14353" s="11"/>
    </row>
    <row r="14354" spans="6:8" x14ac:dyDescent="0.25">
      <c r="F14354" s="11"/>
      <c r="G14354" s="11"/>
      <c r="H14354" s="11"/>
    </row>
    <row r="14355" spans="6:8" x14ac:dyDescent="0.25">
      <c r="F14355" s="11"/>
      <c r="G14355" s="11"/>
      <c r="H14355" s="11"/>
    </row>
    <row r="14356" spans="6:8" x14ac:dyDescent="0.25">
      <c r="F14356" s="11"/>
      <c r="G14356" s="11"/>
      <c r="H14356" s="11"/>
    </row>
    <row r="14357" spans="6:8" x14ac:dyDescent="0.25">
      <c r="F14357" s="11"/>
      <c r="G14357" s="11"/>
      <c r="H14357" s="11"/>
    </row>
    <row r="14358" spans="6:8" x14ac:dyDescent="0.25">
      <c r="F14358" s="11"/>
      <c r="G14358" s="11"/>
      <c r="H14358" s="11"/>
    </row>
    <row r="14359" spans="6:8" x14ac:dyDescent="0.25">
      <c r="F14359" s="11"/>
      <c r="G14359" s="11"/>
      <c r="H14359" s="11"/>
    </row>
    <row r="14360" spans="6:8" x14ac:dyDescent="0.25">
      <c r="F14360" s="11"/>
      <c r="G14360" s="11"/>
      <c r="H14360" s="11"/>
    </row>
    <row r="14361" spans="6:8" x14ac:dyDescent="0.25">
      <c r="F14361" s="11"/>
      <c r="G14361" s="11"/>
      <c r="H14361" s="11"/>
    </row>
    <row r="14362" spans="6:8" x14ac:dyDescent="0.25">
      <c r="F14362" s="11"/>
      <c r="G14362" s="11"/>
      <c r="H14362" s="11"/>
    </row>
    <row r="14363" spans="6:8" x14ac:dyDescent="0.25">
      <c r="F14363" s="11"/>
      <c r="G14363" s="11"/>
      <c r="H14363" s="11"/>
    </row>
    <row r="14364" spans="6:8" x14ac:dyDescent="0.25">
      <c r="F14364" s="11"/>
      <c r="G14364" s="11"/>
      <c r="H14364" s="11"/>
    </row>
    <row r="14365" spans="6:8" x14ac:dyDescent="0.25">
      <c r="F14365" s="11"/>
      <c r="G14365" s="11"/>
      <c r="H14365" s="11"/>
    </row>
    <row r="14366" spans="6:8" x14ac:dyDescent="0.25">
      <c r="F14366" s="11"/>
      <c r="G14366" s="11"/>
      <c r="H14366" s="11"/>
    </row>
    <row r="14367" spans="6:8" x14ac:dyDescent="0.25">
      <c r="F14367" s="11"/>
      <c r="G14367" s="11"/>
      <c r="H14367" s="11"/>
    </row>
    <row r="14368" spans="6:8" x14ac:dyDescent="0.25">
      <c r="F14368" s="11"/>
      <c r="G14368" s="11"/>
      <c r="H14368" s="11"/>
    </row>
    <row r="14369" spans="6:8" x14ac:dyDescent="0.25">
      <c r="F14369" s="11"/>
      <c r="G14369" s="11"/>
      <c r="H14369" s="11"/>
    </row>
    <row r="14370" spans="6:8" x14ac:dyDescent="0.25">
      <c r="F14370" s="11"/>
      <c r="G14370" s="11"/>
      <c r="H14370" s="11"/>
    </row>
    <row r="14371" spans="6:8" x14ac:dyDescent="0.25">
      <c r="F14371" s="11"/>
      <c r="G14371" s="11"/>
      <c r="H14371" s="11"/>
    </row>
    <row r="14372" spans="6:8" x14ac:dyDescent="0.25">
      <c r="F14372" s="11"/>
      <c r="G14372" s="11"/>
      <c r="H14372" s="11"/>
    </row>
    <row r="14373" spans="6:8" x14ac:dyDescent="0.25">
      <c r="F14373" s="11"/>
      <c r="G14373" s="11"/>
      <c r="H14373" s="11"/>
    </row>
    <row r="14374" spans="6:8" x14ac:dyDescent="0.25">
      <c r="F14374" s="11"/>
      <c r="G14374" s="11"/>
      <c r="H14374" s="11"/>
    </row>
    <row r="14375" spans="6:8" x14ac:dyDescent="0.25">
      <c r="F14375" s="11"/>
      <c r="G14375" s="11"/>
      <c r="H14375" s="11"/>
    </row>
    <row r="14376" spans="6:8" x14ac:dyDescent="0.25">
      <c r="F14376" s="11"/>
      <c r="G14376" s="11"/>
      <c r="H14376" s="11"/>
    </row>
    <row r="14377" spans="6:8" x14ac:dyDescent="0.25">
      <c r="F14377" s="11"/>
      <c r="G14377" s="11"/>
      <c r="H14377" s="11"/>
    </row>
    <row r="14378" spans="6:8" x14ac:dyDescent="0.25">
      <c r="F14378" s="11"/>
      <c r="G14378" s="11"/>
      <c r="H14378" s="11"/>
    </row>
    <row r="14379" spans="6:8" x14ac:dyDescent="0.25">
      <c r="F14379" s="11"/>
      <c r="G14379" s="11"/>
      <c r="H14379" s="11"/>
    </row>
    <row r="14380" spans="6:8" x14ac:dyDescent="0.25">
      <c r="F14380" s="11"/>
      <c r="G14380" s="11"/>
      <c r="H14380" s="11"/>
    </row>
    <row r="14381" spans="6:8" x14ac:dyDescent="0.25">
      <c r="F14381" s="11"/>
      <c r="G14381" s="11"/>
      <c r="H14381" s="11"/>
    </row>
    <row r="14382" spans="6:8" x14ac:dyDescent="0.25">
      <c r="F14382" s="11"/>
      <c r="G14382" s="11"/>
      <c r="H14382" s="11"/>
    </row>
    <row r="14383" spans="6:8" x14ac:dyDescent="0.25">
      <c r="F14383" s="11"/>
      <c r="G14383" s="11"/>
      <c r="H14383" s="11"/>
    </row>
    <row r="14384" spans="6:8" x14ac:dyDescent="0.25">
      <c r="F14384" s="11"/>
      <c r="G14384" s="11"/>
      <c r="H14384" s="11"/>
    </row>
    <row r="14385" spans="6:8" x14ac:dyDescent="0.25">
      <c r="F14385" s="11"/>
      <c r="G14385" s="11"/>
      <c r="H14385" s="11"/>
    </row>
    <row r="14386" spans="6:8" x14ac:dyDescent="0.25">
      <c r="F14386" s="11"/>
      <c r="G14386" s="11"/>
      <c r="H14386" s="11"/>
    </row>
    <row r="14387" spans="6:8" x14ac:dyDescent="0.25">
      <c r="F14387" s="11"/>
      <c r="G14387" s="11"/>
      <c r="H14387" s="11"/>
    </row>
    <row r="14388" spans="6:8" x14ac:dyDescent="0.25">
      <c r="F14388" s="11"/>
      <c r="G14388" s="11"/>
      <c r="H14388" s="11"/>
    </row>
    <row r="14389" spans="6:8" x14ac:dyDescent="0.25">
      <c r="F14389" s="11"/>
      <c r="G14389" s="11"/>
      <c r="H14389" s="11"/>
    </row>
    <row r="14390" spans="6:8" x14ac:dyDescent="0.25">
      <c r="F14390" s="11"/>
      <c r="G14390" s="11"/>
      <c r="H14390" s="11"/>
    </row>
    <row r="14391" spans="6:8" x14ac:dyDescent="0.25">
      <c r="F14391" s="11"/>
      <c r="G14391" s="11"/>
      <c r="H14391" s="11"/>
    </row>
    <row r="14392" spans="6:8" x14ac:dyDescent="0.25">
      <c r="F14392" s="11"/>
      <c r="G14392" s="11"/>
      <c r="H14392" s="11"/>
    </row>
    <row r="14393" spans="6:8" x14ac:dyDescent="0.25">
      <c r="F14393" s="11"/>
      <c r="G14393" s="11"/>
      <c r="H14393" s="11"/>
    </row>
    <row r="14394" spans="6:8" x14ac:dyDescent="0.25">
      <c r="F14394" s="11"/>
      <c r="G14394" s="11"/>
      <c r="H14394" s="11"/>
    </row>
    <row r="14395" spans="6:8" x14ac:dyDescent="0.25">
      <c r="F14395" s="11"/>
      <c r="G14395" s="11"/>
      <c r="H14395" s="11"/>
    </row>
    <row r="14396" spans="6:8" x14ac:dyDescent="0.25">
      <c r="F14396" s="11"/>
      <c r="G14396" s="11"/>
      <c r="H14396" s="11"/>
    </row>
    <row r="14397" spans="6:8" x14ac:dyDescent="0.25">
      <c r="F14397" s="11"/>
      <c r="G14397" s="11"/>
      <c r="H14397" s="11"/>
    </row>
    <row r="14398" spans="6:8" x14ac:dyDescent="0.25">
      <c r="F14398" s="11"/>
      <c r="G14398" s="11"/>
      <c r="H14398" s="11"/>
    </row>
    <row r="14399" spans="6:8" x14ac:dyDescent="0.25">
      <c r="F14399" s="11"/>
      <c r="G14399" s="11"/>
      <c r="H14399" s="11"/>
    </row>
    <row r="14400" spans="6:8" x14ac:dyDescent="0.25">
      <c r="F14400" s="11"/>
      <c r="G14400" s="11"/>
      <c r="H14400" s="11"/>
    </row>
    <row r="14401" spans="6:8" x14ac:dyDescent="0.25">
      <c r="F14401" s="11"/>
      <c r="G14401" s="11"/>
      <c r="H14401" s="11"/>
    </row>
    <row r="14402" spans="6:8" x14ac:dyDescent="0.25">
      <c r="F14402" s="11"/>
      <c r="G14402" s="11"/>
      <c r="H14402" s="11"/>
    </row>
    <row r="14403" spans="6:8" x14ac:dyDescent="0.25">
      <c r="F14403" s="11"/>
      <c r="G14403" s="11"/>
      <c r="H14403" s="11"/>
    </row>
    <row r="14404" spans="6:8" x14ac:dyDescent="0.25">
      <c r="F14404" s="11"/>
      <c r="G14404" s="11"/>
      <c r="H14404" s="11"/>
    </row>
    <row r="14405" spans="6:8" x14ac:dyDescent="0.25">
      <c r="F14405" s="11"/>
      <c r="G14405" s="11"/>
      <c r="H14405" s="11"/>
    </row>
    <row r="14406" spans="6:8" x14ac:dyDescent="0.25">
      <c r="F14406" s="11"/>
      <c r="G14406" s="11"/>
      <c r="H14406" s="11"/>
    </row>
    <row r="14407" spans="6:8" x14ac:dyDescent="0.25">
      <c r="F14407" s="11"/>
      <c r="G14407" s="11"/>
      <c r="H14407" s="11"/>
    </row>
    <row r="14408" spans="6:8" x14ac:dyDescent="0.25">
      <c r="F14408" s="11"/>
      <c r="G14408" s="11"/>
      <c r="H14408" s="11"/>
    </row>
    <row r="14409" spans="6:8" x14ac:dyDescent="0.25">
      <c r="F14409" s="11"/>
      <c r="G14409" s="11"/>
      <c r="H14409" s="11"/>
    </row>
    <row r="14410" spans="6:8" x14ac:dyDescent="0.25">
      <c r="F14410" s="11"/>
      <c r="G14410" s="11"/>
      <c r="H14410" s="11"/>
    </row>
    <row r="14411" spans="6:8" x14ac:dyDescent="0.25">
      <c r="F14411" s="11"/>
      <c r="G14411" s="11"/>
      <c r="H14411" s="11"/>
    </row>
    <row r="14412" spans="6:8" x14ac:dyDescent="0.25">
      <c r="F14412" s="11"/>
      <c r="G14412" s="11"/>
      <c r="H14412" s="11"/>
    </row>
    <row r="14413" spans="6:8" x14ac:dyDescent="0.25">
      <c r="F14413" s="11"/>
      <c r="G14413" s="11"/>
      <c r="H14413" s="11"/>
    </row>
    <row r="14414" spans="6:8" x14ac:dyDescent="0.25">
      <c r="F14414" s="11"/>
      <c r="G14414" s="11"/>
      <c r="H14414" s="11"/>
    </row>
    <row r="14415" spans="6:8" x14ac:dyDescent="0.25">
      <c r="F14415" s="11"/>
      <c r="G14415" s="11"/>
      <c r="H14415" s="11"/>
    </row>
    <row r="14416" spans="6:8" x14ac:dyDescent="0.25">
      <c r="F14416" s="11"/>
      <c r="G14416" s="11"/>
      <c r="H14416" s="11"/>
    </row>
    <row r="14417" spans="6:8" x14ac:dyDescent="0.25">
      <c r="F14417" s="11"/>
      <c r="G14417" s="11"/>
      <c r="H14417" s="11"/>
    </row>
    <row r="14418" spans="6:8" x14ac:dyDescent="0.25">
      <c r="F14418" s="11"/>
      <c r="G14418" s="11"/>
      <c r="H14418" s="11"/>
    </row>
    <row r="14419" spans="6:8" x14ac:dyDescent="0.25">
      <c r="F14419" s="11"/>
      <c r="G14419" s="11"/>
      <c r="H14419" s="11"/>
    </row>
    <row r="14420" spans="6:8" x14ac:dyDescent="0.25">
      <c r="F14420" s="11"/>
      <c r="G14420" s="11"/>
      <c r="H14420" s="11"/>
    </row>
    <row r="14421" spans="6:8" x14ac:dyDescent="0.25">
      <c r="F14421" s="11"/>
      <c r="G14421" s="11"/>
      <c r="H14421" s="11"/>
    </row>
    <row r="14422" spans="6:8" x14ac:dyDescent="0.25">
      <c r="F14422" s="11"/>
      <c r="G14422" s="11"/>
      <c r="H14422" s="11"/>
    </row>
    <row r="14423" spans="6:8" x14ac:dyDescent="0.25">
      <c r="F14423" s="11"/>
      <c r="G14423" s="11"/>
      <c r="H14423" s="11"/>
    </row>
    <row r="14424" spans="6:8" x14ac:dyDescent="0.25">
      <c r="F14424" s="11"/>
      <c r="G14424" s="11"/>
      <c r="H14424" s="11"/>
    </row>
    <row r="14425" spans="6:8" x14ac:dyDescent="0.25">
      <c r="F14425" s="11"/>
      <c r="G14425" s="11"/>
      <c r="H14425" s="11"/>
    </row>
    <row r="14426" spans="6:8" x14ac:dyDescent="0.25">
      <c r="F14426" s="11"/>
      <c r="G14426" s="11"/>
      <c r="H14426" s="11"/>
    </row>
    <row r="14427" spans="6:8" x14ac:dyDescent="0.25">
      <c r="F14427" s="11"/>
      <c r="G14427" s="11"/>
      <c r="H14427" s="11"/>
    </row>
    <row r="14428" spans="6:8" x14ac:dyDescent="0.25">
      <c r="F14428" s="11"/>
      <c r="G14428" s="11"/>
      <c r="H14428" s="11"/>
    </row>
    <row r="14429" spans="6:8" x14ac:dyDescent="0.25">
      <c r="F14429" s="11"/>
      <c r="G14429" s="11"/>
      <c r="H14429" s="11"/>
    </row>
    <row r="14430" spans="6:8" x14ac:dyDescent="0.25">
      <c r="F14430" s="11"/>
      <c r="G14430" s="11"/>
      <c r="H14430" s="11"/>
    </row>
    <row r="14431" spans="6:8" x14ac:dyDescent="0.25">
      <c r="F14431" s="11"/>
      <c r="G14431" s="11"/>
      <c r="H14431" s="11"/>
    </row>
    <row r="14432" spans="6:8" x14ac:dyDescent="0.25">
      <c r="F14432" s="11"/>
      <c r="G14432" s="11"/>
      <c r="H14432" s="11"/>
    </row>
    <row r="14433" spans="6:8" x14ac:dyDescent="0.25">
      <c r="F14433" s="11"/>
      <c r="G14433" s="11"/>
      <c r="H14433" s="11"/>
    </row>
    <row r="14434" spans="6:8" x14ac:dyDescent="0.25">
      <c r="F14434" s="11"/>
      <c r="G14434" s="11"/>
      <c r="H14434" s="11"/>
    </row>
    <row r="14435" spans="6:8" x14ac:dyDescent="0.25">
      <c r="F14435" s="11"/>
      <c r="G14435" s="11"/>
      <c r="H14435" s="11"/>
    </row>
    <row r="14436" spans="6:8" x14ac:dyDescent="0.25">
      <c r="F14436" s="11"/>
      <c r="G14436" s="11"/>
      <c r="H14436" s="11"/>
    </row>
    <row r="14437" spans="6:8" x14ac:dyDescent="0.25">
      <c r="F14437" s="11"/>
      <c r="G14437" s="11"/>
      <c r="H14437" s="11"/>
    </row>
    <row r="14438" spans="6:8" x14ac:dyDescent="0.25">
      <c r="F14438" s="11"/>
      <c r="G14438" s="11"/>
      <c r="H14438" s="11"/>
    </row>
    <row r="14439" spans="6:8" x14ac:dyDescent="0.25">
      <c r="F14439" s="11"/>
      <c r="G14439" s="11"/>
      <c r="H14439" s="11"/>
    </row>
    <row r="14440" spans="6:8" x14ac:dyDescent="0.25">
      <c r="F14440" s="11"/>
      <c r="G14440" s="11"/>
      <c r="H14440" s="11"/>
    </row>
    <row r="14441" spans="6:8" x14ac:dyDescent="0.25">
      <c r="F14441" s="11"/>
      <c r="G14441" s="11"/>
      <c r="H14441" s="11"/>
    </row>
    <row r="14442" spans="6:8" x14ac:dyDescent="0.25">
      <c r="F14442" s="11"/>
      <c r="G14442" s="11"/>
      <c r="H14442" s="11"/>
    </row>
    <row r="14443" spans="6:8" x14ac:dyDescent="0.25">
      <c r="F14443" s="11"/>
      <c r="G14443" s="11"/>
      <c r="H14443" s="11"/>
    </row>
    <row r="14444" spans="6:8" x14ac:dyDescent="0.25">
      <c r="F14444" s="11"/>
      <c r="G14444" s="11"/>
      <c r="H14444" s="11"/>
    </row>
    <row r="14445" spans="6:8" x14ac:dyDescent="0.25">
      <c r="F14445" s="11"/>
      <c r="G14445" s="11"/>
      <c r="H14445" s="11"/>
    </row>
    <row r="14446" spans="6:8" x14ac:dyDescent="0.25">
      <c r="F14446" s="11"/>
      <c r="G14446" s="11"/>
      <c r="H14446" s="11"/>
    </row>
    <row r="14447" spans="6:8" x14ac:dyDescent="0.25">
      <c r="F14447" s="11"/>
      <c r="G14447" s="11"/>
      <c r="H14447" s="11"/>
    </row>
    <row r="14448" spans="6:8" x14ac:dyDescent="0.25">
      <c r="F14448" s="11"/>
      <c r="G14448" s="11"/>
      <c r="H14448" s="11"/>
    </row>
    <row r="14449" spans="6:8" x14ac:dyDescent="0.25">
      <c r="F14449" s="11"/>
      <c r="G14449" s="11"/>
      <c r="H14449" s="11"/>
    </row>
    <row r="14450" spans="6:8" x14ac:dyDescent="0.25">
      <c r="F14450" s="11"/>
      <c r="G14450" s="11"/>
      <c r="H14450" s="11"/>
    </row>
    <row r="14451" spans="6:8" x14ac:dyDescent="0.25">
      <c r="F14451" s="11"/>
      <c r="G14451" s="11"/>
      <c r="H14451" s="11"/>
    </row>
    <row r="14452" spans="6:8" x14ac:dyDescent="0.25">
      <c r="F14452" s="11"/>
      <c r="G14452" s="11"/>
      <c r="H14452" s="11"/>
    </row>
    <row r="14453" spans="6:8" x14ac:dyDescent="0.25">
      <c r="F14453" s="11"/>
      <c r="G14453" s="11"/>
      <c r="H14453" s="11"/>
    </row>
    <row r="14454" spans="6:8" x14ac:dyDescent="0.25">
      <c r="F14454" s="11"/>
      <c r="G14454" s="11"/>
      <c r="H14454" s="11"/>
    </row>
    <row r="14455" spans="6:8" x14ac:dyDescent="0.25">
      <c r="F14455" s="11"/>
      <c r="G14455" s="11"/>
      <c r="H14455" s="11"/>
    </row>
    <row r="14456" spans="6:8" x14ac:dyDescent="0.25">
      <c r="F14456" s="11"/>
      <c r="G14456" s="11"/>
      <c r="H14456" s="11"/>
    </row>
    <row r="14457" spans="6:8" x14ac:dyDescent="0.25">
      <c r="F14457" s="11"/>
      <c r="G14457" s="11"/>
      <c r="H14457" s="11"/>
    </row>
    <row r="14458" spans="6:8" x14ac:dyDescent="0.25">
      <c r="F14458" s="11"/>
      <c r="G14458" s="11"/>
      <c r="H14458" s="11"/>
    </row>
    <row r="14459" spans="6:8" x14ac:dyDescent="0.25">
      <c r="F14459" s="11"/>
      <c r="G14459" s="11"/>
      <c r="H14459" s="11"/>
    </row>
    <row r="14460" spans="6:8" x14ac:dyDescent="0.25">
      <c r="F14460" s="11"/>
      <c r="G14460" s="11"/>
      <c r="H14460" s="11"/>
    </row>
    <row r="14461" spans="6:8" x14ac:dyDescent="0.25">
      <c r="F14461" s="11"/>
      <c r="G14461" s="11"/>
      <c r="H14461" s="11"/>
    </row>
    <row r="14462" spans="6:8" x14ac:dyDescent="0.25">
      <c r="F14462" s="11"/>
      <c r="G14462" s="11"/>
      <c r="H14462" s="11"/>
    </row>
    <row r="14463" spans="6:8" x14ac:dyDescent="0.25">
      <c r="F14463" s="11"/>
      <c r="G14463" s="11"/>
      <c r="H14463" s="11"/>
    </row>
    <row r="14464" spans="6:8" x14ac:dyDescent="0.25">
      <c r="F14464" s="11"/>
      <c r="G14464" s="11"/>
      <c r="H14464" s="11"/>
    </row>
    <row r="14465" spans="6:8" x14ac:dyDescent="0.25">
      <c r="F14465" s="11"/>
      <c r="G14465" s="11"/>
      <c r="H14465" s="11"/>
    </row>
    <row r="14466" spans="6:8" x14ac:dyDescent="0.25">
      <c r="F14466" s="11"/>
      <c r="G14466" s="11"/>
      <c r="H14466" s="11"/>
    </row>
    <row r="14467" spans="6:8" x14ac:dyDescent="0.25">
      <c r="F14467" s="11"/>
      <c r="G14467" s="11"/>
      <c r="H14467" s="11"/>
    </row>
    <row r="14468" spans="6:8" x14ac:dyDescent="0.25">
      <c r="F14468" s="11"/>
      <c r="G14468" s="11"/>
      <c r="H14468" s="11"/>
    </row>
    <row r="14469" spans="6:8" x14ac:dyDescent="0.25">
      <c r="F14469" s="11"/>
      <c r="G14469" s="11"/>
      <c r="H14469" s="11"/>
    </row>
    <row r="14470" spans="6:8" x14ac:dyDescent="0.25">
      <c r="F14470" s="11"/>
      <c r="G14470" s="11"/>
      <c r="H14470" s="11"/>
    </row>
    <row r="14471" spans="6:8" x14ac:dyDescent="0.25">
      <c r="F14471" s="11"/>
      <c r="G14471" s="11"/>
      <c r="H14471" s="11"/>
    </row>
    <row r="14472" spans="6:8" x14ac:dyDescent="0.25">
      <c r="F14472" s="11"/>
      <c r="G14472" s="11"/>
      <c r="H14472" s="11"/>
    </row>
    <row r="14473" spans="6:8" x14ac:dyDescent="0.25">
      <c r="F14473" s="11"/>
      <c r="G14473" s="11"/>
      <c r="H14473" s="11"/>
    </row>
    <row r="14474" spans="6:8" x14ac:dyDescent="0.25">
      <c r="F14474" s="11"/>
      <c r="G14474" s="11"/>
      <c r="H14474" s="11"/>
    </row>
    <row r="14475" spans="6:8" x14ac:dyDescent="0.25">
      <c r="F14475" s="11"/>
      <c r="G14475" s="11"/>
      <c r="H14475" s="11"/>
    </row>
    <row r="14476" spans="6:8" x14ac:dyDescent="0.25">
      <c r="F14476" s="11"/>
      <c r="G14476" s="11"/>
      <c r="H14476" s="11"/>
    </row>
    <row r="14477" spans="6:8" x14ac:dyDescent="0.25">
      <c r="F14477" s="11"/>
      <c r="G14477" s="11"/>
      <c r="H14477" s="11"/>
    </row>
    <row r="14478" spans="6:8" x14ac:dyDescent="0.25">
      <c r="F14478" s="11"/>
      <c r="G14478" s="11"/>
      <c r="H14478" s="11"/>
    </row>
    <row r="14479" spans="6:8" x14ac:dyDescent="0.25">
      <c r="F14479" s="11"/>
      <c r="G14479" s="11"/>
      <c r="H14479" s="11"/>
    </row>
    <row r="14480" spans="6:8" x14ac:dyDescent="0.25">
      <c r="F14480" s="11"/>
      <c r="G14480" s="11"/>
      <c r="H14480" s="11"/>
    </row>
    <row r="14481" spans="6:8" x14ac:dyDescent="0.25">
      <c r="F14481" s="11"/>
      <c r="G14481" s="11"/>
      <c r="H14481" s="11"/>
    </row>
    <row r="14482" spans="6:8" x14ac:dyDescent="0.25">
      <c r="F14482" s="11"/>
      <c r="G14482" s="11"/>
      <c r="H14482" s="11"/>
    </row>
    <row r="14483" spans="6:8" x14ac:dyDescent="0.25">
      <c r="F14483" s="11"/>
      <c r="G14483" s="11"/>
      <c r="H14483" s="11"/>
    </row>
    <row r="14484" spans="6:8" x14ac:dyDescent="0.25">
      <c r="F14484" s="11"/>
      <c r="G14484" s="11"/>
      <c r="H14484" s="11"/>
    </row>
    <row r="14485" spans="6:8" x14ac:dyDescent="0.25">
      <c r="F14485" s="11"/>
      <c r="G14485" s="11"/>
      <c r="H14485" s="11"/>
    </row>
    <row r="14486" spans="6:8" x14ac:dyDescent="0.25">
      <c r="F14486" s="11"/>
      <c r="G14486" s="11"/>
      <c r="H14486" s="11"/>
    </row>
    <row r="14487" spans="6:8" x14ac:dyDescent="0.25">
      <c r="F14487" s="11"/>
      <c r="G14487" s="11"/>
      <c r="H14487" s="11"/>
    </row>
    <row r="14488" spans="6:8" x14ac:dyDescent="0.25">
      <c r="F14488" s="11"/>
      <c r="G14488" s="11"/>
      <c r="H14488" s="11"/>
    </row>
    <row r="14489" spans="6:8" x14ac:dyDescent="0.25">
      <c r="F14489" s="11"/>
      <c r="G14489" s="11"/>
      <c r="H14489" s="11"/>
    </row>
    <row r="14490" spans="6:8" x14ac:dyDescent="0.25">
      <c r="F14490" s="11"/>
      <c r="G14490" s="11"/>
      <c r="H14490" s="11"/>
    </row>
    <row r="14491" spans="6:8" x14ac:dyDescent="0.25">
      <c r="F14491" s="11"/>
      <c r="G14491" s="11"/>
      <c r="H14491" s="11"/>
    </row>
    <row r="14492" spans="6:8" x14ac:dyDescent="0.25">
      <c r="F14492" s="11"/>
      <c r="G14492" s="11"/>
      <c r="H14492" s="11"/>
    </row>
    <row r="14493" spans="6:8" x14ac:dyDescent="0.25">
      <c r="F14493" s="11"/>
      <c r="G14493" s="11"/>
      <c r="H14493" s="11"/>
    </row>
    <row r="14494" spans="6:8" x14ac:dyDescent="0.25">
      <c r="F14494" s="11"/>
      <c r="G14494" s="11"/>
      <c r="H14494" s="11"/>
    </row>
    <row r="14495" spans="6:8" x14ac:dyDescent="0.25">
      <c r="F14495" s="11"/>
      <c r="G14495" s="11"/>
      <c r="H14495" s="11"/>
    </row>
    <row r="14496" spans="6:8" x14ac:dyDescent="0.25">
      <c r="F14496" s="11"/>
      <c r="G14496" s="11"/>
      <c r="H14496" s="11"/>
    </row>
    <row r="14497" spans="6:8" x14ac:dyDescent="0.25">
      <c r="F14497" s="11"/>
      <c r="G14497" s="11"/>
      <c r="H14497" s="11"/>
    </row>
    <row r="14498" spans="6:8" x14ac:dyDescent="0.25">
      <c r="F14498" s="11"/>
      <c r="G14498" s="11"/>
      <c r="H14498" s="11"/>
    </row>
    <row r="14499" spans="6:8" x14ac:dyDescent="0.25">
      <c r="F14499" s="11"/>
      <c r="G14499" s="11"/>
      <c r="H14499" s="11"/>
    </row>
    <row r="14500" spans="6:8" x14ac:dyDescent="0.25">
      <c r="F14500" s="11"/>
      <c r="G14500" s="11"/>
      <c r="H14500" s="11"/>
    </row>
    <row r="14501" spans="6:8" x14ac:dyDescent="0.25">
      <c r="F14501" s="11"/>
      <c r="G14501" s="11"/>
      <c r="H14501" s="11"/>
    </row>
    <row r="14502" spans="6:8" x14ac:dyDescent="0.25">
      <c r="F14502" s="11"/>
      <c r="G14502" s="11"/>
      <c r="H14502" s="11"/>
    </row>
    <row r="14503" spans="6:8" x14ac:dyDescent="0.25">
      <c r="F14503" s="11"/>
      <c r="G14503" s="11"/>
      <c r="H14503" s="11"/>
    </row>
    <row r="14504" spans="6:8" x14ac:dyDescent="0.25">
      <c r="F14504" s="11"/>
      <c r="G14504" s="11"/>
      <c r="H14504" s="11"/>
    </row>
    <row r="14505" spans="6:8" x14ac:dyDescent="0.25">
      <c r="F14505" s="11"/>
      <c r="G14505" s="11"/>
      <c r="H14505" s="11"/>
    </row>
    <row r="14506" spans="6:8" x14ac:dyDescent="0.25">
      <c r="F14506" s="11"/>
      <c r="G14506" s="11"/>
      <c r="H14506" s="11"/>
    </row>
    <row r="14507" spans="6:8" x14ac:dyDescent="0.25">
      <c r="F14507" s="11"/>
      <c r="G14507" s="11"/>
      <c r="H14507" s="11"/>
    </row>
    <row r="14508" spans="6:8" x14ac:dyDescent="0.25">
      <c r="F14508" s="11"/>
      <c r="G14508" s="11"/>
      <c r="H14508" s="11"/>
    </row>
    <row r="14509" spans="6:8" x14ac:dyDescent="0.25">
      <c r="F14509" s="11"/>
      <c r="G14509" s="11"/>
      <c r="H14509" s="11"/>
    </row>
    <row r="14510" spans="6:8" x14ac:dyDescent="0.25">
      <c r="F14510" s="11"/>
      <c r="G14510" s="11"/>
      <c r="H14510" s="11"/>
    </row>
    <row r="14511" spans="6:8" x14ac:dyDescent="0.25">
      <c r="F14511" s="11"/>
      <c r="G14511" s="11"/>
      <c r="H14511" s="11"/>
    </row>
    <row r="14512" spans="6:8" x14ac:dyDescent="0.25">
      <c r="F14512" s="11"/>
      <c r="G14512" s="11"/>
      <c r="H14512" s="11"/>
    </row>
    <row r="14513" spans="6:8" x14ac:dyDescent="0.25">
      <c r="F14513" s="11"/>
      <c r="G14513" s="11"/>
      <c r="H14513" s="11"/>
    </row>
    <row r="14514" spans="6:8" x14ac:dyDescent="0.25">
      <c r="F14514" s="11"/>
      <c r="G14514" s="11"/>
      <c r="H14514" s="11"/>
    </row>
    <row r="14515" spans="6:8" x14ac:dyDescent="0.25">
      <c r="F14515" s="11"/>
      <c r="G14515" s="11"/>
      <c r="H14515" s="11"/>
    </row>
    <row r="14516" spans="6:8" x14ac:dyDescent="0.25">
      <c r="F14516" s="11"/>
      <c r="G14516" s="11"/>
      <c r="H14516" s="11"/>
    </row>
    <row r="14517" spans="6:8" x14ac:dyDescent="0.25">
      <c r="F14517" s="11"/>
      <c r="G14517" s="11"/>
      <c r="H14517" s="11"/>
    </row>
    <row r="14518" spans="6:8" x14ac:dyDescent="0.25">
      <c r="F14518" s="11"/>
      <c r="G14518" s="11"/>
      <c r="H14518" s="11"/>
    </row>
    <row r="14519" spans="6:8" x14ac:dyDescent="0.25">
      <c r="F14519" s="11"/>
      <c r="G14519" s="11"/>
      <c r="H14519" s="11"/>
    </row>
    <row r="14520" spans="6:8" x14ac:dyDescent="0.25">
      <c r="F14520" s="11"/>
      <c r="G14520" s="11"/>
      <c r="H14520" s="11"/>
    </row>
    <row r="14521" spans="6:8" x14ac:dyDescent="0.25">
      <c r="F14521" s="11"/>
      <c r="G14521" s="11"/>
      <c r="H14521" s="11"/>
    </row>
    <row r="14522" spans="6:8" x14ac:dyDescent="0.25">
      <c r="F14522" s="11"/>
      <c r="G14522" s="11"/>
      <c r="H14522" s="11"/>
    </row>
    <row r="14523" spans="6:8" x14ac:dyDescent="0.25">
      <c r="F14523" s="11"/>
      <c r="G14523" s="11"/>
      <c r="H14523" s="11"/>
    </row>
    <row r="14524" spans="6:8" x14ac:dyDescent="0.25">
      <c r="F14524" s="11"/>
      <c r="G14524" s="11"/>
      <c r="H14524" s="11"/>
    </row>
    <row r="14525" spans="6:8" x14ac:dyDescent="0.25">
      <c r="F14525" s="11"/>
      <c r="G14525" s="11"/>
      <c r="H14525" s="11"/>
    </row>
    <row r="14526" spans="6:8" x14ac:dyDescent="0.25">
      <c r="F14526" s="11"/>
      <c r="G14526" s="11"/>
      <c r="H14526" s="11"/>
    </row>
    <row r="14527" spans="6:8" x14ac:dyDescent="0.25">
      <c r="F14527" s="11"/>
      <c r="G14527" s="11"/>
      <c r="H14527" s="11"/>
    </row>
    <row r="14528" spans="6:8" x14ac:dyDescent="0.25">
      <c r="F14528" s="11"/>
      <c r="G14528" s="11"/>
      <c r="H14528" s="11"/>
    </row>
    <row r="14529" spans="6:8" x14ac:dyDescent="0.25">
      <c r="F14529" s="11"/>
      <c r="G14529" s="11"/>
      <c r="H14529" s="11"/>
    </row>
    <row r="14530" spans="6:8" x14ac:dyDescent="0.25">
      <c r="F14530" s="11"/>
      <c r="G14530" s="11"/>
      <c r="H14530" s="11"/>
    </row>
    <row r="14531" spans="6:8" x14ac:dyDescent="0.25">
      <c r="F14531" s="11"/>
      <c r="G14531" s="11"/>
      <c r="H14531" s="11"/>
    </row>
    <row r="14532" spans="6:8" x14ac:dyDescent="0.25">
      <c r="F14532" s="11"/>
      <c r="G14532" s="11"/>
      <c r="H14532" s="11"/>
    </row>
    <row r="14533" spans="6:8" x14ac:dyDescent="0.25">
      <c r="F14533" s="11"/>
      <c r="G14533" s="11"/>
      <c r="H14533" s="11"/>
    </row>
    <row r="14534" spans="6:8" x14ac:dyDescent="0.25">
      <c r="F14534" s="11"/>
      <c r="G14534" s="11"/>
      <c r="H14534" s="11"/>
    </row>
    <row r="14535" spans="6:8" x14ac:dyDescent="0.25">
      <c r="F14535" s="11"/>
      <c r="G14535" s="11"/>
      <c r="H14535" s="11"/>
    </row>
    <row r="14536" spans="6:8" x14ac:dyDescent="0.25">
      <c r="F14536" s="11"/>
      <c r="G14536" s="11"/>
      <c r="H14536" s="11"/>
    </row>
    <row r="14537" spans="6:8" x14ac:dyDescent="0.25">
      <c r="F14537" s="11"/>
      <c r="G14537" s="11"/>
      <c r="H14537" s="11"/>
    </row>
    <row r="14538" spans="6:8" x14ac:dyDescent="0.25">
      <c r="F14538" s="11"/>
      <c r="G14538" s="11"/>
      <c r="H14538" s="11"/>
    </row>
    <row r="14539" spans="6:8" x14ac:dyDescent="0.25">
      <c r="F14539" s="11"/>
      <c r="G14539" s="11"/>
      <c r="H14539" s="11"/>
    </row>
    <row r="14540" spans="6:8" x14ac:dyDescent="0.25">
      <c r="F14540" s="11"/>
      <c r="G14540" s="11"/>
      <c r="H14540" s="11"/>
    </row>
    <row r="14541" spans="6:8" x14ac:dyDescent="0.25">
      <c r="F14541" s="11"/>
      <c r="G14541" s="11"/>
      <c r="H14541" s="11"/>
    </row>
    <row r="14542" spans="6:8" x14ac:dyDescent="0.25">
      <c r="F14542" s="11"/>
      <c r="G14542" s="11"/>
      <c r="H14542" s="11"/>
    </row>
    <row r="14543" spans="6:8" x14ac:dyDescent="0.25">
      <c r="F14543" s="11"/>
      <c r="G14543" s="11"/>
      <c r="H14543" s="11"/>
    </row>
    <row r="14544" spans="6:8" x14ac:dyDescent="0.25">
      <c r="F14544" s="11"/>
      <c r="G14544" s="11"/>
      <c r="H14544" s="11"/>
    </row>
    <row r="14545" spans="6:8" x14ac:dyDescent="0.25">
      <c r="F14545" s="11"/>
      <c r="G14545" s="11"/>
      <c r="H14545" s="11"/>
    </row>
    <row r="14546" spans="6:8" x14ac:dyDescent="0.25">
      <c r="F14546" s="11"/>
      <c r="G14546" s="11"/>
      <c r="H14546" s="11"/>
    </row>
    <row r="14547" spans="6:8" x14ac:dyDescent="0.25">
      <c r="F14547" s="11"/>
      <c r="G14547" s="11"/>
      <c r="H14547" s="11"/>
    </row>
    <row r="14548" spans="6:8" x14ac:dyDescent="0.25">
      <c r="F14548" s="11"/>
      <c r="G14548" s="11"/>
      <c r="H14548" s="11"/>
    </row>
    <row r="14549" spans="6:8" x14ac:dyDescent="0.25">
      <c r="F14549" s="11"/>
      <c r="G14549" s="11"/>
      <c r="H14549" s="11"/>
    </row>
    <row r="14550" spans="6:8" x14ac:dyDescent="0.25">
      <c r="F14550" s="11"/>
      <c r="G14550" s="11"/>
      <c r="H14550" s="11"/>
    </row>
    <row r="14551" spans="6:8" x14ac:dyDescent="0.25">
      <c r="F14551" s="11"/>
      <c r="G14551" s="11"/>
      <c r="H14551" s="11"/>
    </row>
    <row r="14552" spans="6:8" x14ac:dyDescent="0.25">
      <c r="F14552" s="11"/>
      <c r="G14552" s="11"/>
      <c r="H14552" s="11"/>
    </row>
    <row r="14553" spans="6:8" x14ac:dyDescent="0.25">
      <c r="F14553" s="11"/>
      <c r="G14553" s="11"/>
      <c r="H14553" s="11"/>
    </row>
    <row r="14554" spans="6:8" x14ac:dyDescent="0.25">
      <c r="F14554" s="11"/>
      <c r="G14554" s="11"/>
      <c r="H14554" s="11"/>
    </row>
    <row r="14555" spans="6:8" x14ac:dyDescent="0.25">
      <c r="F14555" s="11"/>
      <c r="G14555" s="11"/>
      <c r="H14555" s="11"/>
    </row>
    <row r="14556" spans="6:8" x14ac:dyDescent="0.25">
      <c r="F14556" s="11"/>
      <c r="G14556" s="11"/>
      <c r="H14556" s="11"/>
    </row>
    <row r="14557" spans="6:8" x14ac:dyDescent="0.25">
      <c r="F14557" s="11"/>
      <c r="G14557" s="11"/>
      <c r="H14557" s="11"/>
    </row>
    <row r="14558" spans="6:8" x14ac:dyDescent="0.25">
      <c r="F14558" s="11"/>
      <c r="G14558" s="11"/>
      <c r="H14558" s="11"/>
    </row>
    <row r="14559" spans="6:8" x14ac:dyDescent="0.25">
      <c r="F14559" s="11"/>
      <c r="G14559" s="11"/>
      <c r="H14559" s="11"/>
    </row>
    <row r="14560" spans="6:8" x14ac:dyDescent="0.25">
      <c r="F14560" s="11"/>
      <c r="G14560" s="11"/>
      <c r="H14560" s="11"/>
    </row>
    <row r="14561" spans="6:8" x14ac:dyDescent="0.25">
      <c r="F14561" s="11"/>
      <c r="G14561" s="11"/>
      <c r="H14561" s="11"/>
    </row>
    <row r="14562" spans="6:8" x14ac:dyDescent="0.25">
      <c r="F14562" s="11"/>
      <c r="G14562" s="11"/>
      <c r="H14562" s="11"/>
    </row>
    <row r="14563" spans="6:8" x14ac:dyDescent="0.25">
      <c r="F14563" s="11"/>
      <c r="G14563" s="11"/>
      <c r="H14563" s="11"/>
    </row>
    <row r="14564" spans="6:8" x14ac:dyDescent="0.25">
      <c r="F14564" s="11"/>
      <c r="G14564" s="11"/>
      <c r="H14564" s="11"/>
    </row>
    <row r="14565" spans="6:8" x14ac:dyDescent="0.25">
      <c r="F14565" s="11"/>
      <c r="G14565" s="11"/>
      <c r="H14565" s="11"/>
    </row>
    <row r="14566" spans="6:8" x14ac:dyDescent="0.25">
      <c r="F14566" s="11"/>
      <c r="G14566" s="11"/>
      <c r="H14566" s="11"/>
    </row>
    <row r="14567" spans="6:8" x14ac:dyDescent="0.25">
      <c r="F14567" s="11"/>
      <c r="G14567" s="11"/>
      <c r="H14567" s="11"/>
    </row>
    <row r="14568" spans="6:8" x14ac:dyDescent="0.25">
      <c r="F14568" s="11"/>
      <c r="G14568" s="11"/>
      <c r="H14568" s="11"/>
    </row>
    <row r="14569" spans="6:8" x14ac:dyDescent="0.25">
      <c r="F14569" s="11"/>
      <c r="G14569" s="11"/>
      <c r="H14569" s="11"/>
    </row>
    <row r="14570" spans="6:8" x14ac:dyDescent="0.25">
      <c r="F14570" s="11"/>
      <c r="G14570" s="11"/>
      <c r="H14570" s="11"/>
    </row>
    <row r="14571" spans="6:8" x14ac:dyDescent="0.25">
      <c r="F14571" s="11"/>
      <c r="G14571" s="11"/>
      <c r="H14571" s="11"/>
    </row>
    <row r="14572" spans="6:8" x14ac:dyDescent="0.25">
      <c r="F14572" s="11"/>
      <c r="G14572" s="11"/>
      <c r="H14572" s="11"/>
    </row>
    <row r="14573" spans="6:8" x14ac:dyDescent="0.25">
      <c r="F14573" s="11"/>
      <c r="G14573" s="11"/>
      <c r="H14573" s="11"/>
    </row>
    <row r="14574" spans="6:8" x14ac:dyDescent="0.25">
      <c r="F14574" s="11"/>
      <c r="G14574" s="11"/>
      <c r="H14574" s="11"/>
    </row>
    <row r="14575" spans="6:8" x14ac:dyDescent="0.25">
      <c r="F14575" s="11"/>
      <c r="G14575" s="11"/>
      <c r="H14575" s="11"/>
    </row>
    <row r="14576" spans="6:8" x14ac:dyDescent="0.25">
      <c r="F14576" s="11"/>
      <c r="G14576" s="11"/>
      <c r="H14576" s="11"/>
    </row>
    <row r="14577" spans="6:8" x14ac:dyDescent="0.25">
      <c r="F14577" s="11"/>
      <c r="G14577" s="11"/>
      <c r="H14577" s="11"/>
    </row>
    <row r="14578" spans="6:8" x14ac:dyDescent="0.25">
      <c r="F14578" s="11"/>
      <c r="G14578" s="11"/>
      <c r="H14578" s="11"/>
    </row>
    <row r="14579" spans="6:8" x14ac:dyDescent="0.25">
      <c r="F14579" s="11"/>
      <c r="G14579" s="11"/>
      <c r="H14579" s="11"/>
    </row>
    <row r="14580" spans="6:8" x14ac:dyDescent="0.25">
      <c r="F14580" s="11"/>
      <c r="G14580" s="11"/>
      <c r="H14580" s="11"/>
    </row>
    <row r="14581" spans="6:8" x14ac:dyDescent="0.25">
      <c r="F14581" s="11"/>
      <c r="G14581" s="11"/>
      <c r="H14581" s="11"/>
    </row>
    <row r="14582" spans="6:8" x14ac:dyDescent="0.25">
      <c r="F14582" s="11"/>
      <c r="G14582" s="11"/>
      <c r="H14582" s="11"/>
    </row>
    <row r="14583" spans="6:8" x14ac:dyDescent="0.25">
      <c r="F14583" s="11"/>
      <c r="G14583" s="11"/>
      <c r="H14583" s="11"/>
    </row>
    <row r="14584" spans="6:8" x14ac:dyDescent="0.25">
      <c r="F14584" s="11"/>
      <c r="G14584" s="11"/>
      <c r="H14584" s="11"/>
    </row>
    <row r="14585" spans="6:8" x14ac:dyDescent="0.25">
      <c r="F14585" s="11"/>
      <c r="G14585" s="11"/>
      <c r="H14585" s="11"/>
    </row>
    <row r="14586" spans="6:8" x14ac:dyDescent="0.25">
      <c r="F14586" s="11"/>
      <c r="G14586" s="11"/>
      <c r="H14586" s="11"/>
    </row>
    <row r="14587" spans="6:8" x14ac:dyDescent="0.25">
      <c r="F14587" s="11"/>
      <c r="G14587" s="11"/>
      <c r="H14587" s="11"/>
    </row>
    <row r="14588" spans="6:8" x14ac:dyDescent="0.25">
      <c r="F14588" s="11"/>
      <c r="G14588" s="11"/>
      <c r="H14588" s="11"/>
    </row>
    <row r="14589" spans="6:8" x14ac:dyDescent="0.25">
      <c r="F14589" s="11"/>
      <c r="G14589" s="11"/>
      <c r="H14589" s="11"/>
    </row>
    <row r="14590" spans="6:8" x14ac:dyDescent="0.25">
      <c r="F14590" s="11"/>
      <c r="G14590" s="11"/>
      <c r="H14590" s="11"/>
    </row>
    <row r="14591" spans="6:8" x14ac:dyDescent="0.25">
      <c r="F14591" s="11"/>
      <c r="G14591" s="11"/>
      <c r="H14591" s="11"/>
    </row>
    <row r="14592" spans="6:8" x14ac:dyDescent="0.25">
      <c r="F14592" s="11"/>
      <c r="G14592" s="11"/>
      <c r="H14592" s="11"/>
    </row>
    <row r="14593" spans="6:8" x14ac:dyDescent="0.25">
      <c r="F14593" s="11"/>
      <c r="G14593" s="11"/>
      <c r="H14593" s="11"/>
    </row>
    <row r="14594" spans="6:8" x14ac:dyDescent="0.25">
      <c r="F14594" s="11"/>
      <c r="G14594" s="11"/>
      <c r="H14594" s="11"/>
    </row>
    <row r="14595" spans="6:8" x14ac:dyDescent="0.25">
      <c r="F14595" s="11"/>
      <c r="G14595" s="11"/>
      <c r="H14595" s="11"/>
    </row>
    <row r="14596" spans="6:8" x14ac:dyDescent="0.25">
      <c r="F14596" s="11"/>
      <c r="G14596" s="11"/>
      <c r="H14596" s="11"/>
    </row>
    <row r="14597" spans="6:8" x14ac:dyDescent="0.25">
      <c r="F14597" s="11"/>
      <c r="G14597" s="11"/>
      <c r="H14597" s="11"/>
    </row>
    <row r="14598" spans="6:8" x14ac:dyDescent="0.25">
      <c r="F14598" s="11"/>
      <c r="G14598" s="11"/>
      <c r="H14598" s="11"/>
    </row>
    <row r="14599" spans="6:8" x14ac:dyDescent="0.25">
      <c r="F14599" s="11"/>
      <c r="G14599" s="11"/>
      <c r="H14599" s="11"/>
    </row>
    <row r="14600" spans="6:8" x14ac:dyDescent="0.25">
      <c r="F14600" s="11"/>
      <c r="G14600" s="11"/>
      <c r="H14600" s="11"/>
    </row>
    <row r="14601" spans="6:8" x14ac:dyDescent="0.25">
      <c r="F14601" s="11"/>
      <c r="G14601" s="11"/>
      <c r="H14601" s="11"/>
    </row>
    <row r="14602" spans="6:8" x14ac:dyDescent="0.25">
      <c r="F14602" s="11"/>
      <c r="G14602" s="11"/>
      <c r="H14602" s="11"/>
    </row>
    <row r="14603" spans="6:8" x14ac:dyDescent="0.25">
      <c r="F14603" s="11"/>
      <c r="G14603" s="11"/>
      <c r="H14603" s="11"/>
    </row>
    <row r="14604" spans="6:8" x14ac:dyDescent="0.25">
      <c r="F14604" s="11"/>
      <c r="G14604" s="11"/>
      <c r="H14604" s="11"/>
    </row>
    <row r="14605" spans="6:8" x14ac:dyDescent="0.25">
      <c r="F14605" s="11"/>
      <c r="G14605" s="11"/>
      <c r="H14605" s="11"/>
    </row>
    <row r="14606" spans="6:8" x14ac:dyDescent="0.25">
      <c r="F14606" s="11"/>
      <c r="G14606" s="11"/>
      <c r="H14606" s="11"/>
    </row>
    <row r="14607" spans="6:8" x14ac:dyDescent="0.25">
      <c r="F14607" s="11"/>
      <c r="G14607" s="11"/>
      <c r="H14607" s="11"/>
    </row>
    <row r="14608" spans="6:8" x14ac:dyDescent="0.25">
      <c r="F14608" s="11"/>
      <c r="G14608" s="11"/>
      <c r="H14608" s="11"/>
    </row>
    <row r="14609" spans="6:8" x14ac:dyDescent="0.25">
      <c r="F14609" s="11"/>
      <c r="G14609" s="11"/>
      <c r="H14609" s="11"/>
    </row>
    <row r="14610" spans="6:8" x14ac:dyDescent="0.25">
      <c r="F14610" s="11"/>
      <c r="G14610" s="11"/>
      <c r="H14610" s="11"/>
    </row>
    <row r="14611" spans="6:8" x14ac:dyDescent="0.25">
      <c r="F14611" s="11"/>
      <c r="G14611" s="11"/>
      <c r="H14611" s="11"/>
    </row>
    <row r="14612" spans="6:8" x14ac:dyDescent="0.25">
      <c r="F14612" s="11"/>
      <c r="G14612" s="11"/>
      <c r="H14612" s="11"/>
    </row>
    <row r="14613" spans="6:8" x14ac:dyDescent="0.25">
      <c r="F14613" s="11"/>
      <c r="G14613" s="11"/>
      <c r="H14613" s="11"/>
    </row>
    <row r="14614" spans="6:8" x14ac:dyDescent="0.25">
      <c r="F14614" s="11"/>
      <c r="G14614" s="11"/>
      <c r="H14614" s="11"/>
    </row>
    <row r="14615" spans="6:8" x14ac:dyDescent="0.25">
      <c r="F14615" s="11"/>
      <c r="G14615" s="11"/>
      <c r="H14615" s="11"/>
    </row>
    <row r="14616" spans="6:8" x14ac:dyDescent="0.25">
      <c r="F14616" s="11"/>
      <c r="G14616" s="11"/>
      <c r="H14616" s="11"/>
    </row>
    <row r="14617" spans="6:8" x14ac:dyDescent="0.25">
      <c r="F14617" s="11"/>
      <c r="G14617" s="11"/>
      <c r="H14617" s="11"/>
    </row>
    <row r="14618" spans="6:8" x14ac:dyDescent="0.25">
      <c r="F14618" s="11"/>
      <c r="G14618" s="11"/>
      <c r="H14618" s="11"/>
    </row>
    <row r="14619" spans="6:8" x14ac:dyDescent="0.25">
      <c r="F14619" s="11"/>
      <c r="G14619" s="11"/>
      <c r="H14619" s="11"/>
    </row>
    <row r="14620" spans="6:8" x14ac:dyDescent="0.25">
      <c r="F14620" s="11"/>
      <c r="G14620" s="11"/>
      <c r="H14620" s="11"/>
    </row>
    <row r="14621" spans="6:8" x14ac:dyDescent="0.25">
      <c r="F14621" s="11"/>
      <c r="G14621" s="11"/>
      <c r="H14621" s="11"/>
    </row>
    <row r="14622" spans="6:8" x14ac:dyDescent="0.25">
      <c r="F14622" s="11"/>
      <c r="G14622" s="11"/>
      <c r="H14622" s="11"/>
    </row>
    <row r="14623" spans="6:8" x14ac:dyDescent="0.25">
      <c r="F14623" s="11"/>
      <c r="G14623" s="11"/>
      <c r="H14623" s="11"/>
    </row>
    <row r="14624" spans="6:8" x14ac:dyDescent="0.25">
      <c r="F14624" s="11"/>
      <c r="G14624" s="11"/>
      <c r="H14624" s="11"/>
    </row>
    <row r="14625" spans="6:8" x14ac:dyDescent="0.25">
      <c r="F14625" s="11"/>
      <c r="G14625" s="11"/>
      <c r="H14625" s="11"/>
    </row>
    <row r="14626" spans="6:8" x14ac:dyDescent="0.25">
      <c r="F14626" s="11"/>
      <c r="G14626" s="11"/>
      <c r="H14626" s="11"/>
    </row>
    <row r="14627" spans="6:8" x14ac:dyDescent="0.25">
      <c r="F14627" s="11"/>
      <c r="G14627" s="11"/>
      <c r="H14627" s="11"/>
    </row>
    <row r="14628" spans="6:8" x14ac:dyDescent="0.25">
      <c r="F14628" s="11"/>
      <c r="G14628" s="11"/>
      <c r="H14628" s="11"/>
    </row>
    <row r="14629" spans="6:8" x14ac:dyDescent="0.25">
      <c r="F14629" s="11"/>
      <c r="G14629" s="11"/>
      <c r="H14629" s="11"/>
    </row>
    <row r="14630" spans="6:8" x14ac:dyDescent="0.25">
      <c r="F14630" s="11"/>
      <c r="G14630" s="11"/>
      <c r="H14630" s="11"/>
    </row>
    <row r="14631" spans="6:8" x14ac:dyDescent="0.25">
      <c r="F14631" s="11"/>
      <c r="G14631" s="11"/>
      <c r="H14631" s="11"/>
    </row>
    <row r="14632" spans="6:8" x14ac:dyDescent="0.25">
      <c r="F14632" s="11"/>
      <c r="G14632" s="11"/>
      <c r="H14632" s="11"/>
    </row>
    <row r="14633" spans="6:8" x14ac:dyDescent="0.25">
      <c r="F14633" s="11"/>
      <c r="G14633" s="11"/>
      <c r="H14633" s="11"/>
    </row>
    <row r="14634" spans="6:8" x14ac:dyDescent="0.25">
      <c r="F14634" s="11"/>
      <c r="G14634" s="11"/>
      <c r="H14634" s="11"/>
    </row>
    <row r="14635" spans="6:8" x14ac:dyDescent="0.25">
      <c r="F14635" s="11"/>
      <c r="G14635" s="11"/>
      <c r="H14635" s="11"/>
    </row>
    <row r="14636" spans="6:8" x14ac:dyDescent="0.25">
      <c r="F14636" s="11"/>
      <c r="G14636" s="11"/>
      <c r="H14636" s="11"/>
    </row>
    <row r="14637" spans="6:8" x14ac:dyDescent="0.25">
      <c r="F14637" s="11"/>
      <c r="G14637" s="11"/>
      <c r="H14637" s="11"/>
    </row>
    <row r="14638" spans="6:8" x14ac:dyDescent="0.25">
      <c r="F14638" s="11"/>
      <c r="G14638" s="11"/>
      <c r="H14638" s="11"/>
    </row>
    <row r="14639" spans="6:8" x14ac:dyDescent="0.25">
      <c r="F14639" s="11"/>
      <c r="G14639" s="11"/>
      <c r="H14639" s="11"/>
    </row>
    <row r="14640" spans="6:8" x14ac:dyDescent="0.25">
      <c r="F14640" s="11"/>
      <c r="G14640" s="11"/>
      <c r="H14640" s="11"/>
    </row>
    <row r="14641" spans="6:8" x14ac:dyDescent="0.25">
      <c r="F14641" s="11"/>
      <c r="G14641" s="11"/>
      <c r="H14641" s="11"/>
    </row>
    <row r="14642" spans="6:8" x14ac:dyDescent="0.25">
      <c r="F14642" s="11"/>
      <c r="G14642" s="11"/>
      <c r="H14642" s="11"/>
    </row>
    <row r="14643" spans="6:8" x14ac:dyDescent="0.25">
      <c r="F14643" s="11"/>
      <c r="G14643" s="11"/>
      <c r="H14643" s="11"/>
    </row>
    <row r="14644" spans="6:8" x14ac:dyDescent="0.25">
      <c r="F14644" s="11"/>
      <c r="G14644" s="11"/>
      <c r="H14644" s="11"/>
    </row>
    <row r="14645" spans="6:8" x14ac:dyDescent="0.25">
      <c r="F14645" s="11"/>
      <c r="G14645" s="11"/>
      <c r="H14645" s="11"/>
    </row>
    <row r="14646" spans="6:8" x14ac:dyDescent="0.25">
      <c r="F14646" s="11"/>
      <c r="G14646" s="11"/>
      <c r="H14646" s="11"/>
    </row>
    <row r="14647" spans="6:8" x14ac:dyDescent="0.25">
      <c r="F14647" s="11"/>
      <c r="G14647" s="11"/>
      <c r="H14647" s="11"/>
    </row>
    <row r="14648" spans="6:8" x14ac:dyDescent="0.25">
      <c r="F14648" s="11"/>
      <c r="G14648" s="11"/>
      <c r="H14648" s="11"/>
    </row>
    <row r="14649" spans="6:8" x14ac:dyDescent="0.25">
      <c r="F14649" s="11"/>
      <c r="G14649" s="11"/>
      <c r="H14649" s="11"/>
    </row>
    <row r="14650" spans="6:8" x14ac:dyDescent="0.25">
      <c r="F14650" s="11"/>
      <c r="G14650" s="11"/>
      <c r="H14650" s="11"/>
    </row>
    <row r="14651" spans="6:8" x14ac:dyDescent="0.25">
      <c r="F14651" s="11"/>
      <c r="G14651" s="11"/>
      <c r="H14651" s="11"/>
    </row>
    <row r="14652" spans="6:8" x14ac:dyDescent="0.25">
      <c r="F14652" s="11"/>
      <c r="G14652" s="11"/>
      <c r="H14652" s="11"/>
    </row>
    <row r="14653" spans="6:8" x14ac:dyDescent="0.25">
      <c r="F14653" s="11"/>
      <c r="G14653" s="11"/>
      <c r="H14653" s="11"/>
    </row>
    <row r="14654" spans="6:8" x14ac:dyDescent="0.25">
      <c r="F14654" s="11"/>
      <c r="G14654" s="11"/>
      <c r="H14654" s="11"/>
    </row>
    <row r="14655" spans="6:8" x14ac:dyDescent="0.25">
      <c r="F14655" s="11"/>
      <c r="G14655" s="11"/>
      <c r="H14655" s="11"/>
    </row>
    <row r="14656" spans="6:8" x14ac:dyDescent="0.25">
      <c r="F14656" s="11"/>
      <c r="G14656" s="11"/>
      <c r="H14656" s="11"/>
    </row>
    <row r="14657" spans="6:8" x14ac:dyDescent="0.25">
      <c r="F14657" s="11"/>
      <c r="G14657" s="11"/>
      <c r="H14657" s="11"/>
    </row>
    <row r="14658" spans="6:8" x14ac:dyDescent="0.25">
      <c r="F14658" s="11"/>
      <c r="G14658" s="11"/>
      <c r="H14658" s="11"/>
    </row>
    <row r="14659" spans="6:8" x14ac:dyDescent="0.25">
      <c r="F14659" s="11"/>
      <c r="G14659" s="11"/>
      <c r="H14659" s="11"/>
    </row>
    <row r="14660" spans="6:8" x14ac:dyDescent="0.25">
      <c r="F14660" s="11"/>
      <c r="G14660" s="11"/>
      <c r="H14660" s="11"/>
    </row>
    <row r="14661" spans="6:8" x14ac:dyDescent="0.25">
      <c r="F14661" s="11"/>
      <c r="G14661" s="11"/>
      <c r="H14661" s="11"/>
    </row>
    <row r="14662" spans="6:8" x14ac:dyDescent="0.25">
      <c r="F14662" s="11"/>
      <c r="G14662" s="11"/>
      <c r="H14662" s="11"/>
    </row>
    <row r="14663" spans="6:8" x14ac:dyDescent="0.25">
      <c r="F14663" s="11"/>
      <c r="G14663" s="11"/>
      <c r="H14663" s="11"/>
    </row>
    <row r="14664" spans="6:8" x14ac:dyDescent="0.25">
      <c r="F14664" s="11"/>
      <c r="G14664" s="11"/>
      <c r="H14664" s="11"/>
    </row>
    <row r="14665" spans="6:8" x14ac:dyDescent="0.25">
      <c r="F14665" s="11"/>
      <c r="G14665" s="11"/>
      <c r="H14665" s="11"/>
    </row>
    <row r="14666" spans="6:8" x14ac:dyDescent="0.25">
      <c r="F14666" s="11"/>
      <c r="G14666" s="11"/>
      <c r="H14666" s="11"/>
    </row>
    <row r="14667" spans="6:8" x14ac:dyDescent="0.25">
      <c r="F14667" s="11"/>
      <c r="G14667" s="11"/>
      <c r="H14667" s="11"/>
    </row>
    <row r="14668" spans="6:8" x14ac:dyDescent="0.25">
      <c r="F14668" s="11"/>
      <c r="G14668" s="11"/>
      <c r="H14668" s="11"/>
    </row>
    <row r="14669" spans="6:8" x14ac:dyDescent="0.25">
      <c r="F14669" s="11"/>
      <c r="G14669" s="11"/>
      <c r="H14669" s="11"/>
    </row>
    <row r="14670" spans="6:8" x14ac:dyDescent="0.25">
      <c r="F14670" s="11"/>
      <c r="G14670" s="11"/>
      <c r="H14670" s="11"/>
    </row>
    <row r="14671" spans="6:8" x14ac:dyDescent="0.25">
      <c r="F14671" s="11"/>
      <c r="G14671" s="11"/>
      <c r="H14671" s="11"/>
    </row>
    <row r="14672" spans="6:8" x14ac:dyDescent="0.25">
      <c r="F14672" s="11"/>
      <c r="G14672" s="11"/>
      <c r="H14672" s="11"/>
    </row>
    <row r="14673" spans="6:8" x14ac:dyDescent="0.25">
      <c r="F14673" s="11"/>
      <c r="G14673" s="11"/>
      <c r="H14673" s="11"/>
    </row>
    <row r="14674" spans="6:8" x14ac:dyDescent="0.25">
      <c r="F14674" s="11"/>
      <c r="G14674" s="11"/>
      <c r="H14674" s="11"/>
    </row>
    <row r="14675" spans="6:8" x14ac:dyDescent="0.25">
      <c r="F14675" s="11"/>
      <c r="G14675" s="11"/>
      <c r="H14675" s="11"/>
    </row>
    <row r="14676" spans="6:8" x14ac:dyDescent="0.25">
      <c r="F14676" s="11"/>
      <c r="G14676" s="11"/>
      <c r="H14676" s="11"/>
    </row>
    <row r="14677" spans="6:8" x14ac:dyDescent="0.25">
      <c r="F14677" s="11"/>
      <c r="G14677" s="11"/>
      <c r="H14677" s="11"/>
    </row>
    <row r="14678" spans="6:8" x14ac:dyDescent="0.25">
      <c r="F14678" s="11"/>
      <c r="G14678" s="11"/>
      <c r="H14678" s="11"/>
    </row>
    <row r="14679" spans="6:8" x14ac:dyDescent="0.25">
      <c r="F14679" s="11"/>
      <c r="G14679" s="11"/>
      <c r="H14679" s="11"/>
    </row>
    <row r="14680" spans="6:8" x14ac:dyDescent="0.25">
      <c r="F14680" s="11"/>
      <c r="G14680" s="11"/>
      <c r="H14680" s="11"/>
    </row>
    <row r="14681" spans="6:8" x14ac:dyDescent="0.25">
      <c r="F14681" s="11"/>
      <c r="G14681" s="11"/>
      <c r="H14681" s="11"/>
    </row>
    <row r="14682" spans="6:8" x14ac:dyDescent="0.25">
      <c r="F14682" s="11"/>
      <c r="G14682" s="11"/>
      <c r="H14682" s="11"/>
    </row>
    <row r="14683" spans="6:8" x14ac:dyDescent="0.25">
      <c r="F14683" s="11"/>
      <c r="G14683" s="11"/>
      <c r="H14683" s="11"/>
    </row>
    <row r="14684" spans="6:8" x14ac:dyDescent="0.25">
      <c r="F14684" s="11"/>
      <c r="G14684" s="11"/>
      <c r="H14684" s="11"/>
    </row>
    <row r="14685" spans="6:8" x14ac:dyDescent="0.25">
      <c r="F14685" s="11"/>
      <c r="G14685" s="11"/>
      <c r="H14685" s="11"/>
    </row>
    <row r="14686" spans="6:8" x14ac:dyDescent="0.25">
      <c r="F14686" s="11"/>
      <c r="G14686" s="11"/>
      <c r="H14686" s="11"/>
    </row>
    <row r="14687" spans="6:8" x14ac:dyDescent="0.25">
      <c r="F14687" s="11"/>
      <c r="G14687" s="11"/>
      <c r="H14687" s="11"/>
    </row>
    <row r="14688" spans="6:8" x14ac:dyDescent="0.25">
      <c r="F14688" s="11"/>
      <c r="G14688" s="11"/>
      <c r="H14688" s="11"/>
    </row>
    <row r="14689" spans="6:8" x14ac:dyDescent="0.25">
      <c r="F14689" s="11"/>
      <c r="G14689" s="11"/>
      <c r="H14689" s="11"/>
    </row>
    <row r="14690" spans="6:8" x14ac:dyDescent="0.25">
      <c r="F14690" s="11"/>
      <c r="G14690" s="11"/>
      <c r="H14690" s="11"/>
    </row>
    <row r="14691" spans="6:8" x14ac:dyDescent="0.25">
      <c r="F14691" s="11"/>
      <c r="G14691" s="11"/>
      <c r="H14691" s="11"/>
    </row>
    <row r="14692" spans="6:8" x14ac:dyDescent="0.25">
      <c r="F14692" s="11"/>
      <c r="G14692" s="11"/>
      <c r="H14692" s="11"/>
    </row>
    <row r="14693" spans="6:8" x14ac:dyDescent="0.25">
      <c r="F14693" s="11"/>
      <c r="G14693" s="11"/>
      <c r="H14693" s="11"/>
    </row>
    <row r="14694" spans="6:8" x14ac:dyDescent="0.25">
      <c r="F14694" s="11"/>
      <c r="G14694" s="11"/>
      <c r="H14694" s="11"/>
    </row>
    <row r="14695" spans="6:8" x14ac:dyDescent="0.25">
      <c r="F14695" s="11"/>
      <c r="G14695" s="11"/>
      <c r="H14695" s="11"/>
    </row>
    <row r="14696" spans="6:8" x14ac:dyDescent="0.25">
      <c r="F14696" s="11"/>
      <c r="G14696" s="11"/>
      <c r="H14696" s="11"/>
    </row>
    <row r="14697" spans="6:8" x14ac:dyDescent="0.25">
      <c r="F14697" s="11"/>
      <c r="G14697" s="11"/>
      <c r="H14697" s="11"/>
    </row>
    <row r="14698" spans="6:8" x14ac:dyDescent="0.25">
      <c r="F14698" s="11"/>
      <c r="G14698" s="11"/>
      <c r="H14698" s="11"/>
    </row>
    <row r="14699" spans="6:8" x14ac:dyDescent="0.25">
      <c r="F14699" s="11"/>
      <c r="G14699" s="11"/>
      <c r="H14699" s="11"/>
    </row>
    <row r="14700" spans="6:8" x14ac:dyDescent="0.25">
      <c r="F14700" s="11"/>
      <c r="G14700" s="11"/>
      <c r="H14700" s="11"/>
    </row>
    <row r="14701" spans="6:8" x14ac:dyDescent="0.25">
      <c r="F14701" s="11"/>
      <c r="G14701" s="11"/>
      <c r="H14701" s="11"/>
    </row>
    <row r="14702" spans="6:8" x14ac:dyDescent="0.25">
      <c r="F14702" s="11"/>
      <c r="G14702" s="11"/>
      <c r="H14702" s="11"/>
    </row>
    <row r="14703" spans="6:8" x14ac:dyDescent="0.25">
      <c r="F14703" s="11"/>
      <c r="G14703" s="11"/>
      <c r="H14703" s="11"/>
    </row>
    <row r="14704" spans="6:8" x14ac:dyDescent="0.25">
      <c r="F14704" s="11"/>
      <c r="G14704" s="11"/>
      <c r="H14704" s="11"/>
    </row>
    <row r="14705" spans="6:8" x14ac:dyDescent="0.25">
      <c r="F14705" s="11"/>
      <c r="G14705" s="11"/>
      <c r="H14705" s="11"/>
    </row>
    <row r="14706" spans="6:8" x14ac:dyDescent="0.25">
      <c r="F14706" s="11"/>
      <c r="G14706" s="11"/>
      <c r="H14706" s="11"/>
    </row>
    <row r="14707" spans="6:8" x14ac:dyDescent="0.25">
      <c r="F14707" s="11"/>
      <c r="G14707" s="11"/>
      <c r="H14707" s="11"/>
    </row>
    <row r="14708" spans="6:8" x14ac:dyDescent="0.25">
      <c r="F14708" s="11"/>
      <c r="G14708" s="11"/>
      <c r="H14708" s="11"/>
    </row>
    <row r="14709" spans="6:8" x14ac:dyDescent="0.25">
      <c r="F14709" s="11"/>
      <c r="G14709" s="11"/>
      <c r="H14709" s="11"/>
    </row>
    <row r="14710" spans="6:8" x14ac:dyDescent="0.25">
      <c r="F14710" s="11"/>
      <c r="G14710" s="11"/>
      <c r="H14710" s="11"/>
    </row>
    <row r="14711" spans="6:8" x14ac:dyDescent="0.25">
      <c r="F14711" s="11"/>
      <c r="G14711" s="11"/>
      <c r="H14711" s="11"/>
    </row>
    <row r="14712" spans="6:8" x14ac:dyDescent="0.25">
      <c r="F14712" s="11"/>
      <c r="G14712" s="11"/>
      <c r="H14712" s="11"/>
    </row>
    <row r="14713" spans="6:8" x14ac:dyDescent="0.25">
      <c r="F14713" s="11"/>
      <c r="G14713" s="11"/>
      <c r="H14713" s="11"/>
    </row>
    <row r="14714" spans="6:8" x14ac:dyDescent="0.25">
      <c r="F14714" s="11"/>
      <c r="G14714" s="11"/>
      <c r="H14714" s="11"/>
    </row>
    <row r="14715" spans="6:8" x14ac:dyDescent="0.25">
      <c r="F14715" s="11"/>
      <c r="G14715" s="11"/>
      <c r="H14715" s="11"/>
    </row>
    <row r="14716" spans="6:8" x14ac:dyDescent="0.25">
      <c r="F14716" s="11"/>
      <c r="G14716" s="11"/>
      <c r="H14716" s="11"/>
    </row>
    <row r="14717" spans="6:8" x14ac:dyDescent="0.25">
      <c r="F14717" s="11"/>
      <c r="G14717" s="11"/>
      <c r="H14717" s="11"/>
    </row>
    <row r="14718" spans="6:8" x14ac:dyDescent="0.25">
      <c r="F14718" s="11"/>
      <c r="G14718" s="11"/>
      <c r="H14718" s="11"/>
    </row>
    <row r="14719" spans="6:8" x14ac:dyDescent="0.25">
      <c r="F14719" s="11"/>
      <c r="G14719" s="11"/>
      <c r="H14719" s="11"/>
    </row>
    <row r="14720" spans="6:8" x14ac:dyDescent="0.25">
      <c r="F14720" s="11"/>
      <c r="G14720" s="11"/>
      <c r="H14720" s="11"/>
    </row>
    <row r="14721" spans="6:8" x14ac:dyDescent="0.25">
      <c r="F14721" s="11"/>
      <c r="G14721" s="11"/>
      <c r="H14721" s="11"/>
    </row>
    <row r="14722" spans="6:8" x14ac:dyDescent="0.25">
      <c r="F14722" s="11"/>
      <c r="G14722" s="11"/>
      <c r="H14722" s="11"/>
    </row>
    <row r="14723" spans="6:8" x14ac:dyDescent="0.25">
      <c r="F14723" s="11"/>
      <c r="G14723" s="11"/>
      <c r="H14723" s="11"/>
    </row>
    <row r="14724" spans="6:8" x14ac:dyDescent="0.25">
      <c r="F14724" s="11"/>
      <c r="G14724" s="11"/>
      <c r="H14724" s="11"/>
    </row>
    <row r="14725" spans="6:8" x14ac:dyDescent="0.25">
      <c r="F14725" s="11"/>
      <c r="G14725" s="11"/>
      <c r="H14725" s="11"/>
    </row>
    <row r="14726" spans="6:8" x14ac:dyDescent="0.25">
      <c r="F14726" s="11"/>
      <c r="G14726" s="11"/>
      <c r="H14726" s="11"/>
    </row>
    <row r="14727" spans="6:8" x14ac:dyDescent="0.25">
      <c r="F14727" s="11"/>
      <c r="G14727" s="11"/>
      <c r="H14727" s="11"/>
    </row>
    <row r="14728" spans="6:8" x14ac:dyDescent="0.25">
      <c r="F14728" s="11"/>
      <c r="G14728" s="11"/>
      <c r="H14728" s="11"/>
    </row>
    <row r="14729" spans="6:8" x14ac:dyDescent="0.25">
      <c r="F14729" s="11"/>
      <c r="G14729" s="11"/>
      <c r="H14729" s="11"/>
    </row>
    <row r="14730" spans="6:8" x14ac:dyDescent="0.25">
      <c r="F14730" s="11"/>
      <c r="G14730" s="11"/>
      <c r="H14730" s="11"/>
    </row>
    <row r="14731" spans="6:8" x14ac:dyDescent="0.25">
      <c r="F14731" s="11"/>
      <c r="G14731" s="11"/>
      <c r="H14731" s="11"/>
    </row>
    <row r="14732" spans="6:8" x14ac:dyDescent="0.25">
      <c r="F14732" s="11"/>
      <c r="G14732" s="11"/>
      <c r="H14732" s="11"/>
    </row>
    <row r="14733" spans="6:8" x14ac:dyDescent="0.25">
      <c r="F14733" s="11"/>
      <c r="G14733" s="11"/>
      <c r="H14733" s="11"/>
    </row>
    <row r="14734" spans="6:8" x14ac:dyDescent="0.25">
      <c r="F14734" s="11"/>
      <c r="G14734" s="11"/>
      <c r="H14734" s="11"/>
    </row>
    <row r="14735" spans="6:8" x14ac:dyDescent="0.25">
      <c r="F14735" s="11"/>
      <c r="G14735" s="11"/>
      <c r="H14735" s="11"/>
    </row>
    <row r="14736" spans="6:8" x14ac:dyDescent="0.25">
      <c r="F14736" s="11"/>
      <c r="G14736" s="11"/>
      <c r="H14736" s="11"/>
    </row>
    <row r="14737" spans="6:8" x14ac:dyDescent="0.25">
      <c r="F14737" s="11"/>
      <c r="G14737" s="11"/>
      <c r="H14737" s="11"/>
    </row>
    <row r="14738" spans="6:8" x14ac:dyDescent="0.25">
      <c r="F14738" s="11"/>
      <c r="G14738" s="11"/>
      <c r="H14738" s="11"/>
    </row>
    <row r="14739" spans="6:8" x14ac:dyDescent="0.25">
      <c r="F14739" s="11"/>
      <c r="G14739" s="11"/>
      <c r="H14739" s="11"/>
    </row>
    <row r="14740" spans="6:8" x14ac:dyDescent="0.25">
      <c r="F14740" s="11"/>
      <c r="G14740" s="11"/>
      <c r="H14740" s="11"/>
    </row>
    <row r="14741" spans="6:8" x14ac:dyDescent="0.25">
      <c r="F14741" s="11"/>
      <c r="G14741" s="11"/>
      <c r="H14741" s="11"/>
    </row>
    <row r="14742" spans="6:8" x14ac:dyDescent="0.25">
      <c r="F14742" s="11"/>
      <c r="G14742" s="11"/>
      <c r="H14742" s="11"/>
    </row>
    <row r="14743" spans="6:8" x14ac:dyDescent="0.25">
      <c r="F14743" s="11"/>
      <c r="G14743" s="11"/>
      <c r="H14743" s="11"/>
    </row>
    <row r="14744" spans="6:8" x14ac:dyDescent="0.25">
      <c r="F14744" s="11"/>
      <c r="G14744" s="11"/>
      <c r="H14744" s="11"/>
    </row>
    <row r="14745" spans="6:8" x14ac:dyDescent="0.25">
      <c r="F14745" s="11"/>
      <c r="G14745" s="11"/>
      <c r="H14745" s="11"/>
    </row>
    <row r="14746" spans="6:8" x14ac:dyDescent="0.25">
      <c r="F14746" s="11"/>
      <c r="G14746" s="11"/>
      <c r="H14746" s="11"/>
    </row>
    <row r="14747" spans="6:8" x14ac:dyDescent="0.25">
      <c r="F14747" s="11"/>
      <c r="G14747" s="11"/>
      <c r="H14747" s="11"/>
    </row>
    <row r="14748" spans="6:8" x14ac:dyDescent="0.25">
      <c r="F14748" s="11"/>
      <c r="G14748" s="11"/>
      <c r="H14748" s="11"/>
    </row>
    <row r="14749" spans="6:8" x14ac:dyDescent="0.25">
      <c r="F14749" s="11"/>
      <c r="G14749" s="11"/>
      <c r="H14749" s="11"/>
    </row>
    <row r="14750" spans="6:8" x14ac:dyDescent="0.25">
      <c r="F14750" s="11"/>
      <c r="G14750" s="11"/>
      <c r="H14750" s="11"/>
    </row>
    <row r="14751" spans="6:8" x14ac:dyDescent="0.25">
      <c r="F14751" s="11"/>
      <c r="G14751" s="11"/>
      <c r="H14751" s="11"/>
    </row>
    <row r="14752" spans="6:8" x14ac:dyDescent="0.25">
      <c r="F14752" s="11"/>
      <c r="G14752" s="11"/>
      <c r="H14752" s="11"/>
    </row>
    <row r="14753" spans="6:8" x14ac:dyDescent="0.25">
      <c r="F14753" s="11"/>
      <c r="G14753" s="11"/>
      <c r="H14753" s="11"/>
    </row>
    <row r="14754" spans="6:8" x14ac:dyDescent="0.25">
      <c r="F14754" s="11"/>
      <c r="G14754" s="11"/>
      <c r="H14754" s="11"/>
    </row>
    <row r="14755" spans="6:8" x14ac:dyDescent="0.25">
      <c r="F14755" s="11"/>
      <c r="G14755" s="11"/>
      <c r="H14755" s="11"/>
    </row>
    <row r="14756" spans="6:8" x14ac:dyDescent="0.25">
      <c r="F14756" s="11"/>
      <c r="G14756" s="11"/>
      <c r="H14756" s="11"/>
    </row>
    <row r="14757" spans="6:8" x14ac:dyDescent="0.25">
      <c r="F14757" s="11"/>
      <c r="G14757" s="11"/>
      <c r="H14757" s="11"/>
    </row>
    <row r="14758" spans="6:8" x14ac:dyDescent="0.25">
      <c r="F14758" s="11"/>
      <c r="G14758" s="11"/>
      <c r="H14758" s="11"/>
    </row>
    <row r="14759" spans="6:8" x14ac:dyDescent="0.25">
      <c r="F14759" s="11"/>
      <c r="G14759" s="11"/>
      <c r="H14759" s="11"/>
    </row>
    <row r="14760" spans="6:8" x14ac:dyDescent="0.25">
      <c r="F14760" s="11"/>
      <c r="G14760" s="11"/>
      <c r="H14760" s="11"/>
    </row>
    <row r="14761" spans="6:8" x14ac:dyDescent="0.25">
      <c r="F14761" s="11"/>
      <c r="G14761" s="11"/>
      <c r="H14761" s="11"/>
    </row>
    <row r="14762" spans="6:8" x14ac:dyDescent="0.25">
      <c r="F14762" s="11"/>
      <c r="G14762" s="11"/>
      <c r="H14762" s="11"/>
    </row>
    <row r="14763" spans="6:8" x14ac:dyDescent="0.25">
      <c r="F14763" s="11"/>
      <c r="G14763" s="11"/>
      <c r="H14763" s="11"/>
    </row>
    <row r="14764" spans="6:8" x14ac:dyDescent="0.25">
      <c r="F14764" s="11"/>
      <c r="G14764" s="11"/>
      <c r="H14764" s="11"/>
    </row>
    <row r="14765" spans="6:8" x14ac:dyDescent="0.25">
      <c r="F14765" s="11"/>
      <c r="G14765" s="11"/>
      <c r="H14765" s="11"/>
    </row>
    <row r="14766" spans="6:8" x14ac:dyDescent="0.25">
      <c r="F14766" s="11"/>
      <c r="G14766" s="11"/>
      <c r="H14766" s="11"/>
    </row>
    <row r="14767" spans="6:8" x14ac:dyDescent="0.25">
      <c r="F14767" s="11"/>
      <c r="G14767" s="11"/>
      <c r="H14767" s="11"/>
    </row>
    <row r="14768" spans="6:8" x14ac:dyDescent="0.25">
      <c r="F14768" s="11"/>
      <c r="G14768" s="11"/>
      <c r="H14768" s="11"/>
    </row>
    <row r="14769" spans="6:8" x14ac:dyDescent="0.25">
      <c r="F14769" s="11"/>
      <c r="G14769" s="11"/>
      <c r="H14769" s="11"/>
    </row>
    <row r="14770" spans="6:8" x14ac:dyDescent="0.25">
      <c r="F14770" s="11"/>
      <c r="G14770" s="11"/>
      <c r="H14770" s="11"/>
    </row>
    <row r="14771" spans="6:8" x14ac:dyDescent="0.25">
      <c r="F14771" s="11"/>
      <c r="G14771" s="11"/>
      <c r="H14771" s="11"/>
    </row>
    <row r="14772" spans="6:8" x14ac:dyDescent="0.25">
      <c r="F14772" s="11"/>
      <c r="G14772" s="11"/>
      <c r="H14772" s="11"/>
    </row>
    <row r="14773" spans="6:8" x14ac:dyDescent="0.25">
      <c r="F14773" s="11"/>
      <c r="G14773" s="11"/>
      <c r="H14773" s="11"/>
    </row>
    <row r="14774" spans="6:8" x14ac:dyDescent="0.25">
      <c r="F14774" s="11"/>
      <c r="G14774" s="11"/>
      <c r="H14774" s="11"/>
    </row>
    <row r="14775" spans="6:8" x14ac:dyDescent="0.25">
      <c r="F14775" s="11"/>
      <c r="G14775" s="11"/>
      <c r="H14775" s="11"/>
    </row>
    <row r="14776" spans="6:8" x14ac:dyDescent="0.25">
      <c r="F14776" s="11"/>
      <c r="G14776" s="11"/>
      <c r="H14776" s="11"/>
    </row>
    <row r="14777" spans="6:8" x14ac:dyDescent="0.25">
      <c r="F14777" s="11"/>
      <c r="G14777" s="11"/>
      <c r="H14777" s="11"/>
    </row>
    <row r="14778" spans="6:8" x14ac:dyDescent="0.25">
      <c r="F14778" s="11"/>
      <c r="G14778" s="11"/>
      <c r="H14778" s="11"/>
    </row>
    <row r="14779" spans="6:8" x14ac:dyDescent="0.25">
      <c r="F14779" s="11"/>
      <c r="G14779" s="11"/>
      <c r="H14779" s="11"/>
    </row>
    <row r="14780" spans="6:8" x14ac:dyDescent="0.25">
      <c r="F14780" s="11"/>
      <c r="G14780" s="11"/>
      <c r="H14780" s="11"/>
    </row>
    <row r="14781" spans="6:8" x14ac:dyDescent="0.25">
      <c r="F14781" s="11"/>
      <c r="G14781" s="11"/>
      <c r="H14781" s="11"/>
    </row>
    <row r="14782" spans="6:8" x14ac:dyDescent="0.25">
      <c r="F14782" s="11"/>
      <c r="G14782" s="11"/>
      <c r="H14782" s="11"/>
    </row>
    <row r="14783" spans="6:8" x14ac:dyDescent="0.25">
      <c r="F14783" s="11"/>
      <c r="G14783" s="11"/>
      <c r="H14783" s="11"/>
    </row>
    <row r="14784" spans="6:8" x14ac:dyDescent="0.25">
      <c r="F14784" s="11"/>
      <c r="G14784" s="11"/>
      <c r="H14784" s="11"/>
    </row>
    <row r="14785" spans="6:8" x14ac:dyDescent="0.25">
      <c r="F14785" s="11"/>
      <c r="G14785" s="11"/>
      <c r="H14785" s="11"/>
    </row>
    <row r="14786" spans="6:8" x14ac:dyDescent="0.25">
      <c r="F14786" s="11"/>
      <c r="G14786" s="11"/>
      <c r="H14786" s="11"/>
    </row>
    <row r="14787" spans="6:8" x14ac:dyDescent="0.25">
      <c r="F14787" s="11"/>
      <c r="G14787" s="11"/>
      <c r="H14787" s="11"/>
    </row>
    <row r="14788" spans="6:8" x14ac:dyDescent="0.25">
      <c r="F14788" s="11"/>
      <c r="G14788" s="11"/>
      <c r="H14788" s="11"/>
    </row>
    <row r="14789" spans="6:8" x14ac:dyDescent="0.25">
      <c r="F14789" s="11"/>
      <c r="G14789" s="11"/>
      <c r="H14789" s="11"/>
    </row>
    <row r="14790" spans="6:8" x14ac:dyDescent="0.25">
      <c r="F14790" s="11"/>
      <c r="G14790" s="11"/>
      <c r="H14790" s="11"/>
    </row>
    <row r="14791" spans="6:8" x14ac:dyDescent="0.25">
      <c r="F14791" s="11"/>
      <c r="G14791" s="11"/>
      <c r="H14791" s="11"/>
    </row>
    <row r="14792" spans="6:8" x14ac:dyDescent="0.25">
      <c r="F14792" s="11"/>
      <c r="G14792" s="11"/>
      <c r="H14792" s="11"/>
    </row>
    <row r="14793" spans="6:8" x14ac:dyDescent="0.25">
      <c r="F14793" s="11"/>
      <c r="G14793" s="11"/>
      <c r="H14793" s="11"/>
    </row>
    <row r="14794" spans="6:8" x14ac:dyDescent="0.25">
      <c r="F14794" s="11"/>
      <c r="G14794" s="11"/>
      <c r="H14794" s="11"/>
    </row>
    <row r="14795" spans="6:8" x14ac:dyDescent="0.25">
      <c r="F14795" s="11"/>
      <c r="G14795" s="11"/>
      <c r="H14795" s="11"/>
    </row>
    <row r="14796" spans="6:8" x14ac:dyDescent="0.25">
      <c r="F14796" s="11"/>
      <c r="G14796" s="11"/>
      <c r="H14796" s="11"/>
    </row>
    <row r="14797" spans="6:8" x14ac:dyDescent="0.25">
      <c r="F14797" s="11"/>
      <c r="G14797" s="11"/>
      <c r="H14797" s="11"/>
    </row>
    <row r="14798" spans="6:8" x14ac:dyDescent="0.25">
      <c r="F14798" s="11"/>
      <c r="G14798" s="11"/>
      <c r="H14798" s="11"/>
    </row>
    <row r="14799" spans="6:8" x14ac:dyDescent="0.25">
      <c r="F14799" s="11"/>
      <c r="G14799" s="11"/>
      <c r="H14799" s="11"/>
    </row>
    <row r="14800" spans="6:8" x14ac:dyDescent="0.25">
      <c r="F14800" s="11"/>
      <c r="G14800" s="11"/>
      <c r="H14800" s="11"/>
    </row>
    <row r="14801" spans="6:8" x14ac:dyDescent="0.25">
      <c r="F14801" s="11"/>
      <c r="G14801" s="11"/>
      <c r="H14801" s="11"/>
    </row>
    <row r="14802" spans="6:8" x14ac:dyDescent="0.25">
      <c r="F14802" s="11"/>
      <c r="G14802" s="11"/>
      <c r="H14802" s="11"/>
    </row>
    <row r="14803" spans="6:8" x14ac:dyDescent="0.25">
      <c r="F14803" s="11"/>
      <c r="G14803" s="11"/>
      <c r="H14803" s="11"/>
    </row>
    <row r="14804" spans="6:8" x14ac:dyDescent="0.25">
      <c r="F14804" s="11"/>
      <c r="G14804" s="11"/>
      <c r="H14804" s="11"/>
    </row>
    <row r="14805" spans="6:8" x14ac:dyDescent="0.25">
      <c r="F14805" s="11"/>
      <c r="G14805" s="11"/>
      <c r="H14805" s="11"/>
    </row>
    <row r="14806" spans="6:8" x14ac:dyDescent="0.25">
      <c r="F14806" s="11"/>
      <c r="G14806" s="11"/>
      <c r="H14806" s="11"/>
    </row>
    <row r="14807" spans="6:8" x14ac:dyDescent="0.25">
      <c r="F14807" s="11"/>
      <c r="G14807" s="11"/>
      <c r="H14807" s="11"/>
    </row>
    <row r="14808" spans="6:8" x14ac:dyDescent="0.25">
      <c r="F14808" s="11"/>
      <c r="G14808" s="11"/>
      <c r="H14808" s="11"/>
    </row>
    <row r="14809" spans="6:8" x14ac:dyDescent="0.25">
      <c r="F14809" s="11"/>
      <c r="G14809" s="11"/>
      <c r="H14809" s="11"/>
    </row>
    <row r="14810" spans="6:8" x14ac:dyDescent="0.25">
      <c r="F14810" s="11"/>
      <c r="G14810" s="11"/>
      <c r="H14810" s="11"/>
    </row>
    <row r="14811" spans="6:8" x14ac:dyDescent="0.25">
      <c r="F14811" s="11"/>
      <c r="G14811" s="11"/>
      <c r="H14811" s="11"/>
    </row>
    <row r="14812" spans="6:8" x14ac:dyDescent="0.25">
      <c r="F14812" s="11"/>
      <c r="G14812" s="11"/>
      <c r="H14812" s="11"/>
    </row>
    <row r="14813" spans="6:8" x14ac:dyDescent="0.25">
      <c r="F14813" s="11"/>
      <c r="G14813" s="11"/>
      <c r="H14813" s="11"/>
    </row>
    <row r="14814" spans="6:8" x14ac:dyDescent="0.25">
      <c r="F14814" s="11"/>
      <c r="G14814" s="11"/>
      <c r="H14814" s="11"/>
    </row>
    <row r="14815" spans="6:8" x14ac:dyDescent="0.25">
      <c r="F14815" s="11"/>
      <c r="G14815" s="11"/>
      <c r="H14815" s="11"/>
    </row>
    <row r="14816" spans="6:8" x14ac:dyDescent="0.25">
      <c r="F14816" s="11"/>
      <c r="G14816" s="11"/>
      <c r="H14816" s="11"/>
    </row>
    <row r="14817" spans="6:8" x14ac:dyDescent="0.25">
      <c r="F14817" s="11"/>
      <c r="G14817" s="11"/>
      <c r="H14817" s="11"/>
    </row>
    <row r="14818" spans="6:8" x14ac:dyDescent="0.25">
      <c r="F14818" s="11"/>
      <c r="G14818" s="11"/>
      <c r="H14818" s="11"/>
    </row>
    <row r="14819" spans="6:8" x14ac:dyDescent="0.25">
      <c r="F14819" s="11"/>
      <c r="G14819" s="11"/>
      <c r="H14819" s="11"/>
    </row>
    <row r="14820" spans="6:8" x14ac:dyDescent="0.25">
      <c r="F14820" s="11"/>
      <c r="G14820" s="11"/>
      <c r="H14820" s="11"/>
    </row>
    <row r="14821" spans="6:8" x14ac:dyDescent="0.25">
      <c r="F14821" s="11"/>
      <c r="G14821" s="11"/>
      <c r="H14821" s="11"/>
    </row>
    <row r="14822" spans="6:8" x14ac:dyDescent="0.25">
      <c r="F14822" s="11"/>
      <c r="G14822" s="11"/>
      <c r="H14822" s="11"/>
    </row>
    <row r="14823" spans="6:8" x14ac:dyDescent="0.25">
      <c r="F14823" s="11"/>
      <c r="G14823" s="11"/>
      <c r="H14823" s="11"/>
    </row>
    <row r="14824" spans="6:8" x14ac:dyDescent="0.25">
      <c r="F14824" s="11"/>
      <c r="G14824" s="11"/>
      <c r="H14824" s="11"/>
    </row>
    <row r="14825" spans="6:8" x14ac:dyDescent="0.25">
      <c r="F14825" s="11"/>
      <c r="G14825" s="11"/>
      <c r="H14825" s="11"/>
    </row>
    <row r="14826" spans="6:8" x14ac:dyDescent="0.25">
      <c r="F14826" s="11"/>
      <c r="G14826" s="11"/>
      <c r="H14826" s="11"/>
    </row>
    <row r="14827" spans="6:8" x14ac:dyDescent="0.25">
      <c r="F14827" s="11"/>
      <c r="G14827" s="11"/>
      <c r="H14827" s="11"/>
    </row>
    <row r="14828" spans="6:8" x14ac:dyDescent="0.25">
      <c r="F14828" s="11"/>
      <c r="G14828" s="11"/>
      <c r="H14828" s="11"/>
    </row>
    <row r="14829" spans="6:8" x14ac:dyDescent="0.25">
      <c r="F14829" s="11"/>
      <c r="G14829" s="11"/>
      <c r="H14829" s="11"/>
    </row>
    <row r="14830" spans="6:8" x14ac:dyDescent="0.25">
      <c r="F14830" s="11"/>
      <c r="G14830" s="11"/>
      <c r="H14830" s="11"/>
    </row>
    <row r="14831" spans="6:8" x14ac:dyDescent="0.25">
      <c r="F14831" s="11"/>
      <c r="G14831" s="11"/>
      <c r="H14831" s="11"/>
    </row>
    <row r="14832" spans="6:8" x14ac:dyDescent="0.25">
      <c r="F14832" s="11"/>
      <c r="G14832" s="11"/>
      <c r="H14832" s="11"/>
    </row>
    <row r="14833" spans="6:8" x14ac:dyDescent="0.25">
      <c r="F14833" s="11"/>
      <c r="G14833" s="11"/>
      <c r="H14833" s="11"/>
    </row>
    <row r="14834" spans="6:8" x14ac:dyDescent="0.25">
      <c r="F14834" s="11"/>
      <c r="G14834" s="11"/>
      <c r="H14834" s="11"/>
    </row>
    <row r="14835" spans="6:8" x14ac:dyDescent="0.25">
      <c r="F14835" s="11"/>
      <c r="G14835" s="11"/>
      <c r="H14835" s="11"/>
    </row>
    <row r="14836" spans="6:8" x14ac:dyDescent="0.25">
      <c r="F14836" s="11"/>
      <c r="G14836" s="11"/>
      <c r="H14836" s="11"/>
    </row>
    <row r="14837" spans="6:8" x14ac:dyDescent="0.25">
      <c r="F14837" s="11"/>
      <c r="G14837" s="11"/>
      <c r="H14837" s="11"/>
    </row>
    <row r="14838" spans="6:8" x14ac:dyDescent="0.25">
      <c r="F14838" s="11"/>
      <c r="G14838" s="11"/>
      <c r="H14838" s="11"/>
    </row>
    <row r="14839" spans="6:8" x14ac:dyDescent="0.25">
      <c r="F14839" s="11"/>
      <c r="G14839" s="11"/>
      <c r="H14839" s="11"/>
    </row>
    <row r="14840" spans="6:8" x14ac:dyDescent="0.25">
      <c r="F14840" s="11"/>
      <c r="G14840" s="11"/>
      <c r="H14840" s="11"/>
    </row>
    <row r="14841" spans="6:8" x14ac:dyDescent="0.25">
      <c r="F14841" s="11"/>
      <c r="G14841" s="11"/>
      <c r="H14841" s="11"/>
    </row>
    <row r="14842" spans="6:8" x14ac:dyDescent="0.25">
      <c r="F14842" s="11"/>
      <c r="G14842" s="11"/>
      <c r="H14842" s="11"/>
    </row>
    <row r="14843" spans="6:8" x14ac:dyDescent="0.25">
      <c r="F14843" s="11"/>
      <c r="G14843" s="11"/>
      <c r="H14843" s="11"/>
    </row>
    <row r="14844" spans="6:8" x14ac:dyDescent="0.25">
      <c r="F14844" s="11"/>
      <c r="G14844" s="11"/>
      <c r="H14844" s="11"/>
    </row>
    <row r="14845" spans="6:8" x14ac:dyDescent="0.25">
      <c r="F14845" s="11"/>
      <c r="G14845" s="11"/>
      <c r="H14845" s="11"/>
    </row>
    <row r="14846" spans="6:8" x14ac:dyDescent="0.25">
      <c r="F14846" s="11"/>
      <c r="G14846" s="11"/>
      <c r="H14846" s="11"/>
    </row>
    <row r="14847" spans="6:8" x14ac:dyDescent="0.25">
      <c r="F14847" s="11"/>
      <c r="G14847" s="11"/>
      <c r="H14847" s="11"/>
    </row>
    <row r="14848" spans="6:8" x14ac:dyDescent="0.25">
      <c r="F14848" s="11"/>
      <c r="G14848" s="11"/>
      <c r="H14848" s="11"/>
    </row>
    <row r="14849" spans="6:8" x14ac:dyDescent="0.25">
      <c r="F14849" s="11"/>
      <c r="G14849" s="11"/>
      <c r="H14849" s="11"/>
    </row>
    <row r="14850" spans="6:8" x14ac:dyDescent="0.25">
      <c r="F14850" s="11"/>
      <c r="G14850" s="11"/>
      <c r="H14850" s="11"/>
    </row>
    <row r="14851" spans="6:8" x14ac:dyDescent="0.25">
      <c r="F14851" s="11"/>
      <c r="G14851" s="11"/>
      <c r="H14851" s="11"/>
    </row>
    <row r="14852" spans="6:8" x14ac:dyDescent="0.25">
      <c r="F14852" s="11"/>
      <c r="G14852" s="11"/>
      <c r="H14852" s="11"/>
    </row>
    <row r="14853" spans="6:8" x14ac:dyDescent="0.25">
      <c r="F14853" s="11"/>
      <c r="G14853" s="11"/>
      <c r="H14853" s="11"/>
    </row>
    <row r="14854" spans="6:8" x14ac:dyDescent="0.25">
      <c r="F14854" s="11"/>
      <c r="G14854" s="11"/>
      <c r="H14854" s="11"/>
    </row>
    <row r="14855" spans="6:8" x14ac:dyDescent="0.25">
      <c r="F14855" s="11"/>
      <c r="G14855" s="11"/>
      <c r="H14855" s="11"/>
    </row>
    <row r="14856" spans="6:8" x14ac:dyDescent="0.25">
      <c r="F14856" s="11"/>
      <c r="G14856" s="11"/>
      <c r="H14856" s="11"/>
    </row>
    <row r="14857" spans="6:8" x14ac:dyDescent="0.25">
      <c r="F14857" s="11"/>
      <c r="G14857" s="11"/>
      <c r="H14857" s="11"/>
    </row>
    <row r="14858" spans="6:8" x14ac:dyDescent="0.25">
      <c r="F14858" s="11"/>
      <c r="G14858" s="11"/>
      <c r="H14858" s="11"/>
    </row>
    <row r="14859" spans="6:8" x14ac:dyDescent="0.25">
      <c r="F14859" s="11"/>
      <c r="G14859" s="11"/>
      <c r="H14859" s="11"/>
    </row>
    <row r="14860" spans="6:8" x14ac:dyDescent="0.25">
      <c r="F14860" s="11"/>
      <c r="G14860" s="11"/>
      <c r="H14860" s="11"/>
    </row>
    <row r="14861" spans="6:8" x14ac:dyDescent="0.25">
      <c r="F14861" s="11"/>
      <c r="G14861" s="11"/>
      <c r="H14861" s="11"/>
    </row>
    <row r="14862" spans="6:8" x14ac:dyDescent="0.25">
      <c r="F14862" s="11"/>
      <c r="G14862" s="11"/>
      <c r="H14862" s="11"/>
    </row>
    <row r="14863" spans="6:8" x14ac:dyDescent="0.25">
      <c r="F14863" s="11"/>
      <c r="G14863" s="11"/>
      <c r="H14863" s="11"/>
    </row>
    <row r="14864" spans="6:8" x14ac:dyDescent="0.25">
      <c r="F14864" s="11"/>
      <c r="G14864" s="11"/>
      <c r="H14864" s="11"/>
    </row>
    <row r="14865" spans="6:8" x14ac:dyDescent="0.25">
      <c r="F14865" s="11"/>
      <c r="G14865" s="11"/>
      <c r="H14865" s="11"/>
    </row>
    <row r="14866" spans="6:8" x14ac:dyDescent="0.25">
      <c r="F14866" s="11"/>
      <c r="G14866" s="11"/>
      <c r="H14866" s="11"/>
    </row>
    <row r="14867" spans="6:8" x14ac:dyDescent="0.25">
      <c r="F14867" s="11"/>
      <c r="G14867" s="11"/>
      <c r="H14867" s="11"/>
    </row>
    <row r="14868" spans="6:8" x14ac:dyDescent="0.25">
      <c r="F14868" s="11"/>
      <c r="G14868" s="11"/>
      <c r="H14868" s="11"/>
    </row>
    <row r="14869" spans="6:8" x14ac:dyDescent="0.25">
      <c r="F14869" s="11"/>
      <c r="G14869" s="11"/>
      <c r="H14869" s="11"/>
    </row>
    <row r="14870" spans="6:8" x14ac:dyDescent="0.25">
      <c r="F14870" s="11"/>
      <c r="G14870" s="11"/>
      <c r="H14870" s="11"/>
    </row>
    <row r="14871" spans="6:8" x14ac:dyDescent="0.25">
      <c r="F14871" s="11"/>
      <c r="G14871" s="11"/>
      <c r="H14871" s="11"/>
    </row>
    <row r="14872" spans="6:8" x14ac:dyDescent="0.25">
      <c r="F14872" s="11"/>
      <c r="G14872" s="11"/>
      <c r="H14872" s="11"/>
    </row>
    <row r="14873" spans="6:8" x14ac:dyDescent="0.25">
      <c r="F14873" s="11"/>
      <c r="G14873" s="11"/>
      <c r="H14873" s="11"/>
    </row>
    <row r="14874" spans="6:8" x14ac:dyDescent="0.25">
      <c r="F14874" s="11"/>
      <c r="G14874" s="11"/>
      <c r="H14874" s="11"/>
    </row>
    <row r="14875" spans="6:8" x14ac:dyDescent="0.25">
      <c r="F14875" s="11"/>
      <c r="G14875" s="11"/>
      <c r="H14875" s="11"/>
    </row>
    <row r="14876" spans="6:8" x14ac:dyDescent="0.25">
      <c r="F14876" s="11"/>
      <c r="G14876" s="11"/>
      <c r="H14876" s="11"/>
    </row>
    <row r="14877" spans="6:8" x14ac:dyDescent="0.25">
      <c r="F14877" s="11"/>
      <c r="G14877" s="11"/>
      <c r="H14877" s="11"/>
    </row>
    <row r="14878" spans="6:8" x14ac:dyDescent="0.25">
      <c r="F14878" s="11"/>
      <c r="G14878" s="11"/>
      <c r="H14878" s="11"/>
    </row>
    <row r="14879" spans="6:8" x14ac:dyDescent="0.25">
      <c r="F14879" s="11"/>
      <c r="G14879" s="11"/>
      <c r="H14879" s="11"/>
    </row>
    <row r="14880" spans="6:8" x14ac:dyDescent="0.25">
      <c r="F14880" s="11"/>
      <c r="G14880" s="11"/>
      <c r="H14880" s="11"/>
    </row>
    <row r="14881" spans="6:8" x14ac:dyDescent="0.25">
      <c r="F14881" s="11"/>
      <c r="G14881" s="11"/>
      <c r="H14881" s="11"/>
    </row>
    <row r="14882" spans="6:8" x14ac:dyDescent="0.25">
      <c r="F14882" s="11"/>
      <c r="G14882" s="11"/>
      <c r="H14882" s="11"/>
    </row>
    <row r="14883" spans="6:8" x14ac:dyDescent="0.25">
      <c r="F14883" s="11"/>
      <c r="G14883" s="11"/>
      <c r="H14883" s="11"/>
    </row>
    <row r="14884" spans="6:8" x14ac:dyDescent="0.25">
      <c r="F14884" s="11"/>
      <c r="G14884" s="11"/>
      <c r="H14884" s="11"/>
    </row>
    <row r="14885" spans="6:8" x14ac:dyDescent="0.25">
      <c r="F14885" s="11"/>
      <c r="G14885" s="11"/>
      <c r="H14885" s="11"/>
    </row>
    <row r="14886" spans="6:8" x14ac:dyDescent="0.25">
      <c r="F14886" s="11"/>
      <c r="G14886" s="11"/>
      <c r="H14886" s="11"/>
    </row>
    <row r="14887" spans="6:8" x14ac:dyDescent="0.25">
      <c r="F14887" s="11"/>
      <c r="G14887" s="11"/>
      <c r="H14887" s="11"/>
    </row>
    <row r="14888" spans="6:8" x14ac:dyDescent="0.25">
      <c r="F14888" s="11"/>
      <c r="G14888" s="11"/>
      <c r="H14888" s="11"/>
    </row>
    <row r="14889" spans="6:8" x14ac:dyDescent="0.25">
      <c r="F14889" s="11"/>
      <c r="G14889" s="11"/>
      <c r="H14889" s="11"/>
    </row>
    <row r="14890" spans="6:8" x14ac:dyDescent="0.25">
      <c r="F14890" s="11"/>
      <c r="G14890" s="11"/>
      <c r="H14890" s="11"/>
    </row>
    <row r="14891" spans="6:8" x14ac:dyDescent="0.25">
      <c r="F14891" s="11"/>
      <c r="G14891" s="11"/>
      <c r="H14891" s="11"/>
    </row>
    <row r="14892" spans="6:8" x14ac:dyDescent="0.25">
      <c r="F14892" s="11"/>
      <c r="G14892" s="11"/>
      <c r="H14892" s="11"/>
    </row>
    <row r="14893" spans="6:8" x14ac:dyDescent="0.25">
      <c r="F14893" s="11"/>
      <c r="G14893" s="11"/>
      <c r="H14893" s="11"/>
    </row>
    <row r="14894" spans="6:8" x14ac:dyDescent="0.25">
      <c r="F14894" s="11"/>
      <c r="G14894" s="11"/>
      <c r="H14894" s="11"/>
    </row>
    <row r="14895" spans="6:8" x14ac:dyDescent="0.25">
      <c r="F14895" s="11"/>
      <c r="G14895" s="11"/>
      <c r="H14895" s="11"/>
    </row>
    <row r="14896" spans="6:8" x14ac:dyDescent="0.25">
      <c r="F14896" s="11"/>
      <c r="G14896" s="11"/>
      <c r="H14896" s="11"/>
    </row>
    <row r="14897" spans="6:8" x14ac:dyDescent="0.25">
      <c r="F14897" s="11"/>
      <c r="G14897" s="11"/>
      <c r="H14897" s="11"/>
    </row>
    <row r="14898" spans="6:8" x14ac:dyDescent="0.25">
      <c r="F14898" s="11"/>
      <c r="G14898" s="11"/>
      <c r="H14898" s="11"/>
    </row>
    <row r="14899" spans="6:8" x14ac:dyDescent="0.25">
      <c r="F14899" s="11"/>
      <c r="G14899" s="11"/>
      <c r="H14899" s="11"/>
    </row>
    <row r="14900" spans="6:8" x14ac:dyDescent="0.25">
      <c r="F14900" s="11"/>
      <c r="G14900" s="11"/>
      <c r="H14900" s="11"/>
    </row>
    <row r="14901" spans="6:8" x14ac:dyDescent="0.25">
      <c r="F14901" s="11"/>
      <c r="G14901" s="11"/>
      <c r="H14901" s="11"/>
    </row>
    <row r="14902" spans="6:8" x14ac:dyDescent="0.25">
      <c r="F14902" s="11"/>
      <c r="G14902" s="11"/>
      <c r="H14902" s="11"/>
    </row>
    <row r="14903" spans="6:8" x14ac:dyDescent="0.25">
      <c r="F14903" s="11"/>
      <c r="G14903" s="11"/>
      <c r="H14903" s="11"/>
    </row>
    <row r="14904" spans="6:8" x14ac:dyDescent="0.25">
      <c r="F14904" s="11"/>
      <c r="G14904" s="11"/>
      <c r="H14904" s="11"/>
    </row>
    <row r="14905" spans="6:8" x14ac:dyDescent="0.25">
      <c r="F14905" s="11"/>
      <c r="G14905" s="11"/>
      <c r="H14905" s="11"/>
    </row>
    <row r="14906" spans="6:8" x14ac:dyDescent="0.25">
      <c r="F14906" s="11"/>
      <c r="G14906" s="11"/>
      <c r="H14906" s="11"/>
    </row>
    <row r="14907" spans="6:8" x14ac:dyDescent="0.25">
      <c r="F14907" s="11"/>
      <c r="G14907" s="11"/>
      <c r="H14907" s="11"/>
    </row>
    <row r="14908" spans="6:8" x14ac:dyDescent="0.25">
      <c r="F14908" s="11"/>
      <c r="G14908" s="11"/>
      <c r="H14908" s="11"/>
    </row>
    <row r="14909" spans="6:8" x14ac:dyDescent="0.25">
      <c r="F14909" s="11"/>
      <c r="G14909" s="11"/>
      <c r="H14909" s="11"/>
    </row>
    <row r="14910" spans="6:8" x14ac:dyDescent="0.25">
      <c r="F14910" s="11"/>
      <c r="G14910" s="11"/>
      <c r="H14910" s="11"/>
    </row>
    <row r="14911" spans="6:8" x14ac:dyDescent="0.25">
      <c r="F14911" s="11"/>
      <c r="G14911" s="11"/>
      <c r="H14911" s="11"/>
    </row>
    <row r="14912" spans="6:8" x14ac:dyDescent="0.25">
      <c r="F14912" s="11"/>
      <c r="G14912" s="11"/>
      <c r="H14912" s="11"/>
    </row>
    <row r="14913" spans="6:8" x14ac:dyDescent="0.25">
      <c r="F14913" s="11"/>
      <c r="G14913" s="11"/>
      <c r="H14913" s="11"/>
    </row>
    <row r="14914" spans="6:8" x14ac:dyDescent="0.25">
      <c r="F14914" s="11"/>
      <c r="G14914" s="11"/>
      <c r="H14914" s="11"/>
    </row>
    <row r="14915" spans="6:8" x14ac:dyDescent="0.25">
      <c r="F14915" s="11"/>
      <c r="G14915" s="11"/>
      <c r="H14915" s="11"/>
    </row>
    <row r="14916" spans="6:8" x14ac:dyDescent="0.25">
      <c r="F14916" s="11"/>
      <c r="G14916" s="11"/>
      <c r="H14916" s="11"/>
    </row>
    <row r="14917" spans="6:8" x14ac:dyDescent="0.25">
      <c r="F14917" s="11"/>
      <c r="G14917" s="11"/>
      <c r="H14917" s="11"/>
    </row>
    <row r="14918" spans="6:8" x14ac:dyDescent="0.25">
      <c r="F14918" s="11"/>
      <c r="G14918" s="11"/>
      <c r="H14918" s="11"/>
    </row>
    <row r="14919" spans="6:8" x14ac:dyDescent="0.25">
      <c r="F14919" s="11"/>
      <c r="G14919" s="11"/>
      <c r="H14919" s="11"/>
    </row>
    <row r="14920" spans="6:8" x14ac:dyDescent="0.25">
      <c r="F14920" s="11"/>
      <c r="G14920" s="11"/>
      <c r="H14920" s="11"/>
    </row>
    <row r="14921" spans="6:8" x14ac:dyDescent="0.25">
      <c r="F14921" s="11"/>
      <c r="G14921" s="11"/>
      <c r="H14921" s="11"/>
    </row>
    <row r="14922" spans="6:8" x14ac:dyDescent="0.25">
      <c r="F14922" s="11"/>
      <c r="G14922" s="11"/>
      <c r="H14922" s="11"/>
    </row>
    <row r="14923" spans="6:8" x14ac:dyDescent="0.25">
      <c r="F14923" s="11"/>
      <c r="G14923" s="11"/>
      <c r="H14923" s="11"/>
    </row>
    <row r="14924" spans="6:8" x14ac:dyDescent="0.25">
      <c r="F14924" s="11"/>
      <c r="G14924" s="11"/>
      <c r="H14924" s="11"/>
    </row>
    <row r="14925" spans="6:8" x14ac:dyDescent="0.25">
      <c r="F14925" s="11"/>
      <c r="G14925" s="11"/>
      <c r="H14925" s="11"/>
    </row>
    <row r="14926" spans="6:8" x14ac:dyDescent="0.25">
      <c r="F14926" s="11"/>
      <c r="G14926" s="11"/>
      <c r="H14926" s="11"/>
    </row>
    <row r="14927" spans="6:8" x14ac:dyDescent="0.25">
      <c r="F14927" s="11"/>
      <c r="G14927" s="11"/>
      <c r="H14927" s="11"/>
    </row>
    <row r="14928" spans="6:8" x14ac:dyDescent="0.25">
      <c r="F14928" s="11"/>
      <c r="G14928" s="11"/>
      <c r="H14928" s="11"/>
    </row>
    <row r="14929" spans="6:8" x14ac:dyDescent="0.25">
      <c r="F14929" s="11"/>
      <c r="G14929" s="11"/>
      <c r="H14929" s="11"/>
    </row>
    <row r="14930" spans="6:8" x14ac:dyDescent="0.25">
      <c r="F14930" s="11"/>
      <c r="G14930" s="11"/>
      <c r="H14930" s="11"/>
    </row>
    <row r="14931" spans="6:8" x14ac:dyDescent="0.25">
      <c r="F14931" s="11"/>
      <c r="G14931" s="11"/>
      <c r="H14931" s="11"/>
    </row>
    <row r="14932" spans="6:8" x14ac:dyDescent="0.25">
      <c r="F14932" s="11"/>
      <c r="G14932" s="11"/>
      <c r="H14932" s="11"/>
    </row>
    <row r="14933" spans="6:8" x14ac:dyDescent="0.25">
      <c r="F14933" s="11"/>
      <c r="G14933" s="11"/>
      <c r="H14933" s="11"/>
    </row>
    <row r="14934" spans="6:8" x14ac:dyDescent="0.25">
      <c r="F14934" s="11"/>
      <c r="G14934" s="11"/>
      <c r="H14934" s="11"/>
    </row>
    <row r="14935" spans="6:8" x14ac:dyDescent="0.25">
      <c r="F14935" s="11"/>
      <c r="G14935" s="11"/>
      <c r="H14935" s="11"/>
    </row>
    <row r="14936" spans="6:8" x14ac:dyDescent="0.25">
      <c r="F14936" s="11"/>
      <c r="G14936" s="11"/>
      <c r="H14936" s="11"/>
    </row>
    <row r="14937" spans="6:8" x14ac:dyDescent="0.25">
      <c r="F14937" s="11"/>
      <c r="G14937" s="11"/>
      <c r="H14937" s="11"/>
    </row>
    <row r="14938" spans="6:8" x14ac:dyDescent="0.25">
      <c r="F14938" s="11"/>
      <c r="G14938" s="11"/>
      <c r="H14938" s="11"/>
    </row>
    <row r="14939" spans="6:8" x14ac:dyDescent="0.25">
      <c r="F14939" s="11"/>
      <c r="G14939" s="11"/>
      <c r="H14939" s="11"/>
    </row>
    <row r="14940" spans="6:8" x14ac:dyDescent="0.25">
      <c r="F14940" s="11"/>
      <c r="G14940" s="11"/>
      <c r="H14940" s="11"/>
    </row>
    <row r="14941" spans="6:8" x14ac:dyDescent="0.25">
      <c r="F14941" s="11"/>
      <c r="G14941" s="11"/>
      <c r="H14941" s="11"/>
    </row>
    <row r="14942" spans="6:8" x14ac:dyDescent="0.25">
      <c r="F14942" s="11"/>
      <c r="G14942" s="11"/>
      <c r="H14942" s="11"/>
    </row>
    <row r="14943" spans="6:8" x14ac:dyDescent="0.25">
      <c r="F14943" s="11"/>
      <c r="G14943" s="11"/>
      <c r="H14943" s="11"/>
    </row>
    <row r="14944" spans="6:8" x14ac:dyDescent="0.25">
      <c r="F14944" s="11"/>
      <c r="G14944" s="11"/>
      <c r="H14944" s="11"/>
    </row>
    <row r="14945" spans="6:8" x14ac:dyDescent="0.25">
      <c r="F14945" s="11"/>
      <c r="G14945" s="11"/>
      <c r="H14945" s="11"/>
    </row>
    <row r="14946" spans="6:8" x14ac:dyDescent="0.25">
      <c r="F14946" s="11"/>
      <c r="G14946" s="11"/>
      <c r="H14946" s="11"/>
    </row>
    <row r="14947" spans="6:8" x14ac:dyDescent="0.25">
      <c r="F14947" s="11"/>
      <c r="G14947" s="11"/>
      <c r="H14947" s="11"/>
    </row>
    <row r="14948" spans="6:8" x14ac:dyDescent="0.25">
      <c r="F14948" s="11"/>
      <c r="G14948" s="11"/>
      <c r="H14948" s="11"/>
    </row>
    <row r="14949" spans="6:8" x14ac:dyDescent="0.25">
      <c r="F14949" s="11"/>
      <c r="G14949" s="11"/>
      <c r="H14949" s="11"/>
    </row>
    <row r="14950" spans="6:8" x14ac:dyDescent="0.25">
      <c r="F14950" s="11"/>
      <c r="G14950" s="11"/>
      <c r="H14950" s="11"/>
    </row>
    <row r="14951" spans="6:8" x14ac:dyDescent="0.25">
      <c r="F14951" s="11"/>
      <c r="G14951" s="11"/>
      <c r="H14951" s="11"/>
    </row>
    <row r="14952" spans="6:8" x14ac:dyDescent="0.25">
      <c r="F14952" s="11"/>
      <c r="G14952" s="11"/>
      <c r="H14952" s="11"/>
    </row>
    <row r="14953" spans="6:8" x14ac:dyDescent="0.25">
      <c r="F14953" s="11"/>
      <c r="G14953" s="11"/>
      <c r="H14953" s="11"/>
    </row>
    <row r="14954" spans="6:8" x14ac:dyDescent="0.25">
      <c r="F14954" s="11"/>
      <c r="G14954" s="11"/>
      <c r="H14954" s="11"/>
    </row>
    <row r="14955" spans="6:8" x14ac:dyDescent="0.25">
      <c r="F14955" s="11"/>
      <c r="G14955" s="11"/>
      <c r="H14955" s="11"/>
    </row>
    <row r="14956" spans="6:8" x14ac:dyDescent="0.25">
      <c r="F14956" s="11"/>
      <c r="G14956" s="11"/>
      <c r="H14956" s="11"/>
    </row>
    <row r="14957" spans="6:8" x14ac:dyDescent="0.25">
      <c r="F14957" s="11"/>
      <c r="G14957" s="11"/>
      <c r="H14957" s="11"/>
    </row>
    <row r="14958" spans="6:8" x14ac:dyDescent="0.25">
      <c r="F14958" s="11"/>
      <c r="G14958" s="11"/>
      <c r="H14958" s="11"/>
    </row>
    <row r="14959" spans="6:8" x14ac:dyDescent="0.25">
      <c r="F14959" s="11"/>
      <c r="G14959" s="11"/>
      <c r="H14959" s="11"/>
    </row>
    <row r="14960" spans="6:8" x14ac:dyDescent="0.25">
      <c r="F14960" s="11"/>
      <c r="G14960" s="11"/>
      <c r="H14960" s="11"/>
    </row>
    <row r="14961" spans="6:8" x14ac:dyDescent="0.25">
      <c r="F14961" s="11"/>
      <c r="G14961" s="11"/>
      <c r="H14961" s="11"/>
    </row>
    <row r="14962" spans="6:8" x14ac:dyDescent="0.25">
      <c r="F14962" s="11"/>
      <c r="G14962" s="11"/>
      <c r="H14962" s="11"/>
    </row>
    <row r="14963" spans="6:8" x14ac:dyDescent="0.25">
      <c r="F14963" s="11"/>
      <c r="G14963" s="11"/>
      <c r="H14963" s="11"/>
    </row>
    <row r="14964" spans="6:8" x14ac:dyDescent="0.25">
      <c r="F14964" s="11"/>
      <c r="G14964" s="11"/>
      <c r="H14964" s="11"/>
    </row>
    <row r="14965" spans="6:8" x14ac:dyDescent="0.25">
      <c r="F14965" s="11"/>
      <c r="G14965" s="11"/>
      <c r="H14965" s="11"/>
    </row>
    <row r="14966" spans="6:8" x14ac:dyDescent="0.25">
      <c r="F14966" s="11"/>
      <c r="G14966" s="11"/>
      <c r="H14966" s="11"/>
    </row>
    <row r="14967" spans="6:8" x14ac:dyDescent="0.25">
      <c r="F14967" s="11"/>
      <c r="G14967" s="11"/>
      <c r="H14967" s="11"/>
    </row>
    <row r="14968" spans="6:8" x14ac:dyDescent="0.25">
      <c r="F14968" s="11"/>
      <c r="G14968" s="11"/>
      <c r="H14968" s="11"/>
    </row>
    <row r="14969" spans="6:8" x14ac:dyDescent="0.25">
      <c r="F14969" s="11"/>
      <c r="G14969" s="11"/>
      <c r="H14969" s="11"/>
    </row>
    <row r="14970" spans="6:8" x14ac:dyDescent="0.25">
      <c r="F14970" s="11"/>
      <c r="G14970" s="11"/>
      <c r="H14970" s="11"/>
    </row>
    <row r="14971" spans="6:8" x14ac:dyDescent="0.25">
      <c r="F14971" s="11"/>
      <c r="G14971" s="11"/>
      <c r="H14971" s="11"/>
    </row>
    <row r="14972" spans="6:8" x14ac:dyDescent="0.25">
      <c r="F14972" s="11"/>
      <c r="G14972" s="11"/>
      <c r="H14972" s="11"/>
    </row>
    <row r="14973" spans="6:8" x14ac:dyDescent="0.25">
      <c r="F14973" s="11"/>
      <c r="G14973" s="11"/>
      <c r="H14973" s="11"/>
    </row>
    <row r="14974" spans="6:8" x14ac:dyDescent="0.25">
      <c r="F14974" s="11"/>
      <c r="G14974" s="11"/>
      <c r="H14974" s="11"/>
    </row>
    <row r="14975" spans="6:8" x14ac:dyDescent="0.25">
      <c r="F14975" s="11"/>
      <c r="G14975" s="11"/>
      <c r="H14975" s="11"/>
    </row>
    <row r="14976" spans="6:8" x14ac:dyDescent="0.25">
      <c r="F14976" s="11"/>
      <c r="G14976" s="11"/>
      <c r="H14976" s="11"/>
    </row>
    <row r="14977" spans="6:8" x14ac:dyDescent="0.25">
      <c r="F14977" s="11"/>
      <c r="G14977" s="11"/>
      <c r="H14977" s="11"/>
    </row>
    <row r="14978" spans="6:8" x14ac:dyDescent="0.25">
      <c r="F14978" s="11"/>
      <c r="G14978" s="11"/>
      <c r="H14978" s="11"/>
    </row>
    <row r="14979" spans="6:8" x14ac:dyDescent="0.25">
      <c r="F14979" s="11"/>
      <c r="G14979" s="11"/>
      <c r="H14979" s="11"/>
    </row>
    <row r="14980" spans="6:8" x14ac:dyDescent="0.25">
      <c r="F14980" s="11"/>
      <c r="G14980" s="11"/>
      <c r="H14980" s="11"/>
    </row>
    <row r="14981" spans="6:8" x14ac:dyDescent="0.25">
      <c r="F14981" s="11"/>
      <c r="G14981" s="11"/>
      <c r="H14981" s="11"/>
    </row>
    <row r="14982" spans="6:8" x14ac:dyDescent="0.25">
      <c r="F14982" s="11"/>
      <c r="G14982" s="11"/>
      <c r="H14982" s="11"/>
    </row>
    <row r="14983" spans="6:8" x14ac:dyDescent="0.25">
      <c r="F14983" s="11"/>
      <c r="G14983" s="11"/>
      <c r="H14983" s="11"/>
    </row>
    <row r="14984" spans="6:8" x14ac:dyDescent="0.25">
      <c r="F14984" s="11"/>
      <c r="G14984" s="11"/>
      <c r="H14984" s="11"/>
    </row>
    <row r="14985" spans="6:8" x14ac:dyDescent="0.25">
      <c r="F14985" s="11"/>
      <c r="G14985" s="11"/>
      <c r="H14985" s="11"/>
    </row>
    <row r="14986" spans="6:8" x14ac:dyDescent="0.25">
      <c r="F14986" s="11"/>
      <c r="G14986" s="11"/>
      <c r="H14986" s="11"/>
    </row>
    <row r="14987" spans="6:8" x14ac:dyDescent="0.25">
      <c r="F14987" s="11"/>
      <c r="G14987" s="11"/>
      <c r="H14987" s="11"/>
    </row>
    <row r="14988" spans="6:8" x14ac:dyDescent="0.25">
      <c r="F14988" s="11"/>
      <c r="G14988" s="11"/>
      <c r="H14988" s="11"/>
    </row>
    <row r="14989" spans="6:8" x14ac:dyDescent="0.25">
      <c r="F14989" s="11"/>
      <c r="G14989" s="11"/>
      <c r="H14989" s="11"/>
    </row>
    <row r="14990" spans="6:8" x14ac:dyDescent="0.25">
      <c r="F14990" s="11"/>
      <c r="G14990" s="11"/>
      <c r="H14990" s="11"/>
    </row>
    <row r="14991" spans="6:8" x14ac:dyDescent="0.25">
      <c r="F14991" s="11"/>
      <c r="G14991" s="11"/>
      <c r="H14991" s="11"/>
    </row>
    <row r="14992" spans="6:8" x14ac:dyDescent="0.25">
      <c r="F14992" s="11"/>
      <c r="G14992" s="11"/>
      <c r="H14992" s="11"/>
    </row>
    <row r="14993" spans="6:8" x14ac:dyDescent="0.25">
      <c r="F14993" s="11"/>
      <c r="G14993" s="11"/>
      <c r="H14993" s="11"/>
    </row>
    <row r="14994" spans="6:8" x14ac:dyDescent="0.25">
      <c r="F14994" s="11"/>
      <c r="G14994" s="11"/>
      <c r="H14994" s="11"/>
    </row>
    <row r="14995" spans="6:8" x14ac:dyDescent="0.25">
      <c r="F14995" s="11"/>
      <c r="G14995" s="11"/>
      <c r="H14995" s="11"/>
    </row>
    <row r="14996" spans="6:8" x14ac:dyDescent="0.25">
      <c r="F14996" s="11"/>
      <c r="G14996" s="11"/>
      <c r="H14996" s="11"/>
    </row>
    <row r="14997" spans="6:8" x14ac:dyDescent="0.25">
      <c r="F14997" s="11"/>
      <c r="G14997" s="11"/>
      <c r="H14997" s="11"/>
    </row>
    <row r="14998" spans="6:8" x14ac:dyDescent="0.25">
      <c r="F14998" s="11"/>
      <c r="G14998" s="11"/>
      <c r="H14998" s="11"/>
    </row>
    <row r="14999" spans="6:8" x14ac:dyDescent="0.25">
      <c r="F14999" s="11"/>
      <c r="G14999" s="11"/>
      <c r="H14999" s="11"/>
    </row>
    <row r="15000" spans="6:8" x14ac:dyDescent="0.25">
      <c r="F15000" s="11"/>
      <c r="G15000" s="11"/>
      <c r="H15000" s="11"/>
    </row>
    <row r="15001" spans="6:8" x14ac:dyDescent="0.25">
      <c r="F15001" s="11"/>
      <c r="G15001" s="11"/>
      <c r="H15001" s="11"/>
    </row>
    <row r="15002" spans="6:8" x14ac:dyDescent="0.25">
      <c r="F15002" s="11"/>
      <c r="G15002" s="11"/>
      <c r="H15002" s="11"/>
    </row>
    <row r="15003" spans="6:8" x14ac:dyDescent="0.25">
      <c r="F15003" s="11"/>
      <c r="G15003" s="11"/>
      <c r="H15003" s="11"/>
    </row>
    <row r="15004" spans="6:8" x14ac:dyDescent="0.25">
      <c r="F15004" s="11"/>
      <c r="G15004" s="11"/>
      <c r="H15004" s="11"/>
    </row>
    <row r="15005" spans="6:8" x14ac:dyDescent="0.25">
      <c r="F15005" s="11"/>
      <c r="G15005" s="11"/>
      <c r="H15005" s="11"/>
    </row>
    <row r="15006" spans="6:8" x14ac:dyDescent="0.25">
      <c r="F15006" s="11"/>
      <c r="G15006" s="11"/>
      <c r="H15006" s="11"/>
    </row>
    <row r="15007" spans="6:8" x14ac:dyDescent="0.25">
      <c r="F15007" s="11"/>
      <c r="G15007" s="11"/>
      <c r="H15007" s="11"/>
    </row>
    <row r="15008" spans="6:8" x14ac:dyDescent="0.25">
      <c r="F15008" s="11"/>
      <c r="G15008" s="11"/>
      <c r="H15008" s="11"/>
    </row>
    <row r="15009" spans="6:8" x14ac:dyDescent="0.25">
      <c r="F15009" s="11"/>
      <c r="G15009" s="11"/>
      <c r="H15009" s="11"/>
    </row>
    <row r="15010" spans="6:8" x14ac:dyDescent="0.25">
      <c r="F15010" s="11"/>
      <c r="G15010" s="11"/>
      <c r="H15010" s="11"/>
    </row>
    <row r="15011" spans="6:8" x14ac:dyDescent="0.25">
      <c r="F15011" s="11"/>
      <c r="G15011" s="11"/>
      <c r="H15011" s="11"/>
    </row>
    <row r="15012" spans="6:8" x14ac:dyDescent="0.25">
      <c r="F15012" s="11"/>
      <c r="G15012" s="11"/>
      <c r="H15012" s="11"/>
    </row>
    <row r="15013" spans="6:8" x14ac:dyDescent="0.25">
      <c r="F15013" s="11"/>
      <c r="G15013" s="11"/>
      <c r="H15013" s="11"/>
    </row>
    <row r="15014" spans="6:8" x14ac:dyDescent="0.25">
      <c r="F15014" s="11"/>
      <c r="G15014" s="11"/>
      <c r="H15014" s="11"/>
    </row>
    <row r="15015" spans="6:8" x14ac:dyDescent="0.25">
      <c r="F15015" s="11"/>
      <c r="G15015" s="11"/>
      <c r="H15015" s="11"/>
    </row>
    <row r="15016" spans="6:8" x14ac:dyDescent="0.25">
      <c r="F15016" s="11"/>
      <c r="G15016" s="11"/>
      <c r="H15016" s="11"/>
    </row>
    <row r="15017" spans="6:8" x14ac:dyDescent="0.25">
      <c r="F15017" s="11"/>
      <c r="G15017" s="11"/>
      <c r="H15017" s="11"/>
    </row>
    <row r="15018" spans="6:8" x14ac:dyDescent="0.25">
      <c r="F15018" s="11"/>
      <c r="G15018" s="11"/>
      <c r="H15018" s="11"/>
    </row>
    <row r="15019" spans="6:8" x14ac:dyDescent="0.25">
      <c r="F15019" s="11"/>
      <c r="G15019" s="11"/>
      <c r="H15019" s="11"/>
    </row>
    <row r="15020" spans="6:8" x14ac:dyDescent="0.25">
      <c r="F15020" s="11"/>
      <c r="G15020" s="11"/>
      <c r="H15020" s="11"/>
    </row>
    <row r="15021" spans="6:8" x14ac:dyDescent="0.25">
      <c r="F15021" s="11"/>
      <c r="G15021" s="11"/>
      <c r="H15021" s="11"/>
    </row>
    <row r="15022" spans="6:8" x14ac:dyDescent="0.25">
      <c r="F15022" s="11"/>
      <c r="G15022" s="11"/>
      <c r="H15022" s="11"/>
    </row>
    <row r="15023" spans="6:8" x14ac:dyDescent="0.25">
      <c r="F15023" s="11"/>
      <c r="G15023" s="11"/>
      <c r="H15023" s="11"/>
    </row>
    <row r="15024" spans="6:8" x14ac:dyDescent="0.25">
      <c r="F15024" s="11"/>
      <c r="G15024" s="11"/>
      <c r="H15024" s="11"/>
    </row>
    <row r="15025" spans="6:8" x14ac:dyDescent="0.25">
      <c r="F15025" s="11"/>
      <c r="G15025" s="11"/>
      <c r="H15025" s="11"/>
    </row>
    <row r="15026" spans="6:8" x14ac:dyDescent="0.25">
      <c r="F15026" s="11"/>
      <c r="G15026" s="11"/>
      <c r="H15026" s="11"/>
    </row>
    <row r="15027" spans="6:8" x14ac:dyDescent="0.25">
      <c r="F15027" s="11"/>
      <c r="G15027" s="11"/>
      <c r="H15027" s="11"/>
    </row>
    <row r="15028" spans="6:8" x14ac:dyDescent="0.25">
      <c r="F15028" s="11"/>
      <c r="G15028" s="11"/>
      <c r="H15028" s="11"/>
    </row>
    <row r="15029" spans="6:8" x14ac:dyDescent="0.25">
      <c r="F15029" s="11"/>
      <c r="G15029" s="11"/>
      <c r="H15029" s="11"/>
    </row>
    <row r="15030" spans="6:8" x14ac:dyDescent="0.25">
      <c r="F15030" s="11"/>
      <c r="G15030" s="11"/>
      <c r="H15030" s="11"/>
    </row>
    <row r="15031" spans="6:8" x14ac:dyDescent="0.25">
      <c r="F15031" s="11"/>
      <c r="G15031" s="11"/>
      <c r="H15031" s="11"/>
    </row>
    <row r="15032" spans="6:8" x14ac:dyDescent="0.25">
      <c r="F15032" s="11"/>
      <c r="G15032" s="11"/>
      <c r="H15032" s="11"/>
    </row>
    <row r="15033" spans="6:8" x14ac:dyDescent="0.25">
      <c r="F15033" s="11"/>
      <c r="G15033" s="11"/>
      <c r="H15033" s="11"/>
    </row>
    <row r="15034" spans="6:8" x14ac:dyDescent="0.25">
      <c r="F15034" s="11"/>
      <c r="G15034" s="11"/>
      <c r="H15034" s="11"/>
    </row>
    <row r="15035" spans="6:8" x14ac:dyDescent="0.25">
      <c r="F15035" s="11"/>
      <c r="G15035" s="11"/>
      <c r="H15035" s="11"/>
    </row>
    <row r="15036" spans="6:8" x14ac:dyDescent="0.25">
      <c r="F15036" s="11"/>
      <c r="G15036" s="11"/>
      <c r="H15036" s="11"/>
    </row>
    <row r="15037" spans="6:8" x14ac:dyDescent="0.25">
      <c r="F15037" s="11"/>
      <c r="G15037" s="11"/>
      <c r="H15037" s="11"/>
    </row>
    <row r="15038" spans="6:8" x14ac:dyDescent="0.25">
      <c r="F15038" s="11"/>
      <c r="G15038" s="11"/>
      <c r="H15038" s="11"/>
    </row>
    <row r="15039" spans="6:8" x14ac:dyDescent="0.25">
      <c r="F15039" s="11"/>
      <c r="G15039" s="11"/>
      <c r="H15039" s="11"/>
    </row>
    <row r="15040" spans="6:8" x14ac:dyDescent="0.25">
      <c r="F15040" s="11"/>
      <c r="G15040" s="11"/>
      <c r="H15040" s="11"/>
    </row>
    <row r="15041" spans="6:8" x14ac:dyDescent="0.25">
      <c r="F15041" s="11"/>
      <c r="G15041" s="11"/>
      <c r="H15041" s="11"/>
    </row>
    <row r="15042" spans="6:8" x14ac:dyDescent="0.25">
      <c r="F15042" s="11"/>
      <c r="G15042" s="11"/>
      <c r="H15042" s="11"/>
    </row>
    <row r="15043" spans="6:8" x14ac:dyDescent="0.25">
      <c r="F15043" s="11"/>
      <c r="G15043" s="11"/>
      <c r="H15043" s="11"/>
    </row>
    <row r="15044" spans="6:8" x14ac:dyDescent="0.25">
      <c r="F15044" s="11"/>
      <c r="G15044" s="11"/>
      <c r="H15044" s="11"/>
    </row>
    <row r="15045" spans="6:8" x14ac:dyDescent="0.25">
      <c r="F15045" s="11"/>
      <c r="G15045" s="11"/>
      <c r="H15045" s="11"/>
    </row>
    <row r="15046" spans="6:8" x14ac:dyDescent="0.25">
      <c r="F15046" s="11"/>
      <c r="G15046" s="11"/>
      <c r="H15046" s="11"/>
    </row>
    <row r="15047" spans="6:8" x14ac:dyDescent="0.25">
      <c r="F15047" s="11"/>
      <c r="G15047" s="11"/>
      <c r="H15047" s="11"/>
    </row>
    <row r="15048" spans="6:8" x14ac:dyDescent="0.25">
      <c r="F15048" s="11"/>
      <c r="G15048" s="11"/>
      <c r="H15048" s="11"/>
    </row>
    <row r="15049" spans="6:8" x14ac:dyDescent="0.25">
      <c r="F15049" s="11"/>
      <c r="G15049" s="11"/>
      <c r="H15049" s="11"/>
    </row>
    <row r="15050" spans="6:8" x14ac:dyDescent="0.25">
      <c r="F15050" s="11"/>
      <c r="G15050" s="11"/>
      <c r="H15050" s="11"/>
    </row>
    <row r="15051" spans="6:8" x14ac:dyDescent="0.25">
      <c r="F15051" s="11"/>
      <c r="G15051" s="11"/>
      <c r="H15051" s="11"/>
    </row>
    <row r="15052" spans="6:8" x14ac:dyDescent="0.25">
      <c r="F15052" s="11"/>
      <c r="G15052" s="11"/>
      <c r="H15052" s="11"/>
    </row>
    <row r="15053" spans="6:8" x14ac:dyDescent="0.25">
      <c r="F15053" s="11"/>
      <c r="G15053" s="11"/>
      <c r="H15053" s="11"/>
    </row>
    <row r="15054" spans="6:8" x14ac:dyDescent="0.25">
      <c r="F15054" s="11"/>
      <c r="G15054" s="11"/>
      <c r="H15054" s="11"/>
    </row>
    <row r="15055" spans="6:8" x14ac:dyDescent="0.25">
      <c r="F15055" s="11"/>
      <c r="G15055" s="11"/>
      <c r="H15055" s="11"/>
    </row>
    <row r="15056" spans="6:8" x14ac:dyDescent="0.25">
      <c r="F15056" s="11"/>
      <c r="G15056" s="11"/>
      <c r="H15056" s="11"/>
    </row>
    <row r="15057" spans="6:8" x14ac:dyDescent="0.25">
      <c r="F15057" s="11"/>
      <c r="G15057" s="11"/>
      <c r="H15057" s="11"/>
    </row>
    <row r="15058" spans="6:8" x14ac:dyDescent="0.25">
      <c r="F15058" s="11"/>
      <c r="G15058" s="11"/>
      <c r="H15058" s="11"/>
    </row>
    <row r="15059" spans="6:8" x14ac:dyDescent="0.25">
      <c r="F15059" s="11"/>
      <c r="G15059" s="11"/>
      <c r="H15059" s="11"/>
    </row>
    <row r="15060" spans="6:8" x14ac:dyDescent="0.25">
      <c r="F15060" s="11"/>
      <c r="G15060" s="11"/>
      <c r="H15060" s="11"/>
    </row>
    <row r="15061" spans="6:8" x14ac:dyDescent="0.25">
      <c r="F15061" s="11"/>
      <c r="G15061" s="11"/>
      <c r="H15061" s="11"/>
    </row>
    <row r="15062" spans="6:8" x14ac:dyDescent="0.25">
      <c r="F15062" s="11"/>
      <c r="G15062" s="11"/>
      <c r="H15062" s="11"/>
    </row>
    <row r="15063" spans="6:8" x14ac:dyDescent="0.25">
      <c r="F15063" s="11"/>
      <c r="G15063" s="11"/>
      <c r="H15063" s="11"/>
    </row>
    <row r="15064" spans="6:8" x14ac:dyDescent="0.25">
      <c r="F15064" s="11"/>
      <c r="G15064" s="11"/>
      <c r="H15064" s="11"/>
    </row>
    <row r="15065" spans="6:8" x14ac:dyDescent="0.25">
      <c r="F15065" s="11"/>
      <c r="G15065" s="11"/>
      <c r="H15065" s="11"/>
    </row>
    <row r="15066" spans="6:8" x14ac:dyDescent="0.25">
      <c r="F15066" s="11"/>
      <c r="G15066" s="11"/>
      <c r="H15066" s="11"/>
    </row>
    <row r="15067" spans="6:8" x14ac:dyDescent="0.25">
      <c r="F15067" s="11"/>
      <c r="G15067" s="11"/>
      <c r="H15067" s="11"/>
    </row>
    <row r="15068" spans="6:8" x14ac:dyDescent="0.25">
      <c r="F15068" s="11"/>
      <c r="G15068" s="11"/>
      <c r="H15068" s="11"/>
    </row>
    <row r="15069" spans="6:8" x14ac:dyDescent="0.25">
      <c r="F15069" s="11"/>
      <c r="G15069" s="11"/>
      <c r="H15069" s="11"/>
    </row>
    <row r="15070" spans="6:8" x14ac:dyDescent="0.25">
      <c r="F15070" s="11"/>
      <c r="G15070" s="11"/>
      <c r="H15070" s="11"/>
    </row>
    <row r="15071" spans="6:8" x14ac:dyDescent="0.25">
      <c r="F15071" s="11"/>
      <c r="G15071" s="11"/>
      <c r="H15071" s="11"/>
    </row>
    <row r="15072" spans="6:8" x14ac:dyDescent="0.25">
      <c r="F15072" s="11"/>
      <c r="G15072" s="11"/>
      <c r="H15072" s="11"/>
    </row>
    <row r="15073" spans="6:8" x14ac:dyDescent="0.25">
      <c r="F15073" s="11"/>
      <c r="G15073" s="11"/>
      <c r="H15073" s="11"/>
    </row>
    <row r="15074" spans="6:8" x14ac:dyDescent="0.25">
      <c r="F15074" s="11"/>
      <c r="G15074" s="11"/>
      <c r="H15074" s="11"/>
    </row>
    <row r="15075" spans="6:8" x14ac:dyDescent="0.25">
      <c r="F15075" s="11"/>
      <c r="G15075" s="11"/>
      <c r="H15075" s="11"/>
    </row>
    <row r="15076" spans="6:8" x14ac:dyDescent="0.25">
      <c r="F15076" s="11"/>
      <c r="G15076" s="11"/>
      <c r="H15076" s="11"/>
    </row>
    <row r="15077" spans="6:8" x14ac:dyDescent="0.25">
      <c r="F15077" s="11"/>
      <c r="G15077" s="11"/>
      <c r="H15077" s="11"/>
    </row>
    <row r="15078" spans="6:8" x14ac:dyDescent="0.25">
      <c r="F15078" s="11"/>
      <c r="G15078" s="11"/>
      <c r="H15078" s="11"/>
    </row>
    <row r="15079" spans="6:8" x14ac:dyDescent="0.25">
      <c r="F15079" s="11"/>
      <c r="G15079" s="11"/>
      <c r="H15079" s="11"/>
    </row>
    <row r="15080" spans="6:8" x14ac:dyDescent="0.25">
      <c r="F15080" s="11"/>
      <c r="G15080" s="11"/>
      <c r="H15080" s="11"/>
    </row>
    <row r="15081" spans="6:8" x14ac:dyDescent="0.25">
      <c r="F15081" s="11"/>
      <c r="G15081" s="11"/>
      <c r="H15081" s="11"/>
    </row>
    <row r="15082" spans="6:8" x14ac:dyDescent="0.25">
      <c r="F15082" s="11"/>
      <c r="G15082" s="11"/>
      <c r="H15082" s="11"/>
    </row>
    <row r="15083" spans="6:8" x14ac:dyDescent="0.25">
      <c r="F15083" s="11"/>
      <c r="G15083" s="11"/>
      <c r="H15083" s="11"/>
    </row>
    <row r="15084" spans="6:8" x14ac:dyDescent="0.25">
      <c r="F15084" s="11"/>
      <c r="G15084" s="11"/>
      <c r="H15084" s="11"/>
    </row>
    <row r="15085" spans="6:8" x14ac:dyDescent="0.25">
      <c r="F15085" s="11"/>
      <c r="G15085" s="11"/>
      <c r="H15085" s="11"/>
    </row>
    <row r="15086" spans="6:8" x14ac:dyDescent="0.25">
      <c r="F15086" s="11"/>
      <c r="G15086" s="11"/>
      <c r="H15086" s="11"/>
    </row>
    <row r="15087" spans="6:8" x14ac:dyDescent="0.25">
      <c r="F15087" s="11"/>
      <c r="G15087" s="11"/>
      <c r="H15087" s="11"/>
    </row>
    <row r="15088" spans="6:8" x14ac:dyDescent="0.25">
      <c r="F15088" s="11"/>
      <c r="G15088" s="11"/>
      <c r="H15088" s="11"/>
    </row>
    <row r="15089" spans="6:8" x14ac:dyDescent="0.25">
      <c r="F15089" s="11"/>
      <c r="G15089" s="11"/>
      <c r="H15089" s="11"/>
    </row>
    <row r="15090" spans="6:8" x14ac:dyDescent="0.25">
      <c r="F15090" s="11"/>
      <c r="G15090" s="11"/>
      <c r="H15090" s="11"/>
    </row>
    <row r="15091" spans="6:8" x14ac:dyDescent="0.25">
      <c r="F15091" s="11"/>
      <c r="G15091" s="11"/>
      <c r="H15091" s="11"/>
    </row>
    <row r="15092" spans="6:8" x14ac:dyDescent="0.25">
      <c r="F15092" s="11"/>
      <c r="G15092" s="11"/>
      <c r="H15092" s="11"/>
    </row>
    <row r="15093" spans="6:8" x14ac:dyDescent="0.25">
      <c r="F15093" s="11"/>
      <c r="G15093" s="11"/>
      <c r="H15093" s="11"/>
    </row>
    <row r="15094" spans="6:8" x14ac:dyDescent="0.25">
      <c r="F15094" s="11"/>
      <c r="G15094" s="11"/>
      <c r="H15094" s="11"/>
    </row>
    <row r="15095" spans="6:8" x14ac:dyDescent="0.25">
      <c r="F15095" s="11"/>
      <c r="G15095" s="11"/>
      <c r="H15095" s="11"/>
    </row>
    <row r="15096" spans="6:8" x14ac:dyDescent="0.25">
      <c r="F15096" s="11"/>
      <c r="G15096" s="11"/>
      <c r="H15096" s="11"/>
    </row>
    <row r="15097" spans="6:8" x14ac:dyDescent="0.25">
      <c r="F15097" s="11"/>
      <c r="G15097" s="11"/>
      <c r="H15097" s="11"/>
    </row>
    <row r="15098" spans="6:8" x14ac:dyDescent="0.25">
      <c r="F15098" s="11"/>
      <c r="G15098" s="11"/>
      <c r="H15098" s="11"/>
    </row>
    <row r="15099" spans="6:8" x14ac:dyDescent="0.25">
      <c r="F15099" s="11"/>
      <c r="G15099" s="11"/>
      <c r="H15099" s="11"/>
    </row>
    <row r="15100" spans="6:8" x14ac:dyDescent="0.25">
      <c r="F15100" s="11"/>
      <c r="G15100" s="11"/>
      <c r="H15100" s="11"/>
    </row>
    <row r="15101" spans="6:8" x14ac:dyDescent="0.25">
      <c r="F15101" s="11"/>
      <c r="G15101" s="11"/>
      <c r="H15101" s="11"/>
    </row>
    <row r="15102" spans="6:8" x14ac:dyDescent="0.25">
      <c r="F15102" s="11"/>
      <c r="G15102" s="11"/>
      <c r="H15102" s="11"/>
    </row>
    <row r="15103" spans="6:8" x14ac:dyDescent="0.25">
      <c r="F15103" s="11"/>
      <c r="G15103" s="11"/>
      <c r="H15103" s="11"/>
    </row>
    <row r="15104" spans="6:8" x14ac:dyDescent="0.25">
      <c r="F15104" s="11"/>
      <c r="G15104" s="11"/>
      <c r="H15104" s="11"/>
    </row>
    <row r="15105" spans="6:8" x14ac:dyDescent="0.25">
      <c r="F15105" s="11"/>
      <c r="G15105" s="11"/>
      <c r="H15105" s="11"/>
    </row>
    <row r="15106" spans="6:8" x14ac:dyDescent="0.25">
      <c r="F15106" s="11"/>
      <c r="G15106" s="11"/>
      <c r="H15106" s="11"/>
    </row>
    <row r="15107" spans="6:8" x14ac:dyDescent="0.25">
      <c r="F15107" s="11"/>
      <c r="G15107" s="11"/>
      <c r="H15107" s="11"/>
    </row>
    <row r="15108" spans="6:8" x14ac:dyDescent="0.25">
      <c r="F15108" s="11"/>
      <c r="G15108" s="11"/>
      <c r="H15108" s="11"/>
    </row>
    <row r="15109" spans="6:8" x14ac:dyDescent="0.25">
      <c r="F15109" s="11"/>
      <c r="G15109" s="11"/>
      <c r="H15109" s="11"/>
    </row>
    <row r="15110" spans="6:8" x14ac:dyDescent="0.25">
      <c r="F15110" s="11"/>
      <c r="G15110" s="11"/>
      <c r="H15110" s="11"/>
    </row>
    <row r="15111" spans="6:8" x14ac:dyDescent="0.25">
      <c r="F15111" s="11"/>
      <c r="G15111" s="11"/>
      <c r="H15111" s="11"/>
    </row>
    <row r="15112" spans="6:8" x14ac:dyDescent="0.25">
      <c r="F15112" s="11"/>
      <c r="G15112" s="11"/>
      <c r="H15112" s="11"/>
    </row>
    <row r="15113" spans="6:8" x14ac:dyDescent="0.25">
      <c r="F15113" s="11"/>
      <c r="G15113" s="11"/>
      <c r="H15113" s="11"/>
    </row>
    <row r="15114" spans="6:8" x14ac:dyDescent="0.25">
      <c r="F15114" s="11"/>
      <c r="G15114" s="11"/>
      <c r="H15114" s="11"/>
    </row>
    <row r="15115" spans="6:8" x14ac:dyDescent="0.25">
      <c r="F15115" s="11"/>
      <c r="G15115" s="11"/>
      <c r="H15115" s="11"/>
    </row>
    <row r="15116" spans="6:8" x14ac:dyDescent="0.25">
      <c r="F15116" s="11"/>
      <c r="G15116" s="11"/>
      <c r="H15116" s="11"/>
    </row>
    <row r="15117" spans="6:8" x14ac:dyDescent="0.25">
      <c r="F15117" s="11"/>
      <c r="G15117" s="11"/>
      <c r="H15117" s="11"/>
    </row>
    <row r="15118" spans="6:8" x14ac:dyDescent="0.25">
      <c r="F15118" s="11"/>
      <c r="G15118" s="11"/>
      <c r="H15118" s="11"/>
    </row>
    <row r="15119" spans="6:8" x14ac:dyDescent="0.25">
      <c r="F15119" s="11"/>
      <c r="G15119" s="11"/>
      <c r="H15119" s="11"/>
    </row>
    <row r="15120" spans="6:8" x14ac:dyDescent="0.25">
      <c r="F15120" s="11"/>
      <c r="G15120" s="11"/>
      <c r="H15120" s="11"/>
    </row>
    <row r="15121" spans="6:8" x14ac:dyDescent="0.25">
      <c r="F15121" s="11"/>
      <c r="G15121" s="11"/>
      <c r="H15121" s="11"/>
    </row>
    <row r="15122" spans="6:8" x14ac:dyDescent="0.25">
      <c r="F15122" s="11"/>
      <c r="G15122" s="11"/>
      <c r="H15122" s="11"/>
    </row>
    <row r="15123" spans="6:8" x14ac:dyDescent="0.25">
      <c r="F15123" s="11"/>
      <c r="G15123" s="11"/>
      <c r="H15123" s="11"/>
    </row>
    <row r="15124" spans="6:8" x14ac:dyDescent="0.25">
      <c r="F15124" s="11"/>
      <c r="G15124" s="11"/>
      <c r="H15124" s="11"/>
    </row>
    <row r="15125" spans="6:8" x14ac:dyDescent="0.25">
      <c r="F15125" s="11"/>
      <c r="G15125" s="11"/>
      <c r="H15125" s="11"/>
    </row>
    <row r="15126" spans="6:8" x14ac:dyDescent="0.25">
      <c r="F15126" s="11"/>
      <c r="G15126" s="11"/>
      <c r="H15126" s="11"/>
    </row>
    <row r="15127" spans="6:8" x14ac:dyDescent="0.25">
      <c r="F15127" s="11"/>
      <c r="G15127" s="11"/>
      <c r="H15127" s="11"/>
    </row>
    <row r="15128" spans="6:8" x14ac:dyDescent="0.25">
      <c r="F15128" s="11"/>
      <c r="G15128" s="11"/>
      <c r="H15128" s="11"/>
    </row>
    <row r="15129" spans="6:8" x14ac:dyDescent="0.25">
      <c r="F15129" s="11"/>
      <c r="G15129" s="11"/>
      <c r="H15129" s="11"/>
    </row>
    <row r="15130" spans="6:8" x14ac:dyDescent="0.25">
      <c r="F15130" s="11"/>
      <c r="G15130" s="11"/>
      <c r="H15130" s="11"/>
    </row>
    <row r="15131" spans="6:8" x14ac:dyDescent="0.25">
      <c r="F15131" s="11"/>
      <c r="G15131" s="11"/>
      <c r="H15131" s="11"/>
    </row>
    <row r="15132" spans="6:8" x14ac:dyDescent="0.25">
      <c r="F15132" s="11"/>
      <c r="G15132" s="11"/>
      <c r="H15132" s="11"/>
    </row>
    <row r="15133" spans="6:8" x14ac:dyDescent="0.25">
      <c r="F15133" s="11"/>
      <c r="G15133" s="11"/>
      <c r="H15133" s="11"/>
    </row>
    <row r="15134" spans="6:8" x14ac:dyDescent="0.25">
      <c r="F15134" s="11"/>
      <c r="G15134" s="11"/>
      <c r="H15134" s="11"/>
    </row>
    <row r="15135" spans="6:8" x14ac:dyDescent="0.25">
      <c r="F15135" s="11"/>
      <c r="G15135" s="11"/>
      <c r="H15135" s="11"/>
    </row>
    <row r="15136" spans="6:8" x14ac:dyDescent="0.25">
      <c r="F15136" s="11"/>
      <c r="G15136" s="11"/>
      <c r="H15136" s="11"/>
    </row>
    <row r="15137" spans="6:8" x14ac:dyDescent="0.25">
      <c r="F15137" s="11"/>
      <c r="G15137" s="11"/>
      <c r="H15137" s="11"/>
    </row>
    <row r="15138" spans="6:8" x14ac:dyDescent="0.25">
      <c r="F15138" s="11"/>
      <c r="G15138" s="11"/>
      <c r="H15138" s="11"/>
    </row>
    <row r="15139" spans="6:8" x14ac:dyDescent="0.25">
      <c r="F15139" s="11"/>
      <c r="G15139" s="11"/>
      <c r="H15139" s="11"/>
    </row>
    <row r="15140" spans="6:8" x14ac:dyDescent="0.25">
      <c r="F15140" s="11"/>
      <c r="G15140" s="11"/>
      <c r="H15140" s="11"/>
    </row>
    <row r="15141" spans="6:8" x14ac:dyDescent="0.25">
      <c r="F15141" s="11"/>
      <c r="G15141" s="11"/>
      <c r="H15141" s="11"/>
    </row>
    <row r="15142" spans="6:8" x14ac:dyDescent="0.25">
      <c r="F15142" s="11"/>
      <c r="G15142" s="11"/>
      <c r="H15142" s="11"/>
    </row>
    <row r="15143" spans="6:8" x14ac:dyDescent="0.25">
      <c r="F15143" s="11"/>
      <c r="G15143" s="11"/>
      <c r="H15143" s="11"/>
    </row>
    <row r="15144" spans="6:8" x14ac:dyDescent="0.25">
      <c r="F15144" s="11"/>
      <c r="G15144" s="11"/>
      <c r="H15144" s="11"/>
    </row>
    <row r="15145" spans="6:8" x14ac:dyDescent="0.25">
      <c r="F15145" s="11"/>
      <c r="G15145" s="11"/>
      <c r="H15145" s="11"/>
    </row>
    <row r="15146" spans="6:8" x14ac:dyDescent="0.25">
      <c r="F15146" s="11"/>
      <c r="G15146" s="11"/>
      <c r="H15146" s="11"/>
    </row>
    <row r="15147" spans="6:8" x14ac:dyDescent="0.25">
      <c r="F15147" s="11"/>
      <c r="G15147" s="11"/>
      <c r="H15147" s="11"/>
    </row>
    <row r="15148" spans="6:8" x14ac:dyDescent="0.25">
      <c r="F15148" s="11"/>
      <c r="G15148" s="11"/>
      <c r="H15148" s="11"/>
    </row>
    <row r="15149" spans="6:8" x14ac:dyDescent="0.25">
      <c r="F15149" s="11"/>
      <c r="G15149" s="11"/>
      <c r="H15149" s="11"/>
    </row>
    <row r="15150" spans="6:8" x14ac:dyDescent="0.25">
      <c r="F15150" s="11"/>
      <c r="G15150" s="11"/>
      <c r="H15150" s="11"/>
    </row>
    <row r="15151" spans="6:8" x14ac:dyDescent="0.25">
      <c r="F15151" s="11"/>
      <c r="G15151" s="11"/>
      <c r="H15151" s="11"/>
    </row>
    <row r="15152" spans="6:8" x14ac:dyDescent="0.25">
      <c r="F15152" s="11"/>
      <c r="G15152" s="11"/>
      <c r="H15152" s="11"/>
    </row>
    <row r="15153" spans="6:8" x14ac:dyDescent="0.25">
      <c r="F15153" s="11"/>
      <c r="G15153" s="11"/>
      <c r="H15153" s="11"/>
    </row>
    <row r="15154" spans="6:8" x14ac:dyDescent="0.25">
      <c r="F15154" s="11"/>
      <c r="G15154" s="11"/>
      <c r="H15154" s="11"/>
    </row>
    <row r="15155" spans="6:8" x14ac:dyDescent="0.25">
      <c r="F15155" s="11"/>
      <c r="G15155" s="11"/>
      <c r="H15155" s="11"/>
    </row>
    <row r="15156" spans="6:8" x14ac:dyDescent="0.25">
      <c r="F15156" s="11"/>
      <c r="G15156" s="11"/>
      <c r="H15156" s="11"/>
    </row>
    <row r="15157" spans="6:8" x14ac:dyDescent="0.25">
      <c r="F15157" s="11"/>
      <c r="G15157" s="11"/>
      <c r="H15157" s="11"/>
    </row>
    <row r="15158" spans="6:8" x14ac:dyDescent="0.25">
      <c r="F15158" s="11"/>
      <c r="G15158" s="11"/>
      <c r="H15158" s="11"/>
    </row>
    <row r="15159" spans="6:8" x14ac:dyDescent="0.25">
      <c r="F15159" s="11"/>
      <c r="G15159" s="11"/>
      <c r="H15159" s="11"/>
    </row>
    <row r="15160" spans="6:8" x14ac:dyDescent="0.25">
      <c r="F15160" s="11"/>
      <c r="G15160" s="11"/>
      <c r="H15160" s="11"/>
    </row>
    <row r="15161" spans="6:8" x14ac:dyDescent="0.25">
      <c r="F15161" s="11"/>
      <c r="G15161" s="11"/>
      <c r="H15161" s="11"/>
    </row>
    <row r="15162" spans="6:8" x14ac:dyDescent="0.25">
      <c r="F15162" s="11"/>
      <c r="G15162" s="11"/>
      <c r="H15162" s="11"/>
    </row>
    <row r="15163" spans="6:8" x14ac:dyDescent="0.25">
      <c r="F15163" s="11"/>
      <c r="G15163" s="11"/>
      <c r="H15163" s="11"/>
    </row>
    <row r="15164" spans="6:8" x14ac:dyDescent="0.25">
      <c r="F15164" s="11"/>
      <c r="G15164" s="11"/>
      <c r="H15164" s="11"/>
    </row>
    <row r="15165" spans="6:8" x14ac:dyDescent="0.25">
      <c r="F15165" s="11"/>
      <c r="G15165" s="11"/>
      <c r="H15165" s="11"/>
    </row>
    <row r="15166" spans="6:8" x14ac:dyDescent="0.25">
      <c r="F15166" s="11"/>
      <c r="G15166" s="11"/>
      <c r="H15166" s="11"/>
    </row>
    <row r="15167" spans="6:8" x14ac:dyDescent="0.25">
      <c r="F15167" s="11"/>
      <c r="G15167" s="11"/>
      <c r="H15167" s="11"/>
    </row>
    <row r="15168" spans="6:8" x14ac:dyDescent="0.25">
      <c r="F15168" s="11"/>
      <c r="G15168" s="11"/>
      <c r="H15168" s="11"/>
    </row>
    <row r="15169" spans="6:8" x14ac:dyDescent="0.25">
      <c r="F15169" s="11"/>
      <c r="G15169" s="11"/>
      <c r="H15169" s="11"/>
    </row>
    <row r="15170" spans="6:8" x14ac:dyDescent="0.25">
      <c r="F15170" s="11"/>
      <c r="G15170" s="11"/>
      <c r="H15170" s="11"/>
    </row>
    <row r="15171" spans="6:8" x14ac:dyDescent="0.25">
      <c r="F15171" s="11"/>
      <c r="G15171" s="11"/>
      <c r="H15171" s="11"/>
    </row>
    <row r="15172" spans="6:8" x14ac:dyDescent="0.25">
      <c r="F15172" s="11"/>
      <c r="G15172" s="11"/>
      <c r="H15172" s="11"/>
    </row>
    <row r="15173" spans="6:8" x14ac:dyDescent="0.25">
      <c r="F15173" s="11"/>
      <c r="G15173" s="11"/>
      <c r="H15173" s="11"/>
    </row>
    <row r="15174" spans="6:8" x14ac:dyDescent="0.25">
      <c r="F15174" s="11"/>
      <c r="G15174" s="11"/>
      <c r="H15174" s="11"/>
    </row>
    <row r="15175" spans="6:8" x14ac:dyDescent="0.25">
      <c r="F15175" s="11"/>
      <c r="G15175" s="11"/>
      <c r="H15175" s="11"/>
    </row>
    <row r="15176" spans="6:8" x14ac:dyDescent="0.25">
      <c r="F15176" s="11"/>
      <c r="G15176" s="11"/>
      <c r="H15176" s="11"/>
    </row>
    <row r="15177" spans="6:8" x14ac:dyDescent="0.25">
      <c r="F15177" s="11"/>
      <c r="G15177" s="11"/>
      <c r="H15177" s="11"/>
    </row>
    <row r="15178" spans="6:8" x14ac:dyDescent="0.25">
      <c r="F15178" s="11"/>
      <c r="G15178" s="11"/>
      <c r="H15178" s="11"/>
    </row>
    <row r="15179" spans="6:8" x14ac:dyDescent="0.25">
      <c r="F15179" s="11"/>
      <c r="G15179" s="11"/>
      <c r="H15179" s="11"/>
    </row>
    <row r="15180" spans="6:8" x14ac:dyDescent="0.25">
      <c r="F15180" s="11"/>
      <c r="G15180" s="11"/>
      <c r="H15180" s="11"/>
    </row>
    <row r="15181" spans="6:8" x14ac:dyDescent="0.25">
      <c r="F15181" s="11"/>
      <c r="G15181" s="11"/>
      <c r="H15181" s="11"/>
    </row>
    <row r="15182" spans="6:8" x14ac:dyDescent="0.25">
      <c r="F15182" s="11"/>
      <c r="G15182" s="11"/>
      <c r="H15182" s="11"/>
    </row>
    <row r="15183" spans="6:8" x14ac:dyDescent="0.25">
      <c r="F15183" s="11"/>
      <c r="G15183" s="11"/>
      <c r="H15183" s="11"/>
    </row>
    <row r="15184" spans="6:8" x14ac:dyDescent="0.25">
      <c r="F15184" s="11"/>
      <c r="G15184" s="11"/>
      <c r="H15184" s="11"/>
    </row>
    <row r="15185" spans="6:8" x14ac:dyDescent="0.25">
      <c r="F15185" s="11"/>
      <c r="G15185" s="11"/>
      <c r="H15185" s="11"/>
    </row>
    <row r="15186" spans="6:8" x14ac:dyDescent="0.25">
      <c r="F15186" s="11"/>
      <c r="G15186" s="11"/>
      <c r="H15186" s="11"/>
    </row>
    <row r="15187" spans="6:8" x14ac:dyDescent="0.25">
      <c r="F15187" s="11"/>
      <c r="G15187" s="11"/>
      <c r="H15187" s="11"/>
    </row>
    <row r="15188" spans="6:8" x14ac:dyDescent="0.25">
      <c r="F15188" s="11"/>
      <c r="G15188" s="11"/>
      <c r="H15188" s="11"/>
    </row>
    <row r="15189" spans="6:8" x14ac:dyDescent="0.25">
      <c r="F15189" s="11"/>
      <c r="G15189" s="11"/>
      <c r="H15189" s="11"/>
    </row>
    <row r="15190" spans="6:8" x14ac:dyDescent="0.25">
      <c r="F15190" s="11"/>
      <c r="G15190" s="11"/>
      <c r="H15190" s="11"/>
    </row>
    <row r="15191" spans="6:8" x14ac:dyDescent="0.25">
      <c r="F15191" s="11"/>
      <c r="G15191" s="11"/>
      <c r="H15191" s="11"/>
    </row>
    <row r="15192" spans="6:8" x14ac:dyDescent="0.25">
      <c r="F15192" s="11"/>
      <c r="G15192" s="11"/>
      <c r="H15192" s="11"/>
    </row>
    <row r="15193" spans="6:8" x14ac:dyDescent="0.25">
      <c r="F15193" s="11"/>
      <c r="G15193" s="11"/>
      <c r="H15193" s="11"/>
    </row>
    <row r="15194" spans="6:8" x14ac:dyDescent="0.25">
      <c r="F15194" s="11"/>
      <c r="G15194" s="11"/>
      <c r="H15194" s="11"/>
    </row>
    <row r="15195" spans="6:8" x14ac:dyDescent="0.25">
      <c r="F15195" s="11"/>
      <c r="G15195" s="11"/>
      <c r="H15195" s="11"/>
    </row>
    <row r="15196" spans="6:8" x14ac:dyDescent="0.25">
      <c r="F15196" s="11"/>
      <c r="G15196" s="11"/>
      <c r="H15196" s="11"/>
    </row>
    <row r="15197" spans="6:8" x14ac:dyDescent="0.25">
      <c r="F15197" s="11"/>
      <c r="G15197" s="11"/>
      <c r="H15197" s="11"/>
    </row>
    <row r="15198" spans="6:8" x14ac:dyDescent="0.25">
      <c r="F15198" s="11"/>
      <c r="G15198" s="11"/>
      <c r="H15198" s="11"/>
    </row>
    <row r="15199" spans="6:8" x14ac:dyDescent="0.25">
      <c r="F15199" s="11"/>
      <c r="G15199" s="11"/>
      <c r="H15199" s="11"/>
    </row>
    <row r="15200" spans="6:8" x14ac:dyDescent="0.25">
      <c r="F15200" s="11"/>
      <c r="G15200" s="11"/>
      <c r="H15200" s="11"/>
    </row>
    <row r="15201" spans="6:8" x14ac:dyDescent="0.25">
      <c r="F15201" s="11"/>
      <c r="G15201" s="11"/>
      <c r="H15201" s="11"/>
    </row>
    <row r="15202" spans="6:8" x14ac:dyDescent="0.25">
      <c r="F15202" s="11"/>
      <c r="G15202" s="11"/>
      <c r="H15202" s="11"/>
    </row>
    <row r="15203" spans="6:8" x14ac:dyDescent="0.25">
      <c r="F15203" s="11"/>
      <c r="G15203" s="11"/>
      <c r="H15203" s="11"/>
    </row>
    <row r="15204" spans="6:8" x14ac:dyDescent="0.25">
      <c r="F15204" s="11"/>
      <c r="G15204" s="11"/>
      <c r="H15204" s="11"/>
    </row>
    <row r="15205" spans="6:8" x14ac:dyDescent="0.25">
      <c r="F15205" s="11"/>
      <c r="G15205" s="11"/>
      <c r="H15205" s="11"/>
    </row>
    <row r="15206" spans="6:8" x14ac:dyDescent="0.25">
      <c r="F15206" s="11"/>
      <c r="G15206" s="11"/>
      <c r="H15206" s="11"/>
    </row>
    <row r="15207" spans="6:8" x14ac:dyDescent="0.25">
      <c r="F15207" s="11"/>
      <c r="G15207" s="11"/>
      <c r="H15207" s="11"/>
    </row>
    <row r="15208" spans="6:8" x14ac:dyDescent="0.25">
      <c r="F15208" s="11"/>
      <c r="G15208" s="11"/>
      <c r="H15208" s="11"/>
    </row>
    <row r="15209" spans="6:8" x14ac:dyDescent="0.25">
      <c r="F15209" s="11"/>
      <c r="G15209" s="11"/>
      <c r="H15209" s="11"/>
    </row>
    <row r="15210" spans="6:8" x14ac:dyDescent="0.25">
      <c r="F15210" s="11"/>
      <c r="G15210" s="11"/>
      <c r="H15210" s="11"/>
    </row>
    <row r="15211" spans="6:8" x14ac:dyDescent="0.25">
      <c r="F15211" s="11"/>
      <c r="G15211" s="11"/>
      <c r="H15211" s="11"/>
    </row>
    <row r="15212" spans="6:8" x14ac:dyDescent="0.25">
      <c r="F15212" s="11"/>
      <c r="G15212" s="11"/>
      <c r="H15212" s="11"/>
    </row>
    <row r="15213" spans="6:8" x14ac:dyDescent="0.25">
      <c r="F15213" s="11"/>
      <c r="G15213" s="11"/>
      <c r="H15213" s="11"/>
    </row>
    <row r="15214" spans="6:8" x14ac:dyDescent="0.25">
      <c r="F15214" s="11"/>
      <c r="G15214" s="11"/>
      <c r="H15214" s="11"/>
    </row>
    <row r="15215" spans="6:8" x14ac:dyDescent="0.25">
      <c r="F15215" s="11"/>
      <c r="G15215" s="11"/>
      <c r="H15215" s="11"/>
    </row>
    <row r="15216" spans="6:8" x14ac:dyDescent="0.25">
      <c r="F15216" s="11"/>
      <c r="G15216" s="11"/>
      <c r="H15216" s="11"/>
    </row>
    <row r="15217" spans="6:8" x14ac:dyDescent="0.25">
      <c r="F15217" s="11"/>
      <c r="G15217" s="11"/>
      <c r="H15217" s="11"/>
    </row>
    <row r="15218" spans="6:8" x14ac:dyDescent="0.25">
      <c r="F15218" s="11"/>
      <c r="G15218" s="11"/>
      <c r="H15218" s="11"/>
    </row>
    <row r="15219" spans="6:8" x14ac:dyDescent="0.25">
      <c r="F15219" s="11"/>
      <c r="G15219" s="11"/>
      <c r="H15219" s="11"/>
    </row>
    <row r="15220" spans="6:8" x14ac:dyDescent="0.25">
      <c r="F15220" s="11"/>
      <c r="G15220" s="11"/>
      <c r="H15220" s="11"/>
    </row>
    <row r="15221" spans="6:8" x14ac:dyDescent="0.25">
      <c r="F15221" s="11"/>
      <c r="G15221" s="11"/>
      <c r="H15221" s="11"/>
    </row>
    <row r="15222" spans="6:8" x14ac:dyDescent="0.25">
      <c r="F15222" s="11"/>
      <c r="G15222" s="11"/>
      <c r="H15222" s="11"/>
    </row>
    <row r="15223" spans="6:8" x14ac:dyDescent="0.25">
      <c r="F15223" s="11"/>
      <c r="G15223" s="11"/>
      <c r="H15223" s="11"/>
    </row>
    <row r="15224" spans="6:8" x14ac:dyDescent="0.25">
      <c r="F15224" s="11"/>
      <c r="G15224" s="11"/>
      <c r="H15224" s="11"/>
    </row>
    <row r="15225" spans="6:8" x14ac:dyDescent="0.25">
      <c r="F15225" s="11"/>
      <c r="G15225" s="11"/>
      <c r="H15225" s="11"/>
    </row>
    <row r="15226" spans="6:8" x14ac:dyDescent="0.25">
      <c r="F15226" s="11"/>
      <c r="G15226" s="11"/>
      <c r="H15226" s="11"/>
    </row>
    <row r="15227" spans="6:8" x14ac:dyDescent="0.25">
      <c r="F15227" s="11"/>
      <c r="G15227" s="11"/>
      <c r="H15227" s="11"/>
    </row>
    <row r="15228" spans="6:8" x14ac:dyDescent="0.25">
      <c r="F15228" s="11"/>
      <c r="G15228" s="11"/>
      <c r="H15228" s="11"/>
    </row>
    <row r="15229" spans="6:8" x14ac:dyDescent="0.25">
      <c r="F15229" s="11"/>
      <c r="G15229" s="11"/>
      <c r="H15229" s="11"/>
    </row>
    <row r="15230" spans="6:8" x14ac:dyDescent="0.25">
      <c r="F15230" s="11"/>
      <c r="G15230" s="11"/>
      <c r="H15230" s="11"/>
    </row>
    <row r="15231" spans="6:8" x14ac:dyDescent="0.25">
      <c r="F15231" s="11"/>
      <c r="G15231" s="11"/>
      <c r="H15231" s="11"/>
    </row>
    <row r="15232" spans="6:8" x14ac:dyDescent="0.25">
      <c r="F15232" s="11"/>
      <c r="G15232" s="11"/>
      <c r="H15232" s="11"/>
    </row>
    <row r="15233" spans="6:8" x14ac:dyDescent="0.25">
      <c r="F15233" s="11"/>
      <c r="G15233" s="11"/>
      <c r="H15233" s="11"/>
    </row>
    <row r="15234" spans="6:8" x14ac:dyDescent="0.25">
      <c r="F15234" s="11"/>
      <c r="G15234" s="11"/>
      <c r="H15234" s="11"/>
    </row>
    <row r="15235" spans="6:8" x14ac:dyDescent="0.25">
      <c r="F15235" s="11"/>
      <c r="G15235" s="11"/>
      <c r="H15235" s="11"/>
    </row>
    <row r="15236" spans="6:8" x14ac:dyDescent="0.25">
      <c r="F15236" s="11"/>
      <c r="G15236" s="11"/>
      <c r="H15236" s="11"/>
    </row>
    <row r="15237" spans="6:8" x14ac:dyDescent="0.25">
      <c r="F15237" s="11"/>
      <c r="G15237" s="11"/>
      <c r="H15237" s="11"/>
    </row>
    <row r="15238" spans="6:8" x14ac:dyDescent="0.25">
      <c r="F15238" s="11"/>
      <c r="G15238" s="11"/>
      <c r="H15238" s="11"/>
    </row>
    <row r="15239" spans="6:8" x14ac:dyDescent="0.25">
      <c r="F15239" s="11"/>
      <c r="G15239" s="11"/>
      <c r="H15239" s="11"/>
    </row>
    <row r="15240" spans="6:8" x14ac:dyDescent="0.25">
      <c r="F15240" s="11"/>
      <c r="G15240" s="11"/>
      <c r="H15240" s="11"/>
    </row>
    <row r="15241" spans="6:8" x14ac:dyDescent="0.25">
      <c r="F15241" s="11"/>
      <c r="G15241" s="11"/>
      <c r="H15241" s="11"/>
    </row>
    <row r="15242" spans="6:8" x14ac:dyDescent="0.25">
      <c r="F15242" s="11"/>
      <c r="G15242" s="11"/>
      <c r="H15242" s="11"/>
    </row>
    <row r="15243" spans="6:8" x14ac:dyDescent="0.25">
      <c r="F15243" s="11"/>
      <c r="G15243" s="11"/>
      <c r="H15243" s="11"/>
    </row>
    <row r="15244" spans="6:8" x14ac:dyDescent="0.25">
      <c r="F15244" s="11"/>
      <c r="G15244" s="11"/>
      <c r="H15244" s="11"/>
    </row>
    <row r="15245" spans="6:8" x14ac:dyDescent="0.25">
      <c r="F15245" s="11"/>
      <c r="G15245" s="11"/>
      <c r="H15245" s="11"/>
    </row>
    <row r="15246" spans="6:8" x14ac:dyDescent="0.25">
      <c r="F15246" s="11"/>
      <c r="G15246" s="11"/>
      <c r="H15246" s="11"/>
    </row>
    <row r="15247" spans="6:8" x14ac:dyDescent="0.25">
      <c r="F15247" s="11"/>
      <c r="G15247" s="11"/>
      <c r="H15247" s="11"/>
    </row>
    <row r="15248" spans="6:8" x14ac:dyDescent="0.25">
      <c r="F15248" s="11"/>
      <c r="G15248" s="11"/>
      <c r="H15248" s="11"/>
    </row>
    <row r="15249" spans="6:8" x14ac:dyDescent="0.25">
      <c r="F15249" s="11"/>
      <c r="G15249" s="11"/>
      <c r="H15249" s="11"/>
    </row>
    <row r="15250" spans="6:8" x14ac:dyDescent="0.25">
      <c r="F15250" s="11"/>
      <c r="G15250" s="11"/>
      <c r="H15250" s="11"/>
    </row>
    <row r="15251" spans="6:8" x14ac:dyDescent="0.25">
      <c r="F15251" s="11"/>
      <c r="G15251" s="11"/>
      <c r="H15251" s="11"/>
    </row>
    <row r="15252" spans="6:8" x14ac:dyDescent="0.25">
      <c r="F15252" s="11"/>
      <c r="G15252" s="11"/>
      <c r="H15252" s="11"/>
    </row>
    <row r="15253" spans="6:8" x14ac:dyDescent="0.25">
      <c r="F15253" s="11"/>
      <c r="G15253" s="11"/>
      <c r="H15253" s="11"/>
    </row>
    <row r="15254" spans="6:8" x14ac:dyDescent="0.25">
      <c r="F15254" s="11"/>
      <c r="G15254" s="11"/>
      <c r="H15254" s="11"/>
    </row>
    <row r="15255" spans="6:8" x14ac:dyDescent="0.25">
      <c r="F15255" s="11"/>
      <c r="G15255" s="11"/>
      <c r="H15255" s="11"/>
    </row>
    <row r="15256" spans="6:8" x14ac:dyDescent="0.25">
      <c r="F15256" s="11"/>
      <c r="G15256" s="11"/>
      <c r="H15256" s="11"/>
    </row>
    <row r="15257" spans="6:8" x14ac:dyDescent="0.25">
      <c r="F15257" s="11"/>
      <c r="G15257" s="11"/>
      <c r="H15257" s="11"/>
    </row>
    <row r="15258" spans="6:8" x14ac:dyDescent="0.25">
      <c r="F15258" s="11"/>
      <c r="G15258" s="11"/>
      <c r="H15258" s="11"/>
    </row>
    <row r="15259" spans="6:8" x14ac:dyDescent="0.25">
      <c r="F15259" s="11"/>
      <c r="G15259" s="11"/>
      <c r="H15259" s="11"/>
    </row>
    <row r="15260" spans="6:8" x14ac:dyDescent="0.25">
      <c r="F15260" s="11"/>
      <c r="G15260" s="11"/>
      <c r="H15260" s="11"/>
    </row>
    <row r="15261" spans="6:8" x14ac:dyDescent="0.25">
      <c r="F15261" s="11"/>
      <c r="G15261" s="11"/>
      <c r="H15261" s="11"/>
    </row>
    <row r="15262" spans="6:8" x14ac:dyDescent="0.25">
      <c r="F15262" s="11"/>
      <c r="G15262" s="11"/>
      <c r="H15262" s="11"/>
    </row>
    <row r="15263" spans="6:8" x14ac:dyDescent="0.25">
      <c r="F15263" s="11"/>
      <c r="G15263" s="11"/>
      <c r="H15263" s="11"/>
    </row>
    <row r="15264" spans="6:8" x14ac:dyDescent="0.25">
      <c r="F15264" s="11"/>
      <c r="G15264" s="11"/>
      <c r="H15264" s="11"/>
    </row>
    <row r="15265" spans="6:8" x14ac:dyDescent="0.25">
      <c r="F15265" s="11"/>
      <c r="G15265" s="11"/>
      <c r="H15265" s="11"/>
    </row>
    <row r="15266" spans="6:8" x14ac:dyDescent="0.25">
      <c r="F15266" s="11"/>
      <c r="G15266" s="11"/>
      <c r="H15266" s="11"/>
    </row>
    <row r="15267" spans="6:8" x14ac:dyDescent="0.25">
      <c r="F15267" s="11"/>
      <c r="G15267" s="11"/>
      <c r="H15267" s="11"/>
    </row>
    <row r="15268" spans="6:8" x14ac:dyDescent="0.25">
      <c r="F15268" s="11"/>
      <c r="G15268" s="11"/>
      <c r="H15268" s="11"/>
    </row>
    <row r="15269" spans="6:8" x14ac:dyDescent="0.25">
      <c r="F15269" s="11"/>
      <c r="G15269" s="11"/>
      <c r="H15269" s="11"/>
    </row>
    <row r="15270" spans="6:8" x14ac:dyDescent="0.25">
      <c r="F15270" s="11"/>
      <c r="G15270" s="11"/>
      <c r="H15270" s="11"/>
    </row>
    <row r="15271" spans="6:8" x14ac:dyDescent="0.25">
      <c r="F15271" s="11"/>
      <c r="G15271" s="11"/>
      <c r="H15271" s="11"/>
    </row>
    <row r="15272" spans="6:8" x14ac:dyDescent="0.25">
      <c r="F15272" s="11"/>
      <c r="G15272" s="11"/>
      <c r="H15272" s="11"/>
    </row>
    <row r="15273" spans="6:8" x14ac:dyDescent="0.25">
      <c r="F15273" s="11"/>
      <c r="G15273" s="11"/>
      <c r="H15273" s="11"/>
    </row>
    <row r="15274" spans="6:8" x14ac:dyDescent="0.25">
      <c r="F15274" s="11"/>
      <c r="G15274" s="11"/>
      <c r="H15274" s="11"/>
    </row>
    <row r="15275" spans="6:8" x14ac:dyDescent="0.25">
      <c r="F15275" s="11"/>
      <c r="G15275" s="11"/>
      <c r="H15275" s="11"/>
    </row>
    <row r="15276" spans="6:8" x14ac:dyDescent="0.25">
      <c r="F15276" s="11"/>
      <c r="G15276" s="11"/>
      <c r="H15276" s="11"/>
    </row>
    <row r="15277" spans="6:8" x14ac:dyDescent="0.25">
      <c r="F15277" s="11"/>
      <c r="G15277" s="11"/>
      <c r="H15277" s="11"/>
    </row>
    <row r="15278" spans="6:8" x14ac:dyDescent="0.25">
      <c r="F15278" s="11"/>
      <c r="G15278" s="11"/>
      <c r="H15278" s="11"/>
    </row>
    <row r="15279" spans="6:8" x14ac:dyDescent="0.25">
      <c r="F15279" s="11"/>
      <c r="G15279" s="11"/>
      <c r="H15279" s="11"/>
    </row>
    <row r="15280" spans="6:8" x14ac:dyDescent="0.25">
      <c r="F15280" s="11"/>
      <c r="G15280" s="11"/>
      <c r="H15280" s="11"/>
    </row>
    <row r="15281" spans="6:8" x14ac:dyDescent="0.25">
      <c r="F15281" s="11"/>
      <c r="G15281" s="11"/>
      <c r="H15281" s="11"/>
    </row>
    <row r="15282" spans="6:8" x14ac:dyDescent="0.25">
      <c r="F15282" s="11"/>
      <c r="G15282" s="11"/>
      <c r="H15282" s="11"/>
    </row>
    <row r="15283" spans="6:8" x14ac:dyDescent="0.25">
      <c r="F15283" s="11"/>
      <c r="G15283" s="11"/>
      <c r="H15283" s="11"/>
    </row>
    <row r="15284" spans="6:8" x14ac:dyDescent="0.25">
      <c r="F15284" s="11"/>
      <c r="G15284" s="11"/>
      <c r="H15284" s="11"/>
    </row>
    <row r="15285" spans="6:8" x14ac:dyDescent="0.25">
      <c r="F15285" s="11"/>
      <c r="G15285" s="11"/>
      <c r="H15285" s="11"/>
    </row>
    <row r="15286" spans="6:8" x14ac:dyDescent="0.25">
      <c r="F15286" s="11"/>
      <c r="G15286" s="11"/>
      <c r="H15286" s="11"/>
    </row>
    <row r="15287" spans="6:8" x14ac:dyDescent="0.25">
      <c r="F15287" s="11"/>
      <c r="G15287" s="11"/>
      <c r="H15287" s="11"/>
    </row>
    <row r="15288" spans="6:8" x14ac:dyDescent="0.25">
      <c r="F15288" s="11"/>
      <c r="G15288" s="11"/>
      <c r="H15288" s="11"/>
    </row>
    <row r="15289" spans="6:8" x14ac:dyDescent="0.25">
      <c r="F15289" s="11"/>
      <c r="G15289" s="11"/>
      <c r="H15289" s="11"/>
    </row>
    <row r="15290" spans="6:8" x14ac:dyDescent="0.25">
      <c r="F15290" s="11"/>
      <c r="G15290" s="11"/>
      <c r="H15290" s="11"/>
    </row>
    <row r="15291" spans="6:8" x14ac:dyDescent="0.25">
      <c r="F15291" s="11"/>
      <c r="G15291" s="11"/>
      <c r="H15291" s="11"/>
    </row>
    <row r="15292" spans="6:8" x14ac:dyDescent="0.25">
      <c r="F15292" s="11"/>
      <c r="G15292" s="11"/>
      <c r="H15292" s="11"/>
    </row>
    <row r="15293" spans="6:8" x14ac:dyDescent="0.25">
      <c r="F15293" s="11"/>
      <c r="G15293" s="11"/>
      <c r="H15293" s="11"/>
    </row>
    <row r="15294" spans="6:8" x14ac:dyDescent="0.25">
      <c r="F15294" s="11"/>
      <c r="G15294" s="11"/>
      <c r="H15294" s="11"/>
    </row>
    <row r="15295" spans="6:8" x14ac:dyDescent="0.25">
      <c r="F15295" s="11"/>
      <c r="G15295" s="11"/>
      <c r="H15295" s="11"/>
    </row>
    <row r="15296" spans="6:8" x14ac:dyDescent="0.25">
      <c r="F15296" s="11"/>
      <c r="G15296" s="11"/>
      <c r="H15296" s="11"/>
    </row>
    <row r="15297" spans="6:8" x14ac:dyDescent="0.25">
      <c r="F15297" s="11"/>
      <c r="G15297" s="11"/>
      <c r="H15297" s="11"/>
    </row>
    <row r="15298" spans="6:8" x14ac:dyDescent="0.25">
      <c r="F15298" s="11"/>
      <c r="G15298" s="11"/>
      <c r="H15298" s="11"/>
    </row>
    <row r="15299" spans="6:8" x14ac:dyDescent="0.25">
      <c r="F15299" s="11"/>
      <c r="G15299" s="11"/>
      <c r="H15299" s="11"/>
    </row>
    <row r="15300" spans="6:8" x14ac:dyDescent="0.25">
      <c r="F15300" s="11"/>
      <c r="G15300" s="11"/>
      <c r="H15300" s="11"/>
    </row>
    <row r="15301" spans="6:8" x14ac:dyDescent="0.25">
      <c r="F15301" s="11"/>
      <c r="G15301" s="11"/>
      <c r="H15301" s="11"/>
    </row>
    <row r="15302" spans="6:8" x14ac:dyDescent="0.25">
      <c r="F15302" s="11"/>
      <c r="G15302" s="11"/>
      <c r="H15302" s="11"/>
    </row>
    <row r="15303" spans="6:8" x14ac:dyDescent="0.25">
      <c r="F15303" s="11"/>
      <c r="G15303" s="11"/>
      <c r="H15303" s="11"/>
    </row>
    <row r="15304" spans="6:8" x14ac:dyDescent="0.25">
      <c r="F15304" s="11"/>
      <c r="G15304" s="11"/>
      <c r="H15304" s="11"/>
    </row>
    <row r="15305" spans="6:8" x14ac:dyDescent="0.25">
      <c r="F15305" s="11"/>
      <c r="G15305" s="11"/>
      <c r="H15305" s="11"/>
    </row>
    <row r="15306" spans="6:8" x14ac:dyDescent="0.25">
      <c r="F15306" s="11"/>
      <c r="G15306" s="11"/>
      <c r="H15306" s="11"/>
    </row>
    <row r="15307" spans="6:8" x14ac:dyDescent="0.25">
      <c r="F15307" s="11"/>
      <c r="G15307" s="11"/>
      <c r="H15307" s="11"/>
    </row>
    <row r="15308" spans="6:8" x14ac:dyDescent="0.25">
      <c r="F15308" s="11"/>
      <c r="G15308" s="11"/>
      <c r="H15308" s="11"/>
    </row>
    <row r="15309" spans="6:8" x14ac:dyDescent="0.25">
      <c r="F15309" s="11"/>
      <c r="G15309" s="11"/>
      <c r="H15309" s="11"/>
    </row>
    <row r="15310" spans="6:8" x14ac:dyDescent="0.25">
      <c r="F15310" s="11"/>
      <c r="G15310" s="11"/>
      <c r="H15310" s="11"/>
    </row>
    <row r="15311" spans="6:8" x14ac:dyDescent="0.25">
      <c r="F15311" s="11"/>
      <c r="G15311" s="11"/>
      <c r="H15311" s="11"/>
    </row>
    <row r="15312" spans="6:8" x14ac:dyDescent="0.25">
      <c r="F15312" s="11"/>
      <c r="G15312" s="11"/>
      <c r="H15312" s="11"/>
    </row>
    <row r="15313" spans="6:8" x14ac:dyDescent="0.25">
      <c r="F15313" s="11"/>
      <c r="G15313" s="11"/>
      <c r="H15313" s="11"/>
    </row>
    <row r="15314" spans="6:8" x14ac:dyDescent="0.25">
      <c r="F15314" s="11"/>
      <c r="G15314" s="11"/>
      <c r="H15314" s="11"/>
    </row>
    <row r="15315" spans="6:8" x14ac:dyDescent="0.25">
      <c r="F15315" s="11"/>
      <c r="G15315" s="11"/>
      <c r="H15315" s="11"/>
    </row>
    <row r="15316" spans="6:8" x14ac:dyDescent="0.25">
      <c r="F15316" s="11"/>
      <c r="G15316" s="11"/>
      <c r="H15316" s="11"/>
    </row>
    <row r="15317" spans="6:8" x14ac:dyDescent="0.25">
      <c r="F15317" s="11"/>
      <c r="G15317" s="11"/>
      <c r="H15317" s="11"/>
    </row>
    <row r="15318" spans="6:8" x14ac:dyDescent="0.25">
      <c r="F15318" s="11"/>
      <c r="G15318" s="11"/>
      <c r="H15318" s="11"/>
    </row>
    <row r="15319" spans="6:8" x14ac:dyDescent="0.25">
      <c r="F15319" s="11"/>
      <c r="G15319" s="11"/>
      <c r="H15319" s="11"/>
    </row>
    <row r="15320" spans="6:8" x14ac:dyDescent="0.25">
      <c r="F15320" s="11"/>
      <c r="G15320" s="11"/>
      <c r="H15320" s="11"/>
    </row>
    <row r="15321" spans="6:8" x14ac:dyDescent="0.25">
      <c r="F15321" s="11"/>
      <c r="G15321" s="11"/>
      <c r="H15321" s="11"/>
    </row>
    <row r="15322" spans="6:8" x14ac:dyDescent="0.25">
      <c r="F15322" s="11"/>
      <c r="G15322" s="11"/>
      <c r="H15322" s="11"/>
    </row>
    <row r="15323" spans="6:8" x14ac:dyDescent="0.25">
      <c r="F15323" s="11"/>
      <c r="G15323" s="11"/>
      <c r="H15323" s="11"/>
    </row>
    <row r="15324" spans="6:8" x14ac:dyDescent="0.25">
      <c r="F15324" s="11"/>
      <c r="G15324" s="11"/>
      <c r="H15324" s="11"/>
    </row>
    <row r="15325" spans="6:8" x14ac:dyDescent="0.25">
      <c r="F15325" s="11"/>
      <c r="G15325" s="11"/>
      <c r="H15325" s="11"/>
    </row>
    <row r="15326" spans="6:8" x14ac:dyDescent="0.25">
      <c r="F15326" s="11"/>
      <c r="G15326" s="11"/>
      <c r="H15326" s="11"/>
    </row>
    <row r="15327" spans="6:8" x14ac:dyDescent="0.25">
      <c r="F15327" s="11"/>
      <c r="G15327" s="11"/>
      <c r="H15327" s="11"/>
    </row>
    <row r="15328" spans="6:8" x14ac:dyDescent="0.25">
      <c r="F15328" s="11"/>
      <c r="G15328" s="11"/>
      <c r="H15328" s="11"/>
    </row>
    <row r="15329" spans="6:8" x14ac:dyDescent="0.25">
      <c r="F15329" s="11"/>
      <c r="G15329" s="11"/>
      <c r="H15329" s="11"/>
    </row>
    <row r="15330" spans="6:8" x14ac:dyDescent="0.25">
      <c r="F15330" s="11"/>
      <c r="G15330" s="11"/>
      <c r="H15330" s="11"/>
    </row>
    <row r="15331" spans="6:8" x14ac:dyDescent="0.25">
      <c r="F15331" s="11"/>
      <c r="G15331" s="11"/>
      <c r="H15331" s="11"/>
    </row>
    <row r="15332" spans="6:8" x14ac:dyDescent="0.25">
      <c r="F15332" s="11"/>
      <c r="G15332" s="11"/>
      <c r="H15332" s="11"/>
    </row>
    <row r="15333" spans="6:8" x14ac:dyDescent="0.25">
      <c r="F15333" s="11"/>
      <c r="G15333" s="11"/>
      <c r="H15333" s="11"/>
    </row>
    <row r="15334" spans="6:8" x14ac:dyDescent="0.25">
      <c r="F15334" s="11"/>
      <c r="G15334" s="11"/>
      <c r="H15334" s="11"/>
    </row>
    <row r="15335" spans="6:8" x14ac:dyDescent="0.25">
      <c r="F15335" s="11"/>
      <c r="G15335" s="11"/>
      <c r="H15335" s="11"/>
    </row>
    <row r="15336" spans="6:8" x14ac:dyDescent="0.25">
      <c r="F15336" s="11"/>
      <c r="G15336" s="11"/>
      <c r="H15336" s="11"/>
    </row>
    <row r="15337" spans="6:8" x14ac:dyDescent="0.25">
      <c r="F15337" s="11"/>
      <c r="G15337" s="11"/>
      <c r="H15337" s="11"/>
    </row>
    <row r="15338" spans="6:8" x14ac:dyDescent="0.25">
      <c r="F15338" s="11"/>
      <c r="G15338" s="11"/>
      <c r="H15338" s="11"/>
    </row>
    <row r="15339" spans="6:8" x14ac:dyDescent="0.25">
      <c r="F15339" s="11"/>
      <c r="G15339" s="11"/>
      <c r="H15339" s="11"/>
    </row>
    <row r="15340" spans="6:8" x14ac:dyDescent="0.25">
      <c r="F15340" s="11"/>
      <c r="G15340" s="11"/>
      <c r="H15340" s="11"/>
    </row>
    <row r="15341" spans="6:8" x14ac:dyDescent="0.25">
      <c r="F15341" s="11"/>
      <c r="G15341" s="11"/>
      <c r="H15341" s="11"/>
    </row>
    <row r="15342" spans="6:8" x14ac:dyDescent="0.25">
      <c r="F15342" s="11"/>
      <c r="G15342" s="11"/>
      <c r="H15342" s="11"/>
    </row>
    <row r="15343" spans="6:8" x14ac:dyDescent="0.25">
      <c r="F15343" s="11"/>
      <c r="G15343" s="11"/>
      <c r="H15343" s="11"/>
    </row>
    <row r="15344" spans="6:8" x14ac:dyDescent="0.25">
      <c r="F15344" s="11"/>
      <c r="G15344" s="11"/>
      <c r="H15344" s="11"/>
    </row>
    <row r="15345" spans="6:8" x14ac:dyDescent="0.25">
      <c r="F15345" s="11"/>
      <c r="G15345" s="11"/>
      <c r="H15345" s="11"/>
    </row>
    <row r="15346" spans="6:8" x14ac:dyDescent="0.25">
      <c r="F15346" s="11"/>
      <c r="G15346" s="11"/>
      <c r="H15346" s="11"/>
    </row>
    <row r="15347" spans="6:8" x14ac:dyDescent="0.25">
      <c r="F15347" s="11"/>
      <c r="G15347" s="11"/>
      <c r="H15347" s="11"/>
    </row>
    <row r="15348" spans="6:8" x14ac:dyDescent="0.25">
      <c r="F15348" s="11"/>
      <c r="G15348" s="11"/>
      <c r="H15348" s="11"/>
    </row>
    <row r="15349" spans="6:8" x14ac:dyDescent="0.25">
      <c r="F15349" s="11"/>
      <c r="G15349" s="11"/>
      <c r="H15349" s="11"/>
    </row>
    <row r="15350" spans="6:8" x14ac:dyDescent="0.25">
      <c r="F15350" s="11"/>
      <c r="G15350" s="11"/>
      <c r="H15350" s="11"/>
    </row>
    <row r="15351" spans="6:8" x14ac:dyDescent="0.25">
      <c r="F15351" s="11"/>
      <c r="G15351" s="11"/>
      <c r="H15351" s="11"/>
    </row>
    <row r="15352" spans="6:8" x14ac:dyDescent="0.25">
      <c r="F15352" s="11"/>
      <c r="G15352" s="11"/>
      <c r="H15352" s="11"/>
    </row>
    <row r="15353" spans="6:8" x14ac:dyDescent="0.25">
      <c r="F15353" s="11"/>
      <c r="G15353" s="11"/>
      <c r="H15353" s="11"/>
    </row>
    <row r="15354" spans="6:8" x14ac:dyDescent="0.25">
      <c r="F15354" s="11"/>
      <c r="G15354" s="11"/>
      <c r="H15354" s="11"/>
    </row>
    <row r="15355" spans="6:8" x14ac:dyDescent="0.25">
      <c r="F15355" s="11"/>
      <c r="G15355" s="11"/>
      <c r="H15355" s="11"/>
    </row>
    <row r="15356" spans="6:8" x14ac:dyDescent="0.25">
      <c r="F15356" s="11"/>
      <c r="G15356" s="11"/>
      <c r="H15356" s="11"/>
    </row>
    <row r="15357" spans="6:8" x14ac:dyDescent="0.25">
      <c r="F15357" s="11"/>
      <c r="G15357" s="11"/>
      <c r="H15357" s="11"/>
    </row>
    <row r="15358" spans="6:8" x14ac:dyDescent="0.25">
      <c r="F15358" s="11"/>
      <c r="G15358" s="11"/>
      <c r="H15358" s="11"/>
    </row>
    <row r="15359" spans="6:8" x14ac:dyDescent="0.25">
      <c r="F15359" s="11"/>
      <c r="G15359" s="11"/>
      <c r="H15359" s="11"/>
    </row>
    <row r="15360" spans="6:8" x14ac:dyDescent="0.25">
      <c r="F15360" s="11"/>
      <c r="G15360" s="11"/>
      <c r="H15360" s="11"/>
    </row>
    <row r="15361" spans="6:8" x14ac:dyDescent="0.25">
      <c r="F15361" s="11"/>
      <c r="G15361" s="11"/>
      <c r="H15361" s="11"/>
    </row>
    <row r="15362" spans="6:8" x14ac:dyDescent="0.25">
      <c r="F15362" s="11"/>
      <c r="G15362" s="11"/>
      <c r="H15362" s="11"/>
    </row>
    <row r="15363" spans="6:8" x14ac:dyDescent="0.25">
      <c r="F15363" s="11"/>
      <c r="G15363" s="11"/>
      <c r="H15363" s="11"/>
    </row>
    <row r="15364" spans="6:8" x14ac:dyDescent="0.25">
      <c r="F15364" s="11"/>
      <c r="G15364" s="11"/>
      <c r="H15364" s="11"/>
    </row>
    <row r="15365" spans="6:8" x14ac:dyDescent="0.25">
      <c r="F15365" s="11"/>
      <c r="G15365" s="11"/>
      <c r="H15365" s="11"/>
    </row>
    <row r="15366" spans="6:8" x14ac:dyDescent="0.25">
      <c r="F15366" s="11"/>
      <c r="G15366" s="11"/>
      <c r="H15366" s="11"/>
    </row>
    <row r="15367" spans="6:8" x14ac:dyDescent="0.25">
      <c r="F15367" s="11"/>
      <c r="G15367" s="11"/>
      <c r="H15367" s="11"/>
    </row>
    <row r="15368" spans="6:8" x14ac:dyDescent="0.25">
      <c r="F15368" s="11"/>
      <c r="G15368" s="11"/>
      <c r="H15368" s="11"/>
    </row>
    <row r="15369" spans="6:8" x14ac:dyDescent="0.25">
      <c r="F15369" s="11"/>
      <c r="G15369" s="11"/>
      <c r="H15369" s="11"/>
    </row>
    <row r="15370" spans="6:8" x14ac:dyDescent="0.25">
      <c r="F15370" s="11"/>
      <c r="G15370" s="11"/>
      <c r="H15370" s="11"/>
    </row>
    <row r="15371" spans="6:8" x14ac:dyDescent="0.25">
      <c r="F15371" s="11"/>
      <c r="G15371" s="11"/>
      <c r="H15371" s="11"/>
    </row>
    <row r="15372" spans="6:8" x14ac:dyDescent="0.25">
      <c r="F15372" s="11"/>
      <c r="G15372" s="11"/>
      <c r="H15372" s="11"/>
    </row>
    <row r="15373" spans="6:8" x14ac:dyDescent="0.25">
      <c r="F15373" s="11"/>
      <c r="G15373" s="11"/>
      <c r="H15373" s="11"/>
    </row>
    <row r="15374" spans="6:8" x14ac:dyDescent="0.25">
      <c r="F15374" s="11"/>
      <c r="G15374" s="11"/>
      <c r="H15374" s="11"/>
    </row>
    <row r="15375" spans="6:8" x14ac:dyDescent="0.25">
      <c r="F15375" s="11"/>
      <c r="G15375" s="11"/>
      <c r="H15375" s="11"/>
    </row>
    <row r="15376" spans="6:8" x14ac:dyDescent="0.25">
      <c r="F15376" s="11"/>
      <c r="G15376" s="11"/>
      <c r="H15376" s="11"/>
    </row>
    <row r="15377" spans="6:8" x14ac:dyDescent="0.25">
      <c r="F15377" s="11"/>
      <c r="G15377" s="11"/>
      <c r="H15377" s="11"/>
    </row>
    <row r="15378" spans="6:8" x14ac:dyDescent="0.25">
      <c r="F15378" s="11"/>
      <c r="G15378" s="11"/>
      <c r="H15378" s="11"/>
    </row>
    <row r="15379" spans="6:8" x14ac:dyDescent="0.25">
      <c r="F15379" s="11"/>
      <c r="G15379" s="11"/>
      <c r="H15379" s="11"/>
    </row>
    <row r="15380" spans="6:8" x14ac:dyDescent="0.25">
      <c r="F15380" s="11"/>
      <c r="G15380" s="11"/>
      <c r="H15380" s="11"/>
    </row>
    <row r="15381" spans="6:8" x14ac:dyDescent="0.25">
      <c r="F15381" s="11"/>
      <c r="G15381" s="11"/>
      <c r="H15381" s="11"/>
    </row>
    <row r="15382" spans="6:8" x14ac:dyDescent="0.25">
      <c r="F15382" s="11"/>
      <c r="G15382" s="11"/>
      <c r="H15382" s="11"/>
    </row>
    <row r="15383" spans="6:8" x14ac:dyDescent="0.25">
      <c r="F15383" s="11"/>
      <c r="G15383" s="11"/>
      <c r="H15383" s="11"/>
    </row>
    <row r="15384" spans="6:8" x14ac:dyDescent="0.25">
      <c r="F15384" s="11"/>
      <c r="G15384" s="11"/>
      <c r="H15384" s="11"/>
    </row>
    <row r="15385" spans="6:8" x14ac:dyDescent="0.25">
      <c r="F15385" s="11"/>
      <c r="G15385" s="11"/>
      <c r="H15385" s="11"/>
    </row>
    <row r="15386" spans="6:8" x14ac:dyDescent="0.25">
      <c r="F15386" s="11"/>
      <c r="G15386" s="11"/>
      <c r="H15386" s="11"/>
    </row>
    <row r="15387" spans="6:8" x14ac:dyDescent="0.25">
      <c r="F15387" s="11"/>
      <c r="G15387" s="11"/>
      <c r="H15387" s="11"/>
    </row>
    <row r="15388" spans="6:8" x14ac:dyDescent="0.25">
      <c r="F15388" s="11"/>
      <c r="G15388" s="11"/>
      <c r="H15388" s="11"/>
    </row>
    <row r="15389" spans="6:8" x14ac:dyDescent="0.25">
      <c r="F15389" s="11"/>
      <c r="G15389" s="11"/>
      <c r="H15389" s="11"/>
    </row>
    <row r="15390" spans="6:8" x14ac:dyDescent="0.25">
      <c r="F15390" s="11"/>
      <c r="G15390" s="11"/>
      <c r="H15390" s="11"/>
    </row>
    <row r="15391" spans="6:8" x14ac:dyDescent="0.25">
      <c r="F15391" s="11"/>
      <c r="G15391" s="11"/>
      <c r="H15391" s="11"/>
    </row>
    <row r="15392" spans="6:8" x14ac:dyDescent="0.25">
      <c r="F15392" s="11"/>
      <c r="G15392" s="11"/>
      <c r="H15392" s="11"/>
    </row>
    <row r="15393" spans="6:8" x14ac:dyDescent="0.25">
      <c r="F15393" s="11"/>
      <c r="G15393" s="11"/>
      <c r="H15393" s="11"/>
    </row>
    <row r="15394" spans="6:8" x14ac:dyDescent="0.25">
      <c r="F15394" s="11"/>
      <c r="G15394" s="11"/>
      <c r="H15394" s="11"/>
    </row>
    <row r="15395" spans="6:8" x14ac:dyDescent="0.25">
      <c r="F15395" s="11"/>
      <c r="G15395" s="11"/>
      <c r="H15395" s="11"/>
    </row>
    <row r="15396" spans="6:8" x14ac:dyDescent="0.25">
      <c r="F15396" s="11"/>
      <c r="G15396" s="11"/>
      <c r="H15396" s="11"/>
    </row>
    <row r="15397" spans="6:8" x14ac:dyDescent="0.25">
      <c r="F15397" s="11"/>
      <c r="G15397" s="11"/>
      <c r="H15397" s="11"/>
    </row>
    <row r="15398" spans="6:8" x14ac:dyDescent="0.25">
      <c r="F15398" s="11"/>
      <c r="G15398" s="11"/>
      <c r="H15398" s="11"/>
    </row>
    <row r="15399" spans="6:8" x14ac:dyDescent="0.25">
      <c r="F15399" s="11"/>
      <c r="G15399" s="11"/>
      <c r="H15399" s="11"/>
    </row>
    <row r="15400" spans="6:8" x14ac:dyDescent="0.25">
      <c r="F15400" s="11"/>
      <c r="G15400" s="11"/>
      <c r="H15400" s="11"/>
    </row>
    <row r="15401" spans="6:8" x14ac:dyDescent="0.25">
      <c r="F15401" s="11"/>
      <c r="G15401" s="11"/>
      <c r="H15401" s="11"/>
    </row>
    <row r="15402" spans="6:8" x14ac:dyDescent="0.25">
      <c r="F15402" s="11"/>
      <c r="G15402" s="11"/>
      <c r="H15402" s="11"/>
    </row>
    <row r="15403" spans="6:8" x14ac:dyDescent="0.25">
      <c r="F15403" s="11"/>
      <c r="G15403" s="11"/>
      <c r="H15403" s="11"/>
    </row>
    <row r="15404" spans="6:8" x14ac:dyDescent="0.25">
      <c r="F15404" s="11"/>
      <c r="G15404" s="11"/>
      <c r="H15404" s="11"/>
    </row>
    <row r="15405" spans="6:8" x14ac:dyDescent="0.25">
      <c r="F15405" s="11"/>
      <c r="G15405" s="11"/>
      <c r="H15405" s="11"/>
    </row>
    <row r="15406" spans="6:8" x14ac:dyDescent="0.25">
      <c r="F15406" s="11"/>
      <c r="G15406" s="11"/>
      <c r="H15406" s="11"/>
    </row>
    <row r="15407" spans="6:8" x14ac:dyDescent="0.25">
      <c r="F15407" s="11"/>
      <c r="G15407" s="11"/>
      <c r="H15407" s="11"/>
    </row>
    <row r="15408" spans="6:8" x14ac:dyDescent="0.25">
      <c r="F15408" s="11"/>
      <c r="G15408" s="11"/>
      <c r="H15408" s="11"/>
    </row>
    <row r="15409" spans="6:8" x14ac:dyDescent="0.25">
      <c r="F15409" s="11"/>
      <c r="G15409" s="11"/>
      <c r="H15409" s="11"/>
    </row>
    <row r="15410" spans="6:8" x14ac:dyDescent="0.25">
      <c r="F15410" s="11"/>
      <c r="G15410" s="11"/>
      <c r="H15410" s="11"/>
    </row>
    <row r="15411" spans="6:8" x14ac:dyDescent="0.25">
      <c r="F15411" s="11"/>
      <c r="G15411" s="11"/>
      <c r="H15411" s="11"/>
    </row>
    <row r="15412" spans="6:8" x14ac:dyDescent="0.25">
      <c r="F15412" s="11"/>
      <c r="G15412" s="11"/>
      <c r="H15412" s="11"/>
    </row>
    <row r="15413" spans="6:8" x14ac:dyDescent="0.25">
      <c r="F15413" s="11"/>
      <c r="G15413" s="11"/>
      <c r="H15413" s="11"/>
    </row>
    <row r="15414" spans="6:8" x14ac:dyDescent="0.25">
      <c r="F15414" s="11"/>
      <c r="G15414" s="11"/>
      <c r="H15414" s="11"/>
    </row>
    <row r="15415" spans="6:8" x14ac:dyDescent="0.25">
      <c r="F15415" s="11"/>
      <c r="G15415" s="11"/>
      <c r="H15415" s="11"/>
    </row>
    <row r="15416" spans="6:8" x14ac:dyDescent="0.25">
      <c r="F15416" s="11"/>
      <c r="G15416" s="11"/>
      <c r="H15416" s="11"/>
    </row>
    <row r="15417" spans="6:8" x14ac:dyDescent="0.25">
      <c r="F15417" s="11"/>
      <c r="G15417" s="11"/>
      <c r="H15417" s="11"/>
    </row>
    <row r="15418" spans="6:8" x14ac:dyDescent="0.25">
      <c r="F15418" s="11"/>
      <c r="G15418" s="11"/>
      <c r="H15418" s="11"/>
    </row>
    <row r="15419" spans="6:8" x14ac:dyDescent="0.25">
      <c r="F15419" s="11"/>
      <c r="G15419" s="11"/>
      <c r="H15419" s="11"/>
    </row>
    <row r="15420" spans="6:8" x14ac:dyDescent="0.25">
      <c r="F15420" s="11"/>
      <c r="G15420" s="11"/>
      <c r="H15420" s="11"/>
    </row>
    <row r="15421" spans="6:8" x14ac:dyDescent="0.25">
      <c r="F15421" s="11"/>
      <c r="G15421" s="11"/>
      <c r="H15421" s="11"/>
    </row>
    <row r="15422" spans="6:8" x14ac:dyDescent="0.25">
      <c r="F15422" s="11"/>
      <c r="G15422" s="11"/>
      <c r="H15422" s="11"/>
    </row>
    <row r="15423" spans="6:8" x14ac:dyDescent="0.25">
      <c r="F15423" s="11"/>
      <c r="G15423" s="11"/>
      <c r="H15423" s="11"/>
    </row>
    <row r="15424" spans="6:8" x14ac:dyDescent="0.25">
      <c r="F15424" s="11"/>
      <c r="G15424" s="11"/>
      <c r="H15424" s="11"/>
    </row>
    <row r="15425" spans="6:8" x14ac:dyDescent="0.25">
      <c r="F15425" s="11"/>
      <c r="G15425" s="11"/>
      <c r="H15425" s="11"/>
    </row>
    <row r="15426" spans="6:8" x14ac:dyDescent="0.25">
      <c r="F15426" s="11"/>
      <c r="G15426" s="11"/>
      <c r="H15426" s="11"/>
    </row>
    <row r="15427" spans="6:8" x14ac:dyDescent="0.25">
      <c r="F15427" s="11"/>
      <c r="G15427" s="11"/>
      <c r="H15427" s="11"/>
    </row>
    <row r="15428" spans="6:8" x14ac:dyDescent="0.25">
      <c r="F15428" s="11"/>
      <c r="G15428" s="11"/>
      <c r="H15428" s="11"/>
    </row>
    <row r="15429" spans="6:8" x14ac:dyDescent="0.25">
      <c r="F15429" s="11"/>
      <c r="G15429" s="11"/>
      <c r="H15429" s="11"/>
    </row>
    <row r="15430" spans="6:8" x14ac:dyDescent="0.25">
      <c r="F15430" s="11"/>
      <c r="G15430" s="11"/>
      <c r="H15430" s="11"/>
    </row>
    <row r="15431" spans="6:8" x14ac:dyDescent="0.25">
      <c r="F15431" s="11"/>
      <c r="G15431" s="11"/>
      <c r="H15431" s="11"/>
    </row>
    <row r="15432" spans="6:8" x14ac:dyDescent="0.25">
      <c r="F15432" s="11"/>
      <c r="G15432" s="11"/>
      <c r="H15432" s="11"/>
    </row>
    <row r="15433" spans="6:8" x14ac:dyDescent="0.25">
      <c r="F15433" s="11"/>
      <c r="G15433" s="11"/>
      <c r="H15433" s="11"/>
    </row>
    <row r="15434" spans="6:8" x14ac:dyDescent="0.25">
      <c r="F15434" s="11"/>
      <c r="G15434" s="11"/>
      <c r="H15434" s="11"/>
    </row>
    <row r="15435" spans="6:8" x14ac:dyDescent="0.25">
      <c r="F15435" s="11"/>
      <c r="G15435" s="11"/>
      <c r="H15435" s="11"/>
    </row>
    <row r="15436" spans="6:8" x14ac:dyDescent="0.25">
      <c r="F15436" s="11"/>
      <c r="G15436" s="11"/>
      <c r="H15436" s="11"/>
    </row>
    <row r="15437" spans="6:8" x14ac:dyDescent="0.25">
      <c r="F15437" s="11"/>
      <c r="G15437" s="11"/>
      <c r="H15437" s="11"/>
    </row>
    <row r="15438" spans="6:8" x14ac:dyDescent="0.25">
      <c r="F15438" s="11"/>
      <c r="G15438" s="11"/>
      <c r="H15438" s="11"/>
    </row>
    <row r="15439" spans="6:8" x14ac:dyDescent="0.25">
      <c r="F15439" s="11"/>
      <c r="G15439" s="11"/>
      <c r="H15439" s="11"/>
    </row>
    <row r="15440" spans="6:8" x14ac:dyDescent="0.25">
      <c r="F15440" s="11"/>
      <c r="G15440" s="11"/>
      <c r="H15440" s="11"/>
    </row>
    <row r="15441" spans="6:8" x14ac:dyDescent="0.25">
      <c r="F15441" s="11"/>
      <c r="G15441" s="11"/>
      <c r="H15441" s="11"/>
    </row>
    <row r="15442" spans="6:8" x14ac:dyDescent="0.25">
      <c r="F15442" s="11"/>
      <c r="G15442" s="11"/>
      <c r="H15442" s="11"/>
    </row>
    <row r="15443" spans="6:8" x14ac:dyDescent="0.25">
      <c r="F15443" s="11"/>
      <c r="G15443" s="11"/>
      <c r="H15443" s="11"/>
    </row>
    <row r="15444" spans="6:8" x14ac:dyDescent="0.25">
      <c r="F15444" s="11"/>
      <c r="G15444" s="11"/>
      <c r="H15444" s="11"/>
    </row>
    <row r="15445" spans="6:8" x14ac:dyDescent="0.25">
      <c r="F15445" s="11"/>
      <c r="G15445" s="11"/>
      <c r="H15445" s="11"/>
    </row>
    <row r="15446" spans="6:8" x14ac:dyDescent="0.25">
      <c r="F15446" s="11"/>
      <c r="G15446" s="11"/>
      <c r="H15446" s="11"/>
    </row>
    <row r="15447" spans="6:8" x14ac:dyDescent="0.25">
      <c r="F15447" s="11"/>
      <c r="G15447" s="11"/>
      <c r="H15447" s="11"/>
    </row>
    <row r="15448" spans="6:8" x14ac:dyDescent="0.25">
      <c r="F15448" s="11"/>
      <c r="G15448" s="11"/>
      <c r="H15448" s="11"/>
    </row>
    <row r="15449" spans="6:8" x14ac:dyDescent="0.25">
      <c r="F15449" s="11"/>
      <c r="G15449" s="11"/>
      <c r="H15449" s="11"/>
    </row>
    <row r="15450" spans="6:8" x14ac:dyDescent="0.25">
      <c r="F15450" s="11"/>
      <c r="G15450" s="11"/>
      <c r="H15450" s="11"/>
    </row>
    <row r="15451" spans="6:8" x14ac:dyDescent="0.25">
      <c r="F15451" s="11"/>
      <c r="G15451" s="11"/>
      <c r="H15451" s="11"/>
    </row>
    <row r="15452" spans="6:8" x14ac:dyDescent="0.25">
      <c r="F15452" s="11"/>
      <c r="G15452" s="11"/>
      <c r="H15452" s="11"/>
    </row>
    <row r="15453" spans="6:8" x14ac:dyDescent="0.25">
      <c r="F15453" s="11"/>
      <c r="G15453" s="11"/>
      <c r="H15453" s="11"/>
    </row>
    <row r="15454" spans="6:8" x14ac:dyDescent="0.25">
      <c r="F15454" s="11"/>
      <c r="G15454" s="11"/>
      <c r="H15454" s="11"/>
    </row>
    <row r="15455" spans="6:8" x14ac:dyDescent="0.25">
      <c r="F15455" s="11"/>
      <c r="G15455" s="11"/>
      <c r="H15455" s="11"/>
    </row>
    <row r="15456" spans="6:8" x14ac:dyDescent="0.25">
      <c r="F15456" s="11"/>
      <c r="G15456" s="11"/>
      <c r="H15456" s="11"/>
    </row>
    <row r="15457" spans="6:8" x14ac:dyDescent="0.25">
      <c r="F15457" s="11"/>
      <c r="G15457" s="11"/>
      <c r="H15457" s="11"/>
    </row>
    <row r="15458" spans="6:8" x14ac:dyDescent="0.25">
      <c r="F15458" s="11"/>
      <c r="G15458" s="11"/>
      <c r="H15458" s="11"/>
    </row>
    <row r="15459" spans="6:8" x14ac:dyDescent="0.25">
      <c r="F15459" s="11"/>
      <c r="G15459" s="11"/>
      <c r="H15459" s="11"/>
    </row>
    <row r="15460" spans="6:8" x14ac:dyDescent="0.25">
      <c r="F15460" s="11"/>
      <c r="G15460" s="11"/>
      <c r="H15460" s="11"/>
    </row>
    <row r="15461" spans="6:8" x14ac:dyDescent="0.25">
      <c r="F15461" s="11"/>
      <c r="G15461" s="11"/>
      <c r="H15461" s="11"/>
    </row>
    <row r="15462" spans="6:8" x14ac:dyDescent="0.25">
      <c r="F15462" s="11"/>
      <c r="G15462" s="11"/>
      <c r="H15462" s="11"/>
    </row>
    <row r="15463" spans="6:8" x14ac:dyDescent="0.25">
      <c r="F15463" s="11"/>
      <c r="G15463" s="11"/>
      <c r="H15463" s="11"/>
    </row>
    <row r="15464" spans="6:8" x14ac:dyDescent="0.25">
      <c r="F15464" s="11"/>
      <c r="G15464" s="11"/>
      <c r="H15464" s="11"/>
    </row>
    <row r="15465" spans="6:8" x14ac:dyDescent="0.25">
      <c r="F15465" s="11"/>
      <c r="G15465" s="11"/>
      <c r="H15465" s="11"/>
    </row>
    <row r="15466" spans="6:8" x14ac:dyDescent="0.25">
      <c r="F15466" s="11"/>
      <c r="G15466" s="11"/>
      <c r="H15466" s="11"/>
    </row>
    <row r="15467" spans="6:8" x14ac:dyDescent="0.25">
      <c r="F15467" s="11"/>
      <c r="G15467" s="11"/>
      <c r="H15467" s="11"/>
    </row>
    <row r="15468" spans="6:8" x14ac:dyDescent="0.25">
      <c r="F15468" s="11"/>
      <c r="G15468" s="11"/>
      <c r="H15468" s="11"/>
    </row>
    <row r="15469" spans="6:8" x14ac:dyDescent="0.25">
      <c r="F15469" s="11"/>
      <c r="G15469" s="11"/>
      <c r="H15469" s="11"/>
    </row>
    <row r="15470" spans="6:8" x14ac:dyDescent="0.25">
      <c r="F15470" s="11"/>
      <c r="G15470" s="11"/>
      <c r="H15470" s="11"/>
    </row>
    <row r="15471" spans="6:8" x14ac:dyDescent="0.25">
      <c r="F15471" s="11"/>
      <c r="G15471" s="11"/>
      <c r="H15471" s="11"/>
    </row>
    <row r="15472" spans="6:8" x14ac:dyDescent="0.25">
      <c r="F15472" s="11"/>
      <c r="G15472" s="11"/>
      <c r="H15472" s="11"/>
    </row>
    <row r="15473" spans="6:8" x14ac:dyDescent="0.25">
      <c r="F15473" s="11"/>
      <c r="G15473" s="11"/>
      <c r="H15473" s="11"/>
    </row>
    <row r="15474" spans="6:8" x14ac:dyDescent="0.25">
      <c r="F15474" s="11"/>
      <c r="G15474" s="11"/>
      <c r="H15474" s="11"/>
    </row>
    <row r="15475" spans="6:8" x14ac:dyDescent="0.25">
      <c r="F15475" s="11"/>
      <c r="G15475" s="11"/>
      <c r="H15475" s="11"/>
    </row>
    <row r="15476" spans="6:8" x14ac:dyDescent="0.25">
      <c r="F15476" s="11"/>
      <c r="G15476" s="11"/>
      <c r="H15476" s="11"/>
    </row>
    <row r="15477" spans="6:8" x14ac:dyDescent="0.25">
      <c r="F15477" s="11"/>
      <c r="G15477" s="11"/>
      <c r="H15477" s="11"/>
    </row>
    <row r="15478" spans="6:8" x14ac:dyDescent="0.25">
      <c r="F15478" s="11"/>
      <c r="G15478" s="11"/>
      <c r="H15478" s="11"/>
    </row>
    <row r="15479" spans="6:8" x14ac:dyDescent="0.25">
      <c r="F15479" s="11"/>
      <c r="G15479" s="11"/>
      <c r="H15479" s="11"/>
    </row>
    <row r="15480" spans="6:8" x14ac:dyDescent="0.25">
      <c r="F15480" s="11"/>
      <c r="G15480" s="11"/>
      <c r="H15480" s="11"/>
    </row>
    <row r="15481" spans="6:8" x14ac:dyDescent="0.25">
      <c r="F15481" s="11"/>
      <c r="G15481" s="11"/>
      <c r="H15481" s="11"/>
    </row>
    <row r="15482" spans="6:8" x14ac:dyDescent="0.25">
      <c r="F15482" s="11"/>
      <c r="G15482" s="11"/>
      <c r="H15482" s="11"/>
    </row>
    <row r="15483" spans="6:8" x14ac:dyDescent="0.25">
      <c r="F15483" s="11"/>
      <c r="G15483" s="11"/>
      <c r="H15483" s="11"/>
    </row>
    <row r="15484" spans="6:8" x14ac:dyDescent="0.25">
      <c r="F15484" s="11"/>
      <c r="G15484" s="11"/>
      <c r="H15484" s="11"/>
    </row>
    <row r="15485" spans="6:8" x14ac:dyDescent="0.25">
      <c r="F15485" s="11"/>
      <c r="G15485" s="11"/>
      <c r="H15485" s="11"/>
    </row>
    <row r="15486" spans="6:8" x14ac:dyDescent="0.25">
      <c r="F15486" s="11"/>
      <c r="G15486" s="11"/>
      <c r="H15486" s="11"/>
    </row>
    <row r="15487" spans="6:8" x14ac:dyDescent="0.25">
      <c r="F15487" s="11"/>
      <c r="G15487" s="11"/>
      <c r="H15487" s="11"/>
    </row>
    <row r="15488" spans="6:8" x14ac:dyDescent="0.25">
      <c r="F15488" s="11"/>
      <c r="G15488" s="11"/>
      <c r="H15488" s="11"/>
    </row>
    <row r="15489" spans="6:8" x14ac:dyDescent="0.25">
      <c r="F15489" s="11"/>
      <c r="G15489" s="11"/>
      <c r="H15489" s="11"/>
    </row>
    <row r="15490" spans="6:8" x14ac:dyDescent="0.25">
      <c r="F15490" s="11"/>
      <c r="G15490" s="11"/>
      <c r="H15490" s="11"/>
    </row>
    <row r="15491" spans="6:8" x14ac:dyDescent="0.25">
      <c r="F15491" s="11"/>
      <c r="G15491" s="11"/>
      <c r="H15491" s="11"/>
    </row>
    <row r="15492" spans="6:8" x14ac:dyDescent="0.25">
      <c r="F15492" s="11"/>
      <c r="G15492" s="11"/>
      <c r="H15492" s="11"/>
    </row>
    <row r="15493" spans="6:8" x14ac:dyDescent="0.25">
      <c r="F15493" s="11"/>
      <c r="G15493" s="11"/>
      <c r="H15493" s="11"/>
    </row>
    <row r="15494" spans="6:8" x14ac:dyDescent="0.25">
      <c r="F15494" s="11"/>
      <c r="G15494" s="11"/>
      <c r="H15494" s="11"/>
    </row>
    <row r="15495" spans="6:8" x14ac:dyDescent="0.25">
      <c r="F15495" s="11"/>
      <c r="G15495" s="11"/>
      <c r="H15495" s="11"/>
    </row>
    <row r="15496" spans="6:8" x14ac:dyDescent="0.25">
      <c r="F15496" s="11"/>
      <c r="G15496" s="11"/>
      <c r="H15496" s="11"/>
    </row>
    <row r="15497" spans="6:8" x14ac:dyDescent="0.25">
      <c r="F15497" s="11"/>
      <c r="G15497" s="11"/>
      <c r="H15497" s="11"/>
    </row>
    <row r="15498" spans="6:8" x14ac:dyDescent="0.25">
      <c r="F15498" s="11"/>
      <c r="G15498" s="11"/>
      <c r="H15498" s="11"/>
    </row>
    <row r="15499" spans="6:8" x14ac:dyDescent="0.25">
      <c r="F15499" s="11"/>
      <c r="G15499" s="11"/>
      <c r="H15499" s="11"/>
    </row>
    <row r="15500" spans="6:8" x14ac:dyDescent="0.25">
      <c r="F15500" s="11"/>
      <c r="G15500" s="11"/>
      <c r="H15500" s="11"/>
    </row>
    <row r="15501" spans="6:8" x14ac:dyDescent="0.25">
      <c r="F15501" s="11"/>
      <c r="G15501" s="11"/>
      <c r="H15501" s="11"/>
    </row>
    <row r="15502" spans="6:8" x14ac:dyDescent="0.25">
      <c r="F15502" s="11"/>
      <c r="G15502" s="11"/>
      <c r="H15502" s="11"/>
    </row>
    <row r="15503" spans="6:8" x14ac:dyDescent="0.25">
      <c r="F15503" s="11"/>
      <c r="G15503" s="11"/>
      <c r="H15503" s="11"/>
    </row>
    <row r="15504" spans="6:8" x14ac:dyDescent="0.25">
      <c r="F15504" s="11"/>
      <c r="G15504" s="11"/>
      <c r="H15504" s="11"/>
    </row>
    <row r="15505" spans="6:8" x14ac:dyDescent="0.25">
      <c r="F15505" s="11"/>
      <c r="G15505" s="11"/>
      <c r="H15505" s="11"/>
    </row>
    <row r="15506" spans="6:8" x14ac:dyDescent="0.25">
      <c r="F15506" s="11"/>
      <c r="G15506" s="11"/>
      <c r="H15506" s="11"/>
    </row>
    <row r="15507" spans="6:8" x14ac:dyDescent="0.25">
      <c r="F15507" s="11"/>
      <c r="G15507" s="11"/>
      <c r="H15507" s="11"/>
    </row>
    <row r="15508" spans="6:8" x14ac:dyDescent="0.25">
      <c r="F15508" s="11"/>
      <c r="G15508" s="11"/>
      <c r="H15508" s="11"/>
    </row>
    <row r="15509" spans="6:8" x14ac:dyDescent="0.25">
      <c r="F15509" s="11"/>
      <c r="G15509" s="11"/>
      <c r="H15509" s="11"/>
    </row>
    <row r="15510" spans="6:8" x14ac:dyDescent="0.25">
      <c r="F15510" s="11"/>
      <c r="G15510" s="11"/>
      <c r="H15510" s="11"/>
    </row>
    <row r="15511" spans="6:8" x14ac:dyDescent="0.25">
      <c r="F15511" s="11"/>
      <c r="G15511" s="11"/>
      <c r="H15511" s="11"/>
    </row>
    <row r="15512" spans="6:8" x14ac:dyDescent="0.25">
      <c r="F15512" s="11"/>
      <c r="G15512" s="11"/>
      <c r="H15512" s="11"/>
    </row>
    <row r="15513" spans="6:8" x14ac:dyDescent="0.25">
      <c r="F15513" s="11"/>
      <c r="G15513" s="11"/>
      <c r="H15513" s="11"/>
    </row>
    <row r="15514" spans="6:8" x14ac:dyDescent="0.25">
      <c r="F15514" s="11"/>
      <c r="G15514" s="11"/>
      <c r="H15514" s="11"/>
    </row>
    <row r="15515" spans="6:8" x14ac:dyDescent="0.25">
      <c r="F15515" s="11"/>
      <c r="G15515" s="11"/>
      <c r="H15515" s="11"/>
    </row>
    <row r="15516" spans="6:8" x14ac:dyDescent="0.25">
      <c r="F15516" s="11"/>
      <c r="G15516" s="11"/>
      <c r="H15516" s="11"/>
    </row>
    <row r="15517" spans="6:8" x14ac:dyDescent="0.25">
      <c r="F15517" s="11"/>
      <c r="G15517" s="11"/>
      <c r="H15517" s="11"/>
    </row>
    <row r="15518" spans="6:8" x14ac:dyDescent="0.25">
      <c r="F15518" s="11"/>
      <c r="G15518" s="11"/>
      <c r="H15518" s="11"/>
    </row>
    <row r="15519" spans="6:8" x14ac:dyDescent="0.25">
      <c r="F15519" s="11"/>
      <c r="G15519" s="11"/>
      <c r="H15519" s="11"/>
    </row>
    <row r="15520" spans="6:8" x14ac:dyDescent="0.25">
      <c r="F15520" s="11"/>
      <c r="G15520" s="11"/>
      <c r="H15520" s="11"/>
    </row>
    <row r="15521" spans="6:8" x14ac:dyDescent="0.25">
      <c r="F15521" s="11"/>
      <c r="G15521" s="11"/>
      <c r="H15521" s="11"/>
    </row>
    <row r="15522" spans="6:8" x14ac:dyDescent="0.25">
      <c r="F15522" s="11"/>
      <c r="G15522" s="11"/>
      <c r="H15522" s="11"/>
    </row>
    <row r="15523" spans="6:8" x14ac:dyDescent="0.25">
      <c r="F15523" s="11"/>
      <c r="G15523" s="11"/>
      <c r="H15523" s="11"/>
    </row>
    <row r="15524" spans="6:8" x14ac:dyDescent="0.25">
      <c r="F15524" s="11"/>
      <c r="G15524" s="11"/>
      <c r="H15524" s="11"/>
    </row>
    <row r="15525" spans="6:8" x14ac:dyDescent="0.25">
      <c r="F15525" s="11"/>
      <c r="G15525" s="11"/>
      <c r="H15525" s="11"/>
    </row>
    <row r="15526" spans="6:8" x14ac:dyDescent="0.25">
      <c r="F15526" s="11"/>
      <c r="G15526" s="11"/>
      <c r="H15526" s="11"/>
    </row>
    <row r="15527" spans="6:8" x14ac:dyDescent="0.25">
      <c r="F15527" s="11"/>
      <c r="G15527" s="11"/>
      <c r="H15527" s="11"/>
    </row>
    <row r="15528" spans="6:8" x14ac:dyDescent="0.25">
      <c r="F15528" s="11"/>
      <c r="G15528" s="11"/>
      <c r="H15528" s="11"/>
    </row>
    <row r="15529" spans="6:8" x14ac:dyDescent="0.25">
      <c r="F15529" s="11"/>
      <c r="G15529" s="11"/>
      <c r="H15529" s="11"/>
    </row>
    <row r="15530" spans="6:8" x14ac:dyDescent="0.25">
      <c r="F15530" s="11"/>
      <c r="G15530" s="11"/>
      <c r="H15530" s="11"/>
    </row>
    <row r="15531" spans="6:8" x14ac:dyDescent="0.25">
      <c r="F15531" s="11"/>
      <c r="G15531" s="11"/>
      <c r="H15531" s="11"/>
    </row>
    <row r="15532" spans="6:8" x14ac:dyDescent="0.25">
      <c r="F15532" s="11"/>
      <c r="G15532" s="11"/>
      <c r="H15532" s="11"/>
    </row>
    <row r="15533" spans="6:8" x14ac:dyDescent="0.25">
      <c r="F15533" s="11"/>
      <c r="G15533" s="11"/>
      <c r="H15533" s="11"/>
    </row>
    <row r="15534" spans="6:8" x14ac:dyDescent="0.25">
      <c r="F15534" s="11"/>
      <c r="G15534" s="11"/>
      <c r="H15534" s="11"/>
    </row>
    <row r="15535" spans="6:8" x14ac:dyDescent="0.25">
      <c r="F15535" s="11"/>
      <c r="G15535" s="11"/>
      <c r="H15535" s="11"/>
    </row>
    <row r="15536" spans="6:8" x14ac:dyDescent="0.25">
      <c r="F15536" s="11"/>
      <c r="G15536" s="11"/>
      <c r="H15536" s="11"/>
    </row>
    <row r="15537" spans="6:8" x14ac:dyDescent="0.25">
      <c r="F15537" s="11"/>
      <c r="G15537" s="11"/>
      <c r="H15537" s="11"/>
    </row>
    <row r="15538" spans="6:8" x14ac:dyDescent="0.25">
      <c r="F15538" s="11"/>
      <c r="G15538" s="11"/>
      <c r="H15538" s="11"/>
    </row>
    <row r="15539" spans="6:8" x14ac:dyDescent="0.25">
      <c r="F15539" s="11"/>
      <c r="G15539" s="11"/>
      <c r="H15539" s="11"/>
    </row>
    <row r="15540" spans="6:8" x14ac:dyDescent="0.25">
      <c r="F15540" s="11"/>
      <c r="G15540" s="11"/>
      <c r="H15540" s="11"/>
    </row>
    <row r="15541" spans="6:8" x14ac:dyDescent="0.25">
      <c r="F15541" s="11"/>
      <c r="G15541" s="11"/>
      <c r="H15541" s="11"/>
    </row>
    <row r="15542" spans="6:8" x14ac:dyDescent="0.25">
      <c r="F15542" s="11"/>
      <c r="G15542" s="11"/>
      <c r="H15542" s="11"/>
    </row>
    <row r="15543" spans="6:8" x14ac:dyDescent="0.25">
      <c r="F15543" s="11"/>
      <c r="G15543" s="11"/>
      <c r="H15543" s="11"/>
    </row>
    <row r="15544" spans="6:8" x14ac:dyDescent="0.25">
      <c r="F15544" s="11"/>
      <c r="G15544" s="11"/>
      <c r="H15544" s="11"/>
    </row>
    <row r="15545" spans="6:8" x14ac:dyDescent="0.25">
      <c r="F15545" s="11"/>
      <c r="G15545" s="11"/>
      <c r="H15545" s="11"/>
    </row>
    <row r="15546" spans="6:8" x14ac:dyDescent="0.25">
      <c r="F15546" s="11"/>
      <c r="G15546" s="11"/>
      <c r="H15546" s="11"/>
    </row>
    <row r="15547" spans="6:8" x14ac:dyDescent="0.25">
      <c r="F15547" s="11"/>
      <c r="G15547" s="11"/>
      <c r="H15547" s="11"/>
    </row>
    <row r="15548" spans="6:8" x14ac:dyDescent="0.25">
      <c r="F15548" s="11"/>
      <c r="G15548" s="11"/>
      <c r="H15548" s="11"/>
    </row>
    <row r="15549" spans="6:8" x14ac:dyDescent="0.25">
      <c r="F15549" s="11"/>
      <c r="G15549" s="11"/>
      <c r="H15549" s="11"/>
    </row>
    <row r="15550" spans="6:8" x14ac:dyDescent="0.25">
      <c r="F15550" s="11"/>
      <c r="G15550" s="11"/>
      <c r="H15550" s="11"/>
    </row>
    <row r="15551" spans="6:8" x14ac:dyDescent="0.25">
      <c r="F15551" s="11"/>
      <c r="G15551" s="11"/>
      <c r="H15551" s="11"/>
    </row>
    <row r="15552" spans="6:8" x14ac:dyDescent="0.25">
      <c r="F15552" s="11"/>
      <c r="G15552" s="11"/>
      <c r="H15552" s="11"/>
    </row>
    <row r="15553" spans="6:8" x14ac:dyDescent="0.25">
      <c r="F15553" s="11"/>
      <c r="G15553" s="11"/>
      <c r="H15553" s="11"/>
    </row>
    <row r="15554" spans="6:8" x14ac:dyDescent="0.25">
      <c r="F15554" s="11"/>
      <c r="G15554" s="11"/>
      <c r="H15554" s="11"/>
    </row>
    <row r="15555" spans="6:8" x14ac:dyDescent="0.25">
      <c r="F15555" s="11"/>
      <c r="G15555" s="11"/>
      <c r="H15555" s="11"/>
    </row>
    <row r="15556" spans="6:8" x14ac:dyDescent="0.25">
      <c r="F15556" s="11"/>
      <c r="G15556" s="11"/>
      <c r="H15556" s="11"/>
    </row>
    <row r="15557" spans="6:8" x14ac:dyDescent="0.25">
      <c r="F15557" s="11"/>
      <c r="G15557" s="11"/>
      <c r="H15557" s="11"/>
    </row>
    <row r="15558" spans="6:8" x14ac:dyDescent="0.25">
      <c r="F15558" s="11"/>
      <c r="G15558" s="11"/>
      <c r="H15558" s="11"/>
    </row>
    <row r="15559" spans="6:8" x14ac:dyDescent="0.25">
      <c r="F15559" s="11"/>
      <c r="G15559" s="11"/>
      <c r="H15559" s="11"/>
    </row>
    <row r="15560" spans="6:8" x14ac:dyDescent="0.25">
      <c r="F15560" s="11"/>
      <c r="G15560" s="11"/>
      <c r="H15560" s="11"/>
    </row>
    <row r="15561" spans="6:8" x14ac:dyDescent="0.25">
      <c r="F15561" s="11"/>
      <c r="G15561" s="11"/>
      <c r="H15561" s="11"/>
    </row>
    <row r="15562" spans="6:8" x14ac:dyDescent="0.25">
      <c r="F15562" s="11"/>
      <c r="G15562" s="11"/>
      <c r="H15562" s="11"/>
    </row>
    <row r="15563" spans="6:8" x14ac:dyDescent="0.25">
      <c r="F15563" s="11"/>
      <c r="G15563" s="11"/>
      <c r="H15563" s="11"/>
    </row>
    <row r="15564" spans="6:8" x14ac:dyDescent="0.25">
      <c r="F15564" s="11"/>
      <c r="G15564" s="11"/>
      <c r="H15564" s="11"/>
    </row>
    <row r="15565" spans="6:8" x14ac:dyDescent="0.25">
      <c r="F15565" s="11"/>
      <c r="G15565" s="11"/>
      <c r="H15565" s="11"/>
    </row>
    <row r="15566" spans="6:8" x14ac:dyDescent="0.25">
      <c r="F15566" s="11"/>
      <c r="G15566" s="11"/>
      <c r="H15566" s="11"/>
    </row>
    <row r="15567" spans="6:8" x14ac:dyDescent="0.25">
      <c r="F15567" s="11"/>
      <c r="G15567" s="11"/>
      <c r="H15567" s="11"/>
    </row>
    <row r="15568" spans="6:8" x14ac:dyDescent="0.25">
      <c r="F15568" s="11"/>
      <c r="G15568" s="11"/>
      <c r="H15568" s="11"/>
    </row>
    <row r="15569" spans="6:8" x14ac:dyDescent="0.25">
      <c r="F15569" s="11"/>
      <c r="G15569" s="11"/>
      <c r="H15569" s="11"/>
    </row>
    <row r="15570" spans="6:8" x14ac:dyDescent="0.25">
      <c r="F15570" s="11"/>
      <c r="G15570" s="11"/>
      <c r="H15570" s="11"/>
    </row>
    <row r="15571" spans="6:8" x14ac:dyDescent="0.25">
      <c r="F15571" s="11"/>
      <c r="G15571" s="11"/>
      <c r="H15571" s="11"/>
    </row>
    <row r="15572" spans="6:8" x14ac:dyDescent="0.25">
      <c r="F15572" s="11"/>
      <c r="G15572" s="11"/>
      <c r="H15572" s="11"/>
    </row>
    <row r="15573" spans="6:8" x14ac:dyDescent="0.25">
      <c r="F15573" s="11"/>
      <c r="G15573" s="11"/>
      <c r="H15573" s="11"/>
    </row>
    <row r="15574" spans="6:8" x14ac:dyDescent="0.25">
      <c r="F15574" s="11"/>
      <c r="G15574" s="11"/>
      <c r="H15574" s="11"/>
    </row>
    <row r="15575" spans="6:8" x14ac:dyDescent="0.25">
      <c r="F15575" s="11"/>
      <c r="G15575" s="11"/>
      <c r="H15575" s="11"/>
    </row>
    <row r="15576" spans="6:8" x14ac:dyDescent="0.25">
      <c r="F15576" s="11"/>
      <c r="G15576" s="11"/>
      <c r="H15576" s="11"/>
    </row>
    <row r="15577" spans="6:8" x14ac:dyDescent="0.25">
      <c r="F15577" s="11"/>
      <c r="G15577" s="11"/>
      <c r="H15577" s="11"/>
    </row>
    <row r="15578" spans="6:8" x14ac:dyDescent="0.25">
      <c r="F15578" s="11"/>
      <c r="G15578" s="11"/>
      <c r="H15578" s="11"/>
    </row>
    <row r="15579" spans="6:8" x14ac:dyDescent="0.25">
      <c r="F15579" s="11"/>
      <c r="G15579" s="11"/>
      <c r="H15579" s="11"/>
    </row>
    <row r="15580" spans="6:8" x14ac:dyDescent="0.25">
      <c r="F15580" s="11"/>
      <c r="G15580" s="11"/>
      <c r="H15580" s="11"/>
    </row>
    <row r="15581" spans="6:8" x14ac:dyDescent="0.25">
      <c r="F15581" s="11"/>
      <c r="G15581" s="11"/>
      <c r="H15581" s="11"/>
    </row>
    <row r="15582" spans="6:8" x14ac:dyDescent="0.25">
      <c r="F15582" s="11"/>
      <c r="G15582" s="11"/>
      <c r="H15582" s="11"/>
    </row>
    <row r="15583" spans="6:8" x14ac:dyDescent="0.25">
      <c r="F15583" s="11"/>
      <c r="G15583" s="11"/>
      <c r="H15583" s="11"/>
    </row>
    <row r="15584" spans="6:8" x14ac:dyDescent="0.25">
      <c r="F15584" s="11"/>
      <c r="G15584" s="11"/>
      <c r="H15584" s="11"/>
    </row>
    <row r="15585" spans="6:8" x14ac:dyDescent="0.25">
      <c r="F15585" s="11"/>
      <c r="G15585" s="11"/>
      <c r="H15585" s="11"/>
    </row>
    <row r="15586" spans="6:8" x14ac:dyDescent="0.25">
      <c r="F15586" s="11"/>
      <c r="G15586" s="11"/>
      <c r="H15586" s="11"/>
    </row>
    <row r="15587" spans="6:8" x14ac:dyDescent="0.25">
      <c r="F15587" s="11"/>
      <c r="G15587" s="11"/>
      <c r="H15587" s="11"/>
    </row>
    <row r="15588" spans="6:8" x14ac:dyDescent="0.25">
      <c r="F15588" s="11"/>
      <c r="G15588" s="11"/>
      <c r="H15588" s="11"/>
    </row>
    <row r="15589" spans="6:8" x14ac:dyDescent="0.25">
      <c r="F15589" s="11"/>
      <c r="G15589" s="11"/>
      <c r="H15589" s="11"/>
    </row>
    <row r="15590" spans="6:8" x14ac:dyDescent="0.25">
      <c r="F15590" s="11"/>
      <c r="G15590" s="11"/>
      <c r="H15590" s="11"/>
    </row>
    <row r="15591" spans="6:8" x14ac:dyDescent="0.25">
      <c r="F15591" s="11"/>
      <c r="G15591" s="11"/>
      <c r="H15591" s="11"/>
    </row>
    <row r="15592" spans="6:8" x14ac:dyDescent="0.25">
      <c r="F15592" s="11"/>
      <c r="G15592" s="11"/>
      <c r="H15592" s="11"/>
    </row>
    <row r="15593" spans="6:8" x14ac:dyDescent="0.25">
      <c r="F15593" s="11"/>
      <c r="G15593" s="11"/>
      <c r="H15593" s="11"/>
    </row>
    <row r="15594" spans="6:8" x14ac:dyDescent="0.25">
      <c r="F15594" s="11"/>
      <c r="G15594" s="11"/>
      <c r="H15594" s="11"/>
    </row>
    <row r="15595" spans="6:8" x14ac:dyDescent="0.25">
      <c r="F15595" s="11"/>
      <c r="G15595" s="11"/>
      <c r="H15595" s="11"/>
    </row>
    <row r="15596" spans="6:8" x14ac:dyDescent="0.25">
      <c r="F15596" s="11"/>
      <c r="G15596" s="11"/>
      <c r="H15596" s="11"/>
    </row>
    <row r="15597" spans="6:8" x14ac:dyDescent="0.25">
      <c r="F15597" s="11"/>
      <c r="G15597" s="11"/>
      <c r="H15597" s="11"/>
    </row>
    <row r="15598" spans="6:8" x14ac:dyDescent="0.25">
      <c r="F15598" s="11"/>
      <c r="G15598" s="11"/>
      <c r="H15598" s="11"/>
    </row>
    <row r="15599" spans="6:8" x14ac:dyDescent="0.25">
      <c r="F15599" s="11"/>
      <c r="G15599" s="11"/>
      <c r="H15599" s="11"/>
    </row>
    <row r="15600" spans="6:8" x14ac:dyDescent="0.25">
      <c r="F15600" s="11"/>
      <c r="G15600" s="11"/>
      <c r="H15600" s="11"/>
    </row>
    <row r="15601" spans="6:8" x14ac:dyDescent="0.25">
      <c r="F15601" s="11"/>
      <c r="G15601" s="11"/>
      <c r="H15601" s="11"/>
    </row>
    <row r="15602" spans="6:8" x14ac:dyDescent="0.25">
      <c r="F15602" s="11"/>
      <c r="G15602" s="11"/>
      <c r="H15602" s="11"/>
    </row>
    <row r="15603" spans="6:8" x14ac:dyDescent="0.25">
      <c r="F15603" s="11"/>
      <c r="G15603" s="11"/>
      <c r="H15603" s="11"/>
    </row>
    <row r="15604" spans="6:8" x14ac:dyDescent="0.25">
      <c r="F15604" s="11"/>
      <c r="G15604" s="11"/>
      <c r="H15604" s="11"/>
    </row>
    <row r="15605" spans="6:8" x14ac:dyDescent="0.25">
      <c r="F15605" s="11"/>
      <c r="G15605" s="11"/>
      <c r="H15605" s="11"/>
    </row>
    <row r="15606" spans="6:8" x14ac:dyDescent="0.25">
      <c r="F15606" s="11"/>
      <c r="G15606" s="11"/>
      <c r="H15606" s="11"/>
    </row>
    <row r="15607" spans="6:8" x14ac:dyDescent="0.25">
      <c r="F15607" s="11"/>
      <c r="G15607" s="11"/>
      <c r="H15607" s="11"/>
    </row>
    <row r="15608" spans="6:8" x14ac:dyDescent="0.25">
      <c r="F15608" s="11"/>
      <c r="G15608" s="11"/>
      <c r="H15608" s="11"/>
    </row>
    <row r="15609" spans="6:8" x14ac:dyDescent="0.25">
      <c r="F15609" s="11"/>
      <c r="G15609" s="11"/>
      <c r="H15609" s="11"/>
    </row>
    <row r="15610" spans="6:8" x14ac:dyDescent="0.25">
      <c r="F15610" s="11"/>
      <c r="G15610" s="11"/>
      <c r="H15610" s="11"/>
    </row>
    <row r="15611" spans="6:8" x14ac:dyDescent="0.25">
      <c r="F15611" s="11"/>
      <c r="G15611" s="11"/>
      <c r="H15611" s="11"/>
    </row>
    <row r="15612" spans="6:8" x14ac:dyDescent="0.25">
      <c r="F15612" s="11"/>
      <c r="G15612" s="11"/>
      <c r="H15612" s="11"/>
    </row>
    <row r="15613" spans="6:8" x14ac:dyDescent="0.25">
      <c r="F15613" s="11"/>
      <c r="G15613" s="11"/>
      <c r="H15613" s="11"/>
    </row>
    <row r="15614" spans="6:8" x14ac:dyDescent="0.25">
      <c r="F15614" s="11"/>
      <c r="G15614" s="11"/>
      <c r="H15614" s="11"/>
    </row>
    <row r="15615" spans="6:8" x14ac:dyDescent="0.25">
      <c r="F15615" s="11"/>
      <c r="G15615" s="11"/>
      <c r="H15615" s="11"/>
    </row>
    <row r="15616" spans="6:8" x14ac:dyDescent="0.25">
      <c r="F15616" s="11"/>
      <c r="G15616" s="11"/>
      <c r="H15616" s="11"/>
    </row>
    <row r="15617" spans="6:8" x14ac:dyDescent="0.25">
      <c r="F15617" s="11"/>
      <c r="G15617" s="11"/>
      <c r="H15617" s="11"/>
    </row>
    <row r="15618" spans="6:8" x14ac:dyDescent="0.25">
      <c r="F15618" s="11"/>
      <c r="G15618" s="11"/>
      <c r="H15618" s="11"/>
    </row>
    <row r="15619" spans="6:8" x14ac:dyDescent="0.25">
      <c r="F15619" s="11"/>
      <c r="G15619" s="11"/>
      <c r="H15619" s="11"/>
    </row>
    <row r="15620" spans="6:8" x14ac:dyDescent="0.25">
      <c r="F15620" s="11"/>
      <c r="G15620" s="11"/>
      <c r="H15620" s="11"/>
    </row>
    <row r="15621" spans="6:8" x14ac:dyDescent="0.25">
      <c r="F15621" s="11"/>
      <c r="G15621" s="11"/>
      <c r="H15621" s="11"/>
    </row>
    <row r="15622" spans="6:8" x14ac:dyDescent="0.25">
      <c r="F15622" s="11"/>
      <c r="G15622" s="11"/>
      <c r="H15622" s="11"/>
    </row>
    <row r="15623" spans="6:8" x14ac:dyDescent="0.25">
      <c r="F15623" s="11"/>
      <c r="G15623" s="11"/>
      <c r="H15623" s="11"/>
    </row>
    <row r="15624" spans="6:8" x14ac:dyDescent="0.25">
      <c r="F15624" s="11"/>
      <c r="G15624" s="11"/>
      <c r="H15624" s="11"/>
    </row>
    <row r="15625" spans="6:8" x14ac:dyDescent="0.25">
      <c r="F15625" s="11"/>
      <c r="G15625" s="11"/>
      <c r="H15625" s="11"/>
    </row>
    <row r="15626" spans="6:8" x14ac:dyDescent="0.25">
      <c r="F15626" s="11"/>
      <c r="G15626" s="11"/>
      <c r="H15626" s="11"/>
    </row>
    <row r="15627" spans="6:8" x14ac:dyDescent="0.25">
      <c r="F15627" s="11"/>
      <c r="G15627" s="11"/>
      <c r="H15627" s="11"/>
    </row>
    <row r="15628" spans="6:8" x14ac:dyDescent="0.25">
      <c r="F15628" s="11"/>
      <c r="G15628" s="11"/>
      <c r="H15628" s="11"/>
    </row>
    <row r="15629" spans="6:8" x14ac:dyDescent="0.25">
      <c r="F15629" s="11"/>
      <c r="G15629" s="11"/>
      <c r="H15629" s="11"/>
    </row>
    <row r="15630" spans="6:8" x14ac:dyDescent="0.25">
      <c r="F15630" s="11"/>
      <c r="G15630" s="11"/>
      <c r="H15630" s="11"/>
    </row>
    <row r="15631" spans="6:8" x14ac:dyDescent="0.25">
      <c r="F15631" s="11"/>
      <c r="G15631" s="11"/>
      <c r="H15631" s="11"/>
    </row>
    <row r="15632" spans="6:8" x14ac:dyDescent="0.25">
      <c r="F15632" s="11"/>
      <c r="G15632" s="11"/>
      <c r="H15632" s="11"/>
    </row>
    <row r="15633" spans="6:8" x14ac:dyDescent="0.25">
      <c r="F15633" s="11"/>
      <c r="G15633" s="11"/>
      <c r="H15633" s="11"/>
    </row>
    <row r="15634" spans="6:8" x14ac:dyDescent="0.25">
      <c r="F15634" s="11"/>
      <c r="G15634" s="11"/>
      <c r="H15634" s="11"/>
    </row>
    <row r="15635" spans="6:8" x14ac:dyDescent="0.25">
      <c r="F15635" s="11"/>
      <c r="G15635" s="11"/>
      <c r="H15635" s="11"/>
    </row>
    <row r="15636" spans="6:8" x14ac:dyDescent="0.25">
      <c r="F15636" s="11"/>
      <c r="G15636" s="11"/>
      <c r="H15636" s="11"/>
    </row>
    <row r="15637" spans="6:8" x14ac:dyDescent="0.25">
      <c r="F15637" s="11"/>
      <c r="G15637" s="11"/>
      <c r="H15637" s="11"/>
    </row>
    <row r="15638" spans="6:8" x14ac:dyDescent="0.25">
      <c r="F15638" s="11"/>
      <c r="G15638" s="11"/>
      <c r="H15638" s="11"/>
    </row>
    <row r="15639" spans="6:8" x14ac:dyDescent="0.25">
      <c r="F15639" s="11"/>
      <c r="G15639" s="11"/>
      <c r="H15639" s="11"/>
    </row>
    <row r="15640" spans="6:8" x14ac:dyDescent="0.25">
      <c r="F15640" s="11"/>
      <c r="G15640" s="11"/>
      <c r="H15640" s="11"/>
    </row>
    <row r="15641" spans="6:8" x14ac:dyDescent="0.25">
      <c r="F15641" s="11"/>
      <c r="G15641" s="11"/>
      <c r="H15641" s="11"/>
    </row>
    <row r="15642" spans="6:8" x14ac:dyDescent="0.25">
      <c r="F15642" s="11"/>
      <c r="G15642" s="11"/>
      <c r="H15642" s="11"/>
    </row>
    <row r="15643" spans="6:8" x14ac:dyDescent="0.25">
      <c r="F15643" s="11"/>
      <c r="G15643" s="11"/>
      <c r="H15643" s="11"/>
    </row>
    <row r="15644" spans="6:8" x14ac:dyDescent="0.25">
      <c r="F15644" s="11"/>
      <c r="G15644" s="11"/>
      <c r="H15644" s="11"/>
    </row>
    <row r="15645" spans="6:8" x14ac:dyDescent="0.25">
      <c r="F15645" s="11"/>
      <c r="G15645" s="11"/>
      <c r="H15645" s="11"/>
    </row>
    <row r="15646" spans="6:8" x14ac:dyDescent="0.25">
      <c r="F15646" s="11"/>
      <c r="G15646" s="11"/>
      <c r="H15646" s="11"/>
    </row>
    <row r="15647" spans="6:8" x14ac:dyDescent="0.25">
      <c r="F15647" s="11"/>
      <c r="G15647" s="11"/>
      <c r="H15647" s="11"/>
    </row>
    <row r="15648" spans="6:8" x14ac:dyDescent="0.25">
      <c r="F15648" s="11"/>
      <c r="G15648" s="11"/>
      <c r="H15648" s="11"/>
    </row>
    <row r="15649" spans="6:8" x14ac:dyDescent="0.25">
      <c r="F15649" s="11"/>
      <c r="G15649" s="11"/>
      <c r="H15649" s="11"/>
    </row>
    <row r="15650" spans="6:8" x14ac:dyDescent="0.25">
      <c r="F15650" s="11"/>
      <c r="G15650" s="11"/>
      <c r="H15650" s="11"/>
    </row>
    <row r="15651" spans="6:8" x14ac:dyDescent="0.25">
      <c r="F15651" s="11"/>
      <c r="G15651" s="11"/>
      <c r="H15651" s="11"/>
    </row>
    <row r="15652" spans="6:8" x14ac:dyDescent="0.25">
      <c r="F15652" s="11"/>
      <c r="G15652" s="11"/>
      <c r="H15652" s="11"/>
    </row>
    <row r="15653" spans="6:8" x14ac:dyDescent="0.25">
      <c r="F15653" s="11"/>
      <c r="G15653" s="11"/>
      <c r="H15653" s="11"/>
    </row>
    <row r="15654" spans="6:8" x14ac:dyDescent="0.25">
      <c r="F15654" s="11"/>
      <c r="G15654" s="11"/>
      <c r="H15654" s="11"/>
    </row>
    <row r="15655" spans="6:8" x14ac:dyDescent="0.25">
      <c r="F15655" s="11"/>
      <c r="G15655" s="11"/>
      <c r="H15655" s="11"/>
    </row>
    <row r="15656" spans="6:8" x14ac:dyDescent="0.25">
      <c r="F15656" s="11"/>
      <c r="G15656" s="11"/>
      <c r="H15656" s="11"/>
    </row>
    <row r="15657" spans="6:8" x14ac:dyDescent="0.25">
      <c r="F15657" s="11"/>
      <c r="G15657" s="11"/>
      <c r="H15657" s="11"/>
    </row>
    <row r="15658" spans="6:8" x14ac:dyDescent="0.25">
      <c r="F15658" s="11"/>
      <c r="G15658" s="11"/>
      <c r="H15658" s="11"/>
    </row>
    <row r="15659" spans="6:8" x14ac:dyDescent="0.25">
      <c r="F15659" s="11"/>
      <c r="G15659" s="11"/>
      <c r="H15659" s="11"/>
    </row>
    <row r="15660" spans="6:8" x14ac:dyDescent="0.25">
      <c r="F15660" s="11"/>
      <c r="G15660" s="11"/>
      <c r="H15660" s="11"/>
    </row>
    <row r="15661" spans="6:8" x14ac:dyDescent="0.25">
      <c r="F15661" s="11"/>
      <c r="G15661" s="11"/>
      <c r="H15661" s="11"/>
    </row>
    <row r="15662" spans="6:8" x14ac:dyDescent="0.25">
      <c r="F15662" s="11"/>
      <c r="G15662" s="11"/>
      <c r="H15662" s="11"/>
    </row>
    <row r="15663" spans="6:8" x14ac:dyDescent="0.25">
      <c r="F15663" s="11"/>
      <c r="G15663" s="11"/>
      <c r="H15663" s="11"/>
    </row>
    <row r="15664" spans="6:8" x14ac:dyDescent="0.25">
      <c r="F15664" s="11"/>
      <c r="G15664" s="11"/>
      <c r="H15664" s="11"/>
    </row>
    <row r="15665" spans="6:8" x14ac:dyDescent="0.25">
      <c r="F15665" s="11"/>
      <c r="G15665" s="11"/>
      <c r="H15665" s="11"/>
    </row>
    <row r="15666" spans="6:8" x14ac:dyDescent="0.25">
      <c r="F15666" s="11"/>
      <c r="G15666" s="11"/>
      <c r="H15666" s="11"/>
    </row>
    <row r="15667" spans="6:8" x14ac:dyDescent="0.25">
      <c r="F15667" s="11"/>
      <c r="G15667" s="11"/>
      <c r="H15667" s="11"/>
    </row>
    <row r="15668" spans="6:8" x14ac:dyDescent="0.25">
      <c r="F15668" s="11"/>
      <c r="G15668" s="11"/>
      <c r="H15668" s="11"/>
    </row>
    <row r="15669" spans="6:8" x14ac:dyDescent="0.25">
      <c r="F15669" s="11"/>
      <c r="G15669" s="11"/>
      <c r="H15669" s="11"/>
    </row>
    <row r="15670" spans="6:8" x14ac:dyDescent="0.25">
      <c r="F15670" s="11"/>
      <c r="G15670" s="11"/>
      <c r="H15670" s="11"/>
    </row>
    <row r="15671" spans="6:8" x14ac:dyDescent="0.25">
      <c r="F15671" s="11"/>
      <c r="G15671" s="11"/>
      <c r="H15671" s="11"/>
    </row>
    <row r="15672" spans="6:8" x14ac:dyDescent="0.25">
      <c r="F15672" s="11"/>
      <c r="G15672" s="11"/>
      <c r="H15672" s="11"/>
    </row>
    <row r="15673" spans="6:8" x14ac:dyDescent="0.25">
      <c r="F15673" s="11"/>
      <c r="G15673" s="11"/>
      <c r="H15673" s="11"/>
    </row>
    <row r="15674" spans="6:8" x14ac:dyDescent="0.25">
      <c r="F15674" s="11"/>
      <c r="G15674" s="11"/>
      <c r="H15674" s="11"/>
    </row>
    <row r="15675" spans="6:8" x14ac:dyDescent="0.25">
      <c r="F15675" s="11"/>
      <c r="G15675" s="11"/>
      <c r="H15675" s="11"/>
    </row>
    <row r="15676" spans="6:8" x14ac:dyDescent="0.25">
      <c r="F15676" s="11"/>
      <c r="G15676" s="11"/>
      <c r="H15676" s="11"/>
    </row>
    <row r="15677" spans="6:8" x14ac:dyDescent="0.25">
      <c r="F15677" s="11"/>
      <c r="G15677" s="11"/>
      <c r="H15677" s="11"/>
    </row>
    <row r="15678" spans="6:8" x14ac:dyDescent="0.25">
      <c r="F15678" s="11"/>
      <c r="G15678" s="11"/>
      <c r="H15678" s="11"/>
    </row>
    <row r="15679" spans="6:8" x14ac:dyDescent="0.25">
      <c r="F15679" s="11"/>
      <c r="G15679" s="11"/>
      <c r="H15679" s="11"/>
    </row>
    <row r="15680" spans="6:8" x14ac:dyDescent="0.25">
      <c r="F15680" s="11"/>
      <c r="G15680" s="11"/>
      <c r="H15680" s="11"/>
    </row>
    <row r="15681" spans="6:8" x14ac:dyDescent="0.25">
      <c r="F15681" s="11"/>
      <c r="G15681" s="11"/>
      <c r="H15681" s="11"/>
    </row>
    <row r="15682" spans="6:8" x14ac:dyDescent="0.25">
      <c r="F15682" s="11"/>
      <c r="G15682" s="11"/>
      <c r="H15682" s="11"/>
    </row>
    <row r="15683" spans="6:8" x14ac:dyDescent="0.25">
      <c r="F15683" s="11"/>
      <c r="G15683" s="11"/>
      <c r="H15683" s="11"/>
    </row>
    <row r="15684" spans="6:8" x14ac:dyDescent="0.25">
      <c r="F15684" s="11"/>
      <c r="G15684" s="11"/>
      <c r="H15684" s="11"/>
    </row>
    <row r="15685" spans="6:8" x14ac:dyDescent="0.25">
      <c r="F15685" s="11"/>
      <c r="G15685" s="11"/>
      <c r="H15685" s="11"/>
    </row>
    <row r="15686" spans="6:8" x14ac:dyDescent="0.25">
      <c r="F15686" s="11"/>
      <c r="G15686" s="11"/>
      <c r="H15686" s="11"/>
    </row>
    <row r="15687" spans="6:8" x14ac:dyDescent="0.25">
      <c r="F15687" s="11"/>
      <c r="G15687" s="11"/>
      <c r="H15687" s="11"/>
    </row>
    <row r="15688" spans="6:8" x14ac:dyDescent="0.25">
      <c r="F15688" s="11"/>
      <c r="G15688" s="11"/>
      <c r="H15688" s="11"/>
    </row>
    <row r="15689" spans="6:8" x14ac:dyDescent="0.25">
      <c r="F15689" s="11"/>
      <c r="G15689" s="11"/>
      <c r="H15689" s="11"/>
    </row>
    <row r="15690" spans="6:8" x14ac:dyDescent="0.25">
      <c r="F15690" s="11"/>
      <c r="G15690" s="11"/>
      <c r="H15690" s="11"/>
    </row>
    <row r="15691" spans="6:8" x14ac:dyDescent="0.25">
      <c r="F15691" s="11"/>
      <c r="G15691" s="11"/>
      <c r="H15691" s="11"/>
    </row>
    <row r="15692" spans="6:8" x14ac:dyDescent="0.25">
      <c r="F15692" s="11"/>
      <c r="G15692" s="11"/>
      <c r="H15692" s="11"/>
    </row>
    <row r="15693" spans="6:8" x14ac:dyDescent="0.25">
      <c r="F15693" s="11"/>
      <c r="G15693" s="11"/>
      <c r="H15693" s="11"/>
    </row>
    <row r="15694" spans="6:8" x14ac:dyDescent="0.25">
      <c r="F15694" s="11"/>
      <c r="G15694" s="11"/>
      <c r="H15694" s="11"/>
    </row>
    <row r="15695" spans="6:8" x14ac:dyDescent="0.25">
      <c r="F15695" s="11"/>
      <c r="G15695" s="11"/>
      <c r="H15695" s="11"/>
    </row>
    <row r="15696" spans="6:8" x14ac:dyDescent="0.25">
      <c r="F15696" s="11"/>
      <c r="G15696" s="11"/>
      <c r="H15696" s="11"/>
    </row>
    <row r="15697" spans="6:8" x14ac:dyDescent="0.25">
      <c r="F15697" s="11"/>
      <c r="G15697" s="11"/>
      <c r="H15697" s="11"/>
    </row>
    <row r="15698" spans="6:8" x14ac:dyDescent="0.25">
      <c r="F15698" s="11"/>
      <c r="G15698" s="11"/>
      <c r="H15698" s="11"/>
    </row>
    <row r="15699" spans="6:8" x14ac:dyDescent="0.25">
      <c r="F15699" s="11"/>
      <c r="G15699" s="11"/>
      <c r="H15699" s="11"/>
    </row>
    <row r="15700" spans="6:8" x14ac:dyDescent="0.25">
      <c r="F15700" s="11"/>
      <c r="G15700" s="11"/>
      <c r="H15700" s="11"/>
    </row>
    <row r="15701" spans="6:8" x14ac:dyDescent="0.25">
      <c r="F15701" s="11"/>
      <c r="G15701" s="11"/>
      <c r="H15701" s="11"/>
    </row>
    <row r="15702" spans="6:8" x14ac:dyDescent="0.25">
      <c r="F15702" s="11"/>
      <c r="G15702" s="11"/>
      <c r="H15702" s="11"/>
    </row>
    <row r="15703" spans="6:8" x14ac:dyDescent="0.25">
      <c r="F15703" s="11"/>
      <c r="G15703" s="11"/>
      <c r="H15703" s="11"/>
    </row>
    <row r="15704" spans="6:8" x14ac:dyDescent="0.25">
      <c r="F15704" s="11"/>
      <c r="G15704" s="11"/>
      <c r="H15704" s="11"/>
    </row>
    <row r="15705" spans="6:8" x14ac:dyDescent="0.25">
      <c r="F15705" s="11"/>
      <c r="G15705" s="11"/>
      <c r="H15705" s="11"/>
    </row>
    <row r="15706" spans="6:8" x14ac:dyDescent="0.25">
      <c r="F15706" s="11"/>
      <c r="G15706" s="11"/>
      <c r="H15706" s="11"/>
    </row>
    <row r="15707" spans="6:8" x14ac:dyDescent="0.25">
      <c r="F15707" s="11"/>
      <c r="G15707" s="11"/>
      <c r="H15707" s="11"/>
    </row>
    <row r="15708" spans="6:8" x14ac:dyDescent="0.25">
      <c r="F15708" s="11"/>
      <c r="G15708" s="11"/>
      <c r="H15708" s="11"/>
    </row>
    <row r="15709" spans="6:8" x14ac:dyDescent="0.25">
      <c r="F15709" s="11"/>
      <c r="G15709" s="11"/>
      <c r="H15709" s="11"/>
    </row>
    <row r="15710" spans="6:8" x14ac:dyDescent="0.25">
      <c r="F15710" s="11"/>
      <c r="G15710" s="11"/>
      <c r="H15710" s="11"/>
    </row>
    <row r="15711" spans="6:8" x14ac:dyDescent="0.25">
      <c r="F15711" s="11"/>
      <c r="G15711" s="11"/>
      <c r="H15711" s="11"/>
    </row>
    <row r="15712" spans="6:8" x14ac:dyDescent="0.25">
      <c r="F15712" s="11"/>
      <c r="G15712" s="11"/>
      <c r="H15712" s="11"/>
    </row>
    <row r="15713" spans="6:8" x14ac:dyDescent="0.25">
      <c r="F15713" s="11"/>
      <c r="G15713" s="11"/>
      <c r="H15713" s="11"/>
    </row>
    <row r="15714" spans="6:8" x14ac:dyDescent="0.25">
      <c r="F15714" s="11"/>
      <c r="G15714" s="11"/>
      <c r="H15714" s="11"/>
    </row>
    <row r="15715" spans="6:8" x14ac:dyDescent="0.25">
      <c r="F15715" s="11"/>
      <c r="G15715" s="11"/>
      <c r="H15715" s="11"/>
    </row>
    <row r="15716" spans="6:8" x14ac:dyDescent="0.25">
      <c r="F15716" s="11"/>
      <c r="G15716" s="11"/>
      <c r="H15716" s="11"/>
    </row>
    <row r="15717" spans="6:8" x14ac:dyDescent="0.25">
      <c r="F15717" s="11"/>
      <c r="G15717" s="11"/>
      <c r="H15717" s="11"/>
    </row>
    <row r="15718" spans="6:8" x14ac:dyDescent="0.25">
      <c r="F15718" s="11"/>
      <c r="G15718" s="11"/>
      <c r="H15718" s="11"/>
    </row>
    <row r="15719" spans="6:8" x14ac:dyDescent="0.25">
      <c r="F15719" s="11"/>
      <c r="G15719" s="11"/>
      <c r="H15719" s="11"/>
    </row>
    <row r="15720" spans="6:8" x14ac:dyDescent="0.25">
      <c r="F15720" s="11"/>
      <c r="G15720" s="11"/>
      <c r="H15720" s="11"/>
    </row>
    <row r="15721" spans="6:8" x14ac:dyDescent="0.25">
      <c r="F15721" s="11"/>
      <c r="G15721" s="11"/>
      <c r="H15721" s="11"/>
    </row>
    <row r="15722" spans="6:8" x14ac:dyDescent="0.25">
      <c r="F15722" s="11"/>
      <c r="G15722" s="11"/>
      <c r="H15722" s="11"/>
    </row>
    <row r="15723" spans="6:8" x14ac:dyDescent="0.25">
      <c r="F15723" s="11"/>
      <c r="G15723" s="11"/>
      <c r="H15723" s="11"/>
    </row>
    <row r="15724" spans="6:8" x14ac:dyDescent="0.25">
      <c r="F15724" s="11"/>
      <c r="G15724" s="11"/>
      <c r="H15724" s="11"/>
    </row>
    <row r="15725" spans="6:8" x14ac:dyDescent="0.25">
      <c r="F15725" s="11"/>
      <c r="G15725" s="11"/>
      <c r="H15725" s="11"/>
    </row>
    <row r="15726" spans="6:8" x14ac:dyDescent="0.25">
      <c r="F15726" s="11"/>
      <c r="G15726" s="11"/>
      <c r="H15726" s="11"/>
    </row>
    <row r="15727" spans="6:8" x14ac:dyDescent="0.25">
      <c r="F15727" s="11"/>
      <c r="G15727" s="11"/>
      <c r="H15727" s="11"/>
    </row>
    <row r="15728" spans="6:8" x14ac:dyDescent="0.25">
      <c r="F15728" s="11"/>
      <c r="G15728" s="11"/>
      <c r="H15728" s="11"/>
    </row>
    <row r="15729" spans="6:8" x14ac:dyDescent="0.25">
      <c r="F15729" s="11"/>
      <c r="G15729" s="11"/>
      <c r="H15729" s="11"/>
    </row>
    <row r="15730" spans="6:8" x14ac:dyDescent="0.25">
      <c r="F15730" s="11"/>
      <c r="G15730" s="11"/>
      <c r="H15730" s="11"/>
    </row>
    <row r="15731" spans="6:8" x14ac:dyDescent="0.25">
      <c r="F15731" s="11"/>
      <c r="G15731" s="11"/>
      <c r="H15731" s="11"/>
    </row>
    <row r="15732" spans="6:8" x14ac:dyDescent="0.25">
      <c r="F15732" s="11"/>
      <c r="G15732" s="11"/>
      <c r="H15732" s="11"/>
    </row>
    <row r="15733" spans="6:8" x14ac:dyDescent="0.25">
      <c r="F15733" s="11"/>
      <c r="G15733" s="11"/>
      <c r="H15733" s="11"/>
    </row>
    <row r="15734" spans="6:8" x14ac:dyDescent="0.25">
      <c r="F15734" s="11"/>
      <c r="G15734" s="11"/>
      <c r="H15734" s="11"/>
    </row>
    <row r="15735" spans="6:8" x14ac:dyDescent="0.25">
      <c r="F15735" s="11"/>
      <c r="G15735" s="11"/>
      <c r="H15735" s="11"/>
    </row>
    <row r="15736" spans="6:8" x14ac:dyDescent="0.25">
      <c r="F15736" s="11"/>
      <c r="G15736" s="11"/>
      <c r="H15736" s="11"/>
    </row>
    <row r="15737" spans="6:8" x14ac:dyDescent="0.25">
      <c r="F15737" s="11"/>
      <c r="G15737" s="11"/>
      <c r="H15737" s="11"/>
    </row>
    <row r="15738" spans="6:8" x14ac:dyDescent="0.25">
      <c r="F15738" s="11"/>
      <c r="G15738" s="11"/>
      <c r="H15738" s="11"/>
    </row>
    <row r="15739" spans="6:8" x14ac:dyDescent="0.25">
      <c r="F15739" s="11"/>
      <c r="G15739" s="11"/>
      <c r="H15739" s="11"/>
    </row>
    <row r="15740" spans="6:8" x14ac:dyDescent="0.25">
      <c r="F15740" s="11"/>
      <c r="G15740" s="11"/>
      <c r="H15740" s="11"/>
    </row>
    <row r="15741" spans="6:8" x14ac:dyDescent="0.25">
      <c r="F15741" s="11"/>
      <c r="G15741" s="11"/>
      <c r="H15741" s="11"/>
    </row>
    <row r="15742" spans="6:8" x14ac:dyDescent="0.25">
      <c r="F15742" s="11"/>
      <c r="G15742" s="11"/>
      <c r="H15742" s="11"/>
    </row>
    <row r="15743" spans="6:8" x14ac:dyDescent="0.25">
      <c r="F15743" s="11"/>
      <c r="G15743" s="11"/>
      <c r="H15743" s="11"/>
    </row>
    <row r="15744" spans="6:8" x14ac:dyDescent="0.25">
      <c r="F15744" s="11"/>
      <c r="G15744" s="11"/>
      <c r="H15744" s="11"/>
    </row>
    <row r="15745" spans="6:8" x14ac:dyDescent="0.25">
      <c r="F15745" s="11"/>
      <c r="G15745" s="11"/>
      <c r="H15745" s="11"/>
    </row>
    <row r="15746" spans="6:8" x14ac:dyDescent="0.25">
      <c r="F15746" s="11"/>
      <c r="G15746" s="11"/>
      <c r="H15746" s="11"/>
    </row>
    <row r="15747" spans="6:8" x14ac:dyDescent="0.25">
      <c r="F15747" s="11"/>
      <c r="G15747" s="11"/>
      <c r="H15747" s="11"/>
    </row>
    <row r="15748" spans="6:8" x14ac:dyDescent="0.25">
      <c r="F15748" s="11"/>
      <c r="G15748" s="11"/>
      <c r="H15748" s="11"/>
    </row>
    <row r="15749" spans="6:8" x14ac:dyDescent="0.25">
      <c r="F15749" s="11"/>
      <c r="G15749" s="11"/>
      <c r="H15749" s="11"/>
    </row>
    <row r="15750" spans="6:8" x14ac:dyDescent="0.25">
      <c r="F15750" s="11"/>
      <c r="G15750" s="11"/>
      <c r="H15750" s="11"/>
    </row>
    <row r="15751" spans="6:8" x14ac:dyDescent="0.25">
      <c r="F15751" s="11"/>
      <c r="G15751" s="11"/>
      <c r="H15751" s="11"/>
    </row>
    <row r="15752" spans="6:8" x14ac:dyDescent="0.25">
      <c r="F15752" s="11"/>
      <c r="G15752" s="11"/>
      <c r="H15752" s="11"/>
    </row>
    <row r="15753" spans="6:8" x14ac:dyDescent="0.25">
      <c r="F15753" s="11"/>
      <c r="G15753" s="11"/>
      <c r="H15753" s="11"/>
    </row>
    <row r="15754" spans="6:8" x14ac:dyDescent="0.25">
      <c r="F15754" s="11"/>
      <c r="G15754" s="11"/>
      <c r="H15754" s="11"/>
    </row>
    <row r="15755" spans="6:8" x14ac:dyDescent="0.25">
      <c r="F15755" s="11"/>
      <c r="G15755" s="11"/>
      <c r="H15755" s="11"/>
    </row>
    <row r="15756" spans="6:8" x14ac:dyDescent="0.25">
      <c r="F15756" s="11"/>
      <c r="G15756" s="11"/>
      <c r="H15756" s="11"/>
    </row>
    <row r="15757" spans="6:8" x14ac:dyDescent="0.25">
      <c r="F15757" s="11"/>
      <c r="G15757" s="11"/>
      <c r="H15757" s="11"/>
    </row>
    <row r="15758" spans="6:8" x14ac:dyDescent="0.25">
      <c r="F15758" s="11"/>
      <c r="G15758" s="11"/>
      <c r="H15758" s="11"/>
    </row>
    <row r="15759" spans="6:8" x14ac:dyDescent="0.25">
      <c r="F15759" s="11"/>
      <c r="G15759" s="11"/>
      <c r="H15759" s="11"/>
    </row>
    <row r="15760" spans="6:8" x14ac:dyDescent="0.25">
      <c r="F15760" s="11"/>
      <c r="G15760" s="11"/>
      <c r="H15760" s="11"/>
    </row>
    <row r="15761" spans="6:8" x14ac:dyDescent="0.25">
      <c r="F15761" s="11"/>
      <c r="G15761" s="11"/>
      <c r="H15761" s="11"/>
    </row>
    <row r="15762" spans="6:8" x14ac:dyDescent="0.25">
      <c r="F15762" s="11"/>
      <c r="G15762" s="11"/>
      <c r="H15762" s="11"/>
    </row>
    <row r="15763" spans="6:8" x14ac:dyDescent="0.25">
      <c r="F15763" s="11"/>
      <c r="G15763" s="11"/>
      <c r="H15763" s="11"/>
    </row>
    <row r="15764" spans="6:8" x14ac:dyDescent="0.25">
      <c r="F15764" s="11"/>
      <c r="G15764" s="11"/>
      <c r="H15764" s="11"/>
    </row>
    <row r="15765" spans="6:8" x14ac:dyDescent="0.25">
      <c r="F15765" s="11"/>
      <c r="G15765" s="11"/>
      <c r="H15765" s="11"/>
    </row>
    <row r="15766" spans="6:8" x14ac:dyDescent="0.25">
      <c r="F15766" s="11"/>
      <c r="G15766" s="11"/>
      <c r="H15766" s="11"/>
    </row>
    <row r="15767" spans="6:8" x14ac:dyDescent="0.25">
      <c r="F15767" s="11"/>
      <c r="G15767" s="11"/>
      <c r="H15767" s="11"/>
    </row>
    <row r="15768" spans="6:8" x14ac:dyDescent="0.25">
      <c r="F15768" s="11"/>
      <c r="G15768" s="11"/>
      <c r="H15768" s="11"/>
    </row>
    <row r="15769" spans="6:8" x14ac:dyDescent="0.25">
      <c r="F15769" s="11"/>
      <c r="G15769" s="11"/>
      <c r="H15769" s="11"/>
    </row>
    <row r="15770" spans="6:8" x14ac:dyDescent="0.25">
      <c r="F15770" s="11"/>
      <c r="G15770" s="11"/>
      <c r="H15770" s="11"/>
    </row>
    <row r="15771" spans="6:8" x14ac:dyDescent="0.25">
      <c r="F15771" s="11"/>
      <c r="G15771" s="11"/>
      <c r="H15771" s="11"/>
    </row>
    <row r="15772" spans="6:8" x14ac:dyDescent="0.25">
      <c r="F15772" s="11"/>
      <c r="G15772" s="11"/>
      <c r="H15772" s="11"/>
    </row>
    <row r="15773" spans="6:8" x14ac:dyDescent="0.25">
      <c r="F15773" s="11"/>
      <c r="G15773" s="11"/>
      <c r="H15773" s="11"/>
    </row>
    <row r="15774" spans="6:8" x14ac:dyDescent="0.25">
      <c r="F15774" s="11"/>
      <c r="G15774" s="11"/>
      <c r="H15774" s="11"/>
    </row>
    <row r="15775" spans="6:8" x14ac:dyDescent="0.25">
      <c r="F15775" s="11"/>
      <c r="G15775" s="11"/>
      <c r="H15775" s="11"/>
    </row>
    <row r="15776" spans="6:8" x14ac:dyDescent="0.25">
      <c r="F15776" s="11"/>
      <c r="G15776" s="11"/>
      <c r="H15776" s="11"/>
    </row>
    <row r="15777" spans="6:8" x14ac:dyDescent="0.25">
      <c r="F15777" s="11"/>
      <c r="G15777" s="11"/>
      <c r="H15777" s="11"/>
    </row>
    <row r="15778" spans="6:8" x14ac:dyDescent="0.25">
      <c r="F15778" s="11"/>
      <c r="G15778" s="11"/>
      <c r="H15778" s="11"/>
    </row>
    <row r="15779" spans="6:8" x14ac:dyDescent="0.25">
      <c r="F15779" s="11"/>
      <c r="G15779" s="11"/>
      <c r="H15779" s="11"/>
    </row>
    <row r="15780" spans="6:8" x14ac:dyDescent="0.25">
      <c r="F15780" s="11"/>
      <c r="G15780" s="11"/>
      <c r="H15780" s="11"/>
    </row>
    <row r="15781" spans="6:8" x14ac:dyDescent="0.25">
      <c r="F15781" s="11"/>
      <c r="G15781" s="11"/>
      <c r="H15781" s="11"/>
    </row>
    <row r="15782" spans="6:8" x14ac:dyDescent="0.25">
      <c r="F15782" s="11"/>
      <c r="G15782" s="11"/>
      <c r="H15782" s="11"/>
    </row>
    <row r="15783" spans="6:8" x14ac:dyDescent="0.25">
      <c r="F15783" s="11"/>
      <c r="G15783" s="11"/>
      <c r="H15783" s="11"/>
    </row>
    <row r="15784" spans="6:8" x14ac:dyDescent="0.25">
      <c r="F15784" s="11"/>
      <c r="G15784" s="11"/>
      <c r="H15784" s="11"/>
    </row>
    <row r="15785" spans="6:8" x14ac:dyDescent="0.25">
      <c r="F15785" s="11"/>
      <c r="G15785" s="11"/>
      <c r="H15785" s="11"/>
    </row>
    <row r="15786" spans="6:8" x14ac:dyDescent="0.25">
      <c r="F15786" s="11"/>
      <c r="G15786" s="11"/>
      <c r="H15786" s="11"/>
    </row>
    <row r="15787" spans="6:8" x14ac:dyDescent="0.25">
      <c r="F15787" s="11"/>
      <c r="G15787" s="11"/>
      <c r="H15787" s="11"/>
    </row>
    <row r="15788" spans="6:8" x14ac:dyDescent="0.25">
      <c r="F15788" s="11"/>
      <c r="G15788" s="11"/>
      <c r="H15788" s="11"/>
    </row>
    <row r="15789" spans="6:8" x14ac:dyDescent="0.25">
      <c r="F15789" s="11"/>
      <c r="G15789" s="11"/>
      <c r="H15789" s="11"/>
    </row>
    <row r="15790" spans="6:8" x14ac:dyDescent="0.25">
      <c r="F15790" s="11"/>
      <c r="G15790" s="11"/>
      <c r="H15790" s="11"/>
    </row>
    <row r="15791" spans="6:8" x14ac:dyDescent="0.25">
      <c r="F15791" s="11"/>
      <c r="G15791" s="11"/>
      <c r="H15791" s="11"/>
    </row>
    <row r="15792" spans="6:8" x14ac:dyDescent="0.25">
      <c r="F15792" s="11"/>
      <c r="G15792" s="11"/>
      <c r="H15792" s="11"/>
    </row>
    <row r="15793" spans="6:8" x14ac:dyDescent="0.25">
      <c r="F15793" s="11"/>
      <c r="G15793" s="11"/>
      <c r="H15793" s="11"/>
    </row>
    <row r="15794" spans="6:8" x14ac:dyDescent="0.25">
      <c r="F15794" s="11"/>
      <c r="G15794" s="11"/>
      <c r="H15794" s="11"/>
    </row>
    <row r="15795" spans="6:8" x14ac:dyDescent="0.25">
      <c r="F15795" s="11"/>
      <c r="G15795" s="11"/>
      <c r="H15795" s="11"/>
    </row>
    <row r="15796" spans="6:8" x14ac:dyDescent="0.25">
      <c r="F15796" s="11"/>
      <c r="G15796" s="11"/>
      <c r="H15796" s="11"/>
    </row>
    <row r="15797" spans="6:8" x14ac:dyDescent="0.25">
      <c r="F15797" s="11"/>
      <c r="G15797" s="11"/>
      <c r="H15797" s="11"/>
    </row>
    <row r="15798" spans="6:8" x14ac:dyDescent="0.25">
      <c r="F15798" s="11"/>
      <c r="G15798" s="11"/>
      <c r="H15798" s="11"/>
    </row>
    <row r="15799" spans="6:8" x14ac:dyDescent="0.25">
      <c r="F15799" s="11"/>
      <c r="G15799" s="11"/>
      <c r="H15799" s="11"/>
    </row>
    <row r="15800" spans="6:8" x14ac:dyDescent="0.25">
      <c r="F15800" s="11"/>
      <c r="G15800" s="11"/>
      <c r="H15800" s="11"/>
    </row>
    <row r="15801" spans="6:8" x14ac:dyDescent="0.25">
      <c r="F15801" s="11"/>
      <c r="G15801" s="11"/>
      <c r="H15801" s="11"/>
    </row>
    <row r="15802" spans="6:8" x14ac:dyDescent="0.25">
      <c r="F15802" s="11"/>
      <c r="G15802" s="11"/>
      <c r="H15802" s="11"/>
    </row>
    <row r="15803" spans="6:8" x14ac:dyDescent="0.25">
      <c r="F15803" s="11"/>
      <c r="G15803" s="11"/>
      <c r="H15803" s="11"/>
    </row>
    <row r="15804" spans="6:8" x14ac:dyDescent="0.25">
      <c r="F15804" s="11"/>
      <c r="G15804" s="11"/>
      <c r="H15804" s="11"/>
    </row>
    <row r="15805" spans="6:8" x14ac:dyDescent="0.25">
      <c r="F15805" s="11"/>
      <c r="G15805" s="11"/>
      <c r="H15805" s="11"/>
    </row>
    <row r="15806" spans="6:8" x14ac:dyDescent="0.25">
      <c r="F15806" s="11"/>
      <c r="G15806" s="11"/>
      <c r="H15806" s="11"/>
    </row>
    <row r="15807" spans="6:8" x14ac:dyDescent="0.25">
      <c r="F15807" s="11"/>
      <c r="G15807" s="11"/>
      <c r="H15807" s="11"/>
    </row>
    <row r="15808" spans="6:8" x14ac:dyDescent="0.25">
      <c r="F15808" s="11"/>
      <c r="G15808" s="11"/>
      <c r="H15808" s="11"/>
    </row>
    <row r="15809" spans="6:8" x14ac:dyDescent="0.25">
      <c r="F15809" s="11"/>
      <c r="G15809" s="11"/>
      <c r="H15809" s="11"/>
    </row>
    <row r="15810" spans="6:8" x14ac:dyDescent="0.25">
      <c r="F15810" s="11"/>
      <c r="G15810" s="11"/>
      <c r="H15810" s="11"/>
    </row>
    <row r="15811" spans="6:8" x14ac:dyDescent="0.25">
      <c r="F15811" s="11"/>
      <c r="G15811" s="11"/>
      <c r="H15811" s="11"/>
    </row>
    <row r="15812" spans="6:8" x14ac:dyDescent="0.25">
      <c r="F15812" s="11"/>
      <c r="G15812" s="11"/>
      <c r="H15812" s="11"/>
    </row>
    <row r="15813" spans="6:8" x14ac:dyDescent="0.25">
      <c r="F15813" s="11"/>
      <c r="G15813" s="11"/>
      <c r="H15813" s="11"/>
    </row>
    <row r="15814" spans="6:8" x14ac:dyDescent="0.25">
      <c r="F15814" s="11"/>
      <c r="G15814" s="11"/>
      <c r="H15814" s="11"/>
    </row>
    <row r="15815" spans="6:8" x14ac:dyDescent="0.25">
      <c r="F15815" s="11"/>
      <c r="G15815" s="11"/>
      <c r="H15815" s="11"/>
    </row>
    <row r="15816" spans="6:8" x14ac:dyDescent="0.25">
      <c r="F15816" s="11"/>
      <c r="G15816" s="11"/>
      <c r="H15816" s="11"/>
    </row>
    <row r="15817" spans="6:8" x14ac:dyDescent="0.25">
      <c r="F15817" s="11"/>
      <c r="G15817" s="11"/>
      <c r="H15817" s="11"/>
    </row>
    <row r="15818" spans="6:8" x14ac:dyDescent="0.25">
      <c r="F15818" s="11"/>
      <c r="G15818" s="11"/>
      <c r="H15818" s="11"/>
    </row>
    <row r="15819" spans="6:8" x14ac:dyDescent="0.25">
      <c r="F15819" s="11"/>
      <c r="G15819" s="11"/>
      <c r="H15819" s="11"/>
    </row>
    <row r="15820" spans="6:8" x14ac:dyDescent="0.25">
      <c r="F15820" s="11"/>
      <c r="G15820" s="11"/>
      <c r="H15820" s="11"/>
    </row>
    <row r="15821" spans="6:8" x14ac:dyDescent="0.25">
      <c r="F15821" s="11"/>
      <c r="G15821" s="11"/>
      <c r="H15821" s="11"/>
    </row>
    <row r="15822" spans="6:8" x14ac:dyDescent="0.25">
      <c r="F15822" s="11"/>
      <c r="G15822" s="11"/>
      <c r="H15822" s="11"/>
    </row>
    <row r="15823" spans="6:8" x14ac:dyDescent="0.25">
      <c r="F15823" s="11"/>
      <c r="G15823" s="11"/>
      <c r="H15823" s="11"/>
    </row>
    <row r="15824" spans="6:8" x14ac:dyDescent="0.25">
      <c r="F15824" s="11"/>
      <c r="G15824" s="11"/>
      <c r="H15824" s="11"/>
    </row>
    <row r="15825" spans="6:8" x14ac:dyDescent="0.25">
      <c r="F15825" s="11"/>
      <c r="G15825" s="11"/>
      <c r="H15825" s="11"/>
    </row>
    <row r="15826" spans="6:8" x14ac:dyDescent="0.25">
      <c r="F15826" s="11"/>
      <c r="G15826" s="11"/>
      <c r="H15826" s="11"/>
    </row>
    <row r="15827" spans="6:8" x14ac:dyDescent="0.25">
      <c r="F15827" s="11"/>
      <c r="G15827" s="11"/>
      <c r="H15827" s="11"/>
    </row>
    <row r="15828" spans="6:8" x14ac:dyDescent="0.25">
      <c r="F15828" s="11"/>
      <c r="G15828" s="11"/>
      <c r="H15828" s="11"/>
    </row>
    <row r="15829" spans="6:8" x14ac:dyDescent="0.25">
      <c r="F15829" s="11"/>
      <c r="G15829" s="11"/>
      <c r="H15829" s="11"/>
    </row>
    <row r="15830" spans="6:8" x14ac:dyDescent="0.25">
      <c r="F15830" s="11"/>
      <c r="G15830" s="11"/>
      <c r="H15830" s="11"/>
    </row>
    <row r="15831" spans="6:8" x14ac:dyDescent="0.25">
      <c r="F15831" s="11"/>
      <c r="G15831" s="11"/>
      <c r="H15831" s="11"/>
    </row>
    <row r="15832" spans="6:8" x14ac:dyDescent="0.25">
      <c r="F15832" s="11"/>
      <c r="G15832" s="11"/>
      <c r="H15832" s="11"/>
    </row>
    <row r="15833" spans="6:8" x14ac:dyDescent="0.25">
      <c r="F15833" s="11"/>
      <c r="G15833" s="11"/>
      <c r="H15833" s="11"/>
    </row>
    <row r="15834" spans="6:8" x14ac:dyDescent="0.25">
      <c r="F15834" s="11"/>
      <c r="G15834" s="11"/>
      <c r="H15834" s="11"/>
    </row>
    <row r="15835" spans="6:8" x14ac:dyDescent="0.25">
      <c r="F15835" s="11"/>
      <c r="G15835" s="11"/>
      <c r="H15835" s="11"/>
    </row>
    <row r="15836" spans="6:8" x14ac:dyDescent="0.25">
      <c r="F15836" s="11"/>
      <c r="G15836" s="11"/>
      <c r="H15836" s="11"/>
    </row>
    <row r="15837" spans="6:8" x14ac:dyDescent="0.25">
      <c r="F15837" s="11"/>
      <c r="G15837" s="11"/>
      <c r="H15837" s="11"/>
    </row>
    <row r="15838" spans="6:8" x14ac:dyDescent="0.25">
      <c r="F15838" s="11"/>
      <c r="G15838" s="11"/>
      <c r="H15838" s="11"/>
    </row>
    <row r="15839" spans="6:8" x14ac:dyDescent="0.25">
      <c r="F15839" s="11"/>
      <c r="G15839" s="11"/>
      <c r="H15839" s="11"/>
    </row>
    <row r="15840" spans="6:8" x14ac:dyDescent="0.25">
      <c r="F15840" s="11"/>
      <c r="G15840" s="11"/>
      <c r="H15840" s="11"/>
    </row>
    <row r="15841" spans="6:8" x14ac:dyDescent="0.25">
      <c r="F15841" s="11"/>
      <c r="G15841" s="11"/>
      <c r="H15841" s="11"/>
    </row>
    <row r="15842" spans="6:8" x14ac:dyDescent="0.25">
      <c r="F15842" s="11"/>
      <c r="G15842" s="11"/>
      <c r="H15842" s="11"/>
    </row>
    <row r="15843" spans="6:8" x14ac:dyDescent="0.25">
      <c r="F15843" s="11"/>
      <c r="G15843" s="11"/>
      <c r="H15843" s="11"/>
    </row>
    <row r="15844" spans="6:8" x14ac:dyDescent="0.25">
      <c r="F15844" s="11"/>
      <c r="G15844" s="11"/>
      <c r="H15844" s="11"/>
    </row>
    <row r="15845" spans="6:8" x14ac:dyDescent="0.25">
      <c r="F15845" s="11"/>
      <c r="G15845" s="11"/>
      <c r="H15845" s="11"/>
    </row>
    <row r="15846" spans="6:8" x14ac:dyDescent="0.25">
      <c r="F15846" s="11"/>
      <c r="G15846" s="11"/>
      <c r="H15846" s="11"/>
    </row>
    <row r="15847" spans="6:8" x14ac:dyDescent="0.25">
      <c r="F15847" s="11"/>
      <c r="G15847" s="11"/>
      <c r="H15847" s="11"/>
    </row>
    <row r="15848" spans="6:8" x14ac:dyDescent="0.25">
      <c r="F15848" s="11"/>
      <c r="G15848" s="11"/>
      <c r="H15848" s="11"/>
    </row>
    <row r="15849" spans="6:8" x14ac:dyDescent="0.25">
      <c r="F15849" s="11"/>
      <c r="G15849" s="11"/>
      <c r="H15849" s="11"/>
    </row>
    <row r="15850" spans="6:8" x14ac:dyDescent="0.25">
      <c r="F15850" s="11"/>
      <c r="G15850" s="11"/>
      <c r="H15850" s="11"/>
    </row>
    <row r="15851" spans="6:8" x14ac:dyDescent="0.25">
      <c r="F15851" s="11"/>
      <c r="G15851" s="11"/>
      <c r="H15851" s="11"/>
    </row>
    <row r="15852" spans="6:8" x14ac:dyDescent="0.25">
      <c r="F15852" s="11"/>
      <c r="G15852" s="11"/>
      <c r="H15852" s="11"/>
    </row>
    <row r="15853" spans="6:8" x14ac:dyDescent="0.25">
      <c r="F15853" s="11"/>
      <c r="G15853" s="11"/>
      <c r="H15853" s="11"/>
    </row>
    <row r="15854" spans="6:8" x14ac:dyDescent="0.25">
      <c r="F15854" s="11"/>
      <c r="G15854" s="11"/>
      <c r="H15854" s="11"/>
    </row>
    <row r="15855" spans="6:8" x14ac:dyDescent="0.25">
      <c r="F15855" s="11"/>
      <c r="G15855" s="11"/>
      <c r="H15855" s="11"/>
    </row>
    <row r="15856" spans="6:8" x14ac:dyDescent="0.25">
      <c r="F15856" s="11"/>
      <c r="G15856" s="11"/>
      <c r="H15856" s="11"/>
    </row>
    <row r="15857" spans="6:8" x14ac:dyDescent="0.25">
      <c r="F15857" s="11"/>
      <c r="G15857" s="11"/>
      <c r="H15857" s="11"/>
    </row>
    <row r="15858" spans="6:8" x14ac:dyDescent="0.25">
      <c r="F15858" s="11"/>
      <c r="G15858" s="11"/>
      <c r="H15858" s="11"/>
    </row>
    <row r="15859" spans="6:8" x14ac:dyDescent="0.25">
      <c r="F15859" s="11"/>
      <c r="G15859" s="11"/>
      <c r="H15859" s="11"/>
    </row>
    <row r="15860" spans="6:8" x14ac:dyDescent="0.25">
      <c r="F15860" s="11"/>
      <c r="G15860" s="11"/>
      <c r="H15860" s="11"/>
    </row>
    <row r="15861" spans="6:8" x14ac:dyDescent="0.25">
      <c r="F15861" s="11"/>
      <c r="G15861" s="11"/>
      <c r="H15861" s="11"/>
    </row>
    <row r="15862" spans="6:8" x14ac:dyDescent="0.25">
      <c r="F15862" s="11"/>
      <c r="G15862" s="11"/>
      <c r="H15862" s="11"/>
    </row>
    <row r="15863" spans="6:8" x14ac:dyDescent="0.25">
      <c r="F15863" s="11"/>
      <c r="G15863" s="11"/>
      <c r="H15863" s="11"/>
    </row>
    <row r="15864" spans="6:8" x14ac:dyDescent="0.25">
      <c r="F15864" s="11"/>
      <c r="G15864" s="11"/>
      <c r="H15864" s="11"/>
    </row>
    <row r="15865" spans="6:8" x14ac:dyDescent="0.25">
      <c r="F15865" s="11"/>
      <c r="G15865" s="11"/>
      <c r="H15865" s="11"/>
    </row>
    <row r="15866" spans="6:8" x14ac:dyDescent="0.25">
      <c r="F15866" s="11"/>
      <c r="G15866" s="11"/>
      <c r="H15866" s="11"/>
    </row>
    <row r="15867" spans="6:8" x14ac:dyDescent="0.25">
      <c r="F15867" s="11"/>
      <c r="G15867" s="11"/>
      <c r="H15867" s="11"/>
    </row>
    <row r="15868" spans="6:8" x14ac:dyDescent="0.25">
      <c r="F15868" s="11"/>
      <c r="G15868" s="11"/>
      <c r="H15868" s="11"/>
    </row>
    <row r="15869" spans="6:8" x14ac:dyDescent="0.25">
      <c r="F15869" s="11"/>
      <c r="G15869" s="11"/>
      <c r="H15869" s="11"/>
    </row>
    <row r="15870" spans="6:8" x14ac:dyDescent="0.25">
      <c r="F15870" s="11"/>
      <c r="G15870" s="11"/>
      <c r="H15870" s="11"/>
    </row>
    <row r="15871" spans="6:8" x14ac:dyDescent="0.25">
      <c r="F15871" s="11"/>
      <c r="G15871" s="11"/>
      <c r="H15871" s="11"/>
    </row>
    <row r="15872" spans="6:8" x14ac:dyDescent="0.25">
      <c r="F15872" s="11"/>
      <c r="G15872" s="11"/>
      <c r="H15872" s="11"/>
    </row>
    <row r="15873" spans="6:8" x14ac:dyDescent="0.25">
      <c r="F15873" s="11"/>
      <c r="G15873" s="11"/>
      <c r="H15873" s="11"/>
    </row>
    <row r="15874" spans="6:8" x14ac:dyDescent="0.25">
      <c r="F15874" s="11"/>
      <c r="G15874" s="11"/>
      <c r="H15874" s="11"/>
    </row>
    <row r="15875" spans="6:8" x14ac:dyDescent="0.25">
      <c r="F15875" s="11"/>
      <c r="G15875" s="11"/>
      <c r="H15875" s="11"/>
    </row>
    <row r="15876" spans="6:8" x14ac:dyDescent="0.25">
      <c r="F15876" s="11"/>
      <c r="G15876" s="11"/>
      <c r="H15876" s="11"/>
    </row>
    <row r="15877" spans="6:8" x14ac:dyDescent="0.25">
      <c r="F15877" s="11"/>
      <c r="G15877" s="11"/>
      <c r="H15877" s="11"/>
    </row>
    <row r="15878" spans="6:8" x14ac:dyDescent="0.25">
      <c r="F15878" s="11"/>
      <c r="G15878" s="11"/>
      <c r="H15878" s="11"/>
    </row>
    <row r="15879" spans="6:8" x14ac:dyDescent="0.25">
      <c r="F15879" s="11"/>
      <c r="G15879" s="11"/>
      <c r="H15879" s="11"/>
    </row>
    <row r="15880" spans="6:8" x14ac:dyDescent="0.25">
      <c r="F15880" s="11"/>
      <c r="G15880" s="11"/>
      <c r="H15880" s="11"/>
    </row>
    <row r="15881" spans="6:8" x14ac:dyDescent="0.25">
      <c r="F15881" s="11"/>
      <c r="G15881" s="11"/>
      <c r="H15881" s="11"/>
    </row>
    <row r="15882" spans="6:8" x14ac:dyDescent="0.25">
      <c r="F15882" s="11"/>
      <c r="G15882" s="11"/>
      <c r="H15882" s="11"/>
    </row>
    <row r="15883" spans="6:8" x14ac:dyDescent="0.25">
      <c r="F15883" s="11"/>
      <c r="G15883" s="11"/>
      <c r="H15883" s="11"/>
    </row>
    <row r="15884" spans="6:8" x14ac:dyDescent="0.25">
      <c r="F15884" s="11"/>
      <c r="G15884" s="11"/>
      <c r="H15884" s="11"/>
    </row>
    <row r="15885" spans="6:8" x14ac:dyDescent="0.25">
      <c r="F15885" s="11"/>
      <c r="G15885" s="11"/>
      <c r="H15885" s="11"/>
    </row>
    <row r="15886" spans="6:8" x14ac:dyDescent="0.25">
      <c r="F15886" s="11"/>
      <c r="G15886" s="11"/>
      <c r="H15886" s="11"/>
    </row>
    <row r="15887" spans="6:8" x14ac:dyDescent="0.25">
      <c r="F15887" s="11"/>
      <c r="G15887" s="11"/>
      <c r="H15887" s="11"/>
    </row>
    <row r="15888" spans="6:8" x14ac:dyDescent="0.25">
      <c r="F15888" s="11"/>
      <c r="G15888" s="11"/>
      <c r="H15888" s="11"/>
    </row>
    <row r="15889" spans="6:8" x14ac:dyDescent="0.25">
      <c r="F15889" s="11"/>
      <c r="G15889" s="11"/>
      <c r="H15889" s="11"/>
    </row>
    <row r="15890" spans="6:8" x14ac:dyDescent="0.25">
      <c r="F15890" s="11"/>
      <c r="G15890" s="11"/>
      <c r="H15890" s="11"/>
    </row>
    <row r="15891" spans="6:8" x14ac:dyDescent="0.25">
      <c r="F15891" s="11"/>
      <c r="G15891" s="11"/>
      <c r="H15891" s="11"/>
    </row>
    <row r="15892" spans="6:8" x14ac:dyDescent="0.25">
      <c r="F15892" s="11"/>
      <c r="G15892" s="11"/>
      <c r="H15892" s="11"/>
    </row>
    <row r="15893" spans="6:8" x14ac:dyDescent="0.25">
      <c r="F15893" s="11"/>
      <c r="G15893" s="11"/>
      <c r="H15893" s="11"/>
    </row>
    <row r="15894" spans="6:8" x14ac:dyDescent="0.25">
      <c r="F15894" s="11"/>
      <c r="G15894" s="11"/>
      <c r="H15894" s="11"/>
    </row>
    <row r="15895" spans="6:8" x14ac:dyDescent="0.25">
      <c r="F15895" s="11"/>
      <c r="G15895" s="11"/>
      <c r="H15895" s="11"/>
    </row>
    <row r="15896" spans="6:8" x14ac:dyDescent="0.25">
      <c r="F15896" s="11"/>
      <c r="G15896" s="11"/>
      <c r="H15896" s="11"/>
    </row>
    <row r="15897" spans="6:8" x14ac:dyDescent="0.25">
      <c r="F15897" s="11"/>
      <c r="G15897" s="11"/>
      <c r="H15897" s="11"/>
    </row>
    <row r="15898" spans="6:8" x14ac:dyDescent="0.25">
      <c r="F15898" s="11"/>
      <c r="G15898" s="11"/>
      <c r="H15898" s="11"/>
    </row>
    <row r="15899" spans="6:8" x14ac:dyDescent="0.25">
      <c r="F15899" s="11"/>
      <c r="G15899" s="11"/>
      <c r="H15899" s="11"/>
    </row>
    <row r="15900" spans="6:8" x14ac:dyDescent="0.25">
      <c r="F15900" s="11"/>
      <c r="G15900" s="11"/>
      <c r="H15900" s="11"/>
    </row>
    <row r="15901" spans="6:8" x14ac:dyDescent="0.25">
      <c r="F15901" s="11"/>
      <c r="G15901" s="11"/>
      <c r="H15901" s="11"/>
    </row>
    <row r="15902" spans="6:8" x14ac:dyDescent="0.25">
      <c r="F15902" s="11"/>
      <c r="G15902" s="11"/>
      <c r="H15902" s="11"/>
    </row>
    <row r="15903" spans="6:8" x14ac:dyDescent="0.25">
      <c r="F15903" s="11"/>
      <c r="G15903" s="11"/>
      <c r="H15903" s="11"/>
    </row>
    <row r="15904" spans="6:8" x14ac:dyDescent="0.25">
      <c r="F15904" s="11"/>
      <c r="G15904" s="11"/>
      <c r="H15904" s="11"/>
    </row>
    <row r="15905" spans="6:8" x14ac:dyDescent="0.25">
      <c r="F15905" s="11"/>
      <c r="G15905" s="11"/>
      <c r="H15905" s="11"/>
    </row>
    <row r="15906" spans="6:8" x14ac:dyDescent="0.25">
      <c r="F15906" s="11"/>
      <c r="G15906" s="11"/>
      <c r="H15906" s="11"/>
    </row>
    <row r="15907" spans="6:8" x14ac:dyDescent="0.25">
      <c r="F15907" s="11"/>
      <c r="G15907" s="11"/>
      <c r="H15907" s="11"/>
    </row>
    <row r="15908" spans="6:8" x14ac:dyDescent="0.25">
      <c r="F15908" s="11"/>
      <c r="G15908" s="11"/>
      <c r="H15908" s="11"/>
    </row>
    <row r="15909" spans="6:8" x14ac:dyDescent="0.25">
      <c r="F15909" s="11"/>
      <c r="G15909" s="11"/>
      <c r="H15909" s="11"/>
    </row>
    <row r="15910" spans="6:8" x14ac:dyDescent="0.25">
      <c r="F15910" s="11"/>
      <c r="G15910" s="11"/>
      <c r="H15910" s="11"/>
    </row>
    <row r="15911" spans="6:8" x14ac:dyDescent="0.25">
      <c r="F15911" s="11"/>
      <c r="G15911" s="11"/>
      <c r="H15911" s="11"/>
    </row>
    <row r="15912" spans="6:8" x14ac:dyDescent="0.25">
      <c r="F15912" s="11"/>
      <c r="G15912" s="11"/>
      <c r="H15912" s="11"/>
    </row>
    <row r="15913" spans="6:8" x14ac:dyDescent="0.25">
      <c r="F15913" s="11"/>
      <c r="G15913" s="11"/>
      <c r="H15913" s="11"/>
    </row>
    <row r="15914" spans="6:8" x14ac:dyDescent="0.25">
      <c r="F15914" s="11"/>
      <c r="G15914" s="11"/>
      <c r="H15914" s="11"/>
    </row>
    <row r="15915" spans="6:8" x14ac:dyDescent="0.25">
      <c r="F15915" s="11"/>
      <c r="G15915" s="11"/>
      <c r="H15915" s="11"/>
    </row>
    <row r="15916" spans="6:8" x14ac:dyDescent="0.25">
      <c r="F15916" s="11"/>
      <c r="G15916" s="11"/>
      <c r="H15916" s="11"/>
    </row>
    <row r="15917" spans="6:8" x14ac:dyDescent="0.25">
      <c r="F15917" s="11"/>
      <c r="G15917" s="11"/>
      <c r="H15917" s="11"/>
    </row>
    <row r="15918" spans="6:8" x14ac:dyDescent="0.25">
      <c r="F15918" s="11"/>
      <c r="G15918" s="11"/>
      <c r="H15918" s="11"/>
    </row>
    <row r="15919" spans="6:8" x14ac:dyDescent="0.25">
      <c r="F15919" s="11"/>
      <c r="G15919" s="11"/>
      <c r="H15919" s="11"/>
    </row>
    <row r="15920" spans="6:8" x14ac:dyDescent="0.25">
      <c r="F15920" s="11"/>
      <c r="G15920" s="11"/>
      <c r="H15920" s="11"/>
    </row>
    <row r="15921" spans="6:8" x14ac:dyDescent="0.25">
      <c r="F15921" s="11"/>
      <c r="G15921" s="11"/>
      <c r="H15921" s="11"/>
    </row>
    <row r="15922" spans="6:8" x14ac:dyDescent="0.25">
      <c r="F15922" s="11"/>
      <c r="G15922" s="11"/>
      <c r="H15922" s="11"/>
    </row>
    <row r="15923" spans="6:8" x14ac:dyDescent="0.25">
      <c r="F15923" s="11"/>
      <c r="G15923" s="11"/>
      <c r="H15923" s="11"/>
    </row>
    <row r="15924" spans="6:8" x14ac:dyDescent="0.25">
      <c r="F15924" s="11"/>
      <c r="G15924" s="11"/>
      <c r="H15924" s="11"/>
    </row>
    <row r="15925" spans="6:8" x14ac:dyDescent="0.25">
      <c r="F15925" s="11"/>
      <c r="G15925" s="11"/>
      <c r="H15925" s="11"/>
    </row>
    <row r="15926" spans="6:8" x14ac:dyDescent="0.25">
      <c r="F15926" s="11"/>
      <c r="G15926" s="11"/>
      <c r="H15926" s="11"/>
    </row>
    <row r="15927" spans="6:8" x14ac:dyDescent="0.25">
      <c r="F15927" s="11"/>
      <c r="G15927" s="11"/>
      <c r="H15927" s="11"/>
    </row>
    <row r="15928" spans="6:8" x14ac:dyDescent="0.25">
      <c r="F15928" s="11"/>
      <c r="G15928" s="11"/>
      <c r="H15928" s="11"/>
    </row>
    <row r="15929" spans="6:8" x14ac:dyDescent="0.25">
      <c r="F15929" s="11"/>
      <c r="G15929" s="11"/>
      <c r="H15929" s="11"/>
    </row>
    <row r="15930" spans="6:8" x14ac:dyDescent="0.25">
      <c r="F15930" s="11"/>
      <c r="G15930" s="11"/>
      <c r="H15930" s="11"/>
    </row>
    <row r="15931" spans="6:8" x14ac:dyDescent="0.25">
      <c r="F15931" s="11"/>
      <c r="G15931" s="11"/>
      <c r="H15931" s="11"/>
    </row>
    <row r="15932" spans="6:8" x14ac:dyDescent="0.25">
      <c r="F15932" s="11"/>
      <c r="G15932" s="11"/>
      <c r="H15932" s="11"/>
    </row>
    <row r="15933" spans="6:8" x14ac:dyDescent="0.25">
      <c r="F15933" s="11"/>
      <c r="G15933" s="11"/>
      <c r="H15933" s="11"/>
    </row>
    <row r="15934" spans="6:8" x14ac:dyDescent="0.25">
      <c r="F15934" s="11"/>
      <c r="G15934" s="11"/>
      <c r="H15934" s="11"/>
    </row>
    <row r="15935" spans="6:8" x14ac:dyDescent="0.25">
      <c r="F15935" s="11"/>
      <c r="G15935" s="11"/>
      <c r="H15935" s="11"/>
    </row>
    <row r="15936" spans="6:8" x14ac:dyDescent="0.25">
      <c r="F15936" s="11"/>
      <c r="G15936" s="11"/>
      <c r="H15936" s="11"/>
    </row>
    <row r="15937" spans="6:8" x14ac:dyDescent="0.25">
      <c r="F15937" s="11"/>
      <c r="G15937" s="11"/>
      <c r="H15937" s="11"/>
    </row>
    <row r="15938" spans="6:8" x14ac:dyDescent="0.25">
      <c r="F15938" s="11"/>
      <c r="G15938" s="11"/>
      <c r="H15938" s="11"/>
    </row>
    <row r="15939" spans="6:8" x14ac:dyDescent="0.25">
      <c r="F15939" s="11"/>
      <c r="G15939" s="11"/>
      <c r="H15939" s="11"/>
    </row>
    <row r="15940" spans="6:8" x14ac:dyDescent="0.25">
      <c r="F15940" s="11"/>
      <c r="G15940" s="11"/>
      <c r="H15940" s="11"/>
    </row>
    <row r="15941" spans="6:8" x14ac:dyDescent="0.25">
      <c r="F15941" s="11"/>
      <c r="G15941" s="11"/>
      <c r="H15941" s="11"/>
    </row>
    <row r="15942" spans="6:8" x14ac:dyDescent="0.25">
      <c r="F15942" s="11"/>
      <c r="G15942" s="11"/>
      <c r="H15942" s="11"/>
    </row>
    <row r="15943" spans="6:8" x14ac:dyDescent="0.25">
      <c r="F15943" s="11"/>
      <c r="G15943" s="11"/>
      <c r="H15943" s="11"/>
    </row>
    <row r="15944" spans="6:8" x14ac:dyDescent="0.25">
      <c r="F15944" s="11"/>
      <c r="G15944" s="11"/>
      <c r="H15944" s="11"/>
    </row>
    <row r="15945" spans="6:8" x14ac:dyDescent="0.25">
      <c r="F15945" s="11"/>
      <c r="G15945" s="11"/>
      <c r="H15945" s="11"/>
    </row>
    <row r="15946" spans="6:8" x14ac:dyDescent="0.25">
      <c r="F15946" s="11"/>
      <c r="G15946" s="11"/>
      <c r="H15946" s="11"/>
    </row>
    <row r="15947" spans="6:8" x14ac:dyDescent="0.25">
      <c r="F15947" s="11"/>
      <c r="G15947" s="11"/>
      <c r="H15947" s="11"/>
    </row>
    <row r="15948" spans="6:8" x14ac:dyDescent="0.25">
      <c r="F15948" s="11"/>
      <c r="G15948" s="11"/>
      <c r="H15948" s="11"/>
    </row>
    <row r="15949" spans="6:8" x14ac:dyDescent="0.25">
      <c r="F15949" s="11"/>
      <c r="G15949" s="11"/>
      <c r="H15949" s="11"/>
    </row>
    <row r="15950" spans="6:8" x14ac:dyDescent="0.25">
      <c r="F15950" s="11"/>
      <c r="G15950" s="11"/>
      <c r="H15950" s="11"/>
    </row>
    <row r="15951" spans="6:8" x14ac:dyDescent="0.25">
      <c r="F15951" s="11"/>
      <c r="G15951" s="11"/>
      <c r="H15951" s="11"/>
    </row>
    <row r="15952" spans="6:8" x14ac:dyDescent="0.25">
      <c r="F15952" s="11"/>
      <c r="G15952" s="11"/>
      <c r="H15952" s="11"/>
    </row>
    <row r="15953" spans="6:8" x14ac:dyDescent="0.25">
      <c r="F15953" s="11"/>
      <c r="G15953" s="11"/>
      <c r="H15953" s="11"/>
    </row>
    <row r="15954" spans="6:8" x14ac:dyDescent="0.25">
      <c r="F15954" s="11"/>
      <c r="G15954" s="11"/>
      <c r="H15954" s="11"/>
    </row>
    <row r="15955" spans="6:8" x14ac:dyDescent="0.25">
      <c r="F15955" s="11"/>
      <c r="G15955" s="11"/>
      <c r="H15955" s="11"/>
    </row>
    <row r="15956" spans="6:8" x14ac:dyDescent="0.25">
      <c r="F15956" s="11"/>
      <c r="G15956" s="11"/>
      <c r="H15956" s="11"/>
    </row>
    <row r="15957" spans="6:8" x14ac:dyDescent="0.25">
      <c r="F15957" s="11"/>
      <c r="G15957" s="11"/>
      <c r="H15957" s="11"/>
    </row>
    <row r="15958" spans="6:8" x14ac:dyDescent="0.25">
      <c r="F15958" s="11"/>
      <c r="G15958" s="11"/>
      <c r="H15958" s="11"/>
    </row>
    <row r="15959" spans="6:8" x14ac:dyDescent="0.25">
      <c r="F15959" s="11"/>
      <c r="G15959" s="11"/>
      <c r="H15959" s="11"/>
    </row>
    <row r="15960" spans="6:8" x14ac:dyDescent="0.25">
      <c r="F15960" s="11"/>
      <c r="G15960" s="11"/>
      <c r="H15960" s="11"/>
    </row>
    <row r="15961" spans="6:8" x14ac:dyDescent="0.25">
      <c r="F15961" s="11"/>
      <c r="G15961" s="11"/>
      <c r="H15961" s="11"/>
    </row>
    <row r="15962" spans="6:8" x14ac:dyDescent="0.25">
      <c r="F15962" s="11"/>
      <c r="G15962" s="11"/>
      <c r="H15962" s="11"/>
    </row>
    <row r="15963" spans="6:8" x14ac:dyDescent="0.25">
      <c r="F15963" s="11"/>
      <c r="G15963" s="11"/>
      <c r="H15963" s="11"/>
    </row>
    <row r="15964" spans="6:8" x14ac:dyDescent="0.25">
      <c r="F15964" s="11"/>
      <c r="G15964" s="11"/>
      <c r="H15964" s="11"/>
    </row>
    <row r="15965" spans="6:8" x14ac:dyDescent="0.25">
      <c r="F15965" s="11"/>
      <c r="G15965" s="11"/>
      <c r="H15965" s="11"/>
    </row>
    <row r="15966" spans="6:8" x14ac:dyDescent="0.25">
      <c r="F15966" s="11"/>
      <c r="G15966" s="11"/>
      <c r="H15966" s="11"/>
    </row>
    <row r="15967" spans="6:8" x14ac:dyDescent="0.25">
      <c r="F15967" s="11"/>
      <c r="G15967" s="11"/>
      <c r="H15967" s="11"/>
    </row>
    <row r="15968" spans="6:8" x14ac:dyDescent="0.25">
      <c r="F15968" s="11"/>
      <c r="G15968" s="11"/>
      <c r="H15968" s="11"/>
    </row>
    <row r="15969" spans="6:8" x14ac:dyDescent="0.25">
      <c r="F15969" s="11"/>
      <c r="G15969" s="11"/>
      <c r="H15969" s="11"/>
    </row>
    <row r="15970" spans="6:8" x14ac:dyDescent="0.25">
      <c r="F15970" s="11"/>
      <c r="G15970" s="11"/>
      <c r="H15970" s="11"/>
    </row>
    <row r="15971" spans="6:8" x14ac:dyDescent="0.25">
      <c r="F15971" s="11"/>
      <c r="G15971" s="11"/>
      <c r="H15971" s="11"/>
    </row>
    <row r="15972" spans="6:8" x14ac:dyDescent="0.25">
      <c r="F15972" s="11"/>
      <c r="G15972" s="11"/>
      <c r="H15972" s="11"/>
    </row>
    <row r="15973" spans="6:8" x14ac:dyDescent="0.25">
      <c r="F15973" s="11"/>
      <c r="G15973" s="11"/>
      <c r="H15973" s="11"/>
    </row>
    <row r="15974" spans="6:8" x14ac:dyDescent="0.25">
      <c r="F15974" s="11"/>
      <c r="G15974" s="11"/>
      <c r="H15974" s="11"/>
    </row>
    <row r="15975" spans="6:8" x14ac:dyDescent="0.25">
      <c r="F15975" s="11"/>
      <c r="G15975" s="11"/>
      <c r="H15975" s="11"/>
    </row>
    <row r="15976" spans="6:8" x14ac:dyDescent="0.25">
      <c r="F15976" s="11"/>
      <c r="G15976" s="11"/>
      <c r="H15976" s="11"/>
    </row>
    <row r="15977" spans="6:8" x14ac:dyDescent="0.25">
      <c r="F15977" s="11"/>
      <c r="G15977" s="11"/>
      <c r="H15977" s="11"/>
    </row>
    <row r="15978" spans="6:8" x14ac:dyDescent="0.25">
      <c r="F15978" s="11"/>
      <c r="G15978" s="11"/>
      <c r="H15978" s="11"/>
    </row>
    <row r="15979" spans="6:8" x14ac:dyDescent="0.25">
      <c r="F15979" s="11"/>
      <c r="G15979" s="11"/>
      <c r="H15979" s="11"/>
    </row>
    <row r="15980" spans="6:8" x14ac:dyDescent="0.25">
      <c r="F15980" s="11"/>
      <c r="G15980" s="11"/>
      <c r="H15980" s="11"/>
    </row>
    <row r="15981" spans="6:8" x14ac:dyDescent="0.25">
      <c r="F15981" s="11"/>
      <c r="G15981" s="11"/>
      <c r="H15981" s="11"/>
    </row>
    <row r="15982" spans="6:8" x14ac:dyDescent="0.25">
      <c r="F15982" s="11"/>
      <c r="G15982" s="11"/>
      <c r="H15982" s="11"/>
    </row>
    <row r="15983" spans="6:8" x14ac:dyDescent="0.25">
      <c r="F15983" s="11"/>
      <c r="G15983" s="11"/>
      <c r="H15983" s="11"/>
    </row>
    <row r="15984" spans="6:8" x14ac:dyDescent="0.25">
      <c r="F15984" s="11"/>
      <c r="G15984" s="11"/>
      <c r="H15984" s="11"/>
    </row>
    <row r="15985" spans="6:8" x14ac:dyDescent="0.25">
      <c r="F15985" s="11"/>
      <c r="G15985" s="11"/>
      <c r="H15985" s="11"/>
    </row>
    <row r="15986" spans="6:8" x14ac:dyDescent="0.25">
      <c r="F15986" s="11"/>
      <c r="G15986" s="11"/>
      <c r="H15986" s="11"/>
    </row>
    <row r="15987" spans="6:8" x14ac:dyDescent="0.25">
      <c r="F15987" s="11"/>
      <c r="G15987" s="11"/>
      <c r="H15987" s="11"/>
    </row>
    <row r="15988" spans="6:8" x14ac:dyDescent="0.25">
      <c r="F15988" s="11"/>
      <c r="G15988" s="11"/>
      <c r="H15988" s="11"/>
    </row>
    <row r="15989" spans="6:8" x14ac:dyDescent="0.25">
      <c r="F15989" s="11"/>
      <c r="G15989" s="11"/>
      <c r="H15989" s="11"/>
    </row>
    <row r="15990" spans="6:8" x14ac:dyDescent="0.25">
      <c r="F15990" s="11"/>
      <c r="G15990" s="11"/>
      <c r="H15990" s="11"/>
    </row>
    <row r="15991" spans="6:8" x14ac:dyDescent="0.25">
      <c r="F15991" s="11"/>
      <c r="G15991" s="11"/>
      <c r="H15991" s="11"/>
    </row>
    <row r="15992" spans="6:8" x14ac:dyDescent="0.25">
      <c r="F15992" s="11"/>
      <c r="G15992" s="11"/>
      <c r="H15992" s="11"/>
    </row>
    <row r="15993" spans="6:8" x14ac:dyDescent="0.25">
      <c r="F15993" s="11"/>
      <c r="G15993" s="11"/>
      <c r="H15993" s="11"/>
    </row>
    <row r="15994" spans="6:8" x14ac:dyDescent="0.25">
      <c r="F15994" s="11"/>
      <c r="G15994" s="11"/>
      <c r="H15994" s="11"/>
    </row>
    <row r="15995" spans="6:8" x14ac:dyDescent="0.25">
      <c r="F15995" s="11"/>
      <c r="G15995" s="11"/>
      <c r="H15995" s="11"/>
    </row>
    <row r="15996" spans="6:8" x14ac:dyDescent="0.25">
      <c r="F15996" s="11"/>
      <c r="G15996" s="11"/>
      <c r="H15996" s="11"/>
    </row>
    <row r="15997" spans="6:8" x14ac:dyDescent="0.25">
      <c r="F15997" s="11"/>
      <c r="G15997" s="11"/>
      <c r="H15997" s="11"/>
    </row>
    <row r="15998" spans="6:8" x14ac:dyDescent="0.25">
      <c r="F15998" s="11"/>
      <c r="G15998" s="11"/>
      <c r="H15998" s="11"/>
    </row>
    <row r="15999" spans="6:8" x14ac:dyDescent="0.25">
      <c r="F15999" s="11"/>
      <c r="G15999" s="11"/>
      <c r="H15999" s="11"/>
    </row>
    <row r="16000" spans="6:8" x14ac:dyDescent="0.25">
      <c r="F16000" s="11"/>
      <c r="G16000" s="11"/>
      <c r="H16000" s="11"/>
    </row>
    <row r="16001" spans="6:8" x14ac:dyDescent="0.25">
      <c r="F16001" s="11"/>
      <c r="G16001" s="11"/>
      <c r="H16001" s="11"/>
    </row>
    <row r="16002" spans="6:8" x14ac:dyDescent="0.25">
      <c r="F16002" s="11"/>
      <c r="G16002" s="11"/>
      <c r="H16002" s="11"/>
    </row>
    <row r="16003" spans="6:8" x14ac:dyDescent="0.25">
      <c r="F16003" s="11"/>
      <c r="G16003" s="11"/>
      <c r="H16003" s="11"/>
    </row>
    <row r="16004" spans="6:8" x14ac:dyDescent="0.25">
      <c r="F16004" s="11"/>
      <c r="G16004" s="11"/>
      <c r="H16004" s="11"/>
    </row>
    <row r="16005" spans="6:8" x14ac:dyDescent="0.25">
      <c r="F16005" s="11"/>
      <c r="G16005" s="11"/>
      <c r="H16005" s="11"/>
    </row>
    <row r="16006" spans="6:8" x14ac:dyDescent="0.25">
      <c r="F16006" s="11"/>
      <c r="G16006" s="11"/>
      <c r="H16006" s="11"/>
    </row>
    <row r="16007" spans="6:8" x14ac:dyDescent="0.25">
      <c r="F16007" s="11"/>
      <c r="G16007" s="11"/>
      <c r="H16007" s="11"/>
    </row>
    <row r="16008" spans="6:8" x14ac:dyDescent="0.25">
      <c r="F16008" s="11"/>
      <c r="G16008" s="11"/>
      <c r="H16008" s="11"/>
    </row>
    <row r="16009" spans="6:8" x14ac:dyDescent="0.25">
      <c r="F16009" s="11"/>
      <c r="G16009" s="11"/>
      <c r="H16009" s="11"/>
    </row>
    <row r="16010" spans="6:8" x14ac:dyDescent="0.25">
      <c r="F16010" s="11"/>
      <c r="G16010" s="11"/>
      <c r="H16010" s="11"/>
    </row>
    <row r="16011" spans="6:8" x14ac:dyDescent="0.25">
      <c r="F16011" s="11"/>
      <c r="G16011" s="11"/>
      <c r="H16011" s="11"/>
    </row>
    <row r="16012" spans="6:8" x14ac:dyDescent="0.25">
      <c r="F16012" s="11"/>
      <c r="G16012" s="11"/>
      <c r="H16012" s="11"/>
    </row>
    <row r="16013" spans="6:8" x14ac:dyDescent="0.25">
      <c r="F16013" s="11"/>
      <c r="G16013" s="11"/>
      <c r="H16013" s="11"/>
    </row>
    <row r="16014" spans="6:8" x14ac:dyDescent="0.25">
      <c r="F16014" s="11"/>
      <c r="G16014" s="11"/>
      <c r="H16014" s="11"/>
    </row>
    <row r="16015" spans="6:8" x14ac:dyDescent="0.25">
      <c r="F16015" s="11"/>
      <c r="G16015" s="11"/>
      <c r="H16015" s="11"/>
    </row>
    <row r="16016" spans="6:8" x14ac:dyDescent="0.25">
      <c r="F16016" s="11"/>
      <c r="G16016" s="11"/>
      <c r="H16016" s="11"/>
    </row>
    <row r="16017" spans="6:8" x14ac:dyDescent="0.25">
      <c r="F16017" s="11"/>
      <c r="G16017" s="11"/>
      <c r="H16017" s="11"/>
    </row>
    <row r="16018" spans="6:8" x14ac:dyDescent="0.25">
      <c r="F16018" s="11"/>
      <c r="G16018" s="11"/>
      <c r="H16018" s="11"/>
    </row>
    <row r="16019" spans="6:8" x14ac:dyDescent="0.25">
      <c r="F16019" s="11"/>
      <c r="G16019" s="11"/>
      <c r="H16019" s="11"/>
    </row>
    <row r="16020" spans="6:8" x14ac:dyDescent="0.25">
      <c r="F16020" s="11"/>
      <c r="G16020" s="11"/>
      <c r="H16020" s="11"/>
    </row>
    <row r="16021" spans="6:8" x14ac:dyDescent="0.25">
      <c r="F16021" s="11"/>
      <c r="G16021" s="11"/>
      <c r="H16021" s="11"/>
    </row>
    <row r="16022" spans="6:8" x14ac:dyDescent="0.25">
      <c r="F16022" s="11"/>
      <c r="G16022" s="11"/>
      <c r="H16022" s="11"/>
    </row>
    <row r="16023" spans="6:8" x14ac:dyDescent="0.25">
      <c r="F16023" s="11"/>
      <c r="G16023" s="11"/>
      <c r="H16023" s="11"/>
    </row>
    <row r="16024" spans="6:8" x14ac:dyDescent="0.25">
      <c r="F16024" s="11"/>
      <c r="G16024" s="11"/>
      <c r="H16024" s="11"/>
    </row>
    <row r="16025" spans="6:8" x14ac:dyDescent="0.25">
      <c r="F16025" s="11"/>
      <c r="G16025" s="11"/>
      <c r="H16025" s="11"/>
    </row>
    <row r="16026" spans="6:8" x14ac:dyDescent="0.25">
      <c r="F16026" s="11"/>
      <c r="G16026" s="11"/>
      <c r="H16026" s="11"/>
    </row>
    <row r="16027" spans="6:8" x14ac:dyDescent="0.25">
      <c r="F16027" s="11"/>
      <c r="G16027" s="11"/>
      <c r="H16027" s="11"/>
    </row>
    <row r="16028" spans="6:8" x14ac:dyDescent="0.25">
      <c r="F16028" s="11"/>
      <c r="G16028" s="11"/>
      <c r="H16028" s="11"/>
    </row>
    <row r="16029" spans="6:8" x14ac:dyDescent="0.25">
      <c r="F16029" s="11"/>
      <c r="G16029" s="11"/>
      <c r="H16029" s="11"/>
    </row>
    <row r="16030" spans="6:8" x14ac:dyDescent="0.25">
      <c r="F16030" s="11"/>
      <c r="G16030" s="11"/>
      <c r="H16030" s="11"/>
    </row>
    <row r="16031" spans="6:8" x14ac:dyDescent="0.25">
      <c r="F16031" s="11"/>
      <c r="G16031" s="11"/>
      <c r="H16031" s="11"/>
    </row>
    <row r="16032" spans="6:8" x14ac:dyDescent="0.25">
      <c r="F16032" s="11"/>
      <c r="G16032" s="11"/>
      <c r="H16032" s="11"/>
    </row>
    <row r="16033" spans="6:8" x14ac:dyDescent="0.25">
      <c r="F16033" s="11"/>
      <c r="G16033" s="11"/>
      <c r="H16033" s="11"/>
    </row>
    <row r="16034" spans="6:8" x14ac:dyDescent="0.25">
      <c r="F16034" s="11"/>
      <c r="G16034" s="11"/>
      <c r="H16034" s="11"/>
    </row>
    <row r="16035" spans="6:8" x14ac:dyDescent="0.25">
      <c r="F16035" s="11"/>
      <c r="G16035" s="11"/>
      <c r="H16035" s="11"/>
    </row>
    <row r="16036" spans="6:8" x14ac:dyDescent="0.25">
      <c r="F16036" s="11"/>
      <c r="G16036" s="11"/>
      <c r="H16036" s="11"/>
    </row>
    <row r="16037" spans="6:8" x14ac:dyDescent="0.25">
      <c r="F16037" s="11"/>
      <c r="G16037" s="11"/>
      <c r="H16037" s="11"/>
    </row>
    <row r="16038" spans="6:8" x14ac:dyDescent="0.25">
      <c r="F16038" s="11"/>
      <c r="G16038" s="11"/>
      <c r="H16038" s="11"/>
    </row>
    <row r="16039" spans="6:8" x14ac:dyDescent="0.25">
      <c r="F16039" s="11"/>
      <c r="G16039" s="11"/>
      <c r="H16039" s="11"/>
    </row>
    <row r="16040" spans="6:8" x14ac:dyDescent="0.25">
      <c r="F16040" s="11"/>
      <c r="G16040" s="11"/>
      <c r="H16040" s="11"/>
    </row>
    <row r="16041" spans="6:8" x14ac:dyDescent="0.25">
      <c r="F16041" s="11"/>
      <c r="G16041" s="11"/>
      <c r="H16041" s="11"/>
    </row>
    <row r="16042" spans="6:8" x14ac:dyDescent="0.25">
      <c r="F16042" s="11"/>
      <c r="G16042" s="11"/>
      <c r="H16042" s="11"/>
    </row>
    <row r="16043" spans="6:8" x14ac:dyDescent="0.25">
      <c r="F16043" s="11"/>
      <c r="G16043" s="11"/>
      <c r="H16043" s="11"/>
    </row>
    <row r="16044" spans="6:8" x14ac:dyDescent="0.25">
      <c r="F16044" s="11"/>
      <c r="G16044" s="11"/>
      <c r="H16044" s="11"/>
    </row>
    <row r="16045" spans="6:8" x14ac:dyDescent="0.25">
      <c r="F16045" s="11"/>
      <c r="G16045" s="11"/>
      <c r="H16045" s="11"/>
    </row>
    <row r="16046" spans="6:8" x14ac:dyDescent="0.25">
      <c r="F16046" s="11"/>
      <c r="G16046" s="11"/>
      <c r="H16046" s="11"/>
    </row>
    <row r="16047" spans="6:8" x14ac:dyDescent="0.25">
      <c r="F16047" s="11"/>
      <c r="G16047" s="11"/>
      <c r="H16047" s="11"/>
    </row>
    <row r="16048" spans="6:8" x14ac:dyDescent="0.25">
      <c r="F16048" s="11"/>
      <c r="G16048" s="11"/>
      <c r="H16048" s="11"/>
    </row>
    <row r="16049" spans="6:8" x14ac:dyDescent="0.25">
      <c r="F16049" s="11"/>
      <c r="G16049" s="11"/>
      <c r="H16049" s="11"/>
    </row>
    <row r="16050" spans="6:8" x14ac:dyDescent="0.25">
      <c r="F16050" s="11"/>
      <c r="G16050" s="11"/>
      <c r="H16050" s="11"/>
    </row>
    <row r="16051" spans="6:8" x14ac:dyDescent="0.25">
      <c r="F16051" s="11"/>
      <c r="G16051" s="11"/>
      <c r="H16051" s="11"/>
    </row>
    <row r="16052" spans="6:8" x14ac:dyDescent="0.25">
      <c r="F16052" s="11"/>
      <c r="G16052" s="11"/>
      <c r="H16052" s="11"/>
    </row>
    <row r="16053" spans="6:8" x14ac:dyDescent="0.25">
      <c r="F16053" s="11"/>
      <c r="G16053" s="11"/>
      <c r="H16053" s="11"/>
    </row>
    <row r="16054" spans="6:8" x14ac:dyDescent="0.25">
      <c r="F16054" s="11"/>
      <c r="G16054" s="11"/>
      <c r="H16054" s="11"/>
    </row>
    <row r="16055" spans="6:8" x14ac:dyDescent="0.25">
      <c r="F16055" s="11"/>
      <c r="G16055" s="11"/>
      <c r="H16055" s="11"/>
    </row>
    <row r="16056" spans="6:8" x14ac:dyDescent="0.25">
      <c r="F16056" s="11"/>
      <c r="G16056" s="11"/>
      <c r="H16056" s="11"/>
    </row>
    <row r="16057" spans="6:8" x14ac:dyDescent="0.25">
      <c r="F16057" s="11"/>
      <c r="G16057" s="11"/>
      <c r="H16057" s="11"/>
    </row>
    <row r="16058" spans="6:8" x14ac:dyDescent="0.25">
      <c r="F16058" s="11"/>
      <c r="G16058" s="11"/>
      <c r="H16058" s="11"/>
    </row>
    <row r="16059" spans="6:8" x14ac:dyDescent="0.25">
      <c r="F16059" s="11"/>
      <c r="G16059" s="11"/>
      <c r="H16059" s="11"/>
    </row>
    <row r="16060" spans="6:8" x14ac:dyDescent="0.25">
      <c r="F16060" s="11"/>
      <c r="G16060" s="11"/>
      <c r="H16060" s="11"/>
    </row>
    <row r="16061" spans="6:8" x14ac:dyDescent="0.25">
      <c r="F16061" s="11"/>
      <c r="G16061" s="11"/>
      <c r="H16061" s="11"/>
    </row>
    <row r="16062" spans="6:8" x14ac:dyDescent="0.25">
      <c r="F16062" s="11"/>
      <c r="G16062" s="11"/>
      <c r="H16062" s="11"/>
    </row>
    <row r="16063" spans="6:8" x14ac:dyDescent="0.25">
      <c r="F16063" s="11"/>
      <c r="G16063" s="11"/>
      <c r="H16063" s="11"/>
    </row>
    <row r="16064" spans="6:8" x14ac:dyDescent="0.25">
      <c r="F16064" s="11"/>
      <c r="G16064" s="11"/>
      <c r="H16064" s="11"/>
    </row>
    <row r="16065" spans="6:8" x14ac:dyDescent="0.25">
      <c r="F16065" s="11"/>
      <c r="G16065" s="11"/>
      <c r="H16065" s="11"/>
    </row>
    <row r="16066" spans="6:8" x14ac:dyDescent="0.25">
      <c r="F16066" s="11"/>
      <c r="G16066" s="11"/>
      <c r="H16066" s="11"/>
    </row>
    <row r="16067" spans="6:8" x14ac:dyDescent="0.25">
      <c r="F16067" s="11"/>
      <c r="G16067" s="11"/>
      <c r="H16067" s="11"/>
    </row>
    <row r="16068" spans="6:8" x14ac:dyDescent="0.25">
      <c r="F16068" s="11"/>
      <c r="G16068" s="11"/>
      <c r="H16068" s="11"/>
    </row>
    <row r="16069" spans="6:8" x14ac:dyDescent="0.25">
      <c r="F16069" s="11"/>
      <c r="G16069" s="11"/>
      <c r="H16069" s="11"/>
    </row>
    <row r="16070" spans="6:8" x14ac:dyDescent="0.25">
      <c r="F16070" s="11"/>
      <c r="G16070" s="11"/>
      <c r="H16070" s="11"/>
    </row>
    <row r="16071" spans="6:8" x14ac:dyDescent="0.25">
      <c r="F16071" s="11"/>
      <c r="G16071" s="11"/>
      <c r="H16071" s="11"/>
    </row>
    <row r="16072" spans="6:8" x14ac:dyDescent="0.25">
      <c r="F16072" s="11"/>
      <c r="G16072" s="11"/>
      <c r="H16072" s="11"/>
    </row>
    <row r="16073" spans="6:8" x14ac:dyDescent="0.25">
      <c r="F16073" s="11"/>
      <c r="G16073" s="11"/>
      <c r="H16073" s="11"/>
    </row>
    <row r="16074" spans="6:8" x14ac:dyDescent="0.25">
      <c r="F16074" s="11"/>
      <c r="G16074" s="11"/>
      <c r="H16074" s="11"/>
    </row>
    <row r="16075" spans="6:8" x14ac:dyDescent="0.25">
      <c r="F16075" s="11"/>
      <c r="G16075" s="11"/>
      <c r="H16075" s="11"/>
    </row>
    <row r="16076" spans="6:8" x14ac:dyDescent="0.25">
      <c r="F16076" s="11"/>
      <c r="G16076" s="11"/>
      <c r="H16076" s="11"/>
    </row>
    <row r="16077" spans="6:8" x14ac:dyDescent="0.25">
      <c r="F16077" s="11"/>
      <c r="G16077" s="11"/>
      <c r="H16077" s="11"/>
    </row>
    <row r="16078" spans="6:8" x14ac:dyDescent="0.25">
      <c r="F16078" s="11"/>
      <c r="G16078" s="11"/>
      <c r="H16078" s="11"/>
    </row>
    <row r="16079" spans="6:8" x14ac:dyDescent="0.25">
      <c r="F16079" s="11"/>
      <c r="G16079" s="11"/>
      <c r="H16079" s="11"/>
    </row>
    <row r="16080" spans="6:8" x14ac:dyDescent="0.25">
      <c r="F16080" s="11"/>
      <c r="G16080" s="11"/>
      <c r="H16080" s="11"/>
    </row>
    <row r="16081" spans="6:8" x14ac:dyDescent="0.25">
      <c r="F16081" s="11"/>
      <c r="G16081" s="11"/>
      <c r="H16081" s="11"/>
    </row>
    <row r="16082" spans="6:8" x14ac:dyDescent="0.25">
      <c r="F16082" s="11"/>
      <c r="G16082" s="11"/>
      <c r="H16082" s="11"/>
    </row>
    <row r="16083" spans="6:8" x14ac:dyDescent="0.25">
      <c r="F16083" s="11"/>
      <c r="G16083" s="11"/>
      <c r="H16083" s="11"/>
    </row>
    <row r="16084" spans="6:8" x14ac:dyDescent="0.25">
      <c r="F16084" s="11"/>
      <c r="G16084" s="11"/>
      <c r="H16084" s="11"/>
    </row>
    <row r="16085" spans="6:8" x14ac:dyDescent="0.25">
      <c r="F16085" s="11"/>
      <c r="G16085" s="11"/>
      <c r="H16085" s="11"/>
    </row>
    <row r="16086" spans="6:8" x14ac:dyDescent="0.25">
      <c r="F16086" s="11"/>
      <c r="G16086" s="11"/>
      <c r="H16086" s="11"/>
    </row>
    <row r="16087" spans="6:8" x14ac:dyDescent="0.25">
      <c r="F16087" s="11"/>
      <c r="G16087" s="11"/>
      <c r="H16087" s="11"/>
    </row>
    <row r="16088" spans="6:8" x14ac:dyDescent="0.25">
      <c r="F16088" s="11"/>
      <c r="G16088" s="11"/>
      <c r="H16088" s="11"/>
    </row>
    <row r="16089" spans="6:8" x14ac:dyDescent="0.25">
      <c r="F16089" s="11"/>
      <c r="G16089" s="11"/>
      <c r="H16089" s="11"/>
    </row>
    <row r="16090" spans="6:8" x14ac:dyDescent="0.25">
      <c r="F16090" s="11"/>
      <c r="G16090" s="11"/>
      <c r="H16090" s="11"/>
    </row>
    <row r="16091" spans="6:8" x14ac:dyDescent="0.25">
      <c r="F16091" s="11"/>
      <c r="G16091" s="11"/>
      <c r="H16091" s="11"/>
    </row>
    <row r="16092" spans="6:8" x14ac:dyDescent="0.25">
      <c r="F16092" s="11"/>
      <c r="G16092" s="11"/>
      <c r="H16092" s="11"/>
    </row>
    <row r="16093" spans="6:8" x14ac:dyDescent="0.25">
      <c r="F16093" s="11"/>
      <c r="G16093" s="11"/>
      <c r="H16093" s="11"/>
    </row>
    <row r="16094" spans="6:8" x14ac:dyDescent="0.25">
      <c r="F16094" s="11"/>
      <c r="G16094" s="11"/>
      <c r="H16094" s="11"/>
    </row>
    <row r="16095" spans="6:8" x14ac:dyDescent="0.25">
      <c r="F16095" s="11"/>
      <c r="G16095" s="11"/>
      <c r="H16095" s="11"/>
    </row>
    <row r="16096" spans="6:8" x14ac:dyDescent="0.25">
      <c r="F16096" s="11"/>
      <c r="G16096" s="11"/>
      <c r="H16096" s="11"/>
    </row>
    <row r="16097" spans="6:8" x14ac:dyDescent="0.25">
      <c r="F16097" s="11"/>
      <c r="G16097" s="11"/>
      <c r="H16097" s="11"/>
    </row>
    <row r="16098" spans="6:8" x14ac:dyDescent="0.25">
      <c r="F16098" s="11"/>
      <c r="G16098" s="11"/>
      <c r="H16098" s="11"/>
    </row>
    <row r="16099" spans="6:8" x14ac:dyDescent="0.25">
      <c r="F16099" s="11"/>
      <c r="G16099" s="11"/>
      <c r="H16099" s="11"/>
    </row>
    <row r="16100" spans="6:8" x14ac:dyDescent="0.25">
      <c r="F16100" s="11"/>
      <c r="G16100" s="11"/>
      <c r="H16100" s="11"/>
    </row>
    <row r="16101" spans="6:8" x14ac:dyDescent="0.25">
      <c r="F16101" s="11"/>
      <c r="G16101" s="11"/>
      <c r="H16101" s="11"/>
    </row>
    <row r="16102" spans="6:8" x14ac:dyDescent="0.25">
      <c r="F16102" s="11"/>
      <c r="G16102" s="11"/>
      <c r="H16102" s="11"/>
    </row>
    <row r="16103" spans="6:8" x14ac:dyDescent="0.25">
      <c r="F16103" s="11"/>
      <c r="G16103" s="11"/>
      <c r="H16103" s="11"/>
    </row>
    <row r="16104" spans="6:8" x14ac:dyDescent="0.25">
      <c r="F16104" s="11"/>
      <c r="G16104" s="11"/>
      <c r="H16104" s="11"/>
    </row>
    <row r="16105" spans="6:8" x14ac:dyDescent="0.25">
      <c r="F16105" s="11"/>
      <c r="G16105" s="11"/>
      <c r="H16105" s="11"/>
    </row>
    <row r="16106" spans="6:8" x14ac:dyDescent="0.25">
      <c r="F16106" s="11"/>
      <c r="G16106" s="11"/>
      <c r="H16106" s="11"/>
    </row>
    <row r="16107" spans="6:8" x14ac:dyDescent="0.25">
      <c r="F16107" s="11"/>
      <c r="G16107" s="11"/>
      <c r="H16107" s="11"/>
    </row>
    <row r="16108" spans="6:8" x14ac:dyDescent="0.25">
      <c r="F16108" s="11"/>
      <c r="G16108" s="11"/>
      <c r="H16108" s="11"/>
    </row>
    <row r="16109" spans="6:8" x14ac:dyDescent="0.25">
      <c r="F16109" s="11"/>
      <c r="G16109" s="11"/>
      <c r="H16109" s="11"/>
    </row>
    <row r="16110" spans="6:8" x14ac:dyDescent="0.25">
      <c r="F16110" s="11"/>
      <c r="G16110" s="11"/>
      <c r="H16110" s="11"/>
    </row>
    <row r="16111" spans="6:8" x14ac:dyDescent="0.25">
      <c r="F16111" s="11"/>
      <c r="G16111" s="11"/>
      <c r="H16111" s="11"/>
    </row>
    <row r="16112" spans="6:8" x14ac:dyDescent="0.25">
      <c r="F16112" s="11"/>
      <c r="G16112" s="11"/>
      <c r="H16112" s="11"/>
    </row>
    <row r="16113" spans="6:8" x14ac:dyDescent="0.25">
      <c r="F16113" s="11"/>
      <c r="G16113" s="11"/>
      <c r="H16113" s="11"/>
    </row>
    <row r="16114" spans="6:8" x14ac:dyDescent="0.25">
      <c r="F16114" s="11"/>
      <c r="G16114" s="11"/>
      <c r="H16114" s="11"/>
    </row>
    <row r="16115" spans="6:8" x14ac:dyDescent="0.25">
      <c r="F16115" s="11"/>
      <c r="G16115" s="11"/>
      <c r="H16115" s="11"/>
    </row>
    <row r="16116" spans="6:8" x14ac:dyDescent="0.25">
      <c r="F16116" s="11"/>
      <c r="G16116" s="11"/>
      <c r="H16116" s="11"/>
    </row>
    <row r="16117" spans="6:8" x14ac:dyDescent="0.25">
      <c r="F16117" s="11"/>
      <c r="G16117" s="11"/>
      <c r="H16117" s="11"/>
    </row>
    <row r="16118" spans="6:8" x14ac:dyDescent="0.25">
      <c r="F16118" s="11"/>
      <c r="G16118" s="11"/>
      <c r="H16118" s="11"/>
    </row>
    <row r="16119" spans="6:8" x14ac:dyDescent="0.25">
      <c r="F16119" s="11"/>
      <c r="G16119" s="11"/>
      <c r="H16119" s="11"/>
    </row>
    <row r="16120" spans="6:8" x14ac:dyDescent="0.25">
      <c r="F16120" s="11"/>
      <c r="G16120" s="11"/>
      <c r="H16120" s="11"/>
    </row>
    <row r="16121" spans="6:8" x14ac:dyDescent="0.25">
      <c r="F16121" s="11"/>
      <c r="G16121" s="11"/>
      <c r="H16121" s="11"/>
    </row>
    <row r="16122" spans="6:8" x14ac:dyDescent="0.25">
      <c r="F16122" s="11"/>
      <c r="G16122" s="11"/>
      <c r="H16122" s="11"/>
    </row>
    <row r="16123" spans="6:8" x14ac:dyDescent="0.25">
      <c r="F16123" s="11"/>
      <c r="G16123" s="11"/>
      <c r="H16123" s="11"/>
    </row>
    <row r="16124" spans="6:8" x14ac:dyDescent="0.25">
      <c r="F16124" s="11"/>
      <c r="G16124" s="11"/>
      <c r="H16124" s="11"/>
    </row>
    <row r="16125" spans="6:8" x14ac:dyDescent="0.25">
      <c r="F16125" s="11"/>
      <c r="G16125" s="11"/>
      <c r="H16125" s="11"/>
    </row>
    <row r="16126" spans="6:8" x14ac:dyDescent="0.25">
      <c r="F16126" s="11"/>
      <c r="G16126" s="11"/>
      <c r="H16126" s="11"/>
    </row>
    <row r="16127" spans="6:8" x14ac:dyDescent="0.25">
      <c r="F16127" s="11"/>
      <c r="G16127" s="11"/>
      <c r="H16127" s="11"/>
    </row>
    <row r="16128" spans="6:8" x14ac:dyDescent="0.25">
      <c r="F16128" s="11"/>
      <c r="G16128" s="11"/>
      <c r="H16128" s="11"/>
    </row>
    <row r="16129" spans="6:8" x14ac:dyDescent="0.25">
      <c r="F16129" s="11"/>
      <c r="G16129" s="11"/>
      <c r="H16129" s="11"/>
    </row>
    <row r="16130" spans="6:8" x14ac:dyDescent="0.25">
      <c r="F16130" s="11"/>
      <c r="G16130" s="11"/>
      <c r="H16130" s="11"/>
    </row>
    <row r="16131" spans="6:8" x14ac:dyDescent="0.25">
      <c r="F16131" s="11"/>
      <c r="G16131" s="11"/>
      <c r="H16131" s="11"/>
    </row>
    <row r="16132" spans="6:8" x14ac:dyDescent="0.25">
      <c r="F16132" s="11"/>
      <c r="G16132" s="11"/>
      <c r="H16132" s="11"/>
    </row>
    <row r="16133" spans="6:8" x14ac:dyDescent="0.25">
      <c r="F16133" s="11"/>
      <c r="G16133" s="11"/>
      <c r="H16133" s="11"/>
    </row>
    <row r="16134" spans="6:8" x14ac:dyDescent="0.25">
      <c r="F16134" s="11"/>
      <c r="G16134" s="11"/>
      <c r="H16134" s="11"/>
    </row>
    <row r="16135" spans="6:8" x14ac:dyDescent="0.25">
      <c r="F16135" s="11"/>
      <c r="G16135" s="11"/>
      <c r="H16135" s="11"/>
    </row>
    <row r="16136" spans="6:8" x14ac:dyDescent="0.25">
      <c r="F16136" s="11"/>
      <c r="G16136" s="11"/>
      <c r="H16136" s="11"/>
    </row>
    <row r="16137" spans="6:8" x14ac:dyDescent="0.25">
      <c r="F16137" s="11"/>
      <c r="G16137" s="11"/>
      <c r="H16137" s="11"/>
    </row>
    <row r="16138" spans="6:8" x14ac:dyDescent="0.25">
      <c r="F16138" s="11"/>
      <c r="G16138" s="11"/>
      <c r="H16138" s="11"/>
    </row>
    <row r="16139" spans="6:8" x14ac:dyDescent="0.25">
      <c r="F16139" s="11"/>
      <c r="G16139" s="11"/>
      <c r="H16139" s="11"/>
    </row>
    <row r="16140" spans="6:8" x14ac:dyDescent="0.25">
      <c r="F16140" s="11"/>
      <c r="G16140" s="11"/>
      <c r="H16140" s="11"/>
    </row>
    <row r="16141" spans="6:8" x14ac:dyDescent="0.25">
      <c r="F16141" s="11"/>
      <c r="G16141" s="11"/>
      <c r="H16141" s="11"/>
    </row>
    <row r="16142" spans="6:8" x14ac:dyDescent="0.25">
      <c r="F16142" s="11"/>
      <c r="G16142" s="11"/>
      <c r="H16142" s="11"/>
    </row>
    <row r="16143" spans="6:8" x14ac:dyDescent="0.25">
      <c r="F16143" s="11"/>
      <c r="G16143" s="11"/>
      <c r="H16143" s="11"/>
    </row>
    <row r="16144" spans="6:8" x14ac:dyDescent="0.25">
      <c r="F16144" s="11"/>
      <c r="G16144" s="11"/>
      <c r="H16144" s="11"/>
    </row>
    <row r="16145" spans="6:8" x14ac:dyDescent="0.25">
      <c r="F16145" s="11"/>
      <c r="G16145" s="11"/>
      <c r="H16145" s="11"/>
    </row>
    <row r="16146" spans="6:8" x14ac:dyDescent="0.25">
      <c r="F16146" s="11"/>
      <c r="G16146" s="11"/>
      <c r="H16146" s="11"/>
    </row>
    <row r="16147" spans="6:8" x14ac:dyDescent="0.25">
      <c r="F16147" s="11"/>
      <c r="G16147" s="11"/>
      <c r="H16147" s="11"/>
    </row>
    <row r="16148" spans="6:8" x14ac:dyDescent="0.25">
      <c r="F16148" s="11"/>
      <c r="G16148" s="11"/>
      <c r="H16148" s="11"/>
    </row>
    <row r="16149" spans="6:8" x14ac:dyDescent="0.25">
      <c r="F16149" s="11"/>
      <c r="G16149" s="11"/>
      <c r="H16149" s="11"/>
    </row>
    <row r="16150" spans="6:8" x14ac:dyDescent="0.25">
      <c r="F16150" s="11"/>
      <c r="G16150" s="11"/>
      <c r="H16150" s="11"/>
    </row>
    <row r="16151" spans="6:8" x14ac:dyDescent="0.25">
      <c r="F16151" s="11"/>
      <c r="G16151" s="11"/>
      <c r="H16151" s="11"/>
    </row>
    <row r="16152" spans="6:8" x14ac:dyDescent="0.25">
      <c r="F16152" s="11"/>
      <c r="G16152" s="11"/>
      <c r="H16152" s="11"/>
    </row>
    <row r="16153" spans="6:8" x14ac:dyDescent="0.25">
      <c r="F16153" s="11"/>
      <c r="G16153" s="11"/>
      <c r="H16153" s="11"/>
    </row>
    <row r="16154" spans="6:8" x14ac:dyDescent="0.25">
      <c r="F16154" s="11"/>
      <c r="G16154" s="11"/>
      <c r="H16154" s="11"/>
    </row>
    <row r="16155" spans="6:8" x14ac:dyDescent="0.25">
      <c r="F16155" s="11"/>
      <c r="G16155" s="11"/>
      <c r="H16155" s="11"/>
    </row>
    <row r="16156" spans="6:8" x14ac:dyDescent="0.25">
      <c r="F16156" s="11"/>
      <c r="G16156" s="11"/>
      <c r="H16156" s="11"/>
    </row>
    <row r="16157" spans="6:8" x14ac:dyDescent="0.25">
      <c r="F16157" s="11"/>
      <c r="G16157" s="11"/>
      <c r="H16157" s="11"/>
    </row>
    <row r="16158" spans="6:8" x14ac:dyDescent="0.25">
      <c r="F16158" s="11"/>
      <c r="G16158" s="11"/>
      <c r="H16158" s="11"/>
    </row>
    <row r="16159" spans="6:8" x14ac:dyDescent="0.25">
      <c r="F16159" s="11"/>
      <c r="G16159" s="11"/>
      <c r="H16159" s="11"/>
    </row>
    <row r="16160" spans="6:8" x14ac:dyDescent="0.25">
      <c r="F16160" s="11"/>
      <c r="G16160" s="11"/>
      <c r="H16160" s="11"/>
    </row>
    <row r="16161" spans="6:8" x14ac:dyDescent="0.25">
      <c r="F16161" s="11"/>
      <c r="G16161" s="11"/>
      <c r="H16161" s="11"/>
    </row>
    <row r="16162" spans="6:8" x14ac:dyDescent="0.25">
      <c r="F16162" s="11"/>
      <c r="G16162" s="11"/>
      <c r="H16162" s="11"/>
    </row>
    <row r="16163" spans="6:8" x14ac:dyDescent="0.25">
      <c r="F16163" s="11"/>
      <c r="G16163" s="11"/>
      <c r="H16163" s="11"/>
    </row>
    <row r="16164" spans="6:8" x14ac:dyDescent="0.25">
      <c r="F16164" s="11"/>
      <c r="G16164" s="11"/>
      <c r="H16164" s="11"/>
    </row>
    <row r="16165" spans="6:8" x14ac:dyDescent="0.25">
      <c r="F16165" s="11"/>
      <c r="G16165" s="11"/>
      <c r="H16165" s="11"/>
    </row>
    <row r="16166" spans="6:8" x14ac:dyDescent="0.25">
      <c r="F16166" s="11"/>
      <c r="G16166" s="11"/>
      <c r="H16166" s="11"/>
    </row>
    <row r="16167" spans="6:8" x14ac:dyDescent="0.25">
      <c r="F16167" s="11"/>
      <c r="G16167" s="11"/>
      <c r="H16167" s="11"/>
    </row>
    <row r="16168" spans="6:8" x14ac:dyDescent="0.25">
      <c r="F16168" s="11"/>
      <c r="G16168" s="11"/>
      <c r="H16168" s="11"/>
    </row>
    <row r="16169" spans="6:8" x14ac:dyDescent="0.25">
      <c r="F16169" s="11"/>
      <c r="G16169" s="11"/>
      <c r="H16169" s="11"/>
    </row>
    <row r="16170" spans="6:8" x14ac:dyDescent="0.25">
      <c r="F16170" s="11"/>
      <c r="G16170" s="11"/>
      <c r="H16170" s="11"/>
    </row>
    <row r="16171" spans="6:8" x14ac:dyDescent="0.25">
      <c r="F16171" s="11"/>
      <c r="G16171" s="11"/>
      <c r="H16171" s="11"/>
    </row>
    <row r="16172" spans="6:8" x14ac:dyDescent="0.25">
      <c r="F16172" s="11"/>
      <c r="G16172" s="11"/>
      <c r="H16172" s="11"/>
    </row>
    <row r="16173" spans="6:8" x14ac:dyDescent="0.25">
      <c r="F16173" s="11"/>
      <c r="G16173" s="11"/>
      <c r="H16173" s="11"/>
    </row>
    <row r="16174" spans="6:8" x14ac:dyDescent="0.25">
      <c r="F16174" s="11"/>
      <c r="G16174" s="11"/>
      <c r="H16174" s="11"/>
    </row>
    <row r="16175" spans="6:8" x14ac:dyDescent="0.25">
      <c r="F16175" s="11"/>
      <c r="G16175" s="11"/>
      <c r="H16175" s="11"/>
    </row>
    <row r="16176" spans="6:8" x14ac:dyDescent="0.25">
      <c r="F16176" s="11"/>
      <c r="G16176" s="11"/>
      <c r="H16176" s="11"/>
    </row>
    <row r="16177" spans="6:8" x14ac:dyDescent="0.25">
      <c r="F16177" s="11"/>
      <c r="G16177" s="11"/>
      <c r="H16177" s="11"/>
    </row>
    <row r="16178" spans="6:8" x14ac:dyDescent="0.25">
      <c r="F16178" s="11"/>
      <c r="G16178" s="11"/>
      <c r="H16178" s="11"/>
    </row>
    <row r="16179" spans="6:8" x14ac:dyDescent="0.25">
      <c r="F16179" s="11"/>
      <c r="G16179" s="11"/>
      <c r="H16179" s="11"/>
    </row>
    <row r="16180" spans="6:8" x14ac:dyDescent="0.25">
      <c r="F16180" s="11"/>
      <c r="G16180" s="11"/>
      <c r="H16180" s="11"/>
    </row>
    <row r="16181" spans="6:8" x14ac:dyDescent="0.25">
      <c r="F16181" s="11"/>
      <c r="G16181" s="11"/>
      <c r="H16181" s="11"/>
    </row>
    <row r="16182" spans="6:8" x14ac:dyDescent="0.25">
      <c r="F16182" s="11"/>
      <c r="G16182" s="11"/>
      <c r="H16182" s="11"/>
    </row>
    <row r="16183" spans="6:8" x14ac:dyDescent="0.25">
      <c r="F16183" s="11"/>
      <c r="G16183" s="11"/>
      <c r="H16183" s="11"/>
    </row>
    <row r="16184" spans="6:8" x14ac:dyDescent="0.25">
      <c r="F16184" s="11"/>
      <c r="G16184" s="11"/>
      <c r="H16184" s="11"/>
    </row>
    <row r="16185" spans="6:8" x14ac:dyDescent="0.25">
      <c r="F16185" s="11"/>
      <c r="G16185" s="11"/>
      <c r="H16185" s="11"/>
    </row>
    <row r="16186" spans="6:8" x14ac:dyDescent="0.25">
      <c r="F16186" s="11"/>
      <c r="G16186" s="11"/>
      <c r="H16186" s="11"/>
    </row>
    <row r="16187" spans="6:8" x14ac:dyDescent="0.25">
      <c r="F16187" s="11"/>
      <c r="G16187" s="11"/>
      <c r="H16187" s="11"/>
    </row>
    <row r="16188" spans="6:8" x14ac:dyDescent="0.25">
      <c r="F16188" s="11"/>
      <c r="G16188" s="11"/>
      <c r="H16188" s="11"/>
    </row>
    <row r="16189" spans="6:8" x14ac:dyDescent="0.25">
      <c r="F16189" s="11"/>
      <c r="G16189" s="11"/>
      <c r="H16189" s="11"/>
    </row>
    <row r="16190" spans="6:8" x14ac:dyDescent="0.25">
      <c r="F16190" s="11"/>
      <c r="G16190" s="11"/>
      <c r="H16190" s="11"/>
    </row>
    <row r="16191" spans="6:8" x14ac:dyDescent="0.25">
      <c r="F16191" s="11"/>
      <c r="G16191" s="11"/>
      <c r="H16191" s="11"/>
    </row>
    <row r="16192" spans="6:8" x14ac:dyDescent="0.25">
      <c r="F16192" s="11"/>
      <c r="G16192" s="11"/>
      <c r="H16192" s="11"/>
    </row>
    <row r="16193" spans="6:8" x14ac:dyDescent="0.25">
      <c r="F16193" s="11"/>
      <c r="G16193" s="11"/>
      <c r="H16193" s="11"/>
    </row>
    <row r="16194" spans="6:8" x14ac:dyDescent="0.25">
      <c r="F16194" s="11"/>
      <c r="G16194" s="11"/>
      <c r="H16194" s="11"/>
    </row>
    <row r="16195" spans="6:8" x14ac:dyDescent="0.25">
      <c r="F16195" s="11"/>
      <c r="G16195" s="11"/>
      <c r="H16195" s="11"/>
    </row>
    <row r="16196" spans="6:8" x14ac:dyDescent="0.25">
      <c r="F16196" s="11"/>
      <c r="G16196" s="11"/>
      <c r="H16196" s="11"/>
    </row>
    <row r="16197" spans="6:8" x14ac:dyDescent="0.25">
      <c r="F16197" s="11"/>
      <c r="G16197" s="11"/>
      <c r="H16197" s="11"/>
    </row>
    <row r="16198" spans="6:8" x14ac:dyDescent="0.25">
      <c r="F16198" s="11"/>
      <c r="G16198" s="11"/>
      <c r="H16198" s="11"/>
    </row>
    <row r="16199" spans="6:8" x14ac:dyDescent="0.25">
      <c r="F16199" s="11"/>
      <c r="G16199" s="11"/>
      <c r="H16199" s="11"/>
    </row>
    <row r="16200" spans="6:8" x14ac:dyDescent="0.25">
      <c r="F16200" s="11"/>
      <c r="G16200" s="11"/>
      <c r="H16200" s="11"/>
    </row>
    <row r="16201" spans="6:8" x14ac:dyDescent="0.25">
      <c r="F16201" s="11"/>
      <c r="G16201" s="11"/>
      <c r="H16201" s="11"/>
    </row>
    <row r="16202" spans="6:8" x14ac:dyDescent="0.25">
      <c r="F16202" s="11"/>
      <c r="G16202" s="11"/>
      <c r="H16202" s="11"/>
    </row>
    <row r="16203" spans="6:8" x14ac:dyDescent="0.25">
      <c r="F16203" s="11"/>
      <c r="G16203" s="11"/>
      <c r="H16203" s="11"/>
    </row>
    <row r="16204" spans="6:8" x14ac:dyDescent="0.25">
      <c r="F16204" s="11"/>
      <c r="G16204" s="11"/>
      <c r="H16204" s="11"/>
    </row>
    <row r="16205" spans="6:8" x14ac:dyDescent="0.25">
      <c r="F16205" s="11"/>
      <c r="G16205" s="11"/>
      <c r="H16205" s="11"/>
    </row>
    <row r="16206" spans="6:8" x14ac:dyDescent="0.25">
      <c r="F16206" s="11"/>
      <c r="G16206" s="11"/>
      <c r="H16206" s="11"/>
    </row>
    <row r="16207" spans="6:8" x14ac:dyDescent="0.25">
      <c r="F16207" s="11"/>
      <c r="G16207" s="11"/>
      <c r="H16207" s="11"/>
    </row>
    <row r="16208" spans="6:8" x14ac:dyDescent="0.25">
      <c r="F16208" s="11"/>
      <c r="G16208" s="11"/>
      <c r="H16208" s="11"/>
    </row>
    <row r="16209" spans="6:8" x14ac:dyDescent="0.25">
      <c r="F16209" s="11"/>
      <c r="G16209" s="11"/>
      <c r="H16209" s="11"/>
    </row>
    <row r="16210" spans="6:8" x14ac:dyDescent="0.25">
      <c r="F16210" s="11"/>
      <c r="G16210" s="11"/>
      <c r="H16210" s="11"/>
    </row>
    <row r="16211" spans="6:8" x14ac:dyDescent="0.25">
      <c r="F16211" s="11"/>
      <c r="G16211" s="11"/>
      <c r="H16211" s="11"/>
    </row>
    <row r="16212" spans="6:8" x14ac:dyDescent="0.25">
      <c r="F16212" s="11"/>
      <c r="G16212" s="11"/>
      <c r="H16212" s="11"/>
    </row>
    <row r="16213" spans="6:8" x14ac:dyDescent="0.25">
      <c r="F16213" s="11"/>
      <c r="G16213" s="11"/>
      <c r="H16213" s="11"/>
    </row>
    <row r="16214" spans="6:8" x14ac:dyDescent="0.25">
      <c r="F16214" s="11"/>
      <c r="G16214" s="11"/>
      <c r="H16214" s="11"/>
    </row>
    <row r="16215" spans="6:8" x14ac:dyDescent="0.25">
      <c r="F16215" s="11"/>
      <c r="G16215" s="11"/>
      <c r="H16215" s="11"/>
    </row>
    <row r="16216" spans="6:8" x14ac:dyDescent="0.25">
      <c r="F16216" s="11"/>
      <c r="G16216" s="11"/>
      <c r="H16216" s="11"/>
    </row>
    <row r="16217" spans="6:8" x14ac:dyDescent="0.25">
      <c r="F16217" s="11"/>
      <c r="G16217" s="11"/>
      <c r="H16217" s="11"/>
    </row>
    <row r="16218" spans="6:8" x14ac:dyDescent="0.25">
      <c r="F16218" s="11"/>
      <c r="G16218" s="11"/>
      <c r="H16218" s="11"/>
    </row>
    <row r="16219" spans="6:8" x14ac:dyDescent="0.25">
      <c r="F16219" s="11"/>
      <c r="G16219" s="11"/>
      <c r="H16219" s="11"/>
    </row>
    <row r="16220" spans="6:8" x14ac:dyDescent="0.25">
      <c r="F16220" s="11"/>
      <c r="G16220" s="11"/>
      <c r="H16220" s="11"/>
    </row>
    <row r="16221" spans="6:8" x14ac:dyDescent="0.25">
      <c r="F16221" s="11"/>
      <c r="G16221" s="11"/>
      <c r="H16221" s="11"/>
    </row>
    <row r="16222" spans="6:8" x14ac:dyDescent="0.25">
      <c r="F16222" s="11"/>
      <c r="G16222" s="11"/>
      <c r="H16222" s="11"/>
    </row>
    <row r="16223" spans="6:8" x14ac:dyDescent="0.25">
      <c r="F16223" s="11"/>
      <c r="G16223" s="11"/>
      <c r="H16223" s="11"/>
    </row>
    <row r="16224" spans="6:8" x14ac:dyDescent="0.25">
      <c r="F16224" s="11"/>
      <c r="G16224" s="11"/>
      <c r="H16224" s="11"/>
    </row>
    <row r="16225" spans="6:8" x14ac:dyDescent="0.25">
      <c r="F16225" s="11"/>
      <c r="G16225" s="11"/>
      <c r="H16225" s="11"/>
    </row>
    <row r="16226" spans="6:8" x14ac:dyDescent="0.25">
      <c r="F16226" s="11"/>
      <c r="G16226" s="11"/>
      <c r="H16226" s="11"/>
    </row>
    <row r="16227" spans="6:8" x14ac:dyDescent="0.25">
      <c r="F16227" s="11"/>
      <c r="G16227" s="11"/>
      <c r="H16227" s="11"/>
    </row>
    <row r="16228" spans="6:8" x14ac:dyDescent="0.25">
      <c r="F16228" s="11"/>
      <c r="G16228" s="11"/>
      <c r="H16228" s="11"/>
    </row>
    <row r="16229" spans="6:8" x14ac:dyDescent="0.25">
      <c r="F16229" s="11"/>
      <c r="G16229" s="11"/>
      <c r="H16229" s="11"/>
    </row>
    <row r="16230" spans="6:8" x14ac:dyDescent="0.25">
      <c r="F16230" s="11"/>
      <c r="G16230" s="11"/>
      <c r="H16230" s="11"/>
    </row>
    <row r="16231" spans="6:8" x14ac:dyDescent="0.25">
      <c r="F16231" s="11"/>
      <c r="G16231" s="11"/>
      <c r="H16231" s="11"/>
    </row>
    <row r="16232" spans="6:8" x14ac:dyDescent="0.25">
      <c r="F16232" s="11"/>
      <c r="G16232" s="11"/>
      <c r="H16232" s="11"/>
    </row>
    <row r="16233" spans="6:8" x14ac:dyDescent="0.25">
      <c r="F16233" s="11"/>
      <c r="G16233" s="11"/>
      <c r="H16233" s="11"/>
    </row>
    <row r="16234" spans="6:8" x14ac:dyDescent="0.25">
      <c r="F16234" s="11"/>
      <c r="G16234" s="11"/>
      <c r="H16234" s="11"/>
    </row>
    <row r="16235" spans="6:8" x14ac:dyDescent="0.25">
      <c r="F16235" s="11"/>
      <c r="G16235" s="11"/>
      <c r="H16235" s="11"/>
    </row>
    <row r="16236" spans="6:8" x14ac:dyDescent="0.25">
      <c r="F16236" s="11"/>
      <c r="G16236" s="11"/>
      <c r="H16236" s="11"/>
    </row>
    <row r="16237" spans="6:8" x14ac:dyDescent="0.25">
      <c r="F16237" s="11"/>
      <c r="G16237" s="11"/>
      <c r="H16237" s="11"/>
    </row>
    <row r="16238" spans="6:8" x14ac:dyDescent="0.25">
      <c r="F16238" s="11"/>
      <c r="G16238" s="11"/>
      <c r="H16238" s="11"/>
    </row>
    <row r="16239" spans="6:8" x14ac:dyDescent="0.25">
      <c r="F16239" s="11"/>
      <c r="G16239" s="11"/>
      <c r="H16239" s="11"/>
    </row>
    <row r="16240" spans="6:8" x14ac:dyDescent="0.25">
      <c r="F16240" s="11"/>
      <c r="G16240" s="11"/>
      <c r="H16240" s="11"/>
    </row>
    <row r="16241" spans="6:8" x14ac:dyDescent="0.25">
      <c r="F16241" s="11"/>
      <c r="G16241" s="11"/>
      <c r="H16241" s="11"/>
    </row>
    <row r="16242" spans="6:8" x14ac:dyDescent="0.25">
      <c r="F16242" s="11"/>
      <c r="G16242" s="11"/>
      <c r="H16242" s="11"/>
    </row>
    <row r="16243" spans="6:8" x14ac:dyDescent="0.25">
      <c r="F16243" s="11"/>
      <c r="G16243" s="11"/>
      <c r="H16243" s="11"/>
    </row>
    <row r="16244" spans="6:8" x14ac:dyDescent="0.25">
      <c r="F16244" s="11"/>
      <c r="G16244" s="11"/>
      <c r="H16244" s="11"/>
    </row>
    <row r="16245" spans="6:8" x14ac:dyDescent="0.25">
      <c r="F16245" s="11"/>
      <c r="G16245" s="11"/>
      <c r="H16245" s="11"/>
    </row>
    <row r="16246" spans="6:8" x14ac:dyDescent="0.25">
      <c r="F16246" s="11"/>
      <c r="G16246" s="11"/>
      <c r="H16246" s="11"/>
    </row>
    <row r="16247" spans="6:8" x14ac:dyDescent="0.25">
      <c r="F16247" s="11"/>
      <c r="G16247" s="11"/>
      <c r="H16247" s="11"/>
    </row>
    <row r="16248" spans="6:8" x14ac:dyDescent="0.25">
      <c r="F16248" s="11"/>
      <c r="G16248" s="11"/>
      <c r="H16248" s="11"/>
    </row>
    <row r="16249" spans="6:8" x14ac:dyDescent="0.25">
      <c r="F16249" s="11"/>
      <c r="G16249" s="11"/>
      <c r="H16249" s="11"/>
    </row>
    <row r="16250" spans="6:8" x14ac:dyDescent="0.25">
      <c r="F16250" s="11"/>
      <c r="G16250" s="11"/>
      <c r="H16250" s="11"/>
    </row>
    <row r="16251" spans="6:8" x14ac:dyDescent="0.25">
      <c r="F16251" s="11"/>
      <c r="G16251" s="11"/>
      <c r="H16251" s="11"/>
    </row>
    <row r="16252" spans="6:8" x14ac:dyDescent="0.25">
      <c r="F16252" s="11"/>
      <c r="G16252" s="11"/>
      <c r="H16252" s="11"/>
    </row>
    <row r="16253" spans="6:8" x14ac:dyDescent="0.25">
      <c r="F16253" s="11"/>
      <c r="G16253" s="11"/>
      <c r="H16253" s="11"/>
    </row>
    <row r="16254" spans="6:8" x14ac:dyDescent="0.25">
      <c r="F16254" s="11"/>
      <c r="G16254" s="11"/>
      <c r="H16254" s="11"/>
    </row>
    <row r="16255" spans="6:8" x14ac:dyDescent="0.25">
      <c r="F16255" s="11"/>
      <c r="G16255" s="11"/>
      <c r="H16255" s="11"/>
    </row>
    <row r="16256" spans="6:8" x14ac:dyDescent="0.25">
      <c r="F16256" s="11"/>
      <c r="G16256" s="11"/>
      <c r="H16256" s="11"/>
    </row>
    <row r="16257" spans="6:8" x14ac:dyDescent="0.25">
      <c r="F16257" s="11"/>
      <c r="G16257" s="11"/>
      <c r="H16257" s="11"/>
    </row>
    <row r="16258" spans="6:8" x14ac:dyDescent="0.25">
      <c r="F16258" s="11"/>
      <c r="G16258" s="11"/>
      <c r="H16258" s="11"/>
    </row>
    <row r="16259" spans="6:8" x14ac:dyDescent="0.25">
      <c r="F16259" s="11"/>
      <c r="G16259" s="11"/>
      <c r="H16259" s="11"/>
    </row>
    <row r="16260" spans="6:8" x14ac:dyDescent="0.25">
      <c r="F16260" s="11"/>
      <c r="G16260" s="11"/>
      <c r="H16260" s="11"/>
    </row>
    <row r="16261" spans="6:8" x14ac:dyDescent="0.25">
      <c r="F16261" s="11"/>
      <c r="G16261" s="11"/>
      <c r="H16261" s="11"/>
    </row>
    <row r="16262" spans="6:8" x14ac:dyDescent="0.25">
      <c r="F16262" s="11"/>
      <c r="G16262" s="11"/>
      <c r="H16262" s="11"/>
    </row>
    <row r="16263" spans="6:8" x14ac:dyDescent="0.25">
      <c r="F16263" s="11"/>
      <c r="G16263" s="11"/>
      <c r="H16263" s="11"/>
    </row>
    <row r="16264" spans="6:8" x14ac:dyDescent="0.25">
      <c r="F16264" s="11"/>
      <c r="G16264" s="11"/>
      <c r="H16264" s="11"/>
    </row>
    <row r="16265" spans="6:8" x14ac:dyDescent="0.25">
      <c r="F16265" s="11"/>
      <c r="G16265" s="11"/>
      <c r="H16265" s="11"/>
    </row>
    <row r="16266" spans="6:8" x14ac:dyDescent="0.25">
      <c r="F16266" s="11"/>
      <c r="G16266" s="11"/>
      <c r="H16266" s="11"/>
    </row>
    <row r="16267" spans="6:8" x14ac:dyDescent="0.25">
      <c r="F16267" s="11"/>
      <c r="G16267" s="11"/>
      <c r="H16267" s="11"/>
    </row>
    <row r="16268" spans="6:8" x14ac:dyDescent="0.25">
      <c r="F16268" s="11"/>
      <c r="G16268" s="11"/>
      <c r="H16268" s="11"/>
    </row>
    <row r="16269" spans="6:8" x14ac:dyDescent="0.25">
      <c r="F16269" s="11"/>
      <c r="G16269" s="11"/>
      <c r="H16269" s="11"/>
    </row>
    <row r="16270" spans="6:8" x14ac:dyDescent="0.25">
      <c r="F16270" s="11"/>
      <c r="G16270" s="11"/>
      <c r="H16270" s="11"/>
    </row>
    <row r="16271" spans="6:8" x14ac:dyDescent="0.25">
      <c r="F16271" s="11"/>
      <c r="G16271" s="11"/>
      <c r="H16271" s="11"/>
    </row>
    <row r="16272" spans="6:8" x14ac:dyDescent="0.25">
      <c r="F16272" s="11"/>
      <c r="G16272" s="11"/>
      <c r="H16272" s="11"/>
    </row>
    <row r="16273" spans="6:8" x14ac:dyDescent="0.25">
      <c r="F16273" s="11"/>
      <c r="G16273" s="11"/>
      <c r="H16273" s="11"/>
    </row>
    <row r="16274" spans="6:8" x14ac:dyDescent="0.25">
      <c r="F16274" s="11"/>
      <c r="G16274" s="11"/>
      <c r="H16274" s="11"/>
    </row>
    <row r="16275" spans="6:8" x14ac:dyDescent="0.25">
      <c r="F16275" s="11"/>
      <c r="G16275" s="11"/>
      <c r="H16275" s="11"/>
    </row>
    <row r="16276" spans="6:8" x14ac:dyDescent="0.25">
      <c r="F16276" s="11"/>
      <c r="G16276" s="11"/>
      <c r="H16276" s="11"/>
    </row>
    <row r="16277" spans="6:8" x14ac:dyDescent="0.25">
      <c r="F16277" s="11"/>
      <c r="G16277" s="11"/>
      <c r="H16277" s="11"/>
    </row>
    <row r="16278" spans="6:8" x14ac:dyDescent="0.25">
      <c r="F16278" s="11"/>
      <c r="G16278" s="11"/>
      <c r="H16278" s="11"/>
    </row>
    <row r="16279" spans="6:8" x14ac:dyDescent="0.25">
      <c r="F16279" s="11"/>
      <c r="G16279" s="11"/>
      <c r="H16279" s="11"/>
    </row>
    <row r="16280" spans="6:8" x14ac:dyDescent="0.25">
      <c r="F16280" s="11"/>
      <c r="G16280" s="11"/>
      <c r="H16280" s="11"/>
    </row>
    <row r="16281" spans="6:8" x14ac:dyDescent="0.25">
      <c r="F16281" s="11"/>
      <c r="G16281" s="11"/>
      <c r="H16281" s="11"/>
    </row>
    <row r="16282" spans="6:8" x14ac:dyDescent="0.25">
      <c r="F16282" s="11"/>
      <c r="G16282" s="11"/>
      <c r="H16282" s="11"/>
    </row>
    <row r="16283" spans="6:8" x14ac:dyDescent="0.25">
      <c r="F16283" s="11"/>
      <c r="G16283" s="11"/>
      <c r="H16283" s="11"/>
    </row>
    <row r="16284" spans="6:8" x14ac:dyDescent="0.25">
      <c r="F16284" s="11"/>
      <c r="G16284" s="11"/>
      <c r="H16284" s="11"/>
    </row>
    <row r="16285" spans="6:8" x14ac:dyDescent="0.25">
      <c r="F16285" s="11"/>
      <c r="G16285" s="11"/>
      <c r="H16285" s="11"/>
    </row>
    <row r="16286" spans="6:8" x14ac:dyDescent="0.25">
      <c r="F16286" s="11"/>
      <c r="G16286" s="11"/>
      <c r="H16286" s="11"/>
    </row>
    <row r="16287" spans="6:8" x14ac:dyDescent="0.25">
      <c r="F16287" s="11"/>
      <c r="G16287" s="11"/>
      <c r="H16287" s="11"/>
    </row>
    <row r="16288" spans="6:8" x14ac:dyDescent="0.25">
      <c r="F16288" s="11"/>
      <c r="G16288" s="11"/>
      <c r="H16288" s="11"/>
    </row>
    <row r="16289" spans="6:8" x14ac:dyDescent="0.25">
      <c r="F16289" s="11"/>
      <c r="G16289" s="11"/>
      <c r="H16289" s="11"/>
    </row>
    <row r="16290" spans="6:8" x14ac:dyDescent="0.25">
      <c r="F16290" s="11"/>
      <c r="G16290" s="11"/>
      <c r="H16290" s="11"/>
    </row>
    <row r="16291" spans="6:8" x14ac:dyDescent="0.25">
      <c r="F16291" s="11"/>
      <c r="G16291" s="11"/>
      <c r="H16291" s="11"/>
    </row>
    <row r="16292" spans="6:8" x14ac:dyDescent="0.25">
      <c r="F16292" s="11"/>
      <c r="G16292" s="11"/>
      <c r="H16292" s="11"/>
    </row>
    <row r="16293" spans="6:8" x14ac:dyDescent="0.25">
      <c r="F16293" s="11"/>
      <c r="G16293" s="11"/>
      <c r="H16293" s="11"/>
    </row>
    <row r="16294" spans="6:8" x14ac:dyDescent="0.25">
      <c r="F16294" s="11"/>
      <c r="G16294" s="11"/>
      <c r="H16294" s="11"/>
    </row>
    <row r="16295" spans="6:8" x14ac:dyDescent="0.25">
      <c r="F16295" s="11"/>
      <c r="G16295" s="11"/>
      <c r="H16295" s="11"/>
    </row>
    <row r="16296" spans="6:8" x14ac:dyDescent="0.25">
      <c r="F16296" s="11"/>
      <c r="G16296" s="11"/>
      <c r="H16296" s="11"/>
    </row>
    <row r="16297" spans="6:8" x14ac:dyDescent="0.25">
      <c r="F16297" s="11"/>
      <c r="G16297" s="11"/>
      <c r="H16297" s="11"/>
    </row>
    <row r="16298" spans="6:8" x14ac:dyDescent="0.25">
      <c r="F16298" s="11"/>
      <c r="G16298" s="11"/>
      <c r="H16298" s="11"/>
    </row>
    <row r="16299" spans="6:8" x14ac:dyDescent="0.25">
      <c r="F16299" s="11"/>
      <c r="G16299" s="11"/>
      <c r="H16299" s="11"/>
    </row>
    <row r="16300" spans="6:8" x14ac:dyDescent="0.25">
      <c r="F16300" s="11"/>
      <c r="G16300" s="11"/>
      <c r="H16300" s="11"/>
    </row>
    <row r="16301" spans="6:8" x14ac:dyDescent="0.25">
      <c r="F16301" s="11"/>
      <c r="G16301" s="11"/>
      <c r="H16301" s="11"/>
    </row>
    <row r="16302" spans="6:8" x14ac:dyDescent="0.25">
      <c r="F16302" s="11"/>
      <c r="G16302" s="11"/>
      <c r="H16302" s="11"/>
    </row>
    <row r="16303" spans="6:8" x14ac:dyDescent="0.25">
      <c r="F16303" s="11"/>
      <c r="G16303" s="11"/>
      <c r="H16303" s="11"/>
    </row>
    <row r="16304" spans="6:8" x14ac:dyDescent="0.25">
      <c r="F16304" s="11"/>
      <c r="G16304" s="11"/>
      <c r="H16304" s="11"/>
    </row>
    <row r="16305" spans="6:8" x14ac:dyDescent="0.25">
      <c r="F16305" s="11"/>
      <c r="G16305" s="11"/>
      <c r="H16305" s="11"/>
    </row>
    <row r="16306" spans="6:8" x14ac:dyDescent="0.25">
      <c r="F16306" s="11"/>
      <c r="G16306" s="11"/>
      <c r="H16306" s="11"/>
    </row>
    <row r="16307" spans="6:8" x14ac:dyDescent="0.25">
      <c r="F16307" s="11"/>
      <c r="G16307" s="11"/>
      <c r="H16307" s="11"/>
    </row>
    <row r="16308" spans="6:8" x14ac:dyDescent="0.25">
      <c r="F16308" s="11"/>
      <c r="G16308" s="11"/>
      <c r="H16308" s="11"/>
    </row>
    <row r="16309" spans="6:8" x14ac:dyDescent="0.25">
      <c r="F16309" s="11"/>
      <c r="G16309" s="11"/>
      <c r="H16309" s="11"/>
    </row>
    <row r="16310" spans="6:8" x14ac:dyDescent="0.25">
      <c r="F16310" s="11"/>
      <c r="G16310" s="11"/>
      <c r="H16310" s="11"/>
    </row>
    <row r="16311" spans="6:8" x14ac:dyDescent="0.25">
      <c r="F16311" s="11"/>
      <c r="G16311" s="11"/>
      <c r="H16311" s="11"/>
    </row>
    <row r="16312" spans="6:8" x14ac:dyDescent="0.25">
      <c r="F16312" s="11"/>
      <c r="G16312" s="11"/>
      <c r="H16312" s="11"/>
    </row>
    <row r="16313" spans="6:8" x14ac:dyDescent="0.25">
      <c r="F16313" s="11"/>
      <c r="G16313" s="11"/>
      <c r="H16313" s="11"/>
    </row>
    <row r="16314" spans="6:8" x14ac:dyDescent="0.25">
      <c r="F16314" s="11"/>
      <c r="G16314" s="11"/>
      <c r="H16314" s="11"/>
    </row>
    <row r="16315" spans="6:8" x14ac:dyDescent="0.25">
      <c r="F16315" s="11"/>
      <c r="G16315" s="11"/>
      <c r="H16315" s="11"/>
    </row>
    <row r="16316" spans="6:8" x14ac:dyDescent="0.25">
      <c r="F16316" s="11"/>
      <c r="G16316" s="11"/>
      <c r="H16316" s="11"/>
    </row>
    <row r="16317" spans="6:8" x14ac:dyDescent="0.25">
      <c r="F16317" s="11"/>
      <c r="G16317" s="11"/>
      <c r="H16317" s="11"/>
    </row>
    <row r="16318" spans="6:8" x14ac:dyDescent="0.25">
      <c r="F16318" s="11"/>
      <c r="G16318" s="11"/>
      <c r="H16318" s="11"/>
    </row>
    <row r="16319" spans="6:8" x14ac:dyDescent="0.25">
      <c r="F16319" s="11"/>
      <c r="G16319" s="11"/>
      <c r="H16319" s="11"/>
    </row>
    <row r="16320" spans="6:8" x14ac:dyDescent="0.25">
      <c r="F16320" s="11"/>
      <c r="G16320" s="11"/>
      <c r="H16320" s="11"/>
    </row>
    <row r="16321" spans="6:8" x14ac:dyDescent="0.25">
      <c r="F16321" s="11"/>
      <c r="G16321" s="11"/>
      <c r="H16321" s="11"/>
    </row>
    <row r="16322" spans="6:8" x14ac:dyDescent="0.25">
      <c r="F16322" s="11"/>
      <c r="G16322" s="11"/>
      <c r="H16322" s="11"/>
    </row>
    <row r="16323" spans="6:8" x14ac:dyDescent="0.25">
      <c r="F16323" s="11"/>
      <c r="G16323" s="11"/>
      <c r="H16323" s="11"/>
    </row>
    <row r="16324" spans="6:8" x14ac:dyDescent="0.25">
      <c r="F16324" s="11"/>
      <c r="G16324" s="11"/>
      <c r="H16324" s="11"/>
    </row>
    <row r="16325" spans="6:8" x14ac:dyDescent="0.25">
      <c r="F16325" s="11"/>
      <c r="G16325" s="11"/>
      <c r="H16325" s="11"/>
    </row>
    <row r="16326" spans="6:8" x14ac:dyDescent="0.25">
      <c r="F16326" s="11"/>
      <c r="G16326" s="11"/>
      <c r="H16326" s="11"/>
    </row>
    <row r="16327" spans="6:8" x14ac:dyDescent="0.25">
      <c r="F16327" s="11"/>
      <c r="G16327" s="11"/>
      <c r="H16327" s="11"/>
    </row>
    <row r="16328" spans="6:8" x14ac:dyDescent="0.25">
      <c r="F16328" s="11"/>
      <c r="G16328" s="11"/>
      <c r="H16328" s="11"/>
    </row>
    <row r="16329" spans="6:8" x14ac:dyDescent="0.25">
      <c r="F16329" s="11"/>
      <c r="G16329" s="11"/>
      <c r="H16329" s="11"/>
    </row>
    <row r="16330" spans="6:8" x14ac:dyDescent="0.25">
      <c r="F16330" s="11"/>
      <c r="G16330" s="11"/>
      <c r="H16330" s="11"/>
    </row>
    <row r="16331" spans="6:8" x14ac:dyDescent="0.25">
      <c r="F16331" s="11"/>
      <c r="G16331" s="11"/>
      <c r="H16331" s="11"/>
    </row>
    <row r="16332" spans="6:8" x14ac:dyDescent="0.25">
      <c r="F16332" s="11"/>
      <c r="G16332" s="11"/>
      <c r="H16332" s="11"/>
    </row>
    <row r="16333" spans="6:8" x14ac:dyDescent="0.25">
      <c r="F16333" s="11"/>
      <c r="G16333" s="11"/>
      <c r="H16333" s="11"/>
    </row>
    <row r="16334" spans="6:8" x14ac:dyDescent="0.25">
      <c r="F16334" s="11"/>
      <c r="G16334" s="11"/>
      <c r="H16334" s="11"/>
    </row>
    <row r="16335" spans="6:8" x14ac:dyDescent="0.25">
      <c r="F16335" s="11"/>
      <c r="G16335" s="11"/>
      <c r="H16335" s="11"/>
    </row>
    <row r="16336" spans="6:8" x14ac:dyDescent="0.25">
      <c r="F16336" s="11"/>
      <c r="G16336" s="11"/>
      <c r="H16336" s="11"/>
    </row>
    <row r="16337" spans="6:8" x14ac:dyDescent="0.25">
      <c r="F16337" s="11"/>
      <c r="G16337" s="11"/>
      <c r="H16337" s="11"/>
    </row>
    <row r="16338" spans="6:8" x14ac:dyDescent="0.25">
      <c r="F16338" s="11"/>
      <c r="G16338" s="11"/>
      <c r="H16338" s="11"/>
    </row>
    <row r="16339" spans="6:8" x14ac:dyDescent="0.25">
      <c r="F16339" s="11"/>
      <c r="G16339" s="11"/>
      <c r="H16339" s="11"/>
    </row>
    <row r="16340" spans="6:8" x14ac:dyDescent="0.25">
      <c r="F16340" s="11"/>
      <c r="G16340" s="11"/>
      <c r="H16340" s="11"/>
    </row>
    <row r="16341" spans="6:8" x14ac:dyDescent="0.25">
      <c r="F16341" s="11"/>
      <c r="G16341" s="11"/>
      <c r="H16341" s="11"/>
    </row>
    <row r="16342" spans="6:8" x14ac:dyDescent="0.25">
      <c r="F16342" s="11"/>
      <c r="G16342" s="11"/>
      <c r="H16342" s="11"/>
    </row>
    <row r="16343" spans="6:8" x14ac:dyDescent="0.25">
      <c r="F16343" s="11"/>
      <c r="G16343" s="11"/>
      <c r="H16343" s="11"/>
    </row>
    <row r="16344" spans="6:8" x14ac:dyDescent="0.25">
      <c r="F16344" s="11"/>
      <c r="G16344" s="11"/>
      <c r="H16344" s="11"/>
    </row>
    <row r="16345" spans="6:8" x14ac:dyDescent="0.25">
      <c r="F16345" s="11"/>
      <c r="G16345" s="11"/>
      <c r="H16345" s="11"/>
    </row>
    <row r="16346" spans="6:8" x14ac:dyDescent="0.25">
      <c r="F16346" s="11"/>
      <c r="G16346" s="11"/>
      <c r="H16346" s="11"/>
    </row>
    <row r="16347" spans="6:8" x14ac:dyDescent="0.25">
      <c r="F16347" s="11"/>
      <c r="G16347" s="11"/>
      <c r="H16347" s="11"/>
    </row>
    <row r="16348" spans="6:8" x14ac:dyDescent="0.25">
      <c r="F16348" s="11"/>
      <c r="G16348" s="11"/>
      <c r="H16348" s="11"/>
    </row>
    <row r="16349" spans="6:8" x14ac:dyDescent="0.25">
      <c r="F16349" s="11"/>
      <c r="G16349" s="11"/>
      <c r="H16349" s="11"/>
    </row>
    <row r="16350" spans="6:8" x14ac:dyDescent="0.25">
      <c r="F16350" s="11"/>
      <c r="G16350" s="11"/>
      <c r="H16350" s="11"/>
    </row>
    <row r="16351" spans="6:8" x14ac:dyDescent="0.25">
      <c r="F16351" s="11"/>
      <c r="G16351" s="11"/>
      <c r="H16351" s="11"/>
    </row>
    <row r="16352" spans="6:8" x14ac:dyDescent="0.25">
      <c r="F16352" s="11"/>
      <c r="G16352" s="11"/>
      <c r="H16352" s="11"/>
    </row>
    <row r="16353" spans="6:8" x14ac:dyDescent="0.25">
      <c r="F16353" s="11"/>
      <c r="G16353" s="11"/>
      <c r="H16353" s="11"/>
    </row>
    <row r="16354" spans="6:8" x14ac:dyDescent="0.25">
      <c r="F16354" s="11"/>
      <c r="G16354" s="11"/>
      <c r="H16354" s="11"/>
    </row>
    <row r="16355" spans="6:8" x14ac:dyDescent="0.25">
      <c r="F16355" s="11"/>
      <c r="G16355" s="11"/>
      <c r="H16355" s="11"/>
    </row>
    <row r="16356" spans="6:8" x14ac:dyDescent="0.25">
      <c r="F16356" s="11"/>
      <c r="G16356" s="11"/>
      <c r="H16356" s="11"/>
    </row>
    <row r="16357" spans="6:8" x14ac:dyDescent="0.25">
      <c r="F16357" s="11"/>
      <c r="G16357" s="11"/>
      <c r="H16357" s="11"/>
    </row>
    <row r="16358" spans="6:8" x14ac:dyDescent="0.25">
      <c r="F16358" s="11"/>
      <c r="G16358" s="11"/>
      <c r="H16358" s="11"/>
    </row>
    <row r="16359" spans="6:8" x14ac:dyDescent="0.25">
      <c r="F16359" s="11"/>
      <c r="G16359" s="11"/>
      <c r="H16359" s="11"/>
    </row>
    <row r="16360" spans="6:8" x14ac:dyDescent="0.25">
      <c r="F16360" s="11"/>
      <c r="G16360" s="11"/>
      <c r="H16360" s="11"/>
    </row>
    <row r="16361" spans="6:8" x14ac:dyDescent="0.25">
      <c r="F16361" s="11"/>
      <c r="G16361" s="11"/>
      <c r="H16361" s="11"/>
    </row>
    <row r="16362" spans="6:8" x14ac:dyDescent="0.25">
      <c r="F16362" s="11"/>
      <c r="G16362" s="11"/>
      <c r="H16362" s="11"/>
    </row>
    <row r="16363" spans="6:8" x14ac:dyDescent="0.25">
      <c r="F16363" s="11"/>
      <c r="G16363" s="11"/>
      <c r="H16363" s="11"/>
    </row>
    <row r="16364" spans="6:8" x14ac:dyDescent="0.25">
      <c r="F16364" s="11"/>
      <c r="G16364" s="11"/>
      <c r="H16364" s="11"/>
    </row>
    <row r="16365" spans="6:8" x14ac:dyDescent="0.25">
      <c r="F16365" s="11"/>
      <c r="G16365" s="11"/>
      <c r="H16365" s="11"/>
    </row>
    <row r="16366" spans="6:8" x14ac:dyDescent="0.25">
      <c r="F16366" s="11"/>
      <c r="G16366" s="11"/>
      <c r="H16366" s="11"/>
    </row>
    <row r="16367" spans="6:8" x14ac:dyDescent="0.25">
      <c r="F16367" s="11"/>
      <c r="G16367" s="11"/>
      <c r="H16367" s="11"/>
    </row>
    <row r="16368" spans="6:8" x14ac:dyDescent="0.25">
      <c r="F16368" s="11"/>
      <c r="G16368" s="11"/>
      <c r="H16368" s="11"/>
    </row>
    <row r="16369" spans="6:8" x14ac:dyDescent="0.25">
      <c r="F16369" s="11"/>
      <c r="G16369" s="11"/>
      <c r="H16369" s="11"/>
    </row>
    <row r="16370" spans="6:8" x14ac:dyDescent="0.25">
      <c r="F16370" s="11"/>
      <c r="G16370" s="11"/>
      <c r="H16370" s="11"/>
    </row>
    <row r="16371" spans="6:8" x14ac:dyDescent="0.25">
      <c r="F16371" s="11"/>
      <c r="G16371" s="11"/>
      <c r="H16371" s="11"/>
    </row>
    <row r="16372" spans="6:8" x14ac:dyDescent="0.25">
      <c r="F16372" s="11"/>
      <c r="G16372" s="11"/>
      <c r="H16372" s="11"/>
    </row>
    <row r="16373" spans="6:8" x14ac:dyDescent="0.25">
      <c r="F16373" s="11"/>
      <c r="G16373" s="11"/>
      <c r="H16373" s="11"/>
    </row>
    <row r="16374" spans="6:8" x14ac:dyDescent="0.25">
      <c r="F16374" s="11"/>
      <c r="G16374" s="11"/>
      <c r="H16374" s="11"/>
    </row>
    <row r="16375" spans="6:8" x14ac:dyDescent="0.25">
      <c r="F16375" s="11"/>
      <c r="G16375" s="11"/>
      <c r="H16375" s="11"/>
    </row>
    <row r="16376" spans="6:8" x14ac:dyDescent="0.25">
      <c r="F16376" s="11"/>
      <c r="G16376" s="11"/>
      <c r="H16376" s="11"/>
    </row>
    <row r="16377" spans="6:8" x14ac:dyDescent="0.25">
      <c r="F16377" s="11"/>
      <c r="G16377" s="11"/>
      <c r="H16377" s="11"/>
    </row>
    <row r="16378" spans="6:8" x14ac:dyDescent="0.25">
      <c r="F16378" s="11"/>
      <c r="G16378" s="11"/>
      <c r="H16378" s="11"/>
    </row>
    <row r="16379" spans="6:8" x14ac:dyDescent="0.25">
      <c r="F16379" s="11"/>
      <c r="G16379" s="11"/>
      <c r="H16379" s="11"/>
    </row>
    <row r="16380" spans="6:8" x14ac:dyDescent="0.25">
      <c r="F16380" s="11"/>
      <c r="G16380" s="11"/>
      <c r="H16380" s="11"/>
    </row>
    <row r="16381" spans="6:8" x14ac:dyDescent="0.25">
      <c r="F16381" s="11"/>
      <c r="G16381" s="11"/>
      <c r="H16381" s="11"/>
    </row>
    <row r="16382" spans="6:8" x14ac:dyDescent="0.25">
      <c r="F16382" s="11"/>
      <c r="G16382" s="11"/>
      <c r="H16382" s="11"/>
    </row>
    <row r="16383" spans="6:8" x14ac:dyDescent="0.25">
      <c r="F16383" s="11"/>
      <c r="G16383" s="11"/>
      <c r="H16383" s="11"/>
    </row>
    <row r="16384" spans="6:8" x14ac:dyDescent="0.25">
      <c r="F16384" s="11"/>
      <c r="G16384" s="11"/>
      <c r="H16384" s="11"/>
    </row>
    <row r="16385" spans="6:8" x14ac:dyDescent="0.25">
      <c r="F16385" s="11"/>
      <c r="G16385" s="11"/>
      <c r="H16385" s="11"/>
    </row>
    <row r="16386" spans="6:8" x14ac:dyDescent="0.25">
      <c r="F16386" s="11"/>
      <c r="G16386" s="11"/>
      <c r="H16386" s="11"/>
    </row>
    <row r="16387" spans="6:8" x14ac:dyDescent="0.25">
      <c r="F16387" s="11"/>
      <c r="G16387" s="11"/>
      <c r="H16387" s="11"/>
    </row>
    <row r="16388" spans="6:8" x14ac:dyDescent="0.25">
      <c r="F16388" s="11"/>
      <c r="G16388" s="11"/>
      <c r="H16388" s="11"/>
    </row>
    <row r="16389" spans="6:8" x14ac:dyDescent="0.25">
      <c r="F16389" s="11"/>
      <c r="G16389" s="11"/>
      <c r="H16389" s="11"/>
    </row>
    <row r="16390" spans="6:8" x14ac:dyDescent="0.25">
      <c r="F16390" s="11"/>
      <c r="G16390" s="11"/>
      <c r="H16390" s="11"/>
    </row>
    <row r="16391" spans="6:8" x14ac:dyDescent="0.25">
      <c r="F16391" s="11"/>
      <c r="G16391" s="11"/>
      <c r="H16391" s="11"/>
    </row>
    <row r="16392" spans="6:8" x14ac:dyDescent="0.25">
      <c r="F16392" s="11"/>
      <c r="G16392" s="11"/>
      <c r="H16392" s="11"/>
    </row>
    <row r="16393" spans="6:8" x14ac:dyDescent="0.25">
      <c r="F16393" s="11"/>
      <c r="G16393" s="11"/>
      <c r="H16393" s="11"/>
    </row>
    <row r="16394" spans="6:8" x14ac:dyDescent="0.25">
      <c r="F16394" s="11"/>
      <c r="G16394" s="11"/>
      <c r="H16394" s="11"/>
    </row>
    <row r="16395" spans="6:8" x14ac:dyDescent="0.25">
      <c r="F16395" s="11"/>
      <c r="G16395" s="11"/>
      <c r="H16395" s="11"/>
    </row>
    <row r="16396" spans="6:8" x14ac:dyDescent="0.25">
      <c r="F16396" s="11"/>
      <c r="G16396" s="11"/>
      <c r="H16396" s="11"/>
    </row>
    <row r="16397" spans="6:8" x14ac:dyDescent="0.25">
      <c r="F16397" s="11"/>
      <c r="G16397" s="11"/>
      <c r="H16397" s="11"/>
    </row>
    <row r="16398" spans="6:8" x14ac:dyDescent="0.25">
      <c r="F16398" s="11"/>
      <c r="G16398" s="11"/>
      <c r="H16398" s="11"/>
    </row>
    <row r="16399" spans="6:8" x14ac:dyDescent="0.25">
      <c r="F16399" s="11"/>
      <c r="G16399" s="11"/>
      <c r="H16399" s="11"/>
    </row>
    <row r="16400" spans="6:8" x14ac:dyDescent="0.25">
      <c r="F16400" s="11"/>
      <c r="G16400" s="11"/>
      <c r="H16400" s="11"/>
    </row>
    <row r="16401" spans="6:8" x14ac:dyDescent="0.25">
      <c r="F16401" s="11"/>
      <c r="G16401" s="11"/>
      <c r="H16401" s="11"/>
    </row>
    <row r="16402" spans="6:8" x14ac:dyDescent="0.25">
      <c r="F16402" s="11"/>
      <c r="G16402" s="11"/>
      <c r="H16402" s="11"/>
    </row>
    <row r="16403" spans="6:8" x14ac:dyDescent="0.25">
      <c r="F16403" s="11"/>
      <c r="G16403" s="11"/>
      <c r="H16403" s="11"/>
    </row>
    <row r="16404" spans="6:8" x14ac:dyDescent="0.25">
      <c r="F16404" s="11"/>
      <c r="G16404" s="11"/>
      <c r="H16404" s="11"/>
    </row>
    <row r="16405" spans="6:8" x14ac:dyDescent="0.25">
      <c r="F16405" s="11"/>
      <c r="G16405" s="11"/>
      <c r="H16405" s="11"/>
    </row>
    <row r="16406" spans="6:8" x14ac:dyDescent="0.25">
      <c r="F16406" s="11"/>
      <c r="G16406" s="11"/>
      <c r="H16406" s="11"/>
    </row>
    <row r="16407" spans="6:8" x14ac:dyDescent="0.25">
      <c r="F16407" s="11"/>
      <c r="G16407" s="11"/>
      <c r="H16407" s="11"/>
    </row>
    <row r="16408" spans="6:8" x14ac:dyDescent="0.25">
      <c r="F16408" s="11"/>
      <c r="G16408" s="11"/>
      <c r="H16408" s="11"/>
    </row>
    <row r="16409" spans="6:8" x14ac:dyDescent="0.25">
      <c r="F16409" s="11"/>
      <c r="G16409" s="11"/>
      <c r="H16409" s="11"/>
    </row>
    <row r="16410" spans="6:8" x14ac:dyDescent="0.25">
      <c r="F16410" s="11"/>
      <c r="G16410" s="11"/>
      <c r="H16410" s="11"/>
    </row>
    <row r="16411" spans="6:8" x14ac:dyDescent="0.25">
      <c r="F16411" s="11"/>
      <c r="G16411" s="11"/>
      <c r="H16411" s="11"/>
    </row>
    <row r="16412" spans="6:8" x14ac:dyDescent="0.25">
      <c r="F16412" s="11"/>
      <c r="G16412" s="11"/>
      <c r="H16412" s="11"/>
    </row>
    <row r="16413" spans="6:8" x14ac:dyDescent="0.25">
      <c r="F16413" s="11"/>
      <c r="G16413" s="11"/>
      <c r="H16413" s="11"/>
    </row>
    <row r="16414" spans="6:8" x14ac:dyDescent="0.25">
      <c r="F16414" s="11"/>
      <c r="G16414" s="11"/>
      <c r="H16414" s="11"/>
    </row>
    <row r="16415" spans="6:8" x14ac:dyDescent="0.25">
      <c r="F16415" s="11"/>
      <c r="G16415" s="11"/>
      <c r="H16415" s="11"/>
    </row>
    <row r="16416" spans="6:8" x14ac:dyDescent="0.25">
      <c r="F16416" s="11"/>
      <c r="G16416" s="11"/>
      <c r="H16416" s="11"/>
    </row>
    <row r="16417" spans="6:8" x14ac:dyDescent="0.25">
      <c r="F16417" s="11"/>
      <c r="G16417" s="11"/>
      <c r="H16417" s="11"/>
    </row>
    <row r="16418" spans="6:8" x14ac:dyDescent="0.25">
      <c r="F16418" s="11"/>
      <c r="G16418" s="11"/>
      <c r="H16418" s="11"/>
    </row>
    <row r="16419" spans="6:8" x14ac:dyDescent="0.25">
      <c r="F16419" s="11"/>
      <c r="G16419" s="11"/>
      <c r="H16419" s="11"/>
    </row>
    <row r="16420" spans="6:8" x14ac:dyDescent="0.25">
      <c r="F16420" s="11"/>
      <c r="G16420" s="11"/>
      <c r="H16420" s="11"/>
    </row>
    <row r="16421" spans="6:8" x14ac:dyDescent="0.25">
      <c r="F16421" s="11"/>
      <c r="G16421" s="11"/>
      <c r="H16421" s="11"/>
    </row>
    <row r="16422" spans="6:8" x14ac:dyDescent="0.25">
      <c r="F16422" s="11"/>
      <c r="G16422" s="11"/>
      <c r="H16422" s="11"/>
    </row>
    <row r="16423" spans="6:8" x14ac:dyDescent="0.25">
      <c r="F16423" s="11"/>
      <c r="G16423" s="11"/>
      <c r="H16423" s="11"/>
    </row>
    <row r="16424" spans="6:8" x14ac:dyDescent="0.25">
      <c r="F16424" s="11"/>
      <c r="G16424" s="11"/>
      <c r="H16424" s="11"/>
    </row>
    <row r="16425" spans="6:8" x14ac:dyDescent="0.25">
      <c r="F16425" s="11"/>
      <c r="G16425" s="11"/>
      <c r="H16425" s="11"/>
    </row>
    <row r="16426" spans="6:8" x14ac:dyDescent="0.25">
      <c r="F16426" s="11"/>
      <c r="G16426" s="11"/>
      <c r="H16426" s="11"/>
    </row>
    <row r="16427" spans="6:8" x14ac:dyDescent="0.25">
      <c r="F16427" s="11"/>
      <c r="G16427" s="11"/>
      <c r="H16427" s="11"/>
    </row>
    <row r="16428" spans="6:8" x14ac:dyDescent="0.25">
      <c r="F16428" s="11"/>
      <c r="G16428" s="11"/>
      <c r="H16428" s="11"/>
    </row>
    <row r="16429" spans="6:8" x14ac:dyDescent="0.25">
      <c r="F16429" s="11"/>
      <c r="G16429" s="11"/>
      <c r="H16429" s="11"/>
    </row>
    <row r="16430" spans="6:8" x14ac:dyDescent="0.25">
      <c r="F16430" s="11"/>
      <c r="G16430" s="11"/>
      <c r="H16430" s="11"/>
    </row>
    <row r="16431" spans="6:8" x14ac:dyDescent="0.25">
      <c r="F16431" s="11"/>
      <c r="G16431" s="11"/>
      <c r="H16431" s="11"/>
    </row>
    <row r="16432" spans="6:8" x14ac:dyDescent="0.25">
      <c r="F16432" s="11"/>
      <c r="G16432" s="11"/>
      <c r="H16432" s="11"/>
    </row>
    <row r="16433" spans="6:8" x14ac:dyDescent="0.25">
      <c r="F16433" s="11"/>
      <c r="G16433" s="11"/>
      <c r="H16433" s="11"/>
    </row>
    <row r="16434" spans="6:8" x14ac:dyDescent="0.25">
      <c r="F16434" s="11"/>
      <c r="G16434" s="11"/>
      <c r="H16434" s="11"/>
    </row>
    <row r="16435" spans="6:8" x14ac:dyDescent="0.25">
      <c r="F16435" s="11"/>
      <c r="G16435" s="11"/>
      <c r="H16435" s="11"/>
    </row>
    <row r="16436" spans="6:8" x14ac:dyDescent="0.25">
      <c r="F16436" s="11"/>
      <c r="G16436" s="11"/>
      <c r="H16436" s="11"/>
    </row>
    <row r="16437" spans="6:8" x14ac:dyDescent="0.25">
      <c r="F16437" s="11"/>
      <c r="G16437" s="11"/>
      <c r="H16437" s="11"/>
    </row>
    <row r="16438" spans="6:8" x14ac:dyDescent="0.25">
      <c r="F16438" s="11"/>
      <c r="G16438" s="11"/>
      <c r="H16438" s="11"/>
    </row>
    <row r="16439" spans="6:8" x14ac:dyDescent="0.25">
      <c r="F16439" s="11"/>
      <c r="G16439" s="11"/>
      <c r="H16439" s="11"/>
    </row>
    <row r="16440" spans="6:8" x14ac:dyDescent="0.25">
      <c r="F16440" s="11"/>
      <c r="G16440" s="11"/>
      <c r="H16440" s="11"/>
    </row>
    <row r="16441" spans="6:8" x14ac:dyDescent="0.25">
      <c r="F16441" s="11"/>
      <c r="G16441" s="11"/>
      <c r="H16441" s="11"/>
    </row>
    <row r="16442" spans="6:8" x14ac:dyDescent="0.25">
      <c r="F16442" s="11"/>
      <c r="G16442" s="11"/>
      <c r="H16442" s="11"/>
    </row>
    <row r="16443" spans="6:8" x14ac:dyDescent="0.25">
      <c r="F16443" s="11"/>
      <c r="G16443" s="11"/>
      <c r="H16443" s="11"/>
    </row>
    <row r="16444" spans="6:8" x14ac:dyDescent="0.25">
      <c r="F16444" s="11"/>
      <c r="G16444" s="11"/>
      <c r="H16444" s="11"/>
    </row>
    <row r="16445" spans="6:8" x14ac:dyDescent="0.25">
      <c r="F16445" s="11"/>
      <c r="G16445" s="11"/>
      <c r="H16445" s="11"/>
    </row>
    <row r="16446" spans="6:8" x14ac:dyDescent="0.25">
      <c r="F16446" s="11"/>
      <c r="G16446" s="11"/>
      <c r="H16446" s="11"/>
    </row>
    <row r="16447" spans="6:8" x14ac:dyDescent="0.25">
      <c r="F16447" s="11"/>
      <c r="G16447" s="11"/>
      <c r="H16447" s="11"/>
    </row>
    <row r="16448" spans="6:8" x14ac:dyDescent="0.25">
      <c r="F16448" s="11"/>
      <c r="G16448" s="11"/>
      <c r="H16448" s="11"/>
    </row>
    <row r="16449" spans="6:8" x14ac:dyDescent="0.25">
      <c r="F16449" s="11"/>
      <c r="G16449" s="11"/>
      <c r="H16449" s="11"/>
    </row>
    <row r="16450" spans="6:8" x14ac:dyDescent="0.25">
      <c r="F16450" s="11"/>
      <c r="G16450" s="11"/>
      <c r="H16450" s="11"/>
    </row>
    <row r="16451" spans="6:8" x14ac:dyDescent="0.25">
      <c r="F16451" s="11"/>
      <c r="G16451" s="11"/>
      <c r="H16451" s="11"/>
    </row>
    <row r="16452" spans="6:8" x14ac:dyDescent="0.25">
      <c r="F16452" s="11"/>
      <c r="G16452" s="11"/>
      <c r="H16452" s="11"/>
    </row>
    <row r="16453" spans="6:8" x14ac:dyDescent="0.25">
      <c r="F16453" s="11"/>
      <c r="G16453" s="11"/>
      <c r="H16453" s="11"/>
    </row>
    <row r="16454" spans="6:8" x14ac:dyDescent="0.25">
      <c r="F16454" s="11"/>
      <c r="G16454" s="11"/>
      <c r="H16454" s="11"/>
    </row>
    <row r="16455" spans="6:8" x14ac:dyDescent="0.25">
      <c r="F16455" s="11"/>
      <c r="G16455" s="11"/>
      <c r="H16455" s="11"/>
    </row>
    <row r="16456" spans="6:8" x14ac:dyDescent="0.25">
      <c r="F16456" s="11"/>
      <c r="G16456" s="11"/>
      <c r="H16456" s="11"/>
    </row>
    <row r="16457" spans="6:8" x14ac:dyDescent="0.25">
      <c r="F16457" s="11"/>
      <c r="G16457" s="11"/>
      <c r="H16457" s="11"/>
    </row>
    <row r="16458" spans="6:8" x14ac:dyDescent="0.25">
      <c r="F16458" s="11"/>
      <c r="G16458" s="11"/>
      <c r="H16458" s="11"/>
    </row>
    <row r="16459" spans="6:8" x14ac:dyDescent="0.25">
      <c r="F16459" s="11"/>
      <c r="G16459" s="11"/>
      <c r="H16459" s="11"/>
    </row>
    <row r="16460" spans="6:8" x14ac:dyDescent="0.25">
      <c r="F16460" s="11"/>
      <c r="G16460" s="11"/>
      <c r="H16460" s="11"/>
    </row>
    <row r="16461" spans="6:8" x14ac:dyDescent="0.25">
      <c r="F16461" s="11"/>
      <c r="G16461" s="11"/>
      <c r="H16461" s="11"/>
    </row>
    <row r="16462" spans="6:8" x14ac:dyDescent="0.25">
      <c r="F16462" s="11"/>
      <c r="G16462" s="11"/>
      <c r="H16462" s="11"/>
    </row>
    <row r="16463" spans="6:8" x14ac:dyDescent="0.25">
      <c r="F16463" s="11"/>
      <c r="G16463" s="11"/>
      <c r="H16463" s="11"/>
    </row>
    <row r="16464" spans="6:8" x14ac:dyDescent="0.25">
      <c r="F16464" s="11"/>
      <c r="G16464" s="11"/>
      <c r="H16464" s="11"/>
    </row>
    <row r="16465" spans="6:8" x14ac:dyDescent="0.25">
      <c r="F16465" s="11"/>
      <c r="G16465" s="11"/>
      <c r="H16465" s="11"/>
    </row>
    <row r="16466" spans="6:8" x14ac:dyDescent="0.25">
      <c r="F16466" s="11"/>
      <c r="G16466" s="11"/>
      <c r="H16466" s="11"/>
    </row>
    <row r="16467" spans="6:8" x14ac:dyDescent="0.25">
      <c r="F16467" s="11"/>
      <c r="G16467" s="11"/>
      <c r="H16467" s="11"/>
    </row>
    <row r="16468" spans="6:8" x14ac:dyDescent="0.25">
      <c r="F16468" s="11"/>
      <c r="G16468" s="11"/>
      <c r="H16468" s="11"/>
    </row>
    <row r="16469" spans="6:8" x14ac:dyDescent="0.25">
      <c r="F16469" s="11"/>
      <c r="G16469" s="11"/>
      <c r="H16469" s="11"/>
    </row>
    <row r="16470" spans="6:8" x14ac:dyDescent="0.25">
      <c r="F16470" s="11"/>
      <c r="G16470" s="11"/>
      <c r="H16470" s="11"/>
    </row>
    <row r="16471" spans="6:8" x14ac:dyDescent="0.25">
      <c r="F16471" s="11"/>
      <c r="G16471" s="11"/>
      <c r="H16471" s="11"/>
    </row>
    <row r="16472" spans="6:8" x14ac:dyDescent="0.25">
      <c r="F16472" s="11"/>
      <c r="G16472" s="11"/>
      <c r="H16472" s="11"/>
    </row>
    <row r="16473" spans="6:8" x14ac:dyDescent="0.25">
      <c r="F16473" s="11"/>
      <c r="G16473" s="11"/>
      <c r="H16473" s="11"/>
    </row>
    <row r="16474" spans="6:8" x14ac:dyDescent="0.25">
      <c r="F16474" s="11"/>
      <c r="G16474" s="11"/>
      <c r="H16474" s="11"/>
    </row>
    <row r="16475" spans="6:8" x14ac:dyDescent="0.25">
      <c r="F16475" s="11"/>
      <c r="G16475" s="11"/>
      <c r="H16475" s="11"/>
    </row>
    <row r="16476" spans="6:8" x14ac:dyDescent="0.25">
      <c r="F16476" s="11"/>
      <c r="G16476" s="11"/>
      <c r="H16476" s="11"/>
    </row>
    <row r="16477" spans="6:8" x14ac:dyDescent="0.25">
      <c r="F16477" s="11"/>
      <c r="G16477" s="11"/>
      <c r="H16477" s="11"/>
    </row>
    <row r="16478" spans="6:8" x14ac:dyDescent="0.25">
      <c r="F16478" s="11"/>
      <c r="G16478" s="11"/>
      <c r="H16478" s="11"/>
    </row>
    <row r="16479" spans="6:8" x14ac:dyDescent="0.25">
      <c r="F16479" s="11"/>
      <c r="G16479" s="11"/>
      <c r="H16479" s="11"/>
    </row>
    <row r="16480" spans="6:8" x14ac:dyDescent="0.25">
      <c r="F16480" s="11"/>
      <c r="G16480" s="11"/>
      <c r="H16480" s="11"/>
    </row>
    <row r="16481" spans="6:8" x14ac:dyDescent="0.25">
      <c r="F16481" s="11"/>
      <c r="G16481" s="11"/>
      <c r="H16481" s="11"/>
    </row>
    <row r="16482" spans="6:8" x14ac:dyDescent="0.25">
      <c r="F16482" s="11"/>
      <c r="G16482" s="11"/>
      <c r="H16482" s="11"/>
    </row>
    <row r="16483" spans="6:8" x14ac:dyDescent="0.25">
      <c r="F16483" s="11"/>
      <c r="G16483" s="11"/>
      <c r="H16483" s="11"/>
    </row>
    <row r="16484" spans="6:8" x14ac:dyDescent="0.25">
      <c r="F16484" s="11"/>
      <c r="G16484" s="11"/>
      <c r="H16484" s="11"/>
    </row>
    <row r="16485" spans="6:8" x14ac:dyDescent="0.25">
      <c r="F16485" s="11"/>
      <c r="G16485" s="11"/>
      <c r="H16485" s="11"/>
    </row>
    <row r="16486" spans="6:8" x14ac:dyDescent="0.25">
      <c r="F16486" s="11"/>
      <c r="G16486" s="11"/>
      <c r="H16486" s="11"/>
    </row>
    <row r="16487" spans="6:8" x14ac:dyDescent="0.25">
      <c r="F16487" s="11"/>
      <c r="G16487" s="11"/>
      <c r="H16487" s="11"/>
    </row>
    <row r="16488" spans="6:8" x14ac:dyDescent="0.25">
      <c r="F16488" s="11"/>
      <c r="G16488" s="11"/>
      <c r="H16488" s="11"/>
    </row>
    <row r="16489" spans="6:8" x14ac:dyDescent="0.25">
      <c r="F16489" s="11"/>
      <c r="G16489" s="11"/>
      <c r="H16489" s="11"/>
    </row>
    <row r="16490" spans="6:8" x14ac:dyDescent="0.25">
      <c r="F16490" s="11"/>
      <c r="G16490" s="11"/>
      <c r="H16490" s="11"/>
    </row>
    <row r="16491" spans="6:8" x14ac:dyDescent="0.25">
      <c r="F16491" s="11"/>
      <c r="G16491" s="11"/>
      <c r="H16491" s="11"/>
    </row>
    <row r="16492" spans="6:8" x14ac:dyDescent="0.25">
      <c r="F16492" s="11"/>
      <c r="G16492" s="11"/>
      <c r="H16492" s="11"/>
    </row>
    <row r="16493" spans="6:8" x14ac:dyDescent="0.25">
      <c r="F16493" s="11"/>
      <c r="G16493" s="11"/>
      <c r="H16493" s="11"/>
    </row>
    <row r="16494" spans="6:8" x14ac:dyDescent="0.25">
      <c r="F16494" s="11"/>
      <c r="G16494" s="11"/>
      <c r="H16494" s="11"/>
    </row>
    <row r="16495" spans="6:8" x14ac:dyDescent="0.25">
      <c r="F16495" s="11"/>
      <c r="G16495" s="11"/>
      <c r="H16495" s="11"/>
    </row>
    <row r="16496" spans="6:8" x14ac:dyDescent="0.25">
      <c r="F16496" s="11"/>
      <c r="G16496" s="11"/>
      <c r="H16496" s="11"/>
    </row>
    <row r="16497" spans="6:8" x14ac:dyDescent="0.25">
      <c r="F16497" s="11"/>
      <c r="G16497" s="11"/>
      <c r="H16497" s="11"/>
    </row>
    <row r="16498" spans="6:8" x14ac:dyDescent="0.25">
      <c r="F16498" s="11"/>
      <c r="G16498" s="11"/>
      <c r="H16498" s="11"/>
    </row>
    <row r="16499" spans="6:8" x14ac:dyDescent="0.25">
      <c r="F16499" s="11"/>
      <c r="G16499" s="11"/>
      <c r="H16499" s="11"/>
    </row>
    <row r="16500" spans="6:8" x14ac:dyDescent="0.25">
      <c r="F16500" s="11"/>
      <c r="G16500" s="11"/>
      <c r="H16500" s="11"/>
    </row>
    <row r="16501" spans="6:8" x14ac:dyDescent="0.25">
      <c r="F16501" s="11"/>
      <c r="G16501" s="11"/>
      <c r="H16501" s="11"/>
    </row>
    <row r="16502" spans="6:8" x14ac:dyDescent="0.25">
      <c r="F16502" s="11"/>
      <c r="G16502" s="11"/>
      <c r="H16502" s="11"/>
    </row>
    <row r="16503" spans="6:8" x14ac:dyDescent="0.25">
      <c r="F16503" s="11"/>
      <c r="G16503" s="11"/>
      <c r="H16503" s="11"/>
    </row>
    <row r="16504" spans="6:8" x14ac:dyDescent="0.25">
      <c r="F16504" s="11"/>
      <c r="G16504" s="11"/>
      <c r="H16504" s="11"/>
    </row>
    <row r="16505" spans="6:8" x14ac:dyDescent="0.25">
      <c r="F16505" s="11"/>
      <c r="G16505" s="11"/>
      <c r="H16505" s="11"/>
    </row>
    <row r="16506" spans="6:8" x14ac:dyDescent="0.25">
      <c r="F16506" s="11"/>
      <c r="G16506" s="11"/>
      <c r="H16506" s="11"/>
    </row>
    <row r="16507" spans="6:8" x14ac:dyDescent="0.25">
      <c r="F16507" s="11"/>
      <c r="G16507" s="11"/>
      <c r="H16507" s="11"/>
    </row>
    <row r="16508" spans="6:8" x14ac:dyDescent="0.25">
      <c r="F16508" s="11"/>
      <c r="G16508" s="11"/>
      <c r="H16508" s="11"/>
    </row>
    <row r="16509" spans="6:8" x14ac:dyDescent="0.25">
      <c r="F16509" s="11"/>
      <c r="G16509" s="11"/>
      <c r="H16509" s="11"/>
    </row>
    <row r="16510" spans="6:8" x14ac:dyDescent="0.25">
      <c r="F16510" s="11"/>
      <c r="G16510" s="11"/>
      <c r="H16510" s="11"/>
    </row>
    <row r="16511" spans="6:8" x14ac:dyDescent="0.25">
      <c r="F16511" s="11"/>
      <c r="G16511" s="11"/>
      <c r="H16511" s="11"/>
    </row>
    <row r="16512" spans="6:8" x14ac:dyDescent="0.25">
      <c r="F16512" s="11"/>
      <c r="G16512" s="11"/>
      <c r="H16512" s="11"/>
    </row>
    <row r="16513" spans="6:8" x14ac:dyDescent="0.25">
      <c r="F16513" s="11"/>
      <c r="G16513" s="11"/>
      <c r="H16513" s="11"/>
    </row>
    <row r="16514" spans="6:8" x14ac:dyDescent="0.25">
      <c r="F16514" s="11"/>
      <c r="G16514" s="11"/>
      <c r="H16514" s="11"/>
    </row>
    <row r="16515" spans="6:8" x14ac:dyDescent="0.25">
      <c r="F16515" s="11"/>
      <c r="G16515" s="11"/>
      <c r="H16515" s="11"/>
    </row>
    <row r="16516" spans="6:8" x14ac:dyDescent="0.25">
      <c r="F16516" s="11"/>
      <c r="G16516" s="11"/>
      <c r="H16516" s="11"/>
    </row>
    <row r="16517" spans="6:8" x14ac:dyDescent="0.25">
      <c r="F16517" s="11"/>
      <c r="G16517" s="11"/>
      <c r="H16517" s="11"/>
    </row>
    <row r="16518" spans="6:8" x14ac:dyDescent="0.25">
      <c r="F16518" s="11"/>
      <c r="G16518" s="11"/>
      <c r="H16518" s="11"/>
    </row>
    <row r="16519" spans="6:8" x14ac:dyDescent="0.25">
      <c r="F16519" s="11"/>
      <c r="G16519" s="11"/>
      <c r="H16519" s="11"/>
    </row>
    <row r="16520" spans="6:8" x14ac:dyDescent="0.25">
      <c r="F16520" s="11"/>
      <c r="G16520" s="11"/>
      <c r="H16520" s="11"/>
    </row>
    <row r="16521" spans="6:8" x14ac:dyDescent="0.25">
      <c r="F16521" s="11"/>
      <c r="G16521" s="11"/>
      <c r="H16521" s="11"/>
    </row>
    <row r="16522" spans="6:8" x14ac:dyDescent="0.25">
      <c r="F16522" s="11"/>
      <c r="G16522" s="11"/>
      <c r="H16522" s="11"/>
    </row>
    <row r="16523" spans="6:8" x14ac:dyDescent="0.25">
      <c r="F16523" s="11"/>
      <c r="G16523" s="11"/>
      <c r="H16523" s="11"/>
    </row>
    <row r="16524" spans="6:8" x14ac:dyDescent="0.25">
      <c r="F16524" s="11"/>
      <c r="G16524" s="11"/>
      <c r="H16524" s="11"/>
    </row>
    <row r="16525" spans="6:8" x14ac:dyDescent="0.25">
      <c r="F16525" s="11"/>
      <c r="G16525" s="11"/>
      <c r="H16525" s="11"/>
    </row>
    <row r="16526" spans="6:8" x14ac:dyDescent="0.25">
      <c r="F16526" s="11"/>
      <c r="G16526" s="11"/>
      <c r="H16526" s="11"/>
    </row>
    <row r="16527" spans="6:8" x14ac:dyDescent="0.25">
      <c r="F16527" s="11"/>
      <c r="G16527" s="11"/>
      <c r="H16527" s="11"/>
    </row>
    <row r="16528" spans="6:8" x14ac:dyDescent="0.25">
      <c r="F16528" s="11"/>
      <c r="G16528" s="11"/>
      <c r="H16528" s="11"/>
    </row>
    <row r="16529" spans="6:8" x14ac:dyDescent="0.25">
      <c r="F16529" s="11"/>
      <c r="G16529" s="11"/>
      <c r="H16529" s="11"/>
    </row>
    <row r="16530" spans="6:8" x14ac:dyDescent="0.25">
      <c r="F16530" s="11"/>
      <c r="G16530" s="11"/>
      <c r="H16530" s="11"/>
    </row>
    <row r="16531" spans="6:8" x14ac:dyDescent="0.25">
      <c r="F16531" s="11"/>
      <c r="G16531" s="11"/>
      <c r="H16531" s="11"/>
    </row>
    <row r="16532" spans="6:8" x14ac:dyDescent="0.25">
      <c r="F16532" s="11"/>
      <c r="G16532" s="11"/>
      <c r="H16532" s="11"/>
    </row>
    <row r="16533" spans="6:8" x14ac:dyDescent="0.25">
      <c r="F16533" s="11"/>
      <c r="G16533" s="11"/>
      <c r="H16533" s="11"/>
    </row>
    <row r="16534" spans="6:8" x14ac:dyDescent="0.25">
      <c r="F16534" s="11"/>
      <c r="G16534" s="11"/>
      <c r="H16534" s="11"/>
    </row>
    <row r="16535" spans="6:8" x14ac:dyDescent="0.25">
      <c r="F16535" s="11"/>
      <c r="G16535" s="11"/>
      <c r="H16535" s="11"/>
    </row>
    <row r="16536" spans="6:8" x14ac:dyDescent="0.25">
      <c r="F16536" s="11"/>
      <c r="G16536" s="11"/>
      <c r="H16536" s="11"/>
    </row>
    <row r="16537" spans="6:8" x14ac:dyDescent="0.25">
      <c r="F16537" s="11"/>
      <c r="G16537" s="11"/>
      <c r="H16537" s="11"/>
    </row>
    <row r="16538" spans="6:8" x14ac:dyDescent="0.25">
      <c r="F16538" s="11"/>
      <c r="G16538" s="11"/>
      <c r="H16538" s="11"/>
    </row>
    <row r="16539" spans="6:8" x14ac:dyDescent="0.25">
      <c r="F16539" s="11"/>
      <c r="G16539" s="11"/>
      <c r="H16539" s="11"/>
    </row>
    <row r="16540" spans="6:8" x14ac:dyDescent="0.25">
      <c r="F16540" s="11"/>
      <c r="G16540" s="11"/>
      <c r="H16540" s="11"/>
    </row>
    <row r="16541" spans="6:8" x14ac:dyDescent="0.25">
      <c r="F16541" s="11"/>
      <c r="G16541" s="11"/>
      <c r="H16541" s="11"/>
    </row>
    <row r="16542" spans="6:8" x14ac:dyDescent="0.25">
      <c r="F16542" s="11"/>
      <c r="G16542" s="11"/>
      <c r="H16542" s="11"/>
    </row>
    <row r="16543" spans="6:8" x14ac:dyDescent="0.25">
      <c r="F16543" s="11"/>
      <c r="G16543" s="11"/>
      <c r="H16543" s="11"/>
    </row>
    <row r="16544" spans="6:8" x14ac:dyDescent="0.25">
      <c r="F16544" s="11"/>
      <c r="G16544" s="11"/>
      <c r="H16544" s="11"/>
    </row>
    <row r="16545" spans="6:8" x14ac:dyDescent="0.25">
      <c r="F16545" s="11"/>
      <c r="G16545" s="11"/>
      <c r="H16545" s="11"/>
    </row>
    <row r="16546" spans="6:8" x14ac:dyDescent="0.25">
      <c r="F16546" s="11"/>
      <c r="G16546" s="11"/>
      <c r="H16546" s="11"/>
    </row>
    <row r="16547" spans="6:8" x14ac:dyDescent="0.25">
      <c r="F16547" s="11"/>
      <c r="G16547" s="11"/>
      <c r="H16547" s="11"/>
    </row>
    <row r="16548" spans="6:8" x14ac:dyDescent="0.25">
      <c r="F16548" s="11"/>
      <c r="G16548" s="11"/>
      <c r="H16548" s="11"/>
    </row>
    <row r="16549" spans="6:8" x14ac:dyDescent="0.25">
      <c r="F16549" s="11"/>
      <c r="G16549" s="11"/>
      <c r="H16549" s="11"/>
    </row>
    <row r="16550" spans="6:8" x14ac:dyDescent="0.25">
      <c r="F16550" s="11"/>
      <c r="G16550" s="11"/>
      <c r="H16550" s="11"/>
    </row>
    <row r="16551" spans="6:8" x14ac:dyDescent="0.25">
      <c r="F16551" s="11"/>
      <c r="G16551" s="11"/>
      <c r="H16551" s="11"/>
    </row>
    <row r="16552" spans="6:8" x14ac:dyDescent="0.25">
      <c r="F16552" s="11"/>
      <c r="G16552" s="11"/>
      <c r="H16552" s="11"/>
    </row>
    <row r="16553" spans="6:8" x14ac:dyDescent="0.25">
      <c r="F16553" s="11"/>
      <c r="G16553" s="11"/>
      <c r="H16553" s="11"/>
    </row>
    <row r="16554" spans="6:8" x14ac:dyDescent="0.25">
      <c r="F16554" s="11"/>
      <c r="G16554" s="11"/>
      <c r="H16554" s="11"/>
    </row>
    <row r="16555" spans="6:8" x14ac:dyDescent="0.25">
      <c r="F16555" s="11"/>
      <c r="G16555" s="11"/>
      <c r="H16555" s="11"/>
    </row>
    <row r="16556" spans="6:8" x14ac:dyDescent="0.25">
      <c r="F16556" s="11"/>
      <c r="G16556" s="11"/>
      <c r="H16556" s="11"/>
    </row>
    <row r="16557" spans="6:8" x14ac:dyDescent="0.25">
      <c r="F16557" s="11"/>
      <c r="G16557" s="11"/>
      <c r="H16557" s="11"/>
    </row>
    <row r="16558" spans="6:8" x14ac:dyDescent="0.25">
      <c r="F16558" s="11"/>
      <c r="G16558" s="11"/>
      <c r="H16558" s="11"/>
    </row>
    <row r="16559" spans="6:8" x14ac:dyDescent="0.25">
      <c r="F16559" s="11"/>
      <c r="G16559" s="11"/>
      <c r="H16559" s="11"/>
    </row>
    <row r="16560" spans="6:8" x14ac:dyDescent="0.25">
      <c r="F16560" s="11"/>
      <c r="G16560" s="11"/>
      <c r="H16560" s="11"/>
    </row>
    <row r="16561" spans="6:8" x14ac:dyDescent="0.25">
      <c r="F16561" s="11"/>
      <c r="G16561" s="11"/>
      <c r="H16561" s="11"/>
    </row>
    <row r="16562" spans="6:8" x14ac:dyDescent="0.25">
      <c r="F16562" s="11"/>
      <c r="G16562" s="11"/>
      <c r="H16562" s="11"/>
    </row>
    <row r="16563" spans="6:8" x14ac:dyDescent="0.25">
      <c r="F16563" s="11"/>
      <c r="G16563" s="11"/>
      <c r="H16563" s="11"/>
    </row>
    <row r="16564" spans="6:8" x14ac:dyDescent="0.25">
      <c r="F16564" s="11"/>
      <c r="G16564" s="11"/>
      <c r="H16564" s="11"/>
    </row>
    <row r="16565" spans="6:8" x14ac:dyDescent="0.25">
      <c r="F16565" s="11"/>
      <c r="G16565" s="11"/>
      <c r="H16565" s="11"/>
    </row>
    <row r="16566" spans="6:8" x14ac:dyDescent="0.25">
      <c r="F16566" s="11"/>
      <c r="G16566" s="11"/>
      <c r="H16566" s="11"/>
    </row>
    <row r="16567" spans="6:8" x14ac:dyDescent="0.25">
      <c r="F16567" s="11"/>
      <c r="G16567" s="11"/>
      <c r="H16567" s="11"/>
    </row>
    <row r="16568" spans="6:8" x14ac:dyDescent="0.25">
      <c r="F16568" s="11"/>
      <c r="G16568" s="11"/>
      <c r="H16568" s="11"/>
    </row>
    <row r="16569" spans="6:8" x14ac:dyDescent="0.25">
      <c r="F16569" s="11"/>
      <c r="G16569" s="11"/>
      <c r="H16569" s="11"/>
    </row>
    <row r="16570" spans="6:8" x14ac:dyDescent="0.25">
      <c r="F16570" s="11"/>
      <c r="G16570" s="11"/>
      <c r="H16570" s="11"/>
    </row>
    <row r="16571" spans="6:8" x14ac:dyDescent="0.25">
      <c r="F16571" s="11"/>
      <c r="G16571" s="11"/>
      <c r="H16571" s="11"/>
    </row>
    <row r="16572" spans="6:8" x14ac:dyDescent="0.25">
      <c r="F16572" s="11"/>
      <c r="G16572" s="11"/>
      <c r="H16572" s="11"/>
    </row>
    <row r="16573" spans="6:8" x14ac:dyDescent="0.25">
      <c r="F16573" s="11"/>
      <c r="G16573" s="11"/>
      <c r="H16573" s="11"/>
    </row>
    <row r="16574" spans="6:8" x14ac:dyDescent="0.25">
      <c r="F16574" s="11"/>
      <c r="G16574" s="11"/>
      <c r="H16574" s="11"/>
    </row>
    <row r="16575" spans="6:8" x14ac:dyDescent="0.25">
      <c r="F16575" s="11"/>
      <c r="G16575" s="11"/>
      <c r="H16575" s="11"/>
    </row>
    <row r="16576" spans="6:8" x14ac:dyDescent="0.25">
      <c r="F16576" s="11"/>
      <c r="G16576" s="11"/>
      <c r="H16576" s="11"/>
    </row>
    <row r="16577" spans="6:8" x14ac:dyDescent="0.25">
      <c r="F16577" s="11"/>
      <c r="G16577" s="11"/>
      <c r="H16577" s="11"/>
    </row>
    <row r="16578" spans="6:8" x14ac:dyDescent="0.25">
      <c r="F16578" s="11"/>
      <c r="G16578" s="11"/>
      <c r="H16578" s="11"/>
    </row>
    <row r="16579" spans="6:8" x14ac:dyDescent="0.25">
      <c r="F16579" s="11"/>
      <c r="G16579" s="11"/>
      <c r="H16579" s="11"/>
    </row>
    <row r="16580" spans="6:8" x14ac:dyDescent="0.25">
      <c r="F16580" s="11"/>
      <c r="G16580" s="11"/>
      <c r="H16580" s="11"/>
    </row>
    <row r="16581" spans="6:8" x14ac:dyDescent="0.25">
      <c r="F16581" s="11"/>
      <c r="G16581" s="11"/>
      <c r="H16581" s="11"/>
    </row>
    <row r="16582" spans="6:8" x14ac:dyDescent="0.25">
      <c r="F16582" s="11"/>
      <c r="G16582" s="11"/>
      <c r="H16582" s="11"/>
    </row>
    <row r="16583" spans="6:8" x14ac:dyDescent="0.25">
      <c r="F16583" s="11"/>
      <c r="G16583" s="11"/>
      <c r="H16583" s="11"/>
    </row>
    <row r="16584" spans="6:8" x14ac:dyDescent="0.25">
      <c r="F16584" s="11"/>
      <c r="G16584" s="11"/>
      <c r="H16584" s="11"/>
    </row>
    <row r="16585" spans="6:8" x14ac:dyDescent="0.25">
      <c r="F16585" s="11"/>
      <c r="G16585" s="11"/>
      <c r="H16585" s="11"/>
    </row>
    <row r="16586" spans="6:8" x14ac:dyDescent="0.25">
      <c r="F16586" s="11"/>
      <c r="G16586" s="11"/>
      <c r="H16586" s="11"/>
    </row>
    <row r="16587" spans="6:8" x14ac:dyDescent="0.25">
      <c r="F16587" s="11"/>
      <c r="G16587" s="11"/>
      <c r="H16587" s="11"/>
    </row>
    <row r="16588" spans="6:8" x14ac:dyDescent="0.25">
      <c r="F16588" s="11"/>
      <c r="G16588" s="11"/>
      <c r="H16588" s="11"/>
    </row>
    <row r="16589" spans="6:8" x14ac:dyDescent="0.25">
      <c r="F16589" s="11"/>
      <c r="G16589" s="11"/>
      <c r="H16589" s="11"/>
    </row>
    <row r="16590" spans="6:8" x14ac:dyDescent="0.25">
      <c r="F16590" s="11"/>
      <c r="G16590" s="11"/>
      <c r="H16590" s="11"/>
    </row>
    <row r="16591" spans="6:8" x14ac:dyDescent="0.25">
      <c r="F16591" s="11"/>
      <c r="G16591" s="11"/>
      <c r="H16591" s="11"/>
    </row>
    <row r="16592" spans="6:8" x14ac:dyDescent="0.25">
      <c r="F16592" s="11"/>
      <c r="G16592" s="11"/>
      <c r="H16592" s="11"/>
    </row>
    <row r="16593" spans="6:8" x14ac:dyDescent="0.25">
      <c r="F16593" s="11"/>
      <c r="G16593" s="11"/>
      <c r="H16593" s="11"/>
    </row>
    <row r="16594" spans="6:8" x14ac:dyDescent="0.25">
      <c r="F16594" s="11"/>
      <c r="G16594" s="11"/>
      <c r="H16594" s="11"/>
    </row>
    <row r="16595" spans="6:8" x14ac:dyDescent="0.25">
      <c r="F16595" s="11"/>
      <c r="G16595" s="11"/>
      <c r="H16595" s="11"/>
    </row>
    <row r="16596" spans="6:8" x14ac:dyDescent="0.25">
      <c r="F16596" s="11"/>
      <c r="G16596" s="11"/>
      <c r="H16596" s="11"/>
    </row>
    <row r="16597" spans="6:8" x14ac:dyDescent="0.25">
      <c r="F16597" s="11"/>
      <c r="G16597" s="11"/>
      <c r="H16597" s="11"/>
    </row>
    <row r="16598" spans="6:8" x14ac:dyDescent="0.25">
      <c r="F16598" s="11"/>
      <c r="G16598" s="11"/>
      <c r="H16598" s="11"/>
    </row>
    <row r="16599" spans="6:8" x14ac:dyDescent="0.25">
      <c r="F16599" s="11"/>
      <c r="G16599" s="11"/>
      <c r="H16599" s="11"/>
    </row>
    <row r="16600" spans="6:8" x14ac:dyDescent="0.25">
      <c r="F16600" s="11"/>
      <c r="G16600" s="11"/>
      <c r="H16600" s="11"/>
    </row>
    <row r="16601" spans="6:8" x14ac:dyDescent="0.25">
      <c r="F16601" s="11"/>
      <c r="G16601" s="11"/>
      <c r="H16601" s="11"/>
    </row>
    <row r="16602" spans="6:8" x14ac:dyDescent="0.25">
      <c r="F16602" s="11"/>
      <c r="G16602" s="11"/>
      <c r="H16602" s="11"/>
    </row>
    <row r="16603" spans="6:8" x14ac:dyDescent="0.25">
      <c r="F16603" s="11"/>
      <c r="G16603" s="11"/>
      <c r="H16603" s="11"/>
    </row>
    <row r="16604" spans="6:8" x14ac:dyDescent="0.25">
      <c r="F16604" s="11"/>
      <c r="G16604" s="11"/>
      <c r="H16604" s="11"/>
    </row>
    <row r="16605" spans="6:8" x14ac:dyDescent="0.25">
      <c r="F16605" s="11"/>
      <c r="G16605" s="11"/>
      <c r="H16605" s="11"/>
    </row>
    <row r="16606" spans="6:8" x14ac:dyDescent="0.25">
      <c r="F16606" s="11"/>
      <c r="G16606" s="11"/>
      <c r="H16606" s="11"/>
    </row>
    <row r="16607" spans="6:8" x14ac:dyDescent="0.25">
      <c r="F16607" s="11"/>
      <c r="G16607" s="11"/>
      <c r="H16607" s="11"/>
    </row>
    <row r="16608" spans="6:8" x14ac:dyDescent="0.25">
      <c r="F16608" s="11"/>
      <c r="G16608" s="11"/>
      <c r="H16608" s="11"/>
    </row>
    <row r="16609" spans="6:8" x14ac:dyDescent="0.25">
      <c r="F16609" s="11"/>
      <c r="G16609" s="11"/>
      <c r="H16609" s="11"/>
    </row>
    <row r="16610" spans="6:8" x14ac:dyDescent="0.25">
      <c r="F16610" s="11"/>
      <c r="G16610" s="11"/>
      <c r="H16610" s="11"/>
    </row>
    <row r="16611" spans="6:8" x14ac:dyDescent="0.25">
      <c r="F16611" s="11"/>
      <c r="G16611" s="11"/>
      <c r="H16611" s="11"/>
    </row>
    <row r="16612" spans="6:8" x14ac:dyDescent="0.25">
      <c r="F16612" s="11"/>
      <c r="G16612" s="11"/>
      <c r="H16612" s="11"/>
    </row>
    <row r="16613" spans="6:8" x14ac:dyDescent="0.25">
      <c r="F16613" s="11"/>
      <c r="G16613" s="11"/>
      <c r="H16613" s="11"/>
    </row>
    <row r="16614" spans="6:8" x14ac:dyDescent="0.25">
      <c r="F16614" s="11"/>
      <c r="G16614" s="11"/>
      <c r="H16614" s="11"/>
    </row>
    <row r="16615" spans="6:8" x14ac:dyDescent="0.25">
      <c r="F16615" s="11"/>
      <c r="G16615" s="11"/>
      <c r="H16615" s="11"/>
    </row>
    <row r="16616" spans="6:8" x14ac:dyDescent="0.25">
      <c r="F16616" s="11"/>
      <c r="G16616" s="11"/>
      <c r="H16616" s="11"/>
    </row>
    <row r="16617" spans="6:8" x14ac:dyDescent="0.25">
      <c r="F16617" s="11"/>
      <c r="G16617" s="11"/>
      <c r="H16617" s="11"/>
    </row>
    <row r="16618" spans="6:8" x14ac:dyDescent="0.25">
      <c r="F16618" s="11"/>
      <c r="G16618" s="11"/>
      <c r="H16618" s="11"/>
    </row>
    <row r="16619" spans="6:8" x14ac:dyDescent="0.25">
      <c r="F16619" s="11"/>
      <c r="G16619" s="11"/>
      <c r="H16619" s="11"/>
    </row>
    <row r="16620" spans="6:8" x14ac:dyDescent="0.25">
      <c r="F16620" s="11"/>
      <c r="G16620" s="11"/>
      <c r="H16620" s="11"/>
    </row>
    <row r="16621" spans="6:8" x14ac:dyDescent="0.25">
      <c r="F16621" s="11"/>
      <c r="G16621" s="11"/>
      <c r="H16621" s="11"/>
    </row>
    <row r="16622" spans="6:8" x14ac:dyDescent="0.25">
      <c r="F16622" s="11"/>
      <c r="G16622" s="11"/>
      <c r="H16622" s="11"/>
    </row>
    <row r="16623" spans="6:8" x14ac:dyDescent="0.25">
      <c r="F16623" s="11"/>
      <c r="G16623" s="11"/>
      <c r="H16623" s="11"/>
    </row>
    <row r="16624" spans="6:8" x14ac:dyDescent="0.25">
      <c r="F16624" s="11"/>
      <c r="G16624" s="11"/>
      <c r="H16624" s="11"/>
    </row>
    <row r="16625" spans="6:8" x14ac:dyDescent="0.25">
      <c r="F16625" s="11"/>
      <c r="G16625" s="11"/>
      <c r="H16625" s="11"/>
    </row>
    <row r="16626" spans="6:8" x14ac:dyDescent="0.25">
      <c r="F16626" s="11"/>
      <c r="G16626" s="11"/>
      <c r="H16626" s="11"/>
    </row>
    <row r="16627" spans="6:8" x14ac:dyDescent="0.25">
      <c r="F16627" s="11"/>
      <c r="G16627" s="11"/>
      <c r="H16627" s="11"/>
    </row>
    <row r="16628" spans="6:8" x14ac:dyDescent="0.25">
      <c r="F16628" s="11"/>
      <c r="G16628" s="11"/>
      <c r="H16628" s="11"/>
    </row>
    <row r="16629" spans="6:8" x14ac:dyDescent="0.25">
      <c r="F16629" s="11"/>
      <c r="G16629" s="11"/>
      <c r="H16629" s="11"/>
    </row>
    <row r="16630" spans="6:8" x14ac:dyDescent="0.25">
      <c r="F16630" s="11"/>
      <c r="G16630" s="11"/>
      <c r="H16630" s="11"/>
    </row>
    <row r="16631" spans="6:8" x14ac:dyDescent="0.25">
      <c r="F16631" s="11"/>
      <c r="G16631" s="11"/>
      <c r="H16631" s="11"/>
    </row>
    <row r="16632" spans="6:8" x14ac:dyDescent="0.25">
      <c r="F16632" s="11"/>
      <c r="G16632" s="11"/>
      <c r="H16632" s="11"/>
    </row>
    <row r="16633" spans="6:8" x14ac:dyDescent="0.25">
      <c r="F16633" s="11"/>
      <c r="G16633" s="11"/>
      <c r="H16633" s="11"/>
    </row>
    <row r="16634" spans="6:8" x14ac:dyDescent="0.25">
      <c r="F16634" s="11"/>
      <c r="G16634" s="11"/>
      <c r="H16634" s="11"/>
    </row>
    <row r="16635" spans="6:8" x14ac:dyDescent="0.25">
      <c r="F16635" s="11"/>
      <c r="G16635" s="11"/>
      <c r="H16635" s="11"/>
    </row>
    <row r="16636" spans="6:8" x14ac:dyDescent="0.25">
      <c r="F16636" s="11"/>
      <c r="G16636" s="11"/>
      <c r="H16636" s="11"/>
    </row>
    <row r="16637" spans="6:8" x14ac:dyDescent="0.25">
      <c r="F16637" s="11"/>
      <c r="G16637" s="11"/>
      <c r="H16637" s="11"/>
    </row>
    <row r="16638" spans="6:8" x14ac:dyDescent="0.25">
      <c r="F16638" s="11"/>
      <c r="G16638" s="11"/>
      <c r="H16638" s="11"/>
    </row>
    <row r="16639" spans="6:8" x14ac:dyDescent="0.25">
      <c r="F16639" s="11"/>
      <c r="G16639" s="11"/>
      <c r="H16639" s="11"/>
    </row>
    <row r="16640" spans="6:8" x14ac:dyDescent="0.25">
      <c r="F16640" s="11"/>
      <c r="G16640" s="11"/>
      <c r="H16640" s="11"/>
    </row>
    <row r="16641" spans="6:8" x14ac:dyDescent="0.25">
      <c r="F16641" s="11"/>
      <c r="G16641" s="11"/>
      <c r="H16641" s="11"/>
    </row>
    <row r="16642" spans="6:8" x14ac:dyDescent="0.25">
      <c r="F16642" s="11"/>
      <c r="G16642" s="11"/>
      <c r="H16642" s="11"/>
    </row>
    <row r="16643" spans="6:8" x14ac:dyDescent="0.25">
      <c r="F16643" s="11"/>
      <c r="G16643" s="11"/>
      <c r="H16643" s="11"/>
    </row>
    <row r="16644" spans="6:8" x14ac:dyDescent="0.25">
      <c r="F16644" s="11"/>
      <c r="G16644" s="11"/>
      <c r="H16644" s="11"/>
    </row>
    <row r="16645" spans="6:8" x14ac:dyDescent="0.25">
      <c r="F16645" s="11"/>
      <c r="G16645" s="11"/>
      <c r="H16645" s="11"/>
    </row>
    <row r="16646" spans="6:8" x14ac:dyDescent="0.25">
      <c r="F16646" s="11"/>
      <c r="G16646" s="11"/>
      <c r="H16646" s="11"/>
    </row>
    <row r="16647" spans="6:8" x14ac:dyDescent="0.25">
      <c r="F16647" s="11"/>
      <c r="G16647" s="11"/>
      <c r="H16647" s="11"/>
    </row>
    <row r="16648" spans="6:8" x14ac:dyDescent="0.25">
      <c r="F16648" s="11"/>
      <c r="G16648" s="11"/>
      <c r="H16648" s="11"/>
    </row>
    <row r="16649" spans="6:8" x14ac:dyDescent="0.25">
      <c r="F16649" s="11"/>
      <c r="G16649" s="11"/>
      <c r="H16649" s="11"/>
    </row>
    <row r="16650" spans="6:8" x14ac:dyDescent="0.25">
      <c r="F16650" s="11"/>
      <c r="G16650" s="11"/>
      <c r="H16650" s="11"/>
    </row>
    <row r="16651" spans="6:8" x14ac:dyDescent="0.25">
      <c r="F16651" s="11"/>
      <c r="G16651" s="11"/>
      <c r="H16651" s="11"/>
    </row>
    <row r="16652" spans="6:8" x14ac:dyDescent="0.25">
      <c r="F16652" s="11"/>
      <c r="G16652" s="11"/>
      <c r="H16652" s="11"/>
    </row>
    <row r="16653" spans="6:8" x14ac:dyDescent="0.25">
      <c r="F16653" s="11"/>
      <c r="G16653" s="11"/>
      <c r="H16653" s="11"/>
    </row>
    <row r="16654" spans="6:8" x14ac:dyDescent="0.25">
      <c r="F16654" s="11"/>
      <c r="G16654" s="11"/>
      <c r="H16654" s="11"/>
    </row>
    <row r="16655" spans="6:8" x14ac:dyDescent="0.25">
      <c r="F16655" s="11"/>
      <c r="G16655" s="11"/>
      <c r="H16655" s="11"/>
    </row>
    <row r="16656" spans="6:8" x14ac:dyDescent="0.25">
      <c r="F16656" s="11"/>
      <c r="G16656" s="11"/>
      <c r="H16656" s="11"/>
    </row>
    <row r="16657" spans="6:8" x14ac:dyDescent="0.25">
      <c r="F16657" s="11"/>
      <c r="G16657" s="11"/>
      <c r="H16657" s="11"/>
    </row>
    <row r="16658" spans="6:8" x14ac:dyDescent="0.25">
      <c r="F16658" s="11"/>
      <c r="G16658" s="11"/>
      <c r="H16658" s="11"/>
    </row>
    <row r="16659" spans="6:8" x14ac:dyDescent="0.25">
      <c r="F16659" s="11"/>
      <c r="G16659" s="11"/>
      <c r="H16659" s="11"/>
    </row>
    <row r="16660" spans="6:8" x14ac:dyDescent="0.25">
      <c r="F16660" s="11"/>
      <c r="G16660" s="11"/>
      <c r="H16660" s="11"/>
    </row>
    <row r="16661" spans="6:8" x14ac:dyDescent="0.25">
      <c r="F16661" s="11"/>
      <c r="G16661" s="11"/>
      <c r="H16661" s="11"/>
    </row>
    <row r="16662" spans="6:8" x14ac:dyDescent="0.25">
      <c r="F16662" s="11"/>
      <c r="G16662" s="11"/>
      <c r="H16662" s="11"/>
    </row>
    <row r="16663" spans="6:8" x14ac:dyDescent="0.25">
      <c r="F16663" s="11"/>
      <c r="G16663" s="11"/>
      <c r="H16663" s="11"/>
    </row>
    <row r="16664" spans="6:8" x14ac:dyDescent="0.25">
      <c r="F16664" s="11"/>
      <c r="G16664" s="11"/>
      <c r="H16664" s="11"/>
    </row>
    <row r="16665" spans="6:8" x14ac:dyDescent="0.25">
      <c r="F16665" s="11"/>
      <c r="G16665" s="11"/>
      <c r="H16665" s="11"/>
    </row>
    <row r="16666" spans="6:8" x14ac:dyDescent="0.25">
      <c r="F16666" s="11"/>
      <c r="G16666" s="11"/>
      <c r="H16666" s="11"/>
    </row>
    <row r="16667" spans="6:8" x14ac:dyDescent="0.25">
      <c r="F16667" s="11"/>
      <c r="G16667" s="11"/>
      <c r="H16667" s="11"/>
    </row>
    <row r="16668" spans="6:8" x14ac:dyDescent="0.25">
      <c r="F16668" s="11"/>
      <c r="G16668" s="11"/>
      <c r="H16668" s="11"/>
    </row>
    <row r="16669" spans="6:8" x14ac:dyDescent="0.25">
      <c r="F16669" s="11"/>
      <c r="G16669" s="11"/>
      <c r="H16669" s="11"/>
    </row>
    <row r="16670" spans="6:8" x14ac:dyDescent="0.25">
      <c r="F16670" s="11"/>
      <c r="G16670" s="11"/>
      <c r="H16670" s="11"/>
    </row>
    <row r="16671" spans="6:8" x14ac:dyDescent="0.25">
      <c r="F16671" s="11"/>
      <c r="G16671" s="11"/>
      <c r="H16671" s="11"/>
    </row>
    <row r="16672" spans="6:8" x14ac:dyDescent="0.25">
      <c r="F16672" s="11"/>
      <c r="G16672" s="11"/>
      <c r="H16672" s="11"/>
    </row>
    <row r="16673" spans="6:8" x14ac:dyDescent="0.25">
      <c r="F16673" s="11"/>
      <c r="G16673" s="11"/>
      <c r="H16673" s="11"/>
    </row>
    <row r="16674" spans="6:8" x14ac:dyDescent="0.25">
      <c r="F16674" s="11"/>
      <c r="G16674" s="11"/>
      <c r="H16674" s="11"/>
    </row>
    <row r="16675" spans="6:8" x14ac:dyDescent="0.25">
      <c r="F16675" s="11"/>
      <c r="G16675" s="11"/>
      <c r="H16675" s="11"/>
    </row>
    <row r="16676" spans="6:8" x14ac:dyDescent="0.25">
      <c r="F16676" s="11"/>
      <c r="G16676" s="11"/>
      <c r="H16676" s="11"/>
    </row>
    <row r="16677" spans="6:8" x14ac:dyDescent="0.25">
      <c r="F16677" s="11"/>
      <c r="G16677" s="11"/>
      <c r="H16677" s="11"/>
    </row>
    <row r="16678" spans="6:8" x14ac:dyDescent="0.25">
      <c r="F16678" s="11"/>
      <c r="G16678" s="11"/>
      <c r="H16678" s="11"/>
    </row>
    <row r="16679" spans="6:8" x14ac:dyDescent="0.25">
      <c r="F16679" s="11"/>
      <c r="G16679" s="11"/>
      <c r="H16679" s="11"/>
    </row>
    <row r="16680" spans="6:8" x14ac:dyDescent="0.25">
      <c r="F16680" s="11"/>
      <c r="G16680" s="11"/>
      <c r="H16680" s="11"/>
    </row>
    <row r="16681" spans="6:8" x14ac:dyDescent="0.25">
      <c r="F16681" s="11"/>
      <c r="G16681" s="11"/>
      <c r="H16681" s="11"/>
    </row>
    <row r="16682" spans="6:8" x14ac:dyDescent="0.25">
      <c r="F16682" s="11"/>
      <c r="G16682" s="11"/>
      <c r="H16682" s="11"/>
    </row>
    <row r="16683" spans="6:8" x14ac:dyDescent="0.25">
      <c r="F16683" s="11"/>
      <c r="G16683" s="11"/>
      <c r="H16683" s="11"/>
    </row>
    <row r="16684" spans="6:8" x14ac:dyDescent="0.25">
      <c r="F16684" s="11"/>
      <c r="G16684" s="11"/>
      <c r="H16684" s="11"/>
    </row>
    <row r="16685" spans="6:8" x14ac:dyDescent="0.25">
      <c r="F16685" s="11"/>
      <c r="G16685" s="11"/>
      <c r="H16685" s="11"/>
    </row>
    <row r="16686" spans="6:8" x14ac:dyDescent="0.25">
      <c r="F16686" s="11"/>
      <c r="G16686" s="11"/>
      <c r="H16686" s="11"/>
    </row>
    <row r="16687" spans="6:8" x14ac:dyDescent="0.25">
      <c r="F16687" s="11"/>
      <c r="G16687" s="11"/>
      <c r="H16687" s="11"/>
    </row>
    <row r="16688" spans="6:8" x14ac:dyDescent="0.25">
      <c r="F16688" s="11"/>
      <c r="G16688" s="11"/>
      <c r="H16688" s="11"/>
    </row>
    <row r="16689" spans="6:8" x14ac:dyDescent="0.25">
      <c r="F16689" s="11"/>
      <c r="G16689" s="11"/>
      <c r="H16689" s="11"/>
    </row>
    <row r="16690" spans="6:8" x14ac:dyDescent="0.25">
      <c r="F16690" s="11"/>
      <c r="G16690" s="11"/>
      <c r="H16690" s="11"/>
    </row>
    <row r="16691" spans="6:8" x14ac:dyDescent="0.25">
      <c r="F16691" s="11"/>
      <c r="G16691" s="11"/>
      <c r="H16691" s="11"/>
    </row>
    <row r="16692" spans="6:8" x14ac:dyDescent="0.25">
      <c r="F16692" s="11"/>
      <c r="G16692" s="11"/>
      <c r="H16692" s="11"/>
    </row>
    <row r="16693" spans="6:8" x14ac:dyDescent="0.25">
      <c r="F16693" s="11"/>
      <c r="G16693" s="11"/>
      <c r="H16693" s="11"/>
    </row>
    <row r="16694" spans="6:8" x14ac:dyDescent="0.25">
      <c r="F16694" s="11"/>
      <c r="G16694" s="11"/>
      <c r="H16694" s="11"/>
    </row>
    <row r="16695" spans="6:8" x14ac:dyDescent="0.25">
      <c r="F16695" s="11"/>
      <c r="G16695" s="11"/>
      <c r="H16695" s="11"/>
    </row>
    <row r="16696" spans="6:8" x14ac:dyDescent="0.25">
      <c r="F16696" s="11"/>
      <c r="G16696" s="11"/>
      <c r="H16696" s="11"/>
    </row>
    <row r="16697" spans="6:8" x14ac:dyDescent="0.25">
      <c r="F16697" s="11"/>
      <c r="G16697" s="11"/>
      <c r="H16697" s="11"/>
    </row>
    <row r="16698" spans="6:8" x14ac:dyDescent="0.25">
      <c r="F16698" s="11"/>
      <c r="G16698" s="11"/>
      <c r="H16698" s="11"/>
    </row>
    <row r="16699" spans="6:8" x14ac:dyDescent="0.25">
      <c r="F16699" s="11"/>
      <c r="G16699" s="11"/>
      <c r="H16699" s="11"/>
    </row>
    <row r="16700" spans="6:8" x14ac:dyDescent="0.25">
      <c r="F16700" s="11"/>
      <c r="G16700" s="11"/>
      <c r="H16700" s="11"/>
    </row>
    <row r="16701" spans="6:8" x14ac:dyDescent="0.25">
      <c r="F16701" s="11"/>
      <c r="G16701" s="11"/>
      <c r="H16701" s="11"/>
    </row>
    <row r="16702" spans="6:8" x14ac:dyDescent="0.25">
      <c r="F16702" s="11"/>
      <c r="G16702" s="11"/>
      <c r="H16702" s="11"/>
    </row>
    <row r="16703" spans="6:8" x14ac:dyDescent="0.25">
      <c r="F16703" s="11"/>
      <c r="G16703" s="11"/>
      <c r="H16703" s="11"/>
    </row>
    <row r="16704" spans="6:8" x14ac:dyDescent="0.25">
      <c r="F16704" s="11"/>
      <c r="G16704" s="11"/>
      <c r="H16704" s="11"/>
    </row>
    <row r="16705" spans="6:8" x14ac:dyDescent="0.25">
      <c r="F16705" s="11"/>
      <c r="G16705" s="11"/>
      <c r="H16705" s="11"/>
    </row>
    <row r="16706" spans="6:8" x14ac:dyDescent="0.25">
      <c r="F16706" s="11"/>
      <c r="G16706" s="11"/>
      <c r="H16706" s="11"/>
    </row>
    <row r="16707" spans="6:8" x14ac:dyDescent="0.25">
      <c r="F16707" s="11"/>
      <c r="G16707" s="11"/>
      <c r="H16707" s="11"/>
    </row>
    <row r="16708" spans="6:8" x14ac:dyDescent="0.25">
      <c r="F16708" s="11"/>
      <c r="G16708" s="11"/>
      <c r="H16708" s="11"/>
    </row>
    <row r="16709" spans="6:8" x14ac:dyDescent="0.25">
      <c r="F16709" s="11"/>
      <c r="G16709" s="11"/>
      <c r="H16709" s="11"/>
    </row>
    <row r="16710" spans="6:8" x14ac:dyDescent="0.25">
      <c r="F16710" s="11"/>
      <c r="G16710" s="11"/>
      <c r="H16710" s="11"/>
    </row>
    <row r="16711" spans="6:8" x14ac:dyDescent="0.25">
      <c r="F16711" s="11"/>
      <c r="G16711" s="11"/>
      <c r="H16711" s="11"/>
    </row>
    <row r="16712" spans="6:8" x14ac:dyDescent="0.25">
      <c r="F16712" s="11"/>
      <c r="G16712" s="11"/>
      <c r="H16712" s="11"/>
    </row>
    <row r="16713" spans="6:8" x14ac:dyDescent="0.25">
      <c r="F16713" s="11"/>
      <c r="G16713" s="11"/>
      <c r="H16713" s="11"/>
    </row>
    <row r="16714" spans="6:8" x14ac:dyDescent="0.25">
      <c r="F16714" s="11"/>
      <c r="G16714" s="11"/>
      <c r="H16714" s="11"/>
    </row>
    <row r="16715" spans="6:8" x14ac:dyDescent="0.25">
      <c r="F16715" s="11"/>
      <c r="G16715" s="11"/>
      <c r="H16715" s="11"/>
    </row>
    <row r="16716" spans="6:8" x14ac:dyDescent="0.25">
      <c r="F16716" s="11"/>
      <c r="G16716" s="11"/>
      <c r="H16716" s="11"/>
    </row>
    <row r="16717" spans="6:8" x14ac:dyDescent="0.25">
      <c r="F16717" s="11"/>
      <c r="G16717" s="11"/>
      <c r="H16717" s="11"/>
    </row>
    <row r="16718" spans="6:8" x14ac:dyDescent="0.25">
      <c r="F16718" s="11"/>
      <c r="G16718" s="11"/>
      <c r="H16718" s="11"/>
    </row>
    <row r="16719" spans="6:8" x14ac:dyDescent="0.25">
      <c r="F16719" s="11"/>
      <c r="G16719" s="11"/>
      <c r="H16719" s="11"/>
    </row>
    <row r="16720" spans="6:8" x14ac:dyDescent="0.25">
      <c r="F16720" s="11"/>
      <c r="G16720" s="11"/>
      <c r="H16720" s="11"/>
    </row>
    <row r="16721" spans="6:8" x14ac:dyDescent="0.25">
      <c r="F16721" s="11"/>
      <c r="G16721" s="11"/>
      <c r="H16721" s="11"/>
    </row>
    <row r="16722" spans="6:8" x14ac:dyDescent="0.25">
      <c r="F16722" s="11"/>
      <c r="G16722" s="11"/>
      <c r="H16722" s="11"/>
    </row>
    <row r="16723" spans="6:8" x14ac:dyDescent="0.25">
      <c r="F16723" s="11"/>
      <c r="G16723" s="11"/>
      <c r="H16723" s="11"/>
    </row>
    <row r="16724" spans="6:8" x14ac:dyDescent="0.25">
      <c r="F16724" s="11"/>
      <c r="G16724" s="11"/>
      <c r="H16724" s="11"/>
    </row>
    <row r="16725" spans="6:8" x14ac:dyDescent="0.25">
      <c r="F16725" s="11"/>
      <c r="G16725" s="11"/>
      <c r="H16725" s="11"/>
    </row>
    <row r="16726" spans="6:8" x14ac:dyDescent="0.25">
      <c r="F16726" s="11"/>
      <c r="G16726" s="11"/>
      <c r="H16726" s="11"/>
    </row>
    <row r="16727" spans="6:8" x14ac:dyDescent="0.25">
      <c r="F16727" s="11"/>
      <c r="G16727" s="11"/>
      <c r="H16727" s="11"/>
    </row>
    <row r="16728" spans="6:8" x14ac:dyDescent="0.25">
      <c r="F16728" s="11"/>
      <c r="G16728" s="11"/>
      <c r="H16728" s="11"/>
    </row>
    <row r="16729" spans="6:8" x14ac:dyDescent="0.25">
      <c r="F16729" s="11"/>
      <c r="G16729" s="11"/>
      <c r="H16729" s="11"/>
    </row>
    <row r="16730" spans="6:8" x14ac:dyDescent="0.25">
      <c r="F16730" s="11"/>
      <c r="G16730" s="11"/>
      <c r="H16730" s="11"/>
    </row>
    <row r="16731" spans="6:8" x14ac:dyDescent="0.25">
      <c r="F16731" s="11"/>
      <c r="G16731" s="11"/>
      <c r="H16731" s="11"/>
    </row>
    <row r="16732" spans="6:8" x14ac:dyDescent="0.25">
      <c r="F16732" s="11"/>
      <c r="G16732" s="11"/>
      <c r="H16732" s="11"/>
    </row>
    <row r="16733" spans="6:8" x14ac:dyDescent="0.25">
      <c r="F16733" s="11"/>
      <c r="G16733" s="11"/>
      <c r="H16733" s="11"/>
    </row>
    <row r="16734" spans="6:8" x14ac:dyDescent="0.25">
      <c r="F16734" s="11"/>
      <c r="G16734" s="11"/>
      <c r="H16734" s="11"/>
    </row>
    <row r="16735" spans="6:8" x14ac:dyDescent="0.25">
      <c r="F16735" s="11"/>
      <c r="G16735" s="11"/>
      <c r="H16735" s="11"/>
    </row>
    <row r="16736" spans="6:8" x14ac:dyDescent="0.25">
      <c r="F16736" s="11"/>
      <c r="G16736" s="11"/>
      <c r="H16736" s="11"/>
    </row>
    <row r="16737" spans="6:8" x14ac:dyDescent="0.25">
      <c r="F16737" s="11"/>
      <c r="G16737" s="11"/>
      <c r="H16737" s="11"/>
    </row>
    <row r="16738" spans="6:8" x14ac:dyDescent="0.25">
      <c r="F16738" s="11"/>
      <c r="G16738" s="11"/>
      <c r="H16738" s="11"/>
    </row>
    <row r="16739" spans="6:8" x14ac:dyDescent="0.25">
      <c r="F16739" s="11"/>
      <c r="G16739" s="11"/>
      <c r="H16739" s="11"/>
    </row>
    <row r="16740" spans="6:8" x14ac:dyDescent="0.25">
      <c r="F16740" s="11"/>
      <c r="G16740" s="11"/>
      <c r="H16740" s="11"/>
    </row>
    <row r="16741" spans="6:8" x14ac:dyDescent="0.25">
      <c r="F16741" s="11"/>
      <c r="G16741" s="11"/>
      <c r="H16741" s="11"/>
    </row>
    <row r="16742" spans="6:8" x14ac:dyDescent="0.25">
      <c r="F16742" s="11"/>
      <c r="G16742" s="11"/>
      <c r="H16742" s="11"/>
    </row>
    <row r="16743" spans="6:8" x14ac:dyDescent="0.25">
      <c r="F16743" s="11"/>
      <c r="G16743" s="11"/>
      <c r="H16743" s="11"/>
    </row>
    <row r="16744" spans="6:8" x14ac:dyDescent="0.25">
      <c r="F16744" s="11"/>
      <c r="G16744" s="11"/>
      <c r="H16744" s="11"/>
    </row>
    <row r="16745" spans="6:8" x14ac:dyDescent="0.25">
      <c r="F16745" s="11"/>
      <c r="G16745" s="11"/>
      <c r="H16745" s="11"/>
    </row>
    <row r="16746" spans="6:8" x14ac:dyDescent="0.25">
      <c r="F16746" s="11"/>
      <c r="G16746" s="11"/>
      <c r="H16746" s="11"/>
    </row>
    <row r="16747" spans="6:8" x14ac:dyDescent="0.25">
      <c r="F16747" s="11"/>
      <c r="G16747" s="11"/>
      <c r="H16747" s="11"/>
    </row>
    <row r="16748" spans="6:8" x14ac:dyDescent="0.25">
      <c r="F16748" s="11"/>
      <c r="G16748" s="11"/>
      <c r="H16748" s="11"/>
    </row>
    <row r="16749" spans="6:8" x14ac:dyDescent="0.25">
      <c r="F16749" s="11"/>
      <c r="G16749" s="11"/>
      <c r="H16749" s="11"/>
    </row>
    <row r="16750" spans="6:8" x14ac:dyDescent="0.25">
      <c r="F16750" s="11"/>
      <c r="G16750" s="11"/>
      <c r="H16750" s="11"/>
    </row>
    <row r="16751" spans="6:8" x14ac:dyDescent="0.25">
      <c r="F16751" s="11"/>
      <c r="G16751" s="11"/>
      <c r="H16751" s="11"/>
    </row>
    <row r="16752" spans="6:8" x14ac:dyDescent="0.25">
      <c r="F16752" s="11"/>
      <c r="G16752" s="11"/>
      <c r="H16752" s="11"/>
    </row>
    <row r="16753" spans="6:8" x14ac:dyDescent="0.25">
      <c r="F16753" s="11"/>
      <c r="G16753" s="11"/>
      <c r="H16753" s="11"/>
    </row>
    <row r="16754" spans="6:8" x14ac:dyDescent="0.25">
      <c r="F16754" s="11"/>
      <c r="G16754" s="11"/>
      <c r="H16754" s="11"/>
    </row>
    <row r="16755" spans="6:8" x14ac:dyDescent="0.25">
      <c r="F16755" s="11"/>
      <c r="G16755" s="11"/>
      <c r="H16755" s="11"/>
    </row>
    <row r="16756" spans="6:8" x14ac:dyDescent="0.25">
      <c r="F16756" s="11"/>
      <c r="G16756" s="11"/>
      <c r="H16756" s="11"/>
    </row>
    <row r="16757" spans="6:8" x14ac:dyDescent="0.25">
      <c r="F16757" s="11"/>
      <c r="G16757" s="11"/>
      <c r="H16757" s="11"/>
    </row>
    <row r="16758" spans="6:8" x14ac:dyDescent="0.25">
      <c r="F16758" s="11"/>
      <c r="G16758" s="11"/>
      <c r="H16758" s="11"/>
    </row>
    <row r="16759" spans="6:8" x14ac:dyDescent="0.25">
      <c r="F16759" s="11"/>
      <c r="G16759" s="11"/>
      <c r="H16759" s="11"/>
    </row>
    <row r="16760" spans="6:8" x14ac:dyDescent="0.25">
      <c r="F16760" s="11"/>
      <c r="G16760" s="11"/>
      <c r="H16760" s="11"/>
    </row>
    <row r="16761" spans="6:8" x14ac:dyDescent="0.25">
      <c r="F16761" s="11"/>
      <c r="G16761" s="11"/>
      <c r="H16761" s="11"/>
    </row>
    <row r="16762" spans="6:8" x14ac:dyDescent="0.25">
      <c r="F16762" s="11"/>
      <c r="G16762" s="11"/>
      <c r="H16762" s="11"/>
    </row>
    <row r="16763" spans="6:8" x14ac:dyDescent="0.25">
      <c r="F16763" s="11"/>
      <c r="G16763" s="11"/>
      <c r="H16763" s="11"/>
    </row>
    <row r="16764" spans="6:8" x14ac:dyDescent="0.25">
      <c r="F16764" s="11"/>
      <c r="G16764" s="11"/>
      <c r="H16764" s="11"/>
    </row>
    <row r="16765" spans="6:8" x14ac:dyDescent="0.25">
      <c r="F16765" s="11"/>
      <c r="G16765" s="11"/>
      <c r="H16765" s="11"/>
    </row>
    <row r="16766" spans="6:8" x14ac:dyDescent="0.25">
      <c r="F16766" s="11"/>
      <c r="G16766" s="11"/>
      <c r="H16766" s="11"/>
    </row>
    <row r="16767" spans="6:8" x14ac:dyDescent="0.25">
      <c r="F16767" s="11"/>
      <c r="G16767" s="11"/>
      <c r="H16767" s="11"/>
    </row>
    <row r="16768" spans="6:8" x14ac:dyDescent="0.25">
      <c r="F16768" s="11"/>
      <c r="G16768" s="11"/>
      <c r="H16768" s="11"/>
    </row>
    <row r="16769" spans="6:8" x14ac:dyDescent="0.25">
      <c r="F16769" s="11"/>
      <c r="G16769" s="11"/>
      <c r="H16769" s="11"/>
    </row>
    <row r="16770" spans="6:8" x14ac:dyDescent="0.25">
      <c r="F16770" s="11"/>
      <c r="G16770" s="11"/>
      <c r="H16770" s="11"/>
    </row>
    <row r="16771" spans="6:8" x14ac:dyDescent="0.25">
      <c r="F16771" s="11"/>
      <c r="G16771" s="11"/>
      <c r="H16771" s="11"/>
    </row>
    <row r="16772" spans="6:8" x14ac:dyDescent="0.25">
      <c r="F16772" s="11"/>
      <c r="G16772" s="11"/>
      <c r="H16772" s="11"/>
    </row>
    <row r="16773" spans="6:8" x14ac:dyDescent="0.25">
      <c r="F16773" s="11"/>
      <c r="G16773" s="11"/>
      <c r="H16773" s="11"/>
    </row>
    <row r="16774" spans="6:8" x14ac:dyDescent="0.25">
      <c r="F16774" s="11"/>
      <c r="G16774" s="11"/>
      <c r="H16774" s="11"/>
    </row>
    <row r="16775" spans="6:8" x14ac:dyDescent="0.25">
      <c r="F16775" s="11"/>
      <c r="G16775" s="11"/>
      <c r="H16775" s="11"/>
    </row>
    <row r="16776" spans="6:8" x14ac:dyDescent="0.25">
      <c r="F16776" s="11"/>
      <c r="G16776" s="11"/>
      <c r="H16776" s="11"/>
    </row>
    <row r="16777" spans="6:8" x14ac:dyDescent="0.25">
      <c r="F16777" s="11"/>
      <c r="G16777" s="11"/>
      <c r="H16777" s="11"/>
    </row>
    <row r="16778" spans="6:8" x14ac:dyDescent="0.25">
      <c r="F16778" s="11"/>
      <c r="G16778" s="11"/>
      <c r="H16778" s="11"/>
    </row>
    <row r="16779" spans="6:8" x14ac:dyDescent="0.25">
      <c r="F16779" s="11"/>
      <c r="G16779" s="11"/>
      <c r="H16779" s="11"/>
    </row>
    <row r="16780" spans="6:8" x14ac:dyDescent="0.25">
      <c r="F16780" s="11"/>
      <c r="G16780" s="11"/>
      <c r="H16780" s="11"/>
    </row>
    <row r="16781" spans="6:8" x14ac:dyDescent="0.25">
      <c r="F16781" s="11"/>
      <c r="G16781" s="11"/>
      <c r="H16781" s="11"/>
    </row>
    <row r="16782" spans="6:8" x14ac:dyDescent="0.25">
      <c r="F16782" s="11"/>
      <c r="G16782" s="11"/>
      <c r="H16782" s="11"/>
    </row>
    <row r="16783" spans="6:8" x14ac:dyDescent="0.25">
      <c r="F16783" s="11"/>
      <c r="G16783" s="11"/>
      <c r="H16783" s="11"/>
    </row>
    <row r="16784" spans="6:8" x14ac:dyDescent="0.25">
      <c r="F16784" s="11"/>
      <c r="G16784" s="11"/>
      <c r="H16784" s="11"/>
    </row>
    <row r="16785" spans="6:8" x14ac:dyDescent="0.25">
      <c r="F16785" s="11"/>
      <c r="G16785" s="11"/>
      <c r="H16785" s="11"/>
    </row>
    <row r="16786" spans="6:8" x14ac:dyDescent="0.25">
      <c r="F16786" s="11"/>
      <c r="G16786" s="11"/>
      <c r="H16786" s="11"/>
    </row>
    <row r="16787" spans="6:8" x14ac:dyDescent="0.25">
      <c r="F16787" s="11"/>
      <c r="G16787" s="11"/>
      <c r="H16787" s="11"/>
    </row>
    <row r="16788" spans="6:8" x14ac:dyDescent="0.25">
      <c r="F16788" s="11"/>
      <c r="G16788" s="11"/>
      <c r="H16788" s="11"/>
    </row>
    <row r="16789" spans="6:8" x14ac:dyDescent="0.25">
      <c r="F16789" s="11"/>
      <c r="G16789" s="11"/>
      <c r="H16789" s="11"/>
    </row>
    <row r="16790" spans="6:8" x14ac:dyDescent="0.25">
      <c r="F16790" s="11"/>
      <c r="G16790" s="11"/>
      <c r="H16790" s="11"/>
    </row>
    <row r="16791" spans="6:8" x14ac:dyDescent="0.25">
      <c r="F16791" s="11"/>
      <c r="G16791" s="11"/>
      <c r="H16791" s="11"/>
    </row>
    <row r="16792" spans="6:8" x14ac:dyDescent="0.25">
      <c r="F16792" s="11"/>
      <c r="G16792" s="11"/>
      <c r="H16792" s="11"/>
    </row>
    <row r="16793" spans="6:8" x14ac:dyDescent="0.25">
      <c r="F16793" s="11"/>
      <c r="G16793" s="11"/>
      <c r="H16793" s="11"/>
    </row>
    <row r="16794" spans="6:8" x14ac:dyDescent="0.25">
      <c r="F16794" s="11"/>
      <c r="G16794" s="11"/>
      <c r="H16794" s="11"/>
    </row>
    <row r="16795" spans="6:8" x14ac:dyDescent="0.25">
      <c r="F16795" s="11"/>
      <c r="G16795" s="11"/>
      <c r="H16795" s="11"/>
    </row>
    <row r="16796" spans="6:8" x14ac:dyDescent="0.25">
      <c r="F16796" s="11"/>
      <c r="G16796" s="11"/>
      <c r="H16796" s="11"/>
    </row>
    <row r="16797" spans="6:8" x14ac:dyDescent="0.25">
      <c r="F16797" s="11"/>
      <c r="G16797" s="11"/>
      <c r="H16797" s="11"/>
    </row>
    <row r="16798" spans="6:8" x14ac:dyDescent="0.25">
      <c r="F16798" s="11"/>
      <c r="G16798" s="11"/>
      <c r="H16798" s="11"/>
    </row>
    <row r="16799" spans="6:8" x14ac:dyDescent="0.25">
      <c r="F16799" s="11"/>
      <c r="G16799" s="11"/>
      <c r="H16799" s="11"/>
    </row>
    <row r="16800" spans="6:8" x14ac:dyDescent="0.25">
      <c r="F16800" s="11"/>
      <c r="G16800" s="11"/>
      <c r="H16800" s="11"/>
    </row>
    <row r="16801" spans="6:8" x14ac:dyDescent="0.25">
      <c r="F16801" s="11"/>
      <c r="G16801" s="11"/>
      <c r="H16801" s="11"/>
    </row>
    <row r="16802" spans="6:8" x14ac:dyDescent="0.25">
      <c r="F16802" s="11"/>
      <c r="G16802" s="11"/>
      <c r="H16802" s="11"/>
    </row>
    <row r="16803" spans="6:8" x14ac:dyDescent="0.25">
      <c r="F16803" s="11"/>
      <c r="G16803" s="11"/>
      <c r="H16803" s="11"/>
    </row>
    <row r="16804" spans="6:8" x14ac:dyDescent="0.25">
      <c r="F16804" s="11"/>
      <c r="G16804" s="11"/>
      <c r="H16804" s="11"/>
    </row>
    <row r="16805" spans="6:8" x14ac:dyDescent="0.25">
      <c r="F16805" s="11"/>
      <c r="G16805" s="11"/>
      <c r="H16805" s="11"/>
    </row>
    <row r="16806" spans="6:8" x14ac:dyDescent="0.25">
      <c r="F16806" s="11"/>
      <c r="G16806" s="11"/>
      <c r="H16806" s="11"/>
    </row>
    <row r="16807" spans="6:8" x14ac:dyDescent="0.25">
      <c r="F16807" s="11"/>
      <c r="G16807" s="11"/>
      <c r="H16807" s="11"/>
    </row>
    <row r="16808" spans="6:8" x14ac:dyDescent="0.25">
      <c r="F16808" s="11"/>
      <c r="G16808" s="11"/>
      <c r="H16808" s="11"/>
    </row>
    <row r="16809" spans="6:8" x14ac:dyDescent="0.25">
      <c r="F16809" s="11"/>
      <c r="G16809" s="11"/>
      <c r="H16809" s="11"/>
    </row>
    <row r="16810" spans="6:8" x14ac:dyDescent="0.25">
      <c r="F16810" s="11"/>
      <c r="G16810" s="11"/>
      <c r="H16810" s="11"/>
    </row>
    <row r="16811" spans="6:8" x14ac:dyDescent="0.25">
      <c r="F16811" s="11"/>
      <c r="G16811" s="11"/>
      <c r="H16811" s="11"/>
    </row>
    <row r="16812" spans="6:8" x14ac:dyDescent="0.25">
      <c r="F16812" s="11"/>
      <c r="G16812" s="11"/>
      <c r="H16812" s="11"/>
    </row>
    <row r="16813" spans="6:8" x14ac:dyDescent="0.25">
      <c r="F16813" s="11"/>
      <c r="G16813" s="11"/>
      <c r="H16813" s="11"/>
    </row>
    <row r="16814" spans="6:8" x14ac:dyDescent="0.25">
      <c r="F16814" s="11"/>
      <c r="G16814" s="11"/>
      <c r="H16814" s="11"/>
    </row>
    <row r="16815" spans="6:8" x14ac:dyDescent="0.25">
      <c r="F16815" s="11"/>
      <c r="G16815" s="11"/>
      <c r="H16815" s="11"/>
    </row>
    <row r="16816" spans="6:8" x14ac:dyDescent="0.25">
      <c r="F16816" s="11"/>
      <c r="G16816" s="11"/>
      <c r="H16816" s="11"/>
    </row>
    <row r="16817" spans="6:8" x14ac:dyDescent="0.25">
      <c r="F16817" s="11"/>
      <c r="G16817" s="11"/>
      <c r="H16817" s="11"/>
    </row>
    <row r="16818" spans="6:8" x14ac:dyDescent="0.25">
      <c r="F16818" s="11"/>
      <c r="G16818" s="11"/>
      <c r="H16818" s="11"/>
    </row>
    <row r="16819" spans="6:8" x14ac:dyDescent="0.25">
      <c r="F16819" s="11"/>
      <c r="G16819" s="11"/>
      <c r="H16819" s="11"/>
    </row>
    <row r="16820" spans="6:8" x14ac:dyDescent="0.25">
      <c r="F16820" s="11"/>
      <c r="G16820" s="11"/>
      <c r="H16820" s="11"/>
    </row>
    <row r="16821" spans="6:8" x14ac:dyDescent="0.25">
      <c r="F16821" s="11"/>
      <c r="G16821" s="11"/>
      <c r="H16821" s="11"/>
    </row>
    <row r="16822" spans="6:8" x14ac:dyDescent="0.25">
      <c r="F16822" s="11"/>
      <c r="G16822" s="11"/>
      <c r="H16822" s="11"/>
    </row>
    <row r="16823" spans="6:8" x14ac:dyDescent="0.25">
      <c r="F16823" s="11"/>
      <c r="G16823" s="11"/>
      <c r="H16823" s="11"/>
    </row>
    <row r="16824" spans="6:8" x14ac:dyDescent="0.25">
      <c r="F16824" s="11"/>
      <c r="G16824" s="11"/>
      <c r="H16824" s="11"/>
    </row>
    <row r="16825" spans="6:8" x14ac:dyDescent="0.25">
      <c r="F16825" s="11"/>
      <c r="G16825" s="11"/>
      <c r="H16825" s="11"/>
    </row>
    <row r="16826" spans="6:8" x14ac:dyDescent="0.25">
      <c r="F16826" s="11"/>
      <c r="G16826" s="11"/>
      <c r="H16826" s="11"/>
    </row>
    <row r="16827" spans="6:8" x14ac:dyDescent="0.25">
      <c r="F16827" s="11"/>
      <c r="G16827" s="11"/>
      <c r="H16827" s="11"/>
    </row>
    <row r="16828" spans="6:8" x14ac:dyDescent="0.25">
      <c r="F16828" s="11"/>
      <c r="G16828" s="11"/>
      <c r="H16828" s="11"/>
    </row>
    <row r="16829" spans="6:8" x14ac:dyDescent="0.25">
      <c r="F16829" s="11"/>
      <c r="G16829" s="11"/>
      <c r="H16829" s="11"/>
    </row>
    <row r="16830" spans="6:8" x14ac:dyDescent="0.25">
      <c r="F16830" s="11"/>
      <c r="G16830" s="11"/>
      <c r="H16830" s="11"/>
    </row>
    <row r="16831" spans="6:8" x14ac:dyDescent="0.25">
      <c r="F16831" s="11"/>
      <c r="G16831" s="11"/>
      <c r="H16831" s="11"/>
    </row>
    <row r="16832" spans="6:8" x14ac:dyDescent="0.25">
      <c r="F16832" s="11"/>
      <c r="G16832" s="11"/>
      <c r="H16832" s="11"/>
    </row>
    <row r="16833" spans="6:8" x14ac:dyDescent="0.25">
      <c r="F16833" s="11"/>
      <c r="G16833" s="11"/>
      <c r="H16833" s="11"/>
    </row>
    <row r="16834" spans="6:8" x14ac:dyDescent="0.25">
      <c r="F16834" s="11"/>
      <c r="G16834" s="11"/>
      <c r="H16834" s="11"/>
    </row>
    <row r="16835" spans="6:8" x14ac:dyDescent="0.25">
      <c r="F16835" s="11"/>
      <c r="G16835" s="11"/>
      <c r="H16835" s="11"/>
    </row>
    <row r="16836" spans="6:8" x14ac:dyDescent="0.25">
      <c r="F16836" s="11"/>
      <c r="G16836" s="11"/>
      <c r="H16836" s="11"/>
    </row>
    <row r="16837" spans="6:8" x14ac:dyDescent="0.25">
      <c r="F16837" s="11"/>
      <c r="G16837" s="11"/>
      <c r="H16837" s="11"/>
    </row>
    <row r="16838" spans="6:8" x14ac:dyDescent="0.25">
      <c r="F16838" s="11"/>
      <c r="G16838" s="11"/>
      <c r="H16838" s="11"/>
    </row>
    <row r="16839" spans="6:8" x14ac:dyDescent="0.25">
      <c r="F16839" s="11"/>
      <c r="G16839" s="11"/>
      <c r="H16839" s="11"/>
    </row>
    <row r="16840" spans="6:8" x14ac:dyDescent="0.25">
      <c r="F16840" s="11"/>
      <c r="G16840" s="11"/>
      <c r="H16840" s="11"/>
    </row>
    <row r="16841" spans="6:8" x14ac:dyDescent="0.25">
      <c r="F16841" s="11"/>
      <c r="G16841" s="11"/>
      <c r="H16841" s="11"/>
    </row>
    <row r="16842" spans="6:8" x14ac:dyDescent="0.25">
      <c r="F16842" s="11"/>
      <c r="G16842" s="11"/>
      <c r="H16842" s="11"/>
    </row>
    <row r="16843" spans="6:8" x14ac:dyDescent="0.25">
      <c r="F16843" s="11"/>
      <c r="G16843" s="11"/>
      <c r="H16843" s="11"/>
    </row>
    <row r="16844" spans="6:8" x14ac:dyDescent="0.25">
      <c r="F16844" s="11"/>
      <c r="G16844" s="11"/>
      <c r="H16844" s="11"/>
    </row>
    <row r="16845" spans="6:8" x14ac:dyDescent="0.25">
      <c r="F16845" s="11"/>
      <c r="G16845" s="11"/>
      <c r="H16845" s="11"/>
    </row>
    <row r="16846" spans="6:8" x14ac:dyDescent="0.25">
      <c r="F16846" s="11"/>
      <c r="G16846" s="11"/>
      <c r="H16846" s="11"/>
    </row>
    <row r="16847" spans="6:8" x14ac:dyDescent="0.25">
      <c r="F16847" s="11"/>
      <c r="G16847" s="11"/>
      <c r="H16847" s="11"/>
    </row>
    <row r="16848" spans="6:8" x14ac:dyDescent="0.25">
      <c r="F16848" s="11"/>
      <c r="G16848" s="11"/>
      <c r="H16848" s="11"/>
    </row>
    <row r="16849" spans="6:8" x14ac:dyDescent="0.25">
      <c r="F16849" s="11"/>
      <c r="G16849" s="11"/>
      <c r="H16849" s="11"/>
    </row>
    <row r="16850" spans="6:8" x14ac:dyDescent="0.25">
      <c r="F16850" s="11"/>
      <c r="G16850" s="11"/>
      <c r="H16850" s="11"/>
    </row>
    <row r="16851" spans="6:8" x14ac:dyDescent="0.25">
      <c r="F16851" s="11"/>
      <c r="G16851" s="11"/>
      <c r="H16851" s="11"/>
    </row>
    <row r="16852" spans="6:8" x14ac:dyDescent="0.25">
      <c r="F16852" s="11"/>
      <c r="G16852" s="11"/>
      <c r="H16852" s="11"/>
    </row>
    <row r="16853" spans="6:8" x14ac:dyDescent="0.25">
      <c r="F16853" s="11"/>
      <c r="G16853" s="11"/>
      <c r="H16853" s="11"/>
    </row>
    <row r="16854" spans="6:8" x14ac:dyDescent="0.25">
      <c r="F16854" s="11"/>
      <c r="G16854" s="11"/>
      <c r="H16854" s="11"/>
    </row>
    <row r="16855" spans="6:8" x14ac:dyDescent="0.25">
      <c r="F16855" s="11"/>
      <c r="G16855" s="11"/>
      <c r="H16855" s="11"/>
    </row>
    <row r="16856" spans="6:8" x14ac:dyDescent="0.25">
      <c r="F16856" s="11"/>
      <c r="G16856" s="11"/>
      <c r="H16856" s="11"/>
    </row>
    <row r="16857" spans="6:8" x14ac:dyDescent="0.25">
      <c r="F16857" s="11"/>
      <c r="G16857" s="11"/>
      <c r="H16857" s="11"/>
    </row>
    <row r="16858" spans="6:8" x14ac:dyDescent="0.25">
      <c r="F16858" s="11"/>
      <c r="G16858" s="11"/>
      <c r="H16858" s="11"/>
    </row>
    <row r="16859" spans="6:8" x14ac:dyDescent="0.25">
      <c r="F16859" s="11"/>
      <c r="G16859" s="11"/>
      <c r="H16859" s="11"/>
    </row>
    <row r="16860" spans="6:8" x14ac:dyDescent="0.25">
      <c r="F16860" s="11"/>
      <c r="G16860" s="11"/>
      <c r="H16860" s="11"/>
    </row>
    <row r="16861" spans="6:8" x14ac:dyDescent="0.25">
      <c r="F16861" s="11"/>
      <c r="G16861" s="11"/>
      <c r="H16861" s="11"/>
    </row>
    <row r="16862" spans="6:8" x14ac:dyDescent="0.25">
      <c r="F16862" s="11"/>
      <c r="G16862" s="11"/>
      <c r="H16862" s="11"/>
    </row>
    <row r="16863" spans="6:8" x14ac:dyDescent="0.25">
      <c r="F16863" s="11"/>
      <c r="G16863" s="11"/>
      <c r="H16863" s="11"/>
    </row>
    <row r="16864" spans="6:8" x14ac:dyDescent="0.25">
      <c r="F16864" s="11"/>
      <c r="G16864" s="11"/>
      <c r="H16864" s="11"/>
    </row>
    <row r="16865" spans="6:8" x14ac:dyDescent="0.25">
      <c r="F16865" s="11"/>
      <c r="G16865" s="11"/>
      <c r="H16865" s="11"/>
    </row>
    <row r="16866" spans="6:8" x14ac:dyDescent="0.25">
      <c r="F16866" s="11"/>
      <c r="G16866" s="11"/>
      <c r="H16866" s="11"/>
    </row>
    <row r="16867" spans="6:8" x14ac:dyDescent="0.25">
      <c r="F16867" s="11"/>
      <c r="G16867" s="11"/>
      <c r="H16867" s="11"/>
    </row>
    <row r="16868" spans="6:8" x14ac:dyDescent="0.25">
      <c r="F16868" s="11"/>
      <c r="G16868" s="11"/>
      <c r="H16868" s="11"/>
    </row>
    <row r="16869" spans="6:8" x14ac:dyDescent="0.25">
      <c r="F16869" s="11"/>
      <c r="G16869" s="11"/>
      <c r="H16869" s="11"/>
    </row>
    <row r="16870" spans="6:8" x14ac:dyDescent="0.25">
      <c r="F16870" s="11"/>
      <c r="G16870" s="11"/>
      <c r="H16870" s="11"/>
    </row>
    <row r="16871" spans="6:8" x14ac:dyDescent="0.25">
      <c r="F16871" s="11"/>
      <c r="G16871" s="11"/>
      <c r="H16871" s="11"/>
    </row>
    <row r="16872" spans="6:8" x14ac:dyDescent="0.25">
      <c r="F16872" s="11"/>
      <c r="G16872" s="11"/>
      <c r="H16872" s="11"/>
    </row>
    <row r="16873" spans="6:8" x14ac:dyDescent="0.25">
      <c r="F16873" s="11"/>
      <c r="G16873" s="11"/>
      <c r="H16873" s="11"/>
    </row>
    <row r="16874" spans="6:8" x14ac:dyDescent="0.25">
      <c r="F16874" s="11"/>
      <c r="G16874" s="11"/>
      <c r="H16874" s="11"/>
    </row>
    <row r="16875" spans="6:8" x14ac:dyDescent="0.25">
      <c r="F16875" s="11"/>
      <c r="G16875" s="11"/>
      <c r="H16875" s="11"/>
    </row>
    <row r="16876" spans="6:8" x14ac:dyDescent="0.25">
      <c r="F16876" s="11"/>
      <c r="G16876" s="11"/>
      <c r="H16876" s="11"/>
    </row>
    <row r="16877" spans="6:8" x14ac:dyDescent="0.25">
      <c r="F16877" s="11"/>
      <c r="G16877" s="11"/>
      <c r="H16877" s="11"/>
    </row>
    <row r="16878" spans="6:8" x14ac:dyDescent="0.25">
      <c r="F16878" s="11"/>
      <c r="G16878" s="11"/>
      <c r="H16878" s="11"/>
    </row>
    <row r="16879" spans="6:8" x14ac:dyDescent="0.25">
      <c r="F16879" s="11"/>
      <c r="G16879" s="11"/>
      <c r="H16879" s="11"/>
    </row>
    <row r="16880" spans="6:8" x14ac:dyDescent="0.25">
      <c r="F16880" s="11"/>
      <c r="G16880" s="11"/>
      <c r="H16880" s="11"/>
    </row>
    <row r="16881" spans="6:8" x14ac:dyDescent="0.25">
      <c r="F16881" s="11"/>
      <c r="G16881" s="11"/>
      <c r="H16881" s="11"/>
    </row>
    <row r="16882" spans="6:8" x14ac:dyDescent="0.25">
      <c r="F16882" s="11"/>
      <c r="G16882" s="11"/>
      <c r="H16882" s="11"/>
    </row>
    <row r="16883" spans="6:8" x14ac:dyDescent="0.25">
      <c r="F16883" s="11"/>
      <c r="G16883" s="11"/>
      <c r="H16883" s="11"/>
    </row>
    <row r="16884" spans="6:8" x14ac:dyDescent="0.25">
      <c r="F16884" s="11"/>
      <c r="G16884" s="11"/>
      <c r="H16884" s="11"/>
    </row>
    <row r="16885" spans="6:8" x14ac:dyDescent="0.25">
      <c r="F16885" s="11"/>
      <c r="G16885" s="11"/>
      <c r="H16885" s="11"/>
    </row>
    <row r="16886" spans="6:8" x14ac:dyDescent="0.25">
      <c r="F16886" s="11"/>
      <c r="G16886" s="11"/>
      <c r="H16886" s="11"/>
    </row>
    <row r="16887" spans="6:8" x14ac:dyDescent="0.25">
      <c r="F16887" s="11"/>
      <c r="G16887" s="11"/>
      <c r="H16887" s="11"/>
    </row>
    <row r="16888" spans="6:8" x14ac:dyDescent="0.25">
      <c r="F16888" s="11"/>
      <c r="G16888" s="11"/>
      <c r="H16888" s="11"/>
    </row>
    <row r="16889" spans="6:8" x14ac:dyDescent="0.25">
      <c r="F16889" s="11"/>
      <c r="G16889" s="11"/>
      <c r="H16889" s="11"/>
    </row>
    <row r="16890" spans="6:8" x14ac:dyDescent="0.25">
      <c r="F16890" s="11"/>
      <c r="G16890" s="11"/>
      <c r="H16890" s="11"/>
    </row>
    <row r="16891" spans="6:8" x14ac:dyDescent="0.25">
      <c r="F16891" s="11"/>
      <c r="G16891" s="11"/>
      <c r="H16891" s="11"/>
    </row>
    <row r="16892" spans="6:8" x14ac:dyDescent="0.25">
      <c r="F16892" s="11"/>
      <c r="G16892" s="11"/>
      <c r="H16892" s="11"/>
    </row>
    <row r="16893" spans="6:8" x14ac:dyDescent="0.25">
      <c r="F16893" s="11"/>
      <c r="G16893" s="11"/>
      <c r="H16893" s="11"/>
    </row>
    <row r="16894" spans="6:8" x14ac:dyDescent="0.25">
      <c r="F16894" s="11"/>
      <c r="G16894" s="11"/>
      <c r="H16894" s="11"/>
    </row>
    <row r="16895" spans="6:8" x14ac:dyDescent="0.25">
      <c r="F16895" s="11"/>
      <c r="G16895" s="11"/>
      <c r="H16895" s="11"/>
    </row>
    <row r="16896" spans="6:8" x14ac:dyDescent="0.25">
      <c r="F16896" s="11"/>
      <c r="G16896" s="11"/>
      <c r="H16896" s="11"/>
    </row>
    <row r="16897" spans="6:8" x14ac:dyDescent="0.25">
      <c r="F16897" s="11"/>
      <c r="G16897" s="11"/>
      <c r="H16897" s="11"/>
    </row>
    <row r="16898" spans="6:8" x14ac:dyDescent="0.25">
      <c r="F16898" s="11"/>
      <c r="G16898" s="11"/>
      <c r="H16898" s="11"/>
    </row>
    <row r="16899" spans="6:8" x14ac:dyDescent="0.25">
      <c r="F16899" s="11"/>
      <c r="G16899" s="11"/>
      <c r="H16899" s="11"/>
    </row>
    <row r="16900" spans="6:8" x14ac:dyDescent="0.25">
      <c r="F16900" s="11"/>
      <c r="G16900" s="11"/>
      <c r="H16900" s="11"/>
    </row>
    <row r="16901" spans="6:8" x14ac:dyDescent="0.25">
      <c r="F16901" s="11"/>
      <c r="G16901" s="11"/>
      <c r="H16901" s="11"/>
    </row>
    <row r="16902" spans="6:8" x14ac:dyDescent="0.25">
      <c r="F16902" s="11"/>
      <c r="G16902" s="11"/>
      <c r="H16902" s="11"/>
    </row>
    <row r="16903" spans="6:8" x14ac:dyDescent="0.25">
      <c r="F16903" s="11"/>
      <c r="G16903" s="11"/>
      <c r="H16903" s="11"/>
    </row>
    <row r="16904" spans="6:8" x14ac:dyDescent="0.25">
      <c r="F16904" s="11"/>
      <c r="G16904" s="11"/>
      <c r="H16904" s="11"/>
    </row>
    <row r="16905" spans="6:8" x14ac:dyDescent="0.25">
      <c r="F16905" s="11"/>
      <c r="G16905" s="11"/>
      <c r="H16905" s="11"/>
    </row>
    <row r="16906" spans="6:8" x14ac:dyDescent="0.25">
      <c r="F16906" s="11"/>
      <c r="G16906" s="11"/>
      <c r="H16906" s="11"/>
    </row>
    <row r="16907" spans="6:8" x14ac:dyDescent="0.25">
      <c r="F16907" s="11"/>
      <c r="G16907" s="11"/>
      <c r="H16907" s="11"/>
    </row>
    <row r="16908" spans="6:8" x14ac:dyDescent="0.25">
      <c r="F16908" s="11"/>
      <c r="G16908" s="11"/>
      <c r="H16908" s="11"/>
    </row>
    <row r="16909" spans="6:8" x14ac:dyDescent="0.25">
      <c r="F16909" s="11"/>
      <c r="G16909" s="11"/>
      <c r="H16909" s="11"/>
    </row>
    <row r="16910" spans="6:8" x14ac:dyDescent="0.25">
      <c r="F16910" s="11"/>
      <c r="G16910" s="11"/>
      <c r="H16910" s="11"/>
    </row>
    <row r="16911" spans="6:8" x14ac:dyDescent="0.25">
      <c r="F16911" s="11"/>
      <c r="G16911" s="11"/>
      <c r="H16911" s="11"/>
    </row>
    <row r="16912" spans="6:8" x14ac:dyDescent="0.25">
      <c r="F16912" s="11"/>
      <c r="G16912" s="11"/>
      <c r="H16912" s="11"/>
    </row>
    <row r="16913" spans="6:8" x14ac:dyDescent="0.25">
      <c r="F16913" s="11"/>
      <c r="G16913" s="11"/>
      <c r="H16913" s="11"/>
    </row>
    <row r="16914" spans="6:8" x14ac:dyDescent="0.25">
      <c r="F16914" s="11"/>
      <c r="G16914" s="11"/>
      <c r="H16914" s="11"/>
    </row>
    <row r="16915" spans="6:8" x14ac:dyDescent="0.25">
      <c r="F16915" s="11"/>
      <c r="G16915" s="11"/>
      <c r="H16915" s="11"/>
    </row>
    <row r="16916" spans="6:8" x14ac:dyDescent="0.25">
      <c r="F16916" s="11"/>
      <c r="G16916" s="11"/>
      <c r="H16916" s="11"/>
    </row>
    <row r="16917" spans="6:8" x14ac:dyDescent="0.25">
      <c r="F16917" s="11"/>
      <c r="G16917" s="11"/>
      <c r="H16917" s="11"/>
    </row>
    <row r="16918" spans="6:8" x14ac:dyDescent="0.25">
      <c r="F16918" s="11"/>
      <c r="G16918" s="11"/>
      <c r="H16918" s="11"/>
    </row>
    <row r="16919" spans="6:8" x14ac:dyDescent="0.25">
      <c r="F16919" s="11"/>
      <c r="G16919" s="11"/>
      <c r="H16919" s="11"/>
    </row>
    <row r="16920" spans="6:8" x14ac:dyDescent="0.25">
      <c r="F16920" s="11"/>
      <c r="G16920" s="11"/>
      <c r="H16920" s="11"/>
    </row>
    <row r="16921" spans="6:8" x14ac:dyDescent="0.25">
      <c r="F16921" s="11"/>
      <c r="G16921" s="11"/>
      <c r="H16921" s="11"/>
    </row>
    <row r="16922" spans="6:8" x14ac:dyDescent="0.25">
      <c r="F16922" s="11"/>
      <c r="G16922" s="11"/>
      <c r="H16922" s="11"/>
    </row>
    <row r="16923" spans="6:8" x14ac:dyDescent="0.25">
      <c r="F16923" s="11"/>
      <c r="G16923" s="11"/>
      <c r="H16923" s="11"/>
    </row>
    <row r="16924" spans="6:8" x14ac:dyDescent="0.25">
      <c r="F16924" s="11"/>
      <c r="G16924" s="11"/>
      <c r="H16924" s="11"/>
    </row>
    <row r="16925" spans="6:8" x14ac:dyDescent="0.25">
      <c r="F16925" s="11"/>
      <c r="G16925" s="11"/>
      <c r="H16925" s="11"/>
    </row>
    <row r="16926" spans="6:8" x14ac:dyDescent="0.25">
      <c r="F16926" s="11"/>
      <c r="G16926" s="11"/>
      <c r="H16926" s="11"/>
    </row>
    <row r="16927" spans="6:8" x14ac:dyDescent="0.25">
      <c r="F16927" s="11"/>
      <c r="G16927" s="11"/>
      <c r="H16927" s="11"/>
    </row>
    <row r="16928" spans="6:8" x14ac:dyDescent="0.25">
      <c r="F16928" s="11"/>
      <c r="G16928" s="11"/>
      <c r="H16928" s="11"/>
    </row>
    <row r="16929" spans="6:8" x14ac:dyDescent="0.25">
      <c r="F16929" s="11"/>
      <c r="G16929" s="11"/>
      <c r="H16929" s="11"/>
    </row>
    <row r="16930" spans="6:8" x14ac:dyDescent="0.25">
      <c r="F16930" s="11"/>
      <c r="G16930" s="11"/>
      <c r="H16930" s="11"/>
    </row>
    <row r="16931" spans="6:8" x14ac:dyDescent="0.25">
      <c r="F16931" s="11"/>
      <c r="G16931" s="11"/>
      <c r="H16931" s="11"/>
    </row>
    <row r="16932" spans="6:8" x14ac:dyDescent="0.25">
      <c r="F16932" s="11"/>
      <c r="G16932" s="11"/>
      <c r="H16932" s="11"/>
    </row>
    <row r="16933" spans="6:8" x14ac:dyDescent="0.25">
      <c r="F16933" s="11"/>
      <c r="G16933" s="11"/>
      <c r="H16933" s="11"/>
    </row>
    <row r="16934" spans="6:8" x14ac:dyDescent="0.25">
      <c r="F16934" s="11"/>
      <c r="G16934" s="11"/>
      <c r="H16934" s="11"/>
    </row>
    <row r="16935" spans="6:8" x14ac:dyDescent="0.25">
      <c r="F16935" s="11"/>
      <c r="G16935" s="11"/>
      <c r="H16935" s="11"/>
    </row>
    <row r="16936" spans="6:8" x14ac:dyDescent="0.25">
      <c r="F16936" s="11"/>
      <c r="G16936" s="11"/>
      <c r="H16936" s="11"/>
    </row>
    <row r="16937" spans="6:8" x14ac:dyDescent="0.25">
      <c r="F16937" s="11"/>
      <c r="G16937" s="11"/>
      <c r="H16937" s="11"/>
    </row>
    <row r="16938" spans="6:8" x14ac:dyDescent="0.25">
      <c r="F16938" s="11"/>
      <c r="G16938" s="11"/>
      <c r="H16938" s="11"/>
    </row>
    <row r="16939" spans="6:8" x14ac:dyDescent="0.25">
      <c r="F16939" s="11"/>
      <c r="G16939" s="11"/>
      <c r="H16939" s="11"/>
    </row>
    <row r="16940" spans="6:8" x14ac:dyDescent="0.25">
      <c r="F16940" s="11"/>
      <c r="G16940" s="11"/>
      <c r="H16940" s="11"/>
    </row>
    <row r="16941" spans="6:8" x14ac:dyDescent="0.25">
      <c r="F16941" s="11"/>
      <c r="G16941" s="11"/>
      <c r="H16941" s="11"/>
    </row>
    <row r="16942" spans="6:8" x14ac:dyDescent="0.25">
      <c r="F16942" s="11"/>
      <c r="G16942" s="11"/>
      <c r="H16942" s="11"/>
    </row>
    <row r="16943" spans="6:8" x14ac:dyDescent="0.25">
      <c r="F16943" s="11"/>
      <c r="G16943" s="11"/>
      <c r="H16943" s="11"/>
    </row>
    <row r="16944" spans="6:8" x14ac:dyDescent="0.25">
      <c r="F16944" s="11"/>
      <c r="G16944" s="11"/>
      <c r="H16944" s="11"/>
    </row>
    <row r="16945" spans="6:8" x14ac:dyDescent="0.25">
      <c r="F16945" s="11"/>
      <c r="G16945" s="11"/>
      <c r="H16945" s="11"/>
    </row>
    <row r="16946" spans="6:8" x14ac:dyDescent="0.25">
      <c r="F16946" s="11"/>
      <c r="G16946" s="11"/>
      <c r="H16946" s="11"/>
    </row>
    <row r="16947" spans="6:8" x14ac:dyDescent="0.25">
      <c r="F16947" s="11"/>
      <c r="G16947" s="11"/>
      <c r="H16947" s="11"/>
    </row>
    <row r="16948" spans="6:8" x14ac:dyDescent="0.25">
      <c r="F16948" s="11"/>
      <c r="G16948" s="11"/>
      <c r="H16948" s="11"/>
    </row>
    <row r="16949" spans="6:8" x14ac:dyDescent="0.25">
      <c r="F16949" s="11"/>
      <c r="G16949" s="11"/>
      <c r="H16949" s="11"/>
    </row>
    <row r="16950" spans="6:8" x14ac:dyDescent="0.25">
      <c r="F16950" s="11"/>
      <c r="G16950" s="11"/>
      <c r="H16950" s="11"/>
    </row>
    <row r="16951" spans="6:8" x14ac:dyDescent="0.25">
      <c r="F16951" s="11"/>
      <c r="G16951" s="11"/>
      <c r="H16951" s="11"/>
    </row>
    <row r="16952" spans="6:8" x14ac:dyDescent="0.25">
      <c r="F16952" s="11"/>
      <c r="G16952" s="11"/>
      <c r="H16952" s="11"/>
    </row>
    <row r="16953" spans="6:8" x14ac:dyDescent="0.25">
      <c r="F16953" s="11"/>
      <c r="G16953" s="11"/>
      <c r="H16953" s="11"/>
    </row>
    <row r="16954" spans="6:8" x14ac:dyDescent="0.25">
      <c r="F16954" s="11"/>
      <c r="G16954" s="11"/>
      <c r="H16954" s="11"/>
    </row>
    <row r="16955" spans="6:8" x14ac:dyDescent="0.25">
      <c r="F16955" s="11"/>
      <c r="G16955" s="11"/>
      <c r="H16955" s="11"/>
    </row>
    <row r="16956" spans="6:8" x14ac:dyDescent="0.25">
      <c r="F16956" s="11"/>
      <c r="G16956" s="11"/>
      <c r="H16956" s="11"/>
    </row>
    <row r="16957" spans="6:8" x14ac:dyDescent="0.25">
      <c r="F16957" s="11"/>
      <c r="G16957" s="11"/>
      <c r="H16957" s="11"/>
    </row>
    <row r="16958" spans="6:8" x14ac:dyDescent="0.25">
      <c r="F16958" s="11"/>
      <c r="G16958" s="11"/>
      <c r="H16958" s="11"/>
    </row>
    <row r="16959" spans="6:8" x14ac:dyDescent="0.25">
      <c r="F16959" s="11"/>
      <c r="G16959" s="11"/>
      <c r="H16959" s="11"/>
    </row>
    <row r="16960" spans="6:8" x14ac:dyDescent="0.25">
      <c r="F16960" s="11"/>
      <c r="G16960" s="11"/>
      <c r="H16960" s="11"/>
    </row>
    <row r="16961" spans="6:8" x14ac:dyDescent="0.25">
      <c r="F16961" s="11"/>
      <c r="G16961" s="11"/>
      <c r="H16961" s="11"/>
    </row>
    <row r="16962" spans="6:8" x14ac:dyDescent="0.25">
      <c r="F16962" s="11"/>
      <c r="G16962" s="11"/>
      <c r="H16962" s="11"/>
    </row>
    <row r="16963" spans="6:8" x14ac:dyDescent="0.25">
      <c r="F16963" s="11"/>
      <c r="G16963" s="11"/>
      <c r="H16963" s="11"/>
    </row>
    <row r="16964" spans="6:8" x14ac:dyDescent="0.25">
      <c r="F16964" s="11"/>
      <c r="G16964" s="11"/>
      <c r="H16964" s="11"/>
    </row>
    <row r="16965" spans="6:8" x14ac:dyDescent="0.25">
      <c r="F16965" s="11"/>
      <c r="G16965" s="11"/>
      <c r="H16965" s="11"/>
    </row>
    <row r="16966" spans="6:8" x14ac:dyDescent="0.25">
      <c r="F16966" s="11"/>
      <c r="G16966" s="11"/>
      <c r="H16966" s="11"/>
    </row>
    <row r="16967" spans="6:8" x14ac:dyDescent="0.25">
      <c r="F16967" s="11"/>
      <c r="G16967" s="11"/>
      <c r="H16967" s="11"/>
    </row>
    <row r="16968" spans="6:8" x14ac:dyDescent="0.25">
      <c r="F16968" s="11"/>
      <c r="G16968" s="11"/>
      <c r="H16968" s="11"/>
    </row>
    <row r="16969" spans="6:8" x14ac:dyDescent="0.25">
      <c r="F16969" s="11"/>
      <c r="G16969" s="11"/>
      <c r="H16969" s="11"/>
    </row>
    <row r="16970" spans="6:8" x14ac:dyDescent="0.25">
      <c r="F16970" s="11"/>
      <c r="G16970" s="11"/>
      <c r="H16970" s="11"/>
    </row>
    <row r="16971" spans="6:8" x14ac:dyDescent="0.25">
      <c r="F16971" s="11"/>
      <c r="G16971" s="11"/>
      <c r="H16971" s="11"/>
    </row>
    <row r="16972" spans="6:8" x14ac:dyDescent="0.25">
      <c r="F16972" s="11"/>
      <c r="G16972" s="11"/>
      <c r="H16972" s="11"/>
    </row>
    <row r="16973" spans="6:8" x14ac:dyDescent="0.25">
      <c r="F16973" s="11"/>
      <c r="G16973" s="11"/>
      <c r="H16973" s="11"/>
    </row>
    <row r="16974" spans="6:8" x14ac:dyDescent="0.25">
      <c r="F16974" s="11"/>
      <c r="G16974" s="11"/>
      <c r="H16974" s="11"/>
    </row>
    <row r="16975" spans="6:8" x14ac:dyDescent="0.25">
      <c r="F16975" s="11"/>
      <c r="G16975" s="11"/>
      <c r="H16975" s="11"/>
    </row>
    <row r="16976" spans="6:8" x14ac:dyDescent="0.25">
      <c r="F16976" s="11"/>
      <c r="G16976" s="11"/>
      <c r="H16976" s="11"/>
    </row>
    <row r="16977" spans="6:8" x14ac:dyDescent="0.25">
      <c r="F16977" s="11"/>
      <c r="G16977" s="11"/>
      <c r="H16977" s="11"/>
    </row>
    <row r="16978" spans="6:8" x14ac:dyDescent="0.25">
      <c r="F16978" s="11"/>
      <c r="G16978" s="11"/>
      <c r="H16978" s="11"/>
    </row>
    <row r="16979" spans="6:8" x14ac:dyDescent="0.25">
      <c r="F16979" s="11"/>
      <c r="G16979" s="11"/>
      <c r="H16979" s="11"/>
    </row>
    <row r="16980" spans="6:8" x14ac:dyDescent="0.25">
      <c r="F16980" s="11"/>
      <c r="G16980" s="11"/>
      <c r="H16980" s="11"/>
    </row>
    <row r="16981" spans="6:8" x14ac:dyDescent="0.25">
      <c r="F16981" s="11"/>
      <c r="G16981" s="11"/>
      <c r="H16981" s="11"/>
    </row>
    <row r="16982" spans="6:8" x14ac:dyDescent="0.25">
      <c r="F16982" s="11"/>
      <c r="G16982" s="11"/>
      <c r="H16982" s="11"/>
    </row>
    <row r="16983" spans="6:8" x14ac:dyDescent="0.25">
      <c r="F16983" s="11"/>
      <c r="G16983" s="11"/>
      <c r="H16983" s="11"/>
    </row>
    <row r="16984" spans="6:8" x14ac:dyDescent="0.25">
      <c r="F16984" s="11"/>
      <c r="G16984" s="11"/>
      <c r="H16984" s="11"/>
    </row>
    <row r="16985" spans="6:8" x14ac:dyDescent="0.25">
      <c r="F16985" s="11"/>
      <c r="G16985" s="11"/>
      <c r="H16985" s="11"/>
    </row>
    <row r="16986" spans="6:8" x14ac:dyDescent="0.25">
      <c r="F16986" s="11"/>
      <c r="G16986" s="11"/>
      <c r="H16986" s="11"/>
    </row>
    <row r="16987" spans="6:8" x14ac:dyDescent="0.25">
      <c r="F16987" s="11"/>
      <c r="G16987" s="11"/>
      <c r="H16987" s="11"/>
    </row>
    <row r="16988" spans="6:8" x14ac:dyDescent="0.25">
      <c r="F16988" s="11"/>
      <c r="G16988" s="11"/>
      <c r="H16988" s="11"/>
    </row>
    <row r="16989" spans="6:8" x14ac:dyDescent="0.25">
      <c r="F16989" s="11"/>
      <c r="G16989" s="11"/>
      <c r="H16989" s="11"/>
    </row>
    <row r="16990" spans="6:8" x14ac:dyDescent="0.25">
      <c r="F16990" s="11"/>
      <c r="G16990" s="11"/>
      <c r="H16990" s="11"/>
    </row>
    <row r="16991" spans="6:8" x14ac:dyDescent="0.25">
      <c r="F16991" s="11"/>
      <c r="G16991" s="11"/>
      <c r="H16991" s="11"/>
    </row>
    <row r="16992" spans="6:8" x14ac:dyDescent="0.25">
      <c r="F16992" s="11"/>
      <c r="G16992" s="11"/>
      <c r="H16992" s="11"/>
    </row>
    <row r="16993" spans="6:8" x14ac:dyDescent="0.25">
      <c r="F16993" s="11"/>
      <c r="G16993" s="11"/>
      <c r="H16993" s="11"/>
    </row>
    <row r="16994" spans="6:8" x14ac:dyDescent="0.25">
      <c r="F16994" s="11"/>
      <c r="G16994" s="11"/>
      <c r="H16994" s="11"/>
    </row>
    <row r="16995" spans="6:8" x14ac:dyDescent="0.25">
      <c r="F16995" s="11"/>
      <c r="G16995" s="11"/>
      <c r="H16995" s="11"/>
    </row>
    <row r="16996" spans="6:8" x14ac:dyDescent="0.25">
      <c r="F16996" s="11"/>
      <c r="G16996" s="11"/>
      <c r="H16996" s="11"/>
    </row>
    <row r="16997" spans="6:8" x14ac:dyDescent="0.25">
      <c r="F16997" s="11"/>
      <c r="G16997" s="11"/>
      <c r="H16997" s="11"/>
    </row>
    <row r="16998" spans="6:8" x14ac:dyDescent="0.25">
      <c r="F16998" s="11"/>
      <c r="G16998" s="11"/>
      <c r="H16998" s="11"/>
    </row>
    <row r="16999" spans="6:8" x14ac:dyDescent="0.25">
      <c r="F16999" s="11"/>
      <c r="G16999" s="11"/>
      <c r="H16999" s="11"/>
    </row>
    <row r="17000" spans="6:8" x14ac:dyDescent="0.25">
      <c r="F17000" s="11"/>
      <c r="G17000" s="11"/>
      <c r="H17000" s="11"/>
    </row>
    <row r="17001" spans="6:8" x14ac:dyDescent="0.25">
      <c r="F17001" s="11"/>
      <c r="G17001" s="11"/>
      <c r="H17001" s="11"/>
    </row>
    <row r="17002" spans="6:8" x14ac:dyDescent="0.25">
      <c r="F17002" s="11"/>
      <c r="G17002" s="11"/>
      <c r="H17002" s="11"/>
    </row>
    <row r="17003" spans="6:8" x14ac:dyDescent="0.25">
      <c r="F17003" s="11"/>
      <c r="G17003" s="11"/>
      <c r="H17003" s="11"/>
    </row>
    <row r="17004" spans="6:8" x14ac:dyDescent="0.25">
      <c r="F17004" s="11"/>
      <c r="G17004" s="11"/>
      <c r="H17004" s="11"/>
    </row>
    <row r="17005" spans="6:8" x14ac:dyDescent="0.25">
      <c r="F17005" s="11"/>
      <c r="G17005" s="11"/>
      <c r="H17005" s="11"/>
    </row>
    <row r="17006" spans="6:8" x14ac:dyDescent="0.25">
      <c r="F17006" s="11"/>
      <c r="G17006" s="11"/>
      <c r="H17006" s="11"/>
    </row>
    <row r="17007" spans="6:8" x14ac:dyDescent="0.25">
      <c r="F17007" s="11"/>
      <c r="G17007" s="11"/>
      <c r="H17007" s="11"/>
    </row>
    <row r="17008" spans="6:8" x14ac:dyDescent="0.25">
      <c r="F17008" s="11"/>
      <c r="G17008" s="11"/>
      <c r="H17008" s="11"/>
    </row>
    <row r="17009" spans="6:8" x14ac:dyDescent="0.25">
      <c r="F17009" s="11"/>
      <c r="G17009" s="11"/>
      <c r="H17009" s="11"/>
    </row>
    <row r="17010" spans="6:8" x14ac:dyDescent="0.25">
      <c r="F17010" s="11"/>
      <c r="G17010" s="11"/>
      <c r="H17010" s="11"/>
    </row>
    <row r="17011" spans="6:8" x14ac:dyDescent="0.25">
      <c r="F17011" s="11"/>
      <c r="G17011" s="11"/>
      <c r="H17011" s="11"/>
    </row>
    <row r="17012" spans="6:8" x14ac:dyDescent="0.25">
      <c r="F17012" s="11"/>
      <c r="G17012" s="11"/>
      <c r="H17012" s="11"/>
    </row>
    <row r="17013" spans="6:8" x14ac:dyDescent="0.25">
      <c r="F17013" s="11"/>
      <c r="G17013" s="11"/>
      <c r="H17013" s="11"/>
    </row>
    <row r="17014" spans="6:8" x14ac:dyDescent="0.25">
      <c r="F17014" s="11"/>
      <c r="G17014" s="11"/>
      <c r="H17014" s="11"/>
    </row>
    <row r="17015" spans="6:8" x14ac:dyDescent="0.25">
      <c r="F17015" s="11"/>
      <c r="G17015" s="11"/>
      <c r="H17015" s="11"/>
    </row>
    <row r="17016" spans="6:8" x14ac:dyDescent="0.25">
      <c r="F17016" s="11"/>
      <c r="G17016" s="11"/>
      <c r="H17016" s="11"/>
    </row>
    <row r="17017" spans="6:8" x14ac:dyDescent="0.25">
      <c r="F17017" s="11"/>
      <c r="G17017" s="11"/>
      <c r="H17017" s="11"/>
    </row>
    <row r="17018" spans="6:8" x14ac:dyDescent="0.25">
      <c r="F17018" s="11"/>
      <c r="G17018" s="11"/>
      <c r="H17018" s="11"/>
    </row>
    <row r="17019" spans="6:8" x14ac:dyDescent="0.25">
      <c r="F17019" s="11"/>
      <c r="G17019" s="11"/>
      <c r="H17019" s="11"/>
    </row>
    <row r="17020" spans="6:8" x14ac:dyDescent="0.25">
      <c r="F17020" s="11"/>
      <c r="G17020" s="11"/>
      <c r="H17020" s="11"/>
    </row>
    <row r="17021" spans="6:8" x14ac:dyDescent="0.25">
      <c r="F17021" s="11"/>
      <c r="G17021" s="11"/>
      <c r="H17021" s="11"/>
    </row>
    <row r="17022" spans="6:8" x14ac:dyDescent="0.25">
      <c r="F17022" s="11"/>
      <c r="G17022" s="11"/>
      <c r="H17022" s="11"/>
    </row>
    <row r="17023" spans="6:8" x14ac:dyDescent="0.25">
      <c r="F17023" s="11"/>
      <c r="G17023" s="11"/>
      <c r="H17023" s="11"/>
    </row>
    <row r="17024" spans="6:8" x14ac:dyDescent="0.25">
      <c r="F17024" s="11"/>
      <c r="G17024" s="11"/>
      <c r="H17024" s="11"/>
    </row>
    <row r="17025" spans="6:8" x14ac:dyDescent="0.25">
      <c r="F17025" s="11"/>
      <c r="G17025" s="11"/>
      <c r="H17025" s="11"/>
    </row>
    <row r="17026" spans="6:8" x14ac:dyDescent="0.25">
      <c r="F17026" s="11"/>
      <c r="G17026" s="11"/>
      <c r="H17026" s="11"/>
    </row>
    <row r="17027" spans="6:8" x14ac:dyDescent="0.25">
      <c r="F17027" s="11"/>
      <c r="G17027" s="11"/>
      <c r="H17027" s="11"/>
    </row>
    <row r="17028" spans="6:8" x14ac:dyDescent="0.25">
      <c r="F17028" s="11"/>
      <c r="G17028" s="11"/>
      <c r="H17028" s="11"/>
    </row>
    <row r="17029" spans="6:8" x14ac:dyDescent="0.25">
      <c r="F17029" s="11"/>
      <c r="G17029" s="11"/>
      <c r="H17029" s="11"/>
    </row>
    <row r="17030" spans="6:8" x14ac:dyDescent="0.25">
      <c r="F17030" s="11"/>
      <c r="G17030" s="11"/>
      <c r="H17030" s="11"/>
    </row>
    <row r="17031" spans="6:8" x14ac:dyDescent="0.25">
      <c r="F17031" s="11"/>
      <c r="G17031" s="11"/>
      <c r="H17031" s="11"/>
    </row>
    <row r="17032" spans="6:8" x14ac:dyDescent="0.25">
      <c r="F17032" s="11"/>
      <c r="G17032" s="11"/>
      <c r="H17032" s="11"/>
    </row>
    <row r="17033" spans="6:8" x14ac:dyDescent="0.25">
      <c r="F17033" s="11"/>
      <c r="G17033" s="11"/>
      <c r="H17033" s="11"/>
    </row>
    <row r="17034" spans="6:8" x14ac:dyDescent="0.25">
      <c r="F17034" s="11"/>
      <c r="G17034" s="11"/>
      <c r="H17034" s="11"/>
    </row>
    <row r="17035" spans="6:8" x14ac:dyDescent="0.25">
      <c r="F17035" s="11"/>
      <c r="G17035" s="11"/>
      <c r="H17035" s="11"/>
    </row>
    <row r="17036" spans="6:8" x14ac:dyDescent="0.25">
      <c r="F17036" s="11"/>
      <c r="G17036" s="11"/>
      <c r="H17036" s="11"/>
    </row>
    <row r="17037" spans="6:8" x14ac:dyDescent="0.25">
      <c r="F17037" s="11"/>
      <c r="G17037" s="11"/>
      <c r="H17037" s="11"/>
    </row>
    <row r="17038" spans="6:8" x14ac:dyDescent="0.25">
      <c r="F17038" s="11"/>
      <c r="G17038" s="11"/>
      <c r="H17038" s="11"/>
    </row>
    <row r="17039" spans="6:8" x14ac:dyDescent="0.25">
      <c r="F17039" s="11"/>
      <c r="G17039" s="11"/>
      <c r="H17039" s="11"/>
    </row>
    <row r="17040" spans="6:8" x14ac:dyDescent="0.25">
      <c r="F17040" s="11"/>
      <c r="G17040" s="11"/>
      <c r="H17040" s="11"/>
    </row>
    <row r="17041" spans="6:8" x14ac:dyDescent="0.25">
      <c r="F17041" s="11"/>
      <c r="G17041" s="11"/>
      <c r="H17041" s="11"/>
    </row>
    <row r="17042" spans="6:8" x14ac:dyDescent="0.25">
      <c r="F17042" s="11"/>
      <c r="G17042" s="11"/>
      <c r="H17042" s="11"/>
    </row>
    <row r="17043" spans="6:8" x14ac:dyDescent="0.25">
      <c r="F17043" s="11"/>
      <c r="G17043" s="11"/>
      <c r="H17043" s="11"/>
    </row>
    <row r="17044" spans="6:8" x14ac:dyDescent="0.25">
      <c r="F17044" s="11"/>
      <c r="G17044" s="11"/>
      <c r="H17044" s="11"/>
    </row>
    <row r="17045" spans="6:8" x14ac:dyDescent="0.25">
      <c r="F17045" s="11"/>
      <c r="G17045" s="11"/>
      <c r="H17045" s="11"/>
    </row>
    <row r="17046" spans="6:8" x14ac:dyDescent="0.25">
      <c r="F17046" s="11"/>
      <c r="G17046" s="11"/>
      <c r="H17046" s="11"/>
    </row>
    <row r="17047" spans="6:8" x14ac:dyDescent="0.25">
      <c r="F17047" s="11"/>
      <c r="G17047" s="11"/>
      <c r="H17047" s="11"/>
    </row>
    <row r="17048" spans="6:8" x14ac:dyDescent="0.25">
      <c r="F17048" s="11"/>
      <c r="G17048" s="11"/>
      <c r="H17048" s="11"/>
    </row>
    <row r="17049" spans="6:8" x14ac:dyDescent="0.25">
      <c r="F17049" s="11"/>
      <c r="G17049" s="11"/>
      <c r="H17049" s="11"/>
    </row>
    <row r="17050" spans="6:8" x14ac:dyDescent="0.25">
      <c r="F17050" s="11"/>
      <c r="G17050" s="11"/>
      <c r="H17050" s="11"/>
    </row>
    <row r="17051" spans="6:8" x14ac:dyDescent="0.25">
      <c r="F17051" s="11"/>
      <c r="G17051" s="11"/>
      <c r="H17051" s="11"/>
    </row>
    <row r="17052" spans="6:8" x14ac:dyDescent="0.25">
      <c r="F17052" s="11"/>
      <c r="G17052" s="11"/>
      <c r="H17052" s="11"/>
    </row>
    <row r="17053" spans="6:8" x14ac:dyDescent="0.25">
      <c r="F17053" s="11"/>
      <c r="G17053" s="11"/>
      <c r="H17053" s="11"/>
    </row>
    <row r="17054" spans="6:8" x14ac:dyDescent="0.25">
      <c r="F17054" s="11"/>
      <c r="G17054" s="11"/>
      <c r="H17054" s="11"/>
    </row>
    <row r="17055" spans="6:8" x14ac:dyDescent="0.25">
      <c r="F17055" s="11"/>
      <c r="G17055" s="11"/>
      <c r="H17055" s="11"/>
    </row>
    <row r="17056" spans="6:8" x14ac:dyDescent="0.25">
      <c r="F17056" s="11"/>
      <c r="G17056" s="11"/>
      <c r="H17056" s="11"/>
    </row>
    <row r="17057" spans="6:8" x14ac:dyDescent="0.25">
      <c r="F17057" s="11"/>
      <c r="G17057" s="11"/>
      <c r="H17057" s="11"/>
    </row>
    <row r="17058" spans="6:8" x14ac:dyDescent="0.25">
      <c r="F17058" s="11"/>
      <c r="G17058" s="11"/>
      <c r="H17058" s="11"/>
    </row>
    <row r="17059" spans="6:8" x14ac:dyDescent="0.25">
      <c r="F17059" s="11"/>
      <c r="G17059" s="11"/>
      <c r="H17059" s="11"/>
    </row>
    <row r="17060" spans="6:8" x14ac:dyDescent="0.25">
      <c r="F17060" s="11"/>
      <c r="G17060" s="11"/>
      <c r="H17060" s="11"/>
    </row>
    <row r="17061" spans="6:8" x14ac:dyDescent="0.25">
      <c r="F17061" s="11"/>
      <c r="G17061" s="11"/>
      <c r="H17061" s="11"/>
    </row>
    <row r="17062" spans="6:8" x14ac:dyDescent="0.25">
      <c r="F17062" s="11"/>
      <c r="G17062" s="11"/>
      <c r="H17062" s="11"/>
    </row>
    <row r="17063" spans="6:8" x14ac:dyDescent="0.25">
      <c r="F17063" s="11"/>
      <c r="G17063" s="11"/>
      <c r="H17063" s="11"/>
    </row>
    <row r="17064" spans="6:8" x14ac:dyDescent="0.25">
      <c r="F17064" s="11"/>
      <c r="G17064" s="11"/>
      <c r="H17064" s="11"/>
    </row>
    <row r="17065" spans="6:8" x14ac:dyDescent="0.25">
      <c r="F17065" s="11"/>
      <c r="G17065" s="11"/>
      <c r="H17065" s="11"/>
    </row>
    <row r="17066" spans="6:8" x14ac:dyDescent="0.25">
      <c r="F17066" s="11"/>
      <c r="G17066" s="11"/>
      <c r="H17066" s="11"/>
    </row>
    <row r="17067" spans="6:8" x14ac:dyDescent="0.25">
      <c r="F17067" s="11"/>
      <c r="G17067" s="11"/>
      <c r="H17067" s="11"/>
    </row>
    <row r="17068" spans="6:8" x14ac:dyDescent="0.25">
      <c r="F17068" s="11"/>
      <c r="G17068" s="11"/>
      <c r="H17068" s="11"/>
    </row>
    <row r="17069" spans="6:8" x14ac:dyDescent="0.25">
      <c r="F17069" s="11"/>
      <c r="G17069" s="11"/>
      <c r="H17069" s="11"/>
    </row>
    <row r="17070" spans="6:8" x14ac:dyDescent="0.25">
      <c r="F17070" s="11"/>
      <c r="G17070" s="11"/>
      <c r="H17070" s="11"/>
    </row>
    <row r="17071" spans="6:8" x14ac:dyDescent="0.25">
      <c r="F17071" s="11"/>
      <c r="G17071" s="11"/>
      <c r="H17071" s="11"/>
    </row>
    <row r="17072" spans="6:8" x14ac:dyDescent="0.25">
      <c r="F17072" s="11"/>
      <c r="G17072" s="11"/>
      <c r="H17072" s="11"/>
    </row>
    <row r="17073" spans="6:8" x14ac:dyDescent="0.25">
      <c r="F17073" s="11"/>
      <c r="G17073" s="11"/>
      <c r="H17073" s="11"/>
    </row>
    <row r="17074" spans="6:8" x14ac:dyDescent="0.25">
      <c r="F17074" s="11"/>
      <c r="G17074" s="11"/>
      <c r="H17074" s="11"/>
    </row>
    <row r="17075" spans="6:8" x14ac:dyDescent="0.25">
      <c r="F17075" s="11"/>
      <c r="G17075" s="11"/>
      <c r="H17075" s="11"/>
    </row>
    <row r="17076" spans="6:8" x14ac:dyDescent="0.25">
      <c r="F17076" s="11"/>
      <c r="G17076" s="11"/>
      <c r="H17076" s="11"/>
    </row>
    <row r="17077" spans="6:8" x14ac:dyDescent="0.25">
      <c r="F17077" s="11"/>
      <c r="G17077" s="11"/>
      <c r="H17077" s="11"/>
    </row>
    <row r="17078" spans="6:8" x14ac:dyDescent="0.25">
      <c r="F17078" s="11"/>
      <c r="G17078" s="11"/>
      <c r="H17078" s="11"/>
    </row>
    <row r="17079" spans="6:8" x14ac:dyDescent="0.25">
      <c r="F17079" s="11"/>
      <c r="G17079" s="11"/>
      <c r="H17079" s="11"/>
    </row>
    <row r="17080" spans="6:8" x14ac:dyDescent="0.25">
      <c r="F17080" s="11"/>
      <c r="G17080" s="11"/>
      <c r="H17080" s="11"/>
    </row>
    <row r="17081" spans="6:8" x14ac:dyDescent="0.25">
      <c r="F17081" s="11"/>
      <c r="G17081" s="11"/>
      <c r="H17081" s="11"/>
    </row>
    <row r="17082" spans="6:8" x14ac:dyDescent="0.25">
      <c r="F17082" s="11"/>
      <c r="G17082" s="11"/>
      <c r="H17082" s="11"/>
    </row>
    <row r="17083" spans="6:8" x14ac:dyDescent="0.25">
      <c r="F17083" s="11"/>
      <c r="G17083" s="11"/>
      <c r="H17083" s="11"/>
    </row>
    <row r="17084" spans="6:8" x14ac:dyDescent="0.25">
      <c r="F17084" s="11"/>
      <c r="G17084" s="11"/>
      <c r="H17084" s="11"/>
    </row>
    <row r="17085" spans="6:8" x14ac:dyDescent="0.25">
      <c r="F17085" s="11"/>
      <c r="G17085" s="11"/>
      <c r="H17085" s="11"/>
    </row>
    <row r="17086" spans="6:8" x14ac:dyDescent="0.25">
      <c r="F17086" s="11"/>
      <c r="G17086" s="11"/>
      <c r="H17086" s="11"/>
    </row>
    <row r="17087" spans="6:8" x14ac:dyDescent="0.25">
      <c r="F17087" s="11"/>
      <c r="G17087" s="11"/>
      <c r="H17087" s="11"/>
    </row>
    <row r="17088" spans="6:8" x14ac:dyDescent="0.25">
      <c r="F17088" s="11"/>
      <c r="G17088" s="11"/>
      <c r="H17088" s="11"/>
    </row>
    <row r="17089" spans="6:8" x14ac:dyDescent="0.25">
      <c r="F17089" s="11"/>
      <c r="G17089" s="11"/>
      <c r="H17089" s="11"/>
    </row>
    <row r="17090" spans="6:8" x14ac:dyDescent="0.25">
      <c r="F17090" s="11"/>
      <c r="G17090" s="11"/>
      <c r="H17090" s="11"/>
    </row>
    <row r="17091" spans="6:8" x14ac:dyDescent="0.25">
      <c r="F17091" s="11"/>
      <c r="G17091" s="11"/>
      <c r="H17091" s="11"/>
    </row>
    <row r="17092" spans="6:8" x14ac:dyDescent="0.25">
      <c r="F17092" s="11"/>
      <c r="G17092" s="11"/>
      <c r="H17092" s="11"/>
    </row>
    <row r="17093" spans="6:8" x14ac:dyDescent="0.25">
      <c r="F17093" s="11"/>
      <c r="G17093" s="11"/>
      <c r="H17093" s="11"/>
    </row>
    <row r="17094" spans="6:8" x14ac:dyDescent="0.25">
      <c r="F17094" s="11"/>
      <c r="G17094" s="11"/>
      <c r="H17094" s="11"/>
    </row>
    <row r="17095" spans="6:8" x14ac:dyDescent="0.25">
      <c r="F17095" s="11"/>
      <c r="G17095" s="11"/>
      <c r="H17095" s="11"/>
    </row>
    <row r="17096" spans="6:8" x14ac:dyDescent="0.25">
      <c r="F17096" s="11"/>
      <c r="G17096" s="11"/>
      <c r="H17096" s="11"/>
    </row>
    <row r="17097" spans="6:8" x14ac:dyDescent="0.25">
      <c r="F17097" s="11"/>
      <c r="G17097" s="11"/>
      <c r="H17097" s="11"/>
    </row>
    <row r="17098" spans="6:8" x14ac:dyDescent="0.25">
      <c r="F17098" s="11"/>
      <c r="G17098" s="11"/>
      <c r="H17098" s="11"/>
    </row>
    <row r="17099" spans="6:8" x14ac:dyDescent="0.25">
      <c r="F17099" s="11"/>
      <c r="G17099" s="11"/>
      <c r="H17099" s="11"/>
    </row>
    <row r="17100" spans="6:8" x14ac:dyDescent="0.25">
      <c r="F17100" s="11"/>
      <c r="G17100" s="11"/>
      <c r="H17100" s="11"/>
    </row>
    <row r="17101" spans="6:8" x14ac:dyDescent="0.25">
      <c r="F17101" s="11"/>
      <c r="G17101" s="11"/>
      <c r="H17101" s="11"/>
    </row>
    <row r="17102" spans="6:8" x14ac:dyDescent="0.25">
      <c r="F17102" s="11"/>
      <c r="G17102" s="11"/>
      <c r="H17102" s="11"/>
    </row>
    <row r="17103" spans="6:8" x14ac:dyDescent="0.25">
      <c r="F17103" s="11"/>
      <c r="G17103" s="11"/>
      <c r="H17103" s="11"/>
    </row>
    <row r="17104" spans="6:8" x14ac:dyDescent="0.25">
      <c r="F17104" s="11"/>
      <c r="G17104" s="11"/>
      <c r="H17104" s="11"/>
    </row>
    <row r="17105" spans="6:8" x14ac:dyDescent="0.25">
      <c r="F17105" s="11"/>
      <c r="G17105" s="11"/>
      <c r="H17105" s="11"/>
    </row>
    <row r="17106" spans="6:8" x14ac:dyDescent="0.25">
      <c r="F17106" s="11"/>
      <c r="G17106" s="11"/>
      <c r="H17106" s="11"/>
    </row>
    <row r="17107" spans="6:8" x14ac:dyDescent="0.25">
      <c r="F17107" s="11"/>
      <c r="G17107" s="11"/>
      <c r="H17107" s="11"/>
    </row>
    <row r="17108" spans="6:8" x14ac:dyDescent="0.25">
      <c r="F17108" s="11"/>
      <c r="G17108" s="11"/>
      <c r="H17108" s="11"/>
    </row>
    <row r="17109" spans="6:8" x14ac:dyDescent="0.25">
      <c r="F17109" s="11"/>
      <c r="G17109" s="11"/>
      <c r="H17109" s="11"/>
    </row>
    <row r="17110" spans="6:8" x14ac:dyDescent="0.25">
      <c r="F17110" s="11"/>
      <c r="G17110" s="11"/>
      <c r="H17110" s="11"/>
    </row>
    <row r="17111" spans="6:8" x14ac:dyDescent="0.25">
      <c r="F17111" s="11"/>
      <c r="G17111" s="11"/>
      <c r="H17111" s="11"/>
    </row>
    <row r="17112" spans="6:8" x14ac:dyDescent="0.25">
      <c r="F17112" s="11"/>
      <c r="G17112" s="11"/>
      <c r="H17112" s="11"/>
    </row>
    <row r="17113" spans="6:8" x14ac:dyDescent="0.25">
      <c r="F17113" s="11"/>
      <c r="G17113" s="11"/>
      <c r="H17113" s="11"/>
    </row>
    <row r="17114" spans="6:8" x14ac:dyDescent="0.25">
      <c r="F17114" s="11"/>
      <c r="G17114" s="11"/>
      <c r="H17114" s="11"/>
    </row>
    <row r="17115" spans="6:8" x14ac:dyDescent="0.25">
      <c r="F17115" s="11"/>
      <c r="G17115" s="11"/>
      <c r="H17115" s="11"/>
    </row>
    <row r="17116" spans="6:8" x14ac:dyDescent="0.25">
      <c r="F17116" s="11"/>
      <c r="G17116" s="11"/>
      <c r="H17116" s="11"/>
    </row>
    <row r="17117" spans="6:8" x14ac:dyDescent="0.25">
      <c r="F17117" s="11"/>
      <c r="G17117" s="11"/>
      <c r="H17117" s="11"/>
    </row>
    <row r="17118" spans="6:8" x14ac:dyDescent="0.25">
      <c r="F17118" s="11"/>
      <c r="G17118" s="11"/>
      <c r="H17118" s="11"/>
    </row>
    <row r="17119" spans="6:8" x14ac:dyDescent="0.25">
      <c r="F17119" s="11"/>
      <c r="G17119" s="11"/>
      <c r="H17119" s="11"/>
    </row>
    <row r="17120" spans="6:8" x14ac:dyDescent="0.25">
      <c r="F17120" s="11"/>
      <c r="G17120" s="11"/>
      <c r="H17120" s="11"/>
    </row>
    <row r="17121" spans="6:8" x14ac:dyDescent="0.25">
      <c r="F17121" s="11"/>
      <c r="G17121" s="11"/>
      <c r="H17121" s="11"/>
    </row>
    <row r="17122" spans="6:8" x14ac:dyDescent="0.25">
      <c r="F17122" s="11"/>
      <c r="G17122" s="11"/>
      <c r="H17122" s="11"/>
    </row>
    <row r="17123" spans="6:8" x14ac:dyDescent="0.25">
      <c r="F17123" s="11"/>
      <c r="G17123" s="11"/>
      <c r="H17123" s="11"/>
    </row>
    <row r="17124" spans="6:8" x14ac:dyDescent="0.25">
      <c r="F17124" s="11"/>
      <c r="G17124" s="11"/>
      <c r="H17124" s="11"/>
    </row>
    <row r="17125" spans="6:8" x14ac:dyDescent="0.25">
      <c r="F17125" s="11"/>
      <c r="G17125" s="11"/>
      <c r="H17125" s="11"/>
    </row>
    <row r="17126" spans="6:8" x14ac:dyDescent="0.25">
      <c r="F17126" s="11"/>
      <c r="G17126" s="11"/>
      <c r="H17126" s="11"/>
    </row>
    <row r="17127" spans="6:8" x14ac:dyDescent="0.25">
      <c r="F17127" s="11"/>
      <c r="G17127" s="11"/>
      <c r="H17127" s="11"/>
    </row>
    <row r="17128" spans="6:8" x14ac:dyDescent="0.25">
      <c r="F17128" s="11"/>
      <c r="G17128" s="11"/>
      <c r="H17128" s="11"/>
    </row>
    <row r="17129" spans="6:8" x14ac:dyDescent="0.25">
      <c r="F17129" s="11"/>
      <c r="G17129" s="11"/>
      <c r="H17129" s="11"/>
    </row>
    <row r="17130" spans="6:8" x14ac:dyDescent="0.25">
      <c r="F17130" s="11"/>
      <c r="G17130" s="11"/>
      <c r="H17130" s="11"/>
    </row>
    <row r="17131" spans="6:8" x14ac:dyDescent="0.25">
      <c r="F17131" s="11"/>
      <c r="G17131" s="11"/>
      <c r="H17131" s="11"/>
    </row>
    <row r="17132" spans="6:8" x14ac:dyDescent="0.25">
      <c r="F17132" s="11"/>
      <c r="G17132" s="11"/>
      <c r="H17132" s="11"/>
    </row>
    <row r="17133" spans="6:8" x14ac:dyDescent="0.25">
      <c r="F17133" s="11"/>
      <c r="G17133" s="11"/>
      <c r="H17133" s="11"/>
    </row>
    <row r="17134" spans="6:8" x14ac:dyDescent="0.25">
      <c r="F17134" s="11"/>
      <c r="G17134" s="11"/>
      <c r="H17134" s="11"/>
    </row>
    <row r="17135" spans="6:8" x14ac:dyDescent="0.25">
      <c r="F17135" s="11"/>
      <c r="G17135" s="11"/>
      <c r="H17135" s="11"/>
    </row>
    <row r="17136" spans="6:8" x14ac:dyDescent="0.25">
      <c r="F17136" s="11"/>
      <c r="G17136" s="11"/>
      <c r="H17136" s="11"/>
    </row>
    <row r="17137" spans="6:8" x14ac:dyDescent="0.25">
      <c r="F17137" s="11"/>
      <c r="G17137" s="11"/>
      <c r="H17137" s="11"/>
    </row>
    <row r="17138" spans="6:8" x14ac:dyDescent="0.25">
      <c r="F17138" s="11"/>
      <c r="G17138" s="11"/>
      <c r="H17138" s="11"/>
    </row>
    <row r="17139" spans="6:8" x14ac:dyDescent="0.25">
      <c r="F17139" s="11"/>
      <c r="G17139" s="11"/>
      <c r="H17139" s="11"/>
    </row>
    <row r="17140" spans="6:8" x14ac:dyDescent="0.25">
      <c r="F17140" s="11"/>
      <c r="G17140" s="11"/>
      <c r="H17140" s="11"/>
    </row>
    <row r="17141" spans="6:8" x14ac:dyDescent="0.25">
      <c r="F17141" s="11"/>
      <c r="G17141" s="11"/>
      <c r="H17141" s="11"/>
    </row>
    <row r="17142" spans="6:8" x14ac:dyDescent="0.25">
      <c r="F17142" s="11"/>
      <c r="G17142" s="11"/>
      <c r="H17142" s="11"/>
    </row>
    <row r="17143" spans="6:8" x14ac:dyDescent="0.25">
      <c r="F17143" s="11"/>
      <c r="G17143" s="11"/>
      <c r="H17143" s="11"/>
    </row>
    <row r="17144" spans="6:8" x14ac:dyDescent="0.25">
      <c r="F17144" s="11"/>
      <c r="G17144" s="11"/>
      <c r="H17144" s="11"/>
    </row>
    <row r="17145" spans="6:8" x14ac:dyDescent="0.25">
      <c r="F17145" s="11"/>
      <c r="G17145" s="11"/>
      <c r="H17145" s="11"/>
    </row>
    <row r="17146" spans="6:8" x14ac:dyDescent="0.25">
      <c r="F17146" s="11"/>
      <c r="G17146" s="11"/>
      <c r="H17146" s="11"/>
    </row>
    <row r="17147" spans="6:8" x14ac:dyDescent="0.25">
      <c r="F17147" s="11"/>
      <c r="G17147" s="11"/>
      <c r="H17147" s="11"/>
    </row>
    <row r="17148" spans="6:8" x14ac:dyDescent="0.25">
      <c r="F17148" s="11"/>
      <c r="G17148" s="11"/>
      <c r="H17148" s="11"/>
    </row>
    <row r="17149" spans="6:8" x14ac:dyDescent="0.25">
      <c r="F17149" s="11"/>
      <c r="G17149" s="11"/>
      <c r="H17149" s="11"/>
    </row>
    <row r="17150" spans="6:8" x14ac:dyDescent="0.25">
      <c r="F17150" s="11"/>
      <c r="G17150" s="11"/>
      <c r="H17150" s="11"/>
    </row>
    <row r="17151" spans="6:8" x14ac:dyDescent="0.25">
      <c r="F17151" s="11"/>
      <c r="G17151" s="11"/>
      <c r="H17151" s="11"/>
    </row>
    <row r="17152" spans="6:8" x14ac:dyDescent="0.25">
      <c r="F17152" s="11"/>
      <c r="G17152" s="11"/>
      <c r="H17152" s="11"/>
    </row>
    <row r="17153" spans="6:8" x14ac:dyDescent="0.25">
      <c r="F17153" s="11"/>
      <c r="G17153" s="11"/>
      <c r="H17153" s="11"/>
    </row>
    <row r="17154" spans="6:8" x14ac:dyDescent="0.25">
      <c r="F17154" s="11"/>
      <c r="G17154" s="11"/>
      <c r="H17154" s="11"/>
    </row>
    <row r="17155" spans="6:8" x14ac:dyDescent="0.25">
      <c r="F17155" s="11"/>
      <c r="G17155" s="11"/>
      <c r="H17155" s="11"/>
    </row>
    <row r="17156" spans="6:8" x14ac:dyDescent="0.25">
      <c r="F17156" s="11"/>
      <c r="G17156" s="11"/>
      <c r="H17156" s="11"/>
    </row>
    <row r="17157" spans="6:8" x14ac:dyDescent="0.25">
      <c r="F17157" s="11"/>
      <c r="G17157" s="11"/>
      <c r="H17157" s="11"/>
    </row>
    <row r="17158" spans="6:8" x14ac:dyDescent="0.25">
      <c r="F17158" s="11"/>
      <c r="G17158" s="11"/>
      <c r="H17158" s="11"/>
    </row>
    <row r="17159" spans="6:8" x14ac:dyDescent="0.25">
      <c r="F17159" s="11"/>
      <c r="G17159" s="11"/>
      <c r="H17159" s="11"/>
    </row>
    <row r="17160" spans="6:8" x14ac:dyDescent="0.25">
      <c r="F17160" s="11"/>
      <c r="G17160" s="11"/>
      <c r="H17160" s="11"/>
    </row>
    <row r="17161" spans="6:8" x14ac:dyDescent="0.25">
      <c r="F17161" s="11"/>
      <c r="G17161" s="11"/>
      <c r="H17161" s="11"/>
    </row>
    <row r="17162" spans="6:8" x14ac:dyDescent="0.25">
      <c r="F17162" s="11"/>
      <c r="G17162" s="11"/>
      <c r="H17162" s="11"/>
    </row>
    <row r="17163" spans="6:8" x14ac:dyDescent="0.25">
      <c r="F17163" s="11"/>
      <c r="G17163" s="11"/>
      <c r="H17163" s="11"/>
    </row>
    <row r="17164" spans="6:8" x14ac:dyDescent="0.25">
      <c r="F17164" s="11"/>
      <c r="G17164" s="11"/>
      <c r="H17164" s="11"/>
    </row>
    <row r="17165" spans="6:8" x14ac:dyDescent="0.25">
      <c r="F17165" s="11"/>
      <c r="G17165" s="11"/>
      <c r="H17165" s="11"/>
    </row>
    <row r="17166" spans="6:8" x14ac:dyDescent="0.25">
      <c r="F17166" s="11"/>
      <c r="G17166" s="11"/>
      <c r="H17166" s="11"/>
    </row>
    <row r="17167" spans="6:8" x14ac:dyDescent="0.25">
      <c r="F17167" s="11"/>
      <c r="G17167" s="11"/>
      <c r="H17167" s="11"/>
    </row>
    <row r="17168" spans="6:8" x14ac:dyDescent="0.25">
      <c r="F17168" s="11"/>
      <c r="G17168" s="11"/>
      <c r="H17168" s="11"/>
    </row>
    <row r="17169" spans="6:8" x14ac:dyDescent="0.25">
      <c r="F17169" s="11"/>
      <c r="G17169" s="11"/>
      <c r="H17169" s="11"/>
    </row>
    <row r="17170" spans="6:8" x14ac:dyDescent="0.25">
      <c r="F17170" s="11"/>
      <c r="G17170" s="11"/>
      <c r="H17170" s="11"/>
    </row>
    <row r="17171" spans="6:8" x14ac:dyDescent="0.25">
      <c r="F17171" s="11"/>
      <c r="G17171" s="11"/>
      <c r="H17171" s="11"/>
    </row>
    <row r="17172" spans="6:8" x14ac:dyDescent="0.25">
      <c r="F17172" s="11"/>
      <c r="G17172" s="11"/>
      <c r="H17172" s="11"/>
    </row>
    <row r="17173" spans="6:8" x14ac:dyDescent="0.25">
      <c r="F17173" s="11"/>
      <c r="G17173" s="11"/>
      <c r="H17173" s="11"/>
    </row>
    <row r="17174" spans="6:8" x14ac:dyDescent="0.25">
      <c r="F17174" s="11"/>
      <c r="G17174" s="11"/>
      <c r="H17174" s="11"/>
    </row>
    <row r="17175" spans="6:8" x14ac:dyDescent="0.25">
      <c r="F17175" s="11"/>
      <c r="G17175" s="11"/>
      <c r="H17175" s="11"/>
    </row>
    <row r="17176" spans="6:8" x14ac:dyDescent="0.25">
      <c r="F17176" s="11"/>
      <c r="G17176" s="11"/>
      <c r="H17176" s="11"/>
    </row>
    <row r="17177" spans="6:8" x14ac:dyDescent="0.25">
      <c r="F17177" s="11"/>
      <c r="G17177" s="11"/>
      <c r="H17177" s="11"/>
    </row>
    <row r="17178" spans="6:8" x14ac:dyDescent="0.25">
      <c r="F17178" s="11"/>
      <c r="G17178" s="11"/>
      <c r="H17178" s="11"/>
    </row>
    <row r="17179" spans="6:8" x14ac:dyDescent="0.25">
      <c r="F17179" s="11"/>
      <c r="G17179" s="11"/>
      <c r="H17179" s="11"/>
    </row>
    <row r="17180" spans="6:8" x14ac:dyDescent="0.25">
      <c r="F17180" s="11"/>
      <c r="G17180" s="11"/>
      <c r="H17180" s="11"/>
    </row>
    <row r="17181" spans="6:8" x14ac:dyDescent="0.25">
      <c r="F17181" s="11"/>
      <c r="G17181" s="11"/>
      <c r="H17181" s="11"/>
    </row>
    <row r="17182" spans="6:8" x14ac:dyDescent="0.25">
      <c r="F17182" s="11"/>
      <c r="G17182" s="11"/>
      <c r="H17182" s="11"/>
    </row>
    <row r="17183" spans="6:8" x14ac:dyDescent="0.25">
      <c r="F17183" s="11"/>
      <c r="G17183" s="11"/>
      <c r="H17183" s="11"/>
    </row>
    <row r="17184" spans="6:8" x14ac:dyDescent="0.25">
      <c r="F17184" s="11"/>
      <c r="G17184" s="11"/>
      <c r="H17184" s="11"/>
    </row>
    <row r="17185" spans="6:8" x14ac:dyDescent="0.25">
      <c r="F17185" s="11"/>
      <c r="G17185" s="11"/>
      <c r="H17185" s="11"/>
    </row>
    <row r="17186" spans="6:8" x14ac:dyDescent="0.25">
      <c r="F17186" s="11"/>
      <c r="G17186" s="11"/>
      <c r="H17186" s="11"/>
    </row>
    <row r="17187" spans="6:8" x14ac:dyDescent="0.25">
      <c r="F17187" s="11"/>
      <c r="G17187" s="11"/>
      <c r="H17187" s="11"/>
    </row>
    <row r="17188" spans="6:8" x14ac:dyDescent="0.25">
      <c r="F17188" s="11"/>
      <c r="G17188" s="11"/>
      <c r="H17188" s="11"/>
    </row>
    <row r="17189" spans="6:8" x14ac:dyDescent="0.25">
      <c r="F17189" s="11"/>
      <c r="G17189" s="11"/>
      <c r="H17189" s="11"/>
    </row>
    <row r="17190" spans="6:8" x14ac:dyDescent="0.25">
      <c r="F17190" s="11"/>
      <c r="G17190" s="11"/>
      <c r="H17190" s="11"/>
    </row>
    <row r="17191" spans="6:8" x14ac:dyDescent="0.25">
      <c r="F17191" s="11"/>
      <c r="G17191" s="11"/>
      <c r="H17191" s="11"/>
    </row>
    <row r="17192" spans="6:8" x14ac:dyDescent="0.25">
      <c r="F17192" s="11"/>
      <c r="G17192" s="11"/>
      <c r="H17192" s="11"/>
    </row>
    <row r="17193" spans="6:8" x14ac:dyDescent="0.25">
      <c r="F17193" s="11"/>
      <c r="G17193" s="11"/>
      <c r="H17193" s="11"/>
    </row>
    <row r="17194" spans="6:8" x14ac:dyDescent="0.25">
      <c r="F17194" s="11"/>
      <c r="G17194" s="11"/>
      <c r="H17194" s="11"/>
    </row>
    <row r="17195" spans="6:8" x14ac:dyDescent="0.25">
      <c r="F17195" s="11"/>
      <c r="G17195" s="11"/>
      <c r="H17195" s="11"/>
    </row>
    <row r="17196" spans="6:8" x14ac:dyDescent="0.25">
      <c r="F17196" s="11"/>
      <c r="G17196" s="11"/>
      <c r="H17196" s="11"/>
    </row>
    <row r="17197" spans="6:8" x14ac:dyDescent="0.25">
      <c r="F17197" s="11"/>
      <c r="G17197" s="11"/>
      <c r="H17197" s="11"/>
    </row>
    <row r="17198" spans="6:8" x14ac:dyDescent="0.25">
      <c r="F17198" s="11"/>
      <c r="G17198" s="11"/>
      <c r="H17198" s="11"/>
    </row>
    <row r="17199" spans="6:8" x14ac:dyDescent="0.25">
      <c r="F17199" s="11"/>
      <c r="G17199" s="11"/>
      <c r="H17199" s="11"/>
    </row>
    <row r="17200" spans="6:8" x14ac:dyDescent="0.25">
      <c r="F17200" s="11"/>
      <c r="G17200" s="11"/>
      <c r="H17200" s="11"/>
    </row>
    <row r="17201" spans="6:8" x14ac:dyDescent="0.25">
      <c r="F17201" s="11"/>
      <c r="G17201" s="11"/>
      <c r="H17201" s="11"/>
    </row>
    <row r="17202" spans="6:8" x14ac:dyDescent="0.25">
      <c r="F17202" s="11"/>
      <c r="G17202" s="11"/>
      <c r="H17202" s="11"/>
    </row>
    <row r="17203" spans="6:8" x14ac:dyDescent="0.25">
      <c r="F17203" s="11"/>
      <c r="G17203" s="11"/>
      <c r="H17203" s="11"/>
    </row>
    <row r="17204" spans="6:8" x14ac:dyDescent="0.25">
      <c r="F17204" s="11"/>
      <c r="G17204" s="11"/>
      <c r="H17204" s="11"/>
    </row>
    <row r="17205" spans="6:8" x14ac:dyDescent="0.25">
      <c r="F17205" s="11"/>
      <c r="G17205" s="11"/>
      <c r="H17205" s="11"/>
    </row>
    <row r="17206" spans="6:8" x14ac:dyDescent="0.25">
      <c r="F17206" s="11"/>
      <c r="G17206" s="11"/>
      <c r="H17206" s="11"/>
    </row>
    <row r="17207" spans="6:8" x14ac:dyDescent="0.25">
      <c r="F17207" s="11"/>
      <c r="G17207" s="11"/>
      <c r="H17207" s="11"/>
    </row>
    <row r="17208" spans="6:8" x14ac:dyDescent="0.25">
      <c r="F17208" s="11"/>
      <c r="G17208" s="11"/>
      <c r="H17208" s="11"/>
    </row>
    <row r="17209" spans="6:8" x14ac:dyDescent="0.25">
      <c r="F17209" s="11"/>
      <c r="G17209" s="11"/>
      <c r="H17209" s="11"/>
    </row>
    <row r="17210" spans="6:8" x14ac:dyDescent="0.25">
      <c r="F17210" s="11"/>
      <c r="G17210" s="11"/>
      <c r="H17210" s="11"/>
    </row>
    <row r="17211" spans="6:8" x14ac:dyDescent="0.25">
      <c r="F17211" s="11"/>
      <c r="G17211" s="11"/>
      <c r="H17211" s="11"/>
    </row>
    <row r="17212" spans="6:8" x14ac:dyDescent="0.25">
      <c r="F17212" s="11"/>
      <c r="G17212" s="11"/>
      <c r="H17212" s="11"/>
    </row>
    <row r="17213" spans="6:8" x14ac:dyDescent="0.25">
      <c r="F17213" s="11"/>
      <c r="G17213" s="11"/>
      <c r="H17213" s="11"/>
    </row>
    <row r="17214" spans="6:8" x14ac:dyDescent="0.25">
      <c r="F17214" s="11"/>
      <c r="G17214" s="11"/>
      <c r="H17214" s="11"/>
    </row>
    <row r="17215" spans="6:8" x14ac:dyDescent="0.25">
      <c r="F17215" s="11"/>
      <c r="G17215" s="11"/>
      <c r="H17215" s="11"/>
    </row>
    <row r="17216" spans="6:8" x14ac:dyDescent="0.25">
      <c r="F17216" s="11"/>
      <c r="G17216" s="11"/>
      <c r="H17216" s="11"/>
    </row>
    <row r="17217" spans="6:8" x14ac:dyDescent="0.25">
      <c r="F17217" s="11"/>
      <c r="G17217" s="11"/>
      <c r="H17217" s="11"/>
    </row>
    <row r="17218" spans="6:8" x14ac:dyDescent="0.25">
      <c r="F17218" s="11"/>
      <c r="G17218" s="11"/>
      <c r="H17218" s="11"/>
    </row>
    <row r="17219" spans="6:8" x14ac:dyDescent="0.25">
      <c r="F17219" s="11"/>
      <c r="G17219" s="11"/>
      <c r="H17219" s="11"/>
    </row>
    <row r="17220" spans="6:8" x14ac:dyDescent="0.25">
      <c r="F17220" s="11"/>
      <c r="G17220" s="11"/>
      <c r="H17220" s="11"/>
    </row>
    <row r="17221" spans="6:8" x14ac:dyDescent="0.25">
      <c r="F17221" s="11"/>
      <c r="G17221" s="11"/>
      <c r="H17221" s="11"/>
    </row>
    <row r="17222" spans="6:8" x14ac:dyDescent="0.25">
      <c r="F17222" s="11"/>
      <c r="G17222" s="11"/>
      <c r="H17222" s="11"/>
    </row>
    <row r="17223" spans="6:8" x14ac:dyDescent="0.25">
      <c r="F17223" s="11"/>
      <c r="G17223" s="11"/>
      <c r="H17223" s="11"/>
    </row>
    <row r="17224" spans="6:8" x14ac:dyDescent="0.25">
      <c r="F17224" s="11"/>
      <c r="G17224" s="11"/>
      <c r="H17224" s="11"/>
    </row>
    <row r="17225" spans="6:8" x14ac:dyDescent="0.25">
      <c r="F17225" s="11"/>
      <c r="G17225" s="11"/>
      <c r="H17225" s="11"/>
    </row>
    <row r="17226" spans="6:8" x14ac:dyDescent="0.25">
      <c r="F17226" s="11"/>
      <c r="G17226" s="11"/>
      <c r="H17226" s="11"/>
    </row>
    <row r="17227" spans="6:8" x14ac:dyDescent="0.25">
      <c r="F17227" s="11"/>
      <c r="G17227" s="11"/>
      <c r="H17227" s="11"/>
    </row>
    <row r="17228" spans="6:8" x14ac:dyDescent="0.25">
      <c r="F17228" s="11"/>
      <c r="G17228" s="11"/>
      <c r="H17228" s="11"/>
    </row>
    <row r="17229" spans="6:8" x14ac:dyDescent="0.25">
      <c r="F17229" s="11"/>
      <c r="G17229" s="11"/>
      <c r="H17229" s="11"/>
    </row>
    <row r="17230" spans="6:8" x14ac:dyDescent="0.25">
      <c r="F17230" s="11"/>
      <c r="G17230" s="11"/>
      <c r="H17230" s="11"/>
    </row>
    <row r="17231" spans="6:8" x14ac:dyDescent="0.25">
      <c r="F17231" s="11"/>
      <c r="G17231" s="11"/>
      <c r="H17231" s="11"/>
    </row>
    <row r="17232" spans="6:8" x14ac:dyDescent="0.25">
      <c r="F17232" s="11"/>
      <c r="G17232" s="11"/>
      <c r="H17232" s="11"/>
    </row>
    <row r="17233" spans="6:8" x14ac:dyDescent="0.25">
      <c r="F17233" s="11"/>
      <c r="G17233" s="11"/>
      <c r="H17233" s="11"/>
    </row>
    <row r="17234" spans="6:8" x14ac:dyDescent="0.25">
      <c r="F17234" s="11"/>
      <c r="G17234" s="11"/>
      <c r="H17234" s="11"/>
    </row>
    <row r="17235" spans="6:8" x14ac:dyDescent="0.25">
      <c r="F17235" s="11"/>
      <c r="G17235" s="11"/>
      <c r="H17235" s="11"/>
    </row>
    <row r="17236" spans="6:8" x14ac:dyDescent="0.25">
      <c r="F17236" s="11"/>
      <c r="G17236" s="11"/>
      <c r="H17236" s="11"/>
    </row>
    <row r="17237" spans="6:8" x14ac:dyDescent="0.25">
      <c r="F17237" s="11"/>
      <c r="G17237" s="11"/>
      <c r="H17237" s="11"/>
    </row>
    <row r="17238" spans="6:8" x14ac:dyDescent="0.25">
      <c r="F17238" s="11"/>
      <c r="G17238" s="11"/>
      <c r="H17238" s="11"/>
    </row>
    <row r="17239" spans="6:8" x14ac:dyDescent="0.25">
      <c r="F17239" s="11"/>
      <c r="G17239" s="11"/>
      <c r="H17239" s="11"/>
    </row>
    <row r="17240" spans="6:8" x14ac:dyDescent="0.25">
      <c r="F17240" s="11"/>
      <c r="G17240" s="11"/>
      <c r="H17240" s="11"/>
    </row>
    <row r="17241" spans="6:8" x14ac:dyDescent="0.25">
      <c r="F17241" s="11"/>
      <c r="G17241" s="11"/>
      <c r="H17241" s="11"/>
    </row>
    <row r="17242" spans="6:8" x14ac:dyDescent="0.25">
      <c r="F17242" s="11"/>
      <c r="G17242" s="11"/>
      <c r="H17242" s="11"/>
    </row>
    <row r="17243" spans="6:8" x14ac:dyDescent="0.25">
      <c r="F17243" s="11"/>
      <c r="G17243" s="11"/>
      <c r="H17243" s="11"/>
    </row>
    <row r="17244" spans="6:8" x14ac:dyDescent="0.25">
      <c r="F17244" s="11"/>
      <c r="G17244" s="11"/>
      <c r="H17244" s="11"/>
    </row>
    <row r="17245" spans="6:8" x14ac:dyDescent="0.25">
      <c r="F17245" s="11"/>
      <c r="G17245" s="11"/>
      <c r="H17245" s="11"/>
    </row>
    <row r="17246" spans="6:8" x14ac:dyDescent="0.25">
      <c r="F17246" s="11"/>
      <c r="G17246" s="11"/>
      <c r="H17246" s="11"/>
    </row>
    <row r="17247" spans="6:8" x14ac:dyDescent="0.25">
      <c r="F17247" s="11"/>
      <c r="G17247" s="11"/>
      <c r="H17247" s="11"/>
    </row>
    <row r="17248" spans="6:8" x14ac:dyDescent="0.25">
      <c r="F17248" s="11"/>
      <c r="G17248" s="11"/>
      <c r="H17248" s="11"/>
    </row>
    <row r="17249" spans="6:8" x14ac:dyDescent="0.25">
      <c r="F17249" s="11"/>
      <c r="G17249" s="11"/>
      <c r="H17249" s="11"/>
    </row>
    <row r="17250" spans="6:8" x14ac:dyDescent="0.25">
      <c r="F17250" s="11"/>
      <c r="G17250" s="11"/>
      <c r="H17250" s="11"/>
    </row>
    <row r="17251" spans="6:8" x14ac:dyDescent="0.25">
      <c r="F17251" s="11"/>
      <c r="G17251" s="11"/>
      <c r="H17251" s="11"/>
    </row>
    <row r="17252" spans="6:8" x14ac:dyDescent="0.25">
      <c r="F17252" s="11"/>
      <c r="G17252" s="11"/>
      <c r="H17252" s="11"/>
    </row>
    <row r="17253" spans="6:8" x14ac:dyDescent="0.25">
      <c r="F17253" s="11"/>
      <c r="G17253" s="11"/>
      <c r="H17253" s="11"/>
    </row>
    <row r="17254" spans="6:8" x14ac:dyDescent="0.25">
      <c r="F17254" s="11"/>
      <c r="G17254" s="11"/>
      <c r="H17254" s="11"/>
    </row>
    <row r="17255" spans="6:8" x14ac:dyDescent="0.25">
      <c r="F17255" s="11"/>
      <c r="G17255" s="11"/>
      <c r="H17255" s="11"/>
    </row>
    <row r="17256" spans="6:8" x14ac:dyDescent="0.25">
      <c r="F17256" s="11"/>
      <c r="G17256" s="11"/>
      <c r="H17256" s="11"/>
    </row>
    <row r="17257" spans="6:8" x14ac:dyDescent="0.25">
      <c r="F17257" s="11"/>
      <c r="G17257" s="11"/>
      <c r="H17257" s="11"/>
    </row>
    <row r="17258" spans="6:8" x14ac:dyDescent="0.25">
      <c r="F17258" s="11"/>
      <c r="G17258" s="11"/>
      <c r="H17258" s="11"/>
    </row>
    <row r="17259" spans="6:8" x14ac:dyDescent="0.25">
      <c r="F17259" s="11"/>
      <c r="G17259" s="11"/>
      <c r="H17259" s="11"/>
    </row>
    <row r="17260" spans="6:8" x14ac:dyDescent="0.25">
      <c r="F17260" s="11"/>
      <c r="G17260" s="11"/>
      <c r="H17260" s="11"/>
    </row>
    <row r="17261" spans="6:8" x14ac:dyDescent="0.25">
      <c r="F17261" s="11"/>
      <c r="G17261" s="11"/>
      <c r="H17261" s="11"/>
    </row>
    <row r="17262" spans="6:8" x14ac:dyDescent="0.25">
      <c r="F17262" s="11"/>
      <c r="G17262" s="11"/>
      <c r="H17262" s="11"/>
    </row>
    <row r="17263" spans="6:8" x14ac:dyDescent="0.25">
      <c r="F17263" s="11"/>
      <c r="G17263" s="11"/>
      <c r="H17263" s="11"/>
    </row>
    <row r="17264" spans="6:8" x14ac:dyDescent="0.25">
      <c r="F17264" s="11"/>
      <c r="G17264" s="11"/>
      <c r="H17264" s="11"/>
    </row>
    <row r="17265" spans="6:8" x14ac:dyDescent="0.25">
      <c r="F17265" s="11"/>
      <c r="G17265" s="11"/>
      <c r="H17265" s="11"/>
    </row>
    <row r="17266" spans="6:8" x14ac:dyDescent="0.25">
      <c r="F17266" s="11"/>
      <c r="G17266" s="11"/>
      <c r="H17266" s="11"/>
    </row>
    <row r="17267" spans="6:8" x14ac:dyDescent="0.25">
      <c r="F17267" s="11"/>
      <c r="G17267" s="11"/>
      <c r="H17267" s="11"/>
    </row>
    <row r="17268" spans="6:8" x14ac:dyDescent="0.25">
      <c r="F17268" s="11"/>
      <c r="G17268" s="11"/>
      <c r="H17268" s="11"/>
    </row>
    <row r="17269" spans="6:8" x14ac:dyDescent="0.25">
      <c r="F17269" s="11"/>
      <c r="G17269" s="11"/>
      <c r="H17269" s="11"/>
    </row>
    <row r="17270" spans="6:8" x14ac:dyDescent="0.25">
      <c r="F17270" s="11"/>
      <c r="G17270" s="11"/>
      <c r="H17270" s="11"/>
    </row>
    <row r="17271" spans="6:8" x14ac:dyDescent="0.25">
      <c r="F17271" s="11"/>
      <c r="G17271" s="11"/>
      <c r="H17271" s="11"/>
    </row>
    <row r="17272" spans="6:8" x14ac:dyDescent="0.25">
      <c r="F17272" s="11"/>
      <c r="G17272" s="11"/>
      <c r="H17272" s="11"/>
    </row>
    <row r="17273" spans="6:8" x14ac:dyDescent="0.25">
      <c r="F17273" s="11"/>
      <c r="G17273" s="11"/>
      <c r="H17273" s="11"/>
    </row>
    <row r="17274" spans="6:8" x14ac:dyDescent="0.25">
      <c r="F17274" s="11"/>
      <c r="G17274" s="11"/>
      <c r="H17274" s="11"/>
    </row>
    <row r="17275" spans="6:8" x14ac:dyDescent="0.25">
      <c r="F17275" s="11"/>
      <c r="G17275" s="11"/>
      <c r="H17275" s="11"/>
    </row>
    <row r="17276" spans="6:8" x14ac:dyDescent="0.25">
      <c r="F17276" s="11"/>
      <c r="G17276" s="11"/>
      <c r="H17276" s="11"/>
    </row>
    <row r="17277" spans="6:8" x14ac:dyDescent="0.25">
      <c r="F17277" s="11"/>
      <c r="G17277" s="11"/>
      <c r="H17277" s="11"/>
    </row>
    <row r="17278" spans="6:8" x14ac:dyDescent="0.25">
      <c r="F17278" s="11"/>
      <c r="G17278" s="11"/>
      <c r="H17278" s="11"/>
    </row>
    <row r="17279" spans="6:8" x14ac:dyDescent="0.25">
      <c r="F17279" s="11"/>
      <c r="G17279" s="11"/>
      <c r="H17279" s="11"/>
    </row>
    <row r="17280" spans="6:8" x14ac:dyDescent="0.25">
      <c r="F17280" s="11"/>
      <c r="G17280" s="11"/>
      <c r="H17280" s="11"/>
    </row>
    <row r="17281" spans="6:8" x14ac:dyDescent="0.25">
      <c r="F17281" s="11"/>
      <c r="G17281" s="11"/>
      <c r="H17281" s="11"/>
    </row>
    <row r="17282" spans="6:8" x14ac:dyDescent="0.25">
      <c r="F17282" s="11"/>
      <c r="G17282" s="11"/>
      <c r="H17282" s="11"/>
    </row>
    <row r="17283" spans="6:8" x14ac:dyDescent="0.25">
      <c r="F17283" s="11"/>
      <c r="G17283" s="11"/>
      <c r="H17283" s="11"/>
    </row>
    <row r="17284" spans="6:8" x14ac:dyDescent="0.25">
      <c r="F17284" s="11"/>
      <c r="G17284" s="11"/>
      <c r="H17284" s="11"/>
    </row>
    <row r="17285" spans="6:8" x14ac:dyDescent="0.25">
      <c r="F17285" s="11"/>
      <c r="G17285" s="11"/>
      <c r="H17285" s="11"/>
    </row>
    <row r="17286" spans="6:8" x14ac:dyDescent="0.25">
      <c r="F17286" s="11"/>
      <c r="G17286" s="11"/>
      <c r="H17286" s="11"/>
    </row>
    <row r="17287" spans="6:8" x14ac:dyDescent="0.25">
      <c r="F17287" s="11"/>
      <c r="G17287" s="11"/>
      <c r="H17287" s="11"/>
    </row>
    <row r="17288" spans="6:8" x14ac:dyDescent="0.25">
      <c r="F17288" s="11"/>
      <c r="G17288" s="11"/>
      <c r="H17288" s="11"/>
    </row>
    <row r="17289" spans="6:8" x14ac:dyDescent="0.25">
      <c r="F17289" s="11"/>
      <c r="G17289" s="11"/>
      <c r="H17289" s="11"/>
    </row>
    <row r="17290" spans="6:8" x14ac:dyDescent="0.25">
      <c r="F17290" s="11"/>
      <c r="G17290" s="11"/>
      <c r="H17290" s="11"/>
    </row>
    <row r="17291" spans="6:8" x14ac:dyDescent="0.25">
      <c r="F17291" s="11"/>
      <c r="G17291" s="11"/>
      <c r="H17291" s="11"/>
    </row>
    <row r="17292" spans="6:8" x14ac:dyDescent="0.25">
      <c r="F17292" s="11"/>
      <c r="G17292" s="11"/>
      <c r="H17292" s="11"/>
    </row>
    <row r="17293" spans="6:8" x14ac:dyDescent="0.25">
      <c r="F17293" s="11"/>
      <c r="G17293" s="11"/>
      <c r="H17293" s="11"/>
    </row>
    <row r="17294" spans="6:8" x14ac:dyDescent="0.25">
      <c r="F17294" s="11"/>
      <c r="G17294" s="11"/>
      <c r="H17294" s="11"/>
    </row>
    <row r="17295" spans="6:8" x14ac:dyDescent="0.25">
      <c r="F17295" s="11"/>
      <c r="G17295" s="11"/>
      <c r="H17295" s="11"/>
    </row>
    <row r="17296" spans="6:8" x14ac:dyDescent="0.25">
      <c r="F17296" s="11"/>
      <c r="G17296" s="11"/>
      <c r="H17296" s="11"/>
    </row>
    <row r="17297" spans="6:8" x14ac:dyDescent="0.25">
      <c r="F17297" s="11"/>
      <c r="G17297" s="11"/>
      <c r="H17297" s="11"/>
    </row>
    <row r="17298" spans="6:8" x14ac:dyDescent="0.25">
      <c r="F17298" s="11"/>
      <c r="G17298" s="11"/>
      <c r="H17298" s="11"/>
    </row>
    <row r="17299" spans="6:8" x14ac:dyDescent="0.25">
      <c r="F17299" s="11"/>
      <c r="G17299" s="11"/>
      <c r="H17299" s="11"/>
    </row>
    <row r="17300" spans="6:8" x14ac:dyDescent="0.25">
      <c r="F17300" s="11"/>
      <c r="G17300" s="11"/>
      <c r="H17300" s="11"/>
    </row>
    <row r="17301" spans="6:8" x14ac:dyDescent="0.25">
      <c r="F17301" s="11"/>
      <c r="G17301" s="11"/>
      <c r="H17301" s="11"/>
    </row>
    <row r="17302" spans="6:8" x14ac:dyDescent="0.25">
      <c r="F17302" s="11"/>
      <c r="G17302" s="11"/>
      <c r="H17302" s="11"/>
    </row>
    <row r="17303" spans="6:8" x14ac:dyDescent="0.25">
      <c r="F17303" s="11"/>
      <c r="G17303" s="11"/>
      <c r="H17303" s="11"/>
    </row>
    <row r="17304" spans="6:8" x14ac:dyDescent="0.25">
      <c r="F17304" s="11"/>
      <c r="G17304" s="11"/>
      <c r="H17304" s="11"/>
    </row>
    <row r="17305" spans="6:8" x14ac:dyDescent="0.25">
      <c r="F17305" s="11"/>
      <c r="G17305" s="11"/>
      <c r="H17305" s="11"/>
    </row>
    <row r="17306" spans="6:8" x14ac:dyDescent="0.25">
      <c r="F17306" s="11"/>
      <c r="G17306" s="11"/>
      <c r="H17306" s="11"/>
    </row>
    <row r="17307" spans="6:8" x14ac:dyDescent="0.25">
      <c r="F17307" s="11"/>
      <c r="G17307" s="11"/>
      <c r="H17307" s="11"/>
    </row>
    <row r="17308" spans="6:8" x14ac:dyDescent="0.25">
      <c r="F17308" s="11"/>
      <c r="G17308" s="11"/>
      <c r="H17308" s="11"/>
    </row>
    <row r="17309" spans="6:8" x14ac:dyDescent="0.25">
      <c r="F17309" s="11"/>
      <c r="G17309" s="11"/>
      <c r="H17309" s="11"/>
    </row>
    <row r="17310" spans="6:8" x14ac:dyDescent="0.25">
      <c r="F17310" s="11"/>
      <c r="G17310" s="11"/>
      <c r="H17310" s="11"/>
    </row>
    <row r="17311" spans="6:8" x14ac:dyDescent="0.25">
      <c r="F17311" s="11"/>
      <c r="G17311" s="11"/>
      <c r="H17311" s="11"/>
    </row>
    <row r="17312" spans="6:8" x14ac:dyDescent="0.25">
      <c r="F17312" s="11"/>
      <c r="G17312" s="11"/>
      <c r="H17312" s="11"/>
    </row>
    <row r="17313" spans="6:8" x14ac:dyDescent="0.25">
      <c r="F17313" s="11"/>
      <c r="G17313" s="11"/>
      <c r="H17313" s="11"/>
    </row>
    <row r="17314" spans="6:8" x14ac:dyDescent="0.25">
      <c r="F17314" s="11"/>
      <c r="G17314" s="11"/>
      <c r="H17314" s="11"/>
    </row>
    <row r="17315" spans="6:8" x14ac:dyDescent="0.25">
      <c r="F17315" s="11"/>
      <c r="G17315" s="11"/>
      <c r="H17315" s="11"/>
    </row>
    <row r="17316" spans="6:8" x14ac:dyDescent="0.25">
      <c r="F17316" s="11"/>
      <c r="G17316" s="11"/>
      <c r="H17316" s="11"/>
    </row>
    <row r="17317" spans="6:8" x14ac:dyDescent="0.25">
      <c r="F17317" s="11"/>
      <c r="G17317" s="11"/>
      <c r="H17317" s="11"/>
    </row>
    <row r="17318" spans="6:8" x14ac:dyDescent="0.25">
      <c r="F17318" s="11"/>
      <c r="G17318" s="11"/>
      <c r="H17318" s="11"/>
    </row>
    <row r="17319" spans="6:8" x14ac:dyDescent="0.25">
      <c r="F17319" s="11"/>
      <c r="G17319" s="11"/>
      <c r="H17319" s="11"/>
    </row>
    <row r="17320" spans="6:8" x14ac:dyDescent="0.25">
      <c r="F17320" s="11"/>
      <c r="G17320" s="11"/>
      <c r="H17320" s="11"/>
    </row>
    <row r="17321" spans="6:8" x14ac:dyDescent="0.25">
      <c r="F17321" s="11"/>
      <c r="G17321" s="11"/>
      <c r="H17321" s="11"/>
    </row>
    <row r="17322" spans="6:8" x14ac:dyDescent="0.25">
      <c r="F17322" s="11"/>
      <c r="G17322" s="11"/>
      <c r="H17322" s="11"/>
    </row>
    <row r="17323" spans="6:8" x14ac:dyDescent="0.25">
      <c r="F17323" s="11"/>
      <c r="G17323" s="11"/>
      <c r="H17323" s="11"/>
    </row>
    <row r="17324" spans="6:8" x14ac:dyDescent="0.25">
      <c r="F17324" s="11"/>
      <c r="G17324" s="11"/>
      <c r="H17324" s="11"/>
    </row>
    <row r="17325" spans="6:8" x14ac:dyDescent="0.25">
      <c r="F17325" s="11"/>
      <c r="G17325" s="11"/>
      <c r="H17325" s="11"/>
    </row>
    <row r="17326" spans="6:8" x14ac:dyDescent="0.25">
      <c r="F17326" s="11"/>
      <c r="G17326" s="11"/>
      <c r="H17326" s="11"/>
    </row>
    <row r="17327" spans="6:8" x14ac:dyDescent="0.25">
      <c r="F17327" s="11"/>
      <c r="G17327" s="11"/>
      <c r="H17327" s="11"/>
    </row>
    <row r="17328" spans="6:8" x14ac:dyDescent="0.25">
      <c r="F17328" s="11"/>
      <c r="G17328" s="11"/>
      <c r="H17328" s="11"/>
    </row>
    <row r="17329" spans="6:8" x14ac:dyDescent="0.25">
      <c r="F17329" s="11"/>
      <c r="G17329" s="11"/>
      <c r="H17329" s="11"/>
    </row>
    <row r="17330" spans="6:8" x14ac:dyDescent="0.25">
      <c r="F17330" s="11"/>
      <c r="G17330" s="11"/>
      <c r="H17330" s="11"/>
    </row>
    <row r="17331" spans="6:8" x14ac:dyDescent="0.25">
      <c r="F17331" s="11"/>
      <c r="G17331" s="11"/>
      <c r="H17331" s="11"/>
    </row>
    <row r="17332" spans="6:8" x14ac:dyDescent="0.25">
      <c r="F17332" s="11"/>
      <c r="G17332" s="11"/>
      <c r="H17332" s="11"/>
    </row>
    <row r="17333" spans="6:8" x14ac:dyDescent="0.25">
      <c r="F17333" s="11"/>
      <c r="G17333" s="11"/>
      <c r="H17333" s="11"/>
    </row>
    <row r="17334" spans="6:8" x14ac:dyDescent="0.25">
      <c r="F17334" s="11"/>
      <c r="G17334" s="11"/>
      <c r="H17334" s="11"/>
    </row>
    <row r="17335" spans="6:8" x14ac:dyDescent="0.25">
      <c r="F17335" s="11"/>
      <c r="G17335" s="11"/>
      <c r="H17335" s="11"/>
    </row>
    <row r="17336" spans="6:8" x14ac:dyDescent="0.25">
      <c r="F17336" s="11"/>
      <c r="G17336" s="11"/>
      <c r="H17336" s="11"/>
    </row>
    <row r="17337" spans="6:8" x14ac:dyDescent="0.25">
      <c r="F17337" s="11"/>
      <c r="G17337" s="11"/>
      <c r="H17337" s="11"/>
    </row>
    <row r="17338" spans="6:8" x14ac:dyDescent="0.25">
      <c r="F17338" s="11"/>
      <c r="G17338" s="11"/>
      <c r="H17338" s="11"/>
    </row>
    <row r="17339" spans="6:8" x14ac:dyDescent="0.25">
      <c r="F17339" s="11"/>
      <c r="G17339" s="11"/>
      <c r="H17339" s="11"/>
    </row>
    <row r="17340" spans="6:8" x14ac:dyDescent="0.25">
      <c r="F17340" s="11"/>
      <c r="G17340" s="11"/>
      <c r="H17340" s="11"/>
    </row>
    <row r="17341" spans="6:8" x14ac:dyDescent="0.25">
      <c r="F17341" s="11"/>
      <c r="G17341" s="11"/>
      <c r="H17341" s="11"/>
    </row>
    <row r="17342" spans="6:8" x14ac:dyDescent="0.25">
      <c r="F17342" s="11"/>
      <c r="G17342" s="11"/>
      <c r="H17342" s="11"/>
    </row>
    <row r="17343" spans="6:8" x14ac:dyDescent="0.25">
      <c r="F17343" s="11"/>
      <c r="G17343" s="11"/>
      <c r="H17343" s="11"/>
    </row>
    <row r="17344" spans="6:8" x14ac:dyDescent="0.25">
      <c r="F17344" s="11"/>
      <c r="G17344" s="11"/>
      <c r="H17344" s="11"/>
    </row>
    <row r="17345" spans="6:8" x14ac:dyDescent="0.25">
      <c r="F17345" s="11"/>
      <c r="G17345" s="11"/>
      <c r="H17345" s="11"/>
    </row>
    <row r="17346" spans="6:8" x14ac:dyDescent="0.25">
      <c r="F17346" s="11"/>
      <c r="G17346" s="11"/>
      <c r="H17346" s="11"/>
    </row>
    <row r="17347" spans="6:8" x14ac:dyDescent="0.25">
      <c r="F17347" s="11"/>
      <c r="G17347" s="11"/>
      <c r="H17347" s="11"/>
    </row>
    <row r="17348" spans="6:8" x14ac:dyDescent="0.25">
      <c r="F17348" s="11"/>
      <c r="G17348" s="11"/>
      <c r="H17348" s="11"/>
    </row>
    <row r="17349" spans="6:8" x14ac:dyDescent="0.25">
      <c r="F17349" s="11"/>
      <c r="G17349" s="11"/>
      <c r="H17349" s="11"/>
    </row>
    <row r="17350" spans="6:8" x14ac:dyDescent="0.25">
      <c r="F17350" s="11"/>
      <c r="G17350" s="11"/>
      <c r="H17350" s="11"/>
    </row>
    <row r="17351" spans="6:8" x14ac:dyDescent="0.25">
      <c r="F17351" s="11"/>
      <c r="G17351" s="11"/>
      <c r="H17351" s="11"/>
    </row>
    <row r="17352" spans="6:8" x14ac:dyDescent="0.25">
      <c r="F17352" s="11"/>
      <c r="G17352" s="11"/>
      <c r="H17352" s="11"/>
    </row>
    <row r="17353" spans="6:8" x14ac:dyDescent="0.25">
      <c r="F17353" s="11"/>
      <c r="G17353" s="11"/>
      <c r="H17353" s="11"/>
    </row>
    <row r="17354" spans="6:8" x14ac:dyDescent="0.25">
      <c r="F17354" s="11"/>
      <c r="G17354" s="11"/>
      <c r="H17354" s="11"/>
    </row>
    <row r="17355" spans="6:8" x14ac:dyDescent="0.25">
      <c r="F17355" s="11"/>
      <c r="G17355" s="11"/>
      <c r="H17355" s="11"/>
    </row>
    <row r="17356" spans="6:8" x14ac:dyDescent="0.25">
      <c r="F17356" s="11"/>
      <c r="G17356" s="11"/>
      <c r="H17356" s="11"/>
    </row>
    <row r="17357" spans="6:8" x14ac:dyDescent="0.25">
      <c r="F17357" s="11"/>
      <c r="G17357" s="11"/>
      <c r="H17357" s="11"/>
    </row>
    <row r="17358" spans="6:8" x14ac:dyDescent="0.25">
      <c r="F17358" s="11"/>
      <c r="G17358" s="11"/>
      <c r="H17358" s="11"/>
    </row>
    <row r="17359" spans="6:8" x14ac:dyDescent="0.25">
      <c r="F17359" s="11"/>
      <c r="G17359" s="11"/>
      <c r="H17359" s="11"/>
    </row>
    <row r="17360" spans="6:8" x14ac:dyDescent="0.25">
      <c r="F17360" s="11"/>
      <c r="G17360" s="11"/>
      <c r="H17360" s="11"/>
    </row>
    <row r="17361" spans="6:8" x14ac:dyDescent="0.25">
      <c r="F17361" s="11"/>
      <c r="G17361" s="11"/>
      <c r="H17361" s="11"/>
    </row>
    <row r="17362" spans="6:8" x14ac:dyDescent="0.25">
      <c r="F17362" s="11"/>
      <c r="G17362" s="11"/>
      <c r="H17362" s="11"/>
    </row>
    <row r="17363" spans="6:8" x14ac:dyDescent="0.25">
      <c r="F17363" s="11"/>
      <c r="G17363" s="11"/>
      <c r="H17363" s="11"/>
    </row>
    <row r="17364" spans="6:8" x14ac:dyDescent="0.25">
      <c r="F17364" s="11"/>
      <c r="G17364" s="11"/>
      <c r="H17364" s="11"/>
    </row>
    <row r="17365" spans="6:8" x14ac:dyDescent="0.25">
      <c r="F17365" s="11"/>
      <c r="G17365" s="11"/>
      <c r="H17365" s="11"/>
    </row>
    <row r="17366" spans="6:8" x14ac:dyDescent="0.25">
      <c r="F17366" s="11"/>
      <c r="G17366" s="11"/>
      <c r="H17366" s="11"/>
    </row>
    <row r="17367" spans="6:8" x14ac:dyDescent="0.25">
      <c r="F17367" s="11"/>
      <c r="G17367" s="11"/>
      <c r="H17367" s="11"/>
    </row>
    <row r="17368" spans="6:8" x14ac:dyDescent="0.25">
      <c r="F17368" s="11"/>
      <c r="G17368" s="11"/>
      <c r="H17368" s="11"/>
    </row>
    <row r="17369" spans="6:8" x14ac:dyDescent="0.25">
      <c r="F17369" s="11"/>
      <c r="G17369" s="11"/>
      <c r="H17369" s="11"/>
    </row>
    <row r="17370" spans="6:8" x14ac:dyDescent="0.25">
      <c r="F17370" s="11"/>
      <c r="G17370" s="11"/>
      <c r="H17370" s="11"/>
    </row>
    <row r="17371" spans="6:8" x14ac:dyDescent="0.25">
      <c r="F17371" s="11"/>
      <c r="G17371" s="11"/>
      <c r="H17371" s="11"/>
    </row>
    <row r="17372" spans="6:8" x14ac:dyDescent="0.25">
      <c r="F17372" s="11"/>
      <c r="G17372" s="11"/>
      <c r="H17372" s="11"/>
    </row>
    <row r="17373" spans="6:8" x14ac:dyDescent="0.25">
      <c r="F17373" s="11"/>
      <c r="G17373" s="11"/>
      <c r="H17373" s="11"/>
    </row>
    <row r="17374" spans="6:8" x14ac:dyDescent="0.25">
      <c r="F17374" s="11"/>
      <c r="G17374" s="11"/>
      <c r="H17374" s="11"/>
    </row>
    <row r="17375" spans="6:8" x14ac:dyDescent="0.25">
      <c r="F17375" s="11"/>
      <c r="G17375" s="11"/>
      <c r="H17375" s="11"/>
    </row>
    <row r="17376" spans="6:8" x14ac:dyDescent="0.25">
      <c r="F17376" s="11"/>
      <c r="G17376" s="11"/>
      <c r="H17376" s="11"/>
    </row>
    <row r="17377" spans="6:8" x14ac:dyDescent="0.25">
      <c r="F17377" s="11"/>
      <c r="G17377" s="11"/>
      <c r="H17377" s="11"/>
    </row>
    <row r="17378" spans="6:8" x14ac:dyDescent="0.25">
      <c r="F17378" s="11"/>
      <c r="G17378" s="11"/>
      <c r="H17378" s="11"/>
    </row>
    <row r="17379" spans="6:8" x14ac:dyDescent="0.25">
      <c r="F17379" s="11"/>
      <c r="G17379" s="11"/>
      <c r="H17379" s="11"/>
    </row>
    <row r="17380" spans="6:8" x14ac:dyDescent="0.25">
      <c r="F17380" s="11"/>
      <c r="G17380" s="11"/>
      <c r="H17380" s="11"/>
    </row>
    <row r="17381" spans="6:8" x14ac:dyDescent="0.25">
      <c r="F17381" s="11"/>
      <c r="G17381" s="11"/>
      <c r="H17381" s="11"/>
    </row>
    <row r="17382" spans="6:8" x14ac:dyDescent="0.25">
      <c r="F17382" s="11"/>
      <c r="G17382" s="11"/>
      <c r="H17382" s="11"/>
    </row>
    <row r="17383" spans="6:8" x14ac:dyDescent="0.25">
      <c r="F17383" s="11"/>
      <c r="G17383" s="11"/>
      <c r="H17383" s="11"/>
    </row>
    <row r="17384" spans="6:8" x14ac:dyDescent="0.25">
      <c r="F17384" s="11"/>
      <c r="G17384" s="11"/>
      <c r="H17384" s="11"/>
    </row>
    <row r="17385" spans="6:8" x14ac:dyDescent="0.25">
      <c r="F17385" s="11"/>
      <c r="G17385" s="11"/>
      <c r="H17385" s="11"/>
    </row>
    <row r="17386" spans="6:8" x14ac:dyDescent="0.25">
      <c r="F17386" s="11"/>
      <c r="G17386" s="11"/>
      <c r="H17386" s="11"/>
    </row>
    <row r="17387" spans="6:8" x14ac:dyDescent="0.25">
      <c r="F17387" s="11"/>
      <c r="G17387" s="11"/>
      <c r="H17387" s="11"/>
    </row>
    <row r="17388" spans="6:8" x14ac:dyDescent="0.25">
      <c r="F17388" s="11"/>
      <c r="G17388" s="11"/>
      <c r="H17388" s="11"/>
    </row>
    <row r="17389" spans="6:8" x14ac:dyDescent="0.25">
      <c r="F17389" s="11"/>
      <c r="G17389" s="11"/>
      <c r="H17389" s="11"/>
    </row>
    <row r="17390" spans="6:8" x14ac:dyDescent="0.25">
      <c r="F17390" s="11"/>
      <c r="G17390" s="11"/>
      <c r="H17390" s="11"/>
    </row>
    <row r="17391" spans="6:8" x14ac:dyDescent="0.25">
      <c r="F17391" s="11"/>
      <c r="G17391" s="11"/>
      <c r="H17391" s="11"/>
    </row>
    <row r="17392" spans="6:8" x14ac:dyDescent="0.25">
      <c r="F17392" s="11"/>
      <c r="G17392" s="11"/>
      <c r="H17392" s="11"/>
    </row>
    <row r="17393" spans="6:8" x14ac:dyDescent="0.25">
      <c r="F17393" s="11"/>
      <c r="G17393" s="11"/>
      <c r="H17393" s="11"/>
    </row>
    <row r="17394" spans="6:8" x14ac:dyDescent="0.25">
      <c r="F17394" s="11"/>
      <c r="G17394" s="11"/>
      <c r="H17394" s="11"/>
    </row>
    <row r="17395" spans="6:8" x14ac:dyDescent="0.25">
      <c r="F17395" s="11"/>
      <c r="G17395" s="11"/>
      <c r="H17395" s="11"/>
    </row>
    <row r="17396" spans="6:8" x14ac:dyDescent="0.25">
      <c r="F17396" s="11"/>
      <c r="G17396" s="11"/>
      <c r="H17396" s="11"/>
    </row>
    <row r="17397" spans="6:8" x14ac:dyDescent="0.25">
      <c r="F17397" s="11"/>
      <c r="G17397" s="11"/>
      <c r="H17397" s="11"/>
    </row>
    <row r="17398" spans="6:8" x14ac:dyDescent="0.25">
      <c r="F17398" s="11"/>
      <c r="G17398" s="11"/>
      <c r="H17398" s="11"/>
    </row>
    <row r="17399" spans="6:8" x14ac:dyDescent="0.25">
      <c r="F17399" s="11"/>
      <c r="G17399" s="11"/>
      <c r="H17399" s="11"/>
    </row>
    <row r="17400" spans="6:8" x14ac:dyDescent="0.25">
      <c r="F17400" s="11"/>
      <c r="G17400" s="11"/>
      <c r="H17400" s="11"/>
    </row>
    <row r="17401" spans="6:8" x14ac:dyDescent="0.25">
      <c r="F17401" s="11"/>
      <c r="G17401" s="11"/>
      <c r="H17401" s="11"/>
    </row>
    <row r="17402" spans="6:8" x14ac:dyDescent="0.25">
      <c r="F17402" s="11"/>
      <c r="G17402" s="11"/>
      <c r="H17402" s="11"/>
    </row>
    <row r="17403" spans="6:8" x14ac:dyDescent="0.25">
      <c r="F17403" s="11"/>
      <c r="G17403" s="11"/>
      <c r="H17403" s="11"/>
    </row>
    <row r="17404" spans="6:8" x14ac:dyDescent="0.25">
      <c r="F17404" s="11"/>
      <c r="G17404" s="11"/>
      <c r="H17404" s="11"/>
    </row>
    <row r="17405" spans="6:8" x14ac:dyDescent="0.25">
      <c r="F17405" s="11"/>
      <c r="G17405" s="11"/>
      <c r="H17405" s="11"/>
    </row>
    <row r="17406" spans="6:8" x14ac:dyDescent="0.25">
      <c r="F17406" s="11"/>
      <c r="G17406" s="11"/>
      <c r="H17406" s="11"/>
    </row>
    <row r="17407" spans="6:8" x14ac:dyDescent="0.25">
      <c r="F17407" s="11"/>
      <c r="G17407" s="11"/>
      <c r="H17407" s="11"/>
    </row>
    <row r="17408" spans="6:8" x14ac:dyDescent="0.25">
      <c r="F17408" s="11"/>
      <c r="G17408" s="11"/>
      <c r="H17408" s="11"/>
    </row>
    <row r="17409" spans="6:8" x14ac:dyDescent="0.25">
      <c r="F17409" s="11"/>
      <c r="G17409" s="11"/>
      <c r="H17409" s="11"/>
    </row>
    <row r="17410" spans="6:8" x14ac:dyDescent="0.25">
      <c r="F17410" s="11"/>
      <c r="G17410" s="11"/>
      <c r="H17410" s="11"/>
    </row>
    <row r="17411" spans="6:8" x14ac:dyDescent="0.25">
      <c r="F17411" s="11"/>
      <c r="G17411" s="11"/>
      <c r="H17411" s="11"/>
    </row>
    <row r="17412" spans="6:8" x14ac:dyDescent="0.25">
      <c r="F17412" s="11"/>
      <c r="G17412" s="11"/>
      <c r="H17412" s="11"/>
    </row>
    <row r="17413" spans="6:8" x14ac:dyDescent="0.25">
      <c r="F17413" s="11"/>
      <c r="G17413" s="11"/>
      <c r="H17413" s="11"/>
    </row>
    <row r="17414" spans="6:8" x14ac:dyDescent="0.25">
      <c r="F17414" s="11"/>
      <c r="G17414" s="11"/>
      <c r="H17414" s="11"/>
    </row>
    <row r="17415" spans="6:8" x14ac:dyDescent="0.25">
      <c r="F17415" s="11"/>
      <c r="G17415" s="11"/>
      <c r="H17415" s="11"/>
    </row>
    <row r="17416" spans="6:8" x14ac:dyDescent="0.25">
      <c r="F17416" s="11"/>
      <c r="G17416" s="11"/>
      <c r="H17416" s="11"/>
    </row>
    <row r="17417" spans="6:8" x14ac:dyDescent="0.25">
      <c r="F17417" s="11"/>
      <c r="G17417" s="11"/>
      <c r="H17417" s="11"/>
    </row>
    <row r="17418" spans="6:8" x14ac:dyDescent="0.25">
      <c r="F17418" s="11"/>
      <c r="G17418" s="11"/>
      <c r="H17418" s="11"/>
    </row>
    <row r="17419" spans="6:8" x14ac:dyDescent="0.25">
      <c r="F17419" s="11"/>
      <c r="G17419" s="11"/>
      <c r="H17419" s="11"/>
    </row>
    <row r="17420" spans="6:8" x14ac:dyDescent="0.25">
      <c r="F17420" s="11"/>
      <c r="G17420" s="11"/>
      <c r="H17420" s="11"/>
    </row>
    <row r="17421" spans="6:8" x14ac:dyDescent="0.25">
      <c r="F17421" s="11"/>
      <c r="G17421" s="11"/>
      <c r="H17421" s="11"/>
    </row>
    <row r="17422" spans="6:8" x14ac:dyDescent="0.25">
      <c r="F17422" s="11"/>
      <c r="G17422" s="11"/>
      <c r="H17422" s="11"/>
    </row>
    <row r="17423" spans="6:8" x14ac:dyDescent="0.25">
      <c r="F17423" s="11"/>
      <c r="G17423" s="11"/>
      <c r="H17423" s="11"/>
    </row>
    <row r="17424" spans="6:8" x14ac:dyDescent="0.25">
      <c r="F17424" s="11"/>
      <c r="G17424" s="11"/>
      <c r="H17424" s="11"/>
    </row>
    <row r="17425" spans="6:8" x14ac:dyDescent="0.25">
      <c r="F17425" s="11"/>
      <c r="G17425" s="11"/>
      <c r="H17425" s="11"/>
    </row>
    <row r="17426" spans="6:8" x14ac:dyDescent="0.25">
      <c r="F17426" s="11"/>
      <c r="G17426" s="11"/>
      <c r="H17426" s="11"/>
    </row>
    <row r="17427" spans="6:8" x14ac:dyDescent="0.25">
      <c r="F17427" s="11"/>
      <c r="G17427" s="11"/>
      <c r="H17427" s="11"/>
    </row>
    <row r="17428" spans="6:8" x14ac:dyDescent="0.25">
      <c r="F17428" s="11"/>
      <c r="G17428" s="11"/>
      <c r="H17428" s="11"/>
    </row>
    <row r="17429" spans="6:8" x14ac:dyDescent="0.25">
      <c r="F17429" s="11"/>
      <c r="G17429" s="11"/>
      <c r="H17429" s="11"/>
    </row>
    <row r="17430" spans="6:8" x14ac:dyDescent="0.25">
      <c r="F17430" s="11"/>
      <c r="G17430" s="11"/>
      <c r="H17430" s="11"/>
    </row>
    <row r="17431" spans="6:8" x14ac:dyDescent="0.25">
      <c r="F17431" s="11"/>
      <c r="G17431" s="11"/>
      <c r="H17431" s="11"/>
    </row>
    <row r="17432" spans="6:8" x14ac:dyDescent="0.25">
      <c r="F17432" s="11"/>
      <c r="G17432" s="11"/>
      <c r="H17432" s="11"/>
    </row>
    <row r="17433" spans="6:8" x14ac:dyDescent="0.25">
      <c r="F17433" s="11"/>
      <c r="G17433" s="11"/>
      <c r="H17433" s="11"/>
    </row>
    <row r="17434" spans="6:8" x14ac:dyDescent="0.25">
      <c r="F17434" s="11"/>
      <c r="G17434" s="11"/>
      <c r="H17434" s="11"/>
    </row>
    <row r="17435" spans="6:8" x14ac:dyDescent="0.25">
      <c r="F17435" s="11"/>
      <c r="G17435" s="11"/>
      <c r="H17435" s="11"/>
    </row>
    <row r="17436" spans="6:8" x14ac:dyDescent="0.25">
      <c r="F17436" s="11"/>
      <c r="G17436" s="11"/>
      <c r="H17436" s="11"/>
    </row>
    <row r="17437" spans="6:8" x14ac:dyDescent="0.25">
      <c r="F17437" s="11"/>
      <c r="G17437" s="11"/>
      <c r="H17437" s="11"/>
    </row>
    <row r="17438" spans="6:8" x14ac:dyDescent="0.25">
      <c r="F17438" s="11"/>
      <c r="G17438" s="11"/>
      <c r="H17438" s="11"/>
    </row>
    <row r="17439" spans="6:8" x14ac:dyDescent="0.25">
      <c r="F17439" s="11"/>
      <c r="G17439" s="11"/>
      <c r="H17439" s="11"/>
    </row>
    <row r="17440" spans="6:8" x14ac:dyDescent="0.25">
      <c r="F17440" s="11"/>
      <c r="G17440" s="11"/>
      <c r="H17440" s="11"/>
    </row>
    <row r="17441" spans="6:8" x14ac:dyDescent="0.25">
      <c r="F17441" s="11"/>
      <c r="G17441" s="11"/>
      <c r="H17441" s="11"/>
    </row>
    <row r="17442" spans="6:8" x14ac:dyDescent="0.25">
      <c r="F17442" s="11"/>
      <c r="G17442" s="11"/>
      <c r="H17442" s="11"/>
    </row>
    <row r="17443" spans="6:8" x14ac:dyDescent="0.25">
      <c r="F17443" s="11"/>
      <c r="G17443" s="11"/>
      <c r="H17443" s="11"/>
    </row>
    <row r="17444" spans="6:8" x14ac:dyDescent="0.25">
      <c r="F17444" s="11"/>
      <c r="G17444" s="11"/>
      <c r="H17444" s="11"/>
    </row>
    <row r="17445" spans="6:8" x14ac:dyDescent="0.25">
      <c r="F17445" s="11"/>
      <c r="G17445" s="11"/>
      <c r="H17445" s="11"/>
    </row>
    <row r="17446" spans="6:8" x14ac:dyDescent="0.25">
      <c r="F17446" s="11"/>
      <c r="G17446" s="11"/>
      <c r="H17446" s="11"/>
    </row>
    <row r="17447" spans="6:8" x14ac:dyDescent="0.25">
      <c r="F17447" s="11"/>
      <c r="G17447" s="11"/>
      <c r="H17447" s="11"/>
    </row>
    <row r="17448" spans="6:8" x14ac:dyDescent="0.25">
      <c r="F17448" s="11"/>
      <c r="G17448" s="11"/>
      <c r="H17448" s="11"/>
    </row>
    <row r="17449" spans="6:8" x14ac:dyDescent="0.25">
      <c r="F17449" s="11"/>
      <c r="G17449" s="11"/>
      <c r="H17449" s="11"/>
    </row>
    <row r="17450" spans="6:8" x14ac:dyDescent="0.25">
      <c r="F17450" s="11"/>
      <c r="G17450" s="11"/>
      <c r="H17450" s="11"/>
    </row>
    <row r="17451" spans="6:8" x14ac:dyDescent="0.25">
      <c r="F17451" s="11"/>
      <c r="G17451" s="11"/>
      <c r="H17451" s="11"/>
    </row>
    <row r="17452" spans="6:8" x14ac:dyDescent="0.25">
      <c r="F17452" s="11"/>
      <c r="G17452" s="11"/>
      <c r="H17452" s="11"/>
    </row>
    <row r="17453" spans="6:8" x14ac:dyDescent="0.25">
      <c r="F17453" s="11"/>
      <c r="G17453" s="11"/>
      <c r="H17453" s="11"/>
    </row>
    <row r="17454" spans="6:8" x14ac:dyDescent="0.25">
      <c r="F17454" s="11"/>
      <c r="G17454" s="11"/>
      <c r="H17454" s="11"/>
    </row>
    <row r="17455" spans="6:8" x14ac:dyDescent="0.25">
      <c r="F17455" s="11"/>
      <c r="G17455" s="11"/>
      <c r="H17455" s="11"/>
    </row>
    <row r="17456" spans="6:8" x14ac:dyDescent="0.25">
      <c r="F17456" s="11"/>
      <c r="G17456" s="11"/>
      <c r="H17456" s="11"/>
    </row>
    <row r="17457" spans="6:8" x14ac:dyDescent="0.25">
      <c r="F17457" s="11"/>
      <c r="G17457" s="11"/>
      <c r="H17457" s="11"/>
    </row>
    <row r="17458" spans="6:8" x14ac:dyDescent="0.25">
      <c r="F17458" s="11"/>
      <c r="G17458" s="11"/>
      <c r="H17458" s="11"/>
    </row>
    <row r="17459" spans="6:8" x14ac:dyDescent="0.25">
      <c r="F17459" s="11"/>
      <c r="G17459" s="11"/>
      <c r="H17459" s="11"/>
    </row>
    <row r="17460" spans="6:8" x14ac:dyDescent="0.25">
      <c r="F17460" s="11"/>
      <c r="G17460" s="11"/>
      <c r="H17460" s="11"/>
    </row>
    <row r="17461" spans="6:8" x14ac:dyDescent="0.25">
      <c r="F17461" s="11"/>
      <c r="G17461" s="11"/>
      <c r="H17461" s="11"/>
    </row>
    <row r="17462" spans="6:8" x14ac:dyDescent="0.25">
      <c r="F17462" s="11"/>
      <c r="G17462" s="11"/>
      <c r="H17462" s="11"/>
    </row>
    <row r="17463" spans="6:8" x14ac:dyDescent="0.25">
      <c r="F17463" s="11"/>
      <c r="G17463" s="11"/>
      <c r="H17463" s="11"/>
    </row>
    <row r="17464" spans="6:8" x14ac:dyDescent="0.25">
      <c r="F17464" s="11"/>
      <c r="G17464" s="11"/>
      <c r="H17464" s="11"/>
    </row>
    <row r="17465" spans="6:8" x14ac:dyDescent="0.25">
      <c r="F17465" s="11"/>
      <c r="G17465" s="11"/>
      <c r="H17465" s="11"/>
    </row>
    <row r="17466" spans="6:8" x14ac:dyDescent="0.25">
      <c r="F17466" s="11"/>
      <c r="G17466" s="11"/>
      <c r="H17466" s="11"/>
    </row>
    <row r="17467" spans="6:8" x14ac:dyDescent="0.25">
      <c r="F17467" s="11"/>
      <c r="G17467" s="11"/>
      <c r="H17467" s="11"/>
    </row>
    <row r="17468" spans="6:8" x14ac:dyDescent="0.25">
      <c r="F17468" s="11"/>
      <c r="G17468" s="11"/>
      <c r="H17468" s="11"/>
    </row>
    <row r="17469" spans="6:8" x14ac:dyDescent="0.25">
      <c r="F17469" s="11"/>
      <c r="G17469" s="11"/>
      <c r="H17469" s="11"/>
    </row>
    <row r="17470" spans="6:8" x14ac:dyDescent="0.25">
      <c r="F17470" s="11"/>
      <c r="G17470" s="11"/>
      <c r="H17470" s="11"/>
    </row>
    <row r="17471" spans="6:8" x14ac:dyDescent="0.25">
      <c r="F17471" s="11"/>
      <c r="G17471" s="11"/>
      <c r="H17471" s="11"/>
    </row>
    <row r="17472" spans="6:8" x14ac:dyDescent="0.25">
      <c r="F17472" s="11"/>
      <c r="G17472" s="11"/>
      <c r="H17472" s="11"/>
    </row>
    <row r="17473" spans="6:8" x14ac:dyDescent="0.25">
      <c r="F17473" s="11"/>
      <c r="G17473" s="11"/>
      <c r="H17473" s="11"/>
    </row>
    <row r="17474" spans="6:8" x14ac:dyDescent="0.25">
      <c r="F17474" s="11"/>
      <c r="G17474" s="11"/>
      <c r="H17474" s="11"/>
    </row>
    <row r="17475" spans="6:8" x14ac:dyDescent="0.25">
      <c r="F17475" s="11"/>
      <c r="G17475" s="11"/>
      <c r="H17475" s="11"/>
    </row>
    <row r="17476" spans="6:8" x14ac:dyDescent="0.25">
      <c r="F17476" s="11"/>
      <c r="G17476" s="11"/>
      <c r="H17476" s="11"/>
    </row>
    <row r="17477" spans="6:8" x14ac:dyDescent="0.25">
      <c r="F17477" s="11"/>
      <c r="G17477" s="11"/>
      <c r="H17477" s="11"/>
    </row>
    <row r="17478" spans="6:8" x14ac:dyDescent="0.25">
      <c r="F17478" s="11"/>
      <c r="G17478" s="11"/>
      <c r="H17478" s="11"/>
    </row>
    <row r="17479" spans="6:8" x14ac:dyDescent="0.25">
      <c r="F17479" s="11"/>
      <c r="G17479" s="11"/>
      <c r="H17479" s="11"/>
    </row>
    <row r="17480" spans="6:8" x14ac:dyDescent="0.25">
      <c r="F17480" s="11"/>
      <c r="G17480" s="11"/>
      <c r="H17480" s="11"/>
    </row>
    <row r="17481" spans="6:8" x14ac:dyDescent="0.25">
      <c r="F17481" s="11"/>
      <c r="G17481" s="11"/>
      <c r="H17481" s="11"/>
    </row>
    <row r="17482" spans="6:8" x14ac:dyDescent="0.25">
      <c r="F17482" s="11"/>
      <c r="G17482" s="11"/>
      <c r="H17482" s="11"/>
    </row>
    <row r="17483" spans="6:8" x14ac:dyDescent="0.25">
      <c r="F17483" s="11"/>
      <c r="G17483" s="11"/>
      <c r="H17483" s="11"/>
    </row>
    <row r="17484" spans="6:8" x14ac:dyDescent="0.25">
      <c r="F17484" s="11"/>
      <c r="G17484" s="11"/>
      <c r="H17484" s="11"/>
    </row>
    <row r="17485" spans="6:8" x14ac:dyDescent="0.25">
      <c r="F17485" s="11"/>
      <c r="G17485" s="11"/>
      <c r="H17485" s="11"/>
    </row>
    <row r="17486" spans="6:8" x14ac:dyDescent="0.25">
      <c r="F17486" s="11"/>
      <c r="G17486" s="11"/>
      <c r="H17486" s="11"/>
    </row>
    <row r="17487" spans="6:8" x14ac:dyDescent="0.25">
      <c r="F17487" s="11"/>
      <c r="G17487" s="11"/>
      <c r="H17487" s="11"/>
    </row>
    <row r="17488" spans="6:8" x14ac:dyDescent="0.25">
      <c r="F17488" s="11"/>
      <c r="G17488" s="11"/>
      <c r="H17488" s="11"/>
    </row>
    <row r="17489" spans="6:8" x14ac:dyDescent="0.25">
      <c r="F17489" s="11"/>
      <c r="G17489" s="11"/>
      <c r="H17489" s="11"/>
    </row>
    <row r="17490" spans="6:8" x14ac:dyDescent="0.25">
      <c r="F17490" s="11"/>
      <c r="G17490" s="11"/>
      <c r="H17490" s="11"/>
    </row>
    <row r="17491" spans="6:8" x14ac:dyDescent="0.25">
      <c r="F17491" s="11"/>
      <c r="G17491" s="11"/>
      <c r="H17491" s="11"/>
    </row>
    <row r="17492" spans="6:8" x14ac:dyDescent="0.25">
      <c r="F17492" s="11"/>
      <c r="G17492" s="11"/>
      <c r="H17492" s="11"/>
    </row>
    <row r="17493" spans="6:8" x14ac:dyDescent="0.25">
      <c r="F17493" s="11"/>
      <c r="G17493" s="11"/>
      <c r="H17493" s="11"/>
    </row>
    <row r="17494" spans="6:8" x14ac:dyDescent="0.25">
      <c r="F17494" s="11"/>
      <c r="G17494" s="11"/>
      <c r="H17494" s="11"/>
    </row>
    <row r="17495" spans="6:8" x14ac:dyDescent="0.25">
      <c r="F17495" s="11"/>
      <c r="G17495" s="11"/>
      <c r="H17495" s="11"/>
    </row>
    <row r="17496" spans="6:8" x14ac:dyDescent="0.25">
      <c r="F17496" s="11"/>
      <c r="G17496" s="11"/>
      <c r="H17496" s="11"/>
    </row>
    <row r="17497" spans="6:8" x14ac:dyDescent="0.25">
      <c r="F17497" s="11"/>
      <c r="G17497" s="11"/>
      <c r="H17497" s="11"/>
    </row>
    <row r="17498" spans="6:8" x14ac:dyDescent="0.25">
      <c r="F17498" s="11"/>
      <c r="G17498" s="11"/>
      <c r="H17498" s="11"/>
    </row>
    <row r="17499" spans="6:8" x14ac:dyDescent="0.25">
      <c r="F17499" s="11"/>
      <c r="G17499" s="11"/>
      <c r="H17499" s="11"/>
    </row>
    <row r="17500" spans="6:8" x14ac:dyDescent="0.25">
      <c r="F17500" s="11"/>
      <c r="G17500" s="11"/>
      <c r="H17500" s="11"/>
    </row>
    <row r="17501" spans="6:8" x14ac:dyDescent="0.25">
      <c r="F17501" s="11"/>
      <c r="G17501" s="11"/>
      <c r="H17501" s="11"/>
    </row>
    <row r="17502" spans="6:8" x14ac:dyDescent="0.25">
      <c r="F17502" s="11"/>
      <c r="G17502" s="11"/>
      <c r="H17502" s="11"/>
    </row>
    <row r="17503" spans="6:8" x14ac:dyDescent="0.25">
      <c r="F17503" s="11"/>
      <c r="G17503" s="11"/>
      <c r="H17503" s="11"/>
    </row>
    <row r="17504" spans="6:8" x14ac:dyDescent="0.25">
      <c r="F17504" s="11"/>
      <c r="G17504" s="11"/>
      <c r="H17504" s="11"/>
    </row>
    <row r="17505" spans="6:8" x14ac:dyDescent="0.25">
      <c r="F17505" s="11"/>
      <c r="G17505" s="11"/>
      <c r="H17505" s="11"/>
    </row>
    <row r="17506" spans="6:8" x14ac:dyDescent="0.25">
      <c r="F17506" s="11"/>
      <c r="G17506" s="11"/>
      <c r="H17506" s="11"/>
    </row>
    <row r="17507" spans="6:8" x14ac:dyDescent="0.25">
      <c r="F17507" s="11"/>
      <c r="G17507" s="11"/>
      <c r="H17507" s="11"/>
    </row>
    <row r="17508" spans="6:8" x14ac:dyDescent="0.25">
      <c r="F17508" s="11"/>
      <c r="G17508" s="11"/>
      <c r="H17508" s="11"/>
    </row>
    <row r="17509" spans="6:8" x14ac:dyDescent="0.25">
      <c r="F17509" s="11"/>
      <c r="G17509" s="11"/>
      <c r="H17509" s="11"/>
    </row>
    <row r="17510" spans="6:8" x14ac:dyDescent="0.25">
      <c r="F17510" s="11"/>
      <c r="G17510" s="11"/>
      <c r="H17510" s="11"/>
    </row>
    <row r="17511" spans="6:8" x14ac:dyDescent="0.25">
      <c r="F17511" s="11"/>
      <c r="G17511" s="11"/>
      <c r="H17511" s="11"/>
    </row>
    <row r="17512" spans="6:8" x14ac:dyDescent="0.25">
      <c r="F17512" s="11"/>
      <c r="G17512" s="11"/>
      <c r="H17512" s="11"/>
    </row>
    <row r="17513" spans="6:8" x14ac:dyDescent="0.25">
      <c r="F17513" s="11"/>
      <c r="G17513" s="11"/>
      <c r="H17513" s="11"/>
    </row>
    <row r="17514" spans="6:8" x14ac:dyDescent="0.25">
      <c r="F17514" s="11"/>
      <c r="G17514" s="11"/>
      <c r="H17514" s="11"/>
    </row>
    <row r="17515" spans="6:8" x14ac:dyDescent="0.25">
      <c r="F17515" s="11"/>
      <c r="G17515" s="11"/>
      <c r="H17515" s="11"/>
    </row>
    <row r="17516" spans="6:8" x14ac:dyDescent="0.25">
      <c r="F17516" s="11"/>
      <c r="G17516" s="11"/>
      <c r="H17516" s="11"/>
    </row>
    <row r="17517" spans="6:8" x14ac:dyDescent="0.25">
      <c r="F17517" s="11"/>
      <c r="G17517" s="11"/>
      <c r="H17517" s="11"/>
    </row>
    <row r="17518" spans="6:8" x14ac:dyDescent="0.25">
      <c r="F17518" s="11"/>
      <c r="G17518" s="11"/>
      <c r="H17518" s="11"/>
    </row>
    <row r="17519" spans="6:8" x14ac:dyDescent="0.25">
      <c r="F17519" s="11"/>
      <c r="G17519" s="11"/>
      <c r="H17519" s="11"/>
    </row>
    <row r="17520" spans="6:8" x14ac:dyDescent="0.25">
      <c r="F17520" s="11"/>
      <c r="G17520" s="11"/>
      <c r="H17520" s="11"/>
    </row>
    <row r="17521" spans="6:8" x14ac:dyDescent="0.25">
      <c r="F17521" s="11"/>
      <c r="G17521" s="11"/>
      <c r="H17521" s="11"/>
    </row>
    <row r="17522" spans="6:8" x14ac:dyDescent="0.25">
      <c r="F17522" s="11"/>
      <c r="G17522" s="11"/>
      <c r="H17522" s="11"/>
    </row>
    <row r="17523" spans="6:8" x14ac:dyDescent="0.25">
      <c r="F17523" s="11"/>
      <c r="G17523" s="11"/>
      <c r="H17523" s="11"/>
    </row>
    <row r="17524" spans="6:8" x14ac:dyDescent="0.25">
      <c r="F17524" s="11"/>
      <c r="G17524" s="11"/>
      <c r="H17524" s="11"/>
    </row>
    <row r="17525" spans="6:8" x14ac:dyDescent="0.25">
      <c r="F17525" s="11"/>
      <c r="G17525" s="11"/>
      <c r="H17525" s="11"/>
    </row>
    <row r="17526" spans="6:8" x14ac:dyDescent="0.25">
      <c r="F17526" s="11"/>
      <c r="G17526" s="11"/>
      <c r="H17526" s="11"/>
    </row>
    <row r="17527" spans="6:8" x14ac:dyDescent="0.25">
      <c r="F17527" s="11"/>
      <c r="G17527" s="11"/>
      <c r="H17527" s="11"/>
    </row>
    <row r="17528" spans="6:8" x14ac:dyDescent="0.25">
      <c r="F17528" s="11"/>
      <c r="G17528" s="11"/>
      <c r="H17528" s="11"/>
    </row>
    <row r="17529" spans="6:8" x14ac:dyDescent="0.25">
      <c r="F17529" s="11"/>
      <c r="G17529" s="11"/>
      <c r="H17529" s="11"/>
    </row>
    <row r="17530" spans="6:8" x14ac:dyDescent="0.25">
      <c r="F17530" s="11"/>
      <c r="G17530" s="11"/>
      <c r="H17530" s="11"/>
    </row>
    <row r="17531" spans="6:8" x14ac:dyDescent="0.25">
      <c r="F17531" s="11"/>
      <c r="G17531" s="11"/>
      <c r="H17531" s="11"/>
    </row>
    <row r="17532" spans="6:8" x14ac:dyDescent="0.25">
      <c r="F17532" s="11"/>
      <c r="G17532" s="11"/>
      <c r="H17532" s="11"/>
    </row>
    <row r="17533" spans="6:8" x14ac:dyDescent="0.25">
      <c r="F17533" s="11"/>
      <c r="G17533" s="11"/>
      <c r="H17533" s="11"/>
    </row>
    <row r="17534" spans="6:8" x14ac:dyDescent="0.25">
      <c r="F17534" s="11"/>
      <c r="G17534" s="11"/>
      <c r="H17534" s="11"/>
    </row>
    <row r="17535" spans="6:8" x14ac:dyDescent="0.25">
      <c r="F17535" s="11"/>
      <c r="G17535" s="11"/>
      <c r="H17535" s="11"/>
    </row>
    <row r="17536" spans="6:8" x14ac:dyDescent="0.25">
      <c r="F17536" s="11"/>
      <c r="G17536" s="11"/>
      <c r="H17536" s="11"/>
    </row>
    <row r="17537" spans="6:8" x14ac:dyDescent="0.25">
      <c r="F17537" s="11"/>
      <c r="G17537" s="11"/>
      <c r="H17537" s="11"/>
    </row>
    <row r="17538" spans="6:8" x14ac:dyDescent="0.25">
      <c r="F17538" s="11"/>
      <c r="G17538" s="11"/>
      <c r="H17538" s="11"/>
    </row>
    <row r="17539" spans="6:8" x14ac:dyDescent="0.25">
      <c r="F17539" s="11"/>
      <c r="G17539" s="11"/>
      <c r="H17539" s="11"/>
    </row>
    <row r="17540" spans="6:8" x14ac:dyDescent="0.25">
      <c r="F17540" s="11"/>
      <c r="G17540" s="11"/>
      <c r="H17540" s="11"/>
    </row>
    <row r="17541" spans="6:8" x14ac:dyDescent="0.25">
      <c r="F17541" s="11"/>
      <c r="G17541" s="11"/>
      <c r="H17541" s="11"/>
    </row>
    <row r="17542" spans="6:8" x14ac:dyDescent="0.25">
      <c r="F17542" s="11"/>
      <c r="G17542" s="11"/>
      <c r="H17542" s="11"/>
    </row>
    <row r="17543" spans="6:8" x14ac:dyDescent="0.25">
      <c r="F17543" s="11"/>
      <c r="G17543" s="11"/>
      <c r="H17543" s="11"/>
    </row>
    <row r="17544" spans="6:8" x14ac:dyDescent="0.25">
      <c r="F17544" s="11"/>
      <c r="G17544" s="11"/>
      <c r="H17544" s="11"/>
    </row>
    <row r="17545" spans="6:8" x14ac:dyDescent="0.25">
      <c r="F17545" s="11"/>
      <c r="G17545" s="11"/>
      <c r="H17545" s="11"/>
    </row>
    <row r="17546" spans="6:8" x14ac:dyDescent="0.25">
      <c r="F17546" s="11"/>
      <c r="G17546" s="11"/>
      <c r="H17546" s="11"/>
    </row>
    <row r="17547" spans="6:8" x14ac:dyDescent="0.25">
      <c r="F17547" s="11"/>
      <c r="G17547" s="11"/>
      <c r="H17547" s="11"/>
    </row>
    <row r="17548" spans="6:8" x14ac:dyDescent="0.25">
      <c r="F17548" s="11"/>
      <c r="G17548" s="11"/>
      <c r="H17548" s="11"/>
    </row>
    <row r="17549" spans="6:8" x14ac:dyDescent="0.25">
      <c r="F17549" s="11"/>
      <c r="G17549" s="11"/>
      <c r="H17549" s="11"/>
    </row>
    <row r="17550" spans="6:8" x14ac:dyDescent="0.25">
      <c r="F17550" s="11"/>
      <c r="G17550" s="11"/>
      <c r="H17550" s="11"/>
    </row>
    <row r="17551" spans="6:8" x14ac:dyDescent="0.25">
      <c r="F17551" s="11"/>
      <c r="G17551" s="11"/>
      <c r="H17551" s="11"/>
    </row>
    <row r="17552" spans="6:8" x14ac:dyDescent="0.25">
      <c r="F17552" s="11"/>
      <c r="G17552" s="11"/>
      <c r="H17552" s="11"/>
    </row>
    <row r="17553" spans="6:8" x14ac:dyDescent="0.25">
      <c r="F17553" s="11"/>
      <c r="G17553" s="11"/>
      <c r="H17553" s="11"/>
    </row>
    <row r="17554" spans="6:8" x14ac:dyDescent="0.25">
      <c r="F17554" s="11"/>
      <c r="G17554" s="11"/>
      <c r="H17554" s="11"/>
    </row>
    <row r="17555" spans="6:8" x14ac:dyDescent="0.25">
      <c r="F17555" s="11"/>
      <c r="G17555" s="11"/>
      <c r="H17555" s="11"/>
    </row>
    <row r="17556" spans="6:8" x14ac:dyDescent="0.25">
      <c r="F17556" s="11"/>
      <c r="G17556" s="11"/>
      <c r="H17556" s="11"/>
    </row>
    <row r="17557" spans="6:8" x14ac:dyDescent="0.25">
      <c r="F17557" s="11"/>
      <c r="G17557" s="11"/>
      <c r="H17557" s="11"/>
    </row>
    <row r="17558" spans="6:8" x14ac:dyDescent="0.25">
      <c r="F17558" s="11"/>
      <c r="G17558" s="11"/>
      <c r="H17558" s="11"/>
    </row>
    <row r="17559" spans="6:8" x14ac:dyDescent="0.25">
      <c r="F17559" s="11"/>
      <c r="G17559" s="11"/>
      <c r="H17559" s="11"/>
    </row>
    <row r="17560" spans="6:8" x14ac:dyDescent="0.25">
      <c r="F17560" s="11"/>
      <c r="G17560" s="11"/>
      <c r="H17560" s="11"/>
    </row>
    <row r="17561" spans="6:8" x14ac:dyDescent="0.25">
      <c r="F17561" s="11"/>
      <c r="G17561" s="11"/>
      <c r="H17561" s="11"/>
    </row>
    <row r="17562" spans="6:8" x14ac:dyDescent="0.25">
      <c r="F17562" s="11"/>
      <c r="G17562" s="11"/>
      <c r="H17562" s="11"/>
    </row>
    <row r="17563" spans="6:8" x14ac:dyDescent="0.25">
      <c r="F17563" s="11"/>
      <c r="G17563" s="11"/>
      <c r="H17563" s="11"/>
    </row>
    <row r="17564" spans="6:8" x14ac:dyDescent="0.25">
      <c r="F17564" s="11"/>
      <c r="G17564" s="11"/>
      <c r="H17564" s="11"/>
    </row>
    <row r="17565" spans="6:8" x14ac:dyDescent="0.25">
      <c r="F17565" s="11"/>
      <c r="G17565" s="11"/>
      <c r="H17565" s="11"/>
    </row>
    <row r="17566" spans="6:8" x14ac:dyDescent="0.25">
      <c r="F17566" s="11"/>
      <c r="G17566" s="11"/>
      <c r="H17566" s="11"/>
    </row>
    <row r="17567" spans="6:8" x14ac:dyDescent="0.25">
      <c r="F17567" s="11"/>
      <c r="G17567" s="11"/>
      <c r="H17567" s="11"/>
    </row>
    <row r="17568" spans="6:8" x14ac:dyDescent="0.25">
      <c r="F17568" s="11"/>
      <c r="G17568" s="11"/>
      <c r="H17568" s="11"/>
    </row>
    <row r="17569" spans="6:8" x14ac:dyDescent="0.25">
      <c r="F17569" s="11"/>
      <c r="G17569" s="11"/>
      <c r="H17569" s="11"/>
    </row>
    <row r="17570" spans="6:8" x14ac:dyDescent="0.25">
      <c r="F17570" s="11"/>
      <c r="G17570" s="11"/>
      <c r="H17570" s="11"/>
    </row>
    <row r="17571" spans="6:8" x14ac:dyDescent="0.25">
      <c r="F17571" s="11"/>
      <c r="G17571" s="11"/>
      <c r="H17571" s="11"/>
    </row>
    <row r="17572" spans="6:8" x14ac:dyDescent="0.25">
      <c r="F17572" s="11"/>
      <c r="G17572" s="11"/>
      <c r="H17572" s="11"/>
    </row>
    <row r="17573" spans="6:8" x14ac:dyDescent="0.25">
      <c r="F17573" s="11"/>
      <c r="G17573" s="11"/>
      <c r="H17573" s="11"/>
    </row>
    <row r="17574" spans="6:8" x14ac:dyDescent="0.25">
      <c r="F17574" s="11"/>
      <c r="G17574" s="11"/>
      <c r="H17574" s="11"/>
    </row>
    <row r="17575" spans="6:8" x14ac:dyDescent="0.25">
      <c r="F17575" s="11"/>
      <c r="G17575" s="11"/>
      <c r="H17575" s="11"/>
    </row>
    <row r="17576" spans="6:8" x14ac:dyDescent="0.25">
      <c r="F17576" s="11"/>
      <c r="G17576" s="11"/>
      <c r="H17576" s="11"/>
    </row>
    <row r="17577" spans="6:8" x14ac:dyDescent="0.25">
      <c r="F17577" s="11"/>
      <c r="G17577" s="11"/>
      <c r="H17577" s="11"/>
    </row>
    <row r="17578" spans="6:8" x14ac:dyDescent="0.25">
      <c r="F17578" s="11"/>
      <c r="G17578" s="11"/>
      <c r="H17578" s="11"/>
    </row>
    <row r="17579" spans="6:8" x14ac:dyDescent="0.25">
      <c r="F17579" s="11"/>
      <c r="G17579" s="11"/>
      <c r="H17579" s="11"/>
    </row>
    <row r="17580" spans="6:8" x14ac:dyDescent="0.25">
      <c r="F17580" s="11"/>
      <c r="G17580" s="11"/>
      <c r="H17580" s="11"/>
    </row>
    <row r="17581" spans="6:8" x14ac:dyDescent="0.25">
      <c r="F17581" s="11"/>
      <c r="G17581" s="11"/>
      <c r="H17581" s="11"/>
    </row>
    <row r="17582" spans="6:8" x14ac:dyDescent="0.25">
      <c r="F17582" s="11"/>
      <c r="G17582" s="11"/>
      <c r="H17582" s="11"/>
    </row>
    <row r="17583" spans="6:8" x14ac:dyDescent="0.25">
      <c r="F17583" s="11"/>
      <c r="G17583" s="11"/>
      <c r="H17583" s="11"/>
    </row>
    <row r="17584" spans="6:8" x14ac:dyDescent="0.25">
      <c r="F17584" s="11"/>
      <c r="G17584" s="11"/>
      <c r="H17584" s="11"/>
    </row>
    <row r="17585" spans="6:8" x14ac:dyDescent="0.25">
      <c r="F17585" s="11"/>
      <c r="G17585" s="11"/>
      <c r="H17585" s="11"/>
    </row>
    <row r="17586" spans="6:8" x14ac:dyDescent="0.25">
      <c r="F17586" s="11"/>
      <c r="G17586" s="11"/>
      <c r="H17586" s="11"/>
    </row>
    <row r="17587" spans="6:8" x14ac:dyDescent="0.25">
      <c r="F17587" s="11"/>
      <c r="G17587" s="11"/>
      <c r="H17587" s="11"/>
    </row>
    <row r="17588" spans="6:8" x14ac:dyDescent="0.25">
      <c r="F17588" s="11"/>
      <c r="G17588" s="11"/>
      <c r="H17588" s="11"/>
    </row>
    <row r="17589" spans="6:8" x14ac:dyDescent="0.25">
      <c r="F17589" s="11"/>
      <c r="G17589" s="11"/>
      <c r="H17589" s="11"/>
    </row>
    <row r="17590" spans="6:8" x14ac:dyDescent="0.25">
      <c r="F17590" s="11"/>
      <c r="G17590" s="11"/>
      <c r="H17590" s="11"/>
    </row>
    <row r="17591" spans="6:8" x14ac:dyDescent="0.25">
      <c r="F17591" s="11"/>
      <c r="G17591" s="11"/>
      <c r="H17591" s="11"/>
    </row>
    <row r="17592" spans="6:8" x14ac:dyDescent="0.25">
      <c r="F17592" s="11"/>
      <c r="G17592" s="11"/>
      <c r="H17592" s="11"/>
    </row>
    <row r="17593" spans="6:8" x14ac:dyDescent="0.25">
      <c r="F17593" s="11"/>
      <c r="G17593" s="11"/>
      <c r="H17593" s="11"/>
    </row>
    <row r="17594" spans="6:8" x14ac:dyDescent="0.25">
      <c r="F17594" s="11"/>
      <c r="G17594" s="11"/>
      <c r="H17594" s="11"/>
    </row>
    <row r="17595" spans="6:8" x14ac:dyDescent="0.25">
      <c r="F17595" s="11"/>
      <c r="G17595" s="11"/>
      <c r="H17595" s="11"/>
    </row>
    <row r="17596" spans="6:8" x14ac:dyDescent="0.25">
      <c r="F17596" s="11"/>
      <c r="G17596" s="11"/>
      <c r="H17596" s="11"/>
    </row>
    <row r="17597" spans="6:8" x14ac:dyDescent="0.25">
      <c r="F17597" s="11"/>
      <c r="G17597" s="11"/>
      <c r="H17597" s="11"/>
    </row>
    <row r="17598" spans="6:8" x14ac:dyDescent="0.25">
      <c r="F17598" s="11"/>
      <c r="G17598" s="11"/>
      <c r="H17598" s="11"/>
    </row>
    <row r="17599" spans="6:8" x14ac:dyDescent="0.25">
      <c r="F17599" s="11"/>
      <c r="G17599" s="11"/>
      <c r="H17599" s="11"/>
    </row>
    <row r="17600" spans="6:8" x14ac:dyDescent="0.25">
      <c r="F17600" s="11"/>
      <c r="G17600" s="11"/>
      <c r="H17600" s="11"/>
    </row>
    <row r="17601" spans="6:8" x14ac:dyDescent="0.25">
      <c r="F17601" s="11"/>
      <c r="G17601" s="11"/>
      <c r="H17601" s="11"/>
    </row>
    <row r="17602" spans="6:8" x14ac:dyDescent="0.25">
      <c r="F17602" s="11"/>
      <c r="G17602" s="11"/>
      <c r="H17602" s="11"/>
    </row>
    <row r="17603" spans="6:8" x14ac:dyDescent="0.25">
      <c r="F17603" s="11"/>
      <c r="G17603" s="11"/>
      <c r="H17603" s="11"/>
    </row>
    <row r="17604" spans="6:8" x14ac:dyDescent="0.25">
      <c r="F17604" s="11"/>
      <c r="G17604" s="11"/>
      <c r="H17604" s="11"/>
    </row>
    <row r="17605" spans="6:8" x14ac:dyDescent="0.25">
      <c r="F17605" s="11"/>
      <c r="G17605" s="11"/>
      <c r="H17605" s="11"/>
    </row>
    <row r="17606" spans="6:8" x14ac:dyDescent="0.25">
      <c r="F17606" s="11"/>
      <c r="G17606" s="11"/>
      <c r="H17606" s="11"/>
    </row>
    <row r="17607" spans="6:8" x14ac:dyDescent="0.25">
      <c r="F17607" s="11"/>
      <c r="G17607" s="11"/>
      <c r="H17607" s="11"/>
    </row>
    <row r="17608" spans="6:8" x14ac:dyDescent="0.25">
      <c r="F17608" s="11"/>
      <c r="G17608" s="11"/>
      <c r="H17608" s="11"/>
    </row>
    <row r="17609" spans="6:8" x14ac:dyDescent="0.25">
      <c r="F17609" s="11"/>
      <c r="G17609" s="11"/>
      <c r="H17609" s="11"/>
    </row>
    <row r="17610" spans="6:8" x14ac:dyDescent="0.25">
      <c r="F17610" s="11"/>
      <c r="G17610" s="11"/>
      <c r="H17610" s="11"/>
    </row>
    <row r="17611" spans="6:8" x14ac:dyDescent="0.25">
      <c r="F17611" s="11"/>
      <c r="G17611" s="11"/>
      <c r="H17611" s="11"/>
    </row>
    <row r="17612" spans="6:8" x14ac:dyDescent="0.25">
      <c r="F17612" s="11"/>
      <c r="G17612" s="11"/>
      <c r="H17612" s="11"/>
    </row>
    <row r="17613" spans="6:8" x14ac:dyDescent="0.25">
      <c r="F17613" s="11"/>
      <c r="G17613" s="11"/>
      <c r="H17613" s="11"/>
    </row>
    <row r="17614" spans="6:8" x14ac:dyDescent="0.25">
      <c r="F17614" s="11"/>
      <c r="G17614" s="11"/>
      <c r="H17614" s="11"/>
    </row>
    <row r="17615" spans="6:8" x14ac:dyDescent="0.25">
      <c r="F17615" s="11"/>
      <c r="G17615" s="11"/>
      <c r="H17615" s="11"/>
    </row>
    <row r="17616" spans="6:8" x14ac:dyDescent="0.25">
      <c r="F17616" s="11"/>
      <c r="G17616" s="11"/>
      <c r="H17616" s="11"/>
    </row>
    <row r="17617" spans="6:8" x14ac:dyDescent="0.25">
      <c r="F17617" s="11"/>
      <c r="G17617" s="11"/>
      <c r="H17617" s="11"/>
    </row>
    <row r="17618" spans="6:8" x14ac:dyDescent="0.25">
      <c r="F17618" s="11"/>
      <c r="G17618" s="11"/>
      <c r="H17618" s="11"/>
    </row>
    <row r="17619" spans="6:8" x14ac:dyDescent="0.25">
      <c r="F17619" s="11"/>
      <c r="G17619" s="11"/>
      <c r="H17619" s="11"/>
    </row>
    <row r="17620" spans="6:8" x14ac:dyDescent="0.25">
      <c r="F17620" s="11"/>
      <c r="G17620" s="11"/>
      <c r="H17620" s="11"/>
    </row>
    <row r="17621" spans="6:8" x14ac:dyDescent="0.25">
      <c r="F17621" s="11"/>
      <c r="G17621" s="11"/>
      <c r="H17621" s="11"/>
    </row>
    <row r="17622" spans="6:8" x14ac:dyDescent="0.25">
      <c r="F17622" s="11"/>
      <c r="G17622" s="11"/>
      <c r="H17622" s="11"/>
    </row>
    <row r="17623" spans="6:8" x14ac:dyDescent="0.25">
      <c r="F17623" s="11"/>
      <c r="G17623" s="11"/>
      <c r="H17623" s="11"/>
    </row>
    <row r="17624" spans="6:8" x14ac:dyDescent="0.25">
      <c r="F17624" s="11"/>
      <c r="G17624" s="11"/>
      <c r="H17624" s="11"/>
    </row>
    <row r="17625" spans="6:8" x14ac:dyDescent="0.25">
      <c r="F17625" s="11"/>
      <c r="G17625" s="11"/>
      <c r="H17625" s="11"/>
    </row>
    <row r="17626" spans="6:8" x14ac:dyDescent="0.25">
      <c r="F17626" s="11"/>
      <c r="G17626" s="11"/>
      <c r="H17626" s="11"/>
    </row>
    <row r="17627" spans="6:8" x14ac:dyDescent="0.25">
      <c r="F17627" s="11"/>
      <c r="G17627" s="11"/>
      <c r="H17627" s="11"/>
    </row>
    <row r="17628" spans="6:8" x14ac:dyDescent="0.25">
      <c r="F17628" s="11"/>
      <c r="G17628" s="11"/>
      <c r="H17628" s="11"/>
    </row>
    <row r="17629" spans="6:8" x14ac:dyDescent="0.25">
      <c r="F17629" s="11"/>
      <c r="G17629" s="11"/>
      <c r="H17629" s="11"/>
    </row>
    <row r="17630" spans="6:8" x14ac:dyDescent="0.25">
      <c r="F17630" s="11"/>
      <c r="G17630" s="11"/>
      <c r="H17630" s="11"/>
    </row>
    <row r="17631" spans="6:8" x14ac:dyDescent="0.25">
      <c r="F17631" s="11"/>
      <c r="G17631" s="11"/>
      <c r="H17631" s="11"/>
    </row>
    <row r="17632" spans="6:8" x14ac:dyDescent="0.25">
      <c r="F17632" s="11"/>
      <c r="G17632" s="11"/>
      <c r="H17632" s="11"/>
    </row>
    <row r="17633" spans="6:8" x14ac:dyDescent="0.25">
      <c r="F17633" s="11"/>
      <c r="G17633" s="11"/>
      <c r="H17633" s="11"/>
    </row>
    <row r="17634" spans="6:8" x14ac:dyDescent="0.25">
      <c r="F17634" s="11"/>
      <c r="G17634" s="11"/>
      <c r="H17634" s="11"/>
    </row>
    <row r="17635" spans="6:8" x14ac:dyDescent="0.25">
      <c r="F17635" s="11"/>
      <c r="G17635" s="11"/>
      <c r="H17635" s="11"/>
    </row>
    <row r="17636" spans="6:8" x14ac:dyDescent="0.25">
      <c r="F17636" s="11"/>
      <c r="G17636" s="11"/>
      <c r="H17636" s="11"/>
    </row>
    <row r="17637" spans="6:8" x14ac:dyDescent="0.25">
      <c r="F17637" s="11"/>
      <c r="G17637" s="11"/>
      <c r="H17637" s="11"/>
    </row>
    <row r="17638" spans="6:8" x14ac:dyDescent="0.25">
      <c r="F17638" s="11"/>
      <c r="G17638" s="11"/>
      <c r="H17638" s="11"/>
    </row>
    <row r="17639" spans="6:8" x14ac:dyDescent="0.25">
      <c r="F17639" s="11"/>
      <c r="G17639" s="11"/>
      <c r="H17639" s="11"/>
    </row>
    <row r="17640" spans="6:8" x14ac:dyDescent="0.25">
      <c r="F17640" s="11"/>
      <c r="G17640" s="11"/>
      <c r="H17640" s="11"/>
    </row>
    <row r="17641" spans="6:8" x14ac:dyDescent="0.25">
      <c r="F17641" s="11"/>
      <c r="G17641" s="11"/>
      <c r="H17641" s="11"/>
    </row>
    <row r="17642" spans="6:8" x14ac:dyDescent="0.25">
      <c r="F17642" s="11"/>
      <c r="G17642" s="11"/>
      <c r="H17642" s="11"/>
    </row>
    <row r="17643" spans="6:8" x14ac:dyDescent="0.25">
      <c r="F17643" s="11"/>
      <c r="G17643" s="11"/>
      <c r="H17643" s="11"/>
    </row>
    <row r="17644" spans="6:8" x14ac:dyDescent="0.25">
      <c r="F17644" s="11"/>
      <c r="G17644" s="11"/>
      <c r="H17644" s="11"/>
    </row>
    <row r="17645" spans="6:8" x14ac:dyDescent="0.25">
      <c r="F17645" s="11"/>
      <c r="G17645" s="11"/>
      <c r="H17645" s="11"/>
    </row>
    <row r="17646" spans="6:8" x14ac:dyDescent="0.25">
      <c r="F17646" s="11"/>
      <c r="G17646" s="11"/>
      <c r="H17646" s="11"/>
    </row>
    <row r="17647" spans="6:8" x14ac:dyDescent="0.25">
      <c r="F17647" s="11"/>
      <c r="G17647" s="11"/>
      <c r="H17647" s="11"/>
    </row>
    <row r="17648" spans="6:8" x14ac:dyDescent="0.25">
      <c r="F17648" s="11"/>
      <c r="G17648" s="11"/>
      <c r="H17648" s="11"/>
    </row>
    <row r="17649" spans="6:8" x14ac:dyDescent="0.25">
      <c r="F17649" s="11"/>
      <c r="G17649" s="11"/>
      <c r="H17649" s="11"/>
    </row>
    <row r="17650" spans="6:8" x14ac:dyDescent="0.25">
      <c r="F17650" s="11"/>
      <c r="G17650" s="11"/>
      <c r="H17650" s="11"/>
    </row>
    <row r="17651" spans="6:8" x14ac:dyDescent="0.25">
      <c r="F17651" s="11"/>
      <c r="G17651" s="11"/>
      <c r="H17651" s="11"/>
    </row>
    <row r="17652" spans="6:8" x14ac:dyDescent="0.25">
      <c r="F17652" s="11"/>
      <c r="G17652" s="11"/>
      <c r="H17652" s="11"/>
    </row>
    <row r="17653" spans="6:8" x14ac:dyDescent="0.25">
      <c r="F17653" s="11"/>
      <c r="G17653" s="11"/>
      <c r="H17653" s="11"/>
    </row>
    <row r="17654" spans="6:8" x14ac:dyDescent="0.25">
      <c r="F17654" s="11"/>
      <c r="G17654" s="11"/>
      <c r="H17654" s="11"/>
    </row>
    <row r="17655" spans="6:8" x14ac:dyDescent="0.25">
      <c r="F17655" s="11"/>
      <c r="G17655" s="11"/>
      <c r="H17655" s="11"/>
    </row>
    <row r="17656" spans="6:8" x14ac:dyDescent="0.25">
      <c r="F17656" s="11"/>
      <c r="G17656" s="11"/>
      <c r="H17656" s="11"/>
    </row>
    <row r="17657" spans="6:8" x14ac:dyDescent="0.25">
      <c r="F17657" s="11"/>
      <c r="G17657" s="11"/>
      <c r="H17657" s="11"/>
    </row>
    <row r="17658" spans="6:8" x14ac:dyDescent="0.25">
      <c r="F17658" s="11"/>
      <c r="G17658" s="11"/>
      <c r="H17658" s="11"/>
    </row>
    <row r="17659" spans="6:8" x14ac:dyDescent="0.25">
      <c r="F17659" s="11"/>
      <c r="G17659" s="11"/>
      <c r="H17659" s="11"/>
    </row>
    <row r="17660" spans="6:8" x14ac:dyDescent="0.25">
      <c r="F17660" s="11"/>
      <c r="G17660" s="11"/>
      <c r="H17660" s="11"/>
    </row>
    <row r="17661" spans="6:8" x14ac:dyDescent="0.25">
      <c r="F17661" s="11"/>
      <c r="G17661" s="11"/>
      <c r="H17661" s="11"/>
    </row>
    <row r="17662" spans="6:8" x14ac:dyDescent="0.25">
      <c r="F17662" s="11"/>
      <c r="G17662" s="11"/>
      <c r="H17662" s="11"/>
    </row>
    <row r="17663" spans="6:8" x14ac:dyDescent="0.25">
      <c r="F17663" s="11"/>
      <c r="G17663" s="11"/>
      <c r="H17663" s="11"/>
    </row>
    <row r="17664" spans="6:8" x14ac:dyDescent="0.25">
      <c r="F17664" s="11"/>
      <c r="G17664" s="11"/>
      <c r="H17664" s="11"/>
    </row>
    <row r="17665" spans="6:8" x14ac:dyDescent="0.25">
      <c r="F17665" s="11"/>
      <c r="G17665" s="11"/>
      <c r="H17665" s="11"/>
    </row>
    <row r="17666" spans="6:8" x14ac:dyDescent="0.25">
      <c r="F17666" s="11"/>
      <c r="G17666" s="11"/>
      <c r="H17666" s="11"/>
    </row>
    <row r="17667" spans="6:8" x14ac:dyDescent="0.25">
      <c r="F17667" s="11"/>
      <c r="G17667" s="11"/>
      <c r="H17667" s="11"/>
    </row>
    <row r="17668" spans="6:8" x14ac:dyDescent="0.25">
      <c r="F17668" s="11"/>
      <c r="G17668" s="11"/>
      <c r="H17668" s="11"/>
    </row>
    <row r="17669" spans="6:8" x14ac:dyDescent="0.25">
      <c r="F17669" s="11"/>
      <c r="G17669" s="11"/>
      <c r="H17669" s="11"/>
    </row>
    <row r="17670" spans="6:8" x14ac:dyDescent="0.25">
      <c r="F17670" s="11"/>
      <c r="G17670" s="11"/>
      <c r="H17670" s="11"/>
    </row>
    <row r="17671" spans="6:8" x14ac:dyDescent="0.25">
      <c r="F17671" s="11"/>
      <c r="G17671" s="11"/>
      <c r="H17671" s="11"/>
    </row>
    <row r="17672" spans="6:8" x14ac:dyDescent="0.25">
      <c r="F17672" s="11"/>
      <c r="G17672" s="11"/>
      <c r="H17672" s="11"/>
    </row>
    <row r="17673" spans="6:8" x14ac:dyDescent="0.25">
      <c r="F17673" s="11"/>
      <c r="G17673" s="11"/>
      <c r="H17673" s="11"/>
    </row>
    <row r="17674" spans="6:8" x14ac:dyDescent="0.25">
      <c r="F17674" s="11"/>
      <c r="G17674" s="11"/>
      <c r="H17674" s="11"/>
    </row>
    <row r="17675" spans="6:8" x14ac:dyDescent="0.25">
      <c r="F17675" s="11"/>
      <c r="G17675" s="11"/>
      <c r="H17675" s="11"/>
    </row>
    <row r="17676" spans="6:8" x14ac:dyDescent="0.25">
      <c r="F17676" s="11"/>
      <c r="G17676" s="11"/>
      <c r="H17676" s="11"/>
    </row>
    <row r="17677" spans="6:8" x14ac:dyDescent="0.25">
      <c r="F17677" s="11"/>
      <c r="G17677" s="11"/>
      <c r="H17677" s="11"/>
    </row>
    <row r="17678" spans="6:8" x14ac:dyDescent="0.25">
      <c r="F17678" s="11"/>
      <c r="G17678" s="11"/>
      <c r="H17678" s="11"/>
    </row>
    <row r="17679" spans="6:8" x14ac:dyDescent="0.25">
      <c r="F17679" s="11"/>
      <c r="G17679" s="11"/>
      <c r="H17679" s="11"/>
    </row>
    <row r="17680" spans="6:8" x14ac:dyDescent="0.25">
      <c r="F17680" s="11"/>
      <c r="G17680" s="11"/>
      <c r="H17680" s="11"/>
    </row>
    <row r="17681" spans="6:8" x14ac:dyDescent="0.25">
      <c r="F17681" s="11"/>
      <c r="G17681" s="11"/>
      <c r="H17681" s="11"/>
    </row>
    <row r="17682" spans="6:8" x14ac:dyDescent="0.25">
      <c r="F17682" s="11"/>
      <c r="G17682" s="11"/>
      <c r="H17682" s="11"/>
    </row>
    <row r="17683" spans="6:8" x14ac:dyDescent="0.25">
      <c r="F17683" s="11"/>
      <c r="G17683" s="11"/>
      <c r="H17683" s="11"/>
    </row>
    <row r="17684" spans="6:8" x14ac:dyDescent="0.25">
      <c r="F17684" s="11"/>
      <c r="G17684" s="11"/>
      <c r="H17684" s="11"/>
    </row>
    <row r="17685" spans="6:8" x14ac:dyDescent="0.25">
      <c r="F17685" s="11"/>
      <c r="G17685" s="11"/>
      <c r="H17685" s="11"/>
    </row>
    <row r="17686" spans="6:8" x14ac:dyDescent="0.25">
      <c r="F17686" s="11"/>
      <c r="G17686" s="11"/>
      <c r="H17686" s="11"/>
    </row>
    <row r="17687" spans="6:8" x14ac:dyDescent="0.25">
      <c r="F17687" s="11"/>
      <c r="G17687" s="11"/>
      <c r="H17687" s="11"/>
    </row>
    <row r="17688" spans="6:8" x14ac:dyDescent="0.25">
      <c r="F17688" s="11"/>
      <c r="G17688" s="11"/>
      <c r="H17688" s="11"/>
    </row>
    <row r="17689" spans="6:8" x14ac:dyDescent="0.25">
      <c r="F17689" s="11"/>
      <c r="G17689" s="11"/>
      <c r="H17689" s="11"/>
    </row>
    <row r="17690" spans="6:8" x14ac:dyDescent="0.25">
      <c r="F17690" s="11"/>
      <c r="G17690" s="11"/>
      <c r="H17690" s="11"/>
    </row>
    <row r="17691" spans="6:8" x14ac:dyDescent="0.25">
      <c r="F17691" s="11"/>
      <c r="G17691" s="11"/>
      <c r="H17691" s="11"/>
    </row>
    <row r="17692" spans="6:8" x14ac:dyDescent="0.25">
      <c r="F17692" s="11"/>
      <c r="G17692" s="11"/>
      <c r="H17692" s="11"/>
    </row>
    <row r="17693" spans="6:8" x14ac:dyDescent="0.25">
      <c r="F17693" s="11"/>
      <c r="G17693" s="11"/>
      <c r="H17693" s="11"/>
    </row>
    <row r="17694" spans="6:8" x14ac:dyDescent="0.25">
      <c r="F17694" s="11"/>
      <c r="G17694" s="11"/>
      <c r="H17694" s="11"/>
    </row>
    <row r="17695" spans="6:8" x14ac:dyDescent="0.25">
      <c r="F17695" s="11"/>
      <c r="G17695" s="11"/>
      <c r="H17695" s="11"/>
    </row>
    <row r="17696" spans="6:8" x14ac:dyDescent="0.25">
      <c r="F17696" s="11"/>
      <c r="G17696" s="11"/>
      <c r="H17696" s="11"/>
    </row>
    <row r="17697" spans="6:8" x14ac:dyDescent="0.25">
      <c r="F17697" s="11"/>
      <c r="G17697" s="11"/>
      <c r="H17697" s="11"/>
    </row>
    <row r="17698" spans="6:8" x14ac:dyDescent="0.25">
      <c r="F17698" s="11"/>
      <c r="G17698" s="11"/>
      <c r="H17698" s="11"/>
    </row>
    <row r="17699" spans="6:8" x14ac:dyDescent="0.25">
      <c r="F17699" s="11"/>
      <c r="G17699" s="11"/>
      <c r="H17699" s="11"/>
    </row>
    <row r="17700" spans="6:8" x14ac:dyDescent="0.25">
      <c r="F17700" s="11"/>
      <c r="G17700" s="11"/>
      <c r="H17700" s="11"/>
    </row>
    <row r="17701" spans="6:8" x14ac:dyDescent="0.25">
      <c r="F17701" s="11"/>
      <c r="G17701" s="11"/>
      <c r="H17701" s="11"/>
    </row>
    <row r="17702" spans="6:8" x14ac:dyDescent="0.25">
      <c r="F17702" s="11"/>
      <c r="G17702" s="11"/>
      <c r="H17702" s="11"/>
    </row>
    <row r="17703" spans="6:8" x14ac:dyDescent="0.25">
      <c r="F17703" s="11"/>
      <c r="G17703" s="11"/>
      <c r="H17703" s="11"/>
    </row>
    <row r="17704" spans="6:8" x14ac:dyDescent="0.25">
      <c r="F17704" s="11"/>
      <c r="G17704" s="11"/>
      <c r="H17704" s="11"/>
    </row>
    <row r="17705" spans="6:8" x14ac:dyDescent="0.25">
      <c r="F17705" s="11"/>
      <c r="G17705" s="11"/>
      <c r="H17705" s="11"/>
    </row>
    <row r="17706" spans="6:8" x14ac:dyDescent="0.25">
      <c r="F17706" s="11"/>
      <c r="G17706" s="11"/>
      <c r="H17706" s="11"/>
    </row>
    <row r="17707" spans="6:8" x14ac:dyDescent="0.25">
      <c r="F17707" s="11"/>
      <c r="G17707" s="11"/>
      <c r="H17707" s="11"/>
    </row>
    <row r="17708" spans="6:8" x14ac:dyDescent="0.25">
      <c r="F17708" s="11"/>
      <c r="G17708" s="11"/>
      <c r="H17708" s="11"/>
    </row>
    <row r="17709" spans="6:8" x14ac:dyDescent="0.25">
      <c r="F17709" s="11"/>
      <c r="G17709" s="11"/>
      <c r="H17709" s="11"/>
    </row>
    <row r="17710" spans="6:8" x14ac:dyDescent="0.25">
      <c r="F17710" s="11"/>
      <c r="G17710" s="11"/>
      <c r="H17710" s="11"/>
    </row>
    <row r="17711" spans="6:8" x14ac:dyDescent="0.25">
      <c r="F17711" s="11"/>
      <c r="G17711" s="11"/>
      <c r="H17711" s="11"/>
    </row>
    <row r="17712" spans="6:8" x14ac:dyDescent="0.25">
      <c r="F17712" s="11"/>
      <c r="G17712" s="11"/>
      <c r="H17712" s="11"/>
    </row>
    <row r="17713" spans="6:8" x14ac:dyDescent="0.25">
      <c r="F17713" s="11"/>
      <c r="G17713" s="11"/>
      <c r="H17713" s="11"/>
    </row>
    <row r="17714" spans="6:8" x14ac:dyDescent="0.25">
      <c r="F17714" s="11"/>
      <c r="G17714" s="11"/>
      <c r="H17714" s="11"/>
    </row>
    <row r="17715" spans="6:8" x14ac:dyDescent="0.25">
      <c r="F17715" s="11"/>
      <c r="G17715" s="11"/>
      <c r="H17715" s="11"/>
    </row>
    <row r="17716" spans="6:8" x14ac:dyDescent="0.25">
      <c r="F17716" s="11"/>
      <c r="G17716" s="11"/>
      <c r="H17716" s="11"/>
    </row>
    <row r="17717" spans="6:8" x14ac:dyDescent="0.25">
      <c r="F17717" s="11"/>
      <c r="G17717" s="11"/>
      <c r="H17717" s="11"/>
    </row>
    <row r="17718" spans="6:8" x14ac:dyDescent="0.25">
      <c r="F17718" s="11"/>
      <c r="G17718" s="11"/>
      <c r="H17718" s="11"/>
    </row>
    <row r="17719" spans="6:8" x14ac:dyDescent="0.25">
      <c r="F17719" s="11"/>
      <c r="G17719" s="11"/>
      <c r="H17719" s="11"/>
    </row>
    <row r="17720" spans="6:8" x14ac:dyDescent="0.25">
      <c r="F17720" s="11"/>
      <c r="G17720" s="11"/>
      <c r="H17720" s="11"/>
    </row>
    <row r="17721" spans="6:8" x14ac:dyDescent="0.25">
      <c r="F17721" s="11"/>
      <c r="G17721" s="11"/>
      <c r="H17721" s="11"/>
    </row>
    <row r="17722" spans="6:8" x14ac:dyDescent="0.25">
      <c r="F17722" s="11"/>
      <c r="G17722" s="11"/>
      <c r="H17722" s="11"/>
    </row>
    <row r="17723" spans="6:8" x14ac:dyDescent="0.25">
      <c r="F17723" s="11"/>
      <c r="G17723" s="11"/>
      <c r="H17723" s="11"/>
    </row>
    <row r="17724" spans="6:8" x14ac:dyDescent="0.25">
      <c r="F17724" s="11"/>
      <c r="G17724" s="11"/>
      <c r="H17724" s="11"/>
    </row>
    <row r="17725" spans="6:8" x14ac:dyDescent="0.25">
      <c r="F17725" s="11"/>
      <c r="G17725" s="11"/>
      <c r="H17725" s="11"/>
    </row>
    <row r="17726" spans="6:8" x14ac:dyDescent="0.25">
      <c r="F17726" s="11"/>
      <c r="G17726" s="11"/>
      <c r="H17726" s="11"/>
    </row>
    <row r="17727" spans="6:8" x14ac:dyDescent="0.25">
      <c r="F17727" s="11"/>
      <c r="G17727" s="11"/>
      <c r="H17727" s="11"/>
    </row>
    <row r="17728" spans="6:8" x14ac:dyDescent="0.25">
      <c r="F17728" s="11"/>
      <c r="G17728" s="11"/>
      <c r="H17728" s="11"/>
    </row>
    <row r="17729" spans="6:8" x14ac:dyDescent="0.25">
      <c r="F17729" s="11"/>
      <c r="G17729" s="11"/>
      <c r="H17729" s="11"/>
    </row>
    <row r="17730" spans="6:8" x14ac:dyDescent="0.25">
      <c r="F17730" s="11"/>
      <c r="G17730" s="11"/>
      <c r="H17730" s="11"/>
    </row>
    <row r="17731" spans="6:8" x14ac:dyDescent="0.25">
      <c r="F17731" s="11"/>
      <c r="G17731" s="11"/>
      <c r="H17731" s="11"/>
    </row>
    <row r="17732" spans="6:8" x14ac:dyDescent="0.25">
      <c r="F17732" s="11"/>
      <c r="G17732" s="11"/>
      <c r="H17732" s="11"/>
    </row>
    <row r="17733" spans="6:8" x14ac:dyDescent="0.25">
      <c r="F17733" s="11"/>
      <c r="G17733" s="11"/>
      <c r="H17733" s="11"/>
    </row>
    <row r="17734" spans="6:8" x14ac:dyDescent="0.25">
      <c r="F17734" s="11"/>
      <c r="G17734" s="11"/>
      <c r="H17734" s="11"/>
    </row>
    <row r="17735" spans="6:8" x14ac:dyDescent="0.25">
      <c r="F17735" s="11"/>
      <c r="G17735" s="11"/>
      <c r="H17735" s="11"/>
    </row>
    <row r="17736" spans="6:8" x14ac:dyDescent="0.25">
      <c r="F17736" s="11"/>
      <c r="G17736" s="11"/>
      <c r="H17736" s="11"/>
    </row>
    <row r="17737" spans="6:8" x14ac:dyDescent="0.25">
      <c r="F17737" s="11"/>
      <c r="G17737" s="11"/>
      <c r="H17737" s="11"/>
    </row>
    <row r="17738" spans="6:8" x14ac:dyDescent="0.25">
      <c r="F17738" s="11"/>
      <c r="G17738" s="11"/>
      <c r="H17738" s="11"/>
    </row>
    <row r="17739" spans="6:8" x14ac:dyDescent="0.25">
      <c r="F17739" s="11"/>
      <c r="G17739" s="11"/>
      <c r="H17739" s="11"/>
    </row>
    <row r="17740" spans="6:8" x14ac:dyDescent="0.25">
      <c r="F17740" s="11"/>
      <c r="G17740" s="11"/>
      <c r="H17740" s="11"/>
    </row>
    <row r="17741" spans="6:8" x14ac:dyDescent="0.25">
      <c r="F17741" s="11"/>
      <c r="G17741" s="11"/>
      <c r="H17741" s="11"/>
    </row>
    <row r="17742" spans="6:8" x14ac:dyDescent="0.25">
      <c r="F17742" s="11"/>
      <c r="G17742" s="11"/>
      <c r="H17742" s="11"/>
    </row>
    <row r="17743" spans="6:8" x14ac:dyDescent="0.25">
      <c r="F17743" s="11"/>
      <c r="G17743" s="11"/>
      <c r="H17743" s="11"/>
    </row>
    <row r="17744" spans="6:8" x14ac:dyDescent="0.25">
      <c r="F17744" s="11"/>
      <c r="G17744" s="11"/>
      <c r="H17744" s="11"/>
    </row>
    <row r="17745" spans="6:8" x14ac:dyDescent="0.25">
      <c r="F17745" s="11"/>
      <c r="G17745" s="11"/>
      <c r="H17745" s="11"/>
    </row>
    <row r="17746" spans="6:8" x14ac:dyDescent="0.25">
      <c r="F17746" s="11"/>
      <c r="G17746" s="11"/>
      <c r="H17746" s="11"/>
    </row>
    <row r="17747" spans="6:8" x14ac:dyDescent="0.25">
      <c r="F17747" s="11"/>
      <c r="G17747" s="11"/>
      <c r="H17747" s="11"/>
    </row>
    <row r="17748" spans="6:8" x14ac:dyDescent="0.25">
      <c r="F17748" s="11"/>
      <c r="G17748" s="11"/>
      <c r="H17748" s="11"/>
    </row>
    <row r="17749" spans="6:8" x14ac:dyDescent="0.25">
      <c r="F17749" s="11"/>
      <c r="G17749" s="11"/>
      <c r="H17749" s="11"/>
    </row>
    <row r="17750" spans="6:8" x14ac:dyDescent="0.25">
      <c r="F17750" s="11"/>
      <c r="G17750" s="11"/>
      <c r="H17750" s="11"/>
    </row>
    <row r="17751" spans="6:8" x14ac:dyDescent="0.25">
      <c r="F17751" s="11"/>
      <c r="G17751" s="11"/>
      <c r="H17751" s="11"/>
    </row>
    <row r="17752" spans="6:8" x14ac:dyDescent="0.25">
      <c r="F17752" s="11"/>
      <c r="G17752" s="11"/>
      <c r="H17752" s="11"/>
    </row>
    <row r="17753" spans="6:8" x14ac:dyDescent="0.25">
      <c r="F17753" s="11"/>
      <c r="G17753" s="11"/>
      <c r="H17753" s="11"/>
    </row>
    <row r="17754" spans="6:8" x14ac:dyDescent="0.25">
      <c r="F17754" s="11"/>
      <c r="G17754" s="11"/>
      <c r="H17754" s="11"/>
    </row>
    <row r="17755" spans="6:8" x14ac:dyDescent="0.25">
      <c r="F17755" s="11"/>
      <c r="G17755" s="11"/>
      <c r="H17755" s="11"/>
    </row>
    <row r="17756" spans="6:8" x14ac:dyDescent="0.25">
      <c r="F17756" s="11"/>
      <c r="G17756" s="11"/>
      <c r="H17756" s="11"/>
    </row>
    <row r="17757" spans="6:8" x14ac:dyDescent="0.25">
      <c r="F17757" s="11"/>
      <c r="G17757" s="11"/>
      <c r="H17757" s="11"/>
    </row>
    <row r="17758" spans="6:8" x14ac:dyDescent="0.25">
      <c r="F17758" s="11"/>
      <c r="G17758" s="11"/>
      <c r="H17758" s="11"/>
    </row>
    <row r="17759" spans="6:8" x14ac:dyDescent="0.25">
      <c r="F17759" s="11"/>
      <c r="G17759" s="11"/>
      <c r="H17759" s="11"/>
    </row>
    <row r="17760" spans="6:8" x14ac:dyDescent="0.25">
      <c r="F17760" s="11"/>
      <c r="G17760" s="11"/>
      <c r="H17760" s="11"/>
    </row>
    <row r="17761" spans="6:8" x14ac:dyDescent="0.25">
      <c r="F17761" s="11"/>
      <c r="G17761" s="11"/>
      <c r="H17761" s="11"/>
    </row>
    <row r="17762" spans="6:8" x14ac:dyDescent="0.25">
      <c r="F17762" s="11"/>
      <c r="G17762" s="11"/>
      <c r="H17762" s="11"/>
    </row>
    <row r="17763" spans="6:8" x14ac:dyDescent="0.25">
      <c r="F17763" s="11"/>
      <c r="G17763" s="11"/>
      <c r="H17763" s="11"/>
    </row>
    <row r="17764" spans="6:8" x14ac:dyDescent="0.25">
      <c r="F17764" s="11"/>
      <c r="G17764" s="11"/>
      <c r="H17764" s="11"/>
    </row>
    <row r="17765" spans="6:8" x14ac:dyDescent="0.25">
      <c r="F17765" s="11"/>
      <c r="G17765" s="11"/>
      <c r="H17765" s="11"/>
    </row>
    <row r="17766" spans="6:8" x14ac:dyDescent="0.25">
      <c r="F17766" s="11"/>
      <c r="G17766" s="11"/>
      <c r="H17766" s="11"/>
    </row>
    <row r="17767" spans="6:8" x14ac:dyDescent="0.25">
      <c r="F17767" s="11"/>
      <c r="G17767" s="11"/>
      <c r="H17767" s="11"/>
    </row>
    <row r="17768" spans="6:8" x14ac:dyDescent="0.25">
      <c r="F17768" s="11"/>
      <c r="G17768" s="11"/>
      <c r="H17768" s="11"/>
    </row>
    <row r="17769" spans="6:8" x14ac:dyDescent="0.25">
      <c r="F17769" s="11"/>
      <c r="G17769" s="11"/>
      <c r="H17769" s="11"/>
    </row>
    <row r="17770" spans="6:8" x14ac:dyDescent="0.25">
      <c r="F17770" s="11"/>
      <c r="G17770" s="11"/>
      <c r="H17770" s="11"/>
    </row>
    <row r="17771" spans="6:8" x14ac:dyDescent="0.25">
      <c r="F17771" s="11"/>
      <c r="G17771" s="11"/>
      <c r="H17771" s="11"/>
    </row>
    <row r="17772" spans="6:8" x14ac:dyDescent="0.25">
      <c r="F17772" s="11"/>
      <c r="G17772" s="11"/>
      <c r="H17772" s="11"/>
    </row>
    <row r="17773" spans="6:8" x14ac:dyDescent="0.25">
      <c r="F17773" s="11"/>
      <c r="G17773" s="11"/>
      <c r="H17773" s="11"/>
    </row>
    <row r="17774" spans="6:8" x14ac:dyDescent="0.25">
      <c r="F17774" s="11"/>
      <c r="G17774" s="11"/>
      <c r="H17774" s="11"/>
    </row>
    <row r="17775" spans="6:8" x14ac:dyDescent="0.25">
      <c r="F17775" s="11"/>
      <c r="G17775" s="11"/>
      <c r="H17775" s="11"/>
    </row>
    <row r="17776" spans="6:8" x14ac:dyDescent="0.25">
      <c r="F17776" s="11"/>
      <c r="G17776" s="11"/>
      <c r="H17776" s="11"/>
    </row>
    <row r="17777" spans="6:8" x14ac:dyDescent="0.25">
      <c r="F17777" s="11"/>
      <c r="G17777" s="11"/>
      <c r="H17777" s="11"/>
    </row>
    <row r="17778" spans="6:8" x14ac:dyDescent="0.25">
      <c r="F17778" s="11"/>
      <c r="G17778" s="11"/>
      <c r="H17778" s="11"/>
    </row>
    <row r="17779" spans="6:8" x14ac:dyDescent="0.25">
      <c r="F17779" s="11"/>
      <c r="G17779" s="11"/>
      <c r="H17779" s="11"/>
    </row>
    <row r="17780" spans="6:8" x14ac:dyDescent="0.25">
      <c r="F17780" s="11"/>
      <c r="G17780" s="11"/>
      <c r="H17780" s="11"/>
    </row>
    <row r="17781" spans="6:8" x14ac:dyDescent="0.25">
      <c r="F17781" s="11"/>
      <c r="G17781" s="11"/>
      <c r="H17781" s="11"/>
    </row>
    <row r="17782" spans="6:8" x14ac:dyDescent="0.25">
      <c r="F17782" s="11"/>
      <c r="G17782" s="11"/>
      <c r="H17782" s="11"/>
    </row>
    <row r="17783" spans="6:8" x14ac:dyDescent="0.25">
      <c r="F17783" s="11"/>
      <c r="G17783" s="11"/>
      <c r="H17783" s="11"/>
    </row>
    <row r="17784" spans="6:8" x14ac:dyDescent="0.25">
      <c r="F17784" s="11"/>
      <c r="G17784" s="11"/>
      <c r="H17784" s="11"/>
    </row>
    <row r="17785" spans="6:8" x14ac:dyDescent="0.25">
      <c r="F17785" s="11"/>
      <c r="G17785" s="11"/>
      <c r="H17785" s="11"/>
    </row>
    <row r="17786" spans="6:8" x14ac:dyDescent="0.25">
      <c r="F17786" s="11"/>
      <c r="G17786" s="11"/>
      <c r="H17786" s="11"/>
    </row>
    <row r="17787" spans="6:8" x14ac:dyDescent="0.25">
      <c r="F17787" s="11"/>
      <c r="G17787" s="11"/>
      <c r="H17787" s="11"/>
    </row>
    <row r="17788" spans="6:8" x14ac:dyDescent="0.25">
      <c r="F17788" s="11"/>
      <c r="G17788" s="11"/>
      <c r="H17788" s="11"/>
    </row>
    <row r="17789" spans="6:8" x14ac:dyDescent="0.25">
      <c r="F17789" s="11"/>
      <c r="G17789" s="11"/>
      <c r="H17789" s="11"/>
    </row>
    <row r="17790" spans="6:8" x14ac:dyDescent="0.25">
      <c r="F17790" s="11"/>
      <c r="G17790" s="11"/>
      <c r="H17790" s="11"/>
    </row>
    <row r="17791" spans="6:8" x14ac:dyDescent="0.25">
      <c r="F17791" s="11"/>
      <c r="G17791" s="11"/>
      <c r="H17791" s="11"/>
    </row>
    <row r="17792" spans="6:8" x14ac:dyDescent="0.25">
      <c r="F17792" s="11"/>
      <c r="G17792" s="11"/>
      <c r="H17792" s="11"/>
    </row>
    <row r="17793" spans="6:8" x14ac:dyDescent="0.25">
      <c r="F17793" s="11"/>
      <c r="G17793" s="11"/>
      <c r="H17793" s="11"/>
    </row>
    <row r="17794" spans="6:8" x14ac:dyDescent="0.25">
      <c r="F17794" s="11"/>
      <c r="G17794" s="11"/>
      <c r="H17794" s="11"/>
    </row>
    <row r="17795" spans="6:8" x14ac:dyDescent="0.25">
      <c r="F17795" s="11"/>
      <c r="G17795" s="11"/>
      <c r="H17795" s="11"/>
    </row>
    <row r="17796" spans="6:8" x14ac:dyDescent="0.25">
      <c r="F17796" s="11"/>
      <c r="G17796" s="11"/>
      <c r="H17796" s="11"/>
    </row>
    <row r="17797" spans="6:8" x14ac:dyDescent="0.25">
      <c r="F17797" s="11"/>
      <c r="G17797" s="11"/>
      <c r="H17797" s="11"/>
    </row>
    <row r="17798" spans="6:8" x14ac:dyDescent="0.25">
      <c r="F17798" s="11"/>
      <c r="G17798" s="11"/>
      <c r="H17798" s="11"/>
    </row>
    <row r="17799" spans="6:8" x14ac:dyDescent="0.25">
      <c r="F17799" s="11"/>
      <c r="G17799" s="11"/>
      <c r="H17799" s="11"/>
    </row>
    <row r="17800" spans="6:8" x14ac:dyDescent="0.25">
      <c r="F17800" s="11"/>
      <c r="G17800" s="11"/>
      <c r="H17800" s="11"/>
    </row>
    <row r="17801" spans="6:8" x14ac:dyDescent="0.25">
      <c r="F17801" s="11"/>
      <c r="G17801" s="11"/>
      <c r="H17801" s="11"/>
    </row>
    <row r="17802" spans="6:8" x14ac:dyDescent="0.25">
      <c r="F17802" s="11"/>
      <c r="G17802" s="11"/>
      <c r="H17802" s="11"/>
    </row>
    <row r="17803" spans="6:8" x14ac:dyDescent="0.25">
      <c r="F17803" s="11"/>
      <c r="G17803" s="11"/>
      <c r="H17803" s="11"/>
    </row>
    <row r="17804" spans="6:8" x14ac:dyDescent="0.25">
      <c r="F17804" s="11"/>
      <c r="G17804" s="11"/>
      <c r="H17804" s="11"/>
    </row>
    <row r="17805" spans="6:8" x14ac:dyDescent="0.25">
      <c r="F17805" s="11"/>
      <c r="G17805" s="11"/>
      <c r="H17805" s="11"/>
    </row>
    <row r="17806" spans="6:8" x14ac:dyDescent="0.25">
      <c r="F17806" s="11"/>
      <c r="G17806" s="11"/>
      <c r="H17806" s="11"/>
    </row>
    <row r="17807" spans="6:8" x14ac:dyDescent="0.25">
      <c r="F17807" s="11"/>
      <c r="G17807" s="11"/>
      <c r="H17807" s="11"/>
    </row>
    <row r="17808" spans="6:8" x14ac:dyDescent="0.25">
      <c r="F17808" s="11"/>
      <c r="G17808" s="11"/>
      <c r="H17808" s="11"/>
    </row>
    <row r="17809" spans="6:8" x14ac:dyDescent="0.25">
      <c r="F17809" s="11"/>
      <c r="G17809" s="11"/>
      <c r="H17809" s="11"/>
    </row>
    <row r="17810" spans="6:8" x14ac:dyDescent="0.25">
      <c r="F17810" s="11"/>
      <c r="G17810" s="11"/>
      <c r="H17810" s="11"/>
    </row>
    <row r="17811" spans="6:8" x14ac:dyDescent="0.25">
      <c r="F17811" s="11"/>
      <c r="G17811" s="11"/>
      <c r="H17811" s="11"/>
    </row>
    <row r="17812" spans="6:8" x14ac:dyDescent="0.25">
      <c r="F17812" s="11"/>
      <c r="G17812" s="11"/>
      <c r="H17812" s="11"/>
    </row>
    <row r="17813" spans="6:8" x14ac:dyDescent="0.25">
      <c r="F17813" s="11"/>
      <c r="G17813" s="11"/>
      <c r="H17813" s="11"/>
    </row>
    <row r="17814" spans="6:8" x14ac:dyDescent="0.25">
      <c r="F17814" s="11"/>
      <c r="G17814" s="11"/>
      <c r="H17814" s="11"/>
    </row>
    <row r="17815" spans="6:8" x14ac:dyDescent="0.25">
      <c r="F17815" s="11"/>
      <c r="G17815" s="11"/>
      <c r="H17815" s="11"/>
    </row>
    <row r="17816" spans="6:8" x14ac:dyDescent="0.25">
      <c r="F17816" s="11"/>
      <c r="G17816" s="11"/>
      <c r="H17816" s="11"/>
    </row>
    <row r="17817" spans="6:8" x14ac:dyDescent="0.25">
      <c r="F17817" s="11"/>
      <c r="G17817" s="11"/>
      <c r="H17817" s="11"/>
    </row>
    <row r="17818" spans="6:8" x14ac:dyDescent="0.25">
      <c r="F17818" s="11"/>
      <c r="G17818" s="11"/>
      <c r="H17818" s="11"/>
    </row>
    <row r="17819" spans="6:8" x14ac:dyDescent="0.25">
      <c r="F17819" s="11"/>
      <c r="G17819" s="11"/>
      <c r="H17819" s="11"/>
    </row>
    <row r="17820" spans="6:8" x14ac:dyDescent="0.25">
      <c r="F17820" s="11"/>
      <c r="G17820" s="11"/>
      <c r="H17820" s="11"/>
    </row>
    <row r="17821" spans="6:8" x14ac:dyDescent="0.25">
      <c r="F17821" s="11"/>
      <c r="G17821" s="11"/>
      <c r="H17821" s="11"/>
    </row>
    <row r="17822" spans="6:8" x14ac:dyDescent="0.25">
      <c r="F17822" s="11"/>
      <c r="G17822" s="11"/>
      <c r="H17822" s="11"/>
    </row>
    <row r="17823" spans="6:8" x14ac:dyDescent="0.25">
      <c r="F17823" s="11"/>
      <c r="G17823" s="11"/>
      <c r="H17823" s="11"/>
    </row>
    <row r="17824" spans="6:8" x14ac:dyDescent="0.25">
      <c r="F17824" s="11"/>
      <c r="G17824" s="11"/>
      <c r="H17824" s="11"/>
    </row>
    <row r="17825" spans="6:8" x14ac:dyDescent="0.25">
      <c r="F17825" s="11"/>
      <c r="G17825" s="11"/>
      <c r="H17825" s="11"/>
    </row>
    <row r="17826" spans="6:8" x14ac:dyDescent="0.25">
      <c r="F17826" s="11"/>
      <c r="G17826" s="11"/>
      <c r="H17826" s="11"/>
    </row>
    <row r="17827" spans="6:8" x14ac:dyDescent="0.25">
      <c r="F17827" s="11"/>
      <c r="G17827" s="11"/>
      <c r="H17827" s="11"/>
    </row>
    <row r="17828" spans="6:8" x14ac:dyDescent="0.25">
      <c r="F17828" s="11"/>
      <c r="G17828" s="11"/>
      <c r="H17828" s="11"/>
    </row>
    <row r="17829" spans="6:8" x14ac:dyDescent="0.25">
      <c r="F17829" s="11"/>
      <c r="G17829" s="11"/>
      <c r="H17829" s="11"/>
    </row>
    <row r="17830" spans="6:8" x14ac:dyDescent="0.25">
      <c r="F17830" s="11"/>
      <c r="G17830" s="11"/>
      <c r="H17830" s="11"/>
    </row>
    <row r="17831" spans="6:8" x14ac:dyDescent="0.25">
      <c r="F17831" s="11"/>
      <c r="G17831" s="11"/>
      <c r="H17831" s="11"/>
    </row>
    <row r="17832" spans="6:8" x14ac:dyDescent="0.25">
      <c r="F17832" s="11"/>
      <c r="G17832" s="11"/>
      <c r="H17832" s="11"/>
    </row>
    <row r="17833" spans="6:8" x14ac:dyDescent="0.25">
      <c r="F17833" s="11"/>
      <c r="G17833" s="11"/>
      <c r="H17833" s="11"/>
    </row>
    <row r="17834" spans="6:8" x14ac:dyDescent="0.25">
      <c r="F17834" s="11"/>
      <c r="G17834" s="11"/>
      <c r="H17834" s="11"/>
    </row>
    <row r="17835" spans="6:8" x14ac:dyDescent="0.25">
      <c r="F17835" s="11"/>
      <c r="G17835" s="11"/>
      <c r="H17835" s="11"/>
    </row>
    <row r="17836" spans="6:8" x14ac:dyDescent="0.25">
      <c r="F17836" s="11"/>
      <c r="G17836" s="11"/>
      <c r="H17836" s="11"/>
    </row>
    <row r="17837" spans="6:8" x14ac:dyDescent="0.25">
      <c r="F17837" s="11"/>
      <c r="G17837" s="11"/>
      <c r="H17837" s="11"/>
    </row>
    <row r="17838" spans="6:8" x14ac:dyDescent="0.25">
      <c r="F17838" s="11"/>
      <c r="G17838" s="11"/>
      <c r="H17838" s="11"/>
    </row>
    <row r="17839" spans="6:8" x14ac:dyDescent="0.25">
      <c r="F17839" s="11"/>
      <c r="G17839" s="11"/>
      <c r="H17839" s="11"/>
    </row>
    <row r="17840" spans="6:8" x14ac:dyDescent="0.25">
      <c r="F17840" s="11"/>
      <c r="G17840" s="11"/>
      <c r="H17840" s="11"/>
    </row>
    <row r="17841" spans="6:8" x14ac:dyDescent="0.25">
      <c r="F17841" s="11"/>
      <c r="G17841" s="11"/>
      <c r="H17841" s="11"/>
    </row>
    <row r="17842" spans="6:8" x14ac:dyDescent="0.25">
      <c r="F17842" s="11"/>
      <c r="G17842" s="11"/>
      <c r="H17842" s="11"/>
    </row>
    <row r="17843" spans="6:8" x14ac:dyDescent="0.25">
      <c r="F17843" s="11"/>
      <c r="G17843" s="11"/>
      <c r="H17843" s="11"/>
    </row>
    <row r="17844" spans="6:8" x14ac:dyDescent="0.25">
      <c r="F17844" s="11"/>
      <c r="G17844" s="11"/>
      <c r="H17844" s="11"/>
    </row>
    <row r="17845" spans="6:8" x14ac:dyDescent="0.25">
      <c r="F17845" s="11"/>
      <c r="G17845" s="11"/>
      <c r="H17845" s="11"/>
    </row>
    <row r="17846" spans="6:8" x14ac:dyDescent="0.25">
      <c r="F17846" s="11"/>
      <c r="G17846" s="11"/>
      <c r="H17846" s="11"/>
    </row>
    <row r="17847" spans="6:8" x14ac:dyDescent="0.25">
      <c r="F17847" s="11"/>
      <c r="G17847" s="11"/>
      <c r="H17847" s="11"/>
    </row>
    <row r="17848" spans="6:8" x14ac:dyDescent="0.25">
      <c r="F17848" s="11"/>
      <c r="G17848" s="11"/>
      <c r="H17848" s="11"/>
    </row>
    <row r="17849" spans="6:8" x14ac:dyDescent="0.25">
      <c r="F17849" s="11"/>
      <c r="G17849" s="11"/>
      <c r="H17849" s="11"/>
    </row>
    <row r="17850" spans="6:8" x14ac:dyDescent="0.25">
      <c r="F17850" s="11"/>
      <c r="G17850" s="11"/>
      <c r="H17850" s="11"/>
    </row>
    <row r="17851" spans="6:8" x14ac:dyDescent="0.25">
      <c r="F17851" s="11"/>
      <c r="G17851" s="11"/>
      <c r="H17851" s="11"/>
    </row>
    <row r="17852" spans="6:8" x14ac:dyDescent="0.25">
      <c r="F17852" s="11"/>
      <c r="G17852" s="11"/>
      <c r="H17852" s="11"/>
    </row>
    <row r="17853" spans="6:8" x14ac:dyDescent="0.25">
      <c r="F17853" s="11"/>
      <c r="G17853" s="11"/>
      <c r="H17853" s="11"/>
    </row>
    <row r="17854" spans="6:8" x14ac:dyDescent="0.25">
      <c r="F17854" s="11"/>
      <c r="G17854" s="11"/>
      <c r="H17854" s="11"/>
    </row>
    <row r="17855" spans="6:8" x14ac:dyDescent="0.25">
      <c r="F17855" s="11"/>
      <c r="G17855" s="11"/>
      <c r="H17855" s="11"/>
    </row>
    <row r="17856" spans="6:8" x14ac:dyDescent="0.25">
      <c r="F17856" s="11"/>
      <c r="G17856" s="11"/>
      <c r="H17856" s="11"/>
    </row>
    <row r="17857" spans="6:8" x14ac:dyDescent="0.25">
      <c r="F17857" s="11"/>
      <c r="G17857" s="11"/>
      <c r="H17857" s="11"/>
    </row>
    <row r="17858" spans="6:8" x14ac:dyDescent="0.25">
      <c r="F17858" s="11"/>
      <c r="G17858" s="11"/>
      <c r="H17858" s="11"/>
    </row>
    <row r="17859" spans="6:8" x14ac:dyDescent="0.25">
      <c r="F17859" s="11"/>
      <c r="G17859" s="11"/>
      <c r="H17859" s="11"/>
    </row>
    <row r="17860" spans="6:8" x14ac:dyDescent="0.25">
      <c r="F17860" s="11"/>
      <c r="G17860" s="11"/>
      <c r="H17860" s="11"/>
    </row>
    <row r="17861" spans="6:8" x14ac:dyDescent="0.25">
      <c r="F17861" s="11"/>
      <c r="G17861" s="11"/>
      <c r="H17861" s="11"/>
    </row>
    <row r="17862" spans="6:8" x14ac:dyDescent="0.25">
      <c r="F17862" s="11"/>
      <c r="G17862" s="11"/>
      <c r="H17862" s="11"/>
    </row>
    <row r="17863" spans="6:8" x14ac:dyDescent="0.25">
      <c r="F17863" s="11"/>
      <c r="G17863" s="11"/>
      <c r="H17863" s="11"/>
    </row>
    <row r="17864" spans="6:8" x14ac:dyDescent="0.25">
      <c r="F17864" s="11"/>
      <c r="G17864" s="11"/>
      <c r="H17864" s="11"/>
    </row>
    <row r="17865" spans="6:8" x14ac:dyDescent="0.25">
      <c r="F17865" s="11"/>
      <c r="G17865" s="11"/>
      <c r="H17865" s="11"/>
    </row>
    <row r="17866" spans="6:8" x14ac:dyDescent="0.25">
      <c r="F17866" s="11"/>
      <c r="G17866" s="11"/>
      <c r="H17866" s="11"/>
    </row>
    <row r="17867" spans="6:8" x14ac:dyDescent="0.25">
      <c r="F17867" s="11"/>
      <c r="G17867" s="11"/>
      <c r="H17867" s="11"/>
    </row>
    <row r="17868" spans="6:8" x14ac:dyDescent="0.25">
      <c r="F17868" s="11"/>
      <c r="G17868" s="11"/>
      <c r="H17868" s="11"/>
    </row>
    <row r="17869" spans="6:8" x14ac:dyDescent="0.25">
      <c r="F17869" s="11"/>
      <c r="G17869" s="11"/>
      <c r="H17869" s="11"/>
    </row>
    <row r="17870" spans="6:8" x14ac:dyDescent="0.25">
      <c r="F17870" s="11"/>
      <c r="G17870" s="11"/>
      <c r="H17870" s="11"/>
    </row>
    <row r="17871" spans="6:8" x14ac:dyDescent="0.25">
      <c r="F17871" s="11"/>
      <c r="G17871" s="11"/>
      <c r="H17871" s="11"/>
    </row>
    <row r="17872" spans="6:8" x14ac:dyDescent="0.25">
      <c r="F17872" s="11"/>
      <c r="G17872" s="11"/>
      <c r="H17872" s="11"/>
    </row>
    <row r="17873" spans="6:8" x14ac:dyDescent="0.25">
      <c r="F17873" s="11"/>
      <c r="G17873" s="11"/>
      <c r="H17873" s="11"/>
    </row>
    <row r="17874" spans="6:8" x14ac:dyDescent="0.25">
      <c r="F17874" s="11"/>
      <c r="G17874" s="11"/>
      <c r="H17874" s="11"/>
    </row>
    <row r="17875" spans="6:8" x14ac:dyDescent="0.25">
      <c r="F17875" s="11"/>
      <c r="G17875" s="11"/>
      <c r="H17875" s="11"/>
    </row>
    <row r="17876" spans="6:8" x14ac:dyDescent="0.25">
      <c r="F17876" s="11"/>
      <c r="G17876" s="11"/>
      <c r="H17876" s="11"/>
    </row>
    <row r="17877" spans="6:8" x14ac:dyDescent="0.25">
      <c r="F17877" s="11"/>
      <c r="G17877" s="11"/>
      <c r="H17877" s="11"/>
    </row>
    <row r="17878" spans="6:8" x14ac:dyDescent="0.25">
      <c r="F17878" s="11"/>
      <c r="G17878" s="11"/>
      <c r="H17878" s="11"/>
    </row>
    <row r="17879" spans="6:8" x14ac:dyDescent="0.25">
      <c r="F17879" s="11"/>
      <c r="G17879" s="11"/>
      <c r="H17879" s="11"/>
    </row>
    <row r="17880" spans="6:8" x14ac:dyDescent="0.25">
      <c r="F17880" s="11"/>
      <c r="G17880" s="11"/>
      <c r="H17880" s="11"/>
    </row>
    <row r="17881" spans="6:8" x14ac:dyDescent="0.25">
      <c r="F17881" s="11"/>
      <c r="G17881" s="11"/>
      <c r="H17881" s="11"/>
    </row>
    <row r="17882" spans="6:8" x14ac:dyDescent="0.25">
      <c r="F17882" s="11"/>
      <c r="G17882" s="11"/>
      <c r="H17882" s="11"/>
    </row>
    <row r="17883" spans="6:8" x14ac:dyDescent="0.25">
      <c r="F17883" s="11"/>
      <c r="G17883" s="11"/>
      <c r="H17883" s="11"/>
    </row>
    <row r="17884" spans="6:8" x14ac:dyDescent="0.25">
      <c r="F17884" s="11"/>
      <c r="G17884" s="11"/>
      <c r="H17884" s="11"/>
    </row>
    <row r="17885" spans="6:8" x14ac:dyDescent="0.25">
      <c r="F17885" s="11"/>
      <c r="G17885" s="11"/>
      <c r="H17885" s="11"/>
    </row>
    <row r="17886" spans="6:8" x14ac:dyDescent="0.25">
      <c r="F17886" s="11"/>
      <c r="G17886" s="11"/>
      <c r="H17886" s="11"/>
    </row>
    <row r="17887" spans="6:8" x14ac:dyDescent="0.25">
      <c r="F17887" s="11"/>
      <c r="G17887" s="11"/>
      <c r="H17887" s="11"/>
    </row>
    <row r="17888" spans="6:8" x14ac:dyDescent="0.25">
      <c r="F17888" s="11"/>
      <c r="G17888" s="11"/>
      <c r="H17888" s="11"/>
    </row>
    <row r="17889" spans="6:8" x14ac:dyDescent="0.25">
      <c r="F17889" s="11"/>
      <c r="G17889" s="11"/>
      <c r="H17889" s="11"/>
    </row>
    <row r="17890" spans="6:8" x14ac:dyDescent="0.25">
      <c r="F17890" s="11"/>
      <c r="G17890" s="11"/>
      <c r="H17890" s="11"/>
    </row>
    <row r="17891" spans="6:8" x14ac:dyDescent="0.25">
      <c r="F17891" s="11"/>
      <c r="G17891" s="11"/>
      <c r="H17891" s="11"/>
    </row>
    <row r="17892" spans="6:8" x14ac:dyDescent="0.25">
      <c r="F17892" s="11"/>
      <c r="G17892" s="11"/>
      <c r="H17892" s="11"/>
    </row>
    <row r="17893" spans="6:8" x14ac:dyDescent="0.25">
      <c r="F17893" s="11"/>
      <c r="G17893" s="11"/>
      <c r="H17893" s="11"/>
    </row>
    <row r="17894" spans="6:8" x14ac:dyDescent="0.25">
      <c r="F17894" s="11"/>
      <c r="G17894" s="11"/>
      <c r="H17894" s="11"/>
    </row>
    <row r="17895" spans="6:8" x14ac:dyDescent="0.25">
      <c r="F17895" s="11"/>
      <c r="G17895" s="11"/>
      <c r="H17895" s="11"/>
    </row>
    <row r="17896" spans="6:8" x14ac:dyDescent="0.25">
      <c r="F17896" s="11"/>
      <c r="G17896" s="11"/>
      <c r="H17896" s="11"/>
    </row>
    <row r="17897" spans="6:8" x14ac:dyDescent="0.25">
      <c r="F17897" s="11"/>
      <c r="G17897" s="11"/>
      <c r="H17897" s="11"/>
    </row>
    <row r="17898" spans="6:8" x14ac:dyDescent="0.25">
      <c r="F17898" s="11"/>
      <c r="G17898" s="11"/>
      <c r="H17898" s="11"/>
    </row>
    <row r="17899" spans="6:8" x14ac:dyDescent="0.25">
      <c r="F17899" s="11"/>
      <c r="G17899" s="11"/>
      <c r="H17899" s="11"/>
    </row>
    <row r="17900" spans="6:8" x14ac:dyDescent="0.25">
      <c r="F17900" s="11"/>
      <c r="G17900" s="11"/>
      <c r="H17900" s="11"/>
    </row>
    <row r="17901" spans="6:8" x14ac:dyDescent="0.25">
      <c r="F17901" s="11"/>
      <c r="G17901" s="11"/>
      <c r="H17901" s="11"/>
    </row>
    <row r="17902" spans="6:8" x14ac:dyDescent="0.25">
      <c r="F17902" s="11"/>
      <c r="G17902" s="11"/>
      <c r="H17902" s="11"/>
    </row>
    <row r="17903" spans="6:8" x14ac:dyDescent="0.25">
      <c r="F17903" s="11"/>
      <c r="G17903" s="11"/>
      <c r="H17903" s="11"/>
    </row>
    <row r="17904" spans="6:8" x14ac:dyDescent="0.25">
      <c r="F17904" s="11"/>
      <c r="G17904" s="11"/>
      <c r="H17904" s="11"/>
    </row>
    <row r="17905" spans="6:8" x14ac:dyDescent="0.25">
      <c r="F17905" s="11"/>
      <c r="G17905" s="11"/>
      <c r="H17905" s="11"/>
    </row>
    <row r="17906" spans="6:8" x14ac:dyDescent="0.25">
      <c r="F17906" s="11"/>
      <c r="G17906" s="11"/>
      <c r="H17906" s="11"/>
    </row>
    <row r="17907" spans="6:8" x14ac:dyDescent="0.25">
      <c r="F17907" s="11"/>
      <c r="G17907" s="11"/>
      <c r="H17907" s="11"/>
    </row>
    <row r="17908" spans="6:8" x14ac:dyDescent="0.25">
      <c r="F17908" s="11"/>
      <c r="G17908" s="11"/>
      <c r="H17908" s="11"/>
    </row>
    <row r="17909" spans="6:8" x14ac:dyDescent="0.25">
      <c r="F17909" s="11"/>
      <c r="G17909" s="11"/>
      <c r="H17909" s="11"/>
    </row>
    <row r="17910" spans="6:8" x14ac:dyDescent="0.25">
      <c r="F17910" s="11"/>
      <c r="G17910" s="11"/>
      <c r="H17910" s="11"/>
    </row>
    <row r="17911" spans="6:8" x14ac:dyDescent="0.25">
      <c r="F17911" s="11"/>
      <c r="G17911" s="11"/>
      <c r="H17911" s="11"/>
    </row>
    <row r="17912" spans="6:8" x14ac:dyDescent="0.25">
      <c r="F17912" s="11"/>
      <c r="G17912" s="11"/>
      <c r="H17912" s="11"/>
    </row>
    <row r="17913" spans="6:8" x14ac:dyDescent="0.25">
      <c r="F17913" s="11"/>
      <c r="G17913" s="11"/>
      <c r="H17913" s="11"/>
    </row>
    <row r="17914" spans="6:8" x14ac:dyDescent="0.25">
      <c r="F17914" s="11"/>
      <c r="G17914" s="11"/>
      <c r="H17914" s="11"/>
    </row>
    <row r="17915" spans="6:8" x14ac:dyDescent="0.25">
      <c r="F17915" s="11"/>
      <c r="G17915" s="11"/>
      <c r="H17915" s="11"/>
    </row>
    <row r="17916" spans="6:8" x14ac:dyDescent="0.25">
      <c r="F17916" s="11"/>
      <c r="G17916" s="11"/>
      <c r="H17916" s="11"/>
    </row>
    <row r="17917" spans="6:8" x14ac:dyDescent="0.25">
      <c r="F17917" s="11"/>
      <c r="G17917" s="11"/>
      <c r="H17917" s="11"/>
    </row>
    <row r="17918" spans="6:8" x14ac:dyDescent="0.25">
      <c r="F17918" s="11"/>
      <c r="G17918" s="11"/>
      <c r="H17918" s="11"/>
    </row>
    <row r="17919" spans="6:8" x14ac:dyDescent="0.25">
      <c r="F17919" s="11"/>
      <c r="G17919" s="11"/>
      <c r="H17919" s="11"/>
    </row>
    <row r="17920" spans="6:8" x14ac:dyDescent="0.25">
      <c r="F17920" s="11"/>
      <c r="G17920" s="11"/>
      <c r="H17920" s="11"/>
    </row>
    <row r="17921" spans="6:8" x14ac:dyDescent="0.25">
      <c r="F17921" s="11"/>
      <c r="G17921" s="11"/>
      <c r="H17921" s="11"/>
    </row>
    <row r="17922" spans="6:8" x14ac:dyDescent="0.25">
      <c r="F17922" s="11"/>
      <c r="G17922" s="11"/>
      <c r="H17922" s="11"/>
    </row>
    <row r="17923" spans="6:8" x14ac:dyDescent="0.25">
      <c r="F17923" s="11"/>
      <c r="G17923" s="11"/>
      <c r="H17923" s="11"/>
    </row>
    <row r="17924" spans="6:8" x14ac:dyDescent="0.25">
      <c r="F17924" s="11"/>
      <c r="G17924" s="11"/>
      <c r="H17924" s="11"/>
    </row>
    <row r="17925" spans="6:8" x14ac:dyDescent="0.25">
      <c r="F17925" s="11"/>
      <c r="G17925" s="11"/>
      <c r="H17925" s="11"/>
    </row>
    <row r="17926" spans="6:8" x14ac:dyDescent="0.25">
      <c r="F17926" s="11"/>
      <c r="G17926" s="11"/>
      <c r="H17926" s="11"/>
    </row>
    <row r="17927" spans="6:8" x14ac:dyDescent="0.25">
      <c r="F17927" s="11"/>
      <c r="G17927" s="11"/>
      <c r="H17927" s="11"/>
    </row>
    <row r="17928" spans="6:8" x14ac:dyDescent="0.25">
      <c r="F17928" s="11"/>
      <c r="G17928" s="11"/>
      <c r="H17928" s="11"/>
    </row>
    <row r="17929" spans="6:8" x14ac:dyDescent="0.25">
      <c r="F17929" s="11"/>
      <c r="G17929" s="11"/>
      <c r="H17929" s="11"/>
    </row>
    <row r="17930" spans="6:8" x14ac:dyDescent="0.25">
      <c r="F17930" s="11"/>
      <c r="G17930" s="11"/>
      <c r="H17930" s="11"/>
    </row>
    <row r="17931" spans="6:8" x14ac:dyDescent="0.25">
      <c r="F17931" s="11"/>
      <c r="G17931" s="11"/>
      <c r="H17931" s="11"/>
    </row>
    <row r="17932" spans="6:8" x14ac:dyDescent="0.25">
      <c r="F17932" s="11"/>
      <c r="G17932" s="11"/>
      <c r="H17932" s="11"/>
    </row>
    <row r="17933" spans="6:8" x14ac:dyDescent="0.25">
      <c r="F17933" s="11"/>
      <c r="G17933" s="11"/>
      <c r="H17933" s="11"/>
    </row>
    <row r="17934" spans="6:8" x14ac:dyDescent="0.25">
      <c r="F17934" s="11"/>
      <c r="G17934" s="11"/>
      <c r="H17934" s="11"/>
    </row>
    <row r="17935" spans="6:8" x14ac:dyDescent="0.25">
      <c r="F17935" s="11"/>
      <c r="G17935" s="11"/>
      <c r="H17935" s="11"/>
    </row>
    <row r="17936" spans="6:8" x14ac:dyDescent="0.25">
      <c r="F17936" s="11"/>
      <c r="G17936" s="11"/>
      <c r="H17936" s="11"/>
    </row>
    <row r="17937" spans="6:8" x14ac:dyDescent="0.25">
      <c r="F17937" s="11"/>
      <c r="G17937" s="11"/>
      <c r="H17937" s="11"/>
    </row>
    <row r="17938" spans="6:8" x14ac:dyDescent="0.25">
      <c r="F17938" s="11"/>
      <c r="G17938" s="11"/>
      <c r="H17938" s="11"/>
    </row>
    <row r="17939" spans="6:8" x14ac:dyDescent="0.25">
      <c r="F17939" s="11"/>
      <c r="G17939" s="11"/>
      <c r="H17939" s="11"/>
    </row>
    <row r="17940" spans="6:8" x14ac:dyDescent="0.25">
      <c r="F17940" s="11"/>
      <c r="G17940" s="11"/>
      <c r="H17940" s="11"/>
    </row>
    <row r="17941" spans="6:8" x14ac:dyDescent="0.25">
      <c r="F17941" s="11"/>
      <c r="G17941" s="11"/>
      <c r="H17941" s="11"/>
    </row>
    <row r="17942" spans="6:8" x14ac:dyDescent="0.25">
      <c r="F17942" s="11"/>
      <c r="G17942" s="11"/>
      <c r="H17942" s="11"/>
    </row>
    <row r="17943" spans="6:8" x14ac:dyDescent="0.25">
      <c r="F17943" s="11"/>
      <c r="G17943" s="11"/>
      <c r="H17943" s="11"/>
    </row>
    <row r="17944" spans="6:8" x14ac:dyDescent="0.25">
      <c r="F17944" s="11"/>
      <c r="G17944" s="11"/>
      <c r="H17944" s="11"/>
    </row>
    <row r="17945" spans="6:8" x14ac:dyDescent="0.25">
      <c r="F17945" s="11"/>
      <c r="G17945" s="11"/>
      <c r="H17945" s="11"/>
    </row>
    <row r="17946" spans="6:8" x14ac:dyDescent="0.25">
      <c r="F17946" s="11"/>
      <c r="G17946" s="11"/>
      <c r="H17946" s="11"/>
    </row>
    <row r="17947" spans="6:8" x14ac:dyDescent="0.25">
      <c r="F17947" s="11"/>
      <c r="G17947" s="11"/>
      <c r="H17947" s="11"/>
    </row>
    <row r="17948" spans="6:8" x14ac:dyDescent="0.25">
      <c r="F17948" s="11"/>
      <c r="G17948" s="11"/>
      <c r="H17948" s="11"/>
    </row>
    <row r="17949" spans="6:8" x14ac:dyDescent="0.25">
      <c r="F17949" s="11"/>
      <c r="G17949" s="11"/>
      <c r="H17949" s="11"/>
    </row>
    <row r="17950" spans="6:8" x14ac:dyDescent="0.25">
      <c r="F17950" s="11"/>
      <c r="G17950" s="11"/>
      <c r="H17950" s="11"/>
    </row>
    <row r="17951" spans="6:8" x14ac:dyDescent="0.25">
      <c r="F17951" s="11"/>
      <c r="G17951" s="11"/>
      <c r="H17951" s="11"/>
    </row>
    <row r="17952" spans="6:8" x14ac:dyDescent="0.25">
      <c r="F17952" s="11"/>
      <c r="G17952" s="11"/>
      <c r="H17952" s="11"/>
    </row>
    <row r="17953" spans="6:8" x14ac:dyDescent="0.25">
      <c r="F17953" s="11"/>
      <c r="G17953" s="11"/>
      <c r="H17953" s="11"/>
    </row>
    <row r="17954" spans="6:8" x14ac:dyDescent="0.25">
      <c r="F17954" s="11"/>
      <c r="G17954" s="11"/>
      <c r="H17954" s="11"/>
    </row>
    <row r="17955" spans="6:8" x14ac:dyDescent="0.25">
      <c r="F17955" s="11"/>
      <c r="G17955" s="11"/>
      <c r="H17955" s="11"/>
    </row>
    <row r="17956" spans="6:8" x14ac:dyDescent="0.25">
      <c r="F17956" s="11"/>
      <c r="G17956" s="11"/>
      <c r="H17956" s="11"/>
    </row>
    <row r="17957" spans="6:8" x14ac:dyDescent="0.25">
      <c r="F17957" s="11"/>
      <c r="G17957" s="11"/>
      <c r="H17957" s="11"/>
    </row>
    <row r="17958" spans="6:8" x14ac:dyDescent="0.25">
      <c r="F17958" s="11"/>
      <c r="G17958" s="11"/>
      <c r="H17958" s="11"/>
    </row>
    <row r="17959" spans="6:8" x14ac:dyDescent="0.25">
      <c r="F17959" s="11"/>
      <c r="G17959" s="11"/>
      <c r="H17959" s="11"/>
    </row>
    <row r="17960" spans="6:8" x14ac:dyDescent="0.25">
      <c r="F17960" s="11"/>
      <c r="G17960" s="11"/>
      <c r="H17960" s="11"/>
    </row>
    <row r="17961" spans="6:8" x14ac:dyDescent="0.25">
      <c r="F17961" s="11"/>
      <c r="G17961" s="11"/>
      <c r="H17961" s="11"/>
    </row>
    <row r="17962" spans="6:8" x14ac:dyDescent="0.25">
      <c r="F17962" s="11"/>
      <c r="G17962" s="11"/>
      <c r="H17962" s="11"/>
    </row>
    <row r="17963" spans="6:8" x14ac:dyDescent="0.25">
      <c r="F17963" s="11"/>
      <c r="G17963" s="11"/>
      <c r="H17963" s="11"/>
    </row>
    <row r="17964" spans="6:8" x14ac:dyDescent="0.25">
      <c r="F17964" s="11"/>
      <c r="G17964" s="11"/>
      <c r="H17964" s="11"/>
    </row>
    <row r="17965" spans="6:8" x14ac:dyDescent="0.25">
      <c r="F17965" s="11"/>
      <c r="G17965" s="11"/>
      <c r="H17965" s="11"/>
    </row>
    <row r="17966" spans="6:8" x14ac:dyDescent="0.25">
      <c r="F17966" s="11"/>
      <c r="G17966" s="11"/>
      <c r="H17966" s="11"/>
    </row>
    <row r="17967" spans="6:8" x14ac:dyDescent="0.25">
      <c r="F17967" s="11"/>
      <c r="G17967" s="11"/>
      <c r="H17967" s="11"/>
    </row>
    <row r="17968" spans="6:8" x14ac:dyDescent="0.25">
      <c r="F17968" s="11"/>
      <c r="G17968" s="11"/>
      <c r="H17968" s="11"/>
    </row>
    <row r="17969" spans="6:8" x14ac:dyDescent="0.25">
      <c r="F17969" s="11"/>
      <c r="G17969" s="11"/>
      <c r="H17969" s="11"/>
    </row>
    <row r="17970" spans="6:8" x14ac:dyDescent="0.25">
      <c r="F17970" s="11"/>
      <c r="G17970" s="11"/>
      <c r="H17970" s="11"/>
    </row>
    <row r="17971" spans="6:8" x14ac:dyDescent="0.25">
      <c r="F17971" s="11"/>
      <c r="G17971" s="11"/>
      <c r="H17971" s="11"/>
    </row>
    <row r="17972" spans="6:8" x14ac:dyDescent="0.25">
      <c r="F17972" s="11"/>
      <c r="G17972" s="11"/>
      <c r="H17972" s="11"/>
    </row>
    <row r="17973" spans="6:8" x14ac:dyDescent="0.25">
      <c r="F17973" s="11"/>
      <c r="G17973" s="11"/>
      <c r="H17973" s="11"/>
    </row>
    <row r="17974" spans="6:8" x14ac:dyDescent="0.25">
      <c r="F17974" s="11"/>
      <c r="G17974" s="11"/>
      <c r="H17974" s="11"/>
    </row>
    <row r="17975" spans="6:8" x14ac:dyDescent="0.25">
      <c r="F17975" s="11"/>
      <c r="G17975" s="11"/>
      <c r="H17975" s="11"/>
    </row>
    <row r="17976" spans="6:8" x14ac:dyDescent="0.25">
      <c r="F17976" s="11"/>
      <c r="G17976" s="11"/>
      <c r="H17976" s="11"/>
    </row>
    <row r="17977" spans="6:8" x14ac:dyDescent="0.25">
      <c r="F17977" s="11"/>
      <c r="G17977" s="11"/>
      <c r="H17977" s="11"/>
    </row>
    <row r="17978" spans="6:8" x14ac:dyDescent="0.25">
      <c r="F17978" s="11"/>
      <c r="G17978" s="11"/>
      <c r="H17978" s="11"/>
    </row>
    <row r="17979" spans="6:8" x14ac:dyDescent="0.25">
      <c r="F17979" s="11"/>
      <c r="G17979" s="11"/>
      <c r="H17979" s="11"/>
    </row>
    <row r="17980" spans="6:8" x14ac:dyDescent="0.25">
      <c r="F17980" s="11"/>
      <c r="G17980" s="11"/>
      <c r="H17980" s="11"/>
    </row>
    <row r="17981" spans="6:8" x14ac:dyDescent="0.25">
      <c r="F17981" s="11"/>
      <c r="G17981" s="11"/>
      <c r="H17981" s="11"/>
    </row>
    <row r="17982" spans="6:8" x14ac:dyDescent="0.25">
      <c r="F17982" s="11"/>
      <c r="G17982" s="11"/>
      <c r="H17982" s="11"/>
    </row>
    <row r="17983" spans="6:8" x14ac:dyDescent="0.25">
      <c r="F17983" s="11"/>
      <c r="G17983" s="11"/>
      <c r="H17983" s="11"/>
    </row>
    <row r="17984" spans="6:8" x14ac:dyDescent="0.25">
      <c r="F17984" s="11"/>
      <c r="G17984" s="11"/>
      <c r="H17984" s="11"/>
    </row>
    <row r="17985" spans="6:8" x14ac:dyDescent="0.25">
      <c r="F17985" s="11"/>
      <c r="G17985" s="11"/>
      <c r="H17985" s="11"/>
    </row>
    <row r="17986" spans="6:8" x14ac:dyDescent="0.25">
      <c r="F17986" s="11"/>
      <c r="G17986" s="11"/>
      <c r="H17986" s="11"/>
    </row>
    <row r="17987" spans="6:8" x14ac:dyDescent="0.25">
      <c r="F17987" s="11"/>
      <c r="G17987" s="11"/>
      <c r="H17987" s="11"/>
    </row>
    <row r="17988" spans="6:8" x14ac:dyDescent="0.25">
      <c r="F17988" s="11"/>
      <c r="G17988" s="11"/>
      <c r="H17988" s="11"/>
    </row>
    <row r="17989" spans="6:8" x14ac:dyDescent="0.25">
      <c r="F17989" s="11"/>
      <c r="G17989" s="11"/>
      <c r="H17989" s="11"/>
    </row>
    <row r="17990" spans="6:8" x14ac:dyDescent="0.25">
      <c r="F17990" s="11"/>
      <c r="G17990" s="11"/>
      <c r="H17990" s="11"/>
    </row>
    <row r="17991" spans="6:8" x14ac:dyDescent="0.25">
      <c r="F17991" s="11"/>
      <c r="G17991" s="11"/>
      <c r="H17991" s="11"/>
    </row>
    <row r="17992" spans="6:8" x14ac:dyDescent="0.25">
      <c r="F17992" s="11"/>
      <c r="G17992" s="11"/>
      <c r="H17992" s="11"/>
    </row>
    <row r="17993" spans="6:8" x14ac:dyDescent="0.25">
      <c r="F17993" s="11"/>
      <c r="G17993" s="11"/>
      <c r="H17993" s="11"/>
    </row>
    <row r="17994" spans="6:8" x14ac:dyDescent="0.25">
      <c r="F17994" s="11"/>
      <c r="G17994" s="11"/>
      <c r="H17994" s="11"/>
    </row>
    <row r="17995" spans="6:8" x14ac:dyDescent="0.25">
      <c r="F17995" s="11"/>
      <c r="G17995" s="11"/>
      <c r="H17995" s="11"/>
    </row>
    <row r="17996" spans="6:8" x14ac:dyDescent="0.25">
      <c r="F17996" s="11"/>
      <c r="G17996" s="11"/>
      <c r="H17996" s="11"/>
    </row>
    <row r="17997" spans="6:8" x14ac:dyDescent="0.25">
      <c r="F17997" s="11"/>
      <c r="G17997" s="11"/>
      <c r="H17997" s="11"/>
    </row>
    <row r="17998" spans="6:8" x14ac:dyDescent="0.25">
      <c r="F17998" s="11"/>
      <c r="G17998" s="11"/>
      <c r="H17998" s="11"/>
    </row>
    <row r="17999" spans="6:8" x14ac:dyDescent="0.25">
      <c r="F17999" s="11"/>
      <c r="G17999" s="11"/>
      <c r="H17999" s="11"/>
    </row>
    <row r="18000" spans="6:8" x14ac:dyDescent="0.25">
      <c r="F18000" s="11"/>
      <c r="G18000" s="11"/>
      <c r="H18000" s="11"/>
    </row>
    <row r="18001" spans="6:8" x14ac:dyDescent="0.25">
      <c r="F18001" s="11"/>
      <c r="G18001" s="11"/>
      <c r="H18001" s="11"/>
    </row>
    <row r="18002" spans="6:8" x14ac:dyDescent="0.25">
      <c r="F18002" s="11"/>
      <c r="G18002" s="11"/>
      <c r="H18002" s="11"/>
    </row>
    <row r="18003" spans="6:8" x14ac:dyDescent="0.25">
      <c r="F18003" s="11"/>
      <c r="G18003" s="11"/>
      <c r="H18003" s="11"/>
    </row>
    <row r="18004" spans="6:8" x14ac:dyDescent="0.25">
      <c r="F18004" s="11"/>
      <c r="G18004" s="11"/>
      <c r="H18004" s="11"/>
    </row>
    <row r="18005" spans="6:8" x14ac:dyDescent="0.25">
      <c r="F18005" s="11"/>
      <c r="G18005" s="11"/>
      <c r="H18005" s="11"/>
    </row>
    <row r="18006" spans="6:8" x14ac:dyDescent="0.25">
      <c r="F18006" s="11"/>
      <c r="G18006" s="11"/>
      <c r="H18006" s="11"/>
    </row>
    <row r="18007" spans="6:8" x14ac:dyDescent="0.25">
      <c r="F18007" s="11"/>
      <c r="G18007" s="11"/>
      <c r="H18007" s="11"/>
    </row>
    <row r="18008" spans="6:8" x14ac:dyDescent="0.25">
      <c r="F18008" s="11"/>
      <c r="G18008" s="11"/>
      <c r="H18008" s="11"/>
    </row>
    <row r="18009" spans="6:8" x14ac:dyDescent="0.25">
      <c r="F18009" s="11"/>
      <c r="G18009" s="11"/>
      <c r="H18009" s="11"/>
    </row>
    <row r="18010" spans="6:8" x14ac:dyDescent="0.25">
      <c r="F18010" s="11"/>
      <c r="G18010" s="11"/>
      <c r="H18010" s="11"/>
    </row>
    <row r="18011" spans="6:8" x14ac:dyDescent="0.25">
      <c r="F18011" s="11"/>
      <c r="G18011" s="11"/>
      <c r="H18011" s="11"/>
    </row>
    <row r="18012" spans="6:8" x14ac:dyDescent="0.25">
      <c r="F18012" s="11"/>
      <c r="G18012" s="11"/>
      <c r="H18012" s="11"/>
    </row>
    <row r="18013" spans="6:8" x14ac:dyDescent="0.25">
      <c r="F18013" s="11"/>
      <c r="G18013" s="11"/>
      <c r="H18013" s="11"/>
    </row>
    <row r="18014" spans="6:8" x14ac:dyDescent="0.25">
      <c r="F18014" s="11"/>
      <c r="G18014" s="11"/>
      <c r="H18014" s="11"/>
    </row>
    <row r="18015" spans="6:8" x14ac:dyDescent="0.25">
      <c r="F18015" s="11"/>
      <c r="G18015" s="11"/>
      <c r="H18015" s="11"/>
    </row>
    <row r="18016" spans="6:8" x14ac:dyDescent="0.25">
      <c r="F18016" s="11"/>
      <c r="G18016" s="11"/>
      <c r="H18016" s="11"/>
    </row>
    <row r="18017" spans="6:8" x14ac:dyDescent="0.25">
      <c r="F18017" s="11"/>
      <c r="G18017" s="11"/>
      <c r="H18017" s="11"/>
    </row>
    <row r="18018" spans="6:8" x14ac:dyDescent="0.25">
      <c r="F18018" s="11"/>
      <c r="G18018" s="11"/>
      <c r="H18018" s="11"/>
    </row>
    <row r="18019" spans="6:8" x14ac:dyDescent="0.25">
      <c r="F18019" s="11"/>
      <c r="G18019" s="11"/>
      <c r="H18019" s="11"/>
    </row>
    <row r="18020" spans="6:8" x14ac:dyDescent="0.25">
      <c r="F18020" s="11"/>
      <c r="G18020" s="11"/>
      <c r="H18020" s="11"/>
    </row>
    <row r="18021" spans="6:8" x14ac:dyDescent="0.25">
      <c r="F18021" s="11"/>
      <c r="G18021" s="11"/>
      <c r="H18021" s="11"/>
    </row>
    <row r="18022" spans="6:8" x14ac:dyDescent="0.25">
      <c r="F18022" s="11"/>
      <c r="G18022" s="11"/>
      <c r="H18022" s="11"/>
    </row>
    <row r="18023" spans="6:8" x14ac:dyDescent="0.25">
      <c r="F18023" s="11"/>
      <c r="G18023" s="11"/>
      <c r="H18023" s="11"/>
    </row>
    <row r="18024" spans="6:8" x14ac:dyDescent="0.25">
      <c r="F18024" s="11"/>
      <c r="G18024" s="11"/>
      <c r="H18024" s="11"/>
    </row>
    <row r="18025" spans="6:8" x14ac:dyDescent="0.25">
      <c r="F18025" s="11"/>
      <c r="G18025" s="11"/>
      <c r="H18025" s="11"/>
    </row>
    <row r="18026" spans="6:8" x14ac:dyDescent="0.25">
      <c r="F18026" s="11"/>
      <c r="G18026" s="11"/>
      <c r="H18026" s="11"/>
    </row>
    <row r="18027" spans="6:8" x14ac:dyDescent="0.25">
      <c r="F18027" s="11"/>
      <c r="G18027" s="11"/>
      <c r="H18027" s="11"/>
    </row>
    <row r="18028" spans="6:8" x14ac:dyDescent="0.25">
      <c r="F18028" s="11"/>
      <c r="G18028" s="11"/>
      <c r="H18028" s="11"/>
    </row>
    <row r="18029" spans="6:8" x14ac:dyDescent="0.25">
      <c r="F18029" s="11"/>
      <c r="G18029" s="11"/>
      <c r="H18029" s="11"/>
    </row>
    <row r="18030" spans="6:8" x14ac:dyDescent="0.25">
      <c r="F18030" s="11"/>
      <c r="G18030" s="11"/>
      <c r="H18030" s="11"/>
    </row>
    <row r="18031" spans="6:8" x14ac:dyDescent="0.25">
      <c r="F18031" s="11"/>
      <c r="G18031" s="11"/>
      <c r="H18031" s="11"/>
    </row>
    <row r="18032" spans="6:8" x14ac:dyDescent="0.25">
      <c r="F18032" s="11"/>
      <c r="G18032" s="11"/>
      <c r="H18032" s="11"/>
    </row>
    <row r="18033" spans="6:8" x14ac:dyDescent="0.25">
      <c r="F18033" s="11"/>
      <c r="G18033" s="11"/>
      <c r="H18033" s="11"/>
    </row>
    <row r="18034" spans="6:8" x14ac:dyDescent="0.25">
      <c r="F18034" s="11"/>
      <c r="G18034" s="11"/>
      <c r="H18034" s="11"/>
    </row>
    <row r="18035" spans="6:8" x14ac:dyDescent="0.25">
      <c r="F18035" s="11"/>
      <c r="G18035" s="11"/>
      <c r="H18035" s="11"/>
    </row>
    <row r="18036" spans="6:8" x14ac:dyDescent="0.25">
      <c r="F18036" s="11"/>
      <c r="G18036" s="11"/>
      <c r="H18036" s="11"/>
    </row>
    <row r="18037" spans="6:8" x14ac:dyDescent="0.25">
      <c r="F18037" s="11"/>
      <c r="G18037" s="11"/>
      <c r="H18037" s="11"/>
    </row>
    <row r="18038" spans="6:8" x14ac:dyDescent="0.25">
      <c r="F18038" s="11"/>
      <c r="G18038" s="11"/>
      <c r="H18038" s="11"/>
    </row>
    <row r="18039" spans="6:8" x14ac:dyDescent="0.25">
      <c r="F18039" s="11"/>
      <c r="G18039" s="11"/>
      <c r="H18039" s="11"/>
    </row>
    <row r="18040" spans="6:8" x14ac:dyDescent="0.25">
      <c r="F18040" s="11"/>
      <c r="G18040" s="11"/>
      <c r="H18040" s="11"/>
    </row>
    <row r="18041" spans="6:8" x14ac:dyDescent="0.25">
      <c r="F18041" s="11"/>
      <c r="G18041" s="11"/>
      <c r="H18041" s="11"/>
    </row>
    <row r="18042" spans="6:8" x14ac:dyDescent="0.25">
      <c r="F18042" s="11"/>
      <c r="G18042" s="11"/>
      <c r="H18042" s="11"/>
    </row>
    <row r="18043" spans="6:8" x14ac:dyDescent="0.25">
      <c r="F18043" s="11"/>
      <c r="G18043" s="11"/>
      <c r="H18043" s="11"/>
    </row>
    <row r="18044" spans="6:8" x14ac:dyDescent="0.25">
      <c r="F18044" s="11"/>
      <c r="G18044" s="11"/>
      <c r="H18044" s="11"/>
    </row>
    <row r="18045" spans="6:8" x14ac:dyDescent="0.25">
      <c r="F18045" s="11"/>
      <c r="G18045" s="11"/>
      <c r="H18045" s="11"/>
    </row>
    <row r="18046" spans="6:8" x14ac:dyDescent="0.25">
      <c r="F18046" s="11"/>
      <c r="G18046" s="11"/>
      <c r="H18046" s="11"/>
    </row>
    <row r="18047" spans="6:8" x14ac:dyDescent="0.25">
      <c r="F18047" s="11"/>
      <c r="G18047" s="11"/>
      <c r="H18047" s="11"/>
    </row>
    <row r="18048" spans="6:8" x14ac:dyDescent="0.25">
      <c r="F18048" s="11"/>
      <c r="G18048" s="11"/>
      <c r="H18048" s="11"/>
    </row>
    <row r="18049" spans="6:8" x14ac:dyDescent="0.25">
      <c r="F18049" s="11"/>
      <c r="G18049" s="11"/>
      <c r="H18049" s="11"/>
    </row>
    <row r="18050" spans="6:8" x14ac:dyDescent="0.25">
      <c r="F18050" s="11"/>
      <c r="G18050" s="11"/>
      <c r="H18050" s="11"/>
    </row>
    <row r="18051" spans="6:8" x14ac:dyDescent="0.25">
      <c r="F18051" s="11"/>
      <c r="G18051" s="11"/>
      <c r="H18051" s="11"/>
    </row>
    <row r="18052" spans="6:8" x14ac:dyDescent="0.25">
      <c r="F18052" s="11"/>
      <c r="G18052" s="11"/>
      <c r="H18052" s="11"/>
    </row>
    <row r="18053" spans="6:8" x14ac:dyDescent="0.25">
      <c r="F18053" s="11"/>
      <c r="G18053" s="11"/>
      <c r="H18053" s="11"/>
    </row>
    <row r="18054" spans="6:8" x14ac:dyDescent="0.25">
      <c r="F18054" s="11"/>
      <c r="G18054" s="11"/>
      <c r="H18054" s="11"/>
    </row>
    <row r="18055" spans="6:8" x14ac:dyDescent="0.25">
      <c r="F18055" s="11"/>
      <c r="G18055" s="11"/>
      <c r="H18055" s="11"/>
    </row>
    <row r="18056" spans="6:8" x14ac:dyDescent="0.25">
      <c r="F18056" s="11"/>
      <c r="G18056" s="11"/>
      <c r="H18056" s="11"/>
    </row>
    <row r="18057" spans="6:8" x14ac:dyDescent="0.25">
      <c r="F18057" s="11"/>
      <c r="G18057" s="11"/>
      <c r="H18057" s="11"/>
    </row>
    <row r="18058" spans="6:8" x14ac:dyDescent="0.25">
      <c r="F18058" s="11"/>
      <c r="G18058" s="11"/>
      <c r="H18058" s="11"/>
    </row>
    <row r="18059" spans="6:8" x14ac:dyDescent="0.25">
      <c r="F18059" s="11"/>
      <c r="G18059" s="11"/>
      <c r="H18059" s="11"/>
    </row>
    <row r="18060" spans="6:8" x14ac:dyDescent="0.25">
      <c r="F18060" s="11"/>
      <c r="G18060" s="11"/>
      <c r="H18060" s="11"/>
    </row>
    <row r="18061" spans="6:8" x14ac:dyDescent="0.25">
      <c r="F18061" s="11"/>
      <c r="G18061" s="11"/>
      <c r="H18061" s="11"/>
    </row>
    <row r="18062" spans="6:8" x14ac:dyDescent="0.25">
      <c r="F18062" s="11"/>
      <c r="G18062" s="11"/>
      <c r="H18062" s="11"/>
    </row>
    <row r="18063" spans="6:8" x14ac:dyDescent="0.25">
      <c r="F18063" s="11"/>
      <c r="G18063" s="11"/>
      <c r="H18063" s="11"/>
    </row>
    <row r="18064" spans="6:8" x14ac:dyDescent="0.25">
      <c r="F18064" s="11"/>
      <c r="G18064" s="11"/>
      <c r="H18064" s="11"/>
    </row>
    <row r="18065" spans="6:8" x14ac:dyDescent="0.25">
      <c r="F18065" s="11"/>
      <c r="G18065" s="11"/>
      <c r="H18065" s="11"/>
    </row>
    <row r="18066" spans="6:8" x14ac:dyDescent="0.25">
      <c r="F18066" s="11"/>
      <c r="G18066" s="11"/>
      <c r="H18066" s="11"/>
    </row>
    <row r="18067" spans="6:8" x14ac:dyDescent="0.25">
      <c r="F18067" s="11"/>
      <c r="G18067" s="11"/>
      <c r="H18067" s="11"/>
    </row>
    <row r="18068" spans="6:8" x14ac:dyDescent="0.25">
      <c r="F18068" s="11"/>
      <c r="G18068" s="11"/>
      <c r="H18068" s="11"/>
    </row>
    <row r="18069" spans="6:8" x14ac:dyDescent="0.25">
      <c r="F18069" s="11"/>
      <c r="G18069" s="11"/>
      <c r="H18069" s="11"/>
    </row>
    <row r="18070" spans="6:8" x14ac:dyDescent="0.25">
      <c r="F18070" s="11"/>
      <c r="G18070" s="11"/>
      <c r="H18070" s="11"/>
    </row>
    <row r="18071" spans="6:8" x14ac:dyDescent="0.25">
      <c r="F18071" s="11"/>
      <c r="G18071" s="11"/>
      <c r="H18071" s="11"/>
    </row>
    <row r="18072" spans="6:8" x14ac:dyDescent="0.25">
      <c r="F18072" s="11"/>
      <c r="G18072" s="11"/>
      <c r="H18072" s="11"/>
    </row>
    <row r="18073" spans="6:8" x14ac:dyDescent="0.25">
      <c r="F18073" s="11"/>
      <c r="G18073" s="11"/>
      <c r="H18073" s="11"/>
    </row>
    <row r="18074" spans="6:8" x14ac:dyDescent="0.25">
      <c r="F18074" s="11"/>
      <c r="G18074" s="11"/>
      <c r="H18074" s="11"/>
    </row>
    <row r="18075" spans="6:8" x14ac:dyDescent="0.25">
      <c r="F18075" s="11"/>
      <c r="G18075" s="11"/>
      <c r="H18075" s="11"/>
    </row>
    <row r="18076" spans="6:8" x14ac:dyDescent="0.25">
      <c r="F18076" s="11"/>
      <c r="G18076" s="11"/>
      <c r="H18076" s="11"/>
    </row>
    <row r="18077" spans="6:8" x14ac:dyDescent="0.25">
      <c r="F18077" s="11"/>
      <c r="G18077" s="11"/>
      <c r="H18077" s="11"/>
    </row>
    <row r="18078" spans="6:8" x14ac:dyDescent="0.25">
      <c r="F18078" s="11"/>
      <c r="G18078" s="11"/>
      <c r="H18078" s="11"/>
    </row>
    <row r="18079" spans="6:8" x14ac:dyDescent="0.25">
      <c r="F18079" s="11"/>
      <c r="G18079" s="11"/>
      <c r="H18079" s="11"/>
    </row>
    <row r="18080" spans="6:8" x14ac:dyDescent="0.25">
      <c r="F18080" s="11"/>
      <c r="G18080" s="11"/>
      <c r="H18080" s="11"/>
    </row>
    <row r="18081" spans="6:8" x14ac:dyDescent="0.25">
      <c r="F18081" s="11"/>
      <c r="G18081" s="11"/>
      <c r="H18081" s="11"/>
    </row>
    <row r="18082" spans="6:8" x14ac:dyDescent="0.25">
      <c r="F18082" s="11"/>
      <c r="G18082" s="11"/>
      <c r="H18082" s="11"/>
    </row>
    <row r="18083" spans="6:8" x14ac:dyDescent="0.25">
      <c r="F18083" s="11"/>
      <c r="G18083" s="11"/>
      <c r="H18083" s="11"/>
    </row>
    <row r="18084" spans="6:8" x14ac:dyDescent="0.25">
      <c r="F18084" s="11"/>
      <c r="G18084" s="11"/>
      <c r="H18084" s="11"/>
    </row>
    <row r="18085" spans="6:8" x14ac:dyDescent="0.25">
      <c r="F18085" s="11"/>
      <c r="G18085" s="11"/>
      <c r="H18085" s="11"/>
    </row>
    <row r="18086" spans="6:8" x14ac:dyDescent="0.25">
      <c r="F18086" s="11"/>
      <c r="G18086" s="11"/>
      <c r="H18086" s="11"/>
    </row>
    <row r="18087" spans="6:8" x14ac:dyDescent="0.25">
      <c r="F18087" s="11"/>
      <c r="G18087" s="11"/>
      <c r="H18087" s="11"/>
    </row>
    <row r="18088" spans="6:8" x14ac:dyDescent="0.25">
      <c r="F18088" s="11"/>
      <c r="G18088" s="11"/>
      <c r="H18088" s="11"/>
    </row>
    <row r="18089" spans="6:8" x14ac:dyDescent="0.25">
      <c r="F18089" s="11"/>
      <c r="G18089" s="11"/>
      <c r="H18089" s="11"/>
    </row>
    <row r="18090" spans="6:8" x14ac:dyDescent="0.25">
      <c r="F18090" s="11"/>
      <c r="G18090" s="11"/>
      <c r="H18090" s="11"/>
    </row>
    <row r="18091" spans="6:8" x14ac:dyDescent="0.25">
      <c r="F18091" s="11"/>
      <c r="G18091" s="11"/>
      <c r="H18091" s="11"/>
    </row>
    <row r="18092" spans="6:8" x14ac:dyDescent="0.25">
      <c r="F18092" s="11"/>
      <c r="G18092" s="11"/>
      <c r="H18092" s="11"/>
    </row>
    <row r="18093" spans="6:8" x14ac:dyDescent="0.25">
      <c r="F18093" s="11"/>
      <c r="G18093" s="11"/>
      <c r="H18093" s="11"/>
    </row>
    <row r="18094" spans="6:8" x14ac:dyDescent="0.25">
      <c r="F18094" s="11"/>
      <c r="G18094" s="11"/>
      <c r="H18094" s="11"/>
    </row>
    <row r="18095" spans="6:8" x14ac:dyDescent="0.25">
      <c r="F18095" s="11"/>
      <c r="G18095" s="11"/>
      <c r="H18095" s="11"/>
    </row>
    <row r="18096" spans="6:8" x14ac:dyDescent="0.25">
      <c r="F18096" s="11"/>
      <c r="G18096" s="11"/>
      <c r="H18096" s="11"/>
    </row>
    <row r="18097" spans="6:8" x14ac:dyDescent="0.25">
      <c r="F18097" s="11"/>
      <c r="G18097" s="11"/>
      <c r="H18097" s="11"/>
    </row>
    <row r="18098" spans="6:8" x14ac:dyDescent="0.25">
      <c r="F18098" s="11"/>
      <c r="G18098" s="11"/>
      <c r="H18098" s="11"/>
    </row>
    <row r="18099" spans="6:8" x14ac:dyDescent="0.25">
      <c r="F18099" s="11"/>
      <c r="G18099" s="11"/>
      <c r="H18099" s="11"/>
    </row>
    <row r="18100" spans="6:8" x14ac:dyDescent="0.25">
      <c r="F18100" s="11"/>
      <c r="G18100" s="11"/>
      <c r="H18100" s="11"/>
    </row>
    <row r="18101" spans="6:8" x14ac:dyDescent="0.25">
      <c r="F18101" s="11"/>
      <c r="G18101" s="11"/>
      <c r="H18101" s="11"/>
    </row>
    <row r="18102" spans="6:8" x14ac:dyDescent="0.25">
      <c r="F18102" s="11"/>
      <c r="G18102" s="11"/>
      <c r="H18102" s="11"/>
    </row>
    <row r="18103" spans="6:8" x14ac:dyDescent="0.25">
      <c r="F18103" s="11"/>
      <c r="G18103" s="11"/>
      <c r="H18103" s="11"/>
    </row>
    <row r="18104" spans="6:8" x14ac:dyDescent="0.25">
      <c r="F18104" s="11"/>
      <c r="G18104" s="11"/>
      <c r="H18104" s="11"/>
    </row>
    <row r="18105" spans="6:8" x14ac:dyDescent="0.25">
      <c r="F18105" s="11"/>
      <c r="G18105" s="11"/>
      <c r="H18105" s="11"/>
    </row>
    <row r="18106" spans="6:8" x14ac:dyDescent="0.25">
      <c r="F18106" s="11"/>
      <c r="G18106" s="11"/>
      <c r="H18106" s="11"/>
    </row>
    <row r="18107" spans="6:8" x14ac:dyDescent="0.25">
      <c r="F18107" s="11"/>
      <c r="G18107" s="11"/>
      <c r="H18107" s="11"/>
    </row>
    <row r="18108" spans="6:8" x14ac:dyDescent="0.25">
      <c r="F18108" s="11"/>
      <c r="G18108" s="11"/>
      <c r="H18108" s="11"/>
    </row>
    <row r="18109" spans="6:8" x14ac:dyDescent="0.25">
      <c r="F18109" s="11"/>
      <c r="G18109" s="11"/>
      <c r="H18109" s="11"/>
    </row>
    <row r="18110" spans="6:8" x14ac:dyDescent="0.25">
      <c r="F18110" s="11"/>
      <c r="G18110" s="11"/>
      <c r="H18110" s="11"/>
    </row>
    <row r="18111" spans="6:8" x14ac:dyDescent="0.25">
      <c r="F18111" s="11"/>
      <c r="G18111" s="11"/>
      <c r="H18111" s="11"/>
    </row>
    <row r="18112" spans="6:8" x14ac:dyDescent="0.25">
      <c r="F18112" s="11"/>
      <c r="G18112" s="11"/>
      <c r="H18112" s="11"/>
    </row>
    <row r="18113" spans="6:8" x14ac:dyDescent="0.25">
      <c r="F18113" s="11"/>
      <c r="G18113" s="11"/>
      <c r="H18113" s="11"/>
    </row>
    <row r="18114" spans="6:8" x14ac:dyDescent="0.25">
      <c r="F18114" s="11"/>
      <c r="G18114" s="11"/>
      <c r="H18114" s="11"/>
    </row>
    <row r="18115" spans="6:8" x14ac:dyDescent="0.25">
      <c r="F18115" s="11"/>
      <c r="G18115" s="11"/>
      <c r="H18115" s="11"/>
    </row>
    <row r="18116" spans="6:8" x14ac:dyDescent="0.25">
      <c r="F18116" s="11"/>
      <c r="G18116" s="11"/>
      <c r="H18116" s="11"/>
    </row>
    <row r="18117" spans="6:8" x14ac:dyDescent="0.25">
      <c r="F18117" s="11"/>
      <c r="G18117" s="11"/>
      <c r="H18117" s="11"/>
    </row>
    <row r="18118" spans="6:8" x14ac:dyDescent="0.25">
      <c r="F18118" s="11"/>
      <c r="G18118" s="11"/>
      <c r="H18118" s="11"/>
    </row>
    <row r="18119" spans="6:8" x14ac:dyDescent="0.25">
      <c r="F18119" s="11"/>
      <c r="G18119" s="11"/>
      <c r="H18119" s="11"/>
    </row>
    <row r="18120" spans="6:8" x14ac:dyDescent="0.25">
      <c r="F18120" s="11"/>
      <c r="G18120" s="11"/>
      <c r="H18120" s="11"/>
    </row>
    <row r="18121" spans="6:8" x14ac:dyDescent="0.25">
      <c r="F18121" s="11"/>
      <c r="G18121" s="11"/>
      <c r="H18121" s="11"/>
    </row>
    <row r="18122" spans="6:8" x14ac:dyDescent="0.25">
      <c r="F18122" s="11"/>
      <c r="G18122" s="11"/>
      <c r="H18122" s="11"/>
    </row>
    <row r="18123" spans="6:8" x14ac:dyDescent="0.25">
      <c r="F18123" s="11"/>
      <c r="G18123" s="11"/>
      <c r="H18123" s="11"/>
    </row>
    <row r="18124" spans="6:8" x14ac:dyDescent="0.25">
      <c r="F18124" s="11"/>
      <c r="G18124" s="11"/>
      <c r="H18124" s="11"/>
    </row>
    <row r="18125" spans="6:8" x14ac:dyDescent="0.25">
      <c r="F18125" s="11"/>
      <c r="G18125" s="11"/>
      <c r="H18125" s="11"/>
    </row>
    <row r="18126" spans="6:8" x14ac:dyDescent="0.25">
      <c r="F18126" s="11"/>
      <c r="G18126" s="11"/>
      <c r="H18126" s="11"/>
    </row>
    <row r="18127" spans="6:8" x14ac:dyDescent="0.25">
      <c r="F18127" s="11"/>
      <c r="G18127" s="11"/>
      <c r="H18127" s="11"/>
    </row>
    <row r="18128" spans="6:8" x14ac:dyDescent="0.25">
      <c r="F18128" s="11"/>
      <c r="G18128" s="11"/>
      <c r="H18128" s="11"/>
    </row>
    <row r="18129" spans="6:8" x14ac:dyDescent="0.25">
      <c r="F18129" s="11"/>
      <c r="G18129" s="11"/>
      <c r="H18129" s="11"/>
    </row>
    <row r="18130" spans="6:8" x14ac:dyDescent="0.25">
      <c r="F18130" s="11"/>
      <c r="G18130" s="11"/>
      <c r="H18130" s="11"/>
    </row>
    <row r="18131" spans="6:8" x14ac:dyDescent="0.25">
      <c r="F18131" s="11"/>
      <c r="G18131" s="11"/>
      <c r="H18131" s="11"/>
    </row>
    <row r="18132" spans="6:8" x14ac:dyDescent="0.25">
      <c r="F18132" s="11"/>
      <c r="G18132" s="11"/>
      <c r="H18132" s="11"/>
    </row>
    <row r="18133" spans="6:8" x14ac:dyDescent="0.25">
      <c r="F18133" s="11"/>
      <c r="G18133" s="11"/>
      <c r="H18133" s="11"/>
    </row>
    <row r="18134" spans="6:8" x14ac:dyDescent="0.25">
      <c r="F18134" s="11"/>
      <c r="G18134" s="11"/>
      <c r="H18134" s="11"/>
    </row>
    <row r="18135" spans="6:8" x14ac:dyDescent="0.25">
      <c r="F18135" s="11"/>
      <c r="G18135" s="11"/>
      <c r="H18135" s="11"/>
    </row>
    <row r="18136" spans="6:8" x14ac:dyDescent="0.25">
      <c r="F18136" s="11"/>
      <c r="G18136" s="11"/>
      <c r="H18136" s="11"/>
    </row>
    <row r="18137" spans="6:8" x14ac:dyDescent="0.25">
      <c r="F18137" s="11"/>
      <c r="G18137" s="11"/>
      <c r="H18137" s="11"/>
    </row>
    <row r="18138" spans="6:8" x14ac:dyDescent="0.25">
      <c r="F18138" s="11"/>
      <c r="G18138" s="11"/>
      <c r="H18138" s="11"/>
    </row>
    <row r="18139" spans="6:8" x14ac:dyDescent="0.25">
      <c r="F18139" s="11"/>
      <c r="G18139" s="11"/>
      <c r="H18139" s="11"/>
    </row>
    <row r="18140" spans="6:8" x14ac:dyDescent="0.25">
      <c r="F18140" s="11"/>
      <c r="G18140" s="11"/>
      <c r="H18140" s="11"/>
    </row>
    <row r="18141" spans="6:8" x14ac:dyDescent="0.25">
      <c r="F18141" s="11"/>
      <c r="G18141" s="11"/>
      <c r="H18141" s="11"/>
    </row>
    <row r="18142" spans="6:8" x14ac:dyDescent="0.25">
      <c r="F18142" s="11"/>
      <c r="G18142" s="11"/>
      <c r="H18142" s="11"/>
    </row>
    <row r="18143" spans="6:8" x14ac:dyDescent="0.25">
      <c r="F18143" s="11"/>
      <c r="G18143" s="11"/>
      <c r="H18143" s="11"/>
    </row>
    <row r="18144" spans="6:8" x14ac:dyDescent="0.25">
      <c r="F18144" s="11"/>
      <c r="G18144" s="11"/>
      <c r="H18144" s="11"/>
    </row>
    <row r="18145" spans="6:8" x14ac:dyDescent="0.25">
      <c r="F18145" s="11"/>
      <c r="G18145" s="11"/>
      <c r="H18145" s="11"/>
    </row>
    <row r="18146" spans="6:8" x14ac:dyDescent="0.25">
      <c r="F18146" s="11"/>
      <c r="G18146" s="11"/>
      <c r="H18146" s="11"/>
    </row>
    <row r="18147" spans="6:8" x14ac:dyDescent="0.25">
      <c r="F18147" s="11"/>
      <c r="G18147" s="11"/>
      <c r="H18147" s="11"/>
    </row>
    <row r="18148" spans="6:8" x14ac:dyDescent="0.25">
      <c r="F18148" s="11"/>
      <c r="G18148" s="11"/>
      <c r="H18148" s="11"/>
    </row>
    <row r="18149" spans="6:8" x14ac:dyDescent="0.25">
      <c r="F18149" s="11"/>
      <c r="G18149" s="11"/>
      <c r="H18149" s="11"/>
    </row>
    <row r="18150" spans="6:8" x14ac:dyDescent="0.25">
      <c r="F18150" s="11"/>
      <c r="G18150" s="11"/>
      <c r="H18150" s="11"/>
    </row>
    <row r="18151" spans="6:8" x14ac:dyDescent="0.25">
      <c r="F18151" s="11"/>
      <c r="G18151" s="11"/>
      <c r="H18151" s="11"/>
    </row>
    <row r="18152" spans="6:8" x14ac:dyDescent="0.25">
      <c r="F18152" s="11"/>
      <c r="G18152" s="11"/>
      <c r="H18152" s="11"/>
    </row>
    <row r="18153" spans="6:8" x14ac:dyDescent="0.25">
      <c r="F18153" s="11"/>
      <c r="G18153" s="11"/>
      <c r="H18153" s="11"/>
    </row>
    <row r="18154" spans="6:8" x14ac:dyDescent="0.25">
      <c r="F18154" s="11"/>
      <c r="G18154" s="11"/>
      <c r="H18154" s="11"/>
    </row>
    <row r="18155" spans="6:8" x14ac:dyDescent="0.25">
      <c r="F18155" s="11"/>
      <c r="G18155" s="11"/>
      <c r="H18155" s="11"/>
    </row>
    <row r="18156" spans="6:8" x14ac:dyDescent="0.25">
      <c r="F18156" s="11"/>
      <c r="G18156" s="11"/>
      <c r="H18156" s="11"/>
    </row>
    <row r="18157" spans="6:8" x14ac:dyDescent="0.25">
      <c r="F18157" s="11"/>
      <c r="G18157" s="11"/>
      <c r="H18157" s="11"/>
    </row>
    <row r="18158" spans="6:8" x14ac:dyDescent="0.25">
      <c r="F18158" s="11"/>
      <c r="G18158" s="11"/>
      <c r="H18158" s="11"/>
    </row>
    <row r="18159" spans="6:8" x14ac:dyDescent="0.25">
      <c r="F18159" s="11"/>
      <c r="G18159" s="11"/>
      <c r="H18159" s="11"/>
    </row>
    <row r="18160" spans="6:8" x14ac:dyDescent="0.25">
      <c r="F18160" s="11"/>
      <c r="G18160" s="11"/>
      <c r="H18160" s="11"/>
    </row>
    <row r="18161" spans="6:8" x14ac:dyDescent="0.25">
      <c r="F18161" s="11"/>
      <c r="G18161" s="11"/>
      <c r="H18161" s="11"/>
    </row>
    <row r="18162" spans="6:8" x14ac:dyDescent="0.25">
      <c r="F18162" s="11"/>
      <c r="G18162" s="11"/>
      <c r="H18162" s="11"/>
    </row>
    <row r="18163" spans="6:8" x14ac:dyDescent="0.25">
      <c r="F18163" s="11"/>
      <c r="G18163" s="11"/>
      <c r="H18163" s="11"/>
    </row>
    <row r="18164" spans="6:8" x14ac:dyDescent="0.25">
      <c r="F18164" s="11"/>
      <c r="G18164" s="11"/>
      <c r="H18164" s="11"/>
    </row>
    <row r="18165" spans="6:8" x14ac:dyDescent="0.25">
      <c r="F18165" s="11"/>
      <c r="G18165" s="11"/>
      <c r="H18165" s="11"/>
    </row>
    <row r="18166" spans="6:8" x14ac:dyDescent="0.25">
      <c r="F18166" s="11"/>
      <c r="G18166" s="11"/>
      <c r="H18166" s="11"/>
    </row>
    <row r="18167" spans="6:8" x14ac:dyDescent="0.25">
      <c r="F18167" s="11"/>
      <c r="G18167" s="11"/>
      <c r="H18167" s="11"/>
    </row>
    <row r="18168" spans="6:8" x14ac:dyDescent="0.25">
      <c r="F18168" s="11"/>
      <c r="G18168" s="11"/>
      <c r="H18168" s="11"/>
    </row>
    <row r="18169" spans="6:8" x14ac:dyDescent="0.25">
      <c r="F18169" s="11"/>
      <c r="G18169" s="11"/>
      <c r="H18169" s="11"/>
    </row>
    <row r="18170" spans="6:8" x14ac:dyDescent="0.25">
      <c r="F18170" s="11"/>
      <c r="G18170" s="11"/>
      <c r="H18170" s="11"/>
    </row>
    <row r="18171" spans="6:8" x14ac:dyDescent="0.25">
      <c r="F18171" s="11"/>
      <c r="G18171" s="11"/>
      <c r="H18171" s="11"/>
    </row>
    <row r="18172" spans="6:8" x14ac:dyDescent="0.25">
      <c r="F18172" s="11"/>
      <c r="G18172" s="11"/>
      <c r="H18172" s="11"/>
    </row>
    <row r="18173" spans="6:8" x14ac:dyDescent="0.25">
      <c r="F18173" s="11"/>
      <c r="G18173" s="11"/>
      <c r="H18173" s="11"/>
    </row>
    <row r="18174" spans="6:8" x14ac:dyDescent="0.25">
      <c r="F18174" s="11"/>
      <c r="G18174" s="11"/>
      <c r="H18174" s="11"/>
    </row>
    <row r="18175" spans="6:8" x14ac:dyDescent="0.25">
      <c r="F18175" s="11"/>
      <c r="G18175" s="11"/>
      <c r="H18175" s="11"/>
    </row>
    <row r="18176" spans="6:8" x14ac:dyDescent="0.25">
      <c r="F18176" s="11"/>
      <c r="G18176" s="11"/>
      <c r="H18176" s="11"/>
    </row>
    <row r="18177" spans="6:8" x14ac:dyDescent="0.25">
      <c r="F18177" s="11"/>
      <c r="G18177" s="11"/>
      <c r="H18177" s="11"/>
    </row>
    <row r="18178" spans="6:8" x14ac:dyDescent="0.25">
      <c r="F18178" s="11"/>
      <c r="G18178" s="11"/>
      <c r="H18178" s="11"/>
    </row>
    <row r="18179" spans="6:8" x14ac:dyDescent="0.25">
      <c r="F18179" s="11"/>
      <c r="G18179" s="11"/>
      <c r="H18179" s="11"/>
    </row>
    <row r="18180" spans="6:8" x14ac:dyDescent="0.25">
      <c r="F18180" s="11"/>
      <c r="G18180" s="11"/>
      <c r="H18180" s="11"/>
    </row>
    <row r="18181" spans="6:8" x14ac:dyDescent="0.25">
      <c r="F18181" s="11"/>
      <c r="G18181" s="11"/>
      <c r="H18181" s="11"/>
    </row>
    <row r="18182" spans="6:8" x14ac:dyDescent="0.25">
      <c r="F18182" s="11"/>
      <c r="G18182" s="11"/>
      <c r="H18182" s="11"/>
    </row>
    <row r="18183" spans="6:8" x14ac:dyDescent="0.25">
      <c r="F18183" s="11"/>
      <c r="G18183" s="11"/>
      <c r="H18183" s="11"/>
    </row>
    <row r="18184" spans="6:8" x14ac:dyDescent="0.25">
      <c r="F18184" s="11"/>
      <c r="G18184" s="11"/>
      <c r="H18184" s="11"/>
    </row>
    <row r="18185" spans="6:8" x14ac:dyDescent="0.25">
      <c r="F18185" s="11"/>
      <c r="G18185" s="11"/>
      <c r="H18185" s="11"/>
    </row>
    <row r="18186" spans="6:8" x14ac:dyDescent="0.25">
      <c r="F18186" s="11"/>
      <c r="G18186" s="11"/>
      <c r="H18186" s="11"/>
    </row>
    <row r="18187" spans="6:8" x14ac:dyDescent="0.25">
      <c r="F18187" s="11"/>
      <c r="G18187" s="11"/>
      <c r="H18187" s="11"/>
    </row>
    <row r="18188" spans="6:8" x14ac:dyDescent="0.25">
      <c r="F18188" s="11"/>
      <c r="G18188" s="11"/>
      <c r="H18188" s="11"/>
    </row>
    <row r="18189" spans="6:8" x14ac:dyDescent="0.25">
      <c r="F18189" s="11"/>
      <c r="G18189" s="11"/>
      <c r="H18189" s="11"/>
    </row>
    <row r="18190" spans="6:8" x14ac:dyDescent="0.25">
      <c r="F18190" s="11"/>
      <c r="G18190" s="11"/>
      <c r="H18190" s="11"/>
    </row>
    <row r="18191" spans="6:8" x14ac:dyDescent="0.25">
      <c r="F18191" s="11"/>
      <c r="G18191" s="11"/>
      <c r="H18191" s="11"/>
    </row>
    <row r="18192" spans="6:8" x14ac:dyDescent="0.25">
      <c r="F18192" s="11"/>
      <c r="G18192" s="11"/>
      <c r="H18192" s="11"/>
    </row>
    <row r="18193" spans="6:8" x14ac:dyDescent="0.25">
      <c r="F18193" s="11"/>
      <c r="G18193" s="11"/>
      <c r="H18193" s="11"/>
    </row>
    <row r="18194" spans="6:8" x14ac:dyDescent="0.25">
      <c r="F18194" s="11"/>
      <c r="G18194" s="11"/>
      <c r="H18194" s="11"/>
    </row>
    <row r="18195" spans="6:8" x14ac:dyDescent="0.25">
      <c r="F18195" s="11"/>
      <c r="G18195" s="11"/>
      <c r="H18195" s="11"/>
    </row>
    <row r="18196" spans="6:8" x14ac:dyDescent="0.25">
      <c r="F18196" s="11"/>
      <c r="G18196" s="11"/>
      <c r="H18196" s="11"/>
    </row>
    <row r="18197" spans="6:8" x14ac:dyDescent="0.25">
      <c r="F18197" s="11"/>
      <c r="G18197" s="11"/>
      <c r="H18197" s="11"/>
    </row>
    <row r="18198" spans="6:8" x14ac:dyDescent="0.25">
      <c r="F18198" s="11"/>
      <c r="G18198" s="11"/>
      <c r="H18198" s="11"/>
    </row>
    <row r="18199" spans="6:8" x14ac:dyDescent="0.25">
      <c r="F18199" s="11"/>
      <c r="G18199" s="11"/>
      <c r="H18199" s="11"/>
    </row>
    <row r="18200" spans="6:8" x14ac:dyDescent="0.25">
      <c r="F18200" s="11"/>
      <c r="G18200" s="11"/>
      <c r="H18200" s="11"/>
    </row>
    <row r="18201" spans="6:8" x14ac:dyDescent="0.25">
      <c r="F18201" s="11"/>
      <c r="G18201" s="11"/>
      <c r="H18201" s="11"/>
    </row>
    <row r="18202" spans="6:8" x14ac:dyDescent="0.25">
      <c r="F18202" s="11"/>
      <c r="G18202" s="11"/>
      <c r="H18202" s="11"/>
    </row>
    <row r="18203" spans="6:8" x14ac:dyDescent="0.25">
      <c r="F18203" s="11"/>
      <c r="G18203" s="11"/>
      <c r="H18203" s="11"/>
    </row>
    <row r="18204" spans="6:8" x14ac:dyDescent="0.25">
      <c r="F18204" s="11"/>
      <c r="G18204" s="11"/>
      <c r="H18204" s="11"/>
    </row>
    <row r="18205" spans="6:8" x14ac:dyDescent="0.25">
      <c r="F18205" s="11"/>
      <c r="G18205" s="11"/>
      <c r="H18205" s="11"/>
    </row>
    <row r="18206" spans="6:8" x14ac:dyDescent="0.25">
      <c r="F18206" s="11"/>
      <c r="G18206" s="11"/>
      <c r="H18206" s="11"/>
    </row>
    <row r="18207" spans="6:8" x14ac:dyDescent="0.25">
      <c r="F18207" s="11"/>
      <c r="G18207" s="11"/>
      <c r="H18207" s="11"/>
    </row>
    <row r="18208" spans="6:8" x14ac:dyDescent="0.25">
      <c r="F18208" s="11"/>
      <c r="G18208" s="11"/>
      <c r="H18208" s="11"/>
    </row>
    <row r="18209" spans="6:8" x14ac:dyDescent="0.25">
      <c r="F18209" s="11"/>
      <c r="G18209" s="11"/>
      <c r="H18209" s="11"/>
    </row>
    <row r="18210" spans="6:8" x14ac:dyDescent="0.25">
      <c r="F18210" s="11"/>
      <c r="G18210" s="11"/>
      <c r="H18210" s="11"/>
    </row>
    <row r="18211" spans="6:8" x14ac:dyDescent="0.25">
      <c r="F18211" s="11"/>
      <c r="G18211" s="11"/>
      <c r="H18211" s="11"/>
    </row>
    <row r="18212" spans="6:8" x14ac:dyDescent="0.25">
      <c r="F18212" s="11"/>
      <c r="G18212" s="11"/>
      <c r="H18212" s="11"/>
    </row>
    <row r="18213" spans="6:8" x14ac:dyDescent="0.25">
      <c r="F18213" s="11"/>
      <c r="G18213" s="11"/>
      <c r="H18213" s="11"/>
    </row>
    <row r="18214" spans="6:8" x14ac:dyDescent="0.25">
      <c r="F18214" s="11"/>
      <c r="G18214" s="11"/>
      <c r="H18214" s="11"/>
    </row>
    <row r="18215" spans="6:8" x14ac:dyDescent="0.25">
      <c r="F18215" s="11"/>
      <c r="G18215" s="11"/>
      <c r="H18215" s="11"/>
    </row>
    <row r="18216" spans="6:8" x14ac:dyDescent="0.25">
      <c r="F18216" s="11"/>
      <c r="G18216" s="11"/>
      <c r="H18216" s="11"/>
    </row>
    <row r="18217" spans="6:8" x14ac:dyDescent="0.25">
      <c r="F18217" s="11"/>
      <c r="G18217" s="11"/>
      <c r="H18217" s="11"/>
    </row>
    <row r="18218" spans="6:8" x14ac:dyDescent="0.25">
      <c r="F18218" s="11"/>
      <c r="G18218" s="11"/>
      <c r="H18218" s="11"/>
    </row>
    <row r="18219" spans="6:8" x14ac:dyDescent="0.25">
      <c r="F18219" s="11"/>
      <c r="G18219" s="11"/>
      <c r="H18219" s="11"/>
    </row>
    <row r="18220" spans="6:8" x14ac:dyDescent="0.25">
      <c r="F18220" s="11"/>
      <c r="G18220" s="11"/>
      <c r="H18220" s="11"/>
    </row>
    <row r="18221" spans="6:8" x14ac:dyDescent="0.25">
      <c r="F18221" s="11"/>
      <c r="G18221" s="11"/>
      <c r="H18221" s="11"/>
    </row>
    <row r="18222" spans="6:8" x14ac:dyDescent="0.25">
      <c r="F18222" s="11"/>
      <c r="G18222" s="11"/>
      <c r="H18222" s="11"/>
    </row>
    <row r="18223" spans="6:8" x14ac:dyDescent="0.25">
      <c r="F18223" s="11"/>
      <c r="G18223" s="11"/>
      <c r="H18223" s="11"/>
    </row>
    <row r="18224" spans="6:8" x14ac:dyDescent="0.25">
      <c r="F18224" s="11"/>
      <c r="G18224" s="11"/>
      <c r="H18224" s="11"/>
    </row>
    <row r="18225" spans="6:8" x14ac:dyDescent="0.25">
      <c r="F18225" s="11"/>
      <c r="G18225" s="11"/>
      <c r="H18225" s="11"/>
    </row>
    <row r="18226" spans="6:8" x14ac:dyDescent="0.25">
      <c r="F18226" s="11"/>
      <c r="G18226" s="11"/>
      <c r="H18226" s="11"/>
    </row>
    <row r="18227" spans="6:8" x14ac:dyDescent="0.25">
      <c r="F18227" s="11"/>
      <c r="G18227" s="11"/>
      <c r="H18227" s="11"/>
    </row>
    <row r="18228" spans="6:8" x14ac:dyDescent="0.25">
      <c r="F18228" s="11"/>
      <c r="G18228" s="11"/>
      <c r="H18228" s="11"/>
    </row>
    <row r="18229" spans="6:8" x14ac:dyDescent="0.25">
      <c r="F18229" s="11"/>
      <c r="G18229" s="11"/>
      <c r="H18229" s="11"/>
    </row>
    <row r="18230" spans="6:8" x14ac:dyDescent="0.25">
      <c r="F18230" s="11"/>
      <c r="G18230" s="11"/>
      <c r="H18230" s="11"/>
    </row>
    <row r="18231" spans="6:8" x14ac:dyDescent="0.25">
      <c r="F18231" s="11"/>
      <c r="G18231" s="11"/>
      <c r="H18231" s="11"/>
    </row>
    <row r="18232" spans="6:8" x14ac:dyDescent="0.25">
      <c r="F18232" s="11"/>
      <c r="G18232" s="11"/>
      <c r="H18232" s="11"/>
    </row>
    <row r="18233" spans="6:8" x14ac:dyDescent="0.25">
      <c r="F18233" s="11"/>
      <c r="G18233" s="11"/>
      <c r="H18233" s="11"/>
    </row>
    <row r="18234" spans="6:8" x14ac:dyDescent="0.25">
      <c r="F18234" s="11"/>
      <c r="G18234" s="11"/>
      <c r="H18234" s="11"/>
    </row>
    <row r="18235" spans="6:8" x14ac:dyDescent="0.25">
      <c r="F18235" s="11"/>
      <c r="G18235" s="11"/>
      <c r="H18235" s="11"/>
    </row>
    <row r="18236" spans="6:8" x14ac:dyDescent="0.25">
      <c r="F18236" s="11"/>
      <c r="G18236" s="11"/>
      <c r="H18236" s="11"/>
    </row>
    <row r="18237" spans="6:8" x14ac:dyDescent="0.25">
      <c r="F18237" s="11"/>
      <c r="G18237" s="11"/>
      <c r="H18237" s="11"/>
    </row>
    <row r="18238" spans="6:8" x14ac:dyDescent="0.25">
      <c r="F18238" s="11"/>
      <c r="G18238" s="11"/>
      <c r="H18238" s="11"/>
    </row>
    <row r="18239" spans="6:8" x14ac:dyDescent="0.25">
      <c r="F18239" s="11"/>
      <c r="G18239" s="11"/>
      <c r="H18239" s="11"/>
    </row>
    <row r="18240" spans="6:8" x14ac:dyDescent="0.25">
      <c r="F18240" s="11"/>
      <c r="G18240" s="11"/>
      <c r="H18240" s="11"/>
    </row>
    <row r="18241" spans="6:8" x14ac:dyDescent="0.25">
      <c r="F18241" s="11"/>
      <c r="G18241" s="11"/>
      <c r="H18241" s="11"/>
    </row>
    <row r="18242" spans="6:8" x14ac:dyDescent="0.25">
      <c r="F18242" s="11"/>
      <c r="G18242" s="11"/>
      <c r="H18242" s="11"/>
    </row>
    <row r="18243" spans="6:8" x14ac:dyDescent="0.25">
      <c r="F18243" s="11"/>
      <c r="G18243" s="11"/>
      <c r="H18243" s="11"/>
    </row>
    <row r="18244" spans="6:8" x14ac:dyDescent="0.25">
      <c r="F18244" s="11"/>
      <c r="G18244" s="11"/>
      <c r="H18244" s="11"/>
    </row>
    <row r="18245" spans="6:8" x14ac:dyDescent="0.25">
      <c r="F18245" s="11"/>
      <c r="G18245" s="11"/>
      <c r="H18245" s="11"/>
    </row>
    <row r="18246" spans="6:8" x14ac:dyDescent="0.25">
      <c r="F18246" s="11"/>
      <c r="G18246" s="11"/>
      <c r="H18246" s="11"/>
    </row>
    <row r="18247" spans="6:8" x14ac:dyDescent="0.25">
      <c r="F18247" s="11"/>
      <c r="G18247" s="11"/>
      <c r="H18247" s="11"/>
    </row>
    <row r="18248" spans="6:8" x14ac:dyDescent="0.25">
      <c r="F18248" s="11"/>
      <c r="G18248" s="11"/>
      <c r="H18248" s="11"/>
    </row>
    <row r="18249" spans="6:8" x14ac:dyDescent="0.25">
      <c r="F18249" s="11"/>
      <c r="G18249" s="11"/>
      <c r="H18249" s="11"/>
    </row>
    <row r="18250" spans="6:8" x14ac:dyDescent="0.25">
      <c r="F18250" s="11"/>
      <c r="G18250" s="11"/>
      <c r="H18250" s="11"/>
    </row>
    <row r="18251" spans="6:8" x14ac:dyDescent="0.25">
      <c r="F18251" s="11"/>
      <c r="G18251" s="11"/>
      <c r="H18251" s="11"/>
    </row>
    <row r="18252" spans="6:8" x14ac:dyDescent="0.25">
      <c r="F18252" s="11"/>
      <c r="G18252" s="11"/>
      <c r="H18252" s="11"/>
    </row>
    <row r="18253" spans="6:8" x14ac:dyDescent="0.25">
      <c r="F18253" s="11"/>
      <c r="G18253" s="11"/>
      <c r="H18253" s="11"/>
    </row>
    <row r="18254" spans="6:8" x14ac:dyDescent="0.25">
      <c r="F18254" s="11"/>
      <c r="G18254" s="11"/>
      <c r="H18254" s="11"/>
    </row>
    <row r="18255" spans="6:8" x14ac:dyDescent="0.25">
      <c r="F18255" s="11"/>
      <c r="G18255" s="11"/>
      <c r="H18255" s="11"/>
    </row>
    <row r="18256" spans="6:8" x14ac:dyDescent="0.25">
      <c r="F18256" s="11"/>
      <c r="G18256" s="11"/>
      <c r="H18256" s="11"/>
    </row>
    <row r="18257" spans="6:8" x14ac:dyDescent="0.25">
      <c r="F18257" s="11"/>
      <c r="G18257" s="11"/>
      <c r="H18257" s="11"/>
    </row>
    <row r="18258" spans="6:8" x14ac:dyDescent="0.25">
      <c r="F18258" s="11"/>
      <c r="G18258" s="11"/>
      <c r="H18258" s="11"/>
    </row>
    <row r="18259" spans="6:8" x14ac:dyDescent="0.25">
      <c r="F18259" s="11"/>
      <c r="G18259" s="11"/>
      <c r="H18259" s="11"/>
    </row>
    <row r="18260" spans="6:8" x14ac:dyDescent="0.25">
      <c r="F18260" s="11"/>
      <c r="G18260" s="11"/>
      <c r="H18260" s="11"/>
    </row>
    <row r="18261" spans="6:8" x14ac:dyDescent="0.25">
      <c r="F18261" s="11"/>
      <c r="G18261" s="11"/>
      <c r="H18261" s="11"/>
    </row>
    <row r="18262" spans="6:8" x14ac:dyDescent="0.25">
      <c r="F18262" s="11"/>
      <c r="G18262" s="11"/>
      <c r="H18262" s="11"/>
    </row>
    <row r="18263" spans="6:8" x14ac:dyDescent="0.25">
      <c r="F18263" s="11"/>
      <c r="G18263" s="11"/>
      <c r="H18263" s="11"/>
    </row>
    <row r="18264" spans="6:8" x14ac:dyDescent="0.25">
      <c r="F18264" s="11"/>
      <c r="G18264" s="11"/>
      <c r="H18264" s="11"/>
    </row>
    <row r="18265" spans="6:8" x14ac:dyDescent="0.25">
      <c r="F18265" s="11"/>
      <c r="G18265" s="11"/>
      <c r="H18265" s="11"/>
    </row>
    <row r="18266" spans="6:8" x14ac:dyDescent="0.25">
      <c r="F18266" s="11"/>
      <c r="G18266" s="11"/>
      <c r="H18266" s="11"/>
    </row>
    <row r="18267" spans="6:8" x14ac:dyDescent="0.25">
      <c r="F18267" s="11"/>
      <c r="G18267" s="11"/>
      <c r="H18267" s="11"/>
    </row>
    <row r="18268" spans="6:8" x14ac:dyDescent="0.25">
      <c r="F18268" s="11"/>
      <c r="G18268" s="11"/>
      <c r="H18268" s="11"/>
    </row>
    <row r="18269" spans="6:8" x14ac:dyDescent="0.25">
      <c r="F18269" s="11"/>
      <c r="G18269" s="11"/>
      <c r="H18269" s="11"/>
    </row>
    <row r="18270" spans="6:8" x14ac:dyDescent="0.25">
      <c r="F18270" s="11"/>
      <c r="G18270" s="11"/>
      <c r="H18270" s="11"/>
    </row>
    <row r="18271" spans="6:8" x14ac:dyDescent="0.25">
      <c r="F18271" s="11"/>
      <c r="G18271" s="11"/>
      <c r="H18271" s="11"/>
    </row>
    <row r="18272" spans="6:8" x14ac:dyDescent="0.25">
      <c r="F18272" s="11"/>
      <c r="G18272" s="11"/>
      <c r="H18272" s="11"/>
    </row>
    <row r="18273" spans="6:8" x14ac:dyDescent="0.25">
      <c r="F18273" s="11"/>
      <c r="G18273" s="11"/>
      <c r="H18273" s="11"/>
    </row>
    <row r="18274" spans="6:8" x14ac:dyDescent="0.25">
      <c r="F18274" s="11"/>
      <c r="G18274" s="11"/>
      <c r="H18274" s="11"/>
    </row>
    <row r="18275" spans="6:8" x14ac:dyDescent="0.25">
      <c r="F18275" s="11"/>
      <c r="G18275" s="11"/>
      <c r="H18275" s="11"/>
    </row>
    <row r="18276" spans="6:8" x14ac:dyDescent="0.25">
      <c r="F18276" s="11"/>
      <c r="G18276" s="11"/>
      <c r="H18276" s="11"/>
    </row>
    <row r="18277" spans="6:8" x14ac:dyDescent="0.25">
      <c r="F18277" s="11"/>
      <c r="G18277" s="11"/>
      <c r="H18277" s="11"/>
    </row>
    <row r="18278" spans="6:8" x14ac:dyDescent="0.25">
      <c r="F18278" s="11"/>
      <c r="G18278" s="11"/>
      <c r="H18278" s="11"/>
    </row>
    <row r="18279" spans="6:8" x14ac:dyDescent="0.25">
      <c r="F18279" s="11"/>
      <c r="G18279" s="11"/>
      <c r="H18279" s="11"/>
    </row>
    <row r="18280" spans="6:8" x14ac:dyDescent="0.25">
      <c r="F18280" s="11"/>
      <c r="G18280" s="11"/>
      <c r="H18280" s="11"/>
    </row>
    <row r="18281" spans="6:8" x14ac:dyDescent="0.25">
      <c r="F18281" s="11"/>
      <c r="G18281" s="11"/>
      <c r="H18281" s="11"/>
    </row>
    <row r="18282" spans="6:8" x14ac:dyDescent="0.25">
      <c r="F18282" s="11"/>
      <c r="G18282" s="11"/>
      <c r="H18282" s="11"/>
    </row>
    <row r="18283" spans="6:8" x14ac:dyDescent="0.25">
      <c r="F18283" s="11"/>
      <c r="G18283" s="11"/>
      <c r="H18283" s="11"/>
    </row>
    <row r="18284" spans="6:8" x14ac:dyDescent="0.25">
      <c r="F18284" s="11"/>
      <c r="G18284" s="11"/>
      <c r="H18284" s="11"/>
    </row>
    <row r="18285" spans="6:8" x14ac:dyDescent="0.25">
      <c r="F18285" s="11"/>
      <c r="G18285" s="11"/>
      <c r="H18285" s="11"/>
    </row>
    <row r="18286" spans="6:8" x14ac:dyDescent="0.25">
      <c r="F18286" s="11"/>
      <c r="G18286" s="11"/>
      <c r="H18286" s="11"/>
    </row>
    <row r="18287" spans="6:8" x14ac:dyDescent="0.25">
      <c r="F18287" s="11"/>
      <c r="G18287" s="11"/>
      <c r="H18287" s="11"/>
    </row>
    <row r="18288" spans="6:8" x14ac:dyDescent="0.25">
      <c r="F18288" s="11"/>
      <c r="G18288" s="11"/>
      <c r="H18288" s="11"/>
    </row>
    <row r="18289" spans="6:8" x14ac:dyDescent="0.25">
      <c r="F18289" s="11"/>
      <c r="G18289" s="11"/>
      <c r="H18289" s="11"/>
    </row>
    <row r="18290" spans="6:8" x14ac:dyDescent="0.25">
      <c r="F18290" s="11"/>
      <c r="G18290" s="11"/>
      <c r="H18290" s="11"/>
    </row>
    <row r="18291" spans="6:8" x14ac:dyDescent="0.25">
      <c r="F18291" s="11"/>
      <c r="G18291" s="11"/>
      <c r="H18291" s="11"/>
    </row>
    <row r="18292" spans="6:8" x14ac:dyDescent="0.25">
      <c r="F18292" s="11"/>
      <c r="G18292" s="11"/>
      <c r="H18292" s="11"/>
    </row>
    <row r="18293" spans="6:8" x14ac:dyDescent="0.25">
      <c r="F18293" s="11"/>
      <c r="G18293" s="11"/>
      <c r="H18293" s="11"/>
    </row>
    <row r="18294" spans="6:8" x14ac:dyDescent="0.25">
      <c r="F18294" s="11"/>
      <c r="G18294" s="11"/>
      <c r="H18294" s="11"/>
    </row>
    <row r="18295" spans="6:8" x14ac:dyDescent="0.25">
      <c r="F18295" s="11"/>
      <c r="G18295" s="11"/>
      <c r="H18295" s="11"/>
    </row>
    <row r="18296" spans="6:8" x14ac:dyDescent="0.25">
      <c r="F18296" s="11"/>
      <c r="G18296" s="11"/>
      <c r="H18296" s="11"/>
    </row>
    <row r="18297" spans="6:8" x14ac:dyDescent="0.25">
      <c r="F18297" s="11"/>
      <c r="G18297" s="11"/>
      <c r="H18297" s="11"/>
    </row>
    <row r="18298" spans="6:8" x14ac:dyDescent="0.25">
      <c r="F18298" s="11"/>
      <c r="G18298" s="11"/>
      <c r="H18298" s="11"/>
    </row>
    <row r="18299" spans="6:8" x14ac:dyDescent="0.25">
      <c r="F18299" s="11"/>
      <c r="G18299" s="11"/>
      <c r="H18299" s="11"/>
    </row>
    <row r="18300" spans="6:8" x14ac:dyDescent="0.25">
      <c r="F18300" s="11"/>
      <c r="G18300" s="11"/>
      <c r="H18300" s="11"/>
    </row>
    <row r="18301" spans="6:8" x14ac:dyDescent="0.25">
      <c r="F18301" s="11"/>
      <c r="G18301" s="11"/>
      <c r="H18301" s="11"/>
    </row>
    <row r="18302" spans="6:8" x14ac:dyDescent="0.25">
      <c r="F18302" s="11"/>
      <c r="G18302" s="11"/>
      <c r="H18302" s="11"/>
    </row>
    <row r="18303" spans="6:8" x14ac:dyDescent="0.25">
      <c r="F18303" s="11"/>
      <c r="G18303" s="11"/>
      <c r="H18303" s="11"/>
    </row>
    <row r="18304" spans="6:8" x14ac:dyDescent="0.25">
      <c r="F18304" s="11"/>
      <c r="G18304" s="11"/>
      <c r="H18304" s="11"/>
    </row>
    <row r="18305" spans="6:8" x14ac:dyDescent="0.25">
      <c r="F18305" s="11"/>
      <c r="G18305" s="11"/>
      <c r="H18305" s="11"/>
    </row>
    <row r="18306" spans="6:8" x14ac:dyDescent="0.25">
      <c r="F18306" s="11"/>
      <c r="G18306" s="11"/>
      <c r="H18306" s="11"/>
    </row>
    <row r="18307" spans="6:8" x14ac:dyDescent="0.25">
      <c r="F18307" s="11"/>
      <c r="G18307" s="11"/>
      <c r="H18307" s="11"/>
    </row>
    <row r="18308" spans="6:8" x14ac:dyDescent="0.25">
      <c r="F18308" s="11"/>
      <c r="G18308" s="11"/>
      <c r="H18308" s="11"/>
    </row>
    <row r="18309" spans="6:8" x14ac:dyDescent="0.25">
      <c r="F18309" s="11"/>
      <c r="G18309" s="11"/>
      <c r="H18309" s="11"/>
    </row>
    <row r="18310" spans="6:8" x14ac:dyDescent="0.25">
      <c r="F18310" s="11"/>
      <c r="G18310" s="11"/>
      <c r="H18310" s="11"/>
    </row>
    <row r="18311" spans="6:8" x14ac:dyDescent="0.25">
      <c r="F18311" s="11"/>
      <c r="G18311" s="11"/>
      <c r="H18311" s="11"/>
    </row>
    <row r="18312" spans="6:8" x14ac:dyDescent="0.25">
      <c r="F18312" s="11"/>
      <c r="G18312" s="11"/>
      <c r="H18312" s="11"/>
    </row>
    <row r="18313" spans="6:8" x14ac:dyDescent="0.25">
      <c r="F18313" s="11"/>
      <c r="G18313" s="11"/>
      <c r="H18313" s="11"/>
    </row>
    <row r="18314" spans="6:8" x14ac:dyDescent="0.25">
      <c r="F18314" s="11"/>
      <c r="G18314" s="11"/>
      <c r="H18314" s="11"/>
    </row>
    <row r="18315" spans="6:8" x14ac:dyDescent="0.25">
      <c r="F18315" s="11"/>
      <c r="G18315" s="11"/>
      <c r="H18315" s="11"/>
    </row>
    <row r="18316" spans="6:8" x14ac:dyDescent="0.25">
      <c r="F18316" s="11"/>
      <c r="G18316" s="11"/>
      <c r="H18316" s="11"/>
    </row>
    <row r="18317" spans="6:8" x14ac:dyDescent="0.25">
      <c r="F18317" s="11"/>
      <c r="G18317" s="11"/>
      <c r="H18317" s="11"/>
    </row>
    <row r="18318" spans="6:8" x14ac:dyDescent="0.25">
      <c r="F18318" s="11"/>
      <c r="G18318" s="11"/>
      <c r="H18318" s="11"/>
    </row>
    <row r="18319" spans="6:8" x14ac:dyDescent="0.25">
      <c r="F18319" s="11"/>
      <c r="G18319" s="11"/>
      <c r="H18319" s="11"/>
    </row>
    <row r="18320" spans="6:8" x14ac:dyDescent="0.25">
      <c r="F18320" s="11"/>
      <c r="G18320" s="11"/>
      <c r="H18320" s="11"/>
    </row>
    <row r="18321" spans="6:8" x14ac:dyDescent="0.25">
      <c r="F18321" s="11"/>
      <c r="G18321" s="11"/>
      <c r="H18321" s="11"/>
    </row>
    <row r="18322" spans="6:8" x14ac:dyDescent="0.25">
      <c r="F18322" s="11"/>
      <c r="G18322" s="11"/>
      <c r="H18322" s="11"/>
    </row>
    <row r="18323" spans="6:8" x14ac:dyDescent="0.25">
      <c r="F18323" s="11"/>
      <c r="G18323" s="11"/>
      <c r="H18323" s="11"/>
    </row>
    <row r="18324" spans="6:8" x14ac:dyDescent="0.25">
      <c r="F18324" s="11"/>
      <c r="G18324" s="11"/>
      <c r="H18324" s="11"/>
    </row>
    <row r="18325" spans="6:8" x14ac:dyDescent="0.25">
      <c r="F18325" s="11"/>
      <c r="G18325" s="11"/>
      <c r="H18325" s="11"/>
    </row>
    <row r="18326" spans="6:8" x14ac:dyDescent="0.25">
      <c r="F18326" s="11"/>
      <c r="G18326" s="11"/>
      <c r="H18326" s="11"/>
    </row>
    <row r="18327" spans="6:8" x14ac:dyDescent="0.25">
      <c r="F18327" s="11"/>
      <c r="G18327" s="11"/>
      <c r="H18327" s="11"/>
    </row>
    <row r="18328" spans="6:8" x14ac:dyDescent="0.25">
      <c r="F18328" s="11"/>
      <c r="G18328" s="11"/>
      <c r="H18328" s="11"/>
    </row>
    <row r="18329" spans="6:8" x14ac:dyDescent="0.25">
      <c r="F18329" s="11"/>
      <c r="G18329" s="11"/>
      <c r="H18329" s="11"/>
    </row>
    <row r="18330" spans="6:8" x14ac:dyDescent="0.25">
      <c r="F18330" s="11"/>
      <c r="G18330" s="11"/>
      <c r="H18330" s="11"/>
    </row>
    <row r="18331" spans="6:8" x14ac:dyDescent="0.25">
      <c r="F18331" s="11"/>
      <c r="G18331" s="11"/>
      <c r="H18331" s="11"/>
    </row>
    <row r="18332" spans="6:8" x14ac:dyDescent="0.25">
      <c r="F18332" s="11"/>
      <c r="G18332" s="11"/>
      <c r="H18332" s="11"/>
    </row>
    <row r="18333" spans="6:8" x14ac:dyDescent="0.25">
      <c r="F18333" s="11"/>
      <c r="G18333" s="11"/>
      <c r="H18333" s="11"/>
    </row>
    <row r="18334" spans="6:8" x14ac:dyDescent="0.25">
      <c r="F18334" s="11"/>
      <c r="G18334" s="11"/>
      <c r="H18334" s="11"/>
    </row>
    <row r="18335" spans="6:8" x14ac:dyDescent="0.25">
      <c r="F18335" s="11"/>
      <c r="G18335" s="11"/>
      <c r="H18335" s="11"/>
    </row>
    <row r="18336" spans="6:8" x14ac:dyDescent="0.25">
      <c r="F18336" s="11"/>
      <c r="G18336" s="11"/>
      <c r="H18336" s="11"/>
    </row>
    <row r="18337" spans="6:8" x14ac:dyDescent="0.25">
      <c r="F18337" s="11"/>
      <c r="G18337" s="11"/>
      <c r="H18337" s="11"/>
    </row>
    <row r="18338" spans="6:8" x14ac:dyDescent="0.25">
      <c r="F18338" s="11"/>
      <c r="G18338" s="11"/>
      <c r="H18338" s="11"/>
    </row>
    <row r="18339" spans="6:8" x14ac:dyDescent="0.25">
      <c r="F18339" s="11"/>
      <c r="G18339" s="11"/>
      <c r="H18339" s="11"/>
    </row>
    <row r="18340" spans="6:8" x14ac:dyDescent="0.25">
      <c r="F18340" s="11"/>
      <c r="G18340" s="11"/>
      <c r="H18340" s="11"/>
    </row>
    <row r="18341" spans="6:8" x14ac:dyDescent="0.25">
      <c r="F18341" s="11"/>
      <c r="G18341" s="11"/>
      <c r="H18341" s="11"/>
    </row>
    <row r="18342" spans="6:8" x14ac:dyDescent="0.25">
      <c r="F18342" s="11"/>
      <c r="G18342" s="11"/>
      <c r="H18342" s="11"/>
    </row>
    <row r="18343" spans="6:8" x14ac:dyDescent="0.25">
      <c r="F18343" s="11"/>
      <c r="G18343" s="11"/>
      <c r="H18343" s="11"/>
    </row>
    <row r="18344" spans="6:8" x14ac:dyDescent="0.25">
      <c r="F18344" s="11"/>
      <c r="G18344" s="11"/>
      <c r="H18344" s="11"/>
    </row>
    <row r="18345" spans="6:8" x14ac:dyDescent="0.25">
      <c r="F18345" s="11"/>
      <c r="G18345" s="11"/>
      <c r="H18345" s="11"/>
    </row>
    <row r="18346" spans="6:8" x14ac:dyDescent="0.25">
      <c r="F18346" s="11"/>
      <c r="G18346" s="11"/>
      <c r="H18346" s="11"/>
    </row>
    <row r="18347" spans="6:8" x14ac:dyDescent="0.25">
      <c r="F18347" s="11"/>
      <c r="G18347" s="11"/>
      <c r="H18347" s="11"/>
    </row>
    <row r="18348" spans="6:8" x14ac:dyDescent="0.25">
      <c r="F18348" s="11"/>
      <c r="G18348" s="11"/>
      <c r="H18348" s="11"/>
    </row>
    <row r="18349" spans="6:8" x14ac:dyDescent="0.25">
      <c r="F18349" s="11"/>
      <c r="G18349" s="11"/>
      <c r="H18349" s="11"/>
    </row>
    <row r="18350" spans="6:8" x14ac:dyDescent="0.25">
      <c r="F18350" s="11"/>
      <c r="G18350" s="11"/>
      <c r="H18350" s="11"/>
    </row>
    <row r="18351" spans="6:8" x14ac:dyDescent="0.25">
      <c r="F18351" s="11"/>
      <c r="G18351" s="11"/>
      <c r="H18351" s="11"/>
    </row>
    <row r="18352" spans="6:8" x14ac:dyDescent="0.25">
      <c r="F18352" s="11"/>
      <c r="G18352" s="11"/>
      <c r="H18352" s="11"/>
    </row>
    <row r="18353" spans="6:8" x14ac:dyDescent="0.25">
      <c r="F18353" s="11"/>
      <c r="G18353" s="11"/>
      <c r="H18353" s="11"/>
    </row>
    <row r="18354" spans="6:8" x14ac:dyDescent="0.25">
      <c r="F18354" s="11"/>
      <c r="G18354" s="11"/>
      <c r="H18354" s="11"/>
    </row>
    <row r="18355" spans="6:8" x14ac:dyDescent="0.25">
      <c r="F18355" s="11"/>
      <c r="G18355" s="11"/>
      <c r="H18355" s="11"/>
    </row>
    <row r="18356" spans="6:8" x14ac:dyDescent="0.25">
      <c r="F18356" s="11"/>
      <c r="G18356" s="11"/>
      <c r="H18356" s="11"/>
    </row>
    <row r="18357" spans="6:8" x14ac:dyDescent="0.25">
      <c r="F18357" s="11"/>
      <c r="G18357" s="11"/>
      <c r="H18357" s="11"/>
    </row>
    <row r="18358" spans="6:8" x14ac:dyDescent="0.25">
      <c r="F18358" s="11"/>
      <c r="G18358" s="11"/>
      <c r="H18358" s="11"/>
    </row>
    <row r="18359" spans="6:8" x14ac:dyDescent="0.25">
      <c r="F18359" s="11"/>
      <c r="G18359" s="11"/>
      <c r="H18359" s="11"/>
    </row>
    <row r="18360" spans="6:8" x14ac:dyDescent="0.25">
      <c r="F18360" s="11"/>
      <c r="G18360" s="11"/>
      <c r="H18360" s="11"/>
    </row>
    <row r="18361" spans="6:8" x14ac:dyDescent="0.25">
      <c r="F18361" s="11"/>
      <c r="G18361" s="11"/>
      <c r="H18361" s="11"/>
    </row>
    <row r="18362" spans="6:8" x14ac:dyDescent="0.25">
      <c r="F18362" s="11"/>
      <c r="G18362" s="11"/>
      <c r="H18362" s="11"/>
    </row>
    <row r="18363" spans="6:8" x14ac:dyDescent="0.25">
      <c r="F18363" s="11"/>
      <c r="G18363" s="11"/>
      <c r="H18363" s="11"/>
    </row>
    <row r="18364" spans="6:8" x14ac:dyDescent="0.25">
      <c r="F18364" s="11"/>
      <c r="G18364" s="11"/>
      <c r="H18364" s="11"/>
    </row>
    <row r="18365" spans="6:8" x14ac:dyDescent="0.25">
      <c r="F18365" s="11"/>
      <c r="G18365" s="11"/>
      <c r="H18365" s="11"/>
    </row>
    <row r="18366" spans="6:8" x14ac:dyDescent="0.25">
      <c r="F18366" s="11"/>
      <c r="G18366" s="11"/>
      <c r="H18366" s="11"/>
    </row>
    <row r="18367" spans="6:8" x14ac:dyDescent="0.25">
      <c r="F18367" s="11"/>
      <c r="G18367" s="11"/>
      <c r="H18367" s="11"/>
    </row>
    <row r="18368" spans="6:8" x14ac:dyDescent="0.25">
      <c r="F18368" s="11"/>
      <c r="G18368" s="11"/>
      <c r="H18368" s="11"/>
    </row>
    <row r="18369" spans="6:8" x14ac:dyDescent="0.25">
      <c r="F18369" s="11"/>
      <c r="G18369" s="11"/>
      <c r="H18369" s="11"/>
    </row>
    <row r="18370" spans="6:8" x14ac:dyDescent="0.25">
      <c r="F18370" s="11"/>
      <c r="G18370" s="11"/>
      <c r="H18370" s="11"/>
    </row>
    <row r="18371" spans="6:8" x14ac:dyDescent="0.25">
      <c r="F18371" s="11"/>
      <c r="G18371" s="11"/>
      <c r="H18371" s="11"/>
    </row>
    <row r="18372" spans="6:8" x14ac:dyDescent="0.25">
      <c r="F18372" s="11"/>
      <c r="G18372" s="11"/>
      <c r="H18372" s="11"/>
    </row>
    <row r="18373" spans="6:8" x14ac:dyDescent="0.25">
      <c r="F18373" s="11"/>
      <c r="G18373" s="11"/>
      <c r="H18373" s="11"/>
    </row>
    <row r="18374" spans="6:8" x14ac:dyDescent="0.25">
      <c r="F18374" s="11"/>
      <c r="G18374" s="11"/>
      <c r="H18374" s="11"/>
    </row>
    <row r="18375" spans="6:8" x14ac:dyDescent="0.25">
      <c r="F18375" s="11"/>
      <c r="G18375" s="11"/>
      <c r="H18375" s="11"/>
    </row>
    <row r="18376" spans="6:8" x14ac:dyDescent="0.25">
      <c r="F18376" s="11"/>
      <c r="G18376" s="11"/>
      <c r="H18376" s="11"/>
    </row>
    <row r="18377" spans="6:8" x14ac:dyDescent="0.25">
      <c r="F18377" s="11"/>
      <c r="G18377" s="11"/>
      <c r="H18377" s="11"/>
    </row>
    <row r="18378" spans="6:8" x14ac:dyDescent="0.25">
      <c r="F18378" s="11"/>
      <c r="G18378" s="11"/>
      <c r="H18378" s="11"/>
    </row>
    <row r="18379" spans="6:8" x14ac:dyDescent="0.25">
      <c r="F18379" s="11"/>
      <c r="G18379" s="11"/>
      <c r="H18379" s="11"/>
    </row>
    <row r="18380" spans="6:8" x14ac:dyDescent="0.25">
      <c r="F18380" s="11"/>
      <c r="G18380" s="11"/>
      <c r="H18380" s="11"/>
    </row>
    <row r="18381" spans="6:8" x14ac:dyDescent="0.25">
      <c r="F18381" s="11"/>
      <c r="G18381" s="11"/>
      <c r="H18381" s="11"/>
    </row>
    <row r="18382" spans="6:8" x14ac:dyDescent="0.25">
      <c r="F18382" s="11"/>
      <c r="G18382" s="11"/>
      <c r="H18382" s="11"/>
    </row>
    <row r="18383" spans="6:8" x14ac:dyDescent="0.25">
      <c r="F18383" s="11"/>
      <c r="G18383" s="11"/>
      <c r="H18383" s="11"/>
    </row>
    <row r="18384" spans="6:8" x14ac:dyDescent="0.25">
      <c r="F18384" s="11"/>
      <c r="G18384" s="11"/>
      <c r="H18384" s="11"/>
    </row>
    <row r="18385" spans="6:8" x14ac:dyDescent="0.25">
      <c r="F18385" s="11"/>
      <c r="G18385" s="11"/>
      <c r="H18385" s="11"/>
    </row>
    <row r="18386" spans="6:8" x14ac:dyDescent="0.25">
      <c r="F18386" s="11"/>
      <c r="G18386" s="11"/>
      <c r="H18386" s="11"/>
    </row>
    <row r="18387" spans="6:8" x14ac:dyDescent="0.25">
      <c r="F18387" s="11"/>
      <c r="G18387" s="11"/>
      <c r="H18387" s="11"/>
    </row>
    <row r="18388" spans="6:8" x14ac:dyDescent="0.25">
      <c r="F18388" s="11"/>
      <c r="G18388" s="11"/>
      <c r="H18388" s="11"/>
    </row>
    <row r="18389" spans="6:8" x14ac:dyDescent="0.25">
      <c r="F18389" s="11"/>
      <c r="G18389" s="11"/>
      <c r="H18389" s="11"/>
    </row>
    <row r="18390" spans="6:8" x14ac:dyDescent="0.25">
      <c r="F18390" s="11"/>
      <c r="G18390" s="11"/>
      <c r="H18390" s="11"/>
    </row>
    <row r="18391" spans="6:8" x14ac:dyDescent="0.25">
      <c r="F18391" s="11"/>
      <c r="G18391" s="11"/>
      <c r="H18391" s="11"/>
    </row>
    <row r="18392" spans="6:8" x14ac:dyDescent="0.25">
      <c r="F18392" s="11"/>
      <c r="G18392" s="11"/>
      <c r="H18392" s="11"/>
    </row>
    <row r="18393" spans="6:8" x14ac:dyDescent="0.25">
      <c r="F18393" s="11"/>
      <c r="G18393" s="11"/>
      <c r="H18393" s="11"/>
    </row>
    <row r="18394" spans="6:8" x14ac:dyDescent="0.25">
      <c r="F18394" s="11"/>
      <c r="G18394" s="11"/>
      <c r="H18394" s="11"/>
    </row>
    <row r="18395" spans="6:8" x14ac:dyDescent="0.25">
      <c r="F18395" s="11"/>
      <c r="G18395" s="11"/>
      <c r="H18395" s="11"/>
    </row>
    <row r="18396" spans="6:8" x14ac:dyDescent="0.25">
      <c r="F18396" s="11"/>
      <c r="G18396" s="11"/>
      <c r="H18396" s="11"/>
    </row>
    <row r="18397" spans="6:8" x14ac:dyDescent="0.25">
      <c r="F18397" s="11"/>
      <c r="G18397" s="11"/>
      <c r="H18397" s="11"/>
    </row>
    <row r="18398" spans="6:8" x14ac:dyDescent="0.25">
      <c r="F18398" s="11"/>
      <c r="G18398" s="11"/>
      <c r="H18398" s="11"/>
    </row>
    <row r="18399" spans="6:8" x14ac:dyDescent="0.25">
      <c r="F18399" s="11"/>
      <c r="G18399" s="11"/>
      <c r="H18399" s="11"/>
    </row>
    <row r="18400" spans="6:8" x14ac:dyDescent="0.25">
      <c r="F18400" s="11"/>
      <c r="G18400" s="11"/>
      <c r="H18400" s="11"/>
    </row>
    <row r="18401" spans="6:8" x14ac:dyDescent="0.25">
      <c r="F18401" s="11"/>
      <c r="G18401" s="11"/>
      <c r="H18401" s="11"/>
    </row>
    <row r="18402" spans="6:8" x14ac:dyDescent="0.25">
      <c r="F18402" s="11"/>
      <c r="G18402" s="11"/>
      <c r="H18402" s="11"/>
    </row>
    <row r="18403" spans="6:8" x14ac:dyDescent="0.25">
      <c r="F18403" s="11"/>
      <c r="G18403" s="11"/>
      <c r="H18403" s="11"/>
    </row>
    <row r="18404" spans="6:8" x14ac:dyDescent="0.25">
      <c r="F18404" s="11"/>
      <c r="G18404" s="11"/>
      <c r="H18404" s="11"/>
    </row>
    <row r="18405" spans="6:8" x14ac:dyDescent="0.25">
      <c r="F18405" s="11"/>
      <c r="G18405" s="11"/>
      <c r="H18405" s="11"/>
    </row>
    <row r="18406" spans="6:8" x14ac:dyDescent="0.25">
      <c r="F18406" s="11"/>
      <c r="G18406" s="11"/>
      <c r="H18406" s="11"/>
    </row>
    <row r="18407" spans="6:8" x14ac:dyDescent="0.25">
      <c r="F18407" s="11"/>
      <c r="G18407" s="11"/>
      <c r="H18407" s="11"/>
    </row>
    <row r="18408" spans="6:8" x14ac:dyDescent="0.25">
      <c r="F18408" s="11"/>
      <c r="G18408" s="11"/>
      <c r="H18408" s="11"/>
    </row>
    <row r="18409" spans="6:8" x14ac:dyDescent="0.25">
      <c r="F18409" s="11"/>
      <c r="G18409" s="11"/>
      <c r="H18409" s="11"/>
    </row>
    <row r="18410" spans="6:8" x14ac:dyDescent="0.25">
      <c r="F18410" s="11"/>
      <c r="G18410" s="11"/>
      <c r="H18410" s="11"/>
    </row>
    <row r="18411" spans="6:8" x14ac:dyDescent="0.25">
      <c r="F18411" s="11"/>
      <c r="G18411" s="11"/>
      <c r="H18411" s="11"/>
    </row>
    <row r="18412" spans="6:8" x14ac:dyDescent="0.25">
      <c r="F18412" s="11"/>
      <c r="G18412" s="11"/>
      <c r="H18412" s="11"/>
    </row>
    <row r="18413" spans="6:8" x14ac:dyDescent="0.25">
      <c r="F18413" s="11"/>
      <c r="G18413" s="11"/>
      <c r="H18413" s="11"/>
    </row>
    <row r="18414" spans="6:8" x14ac:dyDescent="0.25">
      <c r="F18414" s="11"/>
      <c r="G18414" s="11"/>
      <c r="H18414" s="11"/>
    </row>
    <row r="18415" spans="6:8" x14ac:dyDescent="0.25">
      <c r="F18415" s="11"/>
      <c r="G18415" s="11"/>
      <c r="H18415" s="11"/>
    </row>
    <row r="18416" spans="6:8" x14ac:dyDescent="0.25">
      <c r="F18416" s="11"/>
      <c r="G18416" s="11"/>
      <c r="H18416" s="11"/>
    </row>
    <row r="18417" spans="6:8" x14ac:dyDescent="0.25">
      <c r="F18417" s="11"/>
      <c r="G18417" s="11"/>
      <c r="H18417" s="11"/>
    </row>
    <row r="18418" spans="6:8" x14ac:dyDescent="0.25">
      <c r="F18418" s="11"/>
      <c r="G18418" s="11"/>
      <c r="H18418" s="11"/>
    </row>
    <row r="18419" spans="6:8" x14ac:dyDescent="0.25">
      <c r="F18419" s="11"/>
      <c r="G18419" s="11"/>
      <c r="H18419" s="11"/>
    </row>
    <row r="18420" spans="6:8" x14ac:dyDescent="0.25">
      <c r="F18420" s="11"/>
      <c r="G18420" s="11"/>
      <c r="H18420" s="11"/>
    </row>
    <row r="18421" spans="6:8" x14ac:dyDescent="0.25">
      <c r="F18421" s="11"/>
      <c r="G18421" s="11"/>
      <c r="H18421" s="11"/>
    </row>
    <row r="18422" spans="6:8" x14ac:dyDescent="0.25">
      <c r="F18422" s="11"/>
      <c r="G18422" s="11"/>
      <c r="H18422" s="11"/>
    </row>
    <row r="18423" spans="6:8" x14ac:dyDescent="0.25">
      <c r="F18423" s="11"/>
      <c r="G18423" s="11"/>
      <c r="H18423" s="11"/>
    </row>
    <row r="18424" spans="6:8" x14ac:dyDescent="0.25">
      <c r="F18424" s="11"/>
      <c r="G18424" s="11"/>
      <c r="H18424" s="11"/>
    </row>
    <row r="18425" spans="6:8" x14ac:dyDescent="0.25">
      <c r="F18425" s="11"/>
      <c r="G18425" s="11"/>
      <c r="H18425" s="11"/>
    </row>
    <row r="18426" spans="6:8" x14ac:dyDescent="0.25">
      <c r="F18426" s="11"/>
      <c r="G18426" s="11"/>
      <c r="H18426" s="11"/>
    </row>
    <row r="18427" spans="6:8" x14ac:dyDescent="0.25">
      <c r="F18427" s="11"/>
      <c r="G18427" s="11"/>
      <c r="H18427" s="11"/>
    </row>
    <row r="18428" spans="6:8" x14ac:dyDescent="0.25">
      <c r="F18428" s="11"/>
      <c r="G18428" s="11"/>
      <c r="H18428" s="11"/>
    </row>
    <row r="18429" spans="6:8" x14ac:dyDescent="0.25">
      <c r="F18429" s="11"/>
      <c r="G18429" s="11"/>
      <c r="H18429" s="11"/>
    </row>
    <row r="18430" spans="6:8" x14ac:dyDescent="0.25">
      <c r="F18430" s="11"/>
      <c r="G18430" s="11"/>
      <c r="H18430" s="11"/>
    </row>
    <row r="18431" spans="6:8" x14ac:dyDescent="0.25">
      <c r="F18431" s="11"/>
      <c r="G18431" s="11"/>
      <c r="H18431" s="11"/>
    </row>
    <row r="18432" spans="6:8" x14ac:dyDescent="0.25">
      <c r="F18432" s="11"/>
      <c r="G18432" s="11"/>
      <c r="H18432" s="11"/>
    </row>
    <row r="18433" spans="6:8" x14ac:dyDescent="0.25">
      <c r="F18433" s="11"/>
      <c r="G18433" s="11"/>
      <c r="H18433" s="11"/>
    </row>
    <row r="18434" spans="6:8" x14ac:dyDescent="0.25">
      <c r="F18434" s="11"/>
      <c r="G18434" s="11"/>
      <c r="H18434" s="11"/>
    </row>
    <row r="18435" spans="6:8" x14ac:dyDescent="0.25">
      <c r="F18435" s="11"/>
      <c r="G18435" s="11"/>
      <c r="H18435" s="11"/>
    </row>
    <row r="18436" spans="6:8" x14ac:dyDescent="0.25">
      <c r="F18436" s="11"/>
      <c r="G18436" s="11"/>
      <c r="H18436" s="11"/>
    </row>
    <row r="18437" spans="6:8" x14ac:dyDescent="0.25">
      <c r="F18437" s="11"/>
      <c r="G18437" s="11"/>
      <c r="H18437" s="11"/>
    </row>
    <row r="18438" spans="6:8" x14ac:dyDescent="0.25">
      <c r="F18438" s="11"/>
      <c r="G18438" s="11"/>
      <c r="H18438" s="11"/>
    </row>
    <row r="18439" spans="6:8" x14ac:dyDescent="0.25">
      <c r="F18439" s="11"/>
      <c r="G18439" s="11"/>
      <c r="H18439" s="11"/>
    </row>
    <row r="18440" spans="6:8" x14ac:dyDescent="0.25">
      <c r="F18440" s="11"/>
      <c r="G18440" s="11"/>
      <c r="H18440" s="11"/>
    </row>
    <row r="18441" spans="6:8" x14ac:dyDescent="0.25">
      <c r="F18441" s="11"/>
      <c r="G18441" s="11"/>
      <c r="H18441" s="11"/>
    </row>
    <row r="18442" spans="6:8" x14ac:dyDescent="0.25">
      <c r="F18442" s="11"/>
      <c r="G18442" s="11"/>
      <c r="H18442" s="11"/>
    </row>
    <row r="18443" spans="6:8" x14ac:dyDescent="0.25">
      <c r="F18443" s="11"/>
      <c r="G18443" s="11"/>
      <c r="H18443" s="11"/>
    </row>
    <row r="18444" spans="6:8" x14ac:dyDescent="0.25">
      <c r="F18444" s="11"/>
      <c r="G18444" s="11"/>
      <c r="H18444" s="11"/>
    </row>
    <row r="18445" spans="6:8" x14ac:dyDescent="0.25">
      <c r="F18445" s="11"/>
      <c r="G18445" s="11"/>
      <c r="H18445" s="11"/>
    </row>
    <row r="18446" spans="6:8" x14ac:dyDescent="0.25">
      <c r="F18446" s="11"/>
      <c r="G18446" s="11"/>
      <c r="H18446" s="11"/>
    </row>
    <row r="18447" spans="6:8" x14ac:dyDescent="0.25">
      <c r="F18447" s="11"/>
      <c r="G18447" s="11"/>
      <c r="H18447" s="11"/>
    </row>
    <row r="18448" spans="6:8" x14ac:dyDescent="0.25">
      <c r="F18448" s="11"/>
      <c r="G18448" s="11"/>
      <c r="H18448" s="11"/>
    </row>
    <row r="18449" spans="6:8" x14ac:dyDescent="0.25">
      <c r="F18449" s="11"/>
      <c r="G18449" s="11"/>
      <c r="H18449" s="11"/>
    </row>
    <row r="18450" spans="6:8" x14ac:dyDescent="0.25">
      <c r="F18450" s="11"/>
      <c r="G18450" s="11"/>
      <c r="H18450" s="11"/>
    </row>
    <row r="18451" spans="6:8" x14ac:dyDescent="0.25">
      <c r="F18451" s="11"/>
      <c r="G18451" s="11"/>
      <c r="H18451" s="11"/>
    </row>
    <row r="18452" spans="6:8" x14ac:dyDescent="0.25">
      <c r="F18452" s="11"/>
      <c r="G18452" s="11"/>
      <c r="H18452" s="11"/>
    </row>
    <row r="18453" spans="6:8" x14ac:dyDescent="0.25">
      <c r="F18453" s="11"/>
      <c r="G18453" s="11"/>
      <c r="H18453" s="11"/>
    </row>
    <row r="18454" spans="6:8" x14ac:dyDescent="0.25">
      <c r="F18454" s="11"/>
      <c r="G18454" s="11"/>
      <c r="H18454" s="11"/>
    </row>
    <row r="18455" spans="6:8" x14ac:dyDescent="0.25">
      <c r="F18455" s="11"/>
      <c r="G18455" s="11"/>
      <c r="H18455" s="11"/>
    </row>
    <row r="18456" spans="6:8" x14ac:dyDescent="0.25">
      <c r="F18456" s="11"/>
      <c r="G18456" s="11"/>
      <c r="H18456" s="11"/>
    </row>
    <row r="18457" spans="6:8" x14ac:dyDescent="0.25">
      <c r="F18457" s="11"/>
      <c r="G18457" s="11"/>
      <c r="H18457" s="11"/>
    </row>
    <row r="18458" spans="6:8" x14ac:dyDescent="0.25">
      <c r="F18458" s="11"/>
      <c r="G18458" s="11"/>
      <c r="H18458" s="11"/>
    </row>
    <row r="18459" spans="6:8" x14ac:dyDescent="0.25">
      <c r="F18459" s="11"/>
      <c r="G18459" s="11"/>
      <c r="H18459" s="11"/>
    </row>
    <row r="18460" spans="6:8" x14ac:dyDescent="0.25">
      <c r="F18460" s="11"/>
      <c r="G18460" s="11"/>
      <c r="H18460" s="11"/>
    </row>
    <row r="18461" spans="6:8" x14ac:dyDescent="0.25">
      <c r="F18461" s="11"/>
      <c r="G18461" s="11"/>
      <c r="H18461" s="11"/>
    </row>
    <row r="18462" spans="6:8" x14ac:dyDescent="0.25">
      <c r="F18462" s="11"/>
      <c r="G18462" s="11"/>
      <c r="H18462" s="11"/>
    </row>
    <row r="18463" spans="6:8" x14ac:dyDescent="0.25">
      <c r="F18463" s="11"/>
      <c r="G18463" s="11"/>
      <c r="H18463" s="11"/>
    </row>
    <row r="18464" spans="6:8" x14ac:dyDescent="0.25">
      <c r="F18464" s="11"/>
      <c r="G18464" s="11"/>
      <c r="H18464" s="11"/>
    </row>
    <row r="18465" spans="6:8" x14ac:dyDescent="0.25">
      <c r="F18465" s="11"/>
      <c r="G18465" s="11"/>
      <c r="H18465" s="11"/>
    </row>
    <row r="18466" spans="6:8" x14ac:dyDescent="0.25">
      <c r="F18466" s="11"/>
      <c r="G18466" s="11"/>
      <c r="H18466" s="11"/>
    </row>
    <row r="18467" spans="6:8" x14ac:dyDescent="0.25">
      <c r="F18467" s="11"/>
      <c r="G18467" s="11"/>
      <c r="H18467" s="11"/>
    </row>
    <row r="18468" spans="6:8" x14ac:dyDescent="0.25">
      <c r="F18468" s="11"/>
      <c r="G18468" s="11"/>
      <c r="H18468" s="11"/>
    </row>
    <row r="18469" spans="6:8" x14ac:dyDescent="0.25">
      <c r="F18469" s="11"/>
      <c r="G18469" s="11"/>
      <c r="H18469" s="11"/>
    </row>
    <row r="18470" spans="6:8" x14ac:dyDescent="0.25">
      <c r="F18470" s="11"/>
      <c r="G18470" s="11"/>
      <c r="H18470" s="11"/>
    </row>
    <row r="18471" spans="6:8" x14ac:dyDescent="0.25">
      <c r="F18471" s="11"/>
      <c r="G18471" s="11"/>
      <c r="H18471" s="11"/>
    </row>
    <row r="18472" spans="6:8" x14ac:dyDescent="0.25">
      <c r="F18472" s="11"/>
      <c r="G18472" s="11"/>
      <c r="H18472" s="11"/>
    </row>
    <row r="18473" spans="6:8" x14ac:dyDescent="0.25">
      <c r="F18473" s="11"/>
      <c r="G18473" s="11"/>
      <c r="H18473" s="11"/>
    </row>
    <row r="18474" spans="6:8" x14ac:dyDescent="0.25">
      <c r="F18474" s="11"/>
      <c r="G18474" s="11"/>
      <c r="H18474" s="11"/>
    </row>
    <row r="18475" spans="6:8" x14ac:dyDescent="0.25">
      <c r="F18475" s="11"/>
      <c r="G18475" s="11"/>
      <c r="H18475" s="11"/>
    </row>
    <row r="18476" spans="6:8" x14ac:dyDescent="0.25">
      <c r="F18476" s="11"/>
      <c r="G18476" s="11"/>
      <c r="H18476" s="11"/>
    </row>
    <row r="18477" spans="6:8" x14ac:dyDescent="0.25">
      <c r="F18477" s="11"/>
      <c r="G18477" s="11"/>
      <c r="H18477" s="11"/>
    </row>
    <row r="18478" spans="6:8" x14ac:dyDescent="0.25">
      <c r="F18478" s="11"/>
      <c r="G18478" s="11"/>
      <c r="H18478" s="11"/>
    </row>
    <row r="18479" spans="6:8" x14ac:dyDescent="0.25">
      <c r="F18479" s="11"/>
      <c r="G18479" s="11"/>
      <c r="H18479" s="11"/>
    </row>
    <row r="18480" spans="6:8" x14ac:dyDescent="0.25">
      <c r="F18480" s="11"/>
      <c r="G18480" s="11"/>
      <c r="H18480" s="11"/>
    </row>
    <row r="18481" spans="6:8" x14ac:dyDescent="0.25">
      <c r="F18481" s="11"/>
      <c r="G18481" s="11"/>
      <c r="H18481" s="11"/>
    </row>
    <row r="18482" spans="6:8" x14ac:dyDescent="0.25">
      <c r="F18482" s="11"/>
      <c r="G18482" s="11"/>
      <c r="H18482" s="11"/>
    </row>
    <row r="18483" spans="6:8" x14ac:dyDescent="0.25">
      <c r="F18483" s="11"/>
      <c r="G18483" s="11"/>
      <c r="H18483" s="11"/>
    </row>
    <row r="18484" spans="6:8" x14ac:dyDescent="0.25">
      <c r="F18484" s="11"/>
      <c r="G18484" s="11"/>
      <c r="H18484" s="11"/>
    </row>
    <row r="18485" spans="6:8" x14ac:dyDescent="0.25">
      <c r="F18485" s="11"/>
      <c r="G18485" s="11"/>
      <c r="H18485" s="11"/>
    </row>
    <row r="18486" spans="6:8" x14ac:dyDescent="0.25">
      <c r="F18486" s="11"/>
      <c r="G18486" s="11"/>
      <c r="H18486" s="11"/>
    </row>
    <row r="18487" spans="6:8" x14ac:dyDescent="0.25">
      <c r="F18487" s="11"/>
      <c r="G18487" s="11"/>
      <c r="H18487" s="11"/>
    </row>
    <row r="18488" spans="6:8" x14ac:dyDescent="0.25">
      <c r="F18488" s="11"/>
      <c r="G18488" s="11"/>
      <c r="H18488" s="11"/>
    </row>
    <row r="18489" spans="6:8" x14ac:dyDescent="0.25">
      <c r="F18489" s="11"/>
      <c r="G18489" s="11"/>
      <c r="H18489" s="11"/>
    </row>
    <row r="18490" spans="6:8" x14ac:dyDescent="0.25">
      <c r="F18490" s="11"/>
      <c r="G18490" s="11"/>
      <c r="H18490" s="11"/>
    </row>
    <row r="18491" spans="6:8" x14ac:dyDescent="0.25">
      <c r="F18491" s="11"/>
      <c r="G18491" s="11"/>
      <c r="H18491" s="11"/>
    </row>
    <row r="18492" spans="6:8" x14ac:dyDescent="0.25">
      <c r="F18492" s="11"/>
      <c r="G18492" s="11"/>
      <c r="H18492" s="11"/>
    </row>
    <row r="18493" spans="6:8" x14ac:dyDescent="0.25">
      <c r="F18493" s="11"/>
      <c r="G18493" s="11"/>
      <c r="H18493" s="11"/>
    </row>
    <row r="18494" spans="6:8" x14ac:dyDescent="0.25">
      <c r="F18494" s="11"/>
      <c r="G18494" s="11"/>
      <c r="H18494" s="11"/>
    </row>
    <row r="18495" spans="6:8" x14ac:dyDescent="0.25">
      <c r="F18495" s="11"/>
      <c r="G18495" s="11"/>
      <c r="H18495" s="11"/>
    </row>
    <row r="18496" spans="6:8" x14ac:dyDescent="0.25">
      <c r="F18496" s="11"/>
      <c r="G18496" s="11"/>
      <c r="H18496" s="11"/>
    </row>
    <row r="18497" spans="6:8" x14ac:dyDescent="0.25">
      <c r="F18497" s="11"/>
      <c r="G18497" s="11"/>
      <c r="H18497" s="11"/>
    </row>
    <row r="18498" spans="6:8" x14ac:dyDescent="0.25">
      <c r="F18498" s="11"/>
      <c r="G18498" s="11"/>
      <c r="H18498" s="11"/>
    </row>
    <row r="18499" spans="6:8" x14ac:dyDescent="0.25">
      <c r="F18499" s="11"/>
      <c r="G18499" s="11"/>
      <c r="H18499" s="11"/>
    </row>
    <row r="18500" spans="6:8" x14ac:dyDescent="0.25">
      <c r="F18500" s="11"/>
      <c r="G18500" s="11"/>
      <c r="H18500" s="11"/>
    </row>
    <row r="18501" spans="6:8" x14ac:dyDescent="0.25">
      <c r="F18501" s="11"/>
      <c r="G18501" s="11"/>
      <c r="H18501" s="11"/>
    </row>
    <row r="18502" spans="6:8" x14ac:dyDescent="0.25">
      <c r="F18502" s="11"/>
      <c r="G18502" s="11"/>
      <c r="H18502" s="11"/>
    </row>
    <row r="18503" spans="6:8" x14ac:dyDescent="0.25">
      <c r="F18503" s="11"/>
      <c r="G18503" s="11"/>
      <c r="H18503" s="11"/>
    </row>
    <row r="18504" spans="6:8" x14ac:dyDescent="0.25">
      <c r="F18504" s="11"/>
      <c r="G18504" s="11"/>
      <c r="H18504" s="11"/>
    </row>
    <row r="18505" spans="6:8" x14ac:dyDescent="0.25">
      <c r="F18505" s="11"/>
      <c r="G18505" s="11"/>
      <c r="H18505" s="11"/>
    </row>
    <row r="18506" spans="6:8" x14ac:dyDescent="0.25">
      <c r="F18506" s="11"/>
      <c r="G18506" s="11"/>
      <c r="H18506" s="11"/>
    </row>
    <row r="18507" spans="6:8" x14ac:dyDescent="0.25">
      <c r="F18507" s="11"/>
      <c r="G18507" s="11"/>
      <c r="H18507" s="11"/>
    </row>
    <row r="18508" spans="6:8" x14ac:dyDescent="0.25">
      <c r="F18508" s="11"/>
      <c r="G18508" s="11"/>
      <c r="H18508" s="11"/>
    </row>
    <row r="18509" spans="6:8" x14ac:dyDescent="0.25">
      <c r="F18509" s="11"/>
      <c r="G18509" s="11"/>
      <c r="H18509" s="11"/>
    </row>
    <row r="18510" spans="6:8" x14ac:dyDescent="0.25">
      <c r="F18510" s="11"/>
      <c r="G18510" s="11"/>
      <c r="H18510" s="11"/>
    </row>
    <row r="18511" spans="6:8" x14ac:dyDescent="0.25">
      <c r="F18511" s="11"/>
      <c r="G18511" s="11"/>
      <c r="H18511" s="11"/>
    </row>
    <row r="18512" spans="6:8" x14ac:dyDescent="0.25">
      <c r="F18512" s="11"/>
      <c r="G18512" s="11"/>
      <c r="H18512" s="11"/>
    </row>
    <row r="18513" spans="6:8" x14ac:dyDescent="0.25">
      <c r="F18513" s="11"/>
      <c r="G18513" s="11"/>
      <c r="H18513" s="11"/>
    </row>
    <row r="18514" spans="6:8" x14ac:dyDescent="0.25">
      <c r="F18514" s="11"/>
      <c r="G18514" s="11"/>
      <c r="H18514" s="11"/>
    </row>
    <row r="18515" spans="6:8" x14ac:dyDescent="0.25">
      <c r="F18515" s="11"/>
      <c r="G18515" s="11"/>
      <c r="H18515" s="11"/>
    </row>
    <row r="18516" spans="6:8" x14ac:dyDescent="0.25">
      <c r="F18516" s="11"/>
      <c r="G18516" s="11"/>
      <c r="H18516" s="11"/>
    </row>
    <row r="18517" spans="6:8" x14ac:dyDescent="0.25">
      <c r="F18517" s="11"/>
      <c r="G18517" s="11"/>
      <c r="H18517" s="11"/>
    </row>
    <row r="18518" spans="6:8" x14ac:dyDescent="0.25">
      <c r="F18518" s="11"/>
      <c r="G18518" s="11"/>
      <c r="H18518" s="11"/>
    </row>
    <row r="18519" spans="6:8" x14ac:dyDescent="0.25">
      <c r="F18519" s="11"/>
      <c r="G18519" s="11"/>
      <c r="H18519" s="11"/>
    </row>
    <row r="18520" spans="6:8" x14ac:dyDescent="0.25">
      <c r="F18520" s="11"/>
      <c r="G18520" s="11"/>
      <c r="H18520" s="11"/>
    </row>
    <row r="18521" spans="6:8" x14ac:dyDescent="0.25">
      <c r="F18521" s="11"/>
      <c r="G18521" s="11"/>
      <c r="H18521" s="11"/>
    </row>
    <row r="18522" spans="6:8" x14ac:dyDescent="0.25">
      <c r="F18522" s="11"/>
      <c r="G18522" s="11"/>
      <c r="H18522" s="11"/>
    </row>
    <row r="18523" spans="6:8" x14ac:dyDescent="0.25">
      <c r="F18523" s="11"/>
      <c r="G18523" s="11"/>
      <c r="H18523" s="11"/>
    </row>
    <row r="18524" spans="6:8" x14ac:dyDescent="0.25">
      <c r="F18524" s="11"/>
      <c r="G18524" s="11"/>
      <c r="H18524" s="11"/>
    </row>
    <row r="18525" spans="6:8" x14ac:dyDescent="0.25">
      <c r="F18525" s="11"/>
      <c r="G18525" s="11"/>
      <c r="H18525" s="11"/>
    </row>
    <row r="18526" spans="6:8" x14ac:dyDescent="0.25">
      <c r="F18526" s="11"/>
      <c r="G18526" s="11"/>
      <c r="H18526" s="11"/>
    </row>
    <row r="18527" spans="6:8" x14ac:dyDescent="0.25">
      <c r="F18527" s="11"/>
      <c r="G18527" s="11"/>
      <c r="H18527" s="11"/>
    </row>
    <row r="18528" spans="6:8" x14ac:dyDescent="0.25">
      <c r="F18528" s="11"/>
      <c r="G18528" s="11"/>
      <c r="H18528" s="11"/>
    </row>
    <row r="18529" spans="6:8" x14ac:dyDescent="0.25">
      <c r="F18529" s="11"/>
      <c r="G18529" s="11"/>
      <c r="H18529" s="11"/>
    </row>
    <row r="18530" spans="6:8" x14ac:dyDescent="0.25">
      <c r="F18530" s="11"/>
      <c r="G18530" s="11"/>
      <c r="H18530" s="11"/>
    </row>
    <row r="18531" spans="6:8" x14ac:dyDescent="0.25">
      <c r="F18531" s="11"/>
      <c r="G18531" s="11"/>
      <c r="H18531" s="11"/>
    </row>
    <row r="18532" spans="6:8" x14ac:dyDescent="0.25">
      <c r="F18532" s="11"/>
      <c r="G18532" s="11"/>
      <c r="H18532" s="11"/>
    </row>
    <row r="18533" spans="6:8" x14ac:dyDescent="0.25">
      <c r="F18533" s="11"/>
      <c r="G18533" s="11"/>
      <c r="H18533" s="11"/>
    </row>
    <row r="18534" spans="6:8" x14ac:dyDescent="0.25">
      <c r="F18534" s="11"/>
      <c r="G18534" s="11"/>
      <c r="H18534" s="11"/>
    </row>
    <row r="18535" spans="6:8" x14ac:dyDescent="0.25">
      <c r="F18535" s="11"/>
      <c r="G18535" s="11"/>
      <c r="H18535" s="11"/>
    </row>
    <row r="18536" spans="6:8" x14ac:dyDescent="0.25">
      <c r="F18536" s="11"/>
      <c r="G18536" s="11"/>
      <c r="H18536" s="11"/>
    </row>
    <row r="18537" spans="6:8" x14ac:dyDescent="0.25">
      <c r="F18537" s="11"/>
      <c r="G18537" s="11"/>
      <c r="H18537" s="11"/>
    </row>
    <row r="18538" spans="6:8" x14ac:dyDescent="0.25">
      <c r="F18538" s="11"/>
      <c r="G18538" s="11"/>
      <c r="H18538" s="11"/>
    </row>
    <row r="18539" spans="6:8" x14ac:dyDescent="0.25">
      <c r="F18539" s="11"/>
      <c r="G18539" s="11"/>
      <c r="H18539" s="11"/>
    </row>
    <row r="18540" spans="6:8" x14ac:dyDescent="0.25">
      <c r="F18540" s="11"/>
      <c r="G18540" s="11"/>
      <c r="H18540" s="11"/>
    </row>
    <row r="18541" spans="6:8" x14ac:dyDescent="0.25">
      <c r="F18541" s="11"/>
      <c r="G18541" s="11"/>
      <c r="H18541" s="11"/>
    </row>
    <row r="18542" spans="6:8" x14ac:dyDescent="0.25">
      <c r="F18542" s="11"/>
      <c r="G18542" s="11"/>
      <c r="H18542" s="11"/>
    </row>
    <row r="18543" spans="6:8" x14ac:dyDescent="0.25">
      <c r="F18543" s="11"/>
      <c r="G18543" s="11"/>
      <c r="H18543" s="11"/>
    </row>
    <row r="18544" spans="6:8" x14ac:dyDescent="0.25">
      <c r="F18544" s="11"/>
      <c r="G18544" s="11"/>
      <c r="H18544" s="11"/>
    </row>
    <row r="18545" spans="6:8" x14ac:dyDescent="0.25">
      <c r="F18545" s="11"/>
      <c r="G18545" s="11"/>
      <c r="H18545" s="11"/>
    </row>
    <row r="18546" spans="6:8" x14ac:dyDescent="0.25">
      <c r="F18546" s="11"/>
      <c r="G18546" s="11"/>
      <c r="H18546" s="11"/>
    </row>
    <row r="18547" spans="6:8" x14ac:dyDescent="0.25">
      <c r="F18547" s="11"/>
      <c r="G18547" s="11"/>
      <c r="H18547" s="11"/>
    </row>
    <row r="18548" spans="6:8" x14ac:dyDescent="0.25">
      <c r="F18548" s="11"/>
      <c r="G18548" s="11"/>
      <c r="H18548" s="11"/>
    </row>
    <row r="18549" spans="6:8" x14ac:dyDescent="0.25">
      <c r="F18549" s="11"/>
      <c r="G18549" s="11"/>
      <c r="H18549" s="11"/>
    </row>
    <row r="18550" spans="6:8" x14ac:dyDescent="0.25">
      <c r="F18550" s="11"/>
      <c r="G18550" s="11"/>
      <c r="H18550" s="11"/>
    </row>
    <row r="18551" spans="6:8" x14ac:dyDescent="0.25">
      <c r="F18551" s="11"/>
      <c r="G18551" s="11"/>
      <c r="H18551" s="11"/>
    </row>
    <row r="18552" spans="6:8" x14ac:dyDescent="0.25">
      <c r="F18552" s="11"/>
      <c r="G18552" s="11"/>
      <c r="H18552" s="11"/>
    </row>
    <row r="18553" spans="6:8" x14ac:dyDescent="0.25">
      <c r="F18553" s="11"/>
      <c r="G18553" s="11"/>
      <c r="H18553" s="11"/>
    </row>
    <row r="18554" spans="6:8" x14ac:dyDescent="0.25">
      <c r="F18554" s="11"/>
      <c r="G18554" s="11"/>
      <c r="H18554" s="11"/>
    </row>
    <row r="18555" spans="6:8" x14ac:dyDescent="0.25">
      <c r="F18555" s="11"/>
      <c r="G18555" s="11"/>
      <c r="H18555" s="11"/>
    </row>
    <row r="18556" spans="6:8" x14ac:dyDescent="0.25">
      <c r="F18556" s="11"/>
      <c r="G18556" s="11"/>
      <c r="H18556" s="11"/>
    </row>
    <row r="18557" spans="6:8" x14ac:dyDescent="0.25">
      <c r="F18557" s="11"/>
      <c r="G18557" s="11"/>
      <c r="H18557" s="11"/>
    </row>
    <row r="18558" spans="6:8" x14ac:dyDescent="0.25">
      <c r="F18558" s="11"/>
      <c r="G18558" s="11"/>
      <c r="H18558" s="11"/>
    </row>
    <row r="18559" spans="6:8" x14ac:dyDescent="0.25">
      <c r="F18559" s="11"/>
      <c r="G18559" s="11"/>
      <c r="H18559" s="11"/>
    </row>
    <row r="18560" spans="6:8" x14ac:dyDescent="0.25">
      <c r="F18560" s="11"/>
      <c r="G18560" s="11"/>
      <c r="H18560" s="11"/>
    </row>
    <row r="18561" spans="6:8" x14ac:dyDescent="0.25">
      <c r="F18561" s="11"/>
      <c r="G18561" s="11"/>
      <c r="H18561" s="11"/>
    </row>
    <row r="18562" spans="6:8" x14ac:dyDescent="0.25">
      <c r="F18562" s="11"/>
      <c r="G18562" s="11"/>
      <c r="H18562" s="11"/>
    </row>
    <row r="18563" spans="6:8" x14ac:dyDescent="0.25">
      <c r="F18563" s="11"/>
      <c r="G18563" s="11"/>
      <c r="H18563" s="11"/>
    </row>
    <row r="18564" spans="6:8" x14ac:dyDescent="0.25">
      <c r="F18564" s="11"/>
      <c r="G18564" s="11"/>
      <c r="H18564" s="11"/>
    </row>
    <row r="18565" spans="6:8" x14ac:dyDescent="0.25">
      <c r="F18565" s="11"/>
      <c r="G18565" s="11"/>
      <c r="H18565" s="11"/>
    </row>
    <row r="18566" spans="6:8" x14ac:dyDescent="0.25">
      <c r="F18566" s="11"/>
      <c r="G18566" s="11"/>
      <c r="H18566" s="11"/>
    </row>
    <row r="18567" spans="6:8" x14ac:dyDescent="0.25">
      <c r="F18567" s="11"/>
      <c r="G18567" s="11"/>
      <c r="H18567" s="11"/>
    </row>
    <row r="18568" spans="6:8" x14ac:dyDescent="0.25">
      <c r="F18568" s="11"/>
      <c r="G18568" s="11"/>
      <c r="H18568" s="11"/>
    </row>
    <row r="18569" spans="6:8" x14ac:dyDescent="0.25">
      <c r="F18569" s="11"/>
      <c r="G18569" s="11"/>
      <c r="H18569" s="11"/>
    </row>
    <row r="18570" spans="6:8" x14ac:dyDescent="0.25">
      <c r="F18570" s="11"/>
      <c r="G18570" s="11"/>
      <c r="H18570" s="11"/>
    </row>
    <row r="18571" spans="6:8" x14ac:dyDescent="0.25">
      <c r="F18571" s="11"/>
      <c r="G18571" s="11"/>
      <c r="H18571" s="11"/>
    </row>
    <row r="18572" spans="6:8" x14ac:dyDescent="0.25">
      <c r="F18572" s="11"/>
      <c r="G18572" s="11"/>
      <c r="H18572" s="11"/>
    </row>
    <row r="18573" spans="6:8" x14ac:dyDescent="0.25">
      <c r="F18573" s="11"/>
      <c r="G18573" s="11"/>
      <c r="H18573" s="11"/>
    </row>
    <row r="18574" spans="6:8" x14ac:dyDescent="0.25">
      <c r="F18574" s="11"/>
      <c r="G18574" s="11"/>
      <c r="H18574" s="11"/>
    </row>
    <row r="18575" spans="6:8" x14ac:dyDescent="0.25">
      <c r="F18575" s="11"/>
      <c r="G18575" s="11"/>
      <c r="H18575" s="11"/>
    </row>
    <row r="18576" spans="6:8" x14ac:dyDescent="0.25">
      <c r="F18576" s="11"/>
      <c r="G18576" s="11"/>
      <c r="H18576" s="11"/>
    </row>
    <row r="18577" spans="6:8" x14ac:dyDescent="0.25">
      <c r="F18577" s="11"/>
      <c r="G18577" s="11"/>
      <c r="H18577" s="11"/>
    </row>
    <row r="18578" spans="6:8" x14ac:dyDescent="0.25">
      <c r="F18578" s="11"/>
      <c r="G18578" s="11"/>
      <c r="H18578" s="11"/>
    </row>
    <row r="18579" spans="6:8" x14ac:dyDescent="0.25">
      <c r="F18579" s="11"/>
      <c r="G18579" s="11"/>
      <c r="H18579" s="11"/>
    </row>
    <row r="18580" spans="6:8" x14ac:dyDescent="0.25">
      <c r="F18580" s="11"/>
      <c r="G18580" s="11"/>
      <c r="H18580" s="11"/>
    </row>
    <row r="18581" spans="6:8" x14ac:dyDescent="0.25">
      <c r="F18581" s="11"/>
      <c r="G18581" s="11"/>
      <c r="H18581" s="11"/>
    </row>
    <row r="18582" spans="6:8" x14ac:dyDescent="0.25">
      <c r="F18582" s="11"/>
      <c r="G18582" s="11"/>
      <c r="H18582" s="11"/>
    </row>
    <row r="18583" spans="6:8" x14ac:dyDescent="0.25">
      <c r="F18583" s="11"/>
      <c r="G18583" s="11"/>
      <c r="H18583" s="11"/>
    </row>
    <row r="18584" spans="6:8" x14ac:dyDescent="0.25">
      <c r="F18584" s="11"/>
      <c r="G18584" s="11"/>
      <c r="H18584" s="11"/>
    </row>
    <row r="18585" spans="6:8" x14ac:dyDescent="0.25">
      <c r="F18585" s="11"/>
      <c r="G18585" s="11"/>
      <c r="H18585" s="11"/>
    </row>
    <row r="18586" spans="6:8" x14ac:dyDescent="0.25">
      <c r="F18586" s="11"/>
      <c r="G18586" s="11"/>
      <c r="H18586" s="11"/>
    </row>
    <row r="18587" spans="6:8" x14ac:dyDescent="0.25">
      <c r="F18587" s="11"/>
      <c r="G18587" s="11"/>
      <c r="H18587" s="11"/>
    </row>
    <row r="18588" spans="6:8" x14ac:dyDescent="0.25">
      <c r="F18588" s="11"/>
      <c r="G18588" s="11"/>
      <c r="H18588" s="11"/>
    </row>
    <row r="18589" spans="6:8" x14ac:dyDescent="0.25">
      <c r="F18589" s="11"/>
      <c r="G18589" s="11"/>
      <c r="H18589" s="11"/>
    </row>
    <row r="18590" spans="6:8" x14ac:dyDescent="0.25">
      <c r="F18590" s="11"/>
      <c r="G18590" s="11"/>
      <c r="H18590" s="11"/>
    </row>
    <row r="18591" spans="6:8" x14ac:dyDescent="0.25">
      <c r="F18591" s="11"/>
      <c r="G18591" s="11"/>
      <c r="H18591" s="11"/>
    </row>
    <row r="18592" spans="6:8" x14ac:dyDescent="0.25">
      <c r="F18592" s="11"/>
      <c r="G18592" s="11"/>
      <c r="H18592" s="11"/>
    </row>
    <row r="18593" spans="6:8" x14ac:dyDescent="0.25">
      <c r="F18593" s="11"/>
      <c r="G18593" s="11"/>
      <c r="H18593" s="11"/>
    </row>
    <row r="18594" spans="6:8" x14ac:dyDescent="0.25">
      <c r="F18594" s="11"/>
      <c r="G18594" s="11"/>
      <c r="H18594" s="11"/>
    </row>
    <row r="18595" spans="6:8" x14ac:dyDescent="0.25">
      <c r="F18595" s="11"/>
      <c r="G18595" s="11"/>
      <c r="H18595" s="11"/>
    </row>
    <row r="18596" spans="6:8" x14ac:dyDescent="0.25">
      <c r="F18596" s="11"/>
      <c r="G18596" s="11"/>
      <c r="H18596" s="11"/>
    </row>
    <row r="18597" spans="6:8" x14ac:dyDescent="0.25">
      <c r="F18597" s="11"/>
      <c r="G18597" s="11"/>
      <c r="H18597" s="11"/>
    </row>
    <row r="18598" spans="6:8" x14ac:dyDescent="0.25">
      <c r="F18598" s="11"/>
      <c r="G18598" s="11"/>
      <c r="H18598" s="11"/>
    </row>
    <row r="18599" spans="6:8" x14ac:dyDescent="0.25">
      <c r="F18599" s="11"/>
      <c r="G18599" s="11"/>
      <c r="H18599" s="11"/>
    </row>
    <row r="18600" spans="6:8" x14ac:dyDescent="0.25">
      <c r="F18600" s="11"/>
      <c r="G18600" s="11"/>
      <c r="H18600" s="11"/>
    </row>
    <row r="18601" spans="6:8" x14ac:dyDescent="0.25">
      <c r="F18601" s="11"/>
      <c r="G18601" s="11"/>
      <c r="H18601" s="11"/>
    </row>
    <row r="18602" spans="6:8" x14ac:dyDescent="0.25">
      <c r="F18602" s="11"/>
      <c r="G18602" s="11"/>
      <c r="H18602" s="11"/>
    </row>
    <row r="18603" spans="6:8" x14ac:dyDescent="0.25">
      <c r="F18603" s="11"/>
      <c r="G18603" s="11"/>
      <c r="H18603" s="11"/>
    </row>
    <row r="18604" spans="6:8" x14ac:dyDescent="0.25">
      <c r="F18604" s="11"/>
      <c r="G18604" s="11"/>
      <c r="H18604" s="11"/>
    </row>
    <row r="18605" spans="6:8" x14ac:dyDescent="0.25">
      <c r="F18605" s="11"/>
      <c r="G18605" s="11"/>
      <c r="H18605" s="11"/>
    </row>
    <row r="18606" spans="6:8" x14ac:dyDescent="0.25">
      <c r="F18606" s="11"/>
      <c r="G18606" s="11"/>
      <c r="H18606" s="11"/>
    </row>
    <row r="18607" spans="6:8" x14ac:dyDescent="0.25">
      <c r="F18607" s="11"/>
      <c r="G18607" s="11"/>
      <c r="H18607" s="11"/>
    </row>
    <row r="18608" spans="6:8" x14ac:dyDescent="0.25">
      <c r="F18608" s="11"/>
      <c r="G18608" s="11"/>
      <c r="H18608" s="11"/>
    </row>
    <row r="18609" spans="6:8" x14ac:dyDescent="0.25">
      <c r="F18609" s="11"/>
      <c r="G18609" s="11"/>
      <c r="H18609" s="11"/>
    </row>
    <row r="18610" spans="6:8" x14ac:dyDescent="0.25">
      <c r="F18610" s="11"/>
      <c r="G18610" s="11"/>
      <c r="H18610" s="11"/>
    </row>
    <row r="18611" spans="6:8" x14ac:dyDescent="0.25">
      <c r="F18611" s="11"/>
      <c r="G18611" s="11"/>
      <c r="H18611" s="11"/>
    </row>
    <row r="18612" spans="6:8" x14ac:dyDescent="0.25">
      <c r="F18612" s="11"/>
      <c r="G18612" s="11"/>
      <c r="H18612" s="11"/>
    </row>
    <row r="18613" spans="6:8" x14ac:dyDescent="0.25">
      <c r="F18613" s="11"/>
      <c r="G18613" s="11"/>
      <c r="H18613" s="11"/>
    </row>
    <row r="18614" spans="6:8" x14ac:dyDescent="0.25">
      <c r="F18614" s="11"/>
      <c r="G18614" s="11"/>
      <c r="H18614" s="11"/>
    </row>
    <row r="18615" spans="6:8" x14ac:dyDescent="0.25">
      <c r="F18615" s="11"/>
      <c r="G18615" s="11"/>
      <c r="H18615" s="11"/>
    </row>
    <row r="18616" spans="6:8" x14ac:dyDescent="0.25">
      <c r="F18616" s="11"/>
      <c r="G18616" s="11"/>
      <c r="H18616" s="11"/>
    </row>
    <row r="18617" spans="6:8" x14ac:dyDescent="0.25">
      <c r="F18617" s="11"/>
      <c r="G18617" s="11"/>
      <c r="H18617" s="11"/>
    </row>
    <row r="18618" spans="6:8" x14ac:dyDescent="0.25">
      <c r="F18618" s="11"/>
      <c r="G18618" s="11"/>
      <c r="H18618" s="11"/>
    </row>
    <row r="18619" spans="6:8" x14ac:dyDescent="0.25">
      <c r="F18619" s="11"/>
      <c r="G18619" s="11"/>
      <c r="H18619" s="11"/>
    </row>
    <row r="18620" spans="6:8" x14ac:dyDescent="0.25">
      <c r="F18620" s="11"/>
      <c r="G18620" s="11"/>
      <c r="H18620" s="11"/>
    </row>
    <row r="18621" spans="6:8" x14ac:dyDescent="0.25">
      <c r="F18621" s="11"/>
      <c r="G18621" s="11"/>
      <c r="H18621" s="11"/>
    </row>
    <row r="18622" spans="6:8" x14ac:dyDescent="0.25">
      <c r="F18622" s="11"/>
      <c r="G18622" s="11"/>
      <c r="H18622" s="11"/>
    </row>
    <row r="18623" spans="6:8" x14ac:dyDescent="0.25">
      <c r="F18623" s="11"/>
      <c r="G18623" s="11"/>
      <c r="H18623" s="11"/>
    </row>
    <row r="18624" spans="6:8" x14ac:dyDescent="0.25">
      <c r="F18624" s="11"/>
      <c r="G18624" s="11"/>
      <c r="H18624" s="11"/>
    </row>
    <row r="18625" spans="6:8" x14ac:dyDescent="0.25">
      <c r="F18625" s="11"/>
      <c r="G18625" s="11"/>
      <c r="H18625" s="11"/>
    </row>
    <row r="18626" spans="6:8" x14ac:dyDescent="0.25">
      <c r="F18626" s="11"/>
      <c r="G18626" s="11"/>
      <c r="H18626" s="11"/>
    </row>
    <row r="18627" spans="6:8" x14ac:dyDescent="0.25">
      <c r="F18627" s="11"/>
      <c r="G18627" s="11"/>
      <c r="H18627" s="11"/>
    </row>
    <row r="18628" spans="6:8" x14ac:dyDescent="0.25">
      <c r="F18628" s="11"/>
      <c r="G18628" s="11"/>
      <c r="H18628" s="11"/>
    </row>
    <row r="18629" spans="6:8" x14ac:dyDescent="0.25">
      <c r="F18629" s="11"/>
      <c r="G18629" s="11"/>
      <c r="H18629" s="11"/>
    </row>
    <row r="18630" spans="6:8" x14ac:dyDescent="0.25">
      <c r="F18630" s="11"/>
      <c r="G18630" s="11"/>
      <c r="H18630" s="11"/>
    </row>
    <row r="18631" spans="6:8" x14ac:dyDescent="0.25">
      <c r="F18631" s="11"/>
      <c r="G18631" s="11"/>
      <c r="H18631" s="11"/>
    </row>
    <row r="18632" spans="6:8" x14ac:dyDescent="0.25">
      <c r="F18632" s="11"/>
      <c r="G18632" s="11"/>
      <c r="H18632" s="11"/>
    </row>
    <row r="18633" spans="6:8" x14ac:dyDescent="0.25">
      <c r="F18633" s="11"/>
      <c r="G18633" s="11"/>
      <c r="H18633" s="11"/>
    </row>
    <row r="18634" spans="6:8" x14ac:dyDescent="0.25">
      <c r="F18634" s="11"/>
      <c r="G18634" s="11"/>
      <c r="H18634" s="11"/>
    </row>
    <row r="18635" spans="6:8" x14ac:dyDescent="0.25">
      <c r="F18635" s="11"/>
      <c r="G18635" s="11"/>
      <c r="H18635" s="11"/>
    </row>
    <row r="18636" spans="6:8" x14ac:dyDescent="0.25">
      <c r="F18636" s="11"/>
      <c r="G18636" s="11"/>
      <c r="H18636" s="11"/>
    </row>
    <row r="18637" spans="6:8" x14ac:dyDescent="0.25">
      <c r="F18637" s="11"/>
      <c r="G18637" s="11"/>
      <c r="H18637" s="11"/>
    </row>
    <row r="18638" spans="6:8" x14ac:dyDescent="0.25">
      <c r="F18638" s="11"/>
      <c r="G18638" s="11"/>
      <c r="H18638" s="11"/>
    </row>
    <row r="18639" spans="6:8" x14ac:dyDescent="0.25">
      <c r="F18639" s="11"/>
      <c r="G18639" s="11"/>
      <c r="H18639" s="11"/>
    </row>
    <row r="18640" spans="6:8" x14ac:dyDescent="0.25">
      <c r="F18640" s="11"/>
      <c r="G18640" s="11"/>
      <c r="H18640" s="11"/>
    </row>
    <row r="18641" spans="6:8" x14ac:dyDescent="0.25">
      <c r="F18641" s="11"/>
      <c r="G18641" s="11"/>
      <c r="H18641" s="11"/>
    </row>
    <row r="18642" spans="6:8" x14ac:dyDescent="0.25">
      <c r="F18642" s="11"/>
      <c r="G18642" s="11"/>
      <c r="H18642" s="11"/>
    </row>
    <row r="18643" spans="6:8" x14ac:dyDescent="0.25">
      <c r="F18643" s="11"/>
      <c r="G18643" s="11"/>
      <c r="H18643" s="11"/>
    </row>
    <row r="18644" spans="6:8" x14ac:dyDescent="0.25">
      <c r="F18644" s="11"/>
      <c r="G18644" s="11"/>
      <c r="H18644" s="11"/>
    </row>
    <row r="18645" spans="6:8" x14ac:dyDescent="0.25">
      <c r="F18645" s="11"/>
      <c r="G18645" s="11"/>
      <c r="H18645" s="11"/>
    </row>
    <row r="18646" spans="6:8" x14ac:dyDescent="0.25">
      <c r="F18646" s="11"/>
      <c r="G18646" s="11"/>
      <c r="H18646" s="11"/>
    </row>
    <row r="18647" spans="6:8" x14ac:dyDescent="0.25">
      <c r="F18647" s="11"/>
      <c r="G18647" s="11"/>
      <c r="H18647" s="11"/>
    </row>
    <row r="18648" spans="6:8" x14ac:dyDescent="0.25">
      <c r="F18648" s="11"/>
      <c r="G18648" s="11"/>
      <c r="H18648" s="11"/>
    </row>
    <row r="18649" spans="6:8" x14ac:dyDescent="0.25">
      <c r="F18649" s="11"/>
      <c r="G18649" s="11"/>
      <c r="H18649" s="11"/>
    </row>
    <row r="18650" spans="6:8" x14ac:dyDescent="0.25">
      <c r="F18650" s="11"/>
      <c r="G18650" s="11"/>
      <c r="H18650" s="11"/>
    </row>
    <row r="18651" spans="6:8" x14ac:dyDescent="0.25">
      <c r="F18651" s="11"/>
      <c r="G18651" s="11"/>
      <c r="H18651" s="11"/>
    </row>
    <row r="18652" spans="6:8" x14ac:dyDescent="0.25">
      <c r="F18652" s="11"/>
      <c r="G18652" s="11"/>
      <c r="H18652" s="11"/>
    </row>
    <row r="18653" spans="6:8" x14ac:dyDescent="0.25">
      <c r="F18653" s="11"/>
      <c r="G18653" s="11"/>
      <c r="H18653" s="11"/>
    </row>
    <row r="18654" spans="6:8" x14ac:dyDescent="0.25">
      <c r="F18654" s="11"/>
      <c r="G18654" s="11"/>
      <c r="H18654" s="11"/>
    </row>
    <row r="18655" spans="6:8" x14ac:dyDescent="0.25">
      <c r="F18655" s="11"/>
      <c r="G18655" s="11"/>
      <c r="H18655" s="11"/>
    </row>
    <row r="18656" spans="6:8" x14ac:dyDescent="0.25">
      <c r="F18656" s="11"/>
      <c r="G18656" s="11"/>
      <c r="H18656" s="11"/>
    </row>
    <row r="18657" spans="6:8" x14ac:dyDescent="0.25">
      <c r="F18657" s="11"/>
      <c r="G18657" s="11"/>
      <c r="H18657" s="11"/>
    </row>
    <row r="18658" spans="6:8" x14ac:dyDescent="0.25">
      <c r="F18658" s="11"/>
      <c r="G18658" s="11"/>
      <c r="H18658" s="11"/>
    </row>
    <row r="18659" spans="6:8" x14ac:dyDescent="0.25">
      <c r="F18659" s="11"/>
      <c r="G18659" s="11"/>
      <c r="H18659" s="11"/>
    </row>
    <row r="18660" spans="6:8" x14ac:dyDescent="0.25">
      <c r="F18660" s="11"/>
      <c r="G18660" s="11"/>
      <c r="H18660" s="11"/>
    </row>
    <row r="18661" spans="6:8" x14ac:dyDescent="0.25">
      <c r="F18661" s="11"/>
      <c r="G18661" s="11"/>
      <c r="H18661" s="11"/>
    </row>
    <row r="18662" spans="6:8" x14ac:dyDescent="0.25">
      <c r="F18662" s="11"/>
      <c r="G18662" s="11"/>
      <c r="H18662" s="11"/>
    </row>
    <row r="18663" spans="6:8" x14ac:dyDescent="0.25">
      <c r="F18663" s="11"/>
      <c r="G18663" s="11"/>
      <c r="H18663" s="11"/>
    </row>
    <row r="18664" spans="6:8" x14ac:dyDescent="0.25">
      <c r="F18664" s="11"/>
      <c r="G18664" s="11"/>
      <c r="H18664" s="11"/>
    </row>
    <row r="18665" spans="6:8" x14ac:dyDescent="0.25">
      <c r="F18665" s="11"/>
      <c r="G18665" s="11"/>
      <c r="H18665" s="11"/>
    </row>
    <row r="18666" spans="6:8" x14ac:dyDescent="0.25">
      <c r="F18666" s="11"/>
      <c r="G18666" s="11"/>
      <c r="H18666" s="11"/>
    </row>
    <row r="18667" spans="6:8" x14ac:dyDescent="0.25">
      <c r="F18667" s="11"/>
      <c r="G18667" s="11"/>
      <c r="H18667" s="11"/>
    </row>
    <row r="18668" spans="6:8" x14ac:dyDescent="0.25">
      <c r="F18668" s="11"/>
      <c r="G18668" s="11"/>
      <c r="H18668" s="11"/>
    </row>
    <row r="18669" spans="6:8" x14ac:dyDescent="0.25">
      <c r="F18669" s="11"/>
      <c r="G18669" s="11"/>
      <c r="H18669" s="11"/>
    </row>
    <row r="18670" spans="6:8" x14ac:dyDescent="0.25">
      <c r="F18670" s="11"/>
      <c r="G18670" s="11"/>
      <c r="H18670" s="11"/>
    </row>
    <row r="18671" spans="6:8" x14ac:dyDescent="0.25">
      <c r="F18671" s="11"/>
      <c r="G18671" s="11"/>
      <c r="H18671" s="11"/>
    </row>
    <row r="18672" spans="6:8" x14ac:dyDescent="0.25">
      <c r="F18672" s="11"/>
      <c r="G18672" s="11"/>
      <c r="H18672" s="11"/>
    </row>
    <row r="18673" spans="6:8" x14ac:dyDescent="0.25">
      <c r="F18673" s="11"/>
      <c r="G18673" s="11"/>
      <c r="H18673" s="11"/>
    </row>
    <row r="18674" spans="6:8" x14ac:dyDescent="0.25">
      <c r="F18674" s="11"/>
      <c r="G18674" s="11"/>
      <c r="H18674" s="11"/>
    </row>
    <row r="18675" spans="6:8" x14ac:dyDescent="0.25">
      <c r="F18675" s="11"/>
      <c r="G18675" s="11"/>
      <c r="H18675" s="11"/>
    </row>
    <row r="18676" spans="6:8" x14ac:dyDescent="0.25">
      <c r="F18676" s="11"/>
      <c r="G18676" s="11"/>
      <c r="H18676" s="11"/>
    </row>
    <row r="18677" spans="6:8" x14ac:dyDescent="0.25">
      <c r="F18677" s="11"/>
      <c r="G18677" s="11"/>
      <c r="H18677" s="11"/>
    </row>
    <row r="18678" spans="6:8" x14ac:dyDescent="0.25">
      <c r="F18678" s="11"/>
      <c r="G18678" s="11"/>
      <c r="H18678" s="11"/>
    </row>
    <row r="18679" spans="6:8" x14ac:dyDescent="0.25">
      <c r="F18679" s="11"/>
      <c r="G18679" s="11"/>
      <c r="H18679" s="11"/>
    </row>
    <row r="18680" spans="6:8" x14ac:dyDescent="0.25">
      <c r="F18680" s="11"/>
      <c r="G18680" s="11"/>
      <c r="H18680" s="11"/>
    </row>
    <row r="18681" spans="6:8" x14ac:dyDescent="0.25">
      <c r="F18681" s="11"/>
      <c r="G18681" s="11"/>
      <c r="H18681" s="11"/>
    </row>
    <row r="18682" spans="6:8" x14ac:dyDescent="0.25">
      <c r="F18682" s="11"/>
      <c r="G18682" s="11"/>
      <c r="H18682" s="11"/>
    </row>
    <row r="18683" spans="6:8" x14ac:dyDescent="0.25">
      <c r="F18683" s="11"/>
      <c r="G18683" s="11"/>
      <c r="H18683" s="11"/>
    </row>
    <row r="18684" spans="6:8" x14ac:dyDescent="0.25">
      <c r="F18684" s="11"/>
      <c r="G18684" s="11"/>
      <c r="H18684" s="11"/>
    </row>
    <row r="18685" spans="6:8" x14ac:dyDescent="0.25">
      <c r="F18685" s="11"/>
      <c r="G18685" s="11"/>
      <c r="H18685" s="11"/>
    </row>
    <row r="18686" spans="6:8" x14ac:dyDescent="0.25">
      <c r="F18686" s="11"/>
      <c r="G18686" s="11"/>
      <c r="H18686" s="11"/>
    </row>
    <row r="18687" spans="6:8" x14ac:dyDescent="0.25">
      <c r="F18687" s="11"/>
      <c r="G18687" s="11"/>
      <c r="H18687" s="11"/>
    </row>
    <row r="18688" spans="6:8" x14ac:dyDescent="0.25">
      <c r="F18688" s="11"/>
      <c r="G18688" s="11"/>
      <c r="H18688" s="11"/>
    </row>
    <row r="18689" spans="6:8" x14ac:dyDescent="0.25">
      <c r="F18689" s="11"/>
      <c r="G18689" s="11"/>
      <c r="H18689" s="11"/>
    </row>
    <row r="18690" spans="6:8" x14ac:dyDescent="0.25">
      <c r="F18690" s="11"/>
      <c r="G18690" s="11"/>
      <c r="H18690" s="11"/>
    </row>
    <row r="18691" spans="6:8" x14ac:dyDescent="0.25">
      <c r="F18691" s="11"/>
      <c r="G18691" s="11"/>
      <c r="H18691" s="11"/>
    </row>
    <row r="18692" spans="6:8" x14ac:dyDescent="0.25">
      <c r="F18692" s="11"/>
      <c r="G18692" s="11"/>
      <c r="H18692" s="11"/>
    </row>
    <row r="18693" spans="6:8" x14ac:dyDescent="0.25">
      <c r="F18693" s="11"/>
      <c r="G18693" s="11"/>
      <c r="H18693" s="11"/>
    </row>
    <row r="18694" spans="6:8" x14ac:dyDescent="0.25">
      <c r="F18694" s="11"/>
      <c r="G18694" s="11"/>
      <c r="H18694" s="11"/>
    </row>
    <row r="18695" spans="6:8" x14ac:dyDescent="0.25">
      <c r="F18695" s="11"/>
      <c r="G18695" s="11"/>
      <c r="H18695" s="11"/>
    </row>
    <row r="18696" spans="6:8" x14ac:dyDescent="0.25">
      <c r="F18696" s="11"/>
      <c r="G18696" s="11"/>
      <c r="H18696" s="11"/>
    </row>
    <row r="18697" spans="6:8" x14ac:dyDescent="0.25">
      <c r="F18697" s="11"/>
      <c r="G18697" s="11"/>
      <c r="H18697" s="11"/>
    </row>
    <row r="18698" spans="6:8" x14ac:dyDescent="0.25">
      <c r="F18698" s="11"/>
      <c r="G18698" s="11"/>
      <c r="H18698" s="11"/>
    </row>
    <row r="18699" spans="6:8" x14ac:dyDescent="0.25">
      <c r="F18699" s="11"/>
      <c r="G18699" s="11"/>
      <c r="H18699" s="11"/>
    </row>
    <row r="18700" spans="6:8" x14ac:dyDescent="0.25">
      <c r="F18700" s="11"/>
      <c r="G18700" s="11"/>
      <c r="H18700" s="11"/>
    </row>
    <row r="18701" spans="6:8" x14ac:dyDescent="0.25">
      <c r="F18701" s="11"/>
      <c r="G18701" s="11"/>
      <c r="H18701" s="11"/>
    </row>
    <row r="18702" spans="6:8" x14ac:dyDescent="0.25">
      <c r="F18702" s="11"/>
      <c r="G18702" s="11"/>
      <c r="H18702" s="11"/>
    </row>
    <row r="18703" spans="6:8" x14ac:dyDescent="0.25">
      <c r="F18703" s="11"/>
      <c r="G18703" s="11"/>
      <c r="H18703" s="11"/>
    </row>
    <row r="18704" spans="6:8" x14ac:dyDescent="0.25">
      <c r="F18704" s="11"/>
      <c r="G18704" s="11"/>
      <c r="H18704" s="11"/>
    </row>
    <row r="18705" spans="6:8" x14ac:dyDescent="0.25">
      <c r="F18705" s="11"/>
      <c r="G18705" s="11"/>
      <c r="H18705" s="11"/>
    </row>
    <row r="18706" spans="6:8" x14ac:dyDescent="0.25">
      <c r="F18706" s="11"/>
      <c r="G18706" s="11"/>
      <c r="H18706" s="11"/>
    </row>
    <row r="18707" spans="6:8" x14ac:dyDescent="0.25">
      <c r="F18707" s="11"/>
      <c r="G18707" s="11"/>
      <c r="H18707" s="11"/>
    </row>
    <row r="18708" spans="6:8" x14ac:dyDescent="0.25">
      <c r="F18708" s="11"/>
      <c r="G18708" s="11"/>
      <c r="H18708" s="11"/>
    </row>
    <row r="18709" spans="6:8" x14ac:dyDescent="0.25">
      <c r="F18709" s="11"/>
      <c r="G18709" s="11"/>
      <c r="H18709" s="11"/>
    </row>
    <row r="18710" spans="6:8" x14ac:dyDescent="0.25">
      <c r="F18710" s="11"/>
      <c r="G18710" s="11"/>
      <c r="H18710" s="11"/>
    </row>
    <row r="18711" spans="6:8" x14ac:dyDescent="0.25">
      <c r="F18711" s="11"/>
      <c r="G18711" s="11"/>
      <c r="H18711" s="11"/>
    </row>
    <row r="18712" spans="6:8" x14ac:dyDescent="0.25">
      <c r="F18712" s="11"/>
      <c r="G18712" s="11"/>
      <c r="H18712" s="11"/>
    </row>
    <row r="18713" spans="6:8" x14ac:dyDescent="0.25">
      <c r="F18713" s="11"/>
      <c r="G18713" s="11"/>
      <c r="H18713" s="11"/>
    </row>
    <row r="18714" spans="6:8" x14ac:dyDescent="0.25">
      <c r="F18714" s="11"/>
      <c r="G18714" s="11"/>
      <c r="H18714" s="11"/>
    </row>
    <row r="18715" spans="6:8" x14ac:dyDescent="0.25">
      <c r="F18715" s="11"/>
      <c r="G18715" s="11"/>
      <c r="H18715" s="11"/>
    </row>
    <row r="18716" spans="6:8" x14ac:dyDescent="0.25">
      <c r="F18716" s="11"/>
      <c r="G18716" s="11"/>
      <c r="H18716" s="11"/>
    </row>
    <row r="18717" spans="6:8" x14ac:dyDescent="0.25">
      <c r="F18717" s="11"/>
      <c r="G18717" s="11"/>
      <c r="H18717" s="11"/>
    </row>
    <row r="18718" spans="6:8" x14ac:dyDescent="0.25">
      <c r="F18718" s="11"/>
      <c r="G18718" s="11"/>
      <c r="H18718" s="11"/>
    </row>
    <row r="18719" spans="6:8" x14ac:dyDescent="0.25">
      <c r="F18719" s="11"/>
      <c r="G18719" s="11"/>
      <c r="H18719" s="11"/>
    </row>
    <row r="18720" spans="6:8" x14ac:dyDescent="0.25">
      <c r="F18720" s="11"/>
      <c r="G18720" s="11"/>
      <c r="H18720" s="11"/>
    </row>
    <row r="18721" spans="6:8" x14ac:dyDescent="0.25">
      <c r="F18721" s="11"/>
      <c r="G18721" s="11"/>
      <c r="H18721" s="11"/>
    </row>
    <row r="18722" spans="6:8" x14ac:dyDescent="0.25">
      <c r="F18722" s="11"/>
      <c r="G18722" s="11"/>
      <c r="H18722" s="11"/>
    </row>
    <row r="18723" spans="6:8" x14ac:dyDescent="0.25">
      <c r="F18723" s="11"/>
      <c r="G18723" s="11"/>
      <c r="H18723" s="11"/>
    </row>
    <row r="18724" spans="6:8" x14ac:dyDescent="0.25">
      <c r="F18724" s="11"/>
      <c r="G18724" s="11"/>
      <c r="H18724" s="11"/>
    </row>
    <row r="18725" spans="6:8" x14ac:dyDescent="0.25">
      <c r="F18725" s="11"/>
      <c r="G18725" s="11"/>
      <c r="H18725" s="11"/>
    </row>
    <row r="18726" spans="6:8" x14ac:dyDescent="0.25">
      <c r="F18726" s="11"/>
      <c r="G18726" s="11"/>
      <c r="H18726" s="11"/>
    </row>
    <row r="18727" spans="6:8" x14ac:dyDescent="0.25">
      <c r="F18727" s="11"/>
      <c r="G18727" s="11"/>
      <c r="H18727" s="11"/>
    </row>
    <row r="18728" spans="6:8" x14ac:dyDescent="0.25">
      <c r="F18728" s="11"/>
      <c r="G18728" s="11"/>
      <c r="H18728" s="11"/>
    </row>
    <row r="18729" spans="6:8" x14ac:dyDescent="0.25">
      <c r="F18729" s="11"/>
      <c r="G18729" s="11"/>
      <c r="H18729" s="11"/>
    </row>
    <row r="18730" spans="6:8" x14ac:dyDescent="0.25">
      <c r="F18730" s="11"/>
      <c r="G18730" s="11"/>
      <c r="H18730" s="11"/>
    </row>
    <row r="18731" spans="6:8" x14ac:dyDescent="0.25">
      <c r="F18731" s="11"/>
      <c r="G18731" s="11"/>
      <c r="H18731" s="11"/>
    </row>
    <row r="18732" spans="6:8" x14ac:dyDescent="0.25">
      <c r="F18732" s="11"/>
      <c r="G18732" s="11"/>
      <c r="H18732" s="11"/>
    </row>
    <row r="18733" spans="6:8" x14ac:dyDescent="0.25">
      <c r="F18733" s="11"/>
      <c r="G18733" s="11"/>
      <c r="H18733" s="11"/>
    </row>
    <row r="18734" spans="6:8" x14ac:dyDescent="0.25">
      <c r="F18734" s="11"/>
      <c r="G18734" s="11"/>
      <c r="H18734" s="11"/>
    </row>
    <row r="18735" spans="6:8" x14ac:dyDescent="0.25">
      <c r="F18735" s="11"/>
      <c r="G18735" s="11"/>
      <c r="H18735" s="11"/>
    </row>
    <row r="18736" spans="6:8" x14ac:dyDescent="0.25">
      <c r="F18736" s="11"/>
      <c r="G18736" s="11"/>
      <c r="H18736" s="11"/>
    </row>
    <row r="18737" spans="6:8" x14ac:dyDescent="0.25">
      <c r="F18737" s="11"/>
      <c r="G18737" s="11"/>
      <c r="H18737" s="11"/>
    </row>
    <row r="18738" spans="6:8" x14ac:dyDescent="0.25">
      <c r="F18738" s="11"/>
      <c r="G18738" s="11"/>
      <c r="H18738" s="11"/>
    </row>
    <row r="18739" spans="6:8" x14ac:dyDescent="0.25">
      <c r="F18739" s="11"/>
      <c r="G18739" s="11"/>
      <c r="H18739" s="11"/>
    </row>
    <row r="18740" spans="6:8" x14ac:dyDescent="0.25">
      <c r="F18740" s="11"/>
      <c r="G18740" s="11"/>
      <c r="H18740" s="11"/>
    </row>
    <row r="18741" spans="6:8" x14ac:dyDescent="0.25">
      <c r="F18741" s="11"/>
      <c r="G18741" s="11"/>
      <c r="H18741" s="11"/>
    </row>
    <row r="18742" spans="6:8" x14ac:dyDescent="0.25">
      <c r="F18742" s="11"/>
      <c r="G18742" s="11"/>
      <c r="H18742" s="11"/>
    </row>
    <row r="18743" spans="6:8" x14ac:dyDescent="0.25">
      <c r="F18743" s="11"/>
      <c r="G18743" s="11"/>
      <c r="H18743" s="11"/>
    </row>
    <row r="18744" spans="6:8" x14ac:dyDescent="0.25">
      <c r="F18744" s="11"/>
      <c r="G18744" s="11"/>
      <c r="H18744" s="11"/>
    </row>
    <row r="18745" spans="6:8" x14ac:dyDescent="0.25">
      <c r="F18745" s="11"/>
      <c r="G18745" s="11"/>
      <c r="H18745" s="11"/>
    </row>
    <row r="18746" spans="6:8" x14ac:dyDescent="0.25">
      <c r="F18746" s="11"/>
      <c r="G18746" s="11"/>
      <c r="H18746" s="11"/>
    </row>
    <row r="18747" spans="6:8" x14ac:dyDescent="0.25">
      <c r="F18747" s="11"/>
      <c r="G18747" s="11"/>
      <c r="H18747" s="11"/>
    </row>
    <row r="18748" spans="6:8" x14ac:dyDescent="0.25">
      <c r="F18748" s="11"/>
      <c r="G18748" s="11"/>
      <c r="H18748" s="11"/>
    </row>
    <row r="18749" spans="6:8" x14ac:dyDescent="0.25">
      <c r="F18749" s="11"/>
      <c r="G18749" s="11"/>
      <c r="H18749" s="11"/>
    </row>
    <row r="18750" spans="6:8" x14ac:dyDescent="0.25">
      <c r="F18750" s="11"/>
      <c r="G18750" s="11"/>
      <c r="H18750" s="11"/>
    </row>
    <row r="18751" spans="6:8" x14ac:dyDescent="0.25">
      <c r="F18751" s="11"/>
      <c r="G18751" s="11"/>
      <c r="H18751" s="11"/>
    </row>
    <row r="18752" spans="6:8" x14ac:dyDescent="0.25">
      <c r="F18752" s="11"/>
      <c r="G18752" s="11"/>
      <c r="H18752" s="11"/>
    </row>
    <row r="18753" spans="6:8" x14ac:dyDescent="0.25">
      <c r="F18753" s="11"/>
      <c r="G18753" s="11"/>
      <c r="H18753" s="11"/>
    </row>
    <row r="18754" spans="6:8" x14ac:dyDescent="0.25">
      <c r="F18754" s="11"/>
      <c r="G18754" s="11"/>
      <c r="H18754" s="11"/>
    </row>
    <row r="18755" spans="6:8" x14ac:dyDescent="0.25">
      <c r="F18755" s="11"/>
      <c r="G18755" s="11"/>
      <c r="H18755" s="11"/>
    </row>
    <row r="18756" spans="6:8" x14ac:dyDescent="0.25">
      <c r="F18756" s="11"/>
      <c r="G18756" s="11"/>
      <c r="H18756" s="11"/>
    </row>
    <row r="18757" spans="6:8" x14ac:dyDescent="0.25">
      <c r="F18757" s="11"/>
      <c r="G18757" s="11"/>
      <c r="H18757" s="11"/>
    </row>
    <row r="18758" spans="6:8" x14ac:dyDescent="0.25">
      <c r="F18758" s="11"/>
      <c r="G18758" s="11"/>
      <c r="H18758" s="11"/>
    </row>
    <row r="18759" spans="6:8" x14ac:dyDescent="0.25">
      <c r="F18759" s="11"/>
      <c r="G18759" s="11"/>
      <c r="H18759" s="11"/>
    </row>
    <row r="18760" spans="6:8" x14ac:dyDescent="0.25">
      <c r="F18760" s="11"/>
      <c r="G18760" s="11"/>
      <c r="H18760" s="11"/>
    </row>
    <row r="18761" spans="6:8" x14ac:dyDescent="0.25">
      <c r="F18761" s="11"/>
      <c r="G18761" s="11"/>
      <c r="H18761" s="11"/>
    </row>
    <row r="18762" spans="6:8" x14ac:dyDescent="0.25">
      <c r="F18762" s="11"/>
      <c r="G18762" s="11"/>
      <c r="H18762" s="11"/>
    </row>
    <row r="18763" spans="6:8" x14ac:dyDescent="0.25">
      <c r="F18763" s="11"/>
      <c r="G18763" s="11"/>
      <c r="H18763" s="11"/>
    </row>
    <row r="18764" spans="6:8" x14ac:dyDescent="0.25">
      <c r="F18764" s="11"/>
      <c r="G18764" s="11"/>
      <c r="H18764" s="11"/>
    </row>
    <row r="18765" spans="6:8" x14ac:dyDescent="0.25">
      <c r="F18765" s="11"/>
      <c r="G18765" s="11"/>
      <c r="H18765" s="11"/>
    </row>
    <row r="18766" spans="6:8" x14ac:dyDescent="0.25">
      <c r="F18766" s="11"/>
      <c r="G18766" s="11"/>
      <c r="H18766" s="11"/>
    </row>
    <row r="18767" spans="6:8" x14ac:dyDescent="0.25">
      <c r="F18767" s="11"/>
      <c r="G18767" s="11"/>
      <c r="H18767" s="11"/>
    </row>
    <row r="18768" spans="6:8" x14ac:dyDescent="0.25">
      <c r="F18768" s="11"/>
      <c r="G18768" s="11"/>
      <c r="H18768" s="11"/>
    </row>
    <row r="18769" spans="6:8" x14ac:dyDescent="0.25">
      <c r="F18769" s="11"/>
      <c r="G18769" s="11"/>
      <c r="H18769" s="11"/>
    </row>
    <row r="18770" spans="6:8" x14ac:dyDescent="0.25">
      <c r="F18770" s="11"/>
      <c r="G18770" s="11"/>
      <c r="H18770" s="11"/>
    </row>
    <row r="18771" spans="6:8" x14ac:dyDescent="0.25">
      <c r="F18771" s="11"/>
      <c r="G18771" s="11"/>
      <c r="H18771" s="11"/>
    </row>
    <row r="18772" spans="6:8" x14ac:dyDescent="0.25">
      <c r="F18772" s="11"/>
      <c r="G18772" s="11"/>
      <c r="H18772" s="11"/>
    </row>
    <row r="18773" spans="6:8" x14ac:dyDescent="0.25">
      <c r="F18773" s="11"/>
      <c r="G18773" s="11"/>
      <c r="H18773" s="11"/>
    </row>
    <row r="18774" spans="6:8" x14ac:dyDescent="0.25">
      <c r="F18774" s="11"/>
      <c r="G18774" s="11"/>
      <c r="H18774" s="11"/>
    </row>
    <row r="18775" spans="6:8" x14ac:dyDescent="0.25">
      <c r="F18775" s="11"/>
      <c r="G18775" s="11"/>
      <c r="H18775" s="11"/>
    </row>
    <row r="18776" spans="6:8" x14ac:dyDescent="0.25">
      <c r="F18776" s="11"/>
      <c r="G18776" s="11"/>
      <c r="H18776" s="11"/>
    </row>
    <row r="18777" spans="6:8" x14ac:dyDescent="0.25">
      <c r="F18777" s="11"/>
      <c r="G18777" s="11"/>
      <c r="H18777" s="11"/>
    </row>
    <row r="18778" spans="6:8" x14ac:dyDescent="0.25">
      <c r="F18778" s="11"/>
      <c r="G18778" s="11"/>
      <c r="H18778" s="11"/>
    </row>
    <row r="18779" spans="6:8" x14ac:dyDescent="0.25">
      <c r="F18779" s="11"/>
      <c r="G18779" s="11"/>
      <c r="H18779" s="11"/>
    </row>
    <row r="18780" spans="6:8" x14ac:dyDescent="0.25">
      <c r="F18780" s="11"/>
      <c r="G18780" s="11"/>
      <c r="H18780" s="11"/>
    </row>
    <row r="18781" spans="6:8" x14ac:dyDescent="0.25">
      <c r="F18781" s="11"/>
      <c r="G18781" s="11"/>
      <c r="H18781" s="11"/>
    </row>
    <row r="18782" spans="6:8" x14ac:dyDescent="0.25">
      <c r="F18782" s="11"/>
      <c r="G18782" s="11"/>
      <c r="H18782" s="11"/>
    </row>
    <row r="18783" spans="6:8" x14ac:dyDescent="0.25">
      <c r="F18783" s="11"/>
      <c r="G18783" s="11"/>
      <c r="H18783" s="11"/>
    </row>
    <row r="18784" spans="6:8" x14ac:dyDescent="0.25">
      <c r="F18784" s="11"/>
      <c r="G18784" s="11"/>
      <c r="H18784" s="11"/>
    </row>
    <row r="18785" spans="6:8" x14ac:dyDescent="0.25">
      <c r="F18785" s="11"/>
      <c r="G18785" s="11"/>
      <c r="H18785" s="11"/>
    </row>
    <row r="18786" spans="6:8" x14ac:dyDescent="0.25">
      <c r="F18786" s="11"/>
      <c r="G18786" s="11"/>
      <c r="H18786" s="11"/>
    </row>
    <row r="18787" spans="6:8" x14ac:dyDescent="0.25">
      <c r="F18787" s="11"/>
      <c r="G18787" s="11"/>
      <c r="H18787" s="11"/>
    </row>
    <row r="18788" spans="6:8" x14ac:dyDescent="0.25">
      <c r="F18788" s="11"/>
      <c r="G18788" s="11"/>
      <c r="H18788" s="11"/>
    </row>
    <row r="18789" spans="6:8" x14ac:dyDescent="0.25">
      <c r="F18789" s="11"/>
      <c r="G18789" s="11"/>
      <c r="H18789" s="11"/>
    </row>
    <row r="18790" spans="6:8" x14ac:dyDescent="0.25">
      <c r="F18790" s="11"/>
      <c r="G18790" s="11"/>
      <c r="H18790" s="11"/>
    </row>
    <row r="18791" spans="6:8" x14ac:dyDescent="0.25">
      <c r="F18791" s="11"/>
      <c r="G18791" s="11"/>
      <c r="H18791" s="11"/>
    </row>
    <row r="18792" spans="6:8" x14ac:dyDescent="0.25">
      <c r="F18792" s="11"/>
      <c r="G18792" s="11"/>
      <c r="H18792" s="11"/>
    </row>
    <row r="18793" spans="6:8" x14ac:dyDescent="0.25">
      <c r="F18793" s="11"/>
      <c r="G18793" s="11"/>
      <c r="H18793" s="11"/>
    </row>
    <row r="18794" spans="6:8" x14ac:dyDescent="0.25">
      <c r="F18794" s="11"/>
      <c r="G18794" s="11"/>
      <c r="H18794" s="11"/>
    </row>
    <row r="18795" spans="6:8" x14ac:dyDescent="0.25">
      <c r="F18795" s="11"/>
      <c r="G18795" s="11"/>
      <c r="H18795" s="11"/>
    </row>
    <row r="18796" spans="6:8" x14ac:dyDescent="0.25">
      <c r="F18796" s="11"/>
      <c r="G18796" s="11"/>
      <c r="H18796" s="11"/>
    </row>
    <row r="18797" spans="6:8" x14ac:dyDescent="0.25">
      <c r="F18797" s="11"/>
      <c r="G18797" s="11"/>
      <c r="H18797" s="11"/>
    </row>
    <row r="18798" spans="6:8" x14ac:dyDescent="0.25">
      <c r="F18798" s="11"/>
      <c r="G18798" s="11"/>
      <c r="H18798" s="11"/>
    </row>
    <row r="18799" spans="6:8" x14ac:dyDescent="0.25">
      <c r="F18799" s="11"/>
      <c r="G18799" s="11"/>
      <c r="H18799" s="11"/>
    </row>
    <row r="18800" spans="6:8" x14ac:dyDescent="0.25">
      <c r="F18800" s="11"/>
      <c r="G18800" s="11"/>
      <c r="H18800" s="11"/>
    </row>
    <row r="18801" spans="6:8" x14ac:dyDescent="0.25">
      <c r="F18801" s="11"/>
      <c r="G18801" s="11"/>
      <c r="H18801" s="11"/>
    </row>
    <row r="18802" spans="6:8" x14ac:dyDescent="0.25">
      <c r="F18802" s="11"/>
      <c r="G18802" s="11"/>
      <c r="H18802" s="11"/>
    </row>
    <row r="18803" spans="6:8" x14ac:dyDescent="0.25">
      <c r="F18803" s="11"/>
      <c r="G18803" s="11"/>
      <c r="H18803" s="11"/>
    </row>
    <row r="18804" spans="6:8" x14ac:dyDescent="0.25">
      <c r="F18804" s="11"/>
      <c r="G18804" s="11"/>
      <c r="H18804" s="11"/>
    </row>
    <row r="18805" spans="6:8" x14ac:dyDescent="0.25">
      <c r="F18805" s="11"/>
      <c r="G18805" s="11"/>
      <c r="H18805" s="11"/>
    </row>
    <row r="18806" spans="6:8" x14ac:dyDescent="0.25">
      <c r="F18806" s="11"/>
      <c r="G18806" s="11"/>
      <c r="H18806" s="11"/>
    </row>
    <row r="18807" spans="6:8" x14ac:dyDescent="0.25">
      <c r="F18807" s="11"/>
      <c r="G18807" s="11"/>
      <c r="H18807" s="11"/>
    </row>
    <row r="18808" spans="6:8" x14ac:dyDescent="0.25">
      <c r="F18808" s="11"/>
      <c r="G18808" s="11"/>
      <c r="H18808" s="11"/>
    </row>
    <row r="18809" spans="6:8" x14ac:dyDescent="0.25">
      <c r="F18809" s="11"/>
      <c r="G18809" s="11"/>
      <c r="H18809" s="11"/>
    </row>
    <row r="18810" spans="6:8" x14ac:dyDescent="0.25">
      <c r="F18810" s="11"/>
      <c r="G18810" s="11"/>
      <c r="H18810" s="11"/>
    </row>
    <row r="18811" spans="6:8" x14ac:dyDescent="0.25">
      <c r="F18811" s="11"/>
      <c r="G18811" s="11"/>
      <c r="H18811" s="11"/>
    </row>
    <row r="18812" spans="6:8" x14ac:dyDescent="0.25">
      <c r="F18812" s="11"/>
      <c r="G18812" s="11"/>
      <c r="H18812" s="11"/>
    </row>
    <row r="18813" spans="6:8" x14ac:dyDescent="0.25">
      <c r="F18813" s="11"/>
      <c r="G18813" s="11"/>
      <c r="H18813" s="11"/>
    </row>
    <row r="18814" spans="6:8" x14ac:dyDescent="0.25">
      <c r="F18814" s="11"/>
      <c r="G18814" s="11"/>
      <c r="H18814" s="11"/>
    </row>
    <row r="18815" spans="6:8" x14ac:dyDescent="0.25">
      <c r="F18815" s="11"/>
      <c r="G18815" s="11"/>
      <c r="H18815" s="11"/>
    </row>
    <row r="18816" spans="6:8" x14ac:dyDescent="0.25">
      <c r="F18816" s="11"/>
      <c r="G18816" s="11"/>
      <c r="H18816" s="11"/>
    </row>
    <row r="18817" spans="6:8" x14ac:dyDescent="0.25">
      <c r="F18817" s="11"/>
      <c r="G18817" s="11"/>
      <c r="H18817" s="11"/>
    </row>
    <row r="18818" spans="6:8" x14ac:dyDescent="0.25">
      <c r="F18818" s="11"/>
      <c r="G18818" s="11"/>
      <c r="H18818" s="11"/>
    </row>
    <row r="18819" spans="6:8" x14ac:dyDescent="0.25">
      <c r="F18819" s="11"/>
      <c r="G18819" s="11"/>
      <c r="H18819" s="11"/>
    </row>
    <row r="18820" spans="6:8" x14ac:dyDescent="0.25">
      <c r="F18820" s="11"/>
      <c r="G18820" s="11"/>
      <c r="H18820" s="11"/>
    </row>
    <row r="18821" spans="6:8" x14ac:dyDescent="0.25">
      <c r="F18821" s="11"/>
      <c r="G18821" s="11"/>
      <c r="H18821" s="11"/>
    </row>
    <row r="18822" spans="6:8" x14ac:dyDescent="0.25">
      <c r="F18822" s="11"/>
      <c r="G18822" s="11"/>
      <c r="H18822" s="11"/>
    </row>
    <row r="18823" spans="6:8" x14ac:dyDescent="0.25">
      <c r="F18823" s="11"/>
      <c r="G18823" s="11"/>
      <c r="H18823" s="11"/>
    </row>
    <row r="18824" spans="6:8" x14ac:dyDescent="0.25">
      <c r="F18824" s="11"/>
      <c r="G18824" s="11"/>
      <c r="H18824" s="11"/>
    </row>
    <row r="18825" spans="6:8" x14ac:dyDescent="0.25">
      <c r="F18825" s="11"/>
      <c r="G18825" s="11"/>
      <c r="H18825" s="11"/>
    </row>
    <row r="18826" spans="6:8" x14ac:dyDescent="0.25">
      <c r="F18826" s="11"/>
      <c r="G18826" s="11"/>
      <c r="H18826" s="11"/>
    </row>
    <row r="18827" spans="6:8" x14ac:dyDescent="0.25">
      <c r="F18827" s="11"/>
      <c r="G18827" s="11"/>
      <c r="H18827" s="11"/>
    </row>
    <row r="18828" spans="6:8" x14ac:dyDescent="0.25">
      <c r="F18828" s="11"/>
      <c r="G18828" s="11"/>
      <c r="H18828" s="11"/>
    </row>
    <row r="18829" spans="6:8" x14ac:dyDescent="0.25">
      <c r="F18829" s="11"/>
      <c r="G18829" s="11"/>
      <c r="H18829" s="11"/>
    </row>
    <row r="18830" spans="6:8" x14ac:dyDescent="0.25">
      <c r="F18830" s="11"/>
      <c r="G18830" s="11"/>
      <c r="H18830" s="11"/>
    </row>
    <row r="18831" spans="6:8" x14ac:dyDescent="0.25">
      <c r="F18831" s="11"/>
      <c r="G18831" s="11"/>
      <c r="H18831" s="11"/>
    </row>
    <row r="18832" spans="6:8" x14ac:dyDescent="0.25">
      <c r="F18832" s="11"/>
      <c r="G18832" s="11"/>
      <c r="H18832" s="11"/>
    </row>
    <row r="18833" spans="6:8" x14ac:dyDescent="0.25">
      <c r="F18833" s="11"/>
      <c r="G18833" s="11"/>
      <c r="H18833" s="11"/>
    </row>
    <row r="18834" spans="6:8" x14ac:dyDescent="0.25">
      <c r="F18834" s="11"/>
      <c r="G18834" s="11"/>
      <c r="H18834" s="11"/>
    </row>
    <row r="18835" spans="6:8" x14ac:dyDescent="0.25">
      <c r="F18835" s="11"/>
      <c r="G18835" s="11"/>
      <c r="H18835" s="11"/>
    </row>
    <row r="18836" spans="6:8" x14ac:dyDescent="0.25">
      <c r="F18836" s="11"/>
      <c r="G18836" s="11"/>
      <c r="H18836" s="11"/>
    </row>
    <row r="18837" spans="6:8" x14ac:dyDescent="0.25">
      <c r="F18837" s="11"/>
      <c r="G18837" s="11"/>
      <c r="H18837" s="11"/>
    </row>
    <row r="18838" spans="6:8" x14ac:dyDescent="0.25">
      <c r="F18838" s="11"/>
      <c r="G18838" s="11"/>
      <c r="H18838" s="11"/>
    </row>
    <row r="18839" spans="6:8" x14ac:dyDescent="0.25">
      <c r="F18839" s="11"/>
      <c r="G18839" s="11"/>
      <c r="H18839" s="11"/>
    </row>
    <row r="18840" spans="6:8" x14ac:dyDescent="0.25">
      <c r="F18840" s="11"/>
      <c r="G18840" s="11"/>
      <c r="H18840" s="11"/>
    </row>
    <row r="18841" spans="6:8" x14ac:dyDescent="0.25">
      <c r="F18841" s="11"/>
      <c r="G18841" s="11"/>
      <c r="H18841" s="11"/>
    </row>
    <row r="18842" spans="6:8" x14ac:dyDescent="0.25">
      <c r="F18842" s="11"/>
      <c r="G18842" s="11"/>
      <c r="H18842" s="11"/>
    </row>
    <row r="18843" spans="6:8" x14ac:dyDescent="0.25">
      <c r="F18843" s="11"/>
      <c r="G18843" s="11"/>
      <c r="H18843" s="11"/>
    </row>
    <row r="18844" spans="6:8" x14ac:dyDescent="0.25">
      <c r="F18844" s="11"/>
      <c r="G18844" s="11"/>
      <c r="H18844" s="11"/>
    </row>
    <row r="18845" spans="6:8" x14ac:dyDescent="0.25">
      <c r="F18845" s="11"/>
      <c r="G18845" s="11"/>
      <c r="H18845" s="11"/>
    </row>
    <row r="18846" spans="6:8" x14ac:dyDescent="0.25">
      <c r="F18846" s="11"/>
      <c r="G18846" s="11"/>
      <c r="H18846" s="11"/>
    </row>
    <row r="18847" spans="6:8" x14ac:dyDescent="0.25">
      <c r="F18847" s="11"/>
      <c r="G18847" s="11"/>
      <c r="H18847" s="11"/>
    </row>
    <row r="18848" spans="6:8" x14ac:dyDescent="0.25">
      <c r="F18848" s="11"/>
      <c r="G18848" s="11"/>
      <c r="H18848" s="11"/>
    </row>
    <row r="18849" spans="6:8" x14ac:dyDescent="0.25">
      <c r="F18849" s="11"/>
      <c r="G18849" s="11"/>
      <c r="H18849" s="11"/>
    </row>
    <row r="18850" spans="6:8" x14ac:dyDescent="0.25">
      <c r="F18850" s="11"/>
      <c r="G18850" s="11"/>
      <c r="H18850" s="11"/>
    </row>
    <row r="18851" spans="6:8" x14ac:dyDescent="0.25">
      <c r="F18851" s="11"/>
      <c r="G18851" s="11"/>
      <c r="H18851" s="11"/>
    </row>
    <row r="18852" spans="6:8" x14ac:dyDescent="0.25">
      <c r="F18852" s="11"/>
      <c r="G18852" s="11"/>
      <c r="H18852" s="11"/>
    </row>
    <row r="18853" spans="6:8" x14ac:dyDescent="0.25">
      <c r="F18853" s="11"/>
      <c r="G18853" s="11"/>
      <c r="H18853" s="11"/>
    </row>
    <row r="18854" spans="6:8" x14ac:dyDescent="0.25">
      <c r="F18854" s="11"/>
      <c r="G18854" s="11"/>
      <c r="H18854" s="11"/>
    </row>
    <row r="18855" spans="6:8" x14ac:dyDescent="0.25">
      <c r="F18855" s="11"/>
      <c r="G18855" s="11"/>
      <c r="H18855" s="11"/>
    </row>
    <row r="18856" spans="6:8" x14ac:dyDescent="0.25">
      <c r="F18856" s="11"/>
      <c r="G18856" s="11"/>
      <c r="H18856" s="11"/>
    </row>
    <row r="18857" spans="6:8" x14ac:dyDescent="0.25">
      <c r="F18857" s="11"/>
      <c r="G18857" s="11"/>
      <c r="H18857" s="11"/>
    </row>
    <row r="18858" spans="6:8" x14ac:dyDescent="0.25">
      <c r="F18858" s="11"/>
      <c r="G18858" s="11"/>
      <c r="H18858" s="11"/>
    </row>
    <row r="18859" spans="6:8" x14ac:dyDescent="0.25">
      <c r="F18859" s="11"/>
      <c r="G18859" s="11"/>
      <c r="H18859" s="11"/>
    </row>
    <row r="18860" spans="6:8" x14ac:dyDescent="0.25">
      <c r="F18860" s="11"/>
      <c r="G18860" s="11"/>
      <c r="H18860" s="11"/>
    </row>
    <row r="18861" spans="6:8" x14ac:dyDescent="0.25">
      <c r="F18861" s="11"/>
      <c r="G18861" s="11"/>
      <c r="H18861" s="11"/>
    </row>
    <row r="18862" spans="6:8" x14ac:dyDescent="0.25">
      <c r="F18862" s="11"/>
      <c r="G18862" s="11"/>
      <c r="H18862" s="11"/>
    </row>
    <row r="18863" spans="6:8" x14ac:dyDescent="0.25">
      <c r="F18863" s="11"/>
      <c r="G18863" s="11"/>
      <c r="H18863" s="11"/>
    </row>
    <row r="18864" spans="6:8" x14ac:dyDescent="0.25">
      <c r="F18864" s="11"/>
      <c r="G18864" s="11"/>
      <c r="H18864" s="11"/>
    </row>
    <row r="18865" spans="6:8" x14ac:dyDescent="0.25">
      <c r="F18865" s="11"/>
      <c r="G18865" s="11"/>
      <c r="H18865" s="11"/>
    </row>
    <row r="18866" spans="6:8" x14ac:dyDescent="0.25">
      <c r="F18866" s="11"/>
      <c r="G18866" s="11"/>
      <c r="H18866" s="11"/>
    </row>
    <row r="18867" spans="6:8" x14ac:dyDescent="0.25">
      <c r="F18867" s="11"/>
      <c r="G18867" s="11"/>
      <c r="H18867" s="11"/>
    </row>
    <row r="18868" spans="6:8" x14ac:dyDescent="0.25">
      <c r="F18868" s="11"/>
      <c r="G18868" s="11"/>
      <c r="H18868" s="11"/>
    </row>
    <row r="18869" spans="6:8" x14ac:dyDescent="0.25">
      <c r="F18869" s="11"/>
      <c r="G18869" s="11"/>
      <c r="H18869" s="11"/>
    </row>
    <row r="18870" spans="6:8" x14ac:dyDescent="0.25">
      <c r="F18870" s="11"/>
      <c r="G18870" s="11"/>
      <c r="H18870" s="11"/>
    </row>
    <row r="18871" spans="6:8" x14ac:dyDescent="0.25">
      <c r="F18871" s="11"/>
      <c r="G18871" s="11"/>
      <c r="H18871" s="11"/>
    </row>
    <row r="18872" spans="6:8" x14ac:dyDescent="0.25">
      <c r="F18872" s="11"/>
      <c r="G18872" s="11"/>
      <c r="H18872" s="11"/>
    </row>
    <row r="18873" spans="6:8" x14ac:dyDescent="0.25">
      <c r="F18873" s="11"/>
      <c r="G18873" s="11"/>
      <c r="H18873" s="11"/>
    </row>
    <row r="18874" spans="6:8" x14ac:dyDescent="0.25">
      <c r="F18874" s="11"/>
      <c r="G18874" s="11"/>
      <c r="H18874" s="11"/>
    </row>
    <row r="18875" spans="6:8" x14ac:dyDescent="0.25">
      <c r="F18875" s="11"/>
      <c r="G18875" s="11"/>
      <c r="H18875" s="11"/>
    </row>
    <row r="18876" spans="6:8" x14ac:dyDescent="0.25">
      <c r="F18876" s="11"/>
      <c r="G18876" s="11"/>
      <c r="H18876" s="11"/>
    </row>
    <row r="18877" spans="6:8" x14ac:dyDescent="0.25">
      <c r="F18877" s="11"/>
      <c r="G18877" s="11"/>
      <c r="H18877" s="11"/>
    </row>
    <row r="18878" spans="6:8" x14ac:dyDescent="0.25">
      <c r="F18878" s="11"/>
      <c r="G18878" s="11"/>
      <c r="H18878" s="11"/>
    </row>
    <row r="18879" spans="6:8" x14ac:dyDescent="0.25">
      <c r="F18879" s="11"/>
      <c r="G18879" s="11"/>
      <c r="H18879" s="11"/>
    </row>
    <row r="18880" spans="6:8" x14ac:dyDescent="0.25">
      <c r="F18880" s="11"/>
      <c r="G18880" s="11"/>
      <c r="H18880" s="11"/>
    </row>
    <row r="18881" spans="6:8" x14ac:dyDescent="0.25">
      <c r="F18881" s="11"/>
      <c r="G18881" s="11"/>
      <c r="H18881" s="11"/>
    </row>
    <row r="18882" spans="6:8" x14ac:dyDescent="0.25">
      <c r="F18882" s="11"/>
      <c r="G18882" s="11"/>
      <c r="H18882" s="11"/>
    </row>
    <row r="18883" spans="6:8" x14ac:dyDescent="0.25">
      <c r="F18883" s="11"/>
      <c r="G18883" s="11"/>
      <c r="H18883" s="11"/>
    </row>
    <row r="18884" spans="6:8" x14ac:dyDescent="0.25">
      <c r="F18884" s="11"/>
      <c r="G18884" s="11"/>
      <c r="H18884" s="11"/>
    </row>
    <row r="18885" spans="6:8" x14ac:dyDescent="0.25">
      <c r="F18885" s="11"/>
      <c r="G18885" s="11"/>
      <c r="H18885" s="11"/>
    </row>
    <row r="18886" spans="6:8" x14ac:dyDescent="0.25">
      <c r="F18886" s="11"/>
      <c r="G18886" s="11"/>
      <c r="H18886" s="11"/>
    </row>
    <row r="18887" spans="6:8" x14ac:dyDescent="0.25">
      <c r="F18887" s="11"/>
      <c r="G18887" s="11"/>
      <c r="H18887" s="11"/>
    </row>
    <row r="18888" spans="6:8" x14ac:dyDescent="0.25">
      <c r="F18888" s="11"/>
      <c r="G18888" s="11"/>
      <c r="H18888" s="11"/>
    </row>
    <row r="18889" spans="6:8" x14ac:dyDescent="0.25">
      <c r="F18889" s="11"/>
      <c r="G18889" s="11"/>
      <c r="H18889" s="11"/>
    </row>
    <row r="18890" spans="6:8" x14ac:dyDescent="0.25">
      <c r="F18890" s="11"/>
      <c r="G18890" s="11"/>
      <c r="H18890" s="11"/>
    </row>
    <row r="18891" spans="6:8" x14ac:dyDescent="0.25">
      <c r="F18891" s="11"/>
      <c r="G18891" s="11"/>
      <c r="H18891" s="11"/>
    </row>
    <row r="18892" spans="6:8" x14ac:dyDescent="0.25">
      <c r="F18892" s="11"/>
      <c r="G18892" s="11"/>
      <c r="H18892" s="11"/>
    </row>
    <row r="18893" spans="6:8" x14ac:dyDescent="0.25">
      <c r="F18893" s="11"/>
      <c r="G18893" s="11"/>
      <c r="H18893" s="11"/>
    </row>
    <row r="18894" spans="6:8" x14ac:dyDescent="0.25">
      <c r="F18894" s="11"/>
      <c r="G18894" s="11"/>
      <c r="H18894" s="11"/>
    </row>
    <row r="18895" spans="6:8" x14ac:dyDescent="0.25">
      <c r="F18895" s="11"/>
      <c r="G18895" s="11"/>
      <c r="H18895" s="11"/>
    </row>
    <row r="18896" spans="6:8" x14ac:dyDescent="0.25">
      <c r="F18896" s="11"/>
      <c r="G18896" s="11"/>
      <c r="H18896" s="11"/>
    </row>
    <row r="18897" spans="6:8" x14ac:dyDescent="0.25">
      <c r="F18897" s="11"/>
      <c r="G18897" s="11"/>
      <c r="H18897" s="11"/>
    </row>
    <row r="18898" spans="6:8" x14ac:dyDescent="0.25">
      <c r="F18898" s="11"/>
      <c r="G18898" s="11"/>
      <c r="H18898" s="11"/>
    </row>
    <row r="18899" spans="6:8" x14ac:dyDescent="0.25">
      <c r="F18899" s="11"/>
      <c r="G18899" s="11"/>
      <c r="H18899" s="11"/>
    </row>
    <row r="18900" spans="6:8" x14ac:dyDescent="0.25">
      <c r="F18900" s="11"/>
      <c r="G18900" s="11"/>
      <c r="H18900" s="11"/>
    </row>
    <row r="18901" spans="6:8" x14ac:dyDescent="0.25">
      <c r="F18901" s="11"/>
      <c r="G18901" s="11"/>
      <c r="H18901" s="11"/>
    </row>
    <row r="18902" spans="6:8" x14ac:dyDescent="0.25">
      <c r="F18902" s="11"/>
      <c r="G18902" s="11"/>
      <c r="H18902" s="11"/>
    </row>
    <row r="18903" spans="6:8" x14ac:dyDescent="0.25">
      <c r="F18903" s="11"/>
      <c r="G18903" s="11"/>
      <c r="H18903" s="11"/>
    </row>
    <row r="18904" spans="6:8" x14ac:dyDescent="0.25">
      <c r="F18904" s="11"/>
      <c r="G18904" s="11"/>
      <c r="H18904" s="11"/>
    </row>
    <row r="18905" spans="6:8" x14ac:dyDescent="0.25">
      <c r="F18905" s="11"/>
      <c r="G18905" s="11"/>
      <c r="H18905" s="11"/>
    </row>
    <row r="18906" spans="6:8" x14ac:dyDescent="0.25">
      <c r="F18906" s="11"/>
      <c r="G18906" s="11"/>
      <c r="H18906" s="11"/>
    </row>
    <row r="18907" spans="6:8" x14ac:dyDescent="0.25">
      <c r="F18907" s="11"/>
      <c r="G18907" s="11"/>
      <c r="H18907" s="11"/>
    </row>
    <row r="18908" spans="6:8" x14ac:dyDescent="0.25">
      <c r="F18908" s="11"/>
      <c r="G18908" s="11"/>
      <c r="H18908" s="11"/>
    </row>
    <row r="18909" spans="6:8" x14ac:dyDescent="0.25">
      <c r="F18909" s="11"/>
      <c r="G18909" s="11"/>
      <c r="H18909" s="11"/>
    </row>
    <row r="18910" spans="6:8" x14ac:dyDescent="0.25">
      <c r="F18910" s="11"/>
      <c r="G18910" s="11"/>
      <c r="H18910" s="11"/>
    </row>
    <row r="18911" spans="6:8" x14ac:dyDescent="0.25">
      <c r="F18911" s="11"/>
      <c r="G18911" s="11"/>
      <c r="H18911" s="11"/>
    </row>
    <row r="18912" spans="6:8" x14ac:dyDescent="0.25">
      <c r="F18912" s="11"/>
      <c r="G18912" s="11"/>
      <c r="H18912" s="11"/>
    </row>
    <row r="18913" spans="6:8" x14ac:dyDescent="0.25">
      <c r="F18913" s="11"/>
      <c r="G18913" s="11"/>
      <c r="H18913" s="11"/>
    </row>
    <row r="18914" spans="6:8" x14ac:dyDescent="0.25">
      <c r="F18914" s="11"/>
      <c r="G18914" s="11"/>
      <c r="H18914" s="11"/>
    </row>
    <row r="18915" spans="6:8" x14ac:dyDescent="0.25">
      <c r="F18915" s="11"/>
      <c r="G18915" s="11"/>
      <c r="H18915" s="11"/>
    </row>
    <row r="18916" spans="6:8" x14ac:dyDescent="0.25">
      <c r="F18916" s="11"/>
      <c r="G18916" s="11"/>
      <c r="H18916" s="11"/>
    </row>
    <row r="18917" spans="6:8" x14ac:dyDescent="0.25">
      <c r="F18917" s="11"/>
      <c r="G18917" s="11"/>
      <c r="H18917" s="11"/>
    </row>
    <row r="18918" spans="6:8" x14ac:dyDescent="0.25">
      <c r="F18918" s="11"/>
      <c r="G18918" s="11"/>
      <c r="H18918" s="11"/>
    </row>
    <row r="18919" spans="6:8" x14ac:dyDescent="0.25">
      <c r="F18919" s="11"/>
      <c r="G18919" s="11"/>
      <c r="H18919" s="11"/>
    </row>
    <row r="18920" spans="6:8" x14ac:dyDescent="0.25">
      <c r="F18920" s="11"/>
      <c r="G18920" s="11"/>
      <c r="H18920" s="11"/>
    </row>
    <row r="18921" spans="6:8" x14ac:dyDescent="0.25">
      <c r="F18921" s="11"/>
      <c r="G18921" s="11"/>
      <c r="H18921" s="11"/>
    </row>
    <row r="18922" spans="6:8" x14ac:dyDescent="0.25">
      <c r="F18922" s="11"/>
      <c r="G18922" s="11"/>
      <c r="H18922" s="11"/>
    </row>
    <row r="18923" spans="6:8" x14ac:dyDescent="0.25">
      <c r="F18923" s="11"/>
      <c r="G18923" s="11"/>
      <c r="H18923" s="11"/>
    </row>
    <row r="18924" spans="6:8" x14ac:dyDescent="0.25">
      <c r="F18924" s="11"/>
      <c r="G18924" s="11"/>
      <c r="H18924" s="11"/>
    </row>
    <row r="18925" spans="6:8" x14ac:dyDescent="0.25">
      <c r="F18925" s="11"/>
      <c r="G18925" s="11"/>
      <c r="H18925" s="11"/>
    </row>
    <row r="18926" spans="6:8" x14ac:dyDescent="0.25">
      <c r="F18926" s="11"/>
      <c r="G18926" s="11"/>
      <c r="H18926" s="11"/>
    </row>
    <row r="18927" spans="6:8" x14ac:dyDescent="0.25">
      <c r="F18927" s="11"/>
      <c r="G18927" s="11"/>
      <c r="H18927" s="11"/>
    </row>
    <row r="18928" spans="6:8" x14ac:dyDescent="0.25">
      <c r="F18928" s="11"/>
      <c r="G18928" s="11"/>
      <c r="H18928" s="11"/>
    </row>
    <row r="18929" spans="6:8" x14ac:dyDescent="0.25">
      <c r="F18929" s="11"/>
      <c r="G18929" s="11"/>
      <c r="H18929" s="11"/>
    </row>
    <row r="18930" spans="6:8" x14ac:dyDescent="0.25">
      <c r="F18930" s="11"/>
      <c r="G18930" s="11"/>
      <c r="H18930" s="11"/>
    </row>
    <row r="18931" spans="6:8" x14ac:dyDescent="0.25">
      <c r="F18931" s="11"/>
      <c r="G18931" s="11"/>
      <c r="H18931" s="11"/>
    </row>
    <row r="18932" spans="6:8" x14ac:dyDescent="0.25">
      <c r="F18932" s="11"/>
      <c r="G18932" s="11"/>
      <c r="H18932" s="11"/>
    </row>
    <row r="18933" spans="6:8" x14ac:dyDescent="0.25">
      <c r="F18933" s="11"/>
      <c r="G18933" s="11"/>
      <c r="H18933" s="11"/>
    </row>
    <row r="18934" spans="6:8" x14ac:dyDescent="0.25">
      <c r="F18934" s="11"/>
      <c r="G18934" s="11"/>
      <c r="H18934" s="11"/>
    </row>
    <row r="18935" spans="6:8" x14ac:dyDescent="0.25">
      <c r="F18935" s="11"/>
      <c r="G18935" s="11"/>
      <c r="H18935" s="11"/>
    </row>
    <row r="18936" spans="6:8" x14ac:dyDescent="0.25">
      <c r="F18936" s="11"/>
      <c r="G18936" s="11"/>
      <c r="H18936" s="11"/>
    </row>
    <row r="18937" spans="6:8" x14ac:dyDescent="0.25">
      <c r="F18937" s="11"/>
      <c r="G18937" s="11"/>
      <c r="H18937" s="11"/>
    </row>
    <row r="18938" spans="6:8" x14ac:dyDescent="0.25">
      <c r="F18938" s="11"/>
      <c r="G18938" s="11"/>
      <c r="H18938" s="11"/>
    </row>
    <row r="18939" spans="6:8" x14ac:dyDescent="0.25">
      <c r="F18939" s="11"/>
      <c r="G18939" s="11"/>
      <c r="H18939" s="11"/>
    </row>
    <row r="18940" spans="6:8" x14ac:dyDescent="0.25">
      <c r="F18940" s="11"/>
      <c r="G18940" s="11"/>
      <c r="H18940" s="11"/>
    </row>
    <row r="18941" spans="6:8" x14ac:dyDescent="0.25">
      <c r="F18941" s="11"/>
      <c r="G18941" s="11"/>
      <c r="H18941" s="11"/>
    </row>
    <row r="18942" spans="6:8" x14ac:dyDescent="0.25">
      <c r="F18942" s="11"/>
      <c r="G18942" s="11"/>
      <c r="H18942" s="11"/>
    </row>
    <row r="18943" spans="6:8" x14ac:dyDescent="0.25">
      <c r="F18943" s="11"/>
      <c r="G18943" s="11"/>
      <c r="H18943" s="11"/>
    </row>
    <row r="18944" spans="6:8" x14ac:dyDescent="0.25">
      <c r="F18944" s="11"/>
      <c r="G18944" s="11"/>
      <c r="H18944" s="11"/>
    </row>
    <row r="18945" spans="6:8" x14ac:dyDescent="0.25">
      <c r="F18945" s="11"/>
      <c r="G18945" s="11"/>
      <c r="H18945" s="11"/>
    </row>
    <row r="18946" spans="6:8" x14ac:dyDescent="0.25">
      <c r="F18946" s="11"/>
      <c r="G18946" s="11"/>
      <c r="H18946" s="11"/>
    </row>
    <row r="18947" spans="6:8" x14ac:dyDescent="0.25">
      <c r="F18947" s="11"/>
      <c r="G18947" s="11"/>
      <c r="H18947" s="11"/>
    </row>
    <row r="18948" spans="6:8" x14ac:dyDescent="0.25">
      <c r="F18948" s="11"/>
      <c r="G18948" s="11"/>
      <c r="H18948" s="11"/>
    </row>
    <row r="18949" spans="6:8" x14ac:dyDescent="0.25">
      <c r="F18949" s="11"/>
      <c r="G18949" s="11"/>
      <c r="H18949" s="11"/>
    </row>
    <row r="18950" spans="6:8" x14ac:dyDescent="0.25">
      <c r="F18950" s="11"/>
      <c r="G18950" s="11"/>
      <c r="H18950" s="11"/>
    </row>
    <row r="18951" spans="6:8" x14ac:dyDescent="0.25">
      <c r="F18951" s="11"/>
      <c r="G18951" s="11"/>
      <c r="H18951" s="11"/>
    </row>
    <row r="18952" spans="6:8" x14ac:dyDescent="0.25">
      <c r="F18952" s="11"/>
      <c r="G18952" s="11"/>
      <c r="H18952" s="11"/>
    </row>
    <row r="18953" spans="6:8" x14ac:dyDescent="0.25">
      <c r="F18953" s="11"/>
      <c r="G18953" s="11"/>
      <c r="H18953" s="11"/>
    </row>
    <row r="18954" spans="6:8" x14ac:dyDescent="0.25">
      <c r="F18954" s="11"/>
      <c r="G18954" s="11"/>
      <c r="H18954" s="11"/>
    </row>
    <row r="18955" spans="6:8" x14ac:dyDescent="0.25">
      <c r="F18955" s="11"/>
      <c r="G18955" s="11"/>
      <c r="H18955" s="11"/>
    </row>
    <row r="18956" spans="6:8" x14ac:dyDescent="0.25">
      <c r="F18956" s="11"/>
      <c r="G18956" s="11"/>
      <c r="H18956" s="11"/>
    </row>
    <row r="18957" spans="6:8" x14ac:dyDescent="0.25">
      <c r="F18957" s="11"/>
      <c r="G18957" s="11"/>
      <c r="H18957" s="11"/>
    </row>
    <row r="18958" spans="6:8" x14ac:dyDescent="0.25">
      <c r="F18958" s="11"/>
      <c r="G18958" s="11"/>
      <c r="H18958" s="11"/>
    </row>
    <row r="18959" spans="6:8" x14ac:dyDescent="0.25">
      <c r="F18959" s="11"/>
      <c r="G18959" s="11"/>
      <c r="H18959" s="11"/>
    </row>
    <row r="18960" spans="6:8" x14ac:dyDescent="0.25">
      <c r="F18960" s="11"/>
      <c r="G18960" s="11"/>
      <c r="H18960" s="11"/>
    </row>
    <row r="18961" spans="6:8" x14ac:dyDescent="0.25">
      <c r="F18961" s="11"/>
      <c r="G18961" s="11"/>
      <c r="H18961" s="11"/>
    </row>
    <row r="18962" spans="6:8" x14ac:dyDescent="0.25">
      <c r="F18962" s="11"/>
      <c r="G18962" s="11"/>
      <c r="H18962" s="11"/>
    </row>
    <row r="18963" spans="6:8" x14ac:dyDescent="0.25">
      <c r="F18963" s="11"/>
      <c r="G18963" s="11"/>
      <c r="H18963" s="11"/>
    </row>
    <row r="18964" spans="6:8" x14ac:dyDescent="0.25">
      <c r="F18964" s="11"/>
      <c r="G18964" s="11"/>
      <c r="H18964" s="11"/>
    </row>
    <row r="18965" spans="6:8" x14ac:dyDescent="0.25">
      <c r="F18965" s="11"/>
      <c r="G18965" s="11"/>
      <c r="H18965" s="11"/>
    </row>
    <row r="18966" spans="6:8" x14ac:dyDescent="0.25">
      <c r="F18966" s="11"/>
      <c r="G18966" s="11"/>
      <c r="H18966" s="11"/>
    </row>
    <row r="18967" spans="6:8" x14ac:dyDescent="0.25">
      <c r="F18967" s="11"/>
      <c r="G18967" s="11"/>
      <c r="H18967" s="11"/>
    </row>
    <row r="18968" spans="6:8" x14ac:dyDescent="0.25">
      <c r="F18968" s="11"/>
      <c r="G18968" s="11"/>
      <c r="H18968" s="11"/>
    </row>
    <row r="18969" spans="6:8" x14ac:dyDescent="0.25">
      <c r="F18969" s="11"/>
      <c r="G18969" s="11"/>
      <c r="H18969" s="11"/>
    </row>
    <row r="18970" spans="6:8" x14ac:dyDescent="0.25">
      <c r="F18970" s="11"/>
      <c r="G18970" s="11"/>
      <c r="H18970" s="11"/>
    </row>
    <row r="18971" spans="6:8" x14ac:dyDescent="0.25">
      <c r="F18971" s="11"/>
      <c r="G18971" s="11"/>
      <c r="H18971" s="11"/>
    </row>
    <row r="18972" spans="6:8" x14ac:dyDescent="0.25">
      <c r="F18972" s="11"/>
      <c r="G18972" s="11"/>
      <c r="H18972" s="11"/>
    </row>
    <row r="18973" spans="6:8" x14ac:dyDescent="0.25">
      <c r="F18973" s="11"/>
      <c r="G18973" s="11"/>
      <c r="H18973" s="11"/>
    </row>
    <row r="18974" spans="6:8" x14ac:dyDescent="0.25">
      <c r="F18974" s="11"/>
      <c r="G18974" s="11"/>
      <c r="H18974" s="11"/>
    </row>
    <row r="18975" spans="6:8" x14ac:dyDescent="0.25">
      <c r="F18975" s="11"/>
      <c r="G18975" s="11"/>
      <c r="H18975" s="11"/>
    </row>
    <row r="18976" spans="6:8" x14ac:dyDescent="0.25">
      <c r="F18976" s="11"/>
      <c r="G18976" s="11"/>
      <c r="H18976" s="11"/>
    </row>
    <row r="18977" spans="6:8" x14ac:dyDescent="0.25">
      <c r="F18977" s="11"/>
      <c r="G18977" s="11"/>
      <c r="H18977" s="11"/>
    </row>
    <row r="18978" spans="6:8" x14ac:dyDescent="0.25">
      <c r="F18978" s="11"/>
      <c r="G18978" s="11"/>
      <c r="H18978" s="11"/>
    </row>
    <row r="18979" spans="6:8" x14ac:dyDescent="0.25">
      <c r="F18979" s="11"/>
      <c r="G18979" s="11"/>
      <c r="H18979" s="11"/>
    </row>
    <row r="18980" spans="6:8" x14ac:dyDescent="0.25">
      <c r="F18980" s="11"/>
      <c r="G18980" s="11"/>
      <c r="H18980" s="11"/>
    </row>
    <row r="18981" spans="6:8" x14ac:dyDescent="0.25">
      <c r="F18981" s="11"/>
      <c r="G18981" s="11"/>
      <c r="H18981" s="11"/>
    </row>
    <row r="18982" spans="6:8" x14ac:dyDescent="0.25">
      <c r="F18982" s="11"/>
      <c r="G18982" s="11"/>
      <c r="H18982" s="11"/>
    </row>
    <row r="18983" spans="6:8" x14ac:dyDescent="0.25">
      <c r="F18983" s="11"/>
      <c r="G18983" s="11"/>
      <c r="H18983" s="11"/>
    </row>
    <row r="18984" spans="6:8" x14ac:dyDescent="0.25">
      <c r="F18984" s="11"/>
      <c r="G18984" s="11"/>
      <c r="H18984" s="11"/>
    </row>
    <row r="18985" spans="6:8" x14ac:dyDescent="0.25">
      <c r="F18985" s="11"/>
      <c r="G18985" s="11"/>
      <c r="H18985" s="11"/>
    </row>
    <row r="18986" spans="6:8" x14ac:dyDescent="0.25">
      <c r="F18986" s="11"/>
      <c r="G18986" s="11"/>
      <c r="H18986" s="11"/>
    </row>
    <row r="18987" spans="6:8" x14ac:dyDescent="0.25">
      <c r="F18987" s="11"/>
      <c r="G18987" s="11"/>
      <c r="H18987" s="11"/>
    </row>
    <row r="18988" spans="6:8" x14ac:dyDescent="0.25">
      <c r="F18988" s="11"/>
      <c r="G18988" s="11"/>
      <c r="H18988" s="11"/>
    </row>
    <row r="18989" spans="6:8" x14ac:dyDescent="0.25">
      <c r="F18989" s="11"/>
      <c r="G18989" s="11"/>
      <c r="H18989" s="11"/>
    </row>
    <row r="18990" spans="6:8" x14ac:dyDescent="0.25">
      <c r="F18990" s="11"/>
      <c r="G18990" s="11"/>
      <c r="H18990" s="11"/>
    </row>
    <row r="18991" spans="6:8" x14ac:dyDescent="0.25">
      <c r="F18991" s="11"/>
      <c r="G18991" s="11"/>
      <c r="H18991" s="11"/>
    </row>
    <row r="18992" spans="6:8" x14ac:dyDescent="0.25">
      <c r="F18992" s="11"/>
      <c r="G18992" s="11"/>
      <c r="H18992" s="11"/>
    </row>
    <row r="18993" spans="6:8" x14ac:dyDescent="0.25">
      <c r="F18993" s="11"/>
      <c r="G18993" s="11"/>
      <c r="H18993" s="11"/>
    </row>
    <row r="18994" spans="6:8" x14ac:dyDescent="0.25">
      <c r="F18994" s="11"/>
      <c r="G18994" s="11"/>
      <c r="H18994" s="11"/>
    </row>
    <row r="18995" spans="6:8" x14ac:dyDescent="0.25">
      <c r="F18995" s="11"/>
      <c r="G18995" s="11"/>
      <c r="H18995" s="11"/>
    </row>
    <row r="18996" spans="6:8" x14ac:dyDescent="0.25">
      <c r="F18996" s="11"/>
      <c r="G18996" s="11"/>
      <c r="H18996" s="11"/>
    </row>
    <row r="18997" spans="6:8" x14ac:dyDescent="0.25">
      <c r="F18997" s="11"/>
      <c r="G18997" s="11"/>
      <c r="H18997" s="11"/>
    </row>
    <row r="18998" spans="6:8" x14ac:dyDescent="0.25">
      <c r="F18998" s="11"/>
      <c r="G18998" s="11"/>
      <c r="H18998" s="11"/>
    </row>
    <row r="18999" spans="6:8" x14ac:dyDescent="0.25">
      <c r="F18999" s="11"/>
      <c r="G18999" s="11"/>
      <c r="H18999" s="11"/>
    </row>
    <row r="19000" spans="6:8" x14ac:dyDescent="0.25">
      <c r="F19000" s="11"/>
      <c r="G19000" s="11"/>
      <c r="H19000" s="11"/>
    </row>
    <row r="19001" spans="6:8" x14ac:dyDescent="0.25">
      <c r="F19001" s="11"/>
      <c r="G19001" s="11"/>
      <c r="H19001" s="11"/>
    </row>
    <row r="19002" spans="6:8" x14ac:dyDescent="0.25">
      <c r="F19002" s="11"/>
      <c r="G19002" s="11"/>
      <c r="H19002" s="11"/>
    </row>
    <row r="19003" spans="6:8" x14ac:dyDescent="0.25">
      <c r="F19003" s="11"/>
      <c r="G19003" s="11"/>
      <c r="H19003" s="11"/>
    </row>
    <row r="19004" spans="6:8" x14ac:dyDescent="0.25">
      <c r="F19004" s="11"/>
      <c r="G19004" s="11"/>
      <c r="H19004" s="11"/>
    </row>
    <row r="19005" spans="6:8" x14ac:dyDescent="0.25">
      <c r="F19005" s="11"/>
      <c r="G19005" s="11"/>
      <c r="H19005" s="11"/>
    </row>
    <row r="19006" spans="6:8" x14ac:dyDescent="0.25">
      <c r="F19006" s="11"/>
      <c r="G19006" s="11"/>
      <c r="H19006" s="11"/>
    </row>
    <row r="19007" spans="6:8" x14ac:dyDescent="0.25">
      <c r="F19007" s="11"/>
      <c r="G19007" s="11"/>
      <c r="H19007" s="11"/>
    </row>
    <row r="19008" spans="6:8" x14ac:dyDescent="0.25">
      <c r="F19008" s="11"/>
      <c r="G19008" s="11"/>
      <c r="H19008" s="11"/>
    </row>
    <row r="19009" spans="6:8" x14ac:dyDescent="0.25">
      <c r="F19009" s="11"/>
      <c r="G19009" s="11"/>
      <c r="H19009" s="11"/>
    </row>
    <row r="19010" spans="6:8" x14ac:dyDescent="0.25">
      <c r="F19010" s="11"/>
      <c r="G19010" s="11"/>
      <c r="H19010" s="11"/>
    </row>
    <row r="19011" spans="6:8" x14ac:dyDescent="0.25">
      <c r="F19011" s="11"/>
      <c r="G19011" s="11"/>
      <c r="H19011" s="11"/>
    </row>
    <row r="19012" spans="6:8" x14ac:dyDescent="0.25">
      <c r="F19012" s="11"/>
      <c r="G19012" s="11"/>
      <c r="H19012" s="11"/>
    </row>
    <row r="19013" spans="6:8" x14ac:dyDescent="0.25">
      <c r="F19013" s="11"/>
      <c r="G19013" s="11"/>
      <c r="H19013" s="11"/>
    </row>
    <row r="19014" spans="6:8" x14ac:dyDescent="0.25">
      <c r="F19014" s="11"/>
      <c r="G19014" s="11"/>
      <c r="H19014" s="11"/>
    </row>
    <row r="19015" spans="6:8" x14ac:dyDescent="0.25">
      <c r="F19015" s="11"/>
      <c r="G19015" s="11"/>
      <c r="H19015" s="11"/>
    </row>
    <row r="19016" spans="6:8" x14ac:dyDescent="0.25">
      <c r="F19016" s="11"/>
      <c r="G19016" s="11"/>
      <c r="H19016" s="11"/>
    </row>
    <row r="19017" spans="6:8" x14ac:dyDescent="0.25">
      <c r="F19017" s="11"/>
      <c r="G19017" s="11"/>
      <c r="H19017" s="11"/>
    </row>
    <row r="19018" spans="6:8" x14ac:dyDescent="0.25">
      <c r="F19018" s="11"/>
      <c r="G19018" s="11"/>
      <c r="H19018" s="11"/>
    </row>
    <row r="19019" spans="6:8" x14ac:dyDescent="0.25">
      <c r="F19019" s="11"/>
      <c r="G19019" s="11"/>
      <c r="H19019" s="11"/>
    </row>
    <row r="19020" spans="6:8" x14ac:dyDescent="0.25">
      <c r="F19020" s="11"/>
      <c r="G19020" s="11"/>
      <c r="H19020" s="11"/>
    </row>
    <row r="19021" spans="6:8" x14ac:dyDescent="0.25">
      <c r="F19021" s="11"/>
      <c r="G19021" s="11"/>
      <c r="H19021" s="11"/>
    </row>
    <row r="19022" spans="6:8" x14ac:dyDescent="0.25">
      <c r="F19022" s="11"/>
      <c r="G19022" s="11"/>
      <c r="H19022" s="11"/>
    </row>
    <row r="19023" spans="6:8" x14ac:dyDescent="0.25">
      <c r="F19023" s="11"/>
      <c r="G19023" s="11"/>
      <c r="H19023" s="11"/>
    </row>
    <row r="19024" spans="6:8" x14ac:dyDescent="0.25">
      <c r="F19024" s="11"/>
      <c r="G19024" s="11"/>
      <c r="H19024" s="11"/>
    </row>
    <row r="19025" spans="6:8" x14ac:dyDescent="0.25">
      <c r="F19025" s="11"/>
      <c r="G19025" s="11"/>
      <c r="H19025" s="11"/>
    </row>
    <row r="19026" spans="6:8" x14ac:dyDescent="0.25">
      <c r="F19026" s="11"/>
      <c r="G19026" s="11"/>
      <c r="H19026" s="11"/>
    </row>
    <row r="19027" spans="6:8" x14ac:dyDescent="0.25">
      <c r="F19027" s="11"/>
      <c r="G19027" s="11"/>
      <c r="H19027" s="11"/>
    </row>
    <row r="19028" spans="6:8" x14ac:dyDescent="0.25">
      <c r="F19028" s="11"/>
      <c r="G19028" s="11"/>
      <c r="H19028" s="11"/>
    </row>
    <row r="19029" spans="6:8" x14ac:dyDescent="0.25">
      <c r="F19029" s="11"/>
      <c r="G19029" s="11"/>
      <c r="H19029" s="11"/>
    </row>
    <row r="19030" spans="6:8" x14ac:dyDescent="0.25">
      <c r="F19030" s="11"/>
      <c r="G19030" s="11"/>
      <c r="H19030" s="11"/>
    </row>
    <row r="19031" spans="6:8" x14ac:dyDescent="0.25">
      <c r="F19031" s="11"/>
      <c r="G19031" s="11"/>
      <c r="H19031" s="11"/>
    </row>
    <row r="19032" spans="6:8" x14ac:dyDescent="0.25">
      <c r="F19032" s="11"/>
      <c r="G19032" s="11"/>
      <c r="H19032" s="11"/>
    </row>
    <row r="19033" spans="6:8" x14ac:dyDescent="0.25">
      <c r="F19033" s="11"/>
      <c r="G19033" s="11"/>
      <c r="H19033" s="11"/>
    </row>
    <row r="19034" spans="6:8" x14ac:dyDescent="0.25">
      <c r="F19034" s="11"/>
      <c r="G19034" s="11"/>
      <c r="H19034" s="11"/>
    </row>
    <row r="19035" spans="6:8" x14ac:dyDescent="0.25">
      <c r="F19035" s="11"/>
      <c r="G19035" s="11"/>
      <c r="H19035" s="11"/>
    </row>
    <row r="19036" spans="6:8" x14ac:dyDescent="0.25">
      <c r="F19036" s="11"/>
      <c r="G19036" s="11"/>
      <c r="H19036" s="11"/>
    </row>
    <row r="19037" spans="6:8" x14ac:dyDescent="0.25">
      <c r="F19037" s="11"/>
      <c r="G19037" s="11"/>
      <c r="H19037" s="11"/>
    </row>
    <row r="19038" spans="6:8" x14ac:dyDescent="0.25">
      <c r="F19038" s="11"/>
      <c r="G19038" s="11"/>
      <c r="H19038" s="11"/>
    </row>
    <row r="19039" spans="6:8" x14ac:dyDescent="0.25">
      <c r="F19039" s="11"/>
      <c r="G19039" s="11"/>
      <c r="H19039" s="11"/>
    </row>
    <row r="19040" spans="6:8" x14ac:dyDescent="0.25">
      <c r="F19040" s="11"/>
      <c r="G19040" s="11"/>
      <c r="H19040" s="11"/>
    </row>
    <row r="19041" spans="6:8" x14ac:dyDescent="0.25">
      <c r="F19041" s="11"/>
      <c r="G19041" s="11"/>
      <c r="H19041" s="11"/>
    </row>
    <row r="19042" spans="6:8" x14ac:dyDescent="0.25">
      <c r="F19042" s="11"/>
      <c r="G19042" s="11"/>
      <c r="H19042" s="11"/>
    </row>
    <row r="19043" spans="6:8" x14ac:dyDescent="0.25">
      <c r="F19043" s="11"/>
      <c r="G19043" s="11"/>
      <c r="H19043" s="11"/>
    </row>
    <row r="19044" spans="6:8" x14ac:dyDescent="0.25">
      <c r="F19044" s="11"/>
      <c r="G19044" s="11"/>
      <c r="H19044" s="11"/>
    </row>
    <row r="19045" spans="6:8" x14ac:dyDescent="0.25">
      <c r="F19045" s="11"/>
      <c r="G19045" s="11"/>
      <c r="H19045" s="11"/>
    </row>
    <row r="19046" spans="6:8" x14ac:dyDescent="0.25">
      <c r="F19046" s="11"/>
      <c r="G19046" s="11"/>
      <c r="H19046" s="11"/>
    </row>
    <row r="19047" spans="6:8" x14ac:dyDescent="0.25">
      <c r="F19047" s="11"/>
      <c r="G19047" s="11"/>
      <c r="H19047" s="11"/>
    </row>
    <row r="19048" spans="6:8" x14ac:dyDescent="0.25">
      <c r="F19048" s="11"/>
      <c r="G19048" s="11"/>
      <c r="H19048" s="11"/>
    </row>
    <row r="19049" spans="6:8" x14ac:dyDescent="0.25">
      <c r="F19049" s="11"/>
      <c r="G19049" s="11"/>
      <c r="H19049" s="11"/>
    </row>
    <row r="19050" spans="6:8" x14ac:dyDescent="0.25">
      <c r="F19050" s="11"/>
      <c r="G19050" s="11"/>
      <c r="H19050" s="11"/>
    </row>
    <row r="19051" spans="6:8" x14ac:dyDescent="0.25">
      <c r="F19051" s="11"/>
      <c r="G19051" s="11"/>
      <c r="H19051" s="11"/>
    </row>
    <row r="19052" spans="6:8" x14ac:dyDescent="0.25">
      <c r="F19052" s="11"/>
      <c r="G19052" s="11"/>
      <c r="H19052" s="11"/>
    </row>
    <row r="19053" spans="6:8" x14ac:dyDescent="0.25">
      <c r="F19053" s="11"/>
      <c r="G19053" s="11"/>
      <c r="H19053" s="11"/>
    </row>
    <row r="19054" spans="6:8" x14ac:dyDescent="0.25">
      <c r="F19054" s="11"/>
      <c r="G19054" s="11"/>
      <c r="H19054" s="11"/>
    </row>
    <row r="19055" spans="6:8" x14ac:dyDescent="0.25">
      <c r="F19055" s="11"/>
      <c r="G19055" s="11"/>
      <c r="H19055" s="11"/>
    </row>
    <row r="19056" spans="6:8" x14ac:dyDescent="0.25">
      <c r="F19056" s="11"/>
      <c r="G19056" s="11"/>
      <c r="H19056" s="11"/>
    </row>
    <row r="19057" spans="6:8" x14ac:dyDescent="0.25">
      <c r="F19057" s="11"/>
      <c r="G19057" s="11"/>
      <c r="H19057" s="11"/>
    </row>
    <row r="19058" spans="6:8" x14ac:dyDescent="0.25">
      <c r="F19058" s="11"/>
      <c r="G19058" s="11"/>
      <c r="H19058" s="11"/>
    </row>
    <row r="19059" spans="6:8" x14ac:dyDescent="0.25">
      <c r="F19059" s="11"/>
      <c r="G19059" s="11"/>
      <c r="H19059" s="11"/>
    </row>
    <row r="19060" spans="6:8" x14ac:dyDescent="0.25">
      <c r="F19060" s="11"/>
      <c r="G19060" s="11"/>
      <c r="H19060" s="11"/>
    </row>
    <row r="19061" spans="6:8" x14ac:dyDescent="0.25">
      <c r="F19061" s="11"/>
      <c r="G19061" s="11"/>
      <c r="H19061" s="11"/>
    </row>
    <row r="19062" spans="6:8" x14ac:dyDescent="0.25">
      <c r="F19062" s="11"/>
      <c r="G19062" s="11"/>
      <c r="H19062" s="11"/>
    </row>
    <row r="19063" spans="6:8" x14ac:dyDescent="0.25">
      <c r="F19063" s="11"/>
      <c r="G19063" s="11"/>
      <c r="H19063" s="11"/>
    </row>
    <row r="19064" spans="6:8" x14ac:dyDescent="0.25">
      <c r="F19064" s="11"/>
      <c r="G19064" s="11"/>
      <c r="H19064" s="11"/>
    </row>
    <row r="19065" spans="6:8" x14ac:dyDescent="0.25">
      <c r="F19065" s="11"/>
      <c r="G19065" s="11"/>
      <c r="H19065" s="11"/>
    </row>
    <row r="19066" spans="6:8" x14ac:dyDescent="0.25">
      <c r="F19066" s="11"/>
      <c r="G19066" s="11"/>
      <c r="H19066" s="11"/>
    </row>
    <row r="19067" spans="6:8" x14ac:dyDescent="0.25">
      <c r="F19067" s="11"/>
      <c r="G19067" s="11"/>
      <c r="H19067" s="11"/>
    </row>
    <row r="19068" spans="6:8" x14ac:dyDescent="0.25">
      <c r="F19068" s="11"/>
      <c r="G19068" s="11"/>
      <c r="H19068" s="11"/>
    </row>
    <row r="19069" spans="6:8" x14ac:dyDescent="0.25">
      <c r="F19069" s="11"/>
      <c r="G19069" s="11"/>
      <c r="H19069" s="11"/>
    </row>
    <row r="19070" spans="6:8" x14ac:dyDescent="0.25">
      <c r="F19070" s="11"/>
      <c r="G19070" s="11"/>
      <c r="H19070" s="11"/>
    </row>
    <row r="19071" spans="6:8" x14ac:dyDescent="0.25">
      <c r="F19071" s="11"/>
      <c r="G19071" s="11"/>
      <c r="H19071" s="11"/>
    </row>
    <row r="19072" spans="6:8" x14ac:dyDescent="0.25">
      <c r="F19072" s="11"/>
      <c r="G19072" s="11"/>
      <c r="H19072" s="11"/>
    </row>
    <row r="19073" spans="6:8" x14ac:dyDescent="0.25">
      <c r="F19073" s="11"/>
      <c r="G19073" s="11"/>
      <c r="H19073" s="11"/>
    </row>
    <row r="19074" spans="6:8" x14ac:dyDescent="0.25">
      <c r="F19074" s="11"/>
      <c r="G19074" s="11"/>
      <c r="H19074" s="11"/>
    </row>
    <row r="19075" spans="6:8" x14ac:dyDescent="0.25">
      <c r="F19075" s="11"/>
      <c r="G19075" s="11"/>
      <c r="H19075" s="11"/>
    </row>
    <row r="19076" spans="6:8" x14ac:dyDescent="0.25">
      <c r="F19076" s="11"/>
      <c r="G19076" s="11"/>
      <c r="H19076" s="11"/>
    </row>
    <row r="19077" spans="6:8" x14ac:dyDescent="0.25">
      <c r="F19077" s="11"/>
      <c r="G19077" s="11"/>
      <c r="H19077" s="11"/>
    </row>
    <row r="19078" spans="6:8" x14ac:dyDescent="0.25">
      <c r="F19078" s="11"/>
      <c r="G19078" s="11"/>
      <c r="H19078" s="11"/>
    </row>
    <row r="19079" spans="6:8" x14ac:dyDescent="0.25">
      <c r="F19079" s="11"/>
      <c r="G19079" s="11"/>
      <c r="H19079" s="11"/>
    </row>
    <row r="19080" spans="6:8" x14ac:dyDescent="0.25">
      <c r="F19080" s="11"/>
      <c r="G19080" s="11"/>
      <c r="H19080" s="11"/>
    </row>
    <row r="19081" spans="6:8" x14ac:dyDescent="0.25">
      <c r="F19081" s="11"/>
      <c r="G19081" s="11"/>
      <c r="H19081" s="11"/>
    </row>
    <row r="19082" spans="6:8" x14ac:dyDescent="0.25">
      <c r="F19082" s="11"/>
      <c r="G19082" s="11"/>
      <c r="H19082" s="11"/>
    </row>
    <row r="19083" spans="6:8" x14ac:dyDescent="0.25">
      <c r="F19083" s="11"/>
      <c r="G19083" s="11"/>
      <c r="H19083" s="11"/>
    </row>
    <row r="19084" spans="6:8" x14ac:dyDescent="0.25">
      <c r="F19084" s="11"/>
      <c r="G19084" s="11"/>
      <c r="H19084" s="11"/>
    </row>
    <row r="19085" spans="6:8" x14ac:dyDescent="0.25">
      <c r="F19085" s="11"/>
      <c r="G19085" s="11"/>
      <c r="H19085" s="11"/>
    </row>
    <row r="19086" spans="6:8" x14ac:dyDescent="0.25">
      <c r="F19086" s="11"/>
      <c r="G19086" s="11"/>
      <c r="H19086" s="11"/>
    </row>
    <row r="19087" spans="6:8" x14ac:dyDescent="0.25">
      <c r="F19087" s="11"/>
      <c r="G19087" s="11"/>
      <c r="H19087" s="11"/>
    </row>
    <row r="19088" spans="6:8" x14ac:dyDescent="0.25">
      <c r="F19088" s="11"/>
      <c r="G19088" s="11"/>
      <c r="H19088" s="11"/>
    </row>
    <row r="19089" spans="6:8" x14ac:dyDescent="0.25">
      <c r="F19089" s="11"/>
      <c r="G19089" s="11"/>
      <c r="H19089" s="11"/>
    </row>
    <row r="19090" spans="6:8" x14ac:dyDescent="0.25">
      <c r="F19090" s="11"/>
      <c r="G19090" s="11"/>
      <c r="H19090" s="11"/>
    </row>
    <row r="19091" spans="6:8" x14ac:dyDescent="0.25">
      <c r="F19091" s="11"/>
      <c r="G19091" s="11"/>
      <c r="H19091" s="11"/>
    </row>
    <row r="19092" spans="6:8" x14ac:dyDescent="0.25">
      <c r="F19092" s="11"/>
      <c r="G19092" s="11"/>
      <c r="H19092" s="11"/>
    </row>
    <row r="19093" spans="6:8" x14ac:dyDescent="0.25">
      <c r="F19093" s="11"/>
      <c r="G19093" s="11"/>
      <c r="H19093" s="11"/>
    </row>
    <row r="19094" spans="6:8" x14ac:dyDescent="0.25">
      <c r="F19094" s="11"/>
      <c r="G19094" s="11"/>
      <c r="H19094" s="11"/>
    </row>
    <row r="19095" spans="6:8" x14ac:dyDescent="0.25">
      <c r="F19095" s="11"/>
      <c r="G19095" s="11"/>
      <c r="H19095" s="11"/>
    </row>
    <row r="19096" spans="6:8" x14ac:dyDescent="0.25">
      <c r="F19096" s="11"/>
      <c r="G19096" s="11"/>
      <c r="H19096" s="11"/>
    </row>
    <row r="19097" spans="6:8" x14ac:dyDescent="0.25">
      <c r="F19097" s="11"/>
      <c r="G19097" s="11"/>
      <c r="H19097" s="11"/>
    </row>
    <row r="19098" spans="6:8" x14ac:dyDescent="0.25">
      <c r="F19098" s="11"/>
      <c r="G19098" s="11"/>
      <c r="H19098" s="11"/>
    </row>
    <row r="19099" spans="6:8" x14ac:dyDescent="0.25">
      <c r="F19099" s="11"/>
      <c r="G19099" s="11"/>
      <c r="H19099" s="11"/>
    </row>
    <row r="19100" spans="6:8" x14ac:dyDescent="0.25">
      <c r="F19100" s="11"/>
      <c r="G19100" s="11"/>
      <c r="H19100" s="11"/>
    </row>
    <row r="19101" spans="6:8" x14ac:dyDescent="0.25">
      <c r="F19101" s="11"/>
      <c r="G19101" s="11"/>
      <c r="H19101" s="11"/>
    </row>
    <row r="19102" spans="6:8" x14ac:dyDescent="0.25">
      <c r="F19102" s="11"/>
      <c r="G19102" s="11"/>
      <c r="H19102" s="11"/>
    </row>
    <row r="19103" spans="6:8" x14ac:dyDescent="0.25">
      <c r="F19103" s="11"/>
      <c r="G19103" s="11"/>
      <c r="H19103" s="11"/>
    </row>
    <row r="19104" spans="6:8" x14ac:dyDescent="0.25">
      <c r="F19104" s="11"/>
      <c r="G19104" s="11"/>
      <c r="H19104" s="11"/>
    </row>
    <row r="19105" spans="6:8" x14ac:dyDescent="0.25">
      <c r="F19105" s="11"/>
      <c r="G19105" s="11"/>
      <c r="H19105" s="11"/>
    </row>
    <row r="19106" spans="6:8" x14ac:dyDescent="0.25">
      <c r="F19106" s="11"/>
      <c r="G19106" s="11"/>
      <c r="H19106" s="11"/>
    </row>
    <row r="19107" spans="6:8" x14ac:dyDescent="0.25">
      <c r="F19107" s="11"/>
      <c r="G19107" s="11"/>
      <c r="H19107" s="11"/>
    </row>
    <row r="19108" spans="6:8" x14ac:dyDescent="0.25">
      <c r="F19108" s="11"/>
      <c r="G19108" s="11"/>
      <c r="H19108" s="11"/>
    </row>
    <row r="19109" spans="6:8" x14ac:dyDescent="0.25">
      <c r="F19109" s="11"/>
      <c r="G19109" s="11"/>
      <c r="H19109" s="11"/>
    </row>
    <row r="19110" spans="6:8" x14ac:dyDescent="0.25">
      <c r="F19110" s="11"/>
      <c r="G19110" s="11"/>
      <c r="H19110" s="11"/>
    </row>
    <row r="19111" spans="6:8" x14ac:dyDescent="0.25">
      <c r="F19111" s="11"/>
      <c r="G19111" s="11"/>
      <c r="H19111" s="11"/>
    </row>
    <row r="19112" spans="6:8" x14ac:dyDescent="0.25">
      <c r="F19112" s="11"/>
      <c r="G19112" s="11"/>
      <c r="H19112" s="11"/>
    </row>
    <row r="19113" spans="6:8" x14ac:dyDescent="0.25">
      <c r="F19113" s="11"/>
      <c r="G19113" s="11"/>
      <c r="H19113" s="11"/>
    </row>
    <row r="19114" spans="6:8" x14ac:dyDescent="0.25">
      <c r="F19114" s="11"/>
      <c r="G19114" s="11"/>
      <c r="H19114" s="11"/>
    </row>
    <row r="19115" spans="6:8" x14ac:dyDescent="0.25">
      <c r="F19115" s="11"/>
      <c r="G19115" s="11"/>
      <c r="H19115" s="11"/>
    </row>
    <row r="19116" spans="6:8" x14ac:dyDescent="0.25">
      <c r="F19116" s="11"/>
      <c r="G19116" s="11"/>
      <c r="H19116" s="11"/>
    </row>
    <row r="19117" spans="6:8" x14ac:dyDescent="0.25">
      <c r="F19117" s="11"/>
      <c r="G19117" s="11"/>
      <c r="H19117" s="11"/>
    </row>
    <row r="19118" spans="6:8" x14ac:dyDescent="0.25">
      <c r="F19118" s="11"/>
      <c r="G19118" s="11"/>
      <c r="H19118" s="11"/>
    </row>
    <row r="19119" spans="6:8" x14ac:dyDescent="0.25">
      <c r="F19119" s="11"/>
      <c r="G19119" s="11"/>
      <c r="H19119" s="11"/>
    </row>
    <row r="19120" spans="6:8" x14ac:dyDescent="0.25">
      <c r="F19120" s="11"/>
      <c r="G19120" s="11"/>
      <c r="H19120" s="11"/>
    </row>
    <row r="19121" spans="6:8" x14ac:dyDescent="0.25">
      <c r="F19121" s="11"/>
      <c r="G19121" s="11"/>
      <c r="H19121" s="11"/>
    </row>
    <row r="19122" spans="6:8" x14ac:dyDescent="0.25">
      <c r="F19122" s="11"/>
      <c r="G19122" s="11"/>
      <c r="H19122" s="11"/>
    </row>
    <row r="19123" spans="6:8" x14ac:dyDescent="0.25">
      <c r="F19123" s="11"/>
      <c r="G19123" s="11"/>
      <c r="H19123" s="11"/>
    </row>
    <row r="19124" spans="6:8" x14ac:dyDescent="0.25">
      <c r="F19124" s="11"/>
      <c r="G19124" s="11"/>
      <c r="H19124" s="11"/>
    </row>
    <row r="19125" spans="6:8" x14ac:dyDescent="0.25">
      <c r="F19125" s="11"/>
      <c r="G19125" s="11"/>
      <c r="H19125" s="11"/>
    </row>
    <row r="19126" spans="6:8" x14ac:dyDescent="0.25">
      <c r="F19126" s="11"/>
      <c r="G19126" s="11"/>
      <c r="H19126" s="11"/>
    </row>
    <row r="19127" spans="6:8" x14ac:dyDescent="0.25">
      <c r="F19127" s="11"/>
      <c r="G19127" s="11"/>
      <c r="H19127" s="11"/>
    </row>
    <row r="19128" spans="6:8" x14ac:dyDescent="0.25">
      <c r="F19128" s="11"/>
      <c r="G19128" s="11"/>
      <c r="H19128" s="11"/>
    </row>
    <row r="19129" spans="6:8" x14ac:dyDescent="0.25">
      <c r="F19129" s="11"/>
      <c r="G19129" s="11"/>
      <c r="H19129" s="11"/>
    </row>
    <row r="19130" spans="6:8" x14ac:dyDescent="0.25">
      <c r="F19130" s="11"/>
      <c r="G19130" s="11"/>
      <c r="H19130" s="11"/>
    </row>
    <row r="19131" spans="6:8" x14ac:dyDescent="0.25">
      <c r="F19131" s="11"/>
      <c r="G19131" s="11"/>
      <c r="H19131" s="11"/>
    </row>
    <row r="19132" spans="6:8" x14ac:dyDescent="0.25">
      <c r="F19132" s="11"/>
      <c r="G19132" s="11"/>
      <c r="H19132" s="11"/>
    </row>
    <row r="19133" spans="6:8" x14ac:dyDescent="0.25">
      <c r="F19133" s="11"/>
      <c r="G19133" s="11"/>
      <c r="H19133" s="11"/>
    </row>
    <row r="19134" spans="6:8" x14ac:dyDescent="0.25">
      <c r="F19134" s="11"/>
      <c r="G19134" s="11"/>
      <c r="H19134" s="11"/>
    </row>
    <row r="19135" spans="6:8" x14ac:dyDescent="0.25">
      <c r="F19135" s="11"/>
      <c r="G19135" s="11"/>
      <c r="H19135" s="11"/>
    </row>
    <row r="19136" spans="6:8" x14ac:dyDescent="0.25">
      <c r="F19136" s="11"/>
      <c r="G19136" s="11"/>
      <c r="H19136" s="11"/>
    </row>
    <row r="19137" spans="6:8" x14ac:dyDescent="0.25">
      <c r="F19137" s="11"/>
      <c r="G19137" s="11"/>
      <c r="H19137" s="11"/>
    </row>
    <row r="19138" spans="6:8" x14ac:dyDescent="0.25">
      <c r="F19138" s="11"/>
      <c r="G19138" s="11"/>
      <c r="H19138" s="11"/>
    </row>
    <row r="19139" spans="6:8" x14ac:dyDescent="0.25">
      <c r="F19139" s="11"/>
      <c r="G19139" s="11"/>
      <c r="H19139" s="11"/>
    </row>
    <row r="19140" spans="6:8" x14ac:dyDescent="0.25">
      <c r="F19140" s="11"/>
      <c r="G19140" s="11"/>
      <c r="H19140" s="11"/>
    </row>
    <row r="19141" spans="6:8" x14ac:dyDescent="0.25">
      <c r="F19141" s="11"/>
      <c r="G19141" s="11"/>
      <c r="H19141" s="11"/>
    </row>
    <row r="19142" spans="6:8" x14ac:dyDescent="0.25">
      <c r="F19142" s="11"/>
      <c r="G19142" s="11"/>
      <c r="H19142" s="11"/>
    </row>
    <row r="19143" spans="6:8" x14ac:dyDescent="0.25">
      <c r="F19143" s="11"/>
      <c r="G19143" s="11"/>
      <c r="H19143" s="11"/>
    </row>
    <row r="19144" spans="6:8" x14ac:dyDescent="0.25">
      <c r="F19144" s="11"/>
      <c r="G19144" s="11"/>
      <c r="H19144" s="11"/>
    </row>
    <row r="19145" spans="6:8" x14ac:dyDescent="0.25">
      <c r="F19145" s="11"/>
      <c r="G19145" s="11"/>
      <c r="H19145" s="11"/>
    </row>
    <row r="19146" spans="6:8" x14ac:dyDescent="0.25">
      <c r="F19146" s="11"/>
      <c r="G19146" s="11"/>
      <c r="H19146" s="11"/>
    </row>
    <row r="19147" spans="6:8" x14ac:dyDescent="0.25">
      <c r="F19147" s="11"/>
      <c r="G19147" s="11"/>
      <c r="H19147" s="11"/>
    </row>
    <row r="19148" spans="6:8" x14ac:dyDescent="0.25">
      <c r="F19148" s="11"/>
      <c r="G19148" s="11"/>
      <c r="H19148" s="11"/>
    </row>
    <row r="19149" spans="6:8" x14ac:dyDescent="0.25">
      <c r="F19149" s="11"/>
      <c r="G19149" s="11"/>
      <c r="H19149" s="11"/>
    </row>
    <row r="19150" spans="6:8" x14ac:dyDescent="0.25">
      <c r="F19150" s="11"/>
      <c r="G19150" s="11"/>
      <c r="H19150" s="11"/>
    </row>
    <row r="19151" spans="6:8" x14ac:dyDescent="0.25">
      <c r="F19151" s="11"/>
      <c r="G19151" s="11"/>
      <c r="H19151" s="11"/>
    </row>
    <row r="19152" spans="6:8" x14ac:dyDescent="0.25">
      <c r="F19152" s="11"/>
      <c r="G19152" s="11"/>
      <c r="H19152" s="11"/>
    </row>
    <row r="19153" spans="6:8" x14ac:dyDescent="0.25">
      <c r="F19153" s="11"/>
      <c r="G19153" s="11"/>
      <c r="H19153" s="11"/>
    </row>
    <row r="19154" spans="6:8" x14ac:dyDescent="0.25">
      <c r="F19154" s="11"/>
      <c r="G19154" s="11"/>
      <c r="H19154" s="11"/>
    </row>
    <row r="19155" spans="6:8" x14ac:dyDescent="0.25">
      <c r="F19155" s="11"/>
      <c r="G19155" s="11"/>
      <c r="H19155" s="11"/>
    </row>
    <row r="19156" spans="6:8" x14ac:dyDescent="0.25">
      <c r="F19156" s="11"/>
      <c r="G19156" s="11"/>
      <c r="H19156" s="11"/>
    </row>
    <row r="19157" spans="6:8" x14ac:dyDescent="0.25">
      <c r="F19157" s="11"/>
      <c r="G19157" s="11"/>
      <c r="H19157" s="11"/>
    </row>
    <row r="19158" spans="6:8" x14ac:dyDescent="0.25">
      <c r="F19158" s="11"/>
      <c r="G19158" s="11"/>
      <c r="H19158" s="11"/>
    </row>
    <row r="19159" spans="6:8" x14ac:dyDescent="0.25">
      <c r="F19159" s="11"/>
      <c r="G19159" s="11"/>
      <c r="H19159" s="11"/>
    </row>
    <row r="19160" spans="6:8" x14ac:dyDescent="0.25">
      <c r="F19160" s="11"/>
      <c r="G19160" s="11"/>
      <c r="H19160" s="11"/>
    </row>
    <row r="19161" spans="6:8" x14ac:dyDescent="0.25">
      <c r="F19161" s="11"/>
      <c r="G19161" s="11"/>
      <c r="H19161" s="11"/>
    </row>
    <row r="19162" spans="6:8" x14ac:dyDescent="0.25">
      <c r="F19162" s="11"/>
      <c r="G19162" s="11"/>
      <c r="H19162" s="11"/>
    </row>
    <row r="19163" spans="6:8" x14ac:dyDescent="0.25">
      <c r="F19163" s="11"/>
      <c r="G19163" s="11"/>
      <c r="H19163" s="11"/>
    </row>
    <row r="19164" spans="6:8" x14ac:dyDescent="0.25">
      <c r="F19164" s="11"/>
      <c r="G19164" s="11"/>
      <c r="H19164" s="11"/>
    </row>
    <row r="19165" spans="6:8" x14ac:dyDescent="0.25">
      <c r="F19165" s="11"/>
      <c r="G19165" s="11"/>
      <c r="H19165" s="11"/>
    </row>
    <row r="19166" spans="6:8" x14ac:dyDescent="0.25">
      <c r="F19166" s="11"/>
      <c r="G19166" s="11"/>
      <c r="H19166" s="11"/>
    </row>
    <row r="19167" spans="6:8" x14ac:dyDescent="0.25">
      <c r="F19167" s="11"/>
      <c r="G19167" s="11"/>
      <c r="H19167" s="11"/>
    </row>
    <row r="19168" spans="6:8" x14ac:dyDescent="0.25">
      <c r="F19168" s="11"/>
      <c r="G19168" s="11"/>
      <c r="H19168" s="11"/>
    </row>
    <row r="19169" spans="6:8" x14ac:dyDescent="0.25">
      <c r="F19169" s="11"/>
      <c r="G19169" s="11"/>
      <c r="H19169" s="11"/>
    </row>
    <row r="19170" spans="6:8" x14ac:dyDescent="0.25">
      <c r="F19170" s="11"/>
      <c r="G19170" s="11"/>
      <c r="H19170" s="11"/>
    </row>
    <row r="19171" spans="6:8" x14ac:dyDescent="0.25">
      <c r="F19171" s="11"/>
      <c r="G19171" s="11"/>
      <c r="H19171" s="11"/>
    </row>
    <row r="19172" spans="6:8" x14ac:dyDescent="0.25">
      <c r="F19172" s="11"/>
      <c r="G19172" s="11"/>
      <c r="H19172" s="11"/>
    </row>
    <row r="19173" spans="6:8" x14ac:dyDescent="0.25">
      <c r="F19173" s="11"/>
      <c r="G19173" s="11"/>
      <c r="H19173" s="11"/>
    </row>
    <row r="19174" spans="6:8" x14ac:dyDescent="0.25">
      <c r="F19174" s="11"/>
      <c r="G19174" s="11"/>
      <c r="H19174" s="11"/>
    </row>
    <row r="19175" spans="6:8" x14ac:dyDescent="0.25">
      <c r="F19175" s="11"/>
      <c r="G19175" s="11"/>
      <c r="H19175" s="11"/>
    </row>
    <row r="19176" spans="6:8" x14ac:dyDescent="0.25">
      <c r="F19176" s="11"/>
      <c r="G19176" s="11"/>
      <c r="H19176" s="11"/>
    </row>
    <row r="19177" spans="6:8" x14ac:dyDescent="0.25">
      <c r="F19177" s="11"/>
      <c r="G19177" s="11"/>
      <c r="H19177" s="11"/>
    </row>
    <row r="19178" spans="6:8" x14ac:dyDescent="0.25">
      <c r="F19178" s="11"/>
      <c r="G19178" s="11"/>
      <c r="H19178" s="11"/>
    </row>
    <row r="19179" spans="6:8" x14ac:dyDescent="0.25">
      <c r="F19179" s="11"/>
      <c r="G19179" s="11"/>
      <c r="H19179" s="11"/>
    </row>
    <row r="19180" spans="6:8" x14ac:dyDescent="0.25">
      <c r="F19180" s="11"/>
      <c r="G19180" s="11"/>
      <c r="H19180" s="11"/>
    </row>
    <row r="19181" spans="6:8" x14ac:dyDescent="0.25">
      <c r="F19181" s="11"/>
      <c r="G19181" s="11"/>
      <c r="H19181" s="11"/>
    </row>
    <row r="19182" spans="6:8" x14ac:dyDescent="0.25">
      <c r="F19182" s="11"/>
      <c r="G19182" s="11"/>
      <c r="H19182" s="11"/>
    </row>
    <row r="19183" spans="6:8" x14ac:dyDescent="0.25">
      <c r="F19183" s="11"/>
      <c r="G19183" s="11"/>
      <c r="H19183" s="11"/>
    </row>
    <row r="19184" spans="6:8" x14ac:dyDescent="0.25">
      <c r="F19184" s="11"/>
      <c r="G19184" s="11"/>
      <c r="H19184" s="11"/>
    </row>
    <row r="19185" spans="6:8" x14ac:dyDescent="0.25">
      <c r="F19185" s="11"/>
      <c r="G19185" s="11"/>
      <c r="H19185" s="11"/>
    </row>
    <row r="19186" spans="6:8" x14ac:dyDescent="0.25">
      <c r="F19186" s="11"/>
      <c r="G19186" s="11"/>
      <c r="H19186" s="11"/>
    </row>
    <row r="19187" spans="6:8" x14ac:dyDescent="0.25">
      <c r="F19187" s="11"/>
      <c r="G19187" s="11"/>
      <c r="H19187" s="11"/>
    </row>
    <row r="19188" spans="6:8" x14ac:dyDescent="0.25">
      <c r="F19188" s="11"/>
      <c r="G19188" s="11"/>
      <c r="H19188" s="11"/>
    </row>
    <row r="19189" spans="6:8" x14ac:dyDescent="0.25">
      <c r="F19189" s="11"/>
      <c r="G19189" s="11"/>
      <c r="H19189" s="11"/>
    </row>
    <row r="19190" spans="6:8" x14ac:dyDescent="0.25">
      <c r="F19190" s="11"/>
      <c r="G19190" s="11"/>
      <c r="H19190" s="11"/>
    </row>
    <row r="19191" spans="6:8" x14ac:dyDescent="0.25">
      <c r="F19191" s="11"/>
      <c r="G19191" s="11"/>
      <c r="H19191" s="11"/>
    </row>
    <row r="19192" spans="6:8" x14ac:dyDescent="0.25">
      <c r="F19192" s="11"/>
      <c r="G19192" s="11"/>
      <c r="H19192" s="11"/>
    </row>
    <row r="19193" spans="6:8" x14ac:dyDescent="0.25">
      <c r="F19193" s="11"/>
      <c r="G19193" s="11"/>
      <c r="H19193" s="11"/>
    </row>
    <row r="19194" spans="6:8" x14ac:dyDescent="0.25">
      <c r="F19194" s="11"/>
      <c r="G19194" s="11"/>
      <c r="H19194" s="11"/>
    </row>
    <row r="19195" spans="6:8" x14ac:dyDescent="0.25">
      <c r="F19195" s="11"/>
      <c r="G19195" s="11"/>
      <c r="H19195" s="11"/>
    </row>
    <row r="19196" spans="6:8" x14ac:dyDescent="0.25">
      <c r="F19196" s="11"/>
      <c r="G19196" s="11"/>
      <c r="H19196" s="11"/>
    </row>
    <row r="19197" spans="6:8" x14ac:dyDescent="0.25">
      <c r="F19197" s="11"/>
      <c r="G19197" s="11"/>
      <c r="H19197" s="11"/>
    </row>
    <row r="19198" spans="6:8" x14ac:dyDescent="0.25">
      <c r="F19198" s="11"/>
      <c r="G19198" s="11"/>
      <c r="H19198" s="11"/>
    </row>
    <row r="19199" spans="6:8" x14ac:dyDescent="0.25">
      <c r="F19199" s="11"/>
      <c r="G19199" s="11"/>
      <c r="H19199" s="11"/>
    </row>
    <row r="19200" spans="6:8" x14ac:dyDescent="0.25">
      <c r="F19200" s="11"/>
      <c r="G19200" s="11"/>
      <c r="H19200" s="11"/>
    </row>
    <row r="19201" spans="6:8" x14ac:dyDescent="0.25">
      <c r="F19201" s="11"/>
      <c r="G19201" s="11"/>
      <c r="H19201" s="11"/>
    </row>
    <row r="19202" spans="6:8" x14ac:dyDescent="0.25">
      <c r="F19202" s="11"/>
      <c r="G19202" s="11"/>
      <c r="H19202" s="11"/>
    </row>
    <row r="19203" spans="6:8" x14ac:dyDescent="0.25">
      <c r="F19203" s="11"/>
      <c r="G19203" s="11"/>
      <c r="H19203" s="11"/>
    </row>
    <row r="19204" spans="6:8" x14ac:dyDescent="0.25">
      <c r="F19204" s="11"/>
      <c r="G19204" s="11"/>
      <c r="H19204" s="11"/>
    </row>
    <row r="19205" spans="6:8" x14ac:dyDescent="0.25">
      <c r="F19205" s="11"/>
      <c r="G19205" s="11"/>
      <c r="H19205" s="11"/>
    </row>
    <row r="19206" spans="6:8" x14ac:dyDescent="0.25">
      <c r="F19206" s="11"/>
      <c r="G19206" s="11"/>
      <c r="H19206" s="11"/>
    </row>
    <row r="19207" spans="6:8" x14ac:dyDescent="0.25">
      <c r="F19207" s="11"/>
      <c r="G19207" s="11"/>
      <c r="H19207" s="11"/>
    </row>
    <row r="19208" spans="6:8" x14ac:dyDescent="0.25">
      <c r="F19208" s="11"/>
      <c r="G19208" s="11"/>
      <c r="H19208" s="11"/>
    </row>
    <row r="19209" spans="6:8" x14ac:dyDescent="0.25">
      <c r="F19209" s="11"/>
      <c r="G19209" s="11"/>
      <c r="H19209" s="11"/>
    </row>
    <row r="19210" spans="6:8" x14ac:dyDescent="0.25">
      <c r="F19210" s="11"/>
      <c r="G19210" s="11"/>
      <c r="H19210" s="11"/>
    </row>
    <row r="19211" spans="6:8" x14ac:dyDescent="0.25">
      <c r="F19211" s="11"/>
      <c r="G19211" s="11"/>
      <c r="H19211" s="11"/>
    </row>
    <row r="19212" spans="6:8" x14ac:dyDescent="0.25">
      <c r="F19212" s="11"/>
      <c r="G19212" s="11"/>
      <c r="H19212" s="11"/>
    </row>
    <row r="19213" spans="6:8" x14ac:dyDescent="0.25">
      <c r="F19213" s="11"/>
      <c r="G19213" s="11"/>
      <c r="H19213" s="11"/>
    </row>
    <row r="19214" spans="6:8" x14ac:dyDescent="0.25">
      <c r="F19214" s="11"/>
      <c r="G19214" s="11"/>
      <c r="H19214" s="11"/>
    </row>
    <row r="19215" spans="6:8" x14ac:dyDescent="0.25">
      <c r="F19215" s="11"/>
      <c r="G19215" s="11"/>
      <c r="H19215" s="11"/>
    </row>
    <row r="19216" spans="6:8" x14ac:dyDescent="0.25">
      <c r="F19216" s="11"/>
      <c r="G19216" s="11"/>
      <c r="H19216" s="11"/>
    </row>
    <row r="19217" spans="6:8" x14ac:dyDescent="0.25">
      <c r="F19217" s="11"/>
      <c r="G19217" s="11"/>
      <c r="H19217" s="11"/>
    </row>
    <row r="19218" spans="6:8" x14ac:dyDescent="0.25">
      <c r="F19218" s="11"/>
      <c r="G19218" s="11"/>
      <c r="H19218" s="11"/>
    </row>
    <row r="19219" spans="6:8" x14ac:dyDescent="0.25">
      <c r="F19219" s="11"/>
      <c r="G19219" s="11"/>
      <c r="H19219" s="11"/>
    </row>
    <row r="19220" spans="6:8" x14ac:dyDescent="0.25">
      <c r="F19220" s="11"/>
      <c r="G19220" s="11"/>
      <c r="H19220" s="11"/>
    </row>
    <row r="19221" spans="6:8" x14ac:dyDescent="0.25">
      <c r="F19221" s="11"/>
      <c r="G19221" s="11"/>
      <c r="H19221" s="11"/>
    </row>
    <row r="19222" spans="6:8" x14ac:dyDescent="0.25">
      <c r="F19222" s="11"/>
      <c r="G19222" s="11"/>
      <c r="H19222" s="11"/>
    </row>
    <row r="19223" spans="6:8" x14ac:dyDescent="0.25">
      <c r="F19223" s="11"/>
      <c r="G19223" s="11"/>
      <c r="H19223" s="11"/>
    </row>
    <row r="19224" spans="6:8" x14ac:dyDescent="0.25">
      <c r="F19224" s="11"/>
      <c r="G19224" s="11"/>
      <c r="H19224" s="11"/>
    </row>
    <row r="19225" spans="6:8" x14ac:dyDescent="0.25">
      <c r="F19225" s="11"/>
      <c r="G19225" s="11"/>
      <c r="H19225" s="11"/>
    </row>
    <row r="19226" spans="6:8" x14ac:dyDescent="0.25">
      <c r="F19226" s="11"/>
      <c r="G19226" s="11"/>
      <c r="H19226" s="11"/>
    </row>
    <row r="19227" spans="6:8" x14ac:dyDescent="0.25">
      <c r="F19227" s="11"/>
      <c r="G19227" s="11"/>
      <c r="H19227" s="11"/>
    </row>
    <row r="19228" spans="6:8" x14ac:dyDescent="0.25">
      <c r="F19228" s="11"/>
      <c r="G19228" s="11"/>
      <c r="H19228" s="11"/>
    </row>
    <row r="19229" spans="6:8" x14ac:dyDescent="0.25">
      <c r="F19229" s="11"/>
      <c r="G19229" s="11"/>
      <c r="H19229" s="11"/>
    </row>
    <row r="19230" spans="6:8" x14ac:dyDescent="0.25">
      <c r="F19230" s="11"/>
      <c r="G19230" s="11"/>
      <c r="H19230" s="11"/>
    </row>
    <row r="19231" spans="6:8" x14ac:dyDescent="0.25">
      <c r="F19231" s="11"/>
      <c r="G19231" s="11"/>
      <c r="H19231" s="11"/>
    </row>
    <row r="19232" spans="6:8" x14ac:dyDescent="0.25">
      <c r="F19232" s="11"/>
      <c r="G19232" s="11"/>
      <c r="H19232" s="11"/>
    </row>
    <row r="19233" spans="6:8" x14ac:dyDescent="0.25">
      <c r="F19233" s="11"/>
      <c r="G19233" s="11"/>
      <c r="H19233" s="11"/>
    </row>
    <row r="19234" spans="6:8" x14ac:dyDescent="0.25">
      <c r="F19234" s="11"/>
      <c r="G19234" s="11"/>
      <c r="H19234" s="11"/>
    </row>
    <row r="19235" spans="6:8" x14ac:dyDescent="0.25">
      <c r="F19235" s="11"/>
      <c r="G19235" s="11"/>
      <c r="H19235" s="11"/>
    </row>
    <row r="19236" spans="6:8" x14ac:dyDescent="0.25">
      <c r="F19236" s="11"/>
      <c r="G19236" s="11"/>
      <c r="H19236" s="11"/>
    </row>
    <row r="19237" spans="6:8" x14ac:dyDescent="0.25">
      <c r="F19237" s="11"/>
      <c r="G19237" s="11"/>
      <c r="H19237" s="11"/>
    </row>
    <row r="19238" spans="6:8" x14ac:dyDescent="0.25">
      <c r="F19238" s="11"/>
      <c r="G19238" s="11"/>
      <c r="H19238" s="11"/>
    </row>
    <row r="19239" spans="6:8" x14ac:dyDescent="0.25">
      <c r="F19239" s="11"/>
      <c r="G19239" s="11"/>
      <c r="H19239" s="11"/>
    </row>
    <row r="19240" spans="6:8" x14ac:dyDescent="0.25">
      <c r="F19240" s="11"/>
      <c r="G19240" s="11"/>
      <c r="H19240" s="11"/>
    </row>
    <row r="19241" spans="6:8" x14ac:dyDescent="0.25">
      <c r="F19241" s="11"/>
      <c r="G19241" s="11"/>
      <c r="H19241" s="11"/>
    </row>
    <row r="19242" spans="6:8" x14ac:dyDescent="0.25">
      <c r="F19242" s="11"/>
      <c r="G19242" s="11"/>
      <c r="H19242" s="11"/>
    </row>
    <row r="19243" spans="6:8" x14ac:dyDescent="0.25">
      <c r="F19243" s="11"/>
      <c r="G19243" s="11"/>
      <c r="H19243" s="11"/>
    </row>
    <row r="19244" spans="6:8" x14ac:dyDescent="0.25">
      <c r="F19244" s="11"/>
      <c r="G19244" s="11"/>
      <c r="H19244" s="11"/>
    </row>
    <row r="19245" spans="6:8" x14ac:dyDescent="0.25">
      <c r="F19245" s="11"/>
      <c r="G19245" s="11"/>
      <c r="H19245" s="11"/>
    </row>
    <row r="19246" spans="6:8" x14ac:dyDescent="0.25">
      <c r="F19246" s="11"/>
      <c r="G19246" s="11"/>
      <c r="H19246" s="11"/>
    </row>
    <row r="19247" spans="6:8" x14ac:dyDescent="0.25">
      <c r="F19247" s="11"/>
      <c r="G19247" s="11"/>
      <c r="H19247" s="11"/>
    </row>
    <row r="19248" spans="6:8" x14ac:dyDescent="0.25">
      <c r="F19248" s="11"/>
      <c r="G19248" s="11"/>
      <c r="H19248" s="11"/>
    </row>
    <row r="19249" spans="6:8" x14ac:dyDescent="0.25">
      <c r="F19249" s="11"/>
      <c r="G19249" s="11"/>
      <c r="H19249" s="11"/>
    </row>
    <row r="19250" spans="6:8" x14ac:dyDescent="0.25">
      <c r="F19250" s="11"/>
      <c r="G19250" s="11"/>
      <c r="H19250" s="11"/>
    </row>
    <row r="19251" spans="6:8" x14ac:dyDescent="0.25">
      <c r="F19251" s="11"/>
      <c r="G19251" s="11"/>
      <c r="H19251" s="11"/>
    </row>
    <row r="19252" spans="6:8" x14ac:dyDescent="0.25">
      <c r="F19252" s="11"/>
      <c r="G19252" s="11"/>
      <c r="H19252" s="11"/>
    </row>
    <row r="19253" spans="6:8" x14ac:dyDescent="0.25">
      <c r="F19253" s="11"/>
      <c r="G19253" s="11"/>
      <c r="H19253" s="11"/>
    </row>
    <row r="19254" spans="6:8" x14ac:dyDescent="0.25">
      <c r="F19254" s="11"/>
      <c r="G19254" s="11"/>
      <c r="H19254" s="11"/>
    </row>
    <row r="19255" spans="6:8" x14ac:dyDescent="0.25">
      <c r="F19255" s="11"/>
      <c r="G19255" s="11"/>
      <c r="H19255" s="11"/>
    </row>
    <row r="19256" spans="6:8" x14ac:dyDescent="0.25">
      <c r="F19256" s="11"/>
      <c r="G19256" s="11"/>
      <c r="H19256" s="11"/>
    </row>
    <row r="19257" spans="6:8" x14ac:dyDescent="0.25">
      <c r="F19257" s="11"/>
      <c r="G19257" s="11"/>
      <c r="H19257" s="11"/>
    </row>
    <row r="19258" spans="6:8" x14ac:dyDescent="0.25">
      <c r="F19258" s="11"/>
      <c r="G19258" s="11"/>
      <c r="H19258" s="11"/>
    </row>
    <row r="19259" spans="6:8" x14ac:dyDescent="0.25">
      <c r="F19259" s="11"/>
      <c r="G19259" s="11"/>
      <c r="H19259" s="11"/>
    </row>
    <row r="19260" spans="6:8" x14ac:dyDescent="0.25">
      <c r="F19260" s="11"/>
      <c r="G19260" s="11"/>
      <c r="H19260" s="11"/>
    </row>
    <row r="19261" spans="6:8" x14ac:dyDescent="0.25">
      <c r="F19261" s="11"/>
      <c r="G19261" s="11"/>
      <c r="H19261" s="11"/>
    </row>
    <row r="19262" spans="6:8" x14ac:dyDescent="0.25">
      <c r="F19262" s="11"/>
      <c r="G19262" s="11"/>
      <c r="H19262" s="11"/>
    </row>
    <row r="19263" spans="6:8" x14ac:dyDescent="0.25">
      <c r="F19263" s="11"/>
      <c r="G19263" s="11"/>
      <c r="H19263" s="11"/>
    </row>
    <row r="19264" spans="6:8" x14ac:dyDescent="0.25">
      <c r="F19264" s="11"/>
      <c r="G19264" s="11"/>
      <c r="H19264" s="11"/>
    </row>
    <row r="19265" spans="6:8" x14ac:dyDescent="0.25">
      <c r="F19265" s="11"/>
      <c r="G19265" s="11"/>
      <c r="H19265" s="11"/>
    </row>
    <row r="19266" spans="6:8" x14ac:dyDescent="0.25">
      <c r="F19266" s="11"/>
      <c r="G19266" s="11"/>
      <c r="H19266" s="11"/>
    </row>
    <row r="19267" spans="6:8" x14ac:dyDescent="0.25">
      <c r="F19267" s="11"/>
      <c r="G19267" s="11"/>
      <c r="H19267" s="11"/>
    </row>
    <row r="19268" spans="6:8" x14ac:dyDescent="0.25">
      <c r="F19268" s="11"/>
      <c r="G19268" s="11"/>
      <c r="H19268" s="11"/>
    </row>
    <row r="19269" spans="6:8" x14ac:dyDescent="0.25">
      <c r="F19269" s="11"/>
      <c r="G19269" s="11"/>
      <c r="H19269" s="11"/>
    </row>
    <row r="19270" spans="6:8" x14ac:dyDescent="0.25">
      <c r="F19270" s="11"/>
      <c r="G19270" s="11"/>
      <c r="H19270" s="11"/>
    </row>
    <row r="19271" spans="6:8" x14ac:dyDescent="0.25">
      <c r="F19271" s="11"/>
      <c r="G19271" s="11"/>
      <c r="H19271" s="11"/>
    </row>
    <row r="19272" spans="6:8" x14ac:dyDescent="0.25">
      <c r="F19272" s="11"/>
      <c r="G19272" s="11"/>
      <c r="H19272" s="11"/>
    </row>
    <row r="19273" spans="6:8" x14ac:dyDescent="0.25">
      <c r="F19273" s="11"/>
      <c r="G19273" s="11"/>
      <c r="H19273" s="11"/>
    </row>
    <row r="19274" spans="6:8" x14ac:dyDescent="0.25">
      <c r="F19274" s="11"/>
      <c r="G19274" s="11"/>
      <c r="H19274" s="11"/>
    </row>
    <row r="19275" spans="6:8" x14ac:dyDescent="0.25">
      <c r="F19275" s="11"/>
      <c r="G19275" s="11"/>
      <c r="H19275" s="11"/>
    </row>
    <row r="19276" spans="6:8" x14ac:dyDescent="0.25">
      <c r="F19276" s="11"/>
      <c r="G19276" s="11"/>
      <c r="H19276" s="11"/>
    </row>
    <row r="19277" spans="6:8" x14ac:dyDescent="0.25">
      <c r="F19277" s="11"/>
      <c r="G19277" s="11"/>
      <c r="H19277" s="11"/>
    </row>
    <row r="19278" spans="6:8" x14ac:dyDescent="0.25">
      <c r="F19278" s="11"/>
      <c r="G19278" s="11"/>
      <c r="H19278" s="11"/>
    </row>
    <row r="19279" spans="6:8" x14ac:dyDescent="0.25">
      <c r="F19279" s="11"/>
      <c r="G19279" s="11"/>
      <c r="H19279" s="11"/>
    </row>
    <row r="19280" spans="6:8" x14ac:dyDescent="0.25">
      <c r="F19280" s="11"/>
      <c r="G19280" s="11"/>
      <c r="H19280" s="11"/>
    </row>
    <row r="19281" spans="6:8" x14ac:dyDescent="0.25">
      <c r="F19281" s="11"/>
      <c r="G19281" s="11"/>
      <c r="H19281" s="11"/>
    </row>
    <row r="19282" spans="6:8" x14ac:dyDescent="0.25">
      <c r="F19282" s="11"/>
      <c r="G19282" s="11"/>
      <c r="H19282" s="11"/>
    </row>
    <row r="19283" spans="6:8" x14ac:dyDescent="0.25">
      <c r="F19283" s="11"/>
      <c r="G19283" s="11"/>
      <c r="H19283" s="11"/>
    </row>
    <row r="19284" spans="6:8" x14ac:dyDescent="0.25">
      <c r="F19284" s="11"/>
      <c r="G19284" s="11"/>
      <c r="H19284" s="11"/>
    </row>
    <row r="19285" spans="6:8" x14ac:dyDescent="0.25">
      <c r="F19285" s="11"/>
      <c r="G19285" s="11"/>
      <c r="H19285" s="11"/>
    </row>
    <row r="19286" spans="6:8" x14ac:dyDescent="0.25">
      <c r="F19286" s="11"/>
      <c r="G19286" s="11"/>
      <c r="H19286" s="11"/>
    </row>
    <row r="19287" spans="6:8" x14ac:dyDescent="0.25">
      <c r="F19287" s="11"/>
      <c r="G19287" s="11"/>
      <c r="H19287" s="11"/>
    </row>
    <row r="19288" spans="6:8" x14ac:dyDescent="0.25">
      <c r="F19288" s="11"/>
      <c r="G19288" s="11"/>
      <c r="H19288" s="11"/>
    </row>
    <row r="19289" spans="6:8" x14ac:dyDescent="0.25">
      <c r="F19289" s="11"/>
      <c r="G19289" s="11"/>
      <c r="H19289" s="11"/>
    </row>
    <row r="19290" spans="6:8" x14ac:dyDescent="0.25">
      <c r="F19290" s="11"/>
      <c r="G19290" s="11"/>
      <c r="H19290" s="11"/>
    </row>
    <row r="19291" spans="6:8" x14ac:dyDescent="0.25">
      <c r="F19291" s="11"/>
      <c r="G19291" s="11"/>
      <c r="H19291" s="11"/>
    </row>
    <row r="19292" spans="6:8" x14ac:dyDescent="0.25">
      <c r="F19292" s="11"/>
      <c r="G19292" s="11"/>
      <c r="H19292" s="11"/>
    </row>
    <row r="19293" spans="6:8" x14ac:dyDescent="0.25">
      <c r="F19293" s="11"/>
      <c r="G19293" s="11"/>
      <c r="H19293" s="11"/>
    </row>
    <row r="19294" spans="6:8" x14ac:dyDescent="0.25">
      <c r="F19294" s="11"/>
      <c r="G19294" s="11"/>
      <c r="H19294" s="11"/>
    </row>
    <row r="19295" spans="6:8" x14ac:dyDescent="0.25">
      <c r="F19295" s="11"/>
      <c r="G19295" s="11"/>
      <c r="H19295" s="11"/>
    </row>
    <row r="19296" spans="6:8" x14ac:dyDescent="0.25">
      <c r="F19296" s="11"/>
      <c r="G19296" s="11"/>
      <c r="H19296" s="11"/>
    </row>
    <row r="19297" spans="6:8" x14ac:dyDescent="0.25">
      <c r="F19297" s="11"/>
      <c r="G19297" s="11"/>
      <c r="H19297" s="11"/>
    </row>
    <row r="19298" spans="6:8" x14ac:dyDescent="0.25">
      <c r="F19298" s="11"/>
      <c r="G19298" s="11"/>
      <c r="H19298" s="11"/>
    </row>
    <row r="19299" spans="6:8" x14ac:dyDescent="0.25">
      <c r="F19299" s="11"/>
      <c r="G19299" s="11"/>
      <c r="H19299" s="11"/>
    </row>
    <row r="19300" spans="6:8" x14ac:dyDescent="0.25">
      <c r="F19300" s="11"/>
      <c r="G19300" s="11"/>
      <c r="H19300" s="11"/>
    </row>
    <row r="19301" spans="6:8" x14ac:dyDescent="0.25">
      <c r="F19301" s="11"/>
      <c r="G19301" s="11"/>
      <c r="H19301" s="11"/>
    </row>
    <row r="19302" spans="6:8" x14ac:dyDescent="0.25">
      <c r="F19302" s="11"/>
      <c r="G19302" s="11"/>
      <c r="H19302" s="11"/>
    </row>
    <row r="19303" spans="6:8" x14ac:dyDescent="0.25">
      <c r="F19303" s="11"/>
      <c r="G19303" s="11"/>
      <c r="H19303" s="11"/>
    </row>
    <row r="19304" spans="6:8" x14ac:dyDescent="0.25">
      <c r="F19304" s="11"/>
      <c r="G19304" s="11"/>
      <c r="H19304" s="11"/>
    </row>
    <row r="19305" spans="6:8" x14ac:dyDescent="0.25">
      <c r="F19305" s="11"/>
      <c r="G19305" s="11"/>
      <c r="H19305" s="11"/>
    </row>
    <row r="19306" spans="6:8" x14ac:dyDescent="0.25">
      <c r="F19306" s="11"/>
      <c r="G19306" s="11"/>
      <c r="H19306" s="11"/>
    </row>
    <row r="19307" spans="6:8" x14ac:dyDescent="0.25">
      <c r="F19307" s="11"/>
      <c r="G19307" s="11"/>
      <c r="H19307" s="11"/>
    </row>
    <row r="19308" spans="6:8" x14ac:dyDescent="0.25">
      <c r="F19308" s="11"/>
      <c r="G19308" s="11"/>
      <c r="H19308" s="11"/>
    </row>
    <row r="19309" spans="6:8" x14ac:dyDescent="0.25">
      <c r="F19309" s="11"/>
      <c r="G19309" s="11"/>
      <c r="H19309" s="11"/>
    </row>
    <row r="19310" spans="6:8" x14ac:dyDescent="0.25">
      <c r="F19310" s="11"/>
      <c r="G19310" s="11"/>
      <c r="H19310" s="11"/>
    </row>
    <row r="19311" spans="6:8" x14ac:dyDescent="0.25">
      <c r="F19311" s="11"/>
      <c r="G19311" s="11"/>
      <c r="H19311" s="11"/>
    </row>
    <row r="19312" spans="6:8" x14ac:dyDescent="0.25">
      <c r="F19312" s="11"/>
      <c r="G19312" s="11"/>
      <c r="H19312" s="11"/>
    </row>
    <row r="19313" spans="6:8" x14ac:dyDescent="0.25">
      <c r="F19313" s="11"/>
      <c r="G19313" s="11"/>
      <c r="H19313" s="11"/>
    </row>
    <row r="19314" spans="6:8" x14ac:dyDescent="0.25">
      <c r="F19314" s="11"/>
      <c r="G19314" s="11"/>
      <c r="H19314" s="11"/>
    </row>
    <row r="19315" spans="6:8" x14ac:dyDescent="0.25">
      <c r="F19315" s="11"/>
      <c r="G19315" s="11"/>
      <c r="H19315" s="11"/>
    </row>
    <row r="19316" spans="6:8" x14ac:dyDescent="0.25">
      <c r="F19316" s="11"/>
      <c r="G19316" s="11"/>
      <c r="H19316" s="11"/>
    </row>
    <row r="19317" spans="6:8" x14ac:dyDescent="0.25">
      <c r="F19317" s="11"/>
      <c r="G19317" s="11"/>
      <c r="H19317" s="11"/>
    </row>
    <row r="19318" spans="6:8" x14ac:dyDescent="0.25">
      <c r="F19318" s="11"/>
      <c r="G19318" s="11"/>
      <c r="H19318" s="11"/>
    </row>
    <row r="19319" spans="6:8" x14ac:dyDescent="0.25">
      <c r="F19319" s="11"/>
      <c r="G19319" s="11"/>
      <c r="H19319" s="11"/>
    </row>
    <row r="19320" spans="6:8" x14ac:dyDescent="0.25">
      <c r="F19320" s="11"/>
      <c r="G19320" s="11"/>
      <c r="H19320" s="11"/>
    </row>
    <row r="19321" spans="6:8" x14ac:dyDescent="0.25">
      <c r="F19321" s="11"/>
      <c r="G19321" s="11"/>
      <c r="H19321" s="11"/>
    </row>
    <row r="19322" spans="6:8" x14ac:dyDescent="0.25">
      <c r="F19322" s="11"/>
      <c r="G19322" s="11"/>
      <c r="H19322" s="11"/>
    </row>
    <row r="19323" spans="6:8" x14ac:dyDescent="0.25">
      <c r="F19323" s="11"/>
      <c r="G19323" s="11"/>
      <c r="H19323" s="11"/>
    </row>
    <row r="19324" spans="6:8" x14ac:dyDescent="0.25">
      <c r="F19324" s="11"/>
      <c r="G19324" s="11"/>
      <c r="H19324" s="11"/>
    </row>
    <row r="19325" spans="6:8" x14ac:dyDescent="0.25">
      <c r="F19325" s="11"/>
      <c r="G19325" s="11"/>
      <c r="H19325" s="11"/>
    </row>
    <row r="19326" spans="6:8" x14ac:dyDescent="0.25">
      <c r="F19326" s="11"/>
      <c r="G19326" s="11"/>
      <c r="H19326" s="11"/>
    </row>
    <row r="19327" spans="6:8" x14ac:dyDescent="0.25">
      <c r="F19327" s="11"/>
      <c r="G19327" s="11"/>
      <c r="H19327" s="11"/>
    </row>
    <row r="19328" spans="6:8" x14ac:dyDescent="0.25">
      <c r="F19328" s="11"/>
      <c r="G19328" s="11"/>
      <c r="H19328" s="11"/>
    </row>
    <row r="19329" spans="6:8" x14ac:dyDescent="0.25">
      <c r="F19329" s="11"/>
      <c r="G19329" s="11"/>
      <c r="H19329" s="11"/>
    </row>
    <row r="19330" spans="6:8" x14ac:dyDescent="0.25">
      <c r="F19330" s="11"/>
      <c r="G19330" s="11"/>
      <c r="H19330" s="11"/>
    </row>
    <row r="19331" spans="6:8" x14ac:dyDescent="0.25">
      <c r="F19331" s="11"/>
      <c r="G19331" s="11"/>
      <c r="H19331" s="11"/>
    </row>
    <row r="19332" spans="6:8" x14ac:dyDescent="0.25">
      <c r="F19332" s="11"/>
      <c r="G19332" s="11"/>
      <c r="H19332" s="11"/>
    </row>
    <row r="19333" spans="6:8" x14ac:dyDescent="0.25">
      <c r="F19333" s="11"/>
      <c r="G19333" s="11"/>
      <c r="H19333" s="11"/>
    </row>
    <row r="19334" spans="6:8" x14ac:dyDescent="0.25">
      <c r="F19334" s="11"/>
      <c r="G19334" s="11"/>
      <c r="H19334" s="11"/>
    </row>
    <row r="19335" spans="6:8" x14ac:dyDescent="0.25">
      <c r="F19335" s="11"/>
      <c r="G19335" s="11"/>
      <c r="H19335" s="11"/>
    </row>
    <row r="19336" spans="6:8" x14ac:dyDescent="0.25">
      <c r="F19336" s="11"/>
      <c r="G19336" s="11"/>
      <c r="H19336" s="11"/>
    </row>
    <row r="19337" spans="6:8" x14ac:dyDescent="0.25">
      <c r="F19337" s="11"/>
      <c r="G19337" s="11"/>
      <c r="H19337" s="11"/>
    </row>
    <row r="19338" spans="6:8" x14ac:dyDescent="0.25">
      <c r="F19338" s="11"/>
      <c r="G19338" s="11"/>
      <c r="H19338" s="11"/>
    </row>
    <row r="19339" spans="6:8" x14ac:dyDescent="0.25">
      <c r="F19339" s="11"/>
      <c r="G19339" s="11"/>
      <c r="H19339" s="11"/>
    </row>
    <row r="19340" spans="6:8" x14ac:dyDescent="0.25">
      <c r="F19340" s="11"/>
      <c r="G19340" s="11"/>
      <c r="H19340" s="11"/>
    </row>
    <row r="19341" spans="6:8" x14ac:dyDescent="0.25">
      <c r="F19341" s="11"/>
      <c r="G19341" s="11"/>
      <c r="H19341" s="11"/>
    </row>
    <row r="19342" spans="6:8" x14ac:dyDescent="0.25">
      <c r="F19342" s="11"/>
      <c r="G19342" s="11"/>
      <c r="H19342" s="11"/>
    </row>
    <row r="19343" spans="6:8" x14ac:dyDescent="0.25">
      <c r="F19343" s="11"/>
      <c r="G19343" s="11"/>
      <c r="H19343" s="11"/>
    </row>
    <row r="19344" spans="6:8" x14ac:dyDescent="0.25">
      <c r="F19344" s="11"/>
      <c r="G19344" s="11"/>
      <c r="H19344" s="11"/>
    </row>
    <row r="19345" spans="6:8" x14ac:dyDescent="0.25">
      <c r="F19345" s="11"/>
      <c r="G19345" s="11"/>
      <c r="H19345" s="11"/>
    </row>
    <row r="19346" spans="6:8" x14ac:dyDescent="0.25">
      <c r="F19346" s="11"/>
      <c r="G19346" s="11"/>
      <c r="H19346" s="11"/>
    </row>
    <row r="19347" spans="6:8" x14ac:dyDescent="0.25">
      <c r="F19347" s="11"/>
      <c r="G19347" s="11"/>
      <c r="H19347" s="11"/>
    </row>
    <row r="19348" spans="6:8" x14ac:dyDescent="0.25">
      <c r="F19348" s="11"/>
      <c r="G19348" s="11"/>
      <c r="H19348" s="11"/>
    </row>
    <row r="19349" spans="6:8" x14ac:dyDescent="0.25">
      <c r="F19349" s="11"/>
      <c r="G19349" s="11"/>
      <c r="H19349" s="11"/>
    </row>
    <row r="19350" spans="6:8" x14ac:dyDescent="0.25">
      <c r="F19350" s="11"/>
      <c r="G19350" s="11"/>
      <c r="H19350" s="11"/>
    </row>
    <row r="19351" spans="6:8" x14ac:dyDescent="0.25">
      <c r="F19351" s="11"/>
      <c r="G19351" s="11"/>
      <c r="H19351" s="11"/>
    </row>
    <row r="19352" spans="6:8" x14ac:dyDescent="0.25">
      <c r="F19352" s="11"/>
      <c r="G19352" s="11"/>
      <c r="H19352" s="11"/>
    </row>
    <row r="19353" spans="6:8" x14ac:dyDescent="0.25">
      <c r="F19353" s="11"/>
      <c r="G19353" s="11"/>
      <c r="H19353" s="11"/>
    </row>
    <row r="19354" spans="6:8" x14ac:dyDescent="0.25">
      <c r="F19354" s="11"/>
      <c r="G19354" s="11"/>
      <c r="H19354" s="11"/>
    </row>
    <row r="19355" spans="6:8" x14ac:dyDescent="0.25">
      <c r="F19355" s="11"/>
      <c r="G19355" s="11"/>
      <c r="H19355" s="11"/>
    </row>
    <row r="19356" spans="6:8" x14ac:dyDescent="0.25">
      <c r="F19356" s="11"/>
      <c r="G19356" s="11"/>
      <c r="H19356" s="11"/>
    </row>
    <row r="19357" spans="6:8" x14ac:dyDescent="0.25">
      <c r="F19357" s="11"/>
      <c r="G19357" s="11"/>
      <c r="H19357" s="11"/>
    </row>
    <row r="19358" spans="6:8" x14ac:dyDescent="0.25">
      <c r="F19358" s="11"/>
      <c r="G19358" s="11"/>
      <c r="H19358" s="11"/>
    </row>
    <row r="19359" spans="6:8" x14ac:dyDescent="0.25">
      <c r="F19359" s="11"/>
      <c r="G19359" s="11"/>
      <c r="H19359" s="11"/>
    </row>
    <row r="19360" spans="6:8" x14ac:dyDescent="0.25">
      <c r="F19360" s="11"/>
      <c r="G19360" s="11"/>
      <c r="H19360" s="11"/>
    </row>
    <row r="19361" spans="6:8" x14ac:dyDescent="0.25">
      <c r="F19361" s="11"/>
      <c r="G19361" s="11"/>
      <c r="H19361" s="11"/>
    </row>
    <row r="19362" spans="6:8" x14ac:dyDescent="0.25">
      <c r="F19362" s="11"/>
      <c r="G19362" s="11"/>
      <c r="H19362" s="11"/>
    </row>
    <row r="19363" spans="6:8" x14ac:dyDescent="0.25">
      <c r="F19363" s="11"/>
      <c r="G19363" s="11"/>
      <c r="H19363" s="11"/>
    </row>
    <row r="19364" spans="6:8" x14ac:dyDescent="0.25">
      <c r="F19364" s="11"/>
      <c r="G19364" s="11"/>
      <c r="H19364" s="11"/>
    </row>
    <row r="19365" spans="6:8" x14ac:dyDescent="0.25">
      <c r="F19365" s="11"/>
      <c r="G19365" s="11"/>
      <c r="H19365" s="11"/>
    </row>
    <row r="19366" spans="6:8" x14ac:dyDescent="0.25">
      <c r="F19366" s="11"/>
      <c r="G19366" s="11"/>
      <c r="H19366" s="11"/>
    </row>
    <row r="19367" spans="6:8" x14ac:dyDescent="0.25">
      <c r="F19367" s="11"/>
      <c r="G19367" s="11"/>
      <c r="H19367" s="11"/>
    </row>
    <row r="19368" spans="6:8" x14ac:dyDescent="0.25">
      <c r="F19368" s="11"/>
      <c r="G19368" s="11"/>
      <c r="H19368" s="11"/>
    </row>
    <row r="19369" spans="6:8" x14ac:dyDescent="0.25">
      <c r="F19369" s="11"/>
      <c r="G19369" s="11"/>
      <c r="H19369" s="11"/>
    </row>
    <row r="19370" spans="6:8" x14ac:dyDescent="0.25">
      <c r="F19370" s="11"/>
      <c r="G19370" s="11"/>
      <c r="H19370" s="11"/>
    </row>
    <row r="19371" spans="6:8" x14ac:dyDescent="0.25">
      <c r="F19371" s="11"/>
      <c r="G19371" s="11"/>
      <c r="H19371" s="11"/>
    </row>
    <row r="19372" spans="6:8" x14ac:dyDescent="0.25">
      <c r="F19372" s="11"/>
      <c r="G19372" s="11"/>
      <c r="H19372" s="11"/>
    </row>
    <row r="19373" spans="6:8" x14ac:dyDescent="0.25">
      <c r="F19373" s="11"/>
      <c r="G19373" s="11"/>
      <c r="H19373" s="11"/>
    </row>
    <row r="19374" spans="6:8" x14ac:dyDescent="0.25">
      <c r="F19374" s="11"/>
      <c r="G19374" s="11"/>
      <c r="H19374" s="11"/>
    </row>
    <row r="19375" spans="6:8" x14ac:dyDescent="0.25">
      <c r="F19375" s="11"/>
      <c r="G19375" s="11"/>
      <c r="H19375" s="11"/>
    </row>
    <row r="19376" spans="6:8" x14ac:dyDescent="0.25">
      <c r="F19376" s="11"/>
      <c r="G19376" s="11"/>
      <c r="H19376" s="11"/>
    </row>
    <row r="19377" spans="6:8" x14ac:dyDescent="0.25">
      <c r="F19377" s="11"/>
      <c r="G19377" s="11"/>
      <c r="H19377" s="11"/>
    </row>
    <row r="19378" spans="6:8" x14ac:dyDescent="0.25">
      <c r="F19378" s="11"/>
      <c r="G19378" s="11"/>
      <c r="H19378" s="11"/>
    </row>
    <row r="19379" spans="6:8" x14ac:dyDescent="0.25">
      <c r="F19379" s="11"/>
      <c r="G19379" s="11"/>
      <c r="H19379" s="11"/>
    </row>
    <row r="19380" spans="6:8" x14ac:dyDescent="0.25">
      <c r="F19380" s="11"/>
      <c r="G19380" s="11"/>
      <c r="H19380" s="11"/>
    </row>
    <row r="19381" spans="6:8" x14ac:dyDescent="0.25">
      <c r="F19381" s="11"/>
      <c r="G19381" s="11"/>
      <c r="H19381" s="11"/>
    </row>
    <row r="19382" spans="6:8" x14ac:dyDescent="0.25">
      <c r="F19382" s="11"/>
      <c r="G19382" s="11"/>
      <c r="H19382" s="11"/>
    </row>
    <row r="19383" spans="6:8" x14ac:dyDescent="0.25">
      <c r="F19383" s="11"/>
      <c r="G19383" s="11"/>
      <c r="H19383" s="11"/>
    </row>
    <row r="19384" spans="6:8" x14ac:dyDescent="0.25">
      <c r="F19384" s="11"/>
      <c r="G19384" s="11"/>
      <c r="H19384" s="11"/>
    </row>
    <row r="19385" spans="6:8" x14ac:dyDescent="0.25">
      <c r="F19385" s="11"/>
      <c r="G19385" s="11"/>
      <c r="H19385" s="11"/>
    </row>
    <row r="19386" spans="6:8" x14ac:dyDescent="0.25">
      <c r="F19386" s="11"/>
      <c r="G19386" s="11"/>
      <c r="H19386" s="11"/>
    </row>
    <row r="19387" spans="6:8" x14ac:dyDescent="0.25">
      <c r="F19387" s="11"/>
      <c r="G19387" s="11"/>
      <c r="H19387" s="11"/>
    </row>
    <row r="19388" spans="6:8" x14ac:dyDescent="0.25">
      <c r="F19388" s="11"/>
      <c r="G19388" s="11"/>
      <c r="H19388" s="11"/>
    </row>
    <row r="19389" spans="6:8" x14ac:dyDescent="0.25">
      <c r="F19389" s="11"/>
      <c r="G19389" s="11"/>
      <c r="H19389" s="11"/>
    </row>
    <row r="19390" spans="6:8" x14ac:dyDescent="0.25">
      <c r="F19390" s="11"/>
      <c r="G19390" s="11"/>
      <c r="H19390" s="11"/>
    </row>
    <row r="19391" spans="6:8" x14ac:dyDescent="0.25">
      <c r="F19391" s="11"/>
      <c r="G19391" s="11"/>
      <c r="H19391" s="11"/>
    </row>
    <row r="19392" spans="6:8" x14ac:dyDescent="0.25">
      <c r="F19392" s="11"/>
      <c r="G19392" s="11"/>
      <c r="H19392" s="11"/>
    </row>
    <row r="19393" spans="6:8" x14ac:dyDescent="0.25">
      <c r="F19393" s="11"/>
      <c r="G19393" s="11"/>
      <c r="H19393" s="11"/>
    </row>
    <row r="19394" spans="6:8" x14ac:dyDescent="0.25">
      <c r="F19394" s="11"/>
      <c r="G19394" s="11"/>
      <c r="H19394" s="11"/>
    </row>
    <row r="19395" spans="6:8" x14ac:dyDescent="0.25">
      <c r="F19395" s="11"/>
      <c r="G19395" s="11"/>
      <c r="H19395" s="11"/>
    </row>
    <row r="19396" spans="6:8" x14ac:dyDescent="0.25">
      <c r="F19396" s="11"/>
      <c r="G19396" s="11"/>
      <c r="H19396" s="11"/>
    </row>
    <row r="19397" spans="6:8" x14ac:dyDescent="0.25">
      <c r="F19397" s="11"/>
      <c r="G19397" s="11"/>
      <c r="H19397" s="11"/>
    </row>
    <row r="19398" spans="6:8" x14ac:dyDescent="0.25">
      <c r="F19398" s="11"/>
      <c r="G19398" s="11"/>
      <c r="H19398" s="11"/>
    </row>
    <row r="19399" spans="6:8" x14ac:dyDescent="0.25">
      <c r="F19399" s="11"/>
      <c r="G19399" s="11"/>
      <c r="H19399" s="11"/>
    </row>
    <row r="19400" spans="6:8" x14ac:dyDescent="0.25">
      <c r="F19400" s="11"/>
      <c r="G19400" s="11"/>
      <c r="H19400" s="11"/>
    </row>
    <row r="19401" spans="6:8" x14ac:dyDescent="0.25">
      <c r="F19401" s="11"/>
      <c r="G19401" s="11"/>
      <c r="H19401" s="11"/>
    </row>
    <row r="19402" spans="6:8" x14ac:dyDescent="0.25">
      <c r="F19402" s="11"/>
      <c r="G19402" s="11"/>
      <c r="H19402" s="11"/>
    </row>
    <row r="19403" spans="6:8" x14ac:dyDescent="0.25">
      <c r="F19403" s="11"/>
      <c r="G19403" s="11"/>
      <c r="H19403" s="11"/>
    </row>
    <row r="19404" spans="6:8" x14ac:dyDescent="0.25">
      <c r="F19404" s="11"/>
      <c r="G19404" s="11"/>
      <c r="H19404" s="11"/>
    </row>
    <row r="19405" spans="6:8" x14ac:dyDescent="0.25">
      <c r="F19405" s="11"/>
      <c r="G19405" s="11"/>
      <c r="H19405" s="11"/>
    </row>
    <row r="19406" spans="6:8" x14ac:dyDescent="0.25">
      <c r="F19406" s="11"/>
      <c r="G19406" s="11"/>
      <c r="H19406" s="11"/>
    </row>
    <row r="19407" spans="6:8" x14ac:dyDescent="0.25">
      <c r="F19407" s="11"/>
      <c r="G19407" s="11"/>
      <c r="H19407" s="11"/>
    </row>
    <row r="19408" spans="6:8" x14ac:dyDescent="0.25">
      <c r="F19408" s="11"/>
      <c r="G19408" s="11"/>
      <c r="H19408" s="11"/>
    </row>
    <row r="19409" spans="6:8" x14ac:dyDescent="0.25">
      <c r="F19409" s="11"/>
      <c r="G19409" s="11"/>
      <c r="H19409" s="11"/>
    </row>
    <row r="19410" spans="6:8" x14ac:dyDescent="0.25">
      <c r="F19410" s="11"/>
      <c r="G19410" s="11"/>
      <c r="H19410" s="11"/>
    </row>
    <row r="19411" spans="6:8" x14ac:dyDescent="0.25">
      <c r="F19411" s="11"/>
      <c r="G19411" s="11"/>
      <c r="H19411" s="11"/>
    </row>
    <row r="19412" spans="6:8" x14ac:dyDescent="0.25">
      <c r="F19412" s="11"/>
      <c r="G19412" s="11"/>
      <c r="H19412" s="11"/>
    </row>
    <row r="19413" spans="6:8" x14ac:dyDescent="0.25">
      <c r="F19413" s="11"/>
      <c r="G19413" s="11"/>
      <c r="H19413" s="11"/>
    </row>
    <row r="19414" spans="6:8" x14ac:dyDescent="0.25">
      <c r="F19414" s="11"/>
      <c r="G19414" s="11"/>
      <c r="H19414" s="11"/>
    </row>
    <row r="19415" spans="6:8" x14ac:dyDescent="0.25">
      <c r="F19415" s="11"/>
      <c r="G19415" s="11"/>
      <c r="H19415" s="11"/>
    </row>
    <row r="19416" spans="6:8" x14ac:dyDescent="0.25">
      <c r="F19416" s="11"/>
      <c r="G19416" s="11"/>
      <c r="H19416" s="11"/>
    </row>
    <row r="19417" spans="6:8" x14ac:dyDescent="0.25">
      <c r="F19417" s="11"/>
      <c r="G19417" s="11"/>
      <c r="H19417" s="11"/>
    </row>
    <row r="19418" spans="6:8" x14ac:dyDescent="0.25">
      <c r="F19418" s="11"/>
      <c r="G19418" s="11"/>
      <c r="H19418" s="11"/>
    </row>
    <row r="19419" spans="6:8" x14ac:dyDescent="0.25">
      <c r="F19419" s="11"/>
      <c r="G19419" s="11"/>
      <c r="H19419" s="11"/>
    </row>
    <row r="19420" spans="6:8" x14ac:dyDescent="0.25">
      <c r="F19420" s="11"/>
      <c r="G19420" s="11"/>
      <c r="H19420" s="11"/>
    </row>
    <row r="19421" spans="6:8" x14ac:dyDescent="0.25">
      <c r="F19421" s="11"/>
      <c r="G19421" s="11"/>
      <c r="H19421" s="11"/>
    </row>
    <row r="19422" spans="6:8" x14ac:dyDescent="0.25">
      <c r="F19422" s="11"/>
      <c r="G19422" s="11"/>
      <c r="H19422" s="11"/>
    </row>
    <row r="19423" spans="6:8" x14ac:dyDescent="0.25">
      <c r="F19423" s="11"/>
      <c r="G19423" s="11"/>
      <c r="H19423" s="11"/>
    </row>
    <row r="19424" spans="6:8" x14ac:dyDescent="0.25">
      <c r="F19424" s="11"/>
      <c r="G19424" s="11"/>
      <c r="H19424" s="11"/>
    </row>
    <row r="19425" spans="6:8" x14ac:dyDescent="0.25">
      <c r="F19425" s="11"/>
      <c r="G19425" s="11"/>
      <c r="H19425" s="11"/>
    </row>
    <row r="19426" spans="6:8" x14ac:dyDescent="0.25">
      <c r="F19426" s="11"/>
      <c r="G19426" s="11"/>
      <c r="H19426" s="11"/>
    </row>
    <row r="19427" spans="6:8" x14ac:dyDescent="0.25">
      <c r="F19427" s="11"/>
      <c r="G19427" s="11"/>
      <c r="H19427" s="11"/>
    </row>
    <row r="19428" spans="6:8" x14ac:dyDescent="0.25">
      <c r="F19428" s="11"/>
      <c r="G19428" s="11"/>
      <c r="H19428" s="11"/>
    </row>
    <row r="19429" spans="6:8" x14ac:dyDescent="0.25">
      <c r="F19429" s="11"/>
      <c r="G19429" s="11"/>
      <c r="H19429" s="11"/>
    </row>
    <row r="19430" spans="6:8" x14ac:dyDescent="0.25">
      <c r="F19430" s="11"/>
      <c r="G19430" s="11"/>
      <c r="H19430" s="11"/>
    </row>
    <row r="19431" spans="6:8" x14ac:dyDescent="0.25">
      <c r="F19431" s="11"/>
      <c r="G19431" s="11"/>
      <c r="H19431" s="11"/>
    </row>
    <row r="19432" spans="6:8" x14ac:dyDescent="0.25">
      <c r="F19432" s="11"/>
      <c r="G19432" s="11"/>
      <c r="H19432" s="11"/>
    </row>
    <row r="19433" spans="6:8" x14ac:dyDescent="0.25">
      <c r="F19433" s="11"/>
      <c r="G19433" s="11"/>
      <c r="H19433" s="11"/>
    </row>
    <row r="19434" spans="6:8" x14ac:dyDescent="0.25">
      <c r="F19434" s="11"/>
      <c r="G19434" s="11"/>
      <c r="H19434" s="11"/>
    </row>
    <row r="19435" spans="6:8" x14ac:dyDescent="0.25">
      <c r="F19435" s="11"/>
      <c r="G19435" s="11"/>
      <c r="H19435" s="11"/>
    </row>
    <row r="19436" spans="6:8" x14ac:dyDescent="0.25">
      <c r="F19436" s="11"/>
      <c r="G19436" s="11"/>
      <c r="H19436" s="11"/>
    </row>
    <row r="19437" spans="6:8" x14ac:dyDescent="0.25">
      <c r="F19437" s="11"/>
      <c r="G19437" s="11"/>
      <c r="H19437" s="11"/>
    </row>
    <row r="19438" spans="6:8" x14ac:dyDescent="0.25">
      <c r="F19438" s="11"/>
      <c r="G19438" s="11"/>
      <c r="H19438" s="11"/>
    </row>
    <row r="19439" spans="6:8" x14ac:dyDescent="0.25">
      <c r="F19439" s="11"/>
      <c r="G19439" s="11"/>
      <c r="H19439" s="11"/>
    </row>
    <row r="19440" spans="6:8" x14ac:dyDescent="0.25">
      <c r="F19440" s="11"/>
      <c r="G19440" s="11"/>
      <c r="H19440" s="11"/>
    </row>
    <row r="19441" spans="6:8" x14ac:dyDescent="0.25">
      <c r="F19441" s="11"/>
      <c r="G19441" s="11"/>
      <c r="H19441" s="11"/>
    </row>
    <row r="19442" spans="6:8" x14ac:dyDescent="0.25">
      <c r="F19442" s="11"/>
      <c r="G19442" s="11"/>
      <c r="H19442" s="11"/>
    </row>
    <row r="19443" spans="6:8" x14ac:dyDescent="0.25">
      <c r="F19443" s="11"/>
      <c r="G19443" s="11"/>
      <c r="H19443" s="11"/>
    </row>
    <row r="19444" spans="6:8" x14ac:dyDescent="0.25">
      <c r="F19444" s="11"/>
      <c r="G19444" s="11"/>
      <c r="H19444" s="11"/>
    </row>
    <row r="19445" spans="6:8" x14ac:dyDescent="0.25">
      <c r="F19445" s="11"/>
      <c r="G19445" s="11"/>
      <c r="H19445" s="11"/>
    </row>
    <row r="19446" spans="6:8" x14ac:dyDescent="0.25">
      <c r="F19446" s="11"/>
      <c r="G19446" s="11"/>
      <c r="H19446" s="11"/>
    </row>
    <row r="19447" spans="6:8" x14ac:dyDescent="0.25">
      <c r="F19447" s="11"/>
      <c r="G19447" s="11"/>
      <c r="H19447" s="11"/>
    </row>
    <row r="19448" spans="6:8" x14ac:dyDescent="0.25">
      <c r="F19448" s="11"/>
      <c r="G19448" s="11"/>
      <c r="H19448" s="11"/>
    </row>
    <row r="19449" spans="6:8" x14ac:dyDescent="0.25">
      <c r="F19449" s="11"/>
      <c r="G19449" s="11"/>
      <c r="H19449" s="11"/>
    </row>
    <row r="19450" spans="6:8" x14ac:dyDescent="0.25">
      <c r="F19450" s="11"/>
      <c r="G19450" s="11"/>
      <c r="H19450" s="11"/>
    </row>
    <row r="19451" spans="6:8" x14ac:dyDescent="0.25">
      <c r="F19451" s="11"/>
      <c r="G19451" s="11"/>
      <c r="H19451" s="11"/>
    </row>
    <row r="19452" spans="6:8" x14ac:dyDescent="0.25">
      <c r="F19452" s="11"/>
      <c r="G19452" s="11"/>
      <c r="H19452" s="11"/>
    </row>
    <row r="19453" spans="6:8" x14ac:dyDescent="0.25">
      <c r="F19453" s="11"/>
      <c r="G19453" s="11"/>
      <c r="H19453" s="11"/>
    </row>
    <row r="19454" spans="6:8" x14ac:dyDescent="0.25">
      <c r="F19454" s="11"/>
      <c r="G19454" s="11"/>
      <c r="H19454" s="11"/>
    </row>
    <row r="19455" spans="6:8" x14ac:dyDescent="0.25">
      <c r="F19455" s="11"/>
      <c r="G19455" s="11"/>
      <c r="H19455" s="11"/>
    </row>
    <row r="19456" spans="6:8" x14ac:dyDescent="0.25">
      <c r="F19456" s="11"/>
      <c r="G19456" s="11"/>
      <c r="H19456" s="11"/>
    </row>
    <row r="19457" spans="6:8" x14ac:dyDescent="0.25">
      <c r="F19457" s="11"/>
      <c r="G19457" s="11"/>
      <c r="H19457" s="11"/>
    </row>
    <row r="19458" spans="6:8" x14ac:dyDescent="0.25">
      <c r="F19458" s="11"/>
      <c r="G19458" s="11"/>
      <c r="H19458" s="11"/>
    </row>
    <row r="19459" spans="6:8" x14ac:dyDescent="0.25">
      <c r="F19459" s="11"/>
      <c r="G19459" s="11"/>
      <c r="H19459" s="11"/>
    </row>
    <row r="19460" spans="6:8" x14ac:dyDescent="0.25">
      <c r="F19460" s="11"/>
      <c r="G19460" s="11"/>
      <c r="H19460" s="11"/>
    </row>
    <row r="19461" spans="6:8" x14ac:dyDescent="0.25">
      <c r="F19461" s="11"/>
      <c r="G19461" s="11"/>
      <c r="H19461" s="11"/>
    </row>
    <row r="19462" spans="6:8" x14ac:dyDescent="0.25">
      <c r="F19462" s="11"/>
      <c r="G19462" s="11"/>
      <c r="H19462" s="11"/>
    </row>
    <row r="19463" spans="6:8" x14ac:dyDescent="0.25">
      <c r="F19463" s="11"/>
      <c r="G19463" s="11"/>
      <c r="H19463" s="11"/>
    </row>
    <row r="19464" spans="6:8" x14ac:dyDescent="0.25">
      <c r="F19464" s="11"/>
      <c r="G19464" s="11"/>
      <c r="H19464" s="11"/>
    </row>
    <row r="19465" spans="6:8" x14ac:dyDescent="0.25">
      <c r="F19465" s="11"/>
      <c r="G19465" s="11"/>
      <c r="H19465" s="11"/>
    </row>
    <row r="19466" spans="6:8" x14ac:dyDescent="0.25">
      <c r="F19466" s="11"/>
      <c r="G19466" s="11"/>
      <c r="H19466" s="11"/>
    </row>
    <row r="19467" spans="6:8" x14ac:dyDescent="0.25">
      <c r="F19467" s="11"/>
      <c r="G19467" s="11"/>
      <c r="H19467" s="11"/>
    </row>
    <row r="19468" spans="6:8" x14ac:dyDescent="0.25">
      <c r="F19468" s="11"/>
      <c r="G19468" s="11"/>
      <c r="H19468" s="11"/>
    </row>
    <row r="19469" spans="6:8" x14ac:dyDescent="0.25">
      <c r="F19469" s="11"/>
      <c r="G19469" s="11"/>
      <c r="H19469" s="11"/>
    </row>
    <row r="19470" spans="6:8" x14ac:dyDescent="0.25">
      <c r="F19470" s="11"/>
      <c r="G19470" s="11"/>
      <c r="H19470" s="11"/>
    </row>
    <row r="19471" spans="6:8" x14ac:dyDescent="0.25">
      <c r="F19471" s="11"/>
      <c r="G19471" s="11"/>
      <c r="H19471" s="11"/>
    </row>
    <row r="19472" spans="6:8" x14ac:dyDescent="0.25">
      <c r="F19472" s="11"/>
      <c r="G19472" s="11"/>
      <c r="H19472" s="11"/>
    </row>
    <row r="19473" spans="6:8" x14ac:dyDescent="0.25">
      <c r="F19473" s="11"/>
      <c r="G19473" s="11"/>
      <c r="H19473" s="11"/>
    </row>
    <row r="19474" spans="6:8" x14ac:dyDescent="0.25">
      <c r="F19474" s="11"/>
      <c r="G19474" s="11"/>
      <c r="H19474" s="11"/>
    </row>
    <row r="19475" spans="6:8" x14ac:dyDescent="0.25">
      <c r="F19475" s="11"/>
      <c r="G19475" s="11"/>
      <c r="H19475" s="11"/>
    </row>
    <row r="19476" spans="6:8" x14ac:dyDescent="0.25">
      <c r="F19476" s="11"/>
      <c r="G19476" s="11"/>
      <c r="H19476" s="11"/>
    </row>
    <row r="19477" spans="6:8" x14ac:dyDescent="0.25">
      <c r="F19477" s="11"/>
      <c r="G19477" s="11"/>
      <c r="H19477" s="11"/>
    </row>
    <row r="19478" spans="6:8" x14ac:dyDescent="0.25">
      <c r="F19478" s="11"/>
      <c r="G19478" s="11"/>
      <c r="H19478" s="11"/>
    </row>
    <row r="19479" spans="6:8" x14ac:dyDescent="0.25">
      <c r="F19479" s="11"/>
      <c r="G19479" s="11"/>
      <c r="H19479" s="11"/>
    </row>
    <row r="19480" spans="6:8" x14ac:dyDescent="0.25">
      <c r="F19480" s="11"/>
      <c r="G19480" s="11"/>
      <c r="H19480" s="11"/>
    </row>
    <row r="19481" spans="6:8" x14ac:dyDescent="0.25">
      <c r="F19481" s="11"/>
      <c r="G19481" s="11"/>
      <c r="H19481" s="11"/>
    </row>
    <row r="19482" spans="6:8" x14ac:dyDescent="0.25">
      <c r="F19482" s="11"/>
      <c r="G19482" s="11"/>
      <c r="H19482" s="11"/>
    </row>
    <row r="19483" spans="6:8" x14ac:dyDescent="0.25">
      <c r="F19483" s="11"/>
      <c r="G19483" s="11"/>
      <c r="H19483" s="11"/>
    </row>
    <row r="19484" spans="6:8" x14ac:dyDescent="0.25">
      <c r="F19484" s="11"/>
      <c r="G19484" s="11"/>
      <c r="H19484" s="11"/>
    </row>
    <row r="19485" spans="6:8" x14ac:dyDescent="0.25">
      <c r="F19485" s="11"/>
      <c r="G19485" s="11"/>
      <c r="H19485" s="11"/>
    </row>
    <row r="19486" spans="6:8" x14ac:dyDescent="0.25">
      <c r="F19486" s="11"/>
      <c r="G19486" s="11"/>
      <c r="H19486" s="11"/>
    </row>
    <row r="19487" spans="6:8" x14ac:dyDescent="0.25">
      <c r="F19487" s="11"/>
      <c r="G19487" s="11"/>
      <c r="H19487" s="11"/>
    </row>
    <row r="19488" spans="6:8" x14ac:dyDescent="0.25">
      <c r="F19488" s="11"/>
      <c r="G19488" s="11"/>
      <c r="H19488" s="11"/>
    </row>
    <row r="19489" spans="6:8" x14ac:dyDescent="0.25">
      <c r="F19489" s="11"/>
      <c r="G19489" s="11"/>
      <c r="H19489" s="11"/>
    </row>
    <row r="19490" spans="6:8" x14ac:dyDescent="0.25">
      <c r="F19490" s="11"/>
      <c r="G19490" s="11"/>
      <c r="H19490" s="11"/>
    </row>
    <row r="19491" spans="6:8" x14ac:dyDescent="0.25">
      <c r="F19491" s="11"/>
      <c r="G19491" s="11"/>
      <c r="H19491" s="11"/>
    </row>
    <row r="19492" spans="6:8" x14ac:dyDescent="0.25">
      <c r="F19492" s="11"/>
      <c r="G19492" s="11"/>
      <c r="H19492" s="11"/>
    </row>
    <row r="19493" spans="6:8" x14ac:dyDescent="0.25">
      <c r="F19493" s="11"/>
      <c r="G19493" s="11"/>
      <c r="H19493" s="11"/>
    </row>
    <row r="19494" spans="6:8" x14ac:dyDescent="0.25">
      <c r="F19494" s="11"/>
      <c r="G19494" s="11"/>
      <c r="H19494" s="11"/>
    </row>
    <row r="19495" spans="6:8" x14ac:dyDescent="0.25">
      <c r="F19495" s="11"/>
      <c r="G19495" s="11"/>
      <c r="H19495" s="11"/>
    </row>
    <row r="19496" spans="6:8" x14ac:dyDescent="0.25">
      <c r="F19496" s="11"/>
      <c r="G19496" s="11"/>
      <c r="H19496" s="11"/>
    </row>
    <row r="19497" spans="6:8" x14ac:dyDescent="0.25">
      <c r="F19497" s="11"/>
      <c r="G19497" s="11"/>
      <c r="H19497" s="11"/>
    </row>
    <row r="19498" spans="6:8" x14ac:dyDescent="0.25">
      <c r="F19498" s="11"/>
      <c r="G19498" s="11"/>
      <c r="H19498" s="11"/>
    </row>
    <row r="19499" spans="6:8" x14ac:dyDescent="0.25">
      <c r="F19499" s="11"/>
      <c r="G19499" s="11"/>
      <c r="H19499" s="11"/>
    </row>
    <row r="19500" spans="6:8" x14ac:dyDescent="0.25">
      <c r="F19500" s="11"/>
      <c r="G19500" s="11"/>
      <c r="H19500" s="11"/>
    </row>
    <row r="19501" spans="6:8" x14ac:dyDescent="0.25">
      <c r="F19501" s="11"/>
      <c r="G19501" s="11"/>
      <c r="H19501" s="11"/>
    </row>
    <row r="19502" spans="6:8" x14ac:dyDescent="0.25">
      <c r="F19502" s="11"/>
      <c r="G19502" s="11"/>
      <c r="H19502" s="11"/>
    </row>
    <row r="19503" spans="6:8" x14ac:dyDescent="0.25">
      <c r="F19503" s="11"/>
      <c r="G19503" s="11"/>
      <c r="H19503" s="11"/>
    </row>
    <row r="19504" spans="6:8" x14ac:dyDescent="0.25">
      <c r="F19504" s="11"/>
      <c r="G19504" s="11"/>
      <c r="H19504" s="11"/>
    </row>
    <row r="19505" spans="6:8" x14ac:dyDescent="0.25">
      <c r="F19505" s="11"/>
      <c r="G19505" s="11"/>
      <c r="H19505" s="11"/>
    </row>
    <row r="19506" spans="6:8" x14ac:dyDescent="0.25">
      <c r="F19506" s="11"/>
      <c r="G19506" s="11"/>
      <c r="H19506" s="11"/>
    </row>
    <row r="19507" spans="6:8" x14ac:dyDescent="0.25">
      <c r="F19507" s="11"/>
      <c r="G19507" s="11"/>
      <c r="H19507" s="11"/>
    </row>
    <row r="19508" spans="6:8" x14ac:dyDescent="0.25">
      <c r="F19508" s="11"/>
      <c r="G19508" s="11"/>
      <c r="H19508" s="11"/>
    </row>
    <row r="19509" spans="6:8" x14ac:dyDescent="0.25">
      <c r="F19509" s="11"/>
      <c r="G19509" s="11"/>
      <c r="H19509" s="11"/>
    </row>
    <row r="19510" spans="6:8" x14ac:dyDescent="0.25">
      <c r="F19510" s="11"/>
      <c r="G19510" s="11"/>
      <c r="H19510" s="11"/>
    </row>
    <row r="19511" spans="6:8" x14ac:dyDescent="0.25">
      <c r="F19511" s="11"/>
      <c r="G19511" s="11"/>
      <c r="H19511" s="11"/>
    </row>
    <row r="19512" spans="6:8" x14ac:dyDescent="0.25">
      <c r="F19512" s="11"/>
      <c r="G19512" s="11"/>
      <c r="H19512" s="11"/>
    </row>
    <row r="19513" spans="6:8" x14ac:dyDescent="0.25">
      <c r="F19513" s="11"/>
      <c r="G19513" s="11"/>
      <c r="H19513" s="11"/>
    </row>
    <row r="19514" spans="6:8" x14ac:dyDescent="0.25">
      <c r="F19514" s="11"/>
      <c r="G19514" s="11"/>
      <c r="H19514" s="11"/>
    </row>
    <row r="19515" spans="6:8" x14ac:dyDescent="0.25">
      <c r="F19515" s="11"/>
      <c r="G19515" s="11"/>
      <c r="H19515" s="11"/>
    </row>
    <row r="19516" spans="6:8" x14ac:dyDescent="0.25">
      <c r="F19516" s="11"/>
      <c r="G19516" s="11"/>
      <c r="H19516" s="11"/>
    </row>
    <row r="19517" spans="6:8" x14ac:dyDescent="0.25">
      <c r="F19517" s="11"/>
      <c r="G19517" s="11"/>
      <c r="H19517" s="11"/>
    </row>
    <row r="19518" spans="6:8" x14ac:dyDescent="0.25">
      <c r="F19518" s="11"/>
      <c r="G19518" s="11"/>
      <c r="H19518" s="11"/>
    </row>
    <row r="19519" spans="6:8" x14ac:dyDescent="0.25">
      <c r="F19519" s="11"/>
      <c r="G19519" s="11"/>
      <c r="H19519" s="11"/>
    </row>
    <row r="19520" spans="6:8" x14ac:dyDescent="0.25">
      <c r="F19520" s="11"/>
      <c r="G19520" s="11"/>
      <c r="H19520" s="11"/>
    </row>
    <row r="19521" spans="6:8" x14ac:dyDescent="0.25">
      <c r="F19521" s="11"/>
      <c r="G19521" s="11"/>
      <c r="H19521" s="11"/>
    </row>
    <row r="19522" spans="6:8" x14ac:dyDescent="0.25">
      <c r="F19522" s="11"/>
      <c r="G19522" s="11"/>
      <c r="H19522" s="11"/>
    </row>
    <row r="19523" spans="6:8" x14ac:dyDescent="0.25">
      <c r="F19523" s="11"/>
      <c r="G19523" s="11"/>
      <c r="H19523" s="11"/>
    </row>
    <row r="19524" spans="6:8" x14ac:dyDescent="0.25">
      <c r="F19524" s="11"/>
      <c r="G19524" s="11"/>
      <c r="H19524" s="11"/>
    </row>
    <row r="19525" spans="6:8" x14ac:dyDescent="0.25">
      <c r="F19525" s="11"/>
      <c r="G19525" s="11"/>
      <c r="H19525" s="11"/>
    </row>
    <row r="19526" spans="6:8" x14ac:dyDescent="0.25">
      <c r="F19526" s="11"/>
      <c r="G19526" s="11"/>
      <c r="H19526" s="11"/>
    </row>
    <row r="19527" spans="6:8" x14ac:dyDescent="0.25">
      <c r="F19527" s="11"/>
      <c r="G19527" s="11"/>
      <c r="H19527" s="11"/>
    </row>
    <row r="19528" spans="6:8" x14ac:dyDescent="0.25">
      <c r="F19528" s="11"/>
      <c r="G19528" s="11"/>
      <c r="H19528" s="11"/>
    </row>
    <row r="19529" spans="6:8" x14ac:dyDescent="0.25">
      <c r="F19529" s="11"/>
      <c r="G19529" s="11"/>
      <c r="H19529" s="11"/>
    </row>
    <row r="19530" spans="6:8" x14ac:dyDescent="0.25">
      <c r="F19530" s="11"/>
      <c r="G19530" s="11"/>
      <c r="H19530" s="11"/>
    </row>
    <row r="19531" spans="6:8" x14ac:dyDescent="0.25">
      <c r="F19531" s="11"/>
      <c r="G19531" s="11"/>
      <c r="H19531" s="11"/>
    </row>
    <row r="19532" spans="6:8" x14ac:dyDescent="0.25">
      <c r="F19532" s="11"/>
      <c r="G19532" s="11"/>
      <c r="H19532" s="11"/>
    </row>
    <row r="19533" spans="6:8" x14ac:dyDescent="0.25">
      <c r="F19533" s="11"/>
      <c r="G19533" s="11"/>
      <c r="H19533" s="11"/>
    </row>
    <row r="19534" spans="6:8" x14ac:dyDescent="0.25">
      <c r="F19534" s="11"/>
      <c r="G19534" s="11"/>
      <c r="H19534" s="11"/>
    </row>
    <row r="19535" spans="6:8" x14ac:dyDescent="0.25">
      <c r="F19535" s="11"/>
      <c r="G19535" s="11"/>
      <c r="H19535" s="11"/>
    </row>
    <row r="19536" spans="6:8" x14ac:dyDescent="0.25">
      <c r="F19536" s="11"/>
      <c r="G19536" s="11"/>
      <c r="H19536" s="11"/>
    </row>
    <row r="19537" spans="6:8" x14ac:dyDescent="0.25">
      <c r="F19537" s="11"/>
      <c r="G19537" s="11"/>
      <c r="H19537" s="11"/>
    </row>
    <row r="19538" spans="6:8" x14ac:dyDescent="0.25">
      <c r="F19538" s="11"/>
      <c r="G19538" s="11"/>
      <c r="H19538" s="11"/>
    </row>
    <row r="19539" spans="6:8" x14ac:dyDescent="0.25">
      <c r="F19539" s="11"/>
      <c r="G19539" s="11"/>
      <c r="H19539" s="11"/>
    </row>
    <row r="19540" spans="6:8" x14ac:dyDescent="0.25">
      <c r="F19540" s="11"/>
      <c r="G19540" s="11"/>
      <c r="H19540" s="11"/>
    </row>
    <row r="19541" spans="6:8" x14ac:dyDescent="0.25">
      <c r="F19541" s="11"/>
      <c r="G19541" s="11"/>
      <c r="H19541" s="11"/>
    </row>
    <row r="19542" spans="6:8" x14ac:dyDescent="0.25">
      <c r="F19542" s="11"/>
      <c r="G19542" s="11"/>
      <c r="H19542" s="11"/>
    </row>
    <row r="19543" spans="6:8" x14ac:dyDescent="0.25">
      <c r="F19543" s="11"/>
      <c r="G19543" s="11"/>
      <c r="H19543" s="11"/>
    </row>
    <row r="19544" spans="6:8" x14ac:dyDescent="0.25">
      <c r="F19544" s="11"/>
      <c r="G19544" s="11"/>
      <c r="H19544" s="11"/>
    </row>
    <row r="19545" spans="6:8" x14ac:dyDescent="0.25">
      <c r="F19545" s="11"/>
      <c r="G19545" s="11"/>
      <c r="H19545" s="11"/>
    </row>
    <row r="19546" spans="6:8" x14ac:dyDescent="0.25">
      <c r="F19546" s="11"/>
      <c r="G19546" s="11"/>
      <c r="H19546" s="11"/>
    </row>
    <row r="19547" spans="6:8" x14ac:dyDescent="0.25">
      <c r="F19547" s="11"/>
      <c r="G19547" s="11"/>
      <c r="H19547" s="11"/>
    </row>
    <row r="19548" spans="6:8" x14ac:dyDescent="0.25">
      <c r="F19548" s="11"/>
      <c r="G19548" s="11"/>
      <c r="H19548" s="11"/>
    </row>
    <row r="19549" spans="6:8" x14ac:dyDescent="0.25">
      <c r="F19549" s="11"/>
      <c r="G19549" s="11"/>
      <c r="H19549" s="11"/>
    </row>
    <row r="19550" spans="6:8" x14ac:dyDescent="0.25">
      <c r="F19550" s="11"/>
      <c r="G19550" s="11"/>
      <c r="H19550" s="11"/>
    </row>
    <row r="19551" spans="6:8" x14ac:dyDescent="0.25">
      <c r="F19551" s="11"/>
      <c r="G19551" s="11"/>
      <c r="H19551" s="11"/>
    </row>
    <row r="19552" spans="6:8" x14ac:dyDescent="0.25">
      <c r="F19552" s="11"/>
      <c r="G19552" s="11"/>
      <c r="H19552" s="11"/>
    </row>
    <row r="19553" spans="6:8" x14ac:dyDescent="0.25">
      <c r="F19553" s="11"/>
      <c r="G19553" s="11"/>
      <c r="H19553" s="11"/>
    </row>
    <row r="19554" spans="6:8" x14ac:dyDescent="0.25">
      <c r="F19554" s="11"/>
      <c r="G19554" s="11"/>
      <c r="H19554" s="11"/>
    </row>
    <row r="19555" spans="6:8" x14ac:dyDescent="0.25">
      <c r="F19555" s="11"/>
      <c r="G19555" s="11"/>
      <c r="H19555" s="11"/>
    </row>
    <row r="19556" spans="6:8" x14ac:dyDescent="0.25">
      <c r="F19556" s="11"/>
      <c r="G19556" s="11"/>
      <c r="H19556" s="11"/>
    </row>
    <row r="19557" spans="6:8" x14ac:dyDescent="0.25">
      <c r="F19557" s="11"/>
      <c r="G19557" s="11"/>
      <c r="H19557" s="11"/>
    </row>
    <row r="19558" spans="6:8" x14ac:dyDescent="0.25">
      <c r="F19558" s="11"/>
      <c r="G19558" s="11"/>
      <c r="H19558" s="11"/>
    </row>
    <row r="19559" spans="6:8" x14ac:dyDescent="0.25">
      <c r="F19559" s="11"/>
      <c r="G19559" s="11"/>
      <c r="H19559" s="11"/>
    </row>
    <row r="19560" spans="6:8" x14ac:dyDescent="0.25">
      <c r="F19560" s="11"/>
      <c r="G19560" s="11"/>
      <c r="H19560" s="11"/>
    </row>
    <row r="19561" spans="6:8" x14ac:dyDescent="0.25">
      <c r="F19561" s="11"/>
      <c r="G19561" s="11"/>
      <c r="H19561" s="11"/>
    </row>
    <row r="19562" spans="6:8" x14ac:dyDescent="0.25">
      <c r="F19562" s="11"/>
      <c r="G19562" s="11"/>
      <c r="H19562" s="11"/>
    </row>
    <row r="19563" spans="6:8" x14ac:dyDescent="0.25">
      <c r="F19563" s="11"/>
      <c r="G19563" s="11"/>
      <c r="H19563" s="11"/>
    </row>
    <row r="19564" spans="6:8" x14ac:dyDescent="0.25">
      <c r="F19564" s="11"/>
      <c r="G19564" s="11"/>
      <c r="H19564" s="11"/>
    </row>
    <row r="19565" spans="6:8" x14ac:dyDescent="0.25">
      <c r="F19565" s="11"/>
      <c r="G19565" s="11"/>
      <c r="H19565" s="11"/>
    </row>
    <row r="19566" spans="6:8" x14ac:dyDescent="0.25">
      <c r="F19566" s="11"/>
      <c r="G19566" s="11"/>
      <c r="H19566" s="11"/>
    </row>
    <row r="19567" spans="6:8" x14ac:dyDescent="0.25">
      <c r="F19567" s="11"/>
      <c r="G19567" s="11"/>
      <c r="H19567" s="11"/>
    </row>
    <row r="19568" spans="6:8" x14ac:dyDescent="0.25">
      <c r="F19568" s="11"/>
      <c r="G19568" s="11"/>
      <c r="H19568" s="11"/>
    </row>
    <row r="19569" spans="6:8" x14ac:dyDescent="0.25">
      <c r="F19569" s="11"/>
      <c r="G19569" s="11"/>
      <c r="H19569" s="11"/>
    </row>
    <row r="19570" spans="6:8" x14ac:dyDescent="0.25">
      <c r="F19570" s="11"/>
      <c r="G19570" s="11"/>
      <c r="H19570" s="11"/>
    </row>
    <row r="19571" spans="6:8" x14ac:dyDescent="0.25">
      <c r="F19571" s="11"/>
      <c r="G19571" s="11"/>
      <c r="H19571" s="11"/>
    </row>
    <row r="19572" spans="6:8" x14ac:dyDescent="0.25">
      <c r="F19572" s="11"/>
      <c r="G19572" s="11"/>
      <c r="H19572" s="11"/>
    </row>
    <row r="19573" spans="6:8" x14ac:dyDescent="0.25">
      <c r="F19573" s="11"/>
      <c r="G19573" s="11"/>
      <c r="H19573" s="11"/>
    </row>
    <row r="19574" spans="6:8" x14ac:dyDescent="0.25">
      <c r="F19574" s="11"/>
      <c r="G19574" s="11"/>
      <c r="H19574" s="11"/>
    </row>
    <row r="19575" spans="6:8" x14ac:dyDescent="0.25">
      <c r="F19575" s="11"/>
      <c r="G19575" s="11"/>
      <c r="H19575" s="11"/>
    </row>
    <row r="19576" spans="6:8" x14ac:dyDescent="0.25">
      <c r="F19576" s="11"/>
      <c r="G19576" s="11"/>
      <c r="H19576" s="11"/>
    </row>
    <row r="19577" spans="6:8" x14ac:dyDescent="0.25">
      <c r="F19577" s="11"/>
      <c r="G19577" s="11"/>
      <c r="H19577" s="11"/>
    </row>
    <row r="19578" spans="6:8" x14ac:dyDescent="0.25">
      <c r="F19578" s="11"/>
      <c r="G19578" s="11"/>
      <c r="H19578" s="11"/>
    </row>
    <row r="19579" spans="6:8" x14ac:dyDescent="0.25">
      <c r="F19579" s="11"/>
      <c r="G19579" s="11"/>
      <c r="H19579" s="11"/>
    </row>
    <row r="19580" spans="6:8" x14ac:dyDescent="0.25">
      <c r="F19580" s="11"/>
      <c r="G19580" s="11"/>
      <c r="H19580" s="11"/>
    </row>
    <row r="19581" spans="6:8" x14ac:dyDescent="0.25">
      <c r="F19581" s="11"/>
      <c r="G19581" s="11"/>
      <c r="H19581" s="11"/>
    </row>
    <row r="19582" spans="6:8" x14ac:dyDescent="0.25">
      <c r="F19582" s="11"/>
      <c r="G19582" s="11"/>
      <c r="H19582" s="11"/>
    </row>
    <row r="19583" spans="6:8" x14ac:dyDescent="0.25">
      <c r="F19583" s="11"/>
      <c r="G19583" s="11"/>
      <c r="H19583" s="11"/>
    </row>
    <row r="19584" spans="6:8" x14ac:dyDescent="0.25">
      <c r="F19584" s="11"/>
      <c r="G19584" s="11"/>
      <c r="H19584" s="11"/>
    </row>
    <row r="19585" spans="6:8" x14ac:dyDescent="0.25">
      <c r="F19585" s="11"/>
      <c r="G19585" s="11"/>
      <c r="H19585" s="11"/>
    </row>
    <row r="19586" spans="6:8" x14ac:dyDescent="0.25">
      <c r="F19586" s="11"/>
      <c r="G19586" s="11"/>
      <c r="H19586" s="11"/>
    </row>
    <row r="19587" spans="6:8" x14ac:dyDescent="0.25">
      <c r="F19587" s="11"/>
      <c r="G19587" s="11"/>
      <c r="H19587" s="11"/>
    </row>
    <row r="19588" spans="6:8" x14ac:dyDescent="0.25">
      <c r="F19588" s="11"/>
      <c r="G19588" s="11"/>
      <c r="H19588" s="11"/>
    </row>
    <row r="19589" spans="6:8" x14ac:dyDescent="0.25">
      <c r="F19589" s="11"/>
      <c r="G19589" s="11"/>
      <c r="H19589" s="11"/>
    </row>
    <row r="19590" spans="6:8" x14ac:dyDescent="0.25">
      <c r="F19590" s="11"/>
      <c r="G19590" s="11"/>
      <c r="H19590" s="11"/>
    </row>
    <row r="19591" spans="6:8" x14ac:dyDescent="0.25">
      <c r="F19591" s="11"/>
      <c r="G19591" s="11"/>
      <c r="H19591" s="11"/>
    </row>
    <row r="19592" spans="6:8" x14ac:dyDescent="0.25">
      <c r="F19592" s="11"/>
      <c r="G19592" s="11"/>
      <c r="H19592" s="11"/>
    </row>
    <row r="19593" spans="6:8" x14ac:dyDescent="0.25">
      <c r="F19593" s="11"/>
      <c r="G19593" s="11"/>
      <c r="H19593" s="11"/>
    </row>
    <row r="19594" spans="6:8" x14ac:dyDescent="0.25">
      <c r="F19594" s="11"/>
      <c r="G19594" s="11"/>
      <c r="H19594" s="11"/>
    </row>
    <row r="19595" spans="6:8" x14ac:dyDescent="0.25">
      <c r="F19595" s="11"/>
      <c r="G19595" s="11"/>
      <c r="H19595" s="11"/>
    </row>
    <row r="19596" spans="6:8" x14ac:dyDescent="0.25">
      <c r="F19596" s="11"/>
      <c r="G19596" s="11"/>
      <c r="H19596" s="11"/>
    </row>
    <row r="19597" spans="6:8" x14ac:dyDescent="0.25">
      <c r="F19597" s="11"/>
      <c r="G19597" s="11"/>
      <c r="H19597" s="11"/>
    </row>
    <row r="19598" spans="6:8" x14ac:dyDescent="0.25">
      <c r="F19598" s="11"/>
      <c r="G19598" s="11"/>
      <c r="H19598" s="11"/>
    </row>
    <row r="19599" spans="6:8" x14ac:dyDescent="0.25">
      <c r="F19599" s="11"/>
      <c r="G19599" s="11"/>
      <c r="H19599" s="11"/>
    </row>
    <row r="19600" spans="6:8" x14ac:dyDescent="0.25">
      <c r="F19600" s="11"/>
      <c r="G19600" s="11"/>
      <c r="H19600" s="11"/>
    </row>
    <row r="19601" spans="6:8" x14ac:dyDescent="0.25">
      <c r="F19601" s="11"/>
      <c r="G19601" s="11"/>
      <c r="H19601" s="11"/>
    </row>
    <row r="19602" spans="6:8" x14ac:dyDescent="0.25">
      <c r="F19602" s="11"/>
      <c r="G19602" s="11"/>
      <c r="H19602" s="11"/>
    </row>
    <row r="19603" spans="6:8" x14ac:dyDescent="0.25">
      <c r="F19603" s="11"/>
      <c r="G19603" s="11"/>
      <c r="H19603" s="11"/>
    </row>
    <row r="19604" spans="6:8" x14ac:dyDescent="0.25">
      <c r="F19604" s="11"/>
      <c r="G19604" s="11"/>
      <c r="H19604" s="11"/>
    </row>
    <row r="19605" spans="6:8" x14ac:dyDescent="0.25">
      <c r="F19605" s="11"/>
      <c r="G19605" s="11"/>
      <c r="H19605" s="11"/>
    </row>
    <row r="19606" spans="6:8" x14ac:dyDescent="0.25">
      <c r="F19606" s="11"/>
      <c r="G19606" s="11"/>
      <c r="H19606" s="11"/>
    </row>
    <row r="19607" spans="6:8" x14ac:dyDescent="0.25">
      <c r="F19607" s="11"/>
      <c r="G19607" s="11"/>
      <c r="H19607" s="11"/>
    </row>
    <row r="19608" spans="6:8" x14ac:dyDescent="0.25">
      <c r="F19608" s="11"/>
      <c r="G19608" s="11"/>
      <c r="H19608" s="11"/>
    </row>
    <row r="19609" spans="6:8" x14ac:dyDescent="0.25">
      <c r="F19609" s="11"/>
      <c r="G19609" s="11"/>
      <c r="H19609" s="11"/>
    </row>
    <row r="19610" spans="6:8" x14ac:dyDescent="0.25">
      <c r="F19610" s="11"/>
      <c r="G19610" s="11"/>
      <c r="H19610" s="11"/>
    </row>
    <row r="19611" spans="6:8" x14ac:dyDescent="0.25">
      <c r="F19611" s="11"/>
      <c r="G19611" s="11"/>
      <c r="H19611" s="11"/>
    </row>
    <row r="19612" spans="6:8" x14ac:dyDescent="0.25">
      <c r="F19612" s="11"/>
      <c r="G19612" s="11"/>
      <c r="H19612" s="11"/>
    </row>
    <row r="19613" spans="6:8" x14ac:dyDescent="0.25">
      <c r="F19613" s="11"/>
      <c r="G19613" s="11"/>
      <c r="H19613" s="11"/>
    </row>
    <row r="19614" spans="6:8" x14ac:dyDescent="0.25">
      <c r="F19614" s="11"/>
      <c r="G19614" s="11"/>
      <c r="H19614" s="11"/>
    </row>
    <row r="19615" spans="6:8" x14ac:dyDescent="0.25">
      <c r="F19615" s="11"/>
      <c r="G19615" s="11"/>
      <c r="H19615" s="11"/>
    </row>
    <row r="19616" spans="6:8" x14ac:dyDescent="0.25">
      <c r="F19616" s="11"/>
      <c r="G19616" s="11"/>
      <c r="H19616" s="11"/>
    </row>
    <row r="19617" spans="6:8" x14ac:dyDescent="0.25">
      <c r="F19617" s="11"/>
      <c r="G19617" s="11"/>
      <c r="H19617" s="11"/>
    </row>
    <row r="19618" spans="6:8" x14ac:dyDescent="0.25">
      <c r="F19618" s="11"/>
      <c r="G19618" s="11"/>
      <c r="H19618" s="11"/>
    </row>
    <row r="19619" spans="6:8" x14ac:dyDescent="0.25">
      <c r="F19619" s="11"/>
      <c r="G19619" s="11"/>
      <c r="H19619" s="11"/>
    </row>
    <row r="19620" spans="6:8" x14ac:dyDescent="0.25">
      <c r="F19620" s="11"/>
      <c r="G19620" s="11"/>
      <c r="H19620" s="11"/>
    </row>
    <row r="19621" spans="6:8" x14ac:dyDescent="0.25">
      <c r="F19621" s="11"/>
      <c r="G19621" s="11"/>
      <c r="H19621" s="11"/>
    </row>
    <row r="19622" spans="6:8" x14ac:dyDescent="0.25">
      <c r="F19622" s="11"/>
      <c r="G19622" s="11"/>
      <c r="H19622" s="11"/>
    </row>
    <row r="19623" spans="6:8" x14ac:dyDescent="0.25">
      <c r="F19623" s="11"/>
      <c r="G19623" s="11"/>
      <c r="H19623" s="11"/>
    </row>
    <row r="19624" spans="6:8" x14ac:dyDescent="0.25">
      <c r="F19624" s="11"/>
      <c r="G19624" s="11"/>
      <c r="H19624" s="11"/>
    </row>
    <row r="19625" spans="6:8" x14ac:dyDescent="0.25">
      <c r="F19625" s="11"/>
      <c r="G19625" s="11"/>
      <c r="H19625" s="11"/>
    </row>
    <row r="19626" spans="6:8" x14ac:dyDescent="0.25">
      <c r="F19626" s="11"/>
      <c r="G19626" s="11"/>
      <c r="H19626" s="11"/>
    </row>
    <row r="19627" spans="6:8" x14ac:dyDescent="0.25">
      <c r="F19627" s="11"/>
      <c r="G19627" s="11"/>
      <c r="H19627" s="11"/>
    </row>
    <row r="19628" spans="6:8" x14ac:dyDescent="0.25">
      <c r="F19628" s="11"/>
      <c r="G19628" s="11"/>
      <c r="H19628" s="11"/>
    </row>
    <row r="19629" spans="6:8" x14ac:dyDescent="0.25">
      <c r="F19629" s="11"/>
      <c r="G19629" s="11"/>
      <c r="H19629" s="11"/>
    </row>
    <row r="19630" spans="6:8" x14ac:dyDescent="0.25">
      <c r="F19630" s="11"/>
      <c r="G19630" s="11"/>
      <c r="H19630" s="11"/>
    </row>
    <row r="19631" spans="6:8" x14ac:dyDescent="0.25">
      <c r="F19631" s="11"/>
      <c r="G19631" s="11"/>
      <c r="H19631" s="11"/>
    </row>
    <row r="19632" spans="6:8" x14ac:dyDescent="0.25">
      <c r="F19632" s="11"/>
      <c r="G19632" s="11"/>
      <c r="H19632" s="11"/>
    </row>
    <row r="19633" spans="6:8" x14ac:dyDescent="0.25">
      <c r="F19633" s="11"/>
      <c r="G19633" s="11"/>
      <c r="H19633" s="11"/>
    </row>
    <row r="19634" spans="6:8" x14ac:dyDescent="0.25">
      <c r="F19634" s="11"/>
      <c r="G19634" s="11"/>
      <c r="H19634" s="11"/>
    </row>
    <row r="19635" spans="6:8" x14ac:dyDescent="0.25">
      <c r="F19635" s="11"/>
      <c r="G19635" s="11"/>
      <c r="H19635" s="11"/>
    </row>
    <row r="19636" spans="6:8" x14ac:dyDescent="0.25">
      <c r="F19636" s="11"/>
      <c r="G19636" s="11"/>
      <c r="H19636" s="11"/>
    </row>
    <row r="19637" spans="6:8" x14ac:dyDescent="0.25">
      <c r="F19637" s="11"/>
      <c r="G19637" s="11"/>
      <c r="H19637" s="11"/>
    </row>
    <row r="19638" spans="6:8" x14ac:dyDescent="0.25">
      <c r="F19638" s="11"/>
      <c r="G19638" s="11"/>
      <c r="H19638" s="11"/>
    </row>
    <row r="19639" spans="6:8" x14ac:dyDescent="0.25">
      <c r="F19639" s="11"/>
      <c r="G19639" s="11"/>
      <c r="H19639" s="11"/>
    </row>
    <row r="19640" spans="6:8" x14ac:dyDescent="0.25">
      <c r="F19640" s="11"/>
      <c r="G19640" s="11"/>
      <c r="H19640" s="11"/>
    </row>
    <row r="19641" spans="6:8" x14ac:dyDescent="0.25">
      <c r="F19641" s="11"/>
      <c r="G19641" s="11"/>
      <c r="H19641" s="11"/>
    </row>
    <row r="19642" spans="6:8" x14ac:dyDescent="0.25">
      <c r="F19642" s="11"/>
      <c r="G19642" s="11"/>
      <c r="H19642" s="11"/>
    </row>
    <row r="19643" spans="6:8" x14ac:dyDescent="0.25">
      <c r="F19643" s="11"/>
      <c r="G19643" s="11"/>
      <c r="H19643" s="11"/>
    </row>
    <row r="19644" spans="6:8" x14ac:dyDescent="0.25">
      <c r="F19644" s="11"/>
      <c r="G19644" s="11"/>
      <c r="H19644" s="11"/>
    </row>
    <row r="19645" spans="6:8" x14ac:dyDescent="0.25">
      <c r="F19645" s="11"/>
      <c r="G19645" s="11"/>
      <c r="H19645" s="11"/>
    </row>
    <row r="19646" spans="6:8" x14ac:dyDescent="0.25">
      <c r="F19646" s="11"/>
      <c r="G19646" s="11"/>
      <c r="H19646" s="11"/>
    </row>
    <row r="19647" spans="6:8" x14ac:dyDescent="0.25">
      <c r="F19647" s="11"/>
      <c r="G19647" s="11"/>
      <c r="H19647" s="11"/>
    </row>
    <row r="19648" spans="6:8" x14ac:dyDescent="0.25">
      <c r="F19648" s="11"/>
      <c r="G19648" s="11"/>
      <c r="H19648" s="11"/>
    </row>
    <row r="19649" spans="6:8" x14ac:dyDescent="0.25">
      <c r="F19649" s="11"/>
      <c r="G19649" s="11"/>
      <c r="H19649" s="11"/>
    </row>
    <row r="19650" spans="6:8" x14ac:dyDescent="0.25">
      <c r="F19650" s="11"/>
      <c r="G19650" s="11"/>
      <c r="H19650" s="11"/>
    </row>
    <row r="19651" spans="6:8" x14ac:dyDescent="0.25">
      <c r="F19651" s="11"/>
      <c r="G19651" s="11"/>
      <c r="H19651" s="11"/>
    </row>
    <row r="19652" spans="6:8" x14ac:dyDescent="0.25">
      <c r="F19652" s="11"/>
      <c r="G19652" s="11"/>
      <c r="H19652" s="11"/>
    </row>
    <row r="19653" spans="6:8" x14ac:dyDescent="0.25">
      <c r="F19653" s="11"/>
      <c r="G19653" s="11"/>
      <c r="H19653" s="11"/>
    </row>
    <row r="19654" spans="6:8" x14ac:dyDescent="0.25">
      <c r="F19654" s="11"/>
      <c r="G19654" s="11"/>
      <c r="H19654" s="11"/>
    </row>
    <row r="19655" spans="6:8" x14ac:dyDescent="0.25">
      <c r="F19655" s="11"/>
      <c r="G19655" s="11"/>
      <c r="H19655" s="11"/>
    </row>
    <row r="19656" spans="6:8" x14ac:dyDescent="0.25">
      <c r="F19656" s="11"/>
      <c r="G19656" s="11"/>
      <c r="H19656" s="11"/>
    </row>
    <row r="19657" spans="6:8" x14ac:dyDescent="0.25">
      <c r="F19657" s="11"/>
      <c r="G19657" s="11"/>
      <c r="H19657" s="11"/>
    </row>
    <row r="19658" spans="6:8" x14ac:dyDescent="0.25">
      <c r="F19658" s="11"/>
      <c r="G19658" s="11"/>
      <c r="H19658" s="11"/>
    </row>
    <row r="19659" spans="6:8" x14ac:dyDescent="0.25">
      <c r="F19659" s="11"/>
      <c r="G19659" s="11"/>
      <c r="H19659" s="11"/>
    </row>
    <row r="19660" spans="6:8" x14ac:dyDescent="0.25">
      <c r="F19660" s="11"/>
      <c r="G19660" s="11"/>
      <c r="H19660" s="11"/>
    </row>
    <row r="19661" spans="6:8" x14ac:dyDescent="0.25">
      <c r="F19661" s="11"/>
      <c r="G19661" s="11"/>
      <c r="H19661" s="11"/>
    </row>
    <row r="19662" spans="6:8" x14ac:dyDescent="0.25">
      <c r="F19662" s="11"/>
      <c r="G19662" s="11"/>
      <c r="H19662" s="11"/>
    </row>
    <row r="19663" spans="6:8" x14ac:dyDescent="0.25">
      <c r="F19663" s="11"/>
      <c r="G19663" s="11"/>
      <c r="H19663" s="11"/>
    </row>
    <row r="19664" spans="6:8" x14ac:dyDescent="0.25">
      <c r="F19664" s="11"/>
      <c r="G19664" s="11"/>
      <c r="H19664" s="11"/>
    </row>
    <row r="19665" spans="6:8" x14ac:dyDescent="0.25">
      <c r="F19665" s="11"/>
      <c r="G19665" s="11"/>
      <c r="H19665" s="11"/>
    </row>
    <row r="19666" spans="6:8" x14ac:dyDescent="0.25">
      <c r="F19666" s="11"/>
      <c r="G19666" s="11"/>
      <c r="H19666" s="11"/>
    </row>
    <row r="19667" spans="6:8" x14ac:dyDescent="0.25">
      <c r="F19667" s="11"/>
      <c r="G19667" s="11"/>
      <c r="H19667" s="11"/>
    </row>
    <row r="19668" spans="6:8" x14ac:dyDescent="0.25">
      <c r="F19668" s="11"/>
      <c r="G19668" s="11"/>
      <c r="H19668" s="11"/>
    </row>
    <row r="19669" spans="6:8" x14ac:dyDescent="0.25">
      <c r="F19669" s="11"/>
      <c r="G19669" s="11"/>
      <c r="H19669" s="11"/>
    </row>
    <row r="19670" spans="6:8" x14ac:dyDescent="0.25">
      <c r="F19670" s="11"/>
      <c r="G19670" s="11"/>
      <c r="H19670" s="11"/>
    </row>
    <row r="19671" spans="6:8" x14ac:dyDescent="0.25">
      <c r="F19671" s="11"/>
      <c r="G19671" s="11"/>
      <c r="H19671" s="11"/>
    </row>
    <row r="19672" spans="6:8" x14ac:dyDescent="0.25">
      <c r="F19672" s="11"/>
      <c r="G19672" s="11"/>
      <c r="H19672" s="11"/>
    </row>
    <row r="19673" spans="6:8" x14ac:dyDescent="0.25">
      <c r="F19673" s="11"/>
      <c r="G19673" s="11"/>
      <c r="H19673" s="11"/>
    </row>
    <row r="19674" spans="6:8" x14ac:dyDescent="0.25">
      <c r="F19674" s="11"/>
      <c r="G19674" s="11"/>
      <c r="H19674" s="11"/>
    </row>
    <row r="19675" spans="6:8" x14ac:dyDescent="0.25">
      <c r="F19675" s="11"/>
      <c r="G19675" s="11"/>
      <c r="H19675" s="11"/>
    </row>
    <row r="19676" spans="6:8" x14ac:dyDescent="0.25">
      <c r="F19676" s="11"/>
      <c r="G19676" s="11"/>
      <c r="H19676" s="11"/>
    </row>
    <row r="19677" spans="6:8" x14ac:dyDescent="0.25">
      <c r="F19677" s="11"/>
      <c r="G19677" s="11"/>
      <c r="H19677" s="11"/>
    </row>
    <row r="19678" spans="6:8" x14ac:dyDescent="0.25">
      <c r="F19678" s="11"/>
      <c r="G19678" s="11"/>
      <c r="H19678" s="11"/>
    </row>
    <row r="19679" spans="6:8" x14ac:dyDescent="0.25">
      <c r="F19679" s="11"/>
      <c r="G19679" s="11"/>
      <c r="H19679" s="11"/>
    </row>
    <row r="19680" spans="6:8" x14ac:dyDescent="0.25">
      <c r="F19680" s="11"/>
      <c r="G19680" s="11"/>
      <c r="H19680" s="11"/>
    </row>
    <row r="19681" spans="6:8" x14ac:dyDescent="0.25">
      <c r="F19681" s="11"/>
      <c r="G19681" s="11"/>
      <c r="H19681" s="11"/>
    </row>
    <row r="19682" spans="6:8" x14ac:dyDescent="0.25">
      <c r="F19682" s="11"/>
      <c r="G19682" s="11"/>
      <c r="H19682" s="11"/>
    </row>
    <row r="19683" spans="6:8" x14ac:dyDescent="0.25">
      <c r="F19683" s="11"/>
      <c r="G19683" s="11"/>
      <c r="H19683" s="11"/>
    </row>
    <row r="19684" spans="6:8" x14ac:dyDescent="0.25">
      <c r="F19684" s="11"/>
      <c r="G19684" s="11"/>
      <c r="H19684" s="11"/>
    </row>
    <row r="19685" spans="6:8" x14ac:dyDescent="0.25">
      <c r="F19685" s="11"/>
      <c r="G19685" s="11"/>
      <c r="H19685" s="11"/>
    </row>
    <row r="19686" spans="6:8" x14ac:dyDescent="0.25">
      <c r="F19686" s="11"/>
      <c r="G19686" s="11"/>
      <c r="H19686" s="11"/>
    </row>
    <row r="19687" spans="6:8" x14ac:dyDescent="0.25">
      <c r="F19687" s="11"/>
      <c r="G19687" s="11"/>
      <c r="H19687" s="11"/>
    </row>
    <row r="19688" spans="6:8" x14ac:dyDescent="0.25">
      <c r="F19688" s="11"/>
      <c r="G19688" s="11"/>
      <c r="H19688" s="11"/>
    </row>
    <row r="19689" spans="6:8" x14ac:dyDescent="0.25">
      <c r="F19689" s="11"/>
      <c r="G19689" s="11"/>
      <c r="H19689" s="11"/>
    </row>
    <row r="19690" spans="6:8" x14ac:dyDescent="0.25">
      <c r="F19690" s="11"/>
      <c r="G19690" s="11"/>
      <c r="H19690" s="11"/>
    </row>
    <row r="19691" spans="6:8" x14ac:dyDescent="0.25">
      <c r="F19691" s="11"/>
      <c r="G19691" s="11"/>
      <c r="H19691" s="11"/>
    </row>
    <row r="19692" spans="6:8" x14ac:dyDescent="0.25">
      <c r="F19692" s="11"/>
      <c r="G19692" s="11"/>
      <c r="H19692" s="11"/>
    </row>
    <row r="19693" spans="6:8" x14ac:dyDescent="0.25">
      <c r="F19693" s="11"/>
      <c r="G19693" s="11"/>
      <c r="H19693" s="11"/>
    </row>
    <row r="19694" spans="6:8" x14ac:dyDescent="0.25">
      <c r="F19694" s="11"/>
      <c r="G19694" s="11"/>
      <c r="H19694" s="11"/>
    </row>
    <row r="19695" spans="6:8" x14ac:dyDescent="0.25">
      <c r="F19695" s="11"/>
      <c r="G19695" s="11"/>
      <c r="H19695" s="11"/>
    </row>
    <row r="19696" spans="6:8" x14ac:dyDescent="0.25">
      <c r="F19696" s="11"/>
      <c r="G19696" s="11"/>
      <c r="H19696" s="11"/>
    </row>
    <row r="19697" spans="6:8" x14ac:dyDescent="0.25">
      <c r="F19697" s="11"/>
      <c r="G19697" s="11"/>
      <c r="H19697" s="11"/>
    </row>
    <row r="19698" spans="6:8" x14ac:dyDescent="0.25">
      <c r="F19698" s="11"/>
      <c r="G19698" s="11"/>
      <c r="H19698" s="11"/>
    </row>
    <row r="19699" spans="6:8" x14ac:dyDescent="0.25">
      <c r="F19699" s="11"/>
      <c r="G19699" s="11"/>
      <c r="H19699" s="11"/>
    </row>
    <row r="19700" spans="6:8" x14ac:dyDescent="0.25">
      <c r="F19700" s="11"/>
      <c r="G19700" s="11"/>
      <c r="H19700" s="11"/>
    </row>
    <row r="19701" spans="6:8" x14ac:dyDescent="0.25">
      <c r="F19701" s="11"/>
      <c r="G19701" s="11"/>
      <c r="H19701" s="11"/>
    </row>
    <row r="19702" spans="6:8" x14ac:dyDescent="0.25">
      <c r="F19702" s="11"/>
      <c r="G19702" s="11"/>
      <c r="H19702" s="11"/>
    </row>
    <row r="19703" spans="6:8" x14ac:dyDescent="0.25">
      <c r="F19703" s="11"/>
      <c r="G19703" s="11"/>
      <c r="H19703" s="11"/>
    </row>
    <row r="19704" spans="6:8" x14ac:dyDescent="0.25">
      <c r="F19704" s="11"/>
      <c r="G19704" s="11"/>
      <c r="H19704" s="11"/>
    </row>
    <row r="19705" spans="6:8" x14ac:dyDescent="0.25">
      <c r="F19705" s="11"/>
      <c r="G19705" s="11"/>
      <c r="H19705" s="11"/>
    </row>
    <row r="19706" spans="6:8" x14ac:dyDescent="0.25">
      <c r="F19706" s="11"/>
      <c r="G19706" s="11"/>
      <c r="H19706" s="11"/>
    </row>
    <row r="19707" spans="6:8" x14ac:dyDescent="0.25">
      <c r="F19707" s="11"/>
      <c r="G19707" s="11"/>
      <c r="H19707" s="11"/>
    </row>
    <row r="19708" spans="6:8" x14ac:dyDescent="0.25">
      <c r="F19708" s="11"/>
      <c r="G19708" s="11"/>
      <c r="H19708" s="11"/>
    </row>
    <row r="19709" spans="6:8" x14ac:dyDescent="0.25">
      <c r="F19709" s="11"/>
      <c r="G19709" s="11"/>
      <c r="H19709" s="11"/>
    </row>
    <row r="19710" spans="6:8" x14ac:dyDescent="0.25">
      <c r="F19710" s="11"/>
      <c r="G19710" s="11"/>
      <c r="H19710" s="11"/>
    </row>
    <row r="19711" spans="6:8" x14ac:dyDescent="0.25">
      <c r="F19711" s="11"/>
      <c r="G19711" s="11"/>
      <c r="H19711" s="11"/>
    </row>
    <row r="19712" spans="6:8" x14ac:dyDescent="0.25">
      <c r="F19712" s="11"/>
      <c r="G19712" s="11"/>
      <c r="H19712" s="11"/>
    </row>
    <row r="19713" spans="6:8" x14ac:dyDescent="0.25">
      <c r="F19713" s="11"/>
      <c r="G19713" s="11"/>
      <c r="H19713" s="11"/>
    </row>
    <row r="19714" spans="6:8" x14ac:dyDescent="0.25">
      <c r="F19714" s="11"/>
      <c r="G19714" s="11"/>
      <c r="H19714" s="11"/>
    </row>
    <row r="19715" spans="6:8" x14ac:dyDescent="0.25">
      <c r="F19715" s="11"/>
      <c r="G19715" s="11"/>
      <c r="H19715" s="11"/>
    </row>
    <row r="19716" spans="6:8" x14ac:dyDescent="0.25">
      <c r="F19716" s="11"/>
      <c r="G19716" s="11"/>
      <c r="H19716" s="11"/>
    </row>
    <row r="19717" spans="6:8" x14ac:dyDescent="0.25">
      <c r="F19717" s="11"/>
      <c r="G19717" s="11"/>
      <c r="H19717" s="11"/>
    </row>
    <row r="19718" spans="6:8" x14ac:dyDescent="0.25">
      <c r="F19718" s="11"/>
      <c r="G19718" s="11"/>
      <c r="H19718" s="11"/>
    </row>
    <row r="19719" spans="6:8" x14ac:dyDescent="0.25">
      <c r="F19719" s="11"/>
      <c r="G19719" s="11"/>
      <c r="H19719" s="11"/>
    </row>
    <row r="19720" spans="6:8" x14ac:dyDescent="0.25">
      <c r="F19720" s="11"/>
      <c r="G19720" s="11"/>
      <c r="H19720" s="11"/>
    </row>
    <row r="19721" spans="6:8" x14ac:dyDescent="0.25">
      <c r="F19721" s="11"/>
      <c r="G19721" s="11"/>
      <c r="H19721" s="11"/>
    </row>
    <row r="19722" spans="6:8" x14ac:dyDescent="0.25">
      <c r="F19722" s="11"/>
      <c r="G19722" s="11"/>
      <c r="H19722" s="11"/>
    </row>
    <row r="19723" spans="6:8" x14ac:dyDescent="0.25">
      <c r="F19723" s="11"/>
      <c r="G19723" s="11"/>
      <c r="H19723" s="11"/>
    </row>
    <row r="19724" spans="6:8" x14ac:dyDescent="0.25">
      <c r="F19724" s="11"/>
      <c r="G19724" s="11"/>
      <c r="H19724" s="11"/>
    </row>
    <row r="19725" spans="6:8" x14ac:dyDescent="0.25">
      <c r="F19725" s="11"/>
      <c r="G19725" s="11"/>
      <c r="H19725" s="11"/>
    </row>
    <row r="19726" spans="6:8" x14ac:dyDescent="0.25">
      <c r="F19726" s="11"/>
      <c r="G19726" s="11"/>
      <c r="H19726" s="11"/>
    </row>
    <row r="19727" spans="6:8" x14ac:dyDescent="0.25">
      <c r="F19727" s="11"/>
      <c r="G19727" s="11"/>
      <c r="H19727" s="11"/>
    </row>
    <row r="19728" spans="6:8" x14ac:dyDescent="0.25">
      <c r="F19728" s="11"/>
      <c r="G19728" s="11"/>
      <c r="H19728" s="11"/>
    </row>
    <row r="19729" spans="6:8" x14ac:dyDescent="0.25">
      <c r="F19729" s="11"/>
      <c r="G19729" s="11"/>
      <c r="H19729" s="11"/>
    </row>
    <row r="19730" spans="6:8" x14ac:dyDescent="0.25">
      <c r="F19730" s="11"/>
      <c r="G19730" s="11"/>
      <c r="H19730" s="11"/>
    </row>
    <row r="19731" spans="6:8" x14ac:dyDescent="0.25">
      <c r="F19731" s="11"/>
      <c r="G19731" s="11"/>
      <c r="H19731" s="11"/>
    </row>
    <row r="19732" spans="6:8" x14ac:dyDescent="0.25">
      <c r="F19732" s="11"/>
      <c r="G19732" s="11"/>
      <c r="H19732" s="11"/>
    </row>
    <row r="19733" spans="6:8" x14ac:dyDescent="0.25">
      <c r="F19733" s="11"/>
      <c r="G19733" s="11"/>
      <c r="H19733" s="11"/>
    </row>
    <row r="19734" spans="6:8" x14ac:dyDescent="0.25">
      <c r="F19734" s="11"/>
      <c r="G19734" s="11"/>
      <c r="H19734" s="11"/>
    </row>
    <row r="19735" spans="6:8" x14ac:dyDescent="0.25">
      <c r="F19735" s="11"/>
      <c r="G19735" s="11"/>
      <c r="H19735" s="11"/>
    </row>
    <row r="19736" spans="6:8" x14ac:dyDescent="0.25">
      <c r="F19736" s="11"/>
      <c r="G19736" s="11"/>
      <c r="H19736" s="11"/>
    </row>
    <row r="19737" spans="6:8" x14ac:dyDescent="0.25">
      <c r="F19737" s="11"/>
      <c r="G19737" s="11"/>
      <c r="H19737" s="11"/>
    </row>
    <row r="19738" spans="6:8" x14ac:dyDescent="0.25">
      <c r="F19738" s="11"/>
      <c r="G19738" s="11"/>
      <c r="H19738" s="11"/>
    </row>
    <row r="19739" spans="6:8" x14ac:dyDescent="0.25">
      <c r="F19739" s="11"/>
      <c r="G19739" s="11"/>
      <c r="H19739" s="11"/>
    </row>
    <row r="19740" spans="6:8" x14ac:dyDescent="0.25">
      <c r="F19740" s="11"/>
      <c r="G19740" s="11"/>
      <c r="H19740" s="11"/>
    </row>
    <row r="19741" spans="6:8" x14ac:dyDescent="0.25">
      <c r="F19741" s="11"/>
      <c r="G19741" s="11"/>
      <c r="H19741" s="11"/>
    </row>
    <row r="19742" spans="6:8" x14ac:dyDescent="0.25">
      <c r="F19742" s="11"/>
      <c r="G19742" s="11"/>
      <c r="H19742" s="11"/>
    </row>
    <row r="19743" spans="6:8" x14ac:dyDescent="0.25">
      <c r="F19743" s="11"/>
      <c r="G19743" s="11"/>
      <c r="H19743" s="11"/>
    </row>
    <row r="19744" spans="6:8" x14ac:dyDescent="0.25">
      <c r="F19744" s="11"/>
      <c r="G19744" s="11"/>
      <c r="H19744" s="11"/>
    </row>
    <row r="19745" spans="6:8" x14ac:dyDescent="0.25">
      <c r="F19745" s="11"/>
      <c r="G19745" s="11"/>
      <c r="H19745" s="11"/>
    </row>
    <row r="19746" spans="6:8" x14ac:dyDescent="0.25">
      <c r="F19746" s="11"/>
      <c r="G19746" s="11"/>
      <c r="H19746" s="11"/>
    </row>
    <row r="19747" spans="6:8" x14ac:dyDescent="0.25">
      <c r="F19747" s="11"/>
      <c r="G19747" s="11"/>
      <c r="H19747" s="11"/>
    </row>
    <row r="19748" spans="6:8" x14ac:dyDescent="0.25">
      <c r="F19748" s="11"/>
      <c r="G19748" s="11"/>
      <c r="H19748" s="11"/>
    </row>
    <row r="19749" spans="6:8" x14ac:dyDescent="0.25">
      <c r="F19749" s="11"/>
      <c r="G19749" s="11"/>
      <c r="H19749" s="11"/>
    </row>
    <row r="19750" spans="6:8" x14ac:dyDescent="0.25">
      <c r="F19750" s="11"/>
      <c r="G19750" s="11"/>
      <c r="H19750" s="11"/>
    </row>
    <row r="19751" spans="6:8" x14ac:dyDescent="0.25">
      <c r="F19751" s="11"/>
      <c r="G19751" s="11"/>
      <c r="H19751" s="11"/>
    </row>
    <row r="19752" spans="6:8" x14ac:dyDescent="0.25">
      <c r="F19752" s="11"/>
      <c r="G19752" s="11"/>
      <c r="H19752" s="11"/>
    </row>
    <row r="19753" spans="6:8" x14ac:dyDescent="0.25">
      <c r="F19753" s="11"/>
      <c r="G19753" s="11"/>
      <c r="H19753" s="11"/>
    </row>
    <row r="19754" spans="6:8" x14ac:dyDescent="0.25">
      <c r="F19754" s="11"/>
      <c r="G19754" s="11"/>
      <c r="H19754" s="11"/>
    </row>
    <row r="19755" spans="6:8" x14ac:dyDescent="0.25">
      <c r="F19755" s="11"/>
      <c r="G19755" s="11"/>
      <c r="H19755" s="11"/>
    </row>
    <row r="19756" spans="6:8" x14ac:dyDescent="0.25">
      <c r="F19756" s="11"/>
      <c r="G19756" s="11"/>
      <c r="H19756" s="11"/>
    </row>
    <row r="19757" spans="6:8" x14ac:dyDescent="0.25">
      <c r="F19757" s="11"/>
      <c r="G19757" s="11"/>
      <c r="H19757" s="11"/>
    </row>
    <row r="19758" spans="6:8" x14ac:dyDescent="0.25">
      <c r="F19758" s="11"/>
      <c r="G19758" s="11"/>
      <c r="H19758" s="11"/>
    </row>
    <row r="19759" spans="6:8" x14ac:dyDescent="0.25">
      <c r="F19759" s="11"/>
      <c r="G19759" s="11"/>
      <c r="H19759" s="11"/>
    </row>
    <row r="19760" spans="6:8" x14ac:dyDescent="0.25">
      <c r="F19760" s="11"/>
      <c r="G19760" s="11"/>
      <c r="H19760" s="11"/>
    </row>
    <row r="19761" spans="6:8" x14ac:dyDescent="0.25">
      <c r="F19761" s="11"/>
      <c r="G19761" s="11"/>
      <c r="H19761" s="11"/>
    </row>
    <row r="19762" spans="6:8" x14ac:dyDescent="0.25">
      <c r="F19762" s="11"/>
      <c r="G19762" s="11"/>
      <c r="H19762" s="11"/>
    </row>
    <row r="19763" spans="6:8" x14ac:dyDescent="0.25">
      <c r="F19763" s="11"/>
      <c r="G19763" s="11"/>
      <c r="H19763" s="11"/>
    </row>
    <row r="19764" spans="6:8" x14ac:dyDescent="0.25">
      <c r="F19764" s="11"/>
      <c r="G19764" s="11"/>
      <c r="H19764" s="11"/>
    </row>
    <row r="19765" spans="6:8" x14ac:dyDescent="0.25">
      <c r="F19765" s="11"/>
      <c r="G19765" s="11"/>
      <c r="H19765" s="11"/>
    </row>
    <row r="19766" spans="6:8" x14ac:dyDescent="0.25">
      <c r="F19766" s="11"/>
      <c r="G19766" s="11"/>
      <c r="H19766" s="11"/>
    </row>
    <row r="19767" spans="6:8" x14ac:dyDescent="0.25">
      <c r="F19767" s="11"/>
      <c r="G19767" s="11"/>
      <c r="H19767" s="11"/>
    </row>
    <row r="19768" spans="6:8" x14ac:dyDescent="0.25">
      <c r="F19768" s="11"/>
      <c r="G19768" s="11"/>
      <c r="H19768" s="11"/>
    </row>
    <row r="19769" spans="6:8" x14ac:dyDescent="0.25">
      <c r="F19769" s="11"/>
      <c r="G19769" s="11"/>
      <c r="H19769" s="11"/>
    </row>
    <row r="19770" spans="6:8" x14ac:dyDescent="0.25">
      <c r="F19770" s="11"/>
      <c r="G19770" s="11"/>
      <c r="H19770" s="11"/>
    </row>
    <row r="19771" spans="6:8" x14ac:dyDescent="0.25">
      <c r="F19771" s="11"/>
      <c r="G19771" s="11"/>
      <c r="H19771" s="11"/>
    </row>
    <row r="19772" spans="6:8" x14ac:dyDescent="0.25">
      <c r="F19772" s="11"/>
      <c r="G19772" s="11"/>
      <c r="H19772" s="11"/>
    </row>
    <row r="19773" spans="6:8" x14ac:dyDescent="0.25">
      <c r="F19773" s="11"/>
      <c r="G19773" s="11"/>
      <c r="H19773" s="11"/>
    </row>
    <row r="19774" spans="6:8" x14ac:dyDescent="0.25">
      <c r="F19774" s="11"/>
      <c r="G19774" s="11"/>
      <c r="H19774" s="11"/>
    </row>
    <row r="19775" spans="6:8" x14ac:dyDescent="0.25">
      <c r="F19775" s="11"/>
      <c r="G19775" s="11"/>
      <c r="H19775" s="11"/>
    </row>
    <row r="19776" spans="6:8" x14ac:dyDescent="0.25">
      <c r="F19776" s="11"/>
      <c r="G19776" s="11"/>
      <c r="H19776" s="11"/>
    </row>
    <row r="19777" spans="6:8" x14ac:dyDescent="0.25">
      <c r="F19777" s="11"/>
      <c r="G19777" s="11"/>
      <c r="H19777" s="11"/>
    </row>
    <row r="19778" spans="6:8" x14ac:dyDescent="0.25">
      <c r="F19778" s="11"/>
      <c r="G19778" s="11"/>
      <c r="H19778" s="11"/>
    </row>
    <row r="19779" spans="6:8" x14ac:dyDescent="0.25">
      <c r="F19779" s="11"/>
      <c r="G19779" s="11"/>
      <c r="H19779" s="11"/>
    </row>
    <row r="19780" spans="6:8" x14ac:dyDescent="0.25">
      <c r="F19780" s="11"/>
      <c r="G19780" s="11"/>
      <c r="H19780" s="11"/>
    </row>
    <row r="19781" spans="6:8" x14ac:dyDescent="0.25">
      <c r="F19781" s="11"/>
      <c r="G19781" s="11"/>
      <c r="H19781" s="11"/>
    </row>
    <row r="19782" spans="6:8" x14ac:dyDescent="0.25">
      <c r="F19782" s="11"/>
      <c r="G19782" s="11"/>
      <c r="H19782" s="11"/>
    </row>
    <row r="19783" spans="6:8" x14ac:dyDescent="0.25">
      <c r="F19783" s="11"/>
      <c r="G19783" s="11"/>
      <c r="H19783" s="11"/>
    </row>
    <row r="19784" spans="6:8" x14ac:dyDescent="0.25">
      <c r="F19784" s="11"/>
      <c r="G19784" s="11"/>
      <c r="H19784" s="11"/>
    </row>
    <row r="19785" spans="6:8" x14ac:dyDescent="0.25">
      <c r="F19785" s="11"/>
      <c r="G19785" s="11"/>
      <c r="H19785" s="11"/>
    </row>
    <row r="19786" spans="6:8" x14ac:dyDescent="0.25">
      <c r="F19786" s="11"/>
      <c r="G19786" s="11"/>
      <c r="H19786" s="11"/>
    </row>
    <row r="19787" spans="6:8" x14ac:dyDescent="0.25">
      <c r="F19787" s="11"/>
      <c r="G19787" s="11"/>
      <c r="H19787" s="11"/>
    </row>
    <row r="19788" spans="6:8" x14ac:dyDescent="0.25">
      <c r="F19788" s="11"/>
      <c r="G19788" s="11"/>
      <c r="H19788" s="11"/>
    </row>
    <row r="19789" spans="6:8" x14ac:dyDescent="0.25">
      <c r="F19789" s="11"/>
      <c r="G19789" s="11"/>
      <c r="H19789" s="11"/>
    </row>
    <row r="19790" spans="6:8" x14ac:dyDescent="0.25">
      <c r="F19790" s="11"/>
      <c r="G19790" s="11"/>
      <c r="H19790" s="11"/>
    </row>
    <row r="19791" spans="6:8" x14ac:dyDescent="0.25">
      <c r="F19791" s="11"/>
      <c r="G19791" s="11"/>
      <c r="H19791" s="11"/>
    </row>
    <row r="19792" spans="6:8" x14ac:dyDescent="0.25">
      <c r="F19792" s="11"/>
      <c r="G19792" s="11"/>
      <c r="H19792" s="11"/>
    </row>
    <row r="19793" spans="6:8" x14ac:dyDescent="0.25">
      <c r="F19793" s="11"/>
      <c r="G19793" s="11"/>
      <c r="H19793" s="11"/>
    </row>
    <row r="19794" spans="6:8" x14ac:dyDescent="0.25">
      <c r="F19794" s="11"/>
      <c r="G19794" s="11"/>
      <c r="H19794" s="11"/>
    </row>
    <row r="19795" spans="6:8" x14ac:dyDescent="0.25">
      <c r="F19795" s="11"/>
      <c r="G19795" s="11"/>
      <c r="H19795" s="11"/>
    </row>
    <row r="19796" spans="6:8" x14ac:dyDescent="0.25">
      <c r="F19796" s="11"/>
      <c r="G19796" s="11"/>
      <c r="H19796" s="11"/>
    </row>
    <row r="19797" spans="6:8" x14ac:dyDescent="0.25">
      <c r="F19797" s="11"/>
      <c r="G19797" s="11"/>
      <c r="H19797" s="11"/>
    </row>
    <row r="19798" spans="6:8" x14ac:dyDescent="0.25">
      <c r="F19798" s="11"/>
      <c r="G19798" s="11"/>
      <c r="H19798" s="11"/>
    </row>
    <row r="19799" spans="6:8" x14ac:dyDescent="0.25">
      <c r="F19799" s="11"/>
      <c r="G19799" s="11"/>
      <c r="H19799" s="11"/>
    </row>
    <row r="19800" spans="6:8" x14ac:dyDescent="0.25">
      <c r="F19800" s="11"/>
      <c r="G19800" s="11"/>
      <c r="H19800" s="11"/>
    </row>
    <row r="19801" spans="6:8" x14ac:dyDescent="0.25">
      <c r="F19801" s="11"/>
      <c r="G19801" s="11"/>
      <c r="H19801" s="11"/>
    </row>
    <row r="19802" spans="6:8" x14ac:dyDescent="0.25">
      <c r="F19802" s="11"/>
      <c r="G19802" s="11"/>
      <c r="H19802" s="11"/>
    </row>
    <row r="19803" spans="6:8" x14ac:dyDescent="0.25">
      <c r="F19803" s="11"/>
      <c r="G19803" s="11"/>
      <c r="H19803" s="11"/>
    </row>
    <row r="19804" spans="6:8" x14ac:dyDescent="0.25">
      <c r="F19804" s="11"/>
      <c r="G19804" s="11"/>
      <c r="H19804" s="11"/>
    </row>
    <row r="19805" spans="6:8" x14ac:dyDescent="0.25">
      <c r="F19805" s="11"/>
      <c r="G19805" s="11"/>
      <c r="H19805" s="11"/>
    </row>
    <row r="19806" spans="6:8" x14ac:dyDescent="0.25">
      <c r="F19806" s="11"/>
      <c r="G19806" s="11"/>
      <c r="H19806" s="11"/>
    </row>
    <row r="19807" spans="6:8" x14ac:dyDescent="0.25">
      <c r="F19807" s="11"/>
      <c r="G19807" s="11"/>
      <c r="H19807" s="11"/>
    </row>
    <row r="19808" spans="6:8" x14ac:dyDescent="0.25">
      <c r="F19808" s="11"/>
      <c r="G19808" s="11"/>
      <c r="H19808" s="11"/>
    </row>
    <row r="19809" spans="6:8" x14ac:dyDescent="0.25">
      <c r="F19809" s="11"/>
      <c r="G19809" s="11"/>
      <c r="H19809" s="11"/>
    </row>
    <row r="19810" spans="6:8" x14ac:dyDescent="0.25">
      <c r="F19810" s="11"/>
      <c r="G19810" s="11"/>
      <c r="H19810" s="11"/>
    </row>
    <row r="19811" spans="6:8" x14ac:dyDescent="0.25">
      <c r="F19811" s="11"/>
      <c r="G19811" s="11"/>
      <c r="H19811" s="11"/>
    </row>
    <row r="19812" spans="6:8" x14ac:dyDescent="0.25">
      <c r="F19812" s="11"/>
      <c r="G19812" s="11"/>
      <c r="H19812" s="11"/>
    </row>
    <row r="19813" spans="6:8" x14ac:dyDescent="0.25">
      <c r="F19813" s="11"/>
      <c r="G19813" s="11"/>
      <c r="H19813" s="11"/>
    </row>
    <row r="19814" spans="6:8" x14ac:dyDescent="0.25">
      <c r="F19814" s="11"/>
      <c r="G19814" s="11"/>
      <c r="H19814" s="11"/>
    </row>
    <row r="19815" spans="6:8" x14ac:dyDescent="0.25">
      <c r="F19815" s="11"/>
      <c r="G19815" s="11"/>
      <c r="H19815" s="11"/>
    </row>
    <row r="19816" spans="6:8" x14ac:dyDescent="0.25">
      <c r="F19816" s="11"/>
      <c r="G19816" s="11"/>
      <c r="H19816" s="11"/>
    </row>
    <row r="19817" spans="6:8" x14ac:dyDescent="0.25">
      <c r="F19817" s="11"/>
      <c r="G19817" s="11"/>
      <c r="H19817" s="11"/>
    </row>
    <row r="19818" spans="6:8" x14ac:dyDescent="0.25">
      <c r="F19818" s="11"/>
      <c r="G19818" s="11"/>
      <c r="H19818" s="11"/>
    </row>
    <row r="19819" spans="6:8" x14ac:dyDescent="0.25">
      <c r="F19819" s="11"/>
      <c r="G19819" s="11"/>
      <c r="H19819" s="11"/>
    </row>
    <row r="19820" spans="6:8" x14ac:dyDescent="0.25">
      <c r="F19820" s="11"/>
      <c r="G19820" s="11"/>
      <c r="H19820" s="11"/>
    </row>
    <row r="19821" spans="6:8" x14ac:dyDescent="0.25">
      <c r="F19821" s="11"/>
      <c r="G19821" s="11"/>
      <c r="H19821" s="11"/>
    </row>
    <row r="19822" spans="6:8" x14ac:dyDescent="0.25">
      <c r="F19822" s="11"/>
      <c r="G19822" s="11"/>
      <c r="H19822" s="11"/>
    </row>
    <row r="19823" spans="6:8" x14ac:dyDescent="0.25">
      <c r="F19823" s="11"/>
      <c r="G19823" s="11"/>
      <c r="H19823" s="11"/>
    </row>
    <row r="19824" spans="6:8" x14ac:dyDescent="0.25">
      <c r="F19824" s="11"/>
      <c r="G19824" s="11"/>
      <c r="H19824" s="11"/>
    </row>
    <row r="19825" spans="6:8" x14ac:dyDescent="0.25">
      <c r="F19825" s="11"/>
      <c r="G19825" s="11"/>
      <c r="H19825" s="11"/>
    </row>
    <row r="19826" spans="6:8" x14ac:dyDescent="0.25">
      <c r="F19826" s="11"/>
      <c r="G19826" s="11"/>
      <c r="H19826" s="11"/>
    </row>
    <row r="19827" spans="6:8" x14ac:dyDescent="0.25">
      <c r="F19827" s="11"/>
      <c r="G19827" s="11"/>
      <c r="H19827" s="11"/>
    </row>
    <row r="19828" spans="6:8" x14ac:dyDescent="0.25">
      <c r="F19828" s="11"/>
      <c r="G19828" s="11"/>
      <c r="H19828" s="11"/>
    </row>
    <row r="19829" spans="6:8" x14ac:dyDescent="0.25">
      <c r="F19829" s="11"/>
      <c r="G19829" s="11"/>
      <c r="H19829" s="11"/>
    </row>
    <row r="19830" spans="6:8" x14ac:dyDescent="0.25">
      <c r="F19830" s="11"/>
      <c r="G19830" s="11"/>
      <c r="H19830" s="11"/>
    </row>
    <row r="19831" spans="6:8" x14ac:dyDescent="0.25">
      <c r="F19831" s="11"/>
      <c r="G19831" s="11"/>
      <c r="H19831" s="11"/>
    </row>
    <row r="19832" spans="6:8" x14ac:dyDescent="0.25">
      <c r="F19832" s="11"/>
      <c r="G19832" s="11"/>
      <c r="H19832" s="11"/>
    </row>
    <row r="19833" spans="6:8" x14ac:dyDescent="0.25">
      <c r="F19833" s="11"/>
      <c r="G19833" s="11"/>
      <c r="H19833" s="11"/>
    </row>
    <row r="19834" spans="6:8" x14ac:dyDescent="0.25">
      <c r="F19834" s="11"/>
      <c r="G19834" s="11"/>
      <c r="H19834" s="11"/>
    </row>
    <row r="19835" spans="6:8" x14ac:dyDescent="0.25">
      <c r="F19835" s="11"/>
      <c r="G19835" s="11"/>
      <c r="H19835" s="11"/>
    </row>
    <row r="19836" spans="6:8" x14ac:dyDescent="0.25">
      <c r="F19836" s="11"/>
      <c r="G19836" s="11"/>
      <c r="H19836" s="11"/>
    </row>
    <row r="19837" spans="6:8" x14ac:dyDescent="0.25">
      <c r="F19837" s="11"/>
      <c r="G19837" s="11"/>
      <c r="H19837" s="11"/>
    </row>
    <row r="19838" spans="6:8" x14ac:dyDescent="0.25">
      <c r="F19838" s="11"/>
      <c r="G19838" s="11"/>
      <c r="H19838" s="11"/>
    </row>
    <row r="19839" spans="6:8" x14ac:dyDescent="0.25">
      <c r="F19839" s="11"/>
      <c r="G19839" s="11"/>
      <c r="H19839" s="11"/>
    </row>
    <row r="19840" spans="6:8" x14ac:dyDescent="0.25">
      <c r="F19840" s="11"/>
      <c r="G19840" s="11"/>
      <c r="H19840" s="11"/>
    </row>
    <row r="19841" spans="6:8" x14ac:dyDescent="0.25">
      <c r="F19841" s="11"/>
      <c r="G19841" s="11"/>
      <c r="H19841" s="11"/>
    </row>
    <row r="19842" spans="6:8" x14ac:dyDescent="0.25">
      <c r="F19842" s="11"/>
      <c r="G19842" s="11"/>
      <c r="H19842" s="11"/>
    </row>
    <row r="19843" spans="6:8" x14ac:dyDescent="0.25">
      <c r="F19843" s="11"/>
      <c r="G19843" s="11"/>
      <c r="H19843" s="11"/>
    </row>
    <row r="19844" spans="6:8" x14ac:dyDescent="0.25">
      <c r="F19844" s="11"/>
      <c r="G19844" s="11"/>
      <c r="H19844" s="11"/>
    </row>
    <row r="19845" spans="6:8" x14ac:dyDescent="0.25">
      <c r="F19845" s="11"/>
      <c r="G19845" s="11"/>
      <c r="H19845" s="11"/>
    </row>
    <row r="19846" spans="6:8" x14ac:dyDescent="0.25">
      <c r="F19846" s="11"/>
      <c r="G19846" s="11"/>
      <c r="H19846" s="11"/>
    </row>
    <row r="19847" spans="6:8" x14ac:dyDescent="0.25">
      <c r="F19847" s="11"/>
      <c r="G19847" s="11"/>
      <c r="H19847" s="11"/>
    </row>
    <row r="19848" spans="6:8" x14ac:dyDescent="0.25">
      <c r="F19848" s="11"/>
      <c r="G19848" s="11"/>
      <c r="H19848" s="11"/>
    </row>
    <row r="19849" spans="6:8" x14ac:dyDescent="0.25">
      <c r="F19849" s="11"/>
      <c r="G19849" s="11"/>
      <c r="H19849" s="11"/>
    </row>
    <row r="19850" spans="6:8" x14ac:dyDescent="0.25">
      <c r="F19850" s="11"/>
      <c r="G19850" s="11"/>
      <c r="H19850" s="11"/>
    </row>
    <row r="19851" spans="6:8" x14ac:dyDescent="0.25">
      <c r="F19851" s="11"/>
      <c r="G19851" s="11"/>
      <c r="H19851" s="11"/>
    </row>
    <row r="19852" spans="6:8" x14ac:dyDescent="0.25">
      <c r="F19852" s="11"/>
      <c r="G19852" s="11"/>
      <c r="H19852" s="11"/>
    </row>
    <row r="19853" spans="6:8" x14ac:dyDescent="0.25">
      <c r="F19853" s="11"/>
      <c r="G19853" s="11"/>
      <c r="H19853" s="11"/>
    </row>
    <row r="19854" spans="6:8" x14ac:dyDescent="0.25">
      <c r="F19854" s="11"/>
      <c r="G19854" s="11"/>
      <c r="H19854" s="11"/>
    </row>
    <row r="19855" spans="6:8" x14ac:dyDescent="0.25">
      <c r="F19855" s="11"/>
      <c r="G19855" s="11"/>
      <c r="H19855" s="11"/>
    </row>
    <row r="19856" spans="6:8" x14ac:dyDescent="0.25">
      <c r="F19856" s="11"/>
      <c r="G19856" s="11"/>
      <c r="H19856" s="11"/>
    </row>
    <row r="19857" spans="6:8" x14ac:dyDescent="0.25">
      <c r="F19857" s="11"/>
      <c r="G19857" s="11"/>
      <c r="H19857" s="11"/>
    </row>
    <row r="19858" spans="6:8" x14ac:dyDescent="0.25">
      <c r="F19858" s="11"/>
      <c r="G19858" s="11"/>
      <c r="H19858" s="11"/>
    </row>
    <row r="19859" spans="6:8" x14ac:dyDescent="0.25">
      <c r="F19859" s="11"/>
      <c r="G19859" s="11"/>
      <c r="H19859" s="11"/>
    </row>
    <row r="19860" spans="6:8" x14ac:dyDescent="0.25">
      <c r="F19860" s="11"/>
      <c r="G19860" s="11"/>
      <c r="H19860" s="11"/>
    </row>
    <row r="19861" spans="6:8" x14ac:dyDescent="0.25">
      <c r="F19861" s="11"/>
      <c r="G19861" s="11"/>
      <c r="H19861" s="11"/>
    </row>
    <row r="19862" spans="6:8" x14ac:dyDescent="0.25">
      <c r="F19862" s="11"/>
      <c r="G19862" s="11"/>
      <c r="H19862" s="11"/>
    </row>
    <row r="19863" spans="6:8" x14ac:dyDescent="0.25">
      <c r="F19863" s="11"/>
      <c r="G19863" s="11"/>
      <c r="H19863" s="11"/>
    </row>
    <row r="19864" spans="6:8" x14ac:dyDescent="0.25">
      <c r="F19864" s="11"/>
      <c r="G19864" s="11"/>
      <c r="H19864" s="11"/>
    </row>
    <row r="19865" spans="6:8" x14ac:dyDescent="0.25">
      <c r="F19865" s="11"/>
      <c r="G19865" s="11"/>
      <c r="H19865" s="11"/>
    </row>
    <row r="19866" spans="6:8" x14ac:dyDescent="0.25">
      <c r="F19866" s="11"/>
      <c r="G19866" s="11"/>
      <c r="H19866" s="11"/>
    </row>
    <row r="19867" spans="6:8" x14ac:dyDescent="0.25">
      <c r="F19867" s="11"/>
      <c r="G19867" s="11"/>
      <c r="H19867" s="11"/>
    </row>
    <row r="19868" spans="6:8" x14ac:dyDescent="0.25">
      <c r="F19868" s="11"/>
      <c r="G19868" s="11"/>
      <c r="H19868" s="11"/>
    </row>
    <row r="19869" spans="6:8" x14ac:dyDescent="0.25">
      <c r="F19869" s="11"/>
      <c r="G19869" s="11"/>
      <c r="H19869" s="11"/>
    </row>
    <row r="19870" spans="6:8" x14ac:dyDescent="0.25">
      <c r="F19870" s="11"/>
      <c r="G19870" s="11"/>
      <c r="H19870" s="11"/>
    </row>
    <row r="19871" spans="6:8" x14ac:dyDescent="0.25">
      <c r="F19871" s="11"/>
      <c r="G19871" s="11"/>
      <c r="H19871" s="11"/>
    </row>
    <row r="19872" spans="6:8" x14ac:dyDescent="0.25">
      <c r="F19872" s="11"/>
      <c r="G19872" s="11"/>
      <c r="H19872" s="11"/>
    </row>
    <row r="19873" spans="6:8" x14ac:dyDescent="0.25">
      <c r="F19873" s="11"/>
      <c r="G19873" s="11"/>
      <c r="H19873" s="11"/>
    </row>
    <row r="19874" spans="6:8" x14ac:dyDescent="0.25">
      <c r="F19874" s="11"/>
      <c r="G19874" s="11"/>
      <c r="H19874" s="11"/>
    </row>
    <row r="19875" spans="6:8" x14ac:dyDescent="0.25">
      <c r="F19875" s="11"/>
      <c r="G19875" s="11"/>
      <c r="H19875" s="11"/>
    </row>
    <row r="19876" spans="6:8" x14ac:dyDescent="0.25">
      <c r="F19876" s="11"/>
      <c r="G19876" s="11"/>
      <c r="H19876" s="11"/>
    </row>
    <row r="19877" spans="6:8" x14ac:dyDescent="0.25">
      <c r="F19877" s="11"/>
      <c r="G19877" s="11"/>
      <c r="H19877" s="11"/>
    </row>
    <row r="19878" spans="6:8" x14ac:dyDescent="0.25">
      <c r="F19878" s="11"/>
      <c r="G19878" s="11"/>
      <c r="H19878" s="11"/>
    </row>
    <row r="19879" spans="6:8" x14ac:dyDescent="0.25">
      <c r="F19879" s="11"/>
      <c r="G19879" s="11"/>
      <c r="H19879" s="11"/>
    </row>
    <row r="19880" spans="6:8" x14ac:dyDescent="0.25">
      <c r="F19880" s="11"/>
      <c r="G19880" s="11"/>
      <c r="H19880" s="11"/>
    </row>
    <row r="19881" spans="6:8" x14ac:dyDescent="0.25">
      <c r="F19881" s="11"/>
      <c r="G19881" s="11"/>
      <c r="H19881" s="11"/>
    </row>
    <row r="19882" spans="6:8" x14ac:dyDescent="0.25">
      <c r="F19882" s="11"/>
      <c r="G19882" s="11"/>
      <c r="H19882" s="11"/>
    </row>
    <row r="19883" spans="6:8" x14ac:dyDescent="0.25">
      <c r="F19883" s="11"/>
      <c r="G19883" s="11"/>
      <c r="H19883" s="11"/>
    </row>
    <row r="19884" spans="6:8" x14ac:dyDescent="0.25">
      <c r="F19884" s="11"/>
      <c r="G19884" s="11"/>
      <c r="H19884" s="11"/>
    </row>
    <row r="19885" spans="6:8" x14ac:dyDescent="0.25">
      <c r="F19885" s="11"/>
      <c r="G19885" s="11"/>
      <c r="H19885" s="11"/>
    </row>
    <row r="19886" spans="6:8" x14ac:dyDescent="0.25">
      <c r="F19886" s="11"/>
      <c r="G19886" s="11"/>
      <c r="H19886" s="11"/>
    </row>
    <row r="19887" spans="6:8" x14ac:dyDescent="0.25">
      <c r="F19887" s="11"/>
      <c r="G19887" s="11"/>
      <c r="H19887" s="11"/>
    </row>
    <row r="19888" spans="6:8" x14ac:dyDescent="0.25">
      <c r="F19888" s="11"/>
      <c r="G19888" s="11"/>
      <c r="H19888" s="11"/>
    </row>
    <row r="19889" spans="6:8" x14ac:dyDescent="0.25">
      <c r="F19889" s="11"/>
      <c r="G19889" s="11"/>
      <c r="H19889" s="11"/>
    </row>
    <row r="19890" spans="6:8" x14ac:dyDescent="0.25">
      <c r="F19890" s="11"/>
      <c r="G19890" s="11"/>
      <c r="H19890" s="11"/>
    </row>
    <row r="19891" spans="6:8" x14ac:dyDescent="0.25">
      <c r="F19891" s="11"/>
      <c r="G19891" s="11"/>
      <c r="H19891" s="11"/>
    </row>
    <row r="19892" spans="6:8" x14ac:dyDescent="0.25">
      <c r="F19892" s="11"/>
      <c r="G19892" s="11"/>
      <c r="H19892" s="11"/>
    </row>
    <row r="19893" spans="6:8" x14ac:dyDescent="0.25">
      <c r="F19893" s="11"/>
      <c r="G19893" s="11"/>
      <c r="H19893" s="11"/>
    </row>
    <row r="19894" spans="6:8" x14ac:dyDescent="0.25">
      <c r="F19894" s="11"/>
      <c r="G19894" s="11"/>
      <c r="H19894" s="11"/>
    </row>
    <row r="19895" spans="6:8" x14ac:dyDescent="0.25">
      <c r="F19895" s="11"/>
      <c r="G19895" s="11"/>
      <c r="H19895" s="11"/>
    </row>
    <row r="19896" spans="6:8" x14ac:dyDescent="0.25">
      <c r="F19896" s="11"/>
      <c r="G19896" s="11"/>
      <c r="H19896" s="11"/>
    </row>
    <row r="19897" spans="6:8" x14ac:dyDescent="0.25">
      <c r="F19897" s="11"/>
      <c r="G19897" s="11"/>
      <c r="H19897" s="11"/>
    </row>
    <row r="19898" spans="6:8" x14ac:dyDescent="0.25">
      <c r="F19898" s="11"/>
      <c r="G19898" s="11"/>
      <c r="H19898" s="11"/>
    </row>
    <row r="19899" spans="6:8" x14ac:dyDescent="0.25">
      <c r="F19899" s="11"/>
      <c r="G19899" s="11"/>
      <c r="H19899" s="11"/>
    </row>
    <row r="19900" spans="6:8" x14ac:dyDescent="0.25">
      <c r="F19900" s="11"/>
      <c r="G19900" s="11"/>
      <c r="H19900" s="11"/>
    </row>
    <row r="19901" spans="6:8" x14ac:dyDescent="0.25">
      <c r="F19901" s="11"/>
      <c r="G19901" s="11"/>
      <c r="H19901" s="11"/>
    </row>
    <row r="19902" spans="6:8" x14ac:dyDescent="0.25">
      <c r="F19902" s="11"/>
      <c r="G19902" s="11"/>
      <c r="H19902" s="11"/>
    </row>
    <row r="19903" spans="6:8" x14ac:dyDescent="0.25">
      <c r="F19903" s="11"/>
      <c r="G19903" s="11"/>
      <c r="H19903" s="11"/>
    </row>
    <row r="19904" spans="6:8" x14ac:dyDescent="0.25">
      <c r="F19904" s="11"/>
      <c r="G19904" s="11"/>
      <c r="H19904" s="11"/>
    </row>
    <row r="19905" spans="6:8" x14ac:dyDescent="0.25">
      <c r="F19905" s="11"/>
      <c r="G19905" s="11"/>
      <c r="H19905" s="11"/>
    </row>
    <row r="19906" spans="6:8" x14ac:dyDescent="0.25">
      <c r="F19906" s="11"/>
      <c r="G19906" s="11"/>
      <c r="H19906" s="11"/>
    </row>
    <row r="19907" spans="6:8" x14ac:dyDescent="0.25">
      <c r="F19907" s="11"/>
      <c r="G19907" s="11"/>
      <c r="H19907" s="11"/>
    </row>
    <row r="19908" spans="6:8" x14ac:dyDescent="0.25">
      <c r="F19908" s="11"/>
      <c r="G19908" s="11"/>
      <c r="H19908" s="11"/>
    </row>
    <row r="19909" spans="6:8" x14ac:dyDescent="0.25">
      <c r="F19909" s="11"/>
      <c r="G19909" s="11"/>
      <c r="H19909" s="11"/>
    </row>
    <row r="19910" spans="6:8" x14ac:dyDescent="0.25">
      <c r="F19910" s="11"/>
      <c r="G19910" s="11"/>
      <c r="H19910" s="11"/>
    </row>
    <row r="19911" spans="6:8" x14ac:dyDescent="0.25">
      <c r="F19911" s="11"/>
      <c r="G19911" s="11"/>
      <c r="H19911" s="11"/>
    </row>
    <row r="19912" spans="6:8" x14ac:dyDescent="0.25">
      <c r="F19912" s="11"/>
      <c r="G19912" s="11"/>
      <c r="H19912" s="11"/>
    </row>
    <row r="19913" spans="6:8" x14ac:dyDescent="0.25">
      <c r="F19913" s="11"/>
      <c r="G19913" s="11"/>
      <c r="H19913" s="11"/>
    </row>
    <row r="19914" spans="6:8" x14ac:dyDescent="0.25">
      <c r="F19914" s="11"/>
      <c r="G19914" s="11"/>
      <c r="H19914" s="11"/>
    </row>
    <row r="19915" spans="6:8" x14ac:dyDescent="0.25">
      <c r="F19915" s="11"/>
      <c r="G19915" s="11"/>
      <c r="H19915" s="11"/>
    </row>
    <row r="19916" spans="6:8" x14ac:dyDescent="0.25">
      <c r="F19916" s="11"/>
      <c r="G19916" s="11"/>
      <c r="H19916" s="11"/>
    </row>
    <row r="19917" spans="6:8" x14ac:dyDescent="0.25">
      <c r="F19917" s="11"/>
      <c r="G19917" s="11"/>
      <c r="H19917" s="11"/>
    </row>
    <row r="19918" spans="6:8" x14ac:dyDescent="0.25">
      <c r="F19918" s="11"/>
      <c r="G19918" s="11"/>
      <c r="H19918" s="11"/>
    </row>
    <row r="19919" spans="6:8" x14ac:dyDescent="0.25">
      <c r="F19919" s="11"/>
      <c r="G19919" s="11"/>
      <c r="H19919" s="11"/>
    </row>
    <row r="19920" spans="6:8" x14ac:dyDescent="0.25">
      <c r="F19920" s="11"/>
      <c r="G19920" s="11"/>
      <c r="H19920" s="11"/>
    </row>
    <row r="19921" spans="6:8" x14ac:dyDescent="0.25">
      <c r="F19921" s="11"/>
      <c r="G19921" s="11"/>
      <c r="H19921" s="11"/>
    </row>
    <row r="19922" spans="6:8" x14ac:dyDescent="0.25">
      <c r="F19922" s="11"/>
      <c r="G19922" s="11"/>
      <c r="H19922" s="11"/>
    </row>
    <row r="19923" spans="6:8" x14ac:dyDescent="0.25">
      <c r="F19923" s="11"/>
      <c r="G19923" s="11"/>
      <c r="H19923" s="11"/>
    </row>
    <row r="19924" spans="6:8" x14ac:dyDescent="0.25">
      <c r="F19924" s="11"/>
      <c r="G19924" s="11"/>
      <c r="H19924" s="11"/>
    </row>
    <row r="19925" spans="6:8" x14ac:dyDescent="0.25">
      <c r="F19925" s="11"/>
      <c r="G19925" s="11"/>
      <c r="H19925" s="11"/>
    </row>
    <row r="19926" spans="6:8" x14ac:dyDescent="0.25">
      <c r="F19926" s="11"/>
      <c r="G19926" s="11"/>
      <c r="H19926" s="11"/>
    </row>
    <row r="19927" spans="6:8" x14ac:dyDescent="0.25">
      <c r="F19927" s="11"/>
      <c r="G19927" s="11"/>
      <c r="H19927" s="11"/>
    </row>
    <row r="19928" spans="6:8" x14ac:dyDescent="0.25">
      <c r="F19928" s="11"/>
      <c r="G19928" s="11"/>
      <c r="H19928" s="11"/>
    </row>
    <row r="19929" spans="6:8" x14ac:dyDescent="0.25">
      <c r="F19929" s="11"/>
      <c r="G19929" s="11"/>
      <c r="H19929" s="11"/>
    </row>
    <row r="19930" spans="6:8" x14ac:dyDescent="0.25">
      <c r="F19930" s="11"/>
      <c r="G19930" s="11"/>
      <c r="H19930" s="11"/>
    </row>
    <row r="19931" spans="6:8" x14ac:dyDescent="0.25">
      <c r="F19931" s="11"/>
      <c r="G19931" s="11"/>
      <c r="H19931" s="11"/>
    </row>
    <row r="19932" spans="6:8" x14ac:dyDescent="0.25">
      <c r="F19932" s="11"/>
      <c r="G19932" s="11"/>
      <c r="H19932" s="11"/>
    </row>
    <row r="19933" spans="6:8" x14ac:dyDescent="0.25">
      <c r="F19933" s="11"/>
      <c r="G19933" s="11"/>
      <c r="H19933" s="11"/>
    </row>
    <row r="19934" spans="6:8" x14ac:dyDescent="0.25">
      <c r="F19934" s="11"/>
      <c r="G19934" s="11"/>
      <c r="H19934" s="11"/>
    </row>
    <row r="19935" spans="6:8" x14ac:dyDescent="0.25">
      <c r="F19935" s="11"/>
      <c r="G19935" s="11"/>
      <c r="H19935" s="11"/>
    </row>
    <row r="19936" spans="6:8" x14ac:dyDescent="0.25">
      <c r="F19936" s="11"/>
      <c r="G19936" s="11"/>
      <c r="H19936" s="11"/>
    </row>
    <row r="19937" spans="6:8" x14ac:dyDescent="0.25">
      <c r="F19937" s="11"/>
      <c r="G19937" s="11"/>
      <c r="H19937" s="11"/>
    </row>
    <row r="19938" spans="6:8" x14ac:dyDescent="0.25">
      <c r="F19938" s="11"/>
      <c r="G19938" s="11"/>
      <c r="H19938" s="11"/>
    </row>
    <row r="19939" spans="6:8" x14ac:dyDescent="0.25">
      <c r="F19939" s="11"/>
      <c r="G19939" s="11"/>
      <c r="H19939" s="11"/>
    </row>
    <row r="19940" spans="6:8" x14ac:dyDescent="0.25">
      <c r="F19940" s="11"/>
      <c r="G19940" s="11"/>
      <c r="H19940" s="11"/>
    </row>
    <row r="19941" spans="6:8" x14ac:dyDescent="0.25">
      <c r="F19941" s="11"/>
      <c r="G19941" s="11"/>
      <c r="H19941" s="11"/>
    </row>
    <row r="19942" spans="6:8" x14ac:dyDescent="0.25">
      <c r="F19942" s="11"/>
      <c r="G19942" s="11"/>
      <c r="H19942" s="11"/>
    </row>
    <row r="19943" spans="6:8" x14ac:dyDescent="0.25">
      <c r="F19943" s="11"/>
      <c r="G19943" s="11"/>
      <c r="H19943" s="11"/>
    </row>
    <row r="19944" spans="6:8" x14ac:dyDescent="0.25">
      <c r="F19944" s="11"/>
      <c r="G19944" s="11"/>
      <c r="H19944" s="11"/>
    </row>
    <row r="19945" spans="6:8" x14ac:dyDescent="0.25">
      <c r="F19945" s="11"/>
      <c r="G19945" s="11"/>
      <c r="H19945" s="11"/>
    </row>
    <row r="19946" spans="6:8" x14ac:dyDescent="0.25">
      <c r="F19946" s="11"/>
      <c r="G19946" s="11"/>
      <c r="H19946" s="11"/>
    </row>
    <row r="19947" spans="6:8" x14ac:dyDescent="0.25">
      <c r="F19947" s="11"/>
      <c r="G19947" s="11"/>
      <c r="H19947" s="11"/>
    </row>
    <row r="19948" spans="6:8" x14ac:dyDescent="0.25">
      <c r="F19948" s="11"/>
      <c r="G19948" s="11"/>
      <c r="H19948" s="11"/>
    </row>
    <row r="19949" spans="6:8" x14ac:dyDescent="0.25">
      <c r="F19949" s="11"/>
      <c r="G19949" s="11"/>
      <c r="H19949" s="11"/>
    </row>
    <row r="19950" spans="6:8" x14ac:dyDescent="0.25">
      <c r="F19950" s="11"/>
      <c r="G19950" s="11"/>
      <c r="H19950" s="11"/>
    </row>
    <row r="19951" spans="6:8" x14ac:dyDescent="0.25">
      <c r="F19951" s="11"/>
      <c r="G19951" s="11"/>
      <c r="H19951" s="11"/>
    </row>
    <row r="19952" spans="6:8" x14ac:dyDescent="0.25">
      <c r="F19952" s="11"/>
      <c r="G19952" s="11"/>
      <c r="H19952" s="11"/>
    </row>
    <row r="19953" spans="6:8" x14ac:dyDescent="0.25">
      <c r="F19953" s="11"/>
      <c r="G19953" s="11"/>
      <c r="H19953" s="11"/>
    </row>
    <row r="19954" spans="6:8" x14ac:dyDescent="0.25">
      <c r="F19954" s="11"/>
      <c r="G19954" s="11"/>
      <c r="H19954" s="11"/>
    </row>
    <row r="19955" spans="6:8" x14ac:dyDescent="0.25">
      <c r="F19955" s="11"/>
      <c r="G19955" s="11"/>
      <c r="H19955" s="11"/>
    </row>
    <row r="19956" spans="6:8" x14ac:dyDescent="0.25">
      <c r="F19956" s="11"/>
      <c r="G19956" s="11"/>
      <c r="H19956" s="11"/>
    </row>
    <row r="19957" spans="6:8" x14ac:dyDescent="0.25">
      <c r="F19957" s="11"/>
      <c r="G19957" s="11"/>
      <c r="H19957" s="11"/>
    </row>
    <row r="19958" spans="6:8" x14ac:dyDescent="0.25">
      <c r="F19958" s="11"/>
      <c r="G19958" s="11"/>
      <c r="H19958" s="11"/>
    </row>
    <row r="19959" spans="6:8" x14ac:dyDescent="0.25">
      <c r="F19959" s="11"/>
      <c r="G19959" s="11"/>
      <c r="H19959" s="11"/>
    </row>
    <row r="19960" spans="6:8" x14ac:dyDescent="0.25">
      <c r="F19960" s="11"/>
      <c r="G19960" s="11"/>
      <c r="H19960" s="11"/>
    </row>
    <row r="19961" spans="6:8" x14ac:dyDescent="0.25">
      <c r="F19961" s="11"/>
      <c r="G19961" s="11"/>
      <c r="H19961" s="11"/>
    </row>
    <row r="19962" spans="6:8" x14ac:dyDescent="0.25">
      <c r="F19962" s="11"/>
      <c r="G19962" s="11"/>
      <c r="H19962" s="11"/>
    </row>
    <row r="19963" spans="6:8" x14ac:dyDescent="0.25">
      <c r="F19963" s="11"/>
      <c r="G19963" s="11"/>
      <c r="H19963" s="11"/>
    </row>
    <row r="19964" spans="6:8" x14ac:dyDescent="0.25">
      <c r="F19964" s="11"/>
      <c r="G19964" s="11"/>
      <c r="H19964" s="11"/>
    </row>
    <row r="19965" spans="6:8" x14ac:dyDescent="0.25">
      <c r="F19965" s="11"/>
      <c r="G19965" s="11"/>
      <c r="H19965" s="11"/>
    </row>
    <row r="19966" spans="6:8" x14ac:dyDescent="0.25">
      <c r="F19966" s="11"/>
      <c r="G19966" s="11"/>
      <c r="H19966" s="11"/>
    </row>
    <row r="19967" spans="6:8" x14ac:dyDescent="0.25">
      <c r="F19967" s="11"/>
      <c r="G19967" s="11"/>
      <c r="H19967" s="11"/>
    </row>
    <row r="19968" spans="6:8" x14ac:dyDescent="0.25">
      <c r="F19968" s="11"/>
      <c r="G19968" s="11"/>
      <c r="H19968" s="11"/>
    </row>
    <row r="19969" spans="6:8" x14ac:dyDescent="0.25">
      <c r="F19969" s="11"/>
      <c r="G19969" s="11"/>
      <c r="H19969" s="11"/>
    </row>
    <row r="19970" spans="6:8" x14ac:dyDescent="0.25">
      <c r="F19970" s="11"/>
      <c r="G19970" s="11"/>
      <c r="H19970" s="11"/>
    </row>
    <row r="19971" spans="6:8" x14ac:dyDescent="0.25">
      <c r="F19971" s="11"/>
      <c r="G19971" s="11"/>
      <c r="H19971" s="11"/>
    </row>
    <row r="19972" spans="6:8" x14ac:dyDescent="0.25">
      <c r="F19972" s="11"/>
      <c r="G19972" s="11"/>
      <c r="H19972" s="11"/>
    </row>
    <row r="19973" spans="6:8" x14ac:dyDescent="0.25">
      <c r="F19973" s="11"/>
      <c r="G19973" s="11"/>
      <c r="H19973" s="11"/>
    </row>
    <row r="19974" spans="6:8" x14ac:dyDescent="0.25">
      <c r="F19974" s="11"/>
      <c r="G19974" s="11"/>
      <c r="H19974" s="11"/>
    </row>
    <row r="19975" spans="6:8" x14ac:dyDescent="0.25">
      <c r="F19975" s="11"/>
      <c r="G19975" s="11"/>
      <c r="H19975" s="11"/>
    </row>
    <row r="19976" spans="6:8" x14ac:dyDescent="0.25">
      <c r="F19976" s="11"/>
      <c r="G19976" s="11"/>
      <c r="H19976" s="11"/>
    </row>
    <row r="19977" spans="6:8" x14ac:dyDescent="0.25">
      <c r="F19977" s="11"/>
      <c r="G19977" s="11"/>
      <c r="H19977" s="11"/>
    </row>
    <row r="19978" spans="6:8" x14ac:dyDescent="0.25">
      <c r="F19978" s="11"/>
      <c r="G19978" s="11"/>
      <c r="H19978" s="11"/>
    </row>
    <row r="19979" spans="6:8" x14ac:dyDescent="0.25">
      <c r="F19979" s="11"/>
      <c r="G19979" s="11"/>
      <c r="H19979" s="11"/>
    </row>
    <row r="19980" spans="6:8" x14ac:dyDescent="0.25">
      <c r="F19980" s="11"/>
      <c r="G19980" s="11"/>
      <c r="H19980" s="11"/>
    </row>
    <row r="19981" spans="6:8" x14ac:dyDescent="0.25">
      <c r="F19981" s="11"/>
      <c r="G19981" s="11"/>
      <c r="H19981" s="11"/>
    </row>
    <row r="19982" spans="6:8" x14ac:dyDescent="0.25">
      <c r="F19982" s="11"/>
      <c r="G19982" s="11"/>
      <c r="H19982" s="11"/>
    </row>
    <row r="19983" spans="6:8" x14ac:dyDescent="0.25">
      <c r="F19983" s="11"/>
      <c r="G19983" s="11"/>
      <c r="H19983" s="11"/>
    </row>
    <row r="19984" spans="6:8" x14ac:dyDescent="0.25">
      <c r="F19984" s="11"/>
      <c r="G19984" s="11"/>
      <c r="H19984" s="11"/>
    </row>
    <row r="19985" spans="6:8" x14ac:dyDescent="0.25">
      <c r="F19985" s="11"/>
      <c r="G19985" s="11"/>
      <c r="H19985" s="11"/>
    </row>
    <row r="19986" spans="6:8" x14ac:dyDescent="0.25">
      <c r="F19986" s="11"/>
      <c r="G19986" s="11"/>
      <c r="H19986" s="11"/>
    </row>
    <row r="19987" spans="6:8" x14ac:dyDescent="0.25">
      <c r="F19987" s="11"/>
      <c r="G19987" s="11"/>
      <c r="H19987" s="11"/>
    </row>
    <row r="19988" spans="6:8" x14ac:dyDescent="0.25">
      <c r="F19988" s="11"/>
      <c r="G19988" s="11"/>
      <c r="H19988" s="11"/>
    </row>
    <row r="19989" spans="6:8" x14ac:dyDescent="0.25">
      <c r="F19989" s="11"/>
      <c r="G19989" s="11"/>
      <c r="H19989" s="11"/>
    </row>
    <row r="19990" spans="6:8" x14ac:dyDescent="0.25">
      <c r="F19990" s="11"/>
      <c r="G19990" s="11"/>
      <c r="H19990" s="11"/>
    </row>
    <row r="19991" spans="6:8" x14ac:dyDescent="0.25">
      <c r="F19991" s="11"/>
      <c r="G19991" s="11"/>
      <c r="H19991" s="11"/>
    </row>
    <row r="19992" spans="6:8" x14ac:dyDescent="0.25">
      <c r="F19992" s="11"/>
      <c r="G19992" s="11"/>
      <c r="H19992" s="11"/>
    </row>
    <row r="19993" spans="6:8" x14ac:dyDescent="0.25">
      <c r="F19993" s="11"/>
      <c r="G19993" s="11"/>
      <c r="H19993" s="11"/>
    </row>
    <row r="19994" spans="6:8" x14ac:dyDescent="0.25">
      <c r="F19994" s="11"/>
      <c r="G19994" s="11"/>
      <c r="H19994" s="11"/>
    </row>
    <row r="19995" spans="6:8" x14ac:dyDescent="0.25">
      <c r="F19995" s="11"/>
      <c r="G19995" s="11"/>
      <c r="H19995" s="11"/>
    </row>
    <row r="19996" spans="6:8" x14ac:dyDescent="0.25">
      <c r="F19996" s="11"/>
      <c r="G19996" s="11"/>
      <c r="H19996" s="11"/>
    </row>
    <row r="19997" spans="6:8" x14ac:dyDescent="0.25">
      <c r="F19997" s="11"/>
      <c r="G19997" s="11"/>
      <c r="H19997" s="11"/>
    </row>
    <row r="19998" spans="6:8" x14ac:dyDescent="0.25">
      <c r="F19998" s="11"/>
      <c r="G19998" s="11"/>
      <c r="H19998" s="11"/>
    </row>
    <row r="19999" spans="6:8" x14ac:dyDescent="0.25">
      <c r="F19999" s="11"/>
      <c r="G19999" s="11"/>
      <c r="H19999" s="11"/>
    </row>
    <row r="20000" spans="6:8" x14ac:dyDescent="0.25">
      <c r="F20000" s="11"/>
      <c r="G20000" s="11"/>
      <c r="H20000" s="11"/>
    </row>
    <row r="20001" spans="6:8" x14ac:dyDescent="0.25">
      <c r="F20001" s="11"/>
      <c r="G20001" s="11"/>
      <c r="H20001" s="11"/>
    </row>
    <row r="20002" spans="6:8" x14ac:dyDescent="0.25">
      <c r="F20002" s="11"/>
      <c r="G20002" s="11"/>
      <c r="H20002" s="11"/>
    </row>
    <row r="20003" spans="6:8" x14ac:dyDescent="0.25">
      <c r="F20003" s="11"/>
      <c r="G20003" s="11"/>
      <c r="H20003" s="11"/>
    </row>
    <row r="20004" spans="6:8" x14ac:dyDescent="0.25">
      <c r="F20004" s="11"/>
      <c r="G20004" s="11"/>
      <c r="H20004" s="11"/>
    </row>
    <row r="20005" spans="6:8" x14ac:dyDescent="0.25">
      <c r="F20005" s="11"/>
      <c r="G20005" s="11"/>
      <c r="H20005" s="11"/>
    </row>
    <row r="20006" spans="6:8" x14ac:dyDescent="0.25">
      <c r="F20006" s="11"/>
      <c r="G20006" s="11"/>
      <c r="H20006" s="11"/>
    </row>
    <row r="20007" spans="6:8" x14ac:dyDescent="0.25">
      <c r="F20007" s="11"/>
      <c r="G20007" s="11"/>
      <c r="H20007" s="11"/>
    </row>
    <row r="20008" spans="6:8" x14ac:dyDescent="0.25">
      <c r="F20008" s="11"/>
      <c r="G20008" s="11"/>
      <c r="H20008" s="11"/>
    </row>
    <row r="20009" spans="6:8" x14ac:dyDescent="0.25">
      <c r="F20009" s="11"/>
      <c r="G20009" s="11"/>
      <c r="H20009" s="11"/>
    </row>
    <row r="20010" spans="6:8" x14ac:dyDescent="0.25">
      <c r="F20010" s="11"/>
      <c r="G20010" s="11"/>
      <c r="H20010" s="11"/>
    </row>
    <row r="20011" spans="6:8" x14ac:dyDescent="0.25">
      <c r="F20011" s="11"/>
      <c r="G20011" s="11"/>
      <c r="H20011" s="11"/>
    </row>
    <row r="20012" spans="6:8" x14ac:dyDescent="0.25">
      <c r="F20012" s="11"/>
      <c r="G20012" s="11"/>
      <c r="H20012" s="11"/>
    </row>
    <row r="20013" spans="6:8" x14ac:dyDescent="0.25">
      <c r="F20013" s="11"/>
      <c r="G20013" s="11"/>
      <c r="H20013" s="11"/>
    </row>
    <row r="20014" spans="6:8" x14ac:dyDescent="0.25">
      <c r="F20014" s="11"/>
      <c r="G20014" s="11"/>
      <c r="H20014" s="11"/>
    </row>
    <row r="20015" spans="6:8" x14ac:dyDescent="0.25">
      <c r="F20015" s="11"/>
      <c r="G20015" s="11"/>
      <c r="H20015" s="11"/>
    </row>
    <row r="20016" spans="6:8" x14ac:dyDescent="0.25">
      <c r="F20016" s="11"/>
      <c r="G20016" s="11"/>
      <c r="H20016" s="11"/>
    </row>
    <row r="20017" spans="6:8" x14ac:dyDescent="0.25">
      <c r="F20017" s="11"/>
      <c r="G20017" s="11"/>
      <c r="H20017" s="11"/>
    </row>
    <row r="20018" spans="6:8" x14ac:dyDescent="0.25">
      <c r="F20018" s="11"/>
      <c r="G20018" s="11"/>
      <c r="H20018" s="11"/>
    </row>
    <row r="20019" spans="6:8" x14ac:dyDescent="0.25">
      <c r="F20019" s="11"/>
      <c r="G20019" s="11"/>
      <c r="H20019" s="11"/>
    </row>
    <row r="20020" spans="6:8" x14ac:dyDescent="0.25">
      <c r="F20020" s="11"/>
      <c r="G20020" s="11"/>
      <c r="H20020" s="11"/>
    </row>
    <row r="20021" spans="6:8" x14ac:dyDescent="0.25">
      <c r="F20021" s="11"/>
      <c r="G20021" s="11"/>
      <c r="H20021" s="11"/>
    </row>
    <row r="20022" spans="6:8" x14ac:dyDescent="0.25">
      <c r="F20022" s="11"/>
      <c r="G20022" s="11"/>
      <c r="H20022" s="11"/>
    </row>
    <row r="20023" spans="6:8" x14ac:dyDescent="0.25">
      <c r="F20023" s="11"/>
      <c r="G20023" s="11"/>
      <c r="H20023" s="11"/>
    </row>
    <row r="20024" spans="6:8" x14ac:dyDescent="0.25">
      <c r="F20024" s="11"/>
      <c r="G20024" s="11"/>
      <c r="H20024" s="11"/>
    </row>
    <row r="20025" spans="6:8" x14ac:dyDescent="0.25">
      <c r="F20025" s="11"/>
      <c r="G20025" s="11"/>
      <c r="H20025" s="11"/>
    </row>
    <row r="20026" spans="6:8" x14ac:dyDescent="0.25">
      <c r="F20026" s="11"/>
      <c r="G20026" s="11"/>
      <c r="H20026" s="11"/>
    </row>
    <row r="20027" spans="6:8" x14ac:dyDescent="0.25">
      <c r="F20027" s="11"/>
      <c r="G20027" s="11"/>
      <c r="H20027" s="11"/>
    </row>
    <row r="20028" spans="6:8" x14ac:dyDescent="0.25">
      <c r="F20028" s="11"/>
      <c r="G20028" s="11"/>
      <c r="H20028" s="11"/>
    </row>
    <row r="20029" spans="6:8" x14ac:dyDescent="0.25">
      <c r="F20029" s="11"/>
      <c r="G20029" s="11"/>
      <c r="H20029" s="11"/>
    </row>
    <row r="20030" spans="6:8" x14ac:dyDescent="0.25">
      <c r="F20030" s="11"/>
      <c r="G20030" s="11"/>
      <c r="H20030" s="11"/>
    </row>
    <row r="20031" spans="6:8" x14ac:dyDescent="0.25">
      <c r="F20031" s="11"/>
      <c r="G20031" s="11"/>
      <c r="H20031" s="11"/>
    </row>
    <row r="20032" spans="6:8" x14ac:dyDescent="0.25">
      <c r="F20032" s="11"/>
      <c r="G20032" s="11"/>
      <c r="H20032" s="11"/>
    </row>
    <row r="20033" spans="6:8" x14ac:dyDescent="0.25">
      <c r="F20033" s="11"/>
      <c r="G20033" s="11"/>
      <c r="H20033" s="11"/>
    </row>
    <row r="20034" spans="6:8" x14ac:dyDescent="0.25">
      <c r="F20034" s="11"/>
      <c r="G20034" s="11"/>
      <c r="H20034" s="11"/>
    </row>
    <row r="20035" spans="6:8" x14ac:dyDescent="0.25">
      <c r="F20035" s="11"/>
      <c r="G20035" s="11"/>
      <c r="H20035" s="11"/>
    </row>
    <row r="20036" spans="6:8" x14ac:dyDescent="0.25">
      <c r="F20036" s="11"/>
      <c r="G20036" s="11"/>
      <c r="H20036" s="11"/>
    </row>
    <row r="20037" spans="6:8" x14ac:dyDescent="0.25">
      <c r="F20037" s="11"/>
      <c r="G20037" s="11"/>
      <c r="H20037" s="11"/>
    </row>
    <row r="20038" spans="6:8" x14ac:dyDescent="0.25">
      <c r="F20038" s="11"/>
      <c r="G20038" s="11"/>
      <c r="H20038" s="11"/>
    </row>
    <row r="20039" spans="6:8" x14ac:dyDescent="0.25">
      <c r="F20039" s="11"/>
      <c r="G20039" s="11"/>
      <c r="H20039" s="11"/>
    </row>
    <row r="20040" spans="6:8" x14ac:dyDescent="0.25">
      <c r="F20040" s="11"/>
      <c r="G20040" s="11"/>
      <c r="H20040" s="11"/>
    </row>
    <row r="20041" spans="6:8" x14ac:dyDescent="0.25">
      <c r="F20041" s="11"/>
      <c r="G20041" s="11"/>
      <c r="H20041" s="11"/>
    </row>
    <row r="20042" spans="6:8" x14ac:dyDescent="0.25">
      <c r="F20042" s="11"/>
      <c r="G20042" s="11"/>
      <c r="H20042" s="11"/>
    </row>
    <row r="20043" spans="6:8" x14ac:dyDescent="0.25">
      <c r="F20043" s="11"/>
      <c r="G20043" s="11"/>
      <c r="H20043" s="11"/>
    </row>
    <row r="20044" spans="6:8" x14ac:dyDescent="0.25">
      <c r="F20044" s="11"/>
      <c r="G20044" s="11"/>
      <c r="H20044" s="11"/>
    </row>
    <row r="20045" spans="6:8" x14ac:dyDescent="0.25">
      <c r="F20045" s="11"/>
      <c r="G20045" s="11"/>
      <c r="H20045" s="11"/>
    </row>
    <row r="20046" spans="6:8" x14ac:dyDescent="0.25">
      <c r="F20046" s="11"/>
      <c r="G20046" s="11"/>
      <c r="H20046" s="11"/>
    </row>
    <row r="20047" spans="6:8" x14ac:dyDescent="0.25">
      <c r="F20047" s="11"/>
      <c r="G20047" s="11"/>
      <c r="H20047" s="11"/>
    </row>
    <row r="20048" spans="6:8" x14ac:dyDescent="0.25">
      <c r="F20048" s="11"/>
      <c r="G20048" s="11"/>
      <c r="H20048" s="11"/>
    </row>
    <row r="20049" spans="6:8" x14ac:dyDescent="0.25">
      <c r="F20049" s="11"/>
      <c r="G20049" s="11"/>
      <c r="H20049" s="11"/>
    </row>
    <row r="20050" spans="6:8" x14ac:dyDescent="0.25">
      <c r="F20050" s="11"/>
      <c r="G20050" s="11"/>
      <c r="H20050" s="11"/>
    </row>
    <row r="20051" spans="6:8" x14ac:dyDescent="0.25">
      <c r="F20051" s="11"/>
      <c r="G20051" s="11"/>
      <c r="H20051" s="11"/>
    </row>
    <row r="20052" spans="6:8" x14ac:dyDescent="0.25">
      <c r="F20052" s="11"/>
      <c r="G20052" s="11"/>
      <c r="H20052" s="11"/>
    </row>
    <row r="20053" spans="6:8" x14ac:dyDescent="0.25">
      <c r="F20053" s="11"/>
      <c r="G20053" s="11"/>
      <c r="H20053" s="11"/>
    </row>
    <row r="20054" spans="6:8" x14ac:dyDescent="0.25">
      <c r="F20054" s="11"/>
      <c r="G20054" s="11"/>
      <c r="H20054" s="11"/>
    </row>
    <row r="20055" spans="6:8" x14ac:dyDescent="0.25">
      <c r="F20055" s="11"/>
      <c r="G20055" s="11"/>
      <c r="H20055" s="11"/>
    </row>
    <row r="20056" spans="6:8" x14ac:dyDescent="0.25">
      <c r="F20056" s="11"/>
      <c r="G20056" s="11"/>
      <c r="H20056" s="11"/>
    </row>
    <row r="20057" spans="6:8" x14ac:dyDescent="0.25">
      <c r="F20057" s="11"/>
      <c r="G20057" s="11"/>
      <c r="H20057" s="11"/>
    </row>
    <row r="20058" spans="6:8" x14ac:dyDescent="0.25">
      <c r="F20058" s="11"/>
      <c r="G20058" s="11"/>
      <c r="H20058" s="11"/>
    </row>
    <row r="20059" spans="6:8" x14ac:dyDescent="0.25">
      <c r="F20059" s="11"/>
      <c r="G20059" s="11"/>
      <c r="H20059" s="11"/>
    </row>
    <row r="20060" spans="6:8" x14ac:dyDescent="0.25">
      <c r="F20060" s="11"/>
      <c r="G20060" s="11"/>
      <c r="H20060" s="11"/>
    </row>
    <row r="20061" spans="6:8" x14ac:dyDescent="0.25">
      <c r="F20061" s="11"/>
      <c r="G20061" s="11"/>
      <c r="H20061" s="11"/>
    </row>
    <row r="20062" spans="6:8" x14ac:dyDescent="0.25">
      <c r="F20062" s="11"/>
      <c r="G20062" s="11"/>
      <c r="H20062" s="11"/>
    </row>
    <row r="20063" spans="6:8" x14ac:dyDescent="0.25">
      <c r="F20063" s="11"/>
      <c r="G20063" s="11"/>
      <c r="H20063" s="11"/>
    </row>
    <row r="20064" spans="6:8" x14ac:dyDescent="0.25">
      <c r="F20064" s="11"/>
      <c r="G20064" s="11"/>
      <c r="H20064" s="11"/>
    </row>
    <row r="20065" spans="6:8" x14ac:dyDescent="0.25">
      <c r="F20065" s="11"/>
      <c r="G20065" s="11"/>
      <c r="H20065" s="11"/>
    </row>
    <row r="20066" spans="6:8" x14ac:dyDescent="0.25">
      <c r="F20066" s="11"/>
      <c r="G20066" s="11"/>
      <c r="H20066" s="11"/>
    </row>
    <row r="20067" spans="6:8" x14ac:dyDescent="0.25">
      <c r="F20067" s="11"/>
      <c r="G20067" s="11"/>
      <c r="H20067" s="11"/>
    </row>
    <row r="20068" spans="6:8" x14ac:dyDescent="0.25">
      <c r="F20068" s="11"/>
      <c r="G20068" s="11"/>
      <c r="H20068" s="11"/>
    </row>
    <row r="20069" spans="6:8" x14ac:dyDescent="0.25">
      <c r="F20069" s="11"/>
      <c r="G20069" s="11"/>
      <c r="H20069" s="11"/>
    </row>
    <row r="20070" spans="6:8" x14ac:dyDescent="0.25">
      <c r="F20070" s="11"/>
      <c r="G20070" s="11"/>
      <c r="H20070" s="11"/>
    </row>
    <row r="20071" spans="6:8" x14ac:dyDescent="0.25">
      <c r="F20071" s="11"/>
      <c r="G20071" s="11"/>
      <c r="H20071" s="11"/>
    </row>
    <row r="20072" spans="6:8" x14ac:dyDescent="0.25">
      <c r="F20072" s="11"/>
      <c r="G20072" s="11"/>
      <c r="H20072" s="11"/>
    </row>
    <row r="20073" spans="6:8" x14ac:dyDescent="0.25">
      <c r="F20073" s="11"/>
      <c r="G20073" s="11"/>
      <c r="H20073" s="11"/>
    </row>
    <row r="20074" spans="6:8" x14ac:dyDescent="0.25">
      <c r="F20074" s="11"/>
      <c r="G20074" s="11"/>
      <c r="H20074" s="11"/>
    </row>
    <row r="20075" spans="6:8" x14ac:dyDescent="0.25">
      <c r="F20075" s="11"/>
      <c r="G20075" s="11"/>
      <c r="H20075" s="11"/>
    </row>
    <row r="20076" spans="6:8" x14ac:dyDescent="0.25">
      <c r="F20076" s="11"/>
      <c r="G20076" s="11"/>
      <c r="H20076" s="11"/>
    </row>
    <row r="20077" spans="6:8" x14ac:dyDescent="0.25">
      <c r="F20077" s="11"/>
      <c r="G20077" s="11"/>
      <c r="H20077" s="11"/>
    </row>
    <row r="20078" spans="6:8" x14ac:dyDescent="0.25">
      <c r="F20078" s="11"/>
      <c r="G20078" s="11"/>
      <c r="H20078" s="11"/>
    </row>
    <row r="20079" spans="6:8" x14ac:dyDescent="0.25">
      <c r="F20079" s="11"/>
      <c r="G20079" s="11"/>
      <c r="H20079" s="11"/>
    </row>
    <row r="20080" spans="6:8" x14ac:dyDescent="0.25">
      <c r="F20080" s="11"/>
      <c r="G20080" s="11"/>
      <c r="H20080" s="11"/>
    </row>
    <row r="20081" spans="6:8" x14ac:dyDescent="0.25">
      <c r="F20081" s="11"/>
      <c r="G20081" s="11"/>
      <c r="H20081" s="11"/>
    </row>
    <row r="20082" spans="6:8" x14ac:dyDescent="0.25">
      <c r="F20082" s="11"/>
      <c r="G20082" s="11"/>
      <c r="H20082" s="11"/>
    </row>
    <row r="20083" spans="6:8" x14ac:dyDescent="0.25">
      <c r="F20083" s="11"/>
      <c r="G20083" s="11"/>
      <c r="H20083" s="11"/>
    </row>
    <row r="20084" spans="6:8" x14ac:dyDescent="0.25">
      <c r="F20084" s="11"/>
      <c r="G20084" s="11"/>
      <c r="H20084" s="11"/>
    </row>
    <row r="20085" spans="6:8" x14ac:dyDescent="0.25">
      <c r="F20085" s="11"/>
      <c r="G20085" s="11"/>
      <c r="H20085" s="11"/>
    </row>
    <row r="20086" spans="6:8" x14ac:dyDescent="0.25">
      <c r="F20086" s="11"/>
      <c r="G20086" s="11"/>
      <c r="H20086" s="11"/>
    </row>
    <row r="20087" spans="6:8" x14ac:dyDescent="0.25">
      <c r="F20087" s="11"/>
      <c r="G20087" s="11"/>
      <c r="H20087" s="11"/>
    </row>
    <row r="20088" spans="6:8" x14ac:dyDescent="0.25">
      <c r="F20088" s="11"/>
      <c r="G20088" s="11"/>
      <c r="H20088" s="11"/>
    </row>
    <row r="20089" spans="6:8" x14ac:dyDescent="0.25">
      <c r="F20089" s="11"/>
      <c r="G20089" s="11"/>
      <c r="H20089" s="11"/>
    </row>
    <row r="20090" spans="6:8" x14ac:dyDescent="0.25">
      <c r="F20090" s="11"/>
      <c r="G20090" s="11"/>
      <c r="H20090" s="11"/>
    </row>
    <row r="20091" spans="6:8" x14ac:dyDescent="0.25">
      <c r="F20091" s="11"/>
      <c r="G20091" s="11"/>
      <c r="H20091" s="11"/>
    </row>
    <row r="20092" spans="6:8" x14ac:dyDescent="0.25">
      <c r="F20092" s="11"/>
      <c r="G20092" s="11"/>
      <c r="H20092" s="11"/>
    </row>
    <row r="20093" spans="6:8" x14ac:dyDescent="0.25">
      <c r="F20093" s="11"/>
      <c r="G20093" s="11"/>
      <c r="H20093" s="11"/>
    </row>
    <row r="20094" spans="6:8" x14ac:dyDescent="0.25">
      <c r="F20094" s="11"/>
      <c r="G20094" s="11"/>
      <c r="H20094" s="11"/>
    </row>
    <row r="20095" spans="6:8" x14ac:dyDescent="0.25">
      <c r="F20095" s="11"/>
      <c r="G20095" s="11"/>
      <c r="H20095" s="11"/>
    </row>
    <row r="20096" spans="6:8" x14ac:dyDescent="0.25">
      <c r="F20096" s="11"/>
      <c r="G20096" s="11"/>
      <c r="H20096" s="11"/>
    </row>
    <row r="20097" spans="6:8" x14ac:dyDescent="0.25">
      <c r="F20097" s="11"/>
      <c r="G20097" s="11"/>
      <c r="H20097" s="11"/>
    </row>
    <row r="20098" spans="6:8" x14ac:dyDescent="0.25">
      <c r="F20098" s="11"/>
      <c r="G20098" s="11"/>
      <c r="H20098" s="11"/>
    </row>
    <row r="20099" spans="6:8" x14ac:dyDescent="0.25">
      <c r="F20099" s="11"/>
      <c r="G20099" s="11"/>
      <c r="H20099" s="11"/>
    </row>
    <row r="20100" spans="6:8" x14ac:dyDescent="0.25">
      <c r="F20100" s="11"/>
      <c r="G20100" s="11"/>
      <c r="H20100" s="11"/>
    </row>
    <row r="20101" spans="6:8" x14ac:dyDescent="0.25">
      <c r="F20101" s="11"/>
      <c r="G20101" s="11"/>
      <c r="H20101" s="11"/>
    </row>
    <row r="20102" spans="6:8" x14ac:dyDescent="0.25">
      <c r="F20102" s="11"/>
      <c r="G20102" s="11"/>
      <c r="H20102" s="11"/>
    </row>
    <row r="20103" spans="6:8" x14ac:dyDescent="0.25">
      <c r="F20103" s="11"/>
      <c r="G20103" s="11"/>
      <c r="H20103" s="11"/>
    </row>
    <row r="20104" spans="6:8" x14ac:dyDescent="0.25">
      <c r="F20104" s="11"/>
      <c r="G20104" s="11"/>
      <c r="H20104" s="11"/>
    </row>
    <row r="20105" spans="6:8" x14ac:dyDescent="0.25">
      <c r="F20105" s="11"/>
      <c r="G20105" s="11"/>
      <c r="H20105" s="11"/>
    </row>
    <row r="20106" spans="6:8" x14ac:dyDescent="0.25">
      <c r="F20106" s="11"/>
      <c r="G20106" s="11"/>
      <c r="H20106" s="11"/>
    </row>
    <row r="20107" spans="6:8" x14ac:dyDescent="0.25">
      <c r="F20107" s="11"/>
      <c r="G20107" s="11"/>
      <c r="H20107" s="11"/>
    </row>
    <row r="20108" spans="6:8" x14ac:dyDescent="0.25">
      <c r="F20108" s="11"/>
      <c r="G20108" s="11"/>
      <c r="H20108" s="11"/>
    </row>
    <row r="20109" spans="6:8" x14ac:dyDescent="0.25">
      <c r="F20109" s="11"/>
      <c r="G20109" s="11"/>
      <c r="H20109" s="11"/>
    </row>
    <row r="20110" spans="6:8" x14ac:dyDescent="0.25">
      <c r="F20110" s="11"/>
      <c r="G20110" s="11"/>
      <c r="H20110" s="11"/>
    </row>
    <row r="20111" spans="6:8" x14ac:dyDescent="0.25">
      <c r="F20111" s="11"/>
      <c r="G20111" s="11"/>
      <c r="H20111" s="11"/>
    </row>
    <row r="20112" spans="6:8" x14ac:dyDescent="0.25">
      <c r="F20112" s="11"/>
      <c r="G20112" s="11"/>
      <c r="H20112" s="11"/>
    </row>
    <row r="20113" spans="6:8" x14ac:dyDescent="0.25">
      <c r="F20113" s="11"/>
      <c r="G20113" s="11"/>
      <c r="H20113" s="11"/>
    </row>
    <row r="20114" spans="6:8" x14ac:dyDescent="0.25">
      <c r="F20114" s="11"/>
      <c r="G20114" s="11"/>
      <c r="H20114" s="11"/>
    </row>
    <row r="20115" spans="6:8" x14ac:dyDescent="0.25">
      <c r="F20115" s="11"/>
      <c r="G20115" s="11"/>
      <c r="H20115" s="11"/>
    </row>
    <row r="20116" spans="6:8" x14ac:dyDescent="0.25">
      <c r="F20116" s="11"/>
      <c r="G20116" s="11"/>
      <c r="H20116" s="11"/>
    </row>
    <row r="20117" spans="6:8" x14ac:dyDescent="0.25">
      <c r="F20117" s="11"/>
      <c r="G20117" s="11"/>
      <c r="H20117" s="11"/>
    </row>
    <row r="20118" spans="6:8" x14ac:dyDescent="0.25">
      <c r="F20118" s="11"/>
      <c r="G20118" s="11"/>
      <c r="H20118" s="11"/>
    </row>
    <row r="20119" spans="6:8" x14ac:dyDescent="0.25">
      <c r="F20119" s="11"/>
      <c r="G20119" s="11"/>
      <c r="H20119" s="11"/>
    </row>
    <row r="20120" spans="6:8" x14ac:dyDescent="0.25">
      <c r="F20120" s="11"/>
      <c r="G20120" s="11"/>
      <c r="H20120" s="11"/>
    </row>
    <row r="20121" spans="6:8" x14ac:dyDescent="0.25">
      <c r="F20121" s="11"/>
      <c r="G20121" s="11"/>
      <c r="H20121" s="11"/>
    </row>
    <row r="20122" spans="6:8" x14ac:dyDescent="0.25">
      <c r="F20122" s="11"/>
      <c r="G20122" s="11"/>
      <c r="H20122" s="11"/>
    </row>
    <row r="20123" spans="6:8" x14ac:dyDescent="0.25">
      <c r="F20123" s="11"/>
      <c r="G20123" s="11"/>
      <c r="H20123" s="11"/>
    </row>
    <row r="20124" spans="6:8" x14ac:dyDescent="0.25">
      <c r="F20124" s="11"/>
      <c r="G20124" s="11"/>
      <c r="H20124" s="11"/>
    </row>
    <row r="20125" spans="6:8" x14ac:dyDescent="0.25">
      <c r="F20125" s="11"/>
      <c r="G20125" s="11"/>
      <c r="H20125" s="11"/>
    </row>
    <row r="20126" spans="6:8" x14ac:dyDescent="0.25">
      <c r="F20126" s="11"/>
      <c r="G20126" s="11"/>
      <c r="H20126" s="11"/>
    </row>
    <row r="20127" spans="6:8" x14ac:dyDescent="0.25">
      <c r="F20127" s="11"/>
      <c r="G20127" s="11"/>
      <c r="H20127" s="11"/>
    </row>
    <row r="20128" spans="6:8" x14ac:dyDescent="0.25">
      <c r="F20128" s="11"/>
      <c r="G20128" s="11"/>
      <c r="H20128" s="11"/>
    </row>
    <row r="20129" spans="6:8" x14ac:dyDescent="0.25">
      <c r="F20129" s="11"/>
      <c r="G20129" s="11"/>
      <c r="H20129" s="11"/>
    </row>
    <row r="20130" spans="6:8" x14ac:dyDescent="0.25">
      <c r="F20130" s="11"/>
      <c r="G20130" s="11"/>
      <c r="H20130" s="11"/>
    </row>
    <row r="20131" spans="6:8" x14ac:dyDescent="0.25">
      <c r="F20131" s="11"/>
      <c r="G20131" s="11"/>
      <c r="H20131" s="11"/>
    </row>
    <row r="20132" spans="6:8" x14ac:dyDescent="0.25">
      <c r="F20132" s="11"/>
      <c r="G20132" s="11"/>
      <c r="H20132" s="11"/>
    </row>
    <row r="20133" spans="6:8" x14ac:dyDescent="0.25">
      <c r="F20133" s="11"/>
      <c r="G20133" s="11"/>
      <c r="H20133" s="11"/>
    </row>
    <row r="20134" spans="6:8" x14ac:dyDescent="0.25">
      <c r="F20134" s="11"/>
      <c r="G20134" s="11"/>
      <c r="H20134" s="11"/>
    </row>
    <row r="20135" spans="6:8" x14ac:dyDescent="0.25">
      <c r="F20135" s="11"/>
      <c r="G20135" s="11"/>
      <c r="H20135" s="11"/>
    </row>
    <row r="20136" spans="6:8" x14ac:dyDescent="0.25">
      <c r="F20136" s="11"/>
      <c r="G20136" s="11"/>
      <c r="H20136" s="11"/>
    </row>
    <row r="20137" spans="6:8" x14ac:dyDescent="0.25">
      <c r="F20137" s="11"/>
      <c r="G20137" s="11"/>
      <c r="H20137" s="11"/>
    </row>
    <row r="20138" spans="6:8" x14ac:dyDescent="0.25">
      <c r="F20138" s="11"/>
      <c r="G20138" s="11"/>
      <c r="H20138" s="11"/>
    </row>
    <row r="20139" spans="6:8" x14ac:dyDescent="0.25">
      <c r="F20139" s="11"/>
      <c r="G20139" s="11"/>
      <c r="H20139" s="11"/>
    </row>
    <row r="20140" spans="6:8" x14ac:dyDescent="0.25">
      <c r="F20140" s="11"/>
      <c r="G20140" s="11"/>
      <c r="H20140" s="11"/>
    </row>
    <row r="20141" spans="6:8" x14ac:dyDescent="0.25">
      <c r="F20141" s="11"/>
      <c r="G20141" s="11"/>
      <c r="H20141" s="11"/>
    </row>
    <row r="20142" spans="6:8" x14ac:dyDescent="0.25">
      <c r="F20142" s="11"/>
      <c r="G20142" s="11"/>
      <c r="H20142" s="11"/>
    </row>
    <row r="20143" spans="6:8" x14ac:dyDescent="0.25">
      <c r="F20143" s="11"/>
      <c r="G20143" s="11"/>
      <c r="H20143" s="11"/>
    </row>
    <row r="20144" spans="6:8" x14ac:dyDescent="0.25">
      <c r="F20144" s="11"/>
      <c r="G20144" s="11"/>
      <c r="H20144" s="11"/>
    </row>
    <row r="20145" spans="6:8" x14ac:dyDescent="0.25">
      <c r="F20145" s="11"/>
      <c r="G20145" s="11"/>
      <c r="H20145" s="11"/>
    </row>
    <row r="20146" spans="6:8" x14ac:dyDescent="0.25">
      <c r="F20146" s="11"/>
      <c r="G20146" s="11"/>
      <c r="H20146" s="11"/>
    </row>
    <row r="20147" spans="6:8" x14ac:dyDescent="0.25">
      <c r="F20147" s="11"/>
      <c r="G20147" s="11"/>
      <c r="H20147" s="11"/>
    </row>
    <row r="20148" spans="6:8" x14ac:dyDescent="0.25">
      <c r="F20148" s="11"/>
      <c r="G20148" s="11"/>
      <c r="H20148" s="11"/>
    </row>
    <row r="20149" spans="6:8" x14ac:dyDescent="0.25">
      <c r="F20149" s="11"/>
      <c r="G20149" s="11"/>
      <c r="H20149" s="11"/>
    </row>
    <row r="20150" spans="6:8" x14ac:dyDescent="0.25">
      <c r="F20150" s="11"/>
      <c r="G20150" s="11"/>
      <c r="H20150" s="11"/>
    </row>
    <row r="20151" spans="6:8" x14ac:dyDescent="0.25">
      <c r="F20151" s="11"/>
      <c r="G20151" s="11"/>
      <c r="H20151" s="11"/>
    </row>
    <row r="20152" spans="6:8" x14ac:dyDescent="0.25">
      <c r="F20152" s="11"/>
      <c r="G20152" s="11"/>
      <c r="H20152" s="11"/>
    </row>
    <row r="20153" spans="6:8" x14ac:dyDescent="0.25">
      <c r="F20153" s="11"/>
      <c r="G20153" s="11"/>
      <c r="H20153" s="11"/>
    </row>
    <row r="20154" spans="6:8" x14ac:dyDescent="0.25">
      <c r="F20154" s="11"/>
      <c r="G20154" s="11"/>
      <c r="H20154" s="11"/>
    </row>
    <row r="20155" spans="6:8" x14ac:dyDescent="0.25">
      <c r="F20155" s="11"/>
      <c r="G20155" s="11"/>
      <c r="H20155" s="11"/>
    </row>
    <row r="20156" spans="6:8" x14ac:dyDescent="0.25">
      <c r="F20156" s="11"/>
      <c r="G20156" s="11"/>
      <c r="H20156" s="11"/>
    </row>
    <row r="20157" spans="6:8" x14ac:dyDescent="0.25">
      <c r="F20157" s="11"/>
      <c r="G20157" s="11"/>
      <c r="H20157" s="11"/>
    </row>
    <row r="20158" spans="6:8" x14ac:dyDescent="0.25">
      <c r="F20158" s="11"/>
      <c r="G20158" s="11"/>
      <c r="H20158" s="11"/>
    </row>
    <row r="20159" spans="6:8" x14ac:dyDescent="0.25">
      <c r="F20159" s="11"/>
      <c r="G20159" s="11"/>
      <c r="H20159" s="11"/>
    </row>
    <row r="20160" spans="6:8" x14ac:dyDescent="0.25">
      <c r="F20160" s="11"/>
      <c r="G20160" s="11"/>
      <c r="H20160" s="11"/>
    </row>
    <row r="20161" spans="6:8" x14ac:dyDescent="0.25">
      <c r="F20161" s="11"/>
      <c r="G20161" s="11"/>
      <c r="H20161" s="11"/>
    </row>
    <row r="20162" spans="6:8" x14ac:dyDescent="0.25">
      <c r="F20162" s="11"/>
      <c r="G20162" s="11"/>
      <c r="H20162" s="11"/>
    </row>
    <row r="20163" spans="6:8" x14ac:dyDescent="0.25">
      <c r="F20163" s="11"/>
      <c r="G20163" s="11"/>
      <c r="H20163" s="11"/>
    </row>
    <row r="20164" spans="6:8" x14ac:dyDescent="0.25">
      <c r="F20164" s="11"/>
      <c r="G20164" s="11"/>
      <c r="H20164" s="11"/>
    </row>
    <row r="20165" spans="6:8" x14ac:dyDescent="0.25">
      <c r="F20165" s="11"/>
      <c r="G20165" s="11"/>
      <c r="H20165" s="11"/>
    </row>
    <row r="20166" spans="6:8" x14ac:dyDescent="0.25">
      <c r="F20166" s="11"/>
      <c r="G20166" s="11"/>
      <c r="H20166" s="11"/>
    </row>
    <row r="20167" spans="6:8" x14ac:dyDescent="0.25">
      <c r="F20167" s="11"/>
      <c r="G20167" s="11"/>
      <c r="H20167" s="11"/>
    </row>
    <row r="20168" spans="6:8" x14ac:dyDescent="0.25">
      <c r="F20168" s="11"/>
      <c r="G20168" s="11"/>
      <c r="H20168" s="11"/>
    </row>
    <row r="20169" spans="6:8" x14ac:dyDescent="0.25">
      <c r="F20169" s="11"/>
      <c r="G20169" s="11"/>
      <c r="H20169" s="11"/>
    </row>
    <row r="20170" spans="6:8" x14ac:dyDescent="0.25">
      <c r="F20170" s="11"/>
      <c r="G20170" s="11"/>
      <c r="H20170" s="11"/>
    </row>
    <row r="20171" spans="6:8" x14ac:dyDescent="0.25">
      <c r="F20171" s="11"/>
      <c r="G20171" s="11"/>
      <c r="H20171" s="11"/>
    </row>
    <row r="20172" spans="6:8" x14ac:dyDescent="0.25">
      <c r="F20172" s="11"/>
      <c r="G20172" s="11"/>
      <c r="H20172" s="11"/>
    </row>
    <row r="20173" spans="6:8" x14ac:dyDescent="0.25">
      <c r="F20173" s="11"/>
      <c r="G20173" s="11"/>
      <c r="H20173" s="11"/>
    </row>
    <row r="20174" spans="6:8" x14ac:dyDescent="0.25">
      <c r="F20174" s="11"/>
      <c r="G20174" s="11"/>
      <c r="H20174" s="11"/>
    </row>
    <row r="20175" spans="6:8" x14ac:dyDescent="0.25">
      <c r="F20175" s="11"/>
      <c r="G20175" s="11"/>
      <c r="H20175" s="11"/>
    </row>
    <row r="20176" spans="6:8" x14ac:dyDescent="0.25">
      <c r="F20176" s="11"/>
      <c r="G20176" s="11"/>
      <c r="H20176" s="11"/>
    </row>
    <row r="20177" spans="6:8" x14ac:dyDescent="0.25">
      <c r="F20177" s="11"/>
      <c r="G20177" s="11"/>
      <c r="H20177" s="11"/>
    </row>
    <row r="20178" spans="6:8" x14ac:dyDescent="0.25">
      <c r="F20178" s="11"/>
      <c r="G20178" s="11"/>
      <c r="H20178" s="11"/>
    </row>
    <row r="20179" spans="6:8" x14ac:dyDescent="0.25">
      <c r="F20179" s="11"/>
      <c r="G20179" s="11"/>
      <c r="H20179" s="11"/>
    </row>
    <row r="20180" spans="6:8" x14ac:dyDescent="0.25">
      <c r="F20180" s="11"/>
      <c r="G20180" s="11"/>
      <c r="H20180" s="11"/>
    </row>
    <row r="20181" spans="6:8" x14ac:dyDescent="0.25">
      <c r="F20181" s="11"/>
      <c r="G20181" s="11"/>
      <c r="H20181" s="11"/>
    </row>
    <row r="20182" spans="6:8" x14ac:dyDescent="0.25">
      <c r="F20182" s="11"/>
      <c r="G20182" s="11"/>
      <c r="H20182" s="11"/>
    </row>
    <row r="20183" spans="6:8" x14ac:dyDescent="0.25">
      <c r="F20183" s="11"/>
      <c r="G20183" s="11"/>
      <c r="H20183" s="11"/>
    </row>
    <row r="20184" spans="6:8" x14ac:dyDescent="0.25">
      <c r="F20184" s="11"/>
      <c r="G20184" s="11"/>
      <c r="H20184" s="11"/>
    </row>
    <row r="20185" spans="6:8" x14ac:dyDescent="0.25">
      <c r="F20185" s="11"/>
      <c r="G20185" s="11"/>
      <c r="H20185" s="11"/>
    </row>
    <row r="20186" spans="6:8" x14ac:dyDescent="0.25">
      <c r="F20186" s="11"/>
      <c r="G20186" s="11"/>
      <c r="H20186" s="11"/>
    </row>
    <row r="20187" spans="6:8" x14ac:dyDescent="0.25">
      <c r="F20187" s="11"/>
      <c r="G20187" s="11"/>
      <c r="H20187" s="11"/>
    </row>
    <row r="20188" spans="6:8" x14ac:dyDescent="0.25">
      <c r="F20188" s="11"/>
      <c r="G20188" s="11"/>
      <c r="H20188" s="11"/>
    </row>
    <row r="20189" spans="6:8" x14ac:dyDescent="0.25">
      <c r="F20189" s="11"/>
      <c r="G20189" s="11"/>
      <c r="H20189" s="11"/>
    </row>
    <row r="20190" spans="6:8" x14ac:dyDescent="0.25">
      <c r="F20190" s="11"/>
      <c r="G20190" s="11"/>
      <c r="H20190" s="11"/>
    </row>
    <row r="20191" spans="6:8" x14ac:dyDescent="0.25">
      <c r="F20191" s="11"/>
      <c r="G20191" s="11"/>
      <c r="H20191" s="11"/>
    </row>
    <row r="20192" spans="6:8" x14ac:dyDescent="0.25">
      <c r="F20192" s="11"/>
      <c r="G20192" s="11"/>
      <c r="H20192" s="11"/>
    </row>
    <row r="20193" spans="6:8" x14ac:dyDescent="0.25">
      <c r="F20193" s="11"/>
      <c r="G20193" s="11"/>
      <c r="H20193" s="11"/>
    </row>
    <row r="20194" spans="6:8" x14ac:dyDescent="0.25">
      <c r="F20194" s="11"/>
      <c r="G20194" s="11"/>
      <c r="H20194" s="11"/>
    </row>
    <row r="20195" spans="6:8" x14ac:dyDescent="0.25">
      <c r="F20195" s="11"/>
      <c r="G20195" s="11"/>
      <c r="H20195" s="11"/>
    </row>
    <row r="20196" spans="6:8" x14ac:dyDescent="0.25">
      <c r="F20196" s="11"/>
      <c r="G20196" s="11"/>
      <c r="H20196" s="11"/>
    </row>
    <row r="20197" spans="6:8" x14ac:dyDescent="0.25">
      <c r="F20197" s="11"/>
      <c r="G20197" s="11"/>
      <c r="H20197" s="11"/>
    </row>
    <row r="20198" spans="6:8" x14ac:dyDescent="0.25">
      <c r="F20198" s="11"/>
      <c r="G20198" s="11"/>
      <c r="H20198" s="11"/>
    </row>
    <row r="20199" spans="6:8" x14ac:dyDescent="0.25">
      <c r="F20199" s="11"/>
      <c r="G20199" s="11"/>
      <c r="H20199" s="11"/>
    </row>
    <row r="20200" spans="6:8" x14ac:dyDescent="0.25">
      <c r="F20200" s="11"/>
      <c r="G20200" s="11"/>
      <c r="H20200" s="11"/>
    </row>
    <row r="20201" spans="6:8" x14ac:dyDescent="0.25">
      <c r="F20201" s="11"/>
      <c r="G20201" s="11"/>
      <c r="H20201" s="11"/>
    </row>
    <row r="20202" spans="6:8" x14ac:dyDescent="0.25">
      <c r="F20202" s="11"/>
      <c r="G20202" s="11"/>
      <c r="H20202" s="11"/>
    </row>
    <row r="20203" spans="6:8" x14ac:dyDescent="0.25">
      <c r="F20203" s="11"/>
      <c r="G20203" s="11"/>
      <c r="H20203" s="11"/>
    </row>
    <row r="20204" spans="6:8" x14ac:dyDescent="0.25">
      <c r="F20204" s="11"/>
      <c r="G20204" s="11"/>
      <c r="H20204" s="11"/>
    </row>
    <row r="20205" spans="6:8" x14ac:dyDescent="0.25">
      <c r="F20205" s="11"/>
      <c r="G20205" s="11"/>
      <c r="H20205" s="11"/>
    </row>
    <row r="20206" spans="6:8" x14ac:dyDescent="0.25">
      <c r="F20206" s="11"/>
      <c r="G20206" s="11"/>
      <c r="H20206" s="11"/>
    </row>
    <row r="20207" spans="6:8" x14ac:dyDescent="0.25">
      <c r="F20207" s="11"/>
      <c r="G20207" s="11"/>
      <c r="H20207" s="11"/>
    </row>
    <row r="20208" spans="6:8" x14ac:dyDescent="0.25">
      <c r="F20208" s="11"/>
      <c r="G20208" s="11"/>
      <c r="H20208" s="11"/>
    </row>
    <row r="20209" spans="6:8" x14ac:dyDescent="0.25">
      <c r="F20209" s="11"/>
      <c r="G20209" s="11"/>
      <c r="H20209" s="11"/>
    </row>
    <row r="20210" spans="6:8" x14ac:dyDescent="0.25">
      <c r="F20210" s="11"/>
      <c r="G20210" s="11"/>
      <c r="H20210" s="11"/>
    </row>
    <row r="20211" spans="6:8" x14ac:dyDescent="0.25">
      <c r="F20211" s="11"/>
      <c r="G20211" s="11"/>
      <c r="H20211" s="11"/>
    </row>
    <row r="20212" spans="6:8" x14ac:dyDescent="0.25">
      <c r="F20212" s="11"/>
      <c r="G20212" s="11"/>
      <c r="H20212" s="11"/>
    </row>
    <row r="20213" spans="6:8" x14ac:dyDescent="0.25">
      <c r="F20213" s="11"/>
      <c r="G20213" s="11"/>
      <c r="H20213" s="11"/>
    </row>
    <row r="20214" spans="6:8" x14ac:dyDescent="0.25">
      <c r="F20214" s="11"/>
      <c r="G20214" s="11"/>
      <c r="H20214" s="11"/>
    </row>
    <row r="20215" spans="6:8" x14ac:dyDescent="0.25">
      <c r="F20215" s="11"/>
      <c r="G20215" s="11"/>
      <c r="H20215" s="11"/>
    </row>
    <row r="20216" spans="6:8" x14ac:dyDescent="0.25">
      <c r="F20216" s="11"/>
      <c r="G20216" s="11"/>
      <c r="H20216" s="11"/>
    </row>
    <row r="20217" spans="6:8" x14ac:dyDescent="0.25">
      <c r="F20217" s="11"/>
      <c r="G20217" s="11"/>
      <c r="H20217" s="11"/>
    </row>
    <row r="20218" spans="6:8" x14ac:dyDescent="0.25">
      <c r="F20218" s="11"/>
      <c r="G20218" s="11"/>
      <c r="H20218" s="11"/>
    </row>
    <row r="20219" spans="6:8" x14ac:dyDescent="0.25">
      <c r="F20219" s="11"/>
      <c r="G20219" s="11"/>
      <c r="H20219" s="11"/>
    </row>
    <row r="20220" spans="6:8" x14ac:dyDescent="0.25">
      <c r="F20220" s="11"/>
      <c r="G20220" s="11"/>
      <c r="H20220" s="11"/>
    </row>
    <row r="20221" spans="6:8" x14ac:dyDescent="0.25">
      <c r="F20221" s="11"/>
      <c r="G20221" s="11"/>
      <c r="H20221" s="11"/>
    </row>
    <row r="20222" spans="6:8" x14ac:dyDescent="0.25">
      <c r="F20222" s="11"/>
      <c r="G20222" s="11"/>
      <c r="H20222" s="11"/>
    </row>
    <row r="20223" spans="6:8" x14ac:dyDescent="0.25">
      <c r="F20223" s="11"/>
      <c r="G20223" s="11"/>
      <c r="H20223" s="11"/>
    </row>
    <row r="20224" spans="6:8" x14ac:dyDescent="0.25">
      <c r="F20224" s="11"/>
      <c r="G20224" s="11"/>
      <c r="H20224" s="11"/>
    </row>
    <row r="20225" spans="6:8" x14ac:dyDescent="0.25">
      <c r="F20225" s="11"/>
      <c r="G20225" s="11"/>
      <c r="H20225" s="11"/>
    </row>
    <row r="20226" spans="6:8" x14ac:dyDescent="0.25">
      <c r="F20226" s="11"/>
      <c r="G20226" s="11"/>
      <c r="H20226" s="11"/>
    </row>
    <row r="20227" spans="6:8" x14ac:dyDescent="0.25">
      <c r="F20227" s="11"/>
      <c r="G20227" s="11"/>
      <c r="H20227" s="11"/>
    </row>
    <row r="20228" spans="6:8" x14ac:dyDescent="0.25">
      <c r="F20228" s="11"/>
      <c r="G20228" s="11"/>
      <c r="H20228" s="11"/>
    </row>
    <row r="20229" spans="6:8" x14ac:dyDescent="0.25">
      <c r="F20229" s="11"/>
      <c r="G20229" s="11"/>
      <c r="H20229" s="11"/>
    </row>
    <row r="20230" spans="6:8" x14ac:dyDescent="0.25">
      <c r="F20230" s="11"/>
      <c r="G20230" s="11"/>
      <c r="H20230" s="11"/>
    </row>
    <row r="20231" spans="6:8" x14ac:dyDescent="0.25">
      <c r="F20231" s="11"/>
      <c r="G20231" s="11"/>
      <c r="H20231" s="11"/>
    </row>
    <row r="20232" spans="6:8" x14ac:dyDescent="0.25">
      <c r="F20232" s="11"/>
      <c r="G20232" s="11"/>
      <c r="H20232" s="11"/>
    </row>
    <row r="20233" spans="6:8" x14ac:dyDescent="0.25">
      <c r="F20233" s="11"/>
      <c r="G20233" s="11"/>
      <c r="H20233" s="11"/>
    </row>
    <row r="20234" spans="6:8" x14ac:dyDescent="0.25">
      <c r="F20234" s="11"/>
      <c r="G20234" s="11"/>
      <c r="H20234" s="11"/>
    </row>
    <row r="20235" spans="6:8" x14ac:dyDescent="0.25">
      <c r="F20235" s="11"/>
      <c r="G20235" s="11"/>
      <c r="H20235" s="11"/>
    </row>
    <row r="20236" spans="6:8" x14ac:dyDescent="0.25">
      <c r="F20236" s="11"/>
      <c r="G20236" s="11"/>
      <c r="H20236" s="11"/>
    </row>
    <row r="20237" spans="6:8" x14ac:dyDescent="0.25">
      <c r="F20237" s="11"/>
      <c r="G20237" s="11"/>
      <c r="H20237" s="11"/>
    </row>
    <row r="20238" spans="6:8" x14ac:dyDescent="0.25">
      <c r="F20238" s="11"/>
      <c r="G20238" s="11"/>
      <c r="H20238" s="11"/>
    </row>
    <row r="20239" spans="6:8" x14ac:dyDescent="0.25">
      <c r="F20239" s="11"/>
      <c r="G20239" s="11"/>
      <c r="H20239" s="11"/>
    </row>
    <row r="20240" spans="6:8" x14ac:dyDescent="0.25">
      <c r="F20240" s="11"/>
      <c r="G20240" s="11"/>
      <c r="H20240" s="11"/>
    </row>
    <row r="20241" spans="6:8" x14ac:dyDescent="0.25">
      <c r="F20241" s="11"/>
      <c r="G20241" s="11"/>
      <c r="H20241" s="11"/>
    </row>
    <row r="20242" spans="6:8" x14ac:dyDescent="0.25">
      <c r="F20242" s="11"/>
      <c r="G20242" s="11"/>
      <c r="H20242" s="11"/>
    </row>
    <row r="20243" spans="6:8" x14ac:dyDescent="0.25">
      <c r="F20243" s="11"/>
      <c r="G20243" s="11"/>
      <c r="H20243" s="11"/>
    </row>
    <row r="20244" spans="6:8" x14ac:dyDescent="0.25">
      <c r="F20244" s="11"/>
      <c r="G20244" s="11"/>
      <c r="H20244" s="11"/>
    </row>
    <row r="20245" spans="6:8" x14ac:dyDescent="0.25">
      <c r="F20245" s="11"/>
      <c r="G20245" s="11"/>
      <c r="H20245" s="11"/>
    </row>
    <row r="20246" spans="6:8" x14ac:dyDescent="0.25">
      <c r="F20246" s="11"/>
      <c r="G20246" s="11"/>
      <c r="H20246" s="11"/>
    </row>
    <row r="20247" spans="6:8" x14ac:dyDescent="0.25">
      <c r="F20247" s="11"/>
      <c r="G20247" s="11"/>
      <c r="H20247" s="11"/>
    </row>
    <row r="20248" spans="6:8" x14ac:dyDescent="0.25">
      <c r="F20248" s="11"/>
      <c r="G20248" s="11"/>
      <c r="H20248" s="11"/>
    </row>
    <row r="20249" spans="6:8" x14ac:dyDescent="0.25">
      <c r="F20249" s="11"/>
      <c r="G20249" s="11"/>
      <c r="H20249" s="11"/>
    </row>
    <row r="20250" spans="6:8" x14ac:dyDescent="0.25">
      <c r="F20250" s="11"/>
      <c r="G20250" s="11"/>
      <c r="H20250" s="11"/>
    </row>
    <row r="20251" spans="6:8" x14ac:dyDescent="0.25">
      <c r="F20251" s="11"/>
      <c r="G20251" s="11"/>
      <c r="H20251" s="11"/>
    </row>
    <row r="20252" spans="6:8" x14ac:dyDescent="0.25">
      <c r="F20252" s="11"/>
      <c r="G20252" s="11"/>
      <c r="H20252" s="11"/>
    </row>
    <row r="20253" spans="6:8" x14ac:dyDescent="0.25">
      <c r="F20253" s="11"/>
      <c r="G20253" s="11"/>
      <c r="H20253" s="11"/>
    </row>
    <row r="20254" spans="6:8" x14ac:dyDescent="0.25">
      <c r="F20254" s="11"/>
      <c r="G20254" s="11"/>
      <c r="H20254" s="11"/>
    </row>
    <row r="20255" spans="6:8" x14ac:dyDescent="0.25">
      <c r="F20255" s="11"/>
      <c r="G20255" s="11"/>
      <c r="H20255" s="11"/>
    </row>
    <row r="20256" spans="6:8" x14ac:dyDescent="0.25">
      <c r="F20256" s="11"/>
      <c r="G20256" s="11"/>
      <c r="H20256" s="11"/>
    </row>
    <row r="20257" spans="6:8" x14ac:dyDescent="0.25">
      <c r="F20257" s="11"/>
      <c r="G20257" s="11"/>
      <c r="H20257" s="11"/>
    </row>
    <row r="20258" spans="6:8" x14ac:dyDescent="0.25">
      <c r="F20258" s="11"/>
      <c r="G20258" s="11"/>
      <c r="H20258" s="11"/>
    </row>
    <row r="20259" spans="6:8" x14ac:dyDescent="0.25">
      <c r="F20259" s="11"/>
      <c r="G20259" s="11"/>
      <c r="H20259" s="11"/>
    </row>
    <row r="20260" spans="6:8" x14ac:dyDescent="0.25">
      <c r="F20260" s="11"/>
      <c r="G20260" s="11"/>
      <c r="H20260" s="11"/>
    </row>
    <row r="20261" spans="6:8" x14ac:dyDescent="0.25">
      <c r="F20261" s="11"/>
      <c r="G20261" s="11"/>
      <c r="H20261" s="11"/>
    </row>
    <row r="20262" spans="6:8" x14ac:dyDescent="0.25">
      <c r="F20262" s="11"/>
      <c r="G20262" s="11"/>
      <c r="H20262" s="11"/>
    </row>
    <row r="20263" spans="6:8" x14ac:dyDescent="0.25">
      <c r="F20263" s="11"/>
      <c r="G20263" s="11"/>
      <c r="H20263" s="11"/>
    </row>
    <row r="20264" spans="6:8" x14ac:dyDescent="0.25">
      <c r="F20264" s="11"/>
      <c r="G20264" s="11"/>
      <c r="H20264" s="11"/>
    </row>
    <row r="20265" spans="6:8" x14ac:dyDescent="0.25">
      <c r="F20265" s="11"/>
      <c r="G20265" s="11"/>
      <c r="H20265" s="11"/>
    </row>
    <row r="20266" spans="6:8" x14ac:dyDescent="0.25">
      <c r="F20266" s="11"/>
      <c r="G20266" s="11"/>
      <c r="H20266" s="11"/>
    </row>
    <row r="20267" spans="6:8" x14ac:dyDescent="0.25">
      <c r="F20267" s="11"/>
      <c r="G20267" s="11"/>
      <c r="H20267" s="11"/>
    </row>
    <row r="20268" spans="6:8" x14ac:dyDescent="0.25">
      <c r="F20268" s="11"/>
      <c r="G20268" s="11"/>
      <c r="H20268" s="11"/>
    </row>
    <row r="20269" spans="6:8" x14ac:dyDescent="0.25">
      <c r="F20269" s="11"/>
      <c r="G20269" s="11"/>
      <c r="H20269" s="11"/>
    </row>
    <row r="20270" spans="6:8" x14ac:dyDescent="0.25">
      <c r="F20270" s="11"/>
      <c r="G20270" s="11"/>
      <c r="H20270" s="11"/>
    </row>
    <row r="20271" spans="6:8" x14ac:dyDescent="0.25">
      <c r="F20271" s="11"/>
      <c r="G20271" s="11"/>
      <c r="H20271" s="11"/>
    </row>
    <row r="20272" spans="6:8" x14ac:dyDescent="0.25">
      <c r="F20272" s="11"/>
      <c r="G20272" s="11"/>
      <c r="H20272" s="11"/>
    </row>
    <row r="20273" spans="6:8" x14ac:dyDescent="0.25">
      <c r="F20273" s="11"/>
      <c r="G20273" s="11"/>
      <c r="H20273" s="11"/>
    </row>
    <row r="20274" spans="6:8" x14ac:dyDescent="0.25">
      <c r="F20274" s="11"/>
      <c r="G20274" s="11"/>
      <c r="H20274" s="11"/>
    </row>
    <row r="20275" spans="6:8" x14ac:dyDescent="0.25">
      <c r="F20275" s="11"/>
      <c r="G20275" s="11"/>
      <c r="H20275" s="11"/>
    </row>
    <row r="20276" spans="6:8" x14ac:dyDescent="0.25">
      <c r="F20276" s="11"/>
      <c r="G20276" s="11"/>
      <c r="H20276" s="11"/>
    </row>
    <row r="20277" spans="6:8" x14ac:dyDescent="0.25">
      <c r="F20277" s="11"/>
      <c r="G20277" s="11"/>
      <c r="H20277" s="11"/>
    </row>
    <row r="20278" spans="6:8" x14ac:dyDescent="0.25">
      <c r="F20278" s="11"/>
      <c r="G20278" s="11"/>
      <c r="H20278" s="11"/>
    </row>
    <row r="20279" spans="6:8" x14ac:dyDescent="0.25">
      <c r="F20279" s="11"/>
      <c r="G20279" s="11"/>
      <c r="H20279" s="11"/>
    </row>
    <row r="20280" spans="6:8" x14ac:dyDescent="0.25">
      <c r="F20280" s="11"/>
      <c r="G20280" s="11"/>
      <c r="H20280" s="11"/>
    </row>
    <row r="20281" spans="6:8" x14ac:dyDescent="0.25">
      <c r="F20281" s="11"/>
      <c r="G20281" s="11"/>
      <c r="H20281" s="11"/>
    </row>
    <row r="20282" spans="6:8" x14ac:dyDescent="0.25">
      <c r="F20282" s="11"/>
      <c r="G20282" s="11"/>
      <c r="H20282" s="11"/>
    </row>
    <row r="20283" spans="6:8" x14ac:dyDescent="0.25">
      <c r="F20283" s="11"/>
      <c r="G20283" s="11"/>
      <c r="H20283" s="11"/>
    </row>
    <row r="20284" spans="6:8" x14ac:dyDescent="0.25">
      <c r="F20284" s="11"/>
      <c r="G20284" s="11"/>
      <c r="H20284" s="11"/>
    </row>
    <row r="20285" spans="6:8" x14ac:dyDescent="0.25">
      <c r="F20285" s="11"/>
      <c r="G20285" s="11"/>
      <c r="H20285" s="11"/>
    </row>
    <row r="20286" spans="6:8" x14ac:dyDescent="0.25">
      <c r="F20286" s="11"/>
      <c r="G20286" s="11"/>
      <c r="H20286" s="11"/>
    </row>
    <row r="20287" spans="6:8" x14ac:dyDescent="0.25">
      <c r="F20287" s="11"/>
      <c r="G20287" s="11"/>
      <c r="H20287" s="11"/>
    </row>
    <row r="20288" spans="6:8" x14ac:dyDescent="0.25">
      <c r="F20288" s="11"/>
      <c r="G20288" s="11"/>
      <c r="H20288" s="11"/>
    </row>
    <row r="20289" spans="6:8" x14ac:dyDescent="0.25">
      <c r="F20289" s="11"/>
      <c r="G20289" s="11"/>
      <c r="H20289" s="11"/>
    </row>
    <row r="20290" spans="6:8" x14ac:dyDescent="0.25">
      <c r="F20290" s="11"/>
      <c r="G20290" s="11"/>
      <c r="H20290" s="11"/>
    </row>
    <row r="20291" spans="6:8" x14ac:dyDescent="0.25">
      <c r="F20291" s="11"/>
      <c r="G20291" s="11"/>
      <c r="H20291" s="11"/>
    </row>
    <row r="20292" spans="6:8" x14ac:dyDescent="0.25">
      <c r="F20292" s="11"/>
      <c r="G20292" s="11"/>
      <c r="H20292" s="11"/>
    </row>
    <row r="20293" spans="6:8" x14ac:dyDescent="0.25">
      <c r="F20293" s="11"/>
      <c r="G20293" s="11"/>
      <c r="H20293" s="11"/>
    </row>
    <row r="20294" spans="6:8" x14ac:dyDescent="0.25">
      <c r="F20294" s="11"/>
      <c r="G20294" s="11"/>
      <c r="H20294" s="11"/>
    </row>
    <row r="20295" spans="6:8" x14ac:dyDescent="0.25">
      <c r="F20295" s="11"/>
      <c r="G20295" s="11"/>
      <c r="H20295" s="11"/>
    </row>
    <row r="20296" spans="6:8" x14ac:dyDescent="0.25">
      <c r="F20296" s="11"/>
      <c r="G20296" s="11"/>
      <c r="H20296" s="11"/>
    </row>
    <row r="20297" spans="6:8" x14ac:dyDescent="0.25">
      <c r="F20297" s="11"/>
      <c r="G20297" s="11"/>
      <c r="H20297" s="11"/>
    </row>
    <row r="20298" spans="6:8" x14ac:dyDescent="0.25">
      <c r="F20298" s="11"/>
      <c r="G20298" s="11"/>
      <c r="H20298" s="11"/>
    </row>
    <row r="20299" spans="6:8" x14ac:dyDescent="0.25">
      <c r="F20299" s="11"/>
      <c r="G20299" s="11"/>
      <c r="H20299" s="11"/>
    </row>
    <row r="20300" spans="6:8" x14ac:dyDescent="0.25">
      <c r="F20300" s="11"/>
      <c r="G20300" s="11"/>
      <c r="H20300" s="11"/>
    </row>
    <row r="20301" spans="6:8" x14ac:dyDescent="0.25">
      <c r="F20301" s="11"/>
      <c r="G20301" s="11"/>
      <c r="H20301" s="11"/>
    </row>
    <row r="20302" spans="6:8" x14ac:dyDescent="0.25">
      <c r="F20302" s="11"/>
      <c r="G20302" s="11"/>
      <c r="H20302" s="11"/>
    </row>
    <row r="20303" spans="6:8" x14ac:dyDescent="0.25">
      <c r="F20303" s="11"/>
      <c r="G20303" s="11"/>
      <c r="H20303" s="11"/>
    </row>
    <row r="20304" spans="6:8" x14ac:dyDescent="0.25">
      <c r="F20304" s="11"/>
      <c r="G20304" s="11"/>
      <c r="H20304" s="11"/>
    </row>
    <row r="20305" spans="6:8" x14ac:dyDescent="0.25">
      <c r="F20305" s="11"/>
      <c r="G20305" s="11"/>
      <c r="H20305" s="11"/>
    </row>
    <row r="20306" spans="6:8" x14ac:dyDescent="0.25">
      <c r="F20306" s="11"/>
      <c r="G20306" s="11"/>
      <c r="H20306" s="11"/>
    </row>
    <row r="20307" spans="6:8" x14ac:dyDescent="0.25">
      <c r="F20307" s="11"/>
      <c r="G20307" s="11"/>
      <c r="H20307" s="11"/>
    </row>
    <row r="20308" spans="6:8" x14ac:dyDescent="0.25">
      <c r="F20308" s="11"/>
      <c r="G20308" s="11"/>
      <c r="H20308" s="11"/>
    </row>
    <row r="20309" spans="6:8" x14ac:dyDescent="0.25">
      <c r="F20309" s="11"/>
      <c r="G20309" s="11"/>
      <c r="H20309" s="11"/>
    </row>
    <row r="20310" spans="6:8" x14ac:dyDescent="0.25">
      <c r="F20310" s="11"/>
      <c r="G20310" s="11"/>
      <c r="H20310" s="11"/>
    </row>
    <row r="20311" spans="6:8" x14ac:dyDescent="0.25">
      <c r="F20311" s="11"/>
      <c r="G20311" s="11"/>
      <c r="H20311" s="11"/>
    </row>
    <row r="20312" spans="6:8" x14ac:dyDescent="0.25">
      <c r="F20312" s="11"/>
      <c r="G20312" s="11"/>
      <c r="H20312" s="11"/>
    </row>
    <row r="20313" spans="6:8" x14ac:dyDescent="0.25">
      <c r="F20313" s="11"/>
      <c r="G20313" s="11"/>
      <c r="H20313" s="11"/>
    </row>
    <row r="20314" spans="6:8" x14ac:dyDescent="0.25">
      <c r="F20314" s="11"/>
      <c r="G20314" s="11"/>
      <c r="H20314" s="11"/>
    </row>
    <row r="20315" spans="6:8" x14ac:dyDescent="0.25">
      <c r="F20315" s="11"/>
      <c r="G20315" s="11"/>
      <c r="H20315" s="11"/>
    </row>
    <row r="20316" spans="6:8" x14ac:dyDescent="0.25">
      <c r="F20316" s="11"/>
      <c r="G20316" s="11"/>
      <c r="H20316" s="11"/>
    </row>
    <row r="20317" spans="6:8" x14ac:dyDescent="0.25">
      <c r="F20317" s="11"/>
      <c r="G20317" s="11"/>
      <c r="H20317" s="11"/>
    </row>
    <row r="20318" spans="6:8" x14ac:dyDescent="0.25">
      <c r="F20318" s="11"/>
      <c r="G20318" s="11"/>
      <c r="H20318" s="11"/>
    </row>
    <row r="20319" spans="6:8" x14ac:dyDescent="0.25">
      <c r="F20319" s="11"/>
      <c r="G20319" s="11"/>
      <c r="H20319" s="11"/>
    </row>
    <row r="20320" spans="6:8" x14ac:dyDescent="0.25">
      <c r="F20320" s="11"/>
      <c r="G20320" s="11"/>
      <c r="H20320" s="11"/>
    </row>
    <row r="20321" spans="6:8" x14ac:dyDescent="0.25">
      <c r="F20321" s="11"/>
      <c r="G20321" s="11"/>
      <c r="H20321" s="11"/>
    </row>
    <row r="20322" spans="6:8" x14ac:dyDescent="0.25">
      <c r="F20322" s="11"/>
      <c r="G20322" s="11"/>
      <c r="H20322" s="11"/>
    </row>
    <row r="20323" spans="6:8" x14ac:dyDescent="0.25">
      <c r="F20323" s="11"/>
      <c r="G20323" s="11"/>
      <c r="H20323" s="11"/>
    </row>
    <row r="20324" spans="6:8" x14ac:dyDescent="0.25">
      <c r="F20324" s="11"/>
      <c r="G20324" s="11"/>
      <c r="H20324" s="11"/>
    </row>
    <row r="20325" spans="6:8" x14ac:dyDescent="0.25">
      <c r="F20325" s="11"/>
      <c r="G20325" s="11"/>
      <c r="H20325" s="11"/>
    </row>
    <row r="20326" spans="6:8" x14ac:dyDescent="0.25">
      <c r="F20326" s="11"/>
      <c r="G20326" s="11"/>
      <c r="H20326" s="11"/>
    </row>
    <row r="20327" spans="6:8" x14ac:dyDescent="0.25">
      <c r="F20327" s="11"/>
      <c r="G20327" s="11"/>
      <c r="H20327" s="11"/>
    </row>
    <row r="20328" spans="6:8" x14ac:dyDescent="0.25">
      <c r="F20328" s="11"/>
      <c r="G20328" s="11"/>
      <c r="H20328" s="11"/>
    </row>
    <row r="20329" spans="6:8" x14ac:dyDescent="0.25">
      <c r="F20329" s="11"/>
      <c r="G20329" s="11"/>
      <c r="H20329" s="11"/>
    </row>
    <row r="20330" spans="6:8" x14ac:dyDescent="0.25">
      <c r="F20330" s="11"/>
      <c r="G20330" s="11"/>
      <c r="H20330" s="11"/>
    </row>
    <row r="20331" spans="6:8" x14ac:dyDescent="0.25">
      <c r="F20331" s="11"/>
      <c r="G20331" s="11"/>
      <c r="H20331" s="11"/>
    </row>
    <row r="20332" spans="6:8" x14ac:dyDescent="0.25">
      <c r="F20332" s="11"/>
      <c r="G20332" s="11"/>
      <c r="H20332" s="11"/>
    </row>
    <row r="20333" spans="6:8" x14ac:dyDescent="0.25">
      <c r="F20333" s="11"/>
      <c r="G20333" s="11"/>
      <c r="H20333" s="11"/>
    </row>
    <row r="20334" spans="6:8" x14ac:dyDescent="0.25">
      <c r="F20334" s="11"/>
      <c r="G20334" s="11"/>
      <c r="H20334" s="11"/>
    </row>
    <row r="20335" spans="6:8" x14ac:dyDescent="0.25">
      <c r="F20335" s="11"/>
      <c r="G20335" s="11"/>
      <c r="H20335" s="11"/>
    </row>
    <row r="20336" spans="6:8" x14ac:dyDescent="0.25">
      <c r="F20336" s="11"/>
      <c r="G20336" s="11"/>
      <c r="H20336" s="11"/>
    </row>
    <row r="20337" spans="6:8" x14ac:dyDescent="0.25">
      <c r="F20337" s="11"/>
      <c r="G20337" s="11"/>
      <c r="H20337" s="11"/>
    </row>
    <row r="20338" spans="6:8" x14ac:dyDescent="0.25">
      <c r="F20338" s="11"/>
      <c r="G20338" s="11"/>
      <c r="H20338" s="11"/>
    </row>
    <row r="20339" spans="6:8" x14ac:dyDescent="0.25">
      <c r="F20339" s="11"/>
      <c r="G20339" s="11"/>
      <c r="H20339" s="11"/>
    </row>
    <row r="20340" spans="6:8" x14ac:dyDescent="0.25">
      <c r="F20340" s="11"/>
      <c r="G20340" s="11"/>
      <c r="H20340" s="11"/>
    </row>
    <row r="20341" spans="6:8" x14ac:dyDescent="0.25">
      <c r="F20341" s="11"/>
      <c r="G20341" s="11"/>
      <c r="H20341" s="11"/>
    </row>
    <row r="20342" spans="6:8" x14ac:dyDescent="0.25">
      <c r="F20342" s="11"/>
      <c r="G20342" s="11"/>
      <c r="H20342" s="11"/>
    </row>
    <row r="20343" spans="6:8" x14ac:dyDescent="0.25">
      <c r="F20343" s="11"/>
      <c r="G20343" s="11"/>
      <c r="H20343" s="11"/>
    </row>
    <row r="20344" spans="6:8" x14ac:dyDescent="0.25">
      <c r="F20344" s="11"/>
      <c r="G20344" s="11"/>
      <c r="H20344" s="11"/>
    </row>
    <row r="20345" spans="6:8" x14ac:dyDescent="0.25">
      <c r="F20345" s="11"/>
      <c r="G20345" s="11"/>
      <c r="H20345" s="11"/>
    </row>
    <row r="20346" spans="6:8" x14ac:dyDescent="0.25">
      <c r="F20346" s="11"/>
      <c r="G20346" s="11"/>
      <c r="H20346" s="11"/>
    </row>
    <row r="20347" spans="6:8" x14ac:dyDescent="0.25">
      <c r="F20347" s="11"/>
      <c r="G20347" s="11"/>
      <c r="H20347" s="11"/>
    </row>
    <row r="20348" spans="6:8" x14ac:dyDescent="0.25">
      <c r="F20348" s="11"/>
      <c r="G20348" s="11"/>
      <c r="H20348" s="11"/>
    </row>
    <row r="20349" spans="6:8" x14ac:dyDescent="0.25">
      <c r="F20349" s="11"/>
      <c r="G20349" s="11"/>
      <c r="H20349" s="11"/>
    </row>
    <row r="20350" spans="6:8" x14ac:dyDescent="0.25">
      <c r="F20350" s="11"/>
      <c r="G20350" s="11"/>
      <c r="H20350" s="11"/>
    </row>
    <row r="20351" spans="6:8" x14ac:dyDescent="0.25">
      <c r="F20351" s="11"/>
      <c r="G20351" s="11"/>
      <c r="H20351" s="11"/>
    </row>
    <row r="20352" spans="6:8" x14ac:dyDescent="0.25">
      <c r="F20352" s="11"/>
      <c r="G20352" s="11"/>
      <c r="H20352" s="11"/>
    </row>
    <row r="20353" spans="6:8" x14ac:dyDescent="0.25">
      <c r="F20353" s="11"/>
      <c r="G20353" s="11"/>
      <c r="H20353" s="11"/>
    </row>
    <row r="20354" spans="6:8" x14ac:dyDescent="0.25">
      <c r="F20354" s="11"/>
      <c r="G20354" s="11"/>
      <c r="H20354" s="11"/>
    </row>
    <row r="20355" spans="6:8" x14ac:dyDescent="0.25">
      <c r="F20355" s="11"/>
      <c r="G20355" s="11"/>
      <c r="H20355" s="11"/>
    </row>
    <row r="20356" spans="6:8" x14ac:dyDescent="0.25">
      <c r="F20356" s="11"/>
      <c r="G20356" s="11"/>
      <c r="H20356" s="11"/>
    </row>
    <row r="20357" spans="6:8" x14ac:dyDescent="0.25">
      <c r="F20357" s="11"/>
      <c r="G20357" s="11"/>
      <c r="H20357" s="11"/>
    </row>
    <row r="20358" spans="6:8" x14ac:dyDescent="0.25">
      <c r="F20358" s="11"/>
      <c r="G20358" s="11"/>
      <c r="H20358" s="11"/>
    </row>
    <row r="20359" spans="6:8" x14ac:dyDescent="0.25">
      <c r="F20359" s="11"/>
      <c r="G20359" s="11"/>
      <c r="H20359" s="11"/>
    </row>
    <row r="20360" spans="6:8" x14ac:dyDescent="0.25">
      <c r="F20360" s="11"/>
      <c r="G20360" s="11"/>
      <c r="H20360" s="11"/>
    </row>
    <row r="20361" spans="6:8" x14ac:dyDescent="0.25">
      <c r="F20361" s="11"/>
      <c r="G20361" s="11"/>
      <c r="H20361" s="11"/>
    </row>
    <row r="20362" spans="6:8" x14ac:dyDescent="0.25">
      <c r="F20362" s="11"/>
      <c r="G20362" s="11"/>
      <c r="H20362" s="11"/>
    </row>
    <row r="20363" spans="6:8" x14ac:dyDescent="0.25">
      <c r="F20363" s="11"/>
      <c r="G20363" s="11"/>
      <c r="H20363" s="11"/>
    </row>
    <row r="20364" spans="6:8" x14ac:dyDescent="0.25">
      <c r="F20364" s="11"/>
      <c r="G20364" s="11"/>
      <c r="H20364" s="11"/>
    </row>
    <row r="20365" spans="6:8" x14ac:dyDescent="0.25">
      <c r="F20365" s="11"/>
      <c r="G20365" s="11"/>
      <c r="H20365" s="11"/>
    </row>
    <row r="20366" spans="6:8" x14ac:dyDescent="0.25">
      <c r="F20366" s="11"/>
      <c r="G20366" s="11"/>
      <c r="H20366" s="11"/>
    </row>
    <row r="20367" spans="6:8" x14ac:dyDescent="0.25">
      <c r="F20367" s="11"/>
      <c r="G20367" s="11"/>
      <c r="H20367" s="11"/>
    </row>
    <row r="20368" spans="6:8" x14ac:dyDescent="0.25">
      <c r="F20368" s="11"/>
      <c r="G20368" s="11"/>
      <c r="H20368" s="11"/>
    </row>
    <row r="20369" spans="6:8" x14ac:dyDescent="0.25">
      <c r="F20369" s="11"/>
      <c r="G20369" s="11"/>
      <c r="H20369" s="11"/>
    </row>
    <row r="20370" spans="6:8" x14ac:dyDescent="0.25">
      <c r="F20370" s="11"/>
      <c r="G20370" s="11"/>
      <c r="H20370" s="11"/>
    </row>
    <row r="20371" spans="6:8" x14ac:dyDescent="0.25">
      <c r="F20371" s="11"/>
      <c r="G20371" s="11"/>
      <c r="H20371" s="11"/>
    </row>
    <row r="20372" spans="6:8" x14ac:dyDescent="0.25">
      <c r="F20372" s="11"/>
      <c r="G20372" s="11"/>
      <c r="H20372" s="11"/>
    </row>
    <row r="20373" spans="6:8" x14ac:dyDescent="0.25">
      <c r="F20373" s="11"/>
      <c r="G20373" s="11"/>
      <c r="H20373" s="11"/>
    </row>
    <row r="20374" spans="6:8" x14ac:dyDescent="0.25">
      <c r="F20374" s="11"/>
      <c r="G20374" s="11"/>
      <c r="H20374" s="11"/>
    </row>
    <row r="20375" spans="6:8" x14ac:dyDescent="0.25">
      <c r="F20375" s="11"/>
      <c r="G20375" s="11"/>
      <c r="H20375" s="11"/>
    </row>
    <row r="20376" spans="6:8" x14ac:dyDescent="0.25">
      <c r="F20376" s="11"/>
      <c r="G20376" s="11"/>
      <c r="H20376" s="11"/>
    </row>
    <row r="20377" spans="6:8" x14ac:dyDescent="0.25">
      <c r="F20377" s="11"/>
      <c r="G20377" s="11"/>
      <c r="H20377" s="11"/>
    </row>
    <row r="20378" spans="6:8" x14ac:dyDescent="0.25">
      <c r="F20378" s="11"/>
      <c r="G20378" s="11"/>
      <c r="H20378" s="11"/>
    </row>
    <row r="20379" spans="6:8" x14ac:dyDescent="0.25">
      <c r="F20379" s="11"/>
      <c r="G20379" s="11"/>
      <c r="H20379" s="11"/>
    </row>
    <row r="20380" spans="6:8" x14ac:dyDescent="0.25">
      <c r="F20380" s="11"/>
      <c r="G20380" s="11"/>
      <c r="H20380" s="11"/>
    </row>
    <row r="20381" spans="6:8" x14ac:dyDescent="0.25">
      <c r="F20381" s="11"/>
      <c r="G20381" s="11"/>
      <c r="H20381" s="11"/>
    </row>
    <row r="20382" spans="6:8" x14ac:dyDescent="0.25">
      <c r="F20382" s="11"/>
      <c r="G20382" s="11"/>
      <c r="H20382" s="11"/>
    </row>
    <row r="20383" spans="6:8" x14ac:dyDescent="0.25">
      <c r="F20383" s="11"/>
      <c r="G20383" s="11"/>
      <c r="H20383" s="11"/>
    </row>
    <row r="20384" spans="6:8" x14ac:dyDescent="0.25">
      <c r="F20384" s="11"/>
      <c r="G20384" s="11"/>
      <c r="H20384" s="11"/>
    </row>
    <row r="20385" spans="6:8" x14ac:dyDescent="0.25">
      <c r="F20385" s="11"/>
      <c r="G20385" s="11"/>
      <c r="H20385" s="11"/>
    </row>
    <row r="20386" spans="6:8" x14ac:dyDescent="0.25">
      <c r="F20386" s="11"/>
      <c r="G20386" s="11"/>
      <c r="H20386" s="11"/>
    </row>
    <row r="20387" spans="6:8" x14ac:dyDescent="0.25">
      <c r="F20387" s="11"/>
      <c r="G20387" s="11"/>
      <c r="H20387" s="11"/>
    </row>
    <row r="20388" spans="6:8" x14ac:dyDescent="0.25">
      <c r="F20388" s="11"/>
      <c r="G20388" s="11"/>
      <c r="H20388" s="11"/>
    </row>
    <row r="20389" spans="6:8" x14ac:dyDescent="0.25">
      <c r="F20389" s="11"/>
      <c r="G20389" s="11"/>
      <c r="H20389" s="11"/>
    </row>
    <row r="20390" spans="6:8" x14ac:dyDescent="0.25">
      <c r="F20390" s="11"/>
      <c r="G20390" s="11"/>
      <c r="H20390" s="11"/>
    </row>
    <row r="20391" spans="6:8" x14ac:dyDescent="0.25">
      <c r="F20391" s="11"/>
      <c r="G20391" s="11"/>
      <c r="H20391" s="11"/>
    </row>
    <row r="20392" spans="6:8" x14ac:dyDescent="0.25">
      <c r="F20392" s="11"/>
      <c r="G20392" s="11"/>
      <c r="H20392" s="11"/>
    </row>
    <row r="20393" spans="6:8" x14ac:dyDescent="0.25">
      <c r="F20393" s="11"/>
      <c r="G20393" s="11"/>
      <c r="H20393" s="11"/>
    </row>
    <row r="20394" spans="6:8" x14ac:dyDescent="0.25">
      <c r="F20394" s="11"/>
      <c r="G20394" s="11"/>
      <c r="H20394" s="11"/>
    </row>
    <row r="20395" spans="6:8" x14ac:dyDescent="0.25">
      <c r="F20395" s="11"/>
      <c r="G20395" s="11"/>
      <c r="H20395" s="11"/>
    </row>
    <row r="20396" spans="6:8" x14ac:dyDescent="0.25">
      <c r="F20396" s="11"/>
      <c r="G20396" s="11"/>
      <c r="H20396" s="11"/>
    </row>
    <row r="20397" spans="6:8" x14ac:dyDescent="0.25">
      <c r="F20397" s="11"/>
      <c r="G20397" s="11"/>
      <c r="H20397" s="11"/>
    </row>
    <row r="20398" spans="6:8" x14ac:dyDescent="0.25">
      <c r="F20398" s="11"/>
      <c r="G20398" s="11"/>
      <c r="H20398" s="11"/>
    </row>
    <row r="20399" spans="6:8" x14ac:dyDescent="0.25">
      <c r="F20399" s="11"/>
      <c r="G20399" s="11"/>
      <c r="H20399" s="11"/>
    </row>
    <row r="20400" spans="6:8" x14ac:dyDescent="0.25">
      <c r="F20400" s="11"/>
      <c r="G20400" s="11"/>
      <c r="H20400" s="11"/>
    </row>
    <row r="20401" spans="6:8" x14ac:dyDescent="0.25">
      <c r="F20401" s="11"/>
      <c r="G20401" s="11"/>
      <c r="H20401" s="11"/>
    </row>
    <row r="20402" spans="6:8" x14ac:dyDescent="0.25">
      <c r="F20402" s="11"/>
      <c r="G20402" s="11"/>
      <c r="H20402" s="11"/>
    </row>
    <row r="20403" spans="6:8" x14ac:dyDescent="0.25">
      <c r="F20403" s="11"/>
      <c r="G20403" s="11"/>
      <c r="H20403" s="11"/>
    </row>
    <row r="20404" spans="6:8" x14ac:dyDescent="0.25">
      <c r="F20404" s="11"/>
      <c r="G20404" s="11"/>
      <c r="H20404" s="11"/>
    </row>
    <row r="20405" spans="6:8" x14ac:dyDescent="0.25">
      <c r="F20405" s="11"/>
      <c r="G20405" s="11"/>
      <c r="H20405" s="11"/>
    </row>
    <row r="20406" spans="6:8" x14ac:dyDescent="0.25">
      <c r="F20406" s="11"/>
      <c r="G20406" s="11"/>
      <c r="H20406" s="11"/>
    </row>
    <row r="20407" spans="6:8" x14ac:dyDescent="0.25">
      <c r="F20407" s="11"/>
      <c r="G20407" s="11"/>
      <c r="H20407" s="11"/>
    </row>
    <row r="20408" spans="6:8" x14ac:dyDescent="0.25">
      <c r="F20408" s="11"/>
      <c r="G20408" s="11"/>
      <c r="H20408" s="11"/>
    </row>
    <row r="20409" spans="6:8" x14ac:dyDescent="0.25">
      <c r="F20409" s="11"/>
      <c r="G20409" s="11"/>
      <c r="H20409" s="11"/>
    </row>
    <row r="20410" spans="6:8" x14ac:dyDescent="0.25">
      <c r="F20410" s="11"/>
      <c r="G20410" s="11"/>
      <c r="H20410" s="11"/>
    </row>
    <row r="20411" spans="6:8" x14ac:dyDescent="0.25">
      <c r="F20411" s="11"/>
      <c r="G20411" s="11"/>
      <c r="H20411" s="11"/>
    </row>
    <row r="20412" spans="6:8" x14ac:dyDescent="0.25">
      <c r="F20412" s="11"/>
      <c r="G20412" s="11"/>
      <c r="H20412" s="11"/>
    </row>
    <row r="20413" spans="6:8" x14ac:dyDescent="0.25">
      <c r="F20413" s="11"/>
      <c r="G20413" s="11"/>
      <c r="H20413" s="11"/>
    </row>
    <row r="20414" spans="6:8" x14ac:dyDescent="0.25">
      <c r="F20414" s="11"/>
      <c r="G20414" s="11"/>
      <c r="H20414" s="11"/>
    </row>
    <row r="20415" spans="6:8" x14ac:dyDescent="0.25">
      <c r="F20415" s="11"/>
      <c r="G20415" s="11"/>
      <c r="H20415" s="11"/>
    </row>
    <row r="20416" spans="6:8" x14ac:dyDescent="0.25">
      <c r="F20416" s="11"/>
      <c r="G20416" s="11"/>
      <c r="H20416" s="11"/>
    </row>
    <row r="20417" spans="6:8" x14ac:dyDescent="0.25">
      <c r="F20417" s="11"/>
      <c r="G20417" s="11"/>
      <c r="H20417" s="11"/>
    </row>
    <row r="20418" spans="6:8" x14ac:dyDescent="0.25">
      <c r="F20418" s="11"/>
      <c r="G20418" s="11"/>
      <c r="H20418" s="11"/>
    </row>
    <row r="20419" spans="6:8" x14ac:dyDescent="0.25">
      <c r="F20419" s="11"/>
      <c r="G20419" s="11"/>
      <c r="H20419" s="11"/>
    </row>
    <row r="20420" spans="6:8" x14ac:dyDescent="0.25">
      <c r="F20420" s="11"/>
      <c r="G20420" s="11"/>
      <c r="H20420" s="11"/>
    </row>
    <row r="20421" spans="6:8" x14ac:dyDescent="0.25">
      <c r="F20421" s="11"/>
      <c r="G20421" s="11"/>
      <c r="H20421" s="11"/>
    </row>
    <row r="20422" spans="6:8" x14ac:dyDescent="0.25">
      <c r="F20422" s="11"/>
      <c r="G20422" s="11"/>
      <c r="H20422" s="11"/>
    </row>
    <row r="20423" spans="6:8" x14ac:dyDescent="0.25">
      <c r="F20423" s="11"/>
      <c r="G20423" s="11"/>
      <c r="H20423" s="11"/>
    </row>
    <row r="20424" spans="6:8" x14ac:dyDescent="0.25">
      <c r="F20424" s="11"/>
      <c r="G20424" s="11"/>
      <c r="H20424" s="11"/>
    </row>
    <row r="20425" spans="6:8" x14ac:dyDescent="0.25">
      <c r="F20425" s="11"/>
      <c r="G20425" s="11"/>
      <c r="H20425" s="11"/>
    </row>
    <row r="20426" spans="6:8" x14ac:dyDescent="0.25">
      <c r="F20426" s="11"/>
      <c r="G20426" s="11"/>
      <c r="H20426" s="11"/>
    </row>
    <row r="20427" spans="6:8" x14ac:dyDescent="0.25">
      <c r="F20427" s="11"/>
      <c r="G20427" s="11"/>
      <c r="H20427" s="11"/>
    </row>
    <row r="20428" spans="6:8" x14ac:dyDescent="0.25">
      <c r="F20428" s="11"/>
      <c r="G20428" s="11"/>
      <c r="H20428" s="11"/>
    </row>
    <row r="20429" spans="6:8" x14ac:dyDescent="0.25">
      <c r="F20429" s="11"/>
      <c r="G20429" s="11"/>
      <c r="H20429" s="11"/>
    </row>
    <row r="20430" spans="6:8" x14ac:dyDescent="0.25">
      <c r="F20430" s="11"/>
      <c r="G20430" s="11"/>
      <c r="H20430" s="11"/>
    </row>
    <row r="20431" spans="6:8" x14ac:dyDescent="0.25">
      <c r="F20431" s="11"/>
      <c r="G20431" s="11"/>
      <c r="H20431" s="11"/>
    </row>
    <row r="20432" spans="6:8" x14ac:dyDescent="0.25">
      <c r="F20432" s="11"/>
      <c r="G20432" s="11"/>
      <c r="H20432" s="11"/>
    </row>
    <row r="20433" spans="6:8" x14ac:dyDescent="0.25">
      <c r="F20433" s="11"/>
      <c r="G20433" s="11"/>
      <c r="H20433" s="11"/>
    </row>
    <row r="20434" spans="6:8" x14ac:dyDescent="0.25">
      <c r="F20434" s="11"/>
      <c r="G20434" s="11"/>
      <c r="H20434" s="11"/>
    </row>
    <row r="20435" spans="6:8" x14ac:dyDescent="0.25">
      <c r="F20435" s="11"/>
      <c r="G20435" s="11"/>
      <c r="H20435" s="11"/>
    </row>
    <row r="20436" spans="6:8" x14ac:dyDescent="0.25">
      <c r="F20436" s="11"/>
      <c r="G20436" s="11"/>
      <c r="H20436" s="11"/>
    </row>
    <row r="20437" spans="6:8" x14ac:dyDescent="0.25">
      <c r="F20437" s="11"/>
      <c r="G20437" s="11"/>
      <c r="H20437" s="11"/>
    </row>
    <row r="20438" spans="6:8" x14ac:dyDescent="0.25">
      <c r="F20438" s="11"/>
      <c r="G20438" s="11"/>
      <c r="H20438" s="11"/>
    </row>
    <row r="20439" spans="6:8" x14ac:dyDescent="0.25">
      <c r="F20439" s="11"/>
      <c r="G20439" s="11"/>
      <c r="H20439" s="11"/>
    </row>
    <row r="20440" spans="6:8" x14ac:dyDescent="0.25">
      <c r="F20440" s="11"/>
      <c r="G20440" s="11"/>
      <c r="H20440" s="11"/>
    </row>
    <row r="20441" spans="6:8" x14ac:dyDescent="0.25">
      <c r="F20441" s="11"/>
      <c r="G20441" s="11"/>
      <c r="H20441" s="11"/>
    </row>
    <row r="20442" spans="6:8" x14ac:dyDescent="0.25">
      <c r="F20442" s="11"/>
      <c r="G20442" s="11"/>
      <c r="H20442" s="11"/>
    </row>
    <row r="20443" spans="6:8" x14ac:dyDescent="0.25">
      <c r="F20443" s="11"/>
      <c r="G20443" s="11"/>
      <c r="H20443" s="11"/>
    </row>
    <row r="20444" spans="6:8" x14ac:dyDescent="0.25">
      <c r="F20444" s="11"/>
      <c r="G20444" s="11"/>
      <c r="H20444" s="11"/>
    </row>
    <row r="20445" spans="6:8" x14ac:dyDescent="0.25">
      <c r="F20445" s="11"/>
      <c r="G20445" s="11"/>
      <c r="H20445" s="11"/>
    </row>
    <row r="20446" spans="6:8" x14ac:dyDescent="0.25">
      <c r="F20446" s="11"/>
      <c r="G20446" s="11"/>
      <c r="H20446" s="11"/>
    </row>
    <row r="20447" spans="6:8" x14ac:dyDescent="0.25">
      <c r="F20447" s="11"/>
      <c r="G20447" s="11"/>
      <c r="H20447" s="11"/>
    </row>
    <row r="20448" spans="6:8" x14ac:dyDescent="0.25">
      <c r="F20448" s="11"/>
      <c r="G20448" s="11"/>
      <c r="H20448" s="11"/>
    </row>
    <row r="20449" spans="6:8" x14ac:dyDescent="0.25">
      <c r="F20449" s="11"/>
      <c r="G20449" s="11"/>
      <c r="H20449" s="11"/>
    </row>
    <row r="20450" spans="6:8" x14ac:dyDescent="0.25">
      <c r="F20450" s="11"/>
      <c r="G20450" s="11"/>
      <c r="H20450" s="11"/>
    </row>
    <row r="20451" spans="6:8" x14ac:dyDescent="0.25">
      <c r="F20451" s="11"/>
      <c r="G20451" s="11"/>
      <c r="H20451" s="11"/>
    </row>
    <row r="20452" spans="6:8" x14ac:dyDescent="0.25">
      <c r="F20452" s="11"/>
      <c r="G20452" s="11"/>
      <c r="H20452" s="11"/>
    </row>
    <row r="20453" spans="6:8" x14ac:dyDescent="0.25">
      <c r="F20453" s="11"/>
      <c r="G20453" s="11"/>
      <c r="H20453" s="11"/>
    </row>
    <row r="20454" spans="6:8" x14ac:dyDescent="0.25">
      <c r="F20454" s="11"/>
      <c r="G20454" s="11"/>
      <c r="H20454" s="11"/>
    </row>
    <row r="20455" spans="6:8" x14ac:dyDescent="0.25">
      <c r="F20455" s="11"/>
      <c r="G20455" s="11"/>
      <c r="H20455" s="11"/>
    </row>
    <row r="20456" spans="6:8" x14ac:dyDescent="0.25">
      <c r="F20456" s="11"/>
      <c r="G20456" s="11"/>
      <c r="H20456" s="11"/>
    </row>
    <row r="20457" spans="6:8" x14ac:dyDescent="0.25">
      <c r="F20457" s="11"/>
      <c r="G20457" s="11"/>
      <c r="H20457" s="11"/>
    </row>
    <row r="20458" spans="6:8" x14ac:dyDescent="0.25">
      <c r="F20458" s="11"/>
      <c r="G20458" s="11"/>
      <c r="H20458" s="11"/>
    </row>
    <row r="20459" spans="6:8" x14ac:dyDescent="0.25">
      <c r="F20459" s="11"/>
      <c r="G20459" s="11"/>
      <c r="H20459" s="11"/>
    </row>
    <row r="20460" spans="6:8" x14ac:dyDescent="0.25">
      <c r="F20460" s="11"/>
      <c r="G20460" s="11"/>
      <c r="H20460" s="11"/>
    </row>
    <row r="20461" spans="6:8" x14ac:dyDescent="0.25">
      <c r="F20461" s="11"/>
      <c r="G20461" s="11"/>
      <c r="H20461" s="11"/>
    </row>
    <row r="20462" spans="6:8" x14ac:dyDescent="0.25">
      <c r="F20462" s="11"/>
      <c r="G20462" s="11"/>
      <c r="H20462" s="11"/>
    </row>
    <row r="20463" spans="6:8" x14ac:dyDescent="0.25">
      <c r="F20463" s="11"/>
      <c r="G20463" s="11"/>
      <c r="H20463" s="11"/>
    </row>
    <row r="20464" spans="6:8" x14ac:dyDescent="0.25">
      <c r="F20464" s="11"/>
      <c r="G20464" s="11"/>
      <c r="H20464" s="11"/>
    </row>
    <row r="20465" spans="6:8" x14ac:dyDescent="0.25">
      <c r="F20465" s="11"/>
      <c r="G20465" s="11"/>
      <c r="H20465" s="11"/>
    </row>
    <row r="20466" spans="6:8" x14ac:dyDescent="0.25">
      <c r="F20466" s="11"/>
      <c r="G20466" s="11"/>
      <c r="H20466" s="11"/>
    </row>
    <row r="20467" spans="6:8" x14ac:dyDescent="0.25">
      <c r="F20467" s="11"/>
      <c r="G20467" s="11"/>
      <c r="H20467" s="11"/>
    </row>
    <row r="20468" spans="6:8" x14ac:dyDescent="0.25">
      <c r="F20468" s="11"/>
      <c r="G20468" s="11"/>
      <c r="H20468" s="11"/>
    </row>
    <row r="20469" spans="6:8" x14ac:dyDescent="0.25">
      <c r="F20469" s="11"/>
      <c r="G20469" s="11"/>
      <c r="H20469" s="11"/>
    </row>
    <row r="20470" spans="6:8" x14ac:dyDescent="0.25">
      <c r="F20470" s="11"/>
      <c r="G20470" s="11"/>
      <c r="H20470" s="11"/>
    </row>
    <row r="20471" spans="6:8" x14ac:dyDescent="0.25">
      <c r="F20471" s="11"/>
      <c r="G20471" s="11"/>
      <c r="H20471" s="11"/>
    </row>
    <row r="20472" spans="6:8" x14ac:dyDescent="0.25">
      <c r="F20472" s="11"/>
      <c r="G20472" s="11"/>
      <c r="H20472" s="11"/>
    </row>
    <row r="20473" spans="6:8" x14ac:dyDescent="0.25">
      <c r="F20473" s="11"/>
      <c r="G20473" s="11"/>
      <c r="H20473" s="11"/>
    </row>
    <row r="20474" spans="6:8" x14ac:dyDescent="0.25">
      <c r="F20474" s="11"/>
      <c r="G20474" s="11"/>
      <c r="H20474" s="11"/>
    </row>
    <row r="20475" spans="6:8" x14ac:dyDescent="0.25">
      <c r="F20475" s="11"/>
      <c r="G20475" s="11"/>
      <c r="H20475" s="11"/>
    </row>
    <row r="20476" spans="6:8" x14ac:dyDescent="0.25">
      <c r="F20476" s="11"/>
      <c r="G20476" s="11"/>
      <c r="H20476" s="11"/>
    </row>
    <row r="20477" spans="6:8" x14ac:dyDescent="0.25">
      <c r="F20477" s="11"/>
      <c r="G20477" s="11"/>
      <c r="H20477" s="11"/>
    </row>
    <row r="20478" spans="6:8" x14ac:dyDescent="0.25">
      <c r="F20478" s="11"/>
      <c r="G20478" s="11"/>
      <c r="H20478" s="11"/>
    </row>
    <row r="20479" spans="6:8" x14ac:dyDescent="0.25">
      <c r="F20479" s="11"/>
      <c r="G20479" s="11"/>
      <c r="H20479" s="11"/>
    </row>
    <row r="20480" spans="6:8" x14ac:dyDescent="0.25">
      <c r="F20480" s="11"/>
      <c r="G20480" s="11"/>
      <c r="H20480" s="11"/>
    </row>
    <row r="20481" spans="6:8" x14ac:dyDescent="0.25">
      <c r="F20481" s="11"/>
      <c r="G20481" s="11"/>
      <c r="H20481" s="11"/>
    </row>
    <row r="20482" spans="6:8" x14ac:dyDescent="0.25">
      <c r="F20482" s="11"/>
      <c r="G20482" s="11"/>
      <c r="H20482" s="11"/>
    </row>
    <row r="20483" spans="6:8" x14ac:dyDescent="0.25">
      <c r="F20483" s="11"/>
      <c r="G20483" s="11"/>
      <c r="H20483" s="11"/>
    </row>
    <row r="20484" spans="6:8" x14ac:dyDescent="0.25">
      <c r="F20484" s="11"/>
      <c r="G20484" s="11"/>
      <c r="H20484" s="11"/>
    </row>
    <row r="20485" spans="6:8" x14ac:dyDescent="0.25">
      <c r="F20485" s="11"/>
      <c r="G20485" s="11"/>
      <c r="H20485" s="11"/>
    </row>
    <row r="20486" spans="6:8" x14ac:dyDescent="0.25">
      <c r="F20486" s="11"/>
      <c r="G20486" s="11"/>
      <c r="H20486" s="11"/>
    </row>
    <row r="20487" spans="6:8" x14ac:dyDescent="0.25">
      <c r="F20487" s="11"/>
      <c r="G20487" s="11"/>
      <c r="H20487" s="11"/>
    </row>
    <row r="20488" spans="6:8" x14ac:dyDescent="0.25">
      <c r="F20488" s="11"/>
      <c r="G20488" s="11"/>
      <c r="H20488" s="11"/>
    </row>
    <row r="20489" spans="6:8" x14ac:dyDescent="0.25">
      <c r="F20489" s="11"/>
      <c r="G20489" s="11"/>
      <c r="H20489" s="11"/>
    </row>
    <row r="20490" spans="6:8" x14ac:dyDescent="0.25">
      <c r="F20490" s="11"/>
      <c r="G20490" s="11"/>
      <c r="H20490" s="11"/>
    </row>
    <row r="20491" spans="6:8" x14ac:dyDescent="0.25">
      <c r="F20491" s="11"/>
      <c r="G20491" s="11"/>
      <c r="H20491" s="11"/>
    </row>
    <row r="20492" spans="6:8" x14ac:dyDescent="0.25">
      <c r="F20492" s="11"/>
      <c r="G20492" s="11"/>
      <c r="H20492" s="11"/>
    </row>
    <row r="20493" spans="6:8" x14ac:dyDescent="0.25">
      <c r="F20493" s="11"/>
      <c r="G20493" s="11"/>
      <c r="H20493" s="11"/>
    </row>
    <row r="20494" spans="6:8" x14ac:dyDescent="0.25">
      <c r="F20494" s="11"/>
      <c r="G20494" s="11"/>
      <c r="H20494" s="11"/>
    </row>
    <row r="20495" spans="6:8" x14ac:dyDescent="0.25">
      <c r="F20495" s="11"/>
      <c r="G20495" s="11"/>
      <c r="H20495" s="11"/>
    </row>
    <row r="20496" spans="6:8" x14ac:dyDescent="0.25">
      <c r="F20496" s="11"/>
      <c r="G20496" s="11"/>
      <c r="H20496" s="11"/>
    </row>
    <row r="20497" spans="6:8" x14ac:dyDescent="0.25">
      <c r="F20497" s="11"/>
      <c r="G20497" s="11"/>
      <c r="H20497" s="11"/>
    </row>
    <row r="20498" spans="6:8" x14ac:dyDescent="0.25">
      <c r="F20498" s="11"/>
      <c r="G20498" s="11"/>
      <c r="H20498" s="11"/>
    </row>
    <row r="20499" spans="6:8" x14ac:dyDescent="0.25">
      <c r="F20499" s="11"/>
      <c r="G20499" s="11"/>
      <c r="H20499" s="11"/>
    </row>
    <row r="20500" spans="6:8" x14ac:dyDescent="0.25">
      <c r="F20500" s="11"/>
      <c r="G20500" s="11"/>
      <c r="H20500" s="11"/>
    </row>
    <row r="20501" spans="6:8" x14ac:dyDescent="0.25">
      <c r="F20501" s="11"/>
      <c r="G20501" s="11"/>
      <c r="H20501" s="11"/>
    </row>
    <row r="20502" spans="6:8" x14ac:dyDescent="0.25">
      <c r="F20502" s="11"/>
      <c r="G20502" s="11"/>
      <c r="H20502" s="11"/>
    </row>
    <row r="20503" spans="6:8" x14ac:dyDescent="0.25">
      <c r="F20503" s="11"/>
      <c r="G20503" s="11"/>
      <c r="H20503" s="11"/>
    </row>
    <row r="20504" spans="6:8" x14ac:dyDescent="0.25">
      <c r="F20504" s="11"/>
      <c r="G20504" s="11"/>
      <c r="H20504" s="11"/>
    </row>
    <row r="20505" spans="6:8" x14ac:dyDescent="0.25">
      <c r="F20505" s="11"/>
      <c r="G20505" s="11"/>
      <c r="H20505" s="11"/>
    </row>
    <row r="20506" spans="6:8" x14ac:dyDescent="0.25">
      <c r="F20506" s="11"/>
      <c r="G20506" s="11"/>
      <c r="H20506" s="11"/>
    </row>
    <row r="20507" spans="6:8" x14ac:dyDescent="0.25">
      <c r="F20507" s="11"/>
      <c r="G20507" s="11"/>
      <c r="H20507" s="11"/>
    </row>
    <row r="20508" spans="6:8" x14ac:dyDescent="0.25">
      <c r="F20508" s="11"/>
      <c r="G20508" s="11"/>
      <c r="H20508" s="11"/>
    </row>
    <row r="20509" spans="6:8" x14ac:dyDescent="0.25">
      <c r="F20509" s="11"/>
      <c r="G20509" s="11"/>
      <c r="H20509" s="11"/>
    </row>
    <row r="20510" spans="6:8" x14ac:dyDescent="0.25">
      <c r="F20510" s="11"/>
      <c r="G20510" s="11"/>
      <c r="H20510" s="11"/>
    </row>
    <row r="20511" spans="6:8" x14ac:dyDescent="0.25">
      <c r="F20511" s="11"/>
      <c r="G20511" s="11"/>
      <c r="H20511" s="11"/>
    </row>
    <row r="20512" spans="6:8" x14ac:dyDescent="0.25">
      <c r="F20512" s="11"/>
      <c r="G20512" s="11"/>
      <c r="H20512" s="11"/>
    </row>
    <row r="20513" spans="6:8" x14ac:dyDescent="0.25">
      <c r="F20513" s="11"/>
      <c r="G20513" s="11"/>
      <c r="H20513" s="11"/>
    </row>
    <row r="20514" spans="6:8" x14ac:dyDescent="0.25">
      <c r="F20514" s="11"/>
      <c r="G20514" s="11"/>
      <c r="H20514" s="11"/>
    </row>
    <row r="20515" spans="6:8" x14ac:dyDescent="0.25">
      <c r="F20515" s="11"/>
      <c r="G20515" s="11"/>
      <c r="H20515" s="11"/>
    </row>
    <row r="20516" spans="6:8" x14ac:dyDescent="0.25">
      <c r="F20516" s="11"/>
      <c r="G20516" s="11"/>
      <c r="H20516" s="11"/>
    </row>
    <row r="20517" spans="6:8" x14ac:dyDescent="0.25">
      <c r="F20517" s="11"/>
      <c r="G20517" s="11"/>
      <c r="H20517" s="11"/>
    </row>
    <row r="20518" spans="6:8" x14ac:dyDescent="0.25">
      <c r="F20518" s="11"/>
      <c r="G20518" s="11"/>
      <c r="H20518" s="11"/>
    </row>
    <row r="20519" spans="6:8" x14ac:dyDescent="0.25">
      <c r="F20519" s="11"/>
      <c r="G20519" s="11"/>
      <c r="H20519" s="11"/>
    </row>
    <row r="20520" spans="6:8" x14ac:dyDescent="0.25">
      <c r="F20520" s="11"/>
      <c r="G20520" s="11"/>
      <c r="H20520" s="11"/>
    </row>
    <row r="20521" spans="6:8" x14ac:dyDescent="0.25">
      <c r="F20521" s="11"/>
      <c r="G20521" s="11"/>
      <c r="H20521" s="11"/>
    </row>
    <row r="20522" spans="6:8" x14ac:dyDescent="0.25">
      <c r="F20522" s="11"/>
      <c r="G20522" s="11"/>
      <c r="H20522" s="11"/>
    </row>
    <row r="20523" spans="6:8" x14ac:dyDescent="0.25">
      <c r="F20523" s="11"/>
      <c r="G20523" s="11"/>
      <c r="H20523" s="11"/>
    </row>
    <row r="20524" spans="6:8" x14ac:dyDescent="0.25">
      <c r="F20524" s="11"/>
      <c r="G20524" s="11"/>
      <c r="H20524" s="11"/>
    </row>
    <row r="20525" spans="6:8" x14ac:dyDescent="0.25">
      <c r="F20525" s="11"/>
      <c r="G20525" s="11"/>
      <c r="H20525" s="11"/>
    </row>
    <row r="20526" spans="6:8" x14ac:dyDescent="0.25">
      <c r="F20526" s="11"/>
      <c r="G20526" s="11"/>
      <c r="H20526" s="11"/>
    </row>
    <row r="20527" spans="6:8" x14ac:dyDescent="0.25">
      <c r="F20527" s="11"/>
      <c r="G20527" s="11"/>
      <c r="H20527" s="11"/>
    </row>
    <row r="20528" spans="6:8" x14ac:dyDescent="0.25">
      <c r="F20528" s="11"/>
      <c r="G20528" s="11"/>
      <c r="H20528" s="11"/>
    </row>
    <row r="20529" spans="6:8" x14ac:dyDescent="0.25">
      <c r="F20529" s="11"/>
      <c r="G20529" s="11"/>
      <c r="H20529" s="11"/>
    </row>
    <row r="20530" spans="6:8" x14ac:dyDescent="0.25">
      <c r="F20530" s="11"/>
      <c r="G20530" s="11"/>
      <c r="H20530" s="11"/>
    </row>
    <row r="20531" spans="6:8" x14ac:dyDescent="0.25">
      <c r="F20531" s="11"/>
      <c r="G20531" s="11"/>
      <c r="H20531" s="11"/>
    </row>
    <row r="20532" spans="6:8" x14ac:dyDescent="0.25">
      <c r="F20532" s="11"/>
      <c r="G20532" s="11"/>
      <c r="H20532" s="11"/>
    </row>
    <row r="20533" spans="6:8" x14ac:dyDescent="0.25">
      <c r="F20533" s="11"/>
      <c r="G20533" s="11"/>
      <c r="H20533" s="11"/>
    </row>
    <row r="20534" spans="6:8" x14ac:dyDescent="0.25">
      <c r="F20534" s="11"/>
      <c r="G20534" s="11"/>
      <c r="H20534" s="11"/>
    </row>
    <row r="20535" spans="6:8" x14ac:dyDescent="0.25">
      <c r="F20535" s="11"/>
      <c r="G20535" s="11"/>
      <c r="H20535" s="11"/>
    </row>
    <row r="20536" spans="6:8" x14ac:dyDescent="0.25">
      <c r="F20536" s="11"/>
      <c r="G20536" s="11"/>
      <c r="H20536" s="11"/>
    </row>
    <row r="20537" spans="6:8" x14ac:dyDescent="0.25">
      <c r="F20537" s="11"/>
      <c r="G20537" s="11"/>
      <c r="H20537" s="11"/>
    </row>
    <row r="20538" spans="6:8" x14ac:dyDescent="0.25">
      <c r="F20538" s="11"/>
      <c r="G20538" s="11"/>
      <c r="H20538" s="11"/>
    </row>
    <row r="20539" spans="6:8" x14ac:dyDescent="0.25">
      <c r="F20539" s="11"/>
      <c r="G20539" s="11"/>
      <c r="H20539" s="11"/>
    </row>
    <row r="20540" spans="6:8" x14ac:dyDescent="0.25">
      <c r="F20540" s="11"/>
      <c r="G20540" s="11"/>
      <c r="H20540" s="11"/>
    </row>
    <row r="20541" spans="6:8" x14ac:dyDescent="0.25">
      <c r="F20541" s="11"/>
      <c r="G20541" s="11"/>
      <c r="H20541" s="11"/>
    </row>
    <row r="20542" spans="6:8" x14ac:dyDescent="0.25">
      <c r="F20542" s="11"/>
      <c r="G20542" s="11"/>
      <c r="H20542" s="11"/>
    </row>
    <row r="20543" spans="6:8" x14ac:dyDescent="0.25">
      <c r="F20543" s="11"/>
      <c r="G20543" s="11"/>
      <c r="H20543" s="11"/>
    </row>
    <row r="20544" spans="6:8" x14ac:dyDescent="0.25">
      <c r="F20544" s="11"/>
      <c r="G20544" s="11"/>
      <c r="H20544" s="11"/>
    </row>
    <row r="20545" spans="6:8" x14ac:dyDescent="0.25">
      <c r="F20545" s="11"/>
      <c r="G20545" s="11"/>
      <c r="H20545" s="11"/>
    </row>
    <row r="20546" spans="6:8" x14ac:dyDescent="0.25">
      <c r="F20546" s="11"/>
      <c r="G20546" s="11"/>
      <c r="H20546" s="11"/>
    </row>
    <row r="20547" spans="6:8" x14ac:dyDescent="0.25">
      <c r="F20547" s="11"/>
      <c r="G20547" s="11"/>
      <c r="H20547" s="11"/>
    </row>
    <row r="20548" spans="6:8" x14ac:dyDescent="0.25">
      <c r="F20548" s="11"/>
      <c r="G20548" s="11"/>
      <c r="H20548" s="11"/>
    </row>
    <row r="20549" spans="6:8" x14ac:dyDescent="0.25">
      <c r="F20549" s="11"/>
      <c r="G20549" s="11"/>
      <c r="H20549" s="11"/>
    </row>
    <row r="20550" spans="6:8" x14ac:dyDescent="0.25">
      <c r="F20550" s="11"/>
      <c r="G20550" s="11"/>
      <c r="H20550" s="11"/>
    </row>
    <row r="20551" spans="6:8" x14ac:dyDescent="0.25">
      <c r="F20551" s="11"/>
      <c r="G20551" s="11"/>
      <c r="H20551" s="11"/>
    </row>
    <row r="20552" spans="6:8" x14ac:dyDescent="0.25">
      <c r="F20552" s="11"/>
      <c r="G20552" s="11"/>
      <c r="H20552" s="11"/>
    </row>
    <row r="20553" spans="6:8" x14ac:dyDescent="0.25">
      <c r="F20553" s="11"/>
      <c r="G20553" s="11"/>
      <c r="H20553" s="11"/>
    </row>
    <row r="20554" spans="6:8" x14ac:dyDescent="0.25">
      <c r="F20554" s="11"/>
      <c r="G20554" s="11"/>
      <c r="H20554" s="11"/>
    </row>
    <row r="20555" spans="6:8" x14ac:dyDescent="0.25">
      <c r="F20555" s="11"/>
      <c r="G20555" s="11"/>
      <c r="H20555" s="11"/>
    </row>
    <row r="20556" spans="6:8" x14ac:dyDescent="0.25">
      <c r="F20556" s="11"/>
      <c r="G20556" s="11"/>
      <c r="H20556" s="11"/>
    </row>
    <row r="20557" spans="6:8" x14ac:dyDescent="0.25">
      <c r="F20557" s="11"/>
      <c r="G20557" s="11"/>
      <c r="H20557" s="11"/>
    </row>
    <row r="20558" spans="6:8" x14ac:dyDescent="0.25">
      <c r="F20558" s="11"/>
      <c r="G20558" s="11"/>
      <c r="H20558" s="11"/>
    </row>
    <row r="20559" spans="6:8" x14ac:dyDescent="0.25">
      <c r="F20559" s="11"/>
      <c r="G20559" s="11"/>
      <c r="H20559" s="11"/>
    </row>
    <row r="20560" spans="6:8" x14ac:dyDescent="0.25">
      <c r="F20560" s="11"/>
      <c r="G20560" s="11"/>
      <c r="H20560" s="11"/>
    </row>
    <row r="20561" spans="6:8" x14ac:dyDescent="0.25">
      <c r="F20561" s="11"/>
      <c r="G20561" s="11"/>
      <c r="H20561" s="11"/>
    </row>
    <row r="20562" spans="6:8" x14ac:dyDescent="0.25">
      <c r="F20562" s="11"/>
      <c r="G20562" s="11"/>
      <c r="H20562" s="11"/>
    </row>
    <row r="20563" spans="6:8" x14ac:dyDescent="0.25">
      <c r="F20563" s="11"/>
      <c r="G20563" s="11"/>
      <c r="H20563" s="11"/>
    </row>
    <row r="20564" spans="6:8" x14ac:dyDescent="0.25">
      <c r="F20564" s="11"/>
      <c r="G20564" s="11"/>
      <c r="H20564" s="11"/>
    </row>
    <row r="20565" spans="6:8" x14ac:dyDescent="0.25">
      <c r="F20565" s="11"/>
      <c r="G20565" s="11"/>
      <c r="H20565" s="11"/>
    </row>
    <row r="20566" spans="6:8" x14ac:dyDescent="0.25">
      <c r="F20566" s="11"/>
      <c r="G20566" s="11"/>
      <c r="H20566" s="11"/>
    </row>
    <row r="20567" spans="6:8" x14ac:dyDescent="0.25">
      <c r="F20567" s="11"/>
      <c r="G20567" s="11"/>
      <c r="H20567" s="11"/>
    </row>
    <row r="20568" spans="6:8" x14ac:dyDescent="0.25">
      <c r="F20568" s="11"/>
      <c r="G20568" s="11"/>
      <c r="H20568" s="11"/>
    </row>
    <row r="20569" spans="6:8" x14ac:dyDescent="0.25">
      <c r="F20569" s="11"/>
      <c r="G20569" s="11"/>
      <c r="H20569" s="11"/>
    </row>
    <row r="20570" spans="6:8" x14ac:dyDescent="0.25">
      <c r="F20570" s="11"/>
      <c r="G20570" s="11"/>
      <c r="H20570" s="11"/>
    </row>
    <row r="20571" spans="6:8" x14ac:dyDescent="0.25">
      <c r="F20571" s="11"/>
      <c r="G20571" s="11"/>
      <c r="H20571" s="11"/>
    </row>
    <row r="20572" spans="6:8" x14ac:dyDescent="0.25">
      <c r="F20572" s="11"/>
      <c r="G20572" s="11"/>
      <c r="H20572" s="11"/>
    </row>
    <row r="20573" spans="6:8" x14ac:dyDescent="0.25">
      <c r="F20573" s="11"/>
      <c r="G20573" s="11"/>
      <c r="H20573" s="11"/>
    </row>
    <row r="20574" spans="6:8" x14ac:dyDescent="0.25">
      <c r="F20574" s="11"/>
      <c r="G20574" s="11"/>
      <c r="H20574" s="11"/>
    </row>
    <row r="20575" spans="6:8" x14ac:dyDescent="0.25">
      <c r="F20575" s="11"/>
      <c r="G20575" s="11"/>
      <c r="H20575" s="11"/>
    </row>
    <row r="20576" spans="6:8" x14ac:dyDescent="0.25">
      <c r="F20576" s="11"/>
      <c r="G20576" s="11"/>
      <c r="H20576" s="11"/>
    </row>
    <row r="20577" spans="6:8" x14ac:dyDescent="0.25">
      <c r="F20577" s="11"/>
      <c r="G20577" s="11"/>
      <c r="H20577" s="11"/>
    </row>
    <row r="20578" spans="6:8" x14ac:dyDescent="0.25">
      <c r="F20578" s="11"/>
      <c r="G20578" s="11"/>
      <c r="H20578" s="11"/>
    </row>
    <row r="20579" spans="6:8" x14ac:dyDescent="0.25">
      <c r="F20579" s="11"/>
      <c r="G20579" s="11"/>
      <c r="H20579" s="11"/>
    </row>
    <row r="20580" spans="6:8" x14ac:dyDescent="0.25">
      <c r="F20580" s="11"/>
      <c r="G20580" s="11"/>
      <c r="H20580" s="11"/>
    </row>
    <row r="20581" spans="6:8" x14ac:dyDescent="0.25">
      <c r="F20581" s="11"/>
      <c r="G20581" s="11"/>
      <c r="H20581" s="11"/>
    </row>
    <row r="20582" spans="6:8" x14ac:dyDescent="0.25">
      <c r="F20582" s="11"/>
      <c r="G20582" s="11"/>
      <c r="H20582" s="11"/>
    </row>
    <row r="20583" spans="6:8" x14ac:dyDescent="0.25">
      <c r="F20583" s="11"/>
      <c r="G20583" s="11"/>
      <c r="H20583" s="11"/>
    </row>
    <row r="20584" spans="6:8" x14ac:dyDescent="0.25">
      <c r="F20584" s="11"/>
      <c r="G20584" s="11"/>
      <c r="H20584" s="11"/>
    </row>
    <row r="20585" spans="6:8" x14ac:dyDescent="0.25">
      <c r="F20585" s="11"/>
      <c r="G20585" s="11"/>
      <c r="H20585" s="11"/>
    </row>
    <row r="20586" spans="6:8" x14ac:dyDescent="0.25">
      <c r="F20586" s="11"/>
      <c r="G20586" s="11"/>
      <c r="H20586" s="11"/>
    </row>
    <row r="20587" spans="6:8" x14ac:dyDescent="0.25">
      <c r="F20587" s="11"/>
      <c r="G20587" s="11"/>
      <c r="H20587" s="11"/>
    </row>
    <row r="20588" spans="6:8" x14ac:dyDescent="0.25">
      <c r="F20588" s="11"/>
      <c r="G20588" s="11"/>
      <c r="H20588" s="11"/>
    </row>
    <row r="20589" spans="6:8" x14ac:dyDescent="0.25">
      <c r="F20589" s="11"/>
      <c r="G20589" s="11"/>
      <c r="H20589" s="11"/>
    </row>
    <row r="20590" spans="6:8" x14ac:dyDescent="0.25">
      <c r="F20590" s="11"/>
      <c r="G20590" s="11"/>
      <c r="H20590" s="11"/>
    </row>
    <row r="20591" spans="6:8" x14ac:dyDescent="0.25">
      <c r="F20591" s="11"/>
      <c r="G20591" s="11"/>
      <c r="H20591" s="11"/>
    </row>
    <row r="20592" spans="6:8" x14ac:dyDescent="0.25">
      <c r="F20592" s="11"/>
      <c r="G20592" s="11"/>
      <c r="H20592" s="11"/>
    </row>
    <row r="20593" spans="6:8" x14ac:dyDescent="0.25">
      <c r="F20593" s="11"/>
      <c r="G20593" s="11"/>
      <c r="H20593" s="11"/>
    </row>
    <row r="20594" spans="6:8" x14ac:dyDescent="0.25">
      <c r="F20594" s="11"/>
      <c r="G20594" s="11"/>
      <c r="H20594" s="11"/>
    </row>
    <row r="20595" spans="6:8" x14ac:dyDescent="0.25">
      <c r="F20595" s="11"/>
      <c r="G20595" s="11"/>
      <c r="H20595" s="11"/>
    </row>
    <row r="20596" spans="6:8" x14ac:dyDescent="0.25">
      <c r="F20596" s="11"/>
      <c r="G20596" s="11"/>
      <c r="H20596" s="11"/>
    </row>
    <row r="20597" spans="6:8" x14ac:dyDescent="0.25">
      <c r="F20597" s="11"/>
      <c r="G20597" s="11"/>
      <c r="H20597" s="11"/>
    </row>
    <row r="20598" spans="6:8" x14ac:dyDescent="0.25">
      <c r="F20598" s="11"/>
      <c r="G20598" s="11"/>
      <c r="H20598" s="11"/>
    </row>
    <row r="20599" spans="6:8" x14ac:dyDescent="0.25">
      <c r="F20599" s="11"/>
      <c r="G20599" s="11"/>
      <c r="H20599" s="11"/>
    </row>
    <row r="20600" spans="6:8" x14ac:dyDescent="0.25">
      <c r="F20600" s="11"/>
      <c r="G20600" s="11"/>
      <c r="H20600" s="11"/>
    </row>
    <row r="20601" spans="6:8" x14ac:dyDescent="0.25">
      <c r="F20601" s="11"/>
      <c r="G20601" s="11"/>
      <c r="H20601" s="11"/>
    </row>
    <row r="20602" spans="6:8" x14ac:dyDescent="0.25">
      <c r="F20602" s="11"/>
      <c r="G20602" s="11"/>
      <c r="H20602" s="11"/>
    </row>
    <row r="20603" spans="6:8" x14ac:dyDescent="0.25">
      <c r="F20603" s="11"/>
      <c r="G20603" s="11"/>
      <c r="H20603" s="11"/>
    </row>
    <row r="20604" spans="6:8" x14ac:dyDescent="0.25">
      <c r="F20604" s="11"/>
      <c r="G20604" s="11"/>
      <c r="H20604" s="11"/>
    </row>
    <row r="20605" spans="6:8" x14ac:dyDescent="0.25">
      <c r="F20605" s="11"/>
      <c r="G20605" s="11"/>
      <c r="H20605" s="11"/>
    </row>
    <row r="20606" spans="6:8" x14ac:dyDescent="0.25">
      <c r="F20606" s="11"/>
      <c r="G20606" s="11"/>
      <c r="H20606" s="11"/>
    </row>
    <row r="20607" spans="6:8" x14ac:dyDescent="0.25">
      <c r="F20607" s="11"/>
      <c r="G20607" s="11"/>
      <c r="H20607" s="11"/>
    </row>
    <row r="20608" spans="6:8" x14ac:dyDescent="0.25">
      <c r="F20608" s="11"/>
      <c r="G20608" s="11"/>
      <c r="H20608" s="11"/>
    </row>
    <row r="20609" spans="6:8" x14ac:dyDescent="0.25">
      <c r="F20609" s="11"/>
      <c r="G20609" s="11"/>
      <c r="H20609" s="11"/>
    </row>
    <row r="20610" spans="6:8" x14ac:dyDescent="0.25">
      <c r="F20610" s="11"/>
      <c r="G20610" s="11"/>
      <c r="H20610" s="11"/>
    </row>
    <row r="20611" spans="6:8" x14ac:dyDescent="0.25">
      <c r="F20611" s="11"/>
      <c r="G20611" s="11"/>
      <c r="H20611" s="11"/>
    </row>
    <row r="20612" spans="6:8" x14ac:dyDescent="0.25">
      <c r="F20612" s="11"/>
      <c r="G20612" s="11"/>
      <c r="H20612" s="11"/>
    </row>
    <row r="20613" spans="6:8" x14ac:dyDescent="0.25">
      <c r="F20613" s="11"/>
      <c r="G20613" s="11"/>
      <c r="H20613" s="11"/>
    </row>
    <row r="20614" spans="6:8" x14ac:dyDescent="0.25">
      <c r="F20614" s="11"/>
      <c r="G20614" s="11"/>
      <c r="H20614" s="11"/>
    </row>
    <row r="20615" spans="6:8" x14ac:dyDescent="0.25">
      <c r="F20615" s="11"/>
      <c r="G20615" s="11"/>
      <c r="H20615" s="11"/>
    </row>
    <row r="20616" spans="6:8" x14ac:dyDescent="0.25">
      <c r="F20616" s="11"/>
      <c r="G20616" s="11"/>
      <c r="H20616" s="11"/>
    </row>
    <row r="20617" spans="6:8" x14ac:dyDescent="0.25">
      <c r="F20617" s="11"/>
      <c r="G20617" s="11"/>
      <c r="H20617" s="11"/>
    </row>
    <row r="20618" spans="6:8" x14ac:dyDescent="0.25">
      <c r="F20618" s="11"/>
      <c r="G20618" s="11"/>
      <c r="H20618" s="11"/>
    </row>
    <row r="20619" spans="6:8" x14ac:dyDescent="0.25">
      <c r="F20619" s="11"/>
      <c r="G20619" s="11"/>
      <c r="H20619" s="11"/>
    </row>
    <row r="20620" spans="6:8" x14ac:dyDescent="0.25">
      <c r="F20620" s="11"/>
      <c r="G20620" s="11"/>
      <c r="H20620" s="11"/>
    </row>
    <row r="20621" spans="6:8" x14ac:dyDescent="0.25">
      <c r="F20621" s="11"/>
      <c r="G20621" s="11"/>
      <c r="H20621" s="11"/>
    </row>
    <row r="20622" spans="6:8" x14ac:dyDescent="0.25">
      <c r="F20622" s="11"/>
      <c r="G20622" s="11"/>
      <c r="H20622" s="11"/>
    </row>
    <row r="20623" spans="6:8" x14ac:dyDescent="0.25">
      <c r="F20623" s="11"/>
      <c r="G20623" s="11"/>
      <c r="H20623" s="11"/>
    </row>
    <row r="20624" spans="6:8" x14ac:dyDescent="0.25">
      <c r="F20624" s="11"/>
      <c r="G20624" s="11"/>
      <c r="H20624" s="11"/>
    </row>
    <row r="20625" spans="6:8" x14ac:dyDescent="0.25">
      <c r="F20625" s="11"/>
      <c r="G20625" s="11"/>
      <c r="H20625" s="11"/>
    </row>
    <row r="20626" spans="6:8" x14ac:dyDescent="0.25">
      <c r="F20626" s="11"/>
      <c r="G20626" s="11"/>
      <c r="H20626" s="11"/>
    </row>
    <row r="20627" spans="6:8" x14ac:dyDescent="0.25">
      <c r="F20627" s="11"/>
      <c r="G20627" s="11"/>
      <c r="H20627" s="11"/>
    </row>
    <row r="20628" spans="6:8" x14ac:dyDescent="0.25">
      <c r="F20628" s="11"/>
      <c r="G20628" s="11"/>
      <c r="H20628" s="11"/>
    </row>
    <row r="20629" spans="6:8" x14ac:dyDescent="0.25">
      <c r="F20629" s="11"/>
      <c r="G20629" s="11"/>
      <c r="H20629" s="11"/>
    </row>
    <row r="20630" spans="6:8" x14ac:dyDescent="0.25">
      <c r="F20630" s="11"/>
      <c r="G20630" s="11"/>
      <c r="H20630" s="11"/>
    </row>
    <row r="20631" spans="6:8" x14ac:dyDescent="0.25">
      <c r="F20631" s="11"/>
      <c r="G20631" s="11"/>
      <c r="H20631" s="11"/>
    </row>
    <row r="20632" spans="6:8" x14ac:dyDescent="0.25">
      <c r="F20632" s="11"/>
      <c r="G20632" s="11"/>
      <c r="H20632" s="11"/>
    </row>
    <row r="20633" spans="6:8" x14ac:dyDescent="0.25">
      <c r="F20633" s="11"/>
      <c r="G20633" s="11"/>
      <c r="H20633" s="11"/>
    </row>
    <row r="20634" spans="6:8" x14ac:dyDescent="0.25">
      <c r="F20634" s="11"/>
      <c r="G20634" s="11"/>
      <c r="H20634" s="11"/>
    </row>
    <row r="20635" spans="6:8" x14ac:dyDescent="0.25">
      <c r="F20635" s="11"/>
      <c r="G20635" s="11"/>
      <c r="H20635" s="11"/>
    </row>
    <row r="20636" spans="6:8" x14ac:dyDescent="0.25">
      <c r="F20636" s="11"/>
      <c r="G20636" s="11"/>
      <c r="H20636" s="11"/>
    </row>
    <row r="20637" spans="6:8" x14ac:dyDescent="0.25">
      <c r="F20637" s="11"/>
      <c r="G20637" s="11"/>
      <c r="H20637" s="11"/>
    </row>
    <row r="20638" spans="6:8" x14ac:dyDescent="0.25">
      <c r="F20638" s="11"/>
      <c r="G20638" s="11"/>
      <c r="H20638" s="11"/>
    </row>
    <row r="20639" spans="6:8" x14ac:dyDescent="0.25">
      <c r="F20639" s="11"/>
      <c r="G20639" s="11"/>
      <c r="H20639" s="11"/>
    </row>
    <row r="20640" spans="6:8" x14ac:dyDescent="0.25">
      <c r="F20640" s="11"/>
      <c r="G20640" s="11"/>
      <c r="H20640" s="11"/>
    </row>
    <row r="20641" spans="6:8" x14ac:dyDescent="0.25">
      <c r="F20641" s="11"/>
      <c r="G20641" s="11"/>
      <c r="H20641" s="11"/>
    </row>
    <row r="20642" spans="6:8" x14ac:dyDescent="0.25">
      <c r="F20642" s="11"/>
      <c r="G20642" s="11"/>
      <c r="H20642" s="11"/>
    </row>
    <row r="20643" spans="6:8" x14ac:dyDescent="0.25">
      <c r="F20643" s="11"/>
      <c r="G20643" s="11"/>
      <c r="H20643" s="11"/>
    </row>
    <row r="20644" spans="6:8" x14ac:dyDescent="0.25">
      <c r="F20644" s="11"/>
      <c r="G20644" s="11"/>
      <c r="H20644" s="11"/>
    </row>
    <row r="20645" spans="6:8" x14ac:dyDescent="0.25">
      <c r="F20645" s="11"/>
      <c r="G20645" s="11"/>
      <c r="H20645" s="11"/>
    </row>
    <row r="20646" spans="6:8" x14ac:dyDescent="0.25">
      <c r="F20646" s="11"/>
      <c r="G20646" s="11"/>
      <c r="H20646" s="11"/>
    </row>
    <row r="20647" spans="6:8" x14ac:dyDescent="0.25">
      <c r="F20647" s="11"/>
      <c r="G20647" s="11"/>
      <c r="H20647" s="11"/>
    </row>
    <row r="20648" spans="6:8" x14ac:dyDescent="0.25">
      <c r="F20648" s="11"/>
      <c r="G20648" s="11"/>
      <c r="H20648" s="11"/>
    </row>
    <row r="20649" spans="6:8" x14ac:dyDescent="0.25">
      <c r="F20649" s="11"/>
      <c r="G20649" s="11"/>
      <c r="H20649" s="11"/>
    </row>
    <row r="20650" spans="6:8" x14ac:dyDescent="0.25">
      <c r="F20650" s="11"/>
      <c r="G20650" s="11"/>
      <c r="H20650" s="11"/>
    </row>
    <row r="20651" spans="6:8" x14ac:dyDescent="0.25">
      <c r="F20651" s="11"/>
      <c r="G20651" s="11"/>
      <c r="H20651" s="11"/>
    </row>
    <row r="20652" spans="6:8" x14ac:dyDescent="0.25">
      <c r="F20652" s="11"/>
      <c r="G20652" s="11"/>
      <c r="H20652" s="11"/>
    </row>
    <row r="20653" spans="6:8" x14ac:dyDescent="0.25">
      <c r="F20653" s="11"/>
      <c r="G20653" s="11"/>
      <c r="H20653" s="11"/>
    </row>
    <row r="20654" spans="6:8" x14ac:dyDescent="0.25">
      <c r="F20654" s="11"/>
      <c r="G20654" s="11"/>
      <c r="H20654" s="11"/>
    </row>
    <row r="20655" spans="6:8" x14ac:dyDescent="0.25">
      <c r="F20655" s="11"/>
      <c r="G20655" s="11"/>
      <c r="H20655" s="11"/>
    </row>
    <row r="20656" spans="6:8" x14ac:dyDescent="0.25">
      <c r="F20656" s="11"/>
      <c r="G20656" s="11"/>
      <c r="H20656" s="11"/>
    </row>
    <row r="20657" spans="6:8" x14ac:dyDescent="0.25">
      <c r="F20657" s="11"/>
      <c r="G20657" s="11"/>
      <c r="H20657" s="11"/>
    </row>
    <row r="20658" spans="6:8" x14ac:dyDescent="0.25">
      <c r="F20658" s="11"/>
      <c r="G20658" s="11"/>
      <c r="H20658" s="11"/>
    </row>
    <row r="20659" spans="6:8" x14ac:dyDescent="0.25">
      <c r="F20659" s="11"/>
      <c r="G20659" s="11"/>
      <c r="H20659" s="11"/>
    </row>
    <row r="20660" spans="6:8" x14ac:dyDescent="0.25">
      <c r="F20660" s="11"/>
      <c r="G20660" s="11"/>
      <c r="H20660" s="11"/>
    </row>
    <row r="20661" spans="6:8" x14ac:dyDescent="0.25">
      <c r="F20661" s="11"/>
      <c r="G20661" s="11"/>
      <c r="H20661" s="11"/>
    </row>
    <row r="20662" spans="6:8" x14ac:dyDescent="0.25">
      <c r="F20662" s="11"/>
      <c r="G20662" s="11"/>
      <c r="H20662" s="11"/>
    </row>
    <row r="20663" spans="6:8" x14ac:dyDescent="0.25">
      <c r="F20663" s="11"/>
      <c r="G20663" s="11"/>
      <c r="H20663" s="11"/>
    </row>
    <row r="20664" spans="6:8" x14ac:dyDescent="0.25">
      <c r="F20664" s="11"/>
      <c r="G20664" s="11"/>
      <c r="H20664" s="11"/>
    </row>
    <row r="20665" spans="6:8" x14ac:dyDescent="0.25">
      <c r="F20665" s="11"/>
      <c r="G20665" s="11"/>
      <c r="H20665" s="11"/>
    </row>
    <row r="20666" spans="6:8" x14ac:dyDescent="0.25">
      <c r="F20666" s="11"/>
      <c r="G20666" s="11"/>
      <c r="H20666" s="11"/>
    </row>
    <row r="20667" spans="6:8" x14ac:dyDescent="0.25">
      <c r="F20667" s="11"/>
      <c r="G20667" s="11"/>
      <c r="H20667" s="11"/>
    </row>
    <row r="20668" spans="6:8" x14ac:dyDescent="0.25">
      <c r="F20668" s="11"/>
      <c r="G20668" s="11"/>
      <c r="H20668" s="11"/>
    </row>
    <row r="20669" spans="6:8" x14ac:dyDescent="0.25">
      <c r="F20669" s="11"/>
      <c r="G20669" s="11"/>
      <c r="H20669" s="11"/>
    </row>
    <row r="20670" spans="6:8" x14ac:dyDescent="0.25">
      <c r="F20670" s="11"/>
      <c r="G20670" s="11"/>
      <c r="H20670" s="11"/>
    </row>
    <row r="20671" spans="6:8" x14ac:dyDescent="0.25">
      <c r="F20671" s="11"/>
      <c r="G20671" s="11"/>
      <c r="H20671" s="11"/>
    </row>
    <row r="20672" spans="6:8" x14ac:dyDescent="0.25">
      <c r="F20672" s="11"/>
      <c r="G20672" s="11"/>
      <c r="H20672" s="11"/>
    </row>
    <row r="20673" spans="6:8" x14ac:dyDescent="0.25">
      <c r="F20673" s="11"/>
      <c r="G20673" s="11"/>
      <c r="H20673" s="11"/>
    </row>
    <row r="20674" spans="6:8" x14ac:dyDescent="0.25">
      <c r="F20674" s="11"/>
      <c r="G20674" s="11"/>
      <c r="H20674" s="11"/>
    </row>
    <row r="20675" spans="6:8" x14ac:dyDescent="0.25">
      <c r="F20675" s="11"/>
      <c r="G20675" s="11"/>
      <c r="H20675" s="11"/>
    </row>
    <row r="20676" spans="6:8" x14ac:dyDescent="0.25">
      <c r="F20676" s="11"/>
      <c r="G20676" s="11"/>
      <c r="H20676" s="11"/>
    </row>
    <row r="20677" spans="6:8" x14ac:dyDescent="0.25">
      <c r="F20677" s="11"/>
      <c r="G20677" s="11"/>
      <c r="H20677" s="11"/>
    </row>
    <row r="20678" spans="6:8" x14ac:dyDescent="0.25">
      <c r="F20678" s="11"/>
      <c r="G20678" s="11"/>
      <c r="H20678" s="11"/>
    </row>
    <row r="20679" spans="6:8" x14ac:dyDescent="0.25">
      <c r="F20679" s="11"/>
      <c r="G20679" s="11"/>
      <c r="H20679" s="11"/>
    </row>
    <row r="20680" spans="6:8" x14ac:dyDescent="0.25">
      <c r="F20680" s="11"/>
      <c r="G20680" s="11"/>
      <c r="H20680" s="11"/>
    </row>
    <row r="20681" spans="6:8" x14ac:dyDescent="0.25">
      <c r="F20681" s="11"/>
      <c r="G20681" s="11"/>
      <c r="H20681" s="11"/>
    </row>
    <row r="20682" spans="6:8" x14ac:dyDescent="0.25">
      <c r="F20682" s="11"/>
      <c r="G20682" s="11"/>
      <c r="H20682" s="11"/>
    </row>
    <row r="20683" spans="6:8" x14ac:dyDescent="0.25">
      <c r="F20683" s="11"/>
      <c r="G20683" s="11"/>
      <c r="H20683" s="11"/>
    </row>
    <row r="20684" spans="6:8" x14ac:dyDescent="0.25">
      <c r="F20684" s="11"/>
      <c r="G20684" s="11"/>
      <c r="H20684" s="11"/>
    </row>
    <row r="20685" spans="6:8" x14ac:dyDescent="0.25">
      <c r="F20685" s="11"/>
      <c r="G20685" s="11"/>
      <c r="H20685" s="11"/>
    </row>
    <row r="20686" spans="6:8" x14ac:dyDescent="0.25">
      <c r="F20686" s="11"/>
      <c r="G20686" s="11"/>
      <c r="H20686" s="11"/>
    </row>
    <row r="20687" spans="6:8" x14ac:dyDescent="0.25">
      <c r="F20687" s="11"/>
      <c r="G20687" s="11"/>
      <c r="H20687" s="11"/>
    </row>
    <row r="20688" spans="6:8" x14ac:dyDescent="0.25">
      <c r="F20688" s="11"/>
      <c r="G20688" s="11"/>
      <c r="H20688" s="11"/>
    </row>
    <row r="20689" spans="6:8" x14ac:dyDescent="0.25">
      <c r="F20689" s="11"/>
      <c r="G20689" s="11"/>
      <c r="H20689" s="11"/>
    </row>
    <row r="20690" spans="6:8" x14ac:dyDescent="0.25">
      <c r="F20690" s="11"/>
      <c r="G20690" s="11"/>
      <c r="H20690" s="11"/>
    </row>
    <row r="20691" spans="6:8" x14ac:dyDescent="0.25">
      <c r="F20691" s="11"/>
      <c r="G20691" s="11"/>
      <c r="H20691" s="11"/>
    </row>
    <row r="20692" spans="6:8" x14ac:dyDescent="0.25">
      <c r="F20692" s="11"/>
      <c r="G20692" s="11"/>
      <c r="H20692" s="11"/>
    </row>
    <row r="20693" spans="6:8" x14ac:dyDescent="0.25">
      <c r="F20693" s="11"/>
      <c r="G20693" s="11"/>
      <c r="H20693" s="11"/>
    </row>
    <row r="20694" spans="6:8" x14ac:dyDescent="0.25">
      <c r="F20694" s="11"/>
      <c r="G20694" s="11"/>
      <c r="H20694" s="11"/>
    </row>
    <row r="20695" spans="6:8" x14ac:dyDescent="0.25">
      <c r="F20695" s="11"/>
      <c r="G20695" s="11"/>
      <c r="H20695" s="11"/>
    </row>
    <row r="20696" spans="6:8" x14ac:dyDescent="0.25">
      <c r="F20696" s="11"/>
      <c r="G20696" s="11"/>
      <c r="H20696" s="11"/>
    </row>
    <row r="20697" spans="6:8" x14ac:dyDescent="0.25">
      <c r="F20697" s="11"/>
      <c r="G20697" s="11"/>
      <c r="H20697" s="11"/>
    </row>
    <row r="20698" spans="6:8" x14ac:dyDescent="0.25">
      <c r="F20698" s="11"/>
      <c r="G20698" s="11"/>
      <c r="H20698" s="11"/>
    </row>
    <row r="20699" spans="6:8" x14ac:dyDescent="0.25">
      <c r="F20699" s="11"/>
      <c r="G20699" s="11"/>
      <c r="H20699" s="11"/>
    </row>
    <row r="20700" spans="6:8" x14ac:dyDescent="0.25">
      <c r="F20700" s="11"/>
      <c r="G20700" s="11"/>
      <c r="H20700" s="11"/>
    </row>
    <row r="20701" spans="6:8" x14ac:dyDescent="0.25">
      <c r="F20701" s="11"/>
      <c r="G20701" s="11"/>
      <c r="H20701" s="11"/>
    </row>
    <row r="20702" spans="6:8" x14ac:dyDescent="0.25">
      <c r="F20702" s="11"/>
      <c r="G20702" s="11"/>
      <c r="H20702" s="11"/>
    </row>
    <row r="20703" spans="6:8" x14ac:dyDescent="0.25">
      <c r="F20703" s="11"/>
      <c r="G20703" s="11"/>
      <c r="H20703" s="11"/>
    </row>
    <row r="20704" spans="6:8" x14ac:dyDescent="0.25">
      <c r="F20704" s="11"/>
      <c r="G20704" s="11"/>
      <c r="H20704" s="11"/>
    </row>
    <row r="20705" spans="6:8" x14ac:dyDescent="0.25">
      <c r="F20705" s="11"/>
      <c r="G20705" s="11"/>
      <c r="H20705" s="11"/>
    </row>
    <row r="20706" spans="6:8" x14ac:dyDescent="0.25">
      <c r="F20706" s="11"/>
      <c r="G20706" s="11"/>
      <c r="H20706" s="11"/>
    </row>
    <row r="20707" spans="6:8" x14ac:dyDescent="0.25">
      <c r="F20707" s="11"/>
      <c r="G20707" s="11"/>
      <c r="H20707" s="11"/>
    </row>
    <row r="20708" spans="6:8" x14ac:dyDescent="0.25">
      <c r="F20708" s="11"/>
      <c r="G20708" s="11"/>
      <c r="H20708" s="11"/>
    </row>
    <row r="20709" spans="6:8" x14ac:dyDescent="0.25">
      <c r="F20709" s="11"/>
      <c r="G20709" s="11"/>
      <c r="H20709" s="11"/>
    </row>
    <row r="20710" spans="6:8" x14ac:dyDescent="0.25">
      <c r="F20710" s="11"/>
      <c r="G20710" s="11"/>
      <c r="H20710" s="11"/>
    </row>
    <row r="20711" spans="6:8" x14ac:dyDescent="0.25">
      <c r="F20711" s="11"/>
      <c r="G20711" s="11"/>
      <c r="H20711" s="11"/>
    </row>
    <row r="20712" spans="6:8" x14ac:dyDescent="0.25">
      <c r="F20712" s="11"/>
      <c r="G20712" s="11"/>
      <c r="H20712" s="11"/>
    </row>
    <row r="20713" spans="6:8" x14ac:dyDescent="0.25">
      <c r="F20713" s="11"/>
      <c r="G20713" s="11"/>
      <c r="H20713" s="11"/>
    </row>
    <row r="20714" spans="6:8" x14ac:dyDescent="0.25">
      <c r="F20714" s="11"/>
      <c r="G20714" s="11"/>
      <c r="H20714" s="11"/>
    </row>
    <row r="20715" spans="6:8" x14ac:dyDescent="0.25">
      <c r="F20715" s="11"/>
      <c r="G20715" s="11"/>
      <c r="H20715" s="11"/>
    </row>
    <row r="20716" spans="6:8" x14ac:dyDescent="0.25">
      <c r="F20716" s="11"/>
      <c r="G20716" s="11"/>
      <c r="H20716" s="11"/>
    </row>
    <row r="20717" spans="6:8" x14ac:dyDescent="0.25">
      <c r="F20717" s="11"/>
      <c r="G20717" s="11"/>
      <c r="H20717" s="11"/>
    </row>
    <row r="20718" spans="6:8" x14ac:dyDescent="0.25">
      <c r="F20718" s="11"/>
      <c r="G20718" s="11"/>
      <c r="H20718" s="11"/>
    </row>
    <row r="20719" spans="6:8" x14ac:dyDescent="0.25">
      <c r="F20719" s="11"/>
      <c r="G20719" s="11"/>
      <c r="H20719" s="11"/>
    </row>
    <row r="20720" spans="6:8" x14ac:dyDescent="0.25">
      <c r="F20720" s="11"/>
      <c r="G20720" s="11"/>
      <c r="H20720" s="11"/>
    </row>
    <row r="20721" spans="6:8" x14ac:dyDescent="0.25">
      <c r="F20721" s="11"/>
      <c r="G20721" s="11"/>
      <c r="H20721" s="11"/>
    </row>
    <row r="20722" spans="6:8" x14ac:dyDescent="0.25">
      <c r="F20722" s="11"/>
      <c r="G20722" s="11"/>
      <c r="H20722" s="11"/>
    </row>
    <row r="20723" spans="6:8" x14ac:dyDescent="0.25">
      <c r="F20723" s="11"/>
      <c r="G20723" s="11"/>
      <c r="H20723" s="11"/>
    </row>
    <row r="20724" spans="6:8" x14ac:dyDescent="0.25">
      <c r="F20724" s="11"/>
      <c r="G20724" s="11"/>
      <c r="H20724" s="11"/>
    </row>
    <row r="20725" spans="6:8" x14ac:dyDescent="0.25">
      <c r="F20725" s="11"/>
      <c r="G20725" s="11"/>
      <c r="H20725" s="11"/>
    </row>
    <row r="20726" spans="6:8" x14ac:dyDescent="0.25">
      <c r="F20726" s="11"/>
      <c r="G20726" s="11"/>
      <c r="H20726" s="11"/>
    </row>
    <row r="20727" spans="6:8" x14ac:dyDescent="0.25">
      <c r="F20727" s="11"/>
      <c r="G20727" s="11"/>
      <c r="H20727" s="11"/>
    </row>
    <row r="20728" spans="6:8" x14ac:dyDescent="0.25">
      <c r="F20728" s="11"/>
      <c r="G20728" s="11"/>
      <c r="H20728" s="11"/>
    </row>
    <row r="20729" spans="6:8" x14ac:dyDescent="0.25">
      <c r="F20729" s="11"/>
      <c r="G20729" s="11"/>
      <c r="H20729" s="11"/>
    </row>
    <row r="20730" spans="6:8" x14ac:dyDescent="0.25">
      <c r="F20730" s="11"/>
      <c r="G20730" s="11"/>
      <c r="H20730" s="11"/>
    </row>
    <row r="20731" spans="6:8" x14ac:dyDescent="0.25">
      <c r="F20731" s="11"/>
      <c r="G20731" s="11"/>
      <c r="H20731" s="11"/>
    </row>
    <row r="20732" spans="6:8" x14ac:dyDescent="0.25">
      <c r="F20732" s="11"/>
      <c r="G20732" s="11"/>
      <c r="H20732" s="11"/>
    </row>
    <row r="20733" spans="6:8" x14ac:dyDescent="0.25">
      <c r="F20733" s="11"/>
      <c r="G20733" s="11"/>
      <c r="H20733" s="11"/>
    </row>
    <row r="20734" spans="6:8" x14ac:dyDescent="0.25">
      <c r="F20734" s="11"/>
      <c r="G20734" s="11"/>
      <c r="H20734" s="11"/>
    </row>
    <row r="20735" spans="6:8" x14ac:dyDescent="0.25">
      <c r="F20735" s="11"/>
      <c r="G20735" s="11"/>
      <c r="H20735" s="11"/>
    </row>
    <row r="20736" spans="6:8" x14ac:dyDescent="0.25">
      <c r="F20736" s="11"/>
      <c r="G20736" s="11"/>
      <c r="H20736" s="11"/>
    </row>
    <row r="20737" spans="6:8" x14ac:dyDescent="0.25">
      <c r="F20737" s="11"/>
      <c r="G20737" s="11"/>
      <c r="H20737" s="11"/>
    </row>
    <row r="20738" spans="6:8" x14ac:dyDescent="0.25">
      <c r="F20738" s="11"/>
      <c r="G20738" s="11"/>
      <c r="H20738" s="11"/>
    </row>
    <row r="20739" spans="6:8" x14ac:dyDescent="0.25">
      <c r="F20739" s="11"/>
      <c r="G20739" s="11"/>
      <c r="H20739" s="11"/>
    </row>
    <row r="20740" spans="6:8" x14ac:dyDescent="0.25">
      <c r="F20740" s="11"/>
      <c r="G20740" s="11"/>
      <c r="H20740" s="11"/>
    </row>
    <row r="20741" spans="6:8" x14ac:dyDescent="0.25">
      <c r="F20741" s="11"/>
      <c r="G20741" s="11"/>
      <c r="H20741" s="11"/>
    </row>
    <row r="20742" spans="6:8" x14ac:dyDescent="0.25">
      <c r="F20742" s="11"/>
      <c r="G20742" s="11"/>
      <c r="H20742" s="11"/>
    </row>
    <row r="20743" spans="6:8" x14ac:dyDescent="0.25">
      <c r="F20743" s="11"/>
      <c r="G20743" s="11"/>
      <c r="H20743" s="11"/>
    </row>
    <row r="20744" spans="6:8" x14ac:dyDescent="0.25">
      <c r="F20744" s="11"/>
      <c r="G20744" s="11"/>
      <c r="H20744" s="11"/>
    </row>
    <row r="20745" spans="6:8" x14ac:dyDescent="0.25">
      <c r="F20745" s="11"/>
      <c r="G20745" s="11"/>
      <c r="H20745" s="11"/>
    </row>
    <row r="20746" spans="6:8" x14ac:dyDescent="0.25">
      <c r="F20746" s="11"/>
      <c r="G20746" s="11"/>
      <c r="H20746" s="11"/>
    </row>
    <row r="20747" spans="6:8" x14ac:dyDescent="0.25">
      <c r="F20747" s="11"/>
      <c r="G20747" s="11"/>
      <c r="H20747" s="11"/>
    </row>
    <row r="20748" spans="6:8" x14ac:dyDescent="0.25">
      <c r="F20748" s="11"/>
      <c r="G20748" s="11"/>
      <c r="H20748" s="11"/>
    </row>
    <row r="20749" spans="6:8" x14ac:dyDescent="0.25">
      <c r="F20749" s="11"/>
      <c r="G20749" s="11"/>
      <c r="H20749" s="11"/>
    </row>
    <row r="20750" spans="6:8" x14ac:dyDescent="0.25">
      <c r="F20750" s="11"/>
      <c r="G20750" s="11"/>
      <c r="H20750" s="11"/>
    </row>
    <row r="20751" spans="6:8" x14ac:dyDescent="0.25">
      <c r="F20751" s="11"/>
      <c r="G20751" s="11"/>
      <c r="H20751" s="11"/>
    </row>
    <row r="20752" spans="6:8" x14ac:dyDescent="0.25">
      <c r="F20752" s="11"/>
      <c r="G20752" s="11"/>
      <c r="H20752" s="11"/>
    </row>
    <row r="20753" spans="6:8" x14ac:dyDescent="0.25">
      <c r="F20753" s="11"/>
      <c r="G20753" s="11"/>
      <c r="H20753" s="11"/>
    </row>
    <row r="20754" spans="6:8" x14ac:dyDescent="0.25">
      <c r="F20754" s="11"/>
      <c r="G20754" s="11"/>
      <c r="H20754" s="11"/>
    </row>
    <row r="20755" spans="6:8" x14ac:dyDescent="0.25">
      <c r="F20755" s="11"/>
      <c r="G20755" s="11"/>
      <c r="H20755" s="11"/>
    </row>
    <row r="20756" spans="6:8" x14ac:dyDescent="0.25">
      <c r="F20756" s="11"/>
      <c r="G20756" s="11"/>
      <c r="H20756" s="11"/>
    </row>
    <row r="20757" spans="6:8" x14ac:dyDescent="0.25">
      <c r="F20757" s="11"/>
      <c r="G20757" s="11"/>
      <c r="H20757" s="11"/>
    </row>
    <row r="20758" spans="6:8" x14ac:dyDescent="0.25">
      <c r="F20758" s="11"/>
      <c r="G20758" s="11"/>
      <c r="H20758" s="11"/>
    </row>
    <row r="20759" spans="6:8" x14ac:dyDescent="0.25">
      <c r="F20759" s="11"/>
      <c r="G20759" s="11"/>
      <c r="H20759" s="11"/>
    </row>
    <row r="20760" spans="6:8" x14ac:dyDescent="0.25">
      <c r="F20760" s="11"/>
      <c r="G20760" s="11"/>
      <c r="H20760" s="11"/>
    </row>
    <row r="20761" spans="6:8" x14ac:dyDescent="0.25">
      <c r="F20761" s="11"/>
      <c r="G20761" s="11"/>
      <c r="H20761" s="11"/>
    </row>
    <row r="20762" spans="6:8" x14ac:dyDescent="0.25">
      <c r="F20762" s="11"/>
      <c r="G20762" s="11"/>
      <c r="H20762" s="11"/>
    </row>
    <row r="20763" spans="6:8" x14ac:dyDescent="0.25">
      <c r="F20763" s="11"/>
      <c r="G20763" s="11"/>
      <c r="H20763" s="11"/>
    </row>
    <row r="20764" spans="6:8" x14ac:dyDescent="0.25">
      <c r="F20764" s="11"/>
      <c r="G20764" s="11"/>
      <c r="H20764" s="11"/>
    </row>
    <row r="20765" spans="6:8" x14ac:dyDescent="0.25">
      <c r="F20765" s="11"/>
      <c r="G20765" s="11"/>
      <c r="H20765" s="11"/>
    </row>
    <row r="20766" spans="6:8" x14ac:dyDescent="0.25">
      <c r="F20766" s="11"/>
      <c r="G20766" s="11"/>
      <c r="H20766" s="11"/>
    </row>
    <row r="20767" spans="6:8" x14ac:dyDescent="0.25">
      <c r="F20767" s="11"/>
      <c r="G20767" s="11"/>
      <c r="H20767" s="11"/>
    </row>
    <row r="20768" spans="6:8" x14ac:dyDescent="0.25">
      <c r="F20768" s="11"/>
      <c r="G20768" s="11"/>
      <c r="H20768" s="11"/>
    </row>
    <row r="20769" spans="6:8" x14ac:dyDescent="0.25">
      <c r="F20769" s="11"/>
      <c r="G20769" s="11"/>
      <c r="H20769" s="11"/>
    </row>
    <row r="20770" spans="6:8" x14ac:dyDescent="0.25">
      <c r="F20770" s="11"/>
      <c r="G20770" s="11"/>
      <c r="H20770" s="11"/>
    </row>
    <row r="20771" spans="6:8" x14ac:dyDescent="0.25">
      <c r="F20771" s="11"/>
      <c r="G20771" s="11"/>
      <c r="H20771" s="11"/>
    </row>
    <row r="20772" spans="6:8" x14ac:dyDescent="0.25">
      <c r="F20772" s="11"/>
      <c r="G20772" s="11"/>
      <c r="H20772" s="11"/>
    </row>
    <row r="20773" spans="6:8" x14ac:dyDescent="0.25">
      <c r="F20773" s="11"/>
      <c r="G20773" s="11"/>
      <c r="H20773" s="11"/>
    </row>
    <row r="20774" spans="6:8" x14ac:dyDescent="0.25">
      <c r="F20774" s="11"/>
      <c r="G20774" s="11"/>
      <c r="H20774" s="11"/>
    </row>
    <row r="20775" spans="6:8" x14ac:dyDescent="0.25">
      <c r="F20775" s="11"/>
      <c r="G20775" s="11"/>
      <c r="H20775" s="11"/>
    </row>
    <row r="20776" spans="6:8" x14ac:dyDescent="0.25">
      <c r="F20776" s="11"/>
      <c r="G20776" s="11"/>
      <c r="H20776" s="11"/>
    </row>
    <row r="20777" spans="6:8" x14ac:dyDescent="0.25">
      <c r="F20777" s="11"/>
      <c r="G20777" s="11"/>
      <c r="H20777" s="11"/>
    </row>
    <row r="20778" spans="6:8" x14ac:dyDescent="0.25">
      <c r="F20778" s="11"/>
      <c r="G20778" s="11"/>
      <c r="H20778" s="11"/>
    </row>
    <row r="20779" spans="6:8" x14ac:dyDescent="0.25">
      <c r="F20779" s="11"/>
      <c r="G20779" s="11"/>
      <c r="H20779" s="11"/>
    </row>
    <row r="20780" spans="6:8" x14ac:dyDescent="0.25">
      <c r="F20780" s="11"/>
      <c r="G20780" s="11"/>
      <c r="H20780" s="11"/>
    </row>
    <row r="20781" spans="6:8" x14ac:dyDescent="0.25">
      <c r="F20781" s="11"/>
      <c r="G20781" s="11"/>
      <c r="H20781" s="11"/>
    </row>
    <row r="20782" spans="6:8" x14ac:dyDescent="0.25">
      <c r="F20782" s="11"/>
      <c r="G20782" s="11"/>
      <c r="H20782" s="11"/>
    </row>
    <row r="20783" spans="6:8" x14ac:dyDescent="0.25">
      <c r="F20783" s="11"/>
      <c r="G20783" s="11"/>
      <c r="H20783" s="11"/>
    </row>
    <row r="20784" spans="6:8" x14ac:dyDescent="0.25">
      <c r="F20784" s="11"/>
      <c r="G20784" s="11"/>
      <c r="H20784" s="11"/>
    </row>
    <row r="20785" spans="6:8" x14ac:dyDescent="0.25">
      <c r="F20785" s="11"/>
      <c r="G20785" s="11"/>
      <c r="H20785" s="11"/>
    </row>
    <row r="20786" spans="6:8" x14ac:dyDescent="0.25">
      <c r="F20786" s="11"/>
      <c r="G20786" s="11"/>
      <c r="H20786" s="11"/>
    </row>
    <row r="20787" spans="6:8" x14ac:dyDescent="0.25">
      <c r="F20787" s="11"/>
      <c r="G20787" s="11"/>
      <c r="H20787" s="11"/>
    </row>
    <row r="20788" spans="6:8" x14ac:dyDescent="0.25">
      <c r="F20788" s="11"/>
      <c r="G20788" s="11"/>
      <c r="H20788" s="11"/>
    </row>
    <row r="20789" spans="6:8" x14ac:dyDescent="0.25">
      <c r="F20789" s="11"/>
      <c r="G20789" s="11"/>
      <c r="H20789" s="11"/>
    </row>
    <row r="20790" spans="6:8" x14ac:dyDescent="0.25">
      <c r="F20790" s="11"/>
      <c r="G20790" s="11"/>
      <c r="H20790" s="11"/>
    </row>
    <row r="20791" spans="6:8" x14ac:dyDescent="0.25">
      <c r="F20791" s="11"/>
      <c r="G20791" s="11"/>
      <c r="H20791" s="11"/>
    </row>
    <row r="20792" spans="6:8" x14ac:dyDescent="0.25">
      <c r="F20792" s="11"/>
      <c r="G20792" s="11"/>
      <c r="H20792" s="11"/>
    </row>
    <row r="20793" spans="6:8" x14ac:dyDescent="0.25">
      <c r="F20793" s="11"/>
      <c r="G20793" s="11"/>
      <c r="H20793" s="11"/>
    </row>
    <row r="20794" spans="6:8" x14ac:dyDescent="0.25">
      <c r="F20794" s="11"/>
      <c r="G20794" s="11"/>
      <c r="H20794" s="11"/>
    </row>
    <row r="20795" spans="6:8" x14ac:dyDescent="0.25">
      <c r="F20795" s="11"/>
      <c r="G20795" s="11"/>
      <c r="H20795" s="11"/>
    </row>
    <row r="20796" spans="6:8" x14ac:dyDescent="0.25">
      <c r="F20796" s="11"/>
      <c r="G20796" s="11"/>
      <c r="H20796" s="11"/>
    </row>
    <row r="20797" spans="6:8" x14ac:dyDescent="0.25">
      <c r="F20797" s="11"/>
      <c r="G20797" s="11"/>
      <c r="H20797" s="11"/>
    </row>
    <row r="20798" spans="6:8" x14ac:dyDescent="0.25">
      <c r="F20798" s="11"/>
      <c r="G20798" s="11"/>
      <c r="H20798" s="11"/>
    </row>
    <row r="20799" spans="6:8" x14ac:dyDescent="0.25">
      <c r="F20799" s="11"/>
      <c r="G20799" s="11"/>
      <c r="H20799" s="11"/>
    </row>
    <row r="20800" spans="6:8" x14ac:dyDescent="0.25">
      <c r="F20800" s="11"/>
      <c r="G20800" s="11"/>
      <c r="H20800" s="11"/>
    </row>
    <row r="20801" spans="6:8" x14ac:dyDescent="0.25">
      <c r="F20801" s="11"/>
      <c r="G20801" s="11"/>
      <c r="H20801" s="11"/>
    </row>
    <row r="20802" spans="6:8" x14ac:dyDescent="0.25">
      <c r="F20802" s="11"/>
      <c r="G20802" s="11"/>
      <c r="H20802" s="11"/>
    </row>
    <row r="20803" spans="6:8" x14ac:dyDescent="0.25">
      <c r="F20803" s="11"/>
      <c r="G20803" s="11"/>
      <c r="H20803" s="11"/>
    </row>
    <row r="20804" spans="6:8" x14ac:dyDescent="0.25">
      <c r="F20804" s="11"/>
      <c r="G20804" s="11"/>
      <c r="H20804" s="11"/>
    </row>
    <row r="20805" spans="6:8" x14ac:dyDescent="0.25">
      <c r="F20805" s="11"/>
      <c r="G20805" s="11"/>
      <c r="H20805" s="11"/>
    </row>
    <row r="20806" spans="6:8" x14ac:dyDescent="0.25">
      <c r="F20806" s="11"/>
      <c r="G20806" s="11"/>
      <c r="H20806" s="11"/>
    </row>
    <row r="20807" spans="6:8" x14ac:dyDescent="0.25">
      <c r="F20807" s="11"/>
      <c r="G20807" s="11"/>
      <c r="H20807" s="11"/>
    </row>
    <row r="20808" spans="6:8" x14ac:dyDescent="0.25">
      <c r="F20808" s="11"/>
      <c r="G20808" s="11"/>
      <c r="H20808" s="11"/>
    </row>
    <row r="20809" spans="6:8" x14ac:dyDescent="0.25">
      <c r="F20809" s="11"/>
      <c r="G20809" s="11"/>
      <c r="H20809" s="11"/>
    </row>
    <row r="20810" spans="6:8" x14ac:dyDescent="0.25">
      <c r="F20810" s="11"/>
      <c r="G20810" s="11"/>
      <c r="H20810" s="11"/>
    </row>
    <row r="20811" spans="6:8" x14ac:dyDescent="0.25">
      <c r="F20811" s="11"/>
      <c r="G20811" s="11"/>
      <c r="H20811" s="11"/>
    </row>
    <row r="20812" spans="6:8" x14ac:dyDescent="0.25">
      <c r="F20812" s="11"/>
      <c r="G20812" s="11"/>
      <c r="H20812" s="11"/>
    </row>
    <row r="20813" spans="6:8" x14ac:dyDescent="0.25">
      <c r="F20813" s="11"/>
      <c r="G20813" s="11"/>
      <c r="H20813" s="11"/>
    </row>
    <row r="20814" spans="6:8" x14ac:dyDescent="0.25">
      <c r="F20814" s="11"/>
      <c r="G20814" s="11"/>
      <c r="H20814" s="11"/>
    </row>
    <row r="20815" spans="6:8" x14ac:dyDescent="0.25">
      <c r="F20815" s="11"/>
      <c r="G20815" s="11"/>
      <c r="H20815" s="11"/>
    </row>
    <row r="20816" spans="6:8" x14ac:dyDescent="0.25">
      <c r="F20816" s="11"/>
      <c r="G20816" s="11"/>
      <c r="H20816" s="11"/>
    </row>
    <row r="20817" spans="6:8" x14ac:dyDescent="0.25">
      <c r="F20817" s="11"/>
      <c r="G20817" s="11"/>
      <c r="H20817" s="11"/>
    </row>
    <row r="20818" spans="6:8" x14ac:dyDescent="0.25">
      <c r="F20818" s="11"/>
      <c r="G20818" s="11"/>
      <c r="H20818" s="11"/>
    </row>
    <row r="20819" spans="6:8" x14ac:dyDescent="0.25">
      <c r="F20819" s="11"/>
      <c r="G20819" s="11"/>
      <c r="H20819" s="11"/>
    </row>
    <row r="20820" spans="6:8" x14ac:dyDescent="0.25">
      <c r="F20820" s="11"/>
      <c r="G20820" s="11"/>
      <c r="H20820" s="11"/>
    </row>
    <row r="20821" spans="6:8" x14ac:dyDescent="0.25">
      <c r="F20821" s="11"/>
      <c r="G20821" s="11"/>
      <c r="H20821" s="11"/>
    </row>
    <row r="20822" spans="6:8" x14ac:dyDescent="0.25">
      <c r="F20822" s="11"/>
      <c r="G20822" s="11"/>
      <c r="H20822" s="11"/>
    </row>
    <row r="20823" spans="6:8" x14ac:dyDescent="0.25">
      <c r="F20823" s="11"/>
      <c r="G20823" s="11"/>
      <c r="H20823" s="11"/>
    </row>
    <row r="20824" spans="6:8" x14ac:dyDescent="0.25">
      <c r="F20824" s="11"/>
      <c r="G20824" s="11"/>
      <c r="H20824" s="11"/>
    </row>
    <row r="20825" spans="6:8" x14ac:dyDescent="0.25">
      <c r="F20825" s="11"/>
      <c r="G20825" s="11"/>
      <c r="H20825" s="11"/>
    </row>
    <row r="20826" spans="6:8" x14ac:dyDescent="0.25">
      <c r="F20826" s="11"/>
      <c r="G20826" s="11"/>
      <c r="H20826" s="11"/>
    </row>
    <row r="20827" spans="6:8" x14ac:dyDescent="0.25">
      <c r="F20827" s="11"/>
      <c r="G20827" s="11"/>
      <c r="H20827" s="11"/>
    </row>
    <row r="20828" spans="6:8" x14ac:dyDescent="0.25">
      <c r="F20828" s="11"/>
      <c r="G20828" s="11"/>
      <c r="H20828" s="11"/>
    </row>
    <row r="20829" spans="6:8" x14ac:dyDescent="0.25">
      <c r="F20829" s="11"/>
      <c r="G20829" s="11"/>
      <c r="H20829" s="11"/>
    </row>
    <row r="20830" spans="6:8" x14ac:dyDescent="0.25">
      <c r="F20830" s="11"/>
      <c r="G20830" s="11"/>
      <c r="H20830" s="11"/>
    </row>
    <row r="20831" spans="6:8" x14ac:dyDescent="0.25">
      <c r="F20831" s="11"/>
      <c r="G20831" s="11"/>
      <c r="H20831" s="11"/>
    </row>
    <row r="20832" spans="6:8" x14ac:dyDescent="0.25">
      <c r="F20832" s="11"/>
      <c r="G20832" s="11"/>
      <c r="H20832" s="11"/>
    </row>
    <row r="20833" spans="6:8" x14ac:dyDescent="0.25">
      <c r="F20833" s="11"/>
      <c r="G20833" s="11"/>
      <c r="H20833" s="11"/>
    </row>
    <row r="20834" spans="6:8" x14ac:dyDescent="0.25">
      <c r="F20834" s="11"/>
      <c r="G20834" s="11"/>
      <c r="H20834" s="11"/>
    </row>
    <row r="20835" spans="6:8" x14ac:dyDescent="0.25">
      <c r="F20835" s="11"/>
      <c r="G20835" s="11"/>
      <c r="H20835" s="11"/>
    </row>
    <row r="20836" spans="6:8" x14ac:dyDescent="0.25">
      <c r="F20836" s="11"/>
      <c r="G20836" s="11"/>
      <c r="H20836" s="11"/>
    </row>
    <row r="20837" spans="6:8" x14ac:dyDescent="0.25">
      <c r="F20837" s="11"/>
      <c r="G20837" s="11"/>
      <c r="H20837" s="11"/>
    </row>
    <row r="20838" spans="6:8" x14ac:dyDescent="0.25">
      <c r="F20838" s="11"/>
      <c r="G20838" s="11"/>
      <c r="H20838" s="11"/>
    </row>
    <row r="20839" spans="6:8" x14ac:dyDescent="0.25">
      <c r="F20839" s="11"/>
      <c r="G20839" s="11"/>
      <c r="H20839" s="11"/>
    </row>
    <row r="20840" spans="6:8" x14ac:dyDescent="0.25">
      <c r="F20840" s="11"/>
      <c r="G20840" s="11"/>
      <c r="H20840" s="11"/>
    </row>
    <row r="20841" spans="6:8" x14ac:dyDescent="0.25">
      <c r="F20841" s="11"/>
      <c r="G20841" s="11"/>
      <c r="H20841" s="11"/>
    </row>
    <row r="20842" spans="6:8" x14ac:dyDescent="0.25">
      <c r="F20842" s="11"/>
      <c r="G20842" s="11"/>
      <c r="H20842" s="11"/>
    </row>
    <row r="20843" spans="6:8" x14ac:dyDescent="0.25">
      <c r="F20843" s="11"/>
      <c r="G20843" s="11"/>
      <c r="H20843" s="11"/>
    </row>
    <row r="20844" spans="6:8" x14ac:dyDescent="0.25">
      <c r="F20844" s="11"/>
      <c r="G20844" s="11"/>
      <c r="H20844" s="11"/>
    </row>
    <row r="20845" spans="6:8" x14ac:dyDescent="0.25">
      <c r="F20845" s="11"/>
      <c r="G20845" s="11"/>
      <c r="H20845" s="11"/>
    </row>
    <row r="20846" spans="6:8" x14ac:dyDescent="0.25">
      <c r="F20846" s="11"/>
      <c r="G20846" s="11"/>
      <c r="H20846" s="11"/>
    </row>
    <row r="20847" spans="6:8" x14ac:dyDescent="0.25">
      <c r="F20847" s="11"/>
      <c r="G20847" s="11"/>
      <c r="H20847" s="11"/>
    </row>
    <row r="20848" spans="6:8" x14ac:dyDescent="0.25">
      <c r="F20848" s="11"/>
      <c r="G20848" s="11"/>
      <c r="H20848" s="11"/>
    </row>
    <row r="20849" spans="6:8" x14ac:dyDescent="0.25">
      <c r="F20849" s="11"/>
      <c r="G20849" s="11"/>
      <c r="H20849" s="11"/>
    </row>
    <row r="20850" spans="6:8" x14ac:dyDescent="0.25">
      <c r="F20850" s="11"/>
      <c r="G20850" s="11"/>
      <c r="H20850" s="11"/>
    </row>
    <row r="20851" spans="6:8" x14ac:dyDescent="0.25">
      <c r="F20851" s="11"/>
      <c r="G20851" s="11"/>
      <c r="H20851" s="11"/>
    </row>
    <row r="20852" spans="6:8" x14ac:dyDescent="0.25">
      <c r="F20852" s="11"/>
      <c r="G20852" s="11"/>
      <c r="H20852" s="11"/>
    </row>
    <row r="20853" spans="6:8" x14ac:dyDescent="0.25">
      <c r="F20853" s="11"/>
      <c r="G20853" s="11"/>
      <c r="H20853" s="11"/>
    </row>
    <row r="20854" spans="6:8" x14ac:dyDescent="0.25">
      <c r="F20854" s="11"/>
      <c r="G20854" s="11"/>
      <c r="H20854" s="11"/>
    </row>
    <row r="20855" spans="6:8" x14ac:dyDescent="0.25">
      <c r="F20855" s="11"/>
      <c r="G20855" s="11"/>
      <c r="H20855" s="11"/>
    </row>
    <row r="20856" spans="6:8" x14ac:dyDescent="0.25">
      <c r="F20856" s="11"/>
      <c r="G20856" s="11"/>
      <c r="H20856" s="11"/>
    </row>
    <row r="20857" spans="6:8" x14ac:dyDescent="0.25">
      <c r="F20857" s="11"/>
      <c r="G20857" s="11"/>
      <c r="H20857" s="11"/>
    </row>
    <row r="20858" spans="6:8" x14ac:dyDescent="0.25">
      <c r="F20858" s="11"/>
      <c r="G20858" s="11"/>
      <c r="H20858" s="11"/>
    </row>
    <row r="20859" spans="6:8" x14ac:dyDescent="0.25">
      <c r="F20859" s="11"/>
      <c r="G20859" s="11"/>
      <c r="H20859" s="11"/>
    </row>
    <row r="20860" spans="6:8" x14ac:dyDescent="0.25">
      <c r="F20860" s="11"/>
      <c r="G20860" s="11"/>
      <c r="H20860" s="11"/>
    </row>
    <row r="20861" spans="6:8" x14ac:dyDescent="0.25">
      <c r="F20861" s="11"/>
      <c r="G20861" s="11"/>
      <c r="H20861" s="11"/>
    </row>
    <row r="20862" spans="6:8" x14ac:dyDescent="0.25">
      <c r="F20862" s="11"/>
      <c r="G20862" s="11"/>
      <c r="H20862" s="11"/>
    </row>
    <row r="20863" spans="6:8" x14ac:dyDescent="0.25">
      <c r="F20863" s="11"/>
      <c r="G20863" s="11"/>
      <c r="H20863" s="11"/>
    </row>
    <row r="20864" spans="6:8" x14ac:dyDescent="0.25">
      <c r="F20864" s="11"/>
      <c r="G20864" s="11"/>
      <c r="H20864" s="11"/>
    </row>
    <row r="20865" spans="6:8" x14ac:dyDescent="0.25">
      <c r="F20865" s="11"/>
      <c r="G20865" s="11"/>
      <c r="H20865" s="11"/>
    </row>
    <row r="20866" spans="6:8" x14ac:dyDescent="0.25">
      <c r="F20866" s="11"/>
      <c r="G20866" s="11"/>
      <c r="H20866" s="11"/>
    </row>
    <row r="20867" spans="6:8" x14ac:dyDescent="0.25">
      <c r="F20867" s="11"/>
      <c r="G20867" s="11"/>
      <c r="H20867" s="11"/>
    </row>
    <row r="20868" spans="6:8" x14ac:dyDescent="0.25">
      <c r="F20868" s="11"/>
      <c r="G20868" s="11"/>
      <c r="H20868" s="11"/>
    </row>
    <row r="20869" spans="6:8" x14ac:dyDescent="0.25">
      <c r="F20869" s="11"/>
      <c r="G20869" s="11"/>
      <c r="H20869" s="11"/>
    </row>
    <row r="20870" spans="6:8" x14ac:dyDescent="0.25">
      <c r="F20870" s="11"/>
      <c r="G20870" s="11"/>
      <c r="H20870" s="11"/>
    </row>
    <row r="20871" spans="6:8" x14ac:dyDescent="0.25">
      <c r="F20871" s="11"/>
      <c r="G20871" s="11"/>
      <c r="H20871" s="11"/>
    </row>
    <row r="20872" spans="6:8" x14ac:dyDescent="0.25">
      <c r="F20872" s="11"/>
      <c r="G20872" s="11"/>
      <c r="H20872" s="11"/>
    </row>
    <row r="20873" spans="6:8" x14ac:dyDescent="0.25">
      <c r="F20873" s="11"/>
      <c r="G20873" s="11"/>
      <c r="H20873" s="11"/>
    </row>
    <row r="20874" spans="6:8" x14ac:dyDescent="0.25">
      <c r="F20874" s="11"/>
      <c r="G20874" s="11"/>
      <c r="H20874" s="11"/>
    </row>
    <row r="20875" spans="6:8" x14ac:dyDescent="0.25">
      <c r="F20875" s="11"/>
      <c r="G20875" s="11"/>
      <c r="H20875" s="11"/>
    </row>
    <row r="20876" spans="6:8" x14ac:dyDescent="0.25">
      <c r="F20876" s="11"/>
      <c r="G20876" s="11"/>
      <c r="H20876" s="11"/>
    </row>
    <row r="20877" spans="6:8" x14ac:dyDescent="0.25">
      <c r="F20877" s="11"/>
      <c r="G20877" s="11"/>
      <c r="H20877" s="11"/>
    </row>
    <row r="20878" spans="6:8" x14ac:dyDescent="0.25">
      <c r="F20878" s="11"/>
      <c r="G20878" s="11"/>
      <c r="H20878" s="11"/>
    </row>
    <row r="20879" spans="6:8" x14ac:dyDescent="0.25">
      <c r="F20879" s="11"/>
      <c r="G20879" s="11"/>
      <c r="H20879" s="11"/>
    </row>
    <row r="20880" spans="6:8" x14ac:dyDescent="0.25">
      <c r="F20880" s="11"/>
      <c r="G20880" s="11"/>
      <c r="H20880" s="11"/>
    </row>
    <row r="20881" spans="6:8" x14ac:dyDescent="0.25">
      <c r="F20881" s="11"/>
      <c r="G20881" s="11"/>
      <c r="H20881" s="11"/>
    </row>
    <row r="20882" spans="6:8" x14ac:dyDescent="0.25">
      <c r="F20882" s="11"/>
      <c r="G20882" s="11"/>
      <c r="H20882" s="11"/>
    </row>
    <row r="20883" spans="6:8" x14ac:dyDescent="0.25">
      <c r="F20883" s="11"/>
      <c r="G20883" s="11"/>
      <c r="H20883" s="11"/>
    </row>
    <row r="20884" spans="6:8" x14ac:dyDescent="0.25">
      <c r="F20884" s="11"/>
      <c r="G20884" s="11"/>
      <c r="H20884" s="11"/>
    </row>
    <row r="20885" spans="6:8" x14ac:dyDescent="0.25">
      <c r="F20885" s="11"/>
      <c r="G20885" s="11"/>
      <c r="H20885" s="11"/>
    </row>
    <row r="20886" spans="6:8" x14ac:dyDescent="0.25">
      <c r="F20886" s="11"/>
      <c r="G20886" s="11"/>
      <c r="H20886" s="11"/>
    </row>
    <row r="20887" spans="6:8" x14ac:dyDescent="0.25">
      <c r="F20887" s="11"/>
      <c r="G20887" s="11"/>
      <c r="H20887" s="11"/>
    </row>
    <row r="20888" spans="6:8" x14ac:dyDescent="0.25">
      <c r="F20888" s="11"/>
      <c r="G20888" s="11"/>
      <c r="H20888" s="11"/>
    </row>
    <row r="20889" spans="6:8" x14ac:dyDescent="0.25">
      <c r="F20889" s="11"/>
      <c r="G20889" s="11"/>
      <c r="H20889" s="11"/>
    </row>
    <row r="20890" spans="6:8" x14ac:dyDescent="0.25">
      <c r="F20890" s="11"/>
      <c r="G20890" s="11"/>
      <c r="H20890" s="11"/>
    </row>
    <row r="20891" spans="6:8" x14ac:dyDescent="0.25">
      <c r="F20891" s="11"/>
      <c r="G20891" s="11"/>
      <c r="H20891" s="11"/>
    </row>
    <row r="20892" spans="6:8" x14ac:dyDescent="0.25">
      <c r="F20892" s="11"/>
      <c r="G20892" s="11"/>
      <c r="H20892" s="11"/>
    </row>
    <row r="20893" spans="6:8" x14ac:dyDescent="0.25">
      <c r="F20893" s="11"/>
      <c r="G20893" s="11"/>
      <c r="H20893" s="11"/>
    </row>
    <row r="20894" spans="6:8" x14ac:dyDescent="0.25">
      <c r="F20894" s="11"/>
      <c r="G20894" s="11"/>
      <c r="H20894" s="11"/>
    </row>
    <row r="20895" spans="6:8" x14ac:dyDescent="0.25">
      <c r="F20895" s="11"/>
      <c r="G20895" s="11"/>
      <c r="H20895" s="11"/>
    </row>
    <row r="20896" spans="6:8" x14ac:dyDescent="0.25">
      <c r="F20896" s="11"/>
      <c r="G20896" s="11"/>
      <c r="H20896" s="11"/>
    </row>
    <row r="20897" spans="6:8" x14ac:dyDescent="0.25">
      <c r="F20897" s="11"/>
      <c r="G20897" s="11"/>
      <c r="H20897" s="11"/>
    </row>
    <row r="20898" spans="6:8" x14ac:dyDescent="0.25">
      <c r="F20898" s="11"/>
      <c r="G20898" s="11"/>
      <c r="H20898" s="11"/>
    </row>
    <row r="20899" spans="6:8" x14ac:dyDescent="0.25">
      <c r="F20899" s="11"/>
      <c r="G20899" s="11"/>
      <c r="H20899" s="11"/>
    </row>
    <row r="20900" spans="6:8" x14ac:dyDescent="0.25">
      <c r="F20900" s="11"/>
      <c r="G20900" s="11"/>
      <c r="H20900" s="11"/>
    </row>
    <row r="20901" spans="6:8" x14ac:dyDescent="0.25">
      <c r="F20901" s="11"/>
      <c r="G20901" s="11"/>
      <c r="H20901" s="11"/>
    </row>
    <row r="20902" spans="6:8" x14ac:dyDescent="0.25">
      <c r="F20902" s="11"/>
      <c r="G20902" s="11"/>
      <c r="H20902" s="11"/>
    </row>
    <row r="20903" spans="6:8" x14ac:dyDescent="0.25">
      <c r="F20903" s="11"/>
      <c r="G20903" s="11"/>
      <c r="H20903" s="11"/>
    </row>
    <row r="20904" spans="6:8" x14ac:dyDescent="0.25">
      <c r="F20904" s="11"/>
      <c r="G20904" s="11"/>
      <c r="H20904" s="11"/>
    </row>
    <row r="20905" spans="6:8" x14ac:dyDescent="0.25">
      <c r="F20905" s="11"/>
      <c r="G20905" s="11"/>
      <c r="H20905" s="11"/>
    </row>
    <row r="20906" spans="6:8" x14ac:dyDescent="0.25">
      <c r="F20906" s="11"/>
      <c r="G20906" s="11"/>
      <c r="H20906" s="11"/>
    </row>
    <row r="20907" spans="6:8" x14ac:dyDescent="0.25">
      <c r="F20907" s="11"/>
      <c r="G20907" s="11"/>
      <c r="H20907" s="11"/>
    </row>
    <row r="20908" spans="6:8" x14ac:dyDescent="0.25">
      <c r="F20908" s="11"/>
      <c r="G20908" s="11"/>
      <c r="H20908" s="11"/>
    </row>
    <row r="20909" spans="6:8" x14ac:dyDescent="0.25">
      <c r="F20909" s="11"/>
      <c r="G20909" s="11"/>
      <c r="H20909" s="11"/>
    </row>
    <row r="20910" spans="6:8" x14ac:dyDescent="0.25">
      <c r="F20910" s="11"/>
      <c r="G20910" s="11"/>
      <c r="H20910" s="11"/>
    </row>
    <row r="20911" spans="6:8" x14ac:dyDescent="0.25">
      <c r="F20911" s="11"/>
      <c r="G20911" s="11"/>
      <c r="H20911" s="11"/>
    </row>
    <row r="20912" spans="6:8" x14ac:dyDescent="0.25">
      <c r="F20912" s="11"/>
      <c r="G20912" s="11"/>
      <c r="H20912" s="11"/>
    </row>
    <row r="20913" spans="6:8" x14ac:dyDescent="0.25">
      <c r="F20913" s="11"/>
      <c r="G20913" s="11"/>
      <c r="H20913" s="11"/>
    </row>
    <row r="20914" spans="6:8" x14ac:dyDescent="0.25">
      <c r="F20914" s="11"/>
      <c r="G20914" s="11"/>
      <c r="H20914" s="11"/>
    </row>
    <row r="20915" spans="6:8" x14ac:dyDescent="0.25">
      <c r="F20915" s="11"/>
      <c r="G20915" s="11"/>
      <c r="H20915" s="11"/>
    </row>
    <row r="20916" spans="6:8" x14ac:dyDescent="0.25">
      <c r="F20916" s="11"/>
      <c r="G20916" s="11"/>
      <c r="H20916" s="11"/>
    </row>
    <row r="20917" spans="6:8" x14ac:dyDescent="0.25">
      <c r="F20917" s="11"/>
      <c r="G20917" s="11"/>
      <c r="H20917" s="11"/>
    </row>
    <row r="20918" spans="6:8" x14ac:dyDescent="0.25">
      <c r="F20918" s="11"/>
      <c r="G20918" s="11"/>
      <c r="H20918" s="11"/>
    </row>
    <row r="20919" spans="6:8" x14ac:dyDescent="0.25">
      <c r="F20919" s="11"/>
      <c r="G20919" s="11"/>
      <c r="H20919" s="11"/>
    </row>
    <row r="20920" spans="6:8" x14ac:dyDescent="0.25">
      <c r="F20920" s="11"/>
      <c r="G20920" s="11"/>
      <c r="H20920" s="11"/>
    </row>
    <row r="20921" spans="6:8" x14ac:dyDescent="0.25">
      <c r="F20921" s="11"/>
      <c r="G20921" s="11"/>
      <c r="H20921" s="11"/>
    </row>
    <row r="20922" spans="6:8" x14ac:dyDescent="0.25">
      <c r="F20922" s="11"/>
      <c r="G20922" s="11"/>
      <c r="H20922" s="11"/>
    </row>
    <row r="20923" spans="6:8" x14ac:dyDescent="0.25">
      <c r="F20923" s="11"/>
      <c r="G20923" s="11"/>
      <c r="H20923" s="11"/>
    </row>
    <row r="20924" spans="6:8" x14ac:dyDescent="0.25">
      <c r="F20924" s="11"/>
      <c r="G20924" s="11"/>
      <c r="H20924" s="11"/>
    </row>
    <row r="20925" spans="6:8" x14ac:dyDescent="0.25">
      <c r="F20925" s="11"/>
      <c r="G20925" s="11"/>
      <c r="H20925" s="11"/>
    </row>
    <row r="20926" spans="6:8" x14ac:dyDescent="0.25">
      <c r="F20926" s="11"/>
      <c r="G20926" s="11"/>
      <c r="H20926" s="11"/>
    </row>
    <row r="20927" spans="6:8" x14ac:dyDescent="0.25">
      <c r="F20927" s="11"/>
      <c r="G20927" s="11"/>
      <c r="H20927" s="11"/>
    </row>
    <row r="20928" spans="6:8" x14ac:dyDescent="0.25">
      <c r="F20928" s="11"/>
      <c r="G20928" s="11"/>
      <c r="H20928" s="11"/>
    </row>
    <row r="20929" spans="6:8" x14ac:dyDescent="0.25">
      <c r="F20929" s="11"/>
      <c r="G20929" s="11"/>
      <c r="H20929" s="11"/>
    </row>
    <row r="20930" spans="6:8" x14ac:dyDescent="0.25">
      <c r="F20930" s="11"/>
      <c r="G20930" s="11"/>
      <c r="H20930" s="11"/>
    </row>
    <row r="20931" spans="6:8" x14ac:dyDescent="0.25">
      <c r="F20931" s="11"/>
      <c r="G20931" s="11"/>
      <c r="H20931" s="11"/>
    </row>
    <row r="20932" spans="6:8" x14ac:dyDescent="0.25">
      <c r="F20932" s="11"/>
      <c r="G20932" s="11"/>
      <c r="H20932" s="11"/>
    </row>
    <row r="20933" spans="6:8" x14ac:dyDescent="0.25">
      <c r="F20933" s="11"/>
      <c r="G20933" s="11"/>
      <c r="H20933" s="11"/>
    </row>
    <row r="20934" spans="6:8" x14ac:dyDescent="0.25">
      <c r="F20934" s="11"/>
      <c r="G20934" s="11"/>
      <c r="H20934" s="11"/>
    </row>
    <row r="20935" spans="6:8" x14ac:dyDescent="0.25">
      <c r="F20935" s="11"/>
      <c r="G20935" s="11"/>
      <c r="H20935" s="11"/>
    </row>
    <row r="20936" spans="6:8" x14ac:dyDescent="0.25">
      <c r="F20936" s="11"/>
      <c r="G20936" s="11"/>
      <c r="H20936" s="11"/>
    </row>
    <row r="20937" spans="6:8" x14ac:dyDescent="0.25">
      <c r="F20937" s="11"/>
      <c r="G20937" s="11"/>
      <c r="H20937" s="11"/>
    </row>
    <row r="20938" spans="6:8" x14ac:dyDescent="0.25">
      <c r="F20938" s="11"/>
      <c r="G20938" s="11"/>
      <c r="H20938" s="11"/>
    </row>
    <row r="20939" spans="6:8" x14ac:dyDescent="0.25">
      <c r="F20939" s="11"/>
      <c r="G20939" s="11"/>
      <c r="H20939" s="11"/>
    </row>
    <row r="20940" spans="6:8" x14ac:dyDescent="0.25">
      <c r="F20940" s="11"/>
      <c r="G20940" s="11"/>
      <c r="H20940" s="11"/>
    </row>
    <row r="20941" spans="6:8" x14ac:dyDescent="0.25">
      <c r="F20941" s="11"/>
      <c r="G20941" s="11"/>
      <c r="H20941" s="11"/>
    </row>
    <row r="20942" spans="6:8" x14ac:dyDescent="0.25">
      <c r="F20942" s="11"/>
      <c r="G20942" s="11"/>
      <c r="H20942" s="11"/>
    </row>
    <row r="20943" spans="6:8" x14ac:dyDescent="0.25">
      <c r="F20943" s="11"/>
      <c r="G20943" s="11"/>
      <c r="H20943" s="11"/>
    </row>
    <row r="20944" spans="6:8" x14ac:dyDescent="0.25">
      <c r="F20944" s="11"/>
      <c r="G20944" s="11"/>
      <c r="H20944" s="11"/>
    </row>
    <row r="20945" spans="6:8" x14ac:dyDescent="0.25">
      <c r="F20945" s="11"/>
      <c r="G20945" s="11"/>
      <c r="H20945" s="11"/>
    </row>
    <row r="20946" spans="6:8" x14ac:dyDescent="0.25">
      <c r="F20946" s="11"/>
      <c r="G20946" s="11"/>
      <c r="H20946" s="11"/>
    </row>
    <row r="20947" spans="6:8" x14ac:dyDescent="0.25">
      <c r="F20947" s="11"/>
      <c r="G20947" s="11"/>
      <c r="H20947" s="11"/>
    </row>
    <row r="20948" spans="6:8" x14ac:dyDescent="0.25">
      <c r="F20948" s="11"/>
      <c r="G20948" s="11"/>
      <c r="H20948" s="11"/>
    </row>
    <row r="20949" spans="6:8" x14ac:dyDescent="0.25">
      <c r="F20949" s="11"/>
      <c r="G20949" s="11"/>
      <c r="H20949" s="11"/>
    </row>
    <row r="20950" spans="6:8" x14ac:dyDescent="0.25">
      <c r="F20950" s="11"/>
      <c r="G20950" s="11"/>
      <c r="H20950" s="11"/>
    </row>
    <row r="20951" spans="6:8" x14ac:dyDescent="0.25">
      <c r="F20951" s="11"/>
      <c r="G20951" s="11"/>
      <c r="H20951" s="11"/>
    </row>
    <row r="20952" spans="6:8" x14ac:dyDescent="0.25">
      <c r="F20952" s="11"/>
      <c r="G20952" s="11"/>
      <c r="H20952" s="11"/>
    </row>
    <row r="20953" spans="6:8" x14ac:dyDescent="0.25">
      <c r="F20953" s="11"/>
      <c r="G20953" s="11"/>
      <c r="H20953" s="11"/>
    </row>
    <row r="20954" spans="6:8" x14ac:dyDescent="0.25">
      <c r="F20954" s="11"/>
      <c r="G20954" s="11"/>
      <c r="H20954" s="11"/>
    </row>
    <row r="20955" spans="6:8" x14ac:dyDescent="0.25">
      <c r="F20955" s="11"/>
      <c r="G20955" s="11"/>
      <c r="H20955" s="11"/>
    </row>
    <row r="20956" spans="6:8" x14ac:dyDescent="0.25">
      <c r="F20956" s="11"/>
      <c r="G20956" s="11"/>
      <c r="H20956" s="11"/>
    </row>
    <row r="20957" spans="6:8" x14ac:dyDescent="0.25">
      <c r="F20957" s="11"/>
      <c r="G20957" s="11"/>
      <c r="H20957" s="11"/>
    </row>
    <row r="20958" spans="6:8" x14ac:dyDescent="0.25">
      <c r="F20958" s="11"/>
      <c r="G20958" s="11"/>
      <c r="H20958" s="11"/>
    </row>
    <row r="20959" spans="6:8" x14ac:dyDescent="0.25">
      <c r="F20959" s="11"/>
      <c r="G20959" s="11"/>
      <c r="H20959" s="11"/>
    </row>
    <row r="20960" spans="6:8" x14ac:dyDescent="0.25">
      <c r="F20960" s="11"/>
      <c r="G20960" s="11"/>
      <c r="H20960" s="11"/>
    </row>
    <row r="20961" spans="6:8" x14ac:dyDescent="0.25">
      <c r="F20961" s="11"/>
      <c r="G20961" s="11"/>
      <c r="H20961" s="11"/>
    </row>
    <row r="20962" spans="6:8" x14ac:dyDescent="0.25">
      <c r="F20962" s="11"/>
      <c r="G20962" s="11"/>
      <c r="H20962" s="11"/>
    </row>
    <row r="20963" spans="6:8" x14ac:dyDescent="0.25">
      <c r="F20963" s="11"/>
      <c r="G20963" s="11"/>
      <c r="H20963" s="11"/>
    </row>
    <row r="20964" spans="6:8" x14ac:dyDescent="0.25">
      <c r="F20964" s="11"/>
      <c r="G20964" s="11"/>
      <c r="H20964" s="11"/>
    </row>
    <row r="20965" spans="6:8" x14ac:dyDescent="0.25">
      <c r="F20965" s="11"/>
      <c r="G20965" s="11"/>
      <c r="H20965" s="11"/>
    </row>
    <row r="20966" spans="6:8" x14ac:dyDescent="0.25">
      <c r="F20966" s="11"/>
      <c r="G20966" s="11"/>
      <c r="H20966" s="11"/>
    </row>
    <row r="20967" spans="6:8" x14ac:dyDescent="0.25">
      <c r="F20967" s="11"/>
      <c r="G20967" s="11"/>
      <c r="H20967" s="11"/>
    </row>
    <row r="20968" spans="6:8" x14ac:dyDescent="0.25">
      <c r="F20968" s="11"/>
      <c r="G20968" s="11"/>
      <c r="H20968" s="11"/>
    </row>
    <row r="20969" spans="6:8" x14ac:dyDescent="0.25">
      <c r="F20969" s="11"/>
      <c r="G20969" s="11"/>
      <c r="H20969" s="11"/>
    </row>
    <row r="20970" spans="6:8" x14ac:dyDescent="0.25">
      <c r="F20970" s="11"/>
      <c r="G20970" s="11"/>
      <c r="H20970" s="11"/>
    </row>
    <row r="20971" spans="6:8" x14ac:dyDescent="0.25">
      <c r="F20971" s="11"/>
      <c r="G20971" s="11"/>
      <c r="H20971" s="11"/>
    </row>
    <row r="20972" spans="6:8" x14ac:dyDescent="0.25">
      <c r="F20972" s="11"/>
      <c r="G20972" s="11"/>
      <c r="H20972" s="11"/>
    </row>
    <row r="20973" spans="6:8" x14ac:dyDescent="0.25">
      <c r="F20973" s="11"/>
      <c r="G20973" s="11"/>
      <c r="H20973" s="11"/>
    </row>
    <row r="20974" spans="6:8" x14ac:dyDescent="0.25">
      <c r="F20974" s="11"/>
      <c r="G20974" s="11"/>
      <c r="H20974" s="11"/>
    </row>
    <row r="20975" spans="6:8" x14ac:dyDescent="0.25">
      <c r="F20975" s="11"/>
      <c r="G20975" s="11"/>
      <c r="H20975" s="11"/>
    </row>
    <row r="20976" spans="6:8" x14ac:dyDescent="0.25">
      <c r="F20976" s="11"/>
      <c r="G20976" s="11"/>
      <c r="H20976" s="11"/>
    </row>
    <row r="20977" spans="6:8" x14ac:dyDescent="0.25">
      <c r="F20977" s="11"/>
      <c r="G20977" s="11"/>
      <c r="H20977" s="11"/>
    </row>
    <row r="20978" spans="6:8" x14ac:dyDescent="0.25">
      <c r="F20978" s="11"/>
      <c r="G20978" s="11"/>
      <c r="H20978" s="11"/>
    </row>
    <row r="20979" spans="6:8" x14ac:dyDescent="0.25">
      <c r="F20979" s="11"/>
      <c r="G20979" s="11"/>
      <c r="H20979" s="11"/>
    </row>
    <row r="20980" spans="6:8" x14ac:dyDescent="0.25">
      <c r="F20980" s="11"/>
      <c r="G20980" s="11"/>
      <c r="H20980" s="11"/>
    </row>
    <row r="20981" spans="6:8" x14ac:dyDescent="0.25">
      <c r="F20981" s="11"/>
      <c r="G20981" s="11"/>
      <c r="H20981" s="11"/>
    </row>
    <row r="20982" spans="6:8" x14ac:dyDescent="0.25">
      <c r="F20982" s="11"/>
      <c r="G20982" s="11"/>
      <c r="H20982" s="11"/>
    </row>
    <row r="20983" spans="6:8" x14ac:dyDescent="0.25">
      <c r="F20983" s="11"/>
      <c r="G20983" s="11"/>
      <c r="H20983" s="11"/>
    </row>
    <row r="20984" spans="6:8" x14ac:dyDescent="0.25">
      <c r="F20984" s="11"/>
      <c r="G20984" s="11"/>
      <c r="H20984" s="11"/>
    </row>
    <row r="20985" spans="6:8" x14ac:dyDescent="0.25">
      <c r="F20985" s="11"/>
      <c r="G20985" s="11"/>
      <c r="H20985" s="11"/>
    </row>
    <row r="20986" spans="6:8" x14ac:dyDescent="0.25">
      <c r="F20986" s="11"/>
      <c r="G20986" s="11"/>
      <c r="H20986" s="11"/>
    </row>
    <row r="20987" spans="6:8" x14ac:dyDescent="0.25">
      <c r="F20987" s="11"/>
      <c r="G20987" s="11"/>
      <c r="H20987" s="11"/>
    </row>
    <row r="20988" spans="6:8" x14ac:dyDescent="0.25">
      <c r="F20988" s="11"/>
      <c r="G20988" s="11"/>
      <c r="H20988" s="11"/>
    </row>
    <row r="20989" spans="6:8" x14ac:dyDescent="0.25">
      <c r="F20989" s="11"/>
      <c r="G20989" s="11"/>
      <c r="H20989" s="11"/>
    </row>
    <row r="20990" spans="6:8" x14ac:dyDescent="0.25">
      <c r="F20990" s="11"/>
      <c r="G20990" s="11"/>
      <c r="H20990" s="11"/>
    </row>
    <row r="20991" spans="6:8" x14ac:dyDescent="0.25">
      <c r="F20991" s="11"/>
      <c r="G20991" s="11"/>
      <c r="H20991" s="11"/>
    </row>
    <row r="20992" spans="6:8" x14ac:dyDescent="0.25">
      <c r="F20992" s="11"/>
      <c r="G20992" s="11"/>
      <c r="H20992" s="11"/>
    </row>
    <row r="20993" spans="6:8" x14ac:dyDescent="0.25">
      <c r="F20993" s="11"/>
      <c r="G20993" s="11"/>
      <c r="H20993" s="11"/>
    </row>
    <row r="20994" spans="6:8" x14ac:dyDescent="0.25">
      <c r="F20994" s="11"/>
      <c r="G20994" s="11"/>
      <c r="H20994" s="11"/>
    </row>
    <row r="20995" spans="6:8" x14ac:dyDescent="0.25">
      <c r="F20995" s="11"/>
      <c r="G20995" s="11"/>
      <c r="H20995" s="11"/>
    </row>
    <row r="20996" spans="6:8" x14ac:dyDescent="0.25">
      <c r="F20996" s="11"/>
      <c r="G20996" s="11"/>
      <c r="H20996" s="11"/>
    </row>
    <row r="20997" spans="6:8" x14ac:dyDescent="0.25">
      <c r="F20997" s="11"/>
      <c r="G20997" s="11"/>
      <c r="H20997" s="11"/>
    </row>
    <row r="20998" spans="6:8" x14ac:dyDescent="0.25">
      <c r="F20998" s="11"/>
      <c r="G20998" s="11"/>
      <c r="H20998" s="11"/>
    </row>
    <row r="20999" spans="6:8" x14ac:dyDescent="0.25">
      <c r="F20999" s="11"/>
      <c r="G20999" s="11"/>
      <c r="H20999" s="11"/>
    </row>
    <row r="21000" spans="6:8" x14ac:dyDescent="0.25">
      <c r="F21000" s="11"/>
      <c r="G21000" s="11"/>
      <c r="H21000" s="11"/>
    </row>
    <row r="21001" spans="6:8" x14ac:dyDescent="0.25">
      <c r="F21001" s="11"/>
      <c r="G21001" s="11"/>
      <c r="H21001" s="11"/>
    </row>
    <row r="21002" spans="6:8" x14ac:dyDescent="0.25">
      <c r="F21002" s="11"/>
      <c r="G21002" s="11"/>
      <c r="H21002" s="11"/>
    </row>
    <row r="21003" spans="6:8" x14ac:dyDescent="0.25">
      <c r="F21003" s="11"/>
      <c r="G21003" s="11"/>
      <c r="H21003" s="11"/>
    </row>
    <row r="21004" spans="6:8" x14ac:dyDescent="0.25">
      <c r="F21004" s="11"/>
      <c r="G21004" s="11"/>
      <c r="H21004" s="11"/>
    </row>
    <row r="21005" spans="6:8" x14ac:dyDescent="0.25">
      <c r="F21005" s="11"/>
      <c r="G21005" s="11"/>
      <c r="H21005" s="11"/>
    </row>
    <row r="21006" spans="6:8" x14ac:dyDescent="0.25">
      <c r="F21006" s="11"/>
      <c r="G21006" s="11"/>
      <c r="H21006" s="11"/>
    </row>
    <row r="21007" spans="6:8" x14ac:dyDescent="0.25">
      <c r="F21007" s="11"/>
      <c r="G21007" s="11"/>
      <c r="H21007" s="11"/>
    </row>
    <row r="21008" spans="6:8" x14ac:dyDescent="0.25">
      <c r="F21008" s="11"/>
      <c r="G21008" s="11"/>
      <c r="H21008" s="11"/>
    </row>
    <row r="21009" spans="6:8" x14ac:dyDescent="0.25">
      <c r="F21009" s="11"/>
      <c r="G21009" s="11"/>
      <c r="H21009" s="11"/>
    </row>
    <row r="21010" spans="6:8" x14ac:dyDescent="0.25">
      <c r="F21010" s="11"/>
      <c r="G21010" s="11"/>
      <c r="H21010" s="11"/>
    </row>
    <row r="21011" spans="6:8" x14ac:dyDescent="0.25">
      <c r="F21011" s="11"/>
      <c r="G21011" s="11"/>
      <c r="H21011" s="11"/>
    </row>
    <row r="21012" spans="6:8" x14ac:dyDescent="0.25">
      <c r="F21012" s="11"/>
      <c r="G21012" s="11"/>
      <c r="H21012" s="11"/>
    </row>
    <row r="21013" spans="6:8" x14ac:dyDescent="0.25">
      <c r="F21013" s="11"/>
      <c r="G21013" s="11"/>
      <c r="H21013" s="11"/>
    </row>
    <row r="21014" spans="6:8" x14ac:dyDescent="0.25">
      <c r="F21014" s="11"/>
      <c r="G21014" s="11"/>
      <c r="H21014" s="11"/>
    </row>
    <row r="21015" spans="6:8" x14ac:dyDescent="0.25">
      <c r="F21015" s="11"/>
      <c r="G21015" s="11"/>
      <c r="H21015" s="11"/>
    </row>
    <row r="21016" spans="6:8" x14ac:dyDescent="0.25">
      <c r="F21016" s="11"/>
      <c r="G21016" s="11"/>
      <c r="H21016" s="11"/>
    </row>
    <row r="21017" spans="6:8" x14ac:dyDescent="0.25">
      <c r="F21017" s="11"/>
      <c r="G21017" s="11"/>
      <c r="H21017" s="11"/>
    </row>
    <row r="21018" spans="6:8" x14ac:dyDescent="0.25">
      <c r="F21018" s="11"/>
      <c r="G21018" s="11"/>
      <c r="H21018" s="11"/>
    </row>
    <row r="21019" spans="6:8" x14ac:dyDescent="0.25">
      <c r="F21019" s="11"/>
      <c r="G21019" s="11"/>
      <c r="H21019" s="11"/>
    </row>
    <row r="21020" spans="6:8" x14ac:dyDescent="0.25">
      <c r="F21020" s="11"/>
      <c r="G21020" s="11"/>
      <c r="H21020" s="11"/>
    </row>
    <row r="21021" spans="6:8" x14ac:dyDescent="0.25">
      <c r="F21021" s="11"/>
      <c r="G21021" s="11"/>
      <c r="H21021" s="11"/>
    </row>
    <row r="21022" spans="6:8" x14ac:dyDescent="0.25">
      <c r="F21022" s="11"/>
      <c r="G21022" s="11"/>
      <c r="H21022" s="11"/>
    </row>
    <row r="21023" spans="6:8" x14ac:dyDescent="0.25">
      <c r="F21023" s="11"/>
      <c r="G21023" s="11"/>
      <c r="H21023" s="11"/>
    </row>
    <row r="21024" spans="6:8" x14ac:dyDescent="0.25">
      <c r="F21024" s="11"/>
      <c r="G21024" s="11"/>
      <c r="H21024" s="11"/>
    </row>
    <row r="21025" spans="6:8" x14ac:dyDescent="0.25">
      <c r="F21025" s="11"/>
      <c r="G21025" s="11"/>
      <c r="H21025" s="11"/>
    </row>
    <row r="21026" spans="6:8" x14ac:dyDescent="0.25">
      <c r="F21026" s="11"/>
      <c r="G21026" s="11"/>
      <c r="H21026" s="11"/>
    </row>
    <row r="21027" spans="6:8" x14ac:dyDescent="0.25">
      <c r="F21027" s="11"/>
      <c r="G21027" s="11"/>
      <c r="H21027" s="11"/>
    </row>
    <row r="21028" spans="6:8" x14ac:dyDescent="0.25">
      <c r="F21028" s="11"/>
      <c r="G21028" s="11"/>
      <c r="H21028" s="11"/>
    </row>
    <row r="21029" spans="6:8" x14ac:dyDescent="0.25">
      <c r="F21029" s="11"/>
      <c r="G21029" s="11"/>
      <c r="H21029" s="11"/>
    </row>
    <row r="21030" spans="6:8" x14ac:dyDescent="0.25">
      <c r="F21030" s="11"/>
      <c r="G21030" s="11"/>
      <c r="H21030" s="11"/>
    </row>
    <row r="21031" spans="6:8" x14ac:dyDescent="0.25">
      <c r="F21031" s="11"/>
      <c r="G21031" s="11"/>
      <c r="H21031" s="11"/>
    </row>
    <row r="21032" spans="6:8" x14ac:dyDescent="0.25">
      <c r="F21032" s="11"/>
      <c r="G21032" s="11"/>
      <c r="H21032" s="11"/>
    </row>
    <row r="21033" spans="6:8" x14ac:dyDescent="0.25">
      <c r="F21033" s="11"/>
      <c r="G21033" s="11"/>
      <c r="H21033" s="11"/>
    </row>
    <row r="21034" spans="6:8" x14ac:dyDescent="0.25">
      <c r="F21034" s="11"/>
      <c r="G21034" s="11"/>
      <c r="H21034" s="11"/>
    </row>
    <row r="21035" spans="6:8" x14ac:dyDescent="0.25">
      <c r="F21035" s="11"/>
      <c r="G21035" s="11"/>
      <c r="H21035" s="11"/>
    </row>
    <row r="21036" spans="6:8" x14ac:dyDescent="0.25">
      <c r="F21036" s="11"/>
      <c r="G21036" s="11"/>
      <c r="H21036" s="11"/>
    </row>
    <row r="21037" spans="6:8" x14ac:dyDescent="0.25">
      <c r="F21037" s="11"/>
      <c r="G21037" s="11"/>
      <c r="H21037" s="11"/>
    </row>
    <row r="21038" spans="6:8" x14ac:dyDescent="0.25">
      <c r="F21038" s="11"/>
      <c r="G21038" s="11"/>
      <c r="H21038" s="11"/>
    </row>
    <row r="21039" spans="6:8" x14ac:dyDescent="0.25">
      <c r="F21039" s="11"/>
      <c r="G21039" s="11"/>
      <c r="H21039" s="11"/>
    </row>
    <row r="21040" spans="6:8" x14ac:dyDescent="0.25">
      <c r="F21040" s="11"/>
      <c r="G21040" s="11"/>
      <c r="H21040" s="11"/>
    </row>
    <row r="21041" spans="6:8" x14ac:dyDescent="0.25">
      <c r="F21041" s="11"/>
      <c r="G21041" s="11"/>
      <c r="H21041" s="11"/>
    </row>
    <row r="21042" spans="6:8" x14ac:dyDescent="0.25">
      <c r="F21042" s="11"/>
      <c r="G21042" s="11"/>
      <c r="H21042" s="11"/>
    </row>
    <row r="21043" spans="6:8" x14ac:dyDescent="0.25">
      <c r="F21043" s="11"/>
      <c r="G21043" s="11"/>
      <c r="H21043" s="11"/>
    </row>
    <row r="21044" spans="6:8" x14ac:dyDescent="0.25">
      <c r="F21044" s="11"/>
      <c r="G21044" s="11"/>
      <c r="H21044" s="11"/>
    </row>
    <row r="21045" spans="6:8" x14ac:dyDescent="0.25">
      <c r="F21045" s="11"/>
      <c r="G21045" s="11"/>
      <c r="H21045" s="11"/>
    </row>
    <row r="21046" spans="6:8" x14ac:dyDescent="0.25">
      <c r="F21046" s="11"/>
      <c r="G21046" s="11"/>
      <c r="H21046" s="11"/>
    </row>
    <row r="21047" spans="6:8" x14ac:dyDescent="0.25">
      <c r="F21047" s="11"/>
      <c r="G21047" s="11"/>
      <c r="H21047" s="11"/>
    </row>
    <row r="21048" spans="6:8" x14ac:dyDescent="0.25">
      <c r="F21048" s="11"/>
      <c r="G21048" s="11"/>
      <c r="H21048" s="11"/>
    </row>
    <row r="21049" spans="6:8" x14ac:dyDescent="0.25">
      <c r="F21049" s="11"/>
      <c r="G21049" s="11"/>
      <c r="H21049" s="11"/>
    </row>
    <row r="21050" spans="6:8" x14ac:dyDescent="0.25">
      <c r="F21050" s="11"/>
      <c r="G21050" s="11"/>
      <c r="H21050" s="11"/>
    </row>
    <row r="21051" spans="6:8" x14ac:dyDescent="0.25">
      <c r="F21051" s="11"/>
      <c r="G21051" s="11"/>
      <c r="H21051" s="11"/>
    </row>
    <row r="21052" spans="6:8" x14ac:dyDescent="0.25">
      <c r="F21052" s="11"/>
      <c r="G21052" s="11"/>
      <c r="H21052" s="11"/>
    </row>
    <row r="21053" spans="6:8" x14ac:dyDescent="0.25">
      <c r="F21053" s="11"/>
      <c r="G21053" s="11"/>
      <c r="H21053" s="11"/>
    </row>
    <row r="21054" spans="6:8" x14ac:dyDescent="0.25">
      <c r="F21054" s="11"/>
      <c r="G21054" s="11"/>
      <c r="H21054" s="11"/>
    </row>
    <row r="21055" spans="6:8" x14ac:dyDescent="0.25">
      <c r="F21055" s="11"/>
      <c r="G21055" s="11"/>
      <c r="H21055" s="11"/>
    </row>
    <row r="21056" spans="6:8" x14ac:dyDescent="0.25">
      <c r="F21056" s="11"/>
      <c r="G21056" s="11"/>
      <c r="H21056" s="11"/>
    </row>
    <row r="21057" spans="6:8" x14ac:dyDescent="0.25">
      <c r="F21057" s="11"/>
      <c r="G21057" s="11"/>
      <c r="H21057" s="11"/>
    </row>
    <row r="21058" spans="6:8" x14ac:dyDescent="0.25">
      <c r="F21058" s="11"/>
      <c r="G21058" s="11"/>
      <c r="H21058" s="11"/>
    </row>
    <row r="21059" spans="6:8" x14ac:dyDescent="0.25">
      <c r="F21059" s="11"/>
      <c r="G21059" s="11"/>
      <c r="H21059" s="11"/>
    </row>
    <row r="21060" spans="6:8" x14ac:dyDescent="0.25">
      <c r="F21060" s="11"/>
      <c r="G21060" s="11"/>
      <c r="H21060" s="11"/>
    </row>
    <row r="21061" spans="6:8" x14ac:dyDescent="0.25">
      <c r="F21061" s="11"/>
      <c r="G21061" s="11"/>
      <c r="H21061" s="11"/>
    </row>
    <row r="21062" spans="6:8" x14ac:dyDescent="0.25">
      <c r="F21062" s="11"/>
      <c r="G21062" s="11"/>
      <c r="H21062" s="11"/>
    </row>
    <row r="21063" spans="6:8" x14ac:dyDescent="0.25">
      <c r="F21063" s="11"/>
      <c r="G21063" s="11"/>
      <c r="H21063" s="11"/>
    </row>
    <row r="21064" spans="6:8" x14ac:dyDescent="0.25">
      <c r="F21064" s="11"/>
      <c r="G21064" s="11"/>
      <c r="H21064" s="11"/>
    </row>
    <row r="21065" spans="6:8" x14ac:dyDescent="0.25">
      <c r="F21065" s="11"/>
      <c r="G21065" s="11"/>
      <c r="H21065" s="11"/>
    </row>
    <row r="21066" spans="6:8" x14ac:dyDescent="0.25">
      <c r="F21066" s="11"/>
      <c r="G21066" s="11"/>
      <c r="H21066" s="11"/>
    </row>
    <row r="21067" spans="6:8" x14ac:dyDescent="0.25">
      <c r="F21067" s="11"/>
      <c r="G21067" s="11"/>
      <c r="H21067" s="11"/>
    </row>
    <row r="21068" spans="6:8" x14ac:dyDescent="0.25">
      <c r="F21068" s="11"/>
      <c r="G21068" s="11"/>
      <c r="H21068" s="11"/>
    </row>
    <row r="21069" spans="6:8" x14ac:dyDescent="0.25">
      <c r="F21069" s="11"/>
      <c r="G21069" s="11"/>
      <c r="H21069" s="11"/>
    </row>
    <row r="21070" spans="6:8" x14ac:dyDescent="0.25">
      <c r="F21070" s="11"/>
      <c r="G21070" s="11"/>
      <c r="H21070" s="11"/>
    </row>
    <row r="21071" spans="6:8" x14ac:dyDescent="0.25">
      <c r="F21071" s="11"/>
      <c r="G21071" s="11"/>
      <c r="H21071" s="11"/>
    </row>
    <row r="21072" spans="6:8" x14ac:dyDescent="0.25">
      <c r="F21072" s="11"/>
      <c r="G21072" s="11"/>
      <c r="H21072" s="11"/>
    </row>
    <row r="21073" spans="6:8" x14ac:dyDescent="0.25">
      <c r="F21073" s="11"/>
      <c r="G21073" s="11"/>
      <c r="H21073" s="11"/>
    </row>
    <row r="21074" spans="6:8" x14ac:dyDescent="0.25">
      <c r="F21074" s="11"/>
      <c r="G21074" s="11"/>
      <c r="H21074" s="11"/>
    </row>
    <row r="21075" spans="6:8" x14ac:dyDescent="0.25">
      <c r="F21075" s="11"/>
      <c r="G21075" s="11"/>
      <c r="H21075" s="11"/>
    </row>
    <row r="21076" spans="6:8" x14ac:dyDescent="0.25">
      <c r="F21076" s="11"/>
      <c r="G21076" s="11"/>
      <c r="H21076" s="11"/>
    </row>
    <row r="21077" spans="6:8" x14ac:dyDescent="0.25">
      <c r="F21077" s="11"/>
      <c r="G21077" s="11"/>
      <c r="H21077" s="11"/>
    </row>
    <row r="21078" spans="6:8" x14ac:dyDescent="0.25">
      <c r="F21078" s="11"/>
      <c r="G21078" s="11"/>
      <c r="H21078" s="11"/>
    </row>
    <row r="21079" spans="6:8" x14ac:dyDescent="0.25">
      <c r="F21079" s="11"/>
      <c r="G21079" s="11"/>
      <c r="H21079" s="11"/>
    </row>
    <row r="21080" spans="6:8" x14ac:dyDescent="0.25">
      <c r="F21080" s="11"/>
      <c r="G21080" s="11"/>
      <c r="H21080" s="11"/>
    </row>
    <row r="21081" spans="6:8" x14ac:dyDescent="0.25">
      <c r="F21081" s="11"/>
      <c r="G21081" s="11"/>
      <c r="H21081" s="11"/>
    </row>
    <row r="21082" spans="6:8" x14ac:dyDescent="0.25">
      <c r="F21082" s="11"/>
      <c r="G21082" s="11"/>
      <c r="H21082" s="11"/>
    </row>
    <row r="21083" spans="6:8" x14ac:dyDescent="0.25">
      <c r="F21083" s="11"/>
      <c r="G21083" s="11"/>
      <c r="H21083" s="11"/>
    </row>
    <row r="21084" spans="6:8" x14ac:dyDescent="0.25">
      <c r="F21084" s="11"/>
      <c r="G21084" s="11"/>
      <c r="H21084" s="11"/>
    </row>
    <row r="21085" spans="6:8" x14ac:dyDescent="0.25">
      <c r="F21085" s="11"/>
      <c r="G21085" s="11"/>
      <c r="H21085" s="11"/>
    </row>
    <row r="21086" spans="6:8" x14ac:dyDescent="0.25">
      <c r="F21086" s="11"/>
      <c r="G21086" s="11"/>
      <c r="H21086" s="11"/>
    </row>
    <row r="21087" spans="6:8" x14ac:dyDescent="0.25">
      <c r="F21087" s="11"/>
      <c r="G21087" s="11"/>
      <c r="H21087" s="11"/>
    </row>
    <row r="21088" spans="6:8" x14ac:dyDescent="0.25">
      <c r="F21088" s="11"/>
      <c r="G21088" s="11"/>
      <c r="H21088" s="11"/>
    </row>
    <row r="21089" spans="6:8" x14ac:dyDescent="0.25">
      <c r="F21089" s="11"/>
      <c r="G21089" s="11"/>
      <c r="H21089" s="11"/>
    </row>
    <row r="21090" spans="6:8" x14ac:dyDescent="0.25">
      <c r="F21090" s="11"/>
      <c r="G21090" s="11"/>
      <c r="H21090" s="11"/>
    </row>
    <row r="21091" spans="6:8" x14ac:dyDescent="0.25">
      <c r="F21091" s="11"/>
      <c r="G21091" s="11"/>
      <c r="H21091" s="11"/>
    </row>
    <row r="21092" spans="6:8" x14ac:dyDescent="0.25">
      <c r="F21092" s="11"/>
      <c r="G21092" s="11"/>
      <c r="H21092" s="11"/>
    </row>
    <row r="21093" spans="6:8" x14ac:dyDescent="0.25">
      <c r="F21093" s="11"/>
      <c r="G21093" s="11"/>
      <c r="H21093" s="11"/>
    </row>
    <row r="21094" spans="6:8" x14ac:dyDescent="0.25">
      <c r="F21094" s="11"/>
      <c r="G21094" s="11"/>
      <c r="H21094" s="11"/>
    </row>
    <row r="21095" spans="6:8" x14ac:dyDescent="0.25">
      <c r="F21095" s="11"/>
      <c r="G21095" s="11"/>
      <c r="H21095" s="11"/>
    </row>
    <row r="21096" spans="6:8" x14ac:dyDescent="0.25">
      <c r="F21096" s="11"/>
      <c r="G21096" s="11"/>
      <c r="H21096" s="11"/>
    </row>
    <row r="21097" spans="6:8" x14ac:dyDescent="0.25">
      <c r="F21097" s="11"/>
      <c r="G21097" s="11"/>
      <c r="H21097" s="11"/>
    </row>
    <row r="21098" spans="6:8" x14ac:dyDescent="0.25">
      <c r="F21098" s="11"/>
      <c r="G21098" s="11"/>
      <c r="H21098" s="11"/>
    </row>
    <row r="21099" spans="6:8" x14ac:dyDescent="0.25">
      <c r="F21099" s="11"/>
      <c r="G21099" s="11"/>
      <c r="H21099" s="11"/>
    </row>
    <row r="21100" spans="6:8" x14ac:dyDescent="0.25">
      <c r="F21100" s="11"/>
      <c r="G21100" s="11"/>
      <c r="H21100" s="11"/>
    </row>
    <row r="21101" spans="6:8" x14ac:dyDescent="0.25">
      <c r="F21101" s="11"/>
      <c r="G21101" s="11"/>
      <c r="H21101" s="11"/>
    </row>
    <row r="21102" spans="6:8" x14ac:dyDescent="0.25">
      <c r="F21102" s="11"/>
      <c r="G21102" s="11"/>
      <c r="H21102" s="11"/>
    </row>
    <row r="21103" spans="6:8" x14ac:dyDescent="0.25">
      <c r="F21103" s="11"/>
      <c r="G21103" s="11"/>
      <c r="H21103" s="11"/>
    </row>
    <row r="21104" spans="6:8" x14ac:dyDescent="0.25">
      <c r="F21104" s="11"/>
      <c r="G21104" s="11"/>
      <c r="H21104" s="11"/>
    </row>
    <row r="21105" spans="6:8" x14ac:dyDescent="0.25">
      <c r="F21105" s="11"/>
      <c r="G21105" s="11"/>
      <c r="H21105" s="11"/>
    </row>
    <row r="21106" spans="6:8" x14ac:dyDescent="0.25">
      <c r="F21106" s="11"/>
      <c r="G21106" s="11"/>
      <c r="H21106" s="11"/>
    </row>
    <row r="21107" spans="6:8" x14ac:dyDescent="0.25">
      <c r="F21107" s="11"/>
      <c r="G21107" s="11"/>
      <c r="H21107" s="11"/>
    </row>
    <row r="21108" spans="6:8" x14ac:dyDescent="0.25">
      <c r="F21108" s="11"/>
      <c r="G21108" s="11"/>
      <c r="H21108" s="11"/>
    </row>
    <row r="21109" spans="6:8" x14ac:dyDescent="0.25">
      <c r="F21109" s="11"/>
      <c r="G21109" s="11"/>
      <c r="H21109" s="11"/>
    </row>
    <row r="21110" spans="6:8" x14ac:dyDescent="0.25">
      <c r="F21110" s="11"/>
      <c r="G21110" s="11"/>
      <c r="H21110" s="11"/>
    </row>
    <row r="21111" spans="6:8" x14ac:dyDescent="0.25">
      <c r="F21111" s="11"/>
      <c r="G21111" s="11"/>
      <c r="H21111" s="11"/>
    </row>
    <row r="21112" spans="6:8" x14ac:dyDescent="0.25">
      <c r="F21112" s="11"/>
      <c r="G21112" s="11"/>
      <c r="H21112" s="11"/>
    </row>
    <row r="21113" spans="6:8" x14ac:dyDescent="0.25">
      <c r="F21113" s="11"/>
      <c r="G21113" s="11"/>
      <c r="H21113" s="11"/>
    </row>
    <row r="21114" spans="6:8" x14ac:dyDescent="0.25">
      <c r="F21114" s="11"/>
      <c r="G21114" s="11"/>
      <c r="H21114" s="11"/>
    </row>
    <row r="21115" spans="6:8" x14ac:dyDescent="0.25">
      <c r="F21115" s="11"/>
      <c r="G21115" s="11"/>
      <c r="H21115" s="11"/>
    </row>
    <row r="21116" spans="6:8" x14ac:dyDescent="0.25">
      <c r="F21116" s="11"/>
      <c r="G21116" s="11"/>
      <c r="H21116" s="11"/>
    </row>
    <row r="21117" spans="6:8" x14ac:dyDescent="0.25">
      <c r="F21117" s="11"/>
      <c r="G21117" s="11"/>
      <c r="H21117" s="11"/>
    </row>
    <row r="21118" spans="6:8" x14ac:dyDescent="0.25">
      <c r="F21118" s="11"/>
      <c r="G21118" s="11"/>
      <c r="H21118" s="11"/>
    </row>
    <row r="21119" spans="6:8" x14ac:dyDescent="0.25">
      <c r="F21119" s="11"/>
      <c r="G21119" s="11"/>
      <c r="H21119" s="11"/>
    </row>
    <row r="21120" spans="6:8" x14ac:dyDescent="0.25">
      <c r="F21120" s="11"/>
      <c r="G21120" s="11"/>
      <c r="H21120" s="11"/>
    </row>
    <row r="21121" spans="6:8" x14ac:dyDescent="0.25">
      <c r="F21121" s="11"/>
      <c r="G21121" s="11"/>
      <c r="H21121" s="11"/>
    </row>
    <row r="21122" spans="6:8" x14ac:dyDescent="0.25">
      <c r="F21122" s="11"/>
      <c r="G21122" s="11"/>
      <c r="H21122" s="11"/>
    </row>
    <row r="21123" spans="6:8" x14ac:dyDescent="0.25">
      <c r="F21123" s="11"/>
      <c r="G21123" s="11"/>
      <c r="H21123" s="11"/>
    </row>
    <row r="21124" spans="6:8" x14ac:dyDescent="0.25">
      <c r="F21124" s="11"/>
      <c r="G21124" s="11"/>
      <c r="H21124" s="11"/>
    </row>
    <row r="21125" spans="6:8" x14ac:dyDescent="0.25">
      <c r="F21125" s="11"/>
      <c r="G21125" s="11"/>
      <c r="H21125" s="11"/>
    </row>
    <row r="21126" spans="6:8" x14ac:dyDescent="0.25">
      <c r="F21126" s="11"/>
      <c r="G21126" s="11"/>
      <c r="H21126" s="11"/>
    </row>
    <row r="21127" spans="6:8" x14ac:dyDescent="0.25">
      <c r="F21127" s="11"/>
      <c r="G21127" s="11"/>
      <c r="H21127" s="11"/>
    </row>
    <row r="21128" spans="6:8" x14ac:dyDescent="0.25">
      <c r="F21128" s="11"/>
      <c r="G21128" s="11"/>
      <c r="H21128" s="11"/>
    </row>
    <row r="21129" spans="6:8" x14ac:dyDescent="0.25">
      <c r="F21129" s="11"/>
      <c r="G21129" s="11"/>
      <c r="H21129" s="11"/>
    </row>
    <row r="21130" spans="6:8" x14ac:dyDescent="0.25">
      <c r="F21130" s="11"/>
      <c r="G21130" s="11"/>
      <c r="H21130" s="11"/>
    </row>
    <row r="21131" spans="6:8" x14ac:dyDescent="0.25">
      <c r="F21131" s="11"/>
      <c r="G21131" s="11"/>
      <c r="H21131" s="11"/>
    </row>
    <row r="21132" spans="6:8" x14ac:dyDescent="0.25">
      <c r="F21132" s="11"/>
      <c r="G21132" s="11"/>
      <c r="H21132" s="11"/>
    </row>
    <row r="21133" spans="6:8" x14ac:dyDescent="0.25">
      <c r="F21133" s="11"/>
      <c r="G21133" s="11"/>
      <c r="H21133" s="11"/>
    </row>
    <row r="21134" spans="6:8" x14ac:dyDescent="0.25">
      <c r="F21134" s="11"/>
      <c r="G21134" s="11"/>
      <c r="H21134" s="11"/>
    </row>
    <row r="21135" spans="6:8" x14ac:dyDescent="0.25">
      <c r="F21135" s="11"/>
      <c r="G21135" s="11"/>
      <c r="H21135" s="11"/>
    </row>
    <row r="21136" spans="6:8" x14ac:dyDescent="0.25">
      <c r="F21136" s="11"/>
      <c r="G21136" s="11"/>
      <c r="H21136" s="11"/>
    </row>
    <row r="21137" spans="6:8" x14ac:dyDescent="0.25">
      <c r="F21137" s="11"/>
      <c r="G21137" s="11"/>
      <c r="H21137" s="11"/>
    </row>
    <row r="21138" spans="6:8" x14ac:dyDescent="0.25">
      <c r="F21138" s="11"/>
      <c r="G21138" s="11"/>
      <c r="H21138" s="11"/>
    </row>
    <row r="21139" spans="6:8" x14ac:dyDescent="0.25">
      <c r="F21139" s="11"/>
      <c r="G21139" s="11"/>
      <c r="H21139" s="11"/>
    </row>
    <row r="21140" spans="6:8" x14ac:dyDescent="0.25">
      <c r="F21140" s="11"/>
      <c r="G21140" s="11"/>
      <c r="H21140" s="11"/>
    </row>
    <row r="21141" spans="6:8" x14ac:dyDescent="0.25">
      <c r="F21141" s="11"/>
      <c r="G21141" s="11"/>
      <c r="H21141" s="11"/>
    </row>
    <row r="21142" spans="6:8" x14ac:dyDescent="0.25">
      <c r="F21142" s="11"/>
      <c r="G21142" s="11"/>
      <c r="H21142" s="11"/>
    </row>
    <row r="21143" spans="6:8" x14ac:dyDescent="0.25">
      <c r="F21143" s="11"/>
      <c r="G21143" s="11"/>
      <c r="H21143" s="11"/>
    </row>
    <row r="21144" spans="6:8" x14ac:dyDescent="0.25">
      <c r="F21144" s="11"/>
      <c r="G21144" s="11"/>
      <c r="H21144" s="11"/>
    </row>
    <row r="21145" spans="6:8" x14ac:dyDescent="0.25">
      <c r="F21145" s="11"/>
      <c r="G21145" s="11"/>
      <c r="H21145" s="11"/>
    </row>
    <row r="21146" spans="6:8" x14ac:dyDescent="0.25">
      <c r="F21146" s="11"/>
      <c r="G21146" s="11"/>
      <c r="H21146" s="11"/>
    </row>
    <row r="21147" spans="6:8" x14ac:dyDescent="0.25">
      <c r="F21147" s="11"/>
      <c r="G21147" s="11"/>
      <c r="H21147" s="11"/>
    </row>
    <row r="21148" spans="6:8" x14ac:dyDescent="0.25">
      <c r="F21148" s="11"/>
      <c r="G21148" s="11"/>
      <c r="H21148" s="11"/>
    </row>
    <row r="21149" spans="6:8" x14ac:dyDescent="0.25">
      <c r="F21149" s="11"/>
      <c r="G21149" s="11"/>
      <c r="H21149" s="11"/>
    </row>
    <row r="21150" spans="6:8" x14ac:dyDescent="0.25">
      <c r="F21150" s="11"/>
      <c r="G21150" s="11"/>
      <c r="H21150" s="11"/>
    </row>
    <row r="21151" spans="6:8" x14ac:dyDescent="0.25">
      <c r="F21151" s="11"/>
      <c r="G21151" s="11"/>
      <c r="H21151" s="11"/>
    </row>
    <row r="21152" spans="6:8" x14ac:dyDescent="0.25">
      <c r="F21152" s="11"/>
      <c r="G21152" s="11"/>
      <c r="H21152" s="11"/>
    </row>
    <row r="21153" spans="6:8" x14ac:dyDescent="0.25">
      <c r="F21153" s="11"/>
      <c r="G21153" s="11"/>
      <c r="H21153" s="11"/>
    </row>
    <row r="21154" spans="6:8" x14ac:dyDescent="0.25">
      <c r="F21154" s="11"/>
      <c r="G21154" s="11"/>
      <c r="H21154" s="11"/>
    </row>
    <row r="21155" spans="6:8" x14ac:dyDescent="0.25">
      <c r="F21155" s="11"/>
      <c r="G21155" s="11"/>
      <c r="H21155" s="11"/>
    </row>
    <row r="21156" spans="6:8" x14ac:dyDescent="0.25">
      <c r="F21156" s="11"/>
      <c r="G21156" s="11"/>
      <c r="H21156" s="11"/>
    </row>
    <row r="21157" spans="6:8" x14ac:dyDescent="0.25">
      <c r="F21157" s="11"/>
      <c r="G21157" s="11"/>
      <c r="H21157" s="11"/>
    </row>
    <row r="21158" spans="6:8" x14ac:dyDescent="0.25">
      <c r="F21158" s="11"/>
      <c r="G21158" s="11"/>
      <c r="H21158" s="11"/>
    </row>
    <row r="21159" spans="6:8" x14ac:dyDescent="0.25">
      <c r="F21159" s="11"/>
      <c r="G21159" s="11"/>
      <c r="H21159" s="11"/>
    </row>
    <row r="21160" spans="6:8" x14ac:dyDescent="0.25">
      <c r="F21160" s="11"/>
      <c r="G21160" s="11"/>
      <c r="H21160" s="11"/>
    </row>
    <row r="21161" spans="6:8" x14ac:dyDescent="0.25">
      <c r="F21161" s="11"/>
      <c r="G21161" s="11"/>
      <c r="H21161" s="11"/>
    </row>
    <row r="21162" spans="6:8" x14ac:dyDescent="0.25">
      <c r="F21162" s="11"/>
      <c r="G21162" s="11"/>
      <c r="H21162" s="11"/>
    </row>
    <row r="21163" spans="6:8" x14ac:dyDescent="0.25">
      <c r="F21163" s="11"/>
      <c r="G21163" s="11"/>
      <c r="H21163" s="11"/>
    </row>
    <row r="21164" spans="6:8" x14ac:dyDescent="0.25">
      <c r="F21164" s="11"/>
      <c r="G21164" s="11"/>
      <c r="H21164" s="11"/>
    </row>
    <row r="21165" spans="6:8" x14ac:dyDescent="0.25">
      <c r="F21165" s="11"/>
      <c r="G21165" s="11"/>
      <c r="H21165" s="11"/>
    </row>
    <row r="21166" spans="6:8" x14ac:dyDescent="0.25">
      <c r="F21166" s="11"/>
      <c r="G21166" s="11"/>
      <c r="H21166" s="11"/>
    </row>
    <row r="21167" spans="6:8" x14ac:dyDescent="0.25">
      <c r="F21167" s="11"/>
      <c r="G21167" s="11"/>
      <c r="H21167" s="11"/>
    </row>
    <row r="21168" spans="6:8" x14ac:dyDescent="0.25">
      <c r="F21168" s="11"/>
      <c r="G21168" s="11"/>
      <c r="H21168" s="11"/>
    </row>
    <row r="21169" spans="6:8" x14ac:dyDescent="0.25">
      <c r="F21169" s="11"/>
      <c r="G21169" s="11"/>
      <c r="H21169" s="11"/>
    </row>
    <row r="21170" spans="6:8" x14ac:dyDescent="0.25">
      <c r="F21170" s="11"/>
      <c r="G21170" s="11"/>
      <c r="H21170" s="11"/>
    </row>
    <row r="21171" spans="6:8" x14ac:dyDescent="0.25">
      <c r="F21171" s="11"/>
      <c r="G21171" s="11"/>
      <c r="H21171" s="11"/>
    </row>
    <row r="21172" spans="6:8" x14ac:dyDescent="0.25">
      <c r="F21172" s="11"/>
      <c r="G21172" s="11"/>
      <c r="H21172" s="11"/>
    </row>
    <row r="21173" spans="6:8" x14ac:dyDescent="0.25">
      <c r="F21173" s="11"/>
      <c r="G21173" s="11"/>
      <c r="H21173" s="11"/>
    </row>
    <row r="21174" spans="6:8" x14ac:dyDescent="0.25">
      <c r="F21174" s="11"/>
      <c r="G21174" s="11"/>
      <c r="H21174" s="11"/>
    </row>
    <row r="21175" spans="6:8" x14ac:dyDescent="0.25">
      <c r="F21175" s="11"/>
      <c r="G21175" s="11"/>
      <c r="H21175" s="11"/>
    </row>
    <row r="21176" spans="6:8" x14ac:dyDescent="0.25">
      <c r="F21176" s="11"/>
      <c r="G21176" s="11"/>
      <c r="H21176" s="11"/>
    </row>
    <row r="21177" spans="6:8" x14ac:dyDescent="0.25">
      <c r="F21177" s="11"/>
      <c r="G21177" s="11"/>
      <c r="H21177" s="11"/>
    </row>
    <row r="21178" spans="6:8" x14ac:dyDescent="0.25">
      <c r="F21178" s="11"/>
      <c r="G21178" s="11"/>
      <c r="H21178" s="11"/>
    </row>
    <row r="21179" spans="6:8" x14ac:dyDescent="0.25">
      <c r="F21179" s="11"/>
      <c r="G21179" s="11"/>
      <c r="H21179" s="11"/>
    </row>
    <row r="21180" spans="6:8" x14ac:dyDescent="0.25">
      <c r="F21180" s="11"/>
      <c r="G21180" s="11"/>
      <c r="H21180" s="11"/>
    </row>
    <row r="21181" spans="6:8" x14ac:dyDescent="0.25">
      <c r="F21181" s="11"/>
      <c r="G21181" s="11"/>
      <c r="H21181" s="11"/>
    </row>
    <row r="21182" spans="6:8" x14ac:dyDescent="0.25">
      <c r="F21182" s="11"/>
      <c r="G21182" s="11"/>
      <c r="H21182" s="11"/>
    </row>
    <row r="21183" spans="6:8" x14ac:dyDescent="0.25">
      <c r="F21183" s="11"/>
      <c r="G21183" s="11"/>
      <c r="H21183" s="11"/>
    </row>
    <row r="21184" spans="6:8" x14ac:dyDescent="0.25">
      <c r="F21184" s="11"/>
      <c r="G21184" s="11"/>
      <c r="H21184" s="11"/>
    </row>
    <row r="21185" spans="6:8" x14ac:dyDescent="0.25">
      <c r="F21185" s="11"/>
      <c r="G21185" s="11"/>
      <c r="H21185" s="11"/>
    </row>
    <row r="21186" spans="6:8" x14ac:dyDescent="0.25">
      <c r="F21186" s="11"/>
      <c r="G21186" s="11"/>
      <c r="H21186" s="11"/>
    </row>
    <row r="21187" spans="6:8" x14ac:dyDescent="0.25">
      <c r="F21187" s="11"/>
      <c r="G21187" s="11"/>
      <c r="H21187" s="11"/>
    </row>
    <row r="21188" spans="6:8" x14ac:dyDescent="0.25">
      <c r="F21188" s="11"/>
      <c r="G21188" s="11"/>
      <c r="H21188" s="11"/>
    </row>
    <row r="21189" spans="6:8" x14ac:dyDescent="0.25">
      <c r="F21189" s="11"/>
      <c r="G21189" s="11"/>
      <c r="H21189" s="11"/>
    </row>
    <row r="21190" spans="6:8" x14ac:dyDescent="0.25">
      <c r="F21190" s="11"/>
      <c r="G21190" s="11"/>
      <c r="H21190" s="11"/>
    </row>
    <row r="21191" spans="6:8" x14ac:dyDescent="0.25">
      <c r="F21191" s="11"/>
      <c r="G21191" s="11"/>
      <c r="H21191" s="11"/>
    </row>
    <row r="21192" spans="6:8" x14ac:dyDescent="0.25">
      <c r="F21192" s="11"/>
      <c r="G21192" s="11"/>
      <c r="H21192" s="11"/>
    </row>
    <row r="21193" spans="6:8" x14ac:dyDescent="0.25">
      <c r="F21193" s="11"/>
      <c r="G21193" s="11"/>
      <c r="H21193" s="11"/>
    </row>
    <row r="21194" spans="6:8" x14ac:dyDescent="0.25">
      <c r="F21194" s="11"/>
      <c r="G21194" s="11"/>
      <c r="H21194" s="11"/>
    </row>
    <row r="21195" spans="6:8" x14ac:dyDescent="0.25">
      <c r="F21195" s="11"/>
      <c r="G21195" s="11"/>
      <c r="H21195" s="11"/>
    </row>
    <row r="21196" spans="6:8" x14ac:dyDescent="0.25">
      <c r="F21196" s="11"/>
      <c r="G21196" s="11"/>
      <c r="H21196" s="11"/>
    </row>
    <row r="21197" spans="6:8" x14ac:dyDescent="0.25">
      <c r="F21197" s="11"/>
      <c r="G21197" s="11"/>
      <c r="H21197" s="11"/>
    </row>
    <row r="21198" spans="6:8" x14ac:dyDescent="0.25">
      <c r="F21198" s="11"/>
      <c r="G21198" s="11"/>
      <c r="H21198" s="11"/>
    </row>
    <row r="21199" spans="6:8" x14ac:dyDescent="0.25">
      <c r="F21199" s="11"/>
      <c r="G21199" s="11"/>
      <c r="H21199" s="11"/>
    </row>
    <row r="21200" spans="6:8" x14ac:dyDescent="0.25">
      <c r="F21200" s="11"/>
      <c r="G21200" s="11"/>
      <c r="H21200" s="11"/>
    </row>
    <row r="21201" spans="6:8" x14ac:dyDescent="0.25">
      <c r="F21201" s="11"/>
      <c r="G21201" s="11"/>
      <c r="H21201" s="11"/>
    </row>
    <row r="21202" spans="6:8" x14ac:dyDescent="0.25">
      <c r="F21202" s="11"/>
      <c r="G21202" s="11"/>
      <c r="H21202" s="11"/>
    </row>
    <row r="21203" spans="6:8" x14ac:dyDescent="0.25">
      <c r="F21203" s="11"/>
      <c r="G21203" s="11"/>
      <c r="H21203" s="11"/>
    </row>
    <row r="21204" spans="6:8" x14ac:dyDescent="0.25">
      <c r="F21204" s="11"/>
      <c r="G21204" s="11"/>
      <c r="H21204" s="11"/>
    </row>
    <row r="21205" spans="6:8" x14ac:dyDescent="0.25">
      <c r="F21205" s="11"/>
      <c r="G21205" s="11"/>
      <c r="H21205" s="11"/>
    </row>
    <row r="21206" spans="6:8" x14ac:dyDescent="0.25">
      <c r="F21206" s="11"/>
      <c r="G21206" s="11"/>
      <c r="H21206" s="11"/>
    </row>
    <row r="21207" spans="6:8" x14ac:dyDescent="0.25">
      <c r="F21207" s="11"/>
      <c r="G21207" s="11"/>
      <c r="H21207" s="11"/>
    </row>
    <row r="21208" spans="6:8" x14ac:dyDescent="0.25">
      <c r="F21208" s="11"/>
      <c r="G21208" s="11"/>
      <c r="H21208" s="11"/>
    </row>
    <row r="21209" spans="6:8" x14ac:dyDescent="0.25">
      <c r="F21209" s="11"/>
      <c r="G21209" s="11"/>
      <c r="H21209" s="11"/>
    </row>
    <row r="21210" spans="6:8" x14ac:dyDescent="0.25">
      <c r="F21210" s="11"/>
      <c r="G21210" s="11"/>
      <c r="H21210" s="11"/>
    </row>
    <row r="21211" spans="6:8" x14ac:dyDescent="0.25">
      <c r="F21211" s="11"/>
      <c r="G21211" s="11"/>
      <c r="H21211" s="11"/>
    </row>
    <row r="21212" spans="6:8" x14ac:dyDescent="0.25">
      <c r="F21212" s="11"/>
      <c r="G21212" s="11"/>
      <c r="H21212" s="11"/>
    </row>
    <row r="21213" spans="6:8" x14ac:dyDescent="0.25">
      <c r="F21213" s="11"/>
      <c r="G21213" s="11"/>
      <c r="H21213" s="11"/>
    </row>
    <row r="21214" spans="6:8" x14ac:dyDescent="0.25">
      <c r="F21214" s="11"/>
      <c r="G21214" s="11"/>
      <c r="H21214" s="11"/>
    </row>
    <row r="21215" spans="6:8" x14ac:dyDescent="0.25">
      <c r="F21215" s="11"/>
      <c r="G21215" s="11"/>
      <c r="H21215" s="11"/>
    </row>
    <row r="21216" spans="6:8" x14ac:dyDescent="0.25">
      <c r="F21216" s="11"/>
      <c r="G21216" s="11"/>
      <c r="H21216" s="11"/>
    </row>
    <row r="21217" spans="6:8" x14ac:dyDescent="0.25">
      <c r="F21217" s="11"/>
      <c r="G21217" s="11"/>
      <c r="H21217" s="11"/>
    </row>
    <row r="21218" spans="6:8" x14ac:dyDescent="0.25">
      <c r="F21218" s="11"/>
      <c r="G21218" s="11"/>
      <c r="H21218" s="11"/>
    </row>
    <row r="21219" spans="6:8" x14ac:dyDescent="0.25">
      <c r="F21219" s="11"/>
      <c r="G21219" s="11"/>
      <c r="H21219" s="11"/>
    </row>
    <row r="21220" spans="6:8" x14ac:dyDescent="0.25">
      <c r="F21220" s="11"/>
      <c r="G21220" s="11"/>
      <c r="H21220" s="11"/>
    </row>
    <row r="21221" spans="6:8" x14ac:dyDescent="0.25">
      <c r="F21221" s="11"/>
      <c r="G21221" s="11"/>
      <c r="H21221" s="11"/>
    </row>
    <row r="21222" spans="6:8" x14ac:dyDescent="0.25">
      <c r="F21222" s="11"/>
      <c r="G21222" s="11"/>
      <c r="H21222" s="11"/>
    </row>
    <row r="21223" spans="6:8" x14ac:dyDescent="0.25">
      <c r="F21223" s="11"/>
      <c r="G21223" s="11"/>
      <c r="H21223" s="11"/>
    </row>
    <row r="21224" spans="6:8" x14ac:dyDescent="0.25">
      <c r="F21224" s="11"/>
      <c r="G21224" s="11"/>
      <c r="H21224" s="11"/>
    </row>
    <row r="21225" spans="6:8" x14ac:dyDescent="0.25">
      <c r="F21225" s="11"/>
      <c r="G21225" s="11"/>
      <c r="H21225" s="11"/>
    </row>
    <row r="21226" spans="6:8" x14ac:dyDescent="0.25">
      <c r="F21226" s="11"/>
      <c r="G21226" s="11"/>
      <c r="H21226" s="11"/>
    </row>
    <row r="21227" spans="6:8" x14ac:dyDescent="0.25">
      <c r="F21227" s="11"/>
      <c r="G21227" s="11"/>
      <c r="H21227" s="11"/>
    </row>
    <row r="21228" spans="6:8" x14ac:dyDescent="0.25">
      <c r="F21228" s="11"/>
      <c r="G21228" s="11"/>
      <c r="H21228" s="11"/>
    </row>
    <row r="21229" spans="6:8" x14ac:dyDescent="0.25">
      <c r="F21229" s="11"/>
      <c r="G21229" s="11"/>
      <c r="H21229" s="11"/>
    </row>
    <row r="21230" spans="6:8" x14ac:dyDescent="0.25">
      <c r="F21230" s="11"/>
      <c r="G21230" s="11"/>
      <c r="H21230" s="11"/>
    </row>
    <row r="21231" spans="6:8" x14ac:dyDescent="0.25">
      <c r="F21231" s="11"/>
      <c r="G21231" s="11"/>
      <c r="H21231" s="11"/>
    </row>
    <row r="21232" spans="6:8" x14ac:dyDescent="0.25">
      <c r="F21232" s="11"/>
      <c r="G21232" s="11"/>
      <c r="H21232" s="11"/>
    </row>
    <row r="21233" spans="6:8" x14ac:dyDescent="0.25">
      <c r="F21233" s="11"/>
      <c r="G21233" s="11"/>
      <c r="H21233" s="11"/>
    </row>
    <row r="21234" spans="6:8" x14ac:dyDescent="0.25">
      <c r="F21234" s="11"/>
      <c r="G21234" s="11"/>
      <c r="H21234" s="11"/>
    </row>
    <row r="21235" spans="6:8" x14ac:dyDescent="0.25">
      <c r="F21235" s="11"/>
      <c r="G21235" s="11"/>
      <c r="H21235" s="11"/>
    </row>
    <row r="21236" spans="6:8" x14ac:dyDescent="0.25">
      <c r="F21236" s="11"/>
      <c r="G21236" s="11"/>
      <c r="H21236" s="11"/>
    </row>
    <row r="21237" spans="6:8" x14ac:dyDescent="0.25">
      <c r="F21237" s="11"/>
      <c r="G21237" s="11"/>
      <c r="H21237" s="11"/>
    </row>
    <row r="21238" spans="6:8" x14ac:dyDescent="0.25">
      <c r="F21238" s="11"/>
      <c r="G21238" s="11"/>
      <c r="H21238" s="11"/>
    </row>
    <row r="21239" spans="6:8" x14ac:dyDescent="0.25">
      <c r="F21239" s="11"/>
      <c r="G21239" s="11"/>
      <c r="H21239" s="11"/>
    </row>
    <row r="21240" spans="6:8" x14ac:dyDescent="0.25">
      <c r="F21240" s="11"/>
      <c r="G21240" s="11"/>
      <c r="H21240" s="11"/>
    </row>
    <row r="21241" spans="6:8" x14ac:dyDescent="0.25">
      <c r="F21241" s="11"/>
      <c r="G21241" s="11"/>
      <c r="H21241" s="11"/>
    </row>
    <row r="21242" spans="6:8" x14ac:dyDescent="0.25">
      <c r="F21242" s="11"/>
      <c r="G21242" s="11"/>
      <c r="H21242" s="11"/>
    </row>
    <row r="21243" spans="6:8" x14ac:dyDescent="0.25">
      <c r="F21243" s="11"/>
      <c r="G21243" s="11"/>
      <c r="H21243" s="11"/>
    </row>
    <row r="21244" spans="6:8" x14ac:dyDescent="0.25">
      <c r="F21244" s="11"/>
      <c r="G21244" s="11"/>
      <c r="H21244" s="11"/>
    </row>
    <row r="21245" spans="6:8" x14ac:dyDescent="0.25">
      <c r="F21245" s="11"/>
      <c r="G21245" s="11"/>
      <c r="H21245" s="11"/>
    </row>
    <row r="21246" spans="6:8" x14ac:dyDescent="0.25">
      <c r="F21246" s="11"/>
      <c r="G21246" s="11"/>
      <c r="H21246" s="11"/>
    </row>
    <row r="21247" spans="6:8" x14ac:dyDescent="0.25">
      <c r="F21247" s="11"/>
      <c r="G21247" s="11"/>
      <c r="H21247" s="11"/>
    </row>
    <row r="21248" spans="6:8" x14ac:dyDescent="0.25">
      <c r="F21248" s="11"/>
      <c r="G21248" s="11"/>
      <c r="H21248" s="11"/>
    </row>
    <row r="21249" spans="6:8" x14ac:dyDescent="0.25">
      <c r="F21249" s="11"/>
      <c r="G21249" s="11"/>
      <c r="H21249" s="11"/>
    </row>
    <row r="21250" spans="6:8" x14ac:dyDescent="0.25">
      <c r="F21250" s="11"/>
      <c r="G21250" s="11"/>
      <c r="H21250" s="11"/>
    </row>
    <row r="21251" spans="6:8" x14ac:dyDescent="0.25">
      <c r="F21251" s="11"/>
      <c r="G21251" s="11"/>
      <c r="H21251" s="11"/>
    </row>
    <row r="21252" spans="6:8" x14ac:dyDescent="0.25">
      <c r="F21252" s="11"/>
      <c r="G21252" s="11"/>
      <c r="H21252" s="11"/>
    </row>
    <row r="21253" spans="6:8" x14ac:dyDescent="0.25">
      <c r="F21253" s="11"/>
      <c r="G21253" s="11"/>
      <c r="H21253" s="11"/>
    </row>
    <row r="21254" spans="6:8" x14ac:dyDescent="0.25">
      <c r="F21254" s="11"/>
      <c r="G21254" s="11"/>
      <c r="H21254" s="11"/>
    </row>
    <row r="21255" spans="6:8" x14ac:dyDescent="0.25">
      <c r="F21255" s="11"/>
      <c r="G21255" s="11"/>
      <c r="H21255" s="11"/>
    </row>
    <row r="21256" spans="6:8" x14ac:dyDescent="0.25">
      <c r="F21256" s="11"/>
      <c r="G21256" s="11"/>
      <c r="H21256" s="11"/>
    </row>
    <row r="21257" spans="6:8" x14ac:dyDescent="0.25">
      <c r="F21257" s="11"/>
      <c r="G21257" s="11"/>
      <c r="H21257" s="11"/>
    </row>
    <row r="21258" spans="6:8" x14ac:dyDescent="0.25">
      <c r="F21258" s="11"/>
      <c r="G21258" s="11"/>
      <c r="H21258" s="11"/>
    </row>
    <row r="21259" spans="6:8" x14ac:dyDescent="0.25">
      <c r="F21259" s="11"/>
      <c r="G21259" s="11"/>
      <c r="H21259" s="11"/>
    </row>
    <row r="21260" spans="6:8" x14ac:dyDescent="0.25">
      <c r="F21260" s="11"/>
      <c r="G21260" s="11"/>
      <c r="H21260" s="11"/>
    </row>
    <row r="21261" spans="6:8" x14ac:dyDescent="0.25">
      <c r="F21261" s="11"/>
      <c r="G21261" s="11"/>
      <c r="H21261" s="11"/>
    </row>
    <row r="21262" spans="6:8" x14ac:dyDescent="0.25">
      <c r="F21262" s="11"/>
      <c r="G21262" s="11"/>
      <c r="H21262" s="11"/>
    </row>
    <row r="21263" spans="6:8" x14ac:dyDescent="0.25">
      <c r="F21263" s="11"/>
      <c r="G21263" s="11"/>
      <c r="H21263" s="11"/>
    </row>
    <row r="21264" spans="6:8" x14ac:dyDescent="0.25">
      <c r="F21264" s="11"/>
      <c r="G21264" s="11"/>
      <c r="H21264" s="11"/>
    </row>
    <row r="21265" spans="6:8" x14ac:dyDescent="0.25">
      <c r="F21265" s="11"/>
      <c r="G21265" s="11"/>
      <c r="H21265" s="11"/>
    </row>
    <row r="21266" spans="6:8" x14ac:dyDescent="0.25">
      <c r="F21266" s="11"/>
      <c r="G21266" s="11"/>
      <c r="H21266" s="11"/>
    </row>
    <row r="21267" spans="6:8" x14ac:dyDescent="0.25">
      <c r="F21267" s="11"/>
      <c r="G21267" s="11"/>
      <c r="H21267" s="11"/>
    </row>
    <row r="21268" spans="6:8" x14ac:dyDescent="0.25">
      <c r="F21268" s="11"/>
      <c r="G21268" s="11"/>
      <c r="H21268" s="11"/>
    </row>
    <row r="21269" spans="6:8" x14ac:dyDescent="0.25">
      <c r="F21269" s="11"/>
      <c r="G21269" s="11"/>
      <c r="H21269" s="11"/>
    </row>
    <row r="21270" spans="6:8" x14ac:dyDescent="0.25">
      <c r="F21270" s="11"/>
      <c r="G21270" s="11"/>
      <c r="H21270" s="11"/>
    </row>
    <row r="21271" spans="6:8" x14ac:dyDescent="0.25">
      <c r="F21271" s="11"/>
      <c r="G21271" s="11"/>
      <c r="H21271" s="11"/>
    </row>
    <row r="21272" spans="6:8" x14ac:dyDescent="0.25">
      <c r="F21272" s="11"/>
      <c r="G21272" s="11"/>
      <c r="H21272" s="11"/>
    </row>
    <row r="21273" spans="6:8" x14ac:dyDescent="0.25">
      <c r="F21273" s="11"/>
      <c r="G21273" s="11"/>
      <c r="H21273" s="11"/>
    </row>
    <row r="21274" spans="6:8" x14ac:dyDescent="0.25">
      <c r="F21274" s="11"/>
      <c r="G21274" s="11"/>
      <c r="H21274" s="11"/>
    </row>
    <row r="21275" spans="6:8" x14ac:dyDescent="0.25">
      <c r="F21275" s="11"/>
      <c r="G21275" s="11"/>
      <c r="H21275" s="11"/>
    </row>
    <row r="21276" spans="6:8" x14ac:dyDescent="0.25">
      <c r="F21276" s="11"/>
      <c r="G21276" s="11"/>
      <c r="H21276" s="11"/>
    </row>
    <row r="21277" spans="6:8" x14ac:dyDescent="0.25">
      <c r="F21277" s="11"/>
      <c r="G21277" s="11"/>
      <c r="H21277" s="11"/>
    </row>
    <row r="21278" spans="6:8" x14ac:dyDescent="0.25">
      <c r="F21278" s="11"/>
      <c r="G21278" s="11"/>
      <c r="H21278" s="11"/>
    </row>
    <row r="21279" spans="6:8" x14ac:dyDescent="0.25">
      <c r="F21279" s="11"/>
      <c r="G21279" s="11"/>
      <c r="H21279" s="11"/>
    </row>
    <row r="21280" spans="6:8" x14ac:dyDescent="0.25">
      <c r="F21280" s="11"/>
      <c r="G21280" s="11"/>
      <c r="H21280" s="11"/>
    </row>
    <row r="21281" spans="6:8" x14ac:dyDescent="0.25">
      <c r="F21281" s="11"/>
      <c r="G21281" s="11"/>
      <c r="H21281" s="11"/>
    </row>
    <row r="21282" spans="6:8" x14ac:dyDescent="0.25">
      <c r="F21282" s="11"/>
      <c r="G21282" s="11"/>
      <c r="H21282" s="11"/>
    </row>
    <row r="21283" spans="6:8" x14ac:dyDescent="0.25">
      <c r="F21283" s="11"/>
      <c r="G21283" s="11"/>
      <c r="H21283" s="11"/>
    </row>
    <row r="21284" spans="6:8" x14ac:dyDescent="0.25">
      <c r="F21284" s="11"/>
      <c r="G21284" s="11"/>
      <c r="H21284" s="11"/>
    </row>
    <row r="21285" spans="6:8" x14ac:dyDescent="0.25">
      <c r="F21285" s="11"/>
      <c r="G21285" s="11"/>
      <c r="H21285" s="11"/>
    </row>
    <row r="21286" spans="6:8" x14ac:dyDescent="0.25">
      <c r="F21286" s="11"/>
      <c r="G21286" s="11"/>
      <c r="H21286" s="11"/>
    </row>
    <row r="21287" spans="6:8" x14ac:dyDescent="0.25">
      <c r="F21287" s="11"/>
      <c r="G21287" s="11"/>
      <c r="H21287" s="11"/>
    </row>
    <row r="21288" spans="6:8" x14ac:dyDescent="0.25">
      <c r="F21288" s="11"/>
      <c r="G21288" s="11"/>
      <c r="H21288" s="11"/>
    </row>
    <row r="21289" spans="6:8" x14ac:dyDescent="0.25">
      <c r="F21289" s="11"/>
      <c r="G21289" s="11"/>
      <c r="H21289" s="11"/>
    </row>
    <row r="21290" spans="6:8" x14ac:dyDescent="0.25">
      <c r="F21290" s="11"/>
      <c r="G21290" s="11"/>
      <c r="H21290" s="11"/>
    </row>
    <row r="21291" spans="6:8" x14ac:dyDescent="0.25">
      <c r="F21291" s="11"/>
      <c r="G21291" s="11"/>
      <c r="H21291" s="11"/>
    </row>
    <row r="21292" spans="6:8" x14ac:dyDescent="0.25">
      <c r="F21292" s="11"/>
      <c r="G21292" s="11"/>
      <c r="H21292" s="11"/>
    </row>
    <row r="21293" spans="6:8" x14ac:dyDescent="0.25">
      <c r="F21293" s="11"/>
      <c r="G21293" s="11"/>
      <c r="H21293" s="11"/>
    </row>
    <row r="21294" spans="6:8" x14ac:dyDescent="0.25">
      <c r="F21294" s="11"/>
      <c r="G21294" s="11"/>
      <c r="H21294" s="11"/>
    </row>
    <row r="21295" spans="6:8" x14ac:dyDescent="0.25">
      <c r="F21295" s="11"/>
      <c r="G21295" s="11"/>
      <c r="H21295" s="11"/>
    </row>
    <row r="21296" spans="6:8" x14ac:dyDescent="0.25">
      <c r="F21296" s="11"/>
      <c r="G21296" s="11"/>
      <c r="H21296" s="11"/>
    </row>
    <row r="21297" spans="6:8" x14ac:dyDescent="0.25">
      <c r="F21297" s="11"/>
      <c r="G21297" s="11"/>
      <c r="H21297" s="11"/>
    </row>
    <row r="21298" spans="6:8" x14ac:dyDescent="0.25">
      <c r="F21298" s="11"/>
      <c r="G21298" s="11"/>
      <c r="H21298" s="11"/>
    </row>
    <row r="21299" spans="6:8" x14ac:dyDescent="0.25">
      <c r="F21299" s="11"/>
      <c r="G21299" s="11"/>
      <c r="H21299" s="11"/>
    </row>
    <row r="21300" spans="6:8" x14ac:dyDescent="0.25">
      <c r="F21300" s="11"/>
      <c r="G21300" s="11"/>
      <c r="H21300" s="11"/>
    </row>
    <row r="21301" spans="6:8" x14ac:dyDescent="0.25">
      <c r="F21301" s="11"/>
      <c r="G21301" s="11"/>
      <c r="H21301" s="11"/>
    </row>
    <row r="21302" spans="6:8" x14ac:dyDescent="0.25">
      <c r="F21302" s="11"/>
      <c r="G21302" s="11"/>
      <c r="H21302" s="11"/>
    </row>
    <row r="21303" spans="6:8" x14ac:dyDescent="0.25">
      <c r="F21303" s="11"/>
      <c r="G21303" s="11"/>
      <c r="H21303" s="11"/>
    </row>
    <row r="21304" spans="6:8" x14ac:dyDescent="0.25">
      <c r="F21304" s="11"/>
      <c r="G21304" s="11"/>
      <c r="H21304" s="11"/>
    </row>
    <row r="21305" spans="6:8" x14ac:dyDescent="0.25">
      <c r="F21305" s="11"/>
      <c r="G21305" s="11"/>
      <c r="H21305" s="11"/>
    </row>
    <row r="21306" spans="6:8" x14ac:dyDescent="0.25">
      <c r="F21306" s="11"/>
      <c r="G21306" s="11"/>
      <c r="H21306" s="11"/>
    </row>
    <row r="21307" spans="6:8" x14ac:dyDescent="0.25">
      <c r="F21307" s="11"/>
      <c r="G21307" s="11"/>
      <c r="H21307" s="11"/>
    </row>
    <row r="21308" spans="6:8" x14ac:dyDescent="0.25">
      <c r="F21308" s="11"/>
      <c r="G21308" s="11"/>
      <c r="H21308" s="11"/>
    </row>
    <row r="21309" spans="6:8" x14ac:dyDescent="0.25">
      <c r="F21309" s="11"/>
      <c r="G21309" s="11"/>
      <c r="H21309" s="11"/>
    </row>
    <row r="21310" spans="6:8" x14ac:dyDescent="0.25">
      <c r="F21310" s="11"/>
      <c r="G21310" s="11"/>
      <c r="H21310" s="11"/>
    </row>
    <row r="21311" spans="6:8" x14ac:dyDescent="0.25">
      <c r="F21311" s="11"/>
      <c r="G21311" s="11"/>
      <c r="H21311" s="11"/>
    </row>
    <row r="21312" spans="6:8" x14ac:dyDescent="0.25">
      <c r="F21312" s="11"/>
      <c r="G21312" s="11"/>
      <c r="H21312" s="11"/>
    </row>
    <row r="21313" spans="6:8" x14ac:dyDescent="0.25">
      <c r="F21313" s="11"/>
      <c r="G21313" s="11"/>
      <c r="H21313" s="11"/>
    </row>
    <row r="21314" spans="6:8" x14ac:dyDescent="0.25">
      <c r="F21314" s="11"/>
      <c r="G21314" s="11"/>
      <c r="H21314" s="11"/>
    </row>
    <row r="21315" spans="6:8" x14ac:dyDescent="0.25">
      <c r="F21315" s="11"/>
      <c r="G21315" s="11"/>
      <c r="H21315" s="11"/>
    </row>
    <row r="21316" spans="6:8" x14ac:dyDescent="0.25">
      <c r="F21316" s="11"/>
      <c r="G21316" s="11"/>
      <c r="H21316" s="11"/>
    </row>
    <row r="21317" spans="6:8" x14ac:dyDescent="0.25">
      <c r="F21317" s="11"/>
      <c r="G21317" s="11"/>
      <c r="H21317" s="11"/>
    </row>
    <row r="21318" spans="6:8" x14ac:dyDescent="0.25">
      <c r="F21318" s="11"/>
      <c r="G21318" s="11"/>
      <c r="H21318" s="11"/>
    </row>
    <row r="21319" spans="6:8" x14ac:dyDescent="0.25">
      <c r="F21319" s="11"/>
      <c r="G21319" s="11"/>
      <c r="H21319" s="11"/>
    </row>
    <row r="21320" spans="6:8" x14ac:dyDescent="0.25">
      <c r="F21320" s="11"/>
      <c r="G21320" s="11"/>
      <c r="H21320" s="11"/>
    </row>
    <row r="21321" spans="6:8" x14ac:dyDescent="0.25">
      <c r="F21321" s="11"/>
      <c r="G21321" s="11"/>
      <c r="H21321" s="11"/>
    </row>
    <row r="21322" spans="6:8" x14ac:dyDescent="0.25">
      <c r="F21322" s="11"/>
      <c r="G21322" s="11"/>
      <c r="H21322" s="11"/>
    </row>
    <row r="21323" spans="6:8" x14ac:dyDescent="0.25">
      <c r="F21323" s="11"/>
      <c r="G21323" s="11"/>
      <c r="H21323" s="11"/>
    </row>
    <row r="21324" spans="6:8" x14ac:dyDescent="0.25">
      <c r="F21324" s="11"/>
      <c r="G21324" s="11"/>
      <c r="H21324" s="11"/>
    </row>
    <row r="21325" spans="6:8" x14ac:dyDescent="0.25">
      <c r="F21325" s="11"/>
      <c r="G21325" s="11"/>
      <c r="H21325" s="11"/>
    </row>
    <row r="21326" spans="6:8" x14ac:dyDescent="0.25">
      <c r="F21326" s="11"/>
      <c r="G21326" s="11"/>
      <c r="H21326" s="11"/>
    </row>
    <row r="21327" spans="6:8" x14ac:dyDescent="0.25">
      <c r="F21327" s="11"/>
      <c r="G21327" s="11"/>
      <c r="H21327" s="11"/>
    </row>
    <row r="21328" spans="6:8" x14ac:dyDescent="0.25">
      <c r="F21328" s="11"/>
      <c r="G21328" s="11"/>
      <c r="H21328" s="11"/>
    </row>
    <row r="21329" spans="6:8" x14ac:dyDescent="0.25">
      <c r="F21329" s="11"/>
      <c r="G21329" s="11"/>
      <c r="H21329" s="11"/>
    </row>
    <row r="21330" spans="6:8" x14ac:dyDescent="0.25">
      <c r="F21330" s="11"/>
      <c r="G21330" s="11"/>
      <c r="H21330" s="11"/>
    </row>
    <row r="21331" spans="6:8" x14ac:dyDescent="0.25">
      <c r="F21331" s="11"/>
      <c r="G21331" s="11"/>
      <c r="H21331" s="11"/>
    </row>
    <row r="21332" spans="6:8" x14ac:dyDescent="0.25">
      <c r="F21332" s="11"/>
      <c r="G21332" s="11"/>
      <c r="H21332" s="11"/>
    </row>
    <row r="21333" spans="6:8" x14ac:dyDescent="0.25">
      <c r="F21333" s="11"/>
      <c r="G21333" s="11"/>
      <c r="H21333" s="11"/>
    </row>
    <row r="21334" spans="6:8" x14ac:dyDescent="0.25">
      <c r="F21334" s="11"/>
      <c r="G21334" s="11"/>
      <c r="H21334" s="11"/>
    </row>
    <row r="21335" spans="6:8" x14ac:dyDescent="0.25">
      <c r="F21335" s="11"/>
      <c r="G21335" s="11"/>
      <c r="H21335" s="11"/>
    </row>
    <row r="21336" spans="6:8" x14ac:dyDescent="0.25">
      <c r="F21336" s="11"/>
      <c r="G21336" s="11"/>
      <c r="H21336" s="11"/>
    </row>
    <row r="21337" spans="6:8" x14ac:dyDescent="0.25">
      <c r="F21337" s="11"/>
      <c r="G21337" s="11"/>
      <c r="H21337" s="11"/>
    </row>
    <row r="21338" spans="6:8" x14ac:dyDescent="0.25">
      <c r="F21338" s="11"/>
      <c r="G21338" s="11"/>
      <c r="H21338" s="11"/>
    </row>
    <row r="21339" spans="6:8" x14ac:dyDescent="0.25">
      <c r="F21339" s="11"/>
      <c r="G21339" s="11"/>
      <c r="H21339" s="11"/>
    </row>
    <row r="21340" spans="6:8" x14ac:dyDescent="0.25">
      <c r="F21340" s="11"/>
      <c r="G21340" s="11"/>
      <c r="H21340" s="11"/>
    </row>
    <row r="21341" spans="6:8" x14ac:dyDescent="0.25">
      <c r="F21341" s="11"/>
      <c r="G21341" s="11"/>
      <c r="H21341" s="11"/>
    </row>
    <row r="21342" spans="6:8" x14ac:dyDescent="0.25">
      <c r="F21342" s="11"/>
      <c r="G21342" s="11"/>
      <c r="H21342" s="11"/>
    </row>
    <row r="21343" spans="6:8" x14ac:dyDescent="0.25">
      <c r="F21343" s="11"/>
      <c r="G21343" s="11"/>
      <c r="H21343" s="11"/>
    </row>
    <row r="21344" spans="6:8" x14ac:dyDescent="0.25">
      <c r="F21344" s="11"/>
      <c r="G21344" s="11"/>
      <c r="H21344" s="11"/>
    </row>
    <row r="21345" spans="6:8" x14ac:dyDescent="0.25">
      <c r="F21345" s="11"/>
      <c r="G21345" s="11"/>
      <c r="H21345" s="11"/>
    </row>
    <row r="21346" spans="6:8" x14ac:dyDescent="0.25">
      <c r="F21346" s="11"/>
      <c r="G21346" s="11"/>
      <c r="H21346" s="11"/>
    </row>
    <row r="21347" spans="6:8" x14ac:dyDescent="0.25">
      <c r="F21347" s="11"/>
      <c r="G21347" s="11"/>
      <c r="H21347" s="11"/>
    </row>
    <row r="21348" spans="6:8" x14ac:dyDescent="0.25">
      <c r="F21348" s="11"/>
      <c r="G21348" s="11"/>
      <c r="H21348" s="11"/>
    </row>
    <row r="21349" spans="6:8" x14ac:dyDescent="0.25">
      <c r="F21349" s="11"/>
      <c r="G21349" s="11"/>
      <c r="H21349" s="11"/>
    </row>
    <row r="21350" spans="6:8" x14ac:dyDescent="0.25">
      <c r="F21350" s="11"/>
      <c r="G21350" s="11"/>
      <c r="H21350" s="11"/>
    </row>
    <row r="21351" spans="6:8" x14ac:dyDescent="0.25">
      <c r="F21351" s="11"/>
      <c r="G21351" s="11"/>
      <c r="H21351" s="11"/>
    </row>
    <row r="21352" spans="6:8" x14ac:dyDescent="0.25">
      <c r="F21352" s="11"/>
      <c r="G21352" s="11"/>
      <c r="H21352" s="11"/>
    </row>
    <row r="21353" spans="6:8" x14ac:dyDescent="0.25">
      <c r="F21353" s="11"/>
      <c r="G21353" s="11"/>
      <c r="H21353" s="11"/>
    </row>
    <row r="21354" spans="6:8" x14ac:dyDescent="0.25">
      <c r="F21354" s="11"/>
      <c r="G21354" s="11"/>
      <c r="H21354" s="11"/>
    </row>
    <row r="21355" spans="6:8" x14ac:dyDescent="0.25">
      <c r="F21355" s="11"/>
      <c r="G21355" s="11"/>
      <c r="H21355" s="11"/>
    </row>
    <row r="21356" spans="6:8" x14ac:dyDescent="0.25">
      <c r="F21356" s="11"/>
      <c r="G21356" s="11"/>
      <c r="H21356" s="11"/>
    </row>
    <row r="21357" spans="6:8" x14ac:dyDescent="0.25">
      <c r="F21357" s="11"/>
      <c r="G21357" s="11"/>
      <c r="H21357" s="11"/>
    </row>
    <row r="21358" spans="6:8" x14ac:dyDescent="0.25">
      <c r="F21358" s="11"/>
      <c r="G21358" s="11"/>
      <c r="H21358" s="11"/>
    </row>
    <row r="21359" spans="6:8" x14ac:dyDescent="0.25">
      <c r="F21359" s="11"/>
      <c r="G21359" s="11"/>
      <c r="H21359" s="11"/>
    </row>
    <row r="21360" spans="6:8" x14ac:dyDescent="0.25">
      <c r="F21360" s="11"/>
      <c r="G21360" s="11"/>
      <c r="H21360" s="11"/>
    </row>
    <row r="21361" spans="6:8" x14ac:dyDescent="0.25">
      <c r="F21361" s="11"/>
      <c r="G21361" s="11"/>
      <c r="H21361" s="11"/>
    </row>
    <row r="21362" spans="6:8" x14ac:dyDescent="0.25">
      <c r="F21362" s="11"/>
      <c r="G21362" s="11"/>
      <c r="H21362" s="11"/>
    </row>
    <row r="21363" spans="6:8" x14ac:dyDescent="0.25">
      <c r="F21363" s="11"/>
      <c r="G21363" s="11"/>
      <c r="H21363" s="11"/>
    </row>
    <row r="21364" spans="6:8" x14ac:dyDescent="0.25">
      <c r="F21364" s="11"/>
      <c r="G21364" s="11"/>
      <c r="H21364" s="11"/>
    </row>
    <row r="21365" spans="6:8" x14ac:dyDescent="0.25">
      <c r="F21365" s="11"/>
      <c r="G21365" s="11"/>
      <c r="H21365" s="11"/>
    </row>
    <row r="21366" spans="6:8" x14ac:dyDescent="0.25">
      <c r="F21366" s="11"/>
      <c r="G21366" s="11"/>
      <c r="H21366" s="11"/>
    </row>
    <row r="21367" spans="6:8" x14ac:dyDescent="0.25">
      <c r="F21367" s="11"/>
      <c r="G21367" s="11"/>
      <c r="H21367" s="11"/>
    </row>
    <row r="21368" spans="6:8" x14ac:dyDescent="0.25">
      <c r="F21368" s="11"/>
      <c r="G21368" s="11"/>
      <c r="H21368" s="11"/>
    </row>
    <row r="21369" spans="6:8" x14ac:dyDescent="0.25">
      <c r="F21369" s="11"/>
      <c r="G21369" s="11"/>
      <c r="H21369" s="11"/>
    </row>
    <row r="21370" spans="6:8" x14ac:dyDescent="0.25">
      <c r="F21370" s="11"/>
      <c r="G21370" s="11"/>
      <c r="H21370" s="11"/>
    </row>
    <row r="21371" spans="6:8" x14ac:dyDescent="0.25">
      <c r="F21371" s="11"/>
      <c r="G21371" s="11"/>
      <c r="H21371" s="11"/>
    </row>
    <row r="21372" spans="6:8" x14ac:dyDescent="0.25">
      <c r="F21372" s="11"/>
      <c r="G21372" s="11"/>
      <c r="H21372" s="11"/>
    </row>
    <row r="21373" spans="6:8" x14ac:dyDescent="0.25">
      <c r="F21373" s="11"/>
      <c r="G21373" s="11"/>
      <c r="H21373" s="11"/>
    </row>
    <row r="21374" spans="6:8" x14ac:dyDescent="0.25">
      <c r="F21374" s="11"/>
      <c r="G21374" s="11"/>
      <c r="H21374" s="11"/>
    </row>
    <row r="21375" spans="6:8" x14ac:dyDescent="0.25">
      <c r="F21375" s="11"/>
      <c r="G21375" s="11"/>
      <c r="H21375" s="11"/>
    </row>
    <row r="21376" spans="6:8" x14ac:dyDescent="0.25">
      <c r="F21376" s="11"/>
      <c r="G21376" s="11"/>
      <c r="H21376" s="11"/>
    </row>
    <row r="21377" spans="6:8" x14ac:dyDescent="0.25">
      <c r="F21377" s="11"/>
      <c r="G21377" s="11"/>
      <c r="H21377" s="11"/>
    </row>
    <row r="21378" spans="6:8" x14ac:dyDescent="0.25">
      <c r="F21378" s="11"/>
      <c r="G21378" s="11"/>
      <c r="H21378" s="11"/>
    </row>
    <row r="21379" spans="6:8" x14ac:dyDescent="0.25">
      <c r="F21379" s="11"/>
      <c r="G21379" s="11"/>
      <c r="H21379" s="11"/>
    </row>
    <row r="21380" spans="6:8" x14ac:dyDescent="0.25">
      <c r="F21380" s="11"/>
      <c r="G21380" s="11"/>
      <c r="H21380" s="11"/>
    </row>
    <row r="21381" spans="6:8" x14ac:dyDescent="0.25">
      <c r="F21381" s="11"/>
      <c r="G21381" s="11"/>
      <c r="H21381" s="11"/>
    </row>
    <row r="21382" spans="6:8" x14ac:dyDescent="0.25">
      <c r="F21382" s="11"/>
      <c r="G21382" s="11"/>
      <c r="H21382" s="11"/>
    </row>
    <row r="21383" spans="6:8" x14ac:dyDescent="0.25">
      <c r="F21383" s="11"/>
      <c r="G21383" s="11"/>
      <c r="H21383" s="11"/>
    </row>
    <row r="21384" spans="6:8" x14ac:dyDescent="0.25">
      <c r="F21384" s="11"/>
      <c r="G21384" s="11"/>
      <c r="H21384" s="11"/>
    </row>
    <row r="21385" spans="6:8" x14ac:dyDescent="0.25">
      <c r="F21385" s="11"/>
      <c r="G21385" s="11"/>
      <c r="H21385" s="11"/>
    </row>
    <row r="21386" spans="6:8" x14ac:dyDescent="0.25">
      <c r="F21386" s="11"/>
      <c r="G21386" s="11"/>
      <c r="H21386" s="11"/>
    </row>
    <row r="21387" spans="6:8" x14ac:dyDescent="0.25">
      <c r="F21387" s="11"/>
      <c r="G21387" s="11"/>
      <c r="H21387" s="11"/>
    </row>
    <row r="21388" spans="6:8" x14ac:dyDescent="0.25">
      <c r="F21388" s="11"/>
      <c r="G21388" s="11"/>
      <c r="H21388" s="11"/>
    </row>
    <row r="21389" spans="6:8" x14ac:dyDescent="0.25">
      <c r="F21389" s="11"/>
      <c r="G21389" s="11"/>
      <c r="H21389" s="11"/>
    </row>
    <row r="21390" spans="6:8" x14ac:dyDescent="0.25">
      <c r="F21390" s="11"/>
      <c r="G21390" s="11"/>
      <c r="H21390" s="11"/>
    </row>
    <row r="21391" spans="6:8" x14ac:dyDescent="0.25">
      <c r="F21391" s="11"/>
      <c r="G21391" s="11"/>
      <c r="H21391" s="11"/>
    </row>
    <row r="21392" spans="6:8" x14ac:dyDescent="0.25">
      <c r="F21392" s="11"/>
      <c r="G21392" s="11"/>
      <c r="H21392" s="11"/>
    </row>
    <row r="21393" spans="6:8" x14ac:dyDescent="0.25">
      <c r="F21393" s="11"/>
      <c r="G21393" s="11"/>
      <c r="H21393" s="11"/>
    </row>
    <row r="21394" spans="6:8" x14ac:dyDescent="0.25">
      <c r="F21394" s="11"/>
      <c r="G21394" s="11"/>
      <c r="H21394" s="11"/>
    </row>
    <row r="21395" spans="6:8" x14ac:dyDescent="0.25">
      <c r="F21395" s="11"/>
      <c r="G21395" s="11"/>
      <c r="H21395" s="11"/>
    </row>
    <row r="21396" spans="6:8" x14ac:dyDescent="0.25">
      <c r="F21396" s="11"/>
      <c r="G21396" s="11"/>
      <c r="H21396" s="11"/>
    </row>
    <row r="21397" spans="6:8" x14ac:dyDescent="0.25">
      <c r="F21397" s="11"/>
      <c r="G21397" s="11"/>
      <c r="H21397" s="11"/>
    </row>
    <row r="21398" spans="6:8" x14ac:dyDescent="0.25">
      <c r="F21398" s="11"/>
      <c r="G21398" s="11"/>
      <c r="H21398" s="11"/>
    </row>
    <row r="21399" spans="6:8" x14ac:dyDescent="0.25">
      <c r="F21399" s="11"/>
      <c r="G21399" s="11"/>
      <c r="H21399" s="11"/>
    </row>
    <row r="21400" spans="6:8" x14ac:dyDescent="0.25">
      <c r="F21400" s="11"/>
      <c r="G21400" s="11"/>
      <c r="H21400" s="11"/>
    </row>
    <row r="21401" spans="6:8" x14ac:dyDescent="0.25">
      <c r="F21401" s="11"/>
      <c r="G21401" s="11"/>
      <c r="H21401" s="11"/>
    </row>
    <row r="21402" spans="6:8" x14ac:dyDescent="0.25">
      <c r="F21402" s="11"/>
      <c r="G21402" s="11"/>
      <c r="H21402" s="11"/>
    </row>
    <row r="21403" spans="6:8" x14ac:dyDescent="0.25">
      <c r="F21403" s="11"/>
      <c r="G21403" s="11"/>
      <c r="H21403" s="11"/>
    </row>
    <row r="21404" spans="6:8" x14ac:dyDescent="0.25">
      <c r="F21404" s="11"/>
      <c r="G21404" s="11"/>
      <c r="H21404" s="11"/>
    </row>
    <row r="21405" spans="6:8" x14ac:dyDescent="0.25">
      <c r="F21405" s="11"/>
      <c r="G21405" s="11"/>
      <c r="H21405" s="11"/>
    </row>
    <row r="21406" spans="6:8" x14ac:dyDescent="0.25">
      <c r="F21406" s="11"/>
      <c r="G21406" s="11"/>
      <c r="H21406" s="11"/>
    </row>
    <row r="21407" spans="6:8" x14ac:dyDescent="0.25">
      <c r="F21407" s="11"/>
      <c r="G21407" s="11"/>
      <c r="H21407" s="11"/>
    </row>
    <row r="21408" spans="6:8" x14ac:dyDescent="0.25">
      <c r="F21408" s="11"/>
      <c r="G21408" s="11"/>
      <c r="H21408" s="11"/>
    </row>
    <row r="21409" spans="6:8" x14ac:dyDescent="0.25">
      <c r="F21409" s="11"/>
      <c r="G21409" s="11"/>
      <c r="H21409" s="11"/>
    </row>
    <row r="21410" spans="6:8" x14ac:dyDescent="0.25">
      <c r="F21410" s="11"/>
      <c r="G21410" s="11"/>
      <c r="H21410" s="11"/>
    </row>
    <row r="21411" spans="6:8" x14ac:dyDescent="0.25">
      <c r="F21411" s="11"/>
      <c r="G21411" s="11"/>
      <c r="H21411" s="11"/>
    </row>
    <row r="21412" spans="6:8" x14ac:dyDescent="0.25">
      <c r="F21412" s="11"/>
      <c r="G21412" s="11"/>
      <c r="H21412" s="11"/>
    </row>
    <row r="21413" spans="6:8" x14ac:dyDescent="0.25">
      <c r="F21413" s="11"/>
      <c r="G21413" s="11"/>
      <c r="H21413" s="11"/>
    </row>
    <row r="21414" spans="6:8" x14ac:dyDescent="0.25">
      <c r="F21414" s="11"/>
      <c r="G21414" s="11"/>
      <c r="H21414" s="11"/>
    </row>
    <row r="21415" spans="6:8" x14ac:dyDescent="0.25">
      <c r="F21415" s="11"/>
      <c r="G21415" s="11"/>
      <c r="H21415" s="11"/>
    </row>
    <row r="21416" spans="6:8" x14ac:dyDescent="0.25">
      <c r="F21416" s="11"/>
      <c r="G21416" s="11"/>
      <c r="H21416" s="11"/>
    </row>
    <row r="21417" spans="6:8" x14ac:dyDescent="0.25">
      <c r="F21417" s="11"/>
      <c r="G21417" s="11"/>
      <c r="H21417" s="11"/>
    </row>
    <row r="21418" spans="6:8" x14ac:dyDescent="0.25">
      <c r="F21418" s="11"/>
      <c r="G21418" s="11"/>
      <c r="H21418" s="11"/>
    </row>
    <row r="21419" spans="6:8" x14ac:dyDescent="0.25">
      <c r="F21419" s="11"/>
      <c r="G21419" s="11"/>
      <c r="H21419" s="11"/>
    </row>
    <row r="21420" spans="6:8" x14ac:dyDescent="0.25">
      <c r="F21420" s="11"/>
      <c r="G21420" s="11"/>
      <c r="H21420" s="11"/>
    </row>
    <row r="21421" spans="6:8" x14ac:dyDescent="0.25">
      <c r="F21421" s="11"/>
      <c r="G21421" s="11"/>
      <c r="H21421" s="11"/>
    </row>
    <row r="21422" spans="6:8" x14ac:dyDescent="0.25">
      <c r="F21422" s="11"/>
      <c r="G21422" s="11"/>
      <c r="H21422" s="11"/>
    </row>
    <row r="21423" spans="6:8" x14ac:dyDescent="0.25">
      <c r="F21423" s="11"/>
      <c r="G21423" s="11"/>
      <c r="H21423" s="11"/>
    </row>
    <row r="21424" spans="6:8" x14ac:dyDescent="0.25">
      <c r="F21424" s="11"/>
      <c r="G21424" s="11"/>
      <c r="H21424" s="11"/>
    </row>
    <row r="21425" spans="6:8" x14ac:dyDescent="0.25">
      <c r="F21425" s="11"/>
      <c r="G21425" s="11"/>
      <c r="H21425" s="11"/>
    </row>
    <row r="21426" spans="6:8" x14ac:dyDescent="0.25">
      <c r="F21426" s="11"/>
      <c r="G21426" s="11"/>
      <c r="H21426" s="11"/>
    </row>
    <row r="21427" spans="6:8" x14ac:dyDescent="0.25">
      <c r="F21427" s="11"/>
      <c r="G21427" s="11"/>
      <c r="H21427" s="11"/>
    </row>
    <row r="21428" spans="6:8" x14ac:dyDescent="0.25">
      <c r="F21428" s="11"/>
      <c r="G21428" s="11"/>
      <c r="H21428" s="11"/>
    </row>
    <row r="21429" spans="6:8" x14ac:dyDescent="0.25">
      <c r="F21429" s="11"/>
      <c r="G21429" s="11"/>
      <c r="H21429" s="11"/>
    </row>
    <row r="21430" spans="6:8" x14ac:dyDescent="0.25">
      <c r="F21430" s="11"/>
      <c r="G21430" s="11"/>
      <c r="H21430" s="11"/>
    </row>
    <row r="21431" spans="6:8" x14ac:dyDescent="0.25">
      <c r="F21431" s="11"/>
      <c r="G21431" s="11"/>
      <c r="H21431" s="11"/>
    </row>
    <row r="21432" spans="6:8" x14ac:dyDescent="0.25">
      <c r="F21432" s="11"/>
      <c r="G21432" s="11"/>
      <c r="H21432" s="11"/>
    </row>
    <row r="21433" spans="6:8" x14ac:dyDescent="0.25">
      <c r="F21433" s="11"/>
      <c r="G21433" s="11"/>
      <c r="H21433" s="11"/>
    </row>
    <row r="21434" spans="6:8" x14ac:dyDescent="0.25">
      <c r="F21434" s="11"/>
      <c r="G21434" s="11"/>
      <c r="H21434" s="11"/>
    </row>
    <row r="21435" spans="6:8" x14ac:dyDescent="0.25">
      <c r="F21435" s="11"/>
      <c r="G21435" s="11"/>
      <c r="H21435" s="11"/>
    </row>
    <row r="21436" spans="6:8" x14ac:dyDescent="0.25">
      <c r="F21436" s="11"/>
      <c r="G21436" s="11"/>
      <c r="H21436" s="11"/>
    </row>
    <row r="21437" spans="6:8" x14ac:dyDescent="0.25">
      <c r="F21437" s="11"/>
      <c r="G21437" s="11"/>
      <c r="H21437" s="11"/>
    </row>
    <row r="21438" spans="6:8" x14ac:dyDescent="0.25">
      <c r="F21438" s="11"/>
      <c r="G21438" s="11"/>
      <c r="H21438" s="11"/>
    </row>
    <row r="21439" spans="6:8" x14ac:dyDescent="0.25">
      <c r="F21439" s="11"/>
      <c r="G21439" s="11"/>
      <c r="H21439" s="11"/>
    </row>
    <row r="21440" spans="6:8" x14ac:dyDescent="0.25">
      <c r="F21440" s="11"/>
      <c r="G21440" s="11"/>
      <c r="H21440" s="11"/>
    </row>
    <row r="21441" spans="6:8" x14ac:dyDescent="0.25">
      <c r="F21441" s="11"/>
      <c r="G21441" s="11"/>
      <c r="H21441" s="11"/>
    </row>
    <row r="21442" spans="6:8" x14ac:dyDescent="0.25">
      <c r="F21442" s="11"/>
      <c r="G21442" s="11"/>
      <c r="H21442" s="11"/>
    </row>
    <row r="21443" spans="6:8" x14ac:dyDescent="0.25">
      <c r="F21443" s="11"/>
      <c r="G21443" s="11"/>
      <c r="H21443" s="11"/>
    </row>
    <row r="21444" spans="6:8" x14ac:dyDescent="0.25">
      <c r="F21444" s="11"/>
      <c r="G21444" s="11"/>
      <c r="H21444" s="11"/>
    </row>
    <row r="21445" spans="6:8" x14ac:dyDescent="0.25">
      <c r="F21445" s="11"/>
      <c r="G21445" s="11"/>
      <c r="H21445" s="11"/>
    </row>
    <row r="21446" spans="6:8" x14ac:dyDescent="0.25">
      <c r="F21446" s="11"/>
      <c r="G21446" s="11"/>
      <c r="H21446" s="11"/>
    </row>
    <row r="21447" spans="6:8" x14ac:dyDescent="0.25">
      <c r="F21447" s="11"/>
      <c r="G21447" s="11"/>
      <c r="H21447" s="11"/>
    </row>
    <row r="21448" spans="6:8" x14ac:dyDescent="0.25">
      <c r="F21448" s="11"/>
      <c r="G21448" s="11"/>
      <c r="H21448" s="11"/>
    </row>
    <row r="21449" spans="6:8" x14ac:dyDescent="0.25">
      <c r="F21449" s="11"/>
      <c r="G21449" s="11"/>
      <c r="H21449" s="11"/>
    </row>
    <row r="21450" spans="6:8" x14ac:dyDescent="0.25">
      <c r="F21450" s="11"/>
      <c r="G21450" s="11"/>
      <c r="H21450" s="11"/>
    </row>
    <row r="21451" spans="6:8" x14ac:dyDescent="0.25">
      <c r="F21451" s="11"/>
      <c r="G21451" s="11"/>
      <c r="H21451" s="11"/>
    </row>
    <row r="21452" spans="6:8" x14ac:dyDescent="0.25">
      <c r="F21452" s="11"/>
      <c r="G21452" s="11"/>
      <c r="H21452" s="11"/>
    </row>
    <row r="21453" spans="6:8" x14ac:dyDescent="0.25">
      <c r="F21453" s="11"/>
      <c r="G21453" s="11"/>
      <c r="H21453" s="11"/>
    </row>
    <row r="21454" spans="6:8" x14ac:dyDescent="0.25">
      <c r="F21454" s="11"/>
      <c r="G21454" s="11"/>
      <c r="H21454" s="11"/>
    </row>
    <row r="21455" spans="6:8" x14ac:dyDescent="0.25">
      <c r="F21455" s="11"/>
      <c r="G21455" s="11"/>
      <c r="H21455" s="11"/>
    </row>
    <row r="21456" spans="6:8" x14ac:dyDescent="0.25">
      <c r="F21456" s="11"/>
      <c r="G21456" s="11"/>
      <c r="H21456" s="11"/>
    </row>
    <row r="21457" spans="6:8" x14ac:dyDescent="0.25">
      <c r="F21457" s="11"/>
      <c r="G21457" s="11"/>
      <c r="H21457" s="11"/>
    </row>
    <row r="21458" spans="6:8" x14ac:dyDescent="0.25">
      <c r="F21458" s="11"/>
      <c r="G21458" s="11"/>
      <c r="H21458" s="11"/>
    </row>
    <row r="21459" spans="6:8" x14ac:dyDescent="0.25">
      <c r="F21459" s="11"/>
      <c r="G21459" s="11"/>
      <c r="H21459" s="11"/>
    </row>
    <row r="21460" spans="6:8" x14ac:dyDescent="0.25">
      <c r="F21460" s="11"/>
      <c r="G21460" s="11"/>
      <c r="H21460" s="11"/>
    </row>
    <row r="21461" spans="6:8" x14ac:dyDescent="0.25">
      <c r="F21461" s="11"/>
      <c r="G21461" s="11"/>
      <c r="H21461" s="11"/>
    </row>
    <row r="21462" spans="6:8" x14ac:dyDescent="0.25">
      <c r="F21462" s="11"/>
      <c r="G21462" s="11"/>
      <c r="H21462" s="11"/>
    </row>
    <row r="21463" spans="6:8" x14ac:dyDescent="0.25">
      <c r="F21463" s="11"/>
      <c r="G21463" s="11"/>
      <c r="H21463" s="11"/>
    </row>
    <row r="21464" spans="6:8" x14ac:dyDescent="0.25">
      <c r="F21464" s="11"/>
      <c r="G21464" s="11"/>
      <c r="H21464" s="11"/>
    </row>
    <row r="21465" spans="6:8" x14ac:dyDescent="0.25">
      <c r="F21465" s="11"/>
      <c r="G21465" s="11"/>
      <c r="H21465" s="11"/>
    </row>
    <row r="21466" spans="6:8" x14ac:dyDescent="0.25">
      <c r="F21466" s="11"/>
      <c r="G21466" s="11"/>
      <c r="H21466" s="11"/>
    </row>
    <row r="21467" spans="6:8" x14ac:dyDescent="0.25">
      <c r="F21467" s="11"/>
      <c r="G21467" s="11"/>
      <c r="H21467" s="11"/>
    </row>
    <row r="21468" spans="6:8" x14ac:dyDescent="0.25">
      <c r="F21468" s="11"/>
      <c r="G21468" s="11"/>
      <c r="H21468" s="11"/>
    </row>
    <row r="21469" spans="6:8" x14ac:dyDescent="0.25">
      <c r="F21469" s="11"/>
      <c r="G21469" s="11"/>
      <c r="H21469" s="11"/>
    </row>
    <row r="21470" spans="6:8" x14ac:dyDescent="0.25">
      <c r="F21470" s="11"/>
      <c r="G21470" s="11"/>
      <c r="H21470" s="11"/>
    </row>
    <row r="21471" spans="6:8" x14ac:dyDescent="0.25">
      <c r="F21471" s="11"/>
      <c r="G21471" s="11"/>
      <c r="H21471" s="11"/>
    </row>
    <row r="21472" spans="6:8" x14ac:dyDescent="0.25">
      <c r="F21472" s="11"/>
      <c r="G21472" s="11"/>
      <c r="H21472" s="11"/>
    </row>
    <row r="21473" spans="6:8" x14ac:dyDescent="0.25">
      <c r="F21473" s="11"/>
      <c r="G21473" s="11"/>
      <c r="H21473" s="11"/>
    </row>
    <row r="21474" spans="6:8" x14ac:dyDescent="0.25">
      <c r="F21474" s="11"/>
      <c r="G21474" s="11"/>
      <c r="H21474" s="11"/>
    </row>
    <row r="21475" spans="6:8" x14ac:dyDescent="0.25">
      <c r="F21475" s="11"/>
      <c r="G21475" s="11"/>
      <c r="H21475" s="11"/>
    </row>
    <row r="21476" spans="6:8" x14ac:dyDescent="0.25">
      <c r="F21476" s="11"/>
      <c r="G21476" s="11"/>
      <c r="H21476" s="11"/>
    </row>
    <row r="21477" spans="6:8" x14ac:dyDescent="0.25">
      <c r="F21477" s="11"/>
      <c r="G21477" s="11"/>
      <c r="H21477" s="11"/>
    </row>
    <row r="21478" spans="6:8" x14ac:dyDescent="0.25">
      <c r="F21478" s="11"/>
      <c r="G21478" s="11"/>
      <c r="H21478" s="11"/>
    </row>
    <row r="21479" spans="6:8" x14ac:dyDescent="0.25">
      <c r="F21479" s="11"/>
      <c r="G21479" s="11"/>
      <c r="H21479" s="11"/>
    </row>
    <row r="21480" spans="6:8" x14ac:dyDescent="0.25">
      <c r="F21480" s="11"/>
      <c r="G21480" s="11"/>
      <c r="H21480" s="11"/>
    </row>
    <row r="21481" spans="6:8" x14ac:dyDescent="0.25">
      <c r="F21481" s="11"/>
      <c r="G21481" s="11"/>
      <c r="H21481" s="11"/>
    </row>
    <row r="21482" spans="6:8" x14ac:dyDescent="0.25">
      <c r="F21482" s="11"/>
      <c r="G21482" s="11"/>
      <c r="H21482" s="11"/>
    </row>
    <row r="21483" spans="6:8" x14ac:dyDescent="0.25">
      <c r="F21483" s="11"/>
      <c r="G21483" s="11"/>
      <c r="H21483" s="11"/>
    </row>
    <row r="21484" spans="6:8" x14ac:dyDescent="0.25">
      <c r="F21484" s="11"/>
      <c r="G21484" s="11"/>
      <c r="H21484" s="11"/>
    </row>
    <row r="21485" spans="6:8" x14ac:dyDescent="0.25">
      <c r="F21485" s="11"/>
      <c r="G21485" s="11"/>
      <c r="H21485" s="11"/>
    </row>
    <row r="21486" spans="6:8" x14ac:dyDescent="0.25">
      <c r="F21486" s="11"/>
      <c r="G21486" s="11"/>
      <c r="H21486" s="11"/>
    </row>
    <row r="21487" spans="6:8" x14ac:dyDescent="0.25">
      <c r="F21487" s="11"/>
      <c r="G21487" s="11"/>
      <c r="H21487" s="11"/>
    </row>
    <row r="21488" spans="6:8" x14ac:dyDescent="0.25">
      <c r="F21488" s="11"/>
      <c r="G21488" s="11"/>
      <c r="H21488" s="11"/>
    </row>
    <row r="21489" spans="6:8" x14ac:dyDescent="0.25">
      <c r="F21489" s="11"/>
      <c r="G21489" s="11"/>
      <c r="H21489" s="11"/>
    </row>
    <row r="21490" spans="6:8" x14ac:dyDescent="0.25">
      <c r="F21490" s="11"/>
      <c r="G21490" s="11"/>
      <c r="H21490" s="11"/>
    </row>
    <row r="21491" spans="6:8" x14ac:dyDescent="0.25">
      <c r="F21491" s="11"/>
      <c r="G21491" s="11"/>
      <c r="H21491" s="11"/>
    </row>
    <row r="21492" spans="6:8" x14ac:dyDescent="0.25">
      <c r="F21492" s="11"/>
      <c r="G21492" s="11"/>
      <c r="H21492" s="11"/>
    </row>
    <row r="21493" spans="6:8" x14ac:dyDescent="0.25">
      <c r="F21493" s="11"/>
      <c r="G21493" s="11"/>
      <c r="H21493" s="11"/>
    </row>
    <row r="21494" spans="6:8" x14ac:dyDescent="0.25">
      <c r="F21494" s="11"/>
      <c r="G21494" s="11"/>
      <c r="H21494" s="11"/>
    </row>
    <row r="21495" spans="6:8" x14ac:dyDescent="0.25">
      <c r="F21495" s="11"/>
      <c r="G21495" s="11"/>
      <c r="H21495" s="11"/>
    </row>
    <row r="21496" spans="6:8" x14ac:dyDescent="0.25">
      <c r="F21496" s="11"/>
      <c r="G21496" s="11"/>
      <c r="H21496" s="11"/>
    </row>
    <row r="21497" spans="6:8" x14ac:dyDescent="0.25">
      <c r="F21497" s="11"/>
      <c r="G21497" s="11"/>
      <c r="H21497" s="11"/>
    </row>
    <row r="21498" spans="6:8" x14ac:dyDescent="0.25">
      <c r="F21498" s="11"/>
      <c r="G21498" s="11"/>
      <c r="H21498" s="11"/>
    </row>
    <row r="21499" spans="6:8" x14ac:dyDescent="0.25">
      <c r="F21499" s="11"/>
      <c r="G21499" s="11"/>
      <c r="H21499" s="11"/>
    </row>
    <row r="21500" spans="6:8" x14ac:dyDescent="0.25">
      <c r="F21500" s="11"/>
      <c r="G21500" s="11"/>
      <c r="H21500" s="11"/>
    </row>
    <row r="21501" spans="6:8" x14ac:dyDescent="0.25">
      <c r="F21501" s="11"/>
      <c r="G21501" s="11"/>
      <c r="H21501" s="11"/>
    </row>
    <row r="21502" spans="6:8" x14ac:dyDescent="0.25">
      <c r="F21502" s="11"/>
      <c r="G21502" s="11"/>
      <c r="H21502" s="11"/>
    </row>
    <row r="21503" spans="6:8" x14ac:dyDescent="0.25">
      <c r="F21503" s="11"/>
      <c r="G21503" s="11"/>
      <c r="H21503" s="11"/>
    </row>
    <row r="21504" spans="6:8" x14ac:dyDescent="0.25">
      <c r="F21504" s="11"/>
      <c r="G21504" s="11"/>
      <c r="H21504" s="11"/>
    </row>
    <row r="21505" spans="6:8" x14ac:dyDescent="0.25">
      <c r="F21505" s="11"/>
      <c r="G21505" s="11"/>
      <c r="H21505" s="11"/>
    </row>
    <row r="21506" spans="6:8" x14ac:dyDescent="0.25">
      <c r="F21506" s="11"/>
      <c r="G21506" s="11"/>
      <c r="H21506" s="11"/>
    </row>
    <row r="21507" spans="6:8" x14ac:dyDescent="0.25">
      <c r="F21507" s="11"/>
      <c r="G21507" s="11"/>
      <c r="H21507" s="11"/>
    </row>
    <row r="21508" spans="6:8" x14ac:dyDescent="0.25">
      <c r="F21508" s="11"/>
      <c r="G21508" s="11"/>
      <c r="H21508" s="11"/>
    </row>
    <row r="21509" spans="6:8" x14ac:dyDescent="0.25">
      <c r="F21509" s="11"/>
      <c r="G21509" s="11"/>
      <c r="H21509" s="11"/>
    </row>
    <row r="21510" spans="6:8" x14ac:dyDescent="0.25">
      <c r="F21510" s="11"/>
      <c r="G21510" s="11"/>
      <c r="H21510" s="11"/>
    </row>
    <row r="21511" spans="6:8" x14ac:dyDescent="0.25">
      <c r="F21511" s="11"/>
      <c r="G21511" s="11"/>
      <c r="H21511" s="11"/>
    </row>
    <row r="21512" spans="6:8" x14ac:dyDescent="0.25">
      <c r="F21512" s="11"/>
      <c r="G21512" s="11"/>
      <c r="H21512" s="11"/>
    </row>
    <row r="21513" spans="6:8" x14ac:dyDescent="0.25">
      <c r="F21513" s="11"/>
      <c r="G21513" s="11"/>
      <c r="H21513" s="11"/>
    </row>
    <row r="21514" spans="6:8" x14ac:dyDescent="0.25">
      <c r="F21514" s="11"/>
      <c r="G21514" s="11"/>
      <c r="H21514" s="11"/>
    </row>
    <row r="21515" spans="6:8" x14ac:dyDescent="0.25">
      <c r="F21515" s="11"/>
      <c r="G21515" s="11"/>
      <c r="H21515" s="11"/>
    </row>
    <row r="21516" spans="6:8" x14ac:dyDescent="0.25">
      <c r="F21516" s="11"/>
      <c r="G21516" s="11"/>
      <c r="H21516" s="11"/>
    </row>
    <row r="21517" spans="6:8" x14ac:dyDescent="0.25">
      <c r="F21517" s="11"/>
      <c r="G21517" s="11"/>
      <c r="H21517" s="11"/>
    </row>
    <row r="21518" spans="6:8" x14ac:dyDescent="0.25">
      <c r="F21518" s="11"/>
      <c r="G21518" s="11"/>
      <c r="H21518" s="11"/>
    </row>
    <row r="21519" spans="6:8" x14ac:dyDescent="0.25">
      <c r="F21519" s="11"/>
      <c r="G21519" s="11"/>
      <c r="H21519" s="11"/>
    </row>
    <row r="21520" spans="6:8" x14ac:dyDescent="0.25">
      <c r="F21520" s="11"/>
      <c r="G21520" s="11"/>
      <c r="H21520" s="11"/>
    </row>
    <row r="21521" spans="6:8" x14ac:dyDescent="0.25">
      <c r="F21521" s="11"/>
      <c r="G21521" s="11"/>
      <c r="H21521" s="11"/>
    </row>
    <row r="21522" spans="6:8" x14ac:dyDescent="0.25">
      <c r="F21522" s="11"/>
      <c r="G21522" s="11"/>
      <c r="H21522" s="11"/>
    </row>
    <row r="21523" spans="6:8" x14ac:dyDescent="0.25">
      <c r="F21523" s="11"/>
      <c r="G21523" s="11"/>
      <c r="H21523" s="11"/>
    </row>
    <row r="21524" spans="6:8" x14ac:dyDescent="0.25">
      <c r="F21524" s="11"/>
      <c r="G21524" s="11"/>
      <c r="H21524" s="11"/>
    </row>
    <row r="21525" spans="6:8" x14ac:dyDescent="0.25">
      <c r="F21525" s="11"/>
      <c r="G21525" s="11"/>
      <c r="H21525" s="11"/>
    </row>
    <row r="21526" spans="6:8" x14ac:dyDescent="0.25">
      <c r="F21526" s="11"/>
      <c r="G21526" s="11"/>
      <c r="H21526" s="11"/>
    </row>
    <row r="21527" spans="6:8" x14ac:dyDescent="0.25">
      <c r="F21527" s="11"/>
      <c r="G21527" s="11"/>
      <c r="H21527" s="11"/>
    </row>
    <row r="21528" spans="6:8" x14ac:dyDescent="0.25">
      <c r="F21528" s="11"/>
      <c r="G21528" s="11"/>
      <c r="H21528" s="11"/>
    </row>
    <row r="21529" spans="6:8" x14ac:dyDescent="0.25">
      <c r="F21529" s="11"/>
      <c r="G21529" s="11"/>
      <c r="H21529" s="11"/>
    </row>
    <row r="21530" spans="6:8" x14ac:dyDescent="0.25">
      <c r="F21530" s="11"/>
      <c r="G21530" s="11"/>
      <c r="H21530" s="11"/>
    </row>
    <row r="21531" spans="6:8" x14ac:dyDescent="0.25">
      <c r="F21531" s="11"/>
      <c r="G21531" s="11"/>
      <c r="H21531" s="11"/>
    </row>
    <row r="21532" spans="6:8" x14ac:dyDescent="0.25">
      <c r="F21532" s="11"/>
      <c r="G21532" s="11"/>
      <c r="H21532" s="11"/>
    </row>
    <row r="21533" spans="6:8" x14ac:dyDescent="0.25">
      <c r="F21533" s="11"/>
      <c r="G21533" s="11"/>
      <c r="H21533" s="11"/>
    </row>
    <row r="21534" spans="6:8" x14ac:dyDescent="0.25">
      <c r="F21534" s="11"/>
      <c r="G21534" s="11"/>
      <c r="H21534" s="11"/>
    </row>
    <row r="21535" spans="6:8" x14ac:dyDescent="0.25">
      <c r="F21535" s="11"/>
      <c r="G21535" s="11"/>
      <c r="H21535" s="11"/>
    </row>
    <row r="21536" spans="6:8" x14ac:dyDescent="0.25">
      <c r="F21536" s="11"/>
      <c r="G21536" s="11"/>
      <c r="H21536" s="11"/>
    </row>
    <row r="21537" spans="6:8" x14ac:dyDescent="0.25">
      <c r="F21537" s="11"/>
      <c r="G21537" s="11"/>
      <c r="H21537" s="11"/>
    </row>
    <row r="21538" spans="6:8" x14ac:dyDescent="0.25">
      <c r="F21538" s="11"/>
      <c r="G21538" s="11"/>
      <c r="H21538" s="11"/>
    </row>
    <row r="21539" spans="6:8" x14ac:dyDescent="0.25">
      <c r="F21539" s="11"/>
      <c r="G21539" s="11"/>
      <c r="H21539" s="11"/>
    </row>
    <row r="21540" spans="6:8" x14ac:dyDescent="0.25">
      <c r="F21540" s="11"/>
      <c r="G21540" s="11"/>
      <c r="H21540" s="11"/>
    </row>
    <row r="21541" spans="6:8" x14ac:dyDescent="0.25">
      <c r="F21541" s="11"/>
      <c r="G21541" s="11"/>
      <c r="H21541" s="11"/>
    </row>
    <row r="21542" spans="6:8" x14ac:dyDescent="0.25">
      <c r="F21542" s="11"/>
      <c r="G21542" s="11"/>
      <c r="H21542" s="11"/>
    </row>
    <row r="21543" spans="6:8" x14ac:dyDescent="0.25">
      <c r="F21543" s="11"/>
      <c r="G21543" s="11"/>
      <c r="H21543" s="11"/>
    </row>
    <row r="21544" spans="6:8" x14ac:dyDescent="0.25">
      <c r="F21544" s="11"/>
      <c r="G21544" s="11"/>
      <c r="H21544" s="11"/>
    </row>
    <row r="21545" spans="6:8" x14ac:dyDescent="0.25">
      <c r="F21545" s="11"/>
      <c r="G21545" s="11"/>
      <c r="H21545" s="11"/>
    </row>
    <row r="21546" spans="6:8" x14ac:dyDescent="0.25">
      <c r="F21546" s="11"/>
      <c r="G21546" s="11"/>
      <c r="H21546" s="11"/>
    </row>
    <row r="21547" spans="6:8" x14ac:dyDescent="0.25">
      <c r="F21547" s="11"/>
      <c r="G21547" s="11"/>
      <c r="H21547" s="11"/>
    </row>
    <row r="21548" spans="6:8" x14ac:dyDescent="0.25">
      <c r="F21548" s="11"/>
      <c r="G21548" s="11"/>
      <c r="H21548" s="11"/>
    </row>
    <row r="21549" spans="6:8" x14ac:dyDescent="0.25">
      <c r="F21549" s="11"/>
      <c r="G21549" s="11"/>
      <c r="H21549" s="11"/>
    </row>
    <row r="21550" spans="6:8" x14ac:dyDescent="0.25">
      <c r="F21550" s="11"/>
      <c r="G21550" s="11"/>
      <c r="H21550" s="11"/>
    </row>
    <row r="21551" spans="6:8" x14ac:dyDescent="0.25">
      <c r="F21551" s="11"/>
      <c r="G21551" s="11"/>
      <c r="H21551" s="11"/>
    </row>
    <row r="21552" spans="6:8" x14ac:dyDescent="0.25">
      <c r="F21552" s="11"/>
      <c r="G21552" s="11"/>
      <c r="H21552" s="11"/>
    </row>
    <row r="21553" spans="6:8" x14ac:dyDescent="0.25">
      <c r="F21553" s="11"/>
      <c r="G21553" s="11"/>
      <c r="H21553" s="11"/>
    </row>
    <row r="21554" spans="6:8" x14ac:dyDescent="0.25">
      <c r="F21554" s="11"/>
      <c r="G21554" s="11"/>
      <c r="H21554" s="11"/>
    </row>
    <row r="21555" spans="6:8" x14ac:dyDescent="0.25">
      <c r="F21555" s="11"/>
      <c r="G21555" s="11"/>
      <c r="H21555" s="11"/>
    </row>
    <row r="21556" spans="6:8" x14ac:dyDescent="0.25">
      <c r="F21556" s="11"/>
      <c r="G21556" s="11"/>
      <c r="H21556" s="11"/>
    </row>
    <row r="21557" spans="6:8" x14ac:dyDescent="0.25">
      <c r="F21557" s="11"/>
      <c r="G21557" s="11"/>
      <c r="H21557" s="11"/>
    </row>
    <row r="21558" spans="6:8" x14ac:dyDescent="0.25">
      <c r="F21558" s="11"/>
      <c r="G21558" s="11"/>
      <c r="H21558" s="11"/>
    </row>
    <row r="21559" spans="6:8" x14ac:dyDescent="0.25">
      <c r="F21559" s="11"/>
      <c r="G21559" s="11"/>
      <c r="H21559" s="11"/>
    </row>
    <row r="21560" spans="6:8" x14ac:dyDescent="0.25">
      <c r="F21560" s="11"/>
      <c r="G21560" s="11"/>
      <c r="H21560" s="11"/>
    </row>
    <row r="21561" spans="6:8" x14ac:dyDescent="0.25">
      <c r="F21561" s="11"/>
      <c r="G21561" s="11"/>
      <c r="H21561" s="11"/>
    </row>
    <row r="21562" spans="6:8" x14ac:dyDescent="0.25">
      <c r="F21562" s="11"/>
      <c r="G21562" s="11"/>
      <c r="H21562" s="11"/>
    </row>
    <row r="21563" spans="6:8" x14ac:dyDescent="0.25">
      <c r="F21563" s="11"/>
      <c r="G21563" s="11"/>
      <c r="H21563" s="11"/>
    </row>
    <row r="21564" spans="6:8" x14ac:dyDescent="0.25">
      <c r="F21564" s="11"/>
      <c r="G21564" s="11"/>
      <c r="H21564" s="11"/>
    </row>
    <row r="21565" spans="6:8" x14ac:dyDescent="0.25">
      <c r="F21565" s="11"/>
      <c r="G21565" s="11"/>
      <c r="H21565" s="11"/>
    </row>
    <row r="21566" spans="6:8" x14ac:dyDescent="0.25">
      <c r="F21566" s="11"/>
      <c r="G21566" s="11"/>
      <c r="H21566" s="11"/>
    </row>
    <row r="21567" spans="6:8" x14ac:dyDescent="0.25">
      <c r="F21567" s="11"/>
      <c r="G21567" s="11"/>
      <c r="H21567" s="11"/>
    </row>
    <row r="21568" spans="6:8" x14ac:dyDescent="0.25">
      <c r="F21568" s="11"/>
      <c r="G21568" s="11"/>
      <c r="H21568" s="11"/>
    </row>
    <row r="21569" spans="6:8" x14ac:dyDescent="0.25">
      <c r="F21569" s="11"/>
      <c r="G21569" s="11"/>
      <c r="H21569" s="11"/>
    </row>
    <row r="21570" spans="6:8" x14ac:dyDescent="0.25">
      <c r="F21570" s="11"/>
      <c r="G21570" s="11"/>
      <c r="H21570" s="11"/>
    </row>
    <row r="21571" spans="6:8" x14ac:dyDescent="0.25">
      <c r="F21571" s="11"/>
      <c r="G21571" s="11"/>
      <c r="H21571" s="11"/>
    </row>
    <row r="21572" spans="6:8" x14ac:dyDescent="0.25">
      <c r="F21572" s="11"/>
      <c r="G21572" s="11"/>
      <c r="H21572" s="11"/>
    </row>
    <row r="21573" spans="6:8" x14ac:dyDescent="0.25">
      <c r="F21573" s="11"/>
      <c r="G21573" s="11"/>
      <c r="H21573" s="11"/>
    </row>
    <row r="21574" spans="6:8" x14ac:dyDescent="0.25">
      <c r="F21574" s="11"/>
      <c r="G21574" s="11"/>
      <c r="H21574" s="11"/>
    </row>
    <row r="21575" spans="6:8" x14ac:dyDescent="0.25">
      <c r="F21575" s="11"/>
      <c r="G21575" s="11"/>
      <c r="H21575" s="11"/>
    </row>
    <row r="21576" spans="6:8" x14ac:dyDescent="0.25">
      <c r="F21576" s="11"/>
      <c r="G21576" s="11"/>
      <c r="H21576" s="11"/>
    </row>
    <row r="21577" spans="6:8" x14ac:dyDescent="0.25">
      <c r="F21577" s="11"/>
      <c r="G21577" s="11"/>
      <c r="H21577" s="11"/>
    </row>
    <row r="21578" spans="6:8" x14ac:dyDescent="0.25">
      <c r="F21578" s="11"/>
      <c r="G21578" s="11"/>
      <c r="H21578" s="11"/>
    </row>
    <row r="21579" spans="6:8" x14ac:dyDescent="0.25">
      <c r="F21579" s="11"/>
      <c r="G21579" s="11"/>
      <c r="H21579" s="11"/>
    </row>
    <row r="21580" spans="6:8" x14ac:dyDescent="0.25">
      <c r="F21580" s="11"/>
      <c r="G21580" s="11"/>
      <c r="H21580" s="11"/>
    </row>
    <row r="21581" spans="6:8" x14ac:dyDescent="0.25">
      <c r="F21581" s="11"/>
      <c r="G21581" s="11"/>
      <c r="H21581" s="11"/>
    </row>
    <row r="21582" spans="6:8" x14ac:dyDescent="0.25">
      <c r="F21582" s="11"/>
      <c r="G21582" s="11"/>
      <c r="H21582" s="11"/>
    </row>
    <row r="21583" spans="6:8" x14ac:dyDescent="0.25">
      <c r="F21583" s="11"/>
      <c r="G21583" s="11"/>
      <c r="H21583" s="11"/>
    </row>
    <row r="21584" spans="6:8" x14ac:dyDescent="0.25">
      <c r="F21584" s="11"/>
      <c r="G21584" s="11"/>
      <c r="H21584" s="11"/>
    </row>
    <row r="21585" spans="6:8" x14ac:dyDescent="0.25">
      <c r="F21585" s="11"/>
      <c r="G21585" s="11"/>
      <c r="H21585" s="11"/>
    </row>
    <row r="21586" spans="6:8" x14ac:dyDescent="0.25">
      <c r="F21586" s="11"/>
      <c r="G21586" s="11"/>
      <c r="H21586" s="11"/>
    </row>
    <row r="21587" spans="6:8" x14ac:dyDescent="0.25">
      <c r="F21587" s="11"/>
      <c r="G21587" s="11"/>
      <c r="H21587" s="11"/>
    </row>
    <row r="21588" spans="6:8" x14ac:dyDescent="0.25">
      <c r="F21588" s="11"/>
      <c r="G21588" s="11"/>
      <c r="H21588" s="11"/>
    </row>
    <row r="21589" spans="6:8" x14ac:dyDescent="0.25">
      <c r="F21589" s="11"/>
      <c r="G21589" s="11"/>
      <c r="H21589" s="11"/>
    </row>
    <row r="21590" spans="6:8" x14ac:dyDescent="0.25">
      <c r="F21590" s="11"/>
      <c r="G21590" s="11"/>
      <c r="H21590" s="11"/>
    </row>
    <row r="21591" spans="6:8" x14ac:dyDescent="0.25">
      <c r="F21591" s="11"/>
      <c r="G21591" s="11"/>
      <c r="H21591" s="11"/>
    </row>
    <row r="21592" spans="6:8" x14ac:dyDescent="0.25">
      <c r="F21592" s="11"/>
      <c r="G21592" s="11"/>
      <c r="H21592" s="11"/>
    </row>
    <row r="21593" spans="6:8" x14ac:dyDescent="0.25">
      <c r="F21593" s="11"/>
      <c r="G21593" s="11"/>
      <c r="H21593" s="11"/>
    </row>
    <row r="21594" spans="6:8" x14ac:dyDescent="0.25">
      <c r="F21594" s="11"/>
      <c r="G21594" s="11"/>
      <c r="H21594" s="11"/>
    </row>
    <row r="21595" spans="6:8" x14ac:dyDescent="0.25">
      <c r="F21595" s="11"/>
      <c r="G21595" s="11"/>
      <c r="H21595" s="11"/>
    </row>
    <row r="21596" spans="6:8" x14ac:dyDescent="0.25">
      <c r="F21596" s="11"/>
      <c r="G21596" s="11"/>
      <c r="H21596" s="11"/>
    </row>
    <row r="21597" spans="6:8" x14ac:dyDescent="0.25">
      <c r="F21597" s="11"/>
      <c r="G21597" s="11"/>
      <c r="H21597" s="11"/>
    </row>
    <row r="21598" spans="6:8" x14ac:dyDescent="0.25">
      <c r="F21598" s="11"/>
      <c r="G21598" s="11"/>
      <c r="H21598" s="11"/>
    </row>
    <row r="21599" spans="6:8" x14ac:dyDescent="0.25">
      <c r="F21599" s="11"/>
      <c r="G21599" s="11"/>
      <c r="H21599" s="11"/>
    </row>
    <row r="21600" spans="6:8" x14ac:dyDescent="0.25">
      <c r="F21600" s="11"/>
      <c r="G21600" s="11"/>
      <c r="H21600" s="11"/>
    </row>
    <row r="21601" spans="6:8" x14ac:dyDescent="0.25">
      <c r="F21601" s="11"/>
      <c r="G21601" s="11"/>
      <c r="H21601" s="11"/>
    </row>
    <row r="21602" spans="6:8" x14ac:dyDescent="0.25">
      <c r="F21602" s="11"/>
      <c r="G21602" s="11"/>
      <c r="H21602" s="11"/>
    </row>
    <row r="21603" spans="6:8" x14ac:dyDescent="0.25">
      <c r="F21603" s="11"/>
      <c r="G21603" s="11"/>
      <c r="H21603" s="11"/>
    </row>
    <row r="21604" spans="6:8" x14ac:dyDescent="0.25">
      <c r="F21604" s="11"/>
      <c r="G21604" s="11"/>
      <c r="H21604" s="11"/>
    </row>
    <row r="21605" spans="6:8" x14ac:dyDescent="0.25">
      <c r="F21605" s="11"/>
      <c r="G21605" s="11"/>
      <c r="H21605" s="11"/>
    </row>
    <row r="21606" spans="6:8" x14ac:dyDescent="0.25">
      <c r="F21606" s="11"/>
      <c r="G21606" s="11"/>
      <c r="H21606" s="11"/>
    </row>
    <row r="21607" spans="6:8" x14ac:dyDescent="0.25">
      <c r="F21607" s="11"/>
      <c r="G21607" s="11"/>
      <c r="H21607" s="11"/>
    </row>
    <row r="21608" spans="6:8" x14ac:dyDescent="0.25">
      <c r="F21608" s="11"/>
      <c r="G21608" s="11"/>
      <c r="H21608" s="11"/>
    </row>
    <row r="21609" spans="6:8" x14ac:dyDescent="0.25">
      <c r="F21609" s="11"/>
      <c r="G21609" s="11"/>
      <c r="H21609" s="11"/>
    </row>
    <row r="21610" spans="6:8" x14ac:dyDescent="0.25">
      <c r="F21610" s="11"/>
      <c r="G21610" s="11"/>
      <c r="H21610" s="11"/>
    </row>
    <row r="21611" spans="6:8" x14ac:dyDescent="0.25">
      <c r="F21611" s="11"/>
      <c r="G21611" s="11"/>
      <c r="H21611" s="11"/>
    </row>
    <row r="21612" spans="6:8" x14ac:dyDescent="0.25">
      <c r="F21612" s="11"/>
      <c r="G21612" s="11"/>
      <c r="H21612" s="11"/>
    </row>
    <row r="21613" spans="6:8" x14ac:dyDescent="0.25">
      <c r="F21613" s="11"/>
      <c r="G21613" s="11"/>
      <c r="H21613" s="11"/>
    </row>
    <row r="21614" spans="6:8" x14ac:dyDescent="0.25">
      <c r="F21614" s="11"/>
      <c r="G21614" s="11"/>
      <c r="H21614" s="11"/>
    </row>
    <row r="21615" spans="6:8" x14ac:dyDescent="0.25">
      <c r="F21615" s="11"/>
      <c r="G21615" s="11"/>
      <c r="H21615" s="11"/>
    </row>
    <row r="21616" spans="6:8" x14ac:dyDescent="0.25">
      <c r="F21616" s="11"/>
      <c r="G21616" s="11"/>
      <c r="H21616" s="11"/>
    </row>
    <row r="21617" spans="6:8" x14ac:dyDescent="0.25">
      <c r="F21617" s="11"/>
      <c r="G21617" s="11"/>
      <c r="H21617" s="11"/>
    </row>
    <row r="21618" spans="6:8" x14ac:dyDescent="0.25">
      <c r="F21618" s="11"/>
      <c r="G21618" s="11"/>
      <c r="H21618" s="11"/>
    </row>
    <row r="21619" spans="6:8" x14ac:dyDescent="0.25">
      <c r="F21619" s="11"/>
      <c r="G21619" s="11"/>
      <c r="H21619" s="11"/>
    </row>
    <row r="21620" spans="6:8" x14ac:dyDescent="0.25">
      <c r="F21620" s="11"/>
      <c r="G21620" s="11"/>
      <c r="H21620" s="11"/>
    </row>
    <row r="21621" spans="6:8" x14ac:dyDescent="0.25">
      <c r="F21621" s="11"/>
      <c r="G21621" s="11"/>
      <c r="H21621" s="11"/>
    </row>
    <row r="21622" spans="6:8" x14ac:dyDescent="0.25">
      <c r="F21622" s="11"/>
      <c r="G21622" s="11"/>
      <c r="H21622" s="11"/>
    </row>
    <row r="21623" spans="6:8" x14ac:dyDescent="0.25">
      <c r="F21623" s="11"/>
      <c r="G21623" s="11"/>
      <c r="H21623" s="11"/>
    </row>
    <row r="21624" spans="6:8" x14ac:dyDescent="0.25">
      <c r="F21624" s="11"/>
      <c r="G21624" s="11"/>
      <c r="H21624" s="11"/>
    </row>
    <row r="21625" spans="6:8" x14ac:dyDescent="0.25">
      <c r="F21625" s="11"/>
      <c r="G21625" s="11"/>
      <c r="H21625" s="11"/>
    </row>
    <row r="21626" spans="6:8" x14ac:dyDescent="0.25">
      <c r="F21626" s="11"/>
      <c r="G21626" s="11"/>
      <c r="H21626" s="11"/>
    </row>
    <row r="21627" spans="6:8" x14ac:dyDescent="0.25">
      <c r="F21627" s="11"/>
      <c r="G21627" s="11"/>
      <c r="H21627" s="11"/>
    </row>
    <row r="21628" spans="6:8" x14ac:dyDescent="0.25">
      <c r="F21628" s="11"/>
      <c r="G21628" s="11"/>
      <c r="H21628" s="11"/>
    </row>
    <row r="21629" spans="6:8" x14ac:dyDescent="0.25">
      <c r="F21629" s="11"/>
      <c r="G21629" s="11"/>
      <c r="H21629" s="11"/>
    </row>
    <row r="21630" spans="6:8" x14ac:dyDescent="0.25">
      <c r="F21630" s="11"/>
      <c r="G21630" s="11"/>
      <c r="H21630" s="11"/>
    </row>
    <row r="21631" spans="6:8" x14ac:dyDescent="0.25">
      <c r="F21631" s="11"/>
      <c r="G21631" s="11"/>
      <c r="H21631" s="11"/>
    </row>
    <row r="21632" spans="6:8" x14ac:dyDescent="0.25">
      <c r="F21632" s="11"/>
      <c r="G21632" s="11"/>
      <c r="H21632" s="11"/>
    </row>
    <row r="21633" spans="6:8" x14ac:dyDescent="0.25">
      <c r="F21633" s="11"/>
      <c r="G21633" s="11"/>
      <c r="H21633" s="11"/>
    </row>
    <row r="21634" spans="6:8" x14ac:dyDescent="0.25">
      <c r="F21634" s="11"/>
      <c r="G21634" s="11"/>
      <c r="H21634" s="11"/>
    </row>
    <row r="21635" spans="6:8" x14ac:dyDescent="0.25">
      <c r="F21635" s="11"/>
      <c r="G21635" s="11"/>
      <c r="H21635" s="11"/>
    </row>
    <row r="21636" spans="6:8" x14ac:dyDescent="0.25">
      <c r="F21636" s="11"/>
      <c r="G21636" s="11"/>
      <c r="H21636" s="11"/>
    </row>
    <row r="21637" spans="6:8" x14ac:dyDescent="0.25">
      <c r="F21637" s="11"/>
      <c r="G21637" s="11"/>
      <c r="H21637" s="11"/>
    </row>
    <row r="21638" spans="6:8" x14ac:dyDescent="0.25">
      <c r="F21638" s="11"/>
      <c r="G21638" s="11"/>
      <c r="H21638" s="11"/>
    </row>
    <row r="21639" spans="6:8" x14ac:dyDescent="0.25">
      <c r="F21639" s="11"/>
      <c r="G21639" s="11"/>
      <c r="H21639" s="11"/>
    </row>
    <row r="21640" spans="6:8" x14ac:dyDescent="0.25">
      <c r="F21640" s="11"/>
      <c r="G21640" s="11"/>
      <c r="H21640" s="11"/>
    </row>
    <row r="21641" spans="6:8" x14ac:dyDescent="0.25">
      <c r="F21641" s="11"/>
      <c r="G21641" s="11"/>
      <c r="H21641" s="11"/>
    </row>
    <row r="21642" spans="6:8" x14ac:dyDescent="0.25">
      <c r="F21642" s="11"/>
      <c r="G21642" s="11"/>
      <c r="H21642" s="11"/>
    </row>
    <row r="21643" spans="6:8" x14ac:dyDescent="0.25">
      <c r="F21643" s="11"/>
      <c r="G21643" s="11"/>
      <c r="H21643" s="11"/>
    </row>
    <row r="21644" spans="6:8" x14ac:dyDescent="0.25">
      <c r="F21644" s="11"/>
      <c r="G21644" s="11"/>
      <c r="H21644" s="11"/>
    </row>
    <row r="21645" spans="6:8" x14ac:dyDescent="0.25">
      <c r="F21645" s="11"/>
      <c r="G21645" s="11"/>
      <c r="H21645" s="11"/>
    </row>
    <row r="21646" spans="6:8" x14ac:dyDescent="0.25">
      <c r="F21646" s="11"/>
      <c r="G21646" s="11"/>
      <c r="H21646" s="11"/>
    </row>
    <row r="21647" spans="6:8" x14ac:dyDescent="0.25">
      <c r="F21647" s="11"/>
      <c r="G21647" s="11"/>
      <c r="H21647" s="11"/>
    </row>
    <row r="21648" spans="6:8" x14ac:dyDescent="0.25">
      <c r="F21648" s="11"/>
      <c r="G21648" s="11"/>
      <c r="H21648" s="11"/>
    </row>
    <row r="21649" spans="6:8" x14ac:dyDescent="0.25">
      <c r="F21649" s="11"/>
      <c r="G21649" s="11"/>
      <c r="H21649" s="11"/>
    </row>
    <row r="21650" spans="6:8" x14ac:dyDescent="0.25">
      <c r="F21650" s="11"/>
      <c r="G21650" s="11"/>
      <c r="H21650" s="11"/>
    </row>
    <row r="21651" spans="6:8" x14ac:dyDescent="0.25">
      <c r="F21651" s="11"/>
      <c r="G21651" s="11"/>
      <c r="H21651" s="11"/>
    </row>
    <row r="21652" spans="6:8" x14ac:dyDescent="0.25">
      <c r="F21652" s="11"/>
      <c r="G21652" s="11"/>
      <c r="H21652" s="11"/>
    </row>
    <row r="21653" spans="6:8" x14ac:dyDescent="0.25">
      <c r="F21653" s="11"/>
      <c r="G21653" s="11"/>
      <c r="H21653" s="11"/>
    </row>
    <row r="21654" spans="6:8" x14ac:dyDescent="0.25">
      <c r="F21654" s="11"/>
      <c r="G21654" s="11"/>
      <c r="H21654" s="11"/>
    </row>
    <row r="21655" spans="6:8" x14ac:dyDescent="0.25">
      <c r="F21655" s="11"/>
      <c r="G21655" s="11"/>
      <c r="H21655" s="11"/>
    </row>
    <row r="21656" spans="6:8" x14ac:dyDescent="0.25">
      <c r="F21656" s="11"/>
      <c r="G21656" s="11"/>
      <c r="H21656" s="11"/>
    </row>
    <row r="21657" spans="6:8" x14ac:dyDescent="0.25">
      <c r="F21657" s="11"/>
      <c r="G21657" s="11"/>
      <c r="H21657" s="11"/>
    </row>
    <row r="21658" spans="6:8" x14ac:dyDescent="0.25">
      <c r="F21658" s="11"/>
      <c r="G21658" s="11"/>
      <c r="H21658" s="11"/>
    </row>
    <row r="21659" spans="6:8" x14ac:dyDescent="0.25">
      <c r="F21659" s="11"/>
      <c r="G21659" s="11"/>
      <c r="H21659" s="11"/>
    </row>
    <row r="21660" spans="6:8" x14ac:dyDescent="0.25">
      <c r="F21660" s="11"/>
      <c r="G21660" s="11"/>
      <c r="H21660" s="11"/>
    </row>
    <row r="21661" spans="6:8" x14ac:dyDescent="0.25">
      <c r="F21661" s="11"/>
      <c r="G21661" s="11"/>
      <c r="H21661" s="11"/>
    </row>
    <row r="21662" spans="6:8" x14ac:dyDescent="0.25">
      <c r="F21662" s="11"/>
      <c r="G21662" s="11"/>
      <c r="H21662" s="11"/>
    </row>
    <row r="21663" spans="6:8" x14ac:dyDescent="0.25">
      <c r="F21663" s="11"/>
      <c r="G21663" s="11"/>
      <c r="H21663" s="11"/>
    </row>
    <row r="21664" spans="6:8" x14ac:dyDescent="0.25">
      <c r="F21664" s="11"/>
      <c r="G21664" s="11"/>
      <c r="H21664" s="11"/>
    </row>
    <row r="21665" spans="6:8" x14ac:dyDescent="0.25">
      <c r="F21665" s="11"/>
      <c r="G21665" s="11"/>
      <c r="H21665" s="11"/>
    </row>
    <row r="21666" spans="6:8" x14ac:dyDescent="0.25">
      <c r="F21666" s="11"/>
      <c r="G21666" s="11"/>
      <c r="H21666" s="11"/>
    </row>
    <row r="21667" spans="6:8" x14ac:dyDescent="0.25">
      <c r="F21667" s="11"/>
      <c r="G21667" s="11"/>
      <c r="H21667" s="11"/>
    </row>
    <row r="21668" spans="6:8" x14ac:dyDescent="0.25">
      <c r="F21668" s="11"/>
      <c r="G21668" s="11"/>
      <c r="H21668" s="11"/>
    </row>
    <row r="21669" spans="6:8" x14ac:dyDescent="0.25">
      <c r="F21669" s="11"/>
      <c r="G21669" s="11"/>
      <c r="H21669" s="11"/>
    </row>
    <row r="21670" spans="6:8" x14ac:dyDescent="0.25">
      <c r="F21670" s="11"/>
      <c r="G21670" s="11"/>
      <c r="H21670" s="11"/>
    </row>
    <row r="21671" spans="6:8" x14ac:dyDescent="0.25">
      <c r="F21671" s="11"/>
      <c r="G21671" s="11"/>
      <c r="H21671" s="11"/>
    </row>
    <row r="21672" spans="6:8" x14ac:dyDescent="0.25">
      <c r="F21672" s="11"/>
      <c r="G21672" s="11"/>
      <c r="H21672" s="11"/>
    </row>
    <row r="21673" spans="6:8" x14ac:dyDescent="0.25">
      <c r="F21673" s="11"/>
      <c r="G21673" s="11"/>
      <c r="H21673" s="11"/>
    </row>
    <row r="21674" spans="6:8" x14ac:dyDescent="0.25">
      <c r="F21674" s="11"/>
      <c r="G21674" s="11"/>
      <c r="H21674" s="11"/>
    </row>
    <row r="21675" spans="6:8" x14ac:dyDescent="0.25">
      <c r="F21675" s="11"/>
      <c r="G21675" s="11"/>
      <c r="H21675" s="11"/>
    </row>
    <row r="21676" spans="6:8" x14ac:dyDescent="0.25">
      <c r="F21676" s="11"/>
      <c r="G21676" s="11"/>
      <c r="H21676" s="11"/>
    </row>
    <row r="21677" spans="6:8" x14ac:dyDescent="0.25">
      <c r="F21677" s="11"/>
      <c r="G21677" s="11"/>
      <c r="H21677" s="11"/>
    </row>
    <row r="21678" spans="6:8" x14ac:dyDescent="0.25">
      <c r="F21678" s="11"/>
      <c r="G21678" s="11"/>
      <c r="H21678" s="11"/>
    </row>
    <row r="21679" spans="6:8" x14ac:dyDescent="0.25">
      <c r="F21679" s="11"/>
      <c r="G21679" s="11"/>
      <c r="H21679" s="11"/>
    </row>
    <row r="21680" spans="6:8" x14ac:dyDescent="0.25">
      <c r="F21680" s="11"/>
      <c r="G21680" s="11"/>
      <c r="H21680" s="11"/>
    </row>
    <row r="21681" spans="6:8" x14ac:dyDescent="0.25">
      <c r="F21681" s="11"/>
      <c r="G21681" s="11"/>
      <c r="H21681" s="11"/>
    </row>
    <row r="21682" spans="6:8" x14ac:dyDescent="0.25">
      <c r="F21682" s="11"/>
      <c r="G21682" s="11"/>
      <c r="H21682" s="11"/>
    </row>
    <row r="21683" spans="6:8" x14ac:dyDescent="0.25">
      <c r="F21683" s="11"/>
      <c r="G21683" s="11"/>
      <c r="H21683" s="11"/>
    </row>
    <row r="21684" spans="6:8" x14ac:dyDescent="0.25">
      <c r="F21684" s="11"/>
      <c r="G21684" s="11"/>
      <c r="H21684" s="11"/>
    </row>
    <row r="21685" spans="6:8" x14ac:dyDescent="0.25">
      <c r="F21685" s="11"/>
      <c r="G21685" s="11"/>
      <c r="H21685" s="11"/>
    </row>
    <row r="21686" spans="6:8" x14ac:dyDescent="0.25">
      <c r="F21686" s="11"/>
      <c r="G21686" s="11"/>
      <c r="H21686" s="11"/>
    </row>
    <row r="21687" spans="6:8" x14ac:dyDescent="0.25">
      <c r="F21687" s="11"/>
      <c r="G21687" s="11"/>
      <c r="H21687" s="11"/>
    </row>
    <row r="21688" spans="6:8" x14ac:dyDescent="0.25">
      <c r="F21688" s="11"/>
      <c r="G21688" s="11"/>
      <c r="H21688" s="11"/>
    </row>
    <row r="21689" spans="6:8" x14ac:dyDescent="0.25">
      <c r="F21689" s="11"/>
      <c r="G21689" s="11"/>
      <c r="H21689" s="11"/>
    </row>
    <row r="21690" spans="6:8" x14ac:dyDescent="0.25">
      <c r="F21690" s="11"/>
      <c r="G21690" s="11"/>
      <c r="H21690" s="11"/>
    </row>
    <row r="21691" spans="6:8" x14ac:dyDescent="0.25">
      <c r="F21691" s="11"/>
      <c r="G21691" s="11"/>
      <c r="H21691" s="11"/>
    </row>
    <row r="21692" spans="6:8" x14ac:dyDescent="0.25">
      <c r="F21692" s="11"/>
      <c r="G21692" s="11"/>
      <c r="H21692" s="11"/>
    </row>
    <row r="21693" spans="6:8" x14ac:dyDescent="0.25">
      <c r="F21693" s="11"/>
      <c r="G21693" s="11"/>
      <c r="H21693" s="11"/>
    </row>
    <row r="21694" spans="6:8" x14ac:dyDescent="0.25">
      <c r="F21694" s="11"/>
      <c r="G21694" s="11"/>
      <c r="H21694" s="11"/>
    </row>
    <row r="21695" spans="6:8" x14ac:dyDescent="0.25">
      <c r="F21695" s="11"/>
      <c r="G21695" s="11"/>
      <c r="H21695" s="11"/>
    </row>
    <row r="21696" spans="6:8" x14ac:dyDescent="0.25">
      <c r="F21696" s="11"/>
      <c r="G21696" s="11"/>
      <c r="H21696" s="11"/>
    </row>
    <row r="21697" spans="6:8" x14ac:dyDescent="0.25">
      <c r="F21697" s="11"/>
      <c r="G21697" s="11"/>
      <c r="H21697" s="11"/>
    </row>
    <row r="21698" spans="6:8" x14ac:dyDescent="0.25">
      <c r="F21698" s="11"/>
      <c r="G21698" s="11"/>
      <c r="H21698" s="11"/>
    </row>
    <row r="21699" spans="6:8" x14ac:dyDescent="0.25">
      <c r="F21699" s="11"/>
      <c r="G21699" s="11"/>
      <c r="H21699" s="11"/>
    </row>
    <row r="21700" spans="6:8" x14ac:dyDescent="0.25">
      <c r="F21700" s="11"/>
      <c r="G21700" s="11"/>
      <c r="H21700" s="11"/>
    </row>
    <row r="21701" spans="6:8" x14ac:dyDescent="0.25">
      <c r="F21701" s="11"/>
      <c r="G21701" s="11"/>
      <c r="H21701" s="11"/>
    </row>
    <row r="21702" spans="6:8" x14ac:dyDescent="0.25">
      <c r="F21702" s="11"/>
      <c r="G21702" s="11"/>
      <c r="H21702" s="11"/>
    </row>
    <row r="21703" spans="6:8" x14ac:dyDescent="0.25">
      <c r="F21703" s="11"/>
      <c r="G21703" s="11"/>
      <c r="H21703" s="11"/>
    </row>
    <row r="21704" spans="6:8" x14ac:dyDescent="0.25">
      <c r="F21704" s="11"/>
      <c r="G21704" s="11"/>
      <c r="H21704" s="11"/>
    </row>
    <row r="21705" spans="6:8" x14ac:dyDescent="0.25">
      <c r="F21705" s="11"/>
      <c r="G21705" s="11"/>
      <c r="H21705" s="11"/>
    </row>
    <row r="21706" spans="6:8" x14ac:dyDescent="0.25">
      <c r="F21706" s="11"/>
      <c r="G21706" s="11"/>
      <c r="H21706" s="11"/>
    </row>
    <row r="21707" spans="6:8" x14ac:dyDescent="0.25">
      <c r="F21707" s="11"/>
      <c r="G21707" s="11"/>
      <c r="H21707" s="11"/>
    </row>
    <row r="21708" spans="6:8" x14ac:dyDescent="0.25">
      <c r="F21708" s="11"/>
      <c r="G21708" s="11"/>
      <c r="H21708" s="11"/>
    </row>
    <row r="21709" spans="6:8" x14ac:dyDescent="0.25">
      <c r="F21709" s="11"/>
      <c r="G21709" s="11"/>
      <c r="H21709" s="11"/>
    </row>
    <row r="21710" spans="6:8" x14ac:dyDescent="0.25">
      <c r="F21710" s="11"/>
      <c r="G21710" s="11"/>
      <c r="H21710" s="11"/>
    </row>
    <row r="21711" spans="6:8" x14ac:dyDescent="0.25">
      <c r="F21711" s="11"/>
      <c r="G21711" s="11"/>
      <c r="H21711" s="11"/>
    </row>
    <row r="21712" spans="6:8" x14ac:dyDescent="0.25">
      <c r="F21712" s="11"/>
      <c r="G21712" s="11"/>
      <c r="H21712" s="11"/>
    </row>
    <row r="21713" spans="6:8" x14ac:dyDescent="0.25">
      <c r="F21713" s="11"/>
      <c r="G21713" s="11"/>
      <c r="H21713" s="11"/>
    </row>
    <row r="21714" spans="6:8" x14ac:dyDescent="0.25">
      <c r="F21714" s="11"/>
      <c r="G21714" s="11"/>
      <c r="H21714" s="11"/>
    </row>
    <row r="21715" spans="6:8" x14ac:dyDescent="0.25">
      <c r="F21715" s="11"/>
      <c r="G21715" s="11"/>
      <c r="H21715" s="11"/>
    </row>
    <row r="21716" spans="6:8" x14ac:dyDescent="0.25">
      <c r="F21716" s="11"/>
      <c r="G21716" s="11"/>
      <c r="H21716" s="11"/>
    </row>
    <row r="21717" spans="6:8" x14ac:dyDescent="0.25">
      <c r="F21717" s="11"/>
      <c r="G21717" s="11"/>
      <c r="H21717" s="11"/>
    </row>
    <row r="21718" spans="6:8" x14ac:dyDescent="0.25">
      <c r="F21718" s="11"/>
      <c r="G21718" s="11"/>
      <c r="H21718" s="11"/>
    </row>
    <row r="21719" spans="6:8" x14ac:dyDescent="0.25">
      <c r="F21719" s="11"/>
      <c r="G21719" s="11"/>
      <c r="H21719" s="11"/>
    </row>
    <row r="21720" spans="6:8" x14ac:dyDescent="0.25">
      <c r="F21720" s="11"/>
      <c r="G21720" s="11"/>
      <c r="H21720" s="11"/>
    </row>
    <row r="21721" spans="6:8" x14ac:dyDescent="0.25">
      <c r="F21721" s="11"/>
      <c r="G21721" s="11"/>
      <c r="H21721" s="11"/>
    </row>
    <row r="21722" spans="6:8" x14ac:dyDescent="0.25">
      <c r="F21722" s="11"/>
      <c r="G21722" s="11"/>
      <c r="H21722" s="11"/>
    </row>
    <row r="21723" spans="6:8" x14ac:dyDescent="0.25">
      <c r="F21723" s="11"/>
      <c r="G21723" s="11"/>
      <c r="H21723" s="11"/>
    </row>
    <row r="21724" spans="6:8" x14ac:dyDescent="0.25">
      <c r="F21724" s="11"/>
      <c r="G21724" s="11"/>
      <c r="H21724" s="11"/>
    </row>
    <row r="21725" spans="6:8" x14ac:dyDescent="0.25">
      <c r="F21725" s="11"/>
      <c r="G21725" s="11"/>
      <c r="H21725" s="11"/>
    </row>
    <row r="21726" spans="6:8" x14ac:dyDescent="0.25">
      <c r="F21726" s="11"/>
      <c r="G21726" s="11"/>
      <c r="H21726" s="11"/>
    </row>
    <row r="21727" spans="6:8" x14ac:dyDescent="0.25">
      <c r="F21727" s="11"/>
      <c r="G21727" s="11"/>
      <c r="H21727" s="11"/>
    </row>
    <row r="21728" spans="6:8" x14ac:dyDescent="0.25">
      <c r="F21728" s="11"/>
      <c r="G21728" s="11"/>
      <c r="H21728" s="11"/>
    </row>
    <row r="21729" spans="6:8" x14ac:dyDescent="0.25">
      <c r="F21729" s="11"/>
      <c r="G21729" s="11"/>
      <c r="H21729" s="11"/>
    </row>
    <row r="21730" spans="6:8" x14ac:dyDescent="0.25">
      <c r="F21730" s="11"/>
      <c r="G21730" s="11"/>
      <c r="H21730" s="11"/>
    </row>
    <row r="21731" spans="6:8" x14ac:dyDescent="0.25">
      <c r="F21731" s="11"/>
      <c r="G21731" s="11"/>
      <c r="H21731" s="11"/>
    </row>
    <row r="21732" spans="6:8" x14ac:dyDescent="0.25">
      <c r="F21732" s="11"/>
      <c r="G21732" s="11"/>
      <c r="H21732" s="11"/>
    </row>
    <row r="21733" spans="6:8" x14ac:dyDescent="0.25">
      <c r="F21733" s="11"/>
      <c r="G21733" s="11"/>
      <c r="H21733" s="11"/>
    </row>
    <row r="21734" spans="6:8" x14ac:dyDescent="0.25">
      <c r="F21734" s="11"/>
      <c r="G21734" s="11"/>
      <c r="H21734" s="11"/>
    </row>
    <row r="21735" spans="6:8" x14ac:dyDescent="0.25">
      <c r="F21735" s="11"/>
      <c r="G21735" s="11"/>
      <c r="H21735" s="11"/>
    </row>
    <row r="21736" spans="6:8" x14ac:dyDescent="0.25">
      <c r="F21736" s="11"/>
      <c r="G21736" s="11"/>
      <c r="H21736" s="11"/>
    </row>
    <row r="21737" spans="6:8" x14ac:dyDescent="0.25">
      <c r="F21737" s="11"/>
      <c r="G21737" s="11"/>
      <c r="H21737" s="11"/>
    </row>
    <row r="21738" spans="6:8" x14ac:dyDescent="0.25">
      <c r="F21738" s="11"/>
      <c r="G21738" s="11"/>
      <c r="H21738" s="11"/>
    </row>
    <row r="21739" spans="6:8" x14ac:dyDescent="0.25">
      <c r="F21739" s="11"/>
      <c r="G21739" s="11"/>
      <c r="H21739" s="11"/>
    </row>
    <row r="21740" spans="6:8" x14ac:dyDescent="0.25">
      <c r="F21740" s="11"/>
      <c r="G21740" s="11"/>
      <c r="H21740" s="11"/>
    </row>
    <row r="21741" spans="6:8" x14ac:dyDescent="0.25">
      <c r="F21741" s="11"/>
      <c r="G21741" s="11"/>
      <c r="H21741" s="11"/>
    </row>
    <row r="21742" spans="6:8" x14ac:dyDescent="0.25">
      <c r="F21742" s="11"/>
      <c r="G21742" s="11"/>
      <c r="H21742" s="11"/>
    </row>
    <row r="21743" spans="6:8" x14ac:dyDescent="0.25">
      <c r="F21743" s="11"/>
      <c r="G21743" s="11"/>
      <c r="H21743" s="11"/>
    </row>
    <row r="21744" spans="6:8" x14ac:dyDescent="0.25">
      <c r="F21744" s="11"/>
      <c r="G21744" s="11"/>
      <c r="H21744" s="11"/>
    </row>
    <row r="21745" spans="6:8" x14ac:dyDescent="0.25">
      <c r="F21745" s="11"/>
      <c r="G21745" s="11"/>
      <c r="H21745" s="11"/>
    </row>
    <row r="21746" spans="6:8" x14ac:dyDescent="0.25">
      <c r="F21746" s="11"/>
      <c r="G21746" s="11"/>
      <c r="H21746" s="11"/>
    </row>
    <row r="21747" spans="6:8" x14ac:dyDescent="0.25">
      <c r="F21747" s="11"/>
      <c r="G21747" s="11"/>
      <c r="H21747" s="11"/>
    </row>
    <row r="21748" spans="6:8" x14ac:dyDescent="0.25">
      <c r="F21748" s="11"/>
      <c r="G21748" s="11"/>
      <c r="H21748" s="11"/>
    </row>
    <row r="21749" spans="6:8" x14ac:dyDescent="0.25">
      <c r="F21749" s="11"/>
      <c r="G21749" s="11"/>
      <c r="H21749" s="11"/>
    </row>
    <row r="21750" spans="6:8" x14ac:dyDescent="0.25">
      <c r="F21750" s="11"/>
      <c r="G21750" s="11"/>
      <c r="H21750" s="11"/>
    </row>
    <row r="21751" spans="6:8" x14ac:dyDescent="0.25">
      <c r="F21751" s="11"/>
      <c r="G21751" s="11"/>
      <c r="H21751" s="11"/>
    </row>
    <row r="21752" spans="6:8" x14ac:dyDescent="0.25">
      <c r="F21752" s="11"/>
      <c r="G21752" s="11"/>
      <c r="H21752" s="11"/>
    </row>
    <row r="21753" spans="6:8" x14ac:dyDescent="0.25">
      <c r="F21753" s="11"/>
      <c r="G21753" s="11"/>
      <c r="H21753" s="11"/>
    </row>
    <row r="21754" spans="6:8" x14ac:dyDescent="0.25">
      <c r="F21754" s="11"/>
      <c r="G21754" s="11"/>
      <c r="H21754" s="11"/>
    </row>
    <row r="21755" spans="6:8" x14ac:dyDescent="0.25">
      <c r="F21755" s="11"/>
      <c r="G21755" s="11"/>
      <c r="H21755" s="11"/>
    </row>
    <row r="21756" spans="6:8" x14ac:dyDescent="0.25">
      <c r="F21756" s="11"/>
      <c r="G21756" s="11"/>
      <c r="H21756" s="11"/>
    </row>
    <row r="21757" spans="6:8" x14ac:dyDescent="0.25">
      <c r="F21757" s="11"/>
      <c r="G21757" s="11"/>
      <c r="H21757" s="11"/>
    </row>
    <row r="21758" spans="6:8" x14ac:dyDescent="0.25">
      <c r="F21758" s="11"/>
      <c r="G21758" s="11"/>
      <c r="H21758" s="11"/>
    </row>
    <row r="21759" spans="6:8" x14ac:dyDescent="0.25">
      <c r="F21759" s="11"/>
      <c r="G21759" s="11"/>
      <c r="H21759" s="11"/>
    </row>
    <row r="21760" spans="6:8" x14ac:dyDescent="0.25">
      <c r="F21760" s="11"/>
      <c r="G21760" s="11"/>
      <c r="H21760" s="11"/>
    </row>
    <row r="21761" spans="6:8" x14ac:dyDescent="0.25">
      <c r="F21761" s="11"/>
      <c r="G21761" s="11"/>
      <c r="H21761" s="11"/>
    </row>
    <row r="21762" spans="6:8" x14ac:dyDescent="0.25">
      <c r="F21762" s="11"/>
      <c r="G21762" s="11"/>
      <c r="H21762" s="11"/>
    </row>
    <row r="21763" spans="6:8" x14ac:dyDescent="0.25">
      <c r="F21763" s="11"/>
      <c r="G21763" s="11"/>
      <c r="H21763" s="11"/>
    </row>
    <row r="21764" spans="6:8" x14ac:dyDescent="0.25">
      <c r="F21764" s="11"/>
      <c r="G21764" s="11"/>
      <c r="H21764" s="11"/>
    </row>
    <row r="21765" spans="6:8" x14ac:dyDescent="0.25">
      <c r="F21765" s="11"/>
      <c r="G21765" s="11"/>
      <c r="H21765" s="11"/>
    </row>
    <row r="21766" spans="6:8" x14ac:dyDescent="0.25">
      <c r="F21766" s="11"/>
      <c r="G21766" s="11"/>
      <c r="H21766" s="11"/>
    </row>
    <row r="21767" spans="6:8" x14ac:dyDescent="0.25">
      <c r="F21767" s="11"/>
      <c r="G21767" s="11"/>
      <c r="H21767" s="11"/>
    </row>
    <row r="21768" spans="6:8" x14ac:dyDescent="0.25">
      <c r="F21768" s="11"/>
      <c r="G21768" s="11"/>
      <c r="H21768" s="11"/>
    </row>
    <row r="21769" spans="6:8" x14ac:dyDescent="0.25">
      <c r="F21769" s="11"/>
      <c r="G21769" s="11"/>
      <c r="H21769" s="11"/>
    </row>
    <row r="21770" spans="6:8" x14ac:dyDescent="0.25">
      <c r="F21770" s="11"/>
      <c r="G21770" s="11"/>
      <c r="H21770" s="11"/>
    </row>
    <row r="21771" spans="6:8" x14ac:dyDescent="0.25">
      <c r="F21771" s="11"/>
      <c r="G21771" s="11"/>
      <c r="H21771" s="11"/>
    </row>
    <row r="21772" spans="6:8" x14ac:dyDescent="0.25">
      <c r="F21772" s="11"/>
      <c r="G21772" s="11"/>
      <c r="H21772" s="11"/>
    </row>
    <row r="21773" spans="6:8" x14ac:dyDescent="0.25">
      <c r="F21773" s="11"/>
      <c r="G21773" s="11"/>
      <c r="H21773" s="11"/>
    </row>
    <row r="21774" spans="6:8" x14ac:dyDescent="0.25">
      <c r="F21774" s="11"/>
      <c r="G21774" s="11"/>
      <c r="H21774" s="11"/>
    </row>
    <row r="21775" spans="6:8" x14ac:dyDescent="0.25">
      <c r="F21775" s="11"/>
      <c r="G21775" s="11"/>
      <c r="H21775" s="11"/>
    </row>
    <row r="21776" spans="6:8" x14ac:dyDescent="0.25">
      <c r="F21776" s="11"/>
      <c r="G21776" s="11"/>
      <c r="H21776" s="11"/>
    </row>
    <row r="21777" spans="6:8" x14ac:dyDescent="0.25">
      <c r="F21777" s="11"/>
      <c r="G21777" s="11"/>
      <c r="H21777" s="11"/>
    </row>
    <row r="21778" spans="6:8" x14ac:dyDescent="0.25">
      <c r="F21778" s="11"/>
      <c r="G21778" s="11"/>
      <c r="H21778" s="11"/>
    </row>
    <row r="21779" spans="6:8" x14ac:dyDescent="0.25">
      <c r="F21779" s="11"/>
      <c r="G21779" s="11"/>
      <c r="H21779" s="11"/>
    </row>
    <row r="21780" spans="6:8" x14ac:dyDescent="0.25">
      <c r="F21780" s="11"/>
      <c r="G21780" s="11"/>
      <c r="H21780" s="11"/>
    </row>
    <row r="21781" spans="6:8" x14ac:dyDescent="0.25">
      <c r="F21781" s="11"/>
      <c r="G21781" s="11"/>
      <c r="H21781" s="11"/>
    </row>
    <row r="21782" spans="6:8" x14ac:dyDescent="0.25">
      <c r="F21782" s="11"/>
      <c r="G21782" s="11"/>
      <c r="H21782" s="11"/>
    </row>
    <row r="21783" spans="6:8" x14ac:dyDescent="0.25">
      <c r="F21783" s="11"/>
      <c r="G21783" s="11"/>
      <c r="H21783" s="11"/>
    </row>
    <row r="21784" spans="6:8" x14ac:dyDescent="0.25">
      <c r="F21784" s="11"/>
      <c r="G21784" s="11"/>
      <c r="H21784" s="11"/>
    </row>
    <row r="21785" spans="6:8" x14ac:dyDescent="0.25">
      <c r="F21785" s="11"/>
      <c r="G21785" s="11"/>
      <c r="H21785" s="11"/>
    </row>
    <row r="21786" spans="6:8" x14ac:dyDescent="0.25">
      <c r="F21786" s="11"/>
      <c r="G21786" s="11"/>
      <c r="H21786" s="11"/>
    </row>
    <row r="21787" spans="6:8" x14ac:dyDescent="0.25">
      <c r="F21787" s="11"/>
      <c r="G21787" s="11"/>
      <c r="H21787" s="11"/>
    </row>
    <row r="21788" spans="6:8" x14ac:dyDescent="0.25">
      <c r="F21788" s="11"/>
      <c r="G21788" s="11"/>
      <c r="H21788" s="11"/>
    </row>
    <row r="21789" spans="6:8" x14ac:dyDescent="0.25">
      <c r="F21789" s="11"/>
      <c r="G21789" s="11"/>
      <c r="H21789" s="11"/>
    </row>
    <row r="21790" spans="6:8" x14ac:dyDescent="0.25">
      <c r="F21790" s="11"/>
      <c r="G21790" s="11"/>
      <c r="H21790" s="11"/>
    </row>
    <row r="21791" spans="6:8" x14ac:dyDescent="0.25">
      <c r="F21791" s="11"/>
      <c r="G21791" s="11"/>
      <c r="H21791" s="11"/>
    </row>
    <row r="21792" spans="6:8" x14ac:dyDescent="0.25">
      <c r="F21792" s="11"/>
      <c r="G21792" s="11"/>
      <c r="H21792" s="11"/>
    </row>
    <row r="21793" spans="6:8" x14ac:dyDescent="0.25">
      <c r="F21793" s="11"/>
      <c r="G21793" s="11"/>
      <c r="H21793" s="11"/>
    </row>
    <row r="21794" spans="6:8" x14ac:dyDescent="0.25">
      <c r="F21794" s="11"/>
      <c r="G21794" s="11"/>
      <c r="H21794" s="11"/>
    </row>
    <row r="21795" spans="6:8" x14ac:dyDescent="0.25">
      <c r="F21795" s="11"/>
      <c r="G21795" s="11"/>
      <c r="H21795" s="11"/>
    </row>
    <row r="21796" spans="6:8" x14ac:dyDescent="0.25">
      <c r="F21796" s="11"/>
      <c r="G21796" s="11"/>
      <c r="H21796" s="11"/>
    </row>
    <row r="21797" spans="6:8" x14ac:dyDescent="0.25">
      <c r="F21797" s="11"/>
      <c r="G21797" s="11"/>
      <c r="H21797" s="11"/>
    </row>
    <row r="21798" spans="6:8" x14ac:dyDescent="0.25">
      <c r="F21798" s="11"/>
      <c r="G21798" s="11"/>
      <c r="H21798" s="11"/>
    </row>
    <row r="21799" spans="6:8" x14ac:dyDescent="0.25">
      <c r="F21799" s="11"/>
      <c r="G21799" s="11"/>
      <c r="H21799" s="11"/>
    </row>
    <row r="21800" spans="6:8" x14ac:dyDescent="0.25">
      <c r="F21800" s="11"/>
      <c r="G21800" s="11"/>
      <c r="H21800" s="11"/>
    </row>
    <row r="21801" spans="6:8" x14ac:dyDescent="0.25">
      <c r="F21801" s="11"/>
      <c r="G21801" s="11"/>
      <c r="H21801" s="11"/>
    </row>
    <row r="21802" spans="6:8" x14ac:dyDescent="0.25">
      <c r="F21802" s="11"/>
      <c r="G21802" s="11"/>
      <c r="H21802" s="11"/>
    </row>
    <row r="21803" spans="6:8" x14ac:dyDescent="0.25">
      <c r="F21803" s="11"/>
      <c r="G21803" s="11"/>
      <c r="H21803" s="11"/>
    </row>
    <row r="21804" spans="6:8" x14ac:dyDescent="0.25">
      <c r="F21804" s="11"/>
      <c r="G21804" s="11"/>
      <c r="H21804" s="11"/>
    </row>
    <row r="21805" spans="6:8" x14ac:dyDescent="0.25">
      <c r="F21805" s="11"/>
      <c r="G21805" s="11"/>
      <c r="H21805" s="11"/>
    </row>
    <row r="21806" spans="6:8" x14ac:dyDescent="0.25">
      <c r="F21806" s="11"/>
      <c r="G21806" s="11"/>
      <c r="H21806" s="11"/>
    </row>
    <row r="21807" spans="6:8" x14ac:dyDescent="0.25">
      <c r="F21807" s="11"/>
      <c r="G21807" s="11"/>
      <c r="H21807" s="11"/>
    </row>
    <row r="21808" spans="6:8" x14ac:dyDescent="0.25">
      <c r="F21808" s="11"/>
      <c r="G21808" s="11"/>
      <c r="H21808" s="11"/>
    </row>
    <row r="21809" spans="6:8" x14ac:dyDescent="0.25">
      <c r="F21809" s="11"/>
      <c r="G21809" s="11"/>
      <c r="H21809" s="11"/>
    </row>
    <row r="21810" spans="6:8" x14ac:dyDescent="0.25">
      <c r="F21810" s="11"/>
      <c r="G21810" s="11"/>
      <c r="H21810" s="11"/>
    </row>
    <row r="21811" spans="6:8" x14ac:dyDescent="0.25">
      <c r="F21811" s="11"/>
      <c r="G21811" s="11"/>
      <c r="H21811" s="11"/>
    </row>
    <row r="21812" spans="6:8" x14ac:dyDescent="0.25">
      <c r="F21812" s="11"/>
      <c r="G21812" s="11"/>
      <c r="H21812" s="11"/>
    </row>
    <row r="21813" spans="6:8" x14ac:dyDescent="0.25">
      <c r="F21813" s="11"/>
      <c r="G21813" s="11"/>
      <c r="H21813" s="11"/>
    </row>
    <row r="21814" spans="6:8" x14ac:dyDescent="0.25">
      <c r="F21814" s="11"/>
      <c r="G21814" s="11"/>
      <c r="H21814" s="11"/>
    </row>
    <row r="21815" spans="6:8" x14ac:dyDescent="0.25">
      <c r="F21815" s="11"/>
      <c r="G21815" s="11"/>
      <c r="H21815" s="11"/>
    </row>
    <row r="21816" spans="6:8" x14ac:dyDescent="0.25">
      <c r="F21816" s="11"/>
      <c r="G21816" s="11"/>
      <c r="H21816" s="11"/>
    </row>
    <row r="21817" spans="6:8" x14ac:dyDescent="0.25">
      <c r="F21817" s="11"/>
      <c r="G21817" s="11"/>
      <c r="H21817" s="11"/>
    </row>
    <row r="21818" spans="6:8" x14ac:dyDescent="0.25">
      <c r="F21818" s="11"/>
      <c r="G21818" s="11"/>
      <c r="H21818" s="11"/>
    </row>
    <row r="21819" spans="6:8" x14ac:dyDescent="0.25">
      <c r="F21819" s="11"/>
      <c r="G21819" s="11"/>
      <c r="H21819" s="11"/>
    </row>
    <row r="21820" spans="6:8" x14ac:dyDescent="0.25">
      <c r="F21820" s="11"/>
      <c r="G21820" s="11"/>
      <c r="H21820" s="11"/>
    </row>
    <row r="21821" spans="6:8" x14ac:dyDescent="0.25">
      <c r="F21821" s="11"/>
      <c r="G21821" s="11"/>
      <c r="H21821" s="11"/>
    </row>
    <row r="21822" spans="6:8" x14ac:dyDescent="0.25">
      <c r="F21822" s="11"/>
      <c r="G21822" s="11"/>
      <c r="H21822" s="11"/>
    </row>
    <row r="21823" spans="6:8" x14ac:dyDescent="0.25">
      <c r="F21823" s="11"/>
      <c r="G21823" s="11"/>
      <c r="H21823" s="11"/>
    </row>
    <row r="21824" spans="6:8" x14ac:dyDescent="0.25">
      <c r="F21824" s="11"/>
      <c r="G21824" s="11"/>
      <c r="H21824" s="11"/>
    </row>
    <row r="21825" spans="6:8" x14ac:dyDescent="0.25">
      <c r="F21825" s="11"/>
      <c r="G21825" s="11"/>
      <c r="H21825" s="11"/>
    </row>
    <row r="21826" spans="6:8" x14ac:dyDescent="0.25">
      <c r="F21826" s="11"/>
      <c r="G21826" s="11"/>
      <c r="H21826" s="11"/>
    </row>
    <row r="21827" spans="6:8" x14ac:dyDescent="0.25">
      <c r="F21827" s="11"/>
      <c r="G21827" s="11"/>
      <c r="H21827" s="11"/>
    </row>
    <row r="21828" spans="6:8" x14ac:dyDescent="0.25">
      <c r="F21828" s="11"/>
      <c r="G21828" s="11"/>
      <c r="H21828" s="11"/>
    </row>
    <row r="21829" spans="6:8" x14ac:dyDescent="0.25">
      <c r="F21829" s="11"/>
      <c r="G21829" s="11"/>
      <c r="H21829" s="11"/>
    </row>
    <row r="21830" spans="6:8" x14ac:dyDescent="0.25">
      <c r="F21830" s="11"/>
      <c r="G21830" s="11"/>
      <c r="H21830" s="11"/>
    </row>
    <row r="21831" spans="6:8" x14ac:dyDescent="0.25">
      <c r="F21831" s="11"/>
      <c r="G21831" s="11"/>
      <c r="H21831" s="11"/>
    </row>
    <row r="21832" spans="6:8" x14ac:dyDescent="0.25">
      <c r="F21832" s="11"/>
      <c r="G21832" s="11"/>
      <c r="H21832" s="11"/>
    </row>
    <row r="21833" spans="6:8" x14ac:dyDescent="0.25">
      <c r="F21833" s="11"/>
      <c r="G21833" s="11"/>
      <c r="H21833" s="11"/>
    </row>
    <row r="21834" spans="6:8" x14ac:dyDescent="0.25">
      <c r="F21834" s="11"/>
      <c r="G21834" s="11"/>
      <c r="H21834" s="11"/>
    </row>
    <row r="21835" spans="6:8" x14ac:dyDescent="0.25">
      <c r="F21835" s="11"/>
      <c r="G21835" s="11"/>
      <c r="H21835" s="11"/>
    </row>
    <row r="21836" spans="6:8" x14ac:dyDescent="0.25">
      <c r="F21836" s="11"/>
      <c r="G21836" s="11"/>
      <c r="H21836" s="11"/>
    </row>
    <row r="21837" spans="6:8" x14ac:dyDescent="0.25">
      <c r="F21837" s="11"/>
      <c r="G21837" s="11"/>
      <c r="H21837" s="11"/>
    </row>
    <row r="21838" spans="6:8" x14ac:dyDescent="0.25">
      <c r="F21838" s="11"/>
      <c r="G21838" s="11"/>
      <c r="H21838" s="11"/>
    </row>
    <row r="21839" spans="6:8" x14ac:dyDescent="0.25">
      <c r="F21839" s="11"/>
      <c r="G21839" s="11"/>
      <c r="H21839" s="11"/>
    </row>
    <row r="21840" spans="6:8" x14ac:dyDescent="0.25">
      <c r="F21840" s="11"/>
      <c r="G21840" s="11"/>
      <c r="H21840" s="11"/>
    </row>
    <row r="21841" spans="6:8" x14ac:dyDescent="0.25">
      <c r="F21841" s="11"/>
      <c r="G21841" s="11"/>
      <c r="H21841" s="11"/>
    </row>
    <row r="21842" spans="6:8" x14ac:dyDescent="0.25">
      <c r="F21842" s="11"/>
      <c r="G21842" s="11"/>
      <c r="H21842" s="11"/>
    </row>
    <row r="21843" spans="6:8" x14ac:dyDescent="0.25">
      <c r="F21843" s="11"/>
      <c r="G21843" s="11"/>
      <c r="H21843" s="11"/>
    </row>
    <row r="21844" spans="6:8" x14ac:dyDescent="0.25">
      <c r="F21844" s="11"/>
      <c r="G21844" s="11"/>
      <c r="H21844" s="11"/>
    </row>
    <row r="21845" spans="6:8" x14ac:dyDescent="0.25">
      <c r="F21845" s="11"/>
      <c r="G21845" s="11"/>
      <c r="H21845" s="11"/>
    </row>
    <row r="21846" spans="6:8" x14ac:dyDescent="0.25">
      <c r="F21846" s="11"/>
      <c r="G21846" s="11"/>
      <c r="H21846" s="11"/>
    </row>
    <row r="21847" spans="6:8" x14ac:dyDescent="0.25">
      <c r="F21847" s="11"/>
      <c r="G21847" s="11"/>
      <c r="H21847" s="11"/>
    </row>
    <row r="21848" spans="6:8" x14ac:dyDescent="0.25">
      <c r="F21848" s="11"/>
      <c r="G21848" s="11"/>
      <c r="H21848" s="11"/>
    </row>
    <row r="21849" spans="6:8" x14ac:dyDescent="0.25">
      <c r="F21849" s="11"/>
      <c r="G21849" s="11"/>
      <c r="H21849" s="11"/>
    </row>
    <row r="21850" spans="6:8" x14ac:dyDescent="0.25">
      <c r="F21850" s="11"/>
      <c r="G21850" s="11"/>
      <c r="H21850" s="11"/>
    </row>
    <row r="21851" spans="6:8" x14ac:dyDescent="0.25">
      <c r="F21851" s="11"/>
      <c r="G21851" s="11"/>
      <c r="H21851" s="11"/>
    </row>
    <row r="21852" spans="6:8" x14ac:dyDescent="0.25">
      <c r="F21852" s="11"/>
      <c r="G21852" s="11"/>
      <c r="H21852" s="11"/>
    </row>
    <row r="21853" spans="6:8" x14ac:dyDescent="0.25">
      <c r="F21853" s="11"/>
      <c r="G21853" s="11"/>
      <c r="H21853" s="11"/>
    </row>
    <row r="21854" spans="6:8" x14ac:dyDescent="0.25">
      <c r="F21854" s="11"/>
      <c r="G21854" s="11"/>
      <c r="H21854" s="11"/>
    </row>
    <row r="21855" spans="6:8" x14ac:dyDescent="0.25">
      <c r="F21855" s="11"/>
      <c r="G21855" s="11"/>
      <c r="H21855" s="11"/>
    </row>
    <row r="21856" spans="6:8" x14ac:dyDescent="0.25">
      <c r="F21856" s="11"/>
      <c r="G21856" s="11"/>
      <c r="H21856" s="11"/>
    </row>
    <row r="21857" spans="6:8" x14ac:dyDescent="0.25">
      <c r="F21857" s="11"/>
      <c r="G21857" s="11"/>
      <c r="H21857" s="11"/>
    </row>
    <row r="21858" spans="6:8" x14ac:dyDescent="0.25">
      <c r="F21858" s="11"/>
      <c r="G21858" s="11"/>
      <c r="H21858" s="11"/>
    </row>
    <row r="21859" spans="6:8" x14ac:dyDescent="0.25">
      <c r="F21859" s="11"/>
      <c r="G21859" s="11"/>
      <c r="H21859" s="11"/>
    </row>
    <row r="21860" spans="6:8" x14ac:dyDescent="0.25">
      <c r="F21860" s="11"/>
      <c r="G21860" s="11"/>
      <c r="H21860" s="11"/>
    </row>
    <row r="21861" spans="6:8" x14ac:dyDescent="0.25">
      <c r="F21861" s="11"/>
      <c r="G21861" s="11"/>
      <c r="H21861" s="11"/>
    </row>
    <row r="21862" spans="6:8" x14ac:dyDescent="0.25">
      <c r="F21862" s="11"/>
      <c r="G21862" s="11"/>
      <c r="H21862" s="11"/>
    </row>
    <row r="21863" spans="6:8" x14ac:dyDescent="0.25">
      <c r="F21863" s="11"/>
      <c r="G21863" s="11"/>
      <c r="H21863" s="11"/>
    </row>
    <row r="21864" spans="6:8" x14ac:dyDescent="0.25">
      <c r="F21864" s="11"/>
      <c r="G21864" s="11"/>
      <c r="H21864" s="11"/>
    </row>
    <row r="21865" spans="6:8" x14ac:dyDescent="0.25">
      <c r="F21865" s="11"/>
      <c r="G21865" s="11"/>
      <c r="H21865" s="11"/>
    </row>
    <row r="21866" spans="6:8" x14ac:dyDescent="0.25">
      <c r="F21866" s="11"/>
      <c r="G21866" s="11"/>
      <c r="H21866" s="11"/>
    </row>
    <row r="21867" spans="6:8" x14ac:dyDescent="0.25">
      <c r="F21867" s="11"/>
      <c r="G21867" s="11"/>
      <c r="H21867" s="11"/>
    </row>
    <row r="21868" spans="6:8" x14ac:dyDescent="0.25">
      <c r="F21868" s="11"/>
      <c r="G21868" s="11"/>
      <c r="H21868" s="11"/>
    </row>
    <row r="21869" spans="6:8" x14ac:dyDescent="0.25">
      <c r="F21869" s="11"/>
      <c r="G21869" s="11"/>
      <c r="H21869" s="11"/>
    </row>
    <row r="21870" spans="6:8" x14ac:dyDescent="0.25">
      <c r="F21870" s="11"/>
      <c r="G21870" s="11"/>
      <c r="H21870" s="11"/>
    </row>
    <row r="21871" spans="6:8" x14ac:dyDescent="0.25">
      <c r="F21871" s="11"/>
      <c r="G21871" s="11"/>
      <c r="H21871" s="11"/>
    </row>
    <row r="21872" spans="6:8" x14ac:dyDescent="0.25">
      <c r="F21872" s="11"/>
      <c r="G21872" s="11"/>
      <c r="H21872" s="11"/>
    </row>
    <row r="21873" spans="6:8" x14ac:dyDescent="0.25">
      <c r="F21873" s="11"/>
      <c r="G21873" s="11"/>
      <c r="H21873" s="11"/>
    </row>
    <row r="21874" spans="6:8" x14ac:dyDescent="0.25">
      <c r="F21874" s="11"/>
      <c r="G21874" s="11"/>
      <c r="H21874" s="11"/>
    </row>
    <row r="21875" spans="6:8" x14ac:dyDescent="0.25">
      <c r="F21875" s="11"/>
      <c r="G21875" s="11"/>
      <c r="H21875" s="11"/>
    </row>
    <row r="21876" spans="6:8" x14ac:dyDescent="0.25">
      <c r="F21876" s="11"/>
      <c r="G21876" s="11"/>
      <c r="H21876" s="11"/>
    </row>
    <row r="21877" spans="6:8" x14ac:dyDescent="0.25">
      <c r="F21877" s="11"/>
      <c r="G21877" s="11"/>
      <c r="H21877" s="11"/>
    </row>
    <row r="21878" spans="6:8" x14ac:dyDescent="0.25">
      <c r="F21878" s="11"/>
      <c r="G21878" s="11"/>
      <c r="H21878" s="11"/>
    </row>
    <row r="21879" spans="6:8" x14ac:dyDescent="0.25">
      <c r="F21879" s="11"/>
      <c r="G21879" s="11"/>
      <c r="H21879" s="11"/>
    </row>
    <row r="21880" spans="6:8" x14ac:dyDescent="0.25">
      <c r="F21880" s="11"/>
      <c r="G21880" s="11"/>
      <c r="H21880" s="11"/>
    </row>
    <row r="21881" spans="6:8" x14ac:dyDescent="0.25">
      <c r="F21881" s="11"/>
      <c r="G21881" s="11"/>
      <c r="H21881" s="11"/>
    </row>
    <row r="21882" spans="6:8" x14ac:dyDescent="0.25">
      <c r="F21882" s="11"/>
      <c r="G21882" s="11"/>
      <c r="H21882" s="11"/>
    </row>
    <row r="21883" spans="6:8" x14ac:dyDescent="0.25">
      <c r="F21883" s="11"/>
      <c r="G21883" s="11"/>
      <c r="H21883" s="11"/>
    </row>
    <row r="21884" spans="6:8" x14ac:dyDescent="0.25">
      <c r="F21884" s="11"/>
      <c r="G21884" s="11"/>
      <c r="H21884" s="11"/>
    </row>
    <row r="21885" spans="6:8" x14ac:dyDescent="0.25">
      <c r="F21885" s="11"/>
      <c r="G21885" s="11"/>
      <c r="H21885" s="11"/>
    </row>
    <row r="21886" spans="6:8" x14ac:dyDescent="0.25">
      <c r="F21886" s="11"/>
      <c r="G21886" s="11"/>
      <c r="H21886" s="11"/>
    </row>
    <row r="21887" spans="6:8" x14ac:dyDescent="0.25">
      <c r="F21887" s="11"/>
      <c r="G21887" s="11"/>
      <c r="H21887" s="11"/>
    </row>
    <row r="21888" spans="6:8" x14ac:dyDescent="0.25">
      <c r="F21888" s="11"/>
      <c r="G21888" s="11"/>
      <c r="H21888" s="11"/>
    </row>
    <row r="21889" spans="6:8" x14ac:dyDescent="0.25">
      <c r="F21889" s="11"/>
      <c r="G21889" s="11"/>
      <c r="H21889" s="11"/>
    </row>
    <row r="21890" spans="6:8" x14ac:dyDescent="0.25">
      <c r="F21890" s="11"/>
      <c r="G21890" s="11"/>
      <c r="H21890" s="11"/>
    </row>
    <row r="21891" spans="6:8" x14ac:dyDescent="0.25">
      <c r="F21891" s="11"/>
      <c r="G21891" s="11"/>
      <c r="H21891" s="11"/>
    </row>
    <row r="21892" spans="6:8" x14ac:dyDescent="0.25">
      <c r="F21892" s="11"/>
      <c r="G21892" s="11"/>
      <c r="H21892" s="11"/>
    </row>
    <row r="21893" spans="6:8" x14ac:dyDescent="0.25">
      <c r="F21893" s="11"/>
      <c r="G21893" s="11"/>
      <c r="H21893" s="11"/>
    </row>
    <row r="21894" spans="6:8" x14ac:dyDescent="0.25">
      <c r="F21894" s="11"/>
      <c r="G21894" s="11"/>
      <c r="H21894" s="11"/>
    </row>
    <row r="21895" spans="6:8" x14ac:dyDescent="0.25">
      <c r="F21895" s="11"/>
      <c r="G21895" s="11"/>
      <c r="H21895" s="11"/>
    </row>
    <row r="21896" spans="6:8" x14ac:dyDescent="0.25">
      <c r="F21896" s="11"/>
      <c r="G21896" s="11"/>
      <c r="H21896" s="11"/>
    </row>
    <row r="21897" spans="6:8" x14ac:dyDescent="0.25">
      <c r="F21897" s="11"/>
      <c r="G21897" s="11"/>
      <c r="H21897" s="11"/>
    </row>
    <row r="21898" spans="6:8" x14ac:dyDescent="0.25">
      <c r="F21898" s="11"/>
      <c r="G21898" s="11"/>
      <c r="H21898" s="11"/>
    </row>
    <row r="21899" spans="6:8" x14ac:dyDescent="0.25">
      <c r="F21899" s="11"/>
      <c r="G21899" s="11"/>
      <c r="H21899" s="11"/>
    </row>
    <row r="21900" spans="6:8" x14ac:dyDescent="0.25">
      <c r="F21900" s="11"/>
      <c r="G21900" s="11"/>
      <c r="H21900" s="11"/>
    </row>
    <row r="21901" spans="6:8" x14ac:dyDescent="0.25">
      <c r="F21901" s="11"/>
      <c r="G21901" s="11"/>
      <c r="H21901" s="11"/>
    </row>
    <row r="21902" spans="6:8" x14ac:dyDescent="0.25">
      <c r="F21902" s="11"/>
      <c r="G21902" s="11"/>
      <c r="H21902" s="11"/>
    </row>
    <row r="21903" spans="6:8" x14ac:dyDescent="0.25">
      <c r="F21903" s="11"/>
      <c r="G21903" s="11"/>
      <c r="H21903" s="11"/>
    </row>
    <row r="21904" spans="6:8" x14ac:dyDescent="0.25">
      <c r="F21904" s="11"/>
      <c r="G21904" s="11"/>
      <c r="H21904" s="11"/>
    </row>
    <row r="21905" spans="6:8" x14ac:dyDescent="0.25">
      <c r="F21905" s="11"/>
      <c r="G21905" s="11"/>
      <c r="H21905" s="11"/>
    </row>
    <row r="21906" spans="6:8" x14ac:dyDescent="0.25">
      <c r="F21906" s="11"/>
      <c r="G21906" s="11"/>
      <c r="H21906" s="11"/>
    </row>
    <row r="21907" spans="6:8" x14ac:dyDescent="0.25">
      <c r="F21907" s="11"/>
      <c r="G21907" s="11"/>
      <c r="H21907" s="11"/>
    </row>
    <row r="21908" spans="6:8" x14ac:dyDescent="0.25">
      <c r="F21908" s="11"/>
      <c r="G21908" s="11"/>
      <c r="H21908" s="11"/>
    </row>
    <row r="21909" spans="6:8" x14ac:dyDescent="0.25">
      <c r="F21909" s="11"/>
      <c r="G21909" s="11"/>
      <c r="H21909" s="11"/>
    </row>
    <row r="21910" spans="6:8" x14ac:dyDescent="0.25">
      <c r="F21910" s="11"/>
      <c r="G21910" s="11"/>
      <c r="H21910" s="11"/>
    </row>
    <row r="21911" spans="6:8" x14ac:dyDescent="0.25">
      <c r="F21911" s="11"/>
      <c r="G21911" s="11"/>
      <c r="H21911" s="11"/>
    </row>
    <row r="21912" spans="6:8" x14ac:dyDescent="0.25">
      <c r="F21912" s="11"/>
      <c r="G21912" s="11"/>
      <c r="H21912" s="11"/>
    </row>
    <row r="21913" spans="6:8" x14ac:dyDescent="0.25">
      <c r="F21913" s="11"/>
      <c r="G21913" s="11"/>
      <c r="H21913" s="11"/>
    </row>
    <row r="21914" spans="6:8" x14ac:dyDescent="0.25">
      <c r="F21914" s="11"/>
      <c r="G21914" s="11"/>
      <c r="H21914" s="11"/>
    </row>
    <row r="21915" spans="6:8" x14ac:dyDescent="0.25">
      <c r="F21915" s="11"/>
      <c r="G21915" s="11"/>
      <c r="H21915" s="11"/>
    </row>
    <row r="21916" spans="6:8" x14ac:dyDescent="0.25">
      <c r="F21916" s="11"/>
      <c r="G21916" s="11"/>
      <c r="H21916" s="11"/>
    </row>
    <row r="21917" spans="6:8" x14ac:dyDescent="0.25">
      <c r="F21917" s="11"/>
      <c r="G21917" s="11"/>
      <c r="H21917" s="11"/>
    </row>
    <row r="21918" spans="6:8" x14ac:dyDescent="0.25">
      <c r="F21918" s="11"/>
      <c r="G21918" s="11"/>
      <c r="H21918" s="11"/>
    </row>
    <row r="21919" spans="6:8" x14ac:dyDescent="0.25">
      <c r="F21919" s="11"/>
      <c r="G21919" s="11"/>
      <c r="H21919" s="11"/>
    </row>
    <row r="21920" spans="6:8" x14ac:dyDescent="0.25">
      <c r="F21920" s="11"/>
      <c r="G21920" s="11"/>
      <c r="H21920" s="11"/>
    </row>
    <row r="21921" spans="6:8" x14ac:dyDescent="0.25">
      <c r="F21921" s="11"/>
      <c r="G21921" s="11"/>
      <c r="H21921" s="11"/>
    </row>
    <row r="21922" spans="6:8" x14ac:dyDescent="0.25">
      <c r="F21922" s="11"/>
      <c r="G21922" s="11"/>
      <c r="H21922" s="11"/>
    </row>
    <row r="21923" spans="6:8" x14ac:dyDescent="0.25">
      <c r="F21923" s="11"/>
      <c r="G21923" s="11"/>
      <c r="H21923" s="11"/>
    </row>
    <row r="21924" spans="6:8" x14ac:dyDescent="0.25">
      <c r="F21924" s="11"/>
      <c r="G21924" s="11"/>
      <c r="H21924" s="11"/>
    </row>
    <row r="21925" spans="6:8" x14ac:dyDescent="0.25">
      <c r="F21925" s="11"/>
      <c r="G21925" s="11"/>
      <c r="H21925" s="11"/>
    </row>
    <row r="21926" spans="6:8" x14ac:dyDescent="0.25">
      <c r="F21926" s="11"/>
      <c r="G21926" s="11"/>
      <c r="H21926" s="11"/>
    </row>
    <row r="21927" spans="6:8" x14ac:dyDescent="0.25">
      <c r="F21927" s="11"/>
      <c r="G21927" s="11"/>
      <c r="H21927" s="11"/>
    </row>
    <row r="21928" spans="6:8" x14ac:dyDescent="0.25">
      <c r="F21928" s="11"/>
      <c r="G21928" s="11"/>
      <c r="H21928" s="11"/>
    </row>
    <row r="21929" spans="6:8" x14ac:dyDescent="0.25">
      <c r="F21929" s="11"/>
      <c r="G21929" s="11"/>
      <c r="H21929" s="11"/>
    </row>
    <row r="21930" spans="6:8" x14ac:dyDescent="0.25">
      <c r="F21930" s="11"/>
      <c r="G21930" s="11"/>
      <c r="H21930" s="11"/>
    </row>
    <row r="21931" spans="6:8" x14ac:dyDescent="0.25">
      <c r="F21931" s="11"/>
      <c r="G21931" s="11"/>
      <c r="H21931" s="11"/>
    </row>
    <row r="21932" spans="6:8" x14ac:dyDescent="0.25">
      <c r="F21932" s="11"/>
      <c r="G21932" s="11"/>
      <c r="H21932" s="11"/>
    </row>
    <row r="21933" spans="6:8" x14ac:dyDescent="0.25">
      <c r="F21933" s="11"/>
      <c r="G21933" s="11"/>
      <c r="H21933" s="11"/>
    </row>
    <row r="21934" spans="6:8" x14ac:dyDescent="0.25">
      <c r="F21934" s="11"/>
      <c r="G21934" s="11"/>
      <c r="H21934" s="11"/>
    </row>
    <row r="21935" spans="6:8" x14ac:dyDescent="0.25">
      <c r="F21935" s="11"/>
      <c r="G21935" s="11"/>
      <c r="H21935" s="11"/>
    </row>
    <row r="21936" spans="6:8" x14ac:dyDescent="0.25">
      <c r="F21936" s="11"/>
      <c r="G21936" s="11"/>
      <c r="H21936" s="11"/>
    </row>
    <row r="21937" spans="6:8" x14ac:dyDescent="0.25">
      <c r="F21937" s="11"/>
      <c r="G21937" s="11"/>
      <c r="H21937" s="11"/>
    </row>
    <row r="21938" spans="6:8" x14ac:dyDescent="0.25">
      <c r="F21938" s="11"/>
      <c r="G21938" s="11"/>
      <c r="H21938" s="11"/>
    </row>
    <row r="21939" spans="6:8" x14ac:dyDescent="0.25">
      <c r="F21939" s="11"/>
      <c r="G21939" s="11"/>
      <c r="H21939" s="11"/>
    </row>
    <row r="21940" spans="6:8" x14ac:dyDescent="0.25">
      <c r="F21940" s="11"/>
      <c r="G21940" s="11"/>
      <c r="H21940" s="11"/>
    </row>
    <row r="21941" spans="6:8" x14ac:dyDescent="0.25">
      <c r="F21941" s="11"/>
      <c r="G21941" s="11"/>
      <c r="H21941" s="11"/>
    </row>
    <row r="21942" spans="6:8" x14ac:dyDescent="0.25">
      <c r="F21942" s="11"/>
      <c r="G21942" s="11"/>
      <c r="H21942" s="11"/>
    </row>
    <row r="21943" spans="6:8" x14ac:dyDescent="0.25">
      <c r="F21943" s="11"/>
      <c r="G21943" s="11"/>
      <c r="H21943" s="11"/>
    </row>
    <row r="21944" spans="6:8" x14ac:dyDescent="0.25">
      <c r="F21944" s="11"/>
      <c r="G21944" s="11"/>
      <c r="H21944" s="11"/>
    </row>
    <row r="21945" spans="6:8" x14ac:dyDescent="0.25">
      <c r="F21945" s="11"/>
      <c r="G21945" s="11"/>
      <c r="H21945" s="11"/>
    </row>
    <row r="21946" spans="6:8" x14ac:dyDescent="0.25">
      <c r="F21946" s="11"/>
      <c r="G21946" s="11"/>
      <c r="H21946" s="11"/>
    </row>
    <row r="21947" spans="6:8" x14ac:dyDescent="0.25">
      <c r="F21947" s="11"/>
      <c r="G21947" s="11"/>
      <c r="H21947" s="11"/>
    </row>
    <row r="21948" spans="6:8" x14ac:dyDescent="0.25">
      <c r="F21948" s="11"/>
      <c r="G21948" s="11"/>
      <c r="H21948" s="11"/>
    </row>
    <row r="21949" spans="6:8" x14ac:dyDescent="0.25">
      <c r="F21949" s="11"/>
      <c r="G21949" s="11"/>
      <c r="H21949" s="11"/>
    </row>
    <row r="21950" spans="6:8" x14ac:dyDescent="0.25">
      <c r="F21950" s="11"/>
      <c r="G21950" s="11"/>
      <c r="H21950" s="11"/>
    </row>
    <row r="21951" spans="6:8" x14ac:dyDescent="0.25">
      <c r="F21951" s="11"/>
      <c r="G21951" s="11"/>
      <c r="H21951" s="11"/>
    </row>
    <row r="21952" spans="6:8" x14ac:dyDescent="0.25">
      <c r="F21952" s="11"/>
      <c r="G21952" s="11"/>
      <c r="H21952" s="11"/>
    </row>
    <row r="21953" spans="6:8" x14ac:dyDescent="0.25">
      <c r="F21953" s="11"/>
      <c r="G21953" s="11"/>
      <c r="H21953" s="11"/>
    </row>
    <row r="21954" spans="6:8" x14ac:dyDescent="0.25">
      <c r="F21954" s="11"/>
      <c r="G21954" s="11"/>
      <c r="H21954" s="11"/>
    </row>
    <row r="21955" spans="6:8" x14ac:dyDescent="0.25">
      <c r="F21955" s="11"/>
      <c r="G21955" s="11"/>
      <c r="H21955" s="11"/>
    </row>
    <row r="21956" spans="6:8" x14ac:dyDescent="0.25">
      <c r="F21956" s="11"/>
      <c r="G21956" s="11"/>
      <c r="H21956" s="11"/>
    </row>
    <row r="21957" spans="6:8" x14ac:dyDescent="0.25">
      <c r="F21957" s="11"/>
      <c r="G21957" s="11"/>
      <c r="H21957" s="11"/>
    </row>
    <row r="21958" spans="6:8" x14ac:dyDescent="0.25">
      <c r="F21958" s="11"/>
      <c r="G21958" s="11"/>
      <c r="H21958" s="11"/>
    </row>
    <row r="21959" spans="6:8" x14ac:dyDescent="0.25">
      <c r="F21959" s="11"/>
      <c r="G21959" s="11"/>
      <c r="H21959" s="11"/>
    </row>
    <row r="21960" spans="6:8" x14ac:dyDescent="0.25">
      <c r="F21960" s="11"/>
      <c r="G21960" s="11"/>
      <c r="H21960" s="11"/>
    </row>
    <row r="21961" spans="6:8" x14ac:dyDescent="0.25">
      <c r="F21961" s="11"/>
      <c r="G21961" s="11"/>
      <c r="H21961" s="11"/>
    </row>
    <row r="21962" spans="6:8" x14ac:dyDescent="0.25">
      <c r="F21962" s="11"/>
      <c r="G21962" s="11"/>
      <c r="H21962" s="11"/>
    </row>
    <row r="21963" spans="6:8" x14ac:dyDescent="0.25">
      <c r="F21963" s="11"/>
      <c r="G21963" s="11"/>
      <c r="H21963" s="11"/>
    </row>
    <row r="21964" spans="6:8" x14ac:dyDescent="0.25">
      <c r="F21964" s="11"/>
      <c r="G21964" s="11"/>
      <c r="H21964" s="11"/>
    </row>
    <row r="21965" spans="6:8" x14ac:dyDescent="0.25">
      <c r="F21965" s="11"/>
      <c r="G21965" s="11"/>
      <c r="H21965" s="11"/>
    </row>
    <row r="21966" spans="6:8" x14ac:dyDescent="0.25">
      <c r="F21966" s="11"/>
      <c r="G21966" s="11"/>
      <c r="H21966" s="11"/>
    </row>
    <row r="21967" spans="6:8" x14ac:dyDescent="0.25">
      <c r="F21967" s="11"/>
      <c r="G21967" s="11"/>
      <c r="H21967" s="11"/>
    </row>
    <row r="21968" spans="6:8" x14ac:dyDescent="0.25">
      <c r="F21968" s="11"/>
      <c r="G21968" s="11"/>
      <c r="H21968" s="11"/>
    </row>
    <row r="21969" spans="6:8" x14ac:dyDescent="0.25">
      <c r="F21969" s="11"/>
      <c r="G21969" s="11"/>
      <c r="H21969" s="11"/>
    </row>
    <row r="21970" spans="6:8" x14ac:dyDescent="0.25">
      <c r="F21970" s="11"/>
      <c r="G21970" s="11"/>
      <c r="H21970" s="11"/>
    </row>
    <row r="21971" spans="6:8" x14ac:dyDescent="0.25">
      <c r="F21971" s="11"/>
      <c r="G21971" s="11"/>
      <c r="H21971" s="11"/>
    </row>
    <row r="21972" spans="6:8" x14ac:dyDescent="0.25">
      <c r="F21972" s="11"/>
      <c r="G21972" s="11"/>
      <c r="H21972" s="11"/>
    </row>
    <row r="21973" spans="6:8" x14ac:dyDescent="0.25">
      <c r="F21973" s="11"/>
      <c r="G21973" s="11"/>
      <c r="H21973" s="11"/>
    </row>
    <row r="21974" spans="6:8" x14ac:dyDescent="0.25">
      <c r="F21974" s="11"/>
      <c r="G21974" s="11"/>
      <c r="H21974" s="11"/>
    </row>
    <row r="21975" spans="6:8" x14ac:dyDescent="0.25">
      <c r="F21975" s="11"/>
      <c r="G21975" s="11"/>
      <c r="H21975" s="11"/>
    </row>
    <row r="21976" spans="6:8" x14ac:dyDescent="0.25">
      <c r="F21976" s="11"/>
      <c r="G21976" s="11"/>
      <c r="H21976" s="11"/>
    </row>
    <row r="21977" spans="6:8" x14ac:dyDescent="0.25">
      <c r="F21977" s="11"/>
      <c r="G21977" s="11"/>
      <c r="H21977" s="11"/>
    </row>
    <row r="21978" spans="6:8" x14ac:dyDescent="0.25">
      <c r="F21978" s="11"/>
      <c r="G21978" s="11"/>
      <c r="H21978" s="11"/>
    </row>
    <row r="21979" spans="6:8" x14ac:dyDescent="0.25">
      <c r="F21979" s="11"/>
      <c r="G21979" s="11"/>
      <c r="H21979" s="11"/>
    </row>
    <row r="21980" spans="6:8" x14ac:dyDescent="0.25">
      <c r="F21980" s="11"/>
      <c r="G21980" s="11"/>
      <c r="H21980" s="11"/>
    </row>
    <row r="21981" spans="6:8" x14ac:dyDescent="0.25">
      <c r="F21981" s="11"/>
      <c r="G21981" s="11"/>
      <c r="H21981" s="11"/>
    </row>
    <row r="21982" spans="6:8" x14ac:dyDescent="0.25">
      <c r="F21982" s="11"/>
      <c r="G21982" s="11"/>
      <c r="H21982" s="11"/>
    </row>
    <row r="21983" spans="6:8" x14ac:dyDescent="0.25">
      <c r="F21983" s="11"/>
      <c r="G21983" s="11"/>
      <c r="H21983" s="11"/>
    </row>
    <row r="21984" spans="6:8" x14ac:dyDescent="0.25">
      <c r="F21984" s="11"/>
      <c r="G21984" s="11"/>
      <c r="H21984" s="11"/>
    </row>
    <row r="21985" spans="6:8" x14ac:dyDescent="0.25">
      <c r="F21985" s="11"/>
      <c r="G21985" s="11"/>
      <c r="H21985" s="11"/>
    </row>
    <row r="21986" spans="6:8" x14ac:dyDescent="0.25">
      <c r="F21986" s="11"/>
      <c r="G21986" s="11"/>
      <c r="H21986" s="11"/>
    </row>
    <row r="21987" spans="6:8" x14ac:dyDescent="0.25">
      <c r="F21987" s="11"/>
      <c r="G21987" s="11"/>
      <c r="H21987" s="11"/>
    </row>
    <row r="21988" spans="6:8" x14ac:dyDescent="0.25">
      <c r="F21988" s="11"/>
      <c r="G21988" s="11"/>
      <c r="H21988" s="11"/>
    </row>
    <row r="21989" spans="6:8" x14ac:dyDescent="0.25">
      <c r="F21989" s="11"/>
      <c r="G21989" s="11"/>
      <c r="H21989" s="11"/>
    </row>
    <row r="21990" spans="6:8" x14ac:dyDescent="0.25">
      <c r="F21990" s="11"/>
      <c r="G21990" s="11"/>
      <c r="H21990" s="11"/>
    </row>
    <row r="21991" spans="6:8" x14ac:dyDescent="0.25">
      <c r="F21991" s="11"/>
      <c r="G21991" s="11"/>
      <c r="H21991" s="11"/>
    </row>
    <row r="21992" spans="6:8" x14ac:dyDescent="0.25">
      <c r="F21992" s="11"/>
      <c r="G21992" s="11"/>
      <c r="H21992" s="11"/>
    </row>
    <row r="21993" spans="6:8" x14ac:dyDescent="0.25">
      <c r="F21993" s="11"/>
      <c r="G21993" s="11"/>
      <c r="H21993" s="11"/>
    </row>
    <row r="21994" spans="6:8" x14ac:dyDescent="0.25">
      <c r="F21994" s="11"/>
      <c r="G21994" s="11"/>
      <c r="H21994" s="11"/>
    </row>
    <row r="21995" spans="6:8" x14ac:dyDescent="0.25">
      <c r="F21995" s="11"/>
      <c r="G21995" s="11"/>
      <c r="H21995" s="11"/>
    </row>
    <row r="21996" spans="6:8" x14ac:dyDescent="0.25">
      <c r="F21996" s="11"/>
      <c r="G21996" s="11"/>
      <c r="H21996" s="11"/>
    </row>
    <row r="21997" spans="6:8" x14ac:dyDescent="0.25">
      <c r="F21997" s="11"/>
      <c r="G21997" s="11"/>
      <c r="H21997" s="11"/>
    </row>
    <row r="21998" spans="6:8" x14ac:dyDescent="0.25">
      <c r="F21998" s="11"/>
      <c r="G21998" s="11"/>
      <c r="H21998" s="11"/>
    </row>
    <row r="21999" spans="6:8" x14ac:dyDescent="0.25">
      <c r="F21999" s="11"/>
      <c r="G21999" s="11"/>
      <c r="H21999" s="11"/>
    </row>
    <row r="22000" spans="6:8" x14ac:dyDescent="0.25">
      <c r="F22000" s="11"/>
      <c r="G22000" s="11"/>
      <c r="H22000" s="11"/>
    </row>
    <row r="22001" spans="6:8" x14ac:dyDescent="0.25">
      <c r="F22001" s="11"/>
      <c r="G22001" s="11"/>
      <c r="H22001" s="11"/>
    </row>
    <row r="22002" spans="6:8" x14ac:dyDescent="0.25">
      <c r="F22002" s="11"/>
      <c r="G22002" s="11"/>
      <c r="H22002" s="11"/>
    </row>
    <row r="22003" spans="6:8" x14ac:dyDescent="0.25">
      <c r="F22003" s="11"/>
      <c r="G22003" s="11"/>
      <c r="H22003" s="11"/>
    </row>
    <row r="22004" spans="6:8" x14ac:dyDescent="0.25">
      <c r="F22004" s="11"/>
      <c r="G22004" s="11"/>
      <c r="H22004" s="11"/>
    </row>
    <row r="22005" spans="6:8" x14ac:dyDescent="0.25">
      <c r="F22005" s="11"/>
      <c r="G22005" s="11"/>
      <c r="H22005" s="11"/>
    </row>
    <row r="22006" spans="6:8" x14ac:dyDescent="0.25">
      <c r="F22006" s="11"/>
      <c r="G22006" s="11"/>
      <c r="H22006" s="11"/>
    </row>
    <row r="22007" spans="6:8" x14ac:dyDescent="0.25">
      <c r="F22007" s="11"/>
      <c r="G22007" s="11"/>
      <c r="H22007" s="11"/>
    </row>
    <row r="22008" spans="6:8" x14ac:dyDescent="0.25">
      <c r="F22008" s="11"/>
      <c r="G22008" s="11"/>
      <c r="H22008" s="11"/>
    </row>
    <row r="22009" spans="6:8" x14ac:dyDescent="0.25">
      <c r="F22009" s="11"/>
      <c r="G22009" s="11"/>
      <c r="H22009" s="11"/>
    </row>
    <row r="22010" spans="6:8" x14ac:dyDescent="0.25">
      <c r="F22010" s="11"/>
      <c r="G22010" s="11"/>
      <c r="H22010" s="11"/>
    </row>
    <row r="22011" spans="6:8" x14ac:dyDescent="0.25">
      <c r="F22011" s="11"/>
      <c r="G22011" s="11"/>
      <c r="H22011" s="11"/>
    </row>
    <row r="22012" spans="6:8" x14ac:dyDescent="0.25">
      <c r="F22012" s="11"/>
      <c r="G22012" s="11"/>
      <c r="H22012" s="11"/>
    </row>
    <row r="22013" spans="6:8" x14ac:dyDescent="0.25">
      <c r="F22013" s="11"/>
      <c r="G22013" s="11"/>
      <c r="H22013" s="11"/>
    </row>
    <row r="22014" spans="6:8" x14ac:dyDescent="0.25">
      <c r="F22014" s="11"/>
      <c r="G22014" s="11"/>
      <c r="H22014" s="11"/>
    </row>
    <row r="22015" spans="6:8" x14ac:dyDescent="0.25">
      <c r="F22015" s="11"/>
      <c r="G22015" s="11"/>
      <c r="H22015" s="11"/>
    </row>
    <row r="22016" spans="6:8" x14ac:dyDescent="0.25">
      <c r="F22016" s="11"/>
      <c r="G22016" s="11"/>
      <c r="H22016" s="11"/>
    </row>
    <row r="22017" spans="6:8" x14ac:dyDescent="0.25">
      <c r="F22017" s="11"/>
      <c r="G22017" s="11"/>
      <c r="H22017" s="11"/>
    </row>
    <row r="22018" spans="6:8" x14ac:dyDescent="0.25">
      <c r="F22018" s="11"/>
      <c r="G22018" s="11"/>
      <c r="H22018" s="11"/>
    </row>
    <row r="22019" spans="6:8" x14ac:dyDescent="0.25">
      <c r="F22019" s="11"/>
      <c r="G22019" s="11"/>
      <c r="H22019" s="11"/>
    </row>
    <row r="22020" spans="6:8" x14ac:dyDescent="0.25">
      <c r="F22020" s="11"/>
      <c r="G22020" s="11"/>
      <c r="H22020" s="11"/>
    </row>
    <row r="22021" spans="6:8" x14ac:dyDescent="0.25">
      <c r="F22021" s="11"/>
      <c r="G22021" s="11"/>
      <c r="H22021" s="11"/>
    </row>
    <row r="22022" spans="6:8" x14ac:dyDescent="0.25">
      <c r="F22022" s="11"/>
      <c r="G22022" s="11"/>
      <c r="H22022" s="11"/>
    </row>
    <row r="22023" spans="6:8" x14ac:dyDescent="0.25">
      <c r="F22023" s="11"/>
      <c r="G22023" s="11"/>
      <c r="H22023" s="11"/>
    </row>
    <row r="22024" spans="6:8" x14ac:dyDescent="0.25">
      <c r="F22024" s="11"/>
      <c r="G22024" s="11"/>
      <c r="H22024" s="11"/>
    </row>
    <row r="22025" spans="6:8" x14ac:dyDescent="0.25">
      <c r="F22025" s="11"/>
      <c r="G22025" s="11"/>
      <c r="H22025" s="11"/>
    </row>
    <row r="22026" spans="6:8" x14ac:dyDescent="0.25">
      <c r="F22026" s="11"/>
      <c r="G22026" s="11"/>
      <c r="H22026" s="11"/>
    </row>
    <row r="22027" spans="6:8" x14ac:dyDescent="0.25">
      <c r="F22027" s="11"/>
      <c r="G22027" s="11"/>
      <c r="H22027" s="11"/>
    </row>
    <row r="22028" spans="6:8" x14ac:dyDescent="0.25">
      <c r="F22028" s="11"/>
      <c r="G22028" s="11"/>
      <c r="H22028" s="11"/>
    </row>
    <row r="22029" spans="6:8" x14ac:dyDescent="0.25">
      <c r="F22029" s="11"/>
      <c r="G22029" s="11"/>
      <c r="H22029" s="11"/>
    </row>
    <row r="22030" spans="6:8" x14ac:dyDescent="0.25">
      <c r="F22030" s="11"/>
      <c r="G22030" s="11"/>
      <c r="H22030" s="11"/>
    </row>
    <row r="22031" spans="6:8" x14ac:dyDescent="0.25">
      <c r="F22031" s="11"/>
      <c r="G22031" s="11"/>
      <c r="H22031" s="11"/>
    </row>
    <row r="22032" spans="6:8" x14ac:dyDescent="0.25">
      <c r="F22032" s="11"/>
      <c r="G22032" s="11"/>
      <c r="H22032" s="11"/>
    </row>
    <row r="22033" spans="6:8" x14ac:dyDescent="0.25">
      <c r="F22033" s="11"/>
      <c r="G22033" s="11"/>
      <c r="H22033" s="11"/>
    </row>
    <row r="22034" spans="6:8" x14ac:dyDescent="0.25">
      <c r="F22034" s="11"/>
      <c r="G22034" s="11"/>
      <c r="H22034" s="11"/>
    </row>
    <row r="22035" spans="6:8" x14ac:dyDescent="0.25">
      <c r="F22035" s="11"/>
      <c r="G22035" s="11"/>
      <c r="H22035" s="11"/>
    </row>
    <row r="22036" spans="6:8" x14ac:dyDescent="0.25">
      <c r="F22036" s="11"/>
      <c r="G22036" s="11"/>
      <c r="H22036" s="11"/>
    </row>
    <row r="22037" spans="6:8" x14ac:dyDescent="0.25">
      <c r="F22037" s="11"/>
      <c r="G22037" s="11"/>
      <c r="H22037" s="11"/>
    </row>
    <row r="22038" spans="6:8" x14ac:dyDescent="0.25">
      <c r="F22038" s="11"/>
      <c r="G22038" s="11"/>
      <c r="H22038" s="11"/>
    </row>
    <row r="22039" spans="6:8" x14ac:dyDescent="0.25">
      <c r="F22039" s="11"/>
      <c r="G22039" s="11"/>
      <c r="H22039" s="11"/>
    </row>
    <row r="22040" spans="6:8" x14ac:dyDescent="0.25">
      <c r="F22040" s="11"/>
      <c r="G22040" s="11"/>
      <c r="H22040" s="11"/>
    </row>
    <row r="22041" spans="6:8" x14ac:dyDescent="0.25">
      <c r="F22041" s="11"/>
      <c r="G22041" s="11"/>
      <c r="H22041" s="11"/>
    </row>
    <row r="22042" spans="6:8" x14ac:dyDescent="0.25">
      <c r="F22042" s="11"/>
      <c r="G22042" s="11"/>
      <c r="H22042" s="11"/>
    </row>
    <row r="22043" spans="6:8" x14ac:dyDescent="0.25">
      <c r="F22043" s="11"/>
      <c r="G22043" s="11"/>
      <c r="H22043" s="11"/>
    </row>
    <row r="22044" spans="6:8" x14ac:dyDescent="0.25">
      <c r="F22044" s="11"/>
      <c r="G22044" s="11"/>
      <c r="H22044" s="11"/>
    </row>
    <row r="22045" spans="6:8" x14ac:dyDescent="0.25">
      <c r="F22045" s="11"/>
      <c r="G22045" s="11"/>
      <c r="H22045" s="11"/>
    </row>
    <row r="22046" spans="6:8" x14ac:dyDescent="0.25">
      <c r="F22046" s="11"/>
      <c r="G22046" s="11"/>
      <c r="H22046" s="11"/>
    </row>
    <row r="22047" spans="6:8" x14ac:dyDescent="0.25">
      <c r="F22047" s="11"/>
      <c r="G22047" s="11"/>
      <c r="H22047" s="11"/>
    </row>
    <row r="22048" spans="6:8" x14ac:dyDescent="0.25">
      <c r="F22048" s="11"/>
      <c r="G22048" s="11"/>
      <c r="H22048" s="11"/>
    </row>
    <row r="22049" spans="6:8" x14ac:dyDescent="0.25">
      <c r="F22049" s="11"/>
      <c r="G22049" s="11"/>
      <c r="H22049" s="11"/>
    </row>
    <row r="22050" spans="6:8" x14ac:dyDescent="0.25">
      <c r="F22050" s="11"/>
      <c r="G22050" s="11"/>
      <c r="H22050" s="11"/>
    </row>
    <row r="22051" spans="6:8" x14ac:dyDescent="0.25">
      <c r="F22051" s="11"/>
      <c r="G22051" s="11"/>
      <c r="H22051" s="11"/>
    </row>
    <row r="22052" spans="6:8" x14ac:dyDescent="0.25">
      <c r="F22052" s="11"/>
      <c r="G22052" s="11"/>
      <c r="H22052" s="11"/>
    </row>
    <row r="22053" spans="6:8" x14ac:dyDescent="0.25">
      <c r="F22053" s="11"/>
      <c r="G22053" s="11"/>
      <c r="H22053" s="11"/>
    </row>
    <row r="22054" spans="6:8" x14ac:dyDescent="0.25">
      <c r="F22054" s="11"/>
      <c r="G22054" s="11"/>
      <c r="H22054" s="11"/>
    </row>
    <row r="22055" spans="6:8" x14ac:dyDescent="0.25">
      <c r="F22055" s="11"/>
      <c r="G22055" s="11"/>
      <c r="H22055" s="11"/>
    </row>
    <row r="22056" spans="6:8" x14ac:dyDescent="0.25">
      <c r="F22056" s="11"/>
      <c r="G22056" s="11"/>
      <c r="H22056" s="11"/>
    </row>
    <row r="22057" spans="6:8" x14ac:dyDescent="0.25">
      <c r="F22057" s="11"/>
      <c r="G22057" s="11"/>
      <c r="H22057" s="11"/>
    </row>
    <row r="22058" spans="6:8" x14ac:dyDescent="0.25">
      <c r="F22058" s="11"/>
      <c r="G22058" s="11"/>
      <c r="H22058" s="11"/>
    </row>
    <row r="22059" spans="6:8" x14ac:dyDescent="0.25">
      <c r="F22059" s="11"/>
      <c r="G22059" s="11"/>
      <c r="H22059" s="11"/>
    </row>
    <row r="22060" spans="6:8" x14ac:dyDescent="0.25">
      <c r="F22060" s="11"/>
      <c r="G22060" s="11"/>
      <c r="H22060" s="11"/>
    </row>
    <row r="22061" spans="6:8" x14ac:dyDescent="0.25">
      <c r="F22061" s="11"/>
      <c r="G22061" s="11"/>
      <c r="H22061" s="11"/>
    </row>
    <row r="22062" spans="6:8" x14ac:dyDescent="0.25">
      <c r="F22062" s="11"/>
      <c r="G22062" s="11"/>
      <c r="H22062" s="11"/>
    </row>
    <row r="22063" spans="6:8" x14ac:dyDescent="0.25">
      <c r="F22063" s="11"/>
      <c r="G22063" s="11"/>
      <c r="H22063" s="11"/>
    </row>
    <row r="22064" spans="6:8" x14ac:dyDescent="0.25">
      <c r="F22064" s="11"/>
      <c r="G22064" s="11"/>
      <c r="H22064" s="11"/>
    </row>
    <row r="22065" spans="6:8" x14ac:dyDescent="0.25">
      <c r="F22065" s="11"/>
      <c r="G22065" s="11"/>
      <c r="H22065" s="11"/>
    </row>
    <row r="22066" spans="6:8" x14ac:dyDescent="0.25">
      <c r="F22066" s="11"/>
      <c r="G22066" s="11"/>
      <c r="H22066" s="11"/>
    </row>
    <row r="22067" spans="6:8" x14ac:dyDescent="0.25">
      <c r="F22067" s="11"/>
      <c r="G22067" s="11"/>
      <c r="H22067" s="11"/>
    </row>
    <row r="22068" spans="6:8" x14ac:dyDescent="0.25">
      <c r="F22068" s="11"/>
      <c r="G22068" s="11"/>
      <c r="H22068" s="11"/>
    </row>
    <row r="22069" spans="6:8" x14ac:dyDescent="0.25">
      <c r="F22069" s="11"/>
      <c r="G22069" s="11"/>
      <c r="H22069" s="11"/>
    </row>
    <row r="22070" spans="6:8" x14ac:dyDescent="0.25">
      <c r="F22070" s="11"/>
      <c r="G22070" s="11"/>
      <c r="H22070" s="11"/>
    </row>
    <row r="22071" spans="6:8" x14ac:dyDescent="0.25">
      <c r="F22071" s="11"/>
      <c r="G22071" s="11"/>
      <c r="H22071" s="11"/>
    </row>
    <row r="22072" spans="6:8" x14ac:dyDescent="0.25">
      <c r="F22072" s="11"/>
      <c r="G22072" s="11"/>
      <c r="H22072" s="11"/>
    </row>
    <row r="22073" spans="6:8" x14ac:dyDescent="0.25">
      <c r="F22073" s="11"/>
      <c r="G22073" s="11"/>
      <c r="H22073" s="11"/>
    </row>
    <row r="22074" spans="6:8" x14ac:dyDescent="0.25">
      <c r="F22074" s="11"/>
      <c r="G22074" s="11"/>
      <c r="H22074" s="11"/>
    </row>
    <row r="22075" spans="6:8" x14ac:dyDescent="0.25">
      <c r="F22075" s="11"/>
      <c r="G22075" s="11"/>
      <c r="H22075" s="11"/>
    </row>
    <row r="22076" spans="6:8" x14ac:dyDescent="0.25">
      <c r="F22076" s="11"/>
      <c r="G22076" s="11"/>
      <c r="H22076" s="11"/>
    </row>
    <row r="22077" spans="6:8" x14ac:dyDescent="0.25">
      <c r="F22077" s="11"/>
      <c r="G22077" s="11"/>
      <c r="H22077" s="11"/>
    </row>
    <row r="22078" spans="6:8" x14ac:dyDescent="0.25">
      <c r="F22078" s="11"/>
      <c r="G22078" s="11"/>
      <c r="H22078" s="11"/>
    </row>
    <row r="22079" spans="6:8" x14ac:dyDescent="0.25">
      <c r="F22079" s="11"/>
      <c r="G22079" s="11"/>
      <c r="H22079" s="11"/>
    </row>
    <row r="22080" spans="6:8" x14ac:dyDescent="0.25">
      <c r="F22080" s="11"/>
      <c r="G22080" s="11"/>
      <c r="H22080" s="11"/>
    </row>
    <row r="22081" spans="6:8" x14ac:dyDescent="0.25">
      <c r="F22081" s="11"/>
      <c r="G22081" s="11"/>
      <c r="H22081" s="11"/>
    </row>
    <row r="22082" spans="6:8" x14ac:dyDescent="0.25">
      <c r="F22082" s="11"/>
      <c r="G22082" s="11"/>
      <c r="H22082" s="11"/>
    </row>
    <row r="22083" spans="6:8" x14ac:dyDescent="0.25">
      <c r="F22083" s="11"/>
      <c r="G22083" s="11"/>
      <c r="H22083" s="11"/>
    </row>
    <row r="22084" spans="6:8" x14ac:dyDescent="0.25">
      <c r="F22084" s="11"/>
      <c r="G22084" s="11"/>
      <c r="H22084" s="11"/>
    </row>
    <row r="22085" spans="6:8" x14ac:dyDescent="0.25">
      <c r="F22085" s="11"/>
      <c r="G22085" s="11"/>
      <c r="H22085" s="11"/>
    </row>
    <row r="22086" spans="6:8" x14ac:dyDescent="0.25">
      <c r="F22086" s="11"/>
      <c r="G22086" s="11"/>
      <c r="H22086" s="11"/>
    </row>
    <row r="22087" spans="6:8" x14ac:dyDescent="0.25">
      <c r="F22087" s="11"/>
      <c r="G22087" s="11"/>
      <c r="H22087" s="11"/>
    </row>
    <row r="22088" spans="6:8" x14ac:dyDescent="0.25">
      <c r="F22088" s="11"/>
      <c r="G22088" s="11"/>
      <c r="H22088" s="11"/>
    </row>
    <row r="22089" spans="6:8" x14ac:dyDescent="0.25">
      <c r="F22089" s="11"/>
      <c r="G22089" s="11"/>
      <c r="H22089" s="11"/>
    </row>
    <row r="22090" spans="6:8" x14ac:dyDescent="0.25">
      <c r="F22090" s="11"/>
      <c r="G22090" s="11"/>
      <c r="H22090" s="11"/>
    </row>
    <row r="22091" spans="6:8" x14ac:dyDescent="0.25">
      <c r="F22091" s="11"/>
      <c r="G22091" s="11"/>
      <c r="H22091" s="11"/>
    </row>
    <row r="22092" spans="6:8" x14ac:dyDescent="0.25">
      <c r="F22092" s="11"/>
      <c r="G22092" s="11"/>
      <c r="H22092" s="11"/>
    </row>
    <row r="22093" spans="6:8" x14ac:dyDescent="0.25">
      <c r="F22093" s="11"/>
      <c r="G22093" s="11"/>
      <c r="H22093" s="11"/>
    </row>
    <row r="22094" spans="6:8" x14ac:dyDescent="0.25">
      <c r="F22094" s="11"/>
      <c r="G22094" s="11"/>
      <c r="H22094" s="11"/>
    </row>
    <row r="22095" spans="6:8" x14ac:dyDescent="0.25">
      <c r="F22095" s="11"/>
      <c r="G22095" s="11"/>
      <c r="H22095" s="11"/>
    </row>
    <row r="22096" spans="6:8" x14ac:dyDescent="0.25">
      <c r="F22096" s="11"/>
      <c r="G22096" s="11"/>
      <c r="H22096" s="11"/>
    </row>
    <row r="22097" spans="6:8" x14ac:dyDescent="0.25">
      <c r="F22097" s="11"/>
      <c r="G22097" s="11"/>
      <c r="H22097" s="11"/>
    </row>
    <row r="22098" spans="6:8" x14ac:dyDescent="0.25">
      <c r="F22098" s="11"/>
      <c r="G22098" s="11"/>
      <c r="H22098" s="11"/>
    </row>
    <row r="22099" spans="6:8" x14ac:dyDescent="0.25">
      <c r="F22099" s="11"/>
      <c r="G22099" s="11"/>
      <c r="H22099" s="11"/>
    </row>
    <row r="22100" spans="6:8" x14ac:dyDescent="0.25">
      <c r="F22100" s="11"/>
      <c r="G22100" s="11"/>
      <c r="H22100" s="11"/>
    </row>
    <row r="22101" spans="6:8" x14ac:dyDescent="0.25">
      <c r="F22101" s="11"/>
      <c r="G22101" s="11"/>
      <c r="H22101" s="11"/>
    </row>
    <row r="22102" spans="6:8" x14ac:dyDescent="0.25">
      <c r="F22102" s="11"/>
      <c r="G22102" s="11"/>
      <c r="H22102" s="11"/>
    </row>
    <row r="22103" spans="6:8" x14ac:dyDescent="0.25">
      <c r="F22103" s="11"/>
      <c r="G22103" s="11"/>
      <c r="H22103" s="11"/>
    </row>
    <row r="22104" spans="6:8" x14ac:dyDescent="0.25">
      <c r="F22104" s="11"/>
      <c r="G22104" s="11"/>
      <c r="H22104" s="11"/>
    </row>
    <row r="22105" spans="6:8" x14ac:dyDescent="0.25">
      <c r="F22105" s="11"/>
      <c r="G22105" s="11"/>
      <c r="H22105" s="11"/>
    </row>
    <row r="22106" spans="6:8" x14ac:dyDescent="0.25">
      <c r="F22106" s="11"/>
      <c r="G22106" s="11"/>
      <c r="H22106" s="11"/>
    </row>
    <row r="22107" spans="6:8" x14ac:dyDescent="0.25">
      <c r="F22107" s="11"/>
      <c r="G22107" s="11"/>
      <c r="H22107" s="11"/>
    </row>
    <row r="22108" spans="6:8" x14ac:dyDescent="0.25">
      <c r="F22108" s="11"/>
      <c r="G22108" s="11"/>
      <c r="H22108" s="11"/>
    </row>
    <row r="22109" spans="6:8" x14ac:dyDescent="0.25">
      <c r="F22109" s="11"/>
      <c r="G22109" s="11"/>
      <c r="H22109" s="11"/>
    </row>
    <row r="22110" spans="6:8" x14ac:dyDescent="0.25">
      <c r="F22110" s="11"/>
      <c r="G22110" s="11"/>
      <c r="H22110" s="11"/>
    </row>
    <row r="22111" spans="6:8" x14ac:dyDescent="0.25">
      <c r="F22111" s="11"/>
      <c r="G22111" s="11"/>
      <c r="H22111" s="11"/>
    </row>
    <row r="22112" spans="6:8" x14ac:dyDescent="0.25">
      <c r="F22112" s="11"/>
      <c r="G22112" s="11"/>
      <c r="H22112" s="11"/>
    </row>
    <row r="22113" spans="6:8" x14ac:dyDescent="0.25">
      <c r="F22113" s="11"/>
      <c r="G22113" s="11"/>
      <c r="H22113" s="11"/>
    </row>
    <row r="22114" spans="6:8" x14ac:dyDescent="0.25">
      <c r="F22114" s="11"/>
      <c r="G22114" s="11"/>
      <c r="H22114" s="11"/>
    </row>
    <row r="22115" spans="6:8" x14ac:dyDescent="0.25">
      <c r="F22115" s="11"/>
      <c r="G22115" s="11"/>
      <c r="H22115" s="11"/>
    </row>
    <row r="22116" spans="6:8" x14ac:dyDescent="0.25">
      <c r="F22116" s="11"/>
      <c r="G22116" s="11"/>
      <c r="H22116" s="11"/>
    </row>
    <row r="22117" spans="6:8" x14ac:dyDescent="0.25">
      <c r="F22117" s="11"/>
      <c r="G22117" s="11"/>
      <c r="H22117" s="11"/>
    </row>
    <row r="22118" spans="6:8" x14ac:dyDescent="0.25">
      <c r="F22118" s="11"/>
      <c r="G22118" s="11"/>
      <c r="H22118" s="11"/>
    </row>
    <row r="22119" spans="6:8" x14ac:dyDescent="0.25">
      <c r="F22119" s="11"/>
      <c r="G22119" s="11"/>
      <c r="H22119" s="11"/>
    </row>
    <row r="22120" spans="6:8" x14ac:dyDescent="0.25">
      <c r="F22120" s="11"/>
      <c r="G22120" s="11"/>
      <c r="H22120" s="11"/>
    </row>
    <row r="22121" spans="6:8" x14ac:dyDescent="0.25">
      <c r="F22121" s="11"/>
      <c r="G22121" s="11"/>
      <c r="H22121" s="11"/>
    </row>
    <row r="22122" spans="6:8" x14ac:dyDescent="0.25">
      <c r="F22122" s="11"/>
      <c r="G22122" s="11"/>
      <c r="H22122" s="11"/>
    </row>
    <row r="22123" spans="6:8" x14ac:dyDescent="0.25">
      <c r="F22123" s="11"/>
      <c r="G22123" s="11"/>
      <c r="H22123" s="11"/>
    </row>
    <row r="22124" spans="6:8" x14ac:dyDescent="0.25">
      <c r="F22124" s="11"/>
      <c r="G22124" s="11"/>
      <c r="H22124" s="11"/>
    </row>
    <row r="22125" spans="6:8" x14ac:dyDescent="0.25">
      <c r="F22125" s="11"/>
      <c r="G22125" s="11"/>
      <c r="H22125" s="11"/>
    </row>
    <row r="22126" spans="6:8" x14ac:dyDescent="0.25">
      <c r="F22126" s="11"/>
      <c r="G22126" s="11"/>
      <c r="H22126" s="11"/>
    </row>
    <row r="22127" spans="6:8" x14ac:dyDescent="0.25">
      <c r="F22127" s="11"/>
      <c r="G22127" s="11"/>
      <c r="H22127" s="11"/>
    </row>
    <row r="22128" spans="6:8" x14ac:dyDescent="0.25">
      <c r="F22128" s="11"/>
      <c r="G22128" s="11"/>
      <c r="H22128" s="11"/>
    </row>
    <row r="22129" spans="6:8" x14ac:dyDescent="0.25">
      <c r="F22129" s="11"/>
      <c r="G22129" s="11"/>
      <c r="H22129" s="11"/>
    </row>
    <row r="22130" spans="6:8" x14ac:dyDescent="0.25">
      <c r="F22130" s="11"/>
      <c r="G22130" s="11"/>
      <c r="H22130" s="11"/>
    </row>
    <row r="22131" spans="6:8" x14ac:dyDescent="0.25">
      <c r="F22131" s="11"/>
      <c r="G22131" s="11"/>
      <c r="H22131" s="11"/>
    </row>
    <row r="22132" spans="6:8" x14ac:dyDescent="0.25">
      <c r="F22132" s="11"/>
      <c r="G22132" s="11"/>
      <c r="H22132" s="11"/>
    </row>
    <row r="22133" spans="6:8" x14ac:dyDescent="0.25">
      <c r="F22133" s="11"/>
      <c r="G22133" s="11"/>
      <c r="H22133" s="11"/>
    </row>
    <row r="22134" spans="6:8" x14ac:dyDescent="0.25">
      <c r="F22134" s="11"/>
      <c r="G22134" s="11"/>
      <c r="H22134" s="11"/>
    </row>
    <row r="22135" spans="6:8" x14ac:dyDescent="0.25">
      <c r="F22135" s="11"/>
      <c r="G22135" s="11"/>
      <c r="H22135" s="11"/>
    </row>
    <row r="22136" spans="6:8" x14ac:dyDescent="0.25">
      <c r="F22136" s="11"/>
      <c r="G22136" s="11"/>
      <c r="H22136" s="11"/>
    </row>
    <row r="22137" spans="6:8" x14ac:dyDescent="0.25">
      <c r="F22137" s="11"/>
      <c r="G22137" s="11"/>
      <c r="H22137" s="11"/>
    </row>
    <row r="22138" spans="6:8" x14ac:dyDescent="0.25">
      <c r="F22138" s="11"/>
      <c r="G22138" s="11"/>
      <c r="H22138" s="11"/>
    </row>
    <row r="22139" spans="6:8" x14ac:dyDescent="0.25">
      <c r="F22139" s="11"/>
      <c r="G22139" s="11"/>
      <c r="H22139" s="11"/>
    </row>
    <row r="22140" spans="6:8" x14ac:dyDescent="0.25">
      <c r="F22140" s="11"/>
      <c r="G22140" s="11"/>
      <c r="H22140" s="11"/>
    </row>
    <row r="22141" spans="6:8" x14ac:dyDescent="0.25">
      <c r="F22141" s="11"/>
      <c r="G22141" s="11"/>
      <c r="H22141" s="11"/>
    </row>
    <row r="22142" spans="6:8" x14ac:dyDescent="0.25">
      <c r="F22142" s="11"/>
      <c r="G22142" s="11"/>
      <c r="H22142" s="11"/>
    </row>
    <row r="22143" spans="6:8" x14ac:dyDescent="0.25">
      <c r="F22143" s="11"/>
      <c r="G22143" s="11"/>
      <c r="H22143" s="11"/>
    </row>
    <row r="22144" spans="6:8" x14ac:dyDescent="0.25">
      <c r="F22144" s="11"/>
      <c r="G22144" s="11"/>
      <c r="H22144" s="11"/>
    </row>
    <row r="22145" spans="6:8" x14ac:dyDescent="0.25">
      <c r="F22145" s="11"/>
      <c r="G22145" s="11"/>
      <c r="H22145" s="11"/>
    </row>
    <row r="22146" spans="6:8" x14ac:dyDescent="0.25">
      <c r="F22146" s="11"/>
      <c r="G22146" s="11"/>
      <c r="H22146" s="11"/>
    </row>
    <row r="22147" spans="6:8" x14ac:dyDescent="0.25">
      <c r="F22147" s="11"/>
      <c r="G22147" s="11"/>
      <c r="H22147" s="11"/>
    </row>
    <row r="22148" spans="6:8" x14ac:dyDescent="0.25">
      <c r="F22148" s="11"/>
      <c r="G22148" s="11"/>
      <c r="H22148" s="11"/>
    </row>
    <row r="22149" spans="6:8" x14ac:dyDescent="0.25">
      <c r="F22149" s="11"/>
      <c r="G22149" s="11"/>
      <c r="H22149" s="11"/>
    </row>
    <row r="22150" spans="6:8" x14ac:dyDescent="0.25">
      <c r="F22150" s="11"/>
      <c r="G22150" s="11"/>
      <c r="H22150" s="11"/>
    </row>
    <row r="22151" spans="6:8" x14ac:dyDescent="0.25">
      <c r="F22151" s="11"/>
      <c r="G22151" s="11"/>
      <c r="H22151" s="11"/>
    </row>
    <row r="22152" spans="6:8" x14ac:dyDescent="0.25">
      <c r="F22152" s="11"/>
      <c r="G22152" s="11"/>
      <c r="H22152" s="11"/>
    </row>
    <row r="22153" spans="6:8" x14ac:dyDescent="0.25">
      <c r="F22153" s="11"/>
      <c r="G22153" s="11"/>
      <c r="H22153" s="11"/>
    </row>
    <row r="22154" spans="6:8" x14ac:dyDescent="0.25">
      <c r="F22154" s="11"/>
      <c r="G22154" s="11"/>
      <c r="H22154" s="11"/>
    </row>
    <row r="22155" spans="6:8" x14ac:dyDescent="0.25">
      <c r="F22155" s="11"/>
      <c r="G22155" s="11"/>
      <c r="H22155" s="11"/>
    </row>
    <row r="22156" spans="6:8" x14ac:dyDescent="0.25">
      <c r="F22156" s="11"/>
      <c r="G22156" s="11"/>
      <c r="H22156" s="11"/>
    </row>
    <row r="22157" spans="6:8" x14ac:dyDescent="0.25">
      <c r="F22157" s="11"/>
      <c r="G22157" s="11"/>
      <c r="H22157" s="11"/>
    </row>
    <row r="22158" spans="6:8" x14ac:dyDescent="0.25">
      <c r="F22158" s="11"/>
      <c r="G22158" s="11"/>
      <c r="H22158" s="11"/>
    </row>
    <row r="22159" spans="6:8" x14ac:dyDescent="0.25">
      <c r="F22159" s="11"/>
      <c r="G22159" s="11"/>
      <c r="H22159" s="11"/>
    </row>
    <row r="22160" spans="6:8" x14ac:dyDescent="0.25">
      <c r="F22160" s="11"/>
      <c r="G22160" s="11"/>
      <c r="H22160" s="11"/>
    </row>
    <row r="22161" spans="6:8" x14ac:dyDescent="0.25">
      <c r="F22161" s="11"/>
      <c r="G22161" s="11"/>
      <c r="H22161" s="11"/>
    </row>
    <row r="22162" spans="6:8" x14ac:dyDescent="0.25">
      <c r="F22162" s="11"/>
      <c r="G22162" s="11"/>
      <c r="H22162" s="11"/>
    </row>
    <row r="22163" spans="6:8" x14ac:dyDescent="0.25">
      <c r="F22163" s="11"/>
      <c r="G22163" s="11"/>
      <c r="H22163" s="11"/>
    </row>
    <row r="22164" spans="6:8" x14ac:dyDescent="0.25">
      <c r="F22164" s="11"/>
      <c r="G22164" s="11"/>
      <c r="H22164" s="11"/>
    </row>
    <row r="22165" spans="6:8" x14ac:dyDescent="0.25">
      <c r="F22165" s="11"/>
      <c r="G22165" s="11"/>
      <c r="H22165" s="11"/>
    </row>
    <row r="22166" spans="6:8" x14ac:dyDescent="0.25">
      <c r="F22166" s="11"/>
      <c r="G22166" s="11"/>
      <c r="H22166" s="11"/>
    </row>
    <row r="22167" spans="6:8" x14ac:dyDescent="0.25">
      <c r="F22167" s="11"/>
      <c r="G22167" s="11"/>
      <c r="H22167" s="11"/>
    </row>
    <row r="22168" spans="6:8" x14ac:dyDescent="0.25">
      <c r="F22168" s="11"/>
      <c r="G22168" s="11"/>
      <c r="H22168" s="11"/>
    </row>
    <row r="22169" spans="6:8" x14ac:dyDescent="0.25">
      <c r="F22169" s="11"/>
      <c r="G22169" s="11"/>
      <c r="H22169" s="11"/>
    </row>
    <row r="22170" spans="6:8" x14ac:dyDescent="0.25">
      <c r="F22170" s="11"/>
      <c r="G22170" s="11"/>
      <c r="H22170" s="11"/>
    </row>
    <row r="22171" spans="6:8" x14ac:dyDescent="0.25">
      <c r="F22171" s="11"/>
      <c r="G22171" s="11"/>
      <c r="H22171" s="11"/>
    </row>
    <row r="22172" spans="6:8" x14ac:dyDescent="0.25">
      <c r="F22172" s="11"/>
      <c r="G22172" s="11"/>
      <c r="H22172" s="11"/>
    </row>
    <row r="22173" spans="6:8" x14ac:dyDescent="0.25">
      <c r="F22173" s="11"/>
      <c r="G22173" s="11"/>
      <c r="H22173" s="11"/>
    </row>
    <row r="22174" spans="6:8" x14ac:dyDescent="0.25">
      <c r="F22174" s="11"/>
      <c r="G22174" s="11"/>
      <c r="H22174" s="11"/>
    </row>
    <row r="22175" spans="6:8" x14ac:dyDescent="0.25">
      <c r="F22175" s="11"/>
      <c r="G22175" s="11"/>
      <c r="H22175" s="11"/>
    </row>
    <row r="22176" spans="6:8" x14ac:dyDescent="0.25">
      <c r="F22176" s="11"/>
      <c r="G22176" s="11"/>
      <c r="H22176" s="11"/>
    </row>
    <row r="22177" spans="6:8" x14ac:dyDescent="0.25">
      <c r="F22177" s="11"/>
      <c r="G22177" s="11"/>
      <c r="H22177" s="11"/>
    </row>
    <row r="22178" spans="6:8" x14ac:dyDescent="0.25">
      <c r="F22178" s="11"/>
      <c r="G22178" s="11"/>
      <c r="H22178" s="11"/>
    </row>
    <row r="22179" spans="6:8" x14ac:dyDescent="0.25">
      <c r="F22179" s="11"/>
      <c r="G22179" s="11"/>
      <c r="H22179" s="11"/>
    </row>
    <row r="22180" spans="6:8" x14ac:dyDescent="0.25">
      <c r="F22180" s="11"/>
      <c r="G22180" s="11"/>
      <c r="H22180" s="11"/>
    </row>
    <row r="22181" spans="6:8" x14ac:dyDescent="0.25">
      <c r="F22181" s="11"/>
      <c r="G22181" s="11"/>
      <c r="H22181" s="11"/>
    </row>
    <row r="22182" spans="6:8" x14ac:dyDescent="0.25">
      <c r="F22182" s="11"/>
      <c r="G22182" s="11"/>
      <c r="H22182" s="11"/>
    </row>
    <row r="22183" spans="6:8" x14ac:dyDescent="0.25">
      <c r="F22183" s="11"/>
      <c r="G22183" s="11"/>
      <c r="H22183" s="11"/>
    </row>
    <row r="22184" spans="6:8" x14ac:dyDescent="0.25">
      <c r="F22184" s="11"/>
      <c r="G22184" s="11"/>
      <c r="H22184" s="11"/>
    </row>
    <row r="22185" spans="6:8" x14ac:dyDescent="0.25">
      <c r="F22185" s="11"/>
      <c r="G22185" s="11"/>
      <c r="H22185" s="11"/>
    </row>
    <row r="22186" spans="6:8" x14ac:dyDescent="0.25">
      <c r="F22186" s="11"/>
      <c r="G22186" s="11"/>
      <c r="H22186" s="11"/>
    </row>
    <row r="22187" spans="6:8" x14ac:dyDescent="0.25">
      <c r="F22187" s="11"/>
      <c r="G22187" s="11"/>
      <c r="H22187" s="11"/>
    </row>
    <row r="22188" spans="6:8" x14ac:dyDescent="0.25">
      <c r="F22188" s="11"/>
      <c r="G22188" s="11"/>
      <c r="H22188" s="11"/>
    </row>
    <row r="22189" spans="6:8" x14ac:dyDescent="0.25">
      <c r="F22189" s="11"/>
      <c r="G22189" s="11"/>
      <c r="H22189" s="11"/>
    </row>
    <row r="22190" spans="6:8" x14ac:dyDescent="0.25">
      <c r="F22190" s="11"/>
      <c r="G22190" s="11"/>
      <c r="H22190" s="11"/>
    </row>
    <row r="22191" spans="6:8" x14ac:dyDescent="0.25">
      <c r="F22191" s="11"/>
      <c r="G22191" s="11"/>
      <c r="H22191" s="11"/>
    </row>
    <row r="22192" spans="6:8" x14ac:dyDescent="0.25">
      <c r="F22192" s="11"/>
      <c r="G22192" s="11"/>
      <c r="H22192" s="11"/>
    </row>
    <row r="22193" spans="6:8" x14ac:dyDescent="0.25">
      <c r="F22193" s="11"/>
      <c r="G22193" s="11"/>
      <c r="H22193" s="11"/>
    </row>
    <row r="22194" spans="6:8" x14ac:dyDescent="0.25">
      <c r="F22194" s="11"/>
      <c r="G22194" s="11"/>
      <c r="H22194" s="11"/>
    </row>
    <row r="22195" spans="6:8" x14ac:dyDescent="0.25">
      <c r="F22195" s="11"/>
      <c r="G22195" s="11"/>
      <c r="H22195" s="11"/>
    </row>
    <row r="22196" spans="6:8" x14ac:dyDescent="0.25">
      <c r="F22196" s="11"/>
      <c r="G22196" s="11"/>
      <c r="H22196" s="11"/>
    </row>
    <row r="22197" spans="6:8" x14ac:dyDescent="0.25">
      <c r="F22197" s="11"/>
      <c r="G22197" s="11"/>
      <c r="H22197" s="11"/>
    </row>
    <row r="22198" spans="6:8" x14ac:dyDescent="0.25">
      <c r="F22198" s="11"/>
      <c r="G22198" s="11"/>
      <c r="H22198" s="11"/>
    </row>
    <row r="22199" spans="6:8" x14ac:dyDescent="0.25">
      <c r="F22199" s="11"/>
      <c r="G22199" s="11"/>
      <c r="H22199" s="11"/>
    </row>
    <row r="22200" spans="6:8" x14ac:dyDescent="0.25">
      <c r="F22200" s="11"/>
      <c r="G22200" s="11"/>
      <c r="H22200" s="11"/>
    </row>
    <row r="22201" spans="6:8" x14ac:dyDescent="0.25">
      <c r="F22201" s="11"/>
      <c r="G22201" s="11"/>
      <c r="H22201" s="11"/>
    </row>
    <row r="22202" spans="6:8" x14ac:dyDescent="0.25">
      <c r="F22202" s="11"/>
      <c r="G22202" s="11"/>
      <c r="H22202" s="11"/>
    </row>
    <row r="22203" spans="6:8" x14ac:dyDescent="0.25">
      <c r="F22203" s="11"/>
      <c r="G22203" s="11"/>
      <c r="H22203" s="11"/>
    </row>
    <row r="22204" spans="6:8" x14ac:dyDescent="0.25">
      <c r="F22204" s="11"/>
      <c r="G22204" s="11"/>
      <c r="H22204" s="11"/>
    </row>
    <row r="22205" spans="6:8" x14ac:dyDescent="0.25">
      <c r="F22205" s="11"/>
      <c r="G22205" s="11"/>
      <c r="H22205" s="11"/>
    </row>
    <row r="22206" spans="6:8" x14ac:dyDescent="0.25">
      <c r="F22206" s="11"/>
      <c r="G22206" s="11"/>
      <c r="H22206" s="11"/>
    </row>
    <row r="22207" spans="6:8" x14ac:dyDescent="0.25">
      <c r="F22207" s="11"/>
      <c r="G22207" s="11"/>
      <c r="H22207" s="11"/>
    </row>
    <row r="22208" spans="6:8" x14ac:dyDescent="0.25">
      <c r="F22208" s="11"/>
      <c r="G22208" s="11"/>
      <c r="H22208" s="11"/>
    </row>
    <row r="22209" spans="6:8" x14ac:dyDescent="0.25">
      <c r="F22209" s="11"/>
      <c r="G22209" s="11"/>
      <c r="H22209" s="11"/>
    </row>
    <row r="22210" spans="6:8" x14ac:dyDescent="0.25">
      <c r="F22210" s="11"/>
      <c r="G22210" s="11"/>
      <c r="H22210" s="11"/>
    </row>
    <row r="22211" spans="6:8" x14ac:dyDescent="0.25">
      <c r="F22211" s="11"/>
      <c r="G22211" s="11"/>
      <c r="H22211" s="11"/>
    </row>
    <row r="22212" spans="6:8" x14ac:dyDescent="0.25">
      <c r="F22212" s="11"/>
      <c r="G22212" s="11"/>
      <c r="H22212" s="11"/>
    </row>
    <row r="22213" spans="6:8" x14ac:dyDescent="0.25">
      <c r="F22213" s="11"/>
      <c r="G22213" s="11"/>
      <c r="H22213" s="11"/>
    </row>
    <row r="22214" spans="6:8" x14ac:dyDescent="0.25">
      <c r="F22214" s="11"/>
      <c r="G22214" s="11"/>
      <c r="H22214" s="11"/>
    </row>
    <row r="22215" spans="6:8" x14ac:dyDescent="0.25">
      <c r="F22215" s="11"/>
      <c r="G22215" s="11"/>
      <c r="H22215" s="11"/>
    </row>
    <row r="22216" spans="6:8" x14ac:dyDescent="0.25">
      <c r="F22216" s="11"/>
      <c r="G22216" s="11"/>
      <c r="H22216" s="11"/>
    </row>
    <row r="22217" spans="6:8" x14ac:dyDescent="0.25">
      <c r="F22217" s="11"/>
      <c r="G22217" s="11"/>
      <c r="H22217" s="11"/>
    </row>
    <row r="22218" spans="6:8" x14ac:dyDescent="0.25">
      <c r="F22218" s="11"/>
      <c r="G22218" s="11"/>
      <c r="H22218" s="11"/>
    </row>
    <row r="22219" spans="6:8" x14ac:dyDescent="0.25">
      <c r="F22219" s="11"/>
      <c r="G22219" s="11"/>
      <c r="H22219" s="11"/>
    </row>
    <row r="22220" spans="6:8" x14ac:dyDescent="0.25">
      <c r="F22220" s="11"/>
      <c r="G22220" s="11"/>
      <c r="H22220" s="11"/>
    </row>
    <row r="22221" spans="6:8" x14ac:dyDescent="0.25">
      <c r="F22221" s="11"/>
      <c r="G22221" s="11"/>
      <c r="H22221" s="11"/>
    </row>
    <row r="22222" spans="6:8" x14ac:dyDescent="0.25">
      <c r="F22222" s="11"/>
      <c r="G22222" s="11"/>
      <c r="H22222" s="11"/>
    </row>
    <row r="22223" spans="6:8" x14ac:dyDescent="0.25">
      <c r="F22223" s="11"/>
      <c r="G22223" s="11"/>
      <c r="H22223" s="11"/>
    </row>
    <row r="22224" spans="6:8" x14ac:dyDescent="0.25">
      <c r="F22224" s="11"/>
      <c r="G22224" s="11"/>
      <c r="H22224" s="11"/>
    </row>
    <row r="22225" spans="6:8" x14ac:dyDescent="0.25">
      <c r="F22225" s="11"/>
      <c r="G22225" s="11"/>
      <c r="H22225" s="11"/>
    </row>
    <row r="22226" spans="6:8" x14ac:dyDescent="0.25">
      <c r="F22226" s="11"/>
      <c r="G22226" s="11"/>
      <c r="H22226" s="11"/>
    </row>
    <row r="22227" spans="6:8" x14ac:dyDescent="0.25">
      <c r="F22227" s="11"/>
      <c r="G22227" s="11"/>
      <c r="H22227" s="11"/>
    </row>
    <row r="22228" spans="6:8" x14ac:dyDescent="0.25">
      <c r="F22228" s="11"/>
      <c r="G22228" s="11"/>
      <c r="H22228" s="11"/>
    </row>
    <row r="22229" spans="6:8" x14ac:dyDescent="0.25">
      <c r="F22229" s="11"/>
      <c r="G22229" s="11"/>
      <c r="H22229" s="11"/>
    </row>
    <row r="22230" spans="6:8" x14ac:dyDescent="0.25">
      <c r="F22230" s="11"/>
      <c r="G22230" s="11"/>
      <c r="H22230" s="11"/>
    </row>
    <row r="22231" spans="6:8" x14ac:dyDescent="0.25">
      <c r="F22231" s="11"/>
      <c r="G22231" s="11"/>
      <c r="H22231" s="11"/>
    </row>
    <row r="22232" spans="6:8" x14ac:dyDescent="0.25">
      <c r="F22232" s="11"/>
      <c r="G22232" s="11"/>
      <c r="H22232" s="11"/>
    </row>
    <row r="22233" spans="6:8" x14ac:dyDescent="0.25">
      <c r="F22233" s="11"/>
      <c r="G22233" s="11"/>
      <c r="H22233" s="11"/>
    </row>
    <row r="22234" spans="6:8" x14ac:dyDescent="0.25">
      <c r="F22234" s="11"/>
      <c r="G22234" s="11"/>
      <c r="H22234" s="11"/>
    </row>
    <row r="22235" spans="6:8" x14ac:dyDescent="0.25">
      <c r="F22235" s="11"/>
      <c r="G22235" s="11"/>
      <c r="H22235" s="11"/>
    </row>
    <row r="22236" spans="6:8" x14ac:dyDescent="0.25">
      <c r="F22236" s="11"/>
      <c r="G22236" s="11"/>
      <c r="H22236" s="11"/>
    </row>
    <row r="22237" spans="6:8" x14ac:dyDescent="0.25">
      <c r="F22237" s="11"/>
      <c r="G22237" s="11"/>
      <c r="H22237" s="11"/>
    </row>
    <row r="22238" spans="6:8" x14ac:dyDescent="0.25">
      <c r="F22238" s="11"/>
      <c r="G22238" s="11"/>
      <c r="H22238" s="11"/>
    </row>
    <row r="22239" spans="6:8" x14ac:dyDescent="0.25">
      <c r="F22239" s="11"/>
      <c r="G22239" s="11"/>
      <c r="H22239" s="11"/>
    </row>
    <row r="22240" spans="6:8" x14ac:dyDescent="0.25">
      <c r="F22240" s="11"/>
      <c r="G22240" s="11"/>
      <c r="H22240" s="11"/>
    </row>
    <row r="22241" spans="6:8" x14ac:dyDescent="0.25">
      <c r="F22241" s="11"/>
      <c r="G22241" s="11"/>
      <c r="H22241" s="11"/>
    </row>
    <row r="22242" spans="6:8" x14ac:dyDescent="0.25">
      <c r="F22242" s="11"/>
      <c r="G22242" s="11"/>
      <c r="H22242" s="11"/>
    </row>
    <row r="22243" spans="6:8" x14ac:dyDescent="0.25">
      <c r="F22243" s="11"/>
      <c r="G22243" s="11"/>
      <c r="H22243" s="11"/>
    </row>
    <row r="22244" spans="6:8" x14ac:dyDescent="0.25">
      <c r="F22244" s="11"/>
      <c r="G22244" s="11"/>
      <c r="H22244" s="11"/>
    </row>
    <row r="22245" spans="6:8" x14ac:dyDescent="0.25">
      <c r="F22245" s="11"/>
      <c r="G22245" s="11"/>
      <c r="H22245" s="11"/>
    </row>
    <row r="22246" spans="6:8" x14ac:dyDescent="0.25">
      <c r="F22246" s="11"/>
      <c r="G22246" s="11"/>
      <c r="H22246" s="11"/>
    </row>
    <row r="22247" spans="6:8" x14ac:dyDescent="0.25">
      <c r="F22247" s="11"/>
      <c r="G22247" s="11"/>
      <c r="H22247" s="11"/>
    </row>
    <row r="22248" spans="6:8" x14ac:dyDescent="0.25">
      <c r="F22248" s="11"/>
      <c r="G22248" s="11"/>
      <c r="H22248" s="11"/>
    </row>
    <row r="22249" spans="6:8" x14ac:dyDescent="0.25">
      <c r="F22249" s="11"/>
      <c r="G22249" s="11"/>
      <c r="H22249" s="11"/>
    </row>
    <row r="22250" spans="6:8" x14ac:dyDescent="0.25">
      <c r="F22250" s="11"/>
      <c r="G22250" s="11"/>
      <c r="H22250" s="11"/>
    </row>
    <row r="22251" spans="6:8" x14ac:dyDescent="0.25">
      <c r="F22251" s="11"/>
      <c r="G22251" s="11"/>
      <c r="H22251" s="11"/>
    </row>
    <row r="22252" spans="6:8" x14ac:dyDescent="0.25">
      <c r="F22252" s="11"/>
      <c r="G22252" s="11"/>
      <c r="H22252" s="11"/>
    </row>
    <row r="22253" spans="6:8" x14ac:dyDescent="0.25">
      <c r="F22253" s="11"/>
      <c r="G22253" s="11"/>
      <c r="H22253" s="11"/>
    </row>
    <row r="22254" spans="6:8" x14ac:dyDescent="0.25">
      <c r="F22254" s="11"/>
      <c r="G22254" s="11"/>
      <c r="H22254" s="11"/>
    </row>
    <row r="22255" spans="6:8" x14ac:dyDescent="0.25">
      <c r="F22255" s="11"/>
      <c r="G22255" s="11"/>
      <c r="H22255" s="11"/>
    </row>
    <row r="22256" spans="6:8" x14ac:dyDescent="0.25">
      <c r="F22256" s="11"/>
      <c r="G22256" s="11"/>
      <c r="H22256" s="11"/>
    </row>
    <row r="22257" spans="6:8" x14ac:dyDescent="0.25">
      <c r="F22257" s="11"/>
      <c r="G22257" s="11"/>
      <c r="H22257" s="11"/>
    </row>
    <row r="22258" spans="6:8" x14ac:dyDescent="0.25">
      <c r="F22258" s="11"/>
      <c r="G22258" s="11"/>
      <c r="H22258" s="11"/>
    </row>
    <row r="22259" spans="6:8" x14ac:dyDescent="0.25">
      <c r="F22259" s="11"/>
      <c r="G22259" s="11"/>
      <c r="H22259" s="11"/>
    </row>
    <row r="22260" spans="6:8" x14ac:dyDescent="0.25">
      <c r="F22260" s="11"/>
      <c r="G22260" s="11"/>
      <c r="H22260" s="11"/>
    </row>
    <row r="22261" spans="6:8" x14ac:dyDescent="0.25">
      <c r="F22261" s="11"/>
      <c r="G22261" s="11"/>
      <c r="H22261" s="11"/>
    </row>
    <row r="22262" spans="6:8" x14ac:dyDescent="0.25">
      <c r="F22262" s="11"/>
      <c r="G22262" s="11"/>
      <c r="H22262" s="11"/>
    </row>
    <row r="22263" spans="6:8" x14ac:dyDescent="0.25">
      <c r="F22263" s="11"/>
      <c r="G22263" s="11"/>
      <c r="H22263" s="11"/>
    </row>
    <row r="22264" spans="6:8" x14ac:dyDescent="0.25">
      <c r="F22264" s="11"/>
      <c r="G22264" s="11"/>
      <c r="H22264" s="11"/>
    </row>
    <row r="22265" spans="6:8" x14ac:dyDescent="0.25">
      <c r="F22265" s="11"/>
      <c r="G22265" s="11"/>
      <c r="H22265" s="11"/>
    </row>
    <row r="22266" spans="6:8" x14ac:dyDescent="0.25">
      <c r="F22266" s="11"/>
      <c r="G22266" s="11"/>
      <c r="H22266" s="11"/>
    </row>
    <row r="22267" spans="6:8" x14ac:dyDescent="0.25">
      <c r="F22267" s="11"/>
      <c r="G22267" s="11"/>
      <c r="H22267" s="11"/>
    </row>
    <row r="22268" spans="6:8" x14ac:dyDescent="0.25">
      <c r="F22268" s="11"/>
      <c r="G22268" s="11"/>
      <c r="H22268" s="11"/>
    </row>
    <row r="22269" spans="6:8" x14ac:dyDescent="0.25">
      <c r="F22269" s="11"/>
      <c r="G22269" s="11"/>
      <c r="H22269" s="11"/>
    </row>
    <row r="22270" spans="6:8" x14ac:dyDescent="0.25">
      <c r="F22270" s="11"/>
      <c r="G22270" s="11"/>
      <c r="H22270" s="11"/>
    </row>
    <row r="22271" spans="6:8" x14ac:dyDescent="0.25">
      <c r="F22271" s="11"/>
      <c r="G22271" s="11"/>
      <c r="H22271" s="11"/>
    </row>
    <row r="22272" spans="6:8" x14ac:dyDescent="0.25">
      <c r="F22272" s="11"/>
      <c r="G22272" s="11"/>
      <c r="H22272" s="11"/>
    </row>
    <row r="22273" spans="6:8" x14ac:dyDescent="0.25">
      <c r="F22273" s="11"/>
      <c r="G22273" s="11"/>
      <c r="H22273" s="11"/>
    </row>
    <row r="22274" spans="6:8" x14ac:dyDescent="0.25">
      <c r="F22274" s="11"/>
      <c r="G22274" s="11"/>
      <c r="H22274" s="11"/>
    </row>
    <row r="22275" spans="6:8" x14ac:dyDescent="0.25">
      <c r="F22275" s="11"/>
      <c r="G22275" s="11"/>
      <c r="H22275" s="11"/>
    </row>
    <row r="22276" spans="6:8" x14ac:dyDescent="0.25">
      <c r="F22276" s="11"/>
      <c r="G22276" s="11"/>
      <c r="H22276" s="11"/>
    </row>
    <row r="22277" spans="6:8" x14ac:dyDescent="0.25">
      <c r="F22277" s="11"/>
      <c r="G22277" s="11"/>
      <c r="H22277" s="11"/>
    </row>
    <row r="22278" spans="6:8" x14ac:dyDescent="0.25">
      <c r="F22278" s="11"/>
      <c r="G22278" s="11"/>
      <c r="H22278" s="11"/>
    </row>
    <row r="22279" spans="6:8" x14ac:dyDescent="0.25">
      <c r="F22279" s="11"/>
      <c r="G22279" s="11"/>
      <c r="H22279" s="11"/>
    </row>
    <row r="22280" spans="6:8" x14ac:dyDescent="0.25">
      <c r="F22280" s="11"/>
      <c r="G22280" s="11"/>
      <c r="H22280" s="11"/>
    </row>
    <row r="22281" spans="6:8" x14ac:dyDescent="0.25">
      <c r="F22281" s="11"/>
      <c r="G22281" s="11"/>
      <c r="H22281" s="11"/>
    </row>
    <row r="22282" spans="6:8" x14ac:dyDescent="0.25">
      <c r="F22282" s="11"/>
      <c r="G22282" s="11"/>
      <c r="H22282" s="11"/>
    </row>
    <row r="22283" spans="6:8" x14ac:dyDescent="0.25">
      <c r="F22283" s="11"/>
      <c r="G22283" s="11"/>
      <c r="H22283" s="11"/>
    </row>
    <row r="22284" spans="6:8" x14ac:dyDescent="0.25">
      <c r="F22284" s="11"/>
      <c r="G22284" s="11"/>
      <c r="H22284" s="11"/>
    </row>
    <row r="22285" spans="6:8" x14ac:dyDescent="0.25">
      <c r="F22285" s="11"/>
      <c r="G22285" s="11"/>
      <c r="H22285" s="11"/>
    </row>
    <row r="22286" spans="6:8" x14ac:dyDescent="0.25">
      <c r="F22286" s="11"/>
      <c r="G22286" s="11"/>
      <c r="H22286" s="11"/>
    </row>
    <row r="22287" spans="6:8" x14ac:dyDescent="0.25">
      <c r="F22287" s="11"/>
      <c r="G22287" s="11"/>
      <c r="H22287" s="11"/>
    </row>
    <row r="22288" spans="6:8" x14ac:dyDescent="0.25">
      <c r="F22288" s="11"/>
      <c r="G22288" s="11"/>
      <c r="H22288" s="11"/>
    </row>
    <row r="22289" spans="6:8" x14ac:dyDescent="0.25">
      <c r="F22289" s="11"/>
      <c r="G22289" s="11"/>
      <c r="H22289" s="11"/>
    </row>
    <row r="22290" spans="6:8" x14ac:dyDescent="0.25">
      <c r="F22290" s="11"/>
      <c r="G22290" s="11"/>
      <c r="H22290" s="11"/>
    </row>
    <row r="22291" spans="6:8" x14ac:dyDescent="0.25">
      <c r="F22291" s="11"/>
      <c r="G22291" s="11"/>
      <c r="H22291" s="11"/>
    </row>
    <row r="22292" spans="6:8" x14ac:dyDescent="0.25">
      <c r="F22292" s="11"/>
      <c r="G22292" s="11"/>
      <c r="H22292" s="11"/>
    </row>
    <row r="22293" spans="6:8" x14ac:dyDescent="0.25">
      <c r="F22293" s="11"/>
      <c r="G22293" s="11"/>
      <c r="H22293" s="11"/>
    </row>
    <row r="22294" spans="6:8" x14ac:dyDescent="0.25">
      <c r="F22294" s="11"/>
      <c r="G22294" s="11"/>
      <c r="H22294" s="11"/>
    </row>
    <row r="22295" spans="6:8" x14ac:dyDescent="0.25">
      <c r="F22295" s="11"/>
      <c r="G22295" s="11"/>
      <c r="H22295" s="11"/>
    </row>
    <row r="22296" spans="6:8" x14ac:dyDescent="0.25">
      <c r="F22296" s="11"/>
      <c r="G22296" s="11"/>
      <c r="H22296" s="11"/>
    </row>
    <row r="22297" spans="6:8" x14ac:dyDescent="0.25">
      <c r="F22297" s="11"/>
      <c r="G22297" s="11"/>
      <c r="H22297" s="11"/>
    </row>
    <row r="22298" spans="6:8" x14ac:dyDescent="0.25">
      <c r="F22298" s="11"/>
      <c r="G22298" s="11"/>
      <c r="H22298" s="11"/>
    </row>
    <row r="22299" spans="6:8" x14ac:dyDescent="0.25">
      <c r="F22299" s="11"/>
      <c r="G22299" s="11"/>
      <c r="H22299" s="11"/>
    </row>
    <row r="22300" spans="6:8" x14ac:dyDescent="0.25">
      <c r="F22300" s="11"/>
      <c r="G22300" s="11"/>
      <c r="H22300" s="11"/>
    </row>
    <row r="22301" spans="6:8" x14ac:dyDescent="0.25">
      <c r="F22301" s="11"/>
      <c r="G22301" s="11"/>
      <c r="H22301" s="11"/>
    </row>
    <row r="22302" spans="6:8" x14ac:dyDescent="0.25">
      <c r="F22302" s="11"/>
      <c r="G22302" s="11"/>
      <c r="H22302" s="11"/>
    </row>
    <row r="22303" spans="6:8" x14ac:dyDescent="0.25">
      <c r="F22303" s="11"/>
      <c r="G22303" s="11"/>
      <c r="H22303" s="11"/>
    </row>
    <row r="22304" spans="6:8" x14ac:dyDescent="0.25">
      <c r="F22304" s="11"/>
      <c r="G22304" s="11"/>
      <c r="H22304" s="11"/>
    </row>
    <row r="22305" spans="6:8" x14ac:dyDescent="0.25">
      <c r="F22305" s="11"/>
      <c r="G22305" s="11"/>
      <c r="H22305" s="11"/>
    </row>
    <row r="22306" spans="6:8" x14ac:dyDescent="0.25">
      <c r="F22306" s="11"/>
      <c r="G22306" s="11"/>
      <c r="H22306" s="11"/>
    </row>
    <row r="22307" spans="6:8" x14ac:dyDescent="0.25">
      <c r="F22307" s="11"/>
      <c r="G22307" s="11"/>
      <c r="H22307" s="11"/>
    </row>
    <row r="22308" spans="6:8" x14ac:dyDescent="0.25">
      <c r="F22308" s="11"/>
      <c r="G22308" s="11"/>
      <c r="H22308" s="11"/>
    </row>
    <row r="22309" spans="6:8" x14ac:dyDescent="0.25">
      <c r="F22309" s="11"/>
      <c r="G22309" s="11"/>
      <c r="H22309" s="11"/>
    </row>
    <row r="22310" spans="6:8" x14ac:dyDescent="0.25">
      <c r="F22310" s="11"/>
      <c r="G22310" s="11"/>
      <c r="H22310" s="11"/>
    </row>
    <row r="22311" spans="6:8" x14ac:dyDescent="0.25">
      <c r="F22311" s="11"/>
      <c r="G22311" s="11"/>
      <c r="H22311" s="11"/>
    </row>
    <row r="22312" spans="6:8" x14ac:dyDescent="0.25">
      <c r="F22312" s="11"/>
      <c r="G22312" s="11"/>
      <c r="H22312" s="11"/>
    </row>
    <row r="22313" spans="6:8" x14ac:dyDescent="0.25">
      <c r="F22313" s="11"/>
      <c r="G22313" s="11"/>
      <c r="H22313" s="11"/>
    </row>
    <row r="22314" spans="6:8" x14ac:dyDescent="0.25">
      <c r="F22314" s="11"/>
      <c r="G22314" s="11"/>
      <c r="H22314" s="11"/>
    </row>
    <row r="22315" spans="6:8" x14ac:dyDescent="0.25">
      <c r="F22315" s="11"/>
      <c r="G22315" s="11"/>
      <c r="H22315" s="11"/>
    </row>
    <row r="22316" spans="6:8" x14ac:dyDescent="0.25">
      <c r="F22316" s="11"/>
      <c r="G22316" s="11"/>
      <c r="H22316" s="11"/>
    </row>
    <row r="22317" spans="6:8" x14ac:dyDescent="0.25">
      <c r="F22317" s="11"/>
      <c r="G22317" s="11"/>
      <c r="H22317" s="11"/>
    </row>
    <row r="22318" spans="6:8" x14ac:dyDescent="0.25">
      <c r="F22318" s="11"/>
      <c r="G22318" s="11"/>
      <c r="H22318" s="11"/>
    </row>
    <row r="22319" spans="6:8" x14ac:dyDescent="0.25">
      <c r="F22319" s="11"/>
      <c r="G22319" s="11"/>
      <c r="H22319" s="11"/>
    </row>
    <row r="22320" spans="6:8" x14ac:dyDescent="0.25">
      <c r="F22320" s="11"/>
      <c r="G22320" s="11"/>
      <c r="H22320" s="11"/>
    </row>
    <row r="22321" spans="6:8" x14ac:dyDescent="0.25">
      <c r="F22321" s="11"/>
      <c r="G22321" s="11"/>
      <c r="H22321" s="11"/>
    </row>
    <row r="22322" spans="6:8" x14ac:dyDescent="0.25">
      <c r="F22322" s="11"/>
      <c r="G22322" s="11"/>
      <c r="H22322" s="11"/>
    </row>
    <row r="22323" spans="6:8" x14ac:dyDescent="0.25">
      <c r="F22323" s="11"/>
      <c r="G22323" s="11"/>
      <c r="H22323" s="11"/>
    </row>
    <row r="22324" spans="6:8" x14ac:dyDescent="0.25">
      <c r="F22324" s="11"/>
      <c r="G22324" s="11"/>
      <c r="H22324" s="11"/>
    </row>
    <row r="22325" spans="6:8" x14ac:dyDescent="0.25">
      <c r="F22325" s="11"/>
      <c r="G22325" s="11"/>
      <c r="H22325" s="11"/>
    </row>
    <row r="22326" spans="6:8" x14ac:dyDescent="0.25">
      <c r="F22326" s="11"/>
      <c r="G22326" s="11"/>
      <c r="H22326" s="11"/>
    </row>
    <row r="22327" spans="6:8" x14ac:dyDescent="0.25">
      <c r="F22327" s="11"/>
      <c r="G22327" s="11"/>
      <c r="H22327" s="11"/>
    </row>
    <row r="22328" spans="6:8" x14ac:dyDescent="0.25">
      <c r="F22328" s="11"/>
      <c r="G22328" s="11"/>
      <c r="H22328" s="11"/>
    </row>
    <row r="22329" spans="6:8" x14ac:dyDescent="0.25">
      <c r="F22329" s="11"/>
      <c r="G22329" s="11"/>
      <c r="H22329" s="11"/>
    </row>
    <row r="22330" spans="6:8" x14ac:dyDescent="0.25">
      <c r="F22330" s="11"/>
      <c r="G22330" s="11"/>
      <c r="H22330" s="11"/>
    </row>
    <row r="22331" spans="6:8" x14ac:dyDescent="0.25">
      <c r="F22331" s="11"/>
      <c r="G22331" s="11"/>
      <c r="H22331" s="11"/>
    </row>
    <row r="22332" spans="6:8" x14ac:dyDescent="0.25">
      <c r="F22332" s="11"/>
      <c r="G22332" s="11"/>
      <c r="H22332" s="11"/>
    </row>
    <row r="22333" spans="6:8" x14ac:dyDescent="0.25">
      <c r="F22333" s="11"/>
      <c r="G22333" s="11"/>
      <c r="H22333" s="11"/>
    </row>
    <row r="22334" spans="6:8" x14ac:dyDescent="0.25">
      <c r="F22334" s="11"/>
      <c r="G22334" s="11"/>
      <c r="H22334" s="11"/>
    </row>
    <row r="22335" spans="6:8" x14ac:dyDescent="0.25">
      <c r="F22335" s="11"/>
      <c r="G22335" s="11"/>
      <c r="H22335" s="11"/>
    </row>
    <row r="22336" spans="6:8" x14ac:dyDescent="0.25">
      <c r="F22336" s="11"/>
      <c r="G22336" s="11"/>
      <c r="H22336" s="11"/>
    </row>
    <row r="22337" spans="6:8" x14ac:dyDescent="0.25">
      <c r="F22337" s="11"/>
      <c r="G22337" s="11"/>
      <c r="H22337" s="11"/>
    </row>
    <row r="22338" spans="6:8" x14ac:dyDescent="0.25">
      <c r="F22338" s="11"/>
      <c r="G22338" s="11"/>
      <c r="H22338" s="11"/>
    </row>
    <row r="22339" spans="6:8" x14ac:dyDescent="0.25">
      <c r="F22339" s="11"/>
      <c r="G22339" s="11"/>
      <c r="H22339" s="11"/>
    </row>
    <row r="22340" spans="6:8" x14ac:dyDescent="0.25">
      <c r="F22340" s="11"/>
      <c r="G22340" s="11"/>
      <c r="H22340" s="11"/>
    </row>
    <row r="22341" spans="6:8" x14ac:dyDescent="0.25">
      <c r="F22341" s="11"/>
      <c r="G22341" s="11"/>
      <c r="H22341" s="11"/>
    </row>
    <row r="22342" spans="6:8" x14ac:dyDescent="0.25">
      <c r="F22342" s="11"/>
      <c r="G22342" s="11"/>
      <c r="H22342" s="11"/>
    </row>
    <row r="22343" spans="6:8" x14ac:dyDescent="0.25">
      <c r="F22343" s="11"/>
      <c r="G22343" s="11"/>
      <c r="H22343" s="11"/>
    </row>
    <row r="22344" spans="6:8" x14ac:dyDescent="0.25">
      <c r="F22344" s="11"/>
      <c r="G22344" s="11"/>
      <c r="H22344" s="11"/>
    </row>
    <row r="22345" spans="6:8" x14ac:dyDescent="0.25">
      <c r="F22345" s="11"/>
      <c r="G22345" s="11"/>
      <c r="H22345" s="11"/>
    </row>
    <row r="22346" spans="6:8" x14ac:dyDescent="0.25">
      <c r="F22346" s="11"/>
      <c r="G22346" s="11"/>
      <c r="H22346" s="11"/>
    </row>
    <row r="22347" spans="6:8" x14ac:dyDescent="0.25">
      <c r="F22347" s="11"/>
      <c r="G22347" s="11"/>
      <c r="H22347" s="11"/>
    </row>
    <row r="22348" spans="6:8" x14ac:dyDescent="0.25">
      <c r="F22348" s="11"/>
      <c r="G22348" s="11"/>
      <c r="H22348" s="11"/>
    </row>
    <row r="22349" spans="6:8" x14ac:dyDescent="0.25">
      <c r="F22349" s="11"/>
      <c r="G22349" s="11"/>
      <c r="H22349" s="11"/>
    </row>
    <row r="22350" spans="6:8" x14ac:dyDescent="0.25">
      <c r="F22350" s="11"/>
      <c r="G22350" s="11"/>
      <c r="H22350" s="11"/>
    </row>
    <row r="22351" spans="6:8" x14ac:dyDescent="0.25">
      <c r="F22351" s="11"/>
      <c r="G22351" s="11"/>
      <c r="H22351" s="11"/>
    </row>
    <row r="22352" spans="6:8" x14ac:dyDescent="0.25">
      <c r="F22352" s="11"/>
      <c r="G22352" s="11"/>
      <c r="H22352" s="11"/>
    </row>
    <row r="22353" spans="6:8" x14ac:dyDescent="0.25">
      <c r="F22353" s="11"/>
      <c r="G22353" s="11"/>
      <c r="H22353" s="11"/>
    </row>
    <row r="22354" spans="6:8" x14ac:dyDescent="0.25">
      <c r="F22354" s="11"/>
      <c r="G22354" s="11"/>
      <c r="H22354" s="11"/>
    </row>
    <row r="22355" spans="6:8" x14ac:dyDescent="0.25">
      <c r="F22355" s="11"/>
      <c r="G22355" s="11"/>
      <c r="H22355" s="11"/>
    </row>
    <row r="22356" spans="6:8" x14ac:dyDescent="0.25">
      <c r="F22356" s="11"/>
      <c r="G22356" s="11"/>
      <c r="H22356" s="11"/>
    </row>
    <row r="22357" spans="6:8" x14ac:dyDescent="0.25">
      <c r="F22357" s="11"/>
      <c r="G22357" s="11"/>
      <c r="H22357" s="11"/>
    </row>
    <row r="22358" spans="6:8" x14ac:dyDescent="0.25">
      <c r="F22358" s="11"/>
      <c r="G22358" s="11"/>
      <c r="H22358" s="11"/>
    </row>
    <row r="22359" spans="6:8" x14ac:dyDescent="0.25">
      <c r="F22359" s="11"/>
      <c r="G22359" s="11"/>
      <c r="H22359" s="11"/>
    </row>
    <row r="22360" spans="6:8" x14ac:dyDescent="0.25">
      <c r="F22360" s="11"/>
      <c r="G22360" s="11"/>
      <c r="H22360" s="11"/>
    </row>
    <row r="22361" spans="6:8" x14ac:dyDescent="0.25">
      <c r="F22361" s="11"/>
      <c r="G22361" s="11"/>
      <c r="H22361" s="11"/>
    </row>
    <row r="22362" spans="6:8" x14ac:dyDescent="0.25">
      <c r="F22362" s="11"/>
      <c r="G22362" s="11"/>
      <c r="H22362" s="11"/>
    </row>
    <row r="22363" spans="6:8" x14ac:dyDescent="0.25">
      <c r="F22363" s="11"/>
      <c r="G22363" s="11"/>
      <c r="H22363" s="11"/>
    </row>
    <row r="22364" spans="6:8" x14ac:dyDescent="0.25">
      <c r="F22364" s="11"/>
      <c r="G22364" s="11"/>
      <c r="H22364" s="11"/>
    </row>
    <row r="22365" spans="6:8" x14ac:dyDescent="0.25">
      <c r="F22365" s="11"/>
      <c r="G22365" s="11"/>
      <c r="H22365" s="11"/>
    </row>
    <row r="22366" spans="6:8" x14ac:dyDescent="0.25">
      <c r="F22366" s="11"/>
      <c r="G22366" s="11"/>
      <c r="H22366" s="11"/>
    </row>
    <row r="22367" spans="6:8" x14ac:dyDescent="0.25">
      <c r="F22367" s="11"/>
      <c r="G22367" s="11"/>
      <c r="H22367" s="11"/>
    </row>
    <row r="22368" spans="6:8" x14ac:dyDescent="0.25">
      <c r="F22368" s="11"/>
      <c r="G22368" s="11"/>
      <c r="H22368" s="11"/>
    </row>
    <row r="22369" spans="6:8" x14ac:dyDescent="0.25">
      <c r="F22369" s="11"/>
      <c r="G22369" s="11"/>
      <c r="H22369" s="11"/>
    </row>
    <row r="22370" spans="6:8" x14ac:dyDescent="0.25">
      <c r="F22370" s="11"/>
      <c r="G22370" s="11"/>
      <c r="H22370" s="11"/>
    </row>
    <row r="22371" spans="6:8" x14ac:dyDescent="0.25">
      <c r="F22371" s="11"/>
      <c r="G22371" s="11"/>
      <c r="H22371" s="11"/>
    </row>
    <row r="22372" spans="6:8" x14ac:dyDescent="0.25">
      <c r="F22372" s="11"/>
      <c r="G22372" s="11"/>
      <c r="H22372" s="11"/>
    </row>
    <row r="22373" spans="6:8" x14ac:dyDescent="0.25">
      <c r="F22373" s="11"/>
      <c r="G22373" s="11"/>
      <c r="H22373" s="11"/>
    </row>
    <row r="22374" spans="6:8" x14ac:dyDescent="0.25">
      <c r="F22374" s="11"/>
      <c r="G22374" s="11"/>
      <c r="H22374" s="11"/>
    </row>
    <row r="22375" spans="6:8" x14ac:dyDescent="0.25">
      <c r="F22375" s="11"/>
      <c r="G22375" s="11"/>
      <c r="H22375" s="11"/>
    </row>
    <row r="22376" spans="6:8" x14ac:dyDescent="0.25">
      <c r="F22376" s="11"/>
      <c r="G22376" s="11"/>
      <c r="H22376" s="11"/>
    </row>
    <row r="22377" spans="6:8" x14ac:dyDescent="0.25">
      <c r="F22377" s="11"/>
      <c r="G22377" s="11"/>
      <c r="H22377" s="11"/>
    </row>
    <row r="22378" spans="6:8" x14ac:dyDescent="0.25">
      <c r="F22378" s="11"/>
      <c r="G22378" s="11"/>
      <c r="H22378" s="11"/>
    </row>
    <row r="22379" spans="6:8" x14ac:dyDescent="0.25">
      <c r="F22379" s="11"/>
      <c r="G22379" s="11"/>
      <c r="H22379" s="11"/>
    </row>
    <row r="22380" spans="6:8" x14ac:dyDescent="0.25">
      <c r="F22380" s="11"/>
      <c r="G22380" s="11"/>
      <c r="H22380" s="11"/>
    </row>
    <row r="22381" spans="6:8" x14ac:dyDescent="0.25">
      <c r="F22381" s="11"/>
      <c r="G22381" s="11"/>
      <c r="H22381" s="11"/>
    </row>
    <row r="22382" spans="6:8" x14ac:dyDescent="0.25">
      <c r="F22382" s="11"/>
      <c r="G22382" s="11"/>
      <c r="H22382" s="11"/>
    </row>
    <row r="22383" spans="6:8" x14ac:dyDescent="0.25">
      <c r="F22383" s="11"/>
      <c r="G22383" s="11"/>
      <c r="H22383" s="11"/>
    </row>
    <row r="22384" spans="6:8" x14ac:dyDescent="0.25">
      <c r="F22384" s="11"/>
      <c r="G22384" s="11"/>
      <c r="H22384" s="11"/>
    </row>
    <row r="22385" spans="6:8" x14ac:dyDescent="0.25">
      <c r="F22385" s="11"/>
      <c r="G22385" s="11"/>
      <c r="H22385" s="11"/>
    </row>
    <row r="22386" spans="6:8" x14ac:dyDescent="0.25">
      <c r="F22386" s="11"/>
      <c r="G22386" s="11"/>
      <c r="H22386" s="11"/>
    </row>
    <row r="22387" spans="6:8" x14ac:dyDescent="0.25">
      <c r="F22387" s="11"/>
      <c r="G22387" s="11"/>
      <c r="H22387" s="11"/>
    </row>
    <row r="22388" spans="6:8" x14ac:dyDescent="0.25">
      <c r="F22388" s="11"/>
      <c r="G22388" s="11"/>
      <c r="H22388" s="11"/>
    </row>
    <row r="22389" spans="6:8" x14ac:dyDescent="0.25">
      <c r="F22389" s="11"/>
      <c r="G22389" s="11"/>
      <c r="H22389" s="11"/>
    </row>
    <row r="22390" spans="6:8" x14ac:dyDescent="0.25">
      <c r="F22390" s="11"/>
      <c r="G22390" s="11"/>
      <c r="H22390" s="11"/>
    </row>
    <row r="22391" spans="6:8" x14ac:dyDescent="0.25">
      <c r="F22391" s="11"/>
      <c r="G22391" s="11"/>
      <c r="H22391" s="11"/>
    </row>
    <row r="22392" spans="6:8" x14ac:dyDescent="0.25">
      <c r="F22392" s="11"/>
      <c r="G22392" s="11"/>
      <c r="H22392" s="11"/>
    </row>
    <row r="22393" spans="6:8" x14ac:dyDescent="0.25">
      <c r="F22393" s="11"/>
      <c r="G22393" s="11"/>
      <c r="H22393" s="11"/>
    </row>
    <row r="22394" spans="6:8" x14ac:dyDescent="0.25">
      <c r="F22394" s="11"/>
      <c r="G22394" s="11"/>
      <c r="H22394" s="11"/>
    </row>
    <row r="22395" spans="6:8" x14ac:dyDescent="0.25">
      <c r="F22395" s="11"/>
      <c r="G22395" s="11"/>
      <c r="H22395" s="11"/>
    </row>
    <row r="22396" spans="6:8" x14ac:dyDescent="0.25">
      <c r="F22396" s="11"/>
      <c r="G22396" s="11"/>
      <c r="H22396" s="11"/>
    </row>
    <row r="22397" spans="6:8" x14ac:dyDescent="0.25">
      <c r="F22397" s="11"/>
      <c r="G22397" s="11"/>
      <c r="H22397" s="11"/>
    </row>
    <row r="22398" spans="6:8" x14ac:dyDescent="0.25">
      <c r="F22398" s="11"/>
      <c r="G22398" s="11"/>
      <c r="H22398" s="11"/>
    </row>
    <row r="22399" spans="6:8" x14ac:dyDescent="0.25">
      <c r="F22399" s="11"/>
      <c r="G22399" s="11"/>
      <c r="H22399" s="11"/>
    </row>
    <row r="22400" spans="6:8" x14ac:dyDescent="0.25">
      <c r="F22400" s="11"/>
      <c r="G22400" s="11"/>
      <c r="H22400" s="11"/>
    </row>
    <row r="22401" spans="6:8" x14ac:dyDescent="0.25">
      <c r="F22401" s="11"/>
      <c r="G22401" s="11"/>
      <c r="H22401" s="11"/>
    </row>
    <row r="22402" spans="6:8" x14ac:dyDescent="0.25">
      <c r="F22402" s="11"/>
      <c r="G22402" s="11"/>
      <c r="H22402" s="11"/>
    </row>
    <row r="22403" spans="6:8" x14ac:dyDescent="0.25">
      <c r="F22403" s="11"/>
      <c r="G22403" s="11"/>
      <c r="H22403" s="11"/>
    </row>
    <row r="22404" spans="6:8" x14ac:dyDescent="0.25">
      <c r="F22404" s="11"/>
      <c r="G22404" s="11"/>
      <c r="H22404" s="11"/>
    </row>
    <row r="22405" spans="6:8" x14ac:dyDescent="0.25">
      <c r="F22405" s="11"/>
      <c r="G22405" s="11"/>
      <c r="H22405" s="11"/>
    </row>
    <row r="22406" spans="6:8" x14ac:dyDescent="0.25">
      <c r="F22406" s="11"/>
      <c r="G22406" s="11"/>
      <c r="H22406" s="11"/>
    </row>
    <row r="22407" spans="6:8" x14ac:dyDescent="0.25">
      <c r="F22407" s="11"/>
      <c r="G22407" s="11"/>
      <c r="H22407" s="11"/>
    </row>
    <row r="22408" spans="6:8" x14ac:dyDescent="0.25">
      <c r="F22408" s="11"/>
      <c r="G22408" s="11"/>
      <c r="H22408" s="11"/>
    </row>
    <row r="22409" spans="6:8" x14ac:dyDescent="0.25">
      <c r="F22409" s="11"/>
      <c r="G22409" s="11"/>
      <c r="H22409" s="11"/>
    </row>
    <row r="22410" spans="6:8" x14ac:dyDescent="0.25">
      <c r="F22410" s="11"/>
      <c r="G22410" s="11"/>
      <c r="H22410" s="11"/>
    </row>
    <row r="22411" spans="6:8" x14ac:dyDescent="0.25">
      <c r="F22411" s="11"/>
      <c r="G22411" s="11"/>
      <c r="H22411" s="11"/>
    </row>
    <row r="22412" spans="6:8" x14ac:dyDescent="0.25">
      <c r="F22412" s="11"/>
      <c r="G22412" s="11"/>
      <c r="H22412" s="11"/>
    </row>
    <row r="22413" spans="6:8" x14ac:dyDescent="0.25">
      <c r="F22413" s="11"/>
      <c r="G22413" s="11"/>
      <c r="H22413" s="11"/>
    </row>
    <row r="22414" spans="6:8" x14ac:dyDescent="0.25">
      <c r="F22414" s="11"/>
      <c r="G22414" s="11"/>
      <c r="H22414" s="11"/>
    </row>
    <row r="22415" spans="6:8" x14ac:dyDescent="0.25">
      <c r="F22415" s="11"/>
      <c r="G22415" s="11"/>
      <c r="H22415" s="11"/>
    </row>
    <row r="22416" spans="6:8" x14ac:dyDescent="0.25">
      <c r="F22416" s="11"/>
      <c r="G22416" s="11"/>
      <c r="H22416" s="11"/>
    </row>
    <row r="22417" spans="6:8" x14ac:dyDescent="0.25">
      <c r="F22417" s="11"/>
      <c r="G22417" s="11"/>
      <c r="H22417" s="11"/>
    </row>
    <row r="22418" spans="6:8" x14ac:dyDescent="0.25">
      <c r="F22418" s="11"/>
      <c r="G22418" s="11"/>
      <c r="H22418" s="11"/>
    </row>
    <row r="22419" spans="6:8" x14ac:dyDescent="0.25">
      <c r="F22419" s="11"/>
      <c r="G22419" s="11"/>
      <c r="H22419" s="11"/>
    </row>
    <row r="22420" spans="6:8" x14ac:dyDescent="0.25">
      <c r="F22420" s="11"/>
      <c r="G22420" s="11"/>
      <c r="H22420" s="11"/>
    </row>
    <row r="22421" spans="6:8" x14ac:dyDescent="0.25">
      <c r="F22421" s="11"/>
      <c r="G22421" s="11"/>
      <c r="H22421" s="11"/>
    </row>
    <row r="22422" spans="6:8" x14ac:dyDescent="0.25">
      <c r="F22422" s="11"/>
      <c r="G22422" s="11"/>
      <c r="H22422" s="11"/>
    </row>
    <row r="22423" spans="6:8" x14ac:dyDescent="0.25">
      <c r="F22423" s="11"/>
      <c r="G22423" s="11"/>
      <c r="H22423" s="11"/>
    </row>
    <row r="22424" spans="6:8" x14ac:dyDescent="0.25">
      <c r="F22424" s="11"/>
      <c r="G22424" s="11"/>
      <c r="H22424" s="11"/>
    </row>
    <row r="22425" spans="6:8" x14ac:dyDescent="0.25">
      <c r="F22425" s="11"/>
      <c r="G22425" s="11"/>
      <c r="H22425" s="11"/>
    </row>
    <row r="22426" spans="6:8" x14ac:dyDescent="0.25">
      <c r="F22426" s="11"/>
      <c r="G22426" s="11"/>
      <c r="H22426" s="11"/>
    </row>
    <row r="22427" spans="6:8" x14ac:dyDescent="0.25">
      <c r="F22427" s="11"/>
      <c r="G22427" s="11"/>
      <c r="H22427" s="11"/>
    </row>
    <row r="22428" spans="6:8" x14ac:dyDescent="0.25">
      <c r="F22428" s="11"/>
      <c r="G22428" s="11"/>
      <c r="H22428" s="11"/>
    </row>
    <row r="22429" spans="6:8" x14ac:dyDescent="0.25">
      <c r="F22429" s="11"/>
      <c r="G22429" s="11"/>
      <c r="H22429" s="11"/>
    </row>
    <row r="22430" spans="6:8" x14ac:dyDescent="0.25">
      <c r="F22430" s="11"/>
      <c r="G22430" s="11"/>
      <c r="H22430" s="11"/>
    </row>
    <row r="22431" spans="6:8" x14ac:dyDescent="0.25">
      <c r="F22431" s="11"/>
      <c r="G22431" s="11"/>
      <c r="H22431" s="11"/>
    </row>
    <row r="22432" spans="6:8" x14ac:dyDescent="0.25">
      <c r="F22432" s="11"/>
      <c r="G22432" s="11"/>
      <c r="H22432" s="11"/>
    </row>
    <row r="22433" spans="6:8" x14ac:dyDescent="0.25">
      <c r="F22433" s="11"/>
      <c r="G22433" s="11"/>
      <c r="H22433" s="11"/>
    </row>
    <row r="22434" spans="6:8" x14ac:dyDescent="0.25">
      <c r="F22434" s="11"/>
      <c r="G22434" s="11"/>
      <c r="H22434" s="11"/>
    </row>
    <row r="22435" spans="6:8" x14ac:dyDescent="0.25">
      <c r="F22435" s="11"/>
      <c r="G22435" s="11"/>
      <c r="H22435" s="11"/>
    </row>
    <row r="22436" spans="6:8" x14ac:dyDescent="0.25">
      <c r="F22436" s="11"/>
      <c r="G22436" s="11"/>
      <c r="H22436" s="11"/>
    </row>
    <row r="22437" spans="6:8" x14ac:dyDescent="0.25">
      <c r="F22437" s="11"/>
      <c r="G22437" s="11"/>
      <c r="H22437" s="11"/>
    </row>
    <row r="22438" spans="6:8" x14ac:dyDescent="0.25">
      <c r="F22438" s="11"/>
      <c r="G22438" s="11"/>
      <c r="H22438" s="11"/>
    </row>
    <row r="22439" spans="6:8" x14ac:dyDescent="0.25">
      <c r="F22439" s="11"/>
      <c r="G22439" s="11"/>
      <c r="H22439" s="11"/>
    </row>
    <row r="22440" spans="6:8" x14ac:dyDescent="0.25">
      <c r="F22440" s="11"/>
      <c r="G22440" s="11"/>
      <c r="H22440" s="11"/>
    </row>
    <row r="22441" spans="6:8" x14ac:dyDescent="0.25">
      <c r="F22441" s="11"/>
      <c r="G22441" s="11"/>
      <c r="H22441" s="11"/>
    </row>
    <row r="22442" spans="6:8" x14ac:dyDescent="0.25">
      <c r="F22442" s="11"/>
      <c r="G22442" s="11"/>
      <c r="H22442" s="11"/>
    </row>
    <row r="22443" spans="6:8" x14ac:dyDescent="0.25">
      <c r="F22443" s="11"/>
      <c r="G22443" s="11"/>
      <c r="H22443" s="11"/>
    </row>
    <row r="22444" spans="6:8" x14ac:dyDescent="0.25">
      <c r="F22444" s="11"/>
      <c r="G22444" s="11"/>
      <c r="H22444" s="11"/>
    </row>
    <row r="22445" spans="6:8" x14ac:dyDescent="0.25">
      <c r="F22445" s="11"/>
      <c r="G22445" s="11"/>
      <c r="H22445" s="11"/>
    </row>
    <row r="22446" spans="6:8" x14ac:dyDescent="0.25">
      <c r="F22446" s="11"/>
      <c r="G22446" s="11"/>
      <c r="H22446" s="11"/>
    </row>
    <row r="22447" spans="6:8" x14ac:dyDescent="0.25">
      <c r="F22447" s="11"/>
      <c r="G22447" s="11"/>
      <c r="H22447" s="11"/>
    </row>
    <row r="22448" spans="6:8" x14ac:dyDescent="0.25">
      <c r="F22448" s="11"/>
      <c r="G22448" s="11"/>
      <c r="H22448" s="11"/>
    </row>
    <row r="22449" spans="6:8" x14ac:dyDescent="0.25">
      <c r="F22449" s="11"/>
      <c r="G22449" s="11"/>
      <c r="H22449" s="11"/>
    </row>
    <row r="22450" spans="6:8" x14ac:dyDescent="0.25">
      <c r="F22450" s="11"/>
      <c r="G22450" s="11"/>
      <c r="H22450" s="11"/>
    </row>
    <row r="22451" spans="6:8" x14ac:dyDescent="0.25">
      <c r="F22451" s="11"/>
      <c r="G22451" s="11"/>
      <c r="H22451" s="11"/>
    </row>
    <row r="22452" spans="6:8" x14ac:dyDescent="0.25">
      <c r="F22452" s="11"/>
      <c r="G22452" s="11"/>
      <c r="H22452" s="11"/>
    </row>
    <row r="22453" spans="6:8" x14ac:dyDescent="0.25">
      <c r="F22453" s="11"/>
      <c r="G22453" s="11"/>
      <c r="H22453" s="11"/>
    </row>
    <row r="22454" spans="6:8" x14ac:dyDescent="0.25">
      <c r="F22454" s="11"/>
      <c r="G22454" s="11"/>
      <c r="H22454" s="11"/>
    </row>
    <row r="22455" spans="6:8" x14ac:dyDescent="0.25">
      <c r="F22455" s="11"/>
      <c r="G22455" s="11"/>
      <c r="H22455" s="11"/>
    </row>
    <row r="22456" spans="6:8" x14ac:dyDescent="0.25">
      <c r="F22456" s="11"/>
      <c r="G22456" s="11"/>
      <c r="H22456" s="11"/>
    </row>
    <row r="22457" spans="6:8" x14ac:dyDescent="0.25">
      <c r="F22457" s="11"/>
      <c r="G22457" s="11"/>
      <c r="H22457" s="11"/>
    </row>
    <row r="22458" spans="6:8" x14ac:dyDescent="0.25">
      <c r="F22458" s="11"/>
      <c r="G22458" s="11"/>
      <c r="H22458" s="11"/>
    </row>
    <row r="22459" spans="6:8" x14ac:dyDescent="0.25">
      <c r="F22459" s="11"/>
      <c r="G22459" s="11"/>
      <c r="H22459" s="11"/>
    </row>
    <row r="22460" spans="6:8" x14ac:dyDescent="0.25">
      <c r="F22460" s="11"/>
      <c r="G22460" s="11"/>
      <c r="H22460" s="11"/>
    </row>
    <row r="22461" spans="6:8" x14ac:dyDescent="0.25">
      <c r="F22461" s="11"/>
      <c r="G22461" s="11"/>
      <c r="H22461" s="11"/>
    </row>
    <row r="22462" spans="6:8" x14ac:dyDescent="0.25">
      <c r="F22462" s="11"/>
      <c r="G22462" s="11"/>
      <c r="H22462" s="11"/>
    </row>
    <row r="22463" spans="6:8" x14ac:dyDescent="0.25">
      <c r="F22463" s="11"/>
      <c r="G22463" s="11"/>
      <c r="H22463" s="11"/>
    </row>
    <row r="22464" spans="6:8" x14ac:dyDescent="0.25">
      <c r="F22464" s="11"/>
      <c r="G22464" s="11"/>
      <c r="H22464" s="11"/>
    </row>
    <row r="22465" spans="6:8" x14ac:dyDescent="0.25">
      <c r="F22465" s="11"/>
      <c r="G22465" s="11"/>
      <c r="H22465" s="11"/>
    </row>
    <row r="22466" spans="6:8" x14ac:dyDescent="0.25">
      <c r="F22466" s="11"/>
      <c r="G22466" s="11"/>
      <c r="H22466" s="11"/>
    </row>
    <row r="22467" spans="6:8" x14ac:dyDescent="0.25">
      <c r="F22467" s="11"/>
      <c r="G22467" s="11"/>
      <c r="H22467" s="11"/>
    </row>
    <row r="22468" spans="6:8" x14ac:dyDescent="0.25">
      <c r="F22468" s="11"/>
      <c r="G22468" s="11"/>
      <c r="H22468" s="11"/>
    </row>
    <row r="22469" spans="6:8" x14ac:dyDescent="0.25">
      <c r="F22469" s="11"/>
      <c r="G22469" s="11"/>
      <c r="H22469" s="11"/>
    </row>
    <row r="22470" spans="6:8" x14ac:dyDescent="0.25">
      <c r="F22470" s="11"/>
      <c r="G22470" s="11"/>
      <c r="H22470" s="11"/>
    </row>
    <row r="22471" spans="6:8" x14ac:dyDescent="0.25">
      <c r="F22471" s="11"/>
      <c r="G22471" s="11"/>
      <c r="H22471" s="11"/>
    </row>
    <row r="22472" spans="6:8" x14ac:dyDescent="0.25">
      <c r="F22472" s="11"/>
      <c r="G22472" s="11"/>
      <c r="H22472" s="11"/>
    </row>
    <row r="22473" spans="6:8" x14ac:dyDescent="0.25">
      <c r="F22473" s="11"/>
      <c r="G22473" s="11"/>
      <c r="H22473" s="11"/>
    </row>
    <row r="22474" spans="6:8" x14ac:dyDescent="0.25">
      <c r="F22474" s="11"/>
      <c r="G22474" s="11"/>
      <c r="H22474" s="11"/>
    </row>
    <row r="22475" spans="6:8" x14ac:dyDescent="0.25">
      <c r="F22475" s="11"/>
      <c r="G22475" s="11"/>
      <c r="H22475" s="11"/>
    </row>
    <row r="22476" spans="6:8" x14ac:dyDescent="0.25">
      <c r="F22476" s="11"/>
      <c r="G22476" s="11"/>
      <c r="H22476" s="11"/>
    </row>
    <row r="22477" spans="6:8" x14ac:dyDescent="0.25">
      <c r="F22477" s="11"/>
      <c r="G22477" s="11"/>
      <c r="H22477" s="11"/>
    </row>
    <row r="22478" spans="6:8" x14ac:dyDescent="0.25">
      <c r="F22478" s="11"/>
      <c r="G22478" s="11"/>
      <c r="H22478" s="11"/>
    </row>
    <row r="22479" spans="6:8" x14ac:dyDescent="0.25">
      <c r="F22479" s="11"/>
      <c r="G22479" s="11"/>
      <c r="H22479" s="11"/>
    </row>
    <row r="22480" spans="6:8" x14ac:dyDescent="0.25">
      <c r="F22480" s="11"/>
      <c r="G22480" s="11"/>
      <c r="H22480" s="11"/>
    </row>
    <row r="22481" spans="6:8" x14ac:dyDescent="0.25">
      <c r="F22481" s="11"/>
      <c r="G22481" s="11"/>
      <c r="H22481" s="11"/>
    </row>
    <row r="22482" spans="6:8" x14ac:dyDescent="0.25">
      <c r="F22482" s="11"/>
      <c r="G22482" s="11"/>
      <c r="H22482" s="11"/>
    </row>
    <row r="22483" spans="6:8" x14ac:dyDescent="0.25">
      <c r="F22483" s="11"/>
      <c r="G22483" s="11"/>
      <c r="H22483" s="11"/>
    </row>
    <row r="22484" spans="6:8" x14ac:dyDescent="0.25">
      <c r="F22484" s="11"/>
      <c r="G22484" s="11"/>
      <c r="H22484" s="11"/>
    </row>
    <row r="22485" spans="6:8" x14ac:dyDescent="0.25">
      <c r="F22485" s="11"/>
      <c r="G22485" s="11"/>
      <c r="H22485" s="11"/>
    </row>
    <row r="22486" spans="6:8" x14ac:dyDescent="0.25">
      <c r="F22486" s="11"/>
      <c r="G22486" s="11"/>
      <c r="H22486" s="11"/>
    </row>
    <row r="22487" spans="6:8" x14ac:dyDescent="0.25">
      <c r="F22487" s="11"/>
      <c r="G22487" s="11"/>
      <c r="H22487" s="11"/>
    </row>
    <row r="22488" spans="6:8" x14ac:dyDescent="0.25">
      <c r="F22488" s="11"/>
      <c r="G22488" s="11"/>
      <c r="H22488" s="11"/>
    </row>
    <row r="22489" spans="6:8" x14ac:dyDescent="0.25">
      <c r="F22489" s="11"/>
      <c r="G22489" s="11"/>
      <c r="H22489" s="11"/>
    </row>
    <row r="22490" spans="6:8" x14ac:dyDescent="0.25">
      <c r="F22490" s="11"/>
      <c r="G22490" s="11"/>
      <c r="H22490" s="11"/>
    </row>
    <row r="22491" spans="6:8" x14ac:dyDescent="0.25">
      <c r="F22491" s="11"/>
      <c r="G22491" s="11"/>
      <c r="H22491" s="11"/>
    </row>
    <row r="22492" spans="6:8" x14ac:dyDescent="0.25">
      <c r="F22492" s="11"/>
      <c r="G22492" s="11"/>
      <c r="H22492" s="11"/>
    </row>
    <row r="22493" spans="6:8" x14ac:dyDescent="0.25">
      <c r="F22493" s="11"/>
      <c r="G22493" s="11"/>
      <c r="H22493" s="11"/>
    </row>
    <row r="22494" spans="6:8" x14ac:dyDescent="0.25">
      <c r="F22494" s="11"/>
      <c r="G22494" s="11"/>
      <c r="H22494" s="11"/>
    </row>
    <row r="22495" spans="6:8" x14ac:dyDescent="0.25">
      <c r="F22495" s="11"/>
      <c r="G22495" s="11"/>
      <c r="H22495" s="11"/>
    </row>
    <row r="22496" spans="6:8" x14ac:dyDescent="0.25">
      <c r="F22496" s="11"/>
      <c r="G22496" s="11"/>
      <c r="H22496" s="11"/>
    </row>
    <row r="22497" spans="6:8" x14ac:dyDescent="0.25">
      <c r="F22497" s="11"/>
      <c r="G22497" s="11"/>
      <c r="H22497" s="11"/>
    </row>
    <row r="22498" spans="6:8" x14ac:dyDescent="0.25">
      <c r="F22498" s="11"/>
      <c r="G22498" s="11"/>
      <c r="H22498" s="11"/>
    </row>
    <row r="22499" spans="6:8" x14ac:dyDescent="0.25">
      <c r="F22499" s="11"/>
      <c r="G22499" s="11"/>
      <c r="H22499" s="11"/>
    </row>
    <row r="22500" spans="6:8" x14ac:dyDescent="0.25">
      <c r="F22500" s="11"/>
      <c r="G22500" s="11"/>
      <c r="H22500" s="11"/>
    </row>
    <row r="22501" spans="6:8" x14ac:dyDescent="0.25">
      <c r="F22501" s="11"/>
      <c r="G22501" s="11"/>
      <c r="H22501" s="11"/>
    </row>
    <row r="22502" spans="6:8" x14ac:dyDescent="0.25">
      <c r="F22502" s="11"/>
      <c r="G22502" s="11"/>
      <c r="H22502" s="11"/>
    </row>
    <row r="22503" spans="6:8" x14ac:dyDescent="0.25">
      <c r="F22503" s="11"/>
      <c r="G22503" s="11"/>
      <c r="H22503" s="11"/>
    </row>
    <row r="22504" spans="6:8" x14ac:dyDescent="0.25">
      <c r="F22504" s="11"/>
      <c r="G22504" s="11"/>
      <c r="H22504" s="11"/>
    </row>
    <row r="22505" spans="6:8" x14ac:dyDescent="0.25">
      <c r="F22505" s="11"/>
      <c r="G22505" s="11"/>
      <c r="H22505" s="11"/>
    </row>
    <row r="22506" spans="6:8" x14ac:dyDescent="0.25">
      <c r="F22506" s="11"/>
      <c r="G22506" s="11"/>
      <c r="H22506" s="11"/>
    </row>
    <row r="22507" spans="6:8" x14ac:dyDescent="0.25">
      <c r="F22507" s="11"/>
      <c r="G22507" s="11"/>
      <c r="H22507" s="11"/>
    </row>
    <row r="22508" spans="6:8" x14ac:dyDescent="0.25">
      <c r="F22508" s="11"/>
      <c r="G22508" s="11"/>
      <c r="H22508" s="11"/>
    </row>
    <row r="22509" spans="6:8" x14ac:dyDescent="0.25">
      <c r="F22509" s="11"/>
      <c r="G22509" s="11"/>
      <c r="H22509" s="11"/>
    </row>
    <row r="22510" spans="6:8" x14ac:dyDescent="0.25">
      <c r="F22510" s="11"/>
      <c r="G22510" s="11"/>
      <c r="H22510" s="11"/>
    </row>
    <row r="22511" spans="6:8" x14ac:dyDescent="0.25">
      <c r="F22511" s="11"/>
      <c r="G22511" s="11"/>
      <c r="H22511" s="11"/>
    </row>
    <row r="22512" spans="6:8" x14ac:dyDescent="0.25">
      <c r="F22512" s="11"/>
      <c r="G22512" s="11"/>
      <c r="H22512" s="11"/>
    </row>
    <row r="22513" spans="6:8" x14ac:dyDescent="0.25">
      <c r="F22513" s="11"/>
      <c r="G22513" s="11"/>
      <c r="H22513" s="11"/>
    </row>
    <row r="22514" spans="6:8" x14ac:dyDescent="0.25">
      <c r="F22514" s="11"/>
      <c r="G22514" s="11"/>
      <c r="H22514" s="11"/>
    </row>
    <row r="22515" spans="6:8" x14ac:dyDescent="0.25">
      <c r="F22515" s="11"/>
      <c r="G22515" s="11"/>
      <c r="H22515" s="11"/>
    </row>
    <row r="22516" spans="6:8" x14ac:dyDescent="0.25">
      <c r="F22516" s="11"/>
      <c r="G22516" s="11"/>
      <c r="H22516" s="11"/>
    </row>
    <row r="22517" spans="6:8" x14ac:dyDescent="0.25">
      <c r="F22517" s="11"/>
      <c r="G22517" s="11"/>
      <c r="H22517" s="11"/>
    </row>
    <row r="22518" spans="6:8" x14ac:dyDescent="0.25">
      <c r="F22518" s="11"/>
      <c r="G22518" s="11"/>
      <c r="H22518" s="11"/>
    </row>
    <row r="22519" spans="6:8" x14ac:dyDescent="0.25">
      <c r="F22519" s="11"/>
      <c r="G22519" s="11"/>
      <c r="H22519" s="11"/>
    </row>
    <row r="22520" spans="6:8" x14ac:dyDescent="0.25">
      <c r="F22520" s="11"/>
      <c r="G22520" s="11"/>
      <c r="H22520" s="11"/>
    </row>
    <row r="22521" spans="6:8" x14ac:dyDescent="0.25">
      <c r="F22521" s="11"/>
      <c r="G22521" s="11"/>
      <c r="H22521" s="11"/>
    </row>
    <row r="22522" spans="6:8" x14ac:dyDescent="0.25">
      <c r="F22522" s="11"/>
      <c r="G22522" s="11"/>
      <c r="H22522" s="11"/>
    </row>
    <row r="22523" spans="6:8" x14ac:dyDescent="0.25">
      <c r="F22523" s="11"/>
      <c r="G22523" s="11"/>
      <c r="H22523" s="11"/>
    </row>
    <row r="22524" spans="6:8" x14ac:dyDescent="0.25">
      <c r="F22524" s="11"/>
      <c r="G22524" s="11"/>
      <c r="H22524" s="11"/>
    </row>
    <row r="22525" spans="6:8" x14ac:dyDescent="0.25">
      <c r="F22525" s="11"/>
      <c r="G22525" s="11"/>
      <c r="H22525" s="11"/>
    </row>
    <row r="22526" spans="6:8" x14ac:dyDescent="0.25">
      <c r="F22526" s="11"/>
      <c r="G22526" s="11"/>
      <c r="H22526" s="11"/>
    </row>
    <row r="22527" spans="6:8" x14ac:dyDescent="0.25">
      <c r="F22527" s="11"/>
      <c r="G22527" s="11"/>
      <c r="H22527" s="11"/>
    </row>
    <row r="22528" spans="6:8" x14ac:dyDescent="0.25">
      <c r="F22528" s="11"/>
      <c r="G22528" s="11"/>
      <c r="H22528" s="11"/>
    </row>
    <row r="22529" spans="6:8" x14ac:dyDescent="0.25">
      <c r="F22529" s="11"/>
      <c r="G22529" s="11"/>
      <c r="H22529" s="11"/>
    </row>
    <row r="22530" spans="6:8" x14ac:dyDescent="0.25">
      <c r="F22530" s="11"/>
      <c r="G22530" s="11"/>
      <c r="H22530" s="11"/>
    </row>
    <row r="22531" spans="6:8" x14ac:dyDescent="0.25">
      <c r="F22531" s="11"/>
      <c r="G22531" s="11"/>
      <c r="H22531" s="11"/>
    </row>
    <row r="22532" spans="6:8" x14ac:dyDescent="0.25">
      <c r="F22532" s="11"/>
      <c r="G22532" s="11"/>
      <c r="H22532" s="11"/>
    </row>
    <row r="22533" spans="6:8" x14ac:dyDescent="0.25">
      <c r="F22533" s="11"/>
      <c r="G22533" s="11"/>
      <c r="H22533" s="11"/>
    </row>
    <row r="22534" spans="6:8" x14ac:dyDescent="0.25">
      <c r="F22534" s="11"/>
      <c r="G22534" s="11"/>
      <c r="H22534" s="11"/>
    </row>
    <row r="22535" spans="6:8" x14ac:dyDescent="0.25">
      <c r="F22535" s="11"/>
      <c r="G22535" s="11"/>
      <c r="H22535" s="11"/>
    </row>
    <row r="22536" spans="6:8" x14ac:dyDescent="0.25">
      <c r="F22536" s="11"/>
      <c r="G22536" s="11"/>
      <c r="H22536" s="11"/>
    </row>
    <row r="22537" spans="6:8" x14ac:dyDescent="0.25">
      <c r="F22537" s="11"/>
      <c r="G22537" s="11"/>
      <c r="H22537" s="11"/>
    </row>
    <row r="22538" spans="6:8" x14ac:dyDescent="0.25">
      <c r="F22538" s="11"/>
      <c r="G22538" s="11"/>
      <c r="H22538" s="11"/>
    </row>
    <row r="22539" spans="6:8" x14ac:dyDescent="0.25">
      <c r="F22539" s="11"/>
      <c r="G22539" s="11"/>
      <c r="H22539" s="11"/>
    </row>
    <row r="22540" spans="6:8" x14ac:dyDescent="0.25">
      <c r="F22540" s="11"/>
      <c r="G22540" s="11"/>
      <c r="H22540" s="11"/>
    </row>
    <row r="22541" spans="6:8" x14ac:dyDescent="0.25">
      <c r="F22541" s="11"/>
      <c r="G22541" s="11"/>
      <c r="H22541" s="11"/>
    </row>
    <row r="22542" spans="6:8" x14ac:dyDescent="0.25">
      <c r="F22542" s="11"/>
      <c r="G22542" s="11"/>
      <c r="H22542" s="11"/>
    </row>
    <row r="22543" spans="6:8" x14ac:dyDescent="0.25">
      <c r="F22543" s="11"/>
      <c r="G22543" s="11"/>
      <c r="H22543" s="11"/>
    </row>
    <row r="22544" spans="6:8" x14ac:dyDescent="0.25">
      <c r="F22544" s="11"/>
      <c r="G22544" s="11"/>
      <c r="H22544" s="11"/>
    </row>
    <row r="22545" spans="6:8" x14ac:dyDescent="0.25">
      <c r="F22545" s="11"/>
      <c r="G22545" s="11"/>
      <c r="H22545" s="11"/>
    </row>
    <row r="22546" spans="6:8" x14ac:dyDescent="0.25">
      <c r="F22546" s="11"/>
      <c r="G22546" s="11"/>
      <c r="H22546" s="11"/>
    </row>
    <row r="22547" spans="6:8" x14ac:dyDescent="0.25">
      <c r="F22547" s="11"/>
      <c r="G22547" s="11"/>
      <c r="H22547" s="11"/>
    </row>
    <row r="22548" spans="6:8" x14ac:dyDescent="0.25">
      <c r="F22548" s="11"/>
      <c r="G22548" s="11"/>
      <c r="H22548" s="11"/>
    </row>
    <row r="22549" spans="6:8" x14ac:dyDescent="0.25">
      <c r="F22549" s="11"/>
      <c r="G22549" s="11"/>
      <c r="H22549" s="11"/>
    </row>
    <row r="22550" spans="6:8" x14ac:dyDescent="0.25">
      <c r="F22550" s="11"/>
      <c r="G22550" s="11"/>
      <c r="H22550" s="11"/>
    </row>
    <row r="22551" spans="6:8" x14ac:dyDescent="0.25">
      <c r="F22551" s="11"/>
      <c r="G22551" s="11"/>
      <c r="H22551" s="11"/>
    </row>
    <row r="22552" spans="6:8" x14ac:dyDescent="0.25">
      <c r="F22552" s="11"/>
      <c r="G22552" s="11"/>
      <c r="H22552" s="11"/>
    </row>
    <row r="22553" spans="6:8" x14ac:dyDescent="0.25">
      <c r="F22553" s="11"/>
      <c r="G22553" s="11"/>
      <c r="H22553" s="11"/>
    </row>
    <row r="22554" spans="6:8" x14ac:dyDescent="0.25">
      <c r="F22554" s="11"/>
      <c r="G22554" s="11"/>
      <c r="H22554" s="11"/>
    </row>
    <row r="22555" spans="6:8" x14ac:dyDescent="0.25">
      <c r="F22555" s="11"/>
      <c r="G22555" s="11"/>
      <c r="H22555" s="11"/>
    </row>
    <row r="22556" spans="6:8" x14ac:dyDescent="0.25">
      <c r="F22556" s="11"/>
      <c r="G22556" s="11"/>
      <c r="H22556" s="11"/>
    </row>
    <row r="22557" spans="6:8" x14ac:dyDescent="0.25">
      <c r="F22557" s="11"/>
      <c r="G22557" s="11"/>
      <c r="H22557" s="11"/>
    </row>
    <row r="22558" spans="6:8" x14ac:dyDescent="0.25">
      <c r="F22558" s="11"/>
      <c r="G22558" s="11"/>
      <c r="H22558" s="11"/>
    </row>
    <row r="22559" spans="6:8" x14ac:dyDescent="0.25">
      <c r="F22559" s="11"/>
      <c r="G22559" s="11"/>
      <c r="H22559" s="11"/>
    </row>
    <row r="22560" spans="6:8" x14ac:dyDescent="0.25">
      <c r="F22560" s="11"/>
      <c r="G22560" s="11"/>
      <c r="H22560" s="11"/>
    </row>
    <row r="22561" spans="6:8" x14ac:dyDescent="0.25">
      <c r="F22561" s="11"/>
      <c r="G22561" s="11"/>
      <c r="H22561" s="11"/>
    </row>
    <row r="22562" spans="6:8" x14ac:dyDescent="0.25">
      <c r="F22562" s="11"/>
      <c r="G22562" s="11"/>
      <c r="H22562" s="11"/>
    </row>
    <row r="22563" spans="6:8" x14ac:dyDescent="0.25">
      <c r="F22563" s="11"/>
      <c r="G22563" s="11"/>
      <c r="H22563" s="11"/>
    </row>
    <row r="22564" spans="6:8" x14ac:dyDescent="0.25">
      <c r="F22564" s="11"/>
      <c r="G22564" s="11"/>
      <c r="H22564" s="11"/>
    </row>
    <row r="22565" spans="6:8" x14ac:dyDescent="0.25">
      <c r="F22565" s="11"/>
      <c r="G22565" s="11"/>
      <c r="H22565" s="11"/>
    </row>
    <row r="22566" spans="6:8" x14ac:dyDescent="0.25">
      <c r="F22566" s="11"/>
      <c r="G22566" s="11"/>
      <c r="H22566" s="11"/>
    </row>
    <row r="22567" spans="6:8" x14ac:dyDescent="0.25">
      <c r="F22567" s="11"/>
      <c r="G22567" s="11"/>
      <c r="H22567" s="11"/>
    </row>
    <row r="22568" spans="6:8" x14ac:dyDescent="0.25">
      <c r="F22568" s="11"/>
      <c r="G22568" s="11"/>
      <c r="H22568" s="11"/>
    </row>
    <row r="22569" spans="6:8" x14ac:dyDescent="0.25">
      <c r="F22569" s="11"/>
      <c r="G22569" s="11"/>
      <c r="H22569" s="11"/>
    </row>
    <row r="22570" spans="6:8" x14ac:dyDescent="0.25">
      <c r="F22570" s="11"/>
      <c r="G22570" s="11"/>
      <c r="H22570" s="11"/>
    </row>
    <row r="22571" spans="6:8" x14ac:dyDescent="0.25">
      <c r="F22571" s="11"/>
      <c r="G22571" s="11"/>
      <c r="H22571" s="11"/>
    </row>
    <row r="22572" spans="6:8" x14ac:dyDescent="0.25">
      <c r="F22572" s="11"/>
      <c r="G22572" s="11"/>
      <c r="H22572" s="11"/>
    </row>
    <row r="22573" spans="6:8" x14ac:dyDescent="0.25">
      <c r="F22573" s="11"/>
      <c r="G22573" s="11"/>
      <c r="H22573" s="11"/>
    </row>
    <row r="22574" spans="6:8" x14ac:dyDescent="0.25">
      <c r="F22574" s="11"/>
      <c r="G22574" s="11"/>
      <c r="H22574" s="11"/>
    </row>
    <row r="22575" spans="6:8" x14ac:dyDescent="0.25">
      <c r="F22575" s="11"/>
      <c r="G22575" s="11"/>
      <c r="H22575" s="11"/>
    </row>
    <row r="22576" spans="6:8" x14ac:dyDescent="0.25">
      <c r="F22576" s="11"/>
      <c r="G22576" s="11"/>
      <c r="H22576" s="11"/>
    </row>
    <row r="22577" spans="6:8" x14ac:dyDescent="0.25">
      <c r="F22577" s="11"/>
      <c r="G22577" s="11"/>
      <c r="H22577" s="11"/>
    </row>
    <row r="22578" spans="6:8" x14ac:dyDescent="0.25">
      <c r="F22578" s="11"/>
      <c r="G22578" s="11"/>
      <c r="H22578" s="11"/>
    </row>
    <row r="22579" spans="6:8" x14ac:dyDescent="0.25">
      <c r="F22579" s="11"/>
      <c r="G22579" s="11"/>
      <c r="H22579" s="11"/>
    </row>
    <row r="22580" spans="6:8" x14ac:dyDescent="0.25">
      <c r="F22580" s="11"/>
      <c r="G22580" s="11"/>
      <c r="H22580" s="11"/>
    </row>
    <row r="22581" spans="6:8" x14ac:dyDescent="0.25">
      <c r="F22581" s="11"/>
      <c r="G22581" s="11"/>
      <c r="H22581" s="11"/>
    </row>
    <row r="22582" spans="6:8" x14ac:dyDescent="0.25">
      <c r="F22582" s="11"/>
      <c r="G22582" s="11"/>
      <c r="H22582" s="11"/>
    </row>
    <row r="22583" spans="6:8" x14ac:dyDescent="0.25">
      <c r="F22583" s="11"/>
      <c r="G22583" s="11"/>
      <c r="H22583" s="11"/>
    </row>
    <row r="22584" spans="6:8" x14ac:dyDescent="0.25">
      <c r="F22584" s="11"/>
      <c r="G22584" s="11"/>
      <c r="H22584" s="11"/>
    </row>
    <row r="22585" spans="6:8" x14ac:dyDescent="0.25">
      <c r="F22585" s="11"/>
      <c r="G22585" s="11"/>
      <c r="H22585" s="11"/>
    </row>
    <row r="22586" spans="6:8" x14ac:dyDescent="0.25">
      <c r="F22586" s="11"/>
      <c r="G22586" s="11"/>
      <c r="H22586" s="11"/>
    </row>
    <row r="22587" spans="6:8" x14ac:dyDescent="0.25">
      <c r="F22587" s="11"/>
      <c r="G22587" s="11"/>
      <c r="H22587" s="11"/>
    </row>
    <row r="22588" spans="6:8" x14ac:dyDescent="0.25">
      <c r="F22588" s="11"/>
      <c r="G22588" s="11"/>
      <c r="H22588" s="11"/>
    </row>
    <row r="22589" spans="6:8" x14ac:dyDescent="0.25">
      <c r="F22589" s="11"/>
      <c r="G22589" s="11"/>
      <c r="H22589" s="11"/>
    </row>
    <row r="22590" spans="6:8" x14ac:dyDescent="0.25">
      <c r="F22590" s="11"/>
      <c r="G22590" s="11"/>
      <c r="H22590" s="11"/>
    </row>
    <row r="22591" spans="6:8" x14ac:dyDescent="0.25">
      <c r="F22591" s="11"/>
      <c r="G22591" s="11"/>
      <c r="H22591" s="11"/>
    </row>
    <row r="22592" spans="6:8" x14ac:dyDescent="0.25">
      <c r="F22592" s="11"/>
      <c r="G22592" s="11"/>
      <c r="H22592" s="11"/>
    </row>
    <row r="22593" spans="6:8" x14ac:dyDescent="0.25">
      <c r="F22593" s="11"/>
      <c r="G22593" s="11"/>
      <c r="H22593" s="11"/>
    </row>
    <row r="22594" spans="6:8" x14ac:dyDescent="0.25">
      <c r="F22594" s="11"/>
      <c r="G22594" s="11"/>
      <c r="H22594" s="11"/>
    </row>
    <row r="22595" spans="6:8" x14ac:dyDescent="0.25">
      <c r="F22595" s="11"/>
      <c r="G22595" s="11"/>
      <c r="H22595" s="11"/>
    </row>
    <row r="22596" spans="6:8" x14ac:dyDescent="0.25">
      <c r="F22596" s="11"/>
      <c r="G22596" s="11"/>
      <c r="H22596" s="11"/>
    </row>
    <row r="22597" spans="6:8" x14ac:dyDescent="0.25">
      <c r="F22597" s="11"/>
      <c r="G22597" s="11"/>
      <c r="H22597" s="11"/>
    </row>
    <row r="22598" spans="6:8" x14ac:dyDescent="0.25">
      <c r="F22598" s="11"/>
      <c r="G22598" s="11"/>
      <c r="H22598" s="11"/>
    </row>
    <row r="22599" spans="6:8" x14ac:dyDescent="0.25">
      <c r="F22599" s="11"/>
      <c r="G22599" s="11"/>
      <c r="H22599" s="11"/>
    </row>
    <row r="22600" spans="6:8" x14ac:dyDescent="0.25">
      <c r="F22600" s="11"/>
      <c r="G22600" s="11"/>
      <c r="H22600" s="11"/>
    </row>
    <row r="22601" spans="6:8" x14ac:dyDescent="0.25">
      <c r="F22601" s="11"/>
      <c r="G22601" s="11"/>
      <c r="H22601" s="11"/>
    </row>
    <row r="22602" spans="6:8" x14ac:dyDescent="0.25">
      <c r="F22602" s="11"/>
      <c r="G22602" s="11"/>
      <c r="H22602" s="11"/>
    </row>
    <row r="22603" spans="6:8" x14ac:dyDescent="0.25">
      <c r="F22603" s="11"/>
      <c r="G22603" s="11"/>
      <c r="H22603" s="11"/>
    </row>
    <row r="22604" spans="6:8" x14ac:dyDescent="0.25">
      <c r="F22604" s="11"/>
      <c r="G22604" s="11"/>
      <c r="H22604" s="11"/>
    </row>
    <row r="22605" spans="6:8" x14ac:dyDescent="0.25">
      <c r="F22605" s="11"/>
      <c r="G22605" s="11"/>
      <c r="H22605" s="11"/>
    </row>
    <row r="22606" spans="6:8" x14ac:dyDescent="0.25">
      <c r="F22606" s="11"/>
      <c r="G22606" s="11"/>
      <c r="H22606" s="11"/>
    </row>
    <row r="22607" spans="6:8" x14ac:dyDescent="0.25">
      <c r="F22607" s="11"/>
      <c r="G22607" s="11"/>
      <c r="H22607" s="11"/>
    </row>
    <row r="22608" spans="6:8" x14ac:dyDescent="0.25">
      <c r="F22608" s="11"/>
      <c r="G22608" s="11"/>
      <c r="H22608" s="11"/>
    </row>
    <row r="22609" spans="6:8" x14ac:dyDescent="0.25">
      <c r="F22609" s="11"/>
      <c r="G22609" s="11"/>
      <c r="H22609" s="11"/>
    </row>
    <row r="22610" spans="6:8" x14ac:dyDescent="0.25">
      <c r="F22610" s="11"/>
      <c r="G22610" s="11"/>
      <c r="H22610" s="11"/>
    </row>
    <row r="22611" spans="6:8" x14ac:dyDescent="0.25">
      <c r="F22611" s="11"/>
      <c r="G22611" s="11"/>
      <c r="H22611" s="11"/>
    </row>
    <row r="22612" spans="6:8" x14ac:dyDescent="0.25">
      <c r="F22612" s="11"/>
      <c r="G22612" s="11"/>
      <c r="H22612" s="11"/>
    </row>
    <row r="22613" spans="6:8" x14ac:dyDescent="0.25">
      <c r="F22613" s="11"/>
      <c r="G22613" s="11"/>
      <c r="H22613" s="11"/>
    </row>
    <row r="22614" spans="6:8" x14ac:dyDescent="0.25">
      <c r="F22614" s="11"/>
      <c r="G22614" s="11"/>
      <c r="H22614" s="11"/>
    </row>
    <row r="22615" spans="6:8" x14ac:dyDescent="0.25">
      <c r="F22615" s="11"/>
      <c r="G22615" s="11"/>
      <c r="H22615" s="11"/>
    </row>
    <row r="22616" spans="6:8" x14ac:dyDescent="0.25">
      <c r="F22616" s="11"/>
      <c r="G22616" s="11"/>
      <c r="H22616" s="11"/>
    </row>
    <row r="22617" spans="6:8" x14ac:dyDescent="0.25">
      <c r="F22617" s="11"/>
      <c r="G22617" s="11"/>
      <c r="H22617" s="11"/>
    </row>
    <row r="22618" spans="6:8" x14ac:dyDescent="0.25">
      <c r="F22618" s="11"/>
      <c r="G22618" s="11"/>
      <c r="H22618" s="11"/>
    </row>
    <row r="22619" spans="6:8" x14ac:dyDescent="0.25">
      <c r="F22619" s="11"/>
      <c r="G22619" s="11"/>
      <c r="H22619" s="11"/>
    </row>
    <row r="22620" spans="6:8" x14ac:dyDescent="0.25">
      <c r="F22620" s="11"/>
      <c r="G22620" s="11"/>
      <c r="H22620" s="11"/>
    </row>
    <row r="22621" spans="6:8" x14ac:dyDescent="0.25">
      <c r="F22621" s="11"/>
      <c r="G22621" s="11"/>
      <c r="H22621" s="11"/>
    </row>
    <row r="22622" spans="6:8" x14ac:dyDescent="0.25">
      <c r="F22622" s="11"/>
      <c r="G22622" s="11"/>
      <c r="H22622" s="11"/>
    </row>
    <row r="22623" spans="6:8" x14ac:dyDescent="0.25">
      <c r="F22623" s="11"/>
      <c r="G22623" s="11"/>
      <c r="H22623" s="11"/>
    </row>
    <row r="22624" spans="6:8" x14ac:dyDescent="0.25">
      <c r="F22624" s="11"/>
      <c r="G22624" s="11"/>
      <c r="H22624" s="11"/>
    </row>
    <row r="22625" spans="6:8" x14ac:dyDescent="0.25">
      <c r="F22625" s="11"/>
      <c r="G22625" s="11"/>
      <c r="H22625" s="11"/>
    </row>
    <row r="22626" spans="6:8" x14ac:dyDescent="0.25">
      <c r="F22626" s="11"/>
      <c r="G22626" s="11"/>
      <c r="H22626" s="11"/>
    </row>
    <row r="22627" spans="6:8" x14ac:dyDescent="0.25">
      <c r="F22627" s="11"/>
      <c r="G22627" s="11"/>
      <c r="H22627" s="11"/>
    </row>
    <row r="22628" spans="6:8" x14ac:dyDescent="0.25">
      <c r="F22628" s="11"/>
      <c r="G22628" s="11"/>
      <c r="H22628" s="11"/>
    </row>
    <row r="22629" spans="6:8" x14ac:dyDescent="0.25">
      <c r="F22629" s="11"/>
      <c r="G22629" s="11"/>
      <c r="H22629" s="11"/>
    </row>
    <row r="22630" spans="6:8" x14ac:dyDescent="0.25">
      <c r="F22630" s="11"/>
      <c r="G22630" s="11"/>
      <c r="H22630" s="11"/>
    </row>
    <row r="22631" spans="6:8" x14ac:dyDescent="0.25">
      <c r="F22631" s="11"/>
      <c r="G22631" s="11"/>
      <c r="H22631" s="11"/>
    </row>
    <row r="22632" spans="6:8" x14ac:dyDescent="0.25">
      <c r="F22632" s="11"/>
      <c r="G22632" s="11"/>
      <c r="H22632" s="11"/>
    </row>
    <row r="22633" spans="6:8" x14ac:dyDescent="0.25">
      <c r="F22633" s="11"/>
      <c r="G22633" s="11"/>
      <c r="H22633" s="11"/>
    </row>
    <row r="22634" spans="6:8" x14ac:dyDescent="0.25">
      <c r="F22634" s="11"/>
      <c r="G22634" s="11"/>
      <c r="H22634" s="11"/>
    </row>
    <row r="22635" spans="6:8" x14ac:dyDescent="0.25">
      <c r="F22635" s="11"/>
      <c r="G22635" s="11"/>
      <c r="H22635" s="11"/>
    </row>
    <row r="22636" spans="6:8" x14ac:dyDescent="0.25">
      <c r="F22636" s="11"/>
      <c r="G22636" s="11"/>
      <c r="H22636" s="11"/>
    </row>
    <row r="22637" spans="6:8" x14ac:dyDescent="0.25">
      <c r="F22637" s="11"/>
      <c r="G22637" s="11"/>
      <c r="H22637" s="11"/>
    </row>
    <row r="22638" spans="6:8" x14ac:dyDescent="0.25">
      <c r="F22638" s="11"/>
      <c r="G22638" s="11"/>
      <c r="H22638" s="11"/>
    </row>
    <row r="22639" spans="6:8" x14ac:dyDescent="0.25">
      <c r="F22639" s="11"/>
      <c r="G22639" s="11"/>
      <c r="H22639" s="11"/>
    </row>
    <row r="22640" spans="6:8" x14ac:dyDescent="0.25">
      <c r="F22640" s="11"/>
      <c r="G22640" s="11"/>
      <c r="H22640" s="11"/>
    </row>
    <row r="22641" spans="6:8" x14ac:dyDescent="0.25">
      <c r="F22641" s="11"/>
      <c r="G22641" s="11"/>
      <c r="H22641" s="11"/>
    </row>
    <row r="22642" spans="6:8" x14ac:dyDescent="0.25">
      <c r="F22642" s="11"/>
      <c r="G22642" s="11"/>
      <c r="H22642" s="11"/>
    </row>
    <row r="22643" spans="6:8" x14ac:dyDescent="0.25">
      <c r="F22643" s="11"/>
      <c r="G22643" s="11"/>
      <c r="H22643" s="11"/>
    </row>
    <row r="22644" spans="6:8" x14ac:dyDescent="0.25">
      <c r="F22644" s="11"/>
      <c r="G22644" s="11"/>
      <c r="H22644" s="11"/>
    </row>
    <row r="22645" spans="6:8" x14ac:dyDescent="0.25">
      <c r="F22645" s="11"/>
      <c r="G22645" s="11"/>
      <c r="H22645" s="11"/>
    </row>
    <row r="22646" spans="6:8" x14ac:dyDescent="0.25">
      <c r="F22646" s="11"/>
      <c r="G22646" s="11"/>
      <c r="H22646" s="11"/>
    </row>
    <row r="22647" spans="6:8" x14ac:dyDescent="0.25">
      <c r="F22647" s="11"/>
      <c r="G22647" s="11"/>
      <c r="H22647" s="11"/>
    </row>
    <row r="22648" spans="6:8" x14ac:dyDescent="0.25">
      <c r="F22648" s="11"/>
      <c r="G22648" s="11"/>
      <c r="H22648" s="11"/>
    </row>
    <row r="22649" spans="6:8" x14ac:dyDescent="0.25">
      <c r="F22649" s="11"/>
      <c r="G22649" s="11"/>
      <c r="H22649" s="11"/>
    </row>
    <row r="22650" spans="6:8" x14ac:dyDescent="0.25">
      <c r="F22650" s="11"/>
      <c r="G22650" s="11"/>
      <c r="H22650" s="11"/>
    </row>
    <row r="22651" spans="6:8" x14ac:dyDescent="0.25">
      <c r="F22651" s="11"/>
      <c r="G22651" s="11"/>
      <c r="H22651" s="11"/>
    </row>
    <row r="22652" spans="6:8" x14ac:dyDescent="0.25">
      <c r="F22652" s="11"/>
      <c r="G22652" s="11"/>
      <c r="H22652" s="11"/>
    </row>
    <row r="22653" spans="6:8" x14ac:dyDescent="0.25">
      <c r="F22653" s="11"/>
      <c r="G22653" s="11"/>
      <c r="H22653" s="11"/>
    </row>
    <row r="22654" spans="6:8" x14ac:dyDescent="0.25">
      <c r="F22654" s="11"/>
      <c r="G22654" s="11"/>
      <c r="H22654" s="11"/>
    </row>
    <row r="22655" spans="6:8" x14ac:dyDescent="0.25">
      <c r="F22655" s="11"/>
      <c r="G22655" s="11"/>
      <c r="H22655" s="11"/>
    </row>
    <row r="22656" spans="6:8" x14ac:dyDescent="0.25">
      <c r="F22656" s="11"/>
      <c r="G22656" s="11"/>
      <c r="H22656" s="11"/>
    </row>
    <row r="22657" spans="6:8" x14ac:dyDescent="0.25">
      <c r="F22657" s="11"/>
      <c r="G22657" s="11"/>
      <c r="H22657" s="11"/>
    </row>
    <row r="22658" spans="6:8" x14ac:dyDescent="0.25">
      <c r="F22658" s="11"/>
      <c r="G22658" s="11"/>
      <c r="H22658" s="11"/>
    </row>
    <row r="22659" spans="6:8" x14ac:dyDescent="0.25">
      <c r="F22659" s="11"/>
      <c r="G22659" s="11"/>
      <c r="H22659" s="11"/>
    </row>
    <row r="22660" spans="6:8" x14ac:dyDescent="0.25">
      <c r="F22660" s="11"/>
      <c r="G22660" s="11"/>
      <c r="H22660" s="11"/>
    </row>
    <row r="22661" spans="6:8" x14ac:dyDescent="0.25">
      <c r="F22661" s="11"/>
      <c r="G22661" s="11"/>
      <c r="H22661" s="11"/>
    </row>
    <row r="22662" spans="6:8" x14ac:dyDescent="0.25">
      <c r="F22662" s="11"/>
      <c r="G22662" s="11"/>
      <c r="H22662" s="11"/>
    </row>
    <row r="22663" spans="6:8" x14ac:dyDescent="0.25">
      <c r="F22663" s="11"/>
      <c r="G22663" s="11"/>
      <c r="H22663" s="11"/>
    </row>
    <row r="22664" spans="6:8" x14ac:dyDescent="0.25">
      <c r="F22664" s="11"/>
      <c r="G22664" s="11"/>
      <c r="H22664" s="11"/>
    </row>
    <row r="22665" spans="6:8" x14ac:dyDescent="0.25">
      <c r="F22665" s="11"/>
      <c r="G22665" s="11"/>
      <c r="H22665" s="11"/>
    </row>
    <row r="22666" spans="6:8" x14ac:dyDescent="0.25">
      <c r="F22666" s="11"/>
      <c r="G22666" s="11"/>
      <c r="H22666" s="11"/>
    </row>
    <row r="22667" spans="6:8" x14ac:dyDescent="0.25">
      <c r="F22667" s="11"/>
      <c r="G22667" s="11"/>
      <c r="H22667" s="11"/>
    </row>
    <row r="22668" spans="6:8" x14ac:dyDescent="0.25">
      <c r="F22668" s="11"/>
      <c r="G22668" s="11"/>
      <c r="H22668" s="11"/>
    </row>
    <row r="22669" spans="6:8" x14ac:dyDescent="0.25">
      <c r="F22669" s="11"/>
      <c r="G22669" s="11"/>
      <c r="H22669" s="11"/>
    </row>
    <row r="22670" spans="6:8" x14ac:dyDescent="0.25">
      <c r="F22670" s="11"/>
      <c r="G22670" s="11"/>
      <c r="H22670" s="11"/>
    </row>
    <row r="22671" spans="6:8" x14ac:dyDescent="0.25">
      <c r="F22671" s="11"/>
      <c r="G22671" s="11"/>
      <c r="H22671" s="11"/>
    </row>
    <row r="22672" spans="6:8" x14ac:dyDescent="0.25">
      <c r="F22672" s="11"/>
      <c r="G22672" s="11"/>
      <c r="H22672" s="11"/>
    </row>
    <row r="22673" spans="6:8" x14ac:dyDescent="0.25">
      <c r="F22673" s="11"/>
      <c r="G22673" s="11"/>
      <c r="H22673" s="11"/>
    </row>
    <row r="22674" spans="6:8" x14ac:dyDescent="0.25">
      <c r="F22674" s="11"/>
      <c r="G22674" s="11"/>
      <c r="H22674" s="11"/>
    </row>
    <row r="22675" spans="6:8" x14ac:dyDescent="0.25">
      <c r="F22675" s="11"/>
      <c r="G22675" s="11"/>
      <c r="H22675" s="11"/>
    </row>
    <row r="22676" spans="6:8" x14ac:dyDescent="0.25">
      <c r="F22676" s="11"/>
      <c r="G22676" s="11"/>
      <c r="H22676" s="11"/>
    </row>
    <row r="22677" spans="6:8" x14ac:dyDescent="0.25">
      <c r="F22677" s="11"/>
      <c r="G22677" s="11"/>
      <c r="H22677" s="11"/>
    </row>
    <row r="22678" spans="6:8" x14ac:dyDescent="0.25">
      <c r="F22678" s="11"/>
      <c r="G22678" s="11"/>
      <c r="H22678" s="11"/>
    </row>
    <row r="22679" spans="6:8" x14ac:dyDescent="0.25">
      <c r="F22679" s="11"/>
      <c r="G22679" s="11"/>
      <c r="H22679" s="11"/>
    </row>
    <row r="22680" spans="6:8" x14ac:dyDescent="0.25">
      <c r="F22680" s="11"/>
      <c r="G22680" s="11"/>
      <c r="H22680" s="11"/>
    </row>
    <row r="22681" spans="6:8" x14ac:dyDescent="0.25">
      <c r="F22681" s="11"/>
      <c r="G22681" s="11"/>
      <c r="H22681" s="11"/>
    </row>
    <row r="22682" spans="6:8" x14ac:dyDescent="0.25">
      <c r="F22682" s="11"/>
      <c r="G22682" s="11"/>
      <c r="H22682" s="11"/>
    </row>
    <row r="22683" spans="6:8" x14ac:dyDescent="0.25">
      <c r="F22683" s="11"/>
      <c r="G22683" s="11"/>
      <c r="H22683" s="11"/>
    </row>
    <row r="22684" spans="6:8" x14ac:dyDescent="0.25">
      <c r="F22684" s="11"/>
      <c r="G22684" s="11"/>
      <c r="H22684" s="11"/>
    </row>
    <row r="22685" spans="6:8" x14ac:dyDescent="0.25">
      <c r="F22685" s="11"/>
      <c r="G22685" s="11"/>
      <c r="H22685" s="11"/>
    </row>
    <row r="22686" spans="6:8" x14ac:dyDescent="0.25">
      <c r="F22686" s="11"/>
      <c r="G22686" s="11"/>
      <c r="H22686" s="11"/>
    </row>
    <row r="22687" spans="6:8" x14ac:dyDescent="0.25">
      <c r="F22687" s="11"/>
      <c r="G22687" s="11"/>
      <c r="H22687" s="11"/>
    </row>
    <row r="22688" spans="6:8" x14ac:dyDescent="0.25">
      <c r="F22688" s="11"/>
      <c r="G22688" s="11"/>
      <c r="H22688" s="11"/>
    </row>
    <row r="22689" spans="6:8" x14ac:dyDescent="0.25">
      <c r="F22689" s="11"/>
      <c r="G22689" s="11"/>
      <c r="H22689" s="11"/>
    </row>
    <row r="22690" spans="6:8" x14ac:dyDescent="0.25">
      <c r="F22690" s="11"/>
      <c r="G22690" s="11"/>
      <c r="H22690" s="11"/>
    </row>
    <row r="22691" spans="6:8" x14ac:dyDescent="0.25">
      <c r="F22691" s="11"/>
      <c r="G22691" s="11"/>
      <c r="H22691" s="11"/>
    </row>
    <row r="22692" spans="6:8" x14ac:dyDescent="0.25">
      <c r="F22692" s="11"/>
      <c r="G22692" s="11"/>
      <c r="H22692" s="11"/>
    </row>
    <row r="22693" spans="6:8" x14ac:dyDescent="0.25">
      <c r="F22693" s="11"/>
      <c r="G22693" s="11"/>
      <c r="H22693" s="11"/>
    </row>
    <row r="22694" spans="6:8" x14ac:dyDescent="0.25">
      <c r="F22694" s="11"/>
      <c r="G22694" s="11"/>
      <c r="H22694" s="11"/>
    </row>
    <row r="22695" spans="6:8" x14ac:dyDescent="0.25">
      <c r="F22695" s="11"/>
      <c r="G22695" s="11"/>
      <c r="H22695" s="11"/>
    </row>
    <row r="22696" spans="6:8" x14ac:dyDescent="0.25">
      <c r="F22696" s="11"/>
      <c r="G22696" s="11"/>
      <c r="H22696" s="11"/>
    </row>
    <row r="22697" spans="6:8" x14ac:dyDescent="0.25">
      <c r="F22697" s="11"/>
      <c r="G22697" s="11"/>
      <c r="H22697" s="11"/>
    </row>
    <row r="22698" spans="6:8" x14ac:dyDescent="0.25">
      <c r="F22698" s="11"/>
      <c r="G22698" s="11"/>
      <c r="H22698" s="11"/>
    </row>
    <row r="22699" spans="6:8" x14ac:dyDescent="0.25">
      <c r="F22699" s="11"/>
      <c r="G22699" s="11"/>
      <c r="H22699" s="11"/>
    </row>
    <row r="22700" spans="6:8" x14ac:dyDescent="0.25">
      <c r="F22700" s="11"/>
      <c r="G22700" s="11"/>
      <c r="H22700" s="11"/>
    </row>
    <row r="22701" spans="6:8" x14ac:dyDescent="0.25">
      <c r="F22701" s="11"/>
      <c r="G22701" s="11"/>
      <c r="H22701" s="11"/>
    </row>
    <row r="22702" spans="6:8" x14ac:dyDescent="0.25">
      <c r="F22702" s="11"/>
      <c r="G22702" s="11"/>
      <c r="H22702" s="11"/>
    </row>
    <row r="22703" spans="6:8" x14ac:dyDescent="0.25">
      <c r="F22703" s="11"/>
      <c r="G22703" s="11"/>
      <c r="H22703" s="11"/>
    </row>
    <row r="22704" spans="6:8" x14ac:dyDescent="0.25">
      <c r="F22704" s="11"/>
      <c r="G22704" s="11"/>
      <c r="H22704" s="11"/>
    </row>
    <row r="22705" spans="6:8" x14ac:dyDescent="0.25">
      <c r="F22705" s="11"/>
      <c r="G22705" s="11"/>
      <c r="H22705" s="11"/>
    </row>
    <row r="22706" spans="6:8" x14ac:dyDescent="0.25">
      <c r="F22706" s="11"/>
      <c r="G22706" s="11"/>
      <c r="H22706" s="11"/>
    </row>
    <row r="22707" spans="6:8" x14ac:dyDescent="0.25">
      <c r="F22707" s="11"/>
      <c r="G22707" s="11"/>
      <c r="H22707" s="11"/>
    </row>
    <row r="22708" spans="6:8" x14ac:dyDescent="0.25">
      <c r="F22708" s="11"/>
      <c r="G22708" s="11"/>
      <c r="H22708" s="11"/>
    </row>
    <row r="22709" spans="6:8" x14ac:dyDescent="0.25">
      <c r="F22709" s="11"/>
      <c r="G22709" s="11"/>
      <c r="H22709" s="11"/>
    </row>
    <row r="22710" spans="6:8" x14ac:dyDescent="0.25">
      <c r="F22710" s="11"/>
      <c r="G22710" s="11"/>
      <c r="H22710" s="11"/>
    </row>
    <row r="22711" spans="6:8" x14ac:dyDescent="0.25">
      <c r="F22711" s="11"/>
      <c r="G22711" s="11"/>
      <c r="H22711" s="11"/>
    </row>
    <row r="22712" spans="6:8" x14ac:dyDescent="0.25">
      <c r="F22712" s="11"/>
      <c r="G22712" s="11"/>
      <c r="H22712" s="11"/>
    </row>
    <row r="22713" spans="6:8" x14ac:dyDescent="0.25">
      <c r="F22713" s="11"/>
      <c r="G22713" s="11"/>
      <c r="H22713" s="11"/>
    </row>
    <row r="22714" spans="6:8" x14ac:dyDescent="0.25">
      <c r="F22714" s="11"/>
      <c r="G22714" s="11"/>
      <c r="H22714" s="11"/>
    </row>
    <row r="22715" spans="6:8" x14ac:dyDescent="0.25">
      <c r="F22715" s="11"/>
      <c r="G22715" s="11"/>
      <c r="H22715" s="11"/>
    </row>
    <row r="22716" spans="6:8" x14ac:dyDescent="0.25">
      <c r="F22716" s="11"/>
      <c r="G22716" s="11"/>
      <c r="H22716" s="11"/>
    </row>
    <row r="22717" spans="6:8" x14ac:dyDescent="0.25">
      <c r="F22717" s="11"/>
      <c r="G22717" s="11"/>
      <c r="H22717" s="11"/>
    </row>
    <row r="22718" spans="6:8" x14ac:dyDescent="0.25">
      <c r="F22718" s="11"/>
      <c r="G22718" s="11"/>
      <c r="H22718" s="11"/>
    </row>
    <row r="22719" spans="6:8" x14ac:dyDescent="0.25">
      <c r="F22719" s="11"/>
      <c r="G22719" s="11"/>
      <c r="H22719" s="11"/>
    </row>
    <row r="22720" spans="6:8" x14ac:dyDescent="0.25">
      <c r="F22720" s="11"/>
      <c r="G22720" s="11"/>
      <c r="H22720" s="11"/>
    </row>
    <row r="22721" spans="6:8" x14ac:dyDescent="0.25">
      <c r="F22721" s="11"/>
      <c r="G22721" s="11"/>
      <c r="H22721" s="11"/>
    </row>
    <row r="22722" spans="6:8" x14ac:dyDescent="0.25">
      <c r="F22722" s="11"/>
      <c r="G22722" s="11"/>
      <c r="H22722" s="11"/>
    </row>
    <row r="22723" spans="6:8" x14ac:dyDescent="0.25">
      <c r="F22723" s="11"/>
      <c r="G22723" s="11"/>
      <c r="H22723" s="11"/>
    </row>
    <row r="22724" spans="6:8" x14ac:dyDescent="0.25">
      <c r="F22724" s="11"/>
      <c r="G22724" s="11"/>
      <c r="H22724" s="11"/>
    </row>
    <row r="22725" spans="6:8" x14ac:dyDescent="0.25">
      <c r="F22725" s="11"/>
      <c r="G22725" s="11"/>
      <c r="H22725" s="11"/>
    </row>
    <row r="22726" spans="6:8" x14ac:dyDescent="0.25">
      <c r="F22726" s="11"/>
      <c r="G22726" s="11"/>
      <c r="H22726" s="11"/>
    </row>
    <row r="22727" spans="6:8" x14ac:dyDescent="0.25">
      <c r="F22727" s="11"/>
      <c r="G22727" s="11"/>
      <c r="H22727" s="11"/>
    </row>
    <row r="22728" spans="6:8" x14ac:dyDescent="0.25">
      <c r="F22728" s="11"/>
      <c r="G22728" s="11"/>
      <c r="H22728" s="11"/>
    </row>
    <row r="22729" spans="6:8" x14ac:dyDescent="0.25">
      <c r="F22729" s="11"/>
      <c r="G22729" s="11"/>
      <c r="H22729" s="11"/>
    </row>
    <row r="22730" spans="6:8" x14ac:dyDescent="0.25">
      <c r="F22730" s="11"/>
      <c r="G22730" s="11"/>
      <c r="H22730" s="11"/>
    </row>
    <row r="22731" spans="6:8" x14ac:dyDescent="0.25">
      <c r="F22731" s="11"/>
      <c r="G22731" s="11"/>
      <c r="H22731" s="11"/>
    </row>
    <row r="22732" spans="6:8" x14ac:dyDescent="0.25">
      <c r="F22732" s="11"/>
      <c r="G22732" s="11"/>
      <c r="H22732" s="11"/>
    </row>
    <row r="22733" spans="6:8" x14ac:dyDescent="0.25">
      <c r="F22733" s="11"/>
      <c r="G22733" s="11"/>
      <c r="H22733" s="11"/>
    </row>
    <row r="22734" spans="6:8" x14ac:dyDescent="0.25">
      <c r="F22734" s="11"/>
      <c r="G22734" s="11"/>
      <c r="H22734" s="11"/>
    </row>
    <row r="22735" spans="6:8" x14ac:dyDescent="0.25">
      <c r="F22735" s="11"/>
      <c r="G22735" s="11"/>
      <c r="H22735" s="11"/>
    </row>
    <row r="22736" spans="6:8" x14ac:dyDescent="0.25">
      <c r="F22736" s="11"/>
      <c r="G22736" s="11"/>
      <c r="H22736" s="11"/>
    </row>
    <row r="22737" spans="6:8" x14ac:dyDescent="0.25">
      <c r="F22737" s="11"/>
      <c r="G22737" s="11"/>
      <c r="H22737" s="11"/>
    </row>
    <row r="22738" spans="6:8" x14ac:dyDescent="0.25">
      <c r="F22738" s="11"/>
      <c r="G22738" s="11"/>
      <c r="H22738" s="11"/>
    </row>
    <row r="22739" spans="6:8" x14ac:dyDescent="0.25">
      <c r="F22739" s="11"/>
      <c r="G22739" s="11"/>
      <c r="H22739" s="11"/>
    </row>
    <row r="22740" spans="6:8" x14ac:dyDescent="0.25">
      <c r="F22740" s="11"/>
      <c r="G22740" s="11"/>
      <c r="H22740" s="11"/>
    </row>
    <row r="22741" spans="6:8" x14ac:dyDescent="0.25">
      <c r="F22741" s="11"/>
      <c r="G22741" s="11"/>
      <c r="H22741" s="11"/>
    </row>
    <row r="22742" spans="6:8" x14ac:dyDescent="0.25">
      <c r="F22742" s="11"/>
      <c r="G22742" s="11"/>
      <c r="H22742" s="11"/>
    </row>
    <row r="22743" spans="6:8" x14ac:dyDescent="0.25">
      <c r="F22743" s="11"/>
      <c r="G22743" s="11"/>
      <c r="H22743" s="11"/>
    </row>
    <row r="22744" spans="6:8" x14ac:dyDescent="0.25">
      <c r="F22744" s="11"/>
      <c r="G22744" s="11"/>
      <c r="H22744" s="11"/>
    </row>
    <row r="22745" spans="6:8" x14ac:dyDescent="0.25">
      <c r="F22745" s="11"/>
      <c r="G22745" s="11"/>
      <c r="H22745" s="11"/>
    </row>
    <row r="22746" spans="6:8" x14ac:dyDescent="0.25">
      <c r="F22746" s="11"/>
      <c r="G22746" s="11"/>
      <c r="H22746" s="11"/>
    </row>
    <row r="22747" spans="6:8" x14ac:dyDescent="0.25">
      <c r="F22747" s="11"/>
      <c r="G22747" s="11"/>
      <c r="H22747" s="11"/>
    </row>
    <row r="22748" spans="6:8" x14ac:dyDescent="0.25">
      <c r="F22748" s="11"/>
      <c r="G22748" s="11"/>
      <c r="H22748" s="11"/>
    </row>
    <row r="22749" spans="6:8" x14ac:dyDescent="0.25">
      <c r="F22749" s="11"/>
      <c r="G22749" s="11"/>
      <c r="H22749" s="11"/>
    </row>
    <row r="22750" spans="6:8" x14ac:dyDescent="0.25">
      <c r="F22750" s="11"/>
      <c r="G22750" s="11"/>
      <c r="H22750" s="11"/>
    </row>
    <row r="22751" spans="6:8" x14ac:dyDescent="0.25">
      <c r="F22751" s="11"/>
      <c r="G22751" s="11"/>
      <c r="H22751" s="11"/>
    </row>
    <row r="22752" spans="6:8" x14ac:dyDescent="0.25">
      <c r="F22752" s="11"/>
      <c r="G22752" s="11"/>
      <c r="H22752" s="11"/>
    </row>
    <row r="22753" spans="6:8" x14ac:dyDescent="0.25">
      <c r="F22753" s="11"/>
      <c r="G22753" s="11"/>
      <c r="H22753" s="11"/>
    </row>
    <row r="22754" spans="6:8" x14ac:dyDescent="0.25">
      <c r="F22754" s="11"/>
      <c r="G22754" s="11"/>
      <c r="H22754" s="11"/>
    </row>
    <row r="22755" spans="6:8" x14ac:dyDescent="0.25">
      <c r="F22755" s="11"/>
      <c r="G22755" s="11"/>
      <c r="H22755" s="11"/>
    </row>
    <row r="22756" spans="6:8" x14ac:dyDescent="0.25">
      <c r="F22756" s="11"/>
      <c r="G22756" s="11"/>
      <c r="H22756" s="11"/>
    </row>
    <row r="22757" spans="6:8" x14ac:dyDescent="0.25">
      <c r="F22757" s="11"/>
      <c r="G22757" s="11"/>
      <c r="H22757" s="11"/>
    </row>
    <row r="22758" spans="6:8" x14ac:dyDescent="0.25">
      <c r="F22758" s="11"/>
      <c r="G22758" s="11"/>
      <c r="H22758" s="11"/>
    </row>
    <row r="22759" spans="6:8" x14ac:dyDescent="0.25">
      <c r="F22759" s="11"/>
      <c r="G22759" s="11"/>
      <c r="H22759" s="11"/>
    </row>
    <row r="22760" spans="6:8" x14ac:dyDescent="0.25">
      <c r="F22760" s="11"/>
      <c r="G22760" s="11"/>
      <c r="H22760" s="11"/>
    </row>
    <row r="22761" spans="6:8" x14ac:dyDescent="0.25">
      <c r="F22761" s="11"/>
      <c r="G22761" s="11"/>
      <c r="H22761" s="11"/>
    </row>
    <row r="22762" spans="6:8" x14ac:dyDescent="0.25">
      <c r="F22762" s="11"/>
      <c r="G22762" s="11"/>
      <c r="H22762" s="11"/>
    </row>
    <row r="22763" spans="6:8" x14ac:dyDescent="0.25">
      <c r="F22763" s="11"/>
      <c r="G22763" s="11"/>
      <c r="H22763" s="11"/>
    </row>
    <row r="22764" spans="6:8" x14ac:dyDescent="0.25">
      <c r="F22764" s="11"/>
      <c r="G22764" s="11"/>
      <c r="H22764" s="11"/>
    </row>
    <row r="22765" spans="6:8" x14ac:dyDescent="0.25">
      <c r="F22765" s="11"/>
      <c r="G22765" s="11"/>
      <c r="H22765" s="11"/>
    </row>
    <row r="22766" spans="6:8" x14ac:dyDescent="0.25">
      <c r="F22766" s="11"/>
      <c r="G22766" s="11"/>
      <c r="H22766" s="11"/>
    </row>
    <row r="22767" spans="6:8" x14ac:dyDescent="0.25">
      <c r="F22767" s="11"/>
      <c r="G22767" s="11"/>
      <c r="H22767" s="11"/>
    </row>
    <row r="22768" spans="6:8" x14ac:dyDescent="0.25">
      <c r="F22768" s="11"/>
      <c r="G22768" s="11"/>
      <c r="H22768" s="11"/>
    </row>
    <row r="22769" spans="6:8" x14ac:dyDescent="0.25">
      <c r="F22769" s="11"/>
      <c r="G22769" s="11"/>
      <c r="H22769" s="11"/>
    </row>
    <row r="22770" spans="6:8" x14ac:dyDescent="0.25">
      <c r="F22770" s="11"/>
      <c r="G22770" s="11"/>
      <c r="H22770" s="11"/>
    </row>
    <row r="22771" spans="6:8" x14ac:dyDescent="0.25">
      <c r="F22771" s="11"/>
      <c r="G22771" s="11"/>
      <c r="H22771" s="11"/>
    </row>
    <row r="22772" spans="6:8" x14ac:dyDescent="0.25">
      <c r="F22772" s="11"/>
      <c r="G22772" s="11"/>
      <c r="H22772" s="11"/>
    </row>
    <row r="22773" spans="6:8" x14ac:dyDescent="0.25">
      <c r="F22773" s="11"/>
      <c r="G22773" s="11"/>
      <c r="H22773" s="11"/>
    </row>
    <row r="22774" spans="6:8" x14ac:dyDescent="0.25">
      <c r="F22774" s="11"/>
      <c r="G22774" s="11"/>
      <c r="H22774" s="11"/>
    </row>
    <row r="22775" spans="6:8" x14ac:dyDescent="0.25">
      <c r="F22775" s="11"/>
      <c r="G22775" s="11"/>
      <c r="H22775" s="11"/>
    </row>
    <row r="22776" spans="6:8" x14ac:dyDescent="0.25">
      <c r="F22776" s="11"/>
      <c r="G22776" s="11"/>
      <c r="H22776" s="11"/>
    </row>
    <row r="22777" spans="6:8" x14ac:dyDescent="0.25">
      <c r="F22777" s="11"/>
      <c r="G22777" s="11"/>
      <c r="H22777" s="11"/>
    </row>
    <row r="22778" spans="6:8" x14ac:dyDescent="0.25">
      <c r="F22778" s="11"/>
      <c r="G22778" s="11"/>
      <c r="H22778" s="11"/>
    </row>
    <row r="22779" spans="6:8" x14ac:dyDescent="0.25">
      <c r="F22779" s="11"/>
      <c r="G22779" s="11"/>
      <c r="H22779" s="11"/>
    </row>
    <row r="22780" spans="6:8" x14ac:dyDescent="0.25">
      <c r="F22780" s="11"/>
      <c r="G22780" s="11"/>
      <c r="H22780" s="11"/>
    </row>
    <row r="22781" spans="6:8" x14ac:dyDescent="0.25">
      <c r="F22781" s="11"/>
      <c r="G22781" s="11"/>
      <c r="H22781" s="11"/>
    </row>
    <row r="22782" spans="6:8" x14ac:dyDescent="0.25">
      <c r="F22782" s="11"/>
      <c r="G22782" s="11"/>
      <c r="H22782" s="11"/>
    </row>
    <row r="22783" spans="6:8" x14ac:dyDescent="0.25">
      <c r="F22783" s="11"/>
      <c r="G22783" s="11"/>
      <c r="H22783" s="11"/>
    </row>
    <row r="22784" spans="6:8" x14ac:dyDescent="0.25">
      <c r="F22784" s="11"/>
      <c r="G22784" s="11"/>
      <c r="H22784" s="11"/>
    </row>
    <row r="22785" spans="6:8" x14ac:dyDescent="0.25">
      <c r="F22785" s="11"/>
      <c r="G22785" s="11"/>
      <c r="H22785" s="11"/>
    </row>
    <row r="22786" spans="6:8" x14ac:dyDescent="0.25">
      <c r="F22786" s="11"/>
      <c r="G22786" s="11"/>
      <c r="H22786" s="11"/>
    </row>
    <row r="22787" spans="6:8" x14ac:dyDescent="0.25">
      <c r="F22787" s="11"/>
      <c r="G22787" s="11"/>
      <c r="H22787" s="11"/>
    </row>
    <row r="22788" spans="6:8" x14ac:dyDescent="0.25">
      <c r="F22788" s="11"/>
      <c r="G22788" s="11"/>
      <c r="H22788" s="11"/>
    </row>
    <row r="22789" spans="6:8" x14ac:dyDescent="0.25">
      <c r="F22789" s="11"/>
      <c r="G22789" s="11"/>
      <c r="H22789" s="11"/>
    </row>
    <row r="22790" spans="6:8" x14ac:dyDescent="0.25">
      <c r="F22790" s="11"/>
      <c r="G22790" s="11"/>
      <c r="H22790" s="11"/>
    </row>
    <row r="22791" spans="6:8" x14ac:dyDescent="0.25">
      <c r="F22791" s="11"/>
      <c r="G22791" s="11"/>
      <c r="H22791" s="11"/>
    </row>
    <row r="22792" spans="6:8" x14ac:dyDescent="0.25">
      <c r="F22792" s="11"/>
      <c r="G22792" s="11"/>
      <c r="H22792" s="11"/>
    </row>
    <row r="22793" spans="6:8" x14ac:dyDescent="0.25">
      <c r="F22793" s="11"/>
      <c r="G22793" s="11"/>
      <c r="H22793" s="11"/>
    </row>
    <row r="22794" spans="6:8" x14ac:dyDescent="0.25">
      <c r="F22794" s="11"/>
      <c r="G22794" s="11"/>
      <c r="H22794" s="11"/>
    </row>
    <row r="22795" spans="6:8" x14ac:dyDescent="0.25">
      <c r="F22795" s="11"/>
      <c r="G22795" s="11"/>
      <c r="H22795" s="11"/>
    </row>
    <row r="22796" spans="6:8" x14ac:dyDescent="0.25">
      <c r="F22796" s="11"/>
      <c r="G22796" s="11"/>
      <c r="H22796" s="11"/>
    </row>
    <row r="22797" spans="6:8" x14ac:dyDescent="0.25">
      <c r="F22797" s="11"/>
      <c r="G22797" s="11"/>
      <c r="H22797" s="11"/>
    </row>
    <row r="22798" spans="6:8" x14ac:dyDescent="0.25">
      <c r="F22798" s="11"/>
      <c r="G22798" s="11"/>
      <c r="H22798" s="11"/>
    </row>
    <row r="22799" spans="6:8" x14ac:dyDescent="0.25">
      <c r="F22799" s="11"/>
      <c r="G22799" s="11"/>
      <c r="H22799" s="11"/>
    </row>
    <row r="22800" spans="6:8" x14ac:dyDescent="0.25">
      <c r="F22800" s="11"/>
      <c r="G22800" s="11"/>
      <c r="H22800" s="11"/>
    </row>
    <row r="22801" spans="6:8" x14ac:dyDescent="0.25">
      <c r="F22801" s="11"/>
      <c r="G22801" s="11"/>
      <c r="H22801" s="11"/>
    </row>
    <row r="22802" spans="6:8" x14ac:dyDescent="0.25">
      <c r="F22802" s="11"/>
      <c r="G22802" s="11"/>
      <c r="H22802" s="11"/>
    </row>
    <row r="22803" spans="6:8" x14ac:dyDescent="0.25">
      <c r="F22803" s="11"/>
      <c r="G22803" s="11"/>
      <c r="H22803" s="11"/>
    </row>
    <row r="22804" spans="6:8" x14ac:dyDescent="0.25">
      <c r="F22804" s="11"/>
      <c r="G22804" s="11"/>
      <c r="H22804" s="11"/>
    </row>
    <row r="22805" spans="6:8" x14ac:dyDescent="0.25">
      <c r="F22805" s="11"/>
      <c r="G22805" s="11"/>
      <c r="H22805" s="11"/>
    </row>
    <row r="22806" spans="6:8" x14ac:dyDescent="0.25">
      <c r="F22806" s="11"/>
      <c r="G22806" s="11"/>
      <c r="H22806" s="11"/>
    </row>
    <row r="22807" spans="6:8" x14ac:dyDescent="0.25">
      <c r="F22807" s="11"/>
      <c r="G22807" s="11"/>
      <c r="H22807" s="11"/>
    </row>
    <row r="22808" spans="6:8" x14ac:dyDescent="0.25">
      <c r="F22808" s="11"/>
      <c r="G22808" s="11"/>
      <c r="H22808" s="11"/>
    </row>
    <row r="22809" spans="6:8" x14ac:dyDescent="0.25">
      <c r="F22809" s="11"/>
      <c r="G22809" s="11"/>
      <c r="H22809" s="11"/>
    </row>
    <row r="22810" spans="6:8" x14ac:dyDescent="0.25">
      <c r="F22810" s="11"/>
      <c r="G22810" s="11"/>
      <c r="H22810" s="11"/>
    </row>
    <row r="22811" spans="6:8" x14ac:dyDescent="0.25">
      <c r="F22811" s="11"/>
      <c r="G22811" s="11"/>
      <c r="H22811" s="11"/>
    </row>
    <row r="22812" spans="6:8" x14ac:dyDescent="0.25">
      <c r="F22812" s="11"/>
      <c r="G22812" s="11"/>
      <c r="H22812" s="11"/>
    </row>
    <row r="22813" spans="6:8" x14ac:dyDescent="0.25">
      <c r="F22813" s="11"/>
      <c r="G22813" s="11"/>
      <c r="H22813" s="11"/>
    </row>
    <row r="22814" spans="6:8" x14ac:dyDescent="0.25">
      <c r="F22814" s="11"/>
      <c r="G22814" s="11"/>
      <c r="H22814" s="11"/>
    </row>
    <row r="22815" spans="6:8" x14ac:dyDescent="0.25">
      <c r="F22815" s="11"/>
      <c r="G22815" s="11"/>
      <c r="H22815" s="11"/>
    </row>
    <row r="22816" spans="6:8" x14ac:dyDescent="0.25">
      <c r="F22816" s="11"/>
      <c r="G22816" s="11"/>
      <c r="H22816" s="11"/>
    </row>
    <row r="22817" spans="6:8" x14ac:dyDescent="0.25">
      <c r="F22817" s="11"/>
      <c r="G22817" s="11"/>
      <c r="H22817" s="11"/>
    </row>
    <row r="22818" spans="6:8" x14ac:dyDescent="0.25">
      <c r="F22818" s="11"/>
      <c r="G22818" s="11"/>
      <c r="H22818" s="11"/>
    </row>
    <row r="22819" spans="6:8" x14ac:dyDescent="0.25">
      <c r="F22819" s="11"/>
      <c r="G22819" s="11"/>
      <c r="H22819" s="11"/>
    </row>
    <row r="22820" spans="6:8" x14ac:dyDescent="0.25">
      <c r="F22820" s="11"/>
      <c r="G22820" s="11"/>
      <c r="H22820" s="11"/>
    </row>
    <row r="22821" spans="6:8" x14ac:dyDescent="0.25">
      <c r="F22821" s="11"/>
      <c r="G22821" s="11"/>
      <c r="H22821" s="11"/>
    </row>
    <row r="22822" spans="6:8" x14ac:dyDescent="0.25">
      <c r="F22822" s="11"/>
      <c r="G22822" s="11"/>
      <c r="H22822" s="11"/>
    </row>
    <row r="22823" spans="6:8" x14ac:dyDescent="0.25">
      <c r="F22823" s="11"/>
      <c r="G22823" s="11"/>
      <c r="H22823" s="11"/>
    </row>
    <row r="22824" spans="6:8" x14ac:dyDescent="0.25">
      <c r="F22824" s="11"/>
      <c r="G22824" s="11"/>
      <c r="H22824" s="11"/>
    </row>
    <row r="22825" spans="6:8" x14ac:dyDescent="0.25">
      <c r="F22825" s="11"/>
      <c r="G22825" s="11"/>
      <c r="H22825" s="11"/>
    </row>
    <row r="22826" spans="6:8" x14ac:dyDescent="0.25">
      <c r="F22826" s="11"/>
      <c r="G22826" s="11"/>
      <c r="H22826" s="11"/>
    </row>
    <row r="22827" spans="6:8" x14ac:dyDescent="0.25">
      <c r="F22827" s="11"/>
      <c r="G22827" s="11"/>
      <c r="H22827" s="11"/>
    </row>
    <row r="22828" spans="6:8" x14ac:dyDescent="0.25">
      <c r="F22828" s="11"/>
      <c r="G22828" s="11"/>
      <c r="H22828" s="11"/>
    </row>
    <row r="22829" spans="6:8" x14ac:dyDescent="0.25">
      <c r="F22829" s="11"/>
      <c r="G22829" s="11"/>
      <c r="H22829" s="11"/>
    </row>
    <row r="22830" spans="6:8" x14ac:dyDescent="0.25">
      <c r="F22830" s="11"/>
      <c r="G22830" s="11"/>
      <c r="H22830" s="11"/>
    </row>
    <row r="22831" spans="6:8" x14ac:dyDescent="0.25">
      <c r="F22831" s="11"/>
      <c r="G22831" s="11"/>
      <c r="H22831" s="11"/>
    </row>
    <row r="22832" spans="6:8" x14ac:dyDescent="0.25">
      <c r="F22832" s="11"/>
      <c r="G22832" s="11"/>
      <c r="H22832" s="11"/>
    </row>
    <row r="22833" spans="6:8" x14ac:dyDescent="0.25">
      <c r="F22833" s="11"/>
      <c r="G22833" s="11"/>
      <c r="H22833" s="11"/>
    </row>
    <row r="22834" spans="6:8" x14ac:dyDescent="0.25">
      <c r="F22834" s="11"/>
      <c r="G22834" s="11"/>
      <c r="H22834" s="11"/>
    </row>
    <row r="22835" spans="6:8" x14ac:dyDescent="0.25">
      <c r="F22835" s="11"/>
      <c r="G22835" s="11"/>
      <c r="H22835" s="11"/>
    </row>
    <row r="22836" spans="6:8" x14ac:dyDescent="0.25">
      <c r="F22836" s="11"/>
      <c r="G22836" s="11"/>
      <c r="H22836" s="11"/>
    </row>
    <row r="22837" spans="6:8" x14ac:dyDescent="0.25">
      <c r="F22837" s="11"/>
      <c r="G22837" s="11"/>
      <c r="H22837" s="11"/>
    </row>
    <row r="22838" spans="6:8" x14ac:dyDescent="0.25">
      <c r="F22838" s="11"/>
      <c r="G22838" s="11"/>
      <c r="H22838" s="11"/>
    </row>
    <row r="22839" spans="6:8" x14ac:dyDescent="0.25">
      <c r="F22839" s="11"/>
      <c r="G22839" s="11"/>
      <c r="H22839" s="11"/>
    </row>
    <row r="22840" spans="6:8" x14ac:dyDescent="0.25">
      <c r="F22840" s="11"/>
      <c r="G22840" s="11"/>
      <c r="H22840" s="11"/>
    </row>
    <row r="22841" spans="6:8" x14ac:dyDescent="0.25">
      <c r="F22841" s="11"/>
      <c r="G22841" s="11"/>
      <c r="H22841" s="11"/>
    </row>
    <row r="22842" spans="6:8" x14ac:dyDescent="0.25">
      <c r="F22842" s="11"/>
      <c r="G22842" s="11"/>
      <c r="H22842" s="11"/>
    </row>
    <row r="22843" spans="6:8" x14ac:dyDescent="0.25">
      <c r="F22843" s="11"/>
      <c r="G22843" s="11"/>
      <c r="H22843" s="11"/>
    </row>
    <row r="22844" spans="6:8" x14ac:dyDescent="0.25">
      <c r="F22844" s="11"/>
      <c r="G22844" s="11"/>
      <c r="H22844" s="11"/>
    </row>
    <row r="22845" spans="6:8" x14ac:dyDescent="0.25">
      <c r="F22845" s="11"/>
      <c r="G22845" s="11"/>
      <c r="H22845" s="11"/>
    </row>
    <row r="22846" spans="6:8" x14ac:dyDescent="0.25">
      <c r="F22846" s="11"/>
      <c r="G22846" s="11"/>
      <c r="H22846" s="11"/>
    </row>
    <row r="22847" spans="6:8" x14ac:dyDescent="0.25">
      <c r="F22847" s="11"/>
      <c r="G22847" s="11"/>
      <c r="H22847" s="11"/>
    </row>
    <row r="22848" spans="6:8" x14ac:dyDescent="0.25">
      <c r="F22848" s="11"/>
      <c r="G22848" s="11"/>
      <c r="H22848" s="11"/>
    </row>
    <row r="22849" spans="6:8" x14ac:dyDescent="0.25">
      <c r="F22849" s="11"/>
      <c r="G22849" s="11"/>
      <c r="H22849" s="11"/>
    </row>
    <row r="22850" spans="6:8" x14ac:dyDescent="0.25">
      <c r="F22850" s="11"/>
      <c r="G22850" s="11"/>
      <c r="H22850" s="11"/>
    </row>
    <row r="22851" spans="6:8" x14ac:dyDescent="0.25">
      <c r="F22851" s="11"/>
      <c r="G22851" s="11"/>
      <c r="H22851" s="11"/>
    </row>
    <row r="22852" spans="6:8" x14ac:dyDescent="0.25">
      <c r="F22852" s="11"/>
      <c r="G22852" s="11"/>
      <c r="H22852" s="11"/>
    </row>
    <row r="22853" spans="6:8" x14ac:dyDescent="0.25">
      <c r="F22853" s="11"/>
      <c r="G22853" s="11"/>
      <c r="H22853" s="11"/>
    </row>
    <row r="22854" spans="6:8" x14ac:dyDescent="0.25">
      <c r="F22854" s="11"/>
      <c r="G22854" s="11"/>
      <c r="H22854" s="11"/>
    </row>
    <row r="22855" spans="6:8" x14ac:dyDescent="0.25">
      <c r="F22855" s="11"/>
      <c r="G22855" s="11"/>
      <c r="H22855" s="11"/>
    </row>
    <row r="22856" spans="6:8" x14ac:dyDescent="0.25">
      <c r="F22856" s="11"/>
      <c r="G22856" s="11"/>
      <c r="H22856" s="11"/>
    </row>
    <row r="22857" spans="6:8" x14ac:dyDescent="0.25">
      <c r="F22857" s="11"/>
      <c r="G22857" s="11"/>
      <c r="H22857" s="11"/>
    </row>
    <row r="22858" spans="6:8" x14ac:dyDescent="0.25">
      <c r="F22858" s="11"/>
      <c r="G22858" s="11"/>
      <c r="H22858" s="11"/>
    </row>
    <row r="22859" spans="6:8" x14ac:dyDescent="0.25">
      <c r="F22859" s="11"/>
      <c r="G22859" s="11"/>
      <c r="H22859" s="11"/>
    </row>
    <row r="22860" spans="6:8" x14ac:dyDescent="0.25">
      <c r="F22860" s="11"/>
      <c r="G22860" s="11"/>
      <c r="H22860" s="11"/>
    </row>
    <row r="22861" spans="6:8" x14ac:dyDescent="0.25">
      <c r="F22861" s="11"/>
      <c r="G22861" s="11"/>
      <c r="H22861" s="11"/>
    </row>
    <row r="22862" spans="6:8" x14ac:dyDescent="0.25">
      <c r="F22862" s="11"/>
      <c r="G22862" s="11"/>
      <c r="H22862" s="11"/>
    </row>
    <row r="22863" spans="6:8" x14ac:dyDescent="0.25">
      <c r="F22863" s="11"/>
      <c r="G22863" s="11"/>
      <c r="H22863" s="11"/>
    </row>
    <row r="22864" spans="6:8" x14ac:dyDescent="0.25">
      <c r="F22864" s="11"/>
      <c r="G22864" s="11"/>
      <c r="H22864" s="11"/>
    </row>
    <row r="22865" spans="6:8" x14ac:dyDescent="0.25">
      <c r="F22865" s="11"/>
      <c r="G22865" s="11"/>
      <c r="H22865" s="11"/>
    </row>
    <row r="22866" spans="6:8" x14ac:dyDescent="0.25">
      <c r="F22866" s="11"/>
      <c r="G22866" s="11"/>
      <c r="H22866" s="11"/>
    </row>
    <row r="22867" spans="6:8" x14ac:dyDescent="0.25">
      <c r="F22867" s="11"/>
      <c r="G22867" s="11"/>
      <c r="H22867" s="11"/>
    </row>
    <row r="22868" spans="6:8" x14ac:dyDescent="0.25">
      <c r="F22868" s="11"/>
      <c r="G22868" s="11"/>
      <c r="H22868" s="11"/>
    </row>
    <row r="22869" spans="6:8" x14ac:dyDescent="0.25">
      <c r="F22869" s="11"/>
      <c r="G22869" s="11"/>
      <c r="H22869" s="11"/>
    </row>
    <row r="22870" spans="6:8" x14ac:dyDescent="0.25">
      <c r="F22870" s="11"/>
      <c r="G22870" s="11"/>
      <c r="H22870" s="11"/>
    </row>
    <row r="22871" spans="6:8" x14ac:dyDescent="0.25">
      <c r="F22871" s="11"/>
      <c r="G22871" s="11"/>
      <c r="H22871" s="11"/>
    </row>
    <row r="22872" spans="6:8" x14ac:dyDescent="0.25">
      <c r="F22872" s="11"/>
      <c r="G22872" s="11"/>
      <c r="H22872" s="11"/>
    </row>
    <row r="22873" spans="6:8" x14ac:dyDescent="0.25">
      <c r="F22873" s="11"/>
      <c r="G22873" s="11"/>
      <c r="H22873" s="11"/>
    </row>
    <row r="22874" spans="6:8" x14ac:dyDescent="0.25">
      <c r="F22874" s="11"/>
      <c r="G22874" s="11"/>
      <c r="H22874" s="11"/>
    </row>
    <row r="22875" spans="6:8" x14ac:dyDescent="0.25">
      <c r="F22875" s="11"/>
      <c r="G22875" s="11"/>
      <c r="H22875" s="11"/>
    </row>
    <row r="22876" spans="6:8" x14ac:dyDescent="0.25">
      <c r="F22876" s="11"/>
      <c r="G22876" s="11"/>
      <c r="H22876" s="11"/>
    </row>
    <row r="22877" spans="6:8" x14ac:dyDescent="0.25">
      <c r="F22877" s="11"/>
      <c r="G22877" s="11"/>
      <c r="H22877" s="11"/>
    </row>
    <row r="22878" spans="6:8" x14ac:dyDescent="0.25">
      <c r="F22878" s="11"/>
      <c r="G22878" s="11"/>
      <c r="H22878" s="11"/>
    </row>
    <row r="22879" spans="6:8" x14ac:dyDescent="0.25">
      <c r="F22879" s="11"/>
      <c r="G22879" s="11"/>
      <c r="H22879" s="11"/>
    </row>
    <row r="22880" spans="6:8" x14ac:dyDescent="0.25">
      <c r="F22880" s="11"/>
      <c r="G22880" s="11"/>
      <c r="H22880" s="11"/>
    </row>
    <row r="22881" spans="6:8" x14ac:dyDescent="0.25">
      <c r="F22881" s="11"/>
      <c r="G22881" s="11"/>
      <c r="H22881" s="11"/>
    </row>
    <row r="22882" spans="6:8" x14ac:dyDescent="0.25">
      <c r="F22882" s="11"/>
      <c r="G22882" s="11"/>
      <c r="H22882" s="11"/>
    </row>
    <row r="22883" spans="6:8" x14ac:dyDescent="0.25">
      <c r="F22883" s="11"/>
      <c r="G22883" s="11"/>
      <c r="H22883" s="11"/>
    </row>
    <row r="22884" spans="6:8" x14ac:dyDescent="0.25">
      <c r="F22884" s="11"/>
      <c r="G22884" s="11"/>
      <c r="H22884" s="11"/>
    </row>
    <row r="22885" spans="6:8" x14ac:dyDescent="0.25">
      <c r="F22885" s="11"/>
      <c r="G22885" s="11"/>
      <c r="H22885" s="11"/>
    </row>
    <row r="22886" spans="6:8" x14ac:dyDescent="0.25">
      <c r="F22886" s="11"/>
      <c r="G22886" s="11"/>
      <c r="H22886" s="11"/>
    </row>
    <row r="22887" spans="6:8" x14ac:dyDescent="0.25">
      <c r="F22887" s="11"/>
      <c r="G22887" s="11"/>
      <c r="H22887" s="11"/>
    </row>
    <row r="22888" spans="6:8" x14ac:dyDescent="0.25">
      <c r="F22888" s="11"/>
      <c r="G22888" s="11"/>
      <c r="H22888" s="11"/>
    </row>
    <row r="22889" spans="6:8" x14ac:dyDescent="0.25">
      <c r="F22889" s="11"/>
      <c r="G22889" s="11"/>
      <c r="H22889" s="11"/>
    </row>
    <row r="22890" spans="6:8" x14ac:dyDescent="0.25">
      <c r="F22890" s="11"/>
      <c r="G22890" s="11"/>
      <c r="H22890" s="11"/>
    </row>
    <row r="22891" spans="6:8" x14ac:dyDescent="0.25">
      <c r="F22891" s="11"/>
      <c r="G22891" s="11"/>
      <c r="H22891" s="11"/>
    </row>
    <row r="22892" spans="6:8" x14ac:dyDescent="0.25">
      <c r="F22892" s="11"/>
      <c r="G22892" s="11"/>
      <c r="H22892" s="11"/>
    </row>
    <row r="22893" spans="6:8" x14ac:dyDescent="0.25">
      <c r="F22893" s="11"/>
      <c r="G22893" s="11"/>
      <c r="H22893" s="11"/>
    </row>
    <row r="22894" spans="6:8" x14ac:dyDescent="0.25">
      <c r="F22894" s="11"/>
      <c r="G22894" s="11"/>
      <c r="H22894" s="11"/>
    </row>
    <row r="22895" spans="6:8" x14ac:dyDescent="0.25">
      <c r="F22895" s="11"/>
      <c r="G22895" s="11"/>
      <c r="H22895" s="11"/>
    </row>
    <row r="22896" spans="6:8" x14ac:dyDescent="0.25">
      <c r="F22896" s="11"/>
      <c r="G22896" s="11"/>
      <c r="H22896" s="11"/>
    </row>
    <row r="22897" spans="6:8" x14ac:dyDescent="0.25">
      <c r="F22897" s="11"/>
      <c r="G22897" s="11"/>
      <c r="H22897" s="11"/>
    </row>
    <row r="22898" spans="6:8" x14ac:dyDescent="0.25">
      <c r="F22898" s="11"/>
      <c r="G22898" s="11"/>
      <c r="H22898" s="11"/>
    </row>
    <row r="22899" spans="6:8" x14ac:dyDescent="0.25">
      <c r="F22899" s="11"/>
      <c r="G22899" s="11"/>
      <c r="H22899" s="11"/>
    </row>
    <row r="22900" spans="6:8" x14ac:dyDescent="0.25">
      <c r="F22900" s="11"/>
      <c r="G22900" s="11"/>
      <c r="H22900" s="11"/>
    </row>
    <row r="22901" spans="6:8" x14ac:dyDescent="0.25">
      <c r="F22901" s="11"/>
      <c r="G22901" s="11"/>
      <c r="H22901" s="11"/>
    </row>
    <row r="22902" spans="6:8" x14ac:dyDescent="0.25">
      <c r="F22902" s="11"/>
      <c r="G22902" s="11"/>
      <c r="H22902" s="11"/>
    </row>
    <row r="22903" spans="6:8" x14ac:dyDescent="0.25">
      <c r="F22903" s="11"/>
      <c r="G22903" s="11"/>
      <c r="H22903" s="11"/>
    </row>
    <row r="22904" spans="6:8" x14ac:dyDescent="0.25">
      <c r="F22904" s="11"/>
      <c r="G22904" s="11"/>
      <c r="H22904" s="11"/>
    </row>
    <row r="22905" spans="6:8" x14ac:dyDescent="0.25">
      <c r="F22905" s="11"/>
      <c r="G22905" s="11"/>
      <c r="H22905" s="11"/>
    </row>
    <row r="22906" spans="6:8" x14ac:dyDescent="0.25">
      <c r="F22906" s="11"/>
      <c r="G22906" s="11"/>
      <c r="H22906" s="11"/>
    </row>
    <row r="22907" spans="6:8" x14ac:dyDescent="0.25">
      <c r="F22907" s="11"/>
      <c r="G22907" s="11"/>
      <c r="H22907" s="11"/>
    </row>
    <row r="22908" spans="6:8" x14ac:dyDescent="0.25">
      <c r="F22908" s="11"/>
      <c r="G22908" s="11"/>
      <c r="H22908" s="11"/>
    </row>
    <row r="22909" spans="6:8" x14ac:dyDescent="0.25">
      <c r="F22909" s="11"/>
      <c r="G22909" s="11"/>
      <c r="H22909" s="11"/>
    </row>
    <row r="22910" spans="6:8" x14ac:dyDescent="0.25">
      <c r="F22910" s="11"/>
      <c r="G22910" s="11"/>
      <c r="H22910" s="11"/>
    </row>
    <row r="22911" spans="6:8" x14ac:dyDescent="0.25">
      <c r="F22911" s="11"/>
      <c r="G22911" s="11"/>
      <c r="H22911" s="11"/>
    </row>
    <row r="22912" spans="6:8" x14ac:dyDescent="0.25">
      <c r="F22912" s="11"/>
      <c r="G22912" s="11"/>
      <c r="H22912" s="11"/>
    </row>
    <row r="22913" spans="6:8" x14ac:dyDescent="0.25">
      <c r="F22913" s="11"/>
      <c r="G22913" s="11"/>
      <c r="H22913" s="11"/>
    </row>
    <row r="22914" spans="6:8" x14ac:dyDescent="0.25">
      <c r="F22914" s="11"/>
      <c r="G22914" s="11"/>
      <c r="H22914" s="11"/>
    </row>
    <row r="22915" spans="6:8" x14ac:dyDescent="0.25">
      <c r="F22915" s="11"/>
      <c r="G22915" s="11"/>
      <c r="H22915" s="11"/>
    </row>
    <row r="22916" spans="6:8" x14ac:dyDescent="0.25">
      <c r="F22916" s="11"/>
      <c r="G22916" s="11"/>
      <c r="H22916" s="11"/>
    </row>
    <row r="22917" spans="6:8" x14ac:dyDescent="0.25">
      <c r="F22917" s="11"/>
      <c r="G22917" s="11"/>
      <c r="H22917" s="11"/>
    </row>
    <row r="22918" spans="6:8" x14ac:dyDescent="0.25">
      <c r="F22918" s="11"/>
      <c r="G22918" s="11"/>
      <c r="H22918" s="11"/>
    </row>
    <row r="22919" spans="6:8" x14ac:dyDescent="0.25">
      <c r="F22919" s="11"/>
      <c r="G22919" s="11"/>
      <c r="H22919" s="11"/>
    </row>
    <row r="22920" spans="6:8" x14ac:dyDescent="0.25">
      <c r="F22920" s="11"/>
      <c r="G22920" s="11"/>
      <c r="H22920" s="11"/>
    </row>
    <row r="22921" spans="6:8" x14ac:dyDescent="0.25">
      <c r="F22921" s="11"/>
      <c r="G22921" s="11"/>
      <c r="H22921" s="11"/>
    </row>
    <row r="22922" spans="6:8" x14ac:dyDescent="0.25">
      <c r="F22922" s="11"/>
      <c r="G22922" s="11"/>
      <c r="H22922" s="11"/>
    </row>
    <row r="22923" spans="6:8" x14ac:dyDescent="0.25">
      <c r="F22923" s="11"/>
      <c r="G22923" s="11"/>
      <c r="H22923" s="11"/>
    </row>
    <row r="22924" spans="6:8" x14ac:dyDescent="0.25">
      <c r="F22924" s="11"/>
      <c r="G22924" s="11"/>
      <c r="H22924" s="11"/>
    </row>
    <row r="22925" spans="6:8" x14ac:dyDescent="0.25">
      <c r="F22925" s="11"/>
      <c r="G22925" s="11"/>
      <c r="H22925" s="11"/>
    </row>
    <row r="22926" spans="6:8" x14ac:dyDescent="0.25">
      <c r="F22926" s="11"/>
      <c r="G22926" s="11"/>
      <c r="H22926" s="11"/>
    </row>
    <row r="22927" spans="6:8" x14ac:dyDescent="0.25">
      <c r="F22927" s="11"/>
      <c r="G22927" s="11"/>
      <c r="H22927" s="11"/>
    </row>
    <row r="22928" spans="6:8" x14ac:dyDescent="0.25">
      <c r="F22928" s="11"/>
      <c r="G22928" s="11"/>
      <c r="H22928" s="11"/>
    </row>
    <row r="22929" spans="6:8" x14ac:dyDescent="0.25">
      <c r="F22929" s="11"/>
      <c r="G22929" s="11"/>
      <c r="H22929" s="11"/>
    </row>
    <row r="22930" spans="6:8" x14ac:dyDescent="0.25">
      <c r="F22930" s="11"/>
      <c r="G22930" s="11"/>
      <c r="H22930" s="11"/>
    </row>
    <row r="22931" spans="6:8" x14ac:dyDescent="0.25">
      <c r="F22931" s="11"/>
      <c r="G22931" s="11"/>
      <c r="H22931" s="11"/>
    </row>
    <row r="22932" spans="6:8" x14ac:dyDescent="0.25">
      <c r="F22932" s="11"/>
      <c r="G22932" s="11"/>
      <c r="H22932" s="11"/>
    </row>
    <row r="22933" spans="6:8" x14ac:dyDescent="0.25">
      <c r="F22933" s="11"/>
      <c r="G22933" s="11"/>
      <c r="H22933" s="11"/>
    </row>
    <row r="22934" spans="6:8" x14ac:dyDescent="0.25">
      <c r="F22934" s="11"/>
      <c r="G22934" s="11"/>
      <c r="H22934" s="11"/>
    </row>
    <row r="22935" spans="6:8" x14ac:dyDescent="0.25">
      <c r="F22935" s="11"/>
      <c r="G22935" s="11"/>
      <c r="H22935" s="11"/>
    </row>
    <row r="22936" spans="6:8" x14ac:dyDescent="0.25">
      <c r="F22936" s="11"/>
      <c r="G22936" s="11"/>
      <c r="H22936" s="11"/>
    </row>
    <row r="22937" spans="6:8" x14ac:dyDescent="0.25">
      <c r="F22937" s="11"/>
      <c r="G22937" s="11"/>
      <c r="H22937" s="11"/>
    </row>
    <row r="22938" spans="6:8" x14ac:dyDescent="0.25">
      <c r="F22938" s="11"/>
      <c r="G22938" s="11"/>
      <c r="H22938" s="11"/>
    </row>
    <row r="22939" spans="6:8" x14ac:dyDescent="0.25">
      <c r="F22939" s="11"/>
      <c r="G22939" s="11"/>
      <c r="H22939" s="11"/>
    </row>
    <row r="22940" spans="6:8" x14ac:dyDescent="0.25">
      <c r="F22940" s="11"/>
      <c r="G22940" s="11"/>
      <c r="H22940" s="11"/>
    </row>
    <row r="22941" spans="6:8" x14ac:dyDescent="0.25">
      <c r="F22941" s="11"/>
      <c r="G22941" s="11"/>
      <c r="H22941" s="11"/>
    </row>
    <row r="22942" spans="6:8" x14ac:dyDescent="0.25">
      <c r="F22942" s="11"/>
      <c r="G22942" s="11"/>
      <c r="H22942" s="11"/>
    </row>
    <row r="22943" spans="6:8" x14ac:dyDescent="0.25">
      <c r="F22943" s="11"/>
      <c r="G22943" s="11"/>
      <c r="H22943" s="11"/>
    </row>
    <row r="22944" spans="6:8" x14ac:dyDescent="0.25">
      <c r="F22944" s="11"/>
      <c r="G22944" s="11"/>
      <c r="H22944" s="11"/>
    </row>
    <row r="22945" spans="6:8" x14ac:dyDescent="0.25">
      <c r="F22945" s="11"/>
      <c r="G22945" s="11"/>
      <c r="H22945" s="11"/>
    </row>
    <row r="22946" spans="6:8" x14ac:dyDescent="0.25">
      <c r="F22946" s="11"/>
      <c r="G22946" s="11"/>
      <c r="H22946" s="11"/>
    </row>
    <row r="22947" spans="6:8" x14ac:dyDescent="0.25">
      <c r="F22947" s="11"/>
      <c r="G22947" s="11"/>
      <c r="H22947" s="11"/>
    </row>
    <row r="22948" spans="6:8" x14ac:dyDescent="0.25">
      <c r="F22948" s="11"/>
      <c r="G22948" s="11"/>
      <c r="H22948" s="11"/>
    </row>
    <row r="22949" spans="6:8" x14ac:dyDescent="0.25">
      <c r="F22949" s="11"/>
      <c r="G22949" s="11"/>
      <c r="H22949" s="11"/>
    </row>
    <row r="22950" spans="6:8" x14ac:dyDescent="0.25">
      <c r="F22950" s="11"/>
      <c r="G22950" s="11"/>
      <c r="H22950" s="11"/>
    </row>
    <row r="22951" spans="6:8" x14ac:dyDescent="0.25">
      <c r="F22951" s="11"/>
      <c r="G22951" s="11"/>
      <c r="H22951" s="11"/>
    </row>
    <row r="22952" spans="6:8" x14ac:dyDescent="0.25">
      <c r="F22952" s="11"/>
      <c r="G22952" s="11"/>
      <c r="H22952" s="11"/>
    </row>
    <row r="22953" spans="6:8" x14ac:dyDescent="0.25">
      <c r="F22953" s="11"/>
      <c r="G22953" s="11"/>
      <c r="H22953" s="11"/>
    </row>
    <row r="22954" spans="6:8" x14ac:dyDescent="0.25">
      <c r="F22954" s="11"/>
      <c r="G22954" s="11"/>
      <c r="H22954" s="11"/>
    </row>
    <row r="22955" spans="6:8" x14ac:dyDescent="0.25">
      <c r="F22955" s="11"/>
      <c r="G22955" s="11"/>
      <c r="H22955" s="11"/>
    </row>
    <row r="22956" spans="6:8" x14ac:dyDescent="0.25">
      <c r="F22956" s="11"/>
      <c r="G22956" s="11"/>
      <c r="H22956" s="11"/>
    </row>
    <row r="22957" spans="6:8" x14ac:dyDescent="0.25">
      <c r="F22957" s="11"/>
      <c r="G22957" s="11"/>
      <c r="H22957" s="11"/>
    </row>
    <row r="22958" spans="6:8" x14ac:dyDescent="0.25">
      <c r="F22958" s="11"/>
      <c r="G22958" s="11"/>
      <c r="H22958" s="11"/>
    </row>
    <row r="22959" spans="6:8" x14ac:dyDescent="0.25">
      <c r="F22959" s="11"/>
      <c r="G22959" s="11"/>
      <c r="H22959" s="11"/>
    </row>
    <row r="22960" spans="6:8" x14ac:dyDescent="0.25">
      <c r="F22960" s="11"/>
      <c r="G22960" s="11"/>
      <c r="H22960" s="11"/>
    </row>
    <row r="22961" spans="6:8" x14ac:dyDescent="0.25">
      <c r="F22961" s="11"/>
      <c r="G22961" s="11"/>
      <c r="H22961" s="11"/>
    </row>
    <row r="22962" spans="6:8" x14ac:dyDescent="0.25">
      <c r="F22962" s="11"/>
      <c r="G22962" s="11"/>
      <c r="H22962" s="11"/>
    </row>
    <row r="22963" spans="6:8" x14ac:dyDescent="0.25">
      <c r="F22963" s="11"/>
      <c r="G22963" s="11"/>
      <c r="H22963" s="11"/>
    </row>
    <row r="22964" spans="6:8" x14ac:dyDescent="0.25">
      <c r="F22964" s="11"/>
      <c r="G22964" s="11"/>
      <c r="H22964" s="11"/>
    </row>
    <row r="22965" spans="6:8" x14ac:dyDescent="0.25">
      <c r="F22965" s="11"/>
      <c r="G22965" s="11"/>
      <c r="H22965" s="11"/>
    </row>
    <row r="22966" spans="6:8" x14ac:dyDescent="0.25">
      <c r="F22966" s="11"/>
      <c r="G22966" s="11"/>
      <c r="H22966" s="11"/>
    </row>
    <row r="22967" spans="6:8" x14ac:dyDescent="0.25">
      <c r="F22967" s="11"/>
      <c r="G22967" s="11"/>
      <c r="H22967" s="11"/>
    </row>
    <row r="22968" spans="6:8" x14ac:dyDescent="0.25">
      <c r="F22968" s="11"/>
      <c r="G22968" s="11"/>
      <c r="H22968" s="11"/>
    </row>
    <row r="22969" spans="6:8" x14ac:dyDescent="0.25">
      <c r="F22969" s="11"/>
      <c r="G22969" s="11"/>
      <c r="H22969" s="11"/>
    </row>
    <row r="22970" spans="6:8" x14ac:dyDescent="0.25">
      <c r="F22970" s="11"/>
      <c r="G22970" s="11"/>
      <c r="H22970" s="11"/>
    </row>
    <row r="22971" spans="6:8" x14ac:dyDescent="0.25">
      <c r="F22971" s="11"/>
      <c r="G22971" s="11"/>
      <c r="H22971" s="11"/>
    </row>
    <row r="22972" spans="6:8" x14ac:dyDescent="0.25">
      <c r="F22972" s="11"/>
      <c r="G22972" s="11"/>
      <c r="H22972" s="11"/>
    </row>
    <row r="22973" spans="6:8" x14ac:dyDescent="0.25">
      <c r="F22973" s="11"/>
      <c r="G22973" s="11"/>
      <c r="H22973" s="11"/>
    </row>
    <row r="22974" spans="6:8" x14ac:dyDescent="0.25">
      <c r="F22974" s="11"/>
      <c r="G22974" s="11"/>
      <c r="H22974" s="11"/>
    </row>
    <row r="22975" spans="6:8" x14ac:dyDescent="0.25">
      <c r="F22975" s="11"/>
      <c r="G22975" s="11"/>
      <c r="H22975" s="11"/>
    </row>
    <row r="22976" spans="6:8" x14ac:dyDescent="0.25">
      <c r="F22976" s="11"/>
      <c r="G22976" s="11"/>
      <c r="H22976" s="11"/>
    </row>
    <row r="22977" spans="6:8" x14ac:dyDescent="0.25">
      <c r="F22977" s="11"/>
      <c r="G22977" s="11"/>
      <c r="H22977" s="11"/>
    </row>
    <row r="22978" spans="6:8" x14ac:dyDescent="0.25">
      <c r="F22978" s="11"/>
      <c r="G22978" s="11"/>
      <c r="H22978" s="11"/>
    </row>
    <row r="22979" spans="6:8" x14ac:dyDescent="0.25">
      <c r="F22979" s="11"/>
      <c r="G22979" s="11"/>
      <c r="H22979" s="11"/>
    </row>
    <row r="22980" spans="6:8" x14ac:dyDescent="0.25">
      <c r="F22980" s="11"/>
      <c r="G22980" s="11"/>
      <c r="H22980" s="11"/>
    </row>
    <row r="22981" spans="6:8" x14ac:dyDescent="0.25">
      <c r="F22981" s="11"/>
      <c r="G22981" s="11"/>
      <c r="H22981" s="11"/>
    </row>
    <row r="22982" spans="6:8" x14ac:dyDescent="0.25">
      <c r="F22982" s="11"/>
      <c r="G22982" s="11"/>
      <c r="H22982" s="11"/>
    </row>
    <row r="22983" spans="6:8" x14ac:dyDescent="0.25">
      <c r="F22983" s="11"/>
      <c r="G22983" s="11"/>
      <c r="H22983" s="11"/>
    </row>
    <row r="22984" spans="6:8" x14ac:dyDescent="0.25">
      <c r="F22984" s="11"/>
      <c r="G22984" s="11"/>
      <c r="H22984" s="11"/>
    </row>
    <row r="22985" spans="6:8" x14ac:dyDescent="0.25">
      <c r="F22985" s="11"/>
      <c r="G22985" s="11"/>
      <c r="H22985" s="11"/>
    </row>
    <row r="22986" spans="6:8" x14ac:dyDescent="0.25">
      <c r="F22986" s="11"/>
      <c r="G22986" s="11"/>
      <c r="H22986" s="11"/>
    </row>
    <row r="22987" spans="6:8" x14ac:dyDescent="0.25">
      <c r="F22987" s="11"/>
      <c r="G22987" s="11"/>
      <c r="H22987" s="11"/>
    </row>
    <row r="22988" spans="6:8" x14ac:dyDescent="0.25">
      <c r="F22988" s="11"/>
      <c r="G22988" s="11"/>
      <c r="H22988" s="11"/>
    </row>
    <row r="22989" spans="6:8" x14ac:dyDescent="0.25">
      <c r="F22989" s="11"/>
      <c r="G22989" s="11"/>
      <c r="H22989" s="11"/>
    </row>
    <row r="22990" spans="6:8" x14ac:dyDescent="0.25">
      <c r="F22990" s="11"/>
      <c r="G22990" s="11"/>
      <c r="H22990" s="11"/>
    </row>
    <row r="22991" spans="6:8" x14ac:dyDescent="0.25">
      <c r="F22991" s="11"/>
      <c r="G22991" s="11"/>
      <c r="H22991" s="11"/>
    </row>
    <row r="22992" spans="6:8" x14ac:dyDescent="0.25">
      <c r="F22992" s="11"/>
      <c r="G22992" s="11"/>
      <c r="H22992" s="11"/>
    </row>
    <row r="22993" spans="6:8" x14ac:dyDescent="0.25">
      <c r="F22993" s="11"/>
      <c r="G22993" s="11"/>
      <c r="H22993" s="11"/>
    </row>
    <row r="22994" spans="6:8" x14ac:dyDescent="0.25">
      <c r="F22994" s="11"/>
      <c r="G22994" s="11"/>
      <c r="H22994" s="11"/>
    </row>
    <row r="22995" spans="6:8" x14ac:dyDescent="0.25">
      <c r="F22995" s="11"/>
      <c r="G22995" s="11"/>
      <c r="H22995" s="11"/>
    </row>
    <row r="22996" spans="6:8" x14ac:dyDescent="0.25">
      <c r="F22996" s="11"/>
      <c r="G22996" s="11"/>
      <c r="H22996" s="11"/>
    </row>
    <row r="22997" spans="6:8" x14ac:dyDescent="0.25">
      <c r="F22997" s="11"/>
      <c r="G22997" s="11"/>
      <c r="H22997" s="11"/>
    </row>
    <row r="22998" spans="6:8" x14ac:dyDescent="0.25">
      <c r="F22998" s="11"/>
      <c r="G22998" s="11"/>
      <c r="H22998" s="11"/>
    </row>
    <row r="22999" spans="6:8" x14ac:dyDescent="0.25">
      <c r="F22999" s="11"/>
      <c r="G22999" s="11"/>
      <c r="H22999" s="11"/>
    </row>
    <row r="23000" spans="6:8" x14ac:dyDescent="0.25">
      <c r="F23000" s="11"/>
      <c r="G23000" s="11"/>
      <c r="H23000" s="11"/>
    </row>
    <row r="23001" spans="6:8" x14ac:dyDescent="0.25">
      <c r="F23001" s="11"/>
      <c r="G23001" s="11"/>
      <c r="H23001" s="11"/>
    </row>
    <row r="23002" spans="6:8" x14ac:dyDescent="0.25">
      <c r="F23002" s="11"/>
      <c r="G23002" s="11"/>
      <c r="H23002" s="11"/>
    </row>
    <row r="23003" spans="6:8" x14ac:dyDescent="0.25">
      <c r="F23003" s="11"/>
      <c r="G23003" s="11"/>
      <c r="H23003" s="11"/>
    </row>
    <row r="23004" spans="6:8" x14ac:dyDescent="0.25">
      <c r="F23004" s="11"/>
      <c r="G23004" s="11"/>
      <c r="H23004" s="11"/>
    </row>
    <row r="23005" spans="6:8" x14ac:dyDescent="0.25">
      <c r="F23005" s="11"/>
      <c r="G23005" s="11"/>
      <c r="H23005" s="11"/>
    </row>
    <row r="23006" spans="6:8" x14ac:dyDescent="0.25">
      <c r="F23006" s="11"/>
      <c r="G23006" s="11"/>
      <c r="H23006" s="11"/>
    </row>
    <row r="23007" spans="6:8" x14ac:dyDescent="0.25">
      <c r="F23007" s="11"/>
      <c r="G23007" s="11"/>
      <c r="H23007" s="11"/>
    </row>
    <row r="23008" spans="6:8" x14ac:dyDescent="0.25">
      <c r="F23008" s="11"/>
      <c r="G23008" s="11"/>
      <c r="H23008" s="11"/>
    </row>
    <row r="23009" spans="6:8" x14ac:dyDescent="0.25">
      <c r="F23009" s="11"/>
      <c r="G23009" s="11"/>
      <c r="H23009" s="11"/>
    </row>
    <row r="23010" spans="6:8" x14ac:dyDescent="0.25">
      <c r="F23010" s="11"/>
      <c r="G23010" s="11"/>
      <c r="H23010" s="11"/>
    </row>
    <row r="23011" spans="6:8" x14ac:dyDescent="0.25">
      <c r="F23011" s="11"/>
      <c r="G23011" s="11"/>
      <c r="H23011" s="11"/>
    </row>
    <row r="23012" spans="6:8" x14ac:dyDescent="0.25">
      <c r="F23012" s="11"/>
      <c r="G23012" s="11"/>
      <c r="H23012" s="11"/>
    </row>
    <row r="23013" spans="6:8" x14ac:dyDescent="0.25">
      <c r="F23013" s="11"/>
      <c r="G23013" s="11"/>
      <c r="H23013" s="11"/>
    </row>
    <row r="23014" spans="6:8" x14ac:dyDescent="0.25">
      <c r="F23014" s="11"/>
      <c r="G23014" s="11"/>
      <c r="H23014" s="11"/>
    </row>
    <row r="23015" spans="6:8" x14ac:dyDescent="0.25">
      <c r="F23015" s="11"/>
      <c r="G23015" s="11"/>
      <c r="H23015" s="11"/>
    </row>
    <row r="23016" spans="6:8" x14ac:dyDescent="0.25">
      <c r="F23016" s="11"/>
      <c r="G23016" s="11"/>
      <c r="H23016" s="11"/>
    </row>
    <row r="23017" spans="6:8" x14ac:dyDescent="0.25">
      <c r="F23017" s="11"/>
      <c r="G23017" s="11"/>
      <c r="H23017" s="11"/>
    </row>
    <row r="23018" spans="6:8" x14ac:dyDescent="0.25">
      <c r="F23018" s="11"/>
      <c r="G23018" s="11"/>
      <c r="H23018" s="11"/>
    </row>
    <row r="23019" spans="6:8" x14ac:dyDescent="0.25">
      <c r="F23019" s="11"/>
      <c r="G23019" s="11"/>
      <c r="H23019" s="11"/>
    </row>
    <row r="23020" spans="6:8" x14ac:dyDescent="0.25">
      <c r="F23020" s="11"/>
      <c r="G23020" s="11"/>
      <c r="H23020" s="11"/>
    </row>
    <row r="23021" spans="6:8" x14ac:dyDescent="0.25">
      <c r="F23021" s="11"/>
      <c r="G23021" s="11"/>
      <c r="H23021" s="11"/>
    </row>
    <row r="23022" spans="6:8" x14ac:dyDescent="0.25">
      <c r="F23022" s="11"/>
      <c r="G23022" s="11"/>
      <c r="H23022" s="11"/>
    </row>
    <row r="23023" spans="6:8" x14ac:dyDescent="0.25">
      <c r="F23023" s="11"/>
      <c r="G23023" s="11"/>
      <c r="H23023" s="11"/>
    </row>
    <row r="23024" spans="6:8" x14ac:dyDescent="0.25">
      <c r="F23024" s="11"/>
      <c r="G23024" s="11"/>
      <c r="H23024" s="11"/>
    </row>
    <row r="23025" spans="6:8" x14ac:dyDescent="0.25">
      <c r="F23025" s="11"/>
      <c r="G23025" s="11"/>
      <c r="H23025" s="11"/>
    </row>
    <row r="23026" spans="6:8" x14ac:dyDescent="0.25">
      <c r="F23026" s="11"/>
      <c r="G23026" s="11"/>
      <c r="H23026" s="11"/>
    </row>
    <row r="23027" spans="6:8" x14ac:dyDescent="0.25">
      <c r="F23027" s="11"/>
      <c r="G23027" s="11"/>
      <c r="H23027" s="11"/>
    </row>
    <row r="23028" spans="6:8" x14ac:dyDescent="0.25">
      <c r="F23028" s="11"/>
      <c r="G23028" s="11"/>
      <c r="H23028" s="11"/>
    </row>
    <row r="23029" spans="6:8" x14ac:dyDescent="0.25">
      <c r="F23029" s="11"/>
      <c r="G23029" s="11"/>
      <c r="H23029" s="11"/>
    </row>
    <row r="23030" spans="6:8" x14ac:dyDescent="0.25">
      <c r="F23030" s="11"/>
      <c r="G23030" s="11"/>
      <c r="H23030" s="11"/>
    </row>
    <row r="23031" spans="6:8" x14ac:dyDescent="0.25">
      <c r="F23031" s="11"/>
      <c r="G23031" s="11"/>
      <c r="H23031" s="11"/>
    </row>
    <row r="23032" spans="6:8" x14ac:dyDescent="0.25">
      <c r="F23032" s="11"/>
      <c r="G23032" s="11"/>
      <c r="H23032" s="11"/>
    </row>
    <row r="23033" spans="6:8" x14ac:dyDescent="0.25">
      <c r="F23033" s="11"/>
      <c r="G23033" s="11"/>
      <c r="H23033" s="11"/>
    </row>
    <row r="23034" spans="6:8" x14ac:dyDescent="0.25">
      <c r="F23034" s="11"/>
      <c r="G23034" s="11"/>
      <c r="H23034" s="11"/>
    </row>
    <row r="23035" spans="6:8" x14ac:dyDescent="0.25">
      <c r="F23035" s="11"/>
      <c r="G23035" s="11"/>
      <c r="H23035" s="11"/>
    </row>
    <row r="23036" spans="6:8" x14ac:dyDescent="0.25">
      <c r="F23036" s="11"/>
      <c r="G23036" s="11"/>
      <c r="H23036" s="11"/>
    </row>
    <row r="23037" spans="6:8" x14ac:dyDescent="0.25">
      <c r="F23037" s="11"/>
      <c r="G23037" s="11"/>
      <c r="H23037" s="11"/>
    </row>
    <row r="23038" spans="6:8" x14ac:dyDescent="0.25">
      <c r="F23038" s="11"/>
      <c r="G23038" s="11"/>
      <c r="H23038" s="11"/>
    </row>
    <row r="23039" spans="6:8" x14ac:dyDescent="0.25">
      <c r="F23039" s="11"/>
      <c r="G23039" s="11"/>
      <c r="H23039" s="11"/>
    </row>
    <row r="23040" spans="6:8" x14ac:dyDescent="0.25">
      <c r="F23040" s="11"/>
      <c r="G23040" s="11"/>
      <c r="H23040" s="11"/>
    </row>
    <row r="23041" spans="6:8" x14ac:dyDescent="0.25">
      <c r="F23041" s="11"/>
      <c r="G23041" s="11"/>
      <c r="H23041" s="11"/>
    </row>
    <row r="23042" spans="6:8" x14ac:dyDescent="0.25">
      <c r="F23042" s="11"/>
      <c r="G23042" s="11"/>
      <c r="H23042" s="11"/>
    </row>
    <row r="23043" spans="6:8" x14ac:dyDescent="0.25">
      <c r="F23043" s="11"/>
      <c r="G23043" s="11"/>
      <c r="H23043" s="11"/>
    </row>
    <row r="23044" spans="6:8" x14ac:dyDescent="0.25">
      <c r="F23044" s="11"/>
      <c r="G23044" s="11"/>
      <c r="H23044" s="11"/>
    </row>
    <row r="23045" spans="6:8" x14ac:dyDescent="0.25">
      <c r="F23045" s="11"/>
      <c r="G23045" s="11"/>
      <c r="H23045" s="11"/>
    </row>
    <row r="23046" spans="6:8" x14ac:dyDescent="0.25">
      <c r="F23046" s="11"/>
      <c r="G23046" s="11"/>
      <c r="H23046" s="11"/>
    </row>
    <row r="23047" spans="6:8" x14ac:dyDescent="0.25">
      <c r="F23047" s="11"/>
      <c r="G23047" s="11"/>
      <c r="H23047" s="11"/>
    </row>
    <row r="23048" spans="6:8" x14ac:dyDescent="0.25">
      <c r="F23048" s="11"/>
      <c r="G23048" s="11"/>
      <c r="H23048" s="11"/>
    </row>
    <row r="23049" spans="6:8" x14ac:dyDescent="0.25">
      <c r="F23049" s="11"/>
      <c r="G23049" s="11"/>
      <c r="H23049" s="11"/>
    </row>
    <row r="23050" spans="6:8" x14ac:dyDescent="0.25">
      <c r="F23050" s="11"/>
      <c r="G23050" s="11"/>
      <c r="H23050" s="11"/>
    </row>
    <row r="23051" spans="6:8" x14ac:dyDescent="0.25">
      <c r="F23051" s="11"/>
      <c r="G23051" s="11"/>
      <c r="H23051" s="11"/>
    </row>
    <row r="23052" spans="6:8" x14ac:dyDescent="0.25">
      <c r="F23052" s="11"/>
      <c r="G23052" s="11"/>
      <c r="H23052" s="11"/>
    </row>
    <row r="23053" spans="6:8" x14ac:dyDescent="0.25">
      <c r="F23053" s="11"/>
      <c r="G23053" s="11"/>
      <c r="H23053" s="11"/>
    </row>
    <row r="23054" spans="6:8" x14ac:dyDescent="0.25">
      <c r="F23054" s="11"/>
      <c r="G23054" s="11"/>
      <c r="H23054" s="11"/>
    </row>
    <row r="23055" spans="6:8" x14ac:dyDescent="0.25">
      <c r="F23055" s="11"/>
      <c r="G23055" s="11"/>
      <c r="H23055" s="11"/>
    </row>
    <row r="23056" spans="6:8" x14ac:dyDescent="0.25">
      <c r="F23056" s="11"/>
      <c r="G23056" s="11"/>
      <c r="H23056" s="11"/>
    </row>
    <row r="23057" spans="6:8" x14ac:dyDescent="0.25">
      <c r="F23057" s="11"/>
      <c r="G23057" s="11"/>
      <c r="H23057" s="11"/>
    </row>
    <row r="23058" spans="6:8" x14ac:dyDescent="0.25">
      <c r="F23058" s="11"/>
      <c r="G23058" s="11"/>
      <c r="H23058" s="11"/>
    </row>
    <row r="23059" spans="6:8" x14ac:dyDescent="0.25">
      <c r="F23059" s="11"/>
      <c r="G23059" s="11"/>
      <c r="H23059" s="11"/>
    </row>
    <row r="23060" spans="6:8" x14ac:dyDescent="0.25">
      <c r="F23060" s="11"/>
      <c r="G23060" s="11"/>
      <c r="H23060" s="11"/>
    </row>
    <row r="23061" spans="6:8" x14ac:dyDescent="0.25">
      <c r="F23061" s="11"/>
      <c r="G23061" s="11"/>
      <c r="H23061" s="11"/>
    </row>
    <row r="23062" spans="6:8" x14ac:dyDescent="0.25">
      <c r="F23062" s="11"/>
      <c r="G23062" s="11"/>
      <c r="H23062" s="11"/>
    </row>
    <row r="23063" spans="6:8" x14ac:dyDescent="0.25">
      <c r="F23063" s="11"/>
      <c r="G23063" s="11"/>
      <c r="H23063" s="11"/>
    </row>
    <row r="23064" spans="6:8" x14ac:dyDescent="0.25">
      <c r="F23064" s="11"/>
      <c r="G23064" s="11"/>
      <c r="H23064" s="11"/>
    </row>
    <row r="23065" spans="6:8" x14ac:dyDescent="0.25">
      <c r="F23065" s="11"/>
      <c r="G23065" s="11"/>
      <c r="H23065" s="11"/>
    </row>
    <row r="23066" spans="6:8" x14ac:dyDescent="0.25">
      <c r="F23066" s="11"/>
      <c r="G23066" s="11"/>
      <c r="H23066" s="11"/>
    </row>
    <row r="23067" spans="6:8" x14ac:dyDescent="0.25">
      <c r="F23067" s="11"/>
      <c r="G23067" s="11"/>
      <c r="H23067" s="11"/>
    </row>
    <row r="23068" spans="6:8" x14ac:dyDescent="0.25">
      <c r="F23068" s="11"/>
      <c r="G23068" s="11"/>
      <c r="H23068" s="11"/>
    </row>
    <row r="23069" spans="6:8" x14ac:dyDescent="0.25">
      <c r="F23069" s="11"/>
      <c r="G23069" s="11"/>
      <c r="H23069" s="11"/>
    </row>
    <row r="23070" spans="6:8" x14ac:dyDescent="0.25">
      <c r="F23070" s="11"/>
      <c r="G23070" s="11"/>
      <c r="H23070" s="11"/>
    </row>
    <row r="23071" spans="6:8" x14ac:dyDescent="0.25">
      <c r="F23071" s="11"/>
      <c r="G23071" s="11"/>
      <c r="H23071" s="11"/>
    </row>
    <row r="23072" spans="6:8" x14ac:dyDescent="0.25">
      <c r="F23072" s="11"/>
      <c r="G23072" s="11"/>
      <c r="H23072" s="11"/>
    </row>
    <row r="23073" spans="6:8" x14ac:dyDescent="0.25">
      <c r="F23073" s="11"/>
      <c r="G23073" s="11"/>
      <c r="H23073" s="11"/>
    </row>
    <row r="23074" spans="6:8" x14ac:dyDescent="0.25">
      <c r="F23074" s="11"/>
      <c r="G23074" s="11"/>
      <c r="H23074" s="11"/>
    </row>
    <row r="23075" spans="6:8" x14ac:dyDescent="0.25">
      <c r="F23075" s="11"/>
      <c r="G23075" s="11"/>
      <c r="H23075" s="11"/>
    </row>
    <row r="23076" spans="6:8" x14ac:dyDescent="0.25">
      <c r="F23076" s="11"/>
      <c r="G23076" s="11"/>
      <c r="H23076" s="11"/>
    </row>
    <row r="23077" spans="6:8" x14ac:dyDescent="0.25">
      <c r="F23077" s="11"/>
      <c r="G23077" s="11"/>
      <c r="H23077" s="11"/>
    </row>
    <row r="23078" spans="6:8" x14ac:dyDescent="0.25">
      <c r="F23078" s="11"/>
      <c r="G23078" s="11"/>
      <c r="H23078" s="11"/>
    </row>
    <row r="23079" spans="6:8" x14ac:dyDescent="0.25">
      <c r="F23079" s="11"/>
      <c r="G23079" s="11"/>
      <c r="H23079" s="11"/>
    </row>
    <row r="23080" spans="6:8" x14ac:dyDescent="0.25">
      <c r="F23080" s="11"/>
      <c r="G23080" s="11"/>
      <c r="H23080" s="11"/>
    </row>
    <row r="23081" spans="6:8" x14ac:dyDescent="0.25">
      <c r="F23081" s="11"/>
      <c r="G23081" s="11"/>
      <c r="H23081" s="11"/>
    </row>
    <row r="23082" spans="6:8" x14ac:dyDescent="0.25">
      <c r="F23082" s="11"/>
      <c r="G23082" s="11"/>
      <c r="H23082" s="11"/>
    </row>
    <row r="23083" spans="6:8" x14ac:dyDescent="0.25">
      <c r="F23083" s="11"/>
      <c r="G23083" s="11"/>
      <c r="H23083" s="11"/>
    </row>
    <row r="23084" spans="6:8" x14ac:dyDescent="0.25">
      <c r="F23084" s="11"/>
      <c r="G23084" s="11"/>
      <c r="H23084" s="11"/>
    </row>
    <row r="23085" spans="6:8" x14ac:dyDescent="0.25">
      <c r="F23085" s="11"/>
      <c r="G23085" s="11"/>
      <c r="H23085" s="11"/>
    </row>
    <row r="23086" spans="6:8" x14ac:dyDescent="0.25">
      <c r="F23086" s="11"/>
      <c r="G23086" s="11"/>
      <c r="H23086" s="11"/>
    </row>
    <row r="23087" spans="6:8" x14ac:dyDescent="0.25">
      <c r="F23087" s="11"/>
      <c r="G23087" s="11"/>
      <c r="H23087" s="11"/>
    </row>
    <row r="23088" spans="6:8" x14ac:dyDescent="0.25">
      <c r="F23088" s="11"/>
      <c r="G23088" s="11"/>
      <c r="H23088" s="11"/>
    </row>
    <row r="23089" spans="6:8" x14ac:dyDescent="0.25">
      <c r="F23089" s="11"/>
      <c r="G23089" s="11"/>
      <c r="H23089" s="11"/>
    </row>
    <row r="23090" spans="6:8" x14ac:dyDescent="0.25">
      <c r="F23090" s="11"/>
      <c r="G23090" s="11"/>
      <c r="H23090" s="11"/>
    </row>
    <row r="23091" spans="6:8" x14ac:dyDescent="0.25">
      <c r="F23091" s="11"/>
      <c r="G23091" s="11"/>
      <c r="H23091" s="11"/>
    </row>
    <row r="23092" spans="6:8" x14ac:dyDescent="0.25">
      <c r="F23092" s="11"/>
      <c r="G23092" s="11"/>
      <c r="H23092" s="11"/>
    </row>
    <row r="23093" spans="6:8" x14ac:dyDescent="0.25">
      <c r="F23093" s="11"/>
      <c r="G23093" s="11"/>
      <c r="H23093" s="11"/>
    </row>
    <row r="23094" spans="6:8" x14ac:dyDescent="0.25">
      <c r="F23094" s="11"/>
      <c r="G23094" s="11"/>
      <c r="H23094" s="11"/>
    </row>
    <row r="23095" spans="6:8" x14ac:dyDescent="0.25">
      <c r="F23095" s="11"/>
      <c r="G23095" s="11"/>
      <c r="H23095" s="11"/>
    </row>
    <row r="23096" spans="6:8" x14ac:dyDescent="0.25">
      <c r="F23096" s="11"/>
      <c r="G23096" s="11"/>
      <c r="H23096" s="11"/>
    </row>
    <row r="23097" spans="6:8" x14ac:dyDescent="0.25">
      <c r="F23097" s="11"/>
      <c r="G23097" s="11"/>
      <c r="H23097" s="11"/>
    </row>
    <row r="23098" spans="6:8" x14ac:dyDescent="0.25">
      <c r="F23098" s="11"/>
      <c r="G23098" s="11"/>
      <c r="H23098" s="11"/>
    </row>
    <row r="23099" spans="6:8" x14ac:dyDescent="0.25">
      <c r="F23099" s="11"/>
      <c r="G23099" s="11"/>
      <c r="H23099" s="11"/>
    </row>
    <row r="23100" spans="6:8" x14ac:dyDescent="0.25">
      <c r="F23100" s="11"/>
      <c r="G23100" s="11"/>
      <c r="H23100" s="11"/>
    </row>
    <row r="23101" spans="6:8" x14ac:dyDescent="0.25">
      <c r="F23101" s="11"/>
      <c r="G23101" s="11"/>
      <c r="H23101" s="11"/>
    </row>
    <row r="23102" spans="6:8" x14ac:dyDescent="0.25">
      <c r="F23102" s="11"/>
      <c r="G23102" s="11"/>
      <c r="H23102" s="11"/>
    </row>
    <row r="23103" spans="6:8" x14ac:dyDescent="0.25">
      <c r="F23103" s="11"/>
      <c r="G23103" s="11"/>
      <c r="H23103" s="11"/>
    </row>
    <row r="23104" spans="6:8" x14ac:dyDescent="0.25">
      <c r="F23104" s="11"/>
      <c r="G23104" s="11"/>
      <c r="H23104" s="11"/>
    </row>
    <row r="23105" spans="6:8" x14ac:dyDescent="0.25">
      <c r="F23105" s="11"/>
      <c r="G23105" s="11"/>
      <c r="H23105" s="11"/>
    </row>
    <row r="23106" spans="6:8" x14ac:dyDescent="0.25">
      <c r="F23106" s="11"/>
      <c r="G23106" s="11"/>
      <c r="H23106" s="11"/>
    </row>
    <row r="23107" spans="6:8" x14ac:dyDescent="0.25">
      <c r="F23107" s="11"/>
      <c r="G23107" s="11"/>
      <c r="H23107" s="11"/>
    </row>
    <row r="23108" spans="6:8" x14ac:dyDescent="0.25">
      <c r="F23108" s="11"/>
      <c r="G23108" s="11"/>
      <c r="H23108" s="11"/>
    </row>
    <row r="23109" spans="6:8" x14ac:dyDescent="0.25">
      <c r="F23109" s="11"/>
      <c r="G23109" s="11"/>
      <c r="H23109" s="11"/>
    </row>
    <row r="23110" spans="6:8" x14ac:dyDescent="0.25">
      <c r="F23110" s="11"/>
      <c r="G23110" s="11"/>
      <c r="H23110" s="11"/>
    </row>
    <row r="23111" spans="6:8" x14ac:dyDescent="0.25">
      <c r="F23111" s="11"/>
      <c r="G23111" s="11"/>
      <c r="H23111" s="11"/>
    </row>
    <row r="23112" spans="6:8" x14ac:dyDescent="0.25">
      <c r="F23112" s="11"/>
      <c r="G23112" s="11"/>
      <c r="H23112" s="11"/>
    </row>
    <row r="23113" spans="6:8" x14ac:dyDescent="0.25">
      <c r="F23113" s="11"/>
      <c r="G23113" s="11"/>
      <c r="H23113" s="11"/>
    </row>
    <row r="23114" spans="6:8" x14ac:dyDescent="0.25">
      <c r="F23114" s="11"/>
      <c r="G23114" s="11"/>
      <c r="H23114" s="11"/>
    </row>
    <row r="23115" spans="6:8" x14ac:dyDescent="0.25">
      <c r="F23115" s="11"/>
      <c r="G23115" s="11"/>
      <c r="H23115" s="11"/>
    </row>
    <row r="23116" spans="6:8" x14ac:dyDescent="0.25">
      <c r="F23116" s="11"/>
      <c r="G23116" s="11"/>
      <c r="H23116" s="11"/>
    </row>
    <row r="23117" spans="6:8" x14ac:dyDescent="0.25">
      <c r="F23117" s="11"/>
      <c r="G23117" s="11"/>
      <c r="H23117" s="11"/>
    </row>
    <row r="23118" spans="6:8" x14ac:dyDescent="0.25">
      <c r="F23118" s="11"/>
      <c r="G23118" s="11"/>
      <c r="H23118" s="11"/>
    </row>
    <row r="23119" spans="6:8" x14ac:dyDescent="0.25">
      <c r="F23119" s="11"/>
      <c r="G23119" s="11"/>
      <c r="H23119" s="11"/>
    </row>
    <row r="23120" spans="6:8" x14ac:dyDescent="0.25">
      <c r="F23120" s="11"/>
      <c r="G23120" s="11"/>
      <c r="H23120" s="11"/>
    </row>
    <row r="23121" spans="6:8" x14ac:dyDescent="0.25">
      <c r="F23121" s="11"/>
      <c r="G23121" s="11"/>
      <c r="H23121" s="11"/>
    </row>
    <row r="23122" spans="6:8" x14ac:dyDescent="0.25">
      <c r="F23122" s="11"/>
      <c r="G23122" s="11"/>
      <c r="H23122" s="11"/>
    </row>
    <row r="23123" spans="6:8" x14ac:dyDescent="0.25">
      <c r="F23123" s="11"/>
      <c r="G23123" s="11"/>
      <c r="H23123" s="11"/>
    </row>
    <row r="23124" spans="6:8" x14ac:dyDescent="0.25">
      <c r="F23124" s="11"/>
      <c r="G23124" s="11"/>
      <c r="H23124" s="11"/>
    </row>
    <row r="23125" spans="6:8" x14ac:dyDescent="0.25">
      <c r="F23125" s="11"/>
      <c r="G23125" s="11"/>
      <c r="H23125" s="11"/>
    </row>
    <row r="23126" spans="6:8" x14ac:dyDescent="0.25">
      <c r="F23126" s="11"/>
      <c r="G23126" s="11"/>
      <c r="H23126" s="11"/>
    </row>
    <row r="23127" spans="6:8" x14ac:dyDescent="0.25">
      <c r="F23127" s="11"/>
      <c r="G23127" s="11"/>
      <c r="H23127" s="11"/>
    </row>
    <row r="23128" spans="6:8" x14ac:dyDescent="0.25">
      <c r="F23128" s="11"/>
      <c r="G23128" s="11"/>
      <c r="H23128" s="11"/>
    </row>
    <row r="23129" spans="6:8" x14ac:dyDescent="0.25">
      <c r="F23129" s="11"/>
      <c r="G23129" s="11"/>
      <c r="H23129" s="11"/>
    </row>
    <row r="23130" spans="6:8" x14ac:dyDescent="0.25">
      <c r="F23130" s="11"/>
      <c r="G23130" s="11"/>
      <c r="H23130" s="11"/>
    </row>
    <row r="23131" spans="6:8" x14ac:dyDescent="0.25">
      <c r="F23131" s="11"/>
      <c r="G23131" s="11"/>
      <c r="H23131" s="11"/>
    </row>
    <row r="23132" spans="6:8" x14ac:dyDescent="0.25">
      <c r="F23132" s="11"/>
      <c r="G23132" s="11"/>
      <c r="H23132" s="11"/>
    </row>
    <row r="23133" spans="6:8" x14ac:dyDescent="0.25">
      <c r="F23133" s="11"/>
      <c r="G23133" s="11"/>
      <c r="H23133" s="11"/>
    </row>
    <row r="23134" spans="6:8" x14ac:dyDescent="0.25">
      <c r="F23134" s="11"/>
      <c r="G23134" s="11"/>
      <c r="H23134" s="11"/>
    </row>
    <row r="23135" spans="6:8" x14ac:dyDescent="0.25">
      <c r="F23135" s="11"/>
      <c r="G23135" s="11"/>
      <c r="H23135" s="11"/>
    </row>
    <row r="23136" spans="6:8" x14ac:dyDescent="0.25">
      <c r="F23136" s="11"/>
      <c r="G23136" s="11"/>
      <c r="H23136" s="11"/>
    </row>
    <row r="23137" spans="6:8" x14ac:dyDescent="0.25">
      <c r="F23137" s="11"/>
      <c r="G23137" s="11"/>
      <c r="H23137" s="11"/>
    </row>
    <row r="23138" spans="6:8" x14ac:dyDescent="0.25">
      <c r="F23138" s="11"/>
      <c r="G23138" s="11"/>
      <c r="H23138" s="11"/>
    </row>
    <row r="23139" spans="6:8" x14ac:dyDescent="0.25">
      <c r="F23139" s="11"/>
      <c r="G23139" s="11"/>
      <c r="H23139" s="11"/>
    </row>
    <row r="23140" spans="6:8" x14ac:dyDescent="0.25">
      <c r="F23140" s="11"/>
      <c r="G23140" s="11"/>
      <c r="H23140" s="11"/>
    </row>
    <row r="23141" spans="6:8" x14ac:dyDescent="0.25">
      <c r="F23141" s="11"/>
      <c r="G23141" s="11"/>
      <c r="H23141" s="11"/>
    </row>
    <row r="23142" spans="6:8" x14ac:dyDescent="0.25">
      <c r="F23142" s="11"/>
      <c r="G23142" s="11"/>
      <c r="H23142" s="11"/>
    </row>
    <row r="23143" spans="6:8" x14ac:dyDescent="0.25">
      <c r="F23143" s="11"/>
      <c r="G23143" s="11"/>
      <c r="H23143" s="11"/>
    </row>
    <row r="23144" spans="6:8" x14ac:dyDescent="0.25">
      <c r="F23144" s="11"/>
      <c r="G23144" s="11"/>
      <c r="H23144" s="11"/>
    </row>
    <row r="23145" spans="6:8" x14ac:dyDescent="0.25">
      <c r="F23145" s="11"/>
      <c r="G23145" s="11"/>
      <c r="H23145" s="11"/>
    </row>
    <row r="23146" spans="6:8" x14ac:dyDescent="0.25">
      <c r="F23146" s="11"/>
      <c r="G23146" s="11"/>
      <c r="H23146" s="11"/>
    </row>
    <row r="23147" spans="6:8" x14ac:dyDescent="0.25">
      <c r="F23147" s="11"/>
      <c r="G23147" s="11"/>
      <c r="H23147" s="11"/>
    </row>
    <row r="23148" spans="6:8" x14ac:dyDescent="0.25">
      <c r="F23148" s="11"/>
      <c r="G23148" s="11"/>
      <c r="H23148" s="11"/>
    </row>
    <row r="23149" spans="6:8" x14ac:dyDescent="0.25">
      <c r="F23149" s="11"/>
      <c r="G23149" s="11"/>
      <c r="H23149" s="11"/>
    </row>
    <row r="23150" spans="6:8" x14ac:dyDescent="0.25">
      <c r="F23150" s="11"/>
      <c r="G23150" s="11"/>
      <c r="H23150" s="11"/>
    </row>
    <row r="23151" spans="6:8" x14ac:dyDescent="0.25">
      <c r="F23151" s="11"/>
      <c r="G23151" s="11"/>
      <c r="H23151" s="11"/>
    </row>
    <row r="23152" spans="6:8" x14ac:dyDescent="0.25">
      <c r="F23152" s="11"/>
      <c r="G23152" s="11"/>
      <c r="H23152" s="11"/>
    </row>
    <row r="23153" spans="6:8" x14ac:dyDescent="0.25">
      <c r="F23153" s="11"/>
      <c r="G23153" s="11"/>
      <c r="H23153" s="11"/>
    </row>
    <row r="23154" spans="6:8" x14ac:dyDescent="0.25">
      <c r="F23154" s="11"/>
      <c r="G23154" s="11"/>
      <c r="H23154" s="11"/>
    </row>
    <row r="23155" spans="6:8" x14ac:dyDescent="0.25">
      <c r="F23155" s="11"/>
      <c r="G23155" s="11"/>
      <c r="H23155" s="11"/>
    </row>
    <row r="23156" spans="6:8" x14ac:dyDescent="0.25">
      <c r="F23156" s="11"/>
      <c r="G23156" s="11"/>
      <c r="H23156" s="11"/>
    </row>
    <row r="23157" spans="6:8" x14ac:dyDescent="0.25">
      <c r="F23157" s="11"/>
      <c r="G23157" s="11"/>
      <c r="H23157" s="11"/>
    </row>
    <row r="23158" spans="6:8" x14ac:dyDescent="0.25">
      <c r="F23158" s="11"/>
      <c r="G23158" s="11"/>
      <c r="H23158" s="11"/>
    </row>
    <row r="23159" spans="6:8" x14ac:dyDescent="0.25">
      <c r="F23159" s="11"/>
      <c r="G23159" s="11"/>
      <c r="H23159" s="11"/>
    </row>
    <row r="23160" spans="6:8" x14ac:dyDescent="0.25">
      <c r="F23160" s="11"/>
      <c r="G23160" s="11"/>
      <c r="H23160" s="11"/>
    </row>
    <row r="23161" spans="6:8" x14ac:dyDescent="0.25">
      <c r="F23161" s="11"/>
      <c r="G23161" s="11"/>
      <c r="H23161" s="11"/>
    </row>
    <row r="23162" spans="6:8" x14ac:dyDescent="0.25">
      <c r="F23162" s="11"/>
      <c r="G23162" s="11"/>
      <c r="H23162" s="11"/>
    </row>
    <row r="23163" spans="6:8" x14ac:dyDescent="0.25">
      <c r="F23163" s="11"/>
      <c r="G23163" s="11"/>
      <c r="H23163" s="11"/>
    </row>
    <row r="23164" spans="6:8" x14ac:dyDescent="0.25">
      <c r="F23164" s="11"/>
      <c r="G23164" s="11"/>
      <c r="H23164" s="11"/>
    </row>
    <row r="23165" spans="6:8" x14ac:dyDescent="0.25">
      <c r="F23165" s="11"/>
      <c r="G23165" s="11"/>
      <c r="H23165" s="11"/>
    </row>
    <row r="23166" spans="6:8" x14ac:dyDescent="0.25">
      <c r="F23166" s="11"/>
      <c r="G23166" s="11"/>
      <c r="H23166" s="11"/>
    </row>
    <row r="23167" spans="6:8" x14ac:dyDescent="0.25">
      <c r="F23167" s="11"/>
      <c r="G23167" s="11"/>
      <c r="H23167" s="11"/>
    </row>
    <row r="23168" spans="6:8" x14ac:dyDescent="0.25">
      <c r="F23168" s="11"/>
      <c r="G23168" s="11"/>
      <c r="H23168" s="11"/>
    </row>
    <row r="23169" spans="6:8" x14ac:dyDescent="0.25">
      <c r="F23169" s="11"/>
      <c r="G23169" s="11"/>
      <c r="H23169" s="11"/>
    </row>
    <row r="23170" spans="6:8" x14ac:dyDescent="0.25">
      <c r="F23170" s="11"/>
      <c r="G23170" s="11"/>
      <c r="H23170" s="11"/>
    </row>
    <row r="23171" spans="6:8" x14ac:dyDescent="0.25">
      <c r="F23171" s="11"/>
      <c r="G23171" s="11"/>
      <c r="H23171" s="11"/>
    </row>
    <row r="23172" spans="6:8" x14ac:dyDescent="0.25">
      <c r="F23172" s="11"/>
      <c r="G23172" s="11"/>
      <c r="H23172" s="11"/>
    </row>
    <row r="23173" spans="6:8" x14ac:dyDescent="0.25">
      <c r="F23173" s="11"/>
      <c r="G23173" s="11"/>
      <c r="H23173" s="11"/>
    </row>
    <row r="23174" spans="6:8" x14ac:dyDescent="0.25">
      <c r="F23174" s="11"/>
      <c r="G23174" s="11"/>
      <c r="H23174" s="11"/>
    </row>
    <row r="23175" spans="6:8" x14ac:dyDescent="0.25">
      <c r="F23175" s="11"/>
      <c r="G23175" s="11"/>
      <c r="H23175" s="11"/>
    </row>
    <row r="23176" spans="6:8" x14ac:dyDescent="0.25">
      <c r="F23176" s="11"/>
      <c r="G23176" s="11"/>
      <c r="H23176" s="11"/>
    </row>
    <row r="23177" spans="6:8" x14ac:dyDescent="0.25">
      <c r="F23177" s="11"/>
      <c r="G23177" s="11"/>
      <c r="H23177" s="11"/>
    </row>
    <row r="23178" spans="6:8" x14ac:dyDescent="0.25">
      <c r="F23178" s="11"/>
      <c r="G23178" s="11"/>
      <c r="H23178" s="11"/>
    </row>
    <row r="23179" spans="6:8" x14ac:dyDescent="0.25">
      <c r="F23179" s="11"/>
      <c r="G23179" s="11"/>
      <c r="H23179" s="11"/>
    </row>
    <row r="23180" spans="6:8" x14ac:dyDescent="0.25">
      <c r="F23180" s="11"/>
      <c r="G23180" s="11"/>
      <c r="H23180" s="11"/>
    </row>
    <row r="23181" spans="6:8" x14ac:dyDescent="0.25">
      <c r="F23181" s="11"/>
      <c r="G23181" s="11"/>
      <c r="H23181" s="11"/>
    </row>
    <row r="23182" spans="6:8" x14ac:dyDescent="0.25">
      <c r="F23182" s="11"/>
      <c r="G23182" s="11"/>
      <c r="H23182" s="11"/>
    </row>
    <row r="23183" spans="6:8" x14ac:dyDescent="0.25">
      <c r="F23183" s="11"/>
      <c r="G23183" s="11"/>
      <c r="H23183" s="11"/>
    </row>
    <row r="23184" spans="6:8" x14ac:dyDescent="0.25">
      <c r="F23184" s="11"/>
      <c r="G23184" s="11"/>
      <c r="H23184" s="11"/>
    </row>
    <row r="23185" spans="6:8" x14ac:dyDescent="0.25">
      <c r="F23185" s="11"/>
      <c r="G23185" s="11"/>
      <c r="H23185" s="11"/>
    </row>
    <row r="23186" spans="6:8" x14ac:dyDescent="0.25">
      <c r="F23186" s="11"/>
      <c r="G23186" s="11"/>
      <c r="H23186" s="11"/>
    </row>
    <row r="23187" spans="6:8" x14ac:dyDescent="0.25">
      <c r="F23187" s="11"/>
      <c r="G23187" s="11"/>
      <c r="H23187" s="11"/>
    </row>
    <row r="23188" spans="6:8" x14ac:dyDescent="0.25">
      <c r="F23188" s="11"/>
      <c r="G23188" s="11"/>
      <c r="H23188" s="11"/>
    </row>
    <row r="23189" spans="6:8" x14ac:dyDescent="0.25">
      <c r="F23189" s="11"/>
      <c r="G23189" s="11"/>
      <c r="H23189" s="11"/>
    </row>
    <row r="23190" spans="6:8" x14ac:dyDescent="0.25">
      <c r="F23190" s="11"/>
      <c r="G23190" s="11"/>
      <c r="H23190" s="11"/>
    </row>
    <row r="23191" spans="6:8" x14ac:dyDescent="0.25">
      <c r="F23191" s="11"/>
      <c r="G23191" s="11"/>
      <c r="H23191" s="11"/>
    </row>
    <row r="23192" spans="6:8" x14ac:dyDescent="0.25">
      <c r="F23192" s="11"/>
      <c r="G23192" s="11"/>
      <c r="H23192" s="11"/>
    </row>
    <row r="23193" spans="6:8" x14ac:dyDescent="0.25">
      <c r="F23193" s="11"/>
      <c r="G23193" s="11"/>
      <c r="H23193" s="11"/>
    </row>
    <row r="23194" spans="6:8" x14ac:dyDescent="0.25">
      <c r="F23194" s="11"/>
      <c r="G23194" s="11"/>
      <c r="H23194" s="11"/>
    </row>
    <row r="23195" spans="6:8" x14ac:dyDescent="0.25">
      <c r="F23195" s="11"/>
      <c r="G23195" s="11"/>
      <c r="H23195" s="11"/>
    </row>
    <row r="23196" spans="6:8" x14ac:dyDescent="0.25">
      <c r="F23196" s="11"/>
      <c r="G23196" s="11"/>
      <c r="H23196" s="11"/>
    </row>
    <row r="23197" spans="6:8" x14ac:dyDescent="0.25">
      <c r="F23197" s="11"/>
      <c r="G23197" s="11"/>
      <c r="H23197" s="11"/>
    </row>
    <row r="23198" spans="6:8" x14ac:dyDescent="0.25">
      <c r="F23198" s="11"/>
      <c r="G23198" s="11"/>
      <c r="H23198" s="11"/>
    </row>
    <row r="23199" spans="6:8" x14ac:dyDescent="0.25">
      <c r="F23199" s="11"/>
      <c r="G23199" s="11"/>
      <c r="H23199" s="11"/>
    </row>
    <row r="23200" spans="6:8" x14ac:dyDescent="0.25">
      <c r="F23200" s="11"/>
      <c r="G23200" s="11"/>
      <c r="H23200" s="11"/>
    </row>
    <row r="23201" spans="6:8" x14ac:dyDescent="0.25">
      <c r="F23201" s="11"/>
      <c r="G23201" s="11"/>
      <c r="H23201" s="11"/>
    </row>
    <row r="23202" spans="6:8" x14ac:dyDescent="0.25">
      <c r="F23202" s="11"/>
      <c r="G23202" s="11"/>
      <c r="H23202" s="11"/>
    </row>
    <row r="23203" spans="6:8" x14ac:dyDescent="0.25">
      <c r="F23203" s="11"/>
      <c r="G23203" s="11"/>
      <c r="H23203" s="11"/>
    </row>
    <row r="23204" spans="6:8" x14ac:dyDescent="0.25">
      <c r="F23204" s="11"/>
      <c r="G23204" s="11"/>
      <c r="H23204" s="11"/>
    </row>
    <row r="23205" spans="6:8" x14ac:dyDescent="0.25">
      <c r="F23205" s="11"/>
      <c r="G23205" s="11"/>
      <c r="H23205" s="11"/>
    </row>
    <row r="23206" spans="6:8" x14ac:dyDescent="0.25">
      <c r="F23206" s="11"/>
      <c r="G23206" s="11"/>
      <c r="H23206" s="11"/>
    </row>
    <row r="23207" spans="6:8" x14ac:dyDescent="0.25">
      <c r="F23207" s="11"/>
      <c r="G23207" s="11"/>
      <c r="H23207" s="11"/>
    </row>
    <row r="23208" spans="6:8" x14ac:dyDescent="0.25">
      <c r="F23208" s="11"/>
      <c r="G23208" s="11"/>
      <c r="H23208" s="11"/>
    </row>
    <row r="23209" spans="6:8" x14ac:dyDescent="0.25">
      <c r="F23209" s="11"/>
      <c r="G23209" s="11"/>
      <c r="H23209" s="11"/>
    </row>
    <row r="23210" spans="6:8" x14ac:dyDescent="0.25">
      <c r="F23210" s="11"/>
      <c r="G23210" s="11"/>
      <c r="H23210" s="11"/>
    </row>
    <row r="23211" spans="6:8" x14ac:dyDescent="0.25">
      <c r="F23211" s="11"/>
      <c r="G23211" s="11"/>
      <c r="H23211" s="11"/>
    </row>
    <row r="23212" spans="6:8" x14ac:dyDescent="0.25">
      <c r="F23212" s="11"/>
      <c r="G23212" s="11"/>
      <c r="H23212" s="11"/>
    </row>
    <row r="23213" spans="6:8" x14ac:dyDescent="0.25">
      <c r="F23213" s="11"/>
      <c r="G23213" s="11"/>
      <c r="H23213" s="11"/>
    </row>
    <row r="23214" spans="6:8" x14ac:dyDescent="0.25">
      <c r="F23214" s="11"/>
      <c r="G23214" s="11"/>
      <c r="H23214" s="11"/>
    </row>
    <row r="23215" spans="6:8" x14ac:dyDescent="0.25">
      <c r="F23215" s="11"/>
      <c r="G23215" s="11"/>
      <c r="H23215" s="11"/>
    </row>
    <row r="23216" spans="6:8" x14ac:dyDescent="0.25">
      <c r="F23216" s="11"/>
      <c r="G23216" s="11"/>
      <c r="H23216" s="11"/>
    </row>
    <row r="23217" spans="6:8" x14ac:dyDescent="0.25">
      <c r="F23217" s="11"/>
      <c r="G23217" s="11"/>
      <c r="H23217" s="11"/>
    </row>
    <row r="23218" spans="6:8" x14ac:dyDescent="0.25">
      <c r="F23218" s="11"/>
      <c r="G23218" s="11"/>
      <c r="H23218" s="11"/>
    </row>
    <row r="23219" spans="6:8" x14ac:dyDescent="0.25">
      <c r="F23219" s="11"/>
      <c r="G23219" s="11"/>
      <c r="H23219" s="11"/>
    </row>
    <row r="23220" spans="6:8" x14ac:dyDescent="0.25">
      <c r="F23220" s="11"/>
      <c r="G23220" s="11"/>
      <c r="H23220" s="11"/>
    </row>
    <row r="23221" spans="6:8" x14ac:dyDescent="0.25">
      <c r="F23221" s="11"/>
      <c r="G23221" s="11"/>
      <c r="H23221" s="11"/>
    </row>
    <row r="23222" spans="6:8" x14ac:dyDescent="0.25">
      <c r="F23222" s="11"/>
      <c r="G23222" s="11"/>
      <c r="H23222" s="11"/>
    </row>
    <row r="23223" spans="6:8" x14ac:dyDescent="0.25">
      <c r="F23223" s="11"/>
      <c r="G23223" s="11"/>
      <c r="H23223" s="11"/>
    </row>
    <row r="23224" spans="6:8" x14ac:dyDescent="0.25">
      <c r="F23224" s="11"/>
      <c r="G23224" s="11"/>
      <c r="H23224" s="11"/>
    </row>
    <row r="23225" spans="6:8" x14ac:dyDescent="0.25">
      <c r="F23225" s="11"/>
      <c r="G23225" s="11"/>
      <c r="H23225" s="11"/>
    </row>
    <row r="23226" spans="6:8" x14ac:dyDescent="0.25">
      <c r="F23226" s="11"/>
      <c r="G23226" s="11"/>
      <c r="H23226" s="11"/>
    </row>
    <row r="23227" spans="6:8" x14ac:dyDescent="0.25">
      <c r="F23227" s="11"/>
      <c r="G23227" s="11"/>
      <c r="H23227" s="11"/>
    </row>
    <row r="23228" spans="6:8" x14ac:dyDescent="0.25">
      <c r="F23228" s="11"/>
      <c r="G23228" s="11"/>
      <c r="H23228" s="11"/>
    </row>
    <row r="23229" spans="6:8" x14ac:dyDescent="0.25">
      <c r="F23229" s="11"/>
      <c r="G23229" s="11"/>
      <c r="H23229" s="11"/>
    </row>
    <row r="23230" spans="6:8" x14ac:dyDescent="0.25">
      <c r="F23230" s="11"/>
      <c r="G23230" s="11"/>
      <c r="H23230" s="11"/>
    </row>
    <row r="23231" spans="6:8" x14ac:dyDescent="0.25">
      <c r="F23231" s="11"/>
      <c r="G23231" s="11"/>
      <c r="H23231" s="11"/>
    </row>
    <row r="23232" spans="6:8" x14ac:dyDescent="0.25">
      <c r="F23232" s="11"/>
      <c r="G23232" s="11"/>
      <c r="H23232" s="11"/>
    </row>
    <row r="23233" spans="6:8" x14ac:dyDescent="0.25">
      <c r="F23233" s="11"/>
      <c r="G23233" s="11"/>
      <c r="H23233" s="11"/>
    </row>
    <row r="23234" spans="6:8" x14ac:dyDescent="0.25">
      <c r="F23234" s="11"/>
      <c r="G23234" s="11"/>
      <c r="H23234" s="11"/>
    </row>
    <row r="23235" spans="6:8" x14ac:dyDescent="0.25">
      <c r="F23235" s="11"/>
      <c r="G23235" s="11"/>
      <c r="H23235" s="11"/>
    </row>
    <row r="23236" spans="6:8" x14ac:dyDescent="0.25">
      <c r="F23236" s="11"/>
      <c r="G23236" s="11"/>
      <c r="H23236" s="11"/>
    </row>
    <row r="23237" spans="6:8" x14ac:dyDescent="0.25">
      <c r="F23237" s="11"/>
      <c r="G23237" s="11"/>
      <c r="H23237" s="11"/>
    </row>
    <row r="23238" spans="6:8" x14ac:dyDescent="0.25">
      <c r="F23238" s="11"/>
      <c r="G23238" s="11"/>
      <c r="H23238" s="11"/>
    </row>
    <row r="23239" spans="6:8" x14ac:dyDescent="0.25">
      <c r="F23239" s="11"/>
      <c r="G23239" s="11"/>
      <c r="H23239" s="11"/>
    </row>
    <row r="23240" spans="6:8" x14ac:dyDescent="0.25">
      <c r="F23240" s="11"/>
      <c r="G23240" s="11"/>
      <c r="H23240" s="11"/>
    </row>
    <row r="23241" spans="6:8" x14ac:dyDescent="0.25">
      <c r="F23241" s="11"/>
      <c r="G23241" s="11"/>
      <c r="H23241" s="11"/>
    </row>
    <row r="23242" spans="6:8" x14ac:dyDescent="0.25">
      <c r="F23242" s="11"/>
      <c r="G23242" s="11"/>
      <c r="H23242" s="11"/>
    </row>
    <row r="23243" spans="6:8" x14ac:dyDescent="0.25">
      <c r="F23243" s="11"/>
      <c r="G23243" s="11"/>
      <c r="H23243" s="11"/>
    </row>
    <row r="23244" spans="6:8" x14ac:dyDescent="0.25">
      <c r="F23244" s="11"/>
      <c r="G23244" s="11"/>
      <c r="H23244" s="11"/>
    </row>
    <row r="23245" spans="6:8" x14ac:dyDescent="0.25">
      <c r="F23245" s="11"/>
      <c r="G23245" s="11"/>
      <c r="H23245" s="11"/>
    </row>
    <row r="23246" spans="6:8" x14ac:dyDescent="0.25">
      <c r="F23246" s="11"/>
      <c r="G23246" s="11"/>
      <c r="H23246" s="11"/>
    </row>
    <row r="23247" spans="6:8" x14ac:dyDescent="0.25">
      <c r="F23247" s="11"/>
      <c r="G23247" s="11"/>
      <c r="H23247" s="11"/>
    </row>
    <row r="23248" spans="6:8" x14ac:dyDescent="0.25">
      <c r="F23248" s="11"/>
      <c r="G23248" s="11"/>
      <c r="H23248" s="11"/>
    </row>
    <row r="23249" spans="6:8" x14ac:dyDescent="0.25">
      <c r="F23249" s="11"/>
      <c r="G23249" s="11"/>
      <c r="H23249" s="11"/>
    </row>
    <row r="23250" spans="6:8" x14ac:dyDescent="0.25">
      <c r="F23250" s="11"/>
      <c r="G23250" s="11"/>
      <c r="H23250" s="11"/>
    </row>
    <row r="23251" spans="6:8" x14ac:dyDescent="0.25">
      <c r="F23251" s="11"/>
      <c r="G23251" s="11"/>
      <c r="H23251" s="11"/>
    </row>
    <row r="23252" spans="6:8" x14ac:dyDescent="0.25">
      <c r="F23252" s="11"/>
      <c r="G23252" s="11"/>
      <c r="H23252" s="11"/>
    </row>
    <row r="23253" spans="6:8" x14ac:dyDescent="0.25">
      <c r="F23253" s="11"/>
      <c r="G23253" s="11"/>
      <c r="H23253" s="11"/>
    </row>
    <row r="23254" spans="6:8" x14ac:dyDescent="0.25">
      <c r="F23254" s="11"/>
      <c r="G23254" s="11"/>
      <c r="H23254" s="11"/>
    </row>
    <row r="23255" spans="6:8" x14ac:dyDescent="0.25">
      <c r="F23255" s="11"/>
      <c r="G23255" s="11"/>
      <c r="H23255" s="11"/>
    </row>
    <row r="23256" spans="6:8" x14ac:dyDescent="0.25">
      <c r="F23256" s="11"/>
      <c r="G23256" s="11"/>
      <c r="H23256" s="11"/>
    </row>
    <row r="23257" spans="6:8" x14ac:dyDescent="0.25">
      <c r="F23257" s="11"/>
      <c r="G23257" s="11"/>
      <c r="H23257" s="11"/>
    </row>
    <row r="23258" spans="6:8" x14ac:dyDescent="0.25">
      <c r="F23258" s="11"/>
      <c r="G23258" s="11"/>
      <c r="H23258" s="11"/>
    </row>
    <row r="23259" spans="6:8" x14ac:dyDescent="0.25">
      <c r="F23259" s="11"/>
      <c r="G23259" s="11"/>
      <c r="H23259" s="11"/>
    </row>
    <row r="23260" spans="6:8" x14ac:dyDescent="0.25">
      <c r="F23260" s="11"/>
      <c r="G23260" s="11"/>
      <c r="H23260" s="11"/>
    </row>
    <row r="23261" spans="6:8" x14ac:dyDescent="0.25">
      <c r="F23261" s="11"/>
      <c r="G23261" s="11"/>
      <c r="H23261" s="11"/>
    </row>
    <row r="23262" spans="6:8" x14ac:dyDescent="0.25">
      <c r="F23262" s="11"/>
      <c r="G23262" s="11"/>
      <c r="H23262" s="11"/>
    </row>
    <row r="23263" spans="6:8" x14ac:dyDescent="0.25">
      <c r="F23263" s="11"/>
      <c r="G23263" s="11"/>
      <c r="H23263" s="11"/>
    </row>
    <row r="23264" spans="6:8" x14ac:dyDescent="0.25">
      <c r="F23264" s="11"/>
      <c r="G23264" s="11"/>
      <c r="H23264" s="11"/>
    </row>
    <row r="23265" spans="6:8" x14ac:dyDescent="0.25">
      <c r="F23265" s="11"/>
      <c r="G23265" s="11"/>
      <c r="H23265" s="11"/>
    </row>
    <row r="23266" spans="6:8" x14ac:dyDescent="0.25">
      <c r="F23266" s="11"/>
      <c r="G23266" s="11"/>
      <c r="H23266" s="11"/>
    </row>
    <row r="23267" spans="6:8" x14ac:dyDescent="0.25">
      <c r="F23267" s="11"/>
      <c r="G23267" s="11"/>
      <c r="H23267" s="11"/>
    </row>
    <row r="23268" spans="6:8" x14ac:dyDescent="0.25">
      <c r="F23268" s="11"/>
      <c r="G23268" s="11"/>
      <c r="H23268" s="11"/>
    </row>
    <row r="23269" spans="6:8" x14ac:dyDescent="0.25">
      <c r="F23269" s="11"/>
      <c r="G23269" s="11"/>
      <c r="H23269" s="11"/>
    </row>
    <row r="23270" spans="6:8" x14ac:dyDescent="0.25">
      <c r="F23270" s="11"/>
      <c r="G23270" s="11"/>
      <c r="H23270" s="11"/>
    </row>
    <row r="23271" spans="6:8" x14ac:dyDescent="0.25">
      <c r="F23271" s="11"/>
      <c r="G23271" s="11"/>
      <c r="H23271" s="11"/>
    </row>
    <row r="23272" spans="6:8" x14ac:dyDescent="0.25">
      <c r="F23272" s="11"/>
      <c r="G23272" s="11"/>
      <c r="H23272" s="11"/>
    </row>
    <row r="23273" spans="6:8" x14ac:dyDescent="0.25">
      <c r="F23273" s="11"/>
      <c r="G23273" s="11"/>
      <c r="H23273" s="11"/>
    </row>
    <row r="23274" spans="6:8" x14ac:dyDescent="0.25">
      <c r="F23274" s="11"/>
      <c r="G23274" s="11"/>
      <c r="H23274" s="11"/>
    </row>
    <row r="23275" spans="6:8" x14ac:dyDescent="0.25">
      <c r="F23275" s="11"/>
      <c r="G23275" s="11"/>
      <c r="H23275" s="11"/>
    </row>
    <row r="23276" spans="6:8" x14ac:dyDescent="0.25">
      <c r="F23276" s="11"/>
      <c r="G23276" s="11"/>
      <c r="H23276" s="11"/>
    </row>
    <row r="23277" spans="6:8" x14ac:dyDescent="0.25">
      <c r="F23277" s="11"/>
      <c r="G23277" s="11"/>
      <c r="H23277" s="11"/>
    </row>
    <row r="23278" spans="6:8" x14ac:dyDescent="0.25">
      <c r="F23278" s="11"/>
      <c r="G23278" s="11"/>
      <c r="H23278" s="11"/>
    </row>
    <row r="23279" spans="6:8" x14ac:dyDescent="0.25">
      <c r="F23279" s="11"/>
      <c r="G23279" s="11"/>
      <c r="H23279" s="11"/>
    </row>
    <row r="23280" spans="6:8" x14ac:dyDescent="0.25">
      <c r="F23280" s="11"/>
      <c r="G23280" s="11"/>
      <c r="H23280" s="11"/>
    </row>
    <row r="23281" spans="6:8" x14ac:dyDescent="0.25">
      <c r="F23281" s="11"/>
      <c r="G23281" s="11"/>
      <c r="H23281" s="11"/>
    </row>
    <row r="23282" spans="6:8" x14ac:dyDescent="0.25">
      <c r="F23282" s="11"/>
      <c r="G23282" s="11"/>
      <c r="H23282" s="11"/>
    </row>
    <row r="23283" spans="6:8" x14ac:dyDescent="0.25">
      <c r="F23283" s="11"/>
      <c r="G23283" s="11"/>
      <c r="H23283" s="11"/>
    </row>
    <row r="23284" spans="6:8" x14ac:dyDescent="0.25">
      <c r="F23284" s="11"/>
      <c r="G23284" s="11"/>
      <c r="H23284" s="11"/>
    </row>
    <row r="23285" spans="6:8" x14ac:dyDescent="0.25">
      <c r="F23285" s="11"/>
      <c r="G23285" s="11"/>
      <c r="H23285" s="11"/>
    </row>
    <row r="23286" spans="6:8" x14ac:dyDescent="0.25">
      <c r="F23286" s="11"/>
      <c r="G23286" s="11"/>
      <c r="H23286" s="11"/>
    </row>
    <row r="23287" spans="6:8" x14ac:dyDescent="0.25">
      <c r="F23287" s="11"/>
      <c r="G23287" s="11"/>
      <c r="H23287" s="11"/>
    </row>
    <row r="23288" spans="6:8" x14ac:dyDescent="0.25">
      <c r="F23288" s="11"/>
      <c r="G23288" s="11"/>
      <c r="H23288" s="11"/>
    </row>
    <row r="23289" spans="6:8" x14ac:dyDescent="0.25">
      <c r="F23289" s="11"/>
      <c r="G23289" s="11"/>
      <c r="H23289" s="11"/>
    </row>
    <row r="23290" spans="6:8" x14ac:dyDescent="0.25">
      <c r="F23290" s="11"/>
      <c r="G23290" s="11"/>
      <c r="H23290" s="11"/>
    </row>
    <row r="23291" spans="6:8" x14ac:dyDescent="0.25">
      <c r="F23291" s="11"/>
      <c r="G23291" s="11"/>
      <c r="H23291" s="11"/>
    </row>
    <row r="23292" spans="6:8" x14ac:dyDescent="0.25">
      <c r="F23292" s="11"/>
      <c r="G23292" s="11"/>
      <c r="H23292" s="11"/>
    </row>
    <row r="23293" spans="6:8" x14ac:dyDescent="0.25">
      <c r="F23293" s="11"/>
      <c r="G23293" s="11"/>
      <c r="H23293" s="11"/>
    </row>
    <row r="23294" spans="6:8" x14ac:dyDescent="0.25">
      <c r="F23294" s="11"/>
      <c r="G23294" s="11"/>
      <c r="H23294" s="11"/>
    </row>
    <row r="23295" spans="6:8" x14ac:dyDescent="0.25">
      <c r="F23295" s="11"/>
      <c r="G23295" s="11"/>
      <c r="H23295" s="11"/>
    </row>
    <row r="23296" spans="6:8" x14ac:dyDescent="0.25">
      <c r="F23296" s="11"/>
      <c r="G23296" s="11"/>
      <c r="H23296" s="11"/>
    </row>
    <row r="23297" spans="6:8" x14ac:dyDescent="0.25">
      <c r="F23297" s="11"/>
      <c r="G23297" s="11"/>
      <c r="H23297" s="11"/>
    </row>
    <row r="23298" spans="6:8" x14ac:dyDescent="0.25">
      <c r="F23298" s="11"/>
      <c r="G23298" s="11"/>
      <c r="H23298" s="11"/>
    </row>
    <row r="23299" spans="6:8" x14ac:dyDescent="0.25">
      <c r="F23299" s="11"/>
      <c r="G23299" s="11"/>
      <c r="H23299" s="11"/>
    </row>
    <row r="23300" spans="6:8" x14ac:dyDescent="0.25">
      <c r="F23300" s="11"/>
      <c r="G23300" s="11"/>
      <c r="H23300" s="11"/>
    </row>
    <row r="23301" spans="6:8" x14ac:dyDescent="0.25">
      <c r="F23301" s="11"/>
      <c r="G23301" s="11"/>
      <c r="H23301" s="11"/>
    </row>
    <row r="23302" spans="6:8" x14ac:dyDescent="0.25">
      <c r="F23302" s="11"/>
      <c r="G23302" s="11"/>
      <c r="H23302" s="11"/>
    </row>
    <row r="23303" spans="6:8" x14ac:dyDescent="0.25">
      <c r="F23303" s="11"/>
      <c r="G23303" s="11"/>
      <c r="H23303" s="11"/>
    </row>
    <row r="23304" spans="6:8" x14ac:dyDescent="0.25">
      <c r="F23304" s="11"/>
      <c r="G23304" s="11"/>
      <c r="H23304" s="11"/>
    </row>
    <row r="23305" spans="6:8" x14ac:dyDescent="0.25">
      <c r="F23305" s="11"/>
      <c r="G23305" s="11"/>
      <c r="H23305" s="11"/>
    </row>
    <row r="23306" spans="6:8" x14ac:dyDescent="0.25">
      <c r="F23306" s="11"/>
      <c r="G23306" s="11"/>
      <c r="H23306" s="11"/>
    </row>
    <row r="23307" spans="6:8" x14ac:dyDescent="0.25">
      <c r="F23307" s="11"/>
      <c r="G23307" s="11"/>
      <c r="H23307" s="11"/>
    </row>
    <row r="23308" spans="6:8" x14ac:dyDescent="0.25">
      <c r="F23308" s="11"/>
      <c r="G23308" s="11"/>
      <c r="H23308" s="11"/>
    </row>
    <row r="23309" spans="6:8" x14ac:dyDescent="0.25">
      <c r="F23309" s="11"/>
      <c r="G23309" s="11"/>
      <c r="H23309" s="11"/>
    </row>
    <row r="23310" spans="6:8" x14ac:dyDescent="0.25">
      <c r="F23310" s="11"/>
      <c r="G23310" s="11"/>
      <c r="H23310" s="11"/>
    </row>
    <row r="23311" spans="6:8" x14ac:dyDescent="0.25">
      <c r="F23311" s="11"/>
      <c r="G23311" s="11"/>
      <c r="H23311" s="11"/>
    </row>
    <row r="23312" spans="6:8" x14ac:dyDescent="0.25">
      <c r="F23312" s="11"/>
      <c r="G23312" s="11"/>
      <c r="H23312" s="11"/>
    </row>
    <row r="23313" spans="6:8" x14ac:dyDescent="0.25">
      <c r="F23313" s="11"/>
      <c r="G23313" s="11"/>
      <c r="H23313" s="11"/>
    </row>
    <row r="23314" spans="6:8" x14ac:dyDescent="0.25">
      <c r="F23314" s="11"/>
      <c r="G23314" s="11"/>
      <c r="H23314" s="11"/>
    </row>
    <row r="23315" spans="6:8" x14ac:dyDescent="0.25">
      <c r="F23315" s="11"/>
      <c r="G23315" s="11"/>
      <c r="H23315" s="11"/>
    </row>
    <row r="23316" spans="6:8" x14ac:dyDescent="0.25">
      <c r="F23316" s="11"/>
      <c r="G23316" s="11"/>
      <c r="H23316" s="11"/>
    </row>
    <row r="23317" spans="6:8" x14ac:dyDescent="0.25">
      <c r="F23317" s="11"/>
      <c r="G23317" s="11"/>
      <c r="H23317" s="11"/>
    </row>
    <row r="23318" spans="6:8" x14ac:dyDescent="0.25">
      <c r="F23318" s="11"/>
      <c r="G23318" s="11"/>
      <c r="H23318" s="11"/>
    </row>
    <row r="23319" spans="6:8" x14ac:dyDescent="0.25">
      <c r="F23319" s="11"/>
      <c r="G23319" s="11"/>
      <c r="H23319" s="11"/>
    </row>
    <row r="23320" spans="6:8" x14ac:dyDescent="0.25">
      <c r="F23320" s="11"/>
      <c r="G23320" s="11"/>
      <c r="H23320" s="11"/>
    </row>
    <row r="23321" spans="6:8" x14ac:dyDescent="0.25">
      <c r="F23321" s="11"/>
      <c r="G23321" s="11"/>
      <c r="H23321" s="11"/>
    </row>
    <row r="23322" spans="6:8" x14ac:dyDescent="0.25">
      <c r="F23322" s="11"/>
      <c r="G23322" s="11"/>
      <c r="H23322" s="11"/>
    </row>
    <row r="23323" spans="6:8" x14ac:dyDescent="0.25">
      <c r="F23323" s="11"/>
      <c r="G23323" s="11"/>
      <c r="H23323" s="11"/>
    </row>
    <row r="23324" spans="6:8" x14ac:dyDescent="0.25">
      <c r="F23324" s="11"/>
      <c r="G23324" s="11"/>
      <c r="H23324" s="11"/>
    </row>
    <row r="23325" spans="6:8" x14ac:dyDescent="0.25">
      <c r="F23325" s="11"/>
      <c r="G23325" s="11"/>
      <c r="H23325" s="11"/>
    </row>
    <row r="23326" spans="6:8" x14ac:dyDescent="0.25">
      <c r="F23326" s="11"/>
      <c r="G23326" s="11"/>
      <c r="H23326" s="11"/>
    </row>
    <row r="23327" spans="6:8" x14ac:dyDescent="0.25">
      <c r="F23327" s="11"/>
      <c r="G23327" s="11"/>
      <c r="H23327" s="11"/>
    </row>
    <row r="23328" spans="6:8" x14ac:dyDescent="0.25">
      <c r="F23328" s="11"/>
      <c r="G23328" s="11"/>
      <c r="H23328" s="11"/>
    </row>
    <row r="23329" spans="6:8" x14ac:dyDescent="0.25">
      <c r="F23329" s="11"/>
      <c r="G23329" s="11"/>
      <c r="H23329" s="11"/>
    </row>
    <row r="23330" spans="6:8" x14ac:dyDescent="0.25">
      <c r="F23330" s="11"/>
      <c r="G23330" s="11"/>
      <c r="H23330" s="11"/>
    </row>
    <row r="23331" spans="6:8" x14ac:dyDescent="0.25">
      <c r="F23331" s="11"/>
      <c r="G23331" s="11"/>
      <c r="H23331" s="11"/>
    </row>
    <row r="23332" spans="6:8" x14ac:dyDescent="0.25">
      <c r="F23332" s="11"/>
      <c r="G23332" s="11"/>
      <c r="H23332" s="11"/>
    </row>
    <row r="23333" spans="6:8" x14ac:dyDescent="0.25">
      <c r="F23333" s="11"/>
      <c r="G23333" s="11"/>
      <c r="H23333" s="11"/>
    </row>
    <row r="23334" spans="6:8" x14ac:dyDescent="0.25">
      <c r="F23334" s="11"/>
      <c r="G23334" s="11"/>
      <c r="H23334" s="11"/>
    </row>
    <row r="23335" spans="6:8" x14ac:dyDescent="0.25">
      <c r="F23335" s="11"/>
      <c r="G23335" s="11"/>
      <c r="H23335" s="11"/>
    </row>
    <row r="23336" spans="6:8" x14ac:dyDescent="0.25">
      <c r="F23336" s="11"/>
      <c r="G23336" s="11"/>
      <c r="H23336" s="11"/>
    </row>
    <row r="23337" spans="6:8" x14ac:dyDescent="0.25">
      <c r="F23337" s="11"/>
      <c r="G23337" s="11"/>
      <c r="H23337" s="11"/>
    </row>
    <row r="23338" spans="6:8" x14ac:dyDescent="0.25">
      <c r="F23338" s="11"/>
      <c r="G23338" s="11"/>
      <c r="H23338" s="11"/>
    </row>
    <row r="23339" spans="6:8" x14ac:dyDescent="0.25">
      <c r="F23339" s="11"/>
      <c r="G23339" s="11"/>
      <c r="H23339" s="11"/>
    </row>
    <row r="23340" spans="6:8" x14ac:dyDescent="0.25">
      <c r="F23340" s="11"/>
      <c r="G23340" s="11"/>
      <c r="H23340" s="11"/>
    </row>
    <row r="23341" spans="6:8" x14ac:dyDescent="0.25">
      <c r="F23341" s="11"/>
      <c r="G23341" s="11"/>
      <c r="H23341" s="11"/>
    </row>
    <row r="23342" spans="6:8" x14ac:dyDescent="0.25">
      <c r="F23342" s="11"/>
      <c r="G23342" s="11"/>
      <c r="H23342" s="11"/>
    </row>
    <row r="23343" spans="6:8" x14ac:dyDescent="0.25">
      <c r="F23343" s="11"/>
      <c r="G23343" s="11"/>
      <c r="H23343" s="11"/>
    </row>
    <row r="23344" spans="6:8" x14ac:dyDescent="0.25">
      <c r="F23344" s="11"/>
      <c r="G23344" s="11"/>
      <c r="H23344" s="11"/>
    </row>
    <row r="23345" spans="6:8" x14ac:dyDescent="0.25">
      <c r="F23345" s="11"/>
      <c r="G23345" s="11"/>
      <c r="H23345" s="11"/>
    </row>
    <row r="23346" spans="6:8" x14ac:dyDescent="0.25">
      <c r="F23346" s="11"/>
      <c r="G23346" s="11"/>
      <c r="H23346" s="11"/>
    </row>
    <row r="23347" spans="6:8" x14ac:dyDescent="0.25">
      <c r="F23347" s="11"/>
      <c r="G23347" s="11"/>
      <c r="H23347" s="11"/>
    </row>
    <row r="23348" spans="6:8" x14ac:dyDescent="0.25">
      <c r="F23348" s="11"/>
      <c r="G23348" s="11"/>
      <c r="H23348" s="11"/>
    </row>
    <row r="23349" spans="6:8" x14ac:dyDescent="0.25">
      <c r="F23349" s="11"/>
      <c r="G23349" s="11"/>
      <c r="H23349" s="11"/>
    </row>
    <row r="23350" spans="6:8" x14ac:dyDescent="0.25">
      <c r="F23350" s="11"/>
      <c r="G23350" s="11"/>
      <c r="H23350" s="11"/>
    </row>
    <row r="23351" spans="6:8" x14ac:dyDescent="0.25">
      <c r="F23351" s="11"/>
      <c r="G23351" s="11"/>
      <c r="H23351" s="11"/>
    </row>
    <row r="23352" spans="6:8" x14ac:dyDescent="0.25">
      <c r="F23352" s="11"/>
      <c r="G23352" s="11"/>
      <c r="H23352" s="11"/>
    </row>
    <row r="23353" spans="6:8" x14ac:dyDescent="0.25">
      <c r="F23353" s="11"/>
      <c r="G23353" s="11"/>
      <c r="H23353" s="11"/>
    </row>
    <row r="23354" spans="6:8" x14ac:dyDescent="0.25">
      <c r="F23354" s="11"/>
      <c r="G23354" s="11"/>
      <c r="H23354" s="11"/>
    </row>
    <row r="23355" spans="6:8" x14ac:dyDescent="0.25">
      <c r="F23355" s="11"/>
      <c r="G23355" s="11"/>
      <c r="H23355" s="11"/>
    </row>
    <row r="23356" spans="6:8" x14ac:dyDescent="0.25">
      <c r="F23356" s="11"/>
      <c r="G23356" s="11"/>
      <c r="H23356" s="11"/>
    </row>
    <row r="23357" spans="6:8" x14ac:dyDescent="0.25">
      <c r="F23357" s="11"/>
      <c r="G23357" s="11"/>
      <c r="H23357" s="11"/>
    </row>
    <row r="23358" spans="6:8" x14ac:dyDescent="0.25">
      <c r="F23358" s="11"/>
      <c r="G23358" s="11"/>
      <c r="H23358" s="11"/>
    </row>
    <row r="23359" spans="6:8" x14ac:dyDescent="0.25">
      <c r="F23359" s="11"/>
      <c r="G23359" s="11"/>
      <c r="H23359" s="11"/>
    </row>
    <row r="23360" spans="6:8" x14ac:dyDescent="0.25">
      <c r="F23360" s="11"/>
      <c r="G23360" s="11"/>
      <c r="H23360" s="11"/>
    </row>
    <row r="23361" spans="6:8" x14ac:dyDescent="0.25">
      <c r="F23361" s="11"/>
      <c r="G23361" s="11"/>
      <c r="H23361" s="11"/>
    </row>
    <row r="23362" spans="6:8" x14ac:dyDescent="0.25">
      <c r="F23362" s="11"/>
      <c r="G23362" s="11"/>
      <c r="H23362" s="11"/>
    </row>
    <row r="23363" spans="6:8" x14ac:dyDescent="0.25">
      <c r="F23363" s="11"/>
      <c r="G23363" s="11"/>
      <c r="H23363" s="11"/>
    </row>
    <row r="23364" spans="6:8" x14ac:dyDescent="0.25">
      <c r="F23364" s="11"/>
      <c r="G23364" s="11"/>
      <c r="H23364" s="11"/>
    </row>
    <row r="23365" spans="6:8" x14ac:dyDescent="0.25">
      <c r="F23365" s="11"/>
      <c r="G23365" s="11"/>
      <c r="H23365" s="11"/>
    </row>
    <row r="23366" spans="6:8" x14ac:dyDescent="0.25">
      <c r="F23366" s="11"/>
      <c r="G23366" s="11"/>
      <c r="H23366" s="11"/>
    </row>
    <row r="23367" spans="6:8" x14ac:dyDescent="0.25">
      <c r="F23367" s="11"/>
      <c r="G23367" s="11"/>
      <c r="H23367" s="11"/>
    </row>
    <row r="23368" spans="6:8" x14ac:dyDescent="0.25">
      <c r="F23368" s="11"/>
      <c r="G23368" s="11"/>
      <c r="H23368" s="11"/>
    </row>
    <row r="23369" spans="6:8" x14ac:dyDescent="0.25">
      <c r="F23369" s="11"/>
      <c r="G23369" s="11"/>
      <c r="H23369" s="11"/>
    </row>
    <row r="23370" spans="6:8" x14ac:dyDescent="0.25">
      <c r="F23370" s="11"/>
      <c r="G23370" s="11"/>
      <c r="H23370" s="11"/>
    </row>
    <row r="23371" spans="6:8" x14ac:dyDescent="0.25">
      <c r="F23371" s="11"/>
      <c r="G23371" s="11"/>
      <c r="H23371" s="11"/>
    </row>
    <row r="23372" spans="6:8" x14ac:dyDescent="0.25">
      <c r="F23372" s="11"/>
      <c r="G23372" s="11"/>
      <c r="H23372" s="11"/>
    </row>
    <row r="23373" spans="6:8" x14ac:dyDescent="0.25">
      <c r="F23373" s="11"/>
      <c r="G23373" s="11"/>
      <c r="H23373" s="11"/>
    </row>
    <row r="23374" spans="6:8" x14ac:dyDescent="0.25">
      <c r="F23374" s="11"/>
      <c r="G23374" s="11"/>
      <c r="H23374" s="11"/>
    </row>
    <row r="23375" spans="6:8" x14ac:dyDescent="0.25">
      <c r="F23375" s="11"/>
      <c r="G23375" s="11"/>
      <c r="H23375" s="11"/>
    </row>
    <row r="23376" spans="6:8" x14ac:dyDescent="0.25">
      <c r="F23376" s="11"/>
      <c r="G23376" s="11"/>
      <c r="H23376" s="11"/>
    </row>
    <row r="23377" spans="6:8" x14ac:dyDescent="0.25">
      <c r="F23377" s="11"/>
      <c r="G23377" s="11"/>
      <c r="H23377" s="11"/>
    </row>
    <row r="23378" spans="6:8" x14ac:dyDescent="0.25">
      <c r="F23378" s="11"/>
      <c r="G23378" s="11"/>
      <c r="H23378" s="11"/>
    </row>
    <row r="23379" spans="6:8" x14ac:dyDescent="0.25">
      <c r="F23379" s="11"/>
      <c r="G23379" s="11"/>
      <c r="H23379" s="11"/>
    </row>
    <row r="23380" spans="6:8" x14ac:dyDescent="0.25">
      <c r="F23380" s="11"/>
      <c r="G23380" s="11"/>
      <c r="H23380" s="11"/>
    </row>
    <row r="23381" spans="6:8" x14ac:dyDescent="0.25">
      <c r="F23381" s="11"/>
      <c r="G23381" s="11"/>
      <c r="H23381" s="11"/>
    </row>
    <row r="23382" spans="6:8" x14ac:dyDescent="0.25">
      <c r="F23382" s="11"/>
      <c r="G23382" s="11"/>
      <c r="H23382" s="11"/>
    </row>
    <row r="23383" spans="6:8" x14ac:dyDescent="0.25">
      <c r="F23383" s="11"/>
      <c r="G23383" s="11"/>
      <c r="H23383" s="11"/>
    </row>
    <row r="23384" spans="6:8" x14ac:dyDescent="0.25">
      <c r="F23384" s="11"/>
      <c r="G23384" s="11"/>
      <c r="H23384" s="11"/>
    </row>
    <row r="23385" spans="6:8" x14ac:dyDescent="0.25">
      <c r="F23385" s="11"/>
      <c r="G23385" s="11"/>
      <c r="H23385" s="11"/>
    </row>
    <row r="23386" spans="6:8" x14ac:dyDescent="0.25">
      <c r="F23386" s="11"/>
      <c r="G23386" s="11"/>
      <c r="H23386" s="11"/>
    </row>
    <row r="23387" spans="6:8" x14ac:dyDescent="0.25">
      <c r="F23387" s="11"/>
      <c r="G23387" s="11"/>
      <c r="H23387" s="11"/>
    </row>
    <row r="23388" spans="6:8" x14ac:dyDescent="0.25">
      <c r="F23388" s="11"/>
      <c r="G23388" s="11"/>
      <c r="H23388" s="11"/>
    </row>
    <row r="23389" spans="6:8" x14ac:dyDescent="0.25">
      <c r="F23389" s="11"/>
      <c r="G23389" s="11"/>
      <c r="H23389" s="11"/>
    </row>
    <row r="23390" spans="6:8" x14ac:dyDescent="0.25">
      <c r="F23390" s="11"/>
      <c r="G23390" s="11"/>
      <c r="H23390" s="11"/>
    </row>
    <row r="23391" spans="6:8" x14ac:dyDescent="0.25">
      <c r="F23391" s="11"/>
      <c r="G23391" s="11"/>
      <c r="H23391" s="11"/>
    </row>
    <row r="23392" spans="6:8" x14ac:dyDescent="0.25">
      <c r="F23392" s="11"/>
      <c r="G23392" s="11"/>
      <c r="H23392" s="11"/>
    </row>
    <row r="23393" spans="6:8" x14ac:dyDescent="0.25">
      <c r="F23393" s="11"/>
      <c r="G23393" s="11"/>
      <c r="H23393" s="11"/>
    </row>
    <row r="23394" spans="6:8" x14ac:dyDescent="0.25">
      <c r="F23394" s="11"/>
      <c r="G23394" s="11"/>
      <c r="H23394" s="11"/>
    </row>
    <row r="23395" spans="6:8" x14ac:dyDescent="0.25">
      <c r="F23395" s="11"/>
      <c r="G23395" s="11"/>
      <c r="H23395" s="11"/>
    </row>
    <row r="23396" spans="6:8" x14ac:dyDescent="0.25">
      <c r="F23396" s="11"/>
      <c r="G23396" s="11"/>
      <c r="H23396" s="11"/>
    </row>
    <row r="23397" spans="6:8" x14ac:dyDescent="0.25">
      <c r="F23397" s="11"/>
      <c r="G23397" s="11"/>
      <c r="H23397" s="11"/>
    </row>
    <row r="23398" spans="6:8" x14ac:dyDescent="0.25">
      <c r="F23398" s="11"/>
      <c r="G23398" s="11"/>
      <c r="H23398" s="11"/>
    </row>
    <row r="23399" spans="6:8" x14ac:dyDescent="0.25">
      <c r="F23399" s="11"/>
      <c r="G23399" s="11"/>
      <c r="H23399" s="11"/>
    </row>
    <row r="23400" spans="6:8" x14ac:dyDescent="0.25">
      <c r="F23400" s="11"/>
      <c r="G23400" s="11"/>
      <c r="H23400" s="11"/>
    </row>
    <row r="23401" spans="6:8" x14ac:dyDescent="0.25">
      <c r="F23401" s="11"/>
      <c r="G23401" s="11"/>
      <c r="H23401" s="11"/>
    </row>
    <row r="23402" spans="6:8" x14ac:dyDescent="0.25">
      <c r="F23402" s="11"/>
      <c r="G23402" s="11"/>
      <c r="H23402" s="11"/>
    </row>
    <row r="23403" spans="6:8" x14ac:dyDescent="0.25">
      <c r="F23403" s="11"/>
      <c r="G23403" s="11"/>
      <c r="H23403" s="11"/>
    </row>
    <row r="23404" spans="6:8" x14ac:dyDescent="0.25">
      <c r="F23404" s="11"/>
      <c r="G23404" s="11"/>
      <c r="H23404" s="11"/>
    </row>
    <row r="23405" spans="6:8" x14ac:dyDescent="0.25">
      <c r="F23405" s="11"/>
      <c r="G23405" s="11"/>
      <c r="H23405" s="11"/>
    </row>
    <row r="23406" spans="6:8" x14ac:dyDescent="0.25">
      <c r="F23406" s="11"/>
      <c r="G23406" s="11"/>
      <c r="H23406" s="11"/>
    </row>
    <row r="23407" spans="6:8" x14ac:dyDescent="0.25">
      <c r="F23407" s="11"/>
      <c r="G23407" s="11"/>
      <c r="H23407" s="11"/>
    </row>
    <row r="23408" spans="6:8" x14ac:dyDescent="0.25">
      <c r="F23408" s="11"/>
      <c r="G23408" s="11"/>
      <c r="H23408" s="11"/>
    </row>
    <row r="23409" spans="6:8" x14ac:dyDescent="0.25">
      <c r="F23409" s="11"/>
      <c r="G23409" s="11"/>
      <c r="H23409" s="11"/>
    </row>
    <row r="23410" spans="6:8" x14ac:dyDescent="0.25">
      <c r="F23410" s="11"/>
      <c r="G23410" s="11"/>
      <c r="H23410" s="11"/>
    </row>
    <row r="23411" spans="6:8" x14ac:dyDescent="0.25">
      <c r="F23411" s="11"/>
      <c r="G23411" s="11"/>
      <c r="H23411" s="11"/>
    </row>
    <row r="23412" spans="6:8" x14ac:dyDescent="0.25">
      <c r="F23412" s="11"/>
      <c r="G23412" s="11"/>
      <c r="H23412" s="11"/>
    </row>
    <row r="23413" spans="6:8" x14ac:dyDescent="0.25">
      <c r="F23413" s="11"/>
      <c r="G23413" s="11"/>
      <c r="H23413" s="11"/>
    </row>
    <row r="23414" spans="6:8" x14ac:dyDescent="0.25">
      <c r="F23414" s="11"/>
      <c r="G23414" s="11"/>
      <c r="H23414" s="11"/>
    </row>
    <row r="23415" spans="6:8" x14ac:dyDescent="0.25">
      <c r="F23415" s="11"/>
      <c r="G23415" s="11"/>
      <c r="H23415" s="11"/>
    </row>
    <row r="23416" spans="6:8" x14ac:dyDescent="0.25">
      <c r="F23416" s="11"/>
      <c r="G23416" s="11"/>
      <c r="H23416" s="11"/>
    </row>
    <row r="23417" spans="6:8" x14ac:dyDescent="0.25">
      <c r="F23417" s="11"/>
      <c r="G23417" s="11"/>
      <c r="H23417" s="11"/>
    </row>
    <row r="23418" spans="6:8" x14ac:dyDescent="0.25">
      <c r="F23418" s="11"/>
      <c r="G23418" s="11"/>
      <c r="H23418" s="11"/>
    </row>
    <row r="23419" spans="6:8" x14ac:dyDescent="0.25">
      <c r="F23419" s="11"/>
      <c r="G23419" s="11"/>
      <c r="H23419" s="11"/>
    </row>
    <row r="23420" spans="6:8" x14ac:dyDescent="0.25">
      <c r="F23420" s="11"/>
      <c r="G23420" s="11"/>
      <c r="H23420" s="11"/>
    </row>
    <row r="23421" spans="6:8" x14ac:dyDescent="0.25">
      <c r="F23421" s="11"/>
      <c r="G23421" s="11"/>
      <c r="H23421" s="11"/>
    </row>
    <row r="23422" spans="6:8" x14ac:dyDescent="0.25">
      <c r="F23422" s="11"/>
      <c r="G23422" s="11"/>
      <c r="H23422" s="11"/>
    </row>
    <row r="23423" spans="6:8" x14ac:dyDescent="0.25">
      <c r="F23423" s="11"/>
      <c r="G23423" s="11"/>
      <c r="H23423" s="11"/>
    </row>
    <row r="23424" spans="6:8" x14ac:dyDescent="0.25">
      <c r="F23424" s="11"/>
      <c r="G23424" s="11"/>
      <c r="H23424" s="11"/>
    </row>
    <row r="23425" spans="6:8" x14ac:dyDescent="0.25">
      <c r="F23425" s="11"/>
      <c r="G23425" s="11"/>
      <c r="H23425" s="11"/>
    </row>
    <row r="23426" spans="6:8" x14ac:dyDescent="0.25">
      <c r="F23426" s="11"/>
      <c r="G23426" s="11"/>
      <c r="H23426" s="11"/>
    </row>
    <row r="23427" spans="6:8" x14ac:dyDescent="0.25">
      <c r="F23427" s="11"/>
      <c r="G23427" s="11"/>
      <c r="H23427" s="11"/>
    </row>
    <row r="23428" spans="6:8" x14ac:dyDescent="0.25">
      <c r="F23428" s="11"/>
      <c r="G23428" s="11"/>
      <c r="H23428" s="11"/>
    </row>
    <row r="23429" spans="6:8" x14ac:dyDescent="0.25">
      <c r="F23429" s="11"/>
      <c r="G23429" s="11"/>
      <c r="H23429" s="11"/>
    </row>
    <row r="23430" spans="6:8" x14ac:dyDescent="0.25">
      <c r="F23430" s="11"/>
      <c r="G23430" s="11"/>
      <c r="H23430" s="11"/>
    </row>
    <row r="23431" spans="6:8" x14ac:dyDescent="0.25">
      <c r="F23431" s="11"/>
      <c r="G23431" s="11"/>
      <c r="H23431" s="11"/>
    </row>
    <row r="23432" spans="6:8" x14ac:dyDescent="0.25">
      <c r="F23432" s="11"/>
      <c r="G23432" s="11"/>
      <c r="H23432" s="11"/>
    </row>
    <row r="23433" spans="6:8" x14ac:dyDescent="0.25">
      <c r="F23433" s="11"/>
      <c r="G23433" s="11"/>
      <c r="H23433" s="11"/>
    </row>
    <row r="23434" spans="6:8" x14ac:dyDescent="0.25">
      <c r="F23434" s="11"/>
      <c r="G23434" s="11"/>
      <c r="H23434" s="11"/>
    </row>
    <row r="23435" spans="6:8" x14ac:dyDescent="0.25">
      <c r="F23435" s="11"/>
      <c r="G23435" s="11"/>
      <c r="H23435" s="11"/>
    </row>
    <row r="23436" spans="6:8" x14ac:dyDescent="0.25">
      <c r="F23436" s="11"/>
      <c r="G23436" s="11"/>
      <c r="H23436" s="11"/>
    </row>
    <row r="23437" spans="6:8" x14ac:dyDescent="0.25">
      <c r="F23437" s="11"/>
      <c r="G23437" s="11"/>
      <c r="H23437" s="11"/>
    </row>
    <row r="23438" spans="6:8" x14ac:dyDescent="0.25">
      <c r="F23438" s="11"/>
      <c r="G23438" s="11"/>
      <c r="H23438" s="11"/>
    </row>
    <row r="23439" spans="6:8" x14ac:dyDescent="0.25">
      <c r="F23439" s="11"/>
      <c r="G23439" s="11"/>
      <c r="H23439" s="11"/>
    </row>
    <row r="23440" spans="6:8" x14ac:dyDescent="0.25">
      <c r="F23440" s="11"/>
      <c r="G23440" s="11"/>
      <c r="H23440" s="11"/>
    </row>
    <row r="23441" spans="6:8" x14ac:dyDescent="0.25">
      <c r="F23441" s="11"/>
      <c r="G23441" s="11"/>
      <c r="H23441" s="11"/>
    </row>
    <row r="23442" spans="6:8" x14ac:dyDescent="0.25">
      <c r="F23442" s="11"/>
      <c r="G23442" s="11"/>
      <c r="H23442" s="11"/>
    </row>
    <row r="23443" spans="6:8" x14ac:dyDescent="0.25">
      <c r="F23443" s="11"/>
      <c r="G23443" s="11"/>
      <c r="H23443" s="11"/>
    </row>
    <row r="23444" spans="6:8" x14ac:dyDescent="0.25">
      <c r="F23444" s="11"/>
      <c r="G23444" s="11"/>
      <c r="H23444" s="11"/>
    </row>
    <row r="23445" spans="6:8" x14ac:dyDescent="0.25">
      <c r="F23445" s="11"/>
      <c r="G23445" s="11"/>
      <c r="H23445" s="11"/>
    </row>
    <row r="23446" spans="6:8" x14ac:dyDescent="0.25">
      <c r="F23446" s="11"/>
      <c r="G23446" s="11"/>
      <c r="H23446" s="11"/>
    </row>
    <row r="23447" spans="6:8" x14ac:dyDescent="0.25">
      <c r="F23447" s="11"/>
      <c r="G23447" s="11"/>
      <c r="H23447" s="11"/>
    </row>
    <row r="23448" spans="6:8" x14ac:dyDescent="0.25">
      <c r="F23448" s="11"/>
      <c r="G23448" s="11"/>
      <c r="H23448" s="11"/>
    </row>
    <row r="23449" spans="6:8" x14ac:dyDescent="0.25">
      <c r="F23449" s="11"/>
      <c r="G23449" s="11"/>
      <c r="H23449" s="11"/>
    </row>
    <row r="23450" spans="6:8" x14ac:dyDescent="0.25">
      <c r="F23450" s="11"/>
      <c r="G23450" s="11"/>
      <c r="H23450" s="11"/>
    </row>
    <row r="23451" spans="6:8" x14ac:dyDescent="0.25">
      <c r="F23451" s="11"/>
      <c r="G23451" s="11"/>
      <c r="H23451" s="11"/>
    </row>
    <row r="23452" spans="6:8" x14ac:dyDescent="0.25">
      <c r="F23452" s="11"/>
      <c r="G23452" s="11"/>
      <c r="H23452" s="11"/>
    </row>
    <row r="23453" spans="6:8" x14ac:dyDescent="0.25">
      <c r="F23453" s="11"/>
      <c r="G23453" s="11"/>
      <c r="H23453" s="11"/>
    </row>
    <row r="23454" spans="6:8" x14ac:dyDescent="0.25">
      <c r="F23454" s="11"/>
      <c r="G23454" s="11"/>
      <c r="H23454" s="11"/>
    </row>
    <row r="23455" spans="6:8" x14ac:dyDescent="0.25">
      <c r="F23455" s="11"/>
      <c r="G23455" s="11"/>
      <c r="H23455" s="11"/>
    </row>
    <row r="23456" spans="6:8" x14ac:dyDescent="0.25">
      <c r="F23456" s="11"/>
      <c r="G23456" s="11"/>
      <c r="H23456" s="11"/>
    </row>
    <row r="23457" spans="6:8" x14ac:dyDescent="0.25">
      <c r="F23457" s="11"/>
      <c r="G23457" s="11"/>
      <c r="H23457" s="11"/>
    </row>
    <row r="23458" spans="6:8" x14ac:dyDescent="0.25">
      <c r="F23458" s="11"/>
      <c r="G23458" s="11"/>
      <c r="H23458" s="11"/>
    </row>
    <row r="23459" spans="6:8" x14ac:dyDescent="0.25">
      <c r="F23459" s="11"/>
      <c r="G23459" s="11"/>
      <c r="H23459" s="11"/>
    </row>
    <row r="23460" spans="6:8" x14ac:dyDescent="0.25">
      <c r="F23460" s="11"/>
      <c r="G23460" s="11"/>
      <c r="H23460" s="11"/>
    </row>
    <row r="23461" spans="6:8" x14ac:dyDescent="0.25">
      <c r="F23461" s="11"/>
      <c r="G23461" s="11"/>
      <c r="H23461" s="11"/>
    </row>
    <row r="23462" spans="6:8" x14ac:dyDescent="0.25">
      <c r="F23462" s="11"/>
      <c r="G23462" s="11"/>
      <c r="H23462" s="11"/>
    </row>
    <row r="23463" spans="6:8" x14ac:dyDescent="0.25">
      <c r="F23463" s="11"/>
      <c r="G23463" s="11"/>
      <c r="H23463" s="11"/>
    </row>
    <row r="23464" spans="6:8" x14ac:dyDescent="0.25">
      <c r="F23464" s="11"/>
      <c r="G23464" s="11"/>
      <c r="H23464" s="11"/>
    </row>
    <row r="23465" spans="6:8" x14ac:dyDescent="0.25">
      <c r="F23465" s="11"/>
      <c r="G23465" s="11"/>
      <c r="H23465" s="11"/>
    </row>
    <row r="23466" spans="6:8" x14ac:dyDescent="0.25">
      <c r="F23466" s="11"/>
      <c r="G23466" s="11"/>
      <c r="H23466" s="11"/>
    </row>
    <row r="23467" spans="6:8" x14ac:dyDescent="0.25">
      <c r="F23467" s="11"/>
      <c r="G23467" s="11"/>
      <c r="H23467" s="11"/>
    </row>
    <row r="23468" spans="6:8" x14ac:dyDescent="0.25">
      <c r="F23468" s="11"/>
      <c r="G23468" s="11"/>
      <c r="H23468" s="11"/>
    </row>
    <row r="23469" spans="6:8" x14ac:dyDescent="0.25">
      <c r="F23469" s="11"/>
      <c r="G23469" s="11"/>
      <c r="H23469" s="11"/>
    </row>
    <row r="23470" spans="6:8" x14ac:dyDescent="0.25">
      <c r="F23470" s="11"/>
      <c r="G23470" s="11"/>
      <c r="H23470" s="11"/>
    </row>
    <row r="23471" spans="6:8" x14ac:dyDescent="0.25">
      <c r="F23471" s="11"/>
      <c r="G23471" s="11"/>
      <c r="H23471" s="11"/>
    </row>
    <row r="23472" spans="6:8" x14ac:dyDescent="0.25">
      <c r="F23472" s="11"/>
      <c r="G23472" s="11"/>
      <c r="H23472" s="11"/>
    </row>
    <row r="23473" spans="6:8" x14ac:dyDescent="0.25">
      <c r="F23473" s="11"/>
      <c r="G23473" s="11"/>
      <c r="H23473" s="11"/>
    </row>
    <row r="23474" spans="6:8" x14ac:dyDescent="0.25">
      <c r="F23474" s="11"/>
      <c r="G23474" s="11"/>
      <c r="H23474" s="11"/>
    </row>
    <row r="23475" spans="6:8" x14ac:dyDescent="0.25">
      <c r="F23475" s="11"/>
      <c r="G23475" s="11"/>
      <c r="H23475" s="11"/>
    </row>
    <row r="23476" spans="6:8" x14ac:dyDescent="0.25">
      <c r="F23476" s="11"/>
      <c r="G23476" s="11"/>
      <c r="H23476" s="11"/>
    </row>
    <row r="23477" spans="6:8" x14ac:dyDescent="0.25">
      <c r="F23477" s="11"/>
      <c r="G23477" s="11"/>
      <c r="H23477" s="11"/>
    </row>
    <row r="23478" spans="6:8" x14ac:dyDescent="0.25">
      <c r="F23478" s="11"/>
      <c r="G23478" s="11"/>
      <c r="H23478" s="11"/>
    </row>
    <row r="23479" spans="6:8" x14ac:dyDescent="0.25">
      <c r="F23479" s="11"/>
      <c r="G23479" s="11"/>
      <c r="H23479" s="11"/>
    </row>
    <row r="23480" spans="6:8" x14ac:dyDescent="0.25">
      <c r="F23480" s="11"/>
      <c r="G23480" s="11"/>
      <c r="H23480" s="11"/>
    </row>
    <row r="23481" spans="6:8" x14ac:dyDescent="0.25">
      <c r="F23481" s="11"/>
      <c r="G23481" s="11"/>
      <c r="H23481" s="11"/>
    </row>
    <row r="23482" spans="6:8" x14ac:dyDescent="0.25">
      <c r="F23482" s="11"/>
      <c r="G23482" s="11"/>
      <c r="H23482" s="11"/>
    </row>
    <row r="23483" spans="6:8" x14ac:dyDescent="0.25">
      <c r="F23483" s="11"/>
      <c r="G23483" s="11"/>
      <c r="H23483" s="11"/>
    </row>
    <row r="23484" spans="6:8" x14ac:dyDescent="0.25">
      <c r="F23484" s="11"/>
      <c r="G23484" s="11"/>
      <c r="H23484" s="11"/>
    </row>
    <row r="23485" spans="6:8" x14ac:dyDescent="0.25">
      <c r="F23485" s="11"/>
      <c r="G23485" s="11"/>
      <c r="H23485" s="11"/>
    </row>
    <row r="23486" spans="6:8" x14ac:dyDescent="0.25">
      <c r="F23486" s="11"/>
      <c r="G23486" s="11"/>
      <c r="H23486" s="11"/>
    </row>
    <row r="23487" spans="6:8" x14ac:dyDescent="0.25">
      <c r="F23487" s="11"/>
      <c r="G23487" s="11"/>
      <c r="H23487" s="11"/>
    </row>
    <row r="23488" spans="6:8" x14ac:dyDescent="0.25">
      <c r="F23488" s="11"/>
      <c r="G23488" s="11"/>
      <c r="H23488" s="11"/>
    </row>
    <row r="23489" spans="6:8" x14ac:dyDescent="0.25">
      <c r="F23489" s="11"/>
      <c r="G23489" s="11"/>
      <c r="H23489" s="11"/>
    </row>
    <row r="23490" spans="6:8" x14ac:dyDescent="0.25">
      <c r="F23490" s="11"/>
      <c r="G23490" s="11"/>
      <c r="H23490" s="11"/>
    </row>
    <row r="23491" spans="6:8" x14ac:dyDescent="0.25">
      <c r="F23491" s="11"/>
      <c r="G23491" s="11"/>
      <c r="H23491" s="11"/>
    </row>
    <row r="23492" spans="6:8" x14ac:dyDescent="0.25">
      <c r="F23492" s="11"/>
      <c r="G23492" s="11"/>
      <c r="H23492" s="11"/>
    </row>
    <row r="23493" spans="6:8" x14ac:dyDescent="0.25">
      <c r="F23493" s="11"/>
      <c r="G23493" s="11"/>
      <c r="H23493" s="11"/>
    </row>
    <row r="23494" spans="6:8" x14ac:dyDescent="0.25">
      <c r="F23494" s="11"/>
      <c r="G23494" s="11"/>
      <c r="H23494" s="11"/>
    </row>
    <row r="23495" spans="6:8" x14ac:dyDescent="0.25">
      <c r="F23495" s="11"/>
      <c r="G23495" s="11"/>
      <c r="H23495" s="11"/>
    </row>
    <row r="23496" spans="6:8" x14ac:dyDescent="0.25">
      <c r="F23496" s="11"/>
      <c r="G23496" s="11"/>
      <c r="H23496" s="11"/>
    </row>
    <row r="23497" spans="6:8" x14ac:dyDescent="0.25">
      <c r="F23497" s="11"/>
      <c r="G23497" s="11"/>
      <c r="H23497" s="11"/>
    </row>
    <row r="23498" spans="6:8" x14ac:dyDescent="0.25">
      <c r="F23498" s="11"/>
      <c r="G23498" s="11"/>
      <c r="H23498" s="11"/>
    </row>
    <row r="23499" spans="6:8" x14ac:dyDescent="0.25">
      <c r="F23499" s="11"/>
      <c r="G23499" s="11"/>
      <c r="H23499" s="11"/>
    </row>
    <row r="23500" spans="6:8" x14ac:dyDescent="0.25">
      <c r="F23500" s="11"/>
      <c r="G23500" s="11"/>
      <c r="H23500" s="11"/>
    </row>
    <row r="23501" spans="6:8" x14ac:dyDescent="0.25">
      <c r="F23501" s="11"/>
      <c r="G23501" s="11"/>
      <c r="H23501" s="11"/>
    </row>
    <row r="23502" spans="6:8" x14ac:dyDescent="0.25">
      <c r="F23502" s="11"/>
      <c r="G23502" s="11"/>
      <c r="H23502" s="11"/>
    </row>
    <row r="23503" spans="6:8" x14ac:dyDescent="0.25">
      <c r="F23503" s="11"/>
      <c r="G23503" s="11"/>
      <c r="H23503" s="11"/>
    </row>
    <row r="23504" spans="6:8" x14ac:dyDescent="0.25">
      <c r="F23504" s="11"/>
      <c r="G23504" s="11"/>
      <c r="H23504" s="11"/>
    </row>
    <row r="23505" spans="6:8" x14ac:dyDescent="0.25">
      <c r="F23505" s="11"/>
      <c r="G23505" s="11"/>
      <c r="H23505" s="11"/>
    </row>
    <row r="23506" spans="6:8" x14ac:dyDescent="0.25">
      <c r="F23506" s="11"/>
      <c r="G23506" s="11"/>
      <c r="H23506" s="11"/>
    </row>
    <row r="23507" spans="6:8" x14ac:dyDescent="0.25">
      <c r="F23507" s="11"/>
      <c r="G23507" s="11"/>
      <c r="H23507" s="11"/>
    </row>
    <row r="23508" spans="6:8" x14ac:dyDescent="0.25">
      <c r="F23508" s="11"/>
      <c r="G23508" s="11"/>
      <c r="H23508" s="11"/>
    </row>
    <row r="23509" spans="6:8" x14ac:dyDescent="0.25">
      <c r="F23509" s="11"/>
      <c r="G23509" s="11"/>
      <c r="H23509" s="11"/>
    </row>
    <row r="23510" spans="6:8" x14ac:dyDescent="0.25">
      <c r="F23510" s="11"/>
      <c r="G23510" s="11"/>
      <c r="H23510" s="11"/>
    </row>
    <row r="23511" spans="6:8" x14ac:dyDescent="0.25">
      <c r="F23511" s="11"/>
      <c r="G23511" s="11"/>
      <c r="H23511" s="11"/>
    </row>
    <row r="23512" spans="6:8" x14ac:dyDescent="0.25">
      <c r="F23512" s="11"/>
      <c r="G23512" s="11"/>
      <c r="H23512" s="11"/>
    </row>
    <row r="23513" spans="6:8" x14ac:dyDescent="0.25">
      <c r="F23513" s="11"/>
      <c r="G23513" s="11"/>
      <c r="H23513" s="11"/>
    </row>
    <row r="23514" spans="6:8" x14ac:dyDescent="0.25">
      <c r="F23514" s="11"/>
      <c r="G23514" s="11"/>
      <c r="H23514" s="11"/>
    </row>
    <row r="23515" spans="6:8" x14ac:dyDescent="0.25">
      <c r="F23515" s="11"/>
      <c r="G23515" s="11"/>
      <c r="H23515" s="11"/>
    </row>
    <row r="23516" spans="6:8" x14ac:dyDescent="0.25">
      <c r="F23516" s="11"/>
      <c r="G23516" s="11"/>
      <c r="H23516" s="11"/>
    </row>
    <row r="23517" spans="6:8" x14ac:dyDescent="0.25">
      <c r="F23517" s="11"/>
      <c r="G23517" s="11"/>
      <c r="H23517" s="11"/>
    </row>
    <row r="23518" spans="6:8" x14ac:dyDescent="0.25">
      <c r="F23518" s="11"/>
      <c r="G23518" s="11"/>
      <c r="H23518" s="11"/>
    </row>
    <row r="23519" spans="6:8" x14ac:dyDescent="0.25">
      <c r="F23519" s="11"/>
      <c r="G23519" s="11"/>
      <c r="H23519" s="11"/>
    </row>
    <row r="23520" spans="6:8" x14ac:dyDescent="0.25">
      <c r="F23520" s="11"/>
      <c r="G23520" s="11"/>
      <c r="H23520" s="11"/>
    </row>
    <row r="23521" spans="6:8" x14ac:dyDescent="0.25">
      <c r="F23521" s="11"/>
      <c r="G23521" s="11"/>
      <c r="H23521" s="11"/>
    </row>
    <row r="23522" spans="6:8" x14ac:dyDescent="0.25">
      <c r="F23522" s="11"/>
      <c r="G23522" s="11"/>
      <c r="H23522" s="11"/>
    </row>
    <row r="23523" spans="6:8" x14ac:dyDescent="0.25">
      <c r="F23523" s="11"/>
      <c r="G23523" s="11"/>
      <c r="H23523" s="11"/>
    </row>
    <row r="23524" spans="6:8" x14ac:dyDescent="0.25">
      <c r="F23524" s="11"/>
      <c r="G23524" s="11"/>
      <c r="H23524" s="11"/>
    </row>
    <row r="23525" spans="6:8" x14ac:dyDescent="0.25">
      <c r="F23525" s="11"/>
      <c r="G23525" s="11"/>
      <c r="H23525" s="11"/>
    </row>
    <row r="23526" spans="6:8" x14ac:dyDescent="0.25">
      <c r="F23526" s="11"/>
      <c r="G23526" s="11"/>
      <c r="H23526" s="11"/>
    </row>
    <row r="23527" spans="6:8" x14ac:dyDescent="0.25">
      <c r="F23527" s="11"/>
      <c r="G23527" s="11"/>
      <c r="H23527" s="11"/>
    </row>
    <row r="23528" spans="6:8" x14ac:dyDescent="0.25">
      <c r="F23528" s="11"/>
      <c r="G23528" s="11"/>
      <c r="H23528" s="11"/>
    </row>
    <row r="23529" spans="6:8" x14ac:dyDescent="0.25">
      <c r="F23529" s="11"/>
      <c r="G23529" s="11"/>
      <c r="H23529" s="11"/>
    </row>
    <row r="23530" spans="6:8" x14ac:dyDescent="0.25">
      <c r="F23530" s="11"/>
      <c r="G23530" s="11"/>
      <c r="H23530" s="11"/>
    </row>
    <row r="23531" spans="6:8" x14ac:dyDescent="0.25">
      <c r="F23531" s="11"/>
      <c r="G23531" s="11"/>
      <c r="H23531" s="11"/>
    </row>
    <row r="23532" spans="6:8" x14ac:dyDescent="0.25">
      <c r="F23532" s="11"/>
      <c r="G23532" s="11"/>
      <c r="H23532" s="11"/>
    </row>
    <row r="23533" spans="6:8" x14ac:dyDescent="0.25">
      <c r="F23533" s="11"/>
      <c r="G23533" s="11"/>
      <c r="H23533" s="11"/>
    </row>
    <row r="23534" spans="6:8" x14ac:dyDescent="0.25">
      <c r="F23534" s="11"/>
      <c r="G23534" s="11"/>
      <c r="H23534" s="11"/>
    </row>
    <row r="23535" spans="6:8" x14ac:dyDescent="0.25">
      <c r="F23535" s="11"/>
      <c r="G23535" s="11"/>
      <c r="H23535" s="11"/>
    </row>
    <row r="23536" spans="6:8" x14ac:dyDescent="0.25">
      <c r="F23536" s="11"/>
      <c r="G23536" s="11"/>
      <c r="H23536" s="11"/>
    </row>
    <row r="23537" spans="6:8" x14ac:dyDescent="0.25">
      <c r="F23537" s="11"/>
      <c r="G23537" s="11"/>
      <c r="H23537" s="11"/>
    </row>
    <row r="23538" spans="6:8" x14ac:dyDescent="0.25">
      <c r="F23538" s="11"/>
      <c r="G23538" s="11"/>
      <c r="H23538" s="11"/>
    </row>
    <row r="23539" spans="6:8" x14ac:dyDescent="0.25">
      <c r="F23539" s="11"/>
      <c r="G23539" s="11"/>
      <c r="H23539" s="11"/>
    </row>
    <row r="23540" spans="6:8" x14ac:dyDescent="0.25">
      <c r="F23540" s="11"/>
      <c r="G23540" s="11"/>
      <c r="H23540" s="11"/>
    </row>
    <row r="23541" spans="6:8" x14ac:dyDescent="0.25">
      <c r="F23541" s="11"/>
      <c r="G23541" s="11"/>
      <c r="H23541" s="11"/>
    </row>
    <row r="23542" spans="6:8" x14ac:dyDescent="0.25">
      <c r="F23542" s="11"/>
      <c r="G23542" s="11"/>
      <c r="H23542" s="11"/>
    </row>
    <row r="23543" spans="6:8" x14ac:dyDescent="0.25">
      <c r="F23543" s="11"/>
      <c r="G23543" s="11"/>
      <c r="H23543" s="11"/>
    </row>
    <row r="23544" spans="6:8" x14ac:dyDescent="0.25">
      <c r="F23544" s="11"/>
      <c r="G23544" s="11"/>
      <c r="H23544" s="11"/>
    </row>
    <row r="23545" spans="6:8" x14ac:dyDescent="0.25">
      <c r="F23545" s="11"/>
      <c r="G23545" s="11"/>
      <c r="H23545" s="11"/>
    </row>
    <row r="23546" spans="6:8" x14ac:dyDescent="0.25">
      <c r="F23546" s="11"/>
      <c r="G23546" s="11"/>
      <c r="H23546" s="11"/>
    </row>
    <row r="23547" spans="6:8" x14ac:dyDescent="0.25">
      <c r="F23547" s="11"/>
      <c r="G23547" s="11"/>
      <c r="H23547" s="11"/>
    </row>
    <row r="23548" spans="6:8" x14ac:dyDescent="0.25">
      <c r="F23548" s="11"/>
      <c r="G23548" s="11"/>
      <c r="H23548" s="11"/>
    </row>
    <row r="23549" spans="6:8" x14ac:dyDescent="0.25">
      <c r="F23549" s="11"/>
      <c r="G23549" s="11"/>
      <c r="H23549" s="11"/>
    </row>
    <row r="23550" spans="6:8" x14ac:dyDescent="0.25">
      <c r="F23550" s="11"/>
      <c r="G23550" s="11"/>
      <c r="H23550" s="11"/>
    </row>
    <row r="23551" spans="6:8" x14ac:dyDescent="0.25">
      <c r="F23551" s="11"/>
      <c r="G23551" s="11"/>
      <c r="H23551" s="11"/>
    </row>
    <row r="23552" spans="6:8" x14ac:dyDescent="0.25">
      <c r="F23552" s="11"/>
      <c r="G23552" s="11"/>
      <c r="H23552" s="11"/>
    </row>
    <row r="23553" spans="6:8" x14ac:dyDescent="0.25">
      <c r="F23553" s="11"/>
      <c r="G23553" s="11"/>
      <c r="H23553" s="11"/>
    </row>
    <row r="23554" spans="6:8" x14ac:dyDescent="0.25">
      <c r="F23554" s="11"/>
      <c r="G23554" s="11"/>
      <c r="H23554" s="11"/>
    </row>
    <row r="23555" spans="6:8" x14ac:dyDescent="0.25">
      <c r="F23555" s="11"/>
      <c r="G23555" s="11"/>
      <c r="H23555" s="11"/>
    </row>
    <row r="23556" spans="6:8" x14ac:dyDescent="0.25">
      <c r="F23556" s="11"/>
      <c r="G23556" s="11"/>
      <c r="H23556" s="11"/>
    </row>
    <row r="23557" spans="6:8" x14ac:dyDescent="0.25">
      <c r="F23557" s="11"/>
      <c r="G23557" s="11"/>
      <c r="H23557" s="11"/>
    </row>
    <row r="23558" spans="6:8" x14ac:dyDescent="0.25">
      <c r="F23558" s="11"/>
      <c r="G23558" s="11"/>
      <c r="H23558" s="11"/>
    </row>
    <row r="23559" spans="6:8" x14ac:dyDescent="0.25">
      <c r="F23559" s="11"/>
      <c r="G23559" s="11"/>
      <c r="H23559" s="11"/>
    </row>
    <row r="23560" spans="6:8" x14ac:dyDescent="0.25">
      <c r="F23560" s="11"/>
      <c r="G23560" s="11"/>
      <c r="H23560" s="11"/>
    </row>
    <row r="23561" spans="6:8" x14ac:dyDescent="0.25">
      <c r="F23561" s="11"/>
      <c r="G23561" s="11"/>
      <c r="H23561" s="11"/>
    </row>
    <row r="23562" spans="6:8" x14ac:dyDescent="0.25">
      <c r="F23562" s="11"/>
      <c r="G23562" s="11"/>
      <c r="H23562" s="11"/>
    </row>
    <row r="23563" spans="6:8" x14ac:dyDescent="0.25">
      <c r="F23563" s="11"/>
      <c r="G23563" s="11"/>
      <c r="H23563" s="11"/>
    </row>
    <row r="23564" spans="6:8" x14ac:dyDescent="0.25">
      <c r="F23564" s="11"/>
      <c r="G23564" s="11"/>
      <c r="H23564" s="11"/>
    </row>
    <row r="23565" spans="6:8" x14ac:dyDescent="0.25">
      <c r="F23565" s="11"/>
      <c r="G23565" s="11"/>
      <c r="H23565" s="11"/>
    </row>
    <row r="23566" spans="6:8" x14ac:dyDescent="0.25">
      <c r="F23566" s="11"/>
      <c r="G23566" s="11"/>
      <c r="H23566" s="11"/>
    </row>
    <row r="23567" spans="6:8" x14ac:dyDescent="0.25">
      <c r="F23567" s="11"/>
      <c r="G23567" s="11"/>
      <c r="H23567" s="11"/>
    </row>
    <row r="23568" spans="6:8" x14ac:dyDescent="0.25">
      <c r="F23568" s="11"/>
      <c r="G23568" s="11"/>
      <c r="H23568" s="11"/>
    </row>
    <row r="23569" spans="6:8" x14ac:dyDescent="0.25">
      <c r="F23569" s="11"/>
      <c r="G23569" s="11"/>
      <c r="H23569" s="11"/>
    </row>
    <row r="23570" spans="6:8" x14ac:dyDescent="0.25">
      <c r="F23570" s="11"/>
      <c r="G23570" s="11"/>
      <c r="H23570" s="11"/>
    </row>
    <row r="23571" spans="6:8" x14ac:dyDescent="0.25">
      <c r="F23571" s="11"/>
      <c r="G23571" s="11"/>
      <c r="H23571" s="11"/>
    </row>
    <row r="23572" spans="6:8" x14ac:dyDescent="0.25">
      <c r="F23572" s="11"/>
      <c r="G23572" s="11"/>
      <c r="H23572" s="11"/>
    </row>
    <row r="23573" spans="6:8" x14ac:dyDescent="0.25">
      <c r="F23573" s="11"/>
      <c r="G23573" s="11"/>
      <c r="H23573" s="11"/>
    </row>
    <row r="23574" spans="6:8" x14ac:dyDescent="0.25">
      <c r="F23574" s="11"/>
      <c r="G23574" s="11"/>
      <c r="H23574" s="11"/>
    </row>
    <row r="23575" spans="6:8" x14ac:dyDescent="0.25">
      <c r="F23575" s="11"/>
      <c r="G23575" s="11"/>
      <c r="H23575" s="11"/>
    </row>
    <row r="23576" spans="6:8" x14ac:dyDescent="0.25">
      <c r="F23576" s="11"/>
      <c r="G23576" s="11"/>
      <c r="H23576" s="11"/>
    </row>
    <row r="23577" spans="6:8" x14ac:dyDescent="0.25">
      <c r="F23577" s="11"/>
      <c r="G23577" s="11"/>
      <c r="H23577" s="11"/>
    </row>
    <row r="23578" spans="6:8" x14ac:dyDescent="0.25">
      <c r="F23578" s="11"/>
      <c r="G23578" s="11"/>
      <c r="H23578" s="11"/>
    </row>
    <row r="23579" spans="6:8" x14ac:dyDescent="0.25">
      <c r="F23579" s="11"/>
      <c r="G23579" s="11"/>
      <c r="H23579" s="11"/>
    </row>
    <row r="23580" spans="6:8" x14ac:dyDescent="0.25">
      <c r="F23580" s="11"/>
      <c r="G23580" s="11"/>
      <c r="H23580" s="11"/>
    </row>
    <row r="23581" spans="6:8" x14ac:dyDescent="0.25">
      <c r="F23581" s="11"/>
      <c r="G23581" s="11"/>
      <c r="H23581" s="11"/>
    </row>
    <row r="23582" spans="6:8" x14ac:dyDescent="0.25">
      <c r="F23582" s="11"/>
      <c r="G23582" s="11"/>
      <c r="H23582" s="11"/>
    </row>
    <row r="23583" spans="6:8" x14ac:dyDescent="0.25">
      <c r="F23583" s="11"/>
      <c r="G23583" s="11"/>
      <c r="H23583" s="11"/>
    </row>
    <row r="23584" spans="6:8" x14ac:dyDescent="0.25">
      <c r="F23584" s="11"/>
      <c r="G23584" s="11"/>
      <c r="H23584" s="11"/>
    </row>
    <row r="23585" spans="6:8" x14ac:dyDescent="0.25">
      <c r="F23585" s="11"/>
      <c r="G23585" s="11"/>
      <c r="H23585" s="11"/>
    </row>
    <row r="23586" spans="6:8" x14ac:dyDescent="0.25">
      <c r="F23586" s="11"/>
      <c r="G23586" s="11"/>
      <c r="H23586" s="11"/>
    </row>
    <row r="23587" spans="6:8" x14ac:dyDescent="0.25">
      <c r="F23587" s="11"/>
      <c r="G23587" s="11"/>
      <c r="H23587" s="11"/>
    </row>
    <row r="23588" spans="6:8" x14ac:dyDescent="0.25">
      <c r="F23588" s="11"/>
      <c r="G23588" s="11"/>
      <c r="H23588" s="11"/>
    </row>
    <row r="23589" spans="6:8" x14ac:dyDescent="0.25">
      <c r="F23589" s="11"/>
      <c r="G23589" s="11"/>
      <c r="H23589" s="11"/>
    </row>
    <row r="23590" spans="6:8" x14ac:dyDescent="0.25">
      <c r="F23590" s="11"/>
      <c r="G23590" s="11"/>
      <c r="H23590" s="11"/>
    </row>
    <row r="23591" spans="6:8" x14ac:dyDescent="0.25">
      <c r="F23591" s="11"/>
      <c r="G23591" s="11"/>
      <c r="H23591" s="11"/>
    </row>
    <row r="23592" spans="6:8" x14ac:dyDescent="0.25">
      <c r="F23592" s="11"/>
      <c r="G23592" s="11"/>
      <c r="H23592" s="11"/>
    </row>
    <row r="23593" spans="6:8" x14ac:dyDescent="0.25">
      <c r="F23593" s="11"/>
      <c r="G23593" s="11"/>
      <c r="H23593" s="11"/>
    </row>
    <row r="23594" spans="6:8" x14ac:dyDescent="0.25">
      <c r="F23594" s="11"/>
      <c r="G23594" s="11"/>
      <c r="H23594" s="11"/>
    </row>
    <row r="23595" spans="6:8" x14ac:dyDescent="0.25">
      <c r="F23595" s="11"/>
      <c r="G23595" s="11"/>
      <c r="H23595" s="11"/>
    </row>
    <row r="23596" spans="6:8" x14ac:dyDescent="0.25">
      <c r="F23596" s="11"/>
      <c r="G23596" s="11"/>
      <c r="H23596" s="11"/>
    </row>
    <row r="23597" spans="6:8" x14ac:dyDescent="0.25">
      <c r="F23597" s="11"/>
      <c r="G23597" s="11"/>
      <c r="H23597" s="11"/>
    </row>
    <row r="23598" spans="6:8" x14ac:dyDescent="0.25">
      <c r="F23598" s="11"/>
      <c r="G23598" s="11"/>
      <c r="H23598" s="11"/>
    </row>
    <row r="23599" spans="6:8" x14ac:dyDescent="0.25">
      <c r="F23599" s="11"/>
      <c r="G23599" s="11"/>
      <c r="H23599" s="11"/>
    </row>
    <row r="23600" spans="6:8" x14ac:dyDescent="0.25">
      <c r="F23600" s="11"/>
      <c r="G23600" s="11"/>
      <c r="H23600" s="11"/>
    </row>
    <row r="23601" spans="6:8" x14ac:dyDescent="0.25">
      <c r="F23601" s="11"/>
      <c r="G23601" s="11"/>
      <c r="H23601" s="11"/>
    </row>
    <row r="23602" spans="6:8" x14ac:dyDescent="0.25">
      <c r="F23602" s="11"/>
      <c r="G23602" s="11"/>
      <c r="H23602" s="11"/>
    </row>
    <row r="23603" spans="6:8" x14ac:dyDescent="0.25">
      <c r="F23603" s="11"/>
      <c r="G23603" s="11"/>
      <c r="H23603" s="11"/>
    </row>
    <row r="23604" spans="6:8" x14ac:dyDescent="0.25">
      <c r="F23604" s="11"/>
      <c r="G23604" s="11"/>
      <c r="H23604" s="11"/>
    </row>
    <row r="23605" spans="6:8" x14ac:dyDescent="0.25">
      <c r="F23605" s="11"/>
      <c r="G23605" s="11"/>
      <c r="H23605" s="11"/>
    </row>
    <row r="23606" spans="6:8" x14ac:dyDescent="0.25">
      <c r="F23606" s="11"/>
      <c r="G23606" s="11"/>
      <c r="H23606" s="11"/>
    </row>
    <row r="23607" spans="6:8" x14ac:dyDescent="0.25">
      <c r="F23607" s="11"/>
      <c r="G23607" s="11"/>
      <c r="H23607" s="11"/>
    </row>
    <row r="23608" spans="6:8" x14ac:dyDescent="0.25">
      <c r="F23608" s="11"/>
      <c r="G23608" s="11"/>
      <c r="H23608" s="11"/>
    </row>
    <row r="23609" spans="6:8" x14ac:dyDescent="0.25">
      <c r="F23609" s="11"/>
      <c r="G23609" s="11"/>
      <c r="H23609" s="11"/>
    </row>
    <row r="23610" spans="6:8" x14ac:dyDescent="0.25">
      <c r="F23610" s="11"/>
      <c r="G23610" s="11"/>
      <c r="H23610" s="11"/>
    </row>
    <row r="23611" spans="6:8" x14ac:dyDescent="0.25">
      <c r="F23611" s="11"/>
      <c r="G23611" s="11"/>
      <c r="H23611" s="11"/>
    </row>
    <row r="23612" spans="6:8" x14ac:dyDescent="0.25">
      <c r="F23612" s="11"/>
      <c r="G23612" s="11"/>
      <c r="H23612" s="11"/>
    </row>
    <row r="23613" spans="6:8" x14ac:dyDescent="0.25">
      <c r="F23613" s="11"/>
      <c r="G23613" s="11"/>
      <c r="H23613" s="11"/>
    </row>
    <row r="23614" spans="6:8" x14ac:dyDescent="0.25">
      <c r="F23614" s="11"/>
      <c r="G23614" s="11"/>
      <c r="H23614" s="11"/>
    </row>
    <row r="23615" spans="6:8" x14ac:dyDescent="0.25">
      <c r="F23615" s="11"/>
      <c r="G23615" s="11"/>
      <c r="H23615" s="11"/>
    </row>
    <row r="23616" spans="6:8" x14ac:dyDescent="0.25">
      <c r="F23616" s="11"/>
      <c r="G23616" s="11"/>
      <c r="H23616" s="11"/>
    </row>
    <row r="23617" spans="6:8" x14ac:dyDescent="0.25">
      <c r="F23617" s="11"/>
      <c r="G23617" s="11"/>
      <c r="H23617" s="11"/>
    </row>
    <row r="23618" spans="6:8" x14ac:dyDescent="0.25">
      <c r="F23618" s="11"/>
      <c r="G23618" s="11"/>
      <c r="H23618" s="11"/>
    </row>
    <row r="23619" spans="6:8" x14ac:dyDescent="0.25">
      <c r="F23619" s="11"/>
      <c r="G23619" s="11"/>
      <c r="H23619" s="11"/>
    </row>
    <row r="23620" spans="6:8" x14ac:dyDescent="0.25">
      <c r="F23620" s="11"/>
      <c r="G23620" s="11"/>
      <c r="H23620" s="11"/>
    </row>
    <row r="23621" spans="6:8" x14ac:dyDescent="0.25">
      <c r="F23621" s="11"/>
      <c r="G23621" s="11"/>
      <c r="H23621" s="11"/>
    </row>
    <row r="23622" spans="6:8" x14ac:dyDescent="0.25">
      <c r="F23622" s="11"/>
      <c r="G23622" s="11"/>
      <c r="H23622" s="11"/>
    </row>
    <row r="23623" spans="6:8" x14ac:dyDescent="0.25">
      <c r="F23623" s="11"/>
      <c r="G23623" s="11"/>
      <c r="H23623" s="11"/>
    </row>
    <row r="23624" spans="6:8" x14ac:dyDescent="0.25">
      <c r="F23624" s="11"/>
      <c r="G23624" s="11"/>
      <c r="H23624" s="11"/>
    </row>
    <row r="23625" spans="6:8" x14ac:dyDescent="0.25">
      <c r="F23625" s="11"/>
      <c r="G23625" s="11"/>
      <c r="H23625" s="11"/>
    </row>
    <row r="23626" spans="6:8" x14ac:dyDescent="0.25">
      <c r="F23626" s="11"/>
      <c r="G23626" s="11"/>
      <c r="H23626" s="11"/>
    </row>
    <row r="23627" spans="6:8" x14ac:dyDescent="0.25">
      <c r="F23627" s="11"/>
      <c r="G23627" s="11"/>
      <c r="H23627" s="11"/>
    </row>
    <row r="23628" spans="6:8" x14ac:dyDescent="0.25">
      <c r="F23628" s="11"/>
      <c r="G23628" s="11"/>
      <c r="H23628" s="11"/>
    </row>
    <row r="23629" spans="6:8" x14ac:dyDescent="0.25">
      <c r="F23629" s="11"/>
      <c r="G23629" s="11"/>
      <c r="H23629" s="11"/>
    </row>
    <row r="23630" spans="6:8" x14ac:dyDescent="0.25">
      <c r="F23630" s="11"/>
      <c r="G23630" s="11"/>
      <c r="H23630" s="11"/>
    </row>
    <row r="23631" spans="6:8" x14ac:dyDescent="0.25">
      <c r="F23631" s="11"/>
      <c r="G23631" s="11"/>
      <c r="H23631" s="11"/>
    </row>
    <row r="23632" spans="6:8" x14ac:dyDescent="0.25">
      <c r="F23632" s="11"/>
      <c r="G23632" s="11"/>
      <c r="H23632" s="11"/>
    </row>
    <row r="23633" spans="6:8" x14ac:dyDescent="0.25">
      <c r="F23633" s="11"/>
      <c r="G23633" s="11"/>
      <c r="H23633" s="11"/>
    </row>
    <row r="23634" spans="6:8" x14ac:dyDescent="0.25">
      <c r="F23634" s="11"/>
      <c r="G23634" s="11"/>
      <c r="H23634" s="11"/>
    </row>
    <row r="23635" spans="6:8" x14ac:dyDescent="0.25">
      <c r="F23635" s="11"/>
      <c r="G23635" s="11"/>
      <c r="H23635" s="11"/>
    </row>
    <row r="23636" spans="6:8" x14ac:dyDescent="0.25">
      <c r="F23636" s="11"/>
      <c r="G23636" s="11"/>
      <c r="H23636" s="11"/>
    </row>
    <row r="23637" spans="6:8" x14ac:dyDescent="0.25">
      <c r="F23637" s="11"/>
      <c r="G23637" s="11"/>
      <c r="H23637" s="11"/>
    </row>
    <row r="23638" spans="6:8" x14ac:dyDescent="0.25">
      <c r="F23638" s="11"/>
      <c r="G23638" s="11"/>
      <c r="H23638" s="11"/>
    </row>
    <row r="23639" spans="6:8" x14ac:dyDescent="0.25">
      <c r="F23639" s="11"/>
      <c r="G23639" s="11"/>
      <c r="H23639" s="11"/>
    </row>
    <row r="23640" spans="6:8" x14ac:dyDescent="0.25">
      <c r="F23640" s="11"/>
      <c r="G23640" s="11"/>
      <c r="H23640" s="11"/>
    </row>
    <row r="23641" spans="6:8" x14ac:dyDescent="0.25">
      <c r="F23641" s="11"/>
      <c r="G23641" s="11"/>
      <c r="H23641" s="11"/>
    </row>
    <row r="23642" spans="6:8" x14ac:dyDescent="0.25">
      <c r="F23642" s="11"/>
      <c r="G23642" s="11"/>
      <c r="H23642" s="11"/>
    </row>
    <row r="23643" spans="6:8" x14ac:dyDescent="0.25">
      <c r="F23643" s="11"/>
      <c r="G23643" s="11"/>
      <c r="H23643" s="11"/>
    </row>
    <row r="23644" spans="6:8" x14ac:dyDescent="0.25">
      <c r="F23644" s="11"/>
      <c r="G23644" s="11"/>
      <c r="H23644" s="11"/>
    </row>
    <row r="23645" spans="6:8" x14ac:dyDescent="0.25">
      <c r="F23645" s="11"/>
      <c r="G23645" s="11"/>
      <c r="H23645" s="11"/>
    </row>
    <row r="23646" spans="6:8" x14ac:dyDescent="0.25">
      <c r="F23646" s="11"/>
      <c r="G23646" s="11"/>
      <c r="H23646" s="11"/>
    </row>
    <row r="23647" spans="6:8" x14ac:dyDescent="0.25">
      <c r="F23647" s="11"/>
      <c r="G23647" s="11"/>
      <c r="H23647" s="11"/>
    </row>
    <row r="23648" spans="6:8" x14ac:dyDescent="0.25">
      <c r="F23648" s="11"/>
      <c r="G23648" s="11"/>
      <c r="H23648" s="11"/>
    </row>
    <row r="23649" spans="6:8" x14ac:dyDescent="0.25">
      <c r="F23649" s="11"/>
      <c r="G23649" s="11"/>
      <c r="H23649" s="11"/>
    </row>
    <row r="23650" spans="6:8" x14ac:dyDescent="0.25">
      <c r="F23650" s="11"/>
      <c r="G23650" s="11"/>
      <c r="H23650" s="11"/>
    </row>
    <row r="23651" spans="6:8" x14ac:dyDescent="0.25">
      <c r="F23651" s="11"/>
      <c r="G23651" s="11"/>
      <c r="H23651" s="11"/>
    </row>
    <row r="23652" spans="6:8" x14ac:dyDescent="0.25">
      <c r="F23652" s="11"/>
      <c r="G23652" s="11"/>
      <c r="H23652" s="11"/>
    </row>
    <row r="23653" spans="6:8" x14ac:dyDescent="0.25">
      <c r="F23653" s="11"/>
      <c r="G23653" s="11"/>
      <c r="H23653" s="11"/>
    </row>
    <row r="23654" spans="6:8" x14ac:dyDescent="0.25">
      <c r="F23654" s="11"/>
      <c r="G23654" s="11"/>
      <c r="H23654" s="11"/>
    </row>
    <row r="23655" spans="6:8" x14ac:dyDescent="0.25">
      <c r="F23655" s="11"/>
      <c r="G23655" s="11"/>
      <c r="H23655" s="11"/>
    </row>
    <row r="23656" spans="6:8" x14ac:dyDescent="0.25">
      <c r="F23656" s="11"/>
      <c r="G23656" s="11"/>
      <c r="H23656" s="11"/>
    </row>
    <row r="23657" spans="6:8" x14ac:dyDescent="0.25">
      <c r="F23657" s="11"/>
      <c r="G23657" s="11"/>
      <c r="H23657" s="11"/>
    </row>
    <row r="23658" spans="6:8" x14ac:dyDescent="0.25">
      <c r="F23658" s="11"/>
      <c r="G23658" s="11"/>
      <c r="H23658" s="11"/>
    </row>
    <row r="23659" spans="6:8" x14ac:dyDescent="0.25">
      <c r="F23659" s="11"/>
      <c r="G23659" s="11"/>
      <c r="H23659" s="11"/>
    </row>
    <row r="23660" spans="6:8" x14ac:dyDescent="0.25">
      <c r="F23660" s="11"/>
      <c r="G23660" s="11"/>
      <c r="H23660" s="11"/>
    </row>
    <row r="23661" spans="6:8" x14ac:dyDescent="0.25">
      <c r="F23661" s="11"/>
      <c r="G23661" s="11"/>
      <c r="H23661" s="11"/>
    </row>
    <row r="23662" spans="6:8" x14ac:dyDescent="0.25">
      <c r="F23662" s="11"/>
      <c r="G23662" s="11"/>
      <c r="H23662" s="11"/>
    </row>
    <row r="23663" spans="6:8" x14ac:dyDescent="0.25">
      <c r="F23663" s="11"/>
      <c r="G23663" s="11"/>
      <c r="H23663" s="11"/>
    </row>
    <row r="23664" spans="6:8" x14ac:dyDescent="0.25">
      <c r="F23664" s="11"/>
      <c r="G23664" s="11"/>
      <c r="H23664" s="11"/>
    </row>
    <row r="23665" spans="6:8" x14ac:dyDescent="0.25">
      <c r="F23665" s="11"/>
      <c r="G23665" s="11"/>
      <c r="H23665" s="11"/>
    </row>
    <row r="23666" spans="6:8" x14ac:dyDescent="0.25">
      <c r="F23666" s="11"/>
      <c r="G23666" s="11"/>
      <c r="H23666" s="11"/>
    </row>
    <row r="23667" spans="6:8" x14ac:dyDescent="0.25">
      <c r="F23667" s="11"/>
      <c r="G23667" s="11"/>
      <c r="H23667" s="11"/>
    </row>
    <row r="23668" spans="6:8" x14ac:dyDescent="0.25">
      <c r="F23668" s="11"/>
      <c r="G23668" s="11"/>
      <c r="H23668" s="11"/>
    </row>
    <row r="23669" spans="6:8" x14ac:dyDescent="0.25">
      <c r="F23669" s="11"/>
      <c r="G23669" s="11"/>
      <c r="H23669" s="11"/>
    </row>
    <row r="23670" spans="6:8" x14ac:dyDescent="0.25">
      <c r="F23670" s="11"/>
      <c r="G23670" s="11"/>
      <c r="H23670" s="11"/>
    </row>
    <row r="23671" spans="6:8" x14ac:dyDescent="0.25">
      <c r="F23671" s="11"/>
      <c r="G23671" s="11"/>
      <c r="H23671" s="11"/>
    </row>
    <row r="23672" spans="6:8" x14ac:dyDescent="0.25">
      <c r="F23672" s="11"/>
      <c r="G23672" s="11"/>
      <c r="H23672" s="11"/>
    </row>
    <row r="23673" spans="6:8" x14ac:dyDescent="0.25">
      <c r="F23673" s="11"/>
      <c r="G23673" s="11"/>
      <c r="H23673" s="11"/>
    </row>
    <row r="23674" spans="6:8" x14ac:dyDescent="0.25">
      <c r="F23674" s="11"/>
      <c r="G23674" s="11"/>
      <c r="H23674" s="11"/>
    </row>
    <row r="23675" spans="6:8" x14ac:dyDescent="0.25">
      <c r="F23675" s="11"/>
      <c r="G23675" s="11"/>
      <c r="H23675" s="11"/>
    </row>
    <row r="23676" spans="6:8" x14ac:dyDescent="0.25">
      <c r="F23676" s="11"/>
      <c r="G23676" s="11"/>
      <c r="H23676" s="11"/>
    </row>
    <row r="23677" spans="6:8" x14ac:dyDescent="0.25">
      <c r="F23677" s="11"/>
      <c r="G23677" s="11"/>
      <c r="H23677" s="11"/>
    </row>
    <row r="23678" spans="6:8" x14ac:dyDescent="0.25">
      <c r="F23678" s="11"/>
      <c r="G23678" s="11"/>
      <c r="H23678" s="11"/>
    </row>
    <row r="23679" spans="6:8" x14ac:dyDescent="0.25">
      <c r="F23679" s="11"/>
      <c r="G23679" s="11"/>
      <c r="H23679" s="11"/>
    </row>
    <row r="23680" spans="6:8" x14ac:dyDescent="0.25">
      <c r="F23680" s="11"/>
      <c r="G23680" s="11"/>
      <c r="H23680" s="11"/>
    </row>
    <row r="23681" spans="6:8" x14ac:dyDescent="0.25">
      <c r="F23681" s="11"/>
      <c r="G23681" s="11"/>
      <c r="H23681" s="11"/>
    </row>
    <row r="23682" spans="6:8" x14ac:dyDescent="0.25">
      <c r="F23682" s="11"/>
      <c r="G23682" s="11"/>
      <c r="H23682" s="11"/>
    </row>
    <row r="23683" spans="6:8" x14ac:dyDescent="0.25">
      <c r="F23683" s="11"/>
      <c r="G23683" s="11"/>
      <c r="H23683" s="11"/>
    </row>
    <row r="23684" spans="6:8" x14ac:dyDescent="0.25">
      <c r="F23684" s="11"/>
      <c r="G23684" s="11"/>
      <c r="H23684" s="11"/>
    </row>
    <row r="23685" spans="6:8" x14ac:dyDescent="0.25">
      <c r="F23685" s="11"/>
      <c r="G23685" s="11"/>
      <c r="H23685" s="11"/>
    </row>
    <row r="23686" spans="6:8" x14ac:dyDescent="0.25">
      <c r="F23686" s="11"/>
      <c r="G23686" s="11"/>
      <c r="H23686" s="11"/>
    </row>
    <row r="23687" spans="6:8" x14ac:dyDescent="0.25">
      <c r="F23687" s="11"/>
      <c r="G23687" s="11"/>
      <c r="H23687" s="11"/>
    </row>
    <row r="23688" spans="6:8" x14ac:dyDescent="0.25">
      <c r="F23688" s="11"/>
      <c r="G23688" s="11"/>
      <c r="H23688" s="11"/>
    </row>
    <row r="23689" spans="6:8" x14ac:dyDescent="0.25">
      <c r="F23689" s="11"/>
      <c r="G23689" s="11"/>
      <c r="H23689" s="11"/>
    </row>
    <row r="23690" spans="6:8" x14ac:dyDescent="0.25">
      <c r="F23690" s="11"/>
      <c r="G23690" s="11"/>
      <c r="H23690" s="11"/>
    </row>
    <row r="23691" spans="6:8" x14ac:dyDescent="0.25">
      <c r="F23691" s="11"/>
      <c r="G23691" s="11"/>
      <c r="H23691" s="11"/>
    </row>
    <row r="23692" spans="6:8" x14ac:dyDescent="0.25">
      <c r="F23692" s="11"/>
      <c r="G23692" s="11"/>
      <c r="H23692" s="11"/>
    </row>
    <row r="23693" spans="6:8" x14ac:dyDescent="0.25">
      <c r="F23693" s="11"/>
      <c r="G23693" s="11"/>
      <c r="H23693" s="11"/>
    </row>
    <row r="23694" spans="6:8" x14ac:dyDescent="0.25">
      <c r="F23694" s="11"/>
      <c r="G23694" s="11"/>
      <c r="H23694" s="11"/>
    </row>
    <row r="23695" spans="6:8" x14ac:dyDescent="0.25">
      <c r="F23695" s="11"/>
      <c r="G23695" s="11"/>
      <c r="H23695" s="11"/>
    </row>
    <row r="23696" spans="6:8" x14ac:dyDescent="0.25">
      <c r="F23696" s="11"/>
      <c r="G23696" s="11"/>
      <c r="H23696" s="11"/>
    </row>
    <row r="23697" spans="6:8" x14ac:dyDescent="0.25">
      <c r="F23697" s="11"/>
      <c r="G23697" s="11"/>
      <c r="H23697" s="11"/>
    </row>
    <row r="23698" spans="6:8" x14ac:dyDescent="0.25">
      <c r="F23698" s="11"/>
      <c r="G23698" s="11"/>
      <c r="H23698" s="11"/>
    </row>
    <row r="23699" spans="6:8" x14ac:dyDescent="0.25">
      <c r="F23699" s="11"/>
      <c r="G23699" s="11"/>
      <c r="H23699" s="11"/>
    </row>
    <row r="23700" spans="6:8" x14ac:dyDescent="0.25">
      <c r="F23700" s="11"/>
      <c r="G23700" s="11"/>
      <c r="H23700" s="11"/>
    </row>
    <row r="23701" spans="6:8" x14ac:dyDescent="0.25">
      <c r="F23701" s="11"/>
      <c r="G23701" s="11"/>
      <c r="H23701" s="11"/>
    </row>
    <row r="23702" spans="6:8" x14ac:dyDescent="0.25">
      <c r="F23702" s="11"/>
      <c r="G23702" s="11"/>
      <c r="H23702" s="11"/>
    </row>
    <row r="23703" spans="6:8" x14ac:dyDescent="0.25">
      <c r="F23703" s="11"/>
      <c r="G23703" s="11"/>
      <c r="H23703" s="11"/>
    </row>
    <row r="23704" spans="6:8" x14ac:dyDescent="0.25">
      <c r="F23704" s="11"/>
      <c r="G23704" s="11"/>
      <c r="H23704" s="11"/>
    </row>
    <row r="23705" spans="6:8" x14ac:dyDescent="0.25">
      <c r="F23705" s="11"/>
      <c r="G23705" s="11"/>
      <c r="H23705" s="11"/>
    </row>
    <row r="23706" spans="6:8" x14ac:dyDescent="0.25">
      <c r="F23706" s="11"/>
      <c r="G23706" s="11"/>
      <c r="H23706" s="11"/>
    </row>
    <row r="23707" spans="6:8" x14ac:dyDescent="0.25">
      <c r="F23707" s="11"/>
      <c r="G23707" s="11"/>
      <c r="H23707" s="11"/>
    </row>
    <row r="23708" spans="6:8" x14ac:dyDescent="0.25">
      <c r="F23708" s="11"/>
      <c r="G23708" s="11"/>
      <c r="H23708" s="11"/>
    </row>
    <row r="23709" spans="6:8" x14ac:dyDescent="0.25">
      <c r="F23709" s="11"/>
      <c r="G23709" s="11"/>
      <c r="H23709" s="11"/>
    </row>
    <row r="23710" spans="6:8" x14ac:dyDescent="0.25">
      <c r="F23710" s="11"/>
      <c r="G23710" s="11"/>
      <c r="H23710" s="11"/>
    </row>
    <row r="23711" spans="6:8" x14ac:dyDescent="0.25">
      <c r="F23711" s="11"/>
      <c r="G23711" s="11"/>
      <c r="H23711" s="11"/>
    </row>
    <row r="23712" spans="6:8" x14ac:dyDescent="0.25">
      <c r="F23712" s="11"/>
      <c r="G23712" s="11"/>
      <c r="H23712" s="11"/>
    </row>
    <row r="23713" spans="6:8" x14ac:dyDescent="0.25">
      <c r="F23713" s="11"/>
      <c r="G23713" s="11"/>
      <c r="H23713" s="11"/>
    </row>
    <row r="23714" spans="6:8" x14ac:dyDescent="0.25">
      <c r="F23714" s="11"/>
      <c r="G23714" s="11"/>
      <c r="H23714" s="11"/>
    </row>
    <row r="23715" spans="6:8" x14ac:dyDescent="0.25">
      <c r="F23715" s="11"/>
      <c r="G23715" s="11"/>
      <c r="H23715" s="11"/>
    </row>
    <row r="23716" spans="6:8" x14ac:dyDescent="0.25">
      <c r="F23716" s="11"/>
      <c r="G23716" s="11"/>
      <c r="H23716" s="11"/>
    </row>
    <row r="23717" spans="6:8" x14ac:dyDescent="0.25">
      <c r="F23717" s="11"/>
      <c r="G23717" s="11"/>
      <c r="H23717" s="11"/>
    </row>
    <row r="23718" spans="6:8" x14ac:dyDescent="0.25">
      <c r="F23718" s="11"/>
      <c r="G23718" s="11"/>
      <c r="H23718" s="11"/>
    </row>
    <row r="23719" spans="6:8" x14ac:dyDescent="0.25">
      <c r="F23719" s="11"/>
      <c r="G23719" s="11"/>
      <c r="H23719" s="11"/>
    </row>
    <row r="23720" spans="6:8" x14ac:dyDescent="0.25">
      <c r="F23720" s="11"/>
      <c r="G23720" s="11"/>
      <c r="H23720" s="11"/>
    </row>
    <row r="23721" spans="6:8" x14ac:dyDescent="0.25">
      <c r="F23721" s="11"/>
      <c r="G23721" s="11"/>
      <c r="H23721" s="11"/>
    </row>
    <row r="23722" spans="6:8" x14ac:dyDescent="0.25">
      <c r="F23722" s="11"/>
      <c r="G23722" s="11"/>
      <c r="H23722" s="11"/>
    </row>
    <row r="23723" spans="6:8" x14ac:dyDescent="0.25">
      <c r="F23723" s="11"/>
      <c r="G23723" s="11"/>
      <c r="H23723" s="11"/>
    </row>
    <row r="23724" spans="6:8" x14ac:dyDescent="0.25">
      <c r="F23724" s="11"/>
      <c r="G23724" s="11"/>
      <c r="H23724" s="11"/>
    </row>
    <row r="23725" spans="6:8" x14ac:dyDescent="0.25">
      <c r="F23725" s="11"/>
      <c r="G23725" s="11"/>
      <c r="H23725" s="11"/>
    </row>
    <row r="23726" spans="6:8" x14ac:dyDescent="0.25">
      <c r="F23726" s="11"/>
      <c r="G23726" s="11"/>
      <c r="H23726" s="11"/>
    </row>
    <row r="23727" spans="6:8" x14ac:dyDescent="0.25">
      <c r="F23727" s="11"/>
      <c r="G23727" s="11"/>
      <c r="H23727" s="11"/>
    </row>
    <row r="23728" spans="6:8" x14ac:dyDescent="0.25">
      <c r="F23728" s="11"/>
      <c r="G23728" s="11"/>
      <c r="H23728" s="11"/>
    </row>
    <row r="23729" spans="6:8" x14ac:dyDescent="0.25">
      <c r="F23729" s="11"/>
      <c r="G23729" s="11"/>
      <c r="H23729" s="11"/>
    </row>
    <row r="23730" spans="6:8" x14ac:dyDescent="0.25">
      <c r="F23730" s="11"/>
      <c r="G23730" s="11"/>
      <c r="H23730" s="11"/>
    </row>
    <row r="23731" spans="6:8" x14ac:dyDescent="0.25">
      <c r="F23731" s="11"/>
      <c r="G23731" s="11"/>
      <c r="H23731" s="11"/>
    </row>
    <row r="23732" spans="6:8" x14ac:dyDescent="0.25">
      <c r="F23732" s="11"/>
      <c r="G23732" s="11"/>
      <c r="H23732" s="11"/>
    </row>
    <row r="23733" spans="6:8" x14ac:dyDescent="0.25">
      <c r="F23733" s="11"/>
      <c r="G23733" s="11"/>
      <c r="H23733" s="11"/>
    </row>
    <row r="23734" spans="6:8" x14ac:dyDescent="0.25">
      <c r="F23734" s="11"/>
      <c r="G23734" s="11"/>
      <c r="H23734" s="11"/>
    </row>
    <row r="23735" spans="6:8" x14ac:dyDescent="0.25">
      <c r="F23735" s="11"/>
      <c r="G23735" s="11"/>
      <c r="H23735" s="11"/>
    </row>
    <row r="23736" spans="6:8" x14ac:dyDescent="0.25">
      <c r="F23736" s="11"/>
      <c r="G23736" s="11"/>
      <c r="H23736" s="11"/>
    </row>
    <row r="23737" spans="6:8" x14ac:dyDescent="0.25">
      <c r="F23737" s="11"/>
      <c r="G23737" s="11"/>
      <c r="H23737" s="11"/>
    </row>
    <row r="23738" spans="6:8" x14ac:dyDescent="0.25">
      <c r="F23738" s="11"/>
      <c r="G23738" s="11"/>
      <c r="H23738" s="11"/>
    </row>
    <row r="23739" spans="6:8" x14ac:dyDescent="0.25">
      <c r="F23739" s="11"/>
      <c r="G23739" s="11"/>
      <c r="H23739" s="11"/>
    </row>
    <row r="23740" spans="6:8" x14ac:dyDescent="0.25">
      <c r="F23740" s="11"/>
      <c r="G23740" s="11"/>
      <c r="H23740" s="11"/>
    </row>
    <row r="23741" spans="6:8" x14ac:dyDescent="0.25">
      <c r="F23741" s="11"/>
      <c r="G23741" s="11"/>
      <c r="H23741" s="11"/>
    </row>
    <row r="23742" spans="6:8" x14ac:dyDescent="0.25">
      <c r="F23742" s="11"/>
      <c r="G23742" s="11"/>
      <c r="H23742" s="11"/>
    </row>
    <row r="23743" spans="6:8" x14ac:dyDescent="0.25">
      <c r="F23743" s="11"/>
      <c r="G23743" s="11"/>
      <c r="H23743" s="11"/>
    </row>
    <row r="23744" spans="6:8" x14ac:dyDescent="0.25">
      <c r="F23744" s="11"/>
      <c r="G23744" s="11"/>
      <c r="H23744" s="11"/>
    </row>
    <row r="23745" spans="6:8" x14ac:dyDescent="0.25">
      <c r="F23745" s="11"/>
      <c r="G23745" s="11"/>
      <c r="H23745" s="11"/>
    </row>
    <row r="23746" spans="6:8" x14ac:dyDescent="0.25">
      <c r="F23746" s="11"/>
      <c r="G23746" s="11"/>
      <c r="H23746" s="11"/>
    </row>
    <row r="23747" spans="6:8" x14ac:dyDescent="0.25">
      <c r="F23747" s="11"/>
      <c r="G23747" s="11"/>
      <c r="H23747" s="11"/>
    </row>
    <row r="23748" spans="6:8" x14ac:dyDescent="0.25">
      <c r="F23748" s="11"/>
      <c r="G23748" s="11"/>
      <c r="H23748" s="11"/>
    </row>
    <row r="23749" spans="6:8" x14ac:dyDescent="0.25">
      <c r="F23749" s="11"/>
      <c r="G23749" s="11"/>
      <c r="H23749" s="11"/>
    </row>
    <row r="23750" spans="6:8" x14ac:dyDescent="0.25">
      <c r="F23750" s="11"/>
      <c r="G23750" s="11"/>
      <c r="H23750" s="11"/>
    </row>
    <row r="23751" spans="6:8" x14ac:dyDescent="0.25">
      <c r="F23751" s="11"/>
      <c r="G23751" s="11"/>
      <c r="H23751" s="11"/>
    </row>
    <row r="23752" spans="6:8" x14ac:dyDescent="0.25">
      <c r="F23752" s="11"/>
      <c r="G23752" s="11"/>
      <c r="H23752" s="11"/>
    </row>
    <row r="23753" spans="6:8" x14ac:dyDescent="0.25">
      <c r="F23753" s="11"/>
      <c r="G23753" s="11"/>
      <c r="H23753" s="11"/>
    </row>
    <row r="23754" spans="6:8" x14ac:dyDescent="0.25">
      <c r="F23754" s="11"/>
      <c r="G23754" s="11"/>
      <c r="H23754" s="11"/>
    </row>
    <row r="23755" spans="6:8" x14ac:dyDescent="0.25">
      <c r="F23755" s="11"/>
      <c r="G23755" s="11"/>
      <c r="H23755" s="11"/>
    </row>
    <row r="23756" spans="6:8" x14ac:dyDescent="0.25">
      <c r="F23756" s="11"/>
      <c r="G23756" s="11"/>
      <c r="H23756" s="11"/>
    </row>
    <row r="23757" spans="6:8" x14ac:dyDescent="0.25">
      <c r="F23757" s="11"/>
      <c r="G23757" s="11"/>
      <c r="H23757" s="11"/>
    </row>
    <row r="23758" spans="6:8" x14ac:dyDescent="0.25">
      <c r="F23758" s="11"/>
      <c r="G23758" s="11"/>
      <c r="H23758" s="11"/>
    </row>
    <row r="23759" spans="6:8" x14ac:dyDescent="0.25">
      <c r="F23759" s="11"/>
      <c r="G23759" s="11"/>
      <c r="H23759" s="11"/>
    </row>
    <row r="23760" spans="6:8" x14ac:dyDescent="0.25">
      <c r="F23760" s="11"/>
      <c r="G23760" s="11"/>
      <c r="H23760" s="11"/>
    </row>
    <row r="23761" spans="6:8" x14ac:dyDescent="0.25">
      <c r="F23761" s="11"/>
      <c r="G23761" s="11"/>
      <c r="H23761" s="11"/>
    </row>
    <row r="23762" spans="6:8" x14ac:dyDescent="0.25">
      <c r="F23762" s="11"/>
      <c r="G23762" s="11"/>
      <c r="H23762" s="11"/>
    </row>
    <row r="23763" spans="6:8" x14ac:dyDescent="0.25">
      <c r="F23763" s="11"/>
      <c r="G23763" s="11"/>
      <c r="H23763" s="11"/>
    </row>
    <row r="23764" spans="6:8" x14ac:dyDescent="0.25">
      <c r="F23764" s="11"/>
      <c r="G23764" s="11"/>
      <c r="H23764" s="11"/>
    </row>
    <row r="23765" spans="6:8" x14ac:dyDescent="0.25">
      <c r="F23765" s="11"/>
      <c r="G23765" s="11"/>
      <c r="H23765" s="11"/>
    </row>
    <row r="23766" spans="6:8" x14ac:dyDescent="0.25">
      <c r="F23766" s="11"/>
      <c r="G23766" s="11"/>
      <c r="H23766" s="11"/>
    </row>
    <row r="23767" spans="6:8" x14ac:dyDescent="0.25">
      <c r="F23767" s="11"/>
      <c r="G23767" s="11"/>
      <c r="H23767" s="11"/>
    </row>
    <row r="23768" spans="6:8" x14ac:dyDescent="0.25">
      <c r="F23768" s="11"/>
      <c r="G23768" s="11"/>
      <c r="H23768" s="11"/>
    </row>
    <row r="23769" spans="6:8" x14ac:dyDescent="0.25">
      <c r="F23769" s="11"/>
      <c r="G23769" s="11"/>
      <c r="H23769" s="11"/>
    </row>
    <row r="23770" spans="6:8" x14ac:dyDescent="0.25">
      <c r="F23770" s="11"/>
      <c r="G23770" s="11"/>
      <c r="H23770" s="11"/>
    </row>
    <row r="23771" spans="6:8" x14ac:dyDescent="0.25">
      <c r="F23771" s="11"/>
      <c r="G23771" s="11"/>
      <c r="H23771" s="11"/>
    </row>
    <row r="23772" spans="6:8" x14ac:dyDescent="0.25">
      <c r="F23772" s="11"/>
      <c r="G23772" s="11"/>
      <c r="H23772" s="11"/>
    </row>
    <row r="23773" spans="6:8" x14ac:dyDescent="0.25">
      <c r="F23773" s="11"/>
      <c r="G23773" s="11"/>
      <c r="H23773" s="11"/>
    </row>
    <row r="23774" spans="6:8" x14ac:dyDescent="0.25">
      <c r="F23774" s="11"/>
      <c r="G23774" s="11"/>
      <c r="H23774" s="11"/>
    </row>
    <row r="23775" spans="6:8" x14ac:dyDescent="0.25">
      <c r="F23775" s="11"/>
      <c r="G23775" s="11"/>
      <c r="H23775" s="11"/>
    </row>
    <row r="23776" spans="6:8" x14ac:dyDescent="0.25">
      <c r="F23776" s="11"/>
      <c r="G23776" s="11"/>
      <c r="H23776" s="11"/>
    </row>
    <row r="23777" spans="6:8" x14ac:dyDescent="0.25">
      <c r="F23777" s="11"/>
      <c r="G23777" s="11"/>
      <c r="H23777" s="11"/>
    </row>
    <row r="23778" spans="6:8" x14ac:dyDescent="0.25">
      <c r="F23778" s="11"/>
      <c r="G23778" s="11"/>
      <c r="H23778" s="11"/>
    </row>
    <row r="23779" spans="6:8" x14ac:dyDescent="0.25">
      <c r="F23779" s="11"/>
      <c r="G23779" s="11"/>
      <c r="H23779" s="11"/>
    </row>
    <row r="23780" spans="6:8" x14ac:dyDescent="0.25">
      <c r="F23780" s="11"/>
      <c r="G23780" s="11"/>
      <c r="H23780" s="11"/>
    </row>
    <row r="23781" spans="6:8" x14ac:dyDescent="0.25">
      <c r="F23781" s="11"/>
      <c r="G23781" s="11"/>
      <c r="H23781" s="11"/>
    </row>
    <row r="23782" spans="6:8" x14ac:dyDescent="0.25">
      <c r="F23782" s="11"/>
      <c r="G23782" s="11"/>
      <c r="H23782" s="11"/>
    </row>
    <row r="23783" spans="6:8" x14ac:dyDescent="0.25">
      <c r="F23783" s="11"/>
      <c r="G23783" s="11"/>
      <c r="H23783" s="11"/>
    </row>
    <row r="23784" spans="6:8" x14ac:dyDescent="0.25">
      <c r="F23784" s="11"/>
      <c r="G23784" s="11"/>
      <c r="H23784" s="11"/>
    </row>
    <row r="23785" spans="6:8" x14ac:dyDescent="0.25">
      <c r="F23785" s="11"/>
      <c r="G23785" s="11"/>
      <c r="H23785" s="11"/>
    </row>
    <row r="23786" spans="6:8" x14ac:dyDescent="0.25">
      <c r="F23786" s="11"/>
      <c r="G23786" s="11"/>
      <c r="H23786" s="11"/>
    </row>
    <row r="23787" spans="6:8" x14ac:dyDescent="0.25">
      <c r="F23787" s="11"/>
      <c r="G23787" s="11"/>
      <c r="H23787" s="11"/>
    </row>
    <row r="23788" spans="6:8" x14ac:dyDescent="0.25">
      <c r="F23788" s="11"/>
      <c r="G23788" s="11"/>
      <c r="H23788" s="11"/>
    </row>
    <row r="23789" spans="6:8" x14ac:dyDescent="0.25">
      <c r="F23789" s="11"/>
      <c r="G23789" s="11"/>
      <c r="H23789" s="11"/>
    </row>
    <row r="23790" spans="6:8" x14ac:dyDescent="0.25">
      <c r="F23790" s="11"/>
      <c r="G23790" s="11"/>
      <c r="H23790" s="11"/>
    </row>
    <row r="23791" spans="6:8" x14ac:dyDescent="0.25">
      <c r="F23791" s="11"/>
      <c r="G23791" s="11"/>
      <c r="H23791" s="11"/>
    </row>
    <row r="23792" spans="6:8" x14ac:dyDescent="0.25">
      <c r="F23792" s="11"/>
      <c r="G23792" s="11"/>
      <c r="H23792" s="11"/>
    </row>
    <row r="23793" spans="6:8" x14ac:dyDescent="0.25">
      <c r="F23793" s="11"/>
      <c r="G23793" s="11"/>
      <c r="H23793" s="11"/>
    </row>
    <row r="23794" spans="6:8" x14ac:dyDescent="0.25">
      <c r="F23794" s="11"/>
      <c r="G23794" s="11"/>
      <c r="H23794" s="11"/>
    </row>
    <row r="23795" spans="6:8" x14ac:dyDescent="0.25">
      <c r="F23795" s="11"/>
      <c r="G23795" s="11"/>
      <c r="H23795" s="11"/>
    </row>
    <row r="23796" spans="6:8" x14ac:dyDescent="0.25">
      <c r="F23796" s="11"/>
      <c r="G23796" s="11"/>
      <c r="H23796" s="11"/>
    </row>
    <row r="23797" spans="6:8" x14ac:dyDescent="0.25">
      <c r="F23797" s="11"/>
      <c r="G23797" s="11"/>
      <c r="H23797" s="11"/>
    </row>
    <row r="23798" spans="6:8" x14ac:dyDescent="0.25">
      <c r="F23798" s="11"/>
      <c r="G23798" s="11"/>
      <c r="H23798" s="11"/>
    </row>
    <row r="23799" spans="6:8" x14ac:dyDescent="0.25">
      <c r="F23799" s="11"/>
      <c r="G23799" s="11"/>
      <c r="H23799" s="11"/>
    </row>
    <row r="23800" spans="6:8" x14ac:dyDescent="0.25">
      <c r="F23800" s="11"/>
      <c r="G23800" s="11"/>
      <c r="H23800" s="11"/>
    </row>
    <row r="23801" spans="6:8" x14ac:dyDescent="0.25">
      <c r="F23801" s="11"/>
      <c r="G23801" s="11"/>
      <c r="H23801" s="11"/>
    </row>
    <row r="23802" spans="6:8" x14ac:dyDescent="0.25">
      <c r="F23802" s="11"/>
      <c r="G23802" s="11"/>
      <c r="H23802" s="11"/>
    </row>
    <row r="23803" spans="6:8" x14ac:dyDescent="0.25">
      <c r="F23803" s="11"/>
      <c r="G23803" s="11"/>
      <c r="H23803" s="11"/>
    </row>
    <row r="23804" spans="6:8" x14ac:dyDescent="0.25">
      <c r="F23804" s="11"/>
      <c r="G23804" s="11"/>
      <c r="H23804" s="11"/>
    </row>
    <row r="23805" spans="6:8" x14ac:dyDescent="0.25">
      <c r="F23805" s="11"/>
      <c r="G23805" s="11"/>
      <c r="H23805" s="11"/>
    </row>
    <row r="23806" spans="6:8" x14ac:dyDescent="0.25">
      <c r="F23806" s="11"/>
      <c r="G23806" s="11"/>
      <c r="H23806" s="11"/>
    </row>
    <row r="23807" spans="6:8" x14ac:dyDescent="0.25">
      <c r="F23807" s="11"/>
      <c r="G23807" s="11"/>
      <c r="H23807" s="11"/>
    </row>
    <row r="23808" spans="6:8" x14ac:dyDescent="0.25">
      <c r="F23808" s="11"/>
      <c r="G23808" s="11"/>
      <c r="H23808" s="11"/>
    </row>
    <row r="23809" spans="6:8" x14ac:dyDescent="0.25">
      <c r="F23809" s="11"/>
      <c r="G23809" s="11"/>
      <c r="H23809" s="11"/>
    </row>
    <row r="23810" spans="6:8" x14ac:dyDescent="0.25">
      <c r="F23810" s="11"/>
      <c r="G23810" s="11"/>
      <c r="H23810" s="11"/>
    </row>
    <row r="23811" spans="6:8" x14ac:dyDescent="0.25">
      <c r="F23811" s="11"/>
      <c r="G23811" s="11"/>
      <c r="H23811" s="11"/>
    </row>
    <row r="23812" spans="6:8" x14ac:dyDescent="0.25">
      <c r="F23812" s="11"/>
      <c r="G23812" s="11"/>
      <c r="H23812" s="11"/>
    </row>
    <row r="23813" spans="6:8" x14ac:dyDescent="0.25">
      <c r="F23813" s="11"/>
      <c r="G23813" s="11"/>
      <c r="H23813" s="11"/>
    </row>
    <row r="23814" spans="6:8" x14ac:dyDescent="0.25">
      <c r="F23814" s="11"/>
      <c r="G23814" s="11"/>
      <c r="H23814" s="11"/>
    </row>
    <row r="23815" spans="6:8" x14ac:dyDescent="0.25">
      <c r="F23815" s="11"/>
      <c r="G23815" s="11"/>
      <c r="H23815" s="11"/>
    </row>
    <row r="23816" spans="6:8" x14ac:dyDescent="0.25">
      <c r="F23816" s="11"/>
      <c r="G23816" s="11"/>
      <c r="H23816" s="11"/>
    </row>
    <row r="23817" spans="6:8" x14ac:dyDescent="0.25">
      <c r="F23817" s="11"/>
      <c r="G23817" s="11"/>
      <c r="H23817" s="11"/>
    </row>
    <row r="23818" spans="6:8" x14ac:dyDescent="0.25">
      <c r="F23818" s="11"/>
      <c r="G23818" s="11"/>
      <c r="H23818" s="11"/>
    </row>
    <row r="23819" spans="6:8" x14ac:dyDescent="0.25">
      <c r="F23819" s="11"/>
      <c r="G23819" s="11"/>
      <c r="H23819" s="11"/>
    </row>
    <row r="23820" spans="6:8" x14ac:dyDescent="0.25">
      <c r="F23820" s="11"/>
      <c r="G23820" s="11"/>
      <c r="H23820" s="11"/>
    </row>
    <row r="23821" spans="6:8" x14ac:dyDescent="0.25">
      <c r="F23821" s="11"/>
      <c r="G23821" s="11"/>
      <c r="H23821" s="11"/>
    </row>
    <row r="23822" spans="6:8" x14ac:dyDescent="0.25">
      <c r="F23822" s="11"/>
      <c r="G23822" s="11"/>
      <c r="H23822" s="11"/>
    </row>
    <row r="23823" spans="6:8" x14ac:dyDescent="0.25">
      <c r="F23823" s="11"/>
      <c r="G23823" s="11"/>
      <c r="H23823" s="11"/>
    </row>
    <row r="23824" spans="6:8" x14ac:dyDescent="0.25">
      <c r="F23824" s="11"/>
      <c r="G23824" s="11"/>
      <c r="H23824" s="11"/>
    </row>
    <row r="23825" spans="6:8" x14ac:dyDescent="0.25">
      <c r="F23825" s="11"/>
      <c r="G23825" s="11"/>
      <c r="H23825" s="11"/>
    </row>
    <row r="23826" spans="6:8" x14ac:dyDescent="0.25">
      <c r="F23826" s="11"/>
      <c r="G23826" s="11"/>
      <c r="H23826" s="11"/>
    </row>
    <row r="23827" spans="6:8" x14ac:dyDescent="0.25">
      <c r="F23827" s="11"/>
      <c r="G23827" s="11"/>
      <c r="H23827" s="11"/>
    </row>
    <row r="23828" spans="6:8" x14ac:dyDescent="0.25">
      <c r="F23828" s="11"/>
      <c r="G23828" s="11"/>
      <c r="H23828" s="11"/>
    </row>
    <row r="23829" spans="6:8" x14ac:dyDescent="0.25">
      <c r="F23829" s="11"/>
      <c r="G23829" s="11"/>
      <c r="H23829" s="11"/>
    </row>
    <row r="23830" spans="6:8" x14ac:dyDescent="0.25">
      <c r="F23830" s="11"/>
      <c r="G23830" s="11"/>
      <c r="H23830" s="11"/>
    </row>
    <row r="23831" spans="6:8" x14ac:dyDescent="0.25">
      <c r="F23831" s="11"/>
      <c r="G23831" s="11"/>
      <c r="H23831" s="11"/>
    </row>
    <row r="23832" spans="6:8" x14ac:dyDescent="0.25">
      <c r="F23832" s="11"/>
      <c r="G23832" s="11"/>
      <c r="H23832" s="11"/>
    </row>
    <row r="23833" spans="6:8" x14ac:dyDescent="0.25">
      <c r="F23833" s="11"/>
      <c r="G23833" s="11"/>
      <c r="H23833" s="11"/>
    </row>
    <row r="23834" spans="6:8" x14ac:dyDescent="0.25">
      <c r="F23834" s="11"/>
      <c r="G23834" s="11"/>
      <c r="H23834" s="11"/>
    </row>
    <row r="23835" spans="6:8" x14ac:dyDescent="0.25">
      <c r="F23835" s="11"/>
      <c r="G23835" s="11"/>
      <c r="H23835" s="11"/>
    </row>
    <row r="23836" spans="6:8" x14ac:dyDescent="0.25">
      <c r="F23836" s="11"/>
      <c r="G23836" s="11"/>
      <c r="H23836" s="11"/>
    </row>
    <row r="23837" spans="6:8" x14ac:dyDescent="0.25">
      <c r="F23837" s="11"/>
      <c r="G23837" s="11"/>
      <c r="H23837" s="11"/>
    </row>
    <row r="23838" spans="6:8" x14ac:dyDescent="0.25">
      <c r="F23838" s="11"/>
      <c r="G23838" s="11"/>
      <c r="H23838" s="11"/>
    </row>
    <row r="23839" spans="6:8" x14ac:dyDescent="0.25">
      <c r="F23839" s="11"/>
      <c r="G23839" s="11"/>
      <c r="H23839" s="11"/>
    </row>
    <row r="23840" spans="6:8" x14ac:dyDescent="0.25">
      <c r="F23840" s="11"/>
      <c r="G23840" s="11"/>
      <c r="H23840" s="11"/>
    </row>
    <row r="23841" spans="6:8" x14ac:dyDescent="0.25">
      <c r="F23841" s="11"/>
      <c r="G23841" s="11"/>
      <c r="H23841" s="11"/>
    </row>
    <row r="23842" spans="6:8" x14ac:dyDescent="0.25">
      <c r="F23842" s="11"/>
      <c r="G23842" s="11"/>
      <c r="H23842" s="11"/>
    </row>
    <row r="23843" spans="6:8" x14ac:dyDescent="0.25">
      <c r="F23843" s="11"/>
      <c r="G23843" s="11"/>
      <c r="H23843" s="11"/>
    </row>
    <row r="23844" spans="6:8" x14ac:dyDescent="0.25">
      <c r="F23844" s="11"/>
      <c r="G23844" s="11"/>
      <c r="H23844" s="11"/>
    </row>
    <row r="23845" spans="6:8" x14ac:dyDescent="0.25">
      <c r="F23845" s="11"/>
      <c r="G23845" s="11"/>
      <c r="H23845" s="11"/>
    </row>
    <row r="23846" spans="6:8" x14ac:dyDescent="0.25">
      <c r="F23846" s="11"/>
      <c r="G23846" s="11"/>
      <c r="H23846" s="11"/>
    </row>
    <row r="23847" spans="6:8" x14ac:dyDescent="0.25">
      <c r="F23847" s="11"/>
      <c r="G23847" s="11"/>
      <c r="H23847" s="11"/>
    </row>
    <row r="23848" spans="6:8" x14ac:dyDescent="0.25">
      <c r="F23848" s="11"/>
      <c r="G23848" s="11"/>
      <c r="H23848" s="11"/>
    </row>
    <row r="23849" spans="6:8" x14ac:dyDescent="0.25">
      <c r="F23849" s="11"/>
      <c r="G23849" s="11"/>
      <c r="H23849" s="11"/>
    </row>
    <row r="23850" spans="6:8" x14ac:dyDescent="0.25">
      <c r="F23850" s="11"/>
      <c r="G23850" s="11"/>
      <c r="H23850" s="11"/>
    </row>
    <row r="23851" spans="6:8" x14ac:dyDescent="0.25">
      <c r="F23851" s="11"/>
      <c r="G23851" s="11"/>
      <c r="H23851" s="11"/>
    </row>
    <row r="23852" spans="6:8" x14ac:dyDescent="0.25">
      <c r="F23852" s="11"/>
      <c r="G23852" s="11"/>
      <c r="H23852" s="11"/>
    </row>
    <row r="23853" spans="6:8" x14ac:dyDescent="0.25">
      <c r="F23853" s="11"/>
      <c r="G23853" s="11"/>
      <c r="H23853" s="11"/>
    </row>
    <row r="23854" spans="6:8" x14ac:dyDescent="0.25">
      <c r="F23854" s="11"/>
      <c r="G23854" s="11"/>
      <c r="H23854" s="11"/>
    </row>
    <row r="23855" spans="6:8" x14ac:dyDescent="0.25">
      <c r="F23855" s="11"/>
      <c r="G23855" s="11"/>
      <c r="H23855" s="11"/>
    </row>
    <row r="23856" spans="6:8" x14ac:dyDescent="0.25">
      <c r="F23856" s="11"/>
      <c r="G23856" s="11"/>
      <c r="H23856" s="11"/>
    </row>
    <row r="23857" spans="6:8" x14ac:dyDescent="0.25">
      <c r="F23857" s="11"/>
      <c r="G23857" s="11"/>
      <c r="H23857" s="11"/>
    </row>
    <row r="23858" spans="6:8" x14ac:dyDescent="0.25">
      <c r="F23858" s="11"/>
      <c r="G23858" s="11"/>
      <c r="H23858" s="11"/>
    </row>
    <row r="23859" spans="6:8" x14ac:dyDescent="0.25">
      <c r="F23859" s="11"/>
      <c r="G23859" s="11"/>
      <c r="H23859" s="11"/>
    </row>
    <row r="23860" spans="6:8" x14ac:dyDescent="0.25">
      <c r="F23860" s="11"/>
      <c r="G23860" s="11"/>
      <c r="H23860" s="11"/>
    </row>
    <row r="23861" spans="6:8" x14ac:dyDescent="0.25">
      <c r="F23861" s="11"/>
      <c r="G23861" s="11"/>
      <c r="H23861" s="11"/>
    </row>
    <row r="23862" spans="6:8" x14ac:dyDescent="0.25">
      <c r="F23862" s="11"/>
      <c r="G23862" s="11"/>
      <c r="H23862" s="11"/>
    </row>
    <row r="23863" spans="6:8" x14ac:dyDescent="0.25">
      <c r="F23863" s="11"/>
      <c r="G23863" s="11"/>
      <c r="H23863" s="11"/>
    </row>
    <row r="23864" spans="6:8" x14ac:dyDescent="0.25">
      <c r="F23864" s="11"/>
      <c r="G23864" s="11"/>
      <c r="H23864" s="11"/>
    </row>
    <row r="23865" spans="6:8" x14ac:dyDescent="0.25">
      <c r="F23865" s="11"/>
      <c r="G23865" s="11"/>
      <c r="H23865" s="11"/>
    </row>
    <row r="23866" spans="6:8" x14ac:dyDescent="0.25">
      <c r="F23866" s="11"/>
      <c r="G23866" s="11"/>
      <c r="H23866" s="11"/>
    </row>
    <row r="23867" spans="6:8" x14ac:dyDescent="0.25">
      <c r="F23867" s="11"/>
      <c r="G23867" s="11"/>
      <c r="H23867" s="11"/>
    </row>
    <row r="23868" spans="6:8" x14ac:dyDescent="0.25">
      <c r="F23868" s="11"/>
      <c r="G23868" s="11"/>
      <c r="H23868" s="11"/>
    </row>
    <row r="23869" spans="6:8" x14ac:dyDescent="0.25">
      <c r="F23869" s="11"/>
      <c r="G23869" s="11"/>
      <c r="H23869" s="11"/>
    </row>
    <row r="23870" spans="6:8" x14ac:dyDescent="0.25">
      <c r="F23870" s="11"/>
      <c r="G23870" s="11"/>
      <c r="H23870" s="11"/>
    </row>
    <row r="23871" spans="6:8" x14ac:dyDescent="0.25">
      <c r="F23871" s="11"/>
      <c r="G23871" s="11"/>
      <c r="H23871" s="11"/>
    </row>
    <row r="23872" spans="6:8" x14ac:dyDescent="0.25">
      <c r="F23872" s="11"/>
      <c r="G23872" s="11"/>
      <c r="H23872" s="11"/>
    </row>
    <row r="23873" spans="6:8" x14ac:dyDescent="0.25">
      <c r="F23873" s="11"/>
      <c r="G23873" s="11"/>
      <c r="H23873" s="11"/>
    </row>
    <row r="23874" spans="6:8" x14ac:dyDescent="0.25">
      <c r="F23874" s="11"/>
      <c r="G23874" s="11"/>
      <c r="H23874" s="11"/>
    </row>
    <row r="23875" spans="6:8" x14ac:dyDescent="0.25">
      <c r="F23875" s="11"/>
      <c r="G23875" s="11"/>
      <c r="H23875" s="11"/>
    </row>
    <row r="23876" spans="6:8" x14ac:dyDescent="0.25">
      <c r="F23876" s="11"/>
      <c r="G23876" s="11"/>
      <c r="H23876" s="11"/>
    </row>
    <row r="23877" spans="6:8" x14ac:dyDescent="0.25">
      <c r="F23877" s="11"/>
      <c r="G23877" s="11"/>
      <c r="H23877" s="11"/>
    </row>
    <row r="23878" spans="6:8" x14ac:dyDescent="0.25">
      <c r="F23878" s="11"/>
      <c r="G23878" s="11"/>
      <c r="H23878" s="11"/>
    </row>
    <row r="23879" spans="6:8" x14ac:dyDescent="0.25">
      <c r="F23879" s="11"/>
      <c r="G23879" s="11"/>
      <c r="H23879" s="11"/>
    </row>
    <row r="23880" spans="6:8" x14ac:dyDescent="0.25">
      <c r="F23880" s="11"/>
      <c r="G23880" s="11"/>
      <c r="H23880" s="11"/>
    </row>
    <row r="23881" spans="6:8" x14ac:dyDescent="0.25">
      <c r="F23881" s="11"/>
      <c r="G23881" s="11"/>
      <c r="H23881" s="11"/>
    </row>
    <row r="23882" spans="6:8" x14ac:dyDescent="0.25">
      <c r="F23882" s="11"/>
      <c r="G23882" s="11"/>
      <c r="H23882" s="11"/>
    </row>
    <row r="23883" spans="6:8" x14ac:dyDescent="0.25">
      <c r="F23883" s="11"/>
      <c r="G23883" s="11"/>
      <c r="H23883" s="11"/>
    </row>
    <row r="23884" spans="6:8" x14ac:dyDescent="0.25">
      <c r="F23884" s="11"/>
      <c r="G23884" s="11"/>
      <c r="H23884" s="11"/>
    </row>
    <row r="23885" spans="6:8" x14ac:dyDescent="0.25">
      <c r="F23885" s="11"/>
      <c r="G23885" s="11"/>
      <c r="H23885" s="11"/>
    </row>
    <row r="23886" spans="6:8" x14ac:dyDescent="0.25">
      <c r="F23886" s="11"/>
      <c r="G23886" s="11"/>
      <c r="H23886" s="11"/>
    </row>
    <row r="23887" spans="6:8" x14ac:dyDescent="0.25">
      <c r="F23887" s="11"/>
      <c r="G23887" s="11"/>
      <c r="H23887" s="11"/>
    </row>
    <row r="23888" spans="6:8" x14ac:dyDescent="0.25">
      <c r="F23888" s="11"/>
      <c r="G23888" s="11"/>
      <c r="H23888" s="11"/>
    </row>
    <row r="23889" spans="6:8" x14ac:dyDescent="0.25">
      <c r="F23889" s="11"/>
      <c r="G23889" s="11"/>
      <c r="H23889" s="11"/>
    </row>
    <row r="23890" spans="6:8" x14ac:dyDescent="0.25">
      <c r="F23890" s="11"/>
      <c r="G23890" s="11"/>
      <c r="H23890" s="11"/>
    </row>
    <row r="23891" spans="6:8" x14ac:dyDescent="0.25">
      <c r="F23891" s="11"/>
      <c r="G23891" s="11"/>
      <c r="H23891" s="11"/>
    </row>
    <row r="23892" spans="6:8" x14ac:dyDescent="0.25">
      <c r="F23892" s="11"/>
      <c r="G23892" s="11"/>
      <c r="H23892" s="11"/>
    </row>
    <row r="23893" spans="6:8" x14ac:dyDescent="0.25">
      <c r="F23893" s="11"/>
      <c r="G23893" s="11"/>
      <c r="H23893" s="11"/>
    </row>
    <row r="23894" spans="6:8" x14ac:dyDescent="0.25">
      <c r="F23894" s="11"/>
      <c r="G23894" s="11"/>
      <c r="H23894" s="11"/>
    </row>
    <row r="23895" spans="6:8" x14ac:dyDescent="0.25">
      <c r="F23895" s="11"/>
      <c r="G23895" s="11"/>
      <c r="H23895" s="11"/>
    </row>
    <row r="23896" spans="6:8" x14ac:dyDescent="0.25">
      <c r="F23896" s="11"/>
      <c r="G23896" s="11"/>
      <c r="H23896" s="11"/>
    </row>
    <row r="23897" spans="6:8" x14ac:dyDescent="0.25">
      <c r="F23897" s="11"/>
      <c r="G23897" s="11"/>
      <c r="H23897" s="11"/>
    </row>
    <row r="23898" spans="6:8" x14ac:dyDescent="0.25">
      <c r="F23898" s="11"/>
      <c r="G23898" s="11"/>
      <c r="H23898" s="11"/>
    </row>
    <row r="23899" spans="6:8" x14ac:dyDescent="0.25">
      <c r="F23899" s="11"/>
      <c r="G23899" s="11"/>
      <c r="H23899" s="11"/>
    </row>
    <row r="23900" spans="6:8" x14ac:dyDescent="0.25">
      <c r="F23900" s="11"/>
      <c r="G23900" s="11"/>
      <c r="H23900" s="11"/>
    </row>
    <row r="23901" spans="6:8" x14ac:dyDescent="0.25">
      <c r="F23901" s="11"/>
      <c r="G23901" s="11"/>
      <c r="H23901" s="11"/>
    </row>
    <row r="23902" spans="6:8" x14ac:dyDescent="0.25">
      <c r="F23902" s="11"/>
      <c r="G23902" s="11"/>
      <c r="H23902" s="11"/>
    </row>
    <row r="23903" spans="6:8" x14ac:dyDescent="0.25">
      <c r="F23903" s="11"/>
      <c r="G23903" s="11"/>
      <c r="H23903" s="11"/>
    </row>
    <row r="23904" spans="6:8" x14ac:dyDescent="0.25">
      <c r="F23904" s="11"/>
      <c r="G23904" s="11"/>
      <c r="H23904" s="11"/>
    </row>
    <row r="23905" spans="6:8" x14ac:dyDescent="0.25">
      <c r="F23905" s="11"/>
      <c r="G23905" s="11"/>
      <c r="H23905" s="11"/>
    </row>
    <row r="23906" spans="6:8" x14ac:dyDescent="0.25">
      <c r="F23906" s="11"/>
      <c r="G23906" s="11"/>
      <c r="H23906" s="11"/>
    </row>
    <row r="23907" spans="6:8" x14ac:dyDescent="0.25">
      <c r="F23907" s="11"/>
      <c r="G23907" s="11"/>
      <c r="H23907" s="11"/>
    </row>
    <row r="23908" spans="6:8" x14ac:dyDescent="0.25">
      <c r="F23908" s="11"/>
      <c r="G23908" s="11"/>
      <c r="H23908" s="11"/>
    </row>
    <row r="23909" spans="6:8" x14ac:dyDescent="0.25">
      <c r="F23909" s="11"/>
      <c r="G23909" s="11"/>
      <c r="H23909" s="11"/>
    </row>
    <row r="23910" spans="6:8" x14ac:dyDescent="0.25">
      <c r="F23910" s="11"/>
      <c r="G23910" s="11"/>
      <c r="H23910" s="11"/>
    </row>
    <row r="23911" spans="6:8" x14ac:dyDescent="0.25">
      <c r="F23911" s="11"/>
      <c r="G23911" s="11"/>
      <c r="H23911" s="11"/>
    </row>
    <row r="23912" spans="6:8" x14ac:dyDescent="0.25">
      <c r="F23912" s="11"/>
      <c r="G23912" s="11"/>
      <c r="H23912" s="11"/>
    </row>
    <row r="23913" spans="6:8" x14ac:dyDescent="0.25">
      <c r="F23913" s="11"/>
      <c r="G23913" s="11"/>
      <c r="H23913" s="11"/>
    </row>
    <row r="23914" spans="6:8" x14ac:dyDescent="0.25">
      <c r="F23914" s="11"/>
      <c r="G23914" s="11"/>
      <c r="H23914" s="11"/>
    </row>
    <row r="23915" spans="6:8" x14ac:dyDescent="0.25">
      <c r="F23915" s="11"/>
      <c r="G23915" s="11"/>
      <c r="H23915" s="11"/>
    </row>
    <row r="23916" spans="6:8" x14ac:dyDescent="0.25">
      <c r="F23916" s="11"/>
      <c r="G23916" s="11"/>
      <c r="H23916" s="11"/>
    </row>
    <row r="23917" spans="6:8" x14ac:dyDescent="0.25">
      <c r="F23917" s="11"/>
      <c r="G23917" s="11"/>
      <c r="H23917" s="11"/>
    </row>
    <row r="23918" spans="6:8" x14ac:dyDescent="0.25">
      <c r="F23918" s="11"/>
      <c r="G23918" s="11"/>
      <c r="H23918" s="11"/>
    </row>
    <row r="23919" spans="6:8" x14ac:dyDescent="0.25">
      <c r="F23919" s="11"/>
      <c r="G23919" s="11"/>
      <c r="H23919" s="11"/>
    </row>
    <row r="23920" spans="6:8" x14ac:dyDescent="0.25">
      <c r="F23920" s="11"/>
      <c r="G23920" s="11"/>
      <c r="H23920" s="11"/>
    </row>
    <row r="23921" spans="6:8" x14ac:dyDescent="0.25">
      <c r="F23921" s="11"/>
      <c r="G23921" s="11"/>
      <c r="H23921" s="11"/>
    </row>
    <row r="23922" spans="6:8" x14ac:dyDescent="0.25">
      <c r="F23922" s="11"/>
      <c r="G23922" s="11"/>
      <c r="H23922" s="11"/>
    </row>
    <row r="23923" spans="6:8" x14ac:dyDescent="0.25">
      <c r="F23923" s="11"/>
      <c r="G23923" s="11"/>
      <c r="H23923" s="11"/>
    </row>
    <row r="23924" spans="6:8" x14ac:dyDescent="0.25">
      <c r="F23924" s="11"/>
      <c r="G23924" s="11"/>
      <c r="H23924" s="11"/>
    </row>
    <row r="23925" spans="6:8" x14ac:dyDescent="0.25">
      <c r="F23925" s="11"/>
      <c r="G23925" s="11"/>
      <c r="H23925" s="11"/>
    </row>
    <row r="23926" spans="6:8" x14ac:dyDescent="0.25">
      <c r="F23926" s="11"/>
      <c r="G23926" s="11"/>
      <c r="H23926" s="11"/>
    </row>
    <row r="23927" spans="6:8" x14ac:dyDescent="0.25">
      <c r="F23927" s="11"/>
      <c r="G23927" s="11"/>
      <c r="H23927" s="11"/>
    </row>
    <row r="23928" spans="6:8" x14ac:dyDescent="0.25">
      <c r="F23928" s="11"/>
      <c r="G23928" s="11"/>
      <c r="H23928" s="11"/>
    </row>
    <row r="23929" spans="6:8" x14ac:dyDescent="0.25">
      <c r="F23929" s="11"/>
      <c r="G23929" s="11"/>
      <c r="H23929" s="11"/>
    </row>
    <row r="23930" spans="6:8" x14ac:dyDescent="0.25">
      <c r="F23930" s="11"/>
      <c r="G23930" s="11"/>
      <c r="H23930" s="11"/>
    </row>
    <row r="23931" spans="6:8" x14ac:dyDescent="0.25">
      <c r="F23931" s="11"/>
      <c r="G23931" s="11"/>
      <c r="H23931" s="11"/>
    </row>
    <row r="23932" spans="6:8" x14ac:dyDescent="0.25">
      <c r="F23932" s="11"/>
      <c r="G23932" s="11"/>
      <c r="H23932" s="11"/>
    </row>
    <row r="23933" spans="6:8" x14ac:dyDescent="0.25">
      <c r="F23933" s="11"/>
      <c r="G23933" s="11"/>
      <c r="H23933" s="11"/>
    </row>
    <row r="23934" spans="6:8" x14ac:dyDescent="0.25">
      <c r="F23934" s="11"/>
      <c r="G23934" s="11"/>
      <c r="H23934" s="11"/>
    </row>
    <row r="23935" spans="6:8" x14ac:dyDescent="0.25">
      <c r="F23935" s="11"/>
      <c r="G23935" s="11"/>
      <c r="H23935" s="11"/>
    </row>
    <row r="23936" spans="6:8" x14ac:dyDescent="0.25">
      <c r="F23936" s="11"/>
      <c r="G23936" s="11"/>
      <c r="H23936" s="11"/>
    </row>
    <row r="23937" spans="6:8" x14ac:dyDescent="0.25">
      <c r="F23937" s="11"/>
      <c r="G23937" s="11"/>
      <c r="H23937" s="11"/>
    </row>
    <row r="23938" spans="6:8" x14ac:dyDescent="0.25">
      <c r="F23938" s="11"/>
      <c r="G23938" s="11"/>
      <c r="H23938" s="11"/>
    </row>
    <row r="23939" spans="6:8" x14ac:dyDescent="0.25">
      <c r="F23939" s="11"/>
      <c r="G23939" s="11"/>
      <c r="H23939" s="11"/>
    </row>
    <row r="23940" spans="6:8" x14ac:dyDescent="0.25">
      <c r="F23940" s="11"/>
      <c r="G23940" s="11"/>
      <c r="H23940" s="11"/>
    </row>
    <row r="23941" spans="6:8" x14ac:dyDescent="0.25">
      <c r="F23941" s="11"/>
      <c r="G23941" s="11"/>
      <c r="H23941" s="11"/>
    </row>
    <row r="23942" spans="6:8" x14ac:dyDescent="0.25">
      <c r="F23942" s="11"/>
      <c r="G23942" s="11"/>
      <c r="H23942" s="11"/>
    </row>
    <row r="23943" spans="6:8" x14ac:dyDescent="0.25">
      <c r="F23943" s="11"/>
      <c r="G23943" s="11"/>
      <c r="H23943" s="11"/>
    </row>
    <row r="23944" spans="6:8" x14ac:dyDescent="0.25">
      <c r="F23944" s="11"/>
      <c r="G23944" s="11"/>
      <c r="H23944" s="11"/>
    </row>
    <row r="23945" spans="6:8" x14ac:dyDescent="0.25">
      <c r="F23945" s="11"/>
      <c r="G23945" s="11"/>
      <c r="H23945" s="11"/>
    </row>
    <row r="23946" spans="6:8" x14ac:dyDescent="0.25">
      <c r="F23946" s="11"/>
      <c r="G23946" s="11"/>
      <c r="H23946" s="11"/>
    </row>
    <row r="23947" spans="6:8" x14ac:dyDescent="0.25">
      <c r="F23947" s="11"/>
      <c r="G23947" s="11"/>
      <c r="H23947" s="11"/>
    </row>
    <row r="23948" spans="6:8" x14ac:dyDescent="0.25">
      <c r="F23948" s="11"/>
      <c r="G23948" s="11"/>
      <c r="H23948" s="11"/>
    </row>
    <row r="23949" spans="6:8" x14ac:dyDescent="0.25">
      <c r="F23949" s="11"/>
      <c r="G23949" s="11"/>
      <c r="H23949" s="11"/>
    </row>
    <row r="23950" spans="6:8" x14ac:dyDescent="0.25">
      <c r="F23950" s="11"/>
      <c r="G23950" s="11"/>
      <c r="H23950" s="11"/>
    </row>
    <row r="23951" spans="6:8" x14ac:dyDescent="0.25">
      <c r="F23951" s="11"/>
      <c r="G23951" s="11"/>
      <c r="H23951" s="11"/>
    </row>
    <row r="23952" spans="6:8" x14ac:dyDescent="0.25">
      <c r="F23952" s="11"/>
      <c r="G23952" s="11"/>
      <c r="H23952" s="11"/>
    </row>
    <row r="23953" spans="6:8" x14ac:dyDescent="0.25">
      <c r="F23953" s="11"/>
      <c r="G23953" s="11"/>
      <c r="H23953" s="11"/>
    </row>
    <row r="23954" spans="6:8" x14ac:dyDescent="0.25">
      <c r="F23954" s="11"/>
      <c r="G23954" s="11"/>
      <c r="H23954" s="11"/>
    </row>
    <row r="23955" spans="6:8" x14ac:dyDescent="0.25">
      <c r="F23955" s="11"/>
      <c r="G23955" s="11"/>
      <c r="H23955" s="11"/>
    </row>
    <row r="23956" spans="6:8" x14ac:dyDescent="0.25">
      <c r="F23956" s="11"/>
      <c r="G23956" s="11"/>
      <c r="H23956" s="11"/>
    </row>
    <row r="23957" spans="6:8" x14ac:dyDescent="0.25">
      <c r="F23957" s="11"/>
      <c r="G23957" s="11"/>
      <c r="H23957" s="11"/>
    </row>
    <row r="23958" spans="6:8" x14ac:dyDescent="0.25">
      <c r="F23958" s="11"/>
      <c r="G23958" s="11"/>
      <c r="H23958" s="11"/>
    </row>
    <row r="23959" spans="6:8" x14ac:dyDescent="0.25">
      <c r="F23959" s="11"/>
      <c r="G23959" s="11"/>
      <c r="H23959" s="11"/>
    </row>
    <row r="23960" spans="6:8" x14ac:dyDescent="0.25">
      <c r="F23960" s="11"/>
      <c r="G23960" s="11"/>
      <c r="H23960" s="11"/>
    </row>
    <row r="23961" spans="6:8" x14ac:dyDescent="0.25">
      <c r="F23961" s="11"/>
      <c r="G23961" s="11"/>
      <c r="H23961" s="11"/>
    </row>
    <row r="23962" spans="6:8" x14ac:dyDescent="0.25">
      <c r="F23962" s="11"/>
      <c r="G23962" s="11"/>
      <c r="H23962" s="11"/>
    </row>
    <row r="23963" spans="6:8" x14ac:dyDescent="0.25">
      <c r="F23963" s="11"/>
      <c r="G23963" s="11"/>
      <c r="H23963" s="11"/>
    </row>
    <row r="23964" spans="6:8" x14ac:dyDescent="0.25">
      <c r="F23964" s="11"/>
      <c r="G23964" s="11"/>
      <c r="H23964" s="11"/>
    </row>
    <row r="23965" spans="6:8" x14ac:dyDescent="0.25">
      <c r="F23965" s="11"/>
      <c r="G23965" s="11"/>
      <c r="H23965" s="11"/>
    </row>
    <row r="23966" spans="6:8" x14ac:dyDescent="0.25">
      <c r="F23966" s="11"/>
      <c r="G23966" s="11"/>
      <c r="H23966" s="11"/>
    </row>
    <row r="23967" spans="6:8" x14ac:dyDescent="0.25">
      <c r="F23967" s="11"/>
      <c r="G23967" s="11"/>
      <c r="H23967" s="11"/>
    </row>
    <row r="23968" spans="6:8" x14ac:dyDescent="0.25">
      <c r="F23968" s="11"/>
      <c r="G23968" s="11"/>
      <c r="H23968" s="11"/>
    </row>
    <row r="23969" spans="6:8" x14ac:dyDescent="0.25">
      <c r="F23969" s="11"/>
      <c r="G23969" s="11"/>
      <c r="H23969" s="11"/>
    </row>
    <row r="23970" spans="6:8" x14ac:dyDescent="0.25">
      <c r="F23970" s="11"/>
      <c r="G23970" s="11"/>
      <c r="H23970" s="11"/>
    </row>
    <row r="23971" spans="6:8" x14ac:dyDescent="0.25">
      <c r="F23971" s="11"/>
      <c r="G23971" s="11"/>
      <c r="H23971" s="11"/>
    </row>
    <row r="23972" spans="6:8" x14ac:dyDescent="0.25">
      <c r="F23972" s="11"/>
      <c r="G23972" s="11"/>
      <c r="H23972" s="11"/>
    </row>
    <row r="23973" spans="6:8" x14ac:dyDescent="0.25">
      <c r="F23973" s="11"/>
      <c r="G23973" s="11"/>
      <c r="H23973" s="11"/>
    </row>
    <row r="23974" spans="6:8" x14ac:dyDescent="0.25">
      <c r="F23974" s="11"/>
      <c r="G23974" s="11"/>
      <c r="H23974" s="11"/>
    </row>
    <row r="23975" spans="6:8" x14ac:dyDescent="0.25">
      <c r="F23975" s="11"/>
      <c r="G23975" s="11"/>
      <c r="H23975" s="11"/>
    </row>
    <row r="23976" spans="6:8" x14ac:dyDescent="0.25">
      <c r="F23976" s="11"/>
      <c r="G23976" s="11"/>
      <c r="H23976" s="11"/>
    </row>
    <row r="23977" spans="6:8" x14ac:dyDescent="0.25">
      <c r="F23977" s="11"/>
      <c r="G23977" s="11"/>
      <c r="H23977" s="11"/>
    </row>
    <row r="23978" spans="6:8" x14ac:dyDescent="0.25">
      <c r="F23978" s="11"/>
      <c r="G23978" s="11"/>
      <c r="H23978" s="11"/>
    </row>
    <row r="23979" spans="6:8" x14ac:dyDescent="0.25">
      <c r="F23979" s="11"/>
      <c r="G23979" s="11"/>
      <c r="H23979" s="11"/>
    </row>
    <row r="23980" spans="6:8" x14ac:dyDescent="0.25">
      <c r="F23980" s="11"/>
      <c r="G23980" s="11"/>
      <c r="H23980" s="11"/>
    </row>
    <row r="23981" spans="6:8" x14ac:dyDescent="0.25">
      <c r="F23981" s="11"/>
      <c r="G23981" s="11"/>
      <c r="H23981" s="11"/>
    </row>
    <row r="23982" spans="6:8" x14ac:dyDescent="0.25">
      <c r="F23982" s="11"/>
      <c r="G23982" s="11"/>
      <c r="H23982" s="11"/>
    </row>
    <row r="23983" spans="6:8" x14ac:dyDescent="0.25">
      <c r="F23983" s="11"/>
      <c r="G23983" s="11"/>
      <c r="H23983" s="11"/>
    </row>
    <row r="23984" spans="6:8" x14ac:dyDescent="0.25">
      <c r="F23984" s="11"/>
      <c r="G23984" s="11"/>
      <c r="H23984" s="11"/>
    </row>
    <row r="23985" spans="6:8" x14ac:dyDescent="0.25">
      <c r="F23985" s="11"/>
      <c r="G23985" s="11"/>
      <c r="H23985" s="11"/>
    </row>
    <row r="23986" spans="6:8" x14ac:dyDescent="0.25">
      <c r="F23986" s="11"/>
      <c r="G23986" s="11"/>
      <c r="H23986" s="11"/>
    </row>
    <row r="23987" spans="6:8" x14ac:dyDescent="0.25">
      <c r="F23987" s="11"/>
      <c r="G23987" s="11"/>
      <c r="H23987" s="11"/>
    </row>
    <row r="23988" spans="6:8" x14ac:dyDescent="0.25">
      <c r="F23988" s="11"/>
      <c r="G23988" s="11"/>
      <c r="H23988" s="11"/>
    </row>
    <row r="23989" spans="6:8" x14ac:dyDescent="0.25">
      <c r="F23989" s="11"/>
      <c r="G23989" s="11"/>
      <c r="H23989" s="11"/>
    </row>
    <row r="23990" spans="6:8" x14ac:dyDescent="0.25">
      <c r="F23990" s="11"/>
      <c r="G23990" s="11"/>
      <c r="H23990" s="11"/>
    </row>
    <row r="23991" spans="6:8" x14ac:dyDescent="0.25">
      <c r="F23991" s="11"/>
      <c r="G23991" s="11"/>
      <c r="H23991" s="11"/>
    </row>
    <row r="23992" spans="6:8" x14ac:dyDescent="0.25">
      <c r="F23992" s="11"/>
      <c r="G23992" s="11"/>
      <c r="H23992" s="11"/>
    </row>
    <row r="23993" spans="6:8" x14ac:dyDescent="0.25">
      <c r="F23993" s="11"/>
      <c r="G23993" s="11"/>
      <c r="H23993" s="11"/>
    </row>
    <row r="23994" spans="6:8" x14ac:dyDescent="0.25">
      <c r="F23994" s="11"/>
      <c r="G23994" s="11"/>
      <c r="H23994" s="11"/>
    </row>
    <row r="23995" spans="6:8" x14ac:dyDescent="0.25">
      <c r="F23995" s="11"/>
      <c r="G23995" s="11"/>
      <c r="H23995" s="11"/>
    </row>
    <row r="23996" spans="6:8" x14ac:dyDescent="0.25">
      <c r="F23996" s="11"/>
      <c r="G23996" s="11"/>
      <c r="H23996" s="11"/>
    </row>
    <row r="23997" spans="6:8" x14ac:dyDescent="0.25">
      <c r="F23997" s="11"/>
      <c r="G23997" s="11"/>
      <c r="H23997" s="11"/>
    </row>
    <row r="23998" spans="6:8" x14ac:dyDescent="0.25">
      <c r="F23998" s="11"/>
      <c r="G23998" s="11"/>
      <c r="H23998" s="11"/>
    </row>
    <row r="23999" spans="6:8" x14ac:dyDescent="0.25">
      <c r="F23999" s="11"/>
      <c r="G23999" s="11"/>
      <c r="H23999" s="11"/>
    </row>
    <row r="24000" spans="6:8" x14ac:dyDescent="0.25">
      <c r="F24000" s="11"/>
      <c r="G24000" s="11"/>
      <c r="H24000" s="11"/>
    </row>
    <row r="24001" spans="6:8" x14ac:dyDescent="0.25">
      <c r="F24001" s="11"/>
      <c r="G24001" s="11"/>
      <c r="H24001" s="11"/>
    </row>
    <row r="24002" spans="6:8" x14ac:dyDescent="0.25">
      <c r="F24002" s="11"/>
      <c r="G24002" s="11"/>
      <c r="H24002" s="11"/>
    </row>
    <row r="24003" spans="6:8" x14ac:dyDescent="0.25">
      <c r="F24003" s="11"/>
      <c r="G24003" s="11"/>
      <c r="H24003" s="11"/>
    </row>
    <row r="24004" spans="6:8" x14ac:dyDescent="0.25">
      <c r="F24004" s="11"/>
      <c r="G24004" s="11"/>
      <c r="H24004" s="11"/>
    </row>
    <row r="24005" spans="6:8" x14ac:dyDescent="0.25">
      <c r="F24005" s="11"/>
      <c r="G24005" s="11"/>
      <c r="H24005" s="11"/>
    </row>
    <row r="24006" spans="6:8" x14ac:dyDescent="0.25">
      <c r="F24006" s="11"/>
      <c r="G24006" s="11"/>
      <c r="H24006" s="11"/>
    </row>
    <row r="24007" spans="6:8" x14ac:dyDescent="0.25">
      <c r="F24007" s="11"/>
      <c r="G24007" s="11"/>
      <c r="H24007" s="11"/>
    </row>
    <row r="24008" spans="6:8" x14ac:dyDescent="0.25">
      <c r="F24008" s="11"/>
      <c r="G24008" s="11"/>
      <c r="H24008" s="11"/>
    </row>
    <row r="24009" spans="6:8" x14ac:dyDescent="0.25">
      <c r="F24009" s="11"/>
      <c r="G24009" s="11"/>
      <c r="H24009" s="11"/>
    </row>
    <row r="24010" spans="6:8" x14ac:dyDescent="0.25">
      <c r="F24010" s="11"/>
      <c r="G24010" s="11"/>
      <c r="H24010" s="11"/>
    </row>
    <row r="24011" spans="6:8" x14ac:dyDescent="0.25">
      <c r="F24011" s="11"/>
      <c r="G24011" s="11"/>
      <c r="H24011" s="11"/>
    </row>
    <row r="24012" spans="6:8" x14ac:dyDescent="0.25">
      <c r="F24012" s="11"/>
      <c r="G24012" s="11"/>
      <c r="H24012" s="11"/>
    </row>
    <row r="24013" spans="6:8" x14ac:dyDescent="0.25">
      <c r="F24013" s="11"/>
      <c r="G24013" s="11"/>
      <c r="H24013" s="11"/>
    </row>
    <row r="24014" spans="6:8" x14ac:dyDescent="0.25">
      <c r="F24014" s="11"/>
      <c r="G24014" s="11"/>
      <c r="H24014" s="11"/>
    </row>
    <row r="24015" spans="6:8" x14ac:dyDescent="0.25">
      <c r="F24015" s="11"/>
      <c r="G24015" s="11"/>
      <c r="H24015" s="11"/>
    </row>
    <row r="24016" spans="6:8" x14ac:dyDescent="0.25">
      <c r="F24016" s="11"/>
      <c r="G24016" s="11"/>
      <c r="H24016" s="11"/>
    </row>
    <row r="24017" spans="6:8" x14ac:dyDescent="0.25">
      <c r="F24017" s="11"/>
      <c r="G24017" s="11"/>
      <c r="H24017" s="11"/>
    </row>
    <row r="24018" spans="6:8" x14ac:dyDescent="0.25">
      <c r="F24018" s="11"/>
      <c r="G24018" s="11"/>
      <c r="H24018" s="11"/>
    </row>
    <row r="24019" spans="6:8" x14ac:dyDescent="0.25">
      <c r="F24019" s="11"/>
      <c r="G24019" s="11"/>
      <c r="H24019" s="11"/>
    </row>
    <row r="24020" spans="6:8" x14ac:dyDescent="0.25">
      <c r="F24020" s="11"/>
      <c r="G24020" s="11"/>
      <c r="H24020" s="11"/>
    </row>
    <row r="24021" spans="6:8" x14ac:dyDescent="0.25">
      <c r="F24021" s="11"/>
      <c r="G24021" s="11"/>
      <c r="H24021" s="11"/>
    </row>
    <row r="24022" spans="6:8" x14ac:dyDescent="0.25">
      <c r="F24022" s="11"/>
      <c r="G24022" s="11"/>
      <c r="H24022" s="11"/>
    </row>
    <row r="24023" spans="6:8" x14ac:dyDescent="0.25">
      <c r="F24023" s="11"/>
      <c r="G24023" s="11"/>
      <c r="H24023" s="11"/>
    </row>
    <row r="24024" spans="6:8" x14ac:dyDescent="0.25">
      <c r="F24024" s="11"/>
      <c r="G24024" s="11"/>
      <c r="H24024" s="11"/>
    </row>
    <row r="24025" spans="6:8" x14ac:dyDescent="0.25">
      <c r="F24025" s="11"/>
      <c r="G24025" s="11"/>
      <c r="H24025" s="11"/>
    </row>
    <row r="24026" spans="6:8" x14ac:dyDescent="0.25">
      <c r="F24026" s="11"/>
      <c r="G24026" s="11"/>
      <c r="H24026" s="11"/>
    </row>
    <row r="24027" spans="6:8" x14ac:dyDescent="0.25">
      <c r="F24027" s="11"/>
      <c r="G24027" s="11"/>
      <c r="H24027" s="11"/>
    </row>
    <row r="24028" spans="6:8" x14ac:dyDescent="0.25">
      <c r="F24028" s="11"/>
      <c r="G24028" s="11"/>
      <c r="H24028" s="11"/>
    </row>
    <row r="24029" spans="6:8" x14ac:dyDescent="0.25">
      <c r="F24029" s="11"/>
      <c r="G24029" s="11"/>
      <c r="H24029" s="11"/>
    </row>
    <row r="24030" spans="6:8" x14ac:dyDescent="0.25">
      <c r="F24030" s="11"/>
      <c r="G24030" s="11"/>
      <c r="H24030" s="11"/>
    </row>
    <row r="24031" spans="6:8" x14ac:dyDescent="0.25">
      <c r="F24031" s="11"/>
      <c r="G24031" s="11"/>
      <c r="H24031" s="11"/>
    </row>
    <row r="24032" spans="6:8" x14ac:dyDescent="0.25">
      <c r="F24032" s="11"/>
      <c r="G24032" s="11"/>
      <c r="H24032" s="11"/>
    </row>
    <row r="24033" spans="6:8" x14ac:dyDescent="0.25">
      <c r="F24033" s="11"/>
      <c r="G24033" s="11"/>
      <c r="H24033" s="11"/>
    </row>
    <row r="24034" spans="6:8" x14ac:dyDescent="0.25">
      <c r="F24034" s="11"/>
      <c r="G24034" s="11"/>
      <c r="H24034" s="11"/>
    </row>
    <row r="24035" spans="6:8" x14ac:dyDescent="0.25">
      <c r="F24035" s="11"/>
      <c r="G24035" s="11"/>
      <c r="H24035" s="11"/>
    </row>
    <row r="24036" spans="6:8" x14ac:dyDescent="0.25">
      <c r="F24036" s="11"/>
      <c r="G24036" s="11"/>
      <c r="H24036" s="11"/>
    </row>
    <row r="24037" spans="6:8" x14ac:dyDescent="0.25">
      <c r="F24037" s="11"/>
      <c r="G24037" s="11"/>
      <c r="H24037" s="11"/>
    </row>
    <row r="24038" spans="6:8" x14ac:dyDescent="0.25">
      <c r="F24038" s="11"/>
      <c r="G24038" s="11"/>
      <c r="H24038" s="11"/>
    </row>
    <row r="24039" spans="6:8" x14ac:dyDescent="0.25">
      <c r="F24039" s="11"/>
      <c r="G24039" s="11"/>
      <c r="H24039" s="11"/>
    </row>
    <row r="24040" spans="6:8" x14ac:dyDescent="0.25">
      <c r="F24040" s="11"/>
      <c r="G24040" s="11"/>
      <c r="H24040" s="11"/>
    </row>
    <row r="24041" spans="6:8" x14ac:dyDescent="0.25">
      <c r="F24041" s="11"/>
      <c r="G24041" s="11"/>
      <c r="H24041" s="11"/>
    </row>
    <row r="24042" spans="6:8" x14ac:dyDescent="0.25">
      <c r="F24042" s="11"/>
      <c r="G24042" s="11"/>
      <c r="H24042" s="11"/>
    </row>
    <row r="24043" spans="6:8" x14ac:dyDescent="0.25">
      <c r="F24043" s="11"/>
      <c r="G24043" s="11"/>
      <c r="H24043" s="11"/>
    </row>
    <row r="24044" spans="6:8" x14ac:dyDescent="0.25">
      <c r="F24044" s="11"/>
      <c r="G24044" s="11"/>
      <c r="H24044" s="11"/>
    </row>
    <row r="24045" spans="6:8" x14ac:dyDescent="0.25">
      <c r="F24045" s="11"/>
      <c r="G24045" s="11"/>
      <c r="H24045" s="11"/>
    </row>
    <row r="24046" spans="6:8" x14ac:dyDescent="0.25">
      <c r="F24046" s="11"/>
      <c r="G24046" s="11"/>
      <c r="H24046" s="11"/>
    </row>
    <row r="24047" spans="6:8" x14ac:dyDescent="0.25">
      <c r="F24047" s="11"/>
      <c r="G24047" s="11"/>
      <c r="H24047" s="11"/>
    </row>
    <row r="24048" spans="6:8" x14ac:dyDescent="0.25">
      <c r="F24048" s="11"/>
      <c r="G24048" s="11"/>
      <c r="H24048" s="11"/>
    </row>
    <row r="24049" spans="6:8" x14ac:dyDescent="0.25">
      <c r="F24049" s="11"/>
      <c r="G24049" s="11"/>
      <c r="H24049" s="11"/>
    </row>
    <row r="24050" spans="6:8" x14ac:dyDescent="0.25">
      <c r="F24050" s="11"/>
      <c r="G24050" s="11"/>
      <c r="H24050" s="11"/>
    </row>
    <row r="24051" spans="6:8" x14ac:dyDescent="0.25">
      <c r="F24051" s="11"/>
      <c r="G24051" s="11"/>
      <c r="H24051" s="11"/>
    </row>
    <row r="24052" spans="6:8" x14ac:dyDescent="0.25">
      <c r="F24052" s="11"/>
      <c r="G24052" s="11"/>
      <c r="H24052" s="11"/>
    </row>
    <row r="24053" spans="6:8" x14ac:dyDescent="0.25">
      <c r="F24053" s="11"/>
      <c r="G24053" s="11"/>
      <c r="H24053" s="11"/>
    </row>
    <row r="24054" spans="6:8" x14ac:dyDescent="0.25">
      <c r="F24054" s="11"/>
      <c r="G24054" s="11"/>
      <c r="H24054" s="11"/>
    </row>
    <row r="24055" spans="6:8" x14ac:dyDescent="0.25">
      <c r="F24055" s="11"/>
      <c r="G24055" s="11"/>
      <c r="H24055" s="11"/>
    </row>
    <row r="24056" spans="6:8" x14ac:dyDescent="0.25">
      <c r="F24056" s="11"/>
      <c r="G24056" s="11"/>
      <c r="H24056" s="11"/>
    </row>
    <row r="24057" spans="6:8" x14ac:dyDescent="0.25">
      <c r="F24057" s="11"/>
      <c r="G24057" s="11"/>
      <c r="H24057" s="11"/>
    </row>
    <row r="24058" spans="6:8" x14ac:dyDescent="0.25">
      <c r="F24058" s="11"/>
      <c r="G24058" s="11"/>
      <c r="H24058" s="11"/>
    </row>
    <row r="24059" spans="6:8" x14ac:dyDescent="0.25">
      <c r="F24059" s="11"/>
      <c r="G24059" s="11"/>
      <c r="H24059" s="11"/>
    </row>
    <row r="24060" spans="6:8" x14ac:dyDescent="0.25">
      <c r="F24060" s="11"/>
      <c r="G24060" s="11"/>
      <c r="H24060" s="11"/>
    </row>
    <row r="24061" spans="6:8" x14ac:dyDescent="0.25">
      <c r="F24061" s="11"/>
      <c r="G24061" s="11"/>
      <c r="H24061" s="11"/>
    </row>
    <row r="24062" spans="6:8" x14ac:dyDescent="0.25">
      <c r="F24062" s="11"/>
      <c r="G24062" s="11"/>
      <c r="H24062" s="11"/>
    </row>
    <row r="24063" spans="6:8" x14ac:dyDescent="0.25">
      <c r="F24063" s="11"/>
      <c r="G24063" s="11"/>
      <c r="H24063" s="11"/>
    </row>
    <row r="24064" spans="6:8" x14ac:dyDescent="0.25">
      <c r="F24064" s="11"/>
      <c r="G24064" s="11"/>
      <c r="H24064" s="11"/>
    </row>
    <row r="24065" spans="6:8" x14ac:dyDescent="0.25">
      <c r="F24065" s="11"/>
      <c r="G24065" s="11"/>
      <c r="H24065" s="11"/>
    </row>
    <row r="24066" spans="6:8" x14ac:dyDescent="0.25">
      <c r="F24066" s="11"/>
      <c r="G24066" s="11"/>
      <c r="H24066" s="11"/>
    </row>
    <row r="24067" spans="6:8" x14ac:dyDescent="0.25">
      <c r="F24067" s="11"/>
      <c r="G24067" s="11"/>
      <c r="H24067" s="11"/>
    </row>
    <row r="24068" spans="6:8" x14ac:dyDescent="0.25">
      <c r="F24068" s="11"/>
      <c r="G24068" s="11"/>
      <c r="H24068" s="11"/>
    </row>
    <row r="24069" spans="6:8" x14ac:dyDescent="0.25">
      <c r="F24069" s="11"/>
      <c r="G24069" s="11"/>
      <c r="H24069" s="11"/>
    </row>
    <row r="24070" spans="6:8" x14ac:dyDescent="0.25">
      <c r="F24070" s="11"/>
      <c r="G24070" s="11"/>
      <c r="H24070" s="11"/>
    </row>
    <row r="24071" spans="6:8" x14ac:dyDescent="0.25">
      <c r="F24071" s="11"/>
      <c r="G24071" s="11"/>
      <c r="H24071" s="11"/>
    </row>
    <row r="24072" spans="6:8" x14ac:dyDescent="0.25">
      <c r="F24072" s="11"/>
      <c r="G24072" s="11"/>
      <c r="H24072" s="11"/>
    </row>
    <row r="24073" spans="6:8" x14ac:dyDescent="0.25">
      <c r="F24073" s="11"/>
      <c r="G24073" s="11"/>
      <c r="H24073" s="11"/>
    </row>
    <row r="24074" spans="6:8" x14ac:dyDescent="0.25">
      <c r="F24074" s="11"/>
      <c r="G24074" s="11"/>
      <c r="H24074" s="11"/>
    </row>
    <row r="24075" spans="6:8" x14ac:dyDescent="0.25">
      <c r="F24075" s="11"/>
      <c r="G24075" s="11"/>
      <c r="H24075" s="11"/>
    </row>
    <row r="24076" spans="6:8" x14ac:dyDescent="0.25">
      <c r="F24076" s="11"/>
      <c r="G24076" s="11"/>
      <c r="H24076" s="11"/>
    </row>
    <row r="24077" spans="6:8" x14ac:dyDescent="0.25">
      <c r="F24077" s="11"/>
      <c r="G24077" s="11"/>
      <c r="H24077" s="11"/>
    </row>
    <row r="24078" spans="6:8" x14ac:dyDescent="0.25">
      <c r="F24078" s="11"/>
      <c r="G24078" s="11"/>
      <c r="H24078" s="11"/>
    </row>
    <row r="24079" spans="6:8" x14ac:dyDescent="0.25">
      <c r="F24079" s="11"/>
      <c r="G24079" s="11"/>
      <c r="H24079" s="11"/>
    </row>
    <row r="24080" spans="6:8" x14ac:dyDescent="0.25">
      <c r="F24080" s="11"/>
      <c r="G24080" s="11"/>
      <c r="H24080" s="11"/>
    </row>
    <row r="24081" spans="6:8" x14ac:dyDescent="0.25">
      <c r="F24081" s="11"/>
      <c r="G24081" s="11"/>
      <c r="H24081" s="11"/>
    </row>
    <row r="24082" spans="6:8" x14ac:dyDescent="0.25">
      <c r="F24082" s="11"/>
      <c r="G24082" s="11"/>
      <c r="H24082" s="11"/>
    </row>
    <row r="24083" spans="6:8" x14ac:dyDescent="0.25">
      <c r="F24083" s="11"/>
      <c r="G24083" s="11"/>
      <c r="H24083" s="11"/>
    </row>
    <row r="24084" spans="6:8" x14ac:dyDescent="0.25">
      <c r="F24084" s="11"/>
      <c r="G24084" s="11"/>
      <c r="H24084" s="11"/>
    </row>
    <row r="24085" spans="6:8" x14ac:dyDescent="0.25">
      <c r="F24085" s="11"/>
      <c r="G24085" s="11"/>
      <c r="H24085" s="11"/>
    </row>
    <row r="24086" spans="6:8" x14ac:dyDescent="0.25">
      <c r="F24086" s="11"/>
      <c r="G24086" s="11"/>
      <c r="H24086" s="11"/>
    </row>
    <row r="24087" spans="6:8" x14ac:dyDescent="0.25">
      <c r="F24087" s="11"/>
      <c r="G24087" s="11"/>
      <c r="H24087" s="11"/>
    </row>
    <row r="24088" spans="6:8" x14ac:dyDescent="0.25">
      <c r="F24088" s="11"/>
      <c r="G24088" s="11"/>
      <c r="H24088" s="11"/>
    </row>
    <row r="24089" spans="6:8" x14ac:dyDescent="0.25">
      <c r="F24089" s="11"/>
      <c r="G24089" s="11"/>
      <c r="H24089" s="11"/>
    </row>
    <row r="24090" spans="6:8" x14ac:dyDescent="0.25">
      <c r="F24090" s="11"/>
      <c r="G24090" s="11"/>
      <c r="H24090" s="11"/>
    </row>
    <row r="24091" spans="6:8" x14ac:dyDescent="0.25">
      <c r="F24091" s="11"/>
      <c r="G24091" s="11"/>
      <c r="H24091" s="11"/>
    </row>
    <row r="24092" spans="6:8" x14ac:dyDescent="0.25">
      <c r="F24092" s="11"/>
      <c r="G24092" s="11"/>
      <c r="H24092" s="11"/>
    </row>
    <row r="24093" spans="6:8" x14ac:dyDescent="0.25">
      <c r="F24093" s="11"/>
      <c r="G24093" s="11"/>
      <c r="H24093" s="11"/>
    </row>
    <row r="24094" spans="6:8" x14ac:dyDescent="0.25">
      <c r="F24094" s="11"/>
      <c r="G24094" s="11"/>
      <c r="H24094" s="11"/>
    </row>
    <row r="24095" spans="6:8" x14ac:dyDescent="0.25">
      <c r="F24095" s="11"/>
      <c r="G24095" s="11"/>
      <c r="H24095" s="11"/>
    </row>
    <row r="24096" spans="6:8" x14ac:dyDescent="0.25">
      <c r="F24096" s="11"/>
      <c r="G24096" s="11"/>
      <c r="H24096" s="11"/>
    </row>
    <row r="24097" spans="6:8" x14ac:dyDescent="0.25">
      <c r="F24097" s="11"/>
      <c r="G24097" s="11"/>
      <c r="H24097" s="11"/>
    </row>
    <row r="24098" spans="6:8" x14ac:dyDescent="0.25">
      <c r="F24098" s="11"/>
      <c r="G24098" s="11"/>
      <c r="H24098" s="11"/>
    </row>
    <row r="24099" spans="6:8" x14ac:dyDescent="0.25">
      <c r="F24099" s="11"/>
      <c r="G24099" s="11"/>
      <c r="H24099" s="11"/>
    </row>
    <row r="24100" spans="6:8" x14ac:dyDescent="0.25">
      <c r="F24100" s="11"/>
      <c r="G24100" s="11"/>
      <c r="H24100" s="11"/>
    </row>
    <row r="24101" spans="6:8" x14ac:dyDescent="0.25">
      <c r="F24101" s="11"/>
      <c r="G24101" s="11"/>
      <c r="H24101" s="11"/>
    </row>
    <row r="24102" spans="6:8" x14ac:dyDescent="0.25">
      <c r="F24102" s="11"/>
      <c r="G24102" s="11"/>
      <c r="H24102" s="11"/>
    </row>
    <row r="24103" spans="6:8" x14ac:dyDescent="0.25">
      <c r="F24103" s="11"/>
      <c r="G24103" s="11"/>
      <c r="H24103" s="11"/>
    </row>
    <row r="24104" spans="6:8" x14ac:dyDescent="0.25">
      <c r="F24104" s="11"/>
      <c r="G24104" s="11"/>
      <c r="H24104" s="11"/>
    </row>
    <row r="24105" spans="6:8" x14ac:dyDescent="0.25">
      <c r="F24105" s="11"/>
      <c r="G24105" s="11"/>
      <c r="H24105" s="11"/>
    </row>
    <row r="24106" spans="6:8" x14ac:dyDescent="0.25">
      <c r="F24106" s="11"/>
      <c r="G24106" s="11"/>
      <c r="H24106" s="11"/>
    </row>
    <row r="24107" spans="6:8" x14ac:dyDescent="0.25">
      <c r="F24107" s="11"/>
      <c r="G24107" s="11"/>
      <c r="H24107" s="11"/>
    </row>
    <row r="24108" spans="6:8" x14ac:dyDescent="0.25">
      <c r="F24108" s="11"/>
      <c r="G24108" s="11"/>
      <c r="H24108" s="11"/>
    </row>
    <row r="24109" spans="6:8" x14ac:dyDescent="0.25">
      <c r="F24109" s="11"/>
      <c r="G24109" s="11"/>
      <c r="H24109" s="11"/>
    </row>
    <row r="24110" spans="6:8" x14ac:dyDescent="0.25">
      <c r="F24110" s="11"/>
      <c r="G24110" s="11"/>
      <c r="H24110" s="11"/>
    </row>
    <row r="24111" spans="6:8" x14ac:dyDescent="0.25">
      <c r="F24111" s="11"/>
      <c r="G24111" s="11"/>
      <c r="H24111" s="11"/>
    </row>
    <row r="24112" spans="6:8" x14ac:dyDescent="0.25">
      <c r="F24112" s="11"/>
      <c r="G24112" s="11"/>
      <c r="H24112" s="11"/>
    </row>
    <row r="24113" spans="6:8" x14ac:dyDescent="0.25">
      <c r="F24113" s="11"/>
      <c r="G24113" s="11"/>
      <c r="H24113" s="11"/>
    </row>
    <row r="24114" spans="6:8" x14ac:dyDescent="0.25">
      <c r="F24114" s="11"/>
      <c r="G24114" s="11"/>
      <c r="H24114" s="11"/>
    </row>
    <row r="24115" spans="6:8" x14ac:dyDescent="0.25">
      <c r="F24115" s="11"/>
      <c r="G24115" s="11"/>
      <c r="H24115" s="11"/>
    </row>
    <row r="24116" spans="6:8" x14ac:dyDescent="0.25">
      <c r="F24116" s="11"/>
      <c r="G24116" s="11"/>
      <c r="H24116" s="11"/>
    </row>
    <row r="24117" spans="6:8" x14ac:dyDescent="0.25">
      <c r="F24117" s="11"/>
      <c r="G24117" s="11"/>
      <c r="H24117" s="11"/>
    </row>
    <row r="24118" spans="6:8" x14ac:dyDescent="0.25">
      <c r="F24118" s="11"/>
      <c r="G24118" s="11"/>
      <c r="H24118" s="11"/>
    </row>
    <row r="24119" spans="6:8" x14ac:dyDescent="0.25">
      <c r="F24119" s="11"/>
      <c r="G24119" s="11"/>
      <c r="H24119" s="11"/>
    </row>
    <row r="24120" spans="6:8" x14ac:dyDescent="0.25">
      <c r="F24120" s="11"/>
      <c r="G24120" s="11"/>
      <c r="H24120" s="11"/>
    </row>
    <row r="24121" spans="6:8" x14ac:dyDescent="0.25">
      <c r="F24121" s="11"/>
      <c r="G24121" s="11"/>
      <c r="H24121" s="11"/>
    </row>
    <row r="24122" spans="6:8" x14ac:dyDescent="0.25">
      <c r="F24122" s="11"/>
      <c r="G24122" s="11"/>
      <c r="H24122" s="11"/>
    </row>
    <row r="24123" spans="6:8" x14ac:dyDescent="0.25">
      <c r="F24123" s="11"/>
      <c r="G24123" s="11"/>
      <c r="H24123" s="11"/>
    </row>
    <row r="24124" spans="6:8" x14ac:dyDescent="0.25">
      <c r="F24124" s="11"/>
      <c r="G24124" s="11"/>
      <c r="H24124" s="11"/>
    </row>
    <row r="24125" spans="6:8" x14ac:dyDescent="0.25">
      <c r="F24125" s="11"/>
      <c r="G24125" s="11"/>
      <c r="H24125" s="11"/>
    </row>
    <row r="24126" spans="6:8" x14ac:dyDescent="0.25">
      <c r="F24126" s="11"/>
      <c r="G24126" s="11"/>
      <c r="H24126" s="11"/>
    </row>
    <row r="24127" spans="6:8" x14ac:dyDescent="0.25">
      <c r="F24127" s="11"/>
      <c r="G24127" s="11"/>
      <c r="H24127" s="11"/>
    </row>
    <row r="24128" spans="6:8" x14ac:dyDescent="0.25">
      <c r="F24128" s="11"/>
      <c r="G24128" s="11"/>
      <c r="H24128" s="11"/>
    </row>
    <row r="24129" spans="6:8" x14ac:dyDescent="0.25">
      <c r="F24129" s="11"/>
      <c r="G24129" s="11"/>
      <c r="H24129" s="11"/>
    </row>
    <row r="24130" spans="6:8" x14ac:dyDescent="0.25">
      <c r="F24130" s="11"/>
      <c r="G24130" s="11"/>
      <c r="H24130" s="11"/>
    </row>
    <row r="24131" spans="6:8" x14ac:dyDescent="0.25">
      <c r="F24131" s="11"/>
      <c r="G24131" s="11"/>
      <c r="H24131" s="11"/>
    </row>
    <row r="24132" spans="6:8" x14ac:dyDescent="0.25">
      <c r="F24132" s="11"/>
      <c r="G24132" s="11"/>
      <c r="H24132" s="11"/>
    </row>
    <row r="24133" spans="6:8" x14ac:dyDescent="0.25">
      <c r="F24133" s="11"/>
      <c r="G24133" s="11"/>
      <c r="H24133" s="11"/>
    </row>
    <row r="24134" spans="6:8" x14ac:dyDescent="0.25">
      <c r="F24134" s="11"/>
      <c r="G24134" s="11"/>
      <c r="H24134" s="11"/>
    </row>
    <row r="24135" spans="6:8" x14ac:dyDescent="0.25">
      <c r="F24135" s="11"/>
      <c r="G24135" s="11"/>
      <c r="H24135" s="11"/>
    </row>
    <row r="24136" spans="6:8" x14ac:dyDescent="0.25">
      <c r="F24136" s="11"/>
      <c r="G24136" s="11"/>
      <c r="H24136" s="11"/>
    </row>
    <row r="24137" spans="6:8" x14ac:dyDescent="0.25">
      <c r="F24137" s="11"/>
      <c r="G24137" s="11"/>
      <c r="H24137" s="11"/>
    </row>
    <row r="24138" spans="6:8" x14ac:dyDescent="0.25">
      <c r="F24138" s="11"/>
      <c r="G24138" s="11"/>
      <c r="H24138" s="11"/>
    </row>
    <row r="24139" spans="6:8" x14ac:dyDescent="0.25">
      <c r="F24139" s="11"/>
      <c r="G24139" s="11"/>
      <c r="H24139" s="11"/>
    </row>
    <row r="24140" spans="6:8" x14ac:dyDescent="0.25">
      <c r="F24140" s="11"/>
      <c r="G24140" s="11"/>
      <c r="H24140" s="11"/>
    </row>
    <row r="24141" spans="6:8" x14ac:dyDescent="0.25">
      <c r="F24141" s="11"/>
      <c r="G24141" s="11"/>
      <c r="H24141" s="11"/>
    </row>
    <row r="24142" spans="6:8" x14ac:dyDescent="0.25">
      <c r="F24142" s="11"/>
      <c r="G24142" s="11"/>
      <c r="H24142" s="11"/>
    </row>
    <row r="24143" spans="6:8" x14ac:dyDescent="0.25">
      <c r="F24143" s="11"/>
      <c r="G24143" s="11"/>
      <c r="H24143" s="11"/>
    </row>
    <row r="24144" spans="6:8" x14ac:dyDescent="0.25">
      <c r="F24144" s="11"/>
      <c r="G24144" s="11"/>
      <c r="H24144" s="11"/>
    </row>
    <row r="24145" spans="6:8" x14ac:dyDescent="0.25">
      <c r="F24145" s="11"/>
      <c r="G24145" s="11"/>
      <c r="H24145" s="11"/>
    </row>
    <row r="24146" spans="6:8" x14ac:dyDescent="0.25">
      <c r="F24146" s="11"/>
      <c r="G24146" s="11"/>
      <c r="H24146" s="11"/>
    </row>
    <row r="24147" spans="6:8" x14ac:dyDescent="0.25">
      <c r="F24147" s="11"/>
      <c r="G24147" s="11"/>
      <c r="H24147" s="11"/>
    </row>
    <row r="24148" spans="6:8" x14ac:dyDescent="0.25">
      <c r="F24148" s="11"/>
      <c r="G24148" s="11"/>
      <c r="H24148" s="11"/>
    </row>
    <row r="24149" spans="6:8" x14ac:dyDescent="0.25">
      <c r="F24149" s="11"/>
      <c r="G24149" s="11"/>
      <c r="H24149" s="11"/>
    </row>
    <row r="24150" spans="6:8" x14ac:dyDescent="0.25">
      <c r="F24150" s="11"/>
      <c r="G24150" s="11"/>
      <c r="H24150" s="11"/>
    </row>
    <row r="24151" spans="6:8" x14ac:dyDescent="0.25">
      <c r="F24151" s="11"/>
      <c r="G24151" s="11"/>
      <c r="H24151" s="11"/>
    </row>
    <row r="24152" spans="6:8" x14ac:dyDescent="0.25">
      <c r="F24152" s="11"/>
      <c r="G24152" s="11"/>
      <c r="H24152" s="11"/>
    </row>
    <row r="24153" spans="6:8" x14ac:dyDescent="0.25">
      <c r="F24153" s="11"/>
      <c r="G24153" s="11"/>
      <c r="H24153" s="11"/>
    </row>
    <row r="24154" spans="6:8" x14ac:dyDescent="0.25">
      <c r="F24154" s="11"/>
      <c r="G24154" s="11"/>
      <c r="H24154" s="11"/>
    </row>
    <row r="24155" spans="6:8" x14ac:dyDescent="0.25">
      <c r="F24155" s="11"/>
      <c r="G24155" s="11"/>
      <c r="H24155" s="11"/>
    </row>
    <row r="24156" spans="6:8" x14ac:dyDescent="0.25">
      <c r="F24156" s="11"/>
      <c r="G24156" s="11"/>
      <c r="H24156" s="11"/>
    </row>
    <row r="24157" spans="6:8" x14ac:dyDescent="0.25">
      <c r="F24157" s="11"/>
      <c r="G24157" s="11"/>
      <c r="H24157" s="11"/>
    </row>
    <row r="24158" spans="6:8" x14ac:dyDescent="0.25">
      <c r="F24158" s="11"/>
      <c r="G24158" s="11"/>
      <c r="H24158" s="11"/>
    </row>
    <row r="24159" spans="6:8" x14ac:dyDescent="0.25">
      <c r="F24159" s="11"/>
      <c r="G24159" s="11"/>
      <c r="H24159" s="11"/>
    </row>
    <row r="24160" spans="6:8" x14ac:dyDescent="0.25">
      <c r="F24160" s="11"/>
      <c r="G24160" s="11"/>
      <c r="H24160" s="11"/>
    </row>
    <row r="24161" spans="6:8" x14ac:dyDescent="0.25">
      <c r="F24161" s="11"/>
      <c r="G24161" s="11"/>
      <c r="H24161" s="11"/>
    </row>
    <row r="24162" spans="6:8" x14ac:dyDescent="0.25">
      <c r="F24162" s="11"/>
      <c r="G24162" s="11"/>
      <c r="H24162" s="11"/>
    </row>
    <row r="24163" spans="6:8" x14ac:dyDescent="0.25">
      <c r="F24163" s="11"/>
      <c r="G24163" s="11"/>
      <c r="H24163" s="11"/>
    </row>
    <row r="24164" spans="6:8" x14ac:dyDescent="0.25">
      <c r="F24164" s="11"/>
      <c r="G24164" s="11"/>
      <c r="H24164" s="11"/>
    </row>
    <row r="24165" spans="6:8" x14ac:dyDescent="0.25">
      <c r="F24165" s="11"/>
      <c r="G24165" s="11"/>
      <c r="H24165" s="11"/>
    </row>
    <row r="24166" spans="6:8" x14ac:dyDescent="0.25">
      <c r="F24166" s="11"/>
      <c r="G24166" s="11"/>
      <c r="H24166" s="11"/>
    </row>
    <row r="24167" spans="6:8" x14ac:dyDescent="0.25">
      <c r="F24167" s="11"/>
      <c r="G24167" s="11"/>
      <c r="H24167" s="11"/>
    </row>
    <row r="24168" spans="6:8" x14ac:dyDescent="0.25">
      <c r="F24168" s="11"/>
      <c r="G24168" s="11"/>
      <c r="H24168" s="11"/>
    </row>
    <row r="24169" spans="6:8" x14ac:dyDescent="0.25">
      <c r="F24169" s="11"/>
      <c r="G24169" s="11"/>
      <c r="H24169" s="11"/>
    </row>
    <row r="24170" spans="6:8" x14ac:dyDescent="0.25">
      <c r="F24170" s="11"/>
      <c r="G24170" s="11"/>
      <c r="H24170" s="11"/>
    </row>
    <row r="24171" spans="6:8" x14ac:dyDescent="0.25">
      <c r="F24171" s="11"/>
      <c r="G24171" s="11"/>
      <c r="H24171" s="11"/>
    </row>
    <row r="24172" spans="6:8" x14ac:dyDescent="0.25">
      <c r="F24172" s="11"/>
      <c r="G24172" s="11"/>
      <c r="H24172" s="11"/>
    </row>
    <row r="24173" spans="6:8" x14ac:dyDescent="0.25">
      <c r="F24173" s="11"/>
      <c r="G24173" s="11"/>
      <c r="H24173" s="11"/>
    </row>
    <row r="24174" spans="6:8" x14ac:dyDescent="0.25">
      <c r="F24174" s="11"/>
      <c r="G24174" s="11"/>
      <c r="H24174" s="11"/>
    </row>
    <row r="24175" spans="6:8" x14ac:dyDescent="0.25">
      <c r="F24175" s="11"/>
      <c r="G24175" s="11"/>
      <c r="H24175" s="11"/>
    </row>
    <row r="24176" spans="6:8" x14ac:dyDescent="0.25">
      <c r="F24176" s="11"/>
      <c r="G24176" s="11"/>
      <c r="H24176" s="11"/>
    </row>
    <row r="24177" spans="6:8" x14ac:dyDescent="0.25">
      <c r="F24177" s="11"/>
      <c r="G24177" s="11"/>
      <c r="H24177" s="11"/>
    </row>
    <row r="24178" spans="6:8" x14ac:dyDescent="0.25">
      <c r="F24178" s="11"/>
      <c r="G24178" s="11"/>
      <c r="H24178" s="11"/>
    </row>
    <row r="24179" spans="6:8" x14ac:dyDescent="0.25">
      <c r="F24179" s="11"/>
      <c r="G24179" s="11"/>
      <c r="H24179" s="11"/>
    </row>
    <row r="24180" spans="6:8" x14ac:dyDescent="0.25">
      <c r="F24180" s="11"/>
      <c r="G24180" s="11"/>
      <c r="H24180" s="11"/>
    </row>
    <row r="24181" spans="6:8" x14ac:dyDescent="0.25">
      <c r="F24181" s="11"/>
      <c r="G24181" s="11"/>
      <c r="H24181" s="11"/>
    </row>
    <row r="24182" spans="6:8" x14ac:dyDescent="0.25">
      <c r="F24182" s="11"/>
      <c r="G24182" s="11"/>
      <c r="H24182" s="11"/>
    </row>
    <row r="24183" spans="6:8" x14ac:dyDescent="0.25">
      <c r="F24183" s="11"/>
      <c r="G24183" s="11"/>
      <c r="H24183" s="11"/>
    </row>
    <row r="24184" spans="6:8" x14ac:dyDescent="0.25">
      <c r="F24184" s="11"/>
      <c r="G24184" s="11"/>
      <c r="H24184" s="11"/>
    </row>
    <row r="24185" spans="6:8" x14ac:dyDescent="0.25">
      <c r="F24185" s="11"/>
      <c r="G24185" s="11"/>
      <c r="H24185" s="11"/>
    </row>
    <row r="24186" spans="6:8" x14ac:dyDescent="0.25">
      <c r="F24186" s="11"/>
      <c r="G24186" s="11"/>
      <c r="H24186" s="11"/>
    </row>
    <row r="24187" spans="6:8" x14ac:dyDescent="0.25">
      <c r="F24187" s="11"/>
      <c r="G24187" s="11"/>
      <c r="H24187" s="11"/>
    </row>
    <row r="24188" spans="6:8" x14ac:dyDescent="0.25">
      <c r="F24188" s="11"/>
      <c r="G24188" s="11"/>
      <c r="H24188" s="11"/>
    </row>
    <row r="24189" spans="6:8" x14ac:dyDescent="0.25">
      <c r="F24189" s="11"/>
      <c r="G24189" s="11"/>
      <c r="H24189" s="11"/>
    </row>
    <row r="24190" spans="6:8" x14ac:dyDescent="0.25">
      <c r="F24190" s="11"/>
      <c r="G24190" s="11"/>
      <c r="H24190" s="11"/>
    </row>
    <row r="24191" spans="6:8" x14ac:dyDescent="0.25">
      <c r="F24191" s="11"/>
      <c r="G24191" s="11"/>
      <c r="H24191" s="11"/>
    </row>
    <row r="24192" spans="6:8" x14ac:dyDescent="0.25">
      <c r="F24192" s="11"/>
      <c r="G24192" s="11"/>
      <c r="H24192" s="11"/>
    </row>
    <row r="24193" spans="6:8" x14ac:dyDescent="0.25">
      <c r="F24193" s="11"/>
      <c r="G24193" s="11"/>
      <c r="H24193" s="11"/>
    </row>
    <row r="24194" spans="6:8" x14ac:dyDescent="0.25">
      <c r="F24194" s="11"/>
      <c r="G24194" s="11"/>
      <c r="H24194" s="11"/>
    </row>
    <row r="24195" spans="6:8" x14ac:dyDescent="0.25">
      <c r="F24195" s="11"/>
      <c r="G24195" s="11"/>
      <c r="H24195" s="11"/>
    </row>
    <row r="24196" spans="6:8" x14ac:dyDescent="0.25">
      <c r="F24196" s="11"/>
      <c r="G24196" s="11"/>
      <c r="H24196" s="11"/>
    </row>
    <row r="24197" spans="6:8" x14ac:dyDescent="0.25">
      <c r="F24197" s="11"/>
      <c r="G24197" s="11"/>
      <c r="H24197" s="11"/>
    </row>
    <row r="24198" spans="6:8" x14ac:dyDescent="0.25">
      <c r="F24198" s="11"/>
      <c r="G24198" s="11"/>
      <c r="H24198" s="11"/>
    </row>
    <row r="24199" spans="6:8" x14ac:dyDescent="0.25">
      <c r="F24199" s="11"/>
      <c r="G24199" s="11"/>
      <c r="H24199" s="11"/>
    </row>
    <row r="24200" spans="6:8" x14ac:dyDescent="0.25">
      <c r="F24200" s="11"/>
      <c r="G24200" s="11"/>
      <c r="H24200" s="11"/>
    </row>
    <row r="24201" spans="6:8" x14ac:dyDescent="0.25">
      <c r="F24201" s="11"/>
      <c r="G24201" s="11"/>
      <c r="H24201" s="11"/>
    </row>
    <row r="24202" spans="6:8" x14ac:dyDescent="0.25">
      <c r="F24202" s="11"/>
      <c r="G24202" s="11"/>
      <c r="H24202" s="11"/>
    </row>
    <row r="24203" spans="6:8" x14ac:dyDescent="0.25">
      <c r="F24203" s="11"/>
      <c r="G24203" s="11"/>
      <c r="H24203" s="11"/>
    </row>
    <row r="24204" spans="6:8" x14ac:dyDescent="0.25">
      <c r="F24204" s="11"/>
      <c r="G24204" s="11"/>
      <c r="H24204" s="11"/>
    </row>
    <row r="24205" spans="6:8" x14ac:dyDescent="0.25">
      <c r="F24205" s="11"/>
      <c r="G24205" s="11"/>
      <c r="H24205" s="11"/>
    </row>
    <row r="24206" spans="6:8" x14ac:dyDescent="0.25">
      <c r="F24206" s="11"/>
      <c r="G24206" s="11"/>
      <c r="H24206" s="11"/>
    </row>
    <row r="24207" spans="6:8" x14ac:dyDescent="0.25">
      <c r="F24207" s="11"/>
      <c r="G24207" s="11"/>
      <c r="H24207" s="11"/>
    </row>
    <row r="24208" spans="6:8" x14ac:dyDescent="0.25">
      <c r="F24208" s="11"/>
      <c r="G24208" s="11"/>
      <c r="H24208" s="11"/>
    </row>
    <row r="24209" spans="6:8" x14ac:dyDescent="0.25">
      <c r="F24209" s="11"/>
      <c r="G24209" s="11"/>
      <c r="H24209" s="11"/>
    </row>
    <row r="24210" spans="6:8" x14ac:dyDescent="0.25">
      <c r="F24210" s="11"/>
      <c r="G24210" s="11"/>
      <c r="H24210" s="11"/>
    </row>
    <row r="24211" spans="6:8" x14ac:dyDescent="0.25">
      <c r="F24211" s="11"/>
      <c r="G24211" s="11"/>
      <c r="H24211" s="11"/>
    </row>
    <row r="24212" spans="6:8" x14ac:dyDescent="0.25">
      <c r="F24212" s="11"/>
      <c r="G24212" s="11"/>
      <c r="H24212" s="11"/>
    </row>
    <row r="24213" spans="6:8" x14ac:dyDescent="0.25">
      <c r="F24213" s="11"/>
      <c r="G24213" s="11"/>
      <c r="H24213" s="11"/>
    </row>
    <row r="24214" spans="6:8" x14ac:dyDescent="0.25">
      <c r="F24214" s="11"/>
      <c r="G24214" s="11"/>
      <c r="H24214" s="11"/>
    </row>
    <row r="24215" spans="6:8" x14ac:dyDescent="0.25">
      <c r="F24215" s="11"/>
      <c r="G24215" s="11"/>
      <c r="H24215" s="11"/>
    </row>
    <row r="24216" spans="6:8" x14ac:dyDescent="0.25">
      <c r="F24216" s="11"/>
      <c r="G24216" s="11"/>
      <c r="H24216" s="11"/>
    </row>
    <row r="24217" spans="6:8" x14ac:dyDescent="0.25">
      <c r="F24217" s="11"/>
      <c r="G24217" s="11"/>
      <c r="H24217" s="11"/>
    </row>
    <row r="24218" spans="6:8" x14ac:dyDescent="0.25">
      <c r="F24218" s="11"/>
      <c r="G24218" s="11"/>
      <c r="H24218" s="11"/>
    </row>
    <row r="24219" spans="6:8" x14ac:dyDescent="0.25">
      <c r="F24219" s="11"/>
      <c r="G24219" s="11"/>
      <c r="H24219" s="11"/>
    </row>
    <row r="24220" spans="6:8" x14ac:dyDescent="0.25">
      <c r="F24220" s="11"/>
      <c r="G24220" s="11"/>
      <c r="H24220" s="11"/>
    </row>
    <row r="24221" spans="6:8" x14ac:dyDescent="0.25">
      <c r="F24221" s="11"/>
      <c r="G24221" s="11"/>
      <c r="H24221" s="11"/>
    </row>
    <row r="24222" spans="6:8" x14ac:dyDescent="0.25">
      <c r="F24222" s="11"/>
      <c r="G24222" s="11"/>
      <c r="H24222" s="11"/>
    </row>
    <row r="24223" spans="6:8" x14ac:dyDescent="0.25">
      <c r="F24223" s="11"/>
      <c r="G24223" s="11"/>
      <c r="H24223" s="11"/>
    </row>
    <row r="24224" spans="6:8" x14ac:dyDescent="0.25">
      <c r="F24224" s="11"/>
      <c r="G24224" s="11"/>
      <c r="H24224" s="11"/>
    </row>
    <row r="24225" spans="6:8" x14ac:dyDescent="0.25">
      <c r="F24225" s="11"/>
      <c r="G24225" s="11"/>
      <c r="H24225" s="11"/>
    </row>
    <row r="24226" spans="6:8" x14ac:dyDescent="0.25">
      <c r="F24226" s="11"/>
      <c r="G24226" s="11"/>
      <c r="H24226" s="11"/>
    </row>
    <row r="24227" spans="6:8" x14ac:dyDescent="0.25">
      <c r="F24227" s="11"/>
      <c r="G24227" s="11"/>
      <c r="H24227" s="11"/>
    </row>
    <row r="24228" spans="6:8" x14ac:dyDescent="0.25">
      <c r="F24228" s="11"/>
      <c r="G24228" s="11"/>
      <c r="H24228" s="11"/>
    </row>
    <row r="24229" spans="6:8" x14ac:dyDescent="0.25">
      <c r="F24229" s="11"/>
      <c r="G24229" s="11"/>
      <c r="H24229" s="11"/>
    </row>
    <row r="24230" spans="6:8" x14ac:dyDescent="0.25">
      <c r="F24230" s="11"/>
      <c r="G24230" s="11"/>
      <c r="H24230" s="11"/>
    </row>
    <row r="24231" spans="6:8" x14ac:dyDescent="0.25">
      <c r="F24231" s="11"/>
      <c r="G24231" s="11"/>
      <c r="H24231" s="11"/>
    </row>
    <row r="24232" spans="6:8" x14ac:dyDescent="0.25">
      <c r="F24232" s="11"/>
      <c r="G24232" s="11"/>
      <c r="H24232" s="11"/>
    </row>
    <row r="24233" spans="6:8" x14ac:dyDescent="0.25">
      <c r="F24233" s="11"/>
      <c r="G24233" s="11"/>
      <c r="H24233" s="11"/>
    </row>
    <row r="24234" spans="6:8" x14ac:dyDescent="0.25">
      <c r="F24234" s="11"/>
      <c r="G24234" s="11"/>
      <c r="H24234" s="11"/>
    </row>
    <row r="24235" spans="6:8" x14ac:dyDescent="0.25">
      <c r="F24235" s="11"/>
      <c r="G24235" s="11"/>
      <c r="H24235" s="11"/>
    </row>
    <row r="24236" spans="6:8" x14ac:dyDescent="0.25">
      <c r="F24236" s="11"/>
      <c r="G24236" s="11"/>
      <c r="H24236" s="11"/>
    </row>
    <row r="24237" spans="6:8" x14ac:dyDescent="0.25">
      <c r="F24237" s="11"/>
      <c r="G24237" s="11"/>
      <c r="H24237" s="11"/>
    </row>
    <row r="24238" spans="6:8" x14ac:dyDescent="0.25">
      <c r="F24238" s="11"/>
      <c r="G24238" s="11"/>
      <c r="H24238" s="11"/>
    </row>
    <row r="24239" spans="6:8" x14ac:dyDescent="0.25">
      <c r="F24239" s="11"/>
      <c r="G24239" s="11"/>
      <c r="H24239" s="11"/>
    </row>
    <row r="24240" spans="6:8" x14ac:dyDescent="0.25">
      <c r="F24240" s="11"/>
      <c r="G24240" s="11"/>
      <c r="H24240" s="11"/>
    </row>
    <row r="24241" spans="6:8" x14ac:dyDescent="0.25">
      <c r="F24241" s="11"/>
      <c r="G24241" s="11"/>
      <c r="H24241" s="11"/>
    </row>
    <row r="24242" spans="6:8" x14ac:dyDescent="0.25">
      <c r="F24242" s="11"/>
      <c r="G24242" s="11"/>
      <c r="H24242" s="11"/>
    </row>
    <row r="24243" spans="6:8" x14ac:dyDescent="0.25">
      <c r="F24243" s="11"/>
      <c r="G24243" s="11"/>
      <c r="H24243" s="11"/>
    </row>
    <row r="24244" spans="6:8" x14ac:dyDescent="0.25">
      <c r="F24244" s="11"/>
      <c r="G24244" s="11"/>
      <c r="H24244" s="11"/>
    </row>
    <row r="24245" spans="6:8" x14ac:dyDescent="0.25">
      <c r="F24245" s="11"/>
      <c r="G24245" s="11"/>
      <c r="H24245" s="11"/>
    </row>
    <row r="24246" spans="6:8" x14ac:dyDescent="0.25">
      <c r="F24246" s="11"/>
      <c r="G24246" s="11"/>
      <c r="H24246" s="11"/>
    </row>
    <row r="24247" spans="6:8" x14ac:dyDescent="0.25">
      <c r="F24247" s="11"/>
      <c r="G24247" s="11"/>
      <c r="H24247" s="11"/>
    </row>
    <row r="24248" spans="6:8" x14ac:dyDescent="0.25">
      <c r="F24248" s="11"/>
      <c r="G24248" s="11"/>
      <c r="H24248" s="11"/>
    </row>
    <row r="24249" spans="6:8" x14ac:dyDescent="0.25">
      <c r="F24249" s="11"/>
      <c r="G24249" s="11"/>
      <c r="H24249" s="11"/>
    </row>
    <row r="24250" spans="6:8" x14ac:dyDescent="0.25">
      <c r="F24250" s="11"/>
      <c r="G24250" s="11"/>
      <c r="H24250" s="11"/>
    </row>
    <row r="24251" spans="6:8" x14ac:dyDescent="0.25">
      <c r="F24251" s="11"/>
      <c r="G24251" s="11"/>
      <c r="H24251" s="11"/>
    </row>
    <row r="24252" spans="6:8" x14ac:dyDescent="0.25">
      <c r="F24252" s="11"/>
      <c r="G24252" s="11"/>
      <c r="H24252" s="11"/>
    </row>
    <row r="24253" spans="6:8" x14ac:dyDescent="0.25">
      <c r="F24253" s="11"/>
      <c r="G24253" s="11"/>
      <c r="H24253" s="11"/>
    </row>
    <row r="24254" spans="6:8" x14ac:dyDescent="0.25">
      <c r="F24254" s="11"/>
      <c r="G24254" s="11"/>
      <c r="H24254" s="11"/>
    </row>
    <row r="24255" spans="6:8" x14ac:dyDescent="0.25">
      <c r="F24255" s="11"/>
      <c r="G24255" s="11"/>
      <c r="H24255" s="11"/>
    </row>
    <row r="24256" spans="6:8" x14ac:dyDescent="0.25">
      <c r="F24256" s="11"/>
      <c r="G24256" s="11"/>
      <c r="H24256" s="11"/>
    </row>
    <row r="24257" spans="6:8" x14ac:dyDescent="0.25">
      <c r="F24257" s="11"/>
      <c r="G24257" s="11"/>
      <c r="H24257" s="11"/>
    </row>
    <row r="24258" spans="6:8" x14ac:dyDescent="0.25">
      <c r="F24258" s="11"/>
      <c r="G24258" s="11"/>
      <c r="H24258" s="11"/>
    </row>
    <row r="24259" spans="6:8" x14ac:dyDescent="0.25">
      <c r="F24259" s="11"/>
      <c r="G24259" s="11"/>
      <c r="H24259" s="11"/>
    </row>
    <row r="24260" spans="6:8" x14ac:dyDescent="0.25">
      <c r="F24260" s="11"/>
      <c r="G24260" s="11"/>
      <c r="H24260" s="11"/>
    </row>
    <row r="24261" spans="6:8" x14ac:dyDescent="0.25">
      <c r="F24261" s="11"/>
      <c r="G24261" s="11"/>
      <c r="H24261" s="11"/>
    </row>
    <row r="24262" spans="6:8" x14ac:dyDescent="0.25">
      <c r="F24262" s="11"/>
      <c r="G24262" s="11"/>
      <c r="H24262" s="11"/>
    </row>
    <row r="24263" spans="6:8" x14ac:dyDescent="0.25">
      <c r="F24263" s="11"/>
      <c r="G24263" s="11"/>
      <c r="H24263" s="11"/>
    </row>
    <row r="24264" spans="6:8" x14ac:dyDescent="0.25">
      <c r="F24264" s="11"/>
      <c r="G24264" s="11"/>
      <c r="H24264" s="11"/>
    </row>
    <row r="24265" spans="6:8" x14ac:dyDescent="0.25">
      <c r="F24265" s="11"/>
      <c r="G24265" s="11"/>
      <c r="H24265" s="11"/>
    </row>
    <row r="24266" spans="6:8" x14ac:dyDescent="0.25">
      <c r="F24266" s="11"/>
      <c r="G24266" s="11"/>
      <c r="H24266" s="11"/>
    </row>
    <row r="24267" spans="6:8" x14ac:dyDescent="0.25">
      <c r="F24267" s="11"/>
      <c r="G24267" s="11"/>
      <c r="H24267" s="11"/>
    </row>
    <row r="24268" spans="6:8" x14ac:dyDescent="0.25">
      <c r="F24268" s="11"/>
      <c r="G24268" s="11"/>
      <c r="H24268" s="11"/>
    </row>
    <row r="24269" spans="6:8" x14ac:dyDescent="0.25">
      <c r="F24269" s="11"/>
      <c r="G24269" s="11"/>
      <c r="H24269" s="11"/>
    </row>
    <row r="24270" spans="6:8" x14ac:dyDescent="0.25">
      <c r="F24270" s="11"/>
      <c r="G24270" s="11"/>
      <c r="H24270" s="11"/>
    </row>
    <row r="24271" spans="6:8" x14ac:dyDescent="0.25">
      <c r="F24271" s="11"/>
      <c r="G24271" s="11"/>
      <c r="H24271" s="11"/>
    </row>
    <row r="24272" spans="6:8" x14ac:dyDescent="0.25">
      <c r="F24272" s="11"/>
      <c r="G24272" s="11"/>
      <c r="H24272" s="11"/>
    </row>
    <row r="24273" spans="6:8" x14ac:dyDescent="0.25">
      <c r="F24273" s="11"/>
      <c r="G24273" s="11"/>
      <c r="H24273" s="11"/>
    </row>
    <row r="24274" spans="6:8" x14ac:dyDescent="0.25">
      <c r="F24274" s="11"/>
      <c r="G24274" s="11"/>
      <c r="H24274" s="11"/>
    </row>
    <row r="24275" spans="6:8" x14ac:dyDescent="0.25">
      <c r="F24275" s="11"/>
      <c r="G24275" s="11"/>
      <c r="H24275" s="11"/>
    </row>
    <row r="24276" spans="6:8" x14ac:dyDescent="0.25">
      <c r="F24276" s="11"/>
      <c r="G24276" s="11"/>
      <c r="H24276" s="11"/>
    </row>
    <row r="24277" spans="6:8" x14ac:dyDescent="0.25">
      <c r="F24277" s="11"/>
      <c r="G24277" s="11"/>
      <c r="H24277" s="11"/>
    </row>
    <row r="24278" spans="6:8" x14ac:dyDescent="0.25">
      <c r="F24278" s="11"/>
      <c r="G24278" s="11"/>
      <c r="H24278" s="11"/>
    </row>
    <row r="24279" spans="6:8" x14ac:dyDescent="0.25">
      <c r="F24279" s="11"/>
      <c r="G24279" s="11"/>
      <c r="H24279" s="11"/>
    </row>
    <row r="24280" spans="6:8" x14ac:dyDescent="0.25">
      <c r="F24280" s="11"/>
      <c r="G24280" s="11"/>
      <c r="H24280" s="11"/>
    </row>
    <row r="24281" spans="6:8" x14ac:dyDescent="0.25">
      <c r="F24281" s="11"/>
      <c r="G24281" s="11"/>
      <c r="H24281" s="11"/>
    </row>
    <row r="24282" spans="6:8" x14ac:dyDescent="0.25">
      <c r="F24282" s="11"/>
      <c r="G24282" s="11"/>
      <c r="H24282" s="11"/>
    </row>
    <row r="24283" spans="6:8" x14ac:dyDescent="0.25">
      <c r="F24283" s="11"/>
      <c r="G24283" s="11"/>
      <c r="H24283" s="11"/>
    </row>
    <row r="24284" spans="6:8" x14ac:dyDescent="0.25">
      <c r="F24284" s="11"/>
      <c r="G24284" s="11"/>
      <c r="H24284" s="11"/>
    </row>
    <row r="24285" spans="6:8" x14ac:dyDescent="0.25">
      <c r="F24285" s="11"/>
      <c r="G24285" s="11"/>
      <c r="H24285" s="11"/>
    </row>
    <row r="24286" spans="6:8" x14ac:dyDescent="0.25">
      <c r="F24286" s="11"/>
      <c r="G24286" s="11"/>
      <c r="H24286" s="11"/>
    </row>
    <row r="24287" spans="6:8" x14ac:dyDescent="0.25">
      <c r="F24287" s="11"/>
      <c r="G24287" s="11"/>
      <c r="H24287" s="11"/>
    </row>
    <row r="24288" spans="6:8" x14ac:dyDescent="0.25">
      <c r="F24288" s="11"/>
      <c r="G24288" s="11"/>
      <c r="H24288" s="11"/>
    </row>
    <row r="24289" spans="6:8" x14ac:dyDescent="0.25">
      <c r="F24289" s="11"/>
      <c r="G24289" s="11"/>
      <c r="H24289" s="11"/>
    </row>
    <row r="24290" spans="6:8" x14ac:dyDescent="0.25">
      <c r="F24290" s="11"/>
      <c r="G24290" s="11"/>
      <c r="H24290" s="11"/>
    </row>
    <row r="24291" spans="6:8" x14ac:dyDescent="0.25">
      <c r="F24291" s="11"/>
      <c r="G24291" s="11"/>
      <c r="H24291" s="11"/>
    </row>
    <row r="24292" spans="6:8" x14ac:dyDescent="0.25">
      <c r="F24292" s="11"/>
      <c r="G24292" s="11"/>
      <c r="H24292" s="11"/>
    </row>
    <row r="24293" spans="6:8" x14ac:dyDescent="0.25">
      <c r="F24293" s="11"/>
      <c r="G24293" s="11"/>
      <c r="H24293" s="11"/>
    </row>
    <row r="24294" spans="6:8" x14ac:dyDescent="0.25">
      <c r="F24294" s="11"/>
      <c r="G24294" s="11"/>
      <c r="H24294" s="11"/>
    </row>
    <row r="24295" spans="6:8" x14ac:dyDescent="0.25">
      <c r="F24295" s="11"/>
      <c r="G24295" s="11"/>
      <c r="H24295" s="11"/>
    </row>
    <row r="24296" spans="6:8" x14ac:dyDescent="0.25">
      <c r="F24296" s="11"/>
      <c r="G24296" s="11"/>
      <c r="H24296" s="11"/>
    </row>
    <row r="24297" spans="6:8" x14ac:dyDescent="0.25">
      <c r="F24297" s="11"/>
      <c r="G24297" s="11"/>
      <c r="H24297" s="11"/>
    </row>
    <row r="24298" spans="6:8" x14ac:dyDescent="0.25">
      <c r="F24298" s="11"/>
      <c r="G24298" s="11"/>
      <c r="H24298" s="11"/>
    </row>
    <row r="24299" spans="6:8" x14ac:dyDescent="0.25">
      <c r="F24299" s="11"/>
      <c r="G24299" s="11"/>
      <c r="H24299" s="11"/>
    </row>
    <row r="24300" spans="6:8" x14ac:dyDescent="0.25">
      <c r="F24300" s="11"/>
      <c r="G24300" s="11"/>
      <c r="H24300" s="11"/>
    </row>
    <row r="24301" spans="6:8" x14ac:dyDescent="0.25">
      <c r="F24301" s="11"/>
      <c r="G24301" s="11"/>
      <c r="H24301" s="11"/>
    </row>
    <row r="24302" spans="6:8" x14ac:dyDescent="0.25">
      <c r="F24302" s="11"/>
      <c r="G24302" s="11"/>
      <c r="H24302" s="11"/>
    </row>
    <row r="24303" spans="6:8" x14ac:dyDescent="0.25">
      <c r="F24303" s="11"/>
      <c r="G24303" s="11"/>
      <c r="H24303" s="11"/>
    </row>
    <row r="24304" spans="6:8" x14ac:dyDescent="0.25">
      <c r="F24304" s="11"/>
      <c r="G24304" s="11"/>
      <c r="H24304" s="11"/>
    </row>
    <row r="24305" spans="6:8" x14ac:dyDescent="0.25">
      <c r="F24305" s="11"/>
      <c r="G24305" s="11"/>
      <c r="H24305" s="11"/>
    </row>
    <row r="24306" spans="6:8" x14ac:dyDescent="0.25">
      <c r="F24306" s="11"/>
      <c r="G24306" s="11"/>
      <c r="H24306" s="11"/>
    </row>
    <row r="24307" spans="6:8" x14ac:dyDescent="0.25">
      <c r="F24307" s="11"/>
      <c r="G24307" s="11"/>
      <c r="H24307" s="11"/>
    </row>
    <row r="24308" spans="6:8" x14ac:dyDescent="0.25">
      <c r="F24308" s="11"/>
      <c r="G24308" s="11"/>
      <c r="H24308" s="11"/>
    </row>
    <row r="24309" spans="6:8" x14ac:dyDescent="0.25">
      <c r="F24309" s="11"/>
      <c r="G24309" s="11"/>
      <c r="H24309" s="11"/>
    </row>
    <row r="24310" spans="6:8" x14ac:dyDescent="0.25">
      <c r="F24310" s="11"/>
      <c r="G24310" s="11"/>
      <c r="H24310" s="11"/>
    </row>
    <row r="24311" spans="6:8" x14ac:dyDescent="0.25">
      <c r="F24311" s="11"/>
      <c r="G24311" s="11"/>
      <c r="H24311" s="11"/>
    </row>
    <row r="24312" spans="6:8" x14ac:dyDescent="0.25">
      <c r="F24312" s="11"/>
      <c r="G24312" s="11"/>
      <c r="H24312" s="11"/>
    </row>
    <row r="24313" spans="6:8" x14ac:dyDescent="0.25">
      <c r="F24313" s="11"/>
      <c r="G24313" s="11"/>
      <c r="H24313" s="11"/>
    </row>
    <row r="24314" spans="6:8" x14ac:dyDescent="0.25">
      <c r="F24314" s="11"/>
      <c r="G24314" s="11"/>
      <c r="H24314" s="11"/>
    </row>
    <row r="24315" spans="6:8" x14ac:dyDescent="0.25">
      <c r="F24315" s="11"/>
      <c r="G24315" s="11"/>
      <c r="H24315" s="11"/>
    </row>
    <row r="24316" spans="6:8" x14ac:dyDescent="0.25">
      <c r="F24316" s="11"/>
      <c r="G24316" s="11"/>
      <c r="H24316" s="11"/>
    </row>
    <row r="24317" spans="6:8" x14ac:dyDescent="0.25">
      <c r="F24317" s="11"/>
      <c r="G24317" s="11"/>
      <c r="H24317" s="11"/>
    </row>
    <row r="24318" spans="6:8" x14ac:dyDescent="0.25">
      <c r="F24318" s="11"/>
      <c r="G24318" s="11"/>
      <c r="H24318" s="11"/>
    </row>
    <row r="24319" spans="6:8" x14ac:dyDescent="0.25">
      <c r="F24319" s="11"/>
      <c r="G24319" s="11"/>
      <c r="H24319" s="11"/>
    </row>
    <row r="24320" spans="6:8" x14ac:dyDescent="0.25">
      <c r="F24320" s="11"/>
      <c r="G24320" s="11"/>
      <c r="H24320" s="11"/>
    </row>
    <row r="24321" spans="6:8" x14ac:dyDescent="0.25">
      <c r="F24321" s="11"/>
      <c r="G24321" s="11"/>
      <c r="H24321" s="11"/>
    </row>
    <row r="24322" spans="6:8" x14ac:dyDescent="0.25">
      <c r="F24322" s="11"/>
      <c r="G24322" s="11"/>
      <c r="H24322" s="11"/>
    </row>
    <row r="24323" spans="6:8" x14ac:dyDescent="0.25">
      <c r="F24323" s="11"/>
      <c r="G24323" s="11"/>
      <c r="H24323" s="11"/>
    </row>
    <row r="24324" spans="6:8" x14ac:dyDescent="0.25">
      <c r="F24324" s="11"/>
      <c r="G24324" s="11"/>
      <c r="H24324" s="11"/>
    </row>
    <row r="24325" spans="6:8" x14ac:dyDescent="0.25">
      <c r="F24325" s="11"/>
      <c r="G24325" s="11"/>
      <c r="H24325" s="11"/>
    </row>
    <row r="24326" spans="6:8" x14ac:dyDescent="0.25">
      <c r="F24326" s="11"/>
      <c r="G24326" s="11"/>
      <c r="H24326" s="11"/>
    </row>
    <row r="24327" spans="6:8" x14ac:dyDescent="0.25">
      <c r="F24327" s="11"/>
      <c r="G24327" s="11"/>
      <c r="H24327" s="11"/>
    </row>
    <row r="24328" spans="6:8" x14ac:dyDescent="0.25">
      <c r="F24328" s="11"/>
      <c r="G24328" s="11"/>
      <c r="H24328" s="11"/>
    </row>
    <row r="24329" spans="6:8" x14ac:dyDescent="0.25">
      <c r="F24329" s="11"/>
      <c r="G24329" s="11"/>
      <c r="H24329" s="11"/>
    </row>
    <row r="24330" spans="6:8" x14ac:dyDescent="0.25">
      <c r="F24330" s="11"/>
      <c r="G24330" s="11"/>
      <c r="H24330" s="11"/>
    </row>
    <row r="24331" spans="6:8" x14ac:dyDescent="0.25">
      <c r="F24331" s="11"/>
      <c r="G24331" s="11"/>
      <c r="H24331" s="11"/>
    </row>
    <row r="24332" spans="6:8" x14ac:dyDescent="0.25">
      <c r="F24332" s="11"/>
      <c r="G24332" s="11"/>
      <c r="H24332" s="11"/>
    </row>
    <row r="24333" spans="6:8" x14ac:dyDescent="0.25">
      <c r="F24333" s="11"/>
      <c r="G24333" s="11"/>
      <c r="H24333" s="11"/>
    </row>
    <row r="24334" spans="6:8" x14ac:dyDescent="0.25">
      <c r="F24334" s="11"/>
      <c r="G24334" s="11"/>
      <c r="H24334" s="11"/>
    </row>
    <row r="24335" spans="6:8" x14ac:dyDescent="0.25">
      <c r="F24335" s="11"/>
      <c r="G24335" s="11"/>
      <c r="H24335" s="11"/>
    </row>
    <row r="24336" spans="6:8" x14ac:dyDescent="0.25">
      <c r="F24336" s="11"/>
      <c r="G24336" s="11"/>
      <c r="H24336" s="11"/>
    </row>
    <row r="24337" spans="6:8" x14ac:dyDescent="0.25">
      <c r="F24337" s="11"/>
      <c r="G24337" s="11"/>
      <c r="H24337" s="11"/>
    </row>
    <row r="24338" spans="6:8" x14ac:dyDescent="0.25">
      <c r="F24338" s="11"/>
      <c r="G24338" s="11"/>
      <c r="H24338" s="11"/>
    </row>
    <row r="24339" spans="6:8" x14ac:dyDescent="0.25">
      <c r="F24339" s="11"/>
      <c r="G24339" s="11"/>
      <c r="H24339" s="11"/>
    </row>
    <row r="24340" spans="6:8" x14ac:dyDescent="0.25">
      <c r="F24340" s="11"/>
      <c r="G24340" s="11"/>
      <c r="H24340" s="11"/>
    </row>
    <row r="24341" spans="6:8" x14ac:dyDescent="0.25">
      <c r="F24341" s="11"/>
      <c r="G24341" s="11"/>
      <c r="H24341" s="11"/>
    </row>
    <row r="24342" spans="6:8" x14ac:dyDescent="0.25">
      <c r="F24342" s="11"/>
      <c r="G24342" s="11"/>
      <c r="H24342" s="11"/>
    </row>
    <row r="24343" spans="6:8" x14ac:dyDescent="0.25">
      <c r="F24343" s="11"/>
      <c r="G24343" s="11"/>
      <c r="H24343" s="11"/>
    </row>
    <row r="24344" spans="6:8" x14ac:dyDescent="0.25">
      <c r="F24344" s="11"/>
      <c r="G24344" s="11"/>
      <c r="H24344" s="11"/>
    </row>
    <row r="24345" spans="6:8" x14ac:dyDescent="0.25">
      <c r="F24345" s="11"/>
      <c r="G24345" s="11"/>
      <c r="H24345" s="11"/>
    </row>
    <row r="24346" spans="6:8" x14ac:dyDescent="0.25">
      <c r="F24346" s="11"/>
      <c r="G24346" s="11"/>
      <c r="H24346" s="11"/>
    </row>
    <row r="24347" spans="6:8" x14ac:dyDescent="0.25">
      <c r="F24347" s="11"/>
      <c r="G24347" s="11"/>
      <c r="H24347" s="11"/>
    </row>
    <row r="24348" spans="6:8" x14ac:dyDescent="0.25">
      <c r="F24348" s="11"/>
      <c r="G24348" s="11"/>
      <c r="H24348" s="11"/>
    </row>
    <row r="24349" spans="6:8" x14ac:dyDescent="0.25">
      <c r="F24349" s="11"/>
      <c r="G24349" s="11"/>
      <c r="H24349" s="11"/>
    </row>
    <row r="24350" spans="6:8" x14ac:dyDescent="0.25">
      <c r="F24350" s="11"/>
      <c r="G24350" s="11"/>
      <c r="H24350" s="11"/>
    </row>
    <row r="24351" spans="6:8" x14ac:dyDescent="0.25">
      <c r="F24351" s="11"/>
      <c r="G24351" s="11"/>
      <c r="H24351" s="11"/>
    </row>
    <row r="24352" spans="6:8" x14ac:dyDescent="0.25">
      <c r="F24352" s="11"/>
      <c r="G24352" s="11"/>
      <c r="H24352" s="11"/>
    </row>
    <row r="24353" spans="6:8" x14ac:dyDescent="0.25">
      <c r="F24353" s="11"/>
      <c r="G24353" s="11"/>
      <c r="H24353" s="11"/>
    </row>
    <row r="24354" spans="6:8" x14ac:dyDescent="0.25">
      <c r="F24354" s="11"/>
      <c r="G24354" s="11"/>
      <c r="H24354" s="11"/>
    </row>
    <row r="24355" spans="6:8" x14ac:dyDescent="0.25">
      <c r="F24355" s="11"/>
      <c r="G24355" s="11"/>
      <c r="H24355" s="11"/>
    </row>
    <row r="24356" spans="6:8" x14ac:dyDescent="0.25">
      <c r="F24356" s="11"/>
      <c r="G24356" s="11"/>
      <c r="H24356" s="11"/>
    </row>
    <row r="24357" spans="6:8" x14ac:dyDescent="0.25">
      <c r="F24357" s="11"/>
      <c r="G24357" s="11"/>
      <c r="H24357" s="11"/>
    </row>
    <row r="24358" spans="6:8" x14ac:dyDescent="0.25">
      <c r="F24358" s="11"/>
      <c r="G24358" s="11"/>
      <c r="H24358" s="11"/>
    </row>
    <row r="24359" spans="6:8" x14ac:dyDescent="0.25">
      <c r="F24359" s="11"/>
      <c r="G24359" s="11"/>
      <c r="H24359" s="11"/>
    </row>
    <row r="24360" spans="6:8" x14ac:dyDescent="0.25">
      <c r="F24360" s="11"/>
      <c r="G24360" s="11"/>
      <c r="H24360" s="11"/>
    </row>
    <row r="24361" spans="6:8" x14ac:dyDescent="0.25">
      <c r="F24361" s="11"/>
      <c r="G24361" s="11"/>
      <c r="H24361" s="11"/>
    </row>
    <row r="24362" spans="6:8" x14ac:dyDescent="0.25">
      <c r="F24362" s="11"/>
      <c r="G24362" s="11"/>
      <c r="H24362" s="11"/>
    </row>
    <row r="24363" spans="6:8" x14ac:dyDescent="0.25">
      <c r="F24363" s="11"/>
      <c r="G24363" s="11"/>
      <c r="H24363" s="11"/>
    </row>
    <row r="24364" spans="6:8" x14ac:dyDescent="0.25">
      <c r="F24364" s="11"/>
      <c r="G24364" s="11"/>
      <c r="H24364" s="11"/>
    </row>
    <row r="24365" spans="6:8" x14ac:dyDescent="0.25">
      <c r="F24365" s="11"/>
      <c r="G24365" s="11"/>
      <c r="H24365" s="11"/>
    </row>
    <row r="24366" spans="6:8" x14ac:dyDescent="0.25">
      <c r="F24366" s="11"/>
      <c r="G24366" s="11"/>
      <c r="H24366" s="11"/>
    </row>
    <row r="24367" spans="6:8" x14ac:dyDescent="0.25">
      <c r="F24367" s="11"/>
      <c r="G24367" s="11"/>
      <c r="H24367" s="11"/>
    </row>
    <row r="24368" spans="6:8" x14ac:dyDescent="0.25">
      <c r="F24368" s="11"/>
      <c r="G24368" s="11"/>
      <c r="H24368" s="11"/>
    </row>
    <row r="24369" spans="6:8" x14ac:dyDescent="0.25">
      <c r="F24369" s="11"/>
      <c r="G24369" s="11"/>
      <c r="H24369" s="11"/>
    </row>
    <row r="24370" spans="6:8" x14ac:dyDescent="0.25">
      <c r="F24370" s="11"/>
      <c r="G24370" s="11"/>
      <c r="H24370" s="11"/>
    </row>
    <row r="24371" spans="6:8" x14ac:dyDescent="0.25">
      <c r="F24371" s="11"/>
      <c r="G24371" s="11"/>
      <c r="H24371" s="11"/>
    </row>
    <row r="24372" spans="6:8" x14ac:dyDescent="0.25">
      <c r="F24372" s="11"/>
      <c r="G24372" s="11"/>
      <c r="H24372" s="11"/>
    </row>
    <row r="24373" spans="6:8" x14ac:dyDescent="0.25">
      <c r="F24373" s="11"/>
      <c r="G24373" s="11"/>
      <c r="H24373" s="11"/>
    </row>
    <row r="24374" spans="6:8" x14ac:dyDescent="0.25">
      <c r="F24374" s="11"/>
      <c r="G24374" s="11"/>
      <c r="H24374" s="11"/>
    </row>
    <row r="24375" spans="6:8" x14ac:dyDescent="0.25">
      <c r="F24375" s="11"/>
      <c r="G24375" s="11"/>
      <c r="H24375" s="11"/>
    </row>
    <row r="24376" spans="6:8" x14ac:dyDescent="0.25">
      <c r="F24376" s="11"/>
      <c r="G24376" s="11"/>
      <c r="H24376" s="11"/>
    </row>
    <row r="24377" spans="6:8" x14ac:dyDescent="0.25">
      <c r="F24377" s="11"/>
      <c r="G24377" s="11"/>
      <c r="H24377" s="11"/>
    </row>
    <row r="24378" spans="6:8" x14ac:dyDescent="0.25">
      <c r="F24378" s="11"/>
      <c r="G24378" s="11"/>
      <c r="H24378" s="11"/>
    </row>
    <row r="24379" spans="6:8" x14ac:dyDescent="0.25">
      <c r="F24379" s="11"/>
      <c r="G24379" s="11"/>
      <c r="H24379" s="11"/>
    </row>
    <row r="24380" spans="6:8" x14ac:dyDescent="0.25">
      <c r="F24380" s="11"/>
      <c r="G24380" s="11"/>
      <c r="H24380" s="11"/>
    </row>
    <row r="24381" spans="6:8" x14ac:dyDescent="0.25">
      <c r="F24381" s="11"/>
      <c r="G24381" s="11"/>
      <c r="H24381" s="11"/>
    </row>
    <row r="24382" spans="6:8" x14ac:dyDescent="0.25">
      <c r="F24382" s="11"/>
      <c r="G24382" s="11"/>
      <c r="H24382" s="11"/>
    </row>
    <row r="24383" spans="6:8" x14ac:dyDescent="0.25">
      <c r="F24383" s="11"/>
      <c r="G24383" s="11"/>
      <c r="H24383" s="11"/>
    </row>
    <row r="24384" spans="6:8" x14ac:dyDescent="0.25">
      <c r="F24384" s="11"/>
      <c r="G24384" s="11"/>
      <c r="H24384" s="11"/>
    </row>
    <row r="24385" spans="6:8" x14ac:dyDescent="0.25">
      <c r="F24385" s="11"/>
      <c r="G24385" s="11"/>
      <c r="H24385" s="11"/>
    </row>
    <row r="24386" spans="6:8" x14ac:dyDescent="0.25">
      <c r="F24386" s="11"/>
      <c r="G24386" s="11"/>
      <c r="H24386" s="11"/>
    </row>
    <row r="24387" spans="6:8" x14ac:dyDescent="0.25">
      <c r="F24387" s="11"/>
      <c r="G24387" s="11"/>
      <c r="H24387" s="11"/>
    </row>
    <row r="24388" spans="6:8" x14ac:dyDescent="0.25">
      <c r="F24388" s="11"/>
      <c r="G24388" s="11"/>
      <c r="H24388" s="11"/>
    </row>
    <row r="24389" spans="6:8" x14ac:dyDescent="0.25">
      <c r="F24389" s="11"/>
      <c r="G24389" s="11"/>
      <c r="H24389" s="11"/>
    </row>
    <row r="24390" spans="6:8" x14ac:dyDescent="0.25">
      <c r="F24390" s="11"/>
      <c r="G24390" s="11"/>
      <c r="H24390" s="11"/>
    </row>
    <row r="24391" spans="6:8" x14ac:dyDescent="0.25">
      <c r="F24391" s="11"/>
      <c r="G24391" s="11"/>
      <c r="H24391" s="11"/>
    </row>
    <row r="24392" spans="6:8" x14ac:dyDescent="0.25">
      <c r="F24392" s="11"/>
      <c r="G24392" s="11"/>
      <c r="H24392" s="11"/>
    </row>
    <row r="24393" spans="6:8" x14ac:dyDescent="0.25">
      <c r="F24393" s="11"/>
      <c r="G24393" s="11"/>
      <c r="H24393" s="11"/>
    </row>
    <row r="24394" spans="6:8" x14ac:dyDescent="0.25">
      <c r="F24394" s="11"/>
      <c r="G24394" s="11"/>
      <c r="H24394" s="11"/>
    </row>
    <row r="24395" spans="6:8" x14ac:dyDescent="0.25">
      <c r="F24395" s="11"/>
      <c r="G24395" s="11"/>
      <c r="H24395" s="11"/>
    </row>
    <row r="24396" spans="6:8" x14ac:dyDescent="0.25">
      <c r="F24396" s="11"/>
      <c r="G24396" s="11"/>
      <c r="H24396" s="11"/>
    </row>
    <row r="24397" spans="6:8" x14ac:dyDescent="0.25">
      <c r="F24397" s="11"/>
      <c r="G24397" s="11"/>
      <c r="H24397" s="11"/>
    </row>
    <row r="24398" spans="6:8" x14ac:dyDescent="0.25">
      <c r="F24398" s="11"/>
      <c r="G24398" s="11"/>
      <c r="H24398" s="11"/>
    </row>
    <row r="24399" spans="6:8" x14ac:dyDescent="0.25">
      <c r="F24399" s="11"/>
      <c r="G24399" s="11"/>
      <c r="H24399" s="11"/>
    </row>
    <row r="24400" spans="6:8" x14ac:dyDescent="0.25">
      <c r="F24400" s="11"/>
      <c r="G24400" s="11"/>
      <c r="H24400" s="11"/>
    </row>
    <row r="24401" spans="6:8" x14ac:dyDescent="0.25">
      <c r="F24401" s="11"/>
      <c r="G24401" s="11"/>
      <c r="H24401" s="11"/>
    </row>
    <row r="24402" spans="6:8" x14ac:dyDescent="0.25">
      <c r="F24402" s="11"/>
      <c r="G24402" s="11"/>
      <c r="H24402" s="11"/>
    </row>
    <row r="24403" spans="6:8" x14ac:dyDescent="0.25">
      <c r="F24403" s="11"/>
      <c r="G24403" s="11"/>
      <c r="H24403" s="11"/>
    </row>
    <row r="24404" spans="6:8" x14ac:dyDescent="0.25">
      <c r="F24404" s="11"/>
      <c r="G24404" s="11"/>
      <c r="H24404" s="11"/>
    </row>
    <row r="24405" spans="6:8" x14ac:dyDescent="0.25">
      <c r="F24405" s="11"/>
      <c r="G24405" s="11"/>
      <c r="H24405" s="11"/>
    </row>
    <row r="24406" spans="6:8" x14ac:dyDescent="0.25">
      <c r="F24406" s="11"/>
      <c r="G24406" s="11"/>
      <c r="H24406" s="11"/>
    </row>
    <row r="24407" spans="6:8" x14ac:dyDescent="0.25">
      <c r="F24407" s="11"/>
      <c r="G24407" s="11"/>
      <c r="H24407" s="11"/>
    </row>
    <row r="24408" spans="6:8" x14ac:dyDescent="0.25">
      <c r="F24408" s="11"/>
      <c r="G24408" s="11"/>
      <c r="H24408" s="11"/>
    </row>
    <row r="24409" spans="6:8" x14ac:dyDescent="0.25">
      <c r="F24409" s="11"/>
      <c r="G24409" s="11"/>
      <c r="H24409" s="11"/>
    </row>
    <row r="24410" spans="6:8" x14ac:dyDescent="0.25">
      <c r="F24410" s="11"/>
      <c r="G24410" s="11"/>
      <c r="H24410" s="11"/>
    </row>
    <row r="24411" spans="6:8" x14ac:dyDescent="0.25">
      <c r="F24411" s="11"/>
      <c r="G24411" s="11"/>
      <c r="H24411" s="11"/>
    </row>
    <row r="24412" spans="6:8" x14ac:dyDescent="0.25">
      <c r="F24412" s="11"/>
      <c r="G24412" s="11"/>
      <c r="H24412" s="11"/>
    </row>
    <row r="24413" spans="6:8" x14ac:dyDescent="0.25">
      <c r="F24413" s="11"/>
      <c r="G24413" s="11"/>
      <c r="H24413" s="11"/>
    </row>
    <row r="24414" spans="6:8" x14ac:dyDescent="0.25">
      <c r="F24414" s="11"/>
      <c r="G24414" s="11"/>
      <c r="H24414" s="11"/>
    </row>
    <row r="24415" spans="6:8" x14ac:dyDescent="0.25">
      <c r="F24415" s="11"/>
      <c r="G24415" s="11"/>
      <c r="H24415" s="11"/>
    </row>
    <row r="24416" spans="6:8" x14ac:dyDescent="0.25">
      <c r="F24416" s="11"/>
      <c r="G24416" s="11"/>
      <c r="H24416" s="11"/>
    </row>
    <row r="24417" spans="6:8" x14ac:dyDescent="0.25">
      <c r="F24417" s="11"/>
      <c r="G24417" s="11"/>
      <c r="H24417" s="11"/>
    </row>
    <row r="24418" spans="6:8" x14ac:dyDescent="0.25">
      <c r="F24418" s="11"/>
      <c r="G24418" s="11"/>
      <c r="H24418" s="11"/>
    </row>
    <row r="24419" spans="6:8" x14ac:dyDescent="0.25">
      <c r="F24419" s="11"/>
      <c r="G24419" s="11"/>
      <c r="H24419" s="11"/>
    </row>
    <row r="24420" spans="6:8" x14ac:dyDescent="0.25">
      <c r="F24420" s="11"/>
      <c r="G24420" s="11"/>
      <c r="H24420" s="11"/>
    </row>
    <row r="24421" spans="6:8" x14ac:dyDescent="0.25">
      <c r="F24421" s="11"/>
      <c r="G24421" s="11"/>
      <c r="H24421" s="11"/>
    </row>
    <row r="24422" spans="6:8" x14ac:dyDescent="0.25">
      <c r="F24422" s="11"/>
      <c r="G24422" s="11"/>
      <c r="H24422" s="11"/>
    </row>
    <row r="24423" spans="6:8" x14ac:dyDescent="0.25">
      <c r="F24423" s="11"/>
      <c r="G24423" s="11"/>
      <c r="H24423" s="11"/>
    </row>
    <row r="24424" spans="6:8" x14ac:dyDescent="0.25">
      <c r="F24424" s="11"/>
      <c r="G24424" s="11"/>
      <c r="H24424" s="11"/>
    </row>
    <row r="24425" spans="6:8" x14ac:dyDescent="0.25">
      <c r="F24425" s="11"/>
      <c r="G24425" s="11"/>
      <c r="H24425" s="11"/>
    </row>
    <row r="24426" spans="6:8" x14ac:dyDescent="0.25">
      <c r="F24426" s="11"/>
      <c r="G24426" s="11"/>
      <c r="H24426" s="11"/>
    </row>
    <row r="24427" spans="6:8" x14ac:dyDescent="0.25">
      <c r="F24427" s="11"/>
      <c r="G24427" s="11"/>
      <c r="H24427" s="11"/>
    </row>
    <row r="24428" spans="6:8" x14ac:dyDescent="0.25">
      <c r="F24428" s="11"/>
      <c r="G24428" s="11"/>
      <c r="H24428" s="11"/>
    </row>
    <row r="24429" spans="6:8" x14ac:dyDescent="0.25">
      <c r="F24429" s="11"/>
      <c r="G24429" s="11"/>
      <c r="H24429" s="11"/>
    </row>
    <row r="24430" spans="6:8" x14ac:dyDescent="0.25">
      <c r="F24430" s="11"/>
      <c r="G24430" s="11"/>
      <c r="H24430" s="11"/>
    </row>
    <row r="24431" spans="6:8" x14ac:dyDescent="0.25">
      <c r="F24431" s="11"/>
      <c r="G24431" s="11"/>
      <c r="H24431" s="11"/>
    </row>
    <row r="24432" spans="6:8" x14ac:dyDescent="0.25">
      <c r="F24432" s="11"/>
      <c r="G24432" s="11"/>
      <c r="H24432" s="11"/>
    </row>
    <row r="24433" spans="6:8" x14ac:dyDescent="0.25">
      <c r="F24433" s="11"/>
      <c r="G24433" s="11"/>
      <c r="H24433" s="11"/>
    </row>
    <row r="24434" spans="6:8" x14ac:dyDescent="0.25">
      <c r="F24434" s="11"/>
      <c r="G24434" s="11"/>
      <c r="H24434" s="11"/>
    </row>
    <row r="24435" spans="6:8" x14ac:dyDescent="0.25">
      <c r="F24435" s="11"/>
      <c r="G24435" s="11"/>
      <c r="H24435" s="11"/>
    </row>
    <row r="24436" spans="6:8" x14ac:dyDescent="0.25">
      <c r="F24436" s="11"/>
      <c r="G24436" s="11"/>
      <c r="H24436" s="11"/>
    </row>
    <row r="24437" spans="6:8" x14ac:dyDescent="0.25">
      <c r="F24437" s="11"/>
      <c r="G24437" s="11"/>
      <c r="H24437" s="11"/>
    </row>
    <row r="24438" spans="6:8" x14ac:dyDescent="0.25">
      <c r="F24438" s="11"/>
      <c r="G24438" s="11"/>
      <c r="H24438" s="11"/>
    </row>
    <row r="24439" spans="6:8" x14ac:dyDescent="0.25">
      <c r="F24439" s="11"/>
      <c r="G24439" s="11"/>
      <c r="H24439" s="11"/>
    </row>
    <row r="24440" spans="6:8" x14ac:dyDescent="0.25">
      <c r="F24440" s="11"/>
      <c r="G24440" s="11"/>
      <c r="H24440" s="11"/>
    </row>
    <row r="24441" spans="6:8" x14ac:dyDescent="0.25">
      <c r="F24441" s="11"/>
      <c r="G24441" s="11"/>
      <c r="H24441" s="11"/>
    </row>
    <row r="24442" spans="6:8" x14ac:dyDescent="0.25">
      <c r="F24442" s="11"/>
      <c r="G24442" s="11"/>
      <c r="H24442" s="11"/>
    </row>
    <row r="24443" spans="6:8" x14ac:dyDescent="0.25">
      <c r="F24443" s="11"/>
      <c r="G24443" s="11"/>
      <c r="H24443" s="11"/>
    </row>
    <row r="24444" spans="6:8" x14ac:dyDescent="0.25">
      <c r="F24444" s="11"/>
      <c r="G24444" s="11"/>
      <c r="H24444" s="11"/>
    </row>
    <row r="24445" spans="6:8" x14ac:dyDescent="0.25">
      <c r="F24445" s="11"/>
      <c r="G24445" s="11"/>
      <c r="H24445" s="11"/>
    </row>
    <row r="24446" spans="6:8" x14ac:dyDescent="0.25">
      <c r="F24446" s="11"/>
      <c r="G24446" s="11"/>
      <c r="H24446" s="11"/>
    </row>
    <row r="24447" spans="6:8" x14ac:dyDescent="0.25">
      <c r="F24447" s="11"/>
      <c r="G24447" s="11"/>
      <c r="H24447" s="11"/>
    </row>
    <row r="24448" spans="6:8" x14ac:dyDescent="0.25">
      <c r="F24448" s="11"/>
      <c r="G24448" s="11"/>
      <c r="H24448" s="11"/>
    </row>
    <row r="24449" spans="6:8" x14ac:dyDescent="0.25">
      <c r="F24449" s="11"/>
      <c r="G24449" s="11"/>
      <c r="H24449" s="11"/>
    </row>
    <row r="24450" spans="6:8" x14ac:dyDescent="0.25">
      <c r="F24450" s="11"/>
      <c r="G24450" s="11"/>
      <c r="H24450" s="11"/>
    </row>
    <row r="24451" spans="6:8" x14ac:dyDescent="0.25">
      <c r="F24451" s="11"/>
      <c r="G24451" s="11"/>
      <c r="H24451" s="11"/>
    </row>
    <row r="24452" spans="6:8" x14ac:dyDescent="0.25">
      <c r="F24452" s="11"/>
      <c r="G24452" s="11"/>
      <c r="H24452" s="11"/>
    </row>
    <row r="24453" spans="6:8" x14ac:dyDescent="0.25">
      <c r="F24453" s="11"/>
      <c r="G24453" s="11"/>
      <c r="H24453" s="11"/>
    </row>
    <row r="24454" spans="6:8" x14ac:dyDescent="0.25">
      <c r="F24454" s="11"/>
      <c r="G24454" s="11"/>
      <c r="H24454" s="11"/>
    </row>
    <row r="24455" spans="6:8" x14ac:dyDescent="0.25">
      <c r="F24455" s="11"/>
      <c r="G24455" s="11"/>
      <c r="H24455" s="11"/>
    </row>
    <row r="24456" spans="6:8" x14ac:dyDescent="0.25">
      <c r="F24456" s="11"/>
      <c r="G24456" s="11"/>
      <c r="H24456" s="11"/>
    </row>
    <row r="24457" spans="6:8" x14ac:dyDescent="0.25">
      <c r="F24457" s="11"/>
      <c r="G24457" s="11"/>
      <c r="H24457" s="11"/>
    </row>
    <row r="24458" spans="6:8" x14ac:dyDescent="0.25">
      <c r="F24458" s="11"/>
      <c r="G24458" s="11"/>
      <c r="H24458" s="11"/>
    </row>
    <row r="24459" spans="6:8" x14ac:dyDescent="0.25">
      <c r="F24459" s="11"/>
      <c r="G24459" s="11"/>
      <c r="H24459" s="11"/>
    </row>
    <row r="24460" spans="6:8" x14ac:dyDescent="0.25">
      <c r="F24460" s="11"/>
      <c r="G24460" s="11"/>
      <c r="H24460" s="11"/>
    </row>
    <row r="24461" spans="6:8" x14ac:dyDescent="0.25">
      <c r="F24461" s="11"/>
      <c r="G24461" s="11"/>
      <c r="H24461" s="11"/>
    </row>
    <row r="24462" spans="6:8" x14ac:dyDescent="0.25">
      <c r="F24462" s="11"/>
      <c r="G24462" s="11"/>
      <c r="H24462" s="11"/>
    </row>
    <row r="24463" spans="6:8" x14ac:dyDescent="0.25">
      <c r="F24463" s="11"/>
      <c r="G24463" s="11"/>
      <c r="H24463" s="11"/>
    </row>
    <row r="24464" spans="6:8" x14ac:dyDescent="0.25">
      <c r="F24464" s="11"/>
      <c r="G24464" s="11"/>
      <c r="H24464" s="11"/>
    </row>
    <row r="24465" spans="6:8" x14ac:dyDescent="0.25">
      <c r="F24465" s="11"/>
      <c r="G24465" s="11"/>
      <c r="H24465" s="11"/>
    </row>
    <row r="24466" spans="6:8" x14ac:dyDescent="0.25">
      <c r="F24466" s="11"/>
      <c r="G24466" s="11"/>
      <c r="H24466" s="11"/>
    </row>
    <row r="24467" spans="6:8" x14ac:dyDescent="0.25">
      <c r="F24467" s="11"/>
      <c r="G24467" s="11"/>
      <c r="H24467" s="11"/>
    </row>
    <row r="24468" spans="6:8" x14ac:dyDescent="0.25">
      <c r="F24468" s="11"/>
      <c r="G24468" s="11"/>
      <c r="H24468" s="11"/>
    </row>
    <row r="24469" spans="6:8" x14ac:dyDescent="0.25">
      <c r="F24469" s="11"/>
      <c r="G24469" s="11"/>
      <c r="H24469" s="11"/>
    </row>
    <row r="24470" spans="6:8" x14ac:dyDescent="0.25">
      <c r="F24470" s="11"/>
      <c r="G24470" s="11"/>
      <c r="H24470" s="11"/>
    </row>
    <row r="24471" spans="6:8" x14ac:dyDescent="0.25">
      <c r="F24471" s="11"/>
      <c r="G24471" s="11"/>
      <c r="H24471" s="11"/>
    </row>
    <row r="24472" spans="6:8" x14ac:dyDescent="0.25">
      <c r="F24472" s="11"/>
      <c r="G24472" s="11"/>
      <c r="H24472" s="11"/>
    </row>
    <row r="24473" spans="6:8" x14ac:dyDescent="0.25">
      <c r="F24473" s="11"/>
      <c r="G24473" s="11"/>
      <c r="H24473" s="11"/>
    </row>
    <row r="24474" spans="6:8" x14ac:dyDescent="0.25">
      <c r="F24474" s="11"/>
      <c r="G24474" s="11"/>
      <c r="H24474" s="11"/>
    </row>
    <row r="24475" spans="6:8" x14ac:dyDescent="0.25">
      <c r="F24475" s="11"/>
      <c r="G24475" s="11"/>
      <c r="H24475" s="11"/>
    </row>
    <row r="24476" spans="6:8" x14ac:dyDescent="0.25">
      <c r="F24476" s="11"/>
      <c r="G24476" s="11"/>
      <c r="H24476" s="11"/>
    </row>
    <row r="24477" spans="6:8" x14ac:dyDescent="0.25">
      <c r="F24477" s="11"/>
      <c r="G24477" s="11"/>
      <c r="H24477" s="11"/>
    </row>
    <row r="24478" spans="6:8" x14ac:dyDescent="0.25">
      <c r="F24478" s="11"/>
      <c r="G24478" s="11"/>
      <c r="H24478" s="11"/>
    </row>
    <row r="24479" spans="6:8" x14ac:dyDescent="0.25">
      <c r="F24479" s="11"/>
      <c r="G24479" s="11"/>
      <c r="H24479" s="11"/>
    </row>
    <row r="24480" spans="6:8" x14ac:dyDescent="0.25">
      <c r="F24480" s="11"/>
      <c r="G24480" s="11"/>
      <c r="H24480" s="11"/>
    </row>
    <row r="24481" spans="6:8" x14ac:dyDescent="0.25">
      <c r="F24481" s="11"/>
      <c r="G24481" s="11"/>
      <c r="H24481" s="11"/>
    </row>
    <row r="24482" spans="6:8" x14ac:dyDescent="0.25">
      <c r="F24482" s="11"/>
      <c r="G24482" s="11"/>
      <c r="H24482" s="11"/>
    </row>
    <row r="24483" spans="6:8" x14ac:dyDescent="0.25">
      <c r="F24483" s="11"/>
      <c r="G24483" s="11"/>
      <c r="H24483" s="11"/>
    </row>
    <row r="24484" spans="6:8" x14ac:dyDescent="0.25">
      <c r="F24484" s="11"/>
      <c r="G24484" s="11"/>
      <c r="H24484" s="11"/>
    </row>
    <row r="24485" spans="6:8" x14ac:dyDescent="0.25">
      <c r="F24485" s="11"/>
      <c r="G24485" s="11"/>
      <c r="H24485" s="11"/>
    </row>
    <row r="24486" spans="6:8" x14ac:dyDescent="0.25">
      <c r="F24486" s="11"/>
      <c r="G24486" s="11"/>
      <c r="H24486" s="11"/>
    </row>
    <row r="24487" spans="6:8" x14ac:dyDescent="0.25">
      <c r="F24487" s="11"/>
      <c r="G24487" s="11"/>
      <c r="H24487" s="11"/>
    </row>
    <row r="24488" spans="6:8" x14ac:dyDescent="0.25">
      <c r="F24488" s="11"/>
      <c r="G24488" s="11"/>
      <c r="H24488" s="11"/>
    </row>
    <row r="24489" spans="6:8" x14ac:dyDescent="0.25">
      <c r="F24489" s="11"/>
      <c r="G24489" s="11"/>
      <c r="H24489" s="11"/>
    </row>
    <row r="24490" spans="6:8" x14ac:dyDescent="0.25">
      <c r="F24490" s="11"/>
      <c r="G24490" s="11"/>
      <c r="H24490" s="11"/>
    </row>
    <row r="24491" spans="6:8" x14ac:dyDescent="0.25">
      <c r="F24491" s="11"/>
      <c r="G24491" s="11"/>
      <c r="H24491" s="11"/>
    </row>
    <row r="24492" spans="6:8" x14ac:dyDescent="0.25">
      <c r="F24492" s="11"/>
      <c r="G24492" s="11"/>
      <c r="H24492" s="11"/>
    </row>
    <row r="24493" spans="6:8" x14ac:dyDescent="0.25">
      <c r="F24493" s="11"/>
      <c r="G24493" s="11"/>
      <c r="H24493" s="11"/>
    </row>
    <row r="24494" spans="6:8" x14ac:dyDescent="0.25">
      <c r="F24494" s="11"/>
      <c r="G24494" s="11"/>
      <c r="H24494" s="11"/>
    </row>
    <row r="24495" spans="6:8" x14ac:dyDescent="0.25">
      <c r="F24495" s="11"/>
      <c r="G24495" s="11"/>
      <c r="H24495" s="11"/>
    </row>
    <row r="24496" spans="6:8" x14ac:dyDescent="0.25">
      <c r="F24496" s="11"/>
      <c r="G24496" s="11"/>
      <c r="H24496" s="11"/>
    </row>
    <row r="24497" spans="6:8" x14ac:dyDescent="0.25">
      <c r="F24497" s="11"/>
      <c r="G24497" s="11"/>
      <c r="H24497" s="11"/>
    </row>
    <row r="24498" spans="6:8" x14ac:dyDescent="0.25">
      <c r="F24498" s="11"/>
      <c r="G24498" s="11"/>
      <c r="H24498" s="11"/>
    </row>
    <row r="24499" spans="6:8" x14ac:dyDescent="0.25">
      <c r="F24499" s="11"/>
      <c r="G24499" s="11"/>
      <c r="H24499" s="11"/>
    </row>
    <row r="24500" spans="6:8" x14ac:dyDescent="0.25">
      <c r="F24500" s="11"/>
      <c r="G24500" s="11"/>
      <c r="H24500" s="11"/>
    </row>
    <row r="24501" spans="6:8" x14ac:dyDescent="0.25">
      <c r="F24501" s="11"/>
      <c r="G24501" s="11"/>
      <c r="H24501" s="11"/>
    </row>
    <row r="24502" spans="6:8" x14ac:dyDescent="0.25">
      <c r="F24502" s="11"/>
      <c r="G24502" s="11"/>
      <c r="H24502" s="11"/>
    </row>
    <row r="24503" spans="6:8" x14ac:dyDescent="0.25">
      <c r="F24503" s="11"/>
      <c r="G24503" s="11"/>
      <c r="H24503" s="11"/>
    </row>
    <row r="24504" spans="6:8" x14ac:dyDescent="0.25">
      <c r="F24504" s="11"/>
      <c r="G24504" s="11"/>
      <c r="H24504" s="11"/>
    </row>
    <row r="24505" spans="6:8" x14ac:dyDescent="0.25">
      <c r="F24505" s="11"/>
      <c r="G24505" s="11"/>
      <c r="H24505" s="11"/>
    </row>
    <row r="24506" spans="6:8" x14ac:dyDescent="0.25">
      <c r="F24506" s="11"/>
      <c r="G24506" s="11"/>
      <c r="H24506" s="11"/>
    </row>
    <row r="24507" spans="6:8" x14ac:dyDescent="0.25">
      <c r="F24507" s="11"/>
      <c r="G24507" s="11"/>
      <c r="H24507" s="11"/>
    </row>
    <row r="24508" spans="6:8" x14ac:dyDescent="0.25">
      <c r="F24508" s="11"/>
      <c r="G24508" s="11"/>
      <c r="H24508" s="11"/>
    </row>
    <row r="24509" spans="6:8" x14ac:dyDescent="0.25">
      <c r="F24509" s="11"/>
      <c r="G24509" s="11"/>
      <c r="H24509" s="11"/>
    </row>
    <row r="24510" spans="6:8" x14ac:dyDescent="0.25">
      <c r="F24510" s="11"/>
      <c r="G24510" s="11"/>
      <c r="H24510" s="11"/>
    </row>
    <row r="24511" spans="6:8" x14ac:dyDescent="0.25">
      <c r="F24511" s="11"/>
      <c r="G24511" s="11"/>
      <c r="H24511" s="11"/>
    </row>
    <row r="24512" spans="6:8" x14ac:dyDescent="0.25">
      <c r="F24512" s="11"/>
      <c r="G24512" s="11"/>
      <c r="H24512" s="11"/>
    </row>
    <row r="24513" spans="6:8" x14ac:dyDescent="0.25">
      <c r="F24513" s="11"/>
      <c r="G24513" s="11"/>
      <c r="H24513" s="11"/>
    </row>
    <row r="24514" spans="6:8" x14ac:dyDescent="0.25">
      <c r="F24514" s="11"/>
      <c r="G24514" s="11"/>
      <c r="H24514" s="11"/>
    </row>
    <row r="24515" spans="6:8" x14ac:dyDescent="0.25">
      <c r="F24515" s="11"/>
      <c r="G24515" s="11"/>
      <c r="H24515" s="11"/>
    </row>
    <row r="24516" spans="6:8" x14ac:dyDescent="0.25">
      <c r="F24516" s="11"/>
      <c r="G24516" s="11"/>
      <c r="H24516" s="11"/>
    </row>
    <row r="24517" spans="6:8" x14ac:dyDescent="0.25">
      <c r="F24517" s="11"/>
      <c r="G24517" s="11"/>
      <c r="H24517" s="11"/>
    </row>
    <row r="24518" spans="6:8" x14ac:dyDescent="0.25">
      <c r="F24518" s="11"/>
      <c r="G24518" s="11"/>
      <c r="H24518" s="11"/>
    </row>
    <row r="24519" spans="6:8" x14ac:dyDescent="0.25">
      <c r="F24519" s="11"/>
      <c r="G24519" s="11"/>
      <c r="H24519" s="11"/>
    </row>
    <row r="24520" spans="6:8" x14ac:dyDescent="0.25">
      <c r="F24520" s="11"/>
      <c r="G24520" s="11"/>
      <c r="H24520" s="11"/>
    </row>
    <row r="24521" spans="6:8" x14ac:dyDescent="0.25">
      <c r="F24521" s="11"/>
      <c r="G24521" s="11"/>
      <c r="H24521" s="11"/>
    </row>
    <row r="24522" spans="6:8" x14ac:dyDescent="0.25">
      <c r="F24522" s="11"/>
      <c r="G24522" s="11"/>
      <c r="H24522" s="11"/>
    </row>
    <row r="24523" spans="6:8" x14ac:dyDescent="0.25">
      <c r="F24523" s="11"/>
      <c r="G24523" s="11"/>
      <c r="H24523" s="11"/>
    </row>
    <row r="24524" spans="6:8" x14ac:dyDescent="0.25">
      <c r="F24524" s="11"/>
      <c r="G24524" s="11"/>
      <c r="H24524" s="11"/>
    </row>
    <row r="24525" spans="6:8" x14ac:dyDescent="0.25">
      <c r="F24525" s="11"/>
      <c r="G24525" s="11"/>
      <c r="H24525" s="11"/>
    </row>
    <row r="24526" spans="6:8" x14ac:dyDescent="0.25">
      <c r="F24526" s="11"/>
      <c r="G24526" s="11"/>
      <c r="H24526" s="11"/>
    </row>
    <row r="24527" spans="6:8" x14ac:dyDescent="0.25">
      <c r="F24527" s="11"/>
      <c r="G24527" s="11"/>
      <c r="H24527" s="11"/>
    </row>
    <row r="24528" spans="6:8" x14ac:dyDescent="0.25">
      <c r="F24528" s="11"/>
      <c r="G24528" s="11"/>
      <c r="H24528" s="11"/>
    </row>
    <row r="24529" spans="6:8" x14ac:dyDescent="0.25">
      <c r="F24529" s="11"/>
      <c r="G24529" s="11"/>
      <c r="H24529" s="11"/>
    </row>
    <row r="24530" spans="6:8" x14ac:dyDescent="0.25">
      <c r="F24530" s="11"/>
      <c r="G24530" s="11"/>
      <c r="H24530" s="11"/>
    </row>
    <row r="24531" spans="6:8" x14ac:dyDescent="0.25">
      <c r="F24531" s="11"/>
      <c r="G24531" s="11"/>
      <c r="H24531" s="11"/>
    </row>
    <row r="24532" spans="6:8" x14ac:dyDescent="0.25">
      <c r="F24532" s="11"/>
      <c r="G24532" s="11"/>
      <c r="H24532" s="11"/>
    </row>
    <row r="24533" spans="6:8" x14ac:dyDescent="0.25">
      <c r="F24533" s="11"/>
      <c r="G24533" s="11"/>
      <c r="H24533" s="11"/>
    </row>
    <row r="24534" spans="6:8" x14ac:dyDescent="0.25">
      <c r="F24534" s="11"/>
      <c r="G24534" s="11"/>
      <c r="H24534" s="11"/>
    </row>
    <row r="24535" spans="6:8" x14ac:dyDescent="0.25">
      <c r="F24535" s="11"/>
      <c r="G24535" s="11"/>
      <c r="H24535" s="11"/>
    </row>
    <row r="24536" spans="6:8" x14ac:dyDescent="0.25">
      <c r="F24536" s="11"/>
      <c r="G24536" s="11"/>
      <c r="H24536" s="11"/>
    </row>
    <row r="24537" spans="6:8" x14ac:dyDescent="0.25">
      <c r="F24537" s="11"/>
      <c r="G24537" s="11"/>
      <c r="H24537" s="11"/>
    </row>
    <row r="24538" spans="6:8" x14ac:dyDescent="0.25">
      <c r="F24538" s="11"/>
      <c r="G24538" s="11"/>
      <c r="H24538" s="11"/>
    </row>
    <row r="24539" spans="6:8" x14ac:dyDescent="0.25">
      <c r="F24539" s="11"/>
      <c r="G24539" s="11"/>
      <c r="H24539" s="11"/>
    </row>
    <row r="24540" spans="6:8" x14ac:dyDescent="0.25">
      <c r="F24540" s="11"/>
      <c r="G24540" s="11"/>
      <c r="H24540" s="11"/>
    </row>
    <row r="24541" spans="6:8" x14ac:dyDescent="0.25">
      <c r="F24541" s="11"/>
      <c r="G24541" s="11"/>
      <c r="H24541" s="11"/>
    </row>
    <row r="24542" spans="6:8" x14ac:dyDescent="0.25">
      <c r="F24542" s="11"/>
      <c r="G24542" s="11"/>
      <c r="H24542" s="11"/>
    </row>
    <row r="24543" spans="6:8" x14ac:dyDescent="0.25">
      <c r="F24543" s="11"/>
      <c r="G24543" s="11"/>
      <c r="H24543" s="11"/>
    </row>
    <row r="24544" spans="6:8" x14ac:dyDescent="0.25">
      <c r="F24544" s="11"/>
      <c r="G24544" s="11"/>
      <c r="H24544" s="11"/>
    </row>
    <row r="24545" spans="6:8" x14ac:dyDescent="0.25">
      <c r="F24545" s="11"/>
      <c r="G24545" s="11"/>
      <c r="H24545" s="11"/>
    </row>
    <row r="24546" spans="6:8" x14ac:dyDescent="0.25">
      <c r="F24546" s="11"/>
      <c r="G24546" s="11"/>
      <c r="H24546" s="11"/>
    </row>
    <row r="24547" spans="6:8" x14ac:dyDescent="0.25">
      <c r="F24547" s="11"/>
      <c r="G24547" s="11"/>
      <c r="H24547" s="11"/>
    </row>
    <row r="24548" spans="6:8" x14ac:dyDescent="0.25">
      <c r="F24548" s="11"/>
      <c r="G24548" s="11"/>
      <c r="H24548" s="11"/>
    </row>
    <row r="24549" spans="6:8" x14ac:dyDescent="0.25">
      <c r="F24549" s="11"/>
      <c r="G24549" s="11"/>
      <c r="H24549" s="11"/>
    </row>
    <row r="24550" spans="6:8" x14ac:dyDescent="0.25">
      <c r="F24550" s="11"/>
      <c r="G24550" s="11"/>
      <c r="H24550" s="11"/>
    </row>
    <row r="24551" spans="6:8" x14ac:dyDescent="0.25">
      <c r="F24551" s="11"/>
      <c r="G24551" s="11"/>
      <c r="H24551" s="11"/>
    </row>
    <row r="24552" spans="6:8" x14ac:dyDescent="0.25">
      <c r="F24552" s="11"/>
      <c r="G24552" s="11"/>
      <c r="H24552" s="11"/>
    </row>
    <row r="24553" spans="6:8" x14ac:dyDescent="0.25">
      <c r="F24553" s="11"/>
      <c r="G24553" s="11"/>
      <c r="H24553" s="11"/>
    </row>
    <row r="24554" spans="6:8" x14ac:dyDescent="0.25">
      <c r="F24554" s="11"/>
      <c r="G24554" s="11"/>
      <c r="H24554" s="11"/>
    </row>
    <row r="24555" spans="6:8" x14ac:dyDescent="0.25">
      <c r="F24555" s="11"/>
      <c r="G24555" s="11"/>
      <c r="H24555" s="11"/>
    </row>
    <row r="24556" spans="6:8" x14ac:dyDescent="0.25">
      <c r="F24556" s="11"/>
      <c r="G24556" s="11"/>
      <c r="H24556" s="11"/>
    </row>
    <row r="24557" spans="6:8" x14ac:dyDescent="0.25">
      <c r="F24557" s="11"/>
      <c r="G24557" s="11"/>
      <c r="H24557" s="11"/>
    </row>
    <row r="24558" spans="6:8" x14ac:dyDescent="0.25">
      <c r="F24558" s="11"/>
      <c r="G24558" s="11"/>
      <c r="H24558" s="11"/>
    </row>
    <row r="24559" spans="6:8" x14ac:dyDescent="0.25">
      <c r="F24559" s="11"/>
      <c r="G24559" s="11"/>
      <c r="H24559" s="11"/>
    </row>
    <row r="24560" spans="6:8" x14ac:dyDescent="0.25">
      <c r="F24560" s="11"/>
      <c r="G24560" s="11"/>
      <c r="H24560" s="11"/>
    </row>
    <row r="24561" spans="6:8" x14ac:dyDescent="0.25">
      <c r="F24561" s="11"/>
      <c r="G24561" s="11"/>
      <c r="H24561" s="11"/>
    </row>
    <row r="24562" spans="6:8" x14ac:dyDescent="0.25">
      <c r="F24562" s="11"/>
      <c r="G24562" s="11"/>
      <c r="H24562" s="11"/>
    </row>
    <row r="24563" spans="6:8" x14ac:dyDescent="0.25">
      <c r="F24563" s="11"/>
      <c r="G24563" s="11"/>
      <c r="H24563" s="11"/>
    </row>
    <row r="24564" spans="6:8" x14ac:dyDescent="0.25">
      <c r="F24564" s="11"/>
      <c r="G24564" s="11"/>
      <c r="H24564" s="11"/>
    </row>
    <row r="24565" spans="6:8" x14ac:dyDescent="0.25">
      <c r="F24565" s="11"/>
      <c r="G24565" s="11"/>
      <c r="H24565" s="11"/>
    </row>
    <row r="24566" spans="6:8" x14ac:dyDescent="0.25">
      <c r="F24566" s="11"/>
      <c r="G24566" s="11"/>
      <c r="H24566" s="11"/>
    </row>
    <row r="24567" spans="6:8" x14ac:dyDescent="0.25">
      <c r="F24567" s="11"/>
      <c r="G24567" s="11"/>
      <c r="H24567" s="11"/>
    </row>
    <row r="24568" spans="6:8" x14ac:dyDescent="0.25">
      <c r="F24568" s="11"/>
      <c r="G24568" s="11"/>
      <c r="H24568" s="11"/>
    </row>
    <row r="24569" spans="6:8" x14ac:dyDescent="0.25">
      <c r="F24569" s="11"/>
      <c r="G24569" s="11"/>
      <c r="H24569" s="11"/>
    </row>
    <row r="24570" spans="6:8" x14ac:dyDescent="0.25">
      <c r="F24570" s="11"/>
      <c r="G24570" s="11"/>
      <c r="H24570" s="11"/>
    </row>
    <row r="24571" spans="6:8" x14ac:dyDescent="0.25">
      <c r="F24571" s="11"/>
      <c r="G24571" s="11"/>
      <c r="H24571" s="11"/>
    </row>
    <row r="24572" spans="6:8" x14ac:dyDescent="0.25">
      <c r="F24572" s="11"/>
      <c r="G24572" s="11"/>
      <c r="H24572" s="11"/>
    </row>
    <row r="24573" spans="6:8" x14ac:dyDescent="0.25">
      <c r="F24573" s="11"/>
      <c r="G24573" s="11"/>
      <c r="H24573" s="11"/>
    </row>
    <row r="24574" spans="6:8" x14ac:dyDescent="0.25">
      <c r="F24574" s="11"/>
      <c r="G24574" s="11"/>
      <c r="H24574" s="11"/>
    </row>
    <row r="24575" spans="6:8" x14ac:dyDescent="0.25">
      <c r="F24575" s="11"/>
      <c r="G24575" s="11"/>
      <c r="H24575" s="11"/>
    </row>
    <row r="24576" spans="6:8" x14ac:dyDescent="0.25">
      <c r="F24576" s="11"/>
      <c r="G24576" s="11"/>
      <c r="H24576" s="11"/>
    </row>
    <row r="24577" spans="6:8" x14ac:dyDescent="0.25">
      <c r="F24577" s="11"/>
      <c r="G24577" s="11"/>
      <c r="H24577" s="11"/>
    </row>
    <row r="24578" spans="6:8" x14ac:dyDescent="0.25">
      <c r="F24578" s="11"/>
      <c r="G24578" s="11"/>
      <c r="H24578" s="11"/>
    </row>
    <row r="24579" spans="6:8" x14ac:dyDescent="0.25">
      <c r="F24579" s="11"/>
      <c r="G24579" s="11"/>
      <c r="H24579" s="11"/>
    </row>
    <row r="24580" spans="6:8" x14ac:dyDescent="0.25">
      <c r="F24580" s="11"/>
      <c r="G24580" s="11"/>
      <c r="H24580" s="11"/>
    </row>
    <row r="24581" spans="6:8" x14ac:dyDescent="0.25">
      <c r="F24581" s="11"/>
      <c r="G24581" s="11"/>
      <c r="H24581" s="11"/>
    </row>
    <row r="24582" spans="6:8" x14ac:dyDescent="0.25">
      <c r="F24582" s="11"/>
      <c r="G24582" s="11"/>
      <c r="H24582" s="11"/>
    </row>
    <row r="24583" spans="6:8" x14ac:dyDescent="0.25">
      <c r="F24583" s="11"/>
      <c r="G24583" s="11"/>
      <c r="H24583" s="11"/>
    </row>
    <row r="24584" spans="6:8" x14ac:dyDescent="0.25">
      <c r="F24584" s="11"/>
      <c r="G24584" s="11"/>
      <c r="H24584" s="11"/>
    </row>
    <row r="24585" spans="6:8" x14ac:dyDescent="0.25">
      <c r="F24585" s="11"/>
      <c r="G24585" s="11"/>
      <c r="H24585" s="11"/>
    </row>
    <row r="24586" spans="6:8" x14ac:dyDescent="0.25">
      <c r="F24586" s="11"/>
      <c r="G24586" s="11"/>
      <c r="H24586" s="11"/>
    </row>
    <row r="24587" spans="6:8" x14ac:dyDescent="0.25">
      <c r="F24587" s="11"/>
      <c r="G24587" s="11"/>
      <c r="H24587" s="11"/>
    </row>
    <row r="24588" spans="6:8" x14ac:dyDescent="0.25">
      <c r="F24588" s="11"/>
      <c r="G24588" s="11"/>
      <c r="H24588" s="11"/>
    </row>
    <row r="24589" spans="6:8" x14ac:dyDescent="0.25">
      <c r="F24589" s="11"/>
      <c r="G24589" s="11"/>
      <c r="H24589" s="11"/>
    </row>
    <row r="24590" spans="6:8" x14ac:dyDescent="0.25">
      <c r="F24590" s="11"/>
      <c r="G24590" s="11"/>
      <c r="H24590" s="11"/>
    </row>
    <row r="24591" spans="6:8" x14ac:dyDescent="0.25">
      <c r="F24591" s="11"/>
      <c r="G24591" s="11"/>
      <c r="H24591" s="11"/>
    </row>
    <row r="24592" spans="6:8" x14ac:dyDescent="0.25">
      <c r="F24592" s="11"/>
      <c r="G24592" s="11"/>
      <c r="H24592" s="11"/>
    </row>
    <row r="24593" spans="6:8" x14ac:dyDescent="0.25">
      <c r="F24593" s="11"/>
      <c r="G24593" s="11"/>
      <c r="H24593" s="11"/>
    </row>
    <row r="24594" spans="6:8" x14ac:dyDescent="0.25">
      <c r="F24594" s="11"/>
      <c r="G24594" s="11"/>
      <c r="H24594" s="11"/>
    </row>
    <row r="24595" spans="6:8" x14ac:dyDescent="0.25">
      <c r="F24595" s="11"/>
      <c r="G24595" s="11"/>
      <c r="H24595" s="11"/>
    </row>
    <row r="24596" spans="6:8" x14ac:dyDescent="0.25">
      <c r="F24596" s="11"/>
      <c r="G24596" s="11"/>
      <c r="H24596" s="11"/>
    </row>
    <row r="24597" spans="6:8" x14ac:dyDescent="0.25">
      <c r="F24597" s="11"/>
      <c r="G24597" s="11"/>
      <c r="H24597" s="11"/>
    </row>
    <row r="24598" spans="6:8" x14ac:dyDescent="0.25">
      <c r="F24598" s="11"/>
      <c r="G24598" s="11"/>
      <c r="H24598" s="11"/>
    </row>
    <row r="24599" spans="6:8" x14ac:dyDescent="0.25">
      <c r="F24599" s="11"/>
      <c r="G24599" s="11"/>
      <c r="H24599" s="11"/>
    </row>
    <row r="24600" spans="6:8" x14ac:dyDescent="0.25">
      <c r="F24600" s="11"/>
      <c r="G24600" s="11"/>
      <c r="H24600" s="11"/>
    </row>
    <row r="24601" spans="6:8" x14ac:dyDescent="0.25">
      <c r="F24601" s="11"/>
      <c r="G24601" s="11"/>
      <c r="H24601" s="11"/>
    </row>
    <row r="24602" spans="6:8" x14ac:dyDescent="0.25">
      <c r="F24602" s="11"/>
      <c r="G24602" s="11"/>
      <c r="H24602" s="11"/>
    </row>
    <row r="24603" spans="6:8" x14ac:dyDescent="0.25">
      <c r="F24603" s="11"/>
      <c r="G24603" s="11"/>
      <c r="H24603" s="11"/>
    </row>
    <row r="24604" spans="6:8" x14ac:dyDescent="0.25">
      <c r="F24604" s="11"/>
      <c r="G24604" s="11"/>
      <c r="H24604" s="11"/>
    </row>
    <row r="24605" spans="6:8" x14ac:dyDescent="0.25">
      <c r="F24605" s="11"/>
      <c r="G24605" s="11"/>
      <c r="H24605" s="11"/>
    </row>
    <row r="24606" spans="6:8" x14ac:dyDescent="0.25">
      <c r="F24606" s="11"/>
      <c r="G24606" s="11"/>
      <c r="H24606" s="11"/>
    </row>
    <row r="24607" spans="6:8" x14ac:dyDescent="0.25">
      <c r="F24607" s="11"/>
      <c r="G24607" s="11"/>
      <c r="H24607" s="11"/>
    </row>
    <row r="24608" spans="6:8" x14ac:dyDescent="0.25">
      <c r="F24608" s="11"/>
      <c r="G24608" s="11"/>
      <c r="H24608" s="11"/>
    </row>
    <row r="24609" spans="6:8" x14ac:dyDescent="0.25">
      <c r="F24609" s="11"/>
      <c r="G24609" s="11"/>
      <c r="H24609" s="11"/>
    </row>
    <row r="24610" spans="6:8" x14ac:dyDescent="0.25">
      <c r="F24610" s="11"/>
      <c r="G24610" s="11"/>
      <c r="H24610" s="11"/>
    </row>
    <row r="24611" spans="6:8" x14ac:dyDescent="0.25">
      <c r="F24611" s="11"/>
      <c r="G24611" s="11"/>
      <c r="H24611" s="11"/>
    </row>
    <row r="24612" spans="6:8" x14ac:dyDescent="0.25">
      <c r="F24612" s="11"/>
      <c r="G24612" s="11"/>
      <c r="H24612" s="11"/>
    </row>
    <row r="24613" spans="6:8" x14ac:dyDescent="0.25">
      <c r="F24613" s="11"/>
      <c r="G24613" s="11"/>
      <c r="H24613" s="11"/>
    </row>
    <row r="24614" spans="6:8" x14ac:dyDescent="0.25">
      <c r="F24614" s="11"/>
      <c r="G24614" s="11"/>
      <c r="H24614" s="11"/>
    </row>
    <row r="24615" spans="6:8" x14ac:dyDescent="0.25">
      <c r="F24615" s="11"/>
      <c r="G24615" s="11"/>
      <c r="H24615" s="11"/>
    </row>
    <row r="24616" spans="6:8" x14ac:dyDescent="0.25">
      <c r="F24616" s="11"/>
      <c r="G24616" s="11"/>
      <c r="H24616" s="11"/>
    </row>
    <row r="24617" spans="6:8" x14ac:dyDescent="0.25">
      <c r="F24617" s="11"/>
      <c r="G24617" s="11"/>
      <c r="H24617" s="11"/>
    </row>
    <row r="24618" spans="6:8" x14ac:dyDescent="0.25">
      <c r="F24618" s="11"/>
      <c r="G24618" s="11"/>
      <c r="H24618" s="11"/>
    </row>
    <row r="24619" spans="6:8" x14ac:dyDescent="0.25">
      <c r="F24619" s="11"/>
      <c r="G24619" s="11"/>
      <c r="H24619" s="11"/>
    </row>
    <row r="24620" spans="6:8" x14ac:dyDescent="0.25">
      <c r="F24620" s="11"/>
      <c r="G24620" s="11"/>
      <c r="H24620" s="11"/>
    </row>
    <row r="24621" spans="6:8" x14ac:dyDescent="0.25">
      <c r="F24621" s="11"/>
      <c r="G24621" s="11"/>
      <c r="H24621" s="11"/>
    </row>
    <row r="24622" spans="6:8" x14ac:dyDescent="0.25">
      <c r="F24622" s="11"/>
      <c r="G24622" s="11"/>
      <c r="H24622" s="11"/>
    </row>
    <row r="24623" spans="6:8" x14ac:dyDescent="0.25">
      <c r="F24623" s="11"/>
      <c r="G24623" s="11"/>
      <c r="H24623" s="11"/>
    </row>
    <row r="24624" spans="6:8" x14ac:dyDescent="0.25">
      <c r="F24624" s="11"/>
      <c r="G24624" s="11"/>
      <c r="H24624" s="11"/>
    </row>
    <row r="24625" spans="6:8" x14ac:dyDescent="0.25">
      <c r="F24625" s="11"/>
      <c r="G24625" s="11"/>
      <c r="H24625" s="11"/>
    </row>
    <row r="24626" spans="6:8" x14ac:dyDescent="0.25">
      <c r="F24626" s="11"/>
      <c r="G24626" s="11"/>
      <c r="H24626" s="11"/>
    </row>
    <row r="24627" spans="6:8" x14ac:dyDescent="0.25">
      <c r="F24627" s="11"/>
      <c r="G24627" s="11"/>
      <c r="H24627" s="11"/>
    </row>
    <row r="24628" spans="6:8" x14ac:dyDescent="0.25">
      <c r="F24628" s="11"/>
      <c r="G24628" s="11"/>
      <c r="H24628" s="11"/>
    </row>
    <row r="24629" spans="6:8" x14ac:dyDescent="0.25">
      <c r="F24629" s="11"/>
      <c r="G24629" s="11"/>
      <c r="H24629" s="11"/>
    </row>
    <row r="24630" spans="6:8" x14ac:dyDescent="0.25">
      <c r="F24630" s="11"/>
      <c r="G24630" s="11"/>
      <c r="H24630" s="11"/>
    </row>
    <row r="24631" spans="6:8" x14ac:dyDescent="0.25">
      <c r="F24631" s="11"/>
      <c r="G24631" s="11"/>
      <c r="H24631" s="11"/>
    </row>
    <row r="24632" spans="6:8" x14ac:dyDescent="0.25">
      <c r="F24632" s="11"/>
      <c r="G24632" s="11"/>
      <c r="H24632" s="11"/>
    </row>
    <row r="24633" spans="6:8" x14ac:dyDescent="0.25">
      <c r="F24633" s="11"/>
      <c r="G24633" s="11"/>
      <c r="H24633" s="11"/>
    </row>
    <row r="24634" spans="6:8" x14ac:dyDescent="0.25">
      <c r="F24634" s="11"/>
      <c r="G24634" s="11"/>
      <c r="H24634" s="11"/>
    </row>
    <row r="24635" spans="6:8" x14ac:dyDescent="0.25">
      <c r="F24635" s="11"/>
      <c r="G24635" s="11"/>
      <c r="H24635" s="11"/>
    </row>
    <row r="24636" spans="6:8" x14ac:dyDescent="0.25">
      <c r="F24636" s="11"/>
      <c r="G24636" s="11"/>
      <c r="H24636" s="11"/>
    </row>
    <row r="24637" spans="6:8" x14ac:dyDescent="0.25">
      <c r="F24637" s="11"/>
      <c r="G24637" s="11"/>
      <c r="H24637" s="11"/>
    </row>
    <row r="24638" spans="6:8" x14ac:dyDescent="0.25">
      <c r="F24638" s="11"/>
      <c r="G24638" s="11"/>
      <c r="H24638" s="11"/>
    </row>
    <row r="24639" spans="6:8" x14ac:dyDescent="0.25">
      <c r="F24639" s="11"/>
      <c r="G24639" s="11"/>
      <c r="H24639" s="11"/>
    </row>
    <row r="24640" spans="6:8" x14ac:dyDescent="0.25">
      <c r="F24640" s="11"/>
      <c r="G24640" s="11"/>
      <c r="H24640" s="11"/>
    </row>
    <row r="24641" spans="6:8" x14ac:dyDescent="0.25">
      <c r="F24641" s="11"/>
      <c r="G24641" s="11"/>
      <c r="H24641" s="11"/>
    </row>
    <row r="24642" spans="6:8" x14ac:dyDescent="0.25">
      <c r="F24642" s="11"/>
      <c r="G24642" s="11"/>
      <c r="H24642" s="11"/>
    </row>
    <row r="24643" spans="6:8" x14ac:dyDescent="0.25">
      <c r="F24643" s="11"/>
      <c r="G24643" s="11"/>
      <c r="H24643" s="11"/>
    </row>
    <row r="24644" spans="6:8" x14ac:dyDescent="0.25">
      <c r="F24644" s="11"/>
      <c r="G24644" s="11"/>
      <c r="H24644" s="11"/>
    </row>
    <row r="24645" spans="6:8" x14ac:dyDescent="0.25">
      <c r="F24645" s="11"/>
      <c r="G24645" s="11"/>
      <c r="H24645" s="11"/>
    </row>
    <row r="24646" spans="6:8" x14ac:dyDescent="0.25">
      <c r="F24646" s="11"/>
      <c r="G24646" s="11"/>
      <c r="H24646" s="11"/>
    </row>
    <row r="24647" spans="6:8" x14ac:dyDescent="0.25">
      <c r="F24647" s="11"/>
      <c r="G24647" s="11"/>
      <c r="H24647" s="11"/>
    </row>
    <row r="24648" spans="6:8" x14ac:dyDescent="0.25">
      <c r="F24648" s="11"/>
      <c r="G24648" s="11"/>
      <c r="H24648" s="11"/>
    </row>
    <row r="24649" spans="6:8" x14ac:dyDescent="0.25">
      <c r="F24649" s="11"/>
      <c r="G24649" s="11"/>
      <c r="H24649" s="11"/>
    </row>
    <row r="24650" spans="6:8" x14ac:dyDescent="0.25">
      <c r="F24650" s="11"/>
      <c r="G24650" s="11"/>
      <c r="H24650" s="11"/>
    </row>
    <row r="24651" spans="6:8" x14ac:dyDescent="0.25">
      <c r="F24651" s="11"/>
      <c r="G24651" s="11"/>
      <c r="H24651" s="11"/>
    </row>
    <row r="24652" spans="6:8" x14ac:dyDescent="0.25">
      <c r="F24652" s="11"/>
      <c r="G24652" s="11"/>
      <c r="H24652" s="11"/>
    </row>
    <row r="24653" spans="6:8" x14ac:dyDescent="0.25">
      <c r="F24653" s="11"/>
      <c r="G24653" s="11"/>
      <c r="H24653" s="11"/>
    </row>
    <row r="24654" spans="6:8" x14ac:dyDescent="0.25">
      <c r="F24654" s="11"/>
      <c r="G24654" s="11"/>
      <c r="H24654" s="11"/>
    </row>
    <row r="24655" spans="6:8" x14ac:dyDescent="0.25">
      <c r="F24655" s="11"/>
      <c r="G24655" s="11"/>
      <c r="H24655" s="11"/>
    </row>
    <row r="24656" spans="6:8" x14ac:dyDescent="0.25">
      <c r="F24656" s="11"/>
      <c r="G24656" s="11"/>
      <c r="H24656" s="11"/>
    </row>
    <row r="24657" spans="6:8" x14ac:dyDescent="0.25">
      <c r="F24657" s="11"/>
      <c r="G24657" s="11"/>
      <c r="H24657" s="11"/>
    </row>
    <row r="24658" spans="6:8" x14ac:dyDescent="0.25">
      <c r="F24658" s="11"/>
      <c r="G24658" s="11"/>
      <c r="H24658" s="11"/>
    </row>
    <row r="24659" spans="6:8" x14ac:dyDescent="0.25">
      <c r="F24659" s="11"/>
      <c r="G24659" s="11"/>
      <c r="H24659" s="11"/>
    </row>
    <row r="24660" spans="6:8" x14ac:dyDescent="0.25">
      <c r="F24660" s="11"/>
      <c r="G24660" s="11"/>
      <c r="H24660" s="11"/>
    </row>
    <row r="24661" spans="6:8" x14ac:dyDescent="0.25">
      <c r="F24661" s="11"/>
      <c r="G24661" s="11"/>
      <c r="H24661" s="11"/>
    </row>
    <row r="24662" spans="6:8" x14ac:dyDescent="0.25">
      <c r="F24662" s="11"/>
      <c r="G24662" s="11"/>
      <c r="H24662" s="11"/>
    </row>
    <row r="24663" spans="6:8" x14ac:dyDescent="0.25">
      <c r="F24663" s="11"/>
      <c r="G24663" s="11"/>
      <c r="H24663" s="11"/>
    </row>
    <row r="24664" spans="6:8" x14ac:dyDescent="0.25">
      <c r="F24664" s="11"/>
      <c r="G24664" s="11"/>
      <c r="H24664" s="11"/>
    </row>
    <row r="24665" spans="6:8" x14ac:dyDescent="0.25">
      <c r="F24665" s="11"/>
      <c r="G24665" s="11"/>
      <c r="H24665" s="11"/>
    </row>
    <row r="24666" spans="6:8" x14ac:dyDescent="0.25">
      <c r="F24666" s="11"/>
      <c r="G24666" s="11"/>
      <c r="H24666" s="11"/>
    </row>
    <row r="24667" spans="6:8" x14ac:dyDescent="0.25">
      <c r="F24667" s="11"/>
      <c r="G24667" s="11"/>
      <c r="H24667" s="11"/>
    </row>
    <row r="24668" spans="6:8" x14ac:dyDescent="0.25">
      <c r="F24668" s="11"/>
      <c r="G24668" s="11"/>
      <c r="H24668" s="11"/>
    </row>
    <row r="24669" spans="6:8" x14ac:dyDescent="0.25">
      <c r="F24669" s="11"/>
      <c r="G24669" s="11"/>
      <c r="H24669" s="11"/>
    </row>
    <row r="24670" spans="6:8" x14ac:dyDescent="0.25">
      <c r="F24670" s="11"/>
      <c r="G24670" s="11"/>
      <c r="H24670" s="11"/>
    </row>
    <row r="24671" spans="6:8" x14ac:dyDescent="0.25">
      <c r="F24671" s="11"/>
      <c r="G24671" s="11"/>
      <c r="H24671" s="11"/>
    </row>
    <row r="24672" spans="6:8" x14ac:dyDescent="0.25">
      <c r="F24672" s="11"/>
      <c r="G24672" s="11"/>
      <c r="H24672" s="11"/>
    </row>
    <row r="24673" spans="6:8" x14ac:dyDescent="0.25">
      <c r="F24673" s="11"/>
      <c r="G24673" s="11"/>
      <c r="H24673" s="11"/>
    </row>
    <row r="24674" spans="6:8" x14ac:dyDescent="0.25">
      <c r="F24674" s="11"/>
      <c r="G24674" s="11"/>
      <c r="H24674" s="11"/>
    </row>
    <row r="24675" spans="6:8" x14ac:dyDescent="0.25">
      <c r="F24675" s="11"/>
      <c r="G24675" s="11"/>
      <c r="H24675" s="11"/>
    </row>
    <row r="24676" spans="6:8" x14ac:dyDescent="0.25">
      <c r="F24676" s="11"/>
      <c r="G24676" s="11"/>
      <c r="H24676" s="11"/>
    </row>
    <row r="24677" spans="6:8" x14ac:dyDescent="0.25">
      <c r="F24677" s="11"/>
      <c r="G24677" s="11"/>
      <c r="H24677" s="11"/>
    </row>
    <row r="24678" spans="6:8" x14ac:dyDescent="0.25">
      <c r="F24678" s="11"/>
      <c r="G24678" s="11"/>
      <c r="H24678" s="11"/>
    </row>
    <row r="24679" spans="6:8" x14ac:dyDescent="0.25">
      <c r="F24679" s="11"/>
      <c r="G24679" s="11"/>
      <c r="H24679" s="11"/>
    </row>
    <row r="24680" spans="6:8" x14ac:dyDescent="0.25">
      <c r="F24680" s="11"/>
      <c r="G24680" s="11"/>
      <c r="H24680" s="11"/>
    </row>
    <row r="24681" spans="6:8" x14ac:dyDescent="0.25">
      <c r="F24681" s="11"/>
      <c r="G24681" s="11"/>
      <c r="H24681" s="11"/>
    </row>
    <row r="24682" spans="6:8" x14ac:dyDescent="0.25">
      <c r="F24682" s="11"/>
      <c r="G24682" s="11"/>
      <c r="H24682" s="11"/>
    </row>
    <row r="24683" spans="6:8" x14ac:dyDescent="0.25">
      <c r="F24683" s="11"/>
      <c r="G24683" s="11"/>
      <c r="H24683" s="11"/>
    </row>
    <row r="24684" spans="6:8" x14ac:dyDescent="0.25">
      <c r="F24684" s="11"/>
      <c r="G24684" s="11"/>
      <c r="H24684" s="11"/>
    </row>
    <row r="24685" spans="6:8" x14ac:dyDescent="0.25">
      <c r="F24685" s="11"/>
      <c r="G24685" s="11"/>
      <c r="H24685" s="11"/>
    </row>
    <row r="24686" spans="6:8" x14ac:dyDescent="0.25">
      <c r="F24686" s="11"/>
      <c r="G24686" s="11"/>
      <c r="H24686" s="11"/>
    </row>
    <row r="24687" spans="6:8" x14ac:dyDescent="0.25">
      <c r="F24687" s="11"/>
      <c r="G24687" s="11"/>
      <c r="H24687" s="11"/>
    </row>
    <row r="24688" spans="6:8" x14ac:dyDescent="0.25">
      <c r="F24688" s="11"/>
      <c r="G24688" s="11"/>
      <c r="H24688" s="11"/>
    </row>
    <row r="24689" spans="6:8" x14ac:dyDescent="0.25">
      <c r="F24689" s="11"/>
      <c r="G24689" s="11"/>
      <c r="H24689" s="11"/>
    </row>
    <row r="24690" spans="6:8" x14ac:dyDescent="0.25">
      <c r="F24690" s="11"/>
      <c r="G24690" s="11"/>
      <c r="H24690" s="11"/>
    </row>
    <row r="24691" spans="6:8" x14ac:dyDescent="0.25">
      <c r="F24691" s="11"/>
      <c r="G24691" s="11"/>
      <c r="H24691" s="11"/>
    </row>
    <row r="24692" spans="6:8" x14ac:dyDescent="0.25">
      <c r="F24692" s="11"/>
      <c r="G24692" s="11"/>
      <c r="H24692" s="11"/>
    </row>
    <row r="24693" spans="6:8" x14ac:dyDescent="0.25">
      <c r="F24693" s="11"/>
      <c r="G24693" s="11"/>
      <c r="H24693" s="11"/>
    </row>
    <row r="24694" spans="6:8" x14ac:dyDescent="0.25">
      <c r="F24694" s="11"/>
      <c r="G24694" s="11"/>
      <c r="H24694" s="11"/>
    </row>
    <row r="24695" spans="6:8" x14ac:dyDescent="0.25">
      <c r="F24695" s="11"/>
      <c r="G24695" s="11"/>
      <c r="H24695" s="11"/>
    </row>
    <row r="24696" spans="6:8" x14ac:dyDescent="0.25">
      <c r="F24696" s="11"/>
      <c r="G24696" s="11"/>
      <c r="H24696" s="11"/>
    </row>
    <row r="24697" spans="6:8" x14ac:dyDescent="0.25">
      <c r="F24697" s="11"/>
      <c r="G24697" s="11"/>
      <c r="H24697" s="11"/>
    </row>
    <row r="24698" spans="6:8" x14ac:dyDescent="0.25">
      <c r="F24698" s="11"/>
      <c r="G24698" s="11"/>
      <c r="H24698" s="11"/>
    </row>
    <row r="24699" spans="6:8" x14ac:dyDescent="0.25">
      <c r="F24699" s="11"/>
      <c r="G24699" s="11"/>
      <c r="H24699" s="11"/>
    </row>
    <row r="24700" spans="6:8" x14ac:dyDescent="0.25">
      <c r="F24700" s="11"/>
      <c r="G24700" s="11"/>
      <c r="H24700" s="11"/>
    </row>
    <row r="24701" spans="6:8" x14ac:dyDescent="0.25">
      <c r="F24701" s="11"/>
      <c r="G24701" s="11"/>
      <c r="H24701" s="11"/>
    </row>
    <row r="24702" spans="6:8" x14ac:dyDescent="0.25">
      <c r="F24702" s="11"/>
      <c r="G24702" s="11"/>
      <c r="H24702" s="11"/>
    </row>
    <row r="24703" spans="6:8" x14ac:dyDescent="0.25">
      <c r="F24703" s="11"/>
      <c r="G24703" s="11"/>
      <c r="H24703" s="11"/>
    </row>
    <row r="24704" spans="6:8" x14ac:dyDescent="0.25">
      <c r="F24704" s="11"/>
      <c r="G24704" s="11"/>
      <c r="H24704" s="11"/>
    </row>
    <row r="24705" spans="6:8" x14ac:dyDescent="0.25">
      <c r="F24705" s="11"/>
      <c r="G24705" s="11"/>
      <c r="H24705" s="11"/>
    </row>
    <row r="24706" spans="6:8" x14ac:dyDescent="0.25">
      <c r="F24706" s="11"/>
      <c r="G24706" s="11"/>
      <c r="H24706" s="11"/>
    </row>
    <row r="24707" spans="6:8" x14ac:dyDescent="0.25">
      <c r="F24707" s="11"/>
      <c r="G24707" s="11"/>
      <c r="H24707" s="11"/>
    </row>
    <row r="24708" spans="6:8" x14ac:dyDescent="0.25">
      <c r="F24708" s="11"/>
      <c r="G24708" s="11"/>
      <c r="H24708" s="11"/>
    </row>
    <row r="24709" spans="6:8" x14ac:dyDescent="0.25">
      <c r="F24709" s="11"/>
      <c r="G24709" s="11"/>
      <c r="H24709" s="11"/>
    </row>
    <row r="24710" spans="6:8" x14ac:dyDescent="0.25">
      <c r="F24710" s="11"/>
      <c r="G24710" s="11"/>
      <c r="H24710" s="11"/>
    </row>
    <row r="24711" spans="6:8" x14ac:dyDescent="0.25">
      <c r="F24711" s="11"/>
      <c r="G24711" s="11"/>
      <c r="H24711" s="11"/>
    </row>
    <row r="24712" spans="6:8" x14ac:dyDescent="0.25">
      <c r="F24712" s="11"/>
      <c r="G24712" s="11"/>
      <c r="H24712" s="11"/>
    </row>
    <row r="24713" spans="6:8" x14ac:dyDescent="0.25">
      <c r="F24713" s="11"/>
      <c r="G24713" s="11"/>
      <c r="H24713" s="11"/>
    </row>
    <row r="24714" spans="6:8" x14ac:dyDescent="0.25">
      <c r="F24714" s="11"/>
      <c r="G24714" s="11"/>
      <c r="H24714" s="11"/>
    </row>
    <row r="24715" spans="6:8" x14ac:dyDescent="0.25">
      <c r="F24715" s="11"/>
      <c r="G24715" s="11"/>
      <c r="H24715" s="11"/>
    </row>
    <row r="24716" spans="6:8" x14ac:dyDescent="0.25">
      <c r="F24716" s="11"/>
      <c r="G24716" s="11"/>
      <c r="H24716" s="11"/>
    </row>
    <row r="24717" spans="6:8" x14ac:dyDescent="0.25">
      <c r="F24717" s="11"/>
      <c r="G24717" s="11"/>
      <c r="H24717" s="11"/>
    </row>
    <row r="24718" spans="6:8" x14ac:dyDescent="0.25">
      <c r="F24718" s="11"/>
      <c r="G24718" s="11"/>
      <c r="H24718" s="11"/>
    </row>
    <row r="24719" spans="6:8" x14ac:dyDescent="0.25">
      <c r="F24719" s="11"/>
      <c r="G24719" s="11"/>
      <c r="H24719" s="11"/>
    </row>
    <row r="24720" spans="6:8" x14ac:dyDescent="0.25">
      <c r="F24720" s="11"/>
      <c r="G24720" s="11"/>
      <c r="H24720" s="11"/>
    </row>
    <row r="24721" spans="6:8" x14ac:dyDescent="0.25">
      <c r="F24721" s="11"/>
      <c r="G24721" s="11"/>
      <c r="H24721" s="11"/>
    </row>
    <row r="24722" spans="6:8" x14ac:dyDescent="0.25">
      <c r="F24722" s="11"/>
      <c r="G24722" s="11"/>
      <c r="H24722" s="11"/>
    </row>
    <row r="24723" spans="6:8" x14ac:dyDescent="0.25">
      <c r="F24723" s="11"/>
      <c r="G24723" s="11"/>
      <c r="H24723" s="11"/>
    </row>
    <row r="24724" spans="6:8" x14ac:dyDescent="0.25">
      <c r="F24724" s="11"/>
      <c r="G24724" s="11"/>
      <c r="H24724" s="11"/>
    </row>
    <row r="24725" spans="6:8" x14ac:dyDescent="0.25">
      <c r="F24725" s="11"/>
      <c r="G24725" s="11"/>
      <c r="H24725" s="11"/>
    </row>
    <row r="24726" spans="6:8" x14ac:dyDescent="0.25">
      <c r="F24726" s="11"/>
      <c r="G24726" s="11"/>
      <c r="H24726" s="11"/>
    </row>
    <row r="24727" spans="6:8" x14ac:dyDescent="0.25">
      <c r="F24727" s="11"/>
      <c r="G24727" s="11"/>
      <c r="H24727" s="11"/>
    </row>
    <row r="24728" spans="6:8" x14ac:dyDescent="0.25">
      <c r="F24728" s="11"/>
      <c r="G24728" s="11"/>
      <c r="H24728" s="11"/>
    </row>
    <row r="24729" spans="6:8" x14ac:dyDescent="0.25">
      <c r="F24729" s="11"/>
      <c r="G24729" s="11"/>
      <c r="H24729" s="11"/>
    </row>
    <row r="24730" spans="6:8" x14ac:dyDescent="0.25">
      <c r="F24730" s="11"/>
      <c r="G24730" s="11"/>
      <c r="H24730" s="11"/>
    </row>
    <row r="24731" spans="6:8" x14ac:dyDescent="0.25">
      <c r="F24731" s="11"/>
      <c r="G24731" s="11"/>
      <c r="H24731" s="11"/>
    </row>
    <row r="24732" spans="6:8" x14ac:dyDescent="0.25">
      <c r="F24732" s="11"/>
      <c r="G24732" s="11"/>
      <c r="H24732" s="11"/>
    </row>
    <row r="24733" spans="6:8" x14ac:dyDescent="0.25">
      <c r="F24733" s="11"/>
      <c r="G24733" s="11"/>
      <c r="H24733" s="11"/>
    </row>
    <row r="24734" spans="6:8" x14ac:dyDescent="0.25">
      <c r="F24734" s="11"/>
      <c r="G24734" s="11"/>
      <c r="H24734" s="11"/>
    </row>
    <row r="24735" spans="6:8" x14ac:dyDescent="0.25">
      <c r="F24735" s="11"/>
      <c r="G24735" s="11"/>
      <c r="H24735" s="11"/>
    </row>
    <row r="24736" spans="6:8" x14ac:dyDescent="0.25">
      <c r="F24736" s="11"/>
      <c r="G24736" s="11"/>
      <c r="H24736" s="11"/>
    </row>
    <row r="24737" spans="6:8" x14ac:dyDescent="0.25">
      <c r="F24737" s="11"/>
      <c r="G24737" s="11"/>
      <c r="H24737" s="11"/>
    </row>
    <row r="24738" spans="6:8" x14ac:dyDescent="0.25">
      <c r="F24738" s="11"/>
      <c r="G24738" s="11"/>
      <c r="H24738" s="11"/>
    </row>
    <row r="24739" spans="6:8" x14ac:dyDescent="0.25">
      <c r="F24739" s="11"/>
      <c r="G24739" s="11"/>
      <c r="H24739" s="11"/>
    </row>
    <row r="24740" spans="6:8" x14ac:dyDescent="0.25">
      <c r="F24740" s="11"/>
      <c r="G24740" s="11"/>
      <c r="H24740" s="11"/>
    </row>
    <row r="24741" spans="6:8" x14ac:dyDescent="0.25">
      <c r="F24741" s="11"/>
      <c r="G24741" s="11"/>
      <c r="H24741" s="11"/>
    </row>
    <row r="24742" spans="6:8" x14ac:dyDescent="0.25">
      <c r="F24742" s="11"/>
      <c r="G24742" s="11"/>
      <c r="H24742" s="11"/>
    </row>
    <row r="24743" spans="6:8" x14ac:dyDescent="0.25">
      <c r="F24743" s="11"/>
      <c r="G24743" s="11"/>
      <c r="H24743" s="11"/>
    </row>
    <row r="24744" spans="6:8" x14ac:dyDescent="0.25">
      <c r="F24744" s="11"/>
      <c r="G24744" s="11"/>
      <c r="H24744" s="11"/>
    </row>
    <row r="24745" spans="6:8" x14ac:dyDescent="0.25">
      <c r="F24745" s="11"/>
      <c r="G24745" s="11"/>
      <c r="H24745" s="11"/>
    </row>
    <row r="24746" spans="6:8" x14ac:dyDescent="0.25">
      <c r="F24746" s="11"/>
      <c r="G24746" s="11"/>
      <c r="H24746" s="11"/>
    </row>
    <row r="24747" spans="6:8" x14ac:dyDescent="0.25">
      <c r="F24747" s="11"/>
      <c r="G24747" s="11"/>
      <c r="H24747" s="11"/>
    </row>
    <row r="24748" spans="6:8" x14ac:dyDescent="0.25">
      <c r="F24748" s="11"/>
      <c r="G24748" s="11"/>
      <c r="H24748" s="11"/>
    </row>
    <row r="24749" spans="6:8" x14ac:dyDescent="0.25">
      <c r="F24749" s="11"/>
      <c r="G24749" s="11"/>
      <c r="H24749" s="11"/>
    </row>
    <row r="24750" spans="6:8" x14ac:dyDescent="0.25">
      <c r="F24750" s="11"/>
      <c r="G24750" s="11"/>
      <c r="H24750" s="11"/>
    </row>
    <row r="24751" spans="6:8" x14ac:dyDescent="0.25">
      <c r="F24751" s="11"/>
      <c r="G24751" s="11"/>
      <c r="H24751" s="11"/>
    </row>
    <row r="24752" spans="6:8" x14ac:dyDescent="0.25">
      <c r="F24752" s="11"/>
      <c r="G24752" s="11"/>
      <c r="H24752" s="11"/>
    </row>
    <row r="24753" spans="6:8" x14ac:dyDescent="0.25">
      <c r="F24753" s="11"/>
      <c r="G24753" s="11"/>
      <c r="H24753" s="11"/>
    </row>
    <row r="24754" spans="6:8" x14ac:dyDescent="0.25">
      <c r="F24754" s="11"/>
      <c r="G24754" s="11"/>
      <c r="H24754" s="11"/>
    </row>
    <row r="24755" spans="6:8" x14ac:dyDescent="0.25">
      <c r="F24755" s="11"/>
      <c r="G24755" s="11"/>
      <c r="H24755" s="11"/>
    </row>
    <row r="24756" spans="6:8" x14ac:dyDescent="0.25">
      <c r="F24756" s="11"/>
      <c r="G24756" s="11"/>
      <c r="H24756" s="11"/>
    </row>
    <row r="24757" spans="6:8" x14ac:dyDescent="0.25">
      <c r="F24757" s="11"/>
      <c r="G24757" s="11"/>
      <c r="H24757" s="11"/>
    </row>
    <row r="24758" spans="6:8" x14ac:dyDescent="0.25">
      <c r="F24758" s="11"/>
      <c r="G24758" s="11"/>
      <c r="H24758" s="11"/>
    </row>
    <row r="24759" spans="6:8" x14ac:dyDescent="0.25">
      <c r="F24759" s="11"/>
      <c r="G24759" s="11"/>
      <c r="H24759" s="11"/>
    </row>
    <row r="24760" spans="6:8" x14ac:dyDescent="0.25">
      <c r="F24760" s="11"/>
      <c r="G24760" s="11"/>
      <c r="H24760" s="11"/>
    </row>
    <row r="24761" spans="6:8" x14ac:dyDescent="0.25">
      <c r="F24761" s="11"/>
      <c r="G24761" s="11"/>
      <c r="H24761" s="11"/>
    </row>
    <row r="24762" spans="6:8" x14ac:dyDescent="0.25">
      <c r="F24762" s="11"/>
      <c r="G24762" s="11"/>
      <c r="H24762" s="11"/>
    </row>
    <row r="24763" spans="6:8" x14ac:dyDescent="0.25">
      <c r="F24763" s="11"/>
      <c r="G24763" s="11"/>
      <c r="H24763" s="11"/>
    </row>
    <row r="24764" spans="6:8" x14ac:dyDescent="0.25">
      <c r="F24764" s="11"/>
      <c r="G24764" s="11"/>
      <c r="H24764" s="11"/>
    </row>
    <row r="24765" spans="6:8" x14ac:dyDescent="0.25">
      <c r="F24765" s="11"/>
      <c r="G24765" s="11"/>
      <c r="H24765" s="11"/>
    </row>
    <row r="24766" spans="6:8" x14ac:dyDescent="0.25">
      <c r="F24766" s="11"/>
      <c r="G24766" s="11"/>
      <c r="H24766" s="11"/>
    </row>
    <row r="24767" spans="6:8" x14ac:dyDescent="0.25">
      <c r="F24767" s="11"/>
      <c r="G24767" s="11"/>
      <c r="H24767" s="11"/>
    </row>
    <row r="24768" spans="6:8" x14ac:dyDescent="0.25">
      <c r="F24768" s="11"/>
      <c r="G24768" s="11"/>
      <c r="H24768" s="11"/>
    </row>
    <row r="24769" spans="6:8" x14ac:dyDescent="0.25">
      <c r="F24769" s="11"/>
      <c r="G24769" s="11"/>
      <c r="H24769" s="11"/>
    </row>
    <row r="24770" spans="6:8" x14ac:dyDescent="0.25">
      <c r="F24770" s="11"/>
      <c r="G24770" s="11"/>
      <c r="H24770" s="11"/>
    </row>
    <row r="24771" spans="6:8" x14ac:dyDescent="0.25">
      <c r="F24771" s="11"/>
      <c r="G24771" s="11"/>
      <c r="H24771" s="11"/>
    </row>
    <row r="24772" spans="6:8" x14ac:dyDescent="0.25">
      <c r="F24772" s="11"/>
      <c r="G24772" s="11"/>
      <c r="H24772" s="11"/>
    </row>
    <row r="24773" spans="6:8" x14ac:dyDescent="0.25">
      <c r="F24773" s="11"/>
      <c r="G24773" s="11"/>
      <c r="H24773" s="11"/>
    </row>
    <row r="24774" spans="6:8" x14ac:dyDescent="0.25">
      <c r="F24774" s="11"/>
      <c r="G24774" s="11"/>
      <c r="H24774" s="11"/>
    </row>
    <row r="24775" spans="6:8" x14ac:dyDescent="0.25">
      <c r="F24775" s="11"/>
      <c r="G24775" s="11"/>
      <c r="H24775" s="11"/>
    </row>
    <row r="24776" spans="6:8" x14ac:dyDescent="0.25">
      <c r="F24776" s="11"/>
      <c r="G24776" s="11"/>
      <c r="H24776" s="11"/>
    </row>
    <row r="24777" spans="6:8" x14ac:dyDescent="0.25">
      <c r="F24777" s="11"/>
      <c r="G24777" s="11"/>
      <c r="H24777" s="11"/>
    </row>
    <row r="24778" spans="6:8" x14ac:dyDescent="0.25">
      <c r="F24778" s="11"/>
      <c r="G24778" s="11"/>
      <c r="H24778" s="11"/>
    </row>
    <row r="24779" spans="6:8" x14ac:dyDescent="0.25">
      <c r="F24779" s="11"/>
      <c r="G24779" s="11"/>
      <c r="H24779" s="11"/>
    </row>
    <row r="24780" spans="6:8" x14ac:dyDescent="0.25">
      <c r="F24780" s="11"/>
      <c r="G24780" s="11"/>
      <c r="H24780" s="11"/>
    </row>
    <row r="24781" spans="6:8" x14ac:dyDescent="0.25">
      <c r="F24781" s="11"/>
      <c r="G24781" s="11"/>
      <c r="H24781" s="11"/>
    </row>
    <row r="24782" spans="6:8" x14ac:dyDescent="0.25">
      <c r="F24782" s="11"/>
      <c r="G24782" s="11"/>
      <c r="H24782" s="11"/>
    </row>
    <row r="24783" spans="6:8" x14ac:dyDescent="0.25">
      <c r="F24783" s="11"/>
      <c r="G24783" s="11"/>
      <c r="H24783" s="11"/>
    </row>
    <row r="24784" spans="6:8" x14ac:dyDescent="0.25">
      <c r="F24784" s="11"/>
      <c r="G24784" s="11"/>
      <c r="H24784" s="11"/>
    </row>
    <row r="24785" spans="6:8" x14ac:dyDescent="0.25">
      <c r="F24785" s="11"/>
      <c r="G24785" s="11"/>
      <c r="H24785" s="11"/>
    </row>
    <row r="24786" spans="6:8" x14ac:dyDescent="0.25">
      <c r="F24786" s="11"/>
      <c r="G24786" s="11"/>
      <c r="H24786" s="11"/>
    </row>
    <row r="24787" spans="6:8" x14ac:dyDescent="0.25">
      <c r="F24787" s="11"/>
      <c r="G24787" s="11"/>
      <c r="H24787" s="11"/>
    </row>
    <row r="24788" spans="6:8" x14ac:dyDescent="0.25">
      <c r="F24788" s="11"/>
      <c r="G24788" s="11"/>
      <c r="H24788" s="11"/>
    </row>
    <row r="24789" spans="6:8" x14ac:dyDescent="0.25">
      <c r="F24789" s="11"/>
      <c r="G24789" s="11"/>
      <c r="H24789" s="11"/>
    </row>
    <row r="24790" spans="6:8" x14ac:dyDescent="0.25">
      <c r="F24790" s="11"/>
      <c r="G24790" s="11"/>
      <c r="H24790" s="11"/>
    </row>
    <row r="24791" spans="6:8" x14ac:dyDescent="0.25">
      <c r="F24791" s="11"/>
      <c r="G24791" s="11"/>
      <c r="H24791" s="11"/>
    </row>
    <row r="24792" spans="6:8" x14ac:dyDescent="0.25">
      <c r="F24792" s="11"/>
      <c r="G24792" s="11"/>
      <c r="H24792" s="11"/>
    </row>
    <row r="24793" spans="6:8" x14ac:dyDescent="0.25">
      <c r="F24793" s="11"/>
      <c r="G24793" s="11"/>
      <c r="H24793" s="11"/>
    </row>
    <row r="24794" spans="6:8" x14ac:dyDescent="0.25">
      <c r="F24794" s="11"/>
      <c r="G24794" s="11"/>
      <c r="H24794" s="11"/>
    </row>
    <row r="24795" spans="6:8" x14ac:dyDescent="0.25">
      <c r="F24795" s="11"/>
      <c r="G24795" s="11"/>
      <c r="H24795" s="11"/>
    </row>
    <row r="24796" spans="6:8" x14ac:dyDescent="0.25">
      <c r="F24796" s="11"/>
      <c r="G24796" s="11"/>
      <c r="H24796" s="11"/>
    </row>
    <row r="24797" spans="6:8" x14ac:dyDescent="0.25">
      <c r="F24797" s="11"/>
      <c r="G24797" s="11"/>
      <c r="H24797" s="11"/>
    </row>
    <row r="24798" spans="6:8" x14ac:dyDescent="0.25">
      <c r="F24798" s="11"/>
      <c r="G24798" s="11"/>
      <c r="H24798" s="11"/>
    </row>
    <row r="24799" spans="6:8" x14ac:dyDescent="0.25">
      <c r="F24799" s="11"/>
      <c r="G24799" s="11"/>
      <c r="H24799" s="11"/>
    </row>
    <row r="24800" spans="6:8" x14ac:dyDescent="0.25">
      <c r="F24800" s="11"/>
      <c r="G24800" s="11"/>
      <c r="H24800" s="11"/>
    </row>
    <row r="24801" spans="6:8" x14ac:dyDescent="0.25">
      <c r="F24801" s="11"/>
      <c r="G24801" s="11"/>
      <c r="H24801" s="11"/>
    </row>
    <row r="24802" spans="6:8" x14ac:dyDescent="0.25">
      <c r="F24802" s="11"/>
      <c r="G24802" s="11"/>
      <c r="H24802" s="11"/>
    </row>
    <row r="24803" spans="6:8" x14ac:dyDescent="0.25">
      <c r="F24803" s="11"/>
      <c r="G24803" s="11"/>
      <c r="H24803" s="11"/>
    </row>
    <row r="24804" spans="6:8" x14ac:dyDescent="0.25">
      <c r="F24804" s="11"/>
      <c r="G24804" s="11"/>
      <c r="H24804" s="11"/>
    </row>
    <row r="24805" spans="6:8" x14ac:dyDescent="0.25">
      <c r="F24805" s="11"/>
      <c r="G24805" s="11"/>
      <c r="H24805" s="11"/>
    </row>
    <row r="24806" spans="6:8" x14ac:dyDescent="0.25">
      <c r="F24806" s="11"/>
      <c r="G24806" s="11"/>
      <c r="H24806" s="11"/>
    </row>
    <row r="24807" spans="6:8" x14ac:dyDescent="0.25">
      <c r="F24807" s="11"/>
      <c r="G24807" s="11"/>
      <c r="H24807" s="11"/>
    </row>
    <row r="24808" spans="6:8" x14ac:dyDescent="0.25">
      <c r="F24808" s="11"/>
      <c r="G24808" s="11"/>
      <c r="H24808" s="11"/>
    </row>
    <row r="24809" spans="6:8" x14ac:dyDescent="0.25">
      <c r="F24809" s="11"/>
      <c r="G24809" s="11"/>
      <c r="H24809" s="11"/>
    </row>
    <row r="24810" spans="6:8" x14ac:dyDescent="0.25">
      <c r="F24810" s="11"/>
      <c r="G24810" s="11"/>
      <c r="H24810" s="11"/>
    </row>
    <row r="24811" spans="6:8" x14ac:dyDescent="0.25">
      <c r="F24811" s="11"/>
      <c r="G24811" s="11"/>
      <c r="H24811" s="11"/>
    </row>
    <row r="24812" spans="6:8" x14ac:dyDescent="0.25">
      <c r="F24812" s="11"/>
      <c r="G24812" s="11"/>
      <c r="H24812" s="11"/>
    </row>
    <row r="24813" spans="6:8" x14ac:dyDescent="0.25">
      <c r="F24813" s="11"/>
      <c r="G24813" s="11"/>
      <c r="H24813" s="11"/>
    </row>
    <row r="24814" spans="6:8" x14ac:dyDescent="0.25">
      <c r="F24814" s="11"/>
      <c r="G24814" s="11"/>
      <c r="H24814" s="11"/>
    </row>
    <row r="24815" spans="6:8" x14ac:dyDescent="0.25">
      <c r="F24815" s="11"/>
      <c r="G24815" s="11"/>
      <c r="H24815" s="11"/>
    </row>
    <row r="24816" spans="6:8" x14ac:dyDescent="0.25">
      <c r="F24816" s="11"/>
      <c r="G24816" s="11"/>
      <c r="H24816" s="11"/>
    </row>
    <row r="24817" spans="6:8" x14ac:dyDescent="0.25">
      <c r="F24817" s="11"/>
      <c r="G24817" s="11"/>
      <c r="H24817" s="11"/>
    </row>
    <row r="24818" spans="6:8" x14ac:dyDescent="0.25">
      <c r="F24818" s="11"/>
      <c r="G24818" s="11"/>
      <c r="H24818" s="11"/>
    </row>
    <row r="24819" spans="6:8" x14ac:dyDescent="0.25">
      <c r="F24819" s="11"/>
      <c r="G24819" s="11"/>
      <c r="H24819" s="11"/>
    </row>
    <row r="24820" spans="6:8" x14ac:dyDescent="0.25">
      <c r="F24820" s="11"/>
      <c r="G24820" s="11"/>
      <c r="H24820" s="11"/>
    </row>
    <row r="24821" spans="6:8" x14ac:dyDescent="0.25">
      <c r="F24821" s="11"/>
      <c r="G24821" s="11"/>
      <c r="H24821" s="11"/>
    </row>
    <row r="24822" spans="6:8" x14ac:dyDescent="0.25">
      <c r="F24822" s="11"/>
      <c r="G24822" s="11"/>
      <c r="H24822" s="11"/>
    </row>
    <row r="24823" spans="6:8" x14ac:dyDescent="0.25">
      <c r="F24823" s="11"/>
      <c r="G24823" s="11"/>
      <c r="H24823" s="11"/>
    </row>
    <row r="24824" spans="6:8" x14ac:dyDescent="0.25">
      <c r="F24824" s="11"/>
      <c r="G24824" s="11"/>
      <c r="H24824" s="11"/>
    </row>
    <row r="24825" spans="6:8" x14ac:dyDescent="0.25">
      <c r="F24825" s="11"/>
      <c r="G24825" s="11"/>
      <c r="H24825" s="11"/>
    </row>
    <row r="24826" spans="6:8" x14ac:dyDescent="0.25">
      <c r="F24826" s="11"/>
      <c r="G24826" s="11"/>
      <c r="H24826" s="11"/>
    </row>
    <row r="24827" spans="6:8" x14ac:dyDescent="0.25">
      <c r="F24827" s="11"/>
      <c r="G24827" s="11"/>
      <c r="H24827" s="11"/>
    </row>
    <row r="24828" spans="6:8" x14ac:dyDescent="0.25">
      <c r="F24828" s="11"/>
      <c r="G24828" s="11"/>
      <c r="H24828" s="11"/>
    </row>
    <row r="24829" spans="6:8" x14ac:dyDescent="0.25">
      <c r="F24829" s="11"/>
      <c r="G24829" s="11"/>
      <c r="H24829" s="11"/>
    </row>
    <row r="24830" spans="6:8" x14ac:dyDescent="0.25">
      <c r="F24830" s="11"/>
      <c r="G24830" s="11"/>
      <c r="H24830" s="11"/>
    </row>
    <row r="24831" spans="6:8" x14ac:dyDescent="0.25">
      <c r="F24831" s="11"/>
      <c r="G24831" s="11"/>
      <c r="H24831" s="11"/>
    </row>
    <row r="24832" spans="6:8" x14ac:dyDescent="0.25">
      <c r="F24832" s="11"/>
      <c r="G24832" s="11"/>
      <c r="H24832" s="11"/>
    </row>
    <row r="24833" spans="6:8" x14ac:dyDescent="0.25">
      <c r="F24833" s="11"/>
      <c r="G24833" s="11"/>
      <c r="H24833" s="11"/>
    </row>
    <row r="24834" spans="6:8" x14ac:dyDescent="0.25">
      <c r="F24834" s="11"/>
      <c r="G24834" s="11"/>
      <c r="H24834" s="11"/>
    </row>
    <row r="24835" spans="6:8" x14ac:dyDescent="0.25">
      <c r="F24835" s="11"/>
      <c r="G24835" s="11"/>
      <c r="H24835" s="11"/>
    </row>
    <row r="24836" spans="6:8" x14ac:dyDescent="0.25">
      <c r="F24836" s="11"/>
      <c r="G24836" s="11"/>
      <c r="H24836" s="11"/>
    </row>
    <row r="24837" spans="6:8" x14ac:dyDescent="0.25">
      <c r="F24837" s="11"/>
      <c r="G24837" s="11"/>
      <c r="H24837" s="11"/>
    </row>
    <row r="24838" spans="6:8" x14ac:dyDescent="0.25">
      <c r="F24838" s="11"/>
      <c r="G24838" s="11"/>
      <c r="H24838" s="11"/>
    </row>
    <row r="24839" spans="6:8" x14ac:dyDescent="0.25">
      <c r="F24839" s="11"/>
      <c r="G24839" s="11"/>
      <c r="H24839" s="11"/>
    </row>
    <row r="24840" spans="6:8" x14ac:dyDescent="0.25">
      <c r="F24840" s="11"/>
      <c r="G24840" s="11"/>
      <c r="H24840" s="11"/>
    </row>
    <row r="24841" spans="6:8" x14ac:dyDescent="0.25">
      <c r="F24841" s="11"/>
      <c r="G24841" s="11"/>
      <c r="H24841" s="11"/>
    </row>
    <row r="24842" spans="6:8" x14ac:dyDescent="0.25">
      <c r="F24842" s="11"/>
      <c r="G24842" s="11"/>
      <c r="H24842" s="11"/>
    </row>
    <row r="24843" spans="6:8" x14ac:dyDescent="0.25">
      <c r="F24843" s="11"/>
      <c r="G24843" s="11"/>
      <c r="H24843" s="11"/>
    </row>
    <row r="24844" spans="6:8" x14ac:dyDescent="0.25">
      <c r="F24844" s="11"/>
      <c r="G24844" s="11"/>
      <c r="H24844" s="11"/>
    </row>
    <row r="24845" spans="6:8" x14ac:dyDescent="0.25">
      <c r="F24845" s="11"/>
      <c r="G24845" s="11"/>
      <c r="H24845" s="11"/>
    </row>
    <row r="24846" spans="6:8" x14ac:dyDescent="0.25">
      <c r="F24846" s="11"/>
      <c r="G24846" s="11"/>
      <c r="H24846" s="11"/>
    </row>
    <row r="24847" spans="6:8" x14ac:dyDescent="0.25">
      <c r="F24847" s="11"/>
      <c r="G24847" s="11"/>
      <c r="H24847" s="11"/>
    </row>
    <row r="24848" spans="6:8" x14ac:dyDescent="0.25">
      <c r="F24848" s="11"/>
      <c r="G24848" s="11"/>
      <c r="H24848" s="11"/>
    </row>
    <row r="24849" spans="6:8" x14ac:dyDescent="0.25">
      <c r="F24849" s="11"/>
      <c r="G24849" s="11"/>
      <c r="H24849" s="11"/>
    </row>
    <row r="24850" spans="6:8" x14ac:dyDescent="0.25">
      <c r="F24850" s="11"/>
      <c r="G24850" s="11"/>
      <c r="H24850" s="11"/>
    </row>
    <row r="24851" spans="6:8" x14ac:dyDescent="0.25">
      <c r="F24851" s="11"/>
      <c r="G24851" s="11"/>
      <c r="H24851" s="11"/>
    </row>
    <row r="24852" spans="6:8" x14ac:dyDescent="0.25">
      <c r="F24852" s="11"/>
      <c r="G24852" s="11"/>
      <c r="H24852" s="11"/>
    </row>
    <row r="24853" spans="6:8" x14ac:dyDescent="0.25">
      <c r="F24853" s="11"/>
      <c r="G24853" s="11"/>
      <c r="H24853" s="11"/>
    </row>
    <row r="24854" spans="6:8" x14ac:dyDescent="0.25">
      <c r="F24854" s="11"/>
      <c r="G24854" s="11"/>
      <c r="H24854" s="11"/>
    </row>
    <row r="24855" spans="6:8" x14ac:dyDescent="0.25">
      <c r="F24855" s="11"/>
      <c r="G24855" s="11"/>
      <c r="H24855" s="11"/>
    </row>
    <row r="24856" spans="6:8" x14ac:dyDescent="0.25">
      <c r="F24856" s="11"/>
      <c r="G24856" s="11"/>
      <c r="H24856" s="11"/>
    </row>
    <row r="24857" spans="6:8" x14ac:dyDescent="0.25">
      <c r="F24857" s="11"/>
      <c r="G24857" s="11"/>
      <c r="H24857" s="11"/>
    </row>
    <row r="24858" spans="6:8" x14ac:dyDescent="0.25">
      <c r="F24858" s="11"/>
      <c r="G24858" s="11"/>
      <c r="H24858" s="11"/>
    </row>
    <row r="24859" spans="6:8" x14ac:dyDescent="0.25">
      <c r="F24859" s="11"/>
      <c r="G24859" s="11"/>
      <c r="H24859" s="11"/>
    </row>
    <row r="24860" spans="6:8" x14ac:dyDescent="0.25">
      <c r="F24860" s="11"/>
      <c r="G24860" s="11"/>
      <c r="H24860" s="11"/>
    </row>
    <row r="24861" spans="6:8" x14ac:dyDescent="0.25">
      <c r="F24861" s="11"/>
      <c r="G24861" s="11"/>
      <c r="H24861" s="11"/>
    </row>
    <row r="24862" spans="6:8" x14ac:dyDescent="0.25">
      <c r="F24862" s="11"/>
      <c r="G24862" s="11"/>
      <c r="H24862" s="11"/>
    </row>
    <row r="24863" spans="6:8" x14ac:dyDescent="0.25">
      <c r="F24863" s="11"/>
      <c r="G24863" s="11"/>
      <c r="H24863" s="11"/>
    </row>
    <row r="24864" spans="6:8" x14ac:dyDescent="0.25">
      <c r="F24864" s="11"/>
      <c r="G24864" s="11"/>
      <c r="H24864" s="11"/>
    </row>
    <row r="24865" spans="6:8" x14ac:dyDescent="0.25">
      <c r="F24865" s="11"/>
      <c r="G24865" s="11"/>
      <c r="H24865" s="11"/>
    </row>
    <row r="24866" spans="6:8" x14ac:dyDescent="0.25">
      <c r="F24866" s="11"/>
      <c r="G24866" s="11"/>
      <c r="H24866" s="11"/>
    </row>
    <row r="24867" spans="6:8" x14ac:dyDescent="0.25">
      <c r="F24867" s="11"/>
      <c r="G24867" s="11"/>
      <c r="H24867" s="11"/>
    </row>
    <row r="24868" spans="6:8" x14ac:dyDescent="0.25">
      <c r="F24868" s="11"/>
      <c r="G24868" s="11"/>
      <c r="H24868" s="11"/>
    </row>
    <row r="24869" spans="6:8" x14ac:dyDescent="0.25">
      <c r="F24869" s="11"/>
      <c r="G24869" s="11"/>
      <c r="H24869" s="11"/>
    </row>
    <row r="24870" spans="6:8" x14ac:dyDescent="0.25">
      <c r="F24870" s="11"/>
      <c r="G24870" s="11"/>
      <c r="H24870" s="11"/>
    </row>
    <row r="24871" spans="6:8" x14ac:dyDescent="0.25">
      <c r="F24871" s="11"/>
      <c r="G24871" s="11"/>
      <c r="H24871" s="11"/>
    </row>
    <row r="24872" spans="6:8" x14ac:dyDescent="0.25">
      <c r="F24872" s="11"/>
      <c r="G24872" s="11"/>
      <c r="H24872" s="11"/>
    </row>
    <row r="24873" spans="6:8" x14ac:dyDescent="0.25">
      <c r="F24873" s="11"/>
      <c r="G24873" s="11"/>
      <c r="H24873" s="11"/>
    </row>
    <row r="24874" spans="6:8" x14ac:dyDescent="0.25">
      <c r="F24874" s="11"/>
      <c r="G24874" s="11"/>
      <c r="H24874" s="11"/>
    </row>
    <row r="24875" spans="6:8" x14ac:dyDescent="0.25">
      <c r="F24875" s="11"/>
      <c r="G24875" s="11"/>
      <c r="H24875" s="11"/>
    </row>
    <row r="24876" spans="6:8" x14ac:dyDescent="0.25">
      <c r="F24876" s="11"/>
      <c r="G24876" s="11"/>
      <c r="H24876" s="11"/>
    </row>
    <row r="24877" spans="6:8" x14ac:dyDescent="0.25">
      <c r="F24877" s="11"/>
      <c r="G24877" s="11"/>
      <c r="H24877" s="11"/>
    </row>
    <row r="24878" spans="6:8" x14ac:dyDescent="0.25">
      <c r="F24878" s="11"/>
      <c r="G24878" s="11"/>
      <c r="H24878" s="11"/>
    </row>
    <row r="24879" spans="6:8" x14ac:dyDescent="0.25">
      <c r="F24879" s="11"/>
      <c r="G24879" s="11"/>
      <c r="H24879" s="11"/>
    </row>
    <row r="24880" spans="6:8" x14ac:dyDescent="0.25">
      <c r="F24880" s="11"/>
      <c r="G24880" s="11"/>
      <c r="H24880" s="11"/>
    </row>
    <row r="24881" spans="6:8" x14ac:dyDescent="0.25">
      <c r="F24881" s="11"/>
      <c r="G24881" s="11"/>
      <c r="H24881" s="11"/>
    </row>
    <row r="24882" spans="6:8" x14ac:dyDescent="0.25">
      <c r="F24882" s="11"/>
      <c r="G24882" s="11"/>
      <c r="H24882" s="11"/>
    </row>
    <row r="24883" spans="6:8" x14ac:dyDescent="0.25">
      <c r="F24883" s="11"/>
      <c r="G24883" s="11"/>
      <c r="H24883" s="11"/>
    </row>
    <row r="24884" spans="6:8" x14ac:dyDescent="0.25">
      <c r="F24884" s="11"/>
      <c r="G24884" s="11"/>
      <c r="H24884" s="11"/>
    </row>
    <row r="24885" spans="6:8" x14ac:dyDescent="0.25">
      <c r="F24885" s="11"/>
      <c r="G24885" s="11"/>
      <c r="H24885" s="11"/>
    </row>
    <row r="24886" spans="6:8" x14ac:dyDescent="0.25">
      <c r="F24886" s="11"/>
      <c r="G24886" s="11"/>
      <c r="H24886" s="11"/>
    </row>
    <row r="24887" spans="6:8" x14ac:dyDescent="0.25">
      <c r="F24887" s="11"/>
      <c r="G24887" s="11"/>
      <c r="H24887" s="11"/>
    </row>
    <row r="24888" spans="6:8" x14ac:dyDescent="0.25">
      <c r="F24888" s="11"/>
      <c r="G24888" s="11"/>
      <c r="H24888" s="11"/>
    </row>
    <row r="24889" spans="6:8" x14ac:dyDescent="0.25">
      <c r="F24889" s="11"/>
      <c r="G24889" s="11"/>
      <c r="H24889" s="11"/>
    </row>
    <row r="24890" spans="6:8" x14ac:dyDescent="0.25">
      <c r="F24890" s="11"/>
      <c r="G24890" s="11"/>
      <c r="H24890" s="11"/>
    </row>
    <row r="24891" spans="6:8" x14ac:dyDescent="0.25">
      <c r="F24891" s="11"/>
      <c r="G24891" s="11"/>
      <c r="H24891" s="11"/>
    </row>
    <row r="24892" spans="6:8" x14ac:dyDescent="0.25">
      <c r="F24892" s="11"/>
      <c r="G24892" s="11"/>
      <c r="H24892" s="11"/>
    </row>
    <row r="24893" spans="6:8" x14ac:dyDescent="0.25">
      <c r="F24893" s="11"/>
      <c r="G24893" s="11"/>
      <c r="H24893" s="11"/>
    </row>
    <row r="24894" spans="6:8" x14ac:dyDescent="0.25">
      <c r="F24894" s="11"/>
      <c r="G24894" s="11"/>
      <c r="H24894" s="11"/>
    </row>
    <row r="24895" spans="6:8" x14ac:dyDescent="0.25">
      <c r="F24895" s="11"/>
      <c r="G24895" s="11"/>
      <c r="H24895" s="11"/>
    </row>
    <row r="24896" spans="6:8" x14ac:dyDescent="0.25">
      <c r="F24896" s="11"/>
      <c r="G24896" s="11"/>
      <c r="H24896" s="11"/>
    </row>
    <row r="24897" spans="6:8" x14ac:dyDescent="0.25">
      <c r="F24897" s="11"/>
      <c r="G24897" s="11"/>
      <c r="H24897" s="11"/>
    </row>
    <row r="24898" spans="6:8" x14ac:dyDescent="0.25">
      <c r="F24898" s="11"/>
      <c r="G24898" s="11"/>
      <c r="H24898" s="11"/>
    </row>
    <row r="24899" spans="6:8" x14ac:dyDescent="0.25">
      <c r="F24899" s="11"/>
      <c r="G24899" s="11"/>
      <c r="H24899" s="11"/>
    </row>
    <row r="24900" spans="6:8" x14ac:dyDescent="0.25">
      <c r="F24900" s="11"/>
      <c r="G24900" s="11"/>
      <c r="H24900" s="11"/>
    </row>
    <row r="24901" spans="6:8" x14ac:dyDescent="0.25">
      <c r="F24901" s="11"/>
      <c r="G24901" s="11"/>
      <c r="H24901" s="11"/>
    </row>
    <row r="24902" spans="6:8" x14ac:dyDescent="0.25">
      <c r="F24902" s="11"/>
      <c r="G24902" s="11"/>
      <c r="H24902" s="11"/>
    </row>
    <row r="24903" spans="6:8" x14ac:dyDescent="0.25">
      <c r="F24903" s="11"/>
      <c r="G24903" s="11"/>
      <c r="H24903" s="11"/>
    </row>
    <row r="24904" spans="6:8" x14ac:dyDescent="0.25">
      <c r="F24904" s="11"/>
      <c r="G24904" s="11"/>
      <c r="H24904" s="11"/>
    </row>
    <row r="24905" spans="6:8" x14ac:dyDescent="0.25">
      <c r="F24905" s="11"/>
      <c r="G24905" s="11"/>
      <c r="H24905" s="11"/>
    </row>
    <row r="24906" spans="6:8" x14ac:dyDescent="0.25">
      <c r="F24906" s="11"/>
      <c r="G24906" s="11"/>
      <c r="H24906" s="11"/>
    </row>
    <row r="24907" spans="6:8" x14ac:dyDescent="0.25">
      <c r="F24907" s="11"/>
      <c r="G24907" s="11"/>
      <c r="H24907" s="11"/>
    </row>
    <row r="24908" spans="6:8" x14ac:dyDescent="0.25">
      <c r="F24908" s="11"/>
      <c r="G24908" s="11"/>
      <c r="H24908" s="11"/>
    </row>
    <row r="24909" spans="6:8" x14ac:dyDescent="0.25">
      <c r="F24909" s="11"/>
      <c r="G24909" s="11"/>
      <c r="H24909" s="11"/>
    </row>
    <row r="24910" spans="6:8" x14ac:dyDescent="0.25">
      <c r="F24910" s="11"/>
      <c r="G24910" s="11"/>
      <c r="H24910" s="11"/>
    </row>
    <row r="24911" spans="6:8" x14ac:dyDescent="0.25">
      <c r="F24911" s="11"/>
      <c r="G24911" s="11"/>
      <c r="H24911" s="11"/>
    </row>
    <row r="24912" spans="6:8" x14ac:dyDescent="0.25">
      <c r="F24912" s="11"/>
      <c r="G24912" s="11"/>
      <c r="H24912" s="11"/>
    </row>
    <row r="24913" spans="6:8" x14ac:dyDescent="0.25">
      <c r="F24913" s="11"/>
      <c r="G24913" s="11"/>
      <c r="H24913" s="11"/>
    </row>
    <row r="24914" spans="6:8" x14ac:dyDescent="0.25">
      <c r="F24914" s="11"/>
      <c r="G24914" s="11"/>
      <c r="H24914" s="11"/>
    </row>
    <row r="24915" spans="6:8" x14ac:dyDescent="0.25">
      <c r="F24915" s="11"/>
      <c r="G24915" s="11"/>
      <c r="H24915" s="11"/>
    </row>
    <row r="24916" spans="6:8" x14ac:dyDescent="0.25">
      <c r="F24916" s="11"/>
      <c r="G24916" s="11"/>
      <c r="H24916" s="11"/>
    </row>
    <row r="24917" spans="6:8" x14ac:dyDescent="0.25">
      <c r="F24917" s="11"/>
      <c r="G24917" s="11"/>
      <c r="H24917" s="11"/>
    </row>
    <row r="24918" spans="6:8" x14ac:dyDescent="0.25">
      <c r="F24918" s="11"/>
      <c r="G24918" s="11"/>
      <c r="H24918" s="11"/>
    </row>
    <row r="24919" spans="6:8" x14ac:dyDescent="0.25">
      <c r="F24919" s="11"/>
      <c r="G24919" s="11"/>
      <c r="H24919" s="11"/>
    </row>
    <row r="24920" spans="6:8" x14ac:dyDescent="0.25">
      <c r="F24920" s="11"/>
      <c r="G24920" s="11"/>
      <c r="H24920" s="11"/>
    </row>
    <row r="24921" spans="6:8" x14ac:dyDescent="0.25">
      <c r="F24921" s="11"/>
      <c r="G24921" s="11"/>
      <c r="H24921" s="11"/>
    </row>
    <row r="24922" spans="6:8" x14ac:dyDescent="0.25">
      <c r="F24922" s="11"/>
      <c r="G24922" s="11"/>
      <c r="H24922" s="11"/>
    </row>
    <row r="24923" spans="6:8" x14ac:dyDescent="0.25">
      <c r="F24923" s="11"/>
      <c r="G24923" s="11"/>
      <c r="H24923" s="11"/>
    </row>
    <row r="24924" spans="6:8" x14ac:dyDescent="0.25">
      <c r="F24924" s="11"/>
      <c r="G24924" s="11"/>
      <c r="H24924" s="11"/>
    </row>
    <row r="24925" spans="6:8" x14ac:dyDescent="0.25">
      <c r="F24925" s="11"/>
      <c r="G24925" s="11"/>
      <c r="H24925" s="11"/>
    </row>
    <row r="24926" spans="6:8" x14ac:dyDescent="0.25">
      <c r="F24926" s="11"/>
      <c r="G24926" s="11"/>
      <c r="H24926" s="11"/>
    </row>
    <row r="24927" spans="6:8" x14ac:dyDescent="0.25">
      <c r="F24927" s="11"/>
      <c r="G24927" s="11"/>
      <c r="H24927" s="11"/>
    </row>
    <row r="24928" spans="6:8" x14ac:dyDescent="0.25">
      <c r="F24928" s="11"/>
      <c r="G24928" s="11"/>
      <c r="H24928" s="11"/>
    </row>
    <row r="24929" spans="6:8" x14ac:dyDescent="0.25">
      <c r="F24929" s="11"/>
      <c r="G24929" s="11"/>
      <c r="H24929" s="11"/>
    </row>
    <row r="24930" spans="6:8" x14ac:dyDescent="0.25">
      <c r="F24930" s="11"/>
      <c r="G24930" s="11"/>
      <c r="H24930" s="11"/>
    </row>
    <row r="24931" spans="6:8" x14ac:dyDescent="0.25">
      <c r="F24931" s="11"/>
      <c r="G24931" s="11"/>
      <c r="H24931" s="11"/>
    </row>
    <row r="24932" spans="6:8" x14ac:dyDescent="0.25">
      <c r="F24932" s="11"/>
      <c r="G24932" s="11"/>
      <c r="H24932" s="11"/>
    </row>
    <row r="24933" spans="6:8" x14ac:dyDescent="0.25">
      <c r="F24933" s="11"/>
      <c r="G24933" s="11"/>
      <c r="H24933" s="11"/>
    </row>
    <row r="24934" spans="6:8" x14ac:dyDescent="0.25">
      <c r="F24934" s="11"/>
      <c r="G24934" s="11"/>
      <c r="H24934" s="11"/>
    </row>
    <row r="24935" spans="6:8" x14ac:dyDescent="0.25">
      <c r="F24935" s="11"/>
      <c r="G24935" s="11"/>
      <c r="H24935" s="11"/>
    </row>
    <row r="24936" spans="6:8" x14ac:dyDescent="0.25">
      <c r="F24936" s="11"/>
      <c r="G24936" s="11"/>
      <c r="H24936" s="11"/>
    </row>
    <row r="24937" spans="6:8" x14ac:dyDescent="0.25">
      <c r="F24937" s="11"/>
      <c r="G24937" s="11"/>
      <c r="H24937" s="11"/>
    </row>
    <row r="24938" spans="6:8" x14ac:dyDescent="0.25">
      <c r="F24938" s="11"/>
      <c r="G24938" s="11"/>
      <c r="H24938" s="11"/>
    </row>
    <row r="24939" spans="6:8" x14ac:dyDescent="0.25">
      <c r="F24939" s="11"/>
      <c r="G24939" s="11"/>
      <c r="H24939" s="11"/>
    </row>
    <row r="24940" spans="6:8" x14ac:dyDescent="0.25">
      <c r="F24940" s="11"/>
      <c r="G24940" s="11"/>
      <c r="H24940" s="11"/>
    </row>
    <row r="24941" spans="6:8" x14ac:dyDescent="0.25">
      <c r="F24941" s="11"/>
      <c r="G24941" s="11"/>
      <c r="H24941" s="11"/>
    </row>
    <row r="24942" spans="6:8" x14ac:dyDescent="0.25">
      <c r="F24942" s="11"/>
      <c r="G24942" s="11"/>
      <c r="H24942" s="11"/>
    </row>
    <row r="24943" spans="6:8" x14ac:dyDescent="0.25">
      <c r="F24943" s="11"/>
      <c r="G24943" s="11"/>
      <c r="H24943" s="11"/>
    </row>
    <row r="24944" spans="6:8" x14ac:dyDescent="0.25">
      <c r="F24944" s="11"/>
      <c r="G24944" s="11"/>
      <c r="H24944" s="11"/>
    </row>
    <row r="24945" spans="6:8" x14ac:dyDescent="0.25">
      <c r="F24945" s="11"/>
      <c r="G24945" s="11"/>
      <c r="H24945" s="11"/>
    </row>
    <row r="24946" spans="6:8" x14ac:dyDescent="0.25">
      <c r="F24946" s="11"/>
      <c r="G24946" s="11"/>
      <c r="H24946" s="11"/>
    </row>
    <row r="24947" spans="6:8" x14ac:dyDescent="0.25">
      <c r="F24947" s="11"/>
      <c r="G24947" s="11"/>
      <c r="H24947" s="11"/>
    </row>
    <row r="24948" spans="6:8" x14ac:dyDescent="0.25">
      <c r="F24948" s="11"/>
      <c r="G24948" s="11"/>
      <c r="H24948" s="11"/>
    </row>
    <row r="24949" spans="6:8" x14ac:dyDescent="0.25">
      <c r="F24949" s="11"/>
      <c r="G24949" s="11"/>
      <c r="H24949" s="11"/>
    </row>
    <row r="24950" spans="6:8" x14ac:dyDescent="0.25">
      <c r="F24950" s="11"/>
      <c r="G24950" s="11"/>
      <c r="H24950" s="11"/>
    </row>
    <row r="24951" spans="6:8" x14ac:dyDescent="0.25">
      <c r="F24951" s="11"/>
      <c r="G24951" s="11"/>
      <c r="H24951" s="11"/>
    </row>
    <row r="24952" spans="6:8" x14ac:dyDescent="0.25">
      <c r="F24952" s="11"/>
      <c r="G24952" s="11"/>
      <c r="H24952" s="11"/>
    </row>
    <row r="24953" spans="6:8" x14ac:dyDescent="0.25">
      <c r="F24953" s="11"/>
      <c r="G24953" s="11"/>
      <c r="H24953" s="11"/>
    </row>
    <row r="24954" spans="6:8" x14ac:dyDescent="0.25">
      <c r="F24954" s="11"/>
      <c r="G24954" s="11"/>
      <c r="H24954" s="11"/>
    </row>
    <row r="24955" spans="6:8" x14ac:dyDescent="0.25">
      <c r="F24955" s="11"/>
      <c r="G24955" s="11"/>
      <c r="H24955" s="11"/>
    </row>
    <row r="24956" spans="6:8" x14ac:dyDescent="0.25">
      <c r="F24956" s="11"/>
      <c r="G24956" s="11"/>
      <c r="H24956" s="11"/>
    </row>
    <row r="24957" spans="6:8" x14ac:dyDescent="0.25">
      <c r="F24957" s="11"/>
      <c r="G24957" s="11"/>
      <c r="H24957" s="11"/>
    </row>
    <row r="24958" spans="6:8" x14ac:dyDescent="0.25">
      <c r="F24958" s="11"/>
      <c r="G24958" s="11"/>
      <c r="H24958" s="11"/>
    </row>
    <row r="24959" spans="6:8" x14ac:dyDescent="0.25">
      <c r="F24959" s="11"/>
      <c r="G24959" s="11"/>
      <c r="H24959" s="11"/>
    </row>
    <row r="24960" spans="6:8" x14ac:dyDescent="0.25">
      <c r="F24960" s="11"/>
      <c r="G24960" s="11"/>
      <c r="H24960" s="11"/>
    </row>
    <row r="24961" spans="6:8" x14ac:dyDescent="0.25">
      <c r="F24961" s="11"/>
      <c r="G24961" s="11"/>
      <c r="H24961" s="11"/>
    </row>
    <row r="24962" spans="6:8" x14ac:dyDescent="0.25">
      <c r="F24962" s="11"/>
      <c r="G24962" s="11"/>
      <c r="H24962" s="11"/>
    </row>
    <row r="24963" spans="6:8" x14ac:dyDescent="0.25">
      <c r="F24963" s="11"/>
      <c r="G24963" s="11"/>
      <c r="H24963" s="11"/>
    </row>
    <row r="24964" spans="6:8" x14ac:dyDescent="0.25">
      <c r="F24964" s="11"/>
      <c r="G24964" s="11"/>
      <c r="H24964" s="11"/>
    </row>
    <row r="24965" spans="6:8" x14ac:dyDescent="0.25">
      <c r="F24965" s="11"/>
      <c r="G24965" s="11"/>
      <c r="H24965" s="11"/>
    </row>
    <row r="24966" spans="6:8" x14ac:dyDescent="0.25">
      <c r="F24966" s="11"/>
      <c r="G24966" s="11"/>
      <c r="H24966" s="11"/>
    </row>
    <row r="24967" spans="6:8" x14ac:dyDescent="0.25">
      <c r="F24967" s="11"/>
      <c r="G24967" s="11"/>
      <c r="H24967" s="11"/>
    </row>
    <row r="24968" spans="6:8" x14ac:dyDescent="0.25">
      <c r="F24968" s="11"/>
      <c r="G24968" s="11"/>
      <c r="H24968" s="11"/>
    </row>
    <row r="24969" spans="6:8" x14ac:dyDescent="0.25">
      <c r="F24969" s="11"/>
      <c r="G24969" s="11"/>
      <c r="H24969" s="11"/>
    </row>
    <row r="24970" spans="6:8" x14ac:dyDescent="0.25">
      <c r="F24970" s="11"/>
      <c r="G24970" s="11"/>
      <c r="H24970" s="11"/>
    </row>
    <row r="24971" spans="6:8" x14ac:dyDescent="0.25">
      <c r="F24971" s="11"/>
      <c r="G24971" s="11"/>
      <c r="H24971" s="11"/>
    </row>
    <row r="24972" spans="6:8" x14ac:dyDescent="0.25">
      <c r="F24972" s="11"/>
      <c r="G24972" s="11"/>
      <c r="H24972" s="11"/>
    </row>
    <row r="24973" spans="6:8" x14ac:dyDescent="0.25">
      <c r="F24973" s="11"/>
      <c r="G24973" s="11"/>
      <c r="H24973" s="11"/>
    </row>
    <row r="24974" spans="6:8" x14ac:dyDescent="0.25">
      <c r="F24974" s="11"/>
      <c r="G24974" s="11"/>
      <c r="H24974" s="11"/>
    </row>
    <row r="24975" spans="6:8" x14ac:dyDescent="0.25">
      <c r="F24975" s="11"/>
      <c r="G24975" s="11"/>
      <c r="H24975" s="11"/>
    </row>
    <row r="24976" spans="6:8" x14ac:dyDescent="0.25">
      <c r="F24976" s="11"/>
      <c r="G24976" s="11"/>
      <c r="H24976" s="11"/>
    </row>
    <row r="24977" spans="6:8" x14ac:dyDescent="0.25">
      <c r="F24977" s="11"/>
      <c r="G24977" s="11"/>
      <c r="H24977" s="11"/>
    </row>
    <row r="24978" spans="6:8" x14ac:dyDescent="0.25">
      <c r="F24978" s="11"/>
      <c r="G24978" s="11"/>
      <c r="H24978" s="11"/>
    </row>
    <row r="24979" spans="6:8" x14ac:dyDescent="0.25">
      <c r="F24979" s="11"/>
      <c r="G24979" s="11"/>
      <c r="H24979" s="11"/>
    </row>
    <row r="24980" spans="6:8" x14ac:dyDescent="0.25">
      <c r="F24980" s="11"/>
      <c r="G24980" s="11"/>
      <c r="H24980" s="11"/>
    </row>
    <row r="24981" spans="6:8" x14ac:dyDescent="0.25">
      <c r="F24981" s="11"/>
      <c r="G24981" s="11"/>
      <c r="H24981" s="11"/>
    </row>
    <row r="24982" spans="6:8" x14ac:dyDescent="0.25">
      <c r="F24982" s="11"/>
      <c r="G24982" s="11"/>
      <c r="H24982" s="11"/>
    </row>
    <row r="24983" spans="6:8" x14ac:dyDescent="0.25">
      <c r="F24983" s="11"/>
      <c r="G24983" s="11"/>
      <c r="H24983" s="11"/>
    </row>
    <row r="24984" spans="6:8" x14ac:dyDescent="0.25">
      <c r="F24984" s="11"/>
      <c r="G24984" s="11"/>
      <c r="H24984" s="11"/>
    </row>
    <row r="24985" spans="6:8" x14ac:dyDescent="0.25">
      <c r="F24985" s="11"/>
      <c r="G24985" s="11"/>
      <c r="H24985" s="11"/>
    </row>
    <row r="24986" spans="6:8" x14ac:dyDescent="0.25">
      <c r="F24986" s="11"/>
      <c r="G24986" s="11"/>
      <c r="H24986" s="11"/>
    </row>
    <row r="24987" spans="6:8" x14ac:dyDescent="0.25">
      <c r="F24987" s="11"/>
      <c r="G24987" s="11"/>
      <c r="H24987" s="11"/>
    </row>
    <row r="24988" spans="6:8" x14ac:dyDescent="0.25">
      <c r="F24988" s="11"/>
      <c r="G24988" s="11"/>
      <c r="H24988" s="11"/>
    </row>
    <row r="24989" spans="6:8" x14ac:dyDescent="0.25">
      <c r="F24989" s="11"/>
      <c r="G24989" s="11"/>
      <c r="H24989" s="11"/>
    </row>
    <row r="24990" spans="6:8" x14ac:dyDescent="0.25">
      <c r="F24990" s="11"/>
      <c r="G24990" s="11"/>
      <c r="H24990" s="11"/>
    </row>
    <row r="24991" spans="6:8" x14ac:dyDescent="0.25">
      <c r="F24991" s="11"/>
      <c r="G24991" s="11"/>
      <c r="H24991" s="11"/>
    </row>
    <row r="24992" spans="6:8" x14ac:dyDescent="0.25">
      <c r="F24992" s="11"/>
      <c r="G24992" s="11"/>
      <c r="H24992" s="11"/>
    </row>
    <row r="24993" spans="6:8" x14ac:dyDescent="0.25">
      <c r="F24993" s="11"/>
      <c r="G24993" s="11"/>
      <c r="H24993" s="11"/>
    </row>
    <row r="24994" spans="6:8" x14ac:dyDescent="0.25">
      <c r="F24994" s="11"/>
      <c r="G24994" s="11"/>
      <c r="H24994" s="11"/>
    </row>
    <row r="24995" spans="6:8" x14ac:dyDescent="0.25">
      <c r="F24995" s="11"/>
      <c r="G24995" s="11"/>
      <c r="H24995" s="11"/>
    </row>
    <row r="24996" spans="6:8" x14ac:dyDescent="0.25">
      <c r="F24996" s="11"/>
      <c r="G24996" s="11"/>
      <c r="H24996" s="11"/>
    </row>
    <row r="24997" spans="6:8" x14ac:dyDescent="0.25">
      <c r="F24997" s="11"/>
      <c r="G24997" s="11"/>
      <c r="H24997" s="11"/>
    </row>
    <row r="24998" spans="6:8" x14ac:dyDescent="0.25">
      <c r="F24998" s="11"/>
      <c r="G24998" s="11"/>
      <c r="H24998" s="11"/>
    </row>
    <row r="24999" spans="6:8" x14ac:dyDescent="0.25">
      <c r="F24999" s="11"/>
      <c r="G24999" s="11"/>
      <c r="H24999" s="11"/>
    </row>
    <row r="25000" spans="6:8" x14ac:dyDescent="0.25">
      <c r="F25000" s="11"/>
      <c r="G25000" s="11"/>
      <c r="H25000" s="11"/>
    </row>
    <row r="25001" spans="6:8" x14ac:dyDescent="0.25">
      <c r="F25001" s="11"/>
      <c r="G25001" s="11"/>
      <c r="H25001" s="11"/>
    </row>
    <row r="25002" spans="6:8" x14ac:dyDescent="0.25">
      <c r="F25002" s="11"/>
      <c r="G25002" s="11"/>
      <c r="H25002" s="11"/>
    </row>
    <row r="25003" spans="6:8" x14ac:dyDescent="0.25">
      <c r="F25003" s="11"/>
      <c r="G25003" s="11"/>
      <c r="H25003" s="11"/>
    </row>
    <row r="25004" spans="6:8" x14ac:dyDescent="0.25">
      <c r="F25004" s="11"/>
      <c r="G25004" s="11"/>
      <c r="H25004" s="11"/>
    </row>
    <row r="25005" spans="6:8" x14ac:dyDescent="0.25">
      <c r="F25005" s="11"/>
      <c r="G25005" s="11"/>
      <c r="H25005" s="11"/>
    </row>
    <row r="25006" spans="6:8" x14ac:dyDescent="0.25">
      <c r="F25006" s="11"/>
      <c r="G25006" s="11"/>
      <c r="H25006" s="11"/>
    </row>
    <row r="25007" spans="6:8" x14ac:dyDescent="0.25">
      <c r="F25007" s="11"/>
      <c r="G25007" s="11"/>
      <c r="H25007" s="11"/>
    </row>
    <row r="25008" spans="6:8" x14ac:dyDescent="0.25">
      <c r="F25008" s="11"/>
      <c r="G25008" s="11"/>
      <c r="H25008" s="11"/>
    </row>
    <row r="25009" spans="6:8" x14ac:dyDescent="0.25">
      <c r="F25009" s="11"/>
      <c r="G25009" s="11"/>
      <c r="H25009" s="11"/>
    </row>
    <row r="25010" spans="6:8" x14ac:dyDescent="0.25">
      <c r="F25010" s="11"/>
      <c r="G25010" s="11"/>
      <c r="H25010" s="11"/>
    </row>
    <row r="25011" spans="6:8" x14ac:dyDescent="0.25">
      <c r="F25011" s="11"/>
      <c r="G25011" s="11"/>
      <c r="H25011" s="11"/>
    </row>
    <row r="25012" spans="6:8" x14ac:dyDescent="0.25">
      <c r="F25012" s="11"/>
      <c r="G25012" s="11"/>
      <c r="H25012" s="11"/>
    </row>
    <row r="25013" spans="6:8" x14ac:dyDescent="0.25">
      <c r="F25013" s="11"/>
      <c r="G25013" s="11"/>
      <c r="H25013" s="11"/>
    </row>
    <row r="25014" spans="6:8" x14ac:dyDescent="0.25">
      <c r="F25014" s="11"/>
      <c r="G25014" s="11"/>
      <c r="H25014" s="11"/>
    </row>
    <row r="25015" spans="6:8" x14ac:dyDescent="0.25">
      <c r="F25015" s="11"/>
      <c r="G25015" s="11"/>
      <c r="H25015" s="11"/>
    </row>
    <row r="25016" spans="6:8" x14ac:dyDescent="0.25">
      <c r="F25016" s="11"/>
      <c r="G25016" s="11"/>
      <c r="H25016" s="11"/>
    </row>
    <row r="25017" spans="6:8" x14ac:dyDescent="0.25">
      <c r="F25017" s="11"/>
      <c r="G25017" s="11"/>
      <c r="H25017" s="11"/>
    </row>
    <row r="25018" spans="6:8" x14ac:dyDescent="0.25">
      <c r="F25018" s="11"/>
      <c r="G25018" s="11"/>
      <c r="H25018" s="11"/>
    </row>
    <row r="25019" spans="6:8" x14ac:dyDescent="0.25">
      <c r="F25019" s="11"/>
      <c r="G25019" s="11"/>
      <c r="H25019" s="11"/>
    </row>
    <row r="25020" spans="6:8" x14ac:dyDescent="0.25">
      <c r="F25020" s="11"/>
      <c r="G25020" s="11"/>
      <c r="H25020" s="11"/>
    </row>
    <row r="25021" spans="6:8" x14ac:dyDescent="0.25">
      <c r="F25021" s="11"/>
      <c r="G25021" s="11"/>
      <c r="H25021" s="11"/>
    </row>
    <row r="25022" spans="6:8" x14ac:dyDescent="0.25">
      <c r="F25022" s="11"/>
      <c r="G25022" s="11"/>
      <c r="H25022" s="11"/>
    </row>
    <row r="25023" spans="6:8" x14ac:dyDescent="0.25">
      <c r="F25023" s="11"/>
      <c r="G25023" s="11"/>
      <c r="H25023" s="11"/>
    </row>
    <row r="25024" spans="6:8" x14ac:dyDescent="0.25">
      <c r="F25024" s="11"/>
      <c r="G25024" s="11"/>
      <c r="H25024" s="11"/>
    </row>
    <row r="25025" spans="6:8" x14ac:dyDescent="0.25">
      <c r="F25025" s="11"/>
      <c r="G25025" s="11"/>
      <c r="H25025" s="11"/>
    </row>
    <row r="25026" spans="6:8" x14ac:dyDescent="0.25">
      <c r="F25026" s="11"/>
      <c r="G25026" s="11"/>
      <c r="H25026" s="11"/>
    </row>
    <row r="25027" spans="6:8" x14ac:dyDescent="0.25">
      <c r="F25027" s="11"/>
      <c r="G25027" s="11"/>
      <c r="H25027" s="11"/>
    </row>
    <row r="25028" spans="6:8" x14ac:dyDescent="0.25">
      <c r="F25028" s="11"/>
      <c r="G25028" s="11"/>
      <c r="H25028" s="11"/>
    </row>
    <row r="25029" spans="6:8" x14ac:dyDescent="0.25">
      <c r="F25029" s="11"/>
      <c r="G25029" s="11"/>
      <c r="H25029" s="11"/>
    </row>
    <row r="25030" spans="6:8" x14ac:dyDescent="0.25">
      <c r="F25030" s="11"/>
      <c r="G25030" s="11"/>
      <c r="H25030" s="11"/>
    </row>
    <row r="25031" spans="6:8" x14ac:dyDescent="0.25">
      <c r="F25031" s="11"/>
      <c r="G25031" s="11"/>
      <c r="H25031" s="11"/>
    </row>
    <row r="25032" spans="6:8" x14ac:dyDescent="0.25">
      <c r="F25032" s="11"/>
      <c r="G25032" s="11"/>
      <c r="H25032" s="11"/>
    </row>
    <row r="25033" spans="6:8" x14ac:dyDescent="0.25">
      <c r="F25033" s="11"/>
      <c r="G25033" s="11"/>
      <c r="H25033" s="11"/>
    </row>
    <row r="25034" spans="6:8" x14ac:dyDescent="0.25">
      <c r="F25034" s="11"/>
      <c r="G25034" s="11"/>
      <c r="H25034" s="11"/>
    </row>
    <row r="25035" spans="6:8" x14ac:dyDescent="0.25">
      <c r="F25035" s="11"/>
      <c r="G25035" s="11"/>
      <c r="H25035" s="11"/>
    </row>
    <row r="25036" spans="6:8" x14ac:dyDescent="0.25">
      <c r="F25036" s="11"/>
      <c r="G25036" s="11"/>
      <c r="H25036" s="11"/>
    </row>
    <row r="25037" spans="6:8" x14ac:dyDescent="0.25">
      <c r="F25037" s="11"/>
      <c r="G25037" s="11"/>
      <c r="H25037" s="11"/>
    </row>
    <row r="25038" spans="6:8" x14ac:dyDescent="0.25">
      <c r="F25038" s="11"/>
      <c r="G25038" s="11"/>
      <c r="H25038" s="11"/>
    </row>
    <row r="25039" spans="6:8" x14ac:dyDescent="0.25">
      <c r="F25039" s="11"/>
      <c r="G25039" s="11"/>
      <c r="H25039" s="11"/>
    </row>
    <row r="25040" spans="6:8" x14ac:dyDescent="0.25">
      <c r="F25040" s="11"/>
      <c r="G25040" s="11"/>
      <c r="H25040" s="11"/>
    </row>
    <row r="25041" spans="6:8" x14ac:dyDescent="0.25">
      <c r="F25041" s="11"/>
      <c r="G25041" s="11"/>
      <c r="H25041" s="11"/>
    </row>
    <row r="25042" spans="6:8" x14ac:dyDescent="0.25">
      <c r="F25042" s="11"/>
      <c r="G25042" s="11"/>
      <c r="H25042" s="11"/>
    </row>
    <row r="25043" spans="6:8" x14ac:dyDescent="0.25">
      <c r="F25043" s="11"/>
      <c r="G25043" s="11"/>
      <c r="H25043" s="11"/>
    </row>
    <row r="25044" spans="6:8" x14ac:dyDescent="0.25">
      <c r="F25044" s="11"/>
      <c r="G25044" s="11"/>
      <c r="H25044" s="11"/>
    </row>
    <row r="25045" spans="6:8" x14ac:dyDescent="0.25">
      <c r="F25045" s="11"/>
      <c r="G25045" s="11"/>
      <c r="H25045" s="11"/>
    </row>
    <row r="25046" spans="6:8" x14ac:dyDescent="0.25">
      <c r="F25046" s="11"/>
      <c r="G25046" s="11"/>
      <c r="H25046" s="11"/>
    </row>
    <row r="25047" spans="6:8" x14ac:dyDescent="0.25">
      <c r="F25047" s="11"/>
      <c r="G25047" s="11"/>
      <c r="H25047" s="11"/>
    </row>
    <row r="25048" spans="6:8" x14ac:dyDescent="0.25">
      <c r="F25048" s="11"/>
      <c r="G25048" s="11"/>
      <c r="H25048" s="11"/>
    </row>
    <row r="25049" spans="6:8" x14ac:dyDescent="0.25">
      <c r="F25049" s="11"/>
      <c r="G25049" s="11"/>
      <c r="H25049" s="11"/>
    </row>
    <row r="25050" spans="6:8" x14ac:dyDescent="0.25">
      <c r="F25050" s="11"/>
      <c r="G25050" s="11"/>
      <c r="H25050" s="11"/>
    </row>
    <row r="25051" spans="6:8" x14ac:dyDescent="0.25">
      <c r="F25051" s="11"/>
      <c r="G25051" s="11"/>
      <c r="H25051" s="11"/>
    </row>
    <row r="25052" spans="6:8" x14ac:dyDescent="0.25">
      <c r="F25052" s="11"/>
      <c r="G25052" s="11"/>
      <c r="H25052" s="11"/>
    </row>
    <row r="25053" spans="6:8" x14ac:dyDescent="0.25">
      <c r="F25053" s="11"/>
      <c r="G25053" s="11"/>
      <c r="H25053" s="11"/>
    </row>
    <row r="25054" spans="6:8" x14ac:dyDescent="0.25">
      <c r="F25054" s="11"/>
      <c r="G25054" s="11"/>
      <c r="H25054" s="11"/>
    </row>
    <row r="25055" spans="6:8" x14ac:dyDescent="0.25">
      <c r="F25055" s="11"/>
      <c r="G25055" s="11"/>
      <c r="H25055" s="11"/>
    </row>
    <row r="25056" spans="6:8" x14ac:dyDescent="0.25">
      <c r="F25056" s="11"/>
      <c r="G25056" s="11"/>
      <c r="H25056" s="11"/>
    </row>
    <row r="25057" spans="6:8" x14ac:dyDescent="0.25">
      <c r="F25057" s="11"/>
      <c r="G25057" s="11"/>
      <c r="H25057" s="11"/>
    </row>
    <row r="25058" spans="6:8" x14ac:dyDescent="0.25">
      <c r="F25058" s="11"/>
      <c r="G25058" s="11"/>
      <c r="H25058" s="11"/>
    </row>
    <row r="25059" spans="6:8" x14ac:dyDescent="0.25">
      <c r="F25059" s="11"/>
      <c r="G25059" s="11"/>
      <c r="H25059" s="11"/>
    </row>
    <row r="25060" spans="6:8" x14ac:dyDescent="0.25">
      <c r="F25060" s="11"/>
      <c r="G25060" s="11"/>
      <c r="H25060" s="11"/>
    </row>
    <row r="25061" spans="6:8" x14ac:dyDescent="0.25">
      <c r="F25061" s="11"/>
      <c r="G25061" s="11"/>
      <c r="H25061" s="11"/>
    </row>
    <row r="25062" spans="6:8" x14ac:dyDescent="0.25">
      <c r="F25062" s="11"/>
      <c r="G25062" s="11"/>
      <c r="H25062" s="11"/>
    </row>
    <row r="25063" spans="6:8" x14ac:dyDescent="0.25">
      <c r="F25063" s="11"/>
      <c r="G25063" s="11"/>
      <c r="H25063" s="11"/>
    </row>
    <row r="25064" spans="6:8" x14ac:dyDescent="0.25">
      <c r="F25064" s="11"/>
      <c r="G25064" s="11"/>
      <c r="H25064" s="11"/>
    </row>
    <row r="25065" spans="6:8" x14ac:dyDescent="0.25">
      <c r="F25065" s="11"/>
      <c r="G25065" s="11"/>
      <c r="H25065" s="11"/>
    </row>
    <row r="25066" spans="6:8" x14ac:dyDescent="0.25">
      <c r="F25066" s="11"/>
      <c r="G25066" s="11"/>
      <c r="H25066" s="11"/>
    </row>
    <row r="25067" spans="6:8" x14ac:dyDescent="0.25">
      <c r="F25067" s="11"/>
      <c r="G25067" s="11"/>
      <c r="H25067" s="11"/>
    </row>
    <row r="25068" spans="6:8" x14ac:dyDescent="0.25">
      <c r="F25068" s="11"/>
      <c r="G25068" s="11"/>
      <c r="H25068" s="11"/>
    </row>
    <row r="25069" spans="6:8" x14ac:dyDescent="0.25">
      <c r="F25069" s="11"/>
      <c r="G25069" s="11"/>
      <c r="H25069" s="11"/>
    </row>
    <row r="25070" spans="6:8" x14ac:dyDescent="0.25">
      <c r="F25070" s="11"/>
      <c r="G25070" s="11"/>
      <c r="H25070" s="11"/>
    </row>
    <row r="25071" spans="6:8" x14ac:dyDescent="0.25">
      <c r="F25071" s="11"/>
      <c r="G25071" s="11"/>
      <c r="H25071" s="11"/>
    </row>
    <row r="25072" spans="6:8" x14ac:dyDescent="0.25">
      <c r="F25072" s="11"/>
      <c r="G25072" s="11"/>
      <c r="H25072" s="11"/>
    </row>
    <row r="25073" spans="6:8" x14ac:dyDescent="0.25">
      <c r="F25073" s="11"/>
      <c r="G25073" s="11"/>
      <c r="H25073" s="11"/>
    </row>
    <row r="25074" spans="6:8" x14ac:dyDescent="0.25">
      <c r="F25074" s="11"/>
      <c r="G25074" s="11"/>
      <c r="H25074" s="11"/>
    </row>
    <row r="25075" spans="6:8" x14ac:dyDescent="0.25">
      <c r="F25075" s="11"/>
      <c r="G25075" s="11"/>
      <c r="H25075" s="11"/>
    </row>
    <row r="25076" spans="6:8" x14ac:dyDescent="0.25">
      <c r="F25076" s="11"/>
      <c r="G25076" s="11"/>
      <c r="H25076" s="11"/>
    </row>
    <row r="25077" spans="6:8" x14ac:dyDescent="0.25">
      <c r="F25077" s="11"/>
      <c r="G25077" s="11"/>
      <c r="H25077" s="11"/>
    </row>
    <row r="25078" spans="6:8" x14ac:dyDescent="0.25">
      <c r="F25078" s="11"/>
      <c r="G25078" s="11"/>
      <c r="H25078" s="11"/>
    </row>
    <row r="25079" spans="6:8" x14ac:dyDescent="0.25">
      <c r="F25079" s="11"/>
      <c r="G25079" s="11"/>
      <c r="H25079" s="11"/>
    </row>
    <row r="25080" spans="6:8" x14ac:dyDescent="0.25">
      <c r="F25080" s="11"/>
      <c r="G25080" s="11"/>
      <c r="H25080" s="11"/>
    </row>
    <row r="25081" spans="6:8" x14ac:dyDescent="0.25">
      <c r="F25081" s="11"/>
      <c r="G25081" s="11"/>
      <c r="H25081" s="11"/>
    </row>
    <row r="25082" spans="6:8" x14ac:dyDescent="0.25">
      <c r="F25082" s="11"/>
      <c r="G25082" s="11"/>
      <c r="H25082" s="11"/>
    </row>
    <row r="25083" spans="6:8" x14ac:dyDescent="0.25">
      <c r="F25083" s="11"/>
      <c r="G25083" s="11"/>
      <c r="H25083" s="11"/>
    </row>
    <row r="25084" spans="6:8" x14ac:dyDescent="0.25">
      <c r="F25084" s="11"/>
      <c r="G25084" s="11"/>
      <c r="H25084" s="11"/>
    </row>
    <row r="25085" spans="6:8" x14ac:dyDescent="0.25">
      <c r="F25085" s="11"/>
      <c r="G25085" s="11"/>
      <c r="H25085" s="11"/>
    </row>
    <row r="25086" spans="6:8" x14ac:dyDescent="0.25">
      <c r="F25086" s="11"/>
      <c r="G25086" s="11"/>
      <c r="H25086" s="11"/>
    </row>
    <row r="25087" spans="6:8" x14ac:dyDescent="0.25">
      <c r="F25087" s="11"/>
      <c r="G25087" s="11"/>
      <c r="H25087" s="11"/>
    </row>
    <row r="25088" spans="6:8" x14ac:dyDescent="0.25">
      <c r="F25088" s="11"/>
      <c r="G25088" s="11"/>
      <c r="H25088" s="11"/>
    </row>
    <row r="25089" spans="6:8" x14ac:dyDescent="0.25">
      <c r="F25089" s="11"/>
      <c r="G25089" s="11"/>
      <c r="H25089" s="11"/>
    </row>
    <row r="25090" spans="6:8" x14ac:dyDescent="0.25">
      <c r="F25090" s="11"/>
      <c r="G25090" s="11"/>
      <c r="H25090" s="11"/>
    </row>
    <row r="25091" spans="6:8" x14ac:dyDescent="0.25">
      <c r="F25091" s="11"/>
      <c r="G25091" s="11"/>
      <c r="H25091" s="11"/>
    </row>
    <row r="25092" spans="6:8" x14ac:dyDescent="0.25">
      <c r="F25092" s="11"/>
      <c r="G25092" s="11"/>
      <c r="H25092" s="11"/>
    </row>
    <row r="25093" spans="6:8" x14ac:dyDescent="0.25">
      <c r="F25093" s="11"/>
      <c r="G25093" s="11"/>
      <c r="H25093" s="11"/>
    </row>
    <row r="25094" spans="6:8" x14ac:dyDescent="0.25">
      <c r="F25094" s="11"/>
      <c r="G25094" s="11"/>
      <c r="H25094" s="11"/>
    </row>
    <row r="25095" spans="6:8" x14ac:dyDescent="0.25">
      <c r="F25095" s="11"/>
      <c r="G25095" s="11"/>
      <c r="H25095" s="11"/>
    </row>
    <row r="25096" spans="6:8" x14ac:dyDescent="0.25">
      <c r="F25096" s="11"/>
      <c r="G25096" s="11"/>
      <c r="H25096" s="11"/>
    </row>
    <row r="25097" spans="6:8" x14ac:dyDescent="0.25">
      <c r="F25097" s="11"/>
      <c r="G25097" s="11"/>
      <c r="H25097" s="11"/>
    </row>
    <row r="25098" spans="6:8" x14ac:dyDescent="0.25">
      <c r="F25098" s="11"/>
      <c r="G25098" s="11"/>
      <c r="H25098" s="11"/>
    </row>
    <row r="25099" spans="6:8" x14ac:dyDescent="0.25">
      <c r="F25099" s="11"/>
      <c r="G25099" s="11"/>
      <c r="H25099" s="11"/>
    </row>
    <row r="25100" spans="6:8" x14ac:dyDescent="0.25">
      <c r="F25100" s="11"/>
      <c r="G25100" s="11"/>
      <c r="H25100" s="11"/>
    </row>
    <row r="25101" spans="6:8" x14ac:dyDescent="0.25">
      <c r="F25101" s="11"/>
      <c r="G25101" s="11"/>
      <c r="H25101" s="11"/>
    </row>
    <row r="25102" spans="6:8" x14ac:dyDescent="0.25">
      <c r="F25102" s="11"/>
      <c r="G25102" s="11"/>
      <c r="H25102" s="11"/>
    </row>
    <row r="25103" spans="6:8" x14ac:dyDescent="0.25">
      <c r="F25103" s="11"/>
      <c r="G25103" s="11"/>
      <c r="H25103" s="11"/>
    </row>
    <row r="25104" spans="6:8" x14ac:dyDescent="0.25">
      <c r="F25104" s="11"/>
      <c r="G25104" s="11"/>
      <c r="H25104" s="11"/>
    </row>
    <row r="25105" spans="6:8" x14ac:dyDescent="0.25">
      <c r="F25105" s="11"/>
      <c r="G25105" s="11"/>
      <c r="H25105" s="11"/>
    </row>
    <row r="25106" spans="6:8" x14ac:dyDescent="0.25">
      <c r="F25106" s="11"/>
      <c r="G25106" s="11"/>
      <c r="H25106" s="11"/>
    </row>
    <row r="25107" spans="6:8" x14ac:dyDescent="0.25">
      <c r="F25107" s="11"/>
      <c r="G25107" s="11"/>
      <c r="H25107" s="11"/>
    </row>
    <row r="25108" spans="6:8" x14ac:dyDescent="0.25">
      <c r="F25108" s="11"/>
      <c r="G25108" s="11"/>
      <c r="H25108" s="11"/>
    </row>
    <row r="25109" spans="6:8" x14ac:dyDescent="0.25">
      <c r="F25109" s="11"/>
      <c r="G25109" s="11"/>
      <c r="H25109" s="11"/>
    </row>
    <row r="25110" spans="6:8" x14ac:dyDescent="0.25">
      <c r="F25110" s="11"/>
      <c r="G25110" s="11"/>
      <c r="H25110" s="11"/>
    </row>
    <row r="25111" spans="6:8" x14ac:dyDescent="0.25">
      <c r="F25111" s="11"/>
      <c r="G25111" s="11"/>
      <c r="H25111" s="11"/>
    </row>
    <row r="25112" spans="6:8" x14ac:dyDescent="0.25">
      <c r="F25112" s="11"/>
      <c r="G25112" s="11"/>
      <c r="H25112" s="11"/>
    </row>
    <row r="25113" spans="6:8" x14ac:dyDescent="0.25">
      <c r="F25113" s="11"/>
      <c r="G25113" s="11"/>
      <c r="H25113" s="11"/>
    </row>
    <row r="25114" spans="6:8" x14ac:dyDescent="0.25">
      <c r="F25114" s="11"/>
      <c r="G25114" s="11"/>
      <c r="H25114" s="11"/>
    </row>
    <row r="25115" spans="6:8" x14ac:dyDescent="0.25">
      <c r="F25115" s="11"/>
      <c r="G25115" s="11"/>
      <c r="H25115" s="11"/>
    </row>
    <row r="25116" spans="6:8" x14ac:dyDescent="0.25">
      <c r="F25116" s="11"/>
      <c r="G25116" s="11"/>
      <c r="H25116" s="11"/>
    </row>
    <row r="25117" spans="6:8" x14ac:dyDescent="0.25">
      <c r="F25117" s="11"/>
      <c r="G25117" s="11"/>
      <c r="H25117" s="11"/>
    </row>
    <row r="25118" spans="6:8" x14ac:dyDescent="0.25">
      <c r="F25118" s="11"/>
      <c r="G25118" s="11"/>
      <c r="H25118" s="11"/>
    </row>
    <row r="25119" spans="6:8" x14ac:dyDescent="0.25">
      <c r="F25119" s="11"/>
      <c r="G25119" s="11"/>
      <c r="H25119" s="11"/>
    </row>
    <row r="25120" spans="6:8" x14ac:dyDescent="0.25">
      <c r="F25120" s="11"/>
      <c r="G25120" s="11"/>
      <c r="H25120" s="11"/>
    </row>
    <row r="25121" spans="6:8" x14ac:dyDescent="0.25">
      <c r="F25121" s="11"/>
      <c r="G25121" s="11"/>
      <c r="H25121" s="11"/>
    </row>
    <row r="25122" spans="6:8" x14ac:dyDescent="0.25">
      <c r="F25122" s="11"/>
      <c r="G25122" s="11"/>
      <c r="H25122" s="11"/>
    </row>
    <row r="25123" spans="6:8" x14ac:dyDescent="0.25">
      <c r="F25123" s="11"/>
      <c r="G25123" s="11"/>
      <c r="H25123" s="11"/>
    </row>
    <row r="25124" spans="6:8" x14ac:dyDescent="0.25">
      <c r="F25124" s="11"/>
      <c r="G25124" s="11"/>
      <c r="H25124" s="11"/>
    </row>
    <row r="25125" spans="6:8" x14ac:dyDescent="0.25">
      <c r="F25125" s="11"/>
      <c r="G25125" s="11"/>
      <c r="H25125" s="11"/>
    </row>
    <row r="25126" spans="6:8" x14ac:dyDescent="0.25">
      <c r="F25126" s="11"/>
      <c r="G25126" s="11"/>
      <c r="H25126" s="11"/>
    </row>
    <row r="25127" spans="6:8" x14ac:dyDescent="0.25">
      <c r="F25127" s="11"/>
      <c r="G25127" s="11"/>
      <c r="H25127" s="11"/>
    </row>
    <row r="25128" spans="6:8" x14ac:dyDescent="0.25">
      <c r="F25128" s="11"/>
      <c r="G25128" s="11"/>
      <c r="H25128" s="11"/>
    </row>
    <row r="25129" spans="6:8" x14ac:dyDescent="0.25">
      <c r="F25129" s="11"/>
      <c r="G25129" s="11"/>
      <c r="H25129" s="11"/>
    </row>
    <row r="25130" spans="6:8" x14ac:dyDescent="0.25">
      <c r="F25130" s="11"/>
      <c r="G25130" s="11"/>
      <c r="H25130" s="11"/>
    </row>
    <row r="25131" spans="6:8" x14ac:dyDescent="0.25">
      <c r="F25131" s="11"/>
      <c r="G25131" s="11"/>
      <c r="H25131" s="11"/>
    </row>
    <row r="25132" spans="6:8" x14ac:dyDescent="0.25">
      <c r="F25132" s="11"/>
      <c r="G25132" s="11"/>
      <c r="H25132" s="11"/>
    </row>
    <row r="25133" spans="6:8" x14ac:dyDescent="0.25">
      <c r="F25133" s="11"/>
      <c r="G25133" s="11"/>
      <c r="H25133" s="11"/>
    </row>
    <row r="25134" spans="6:8" x14ac:dyDescent="0.25">
      <c r="F25134" s="11"/>
      <c r="G25134" s="11"/>
      <c r="H25134" s="11"/>
    </row>
    <row r="25135" spans="6:8" x14ac:dyDescent="0.25">
      <c r="F25135" s="11"/>
      <c r="G25135" s="11"/>
      <c r="H25135" s="11"/>
    </row>
    <row r="25136" spans="6:8" x14ac:dyDescent="0.25">
      <c r="F25136" s="11"/>
      <c r="G25136" s="11"/>
      <c r="H25136" s="11"/>
    </row>
    <row r="25137" spans="6:8" x14ac:dyDescent="0.25">
      <c r="F25137" s="11"/>
      <c r="G25137" s="11"/>
      <c r="H25137" s="11"/>
    </row>
    <row r="25138" spans="6:8" x14ac:dyDescent="0.25">
      <c r="F25138" s="11"/>
      <c r="G25138" s="11"/>
      <c r="H25138" s="11"/>
    </row>
    <row r="25139" spans="6:8" x14ac:dyDescent="0.25">
      <c r="F25139" s="11"/>
      <c r="G25139" s="11"/>
      <c r="H25139" s="11"/>
    </row>
    <row r="25140" spans="6:8" x14ac:dyDescent="0.25">
      <c r="F25140" s="11"/>
      <c r="G25140" s="11"/>
      <c r="H25140" s="11"/>
    </row>
    <row r="25141" spans="6:8" x14ac:dyDescent="0.25">
      <c r="F25141" s="11"/>
      <c r="G25141" s="11"/>
      <c r="H25141" s="11"/>
    </row>
    <row r="25142" spans="6:8" x14ac:dyDescent="0.25">
      <c r="F25142" s="11"/>
      <c r="G25142" s="11"/>
      <c r="H25142" s="11"/>
    </row>
    <row r="25143" spans="6:8" x14ac:dyDescent="0.25">
      <c r="F25143" s="11"/>
      <c r="G25143" s="11"/>
      <c r="H25143" s="11"/>
    </row>
    <row r="25144" spans="6:8" x14ac:dyDescent="0.25">
      <c r="F25144" s="11"/>
      <c r="G25144" s="11"/>
      <c r="H25144" s="11"/>
    </row>
    <row r="25145" spans="6:8" x14ac:dyDescent="0.25">
      <c r="F25145" s="11"/>
      <c r="G25145" s="11"/>
      <c r="H25145" s="11"/>
    </row>
    <row r="25146" spans="6:8" x14ac:dyDescent="0.25">
      <c r="F25146" s="11"/>
      <c r="G25146" s="11"/>
      <c r="H25146" s="11"/>
    </row>
    <row r="25147" spans="6:8" x14ac:dyDescent="0.25">
      <c r="F25147" s="11"/>
      <c r="G25147" s="11"/>
      <c r="H25147" s="11"/>
    </row>
    <row r="25148" spans="6:8" x14ac:dyDescent="0.25">
      <c r="F25148" s="11"/>
      <c r="G25148" s="11"/>
      <c r="H25148" s="11"/>
    </row>
    <row r="25149" spans="6:8" x14ac:dyDescent="0.25">
      <c r="F25149" s="11"/>
      <c r="G25149" s="11"/>
      <c r="H25149" s="11"/>
    </row>
    <row r="25150" spans="6:8" x14ac:dyDescent="0.25">
      <c r="F25150" s="11"/>
      <c r="G25150" s="11"/>
      <c r="H25150" s="11"/>
    </row>
    <row r="25151" spans="6:8" x14ac:dyDescent="0.25">
      <c r="F25151" s="11"/>
      <c r="G25151" s="11"/>
      <c r="H25151" s="11"/>
    </row>
    <row r="25152" spans="6:8" x14ac:dyDescent="0.25">
      <c r="F25152" s="11"/>
      <c r="G25152" s="11"/>
      <c r="H25152" s="11"/>
    </row>
    <row r="25153" spans="6:8" x14ac:dyDescent="0.25">
      <c r="F25153" s="11"/>
      <c r="G25153" s="11"/>
      <c r="H25153" s="11"/>
    </row>
    <row r="25154" spans="6:8" x14ac:dyDescent="0.25">
      <c r="F25154" s="11"/>
      <c r="G25154" s="11"/>
      <c r="H25154" s="11"/>
    </row>
    <row r="25155" spans="6:8" x14ac:dyDescent="0.25">
      <c r="F25155" s="11"/>
      <c r="G25155" s="11"/>
      <c r="H25155" s="11"/>
    </row>
    <row r="25156" spans="6:8" x14ac:dyDescent="0.25">
      <c r="F25156" s="11"/>
      <c r="G25156" s="11"/>
      <c r="H25156" s="11"/>
    </row>
    <row r="25157" spans="6:8" x14ac:dyDescent="0.25">
      <c r="F25157" s="11"/>
      <c r="G25157" s="11"/>
      <c r="H25157" s="11"/>
    </row>
    <row r="25158" spans="6:8" x14ac:dyDescent="0.25">
      <c r="F25158" s="11"/>
      <c r="G25158" s="11"/>
      <c r="H25158" s="11"/>
    </row>
    <row r="25159" spans="6:8" x14ac:dyDescent="0.25">
      <c r="F25159" s="11"/>
      <c r="G25159" s="11"/>
      <c r="H25159" s="11"/>
    </row>
    <row r="25160" spans="6:8" x14ac:dyDescent="0.25">
      <c r="F25160" s="11"/>
      <c r="G25160" s="11"/>
      <c r="H25160" s="11"/>
    </row>
    <row r="25161" spans="6:8" x14ac:dyDescent="0.25">
      <c r="F25161" s="11"/>
      <c r="G25161" s="11"/>
      <c r="H25161" s="11"/>
    </row>
    <row r="25162" spans="6:8" x14ac:dyDescent="0.25">
      <c r="F25162" s="11"/>
      <c r="G25162" s="11"/>
      <c r="H25162" s="11"/>
    </row>
    <row r="25163" spans="6:8" x14ac:dyDescent="0.25">
      <c r="F25163" s="11"/>
      <c r="G25163" s="11"/>
      <c r="H25163" s="11"/>
    </row>
    <row r="25164" spans="6:8" x14ac:dyDescent="0.25">
      <c r="F25164" s="11"/>
      <c r="G25164" s="11"/>
      <c r="H25164" s="11"/>
    </row>
    <row r="25165" spans="6:8" x14ac:dyDescent="0.25">
      <c r="F25165" s="11"/>
      <c r="G25165" s="11"/>
      <c r="H25165" s="11"/>
    </row>
    <row r="25166" spans="6:8" x14ac:dyDescent="0.25">
      <c r="F25166" s="11"/>
      <c r="G25166" s="11"/>
      <c r="H25166" s="11"/>
    </row>
    <row r="25167" spans="6:8" x14ac:dyDescent="0.25">
      <c r="F25167" s="11"/>
      <c r="G25167" s="11"/>
      <c r="H25167" s="11"/>
    </row>
    <row r="25168" spans="6:8" x14ac:dyDescent="0.25">
      <c r="F25168" s="11"/>
      <c r="G25168" s="11"/>
      <c r="H25168" s="11"/>
    </row>
    <row r="25169" spans="6:8" x14ac:dyDescent="0.25">
      <c r="F25169" s="11"/>
      <c r="G25169" s="11"/>
      <c r="H25169" s="11"/>
    </row>
    <row r="25170" spans="6:8" x14ac:dyDescent="0.25">
      <c r="F25170" s="11"/>
      <c r="G25170" s="11"/>
      <c r="H25170" s="11"/>
    </row>
    <row r="25171" spans="6:8" x14ac:dyDescent="0.25">
      <c r="F25171" s="11"/>
      <c r="G25171" s="11"/>
      <c r="H25171" s="11"/>
    </row>
    <row r="25172" spans="6:8" x14ac:dyDescent="0.25">
      <c r="F25172" s="11"/>
      <c r="G25172" s="11"/>
      <c r="H25172" s="11"/>
    </row>
    <row r="25173" spans="6:8" x14ac:dyDescent="0.25">
      <c r="F25173" s="11"/>
      <c r="G25173" s="11"/>
      <c r="H25173" s="11"/>
    </row>
    <row r="25174" spans="6:8" x14ac:dyDescent="0.25">
      <c r="F25174" s="11"/>
      <c r="G25174" s="11"/>
      <c r="H25174" s="11"/>
    </row>
    <row r="25175" spans="6:8" x14ac:dyDescent="0.25">
      <c r="F25175" s="11"/>
      <c r="G25175" s="11"/>
      <c r="H25175" s="11"/>
    </row>
    <row r="25176" spans="6:8" x14ac:dyDescent="0.25">
      <c r="F25176" s="11"/>
      <c r="G25176" s="11"/>
      <c r="H25176" s="11"/>
    </row>
    <row r="25177" spans="6:8" x14ac:dyDescent="0.25">
      <c r="F25177" s="11"/>
      <c r="G25177" s="11"/>
      <c r="H25177" s="11"/>
    </row>
    <row r="25178" spans="6:8" x14ac:dyDescent="0.25">
      <c r="F25178" s="11"/>
      <c r="G25178" s="11"/>
      <c r="H25178" s="11"/>
    </row>
    <row r="25179" spans="6:8" x14ac:dyDescent="0.25">
      <c r="F25179" s="11"/>
      <c r="G25179" s="11"/>
      <c r="H25179" s="11"/>
    </row>
    <row r="25180" spans="6:8" x14ac:dyDescent="0.25">
      <c r="F25180" s="11"/>
      <c r="G25180" s="11"/>
      <c r="H25180" s="11"/>
    </row>
    <row r="25181" spans="6:8" x14ac:dyDescent="0.25">
      <c r="F25181" s="11"/>
      <c r="G25181" s="11"/>
      <c r="H25181" s="11"/>
    </row>
    <row r="25182" spans="6:8" x14ac:dyDescent="0.25">
      <c r="F25182" s="11"/>
      <c r="G25182" s="11"/>
      <c r="H25182" s="11"/>
    </row>
    <row r="25183" spans="6:8" x14ac:dyDescent="0.25">
      <c r="F25183" s="11"/>
      <c r="G25183" s="11"/>
      <c r="H25183" s="11"/>
    </row>
    <row r="25184" spans="6:8" x14ac:dyDescent="0.25">
      <c r="F25184" s="11"/>
      <c r="G25184" s="11"/>
      <c r="H25184" s="11"/>
    </row>
    <row r="25185" spans="6:8" x14ac:dyDescent="0.25">
      <c r="F25185" s="11"/>
      <c r="G25185" s="11"/>
      <c r="H25185" s="11"/>
    </row>
    <row r="25186" spans="6:8" x14ac:dyDescent="0.25">
      <c r="F25186" s="11"/>
      <c r="G25186" s="11"/>
      <c r="H25186" s="11"/>
    </row>
    <row r="25187" spans="6:8" x14ac:dyDescent="0.25">
      <c r="F25187" s="11"/>
      <c r="G25187" s="11"/>
      <c r="H25187" s="11"/>
    </row>
    <row r="25188" spans="6:8" x14ac:dyDescent="0.25">
      <c r="F25188" s="11"/>
      <c r="G25188" s="11"/>
      <c r="H25188" s="11"/>
    </row>
    <row r="25189" spans="6:8" x14ac:dyDescent="0.25">
      <c r="F25189" s="11"/>
      <c r="G25189" s="11"/>
      <c r="H25189" s="11"/>
    </row>
    <row r="25190" spans="6:8" x14ac:dyDescent="0.25">
      <c r="F25190" s="11"/>
      <c r="G25190" s="11"/>
      <c r="H25190" s="11"/>
    </row>
    <row r="25191" spans="6:8" x14ac:dyDescent="0.25">
      <c r="F25191" s="11"/>
      <c r="G25191" s="11"/>
      <c r="H25191" s="11"/>
    </row>
    <row r="25192" spans="6:8" x14ac:dyDescent="0.25">
      <c r="F25192" s="11"/>
      <c r="G25192" s="11"/>
      <c r="H25192" s="11"/>
    </row>
    <row r="25193" spans="6:8" x14ac:dyDescent="0.25">
      <c r="F25193" s="11"/>
      <c r="G25193" s="11"/>
      <c r="H25193" s="11"/>
    </row>
    <row r="25194" spans="6:8" x14ac:dyDescent="0.25">
      <c r="F25194" s="11"/>
      <c r="G25194" s="11"/>
      <c r="H25194" s="11"/>
    </row>
    <row r="25195" spans="6:8" x14ac:dyDescent="0.25">
      <c r="F25195" s="11"/>
      <c r="G25195" s="11"/>
      <c r="H25195" s="11"/>
    </row>
    <row r="25196" spans="6:8" x14ac:dyDescent="0.25">
      <c r="F25196" s="11"/>
      <c r="G25196" s="11"/>
      <c r="H25196" s="11"/>
    </row>
    <row r="25197" spans="6:8" x14ac:dyDescent="0.25">
      <c r="F25197" s="11"/>
      <c r="G25197" s="11"/>
      <c r="H25197" s="11"/>
    </row>
    <row r="25198" spans="6:8" x14ac:dyDescent="0.25">
      <c r="F25198" s="11"/>
      <c r="G25198" s="11"/>
      <c r="H25198" s="11"/>
    </row>
    <row r="25199" spans="6:8" x14ac:dyDescent="0.25">
      <c r="F25199" s="11"/>
      <c r="G25199" s="11"/>
      <c r="H25199" s="11"/>
    </row>
    <row r="25200" spans="6:8" x14ac:dyDescent="0.25">
      <c r="F25200" s="11"/>
      <c r="G25200" s="11"/>
      <c r="H25200" s="11"/>
    </row>
    <row r="25201" spans="6:8" x14ac:dyDescent="0.25">
      <c r="F25201" s="11"/>
      <c r="G25201" s="11"/>
      <c r="H25201" s="11"/>
    </row>
    <row r="25202" spans="6:8" x14ac:dyDescent="0.25">
      <c r="F25202" s="11"/>
      <c r="G25202" s="11"/>
      <c r="H25202" s="11"/>
    </row>
    <row r="25203" spans="6:8" x14ac:dyDescent="0.25">
      <c r="F25203" s="11"/>
      <c r="G25203" s="11"/>
      <c r="H25203" s="11"/>
    </row>
    <row r="25204" spans="6:8" x14ac:dyDescent="0.25">
      <c r="F25204" s="11"/>
      <c r="G25204" s="11"/>
      <c r="H25204" s="11"/>
    </row>
    <row r="25205" spans="6:8" x14ac:dyDescent="0.25">
      <c r="F25205" s="11"/>
      <c r="G25205" s="11"/>
      <c r="H25205" s="11"/>
    </row>
    <row r="25206" spans="6:8" x14ac:dyDescent="0.25">
      <c r="F25206" s="11"/>
      <c r="G25206" s="11"/>
      <c r="H25206" s="11"/>
    </row>
    <row r="25207" spans="6:8" x14ac:dyDescent="0.25">
      <c r="F25207" s="11"/>
      <c r="G25207" s="11"/>
      <c r="H25207" s="11"/>
    </row>
    <row r="25208" spans="6:8" x14ac:dyDescent="0.25">
      <c r="F25208" s="11"/>
      <c r="G25208" s="11"/>
      <c r="H25208" s="11"/>
    </row>
    <row r="25209" spans="6:8" x14ac:dyDescent="0.25">
      <c r="F25209" s="11"/>
      <c r="G25209" s="11"/>
      <c r="H25209" s="11"/>
    </row>
    <row r="25210" spans="6:8" x14ac:dyDescent="0.25">
      <c r="F25210" s="11"/>
      <c r="G25210" s="11"/>
      <c r="H25210" s="11"/>
    </row>
    <row r="25211" spans="6:8" x14ac:dyDescent="0.25">
      <c r="F25211" s="11"/>
      <c r="G25211" s="11"/>
      <c r="H25211" s="11"/>
    </row>
    <row r="25212" spans="6:8" x14ac:dyDescent="0.25">
      <c r="F25212" s="11"/>
      <c r="G25212" s="11"/>
      <c r="H25212" s="11"/>
    </row>
    <row r="25213" spans="6:8" x14ac:dyDescent="0.25">
      <c r="F25213" s="11"/>
      <c r="G25213" s="11"/>
      <c r="H25213" s="11"/>
    </row>
    <row r="25214" spans="6:8" x14ac:dyDescent="0.25">
      <c r="F25214" s="11"/>
      <c r="G25214" s="11"/>
      <c r="H25214" s="11"/>
    </row>
    <row r="25215" spans="6:8" x14ac:dyDescent="0.25">
      <c r="F25215" s="11"/>
      <c r="G25215" s="11"/>
      <c r="H25215" s="11"/>
    </row>
    <row r="25216" spans="6:8" x14ac:dyDescent="0.25">
      <c r="F25216" s="11"/>
      <c r="G25216" s="11"/>
      <c r="H25216" s="11"/>
    </row>
    <row r="25217" spans="6:8" x14ac:dyDescent="0.25">
      <c r="F25217" s="11"/>
      <c r="G25217" s="11"/>
      <c r="H25217" s="11"/>
    </row>
    <row r="25218" spans="6:8" x14ac:dyDescent="0.25">
      <c r="F25218" s="11"/>
      <c r="G25218" s="11"/>
      <c r="H25218" s="11"/>
    </row>
    <row r="25219" spans="6:8" x14ac:dyDescent="0.25">
      <c r="F25219" s="11"/>
      <c r="G25219" s="11"/>
      <c r="H25219" s="11"/>
    </row>
    <row r="25220" spans="6:8" x14ac:dyDescent="0.25">
      <c r="F25220" s="11"/>
      <c r="G25220" s="11"/>
      <c r="H25220" s="11"/>
    </row>
    <row r="25221" spans="6:8" x14ac:dyDescent="0.25">
      <c r="F25221" s="11"/>
      <c r="G25221" s="11"/>
      <c r="H25221" s="11"/>
    </row>
    <row r="25222" spans="6:8" x14ac:dyDescent="0.25">
      <c r="F25222" s="11"/>
      <c r="G25222" s="11"/>
      <c r="H25222" s="11"/>
    </row>
    <row r="25223" spans="6:8" x14ac:dyDescent="0.25">
      <c r="F25223" s="11"/>
      <c r="G25223" s="11"/>
      <c r="H25223" s="11"/>
    </row>
    <row r="25224" spans="6:8" x14ac:dyDescent="0.25">
      <c r="F25224" s="11"/>
      <c r="G25224" s="11"/>
      <c r="H25224" s="11"/>
    </row>
    <row r="25225" spans="6:8" x14ac:dyDescent="0.25">
      <c r="F25225" s="11"/>
      <c r="G25225" s="11"/>
      <c r="H25225" s="11"/>
    </row>
    <row r="25226" spans="6:8" x14ac:dyDescent="0.25">
      <c r="F25226" s="11"/>
      <c r="G25226" s="11"/>
      <c r="H25226" s="11"/>
    </row>
    <row r="25227" spans="6:8" x14ac:dyDescent="0.25">
      <c r="F25227" s="11"/>
      <c r="G25227" s="11"/>
      <c r="H25227" s="11"/>
    </row>
    <row r="25228" spans="6:8" x14ac:dyDescent="0.25">
      <c r="F25228" s="11"/>
      <c r="G25228" s="11"/>
      <c r="H25228" s="11"/>
    </row>
    <row r="25229" spans="6:8" x14ac:dyDescent="0.25">
      <c r="F25229" s="11"/>
      <c r="G25229" s="11"/>
      <c r="H25229" s="11"/>
    </row>
    <row r="25230" spans="6:8" x14ac:dyDescent="0.25">
      <c r="F25230" s="11"/>
      <c r="G25230" s="11"/>
      <c r="H25230" s="11"/>
    </row>
    <row r="25231" spans="6:8" x14ac:dyDescent="0.25">
      <c r="F25231" s="11"/>
      <c r="G25231" s="11"/>
      <c r="H25231" s="11"/>
    </row>
    <row r="25232" spans="6:8" x14ac:dyDescent="0.25">
      <c r="F25232" s="11"/>
      <c r="G25232" s="11"/>
      <c r="H25232" s="11"/>
    </row>
    <row r="25233" spans="6:8" x14ac:dyDescent="0.25">
      <c r="F25233" s="11"/>
      <c r="G25233" s="11"/>
      <c r="H25233" s="11"/>
    </row>
    <row r="25234" spans="6:8" x14ac:dyDescent="0.25">
      <c r="F25234" s="11"/>
      <c r="G25234" s="11"/>
      <c r="H25234" s="11"/>
    </row>
    <row r="25235" spans="6:8" x14ac:dyDescent="0.25">
      <c r="F25235" s="11"/>
      <c r="G25235" s="11"/>
      <c r="H25235" s="11"/>
    </row>
    <row r="25236" spans="6:8" x14ac:dyDescent="0.25">
      <c r="F25236" s="11"/>
      <c r="G25236" s="11"/>
      <c r="H25236" s="11"/>
    </row>
    <row r="25237" spans="6:8" x14ac:dyDescent="0.25">
      <c r="F25237" s="11"/>
      <c r="G25237" s="11"/>
      <c r="H25237" s="11"/>
    </row>
    <row r="25238" spans="6:8" x14ac:dyDescent="0.25">
      <c r="F25238" s="11"/>
      <c r="G25238" s="11"/>
      <c r="H25238" s="11"/>
    </row>
    <row r="25239" spans="6:8" x14ac:dyDescent="0.25">
      <c r="F25239" s="11"/>
      <c r="G25239" s="11"/>
      <c r="H25239" s="11"/>
    </row>
    <row r="25240" spans="6:8" x14ac:dyDescent="0.25">
      <c r="F25240" s="11"/>
      <c r="G25240" s="11"/>
      <c r="H25240" s="11"/>
    </row>
    <row r="25241" spans="6:8" x14ac:dyDescent="0.25">
      <c r="F25241" s="11"/>
      <c r="G25241" s="11"/>
      <c r="H25241" s="11"/>
    </row>
    <row r="25242" spans="6:8" x14ac:dyDescent="0.25">
      <c r="F25242" s="11"/>
      <c r="G25242" s="11"/>
      <c r="H25242" s="11"/>
    </row>
    <row r="25243" spans="6:8" x14ac:dyDescent="0.25">
      <c r="F25243" s="11"/>
      <c r="G25243" s="11"/>
      <c r="H25243" s="11"/>
    </row>
    <row r="25244" spans="6:8" x14ac:dyDescent="0.25">
      <c r="F25244" s="11"/>
      <c r="G25244" s="11"/>
      <c r="H25244" s="11"/>
    </row>
    <row r="25245" spans="6:8" x14ac:dyDescent="0.25">
      <c r="F25245" s="11"/>
      <c r="G25245" s="11"/>
      <c r="H25245" s="11"/>
    </row>
    <row r="25246" spans="6:8" x14ac:dyDescent="0.25">
      <c r="F25246" s="11"/>
      <c r="G25246" s="11"/>
      <c r="H25246" s="11"/>
    </row>
    <row r="25247" spans="6:8" x14ac:dyDescent="0.25">
      <c r="F25247" s="11"/>
      <c r="G25247" s="11"/>
      <c r="H25247" s="11"/>
    </row>
    <row r="25248" spans="6:8" x14ac:dyDescent="0.25">
      <c r="F25248" s="11"/>
      <c r="G25248" s="11"/>
      <c r="H25248" s="11"/>
    </row>
    <row r="25249" spans="6:8" x14ac:dyDescent="0.25">
      <c r="F25249" s="11"/>
      <c r="G25249" s="11"/>
      <c r="H25249" s="11"/>
    </row>
    <row r="25250" spans="6:8" x14ac:dyDescent="0.25">
      <c r="F25250" s="11"/>
      <c r="G25250" s="11"/>
      <c r="H25250" s="11"/>
    </row>
    <row r="25251" spans="6:8" x14ac:dyDescent="0.25">
      <c r="F25251" s="11"/>
      <c r="G25251" s="11"/>
      <c r="H25251" s="11"/>
    </row>
    <row r="25252" spans="6:8" x14ac:dyDescent="0.25">
      <c r="F25252" s="11"/>
      <c r="G25252" s="11"/>
      <c r="H25252" s="11"/>
    </row>
    <row r="25253" spans="6:8" x14ac:dyDescent="0.25">
      <c r="F25253" s="11"/>
      <c r="G25253" s="11"/>
      <c r="H25253" s="11"/>
    </row>
    <row r="25254" spans="6:8" x14ac:dyDescent="0.25">
      <c r="F25254" s="11"/>
      <c r="G25254" s="11"/>
      <c r="H25254" s="11"/>
    </row>
    <row r="25255" spans="6:8" x14ac:dyDescent="0.25">
      <c r="F25255" s="11"/>
      <c r="G25255" s="11"/>
      <c r="H25255" s="11"/>
    </row>
    <row r="25256" spans="6:8" x14ac:dyDescent="0.25">
      <c r="F25256" s="11"/>
      <c r="G25256" s="11"/>
      <c r="H25256" s="11"/>
    </row>
    <row r="25257" spans="6:8" x14ac:dyDescent="0.25">
      <c r="F25257" s="11"/>
      <c r="G25257" s="11"/>
      <c r="H25257" s="11"/>
    </row>
    <row r="25258" spans="6:8" x14ac:dyDescent="0.25">
      <c r="F25258" s="11"/>
      <c r="G25258" s="11"/>
      <c r="H25258" s="11"/>
    </row>
    <row r="25259" spans="6:8" x14ac:dyDescent="0.25">
      <c r="F25259" s="11"/>
      <c r="G25259" s="11"/>
      <c r="H25259" s="11"/>
    </row>
    <row r="25260" spans="6:8" x14ac:dyDescent="0.25">
      <c r="F25260" s="11"/>
      <c r="G25260" s="11"/>
      <c r="H25260" s="11"/>
    </row>
    <row r="25261" spans="6:8" x14ac:dyDescent="0.25">
      <c r="F25261" s="11"/>
      <c r="G25261" s="11"/>
      <c r="H25261" s="11"/>
    </row>
    <row r="25262" spans="6:8" x14ac:dyDescent="0.25">
      <c r="F25262" s="11"/>
      <c r="G25262" s="11"/>
      <c r="H25262" s="11"/>
    </row>
    <row r="25263" spans="6:8" x14ac:dyDescent="0.25">
      <c r="F25263" s="11"/>
      <c r="G25263" s="11"/>
      <c r="H25263" s="11"/>
    </row>
    <row r="25264" spans="6:8" x14ac:dyDescent="0.25">
      <c r="F25264" s="11"/>
      <c r="G25264" s="11"/>
      <c r="H25264" s="11"/>
    </row>
    <row r="25265" spans="6:8" x14ac:dyDescent="0.25">
      <c r="F25265" s="11"/>
      <c r="G25265" s="11"/>
      <c r="H25265" s="11"/>
    </row>
    <row r="25266" spans="6:8" x14ac:dyDescent="0.25">
      <c r="F25266" s="11"/>
      <c r="G25266" s="11"/>
      <c r="H25266" s="11"/>
    </row>
    <row r="25267" spans="6:8" x14ac:dyDescent="0.25">
      <c r="F25267" s="11"/>
      <c r="G25267" s="11"/>
      <c r="H25267" s="11"/>
    </row>
    <row r="25268" spans="6:8" x14ac:dyDescent="0.25">
      <c r="F25268" s="11"/>
      <c r="G25268" s="11"/>
      <c r="H25268" s="11"/>
    </row>
    <row r="25269" spans="6:8" x14ac:dyDescent="0.25">
      <c r="F25269" s="11"/>
      <c r="G25269" s="11"/>
      <c r="H25269" s="11"/>
    </row>
    <row r="25270" spans="6:8" x14ac:dyDescent="0.25">
      <c r="F25270" s="11"/>
      <c r="G25270" s="11"/>
      <c r="H25270" s="11"/>
    </row>
    <row r="25271" spans="6:8" x14ac:dyDescent="0.25">
      <c r="F25271" s="11"/>
      <c r="G25271" s="11"/>
      <c r="H25271" s="11"/>
    </row>
    <row r="25272" spans="6:8" x14ac:dyDescent="0.25">
      <c r="F25272" s="11"/>
      <c r="G25272" s="11"/>
      <c r="H25272" s="11"/>
    </row>
    <row r="25273" spans="6:8" x14ac:dyDescent="0.25">
      <c r="F25273" s="11"/>
      <c r="G25273" s="11"/>
      <c r="H25273" s="11"/>
    </row>
    <row r="25274" spans="6:8" x14ac:dyDescent="0.25">
      <c r="F25274" s="11"/>
      <c r="G25274" s="11"/>
      <c r="H25274" s="11"/>
    </row>
    <row r="25275" spans="6:8" x14ac:dyDescent="0.25">
      <c r="F25275" s="11"/>
      <c r="G25275" s="11"/>
      <c r="H25275" s="11"/>
    </row>
    <row r="25276" spans="6:8" x14ac:dyDescent="0.25">
      <c r="F25276" s="11"/>
      <c r="G25276" s="11"/>
      <c r="H25276" s="11"/>
    </row>
    <row r="25277" spans="6:8" x14ac:dyDescent="0.25">
      <c r="F25277" s="11"/>
      <c r="G25277" s="11"/>
      <c r="H25277" s="11"/>
    </row>
    <row r="25278" spans="6:8" x14ac:dyDescent="0.25">
      <c r="F25278" s="11"/>
      <c r="G25278" s="11"/>
      <c r="H25278" s="11"/>
    </row>
    <row r="25279" spans="6:8" x14ac:dyDescent="0.25">
      <c r="F25279" s="11"/>
      <c r="G25279" s="11"/>
      <c r="H25279" s="11"/>
    </row>
    <row r="25280" spans="6:8" x14ac:dyDescent="0.25">
      <c r="F25280" s="11"/>
      <c r="G25280" s="11"/>
      <c r="H25280" s="11"/>
    </row>
    <row r="25281" spans="6:8" x14ac:dyDescent="0.25">
      <c r="F25281" s="11"/>
      <c r="G25281" s="11"/>
      <c r="H25281" s="11"/>
    </row>
    <row r="25282" spans="6:8" x14ac:dyDescent="0.25">
      <c r="F25282" s="11"/>
      <c r="G25282" s="11"/>
      <c r="H25282" s="11"/>
    </row>
    <row r="25283" spans="6:8" x14ac:dyDescent="0.25">
      <c r="F25283" s="11"/>
      <c r="G25283" s="11"/>
      <c r="H25283" s="11"/>
    </row>
    <row r="25284" spans="6:8" x14ac:dyDescent="0.25">
      <c r="F25284" s="11"/>
      <c r="G25284" s="11"/>
      <c r="H25284" s="11"/>
    </row>
    <row r="25285" spans="6:8" x14ac:dyDescent="0.25">
      <c r="F25285" s="11"/>
      <c r="G25285" s="11"/>
      <c r="H25285" s="11"/>
    </row>
    <row r="25286" spans="6:8" x14ac:dyDescent="0.25">
      <c r="F25286" s="11"/>
      <c r="G25286" s="11"/>
      <c r="H25286" s="11"/>
    </row>
    <row r="25287" spans="6:8" x14ac:dyDescent="0.25">
      <c r="F25287" s="11"/>
      <c r="G25287" s="11"/>
      <c r="H25287" s="11"/>
    </row>
    <row r="25288" spans="6:8" x14ac:dyDescent="0.25">
      <c r="F25288" s="11"/>
      <c r="G25288" s="11"/>
      <c r="H25288" s="11"/>
    </row>
    <row r="25289" spans="6:8" x14ac:dyDescent="0.25">
      <c r="F25289" s="11"/>
      <c r="G25289" s="11"/>
      <c r="H25289" s="11"/>
    </row>
    <row r="25290" spans="6:8" x14ac:dyDescent="0.25">
      <c r="F25290" s="11"/>
      <c r="G25290" s="11"/>
      <c r="H25290" s="11"/>
    </row>
    <row r="25291" spans="6:8" x14ac:dyDescent="0.25">
      <c r="F25291" s="11"/>
      <c r="G25291" s="11"/>
      <c r="H25291" s="11"/>
    </row>
    <row r="25292" spans="6:8" x14ac:dyDescent="0.25">
      <c r="F25292" s="11"/>
      <c r="G25292" s="11"/>
      <c r="H25292" s="11"/>
    </row>
    <row r="25293" spans="6:8" x14ac:dyDescent="0.25">
      <c r="F25293" s="11"/>
      <c r="G25293" s="11"/>
      <c r="H25293" s="11"/>
    </row>
    <row r="25294" spans="6:8" x14ac:dyDescent="0.25">
      <c r="F25294" s="11"/>
      <c r="G25294" s="11"/>
      <c r="H25294" s="11"/>
    </row>
    <row r="25295" spans="6:8" x14ac:dyDescent="0.25">
      <c r="F25295" s="11"/>
      <c r="G25295" s="11"/>
      <c r="H25295" s="11"/>
    </row>
    <row r="25296" spans="6:8" x14ac:dyDescent="0.25">
      <c r="F25296" s="11"/>
      <c r="G25296" s="11"/>
      <c r="H25296" s="11"/>
    </row>
    <row r="25297" spans="6:8" x14ac:dyDescent="0.25">
      <c r="F25297" s="11"/>
      <c r="G25297" s="11"/>
      <c r="H25297" s="11"/>
    </row>
    <row r="25298" spans="6:8" x14ac:dyDescent="0.25">
      <c r="F25298" s="11"/>
      <c r="G25298" s="11"/>
      <c r="H25298" s="11"/>
    </row>
    <row r="25299" spans="6:8" x14ac:dyDescent="0.25">
      <c r="F25299" s="11"/>
      <c r="G25299" s="11"/>
      <c r="H25299" s="11"/>
    </row>
    <row r="25300" spans="6:8" x14ac:dyDescent="0.25">
      <c r="F25300" s="11"/>
      <c r="G25300" s="11"/>
      <c r="H25300" s="11"/>
    </row>
    <row r="25301" spans="6:8" x14ac:dyDescent="0.25">
      <c r="F25301" s="11"/>
      <c r="G25301" s="11"/>
      <c r="H25301" s="11"/>
    </row>
    <row r="25302" spans="6:8" x14ac:dyDescent="0.25">
      <c r="F25302" s="11"/>
      <c r="G25302" s="11"/>
      <c r="H25302" s="11"/>
    </row>
    <row r="25303" spans="6:8" x14ac:dyDescent="0.25">
      <c r="F25303" s="11"/>
      <c r="G25303" s="11"/>
      <c r="H25303" s="11"/>
    </row>
    <row r="25304" spans="6:8" x14ac:dyDescent="0.25">
      <c r="F25304" s="11"/>
      <c r="G25304" s="11"/>
      <c r="H25304" s="11"/>
    </row>
    <row r="25305" spans="6:8" x14ac:dyDescent="0.25">
      <c r="F25305" s="11"/>
      <c r="G25305" s="11"/>
      <c r="H25305" s="11"/>
    </row>
    <row r="25306" spans="6:8" x14ac:dyDescent="0.25">
      <c r="F25306" s="11"/>
      <c r="G25306" s="11"/>
      <c r="H25306" s="11"/>
    </row>
    <row r="25307" spans="6:8" x14ac:dyDescent="0.25">
      <c r="F25307" s="11"/>
      <c r="G25307" s="11"/>
      <c r="H25307" s="11"/>
    </row>
    <row r="25308" spans="6:8" x14ac:dyDescent="0.25">
      <c r="F25308" s="11"/>
      <c r="G25308" s="11"/>
      <c r="H25308" s="11"/>
    </row>
    <row r="25309" spans="6:8" x14ac:dyDescent="0.25">
      <c r="F25309" s="11"/>
      <c r="G25309" s="11"/>
      <c r="H25309" s="11"/>
    </row>
    <row r="25310" spans="6:8" x14ac:dyDescent="0.25">
      <c r="F25310" s="11"/>
      <c r="G25310" s="11"/>
      <c r="H25310" s="11"/>
    </row>
    <row r="25311" spans="6:8" x14ac:dyDescent="0.25">
      <c r="F25311" s="11"/>
      <c r="G25311" s="11"/>
      <c r="H25311" s="11"/>
    </row>
    <row r="25312" spans="6:8" x14ac:dyDescent="0.25">
      <c r="F25312" s="11"/>
      <c r="G25312" s="11"/>
      <c r="H25312" s="11"/>
    </row>
    <row r="25313" spans="6:8" x14ac:dyDescent="0.25">
      <c r="F25313" s="11"/>
      <c r="G25313" s="11"/>
      <c r="H25313" s="11"/>
    </row>
    <row r="25314" spans="6:8" x14ac:dyDescent="0.25">
      <c r="F25314" s="11"/>
      <c r="G25314" s="11"/>
      <c r="H25314" s="11"/>
    </row>
    <row r="25315" spans="6:8" x14ac:dyDescent="0.25">
      <c r="F25315" s="11"/>
      <c r="G25315" s="11"/>
      <c r="H25315" s="11"/>
    </row>
    <row r="25316" spans="6:8" x14ac:dyDescent="0.25">
      <c r="F25316" s="11"/>
      <c r="G25316" s="11"/>
      <c r="H25316" s="11"/>
    </row>
    <row r="25317" spans="6:8" x14ac:dyDescent="0.25">
      <c r="F25317" s="11"/>
      <c r="G25317" s="11"/>
      <c r="H25317" s="11"/>
    </row>
    <row r="25318" spans="6:8" x14ac:dyDescent="0.25">
      <c r="F25318" s="11"/>
      <c r="G25318" s="11"/>
      <c r="H25318" s="11"/>
    </row>
    <row r="25319" spans="6:8" x14ac:dyDescent="0.25">
      <c r="F25319" s="11"/>
      <c r="G25319" s="11"/>
      <c r="H25319" s="11"/>
    </row>
    <row r="25320" spans="6:8" x14ac:dyDescent="0.25">
      <c r="F25320" s="11"/>
      <c r="G25320" s="11"/>
      <c r="H25320" s="11"/>
    </row>
    <row r="25321" spans="6:8" x14ac:dyDescent="0.25">
      <c r="F25321" s="11"/>
      <c r="G25321" s="11"/>
      <c r="H25321" s="11"/>
    </row>
    <row r="25322" spans="6:8" x14ac:dyDescent="0.25">
      <c r="F25322" s="11"/>
      <c r="G25322" s="11"/>
      <c r="H25322" s="11"/>
    </row>
    <row r="25323" spans="6:8" x14ac:dyDescent="0.25">
      <c r="F25323" s="11"/>
      <c r="G25323" s="11"/>
      <c r="H25323" s="11"/>
    </row>
    <row r="25324" spans="6:8" x14ac:dyDescent="0.25">
      <c r="F25324" s="11"/>
      <c r="G25324" s="11"/>
      <c r="H25324" s="11"/>
    </row>
    <row r="25325" spans="6:8" x14ac:dyDescent="0.25">
      <c r="F25325" s="11"/>
      <c r="G25325" s="11"/>
      <c r="H25325" s="11"/>
    </row>
    <row r="25326" spans="6:8" x14ac:dyDescent="0.25">
      <c r="F25326" s="11"/>
      <c r="G25326" s="11"/>
      <c r="H25326" s="11"/>
    </row>
    <row r="25327" spans="6:8" x14ac:dyDescent="0.25">
      <c r="F25327" s="11"/>
      <c r="G25327" s="11"/>
      <c r="H25327" s="11"/>
    </row>
    <row r="25328" spans="6:8" x14ac:dyDescent="0.25">
      <c r="F25328" s="11"/>
      <c r="G25328" s="11"/>
      <c r="H25328" s="11"/>
    </row>
    <row r="25329" spans="6:8" x14ac:dyDescent="0.25">
      <c r="F25329" s="11"/>
      <c r="G25329" s="11"/>
      <c r="H25329" s="11"/>
    </row>
    <row r="25330" spans="6:8" x14ac:dyDescent="0.25">
      <c r="F25330" s="11"/>
      <c r="G25330" s="11"/>
      <c r="H25330" s="11"/>
    </row>
    <row r="25331" spans="6:8" x14ac:dyDescent="0.25">
      <c r="F25331" s="11"/>
      <c r="G25331" s="11"/>
      <c r="H25331" s="11"/>
    </row>
    <row r="25332" spans="6:8" x14ac:dyDescent="0.25">
      <c r="F25332" s="11"/>
      <c r="G25332" s="11"/>
      <c r="H25332" s="11"/>
    </row>
    <row r="25333" spans="6:8" x14ac:dyDescent="0.25">
      <c r="F25333" s="11"/>
      <c r="G25333" s="11"/>
      <c r="H25333" s="11"/>
    </row>
    <row r="25334" spans="6:8" x14ac:dyDescent="0.25">
      <c r="F25334" s="11"/>
      <c r="G25334" s="11"/>
      <c r="H25334" s="11"/>
    </row>
    <row r="25335" spans="6:8" x14ac:dyDescent="0.25">
      <c r="F25335" s="11"/>
      <c r="G25335" s="11"/>
      <c r="H25335" s="11"/>
    </row>
    <row r="25336" spans="6:8" x14ac:dyDescent="0.25">
      <c r="F25336" s="11"/>
      <c r="G25336" s="11"/>
      <c r="H25336" s="11"/>
    </row>
    <row r="25337" spans="6:8" x14ac:dyDescent="0.25">
      <c r="F25337" s="11"/>
      <c r="G25337" s="11"/>
      <c r="H25337" s="11"/>
    </row>
    <row r="25338" spans="6:8" x14ac:dyDescent="0.25">
      <c r="F25338" s="11"/>
      <c r="G25338" s="11"/>
      <c r="H25338" s="11"/>
    </row>
    <row r="25339" spans="6:8" x14ac:dyDescent="0.25">
      <c r="F25339" s="11"/>
      <c r="G25339" s="11"/>
      <c r="H25339" s="11"/>
    </row>
    <row r="25340" spans="6:8" x14ac:dyDescent="0.25">
      <c r="F25340" s="11"/>
      <c r="G25340" s="11"/>
      <c r="H25340" s="11"/>
    </row>
    <row r="25341" spans="6:8" x14ac:dyDescent="0.25">
      <c r="F25341" s="11"/>
      <c r="G25341" s="11"/>
      <c r="H25341" s="11"/>
    </row>
    <row r="25342" spans="6:8" x14ac:dyDescent="0.25">
      <c r="F25342" s="11"/>
      <c r="G25342" s="11"/>
      <c r="H25342" s="11"/>
    </row>
    <row r="25343" spans="6:8" x14ac:dyDescent="0.25">
      <c r="F25343" s="11"/>
      <c r="G25343" s="11"/>
      <c r="H25343" s="11"/>
    </row>
    <row r="25344" spans="6:8" x14ac:dyDescent="0.25">
      <c r="F25344" s="11"/>
      <c r="G25344" s="11"/>
      <c r="H25344" s="11"/>
    </row>
    <row r="25345" spans="6:8" x14ac:dyDescent="0.25">
      <c r="F25345" s="11"/>
      <c r="G25345" s="11"/>
      <c r="H25345" s="11"/>
    </row>
    <row r="25346" spans="6:8" x14ac:dyDescent="0.25">
      <c r="F25346" s="11"/>
      <c r="G25346" s="11"/>
      <c r="H25346" s="11"/>
    </row>
    <row r="25347" spans="6:8" x14ac:dyDescent="0.25">
      <c r="F25347" s="11"/>
      <c r="G25347" s="11"/>
      <c r="H25347" s="11"/>
    </row>
    <row r="25348" spans="6:8" x14ac:dyDescent="0.25">
      <c r="F25348" s="11"/>
      <c r="G25348" s="11"/>
      <c r="H25348" s="11"/>
    </row>
    <row r="25349" spans="6:8" x14ac:dyDescent="0.25">
      <c r="F25349" s="11"/>
      <c r="G25349" s="11"/>
      <c r="H25349" s="11"/>
    </row>
    <row r="25350" spans="6:8" x14ac:dyDescent="0.25">
      <c r="F25350" s="11"/>
      <c r="G25350" s="11"/>
      <c r="H25350" s="11"/>
    </row>
    <row r="25351" spans="6:8" x14ac:dyDescent="0.25">
      <c r="F25351" s="11"/>
      <c r="G25351" s="11"/>
      <c r="H25351" s="11"/>
    </row>
    <row r="25352" spans="6:8" x14ac:dyDescent="0.25">
      <c r="F25352" s="11"/>
      <c r="G25352" s="11"/>
      <c r="H25352" s="11"/>
    </row>
    <row r="25353" spans="6:8" x14ac:dyDescent="0.25">
      <c r="F25353" s="11"/>
      <c r="G25353" s="11"/>
      <c r="H25353" s="11"/>
    </row>
    <row r="25354" spans="6:8" x14ac:dyDescent="0.25">
      <c r="F25354" s="11"/>
      <c r="G25354" s="11"/>
      <c r="H25354" s="11"/>
    </row>
    <row r="25355" spans="6:8" x14ac:dyDescent="0.25">
      <c r="F25355" s="11"/>
      <c r="G25355" s="11"/>
      <c r="H25355" s="11"/>
    </row>
    <row r="25356" spans="6:8" x14ac:dyDescent="0.25">
      <c r="F25356" s="11"/>
      <c r="G25356" s="11"/>
      <c r="H25356" s="11"/>
    </row>
    <row r="25357" spans="6:8" x14ac:dyDescent="0.25">
      <c r="F25357" s="11"/>
      <c r="G25357" s="11"/>
      <c r="H25357" s="11"/>
    </row>
    <row r="25358" spans="6:8" x14ac:dyDescent="0.25">
      <c r="F25358" s="11"/>
      <c r="G25358" s="11"/>
      <c r="H25358" s="11"/>
    </row>
    <row r="25359" spans="6:8" x14ac:dyDescent="0.25">
      <c r="F25359" s="11"/>
      <c r="G25359" s="11"/>
      <c r="H25359" s="11"/>
    </row>
    <row r="25360" spans="6:8" x14ac:dyDescent="0.25">
      <c r="F25360" s="11"/>
      <c r="G25360" s="11"/>
      <c r="H25360" s="11"/>
    </row>
    <row r="25361" spans="6:8" x14ac:dyDescent="0.25">
      <c r="F25361" s="11"/>
      <c r="G25361" s="11"/>
      <c r="H25361" s="11"/>
    </row>
    <row r="25362" spans="6:8" x14ac:dyDescent="0.25">
      <c r="F25362" s="11"/>
      <c r="G25362" s="11"/>
      <c r="H25362" s="11"/>
    </row>
    <row r="25363" spans="6:8" x14ac:dyDescent="0.25">
      <c r="F25363" s="11"/>
      <c r="G25363" s="11"/>
      <c r="H25363" s="11"/>
    </row>
    <row r="25364" spans="6:8" x14ac:dyDescent="0.25">
      <c r="F25364" s="11"/>
      <c r="G25364" s="11"/>
      <c r="H25364" s="11"/>
    </row>
    <row r="25365" spans="6:8" x14ac:dyDescent="0.25">
      <c r="F25365" s="11"/>
      <c r="G25365" s="11"/>
      <c r="H25365" s="11"/>
    </row>
    <row r="25366" spans="6:8" x14ac:dyDescent="0.25">
      <c r="F25366" s="11"/>
      <c r="G25366" s="11"/>
      <c r="H25366" s="11"/>
    </row>
    <row r="25367" spans="6:8" x14ac:dyDescent="0.25">
      <c r="F25367" s="11"/>
      <c r="G25367" s="11"/>
      <c r="H25367" s="11"/>
    </row>
    <row r="25368" spans="6:8" x14ac:dyDescent="0.25">
      <c r="F25368" s="11"/>
      <c r="G25368" s="11"/>
      <c r="H25368" s="11"/>
    </row>
    <row r="25369" spans="6:8" x14ac:dyDescent="0.25">
      <c r="F25369" s="11"/>
      <c r="G25369" s="11"/>
      <c r="H25369" s="11"/>
    </row>
    <row r="25370" spans="6:8" x14ac:dyDescent="0.25">
      <c r="F25370" s="11"/>
      <c r="G25370" s="11"/>
      <c r="H25370" s="11"/>
    </row>
    <row r="25371" spans="6:8" x14ac:dyDescent="0.25">
      <c r="F25371" s="11"/>
      <c r="G25371" s="11"/>
      <c r="H25371" s="11"/>
    </row>
    <row r="25372" spans="6:8" x14ac:dyDescent="0.25">
      <c r="F25372" s="11"/>
      <c r="G25372" s="11"/>
      <c r="H25372" s="11"/>
    </row>
    <row r="25373" spans="6:8" x14ac:dyDescent="0.25">
      <c r="F25373" s="11"/>
      <c r="G25373" s="11"/>
      <c r="H25373" s="11"/>
    </row>
    <row r="25374" spans="6:8" x14ac:dyDescent="0.25">
      <c r="F25374" s="11"/>
      <c r="G25374" s="11"/>
      <c r="H25374" s="11"/>
    </row>
    <row r="25375" spans="6:8" x14ac:dyDescent="0.25">
      <c r="F25375" s="11"/>
      <c r="G25375" s="11"/>
      <c r="H25375" s="11"/>
    </row>
    <row r="25376" spans="6:8" x14ac:dyDescent="0.25">
      <c r="F25376" s="11"/>
      <c r="G25376" s="11"/>
      <c r="H25376" s="11"/>
    </row>
    <row r="25377" spans="6:8" x14ac:dyDescent="0.25">
      <c r="F25377" s="11"/>
      <c r="G25377" s="11"/>
      <c r="H25377" s="11"/>
    </row>
    <row r="25378" spans="6:8" x14ac:dyDescent="0.25">
      <c r="F25378" s="11"/>
      <c r="G25378" s="11"/>
      <c r="H25378" s="11"/>
    </row>
    <row r="25379" spans="6:8" x14ac:dyDescent="0.25">
      <c r="F25379" s="11"/>
      <c r="G25379" s="11"/>
      <c r="H25379" s="11"/>
    </row>
    <row r="25380" spans="6:8" x14ac:dyDescent="0.25">
      <c r="F25380" s="11"/>
      <c r="G25380" s="11"/>
      <c r="H25380" s="11"/>
    </row>
    <row r="25381" spans="6:8" x14ac:dyDescent="0.25">
      <c r="F25381" s="11"/>
      <c r="G25381" s="11"/>
      <c r="H25381" s="11"/>
    </row>
    <row r="25382" spans="6:8" x14ac:dyDescent="0.25">
      <c r="F25382" s="11"/>
      <c r="G25382" s="11"/>
      <c r="H25382" s="11"/>
    </row>
    <row r="25383" spans="6:8" x14ac:dyDescent="0.25">
      <c r="F25383" s="11"/>
      <c r="G25383" s="11"/>
      <c r="H25383" s="11"/>
    </row>
    <row r="25384" spans="6:8" x14ac:dyDescent="0.25">
      <c r="F25384" s="11"/>
      <c r="G25384" s="11"/>
      <c r="H25384" s="11"/>
    </row>
    <row r="25385" spans="6:8" x14ac:dyDescent="0.25">
      <c r="F25385" s="11"/>
      <c r="G25385" s="11"/>
      <c r="H25385" s="11"/>
    </row>
    <row r="25386" spans="6:8" x14ac:dyDescent="0.25">
      <c r="F25386" s="11"/>
      <c r="G25386" s="11"/>
      <c r="H25386" s="11"/>
    </row>
    <row r="25387" spans="6:8" x14ac:dyDescent="0.25">
      <c r="F25387" s="11"/>
      <c r="G25387" s="11"/>
      <c r="H25387" s="11"/>
    </row>
    <row r="25388" spans="6:8" x14ac:dyDescent="0.25">
      <c r="F25388" s="11"/>
      <c r="G25388" s="11"/>
      <c r="H25388" s="11"/>
    </row>
    <row r="25389" spans="6:8" x14ac:dyDescent="0.25">
      <c r="F25389" s="11"/>
      <c r="G25389" s="11"/>
      <c r="H25389" s="11"/>
    </row>
    <row r="25390" spans="6:8" x14ac:dyDescent="0.25">
      <c r="F25390" s="11"/>
      <c r="G25390" s="11"/>
      <c r="H25390" s="11"/>
    </row>
    <row r="25391" spans="6:8" x14ac:dyDescent="0.25">
      <c r="F25391" s="11"/>
      <c r="G25391" s="11"/>
      <c r="H25391" s="11"/>
    </row>
    <row r="25392" spans="6:8" x14ac:dyDescent="0.25">
      <c r="F25392" s="11"/>
      <c r="G25392" s="11"/>
      <c r="H25392" s="11"/>
    </row>
    <row r="25393" spans="6:8" x14ac:dyDescent="0.25">
      <c r="F25393" s="11"/>
      <c r="G25393" s="11"/>
      <c r="H25393" s="11"/>
    </row>
    <row r="25394" spans="6:8" x14ac:dyDescent="0.25">
      <c r="F25394" s="11"/>
      <c r="G25394" s="11"/>
      <c r="H25394" s="11"/>
    </row>
    <row r="25395" spans="6:8" x14ac:dyDescent="0.25">
      <c r="F25395" s="11"/>
      <c r="G25395" s="11"/>
      <c r="H25395" s="11"/>
    </row>
    <row r="25396" spans="6:8" x14ac:dyDescent="0.25">
      <c r="F25396" s="11"/>
      <c r="G25396" s="11"/>
      <c r="H25396" s="11"/>
    </row>
    <row r="25397" spans="6:8" x14ac:dyDescent="0.25">
      <c r="F25397" s="11"/>
      <c r="G25397" s="11"/>
      <c r="H25397" s="11"/>
    </row>
    <row r="25398" spans="6:8" x14ac:dyDescent="0.25">
      <c r="F25398" s="11"/>
      <c r="G25398" s="11"/>
      <c r="H25398" s="11"/>
    </row>
    <row r="25399" spans="6:8" x14ac:dyDescent="0.25">
      <c r="F25399" s="11"/>
      <c r="G25399" s="11"/>
      <c r="H25399" s="11"/>
    </row>
    <row r="25400" spans="6:8" x14ac:dyDescent="0.25">
      <c r="F25400" s="11"/>
      <c r="G25400" s="11"/>
      <c r="H25400" s="11"/>
    </row>
    <row r="25401" spans="6:8" x14ac:dyDescent="0.25">
      <c r="F25401" s="11"/>
      <c r="G25401" s="11"/>
      <c r="H25401" s="11"/>
    </row>
    <row r="25402" spans="6:8" x14ac:dyDescent="0.25">
      <c r="F25402" s="11"/>
      <c r="G25402" s="11"/>
      <c r="H25402" s="11"/>
    </row>
    <row r="25403" spans="6:8" x14ac:dyDescent="0.25">
      <c r="F25403" s="11"/>
      <c r="G25403" s="11"/>
      <c r="H25403" s="11"/>
    </row>
    <row r="25404" spans="6:8" x14ac:dyDescent="0.25">
      <c r="F25404" s="11"/>
      <c r="G25404" s="11"/>
      <c r="H25404" s="11"/>
    </row>
    <row r="25405" spans="6:8" x14ac:dyDescent="0.25">
      <c r="F25405" s="11"/>
      <c r="G25405" s="11"/>
      <c r="H25405" s="11"/>
    </row>
    <row r="25406" spans="6:8" x14ac:dyDescent="0.25">
      <c r="F25406" s="11"/>
      <c r="G25406" s="11"/>
      <c r="H25406" s="11"/>
    </row>
    <row r="25407" spans="6:8" x14ac:dyDescent="0.25">
      <c r="F25407" s="11"/>
      <c r="G25407" s="11"/>
      <c r="H25407" s="11"/>
    </row>
    <row r="25408" spans="6:8" x14ac:dyDescent="0.25">
      <c r="F25408" s="11"/>
      <c r="G25408" s="11"/>
      <c r="H25408" s="11"/>
    </row>
    <row r="25409" spans="6:8" x14ac:dyDescent="0.25">
      <c r="F25409" s="11"/>
      <c r="G25409" s="11"/>
      <c r="H25409" s="11"/>
    </row>
    <row r="25410" spans="6:8" x14ac:dyDescent="0.25">
      <c r="F25410" s="11"/>
      <c r="G25410" s="11"/>
      <c r="H25410" s="11"/>
    </row>
    <row r="25411" spans="6:8" x14ac:dyDescent="0.25">
      <c r="F25411" s="11"/>
      <c r="G25411" s="11"/>
      <c r="H25411" s="11"/>
    </row>
    <row r="25412" spans="6:8" x14ac:dyDescent="0.25">
      <c r="F25412" s="11"/>
      <c r="G25412" s="11"/>
      <c r="H25412" s="11"/>
    </row>
    <row r="25413" spans="6:8" x14ac:dyDescent="0.25">
      <c r="F25413" s="11"/>
      <c r="G25413" s="11"/>
      <c r="H25413" s="11"/>
    </row>
    <row r="25414" spans="6:8" x14ac:dyDescent="0.25">
      <c r="F25414" s="11"/>
      <c r="G25414" s="11"/>
      <c r="H25414" s="11"/>
    </row>
    <row r="25415" spans="6:8" x14ac:dyDescent="0.25">
      <c r="F25415" s="11"/>
      <c r="G25415" s="11"/>
      <c r="H25415" s="11"/>
    </row>
    <row r="25416" spans="6:8" x14ac:dyDescent="0.25">
      <c r="F25416" s="11"/>
      <c r="G25416" s="11"/>
      <c r="H25416" s="11"/>
    </row>
    <row r="25417" spans="6:8" x14ac:dyDescent="0.25">
      <c r="F25417" s="11"/>
      <c r="G25417" s="11"/>
      <c r="H25417" s="11"/>
    </row>
    <row r="25418" spans="6:8" x14ac:dyDescent="0.25">
      <c r="F25418" s="11"/>
      <c r="G25418" s="11"/>
      <c r="H25418" s="11"/>
    </row>
    <row r="25419" spans="6:8" x14ac:dyDescent="0.25">
      <c r="F25419" s="11"/>
      <c r="G25419" s="11"/>
      <c r="H25419" s="11"/>
    </row>
    <row r="25420" spans="6:8" x14ac:dyDescent="0.25">
      <c r="F25420" s="11"/>
      <c r="G25420" s="11"/>
      <c r="H25420" s="11"/>
    </row>
    <row r="25421" spans="6:8" x14ac:dyDescent="0.25">
      <c r="F25421" s="11"/>
      <c r="G25421" s="11"/>
      <c r="H25421" s="11"/>
    </row>
    <row r="25422" spans="6:8" x14ac:dyDescent="0.25">
      <c r="F25422" s="11"/>
      <c r="G25422" s="11"/>
      <c r="H25422" s="11"/>
    </row>
    <row r="25423" spans="6:8" x14ac:dyDescent="0.25">
      <c r="F25423" s="11"/>
      <c r="G25423" s="11"/>
      <c r="H25423" s="11"/>
    </row>
    <row r="25424" spans="6:8" x14ac:dyDescent="0.25">
      <c r="F25424" s="11"/>
      <c r="G25424" s="11"/>
      <c r="H25424" s="11"/>
    </row>
    <row r="25425" spans="6:8" x14ac:dyDescent="0.25">
      <c r="F25425" s="11"/>
      <c r="G25425" s="11"/>
      <c r="H25425" s="11"/>
    </row>
    <row r="25426" spans="6:8" x14ac:dyDescent="0.25">
      <c r="F25426" s="11"/>
      <c r="G25426" s="11"/>
      <c r="H25426" s="11"/>
    </row>
    <row r="25427" spans="6:8" x14ac:dyDescent="0.25">
      <c r="F25427" s="11"/>
      <c r="G25427" s="11"/>
      <c r="H25427" s="11"/>
    </row>
    <row r="25428" spans="6:8" x14ac:dyDescent="0.25">
      <c r="F25428" s="11"/>
      <c r="G25428" s="11"/>
      <c r="H25428" s="11"/>
    </row>
    <row r="25429" spans="6:8" x14ac:dyDescent="0.25">
      <c r="F25429" s="11"/>
      <c r="G25429" s="11"/>
      <c r="H25429" s="11"/>
    </row>
    <row r="25430" spans="6:8" x14ac:dyDescent="0.25">
      <c r="F25430" s="11"/>
      <c r="G25430" s="11"/>
      <c r="H25430" s="11"/>
    </row>
    <row r="25431" spans="6:8" x14ac:dyDescent="0.25">
      <c r="F25431" s="11"/>
      <c r="G25431" s="11"/>
      <c r="H25431" s="11"/>
    </row>
    <row r="25432" spans="6:8" x14ac:dyDescent="0.25">
      <c r="F25432" s="11"/>
      <c r="G25432" s="11"/>
      <c r="H25432" s="11"/>
    </row>
    <row r="25433" spans="6:8" x14ac:dyDescent="0.25">
      <c r="F25433" s="11"/>
      <c r="G25433" s="11"/>
      <c r="H25433" s="11"/>
    </row>
    <row r="25434" spans="6:8" x14ac:dyDescent="0.25">
      <c r="F25434" s="11"/>
      <c r="G25434" s="11"/>
      <c r="H25434" s="11"/>
    </row>
    <row r="25435" spans="6:8" x14ac:dyDescent="0.25">
      <c r="F25435" s="11"/>
      <c r="G25435" s="11"/>
      <c r="H25435" s="11"/>
    </row>
    <row r="25436" spans="6:8" x14ac:dyDescent="0.25">
      <c r="F25436" s="11"/>
      <c r="G25436" s="11"/>
      <c r="H25436" s="11"/>
    </row>
    <row r="25437" spans="6:8" x14ac:dyDescent="0.25">
      <c r="F25437" s="11"/>
      <c r="G25437" s="11"/>
      <c r="H25437" s="11"/>
    </row>
    <row r="25438" spans="6:8" x14ac:dyDescent="0.25">
      <c r="F25438" s="11"/>
      <c r="G25438" s="11"/>
      <c r="H25438" s="11"/>
    </row>
    <row r="25439" spans="6:8" x14ac:dyDescent="0.25">
      <c r="F25439" s="11"/>
      <c r="G25439" s="11"/>
      <c r="H25439" s="11"/>
    </row>
    <row r="25440" spans="6:8" x14ac:dyDescent="0.25">
      <c r="F25440" s="11"/>
      <c r="G25440" s="11"/>
      <c r="H25440" s="11"/>
    </row>
    <row r="25441" spans="6:8" x14ac:dyDescent="0.25">
      <c r="F25441" s="11"/>
      <c r="G25441" s="11"/>
      <c r="H25441" s="11"/>
    </row>
    <row r="25442" spans="6:8" x14ac:dyDescent="0.25">
      <c r="F25442" s="11"/>
      <c r="G25442" s="11"/>
      <c r="H25442" s="11"/>
    </row>
    <row r="25443" spans="6:8" x14ac:dyDescent="0.25">
      <c r="F25443" s="11"/>
      <c r="G25443" s="11"/>
      <c r="H25443" s="11"/>
    </row>
    <row r="25444" spans="6:8" x14ac:dyDescent="0.25">
      <c r="F25444" s="11"/>
      <c r="G25444" s="11"/>
      <c r="H25444" s="11"/>
    </row>
    <row r="25445" spans="6:8" x14ac:dyDescent="0.25">
      <c r="F25445" s="11"/>
      <c r="G25445" s="11"/>
      <c r="H25445" s="11"/>
    </row>
    <row r="25446" spans="6:8" x14ac:dyDescent="0.25">
      <c r="F25446" s="11"/>
      <c r="G25446" s="11"/>
      <c r="H25446" s="11"/>
    </row>
    <row r="25447" spans="6:8" x14ac:dyDescent="0.25">
      <c r="F25447" s="11"/>
      <c r="G25447" s="11"/>
      <c r="H25447" s="11"/>
    </row>
    <row r="25448" spans="6:8" x14ac:dyDescent="0.25">
      <c r="F25448" s="11"/>
      <c r="G25448" s="11"/>
      <c r="H25448" s="11"/>
    </row>
    <row r="25449" spans="6:8" x14ac:dyDescent="0.25">
      <c r="F25449" s="11"/>
      <c r="G25449" s="11"/>
      <c r="H25449" s="11"/>
    </row>
    <row r="25450" spans="6:8" x14ac:dyDescent="0.25">
      <c r="F25450" s="11"/>
      <c r="G25450" s="11"/>
      <c r="H25450" s="11"/>
    </row>
    <row r="25451" spans="6:8" x14ac:dyDescent="0.25">
      <c r="F25451" s="11"/>
      <c r="G25451" s="11"/>
      <c r="H25451" s="11"/>
    </row>
    <row r="25452" spans="6:8" x14ac:dyDescent="0.25">
      <c r="F25452" s="11"/>
      <c r="G25452" s="11"/>
      <c r="H25452" s="11"/>
    </row>
    <row r="25453" spans="6:8" x14ac:dyDescent="0.25">
      <c r="F25453" s="11"/>
      <c r="G25453" s="11"/>
      <c r="H25453" s="11"/>
    </row>
    <row r="25454" spans="6:8" x14ac:dyDescent="0.25">
      <c r="F25454" s="11"/>
      <c r="G25454" s="11"/>
      <c r="H25454" s="11"/>
    </row>
    <row r="25455" spans="6:8" x14ac:dyDescent="0.25">
      <c r="F25455" s="11"/>
      <c r="G25455" s="11"/>
      <c r="H25455" s="11"/>
    </row>
    <row r="25456" spans="6:8" x14ac:dyDescent="0.25">
      <c r="F25456" s="11"/>
      <c r="G25456" s="11"/>
      <c r="H25456" s="11"/>
    </row>
    <row r="25457" spans="6:8" x14ac:dyDescent="0.25">
      <c r="F25457" s="11"/>
      <c r="G25457" s="11"/>
      <c r="H25457" s="11"/>
    </row>
    <row r="25458" spans="6:8" x14ac:dyDescent="0.25">
      <c r="F25458" s="11"/>
      <c r="G25458" s="11"/>
      <c r="H25458" s="11"/>
    </row>
    <row r="25459" spans="6:8" x14ac:dyDescent="0.25">
      <c r="F25459" s="11"/>
      <c r="G25459" s="11"/>
      <c r="H25459" s="11"/>
    </row>
    <row r="25460" spans="6:8" x14ac:dyDescent="0.25">
      <c r="F25460" s="11"/>
      <c r="G25460" s="11"/>
      <c r="H25460" s="11"/>
    </row>
    <row r="25461" spans="6:8" x14ac:dyDescent="0.25">
      <c r="F25461" s="11"/>
      <c r="G25461" s="11"/>
      <c r="H25461" s="11"/>
    </row>
    <row r="25462" spans="6:8" x14ac:dyDescent="0.25">
      <c r="F25462" s="11"/>
      <c r="G25462" s="11"/>
      <c r="H25462" s="11"/>
    </row>
    <row r="25463" spans="6:8" x14ac:dyDescent="0.25">
      <c r="F25463" s="11"/>
      <c r="G25463" s="11"/>
      <c r="H25463" s="11"/>
    </row>
    <row r="25464" spans="6:8" x14ac:dyDescent="0.25">
      <c r="F25464" s="11"/>
      <c r="G25464" s="11"/>
      <c r="H25464" s="11"/>
    </row>
    <row r="25465" spans="6:8" x14ac:dyDescent="0.25">
      <c r="F25465" s="11"/>
      <c r="G25465" s="11"/>
      <c r="H25465" s="11"/>
    </row>
    <row r="25466" spans="6:8" x14ac:dyDescent="0.25">
      <c r="F25466" s="11"/>
      <c r="G25466" s="11"/>
      <c r="H25466" s="11"/>
    </row>
    <row r="25467" spans="6:8" x14ac:dyDescent="0.25">
      <c r="F25467" s="11"/>
      <c r="G25467" s="11"/>
      <c r="H25467" s="11"/>
    </row>
    <row r="25468" spans="6:8" x14ac:dyDescent="0.25">
      <c r="F25468" s="11"/>
      <c r="G25468" s="11"/>
      <c r="H25468" s="11"/>
    </row>
    <row r="25469" spans="6:8" x14ac:dyDescent="0.25">
      <c r="F25469" s="11"/>
      <c r="G25469" s="11"/>
      <c r="H25469" s="11"/>
    </row>
    <row r="25470" spans="6:8" x14ac:dyDescent="0.25">
      <c r="F25470" s="11"/>
      <c r="G25470" s="11"/>
      <c r="H25470" s="11"/>
    </row>
    <row r="25471" spans="6:8" x14ac:dyDescent="0.25">
      <c r="F25471" s="11"/>
      <c r="G25471" s="11"/>
      <c r="H25471" s="11"/>
    </row>
    <row r="25472" spans="6:8" x14ac:dyDescent="0.25">
      <c r="F25472" s="11"/>
      <c r="G25472" s="11"/>
      <c r="H25472" s="11"/>
    </row>
    <row r="25473" spans="6:8" x14ac:dyDescent="0.25">
      <c r="F25473" s="11"/>
      <c r="G25473" s="11"/>
      <c r="H25473" s="11"/>
    </row>
    <row r="25474" spans="6:8" x14ac:dyDescent="0.25">
      <c r="F25474" s="11"/>
      <c r="G25474" s="11"/>
      <c r="H25474" s="11"/>
    </row>
    <row r="25475" spans="6:8" x14ac:dyDescent="0.25">
      <c r="F25475" s="11"/>
      <c r="G25475" s="11"/>
      <c r="H25475" s="11"/>
    </row>
    <row r="25476" spans="6:8" x14ac:dyDescent="0.25">
      <c r="F25476" s="11"/>
      <c r="G25476" s="11"/>
      <c r="H25476" s="11"/>
    </row>
    <row r="25477" spans="6:8" x14ac:dyDescent="0.25">
      <c r="F25477" s="11"/>
      <c r="G25477" s="11"/>
      <c r="H25477" s="11"/>
    </row>
    <row r="25478" spans="6:8" x14ac:dyDescent="0.25">
      <c r="F25478" s="11"/>
      <c r="G25478" s="11"/>
      <c r="H25478" s="11"/>
    </row>
    <row r="25479" spans="6:8" x14ac:dyDescent="0.25">
      <c r="F25479" s="11"/>
      <c r="G25479" s="11"/>
      <c r="H25479" s="11"/>
    </row>
    <row r="25480" spans="6:8" x14ac:dyDescent="0.25">
      <c r="F25480" s="11"/>
      <c r="G25480" s="11"/>
      <c r="H25480" s="11"/>
    </row>
    <row r="25481" spans="6:8" x14ac:dyDescent="0.25">
      <c r="F25481" s="11"/>
      <c r="G25481" s="11"/>
      <c r="H25481" s="11"/>
    </row>
    <row r="25482" spans="6:8" x14ac:dyDescent="0.25">
      <c r="F25482" s="11"/>
      <c r="G25482" s="11"/>
      <c r="H25482" s="11"/>
    </row>
    <row r="25483" spans="6:8" x14ac:dyDescent="0.25">
      <c r="F25483" s="11"/>
      <c r="G25483" s="11"/>
      <c r="H25483" s="11"/>
    </row>
    <row r="25484" spans="6:8" x14ac:dyDescent="0.25">
      <c r="F25484" s="11"/>
      <c r="G25484" s="11"/>
      <c r="H25484" s="11"/>
    </row>
    <row r="25485" spans="6:8" x14ac:dyDescent="0.25">
      <c r="F25485" s="11"/>
      <c r="G25485" s="11"/>
      <c r="H25485" s="11"/>
    </row>
    <row r="25486" spans="6:8" x14ac:dyDescent="0.25">
      <c r="F25486" s="11"/>
      <c r="G25486" s="11"/>
      <c r="H25486" s="11"/>
    </row>
    <row r="25487" spans="6:8" x14ac:dyDescent="0.25">
      <c r="F25487" s="11"/>
      <c r="G25487" s="11"/>
      <c r="H25487" s="11"/>
    </row>
    <row r="25488" spans="6:8" x14ac:dyDescent="0.25">
      <c r="F25488" s="11"/>
      <c r="G25488" s="11"/>
      <c r="H25488" s="11"/>
    </row>
    <row r="25489" spans="6:8" x14ac:dyDescent="0.25">
      <c r="F25489" s="11"/>
      <c r="G25489" s="11"/>
      <c r="H25489" s="11"/>
    </row>
    <row r="25490" spans="6:8" x14ac:dyDescent="0.25">
      <c r="F25490" s="11"/>
      <c r="G25490" s="11"/>
      <c r="H25490" s="11"/>
    </row>
    <row r="25491" spans="6:8" x14ac:dyDescent="0.25">
      <c r="F25491" s="11"/>
      <c r="G25491" s="11"/>
      <c r="H25491" s="11"/>
    </row>
    <row r="25492" spans="6:8" x14ac:dyDescent="0.25">
      <c r="F25492" s="11"/>
      <c r="G25492" s="11"/>
      <c r="H25492" s="11"/>
    </row>
    <row r="25493" spans="6:8" x14ac:dyDescent="0.25">
      <c r="F25493" s="11"/>
      <c r="G25493" s="11"/>
      <c r="H25493" s="11"/>
    </row>
    <row r="25494" spans="6:8" x14ac:dyDescent="0.25">
      <c r="F25494" s="11"/>
      <c r="G25494" s="11"/>
      <c r="H25494" s="11"/>
    </row>
    <row r="25495" spans="6:8" x14ac:dyDescent="0.25">
      <c r="F25495" s="11"/>
      <c r="G25495" s="11"/>
      <c r="H25495" s="11"/>
    </row>
    <row r="25496" spans="6:8" x14ac:dyDescent="0.25">
      <c r="F25496" s="11"/>
      <c r="G25496" s="11"/>
      <c r="H25496" s="11"/>
    </row>
    <row r="25497" spans="6:8" x14ac:dyDescent="0.25">
      <c r="F25497" s="11"/>
      <c r="G25497" s="11"/>
      <c r="H25497" s="11"/>
    </row>
    <row r="25498" spans="6:8" x14ac:dyDescent="0.25">
      <c r="F25498" s="11"/>
      <c r="G25498" s="11"/>
      <c r="H25498" s="11"/>
    </row>
    <row r="25499" spans="6:8" x14ac:dyDescent="0.25">
      <c r="F25499" s="11"/>
      <c r="G25499" s="11"/>
      <c r="H25499" s="11"/>
    </row>
    <row r="25500" spans="6:8" x14ac:dyDescent="0.25">
      <c r="F25500" s="11"/>
      <c r="G25500" s="11"/>
      <c r="H25500" s="11"/>
    </row>
    <row r="25501" spans="6:8" x14ac:dyDescent="0.25">
      <c r="F25501" s="11"/>
      <c r="G25501" s="11"/>
      <c r="H25501" s="11"/>
    </row>
    <row r="25502" spans="6:8" x14ac:dyDescent="0.25">
      <c r="F25502" s="11"/>
      <c r="G25502" s="11"/>
      <c r="H25502" s="11"/>
    </row>
    <row r="25503" spans="6:8" x14ac:dyDescent="0.25">
      <c r="F25503" s="11"/>
      <c r="G25503" s="11"/>
      <c r="H25503" s="11"/>
    </row>
    <row r="25504" spans="6:8" x14ac:dyDescent="0.25">
      <c r="F25504" s="11"/>
      <c r="G25504" s="11"/>
      <c r="H25504" s="11"/>
    </row>
    <row r="25505" spans="6:8" x14ac:dyDescent="0.25">
      <c r="F25505" s="11"/>
      <c r="G25505" s="11"/>
      <c r="H25505" s="11"/>
    </row>
    <row r="25506" spans="6:8" x14ac:dyDescent="0.25">
      <c r="F25506" s="11"/>
      <c r="G25506" s="11"/>
      <c r="H25506" s="11"/>
    </row>
    <row r="25507" spans="6:8" x14ac:dyDescent="0.25">
      <c r="F25507" s="11"/>
      <c r="G25507" s="11"/>
      <c r="H25507" s="11"/>
    </row>
    <row r="25508" spans="6:8" x14ac:dyDescent="0.25">
      <c r="F25508" s="11"/>
      <c r="G25508" s="11"/>
      <c r="H25508" s="11"/>
    </row>
    <row r="25509" spans="6:8" x14ac:dyDescent="0.25">
      <c r="F25509" s="11"/>
      <c r="G25509" s="11"/>
      <c r="H25509" s="11"/>
    </row>
    <row r="25510" spans="6:8" x14ac:dyDescent="0.25">
      <c r="F25510" s="11"/>
      <c r="G25510" s="11"/>
      <c r="H25510" s="11"/>
    </row>
    <row r="25511" spans="6:8" x14ac:dyDescent="0.25">
      <c r="F25511" s="11"/>
      <c r="G25511" s="11"/>
      <c r="H25511" s="11"/>
    </row>
    <row r="25512" spans="6:8" x14ac:dyDescent="0.25">
      <c r="F25512" s="11"/>
      <c r="G25512" s="11"/>
      <c r="H25512" s="11"/>
    </row>
    <row r="25513" spans="6:8" x14ac:dyDescent="0.25">
      <c r="F25513" s="11"/>
      <c r="G25513" s="11"/>
      <c r="H25513" s="11"/>
    </row>
    <row r="25514" spans="6:8" x14ac:dyDescent="0.25">
      <c r="F25514" s="11"/>
      <c r="G25514" s="11"/>
      <c r="H25514" s="11"/>
    </row>
    <row r="25515" spans="6:8" x14ac:dyDescent="0.25">
      <c r="F25515" s="11"/>
      <c r="G25515" s="11"/>
      <c r="H25515" s="11"/>
    </row>
    <row r="25516" spans="6:8" x14ac:dyDescent="0.25">
      <c r="F25516" s="11"/>
      <c r="G25516" s="11"/>
      <c r="H25516" s="11"/>
    </row>
    <row r="25517" spans="6:8" x14ac:dyDescent="0.25">
      <c r="F25517" s="11"/>
      <c r="G25517" s="11"/>
      <c r="H25517" s="11"/>
    </row>
    <row r="25518" spans="6:8" x14ac:dyDescent="0.25">
      <c r="F25518" s="11"/>
      <c r="G25518" s="11"/>
      <c r="H25518" s="11"/>
    </row>
    <row r="25519" spans="6:8" x14ac:dyDescent="0.25">
      <c r="F25519" s="11"/>
      <c r="G25519" s="11"/>
      <c r="H25519" s="11"/>
    </row>
    <row r="25520" spans="6:8" x14ac:dyDescent="0.25">
      <c r="F25520" s="11"/>
      <c r="G25520" s="11"/>
      <c r="H25520" s="11"/>
    </row>
    <row r="25521" spans="6:8" x14ac:dyDescent="0.25">
      <c r="F25521" s="11"/>
      <c r="G25521" s="11"/>
      <c r="H25521" s="11"/>
    </row>
    <row r="25522" spans="6:8" x14ac:dyDescent="0.25">
      <c r="F25522" s="11"/>
      <c r="G25522" s="11"/>
      <c r="H25522" s="11"/>
    </row>
    <row r="25523" spans="6:8" x14ac:dyDescent="0.25">
      <c r="F25523" s="11"/>
      <c r="G25523" s="11"/>
      <c r="H25523" s="11"/>
    </row>
    <row r="25524" spans="6:8" x14ac:dyDescent="0.25">
      <c r="F25524" s="11"/>
      <c r="G25524" s="11"/>
      <c r="H25524" s="11"/>
    </row>
    <row r="25525" spans="6:8" x14ac:dyDescent="0.25">
      <c r="F25525" s="11"/>
      <c r="G25525" s="11"/>
      <c r="H25525" s="11"/>
    </row>
    <row r="25526" spans="6:8" x14ac:dyDescent="0.25">
      <c r="F25526" s="11"/>
      <c r="G25526" s="11"/>
      <c r="H25526" s="11"/>
    </row>
    <row r="25527" spans="6:8" x14ac:dyDescent="0.25">
      <c r="F25527" s="11"/>
      <c r="G25527" s="11"/>
      <c r="H25527" s="11"/>
    </row>
    <row r="25528" spans="6:8" x14ac:dyDescent="0.25">
      <c r="F25528" s="11"/>
      <c r="G25528" s="11"/>
      <c r="H25528" s="11"/>
    </row>
    <row r="25529" spans="6:8" x14ac:dyDescent="0.25">
      <c r="F25529" s="11"/>
      <c r="G25529" s="11"/>
      <c r="H25529" s="11"/>
    </row>
    <row r="25530" spans="6:8" x14ac:dyDescent="0.25">
      <c r="F25530" s="11"/>
      <c r="G25530" s="11"/>
      <c r="H25530" s="11"/>
    </row>
    <row r="25531" spans="6:8" x14ac:dyDescent="0.25">
      <c r="F25531" s="11"/>
      <c r="G25531" s="11"/>
      <c r="H25531" s="11"/>
    </row>
    <row r="25532" spans="6:8" x14ac:dyDescent="0.25">
      <c r="F25532" s="11"/>
      <c r="G25532" s="11"/>
      <c r="H25532" s="11"/>
    </row>
    <row r="25533" spans="6:8" x14ac:dyDescent="0.25">
      <c r="F25533" s="11"/>
      <c r="G25533" s="11"/>
      <c r="H25533" s="11"/>
    </row>
    <row r="25534" spans="6:8" x14ac:dyDescent="0.25">
      <c r="F25534" s="11"/>
      <c r="G25534" s="11"/>
      <c r="H25534" s="11"/>
    </row>
    <row r="25535" spans="6:8" x14ac:dyDescent="0.25">
      <c r="F25535" s="11"/>
      <c r="G25535" s="11"/>
      <c r="H25535" s="11"/>
    </row>
    <row r="25536" spans="6:8" x14ac:dyDescent="0.25">
      <c r="F25536" s="11"/>
      <c r="G25536" s="11"/>
      <c r="H25536" s="11"/>
    </row>
    <row r="25537" spans="6:8" x14ac:dyDescent="0.25">
      <c r="F25537" s="11"/>
      <c r="G25537" s="11"/>
      <c r="H25537" s="11"/>
    </row>
    <row r="25538" spans="6:8" x14ac:dyDescent="0.25">
      <c r="F25538" s="11"/>
      <c r="G25538" s="11"/>
      <c r="H25538" s="11"/>
    </row>
    <row r="25539" spans="6:8" x14ac:dyDescent="0.25">
      <c r="F25539" s="11"/>
      <c r="G25539" s="11"/>
      <c r="H25539" s="11"/>
    </row>
    <row r="25540" spans="6:8" x14ac:dyDescent="0.25">
      <c r="F25540" s="11"/>
      <c r="G25540" s="11"/>
      <c r="H25540" s="11"/>
    </row>
    <row r="25541" spans="6:8" x14ac:dyDescent="0.25">
      <c r="F25541" s="11"/>
      <c r="G25541" s="11"/>
      <c r="H25541" s="11"/>
    </row>
    <row r="25542" spans="6:8" x14ac:dyDescent="0.25">
      <c r="F25542" s="11"/>
      <c r="G25542" s="11"/>
      <c r="H25542" s="11"/>
    </row>
    <row r="25543" spans="6:8" x14ac:dyDescent="0.25">
      <c r="F25543" s="11"/>
      <c r="G25543" s="11"/>
      <c r="H25543" s="11"/>
    </row>
    <row r="25544" spans="6:8" x14ac:dyDescent="0.25">
      <c r="F25544" s="11"/>
      <c r="G25544" s="11"/>
      <c r="H25544" s="11"/>
    </row>
    <row r="25545" spans="6:8" x14ac:dyDescent="0.25">
      <c r="F25545" s="11"/>
      <c r="G25545" s="11"/>
      <c r="H25545" s="11"/>
    </row>
    <row r="25546" spans="6:8" x14ac:dyDescent="0.25">
      <c r="F25546" s="11"/>
      <c r="G25546" s="11"/>
      <c r="H25546" s="11"/>
    </row>
    <row r="25547" spans="6:8" x14ac:dyDescent="0.25">
      <c r="F25547" s="11"/>
      <c r="G25547" s="11"/>
      <c r="H25547" s="11"/>
    </row>
    <row r="25548" spans="6:8" x14ac:dyDescent="0.25">
      <c r="F25548" s="11"/>
      <c r="G25548" s="11"/>
      <c r="H25548" s="11"/>
    </row>
    <row r="25549" spans="6:8" x14ac:dyDescent="0.25">
      <c r="F25549" s="11"/>
      <c r="G25549" s="11"/>
      <c r="H25549" s="11"/>
    </row>
    <row r="25550" spans="6:8" x14ac:dyDescent="0.25">
      <c r="F25550" s="11"/>
      <c r="G25550" s="11"/>
      <c r="H25550" s="11"/>
    </row>
    <row r="25551" spans="6:8" x14ac:dyDescent="0.25">
      <c r="F25551" s="11"/>
      <c r="G25551" s="11"/>
      <c r="H25551" s="11"/>
    </row>
    <row r="25552" spans="6:8" x14ac:dyDescent="0.25">
      <c r="F25552" s="11"/>
      <c r="G25552" s="11"/>
      <c r="H25552" s="11"/>
    </row>
    <row r="25553" spans="6:8" x14ac:dyDescent="0.25">
      <c r="F25553" s="11"/>
      <c r="G25553" s="11"/>
      <c r="H25553" s="11"/>
    </row>
    <row r="25554" spans="6:8" x14ac:dyDescent="0.25">
      <c r="F25554" s="11"/>
      <c r="G25554" s="11"/>
      <c r="H25554" s="11"/>
    </row>
    <row r="25555" spans="6:8" x14ac:dyDescent="0.25">
      <c r="F25555" s="11"/>
      <c r="G25555" s="11"/>
      <c r="H25555" s="11"/>
    </row>
    <row r="25556" spans="6:8" x14ac:dyDescent="0.25">
      <c r="F25556" s="11"/>
      <c r="G25556" s="11"/>
      <c r="H25556" s="11"/>
    </row>
    <row r="25557" spans="6:8" x14ac:dyDescent="0.25">
      <c r="F25557" s="11"/>
      <c r="G25557" s="11"/>
      <c r="H25557" s="11"/>
    </row>
    <row r="25558" spans="6:8" x14ac:dyDescent="0.25">
      <c r="F25558" s="11"/>
      <c r="G25558" s="11"/>
      <c r="H25558" s="11"/>
    </row>
    <row r="25559" spans="6:8" x14ac:dyDescent="0.25">
      <c r="F25559" s="11"/>
      <c r="G25559" s="11"/>
      <c r="H25559" s="11"/>
    </row>
    <row r="25560" spans="6:8" x14ac:dyDescent="0.25">
      <c r="F25560" s="11"/>
      <c r="G25560" s="11"/>
      <c r="H25560" s="11"/>
    </row>
    <row r="25561" spans="6:8" x14ac:dyDescent="0.25">
      <c r="F25561" s="11"/>
      <c r="G25561" s="11"/>
      <c r="H25561" s="11"/>
    </row>
    <row r="25562" spans="6:8" x14ac:dyDescent="0.25">
      <c r="F25562" s="11"/>
      <c r="G25562" s="11"/>
      <c r="H25562" s="11"/>
    </row>
    <row r="25563" spans="6:8" x14ac:dyDescent="0.25">
      <c r="F25563" s="11"/>
      <c r="G25563" s="11"/>
      <c r="H25563" s="11"/>
    </row>
    <row r="25564" spans="6:8" x14ac:dyDescent="0.25">
      <c r="F25564" s="11"/>
      <c r="G25564" s="11"/>
      <c r="H25564" s="11"/>
    </row>
    <row r="25565" spans="6:8" x14ac:dyDescent="0.25">
      <c r="F25565" s="11"/>
      <c r="G25565" s="11"/>
      <c r="H25565" s="11"/>
    </row>
    <row r="25566" spans="6:8" x14ac:dyDescent="0.25">
      <c r="F25566" s="11"/>
      <c r="G25566" s="11"/>
      <c r="H25566" s="11"/>
    </row>
    <row r="25567" spans="6:8" x14ac:dyDescent="0.25">
      <c r="F25567" s="11"/>
      <c r="G25567" s="11"/>
      <c r="H25567" s="11"/>
    </row>
    <row r="25568" spans="6:8" x14ac:dyDescent="0.25">
      <c r="F25568" s="11"/>
      <c r="G25568" s="11"/>
      <c r="H25568" s="11"/>
    </row>
    <row r="25569" spans="6:8" x14ac:dyDescent="0.25">
      <c r="F25569" s="11"/>
      <c r="G25569" s="11"/>
      <c r="H25569" s="11"/>
    </row>
    <row r="25570" spans="6:8" x14ac:dyDescent="0.25">
      <c r="F25570" s="11"/>
      <c r="G25570" s="11"/>
      <c r="H25570" s="11"/>
    </row>
    <row r="25571" spans="6:8" x14ac:dyDescent="0.25">
      <c r="F25571" s="11"/>
      <c r="G25571" s="11"/>
      <c r="H25571" s="11"/>
    </row>
    <row r="25572" spans="6:8" x14ac:dyDescent="0.25">
      <c r="F25572" s="11"/>
      <c r="G25572" s="11"/>
      <c r="H25572" s="11"/>
    </row>
    <row r="25573" spans="6:8" x14ac:dyDescent="0.25">
      <c r="F25573" s="11"/>
      <c r="G25573" s="11"/>
      <c r="H25573" s="11"/>
    </row>
    <row r="25574" spans="6:8" x14ac:dyDescent="0.25">
      <c r="F25574" s="11"/>
      <c r="G25574" s="11"/>
      <c r="H25574" s="11"/>
    </row>
    <row r="25575" spans="6:8" x14ac:dyDescent="0.25">
      <c r="F25575" s="11"/>
      <c r="G25575" s="11"/>
      <c r="H25575" s="11"/>
    </row>
    <row r="25576" spans="6:8" x14ac:dyDescent="0.25">
      <c r="F25576" s="11"/>
      <c r="G25576" s="11"/>
      <c r="H25576" s="11"/>
    </row>
    <row r="25577" spans="6:8" x14ac:dyDescent="0.25">
      <c r="F25577" s="11"/>
      <c r="G25577" s="11"/>
      <c r="H25577" s="11"/>
    </row>
    <row r="25578" spans="6:8" x14ac:dyDescent="0.25">
      <c r="F25578" s="11"/>
      <c r="G25578" s="11"/>
      <c r="H25578" s="11"/>
    </row>
    <row r="25579" spans="6:8" x14ac:dyDescent="0.25">
      <c r="F25579" s="11"/>
      <c r="G25579" s="11"/>
      <c r="H25579" s="11"/>
    </row>
    <row r="25580" spans="6:8" x14ac:dyDescent="0.25">
      <c r="F25580" s="11"/>
      <c r="G25580" s="11"/>
      <c r="H25580" s="11"/>
    </row>
    <row r="25581" spans="6:8" x14ac:dyDescent="0.25">
      <c r="F25581" s="11"/>
      <c r="G25581" s="11"/>
      <c r="H25581" s="11"/>
    </row>
    <row r="25582" spans="6:8" x14ac:dyDescent="0.25">
      <c r="F25582" s="11"/>
      <c r="G25582" s="11"/>
      <c r="H25582" s="11"/>
    </row>
    <row r="25583" spans="6:8" x14ac:dyDescent="0.25">
      <c r="F25583" s="11"/>
      <c r="G25583" s="11"/>
      <c r="H25583" s="11"/>
    </row>
    <row r="25584" spans="6:8" x14ac:dyDescent="0.25">
      <c r="F25584" s="11"/>
      <c r="G25584" s="11"/>
      <c r="H25584" s="11"/>
    </row>
    <row r="25585" spans="6:8" x14ac:dyDescent="0.25">
      <c r="F25585" s="11"/>
      <c r="G25585" s="11"/>
      <c r="H25585" s="11"/>
    </row>
    <row r="25586" spans="6:8" x14ac:dyDescent="0.25">
      <c r="F25586" s="11"/>
      <c r="G25586" s="11"/>
      <c r="H25586" s="11"/>
    </row>
    <row r="25587" spans="6:8" x14ac:dyDescent="0.25">
      <c r="F25587" s="11"/>
      <c r="G25587" s="11"/>
      <c r="H25587" s="11"/>
    </row>
    <row r="25588" spans="6:8" x14ac:dyDescent="0.25">
      <c r="F25588" s="11"/>
      <c r="G25588" s="11"/>
      <c r="H25588" s="11"/>
    </row>
    <row r="25589" spans="6:8" x14ac:dyDescent="0.25">
      <c r="F25589" s="11"/>
      <c r="G25589" s="11"/>
      <c r="H25589" s="11"/>
    </row>
    <row r="25590" spans="6:8" x14ac:dyDescent="0.25">
      <c r="F25590" s="11"/>
      <c r="G25590" s="11"/>
      <c r="H25590" s="11"/>
    </row>
    <row r="25591" spans="6:8" x14ac:dyDescent="0.25">
      <c r="F25591" s="11"/>
      <c r="G25591" s="11"/>
      <c r="H25591" s="11"/>
    </row>
    <row r="25592" spans="6:8" x14ac:dyDescent="0.25">
      <c r="F25592" s="11"/>
      <c r="G25592" s="11"/>
      <c r="H25592" s="11"/>
    </row>
    <row r="25593" spans="6:8" x14ac:dyDescent="0.25">
      <c r="F25593" s="11"/>
      <c r="G25593" s="11"/>
      <c r="H25593" s="11"/>
    </row>
    <row r="25594" spans="6:8" x14ac:dyDescent="0.25">
      <c r="F25594" s="11"/>
      <c r="G25594" s="11"/>
      <c r="H25594" s="11"/>
    </row>
    <row r="25595" spans="6:8" x14ac:dyDescent="0.25">
      <c r="F25595" s="11"/>
      <c r="G25595" s="11"/>
      <c r="H25595" s="11"/>
    </row>
    <row r="25596" spans="6:8" x14ac:dyDescent="0.25">
      <c r="F25596" s="11"/>
      <c r="G25596" s="11"/>
      <c r="H25596" s="11"/>
    </row>
    <row r="25597" spans="6:8" x14ac:dyDescent="0.25">
      <c r="F25597" s="11"/>
      <c r="G25597" s="11"/>
      <c r="H25597" s="11"/>
    </row>
    <row r="25598" spans="6:8" x14ac:dyDescent="0.25">
      <c r="F25598" s="11"/>
      <c r="G25598" s="11"/>
      <c r="H25598" s="11"/>
    </row>
    <row r="25599" spans="6:8" x14ac:dyDescent="0.25">
      <c r="F25599" s="11"/>
      <c r="G25599" s="11"/>
      <c r="H25599" s="11"/>
    </row>
    <row r="25600" spans="6:8" x14ac:dyDescent="0.25">
      <c r="F25600" s="11"/>
      <c r="G25600" s="11"/>
      <c r="H25600" s="11"/>
    </row>
    <row r="25601" spans="6:8" x14ac:dyDescent="0.25">
      <c r="F25601" s="11"/>
      <c r="G25601" s="11"/>
      <c r="H25601" s="11"/>
    </row>
    <row r="25602" spans="6:8" x14ac:dyDescent="0.25">
      <c r="F25602" s="11"/>
      <c r="G25602" s="11"/>
      <c r="H25602" s="11"/>
    </row>
    <row r="25603" spans="6:8" x14ac:dyDescent="0.25">
      <c r="F25603" s="11"/>
      <c r="G25603" s="11"/>
      <c r="H25603" s="11"/>
    </row>
    <row r="25604" spans="6:8" x14ac:dyDescent="0.25">
      <c r="F25604" s="11"/>
      <c r="G25604" s="11"/>
      <c r="H25604" s="11"/>
    </row>
    <row r="25605" spans="6:8" x14ac:dyDescent="0.25">
      <c r="F25605" s="11"/>
      <c r="G25605" s="11"/>
      <c r="H25605" s="11"/>
    </row>
    <row r="25606" spans="6:8" x14ac:dyDescent="0.25">
      <c r="F25606" s="11"/>
      <c r="G25606" s="11"/>
      <c r="H25606" s="11"/>
    </row>
    <row r="25607" spans="6:8" x14ac:dyDescent="0.25">
      <c r="F25607" s="11"/>
      <c r="G25607" s="11"/>
      <c r="H25607" s="11"/>
    </row>
    <row r="25608" spans="6:8" x14ac:dyDescent="0.25">
      <c r="F25608" s="11"/>
      <c r="G25608" s="11"/>
      <c r="H25608" s="11"/>
    </row>
    <row r="25609" spans="6:8" x14ac:dyDescent="0.25">
      <c r="F25609" s="11"/>
      <c r="G25609" s="11"/>
      <c r="H25609" s="11"/>
    </row>
    <row r="25610" spans="6:8" x14ac:dyDescent="0.25">
      <c r="F25610" s="11"/>
      <c r="G25610" s="11"/>
      <c r="H25610" s="11"/>
    </row>
    <row r="25611" spans="6:8" x14ac:dyDescent="0.25">
      <c r="F25611" s="11"/>
      <c r="G25611" s="11"/>
      <c r="H25611" s="11"/>
    </row>
    <row r="25612" spans="6:8" x14ac:dyDescent="0.25">
      <c r="F25612" s="11"/>
      <c r="G25612" s="11"/>
      <c r="H25612" s="11"/>
    </row>
    <row r="25613" spans="6:8" x14ac:dyDescent="0.25">
      <c r="F25613" s="11"/>
      <c r="G25613" s="11"/>
      <c r="H25613" s="11"/>
    </row>
    <row r="25614" spans="6:8" x14ac:dyDescent="0.25">
      <c r="F25614" s="11"/>
      <c r="G25614" s="11"/>
      <c r="H25614" s="11"/>
    </row>
    <row r="25615" spans="6:8" x14ac:dyDescent="0.25">
      <c r="F25615" s="11"/>
      <c r="G25615" s="11"/>
      <c r="H25615" s="11"/>
    </row>
    <row r="25616" spans="6:8" x14ac:dyDescent="0.25">
      <c r="F25616" s="11"/>
      <c r="G25616" s="11"/>
      <c r="H25616" s="11"/>
    </row>
    <row r="25617" spans="6:8" x14ac:dyDescent="0.25">
      <c r="F25617" s="11"/>
      <c r="G25617" s="11"/>
      <c r="H25617" s="11"/>
    </row>
    <row r="25618" spans="6:8" x14ac:dyDescent="0.25">
      <c r="F25618" s="11"/>
      <c r="G25618" s="11"/>
      <c r="H25618" s="11"/>
    </row>
    <row r="25619" spans="6:8" x14ac:dyDescent="0.25">
      <c r="F25619" s="11"/>
      <c r="G25619" s="11"/>
      <c r="H25619" s="11"/>
    </row>
    <row r="25620" spans="6:8" x14ac:dyDescent="0.25">
      <c r="F25620" s="11"/>
      <c r="G25620" s="11"/>
      <c r="H25620" s="11"/>
    </row>
    <row r="25621" spans="6:8" x14ac:dyDescent="0.25">
      <c r="F25621" s="11"/>
      <c r="G25621" s="11"/>
      <c r="H25621" s="11"/>
    </row>
    <row r="25622" spans="6:8" x14ac:dyDescent="0.25">
      <c r="F25622" s="11"/>
      <c r="G25622" s="11"/>
      <c r="H25622" s="11"/>
    </row>
    <row r="25623" spans="6:8" x14ac:dyDescent="0.25">
      <c r="F25623" s="11"/>
      <c r="G25623" s="11"/>
      <c r="H25623" s="11"/>
    </row>
    <row r="25624" spans="6:8" x14ac:dyDescent="0.25">
      <c r="F25624" s="11"/>
      <c r="G25624" s="11"/>
      <c r="H25624" s="11"/>
    </row>
    <row r="25625" spans="6:8" x14ac:dyDescent="0.25">
      <c r="F25625" s="11"/>
      <c r="G25625" s="11"/>
      <c r="H25625" s="11"/>
    </row>
    <row r="25626" spans="6:8" x14ac:dyDescent="0.25">
      <c r="F25626" s="11"/>
      <c r="G25626" s="11"/>
      <c r="H25626" s="11"/>
    </row>
    <row r="25627" spans="6:8" x14ac:dyDescent="0.25">
      <c r="F25627" s="11"/>
      <c r="G25627" s="11"/>
      <c r="H25627" s="11"/>
    </row>
    <row r="25628" spans="6:8" x14ac:dyDescent="0.25">
      <c r="F25628" s="11"/>
      <c r="G25628" s="11"/>
      <c r="H25628" s="11"/>
    </row>
    <row r="25629" spans="6:8" x14ac:dyDescent="0.25">
      <c r="F25629" s="11"/>
      <c r="G25629" s="11"/>
      <c r="H25629" s="11"/>
    </row>
    <row r="25630" spans="6:8" x14ac:dyDescent="0.25">
      <c r="F25630" s="11"/>
      <c r="G25630" s="11"/>
      <c r="H25630" s="11"/>
    </row>
    <row r="25631" spans="6:8" x14ac:dyDescent="0.25">
      <c r="F25631" s="11"/>
      <c r="G25631" s="11"/>
      <c r="H25631" s="11"/>
    </row>
    <row r="25632" spans="6:8" x14ac:dyDescent="0.25">
      <c r="F25632" s="11"/>
      <c r="G25632" s="11"/>
      <c r="H25632" s="11"/>
    </row>
    <row r="25633" spans="6:8" x14ac:dyDescent="0.25">
      <c r="F25633" s="11"/>
      <c r="G25633" s="11"/>
      <c r="H25633" s="11"/>
    </row>
    <row r="25634" spans="6:8" x14ac:dyDescent="0.25">
      <c r="F25634" s="11"/>
      <c r="G25634" s="11"/>
      <c r="H25634" s="11"/>
    </row>
    <row r="25635" spans="6:8" x14ac:dyDescent="0.25">
      <c r="F25635" s="11"/>
      <c r="G25635" s="11"/>
      <c r="H25635" s="11"/>
    </row>
    <row r="25636" spans="6:8" x14ac:dyDescent="0.25">
      <c r="F25636" s="11"/>
      <c r="G25636" s="11"/>
      <c r="H25636" s="11"/>
    </row>
    <row r="25637" spans="6:8" x14ac:dyDescent="0.25">
      <c r="F25637" s="11"/>
      <c r="G25637" s="11"/>
      <c r="H25637" s="11"/>
    </row>
    <row r="25638" spans="6:8" x14ac:dyDescent="0.25">
      <c r="F25638" s="11"/>
      <c r="G25638" s="11"/>
      <c r="H25638" s="11"/>
    </row>
    <row r="25639" spans="6:8" x14ac:dyDescent="0.25">
      <c r="F25639" s="11"/>
      <c r="G25639" s="11"/>
      <c r="H25639" s="11"/>
    </row>
    <row r="25640" spans="6:8" x14ac:dyDescent="0.25">
      <c r="F25640" s="11"/>
      <c r="G25640" s="11"/>
      <c r="H25640" s="11"/>
    </row>
    <row r="25641" spans="6:8" x14ac:dyDescent="0.25">
      <c r="F25641" s="11"/>
      <c r="G25641" s="11"/>
      <c r="H25641" s="11"/>
    </row>
    <row r="25642" spans="6:8" x14ac:dyDescent="0.25">
      <c r="F25642" s="11"/>
      <c r="G25642" s="11"/>
      <c r="H25642" s="11"/>
    </row>
    <row r="25643" spans="6:8" x14ac:dyDescent="0.25">
      <c r="F25643" s="11"/>
      <c r="G25643" s="11"/>
      <c r="H25643" s="11"/>
    </row>
    <row r="25644" spans="6:8" x14ac:dyDescent="0.25">
      <c r="F25644" s="11"/>
      <c r="G25644" s="11"/>
      <c r="H25644" s="11"/>
    </row>
    <row r="25645" spans="6:8" x14ac:dyDescent="0.25">
      <c r="F25645" s="11"/>
      <c r="G25645" s="11"/>
      <c r="H25645" s="11"/>
    </row>
    <row r="25646" spans="6:8" x14ac:dyDescent="0.25">
      <c r="F25646" s="11"/>
      <c r="G25646" s="11"/>
      <c r="H25646" s="11"/>
    </row>
    <row r="25647" spans="6:8" x14ac:dyDescent="0.25">
      <c r="F25647" s="11"/>
      <c r="G25647" s="11"/>
      <c r="H25647" s="11"/>
    </row>
    <row r="25648" spans="6:8" x14ac:dyDescent="0.25">
      <c r="F25648" s="11"/>
      <c r="G25648" s="11"/>
      <c r="H25648" s="11"/>
    </row>
    <row r="25649" spans="6:8" x14ac:dyDescent="0.25">
      <c r="F25649" s="11"/>
      <c r="G25649" s="11"/>
      <c r="H25649" s="11"/>
    </row>
    <row r="25650" spans="6:8" x14ac:dyDescent="0.25">
      <c r="F25650" s="11"/>
      <c r="G25650" s="11"/>
      <c r="H25650" s="11"/>
    </row>
    <row r="25651" spans="6:8" x14ac:dyDescent="0.25">
      <c r="F25651" s="11"/>
      <c r="G25651" s="11"/>
      <c r="H25651" s="11"/>
    </row>
    <row r="25652" spans="6:8" x14ac:dyDescent="0.25">
      <c r="F25652" s="11"/>
      <c r="G25652" s="11"/>
      <c r="H25652" s="11"/>
    </row>
    <row r="25653" spans="6:8" x14ac:dyDescent="0.25">
      <c r="F25653" s="11"/>
      <c r="G25653" s="11"/>
      <c r="H25653" s="11"/>
    </row>
    <row r="25654" spans="6:8" x14ac:dyDescent="0.25">
      <c r="F25654" s="11"/>
      <c r="G25654" s="11"/>
      <c r="H25654" s="11"/>
    </row>
    <row r="25655" spans="6:8" x14ac:dyDescent="0.25">
      <c r="F25655" s="11"/>
      <c r="G25655" s="11"/>
      <c r="H25655" s="11"/>
    </row>
    <row r="25656" spans="6:8" x14ac:dyDescent="0.25">
      <c r="F25656" s="11"/>
      <c r="G25656" s="11"/>
      <c r="H25656" s="11"/>
    </row>
    <row r="25657" spans="6:8" x14ac:dyDescent="0.25">
      <c r="F25657" s="11"/>
      <c r="G25657" s="11"/>
      <c r="H25657" s="11"/>
    </row>
    <row r="25658" spans="6:8" x14ac:dyDescent="0.25">
      <c r="F25658" s="11"/>
      <c r="G25658" s="11"/>
      <c r="H25658" s="11"/>
    </row>
    <row r="25659" spans="6:8" x14ac:dyDescent="0.25">
      <c r="F25659" s="11"/>
      <c r="G25659" s="11"/>
      <c r="H25659" s="11"/>
    </row>
    <row r="25660" spans="6:8" x14ac:dyDescent="0.25">
      <c r="F25660" s="11"/>
      <c r="G25660" s="11"/>
      <c r="H25660" s="11"/>
    </row>
    <row r="25661" spans="6:8" x14ac:dyDescent="0.25">
      <c r="F25661" s="11"/>
      <c r="G25661" s="11"/>
      <c r="H25661" s="11"/>
    </row>
    <row r="25662" spans="6:8" x14ac:dyDescent="0.25">
      <c r="F25662" s="11"/>
      <c r="G25662" s="11"/>
      <c r="H25662" s="11"/>
    </row>
    <row r="25663" spans="6:8" x14ac:dyDescent="0.25">
      <c r="F25663" s="11"/>
      <c r="G25663" s="11"/>
      <c r="H25663" s="11"/>
    </row>
    <row r="25664" spans="6:8" x14ac:dyDescent="0.25">
      <c r="F25664" s="11"/>
      <c r="G25664" s="11"/>
      <c r="H25664" s="11"/>
    </row>
    <row r="25665" spans="6:8" x14ac:dyDescent="0.25">
      <c r="F25665" s="11"/>
      <c r="G25665" s="11"/>
      <c r="H25665" s="11"/>
    </row>
    <row r="25666" spans="6:8" x14ac:dyDescent="0.25">
      <c r="F25666" s="11"/>
      <c r="G25666" s="11"/>
      <c r="H25666" s="11"/>
    </row>
    <row r="25667" spans="6:8" x14ac:dyDescent="0.25">
      <c r="F25667" s="11"/>
      <c r="G25667" s="11"/>
      <c r="H25667" s="11"/>
    </row>
    <row r="25668" spans="6:8" x14ac:dyDescent="0.25">
      <c r="F25668" s="11"/>
      <c r="G25668" s="11"/>
      <c r="H25668" s="11"/>
    </row>
    <row r="25669" spans="6:8" x14ac:dyDescent="0.25">
      <c r="F25669" s="11"/>
      <c r="G25669" s="11"/>
      <c r="H25669" s="11"/>
    </row>
    <row r="25670" spans="6:8" x14ac:dyDescent="0.25">
      <c r="F25670" s="11"/>
      <c r="G25670" s="11"/>
      <c r="H25670" s="11"/>
    </row>
    <row r="25671" spans="6:8" x14ac:dyDescent="0.25">
      <c r="F25671" s="11"/>
      <c r="G25671" s="11"/>
      <c r="H25671" s="11"/>
    </row>
    <row r="25672" spans="6:8" x14ac:dyDescent="0.25">
      <c r="F25672" s="11"/>
      <c r="G25672" s="11"/>
      <c r="H25672" s="11"/>
    </row>
    <row r="25673" spans="6:8" x14ac:dyDescent="0.25">
      <c r="F25673" s="11"/>
      <c r="G25673" s="11"/>
      <c r="H25673" s="11"/>
    </row>
    <row r="25674" spans="6:8" x14ac:dyDescent="0.25">
      <c r="F25674" s="11"/>
      <c r="G25674" s="11"/>
      <c r="H25674" s="11"/>
    </row>
    <row r="25675" spans="6:8" x14ac:dyDescent="0.25">
      <c r="F25675" s="11"/>
      <c r="G25675" s="11"/>
      <c r="H25675" s="11"/>
    </row>
    <row r="25676" spans="6:8" x14ac:dyDescent="0.25">
      <c r="F25676" s="11"/>
      <c r="G25676" s="11"/>
      <c r="H25676" s="11"/>
    </row>
    <row r="25677" spans="6:8" x14ac:dyDescent="0.25">
      <c r="F25677" s="11"/>
      <c r="G25677" s="11"/>
      <c r="H25677" s="11"/>
    </row>
    <row r="25678" spans="6:8" x14ac:dyDescent="0.25">
      <c r="F25678" s="11"/>
      <c r="G25678" s="11"/>
      <c r="H25678" s="11"/>
    </row>
    <row r="25679" spans="6:8" x14ac:dyDescent="0.25">
      <c r="F25679" s="11"/>
      <c r="G25679" s="11"/>
      <c r="H25679" s="11"/>
    </row>
    <row r="25680" spans="6:8" x14ac:dyDescent="0.25">
      <c r="F25680" s="11"/>
      <c r="G25680" s="11"/>
      <c r="H25680" s="11"/>
    </row>
    <row r="25681" spans="6:8" x14ac:dyDescent="0.25">
      <c r="F25681" s="11"/>
      <c r="G25681" s="11"/>
      <c r="H25681" s="11"/>
    </row>
    <row r="25682" spans="6:8" x14ac:dyDescent="0.25">
      <c r="F25682" s="11"/>
      <c r="G25682" s="11"/>
      <c r="H25682" s="11"/>
    </row>
    <row r="25683" spans="6:8" x14ac:dyDescent="0.25">
      <c r="F25683" s="11"/>
      <c r="G25683" s="11"/>
      <c r="H25683" s="11"/>
    </row>
    <row r="25684" spans="6:8" x14ac:dyDescent="0.25">
      <c r="F25684" s="11"/>
      <c r="G25684" s="11"/>
      <c r="H25684" s="11"/>
    </row>
    <row r="25685" spans="6:8" x14ac:dyDescent="0.25">
      <c r="F25685" s="11"/>
      <c r="G25685" s="11"/>
      <c r="H25685" s="11"/>
    </row>
    <row r="25686" spans="6:8" x14ac:dyDescent="0.25">
      <c r="F25686" s="11"/>
      <c r="G25686" s="11"/>
      <c r="H25686" s="11"/>
    </row>
    <row r="25687" spans="6:8" x14ac:dyDescent="0.25">
      <c r="F25687" s="11"/>
      <c r="G25687" s="11"/>
      <c r="H25687" s="11"/>
    </row>
    <row r="25688" spans="6:8" x14ac:dyDescent="0.25">
      <c r="F25688" s="11"/>
      <c r="G25688" s="11"/>
      <c r="H25688" s="11"/>
    </row>
    <row r="25689" spans="6:8" x14ac:dyDescent="0.25">
      <c r="F25689" s="11"/>
      <c r="G25689" s="11"/>
      <c r="H25689" s="11"/>
    </row>
    <row r="25690" spans="6:8" x14ac:dyDescent="0.25">
      <c r="F25690" s="11"/>
      <c r="G25690" s="11"/>
      <c r="H25690" s="11"/>
    </row>
    <row r="25691" spans="6:8" x14ac:dyDescent="0.25">
      <c r="F25691" s="11"/>
      <c r="G25691" s="11"/>
      <c r="H25691" s="11"/>
    </row>
    <row r="25692" spans="6:8" x14ac:dyDescent="0.25">
      <c r="F25692" s="11"/>
      <c r="G25692" s="11"/>
      <c r="H25692" s="11"/>
    </row>
    <row r="25693" spans="6:8" x14ac:dyDescent="0.25">
      <c r="F25693" s="11"/>
      <c r="G25693" s="11"/>
      <c r="H25693" s="11"/>
    </row>
    <row r="25694" spans="6:8" x14ac:dyDescent="0.25">
      <c r="F25694" s="11"/>
      <c r="G25694" s="11"/>
      <c r="H25694" s="11"/>
    </row>
    <row r="25695" spans="6:8" x14ac:dyDescent="0.25">
      <c r="F25695" s="11"/>
      <c r="G25695" s="11"/>
      <c r="H25695" s="11"/>
    </row>
    <row r="25696" spans="6:8" x14ac:dyDescent="0.25">
      <c r="F25696" s="11"/>
      <c r="G25696" s="11"/>
      <c r="H25696" s="11"/>
    </row>
    <row r="25697" spans="6:8" x14ac:dyDescent="0.25">
      <c r="F25697" s="11"/>
      <c r="G25697" s="11"/>
      <c r="H25697" s="11"/>
    </row>
    <row r="25698" spans="6:8" x14ac:dyDescent="0.25">
      <c r="F25698" s="11"/>
      <c r="G25698" s="11"/>
      <c r="H25698" s="11"/>
    </row>
    <row r="25699" spans="6:8" x14ac:dyDescent="0.25">
      <c r="F25699" s="11"/>
      <c r="G25699" s="11"/>
      <c r="H25699" s="11"/>
    </row>
    <row r="25700" spans="6:8" x14ac:dyDescent="0.25">
      <c r="F25700" s="11"/>
      <c r="G25700" s="11"/>
      <c r="H25700" s="11"/>
    </row>
    <row r="25701" spans="6:8" x14ac:dyDescent="0.25">
      <c r="F25701" s="11"/>
      <c r="G25701" s="11"/>
      <c r="H25701" s="11"/>
    </row>
    <row r="25702" spans="6:8" x14ac:dyDescent="0.25">
      <c r="F25702" s="11"/>
      <c r="G25702" s="11"/>
      <c r="H25702" s="11"/>
    </row>
    <row r="25703" spans="6:8" x14ac:dyDescent="0.25">
      <c r="F25703" s="11"/>
      <c r="G25703" s="11"/>
      <c r="H25703" s="11"/>
    </row>
    <row r="25704" spans="6:8" x14ac:dyDescent="0.25">
      <c r="F25704" s="11"/>
      <c r="G25704" s="11"/>
      <c r="H25704" s="11"/>
    </row>
    <row r="25705" spans="6:8" x14ac:dyDescent="0.25">
      <c r="F25705" s="11"/>
      <c r="G25705" s="11"/>
      <c r="H25705" s="11"/>
    </row>
    <row r="25706" spans="6:8" x14ac:dyDescent="0.25">
      <c r="F25706" s="11"/>
      <c r="G25706" s="11"/>
      <c r="H25706" s="11"/>
    </row>
    <row r="25707" spans="6:8" x14ac:dyDescent="0.25">
      <c r="F25707" s="11"/>
      <c r="G25707" s="11"/>
      <c r="H25707" s="11"/>
    </row>
    <row r="25708" spans="6:8" x14ac:dyDescent="0.25">
      <c r="F25708" s="11"/>
      <c r="G25708" s="11"/>
      <c r="H25708" s="11"/>
    </row>
    <row r="25709" spans="6:8" x14ac:dyDescent="0.25">
      <c r="F25709" s="11"/>
      <c r="G25709" s="11"/>
      <c r="H25709" s="11"/>
    </row>
    <row r="25710" spans="6:8" x14ac:dyDescent="0.25">
      <c r="F25710" s="11"/>
      <c r="G25710" s="11"/>
      <c r="H25710" s="11"/>
    </row>
    <row r="25711" spans="6:8" x14ac:dyDescent="0.25">
      <c r="F25711" s="11"/>
      <c r="G25711" s="11"/>
      <c r="H25711" s="11"/>
    </row>
    <row r="25712" spans="6:8" x14ac:dyDescent="0.25">
      <c r="F25712" s="11"/>
      <c r="G25712" s="11"/>
      <c r="H25712" s="11"/>
    </row>
    <row r="25713" spans="6:8" x14ac:dyDescent="0.25">
      <c r="F25713" s="11"/>
      <c r="G25713" s="11"/>
      <c r="H25713" s="11"/>
    </row>
    <row r="25714" spans="6:8" x14ac:dyDescent="0.25">
      <c r="F25714" s="11"/>
      <c r="G25714" s="11"/>
      <c r="H25714" s="11"/>
    </row>
    <row r="25715" spans="6:8" x14ac:dyDescent="0.25">
      <c r="F25715" s="11"/>
      <c r="G25715" s="11"/>
      <c r="H25715" s="11"/>
    </row>
    <row r="25716" spans="6:8" x14ac:dyDescent="0.25">
      <c r="F25716" s="11"/>
      <c r="G25716" s="11"/>
      <c r="H25716" s="11"/>
    </row>
    <row r="25717" spans="6:8" x14ac:dyDescent="0.25">
      <c r="F25717" s="11"/>
      <c r="G25717" s="11"/>
      <c r="H25717" s="11"/>
    </row>
    <row r="25718" spans="6:8" x14ac:dyDescent="0.25">
      <c r="F25718" s="11"/>
      <c r="G25718" s="11"/>
      <c r="H25718" s="11"/>
    </row>
    <row r="25719" spans="6:8" x14ac:dyDescent="0.25">
      <c r="F25719" s="11"/>
      <c r="G25719" s="11"/>
      <c r="H25719" s="11"/>
    </row>
    <row r="25720" spans="6:8" x14ac:dyDescent="0.25">
      <c r="F25720" s="11"/>
      <c r="G25720" s="11"/>
      <c r="H25720" s="11"/>
    </row>
    <row r="25721" spans="6:8" x14ac:dyDescent="0.25">
      <c r="F25721" s="11"/>
      <c r="G25721" s="11"/>
      <c r="H25721" s="11"/>
    </row>
    <row r="25722" spans="6:8" x14ac:dyDescent="0.25">
      <c r="F25722" s="11"/>
      <c r="G25722" s="11"/>
      <c r="H25722" s="11"/>
    </row>
    <row r="25723" spans="6:8" x14ac:dyDescent="0.25">
      <c r="F25723" s="11"/>
      <c r="G25723" s="11"/>
      <c r="H25723" s="11"/>
    </row>
    <row r="25724" spans="6:8" x14ac:dyDescent="0.25">
      <c r="F25724" s="11"/>
      <c r="G25724" s="11"/>
      <c r="H25724" s="11"/>
    </row>
    <row r="25725" spans="6:8" x14ac:dyDescent="0.25">
      <c r="F25725" s="11"/>
      <c r="G25725" s="11"/>
      <c r="H25725" s="11"/>
    </row>
    <row r="25726" spans="6:8" x14ac:dyDescent="0.25">
      <c r="F25726" s="11"/>
      <c r="G25726" s="11"/>
      <c r="H25726" s="11"/>
    </row>
    <row r="25727" spans="6:8" x14ac:dyDescent="0.25">
      <c r="F25727" s="11"/>
      <c r="G25727" s="11"/>
      <c r="H25727" s="11"/>
    </row>
    <row r="25728" spans="6:8" x14ac:dyDescent="0.25">
      <c r="F25728" s="11"/>
      <c r="G25728" s="11"/>
      <c r="H25728" s="11"/>
    </row>
    <row r="25729" spans="6:8" x14ac:dyDescent="0.25">
      <c r="F25729" s="11"/>
      <c r="G25729" s="11"/>
      <c r="H25729" s="11"/>
    </row>
    <row r="25730" spans="6:8" x14ac:dyDescent="0.25">
      <c r="F25730" s="11"/>
      <c r="G25730" s="11"/>
      <c r="H25730" s="11"/>
    </row>
    <row r="25731" spans="6:8" x14ac:dyDescent="0.25">
      <c r="F25731" s="11"/>
      <c r="G25731" s="11"/>
      <c r="H25731" s="11"/>
    </row>
    <row r="25732" spans="6:8" x14ac:dyDescent="0.25">
      <c r="F25732" s="11"/>
      <c r="G25732" s="11"/>
      <c r="H25732" s="11"/>
    </row>
    <row r="25733" spans="6:8" x14ac:dyDescent="0.25">
      <c r="F25733" s="11"/>
      <c r="G25733" s="11"/>
      <c r="H25733" s="11"/>
    </row>
    <row r="25734" spans="6:8" x14ac:dyDescent="0.25">
      <c r="F25734" s="11"/>
      <c r="G25734" s="11"/>
      <c r="H25734" s="11"/>
    </row>
    <row r="25735" spans="6:8" x14ac:dyDescent="0.25">
      <c r="F25735" s="11"/>
      <c r="G25735" s="11"/>
      <c r="H25735" s="11"/>
    </row>
    <row r="25736" spans="6:8" x14ac:dyDescent="0.25">
      <c r="F25736" s="11"/>
      <c r="G25736" s="11"/>
      <c r="H25736" s="11"/>
    </row>
    <row r="25737" spans="6:8" x14ac:dyDescent="0.25">
      <c r="F25737" s="11"/>
      <c r="G25737" s="11"/>
      <c r="H25737" s="11"/>
    </row>
    <row r="25738" spans="6:8" x14ac:dyDescent="0.25">
      <c r="F25738" s="11"/>
      <c r="G25738" s="11"/>
      <c r="H25738" s="11"/>
    </row>
    <row r="25739" spans="6:8" x14ac:dyDescent="0.25">
      <c r="F25739" s="11"/>
      <c r="G25739" s="11"/>
      <c r="H25739" s="11"/>
    </row>
    <row r="25740" spans="6:8" x14ac:dyDescent="0.25">
      <c r="F25740" s="11"/>
      <c r="G25740" s="11"/>
      <c r="H25740" s="11"/>
    </row>
    <row r="25741" spans="6:8" x14ac:dyDescent="0.25">
      <c r="F25741" s="11"/>
      <c r="G25741" s="11"/>
      <c r="H25741" s="11"/>
    </row>
    <row r="25742" spans="6:8" x14ac:dyDescent="0.25">
      <c r="F25742" s="11"/>
      <c r="G25742" s="11"/>
      <c r="H25742" s="11"/>
    </row>
    <row r="25743" spans="6:8" x14ac:dyDescent="0.25">
      <c r="F25743" s="11"/>
      <c r="G25743" s="11"/>
      <c r="H25743" s="11"/>
    </row>
    <row r="25744" spans="6:8" x14ac:dyDescent="0.25">
      <c r="F25744" s="11"/>
      <c r="G25744" s="11"/>
      <c r="H25744" s="11"/>
    </row>
    <row r="25745" spans="6:8" x14ac:dyDescent="0.25">
      <c r="F25745" s="11"/>
      <c r="G25745" s="11"/>
      <c r="H25745" s="11"/>
    </row>
    <row r="25746" spans="6:8" x14ac:dyDescent="0.25">
      <c r="F25746" s="11"/>
      <c r="G25746" s="11"/>
      <c r="H25746" s="11"/>
    </row>
    <row r="25747" spans="6:8" x14ac:dyDescent="0.25">
      <c r="F25747" s="11"/>
      <c r="G25747" s="11"/>
      <c r="H25747" s="11"/>
    </row>
    <row r="25748" spans="6:8" x14ac:dyDescent="0.25">
      <c r="F25748" s="11"/>
      <c r="G25748" s="11"/>
      <c r="H25748" s="11"/>
    </row>
    <row r="25749" spans="6:8" x14ac:dyDescent="0.25">
      <c r="F25749" s="11"/>
      <c r="G25749" s="11"/>
      <c r="H25749" s="11"/>
    </row>
    <row r="25750" spans="6:8" x14ac:dyDescent="0.25">
      <c r="F25750" s="11"/>
      <c r="G25750" s="11"/>
      <c r="H25750" s="11"/>
    </row>
    <row r="25751" spans="6:8" x14ac:dyDescent="0.25">
      <c r="F25751" s="11"/>
      <c r="G25751" s="11"/>
      <c r="H25751" s="11"/>
    </row>
    <row r="25752" spans="6:8" x14ac:dyDescent="0.25">
      <c r="F25752" s="11"/>
      <c r="G25752" s="11"/>
      <c r="H25752" s="11"/>
    </row>
    <row r="25753" spans="6:8" x14ac:dyDescent="0.25">
      <c r="F25753" s="11"/>
      <c r="G25753" s="11"/>
      <c r="H25753" s="11"/>
    </row>
    <row r="25754" spans="6:8" x14ac:dyDescent="0.25">
      <c r="F25754" s="11"/>
      <c r="G25754" s="11"/>
      <c r="H25754" s="11"/>
    </row>
    <row r="25755" spans="6:8" x14ac:dyDescent="0.25">
      <c r="F25755" s="11"/>
      <c r="G25755" s="11"/>
      <c r="H25755" s="11"/>
    </row>
    <row r="25756" spans="6:8" x14ac:dyDescent="0.25">
      <c r="F25756" s="11"/>
      <c r="G25756" s="11"/>
      <c r="H25756" s="11"/>
    </row>
    <row r="25757" spans="6:8" x14ac:dyDescent="0.25">
      <c r="F25757" s="11"/>
      <c r="G25757" s="11"/>
      <c r="H25757" s="11"/>
    </row>
    <row r="25758" spans="6:8" x14ac:dyDescent="0.25">
      <c r="F25758" s="11"/>
      <c r="G25758" s="11"/>
      <c r="H25758" s="11"/>
    </row>
    <row r="25759" spans="6:8" x14ac:dyDescent="0.25">
      <c r="F25759" s="11"/>
      <c r="G25759" s="11"/>
      <c r="H25759" s="11"/>
    </row>
    <row r="25760" spans="6:8" x14ac:dyDescent="0.25">
      <c r="F25760" s="11"/>
      <c r="G25760" s="11"/>
      <c r="H25760" s="11"/>
    </row>
    <row r="25761" spans="6:8" x14ac:dyDescent="0.25">
      <c r="F25761" s="11"/>
      <c r="G25761" s="11"/>
      <c r="H25761" s="11"/>
    </row>
    <row r="25762" spans="6:8" x14ac:dyDescent="0.25">
      <c r="F25762" s="11"/>
      <c r="G25762" s="11"/>
      <c r="H25762" s="11"/>
    </row>
    <row r="25763" spans="6:8" x14ac:dyDescent="0.25">
      <c r="F25763" s="11"/>
      <c r="G25763" s="11"/>
      <c r="H25763" s="11"/>
    </row>
    <row r="25764" spans="6:8" x14ac:dyDescent="0.25">
      <c r="F25764" s="11"/>
      <c r="G25764" s="11"/>
      <c r="H25764" s="11"/>
    </row>
    <row r="25765" spans="6:8" x14ac:dyDescent="0.25">
      <c r="F25765" s="11"/>
      <c r="G25765" s="11"/>
      <c r="H25765" s="11"/>
    </row>
    <row r="25766" spans="6:8" x14ac:dyDescent="0.25">
      <c r="F25766" s="11"/>
      <c r="G25766" s="11"/>
      <c r="H25766" s="11"/>
    </row>
    <row r="25767" spans="6:8" x14ac:dyDescent="0.25">
      <c r="F25767" s="11"/>
      <c r="G25767" s="11"/>
      <c r="H25767" s="11"/>
    </row>
    <row r="25768" spans="6:8" x14ac:dyDescent="0.25">
      <c r="F25768" s="11"/>
      <c r="G25768" s="11"/>
      <c r="H25768" s="11"/>
    </row>
    <row r="25769" spans="6:8" x14ac:dyDescent="0.25">
      <c r="F25769" s="11"/>
      <c r="G25769" s="11"/>
      <c r="H25769" s="11"/>
    </row>
    <row r="25770" spans="6:8" x14ac:dyDescent="0.25">
      <c r="F25770" s="11"/>
      <c r="G25770" s="11"/>
      <c r="H25770" s="11"/>
    </row>
    <row r="25771" spans="6:8" x14ac:dyDescent="0.25">
      <c r="F25771" s="11"/>
      <c r="G25771" s="11"/>
      <c r="H25771" s="11"/>
    </row>
    <row r="25772" spans="6:8" x14ac:dyDescent="0.25">
      <c r="F25772" s="11"/>
      <c r="G25772" s="11"/>
      <c r="H25772" s="11"/>
    </row>
    <row r="25773" spans="6:8" x14ac:dyDescent="0.25">
      <c r="F25773" s="11"/>
      <c r="G25773" s="11"/>
      <c r="H25773" s="11"/>
    </row>
    <row r="25774" spans="6:8" x14ac:dyDescent="0.25">
      <c r="F25774" s="11"/>
      <c r="G25774" s="11"/>
      <c r="H25774" s="11"/>
    </row>
    <row r="25775" spans="6:8" x14ac:dyDescent="0.25">
      <c r="F25775" s="11"/>
      <c r="G25775" s="11"/>
      <c r="H25775" s="11"/>
    </row>
    <row r="25776" spans="6:8" x14ac:dyDescent="0.25">
      <c r="F25776" s="11"/>
      <c r="G25776" s="11"/>
      <c r="H25776" s="11"/>
    </row>
    <row r="25777" spans="6:8" x14ac:dyDescent="0.25">
      <c r="F25777" s="11"/>
      <c r="G25777" s="11"/>
      <c r="H25777" s="11"/>
    </row>
    <row r="25778" spans="6:8" x14ac:dyDescent="0.25">
      <c r="F25778" s="11"/>
      <c r="G25778" s="11"/>
      <c r="H25778" s="11"/>
    </row>
    <row r="25779" spans="6:8" x14ac:dyDescent="0.25">
      <c r="F25779" s="11"/>
      <c r="G25779" s="11"/>
      <c r="H25779" s="11"/>
    </row>
    <row r="25780" spans="6:8" x14ac:dyDescent="0.25">
      <c r="F25780" s="11"/>
      <c r="G25780" s="11"/>
      <c r="H25780" s="11"/>
    </row>
    <row r="25781" spans="6:8" x14ac:dyDescent="0.25">
      <c r="F25781" s="11"/>
      <c r="G25781" s="11"/>
      <c r="H25781" s="11"/>
    </row>
    <row r="25782" spans="6:8" x14ac:dyDescent="0.25">
      <c r="F25782" s="11"/>
      <c r="G25782" s="11"/>
      <c r="H25782" s="11"/>
    </row>
    <row r="25783" spans="6:8" x14ac:dyDescent="0.25">
      <c r="F25783" s="11"/>
      <c r="G25783" s="11"/>
      <c r="H25783" s="11"/>
    </row>
    <row r="25784" spans="6:8" x14ac:dyDescent="0.25">
      <c r="F25784" s="11"/>
      <c r="G25784" s="11"/>
      <c r="H25784" s="11"/>
    </row>
    <row r="25785" spans="6:8" x14ac:dyDescent="0.25">
      <c r="F25785" s="11"/>
      <c r="G25785" s="11"/>
      <c r="H25785" s="11"/>
    </row>
    <row r="25786" spans="6:8" x14ac:dyDescent="0.25">
      <c r="F25786" s="11"/>
      <c r="G25786" s="11"/>
      <c r="H25786" s="11"/>
    </row>
    <row r="25787" spans="6:8" x14ac:dyDescent="0.25">
      <c r="F25787" s="11"/>
      <c r="G25787" s="11"/>
      <c r="H25787" s="11"/>
    </row>
    <row r="25788" spans="6:8" x14ac:dyDescent="0.25">
      <c r="F25788" s="11"/>
      <c r="G25788" s="11"/>
      <c r="H25788" s="11"/>
    </row>
    <row r="25789" spans="6:8" x14ac:dyDescent="0.25">
      <c r="F25789" s="11"/>
      <c r="G25789" s="11"/>
      <c r="H25789" s="11"/>
    </row>
    <row r="25790" spans="6:8" x14ac:dyDescent="0.25">
      <c r="F25790" s="11"/>
      <c r="G25790" s="11"/>
      <c r="H25790" s="11"/>
    </row>
    <row r="25791" spans="6:8" x14ac:dyDescent="0.25">
      <c r="F25791" s="11"/>
      <c r="G25791" s="11"/>
      <c r="H25791" s="11"/>
    </row>
    <row r="25792" spans="6:8" x14ac:dyDescent="0.25">
      <c r="F25792" s="11"/>
      <c r="G25792" s="11"/>
      <c r="H25792" s="11"/>
    </row>
    <row r="25793" spans="6:8" x14ac:dyDescent="0.25">
      <c r="F25793" s="11"/>
      <c r="G25793" s="11"/>
      <c r="H25793" s="11"/>
    </row>
    <row r="25794" spans="6:8" x14ac:dyDescent="0.25">
      <c r="F25794" s="11"/>
      <c r="G25794" s="11"/>
      <c r="H25794" s="11"/>
    </row>
    <row r="25795" spans="6:8" x14ac:dyDescent="0.25">
      <c r="F25795" s="11"/>
      <c r="G25795" s="11"/>
      <c r="H25795" s="11"/>
    </row>
    <row r="25796" spans="6:8" x14ac:dyDescent="0.25">
      <c r="F25796" s="11"/>
      <c r="G25796" s="11"/>
      <c r="H25796" s="11"/>
    </row>
    <row r="25797" spans="6:8" x14ac:dyDescent="0.25">
      <c r="F25797" s="11"/>
      <c r="G25797" s="11"/>
      <c r="H25797" s="11"/>
    </row>
    <row r="25798" spans="6:8" x14ac:dyDescent="0.25">
      <c r="F25798" s="11"/>
      <c r="G25798" s="11"/>
      <c r="H25798" s="11"/>
    </row>
    <row r="25799" spans="6:8" x14ac:dyDescent="0.25">
      <c r="F25799" s="11"/>
      <c r="G25799" s="11"/>
      <c r="H25799" s="11"/>
    </row>
    <row r="25800" spans="6:8" x14ac:dyDescent="0.25">
      <c r="F25800" s="11"/>
      <c r="G25800" s="11"/>
      <c r="H25800" s="11"/>
    </row>
    <row r="25801" spans="6:8" x14ac:dyDescent="0.25">
      <c r="F25801" s="11"/>
      <c r="G25801" s="11"/>
      <c r="H25801" s="11"/>
    </row>
    <row r="25802" spans="6:8" x14ac:dyDescent="0.25">
      <c r="F25802" s="11"/>
      <c r="G25802" s="11"/>
      <c r="H25802" s="11"/>
    </row>
    <row r="25803" spans="6:8" x14ac:dyDescent="0.25">
      <c r="F25803" s="11"/>
      <c r="G25803" s="11"/>
      <c r="H25803" s="11"/>
    </row>
    <row r="25804" spans="6:8" x14ac:dyDescent="0.25">
      <c r="F25804" s="11"/>
      <c r="G25804" s="11"/>
      <c r="H25804" s="11"/>
    </row>
    <row r="25805" spans="6:8" x14ac:dyDescent="0.25">
      <c r="F25805" s="11"/>
      <c r="G25805" s="11"/>
      <c r="H25805" s="11"/>
    </row>
    <row r="25806" spans="6:8" x14ac:dyDescent="0.25">
      <c r="F25806" s="11"/>
      <c r="G25806" s="11"/>
      <c r="H25806" s="11"/>
    </row>
    <row r="25807" spans="6:8" x14ac:dyDescent="0.25">
      <c r="F25807" s="11"/>
      <c r="G25807" s="11"/>
      <c r="H25807" s="11"/>
    </row>
    <row r="25808" spans="6:8" x14ac:dyDescent="0.25">
      <c r="F25808" s="11"/>
      <c r="G25808" s="11"/>
      <c r="H25808" s="11"/>
    </row>
    <row r="25809" spans="6:8" x14ac:dyDescent="0.25">
      <c r="F25809" s="11"/>
      <c r="G25809" s="11"/>
      <c r="H25809" s="11"/>
    </row>
    <row r="25810" spans="6:8" x14ac:dyDescent="0.25">
      <c r="F25810" s="11"/>
      <c r="G25810" s="11"/>
      <c r="H25810" s="11"/>
    </row>
    <row r="25811" spans="6:8" x14ac:dyDescent="0.25">
      <c r="F25811" s="11"/>
      <c r="G25811" s="11"/>
      <c r="H25811" s="11"/>
    </row>
    <row r="25812" spans="6:8" x14ac:dyDescent="0.25">
      <c r="F25812" s="11"/>
      <c r="G25812" s="11"/>
      <c r="H25812" s="11"/>
    </row>
    <row r="25813" spans="6:8" x14ac:dyDescent="0.25">
      <c r="F25813" s="11"/>
      <c r="G25813" s="11"/>
      <c r="H25813" s="11"/>
    </row>
    <row r="25814" spans="6:8" x14ac:dyDescent="0.25">
      <c r="F25814" s="11"/>
      <c r="G25814" s="11"/>
      <c r="H25814" s="11"/>
    </row>
    <row r="25815" spans="6:8" x14ac:dyDescent="0.25">
      <c r="F25815" s="11"/>
      <c r="G25815" s="11"/>
      <c r="H25815" s="11"/>
    </row>
    <row r="25816" spans="6:8" x14ac:dyDescent="0.25">
      <c r="F25816" s="11"/>
      <c r="G25816" s="11"/>
      <c r="H25816" s="11"/>
    </row>
    <row r="25817" spans="6:8" x14ac:dyDescent="0.25">
      <c r="F25817" s="11"/>
      <c r="G25817" s="11"/>
      <c r="H25817" s="11"/>
    </row>
    <row r="25818" spans="6:8" x14ac:dyDescent="0.25">
      <c r="F25818" s="11"/>
      <c r="G25818" s="11"/>
      <c r="H25818" s="11"/>
    </row>
    <row r="25819" spans="6:8" x14ac:dyDescent="0.25">
      <c r="F25819" s="11"/>
      <c r="G25819" s="11"/>
      <c r="H25819" s="11"/>
    </row>
    <row r="25820" spans="6:8" x14ac:dyDescent="0.25">
      <c r="F25820" s="11"/>
      <c r="G25820" s="11"/>
      <c r="H25820" s="11"/>
    </row>
    <row r="25821" spans="6:8" x14ac:dyDescent="0.25">
      <c r="F25821" s="11"/>
      <c r="G25821" s="11"/>
      <c r="H25821" s="11"/>
    </row>
    <row r="25822" spans="6:8" x14ac:dyDescent="0.25">
      <c r="F25822" s="11"/>
      <c r="G25822" s="11"/>
      <c r="H25822" s="11"/>
    </row>
    <row r="25823" spans="6:8" x14ac:dyDescent="0.25">
      <c r="F25823" s="11"/>
      <c r="G25823" s="11"/>
      <c r="H25823" s="11"/>
    </row>
    <row r="25824" spans="6:8" x14ac:dyDescent="0.25">
      <c r="F25824" s="11"/>
      <c r="G25824" s="11"/>
      <c r="H25824" s="11"/>
    </row>
    <row r="25825" spans="6:8" x14ac:dyDescent="0.25">
      <c r="F25825" s="11"/>
      <c r="G25825" s="11"/>
      <c r="H25825" s="11"/>
    </row>
    <row r="25826" spans="6:8" x14ac:dyDescent="0.25">
      <c r="F25826" s="11"/>
      <c r="G25826" s="11"/>
      <c r="H25826" s="11"/>
    </row>
    <row r="25827" spans="6:8" x14ac:dyDescent="0.25">
      <c r="F25827" s="11"/>
      <c r="G25827" s="11"/>
      <c r="H25827" s="11"/>
    </row>
    <row r="25828" spans="6:8" x14ac:dyDescent="0.25">
      <c r="F25828" s="11"/>
      <c r="G25828" s="11"/>
      <c r="H25828" s="11"/>
    </row>
    <row r="25829" spans="6:8" x14ac:dyDescent="0.25">
      <c r="F25829" s="11"/>
      <c r="G25829" s="11"/>
      <c r="H25829" s="11"/>
    </row>
    <row r="25830" spans="6:8" x14ac:dyDescent="0.25">
      <c r="F25830" s="11"/>
      <c r="G25830" s="11"/>
      <c r="H25830" s="11"/>
    </row>
    <row r="25831" spans="6:8" x14ac:dyDescent="0.25">
      <c r="F25831" s="11"/>
      <c r="G25831" s="11"/>
      <c r="H25831" s="11"/>
    </row>
    <row r="25832" spans="6:8" x14ac:dyDescent="0.25">
      <c r="F25832" s="11"/>
      <c r="G25832" s="11"/>
      <c r="H25832" s="11"/>
    </row>
    <row r="25833" spans="6:8" x14ac:dyDescent="0.25">
      <c r="F25833" s="11"/>
      <c r="G25833" s="11"/>
      <c r="H25833" s="11"/>
    </row>
    <row r="25834" spans="6:8" x14ac:dyDescent="0.25">
      <c r="F25834" s="11"/>
      <c r="G25834" s="11"/>
      <c r="H25834" s="11"/>
    </row>
    <row r="25835" spans="6:8" x14ac:dyDescent="0.25">
      <c r="F25835" s="11"/>
      <c r="G25835" s="11"/>
      <c r="H25835" s="11"/>
    </row>
    <row r="25836" spans="6:8" x14ac:dyDescent="0.25">
      <c r="F25836" s="11"/>
      <c r="G25836" s="11"/>
      <c r="H25836" s="11"/>
    </row>
    <row r="25837" spans="6:8" x14ac:dyDescent="0.25">
      <c r="F25837" s="11"/>
      <c r="G25837" s="11"/>
      <c r="H25837" s="11"/>
    </row>
    <row r="25838" spans="6:8" x14ac:dyDescent="0.25">
      <c r="F25838" s="11"/>
      <c r="G25838" s="11"/>
      <c r="H25838" s="11"/>
    </row>
    <row r="25839" spans="6:8" x14ac:dyDescent="0.25">
      <c r="F25839" s="11"/>
      <c r="G25839" s="11"/>
      <c r="H25839" s="11"/>
    </row>
    <row r="25840" spans="6:8" x14ac:dyDescent="0.25">
      <c r="F25840" s="11"/>
      <c r="G25840" s="11"/>
      <c r="H25840" s="11"/>
    </row>
    <row r="25841" spans="6:8" x14ac:dyDescent="0.25">
      <c r="F25841" s="11"/>
      <c r="G25841" s="11"/>
      <c r="H25841" s="11"/>
    </row>
    <row r="25842" spans="6:8" x14ac:dyDescent="0.25">
      <c r="F25842" s="11"/>
      <c r="G25842" s="11"/>
      <c r="H25842" s="11"/>
    </row>
    <row r="25843" spans="6:8" x14ac:dyDescent="0.25">
      <c r="F25843" s="11"/>
      <c r="G25843" s="11"/>
      <c r="H25843" s="11"/>
    </row>
    <row r="25844" spans="6:8" x14ac:dyDescent="0.25">
      <c r="F25844" s="11"/>
      <c r="G25844" s="11"/>
      <c r="H25844" s="11"/>
    </row>
    <row r="25845" spans="6:8" x14ac:dyDescent="0.25">
      <c r="F25845" s="11"/>
      <c r="G25845" s="11"/>
      <c r="H25845" s="11"/>
    </row>
    <row r="25846" spans="6:8" x14ac:dyDescent="0.25">
      <c r="F25846" s="11"/>
      <c r="G25846" s="11"/>
      <c r="H25846" s="11"/>
    </row>
    <row r="25847" spans="6:8" x14ac:dyDescent="0.25">
      <c r="F25847" s="11"/>
      <c r="G25847" s="11"/>
      <c r="H25847" s="11"/>
    </row>
    <row r="25848" spans="6:8" x14ac:dyDescent="0.25">
      <c r="F25848" s="11"/>
      <c r="G25848" s="11"/>
      <c r="H25848" s="11"/>
    </row>
    <row r="25849" spans="6:8" x14ac:dyDescent="0.25">
      <c r="F25849" s="11"/>
      <c r="G25849" s="11"/>
      <c r="H25849" s="11"/>
    </row>
    <row r="25850" spans="6:8" x14ac:dyDescent="0.25">
      <c r="F25850" s="11"/>
      <c r="G25850" s="11"/>
      <c r="H25850" s="11"/>
    </row>
    <row r="25851" spans="6:8" x14ac:dyDescent="0.25">
      <c r="F25851" s="11"/>
      <c r="G25851" s="11"/>
      <c r="H25851" s="11"/>
    </row>
    <row r="25852" spans="6:8" x14ac:dyDescent="0.25">
      <c r="F25852" s="11"/>
      <c r="G25852" s="11"/>
      <c r="H25852" s="11"/>
    </row>
    <row r="25853" spans="6:8" x14ac:dyDescent="0.25">
      <c r="F25853" s="11"/>
      <c r="G25853" s="11"/>
      <c r="H25853" s="11"/>
    </row>
    <row r="25854" spans="6:8" x14ac:dyDescent="0.25">
      <c r="F25854" s="11"/>
      <c r="G25854" s="11"/>
      <c r="H25854" s="11"/>
    </row>
    <row r="25855" spans="6:8" x14ac:dyDescent="0.25">
      <c r="F25855" s="11"/>
      <c r="G25855" s="11"/>
      <c r="H25855" s="11"/>
    </row>
    <row r="25856" spans="6:8" x14ac:dyDescent="0.25">
      <c r="F25856" s="11"/>
      <c r="G25856" s="11"/>
      <c r="H25856" s="11"/>
    </row>
    <row r="25857" spans="6:8" x14ac:dyDescent="0.25">
      <c r="F25857" s="11"/>
      <c r="G25857" s="11"/>
      <c r="H25857" s="11"/>
    </row>
    <row r="25858" spans="6:8" x14ac:dyDescent="0.25">
      <c r="F25858" s="11"/>
      <c r="G25858" s="11"/>
      <c r="H25858" s="11"/>
    </row>
    <row r="25859" spans="6:8" x14ac:dyDescent="0.25">
      <c r="F25859" s="11"/>
      <c r="G25859" s="11"/>
      <c r="H25859" s="11"/>
    </row>
    <row r="25860" spans="6:8" x14ac:dyDescent="0.25">
      <c r="F25860" s="11"/>
      <c r="G25860" s="11"/>
      <c r="H25860" s="11"/>
    </row>
    <row r="25861" spans="6:8" x14ac:dyDescent="0.25">
      <c r="F25861" s="11"/>
      <c r="G25861" s="11"/>
      <c r="H25861" s="11"/>
    </row>
    <row r="25862" spans="6:8" x14ac:dyDescent="0.25">
      <c r="F25862" s="11"/>
      <c r="G25862" s="11"/>
      <c r="H25862" s="11"/>
    </row>
    <row r="25863" spans="6:8" x14ac:dyDescent="0.25">
      <c r="F25863" s="11"/>
      <c r="G25863" s="11"/>
      <c r="H25863" s="11"/>
    </row>
    <row r="25864" spans="6:8" x14ac:dyDescent="0.25">
      <c r="F25864" s="11"/>
      <c r="G25864" s="11"/>
      <c r="H25864" s="11"/>
    </row>
    <row r="25865" spans="6:8" x14ac:dyDescent="0.25">
      <c r="F25865" s="11"/>
      <c r="G25865" s="11"/>
      <c r="H25865" s="11"/>
    </row>
    <row r="25866" spans="6:8" x14ac:dyDescent="0.25">
      <c r="F25866" s="11"/>
      <c r="G25866" s="11"/>
      <c r="H25866" s="11"/>
    </row>
    <row r="25867" spans="6:8" x14ac:dyDescent="0.25">
      <c r="F25867" s="11"/>
      <c r="G25867" s="11"/>
      <c r="H25867" s="11"/>
    </row>
    <row r="25868" spans="6:8" x14ac:dyDescent="0.25">
      <c r="F25868" s="11"/>
      <c r="G25868" s="11"/>
      <c r="H25868" s="11"/>
    </row>
    <row r="25869" spans="6:8" x14ac:dyDescent="0.25">
      <c r="F25869" s="11"/>
      <c r="G25869" s="11"/>
      <c r="H25869" s="11"/>
    </row>
    <row r="25870" spans="6:8" x14ac:dyDescent="0.25">
      <c r="F25870" s="11"/>
      <c r="G25870" s="11"/>
      <c r="H25870" s="11"/>
    </row>
    <row r="25871" spans="6:8" x14ac:dyDescent="0.25">
      <c r="F25871" s="11"/>
      <c r="G25871" s="11"/>
      <c r="H25871" s="11"/>
    </row>
    <row r="25872" spans="6:8" x14ac:dyDescent="0.25">
      <c r="F25872" s="11"/>
      <c r="G25872" s="11"/>
      <c r="H25872" s="11"/>
    </row>
    <row r="25873" spans="6:8" x14ac:dyDescent="0.25">
      <c r="F25873" s="11"/>
      <c r="G25873" s="11"/>
      <c r="H25873" s="11"/>
    </row>
    <row r="25874" spans="6:8" x14ac:dyDescent="0.25">
      <c r="F25874" s="11"/>
      <c r="G25874" s="11"/>
      <c r="H25874" s="11"/>
    </row>
    <row r="25875" spans="6:8" x14ac:dyDescent="0.25">
      <c r="F25875" s="11"/>
      <c r="G25875" s="11"/>
      <c r="H25875" s="11"/>
    </row>
    <row r="25876" spans="6:8" x14ac:dyDescent="0.25">
      <c r="F25876" s="11"/>
      <c r="G25876" s="11"/>
      <c r="H25876" s="11"/>
    </row>
    <row r="25877" spans="6:8" x14ac:dyDescent="0.25">
      <c r="F25877" s="11"/>
      <c r="G25877" s="11"/>
      <c r="H25877" s="11"/>
    </row>
    <row r="25878" spans="6:8" x14ac:dyDescent="0.25">
      <c r="F25878" s="11"/>
      <c r="G25878" s="11"/>
      <c r="H25878" s="11"/>
    </row>
    <row r="25879" spans="6:8" x14ac:dyDescent="0.25">
      <c r="F25879" s="11"/>
      <c r="G25879" s="11"/>
      <c r="H25879" s="11"/>
    </row>
    <row r="25880" spans="6:8" x14ac:dyDescent="0.25">
      <c r="F25880" s="11"/>
      <c r="G25880" s="11"/>
      <c r="H25880" s="11"/>
    </row>
    <row r="25881" spans="6:8" x14ac:dyDescent="0.25">
      <c r="F25881" s="11"/>
      <c r="G25881" s="11"/>
      <c r="H25881" s="11"/>
    </row>
    <row r="25882" spans="6:8" x14ac:dyDescent="0.25">
      <c r="F25882" s="11"/>
      <c r="G25882" s="11"/>
      <c r="H25882" s="11"/>
    </row>
    <row r="25883" spans="6:8" x14ac:dyDescent="0.25">
      <c r="F25883" s="11"/>
      <c r="G25883" s="11"/>
      <c r="H25883" s="11"/>
    </row>
    <row r="25884" spans="6:8" x14ac:dyDescent="0.25">
      <c r="F25884" s="11"/>
      <c r="G25884" s="11"/>
      <c r="H25884" s="11"/>
    </row>
    <row r="25885" spans="6:8" x14ac:dyDescent="0.25">
      <c r="F25885" s="11"/>
      <c r="G25885" s="11"/>
      <c r="H25885" s="11"/>
    </row>
    <row r="25886" spans="6:8" x14ac:dyDescent="0.25">
      <c r="F25886" s="11"/>
      <c r="G25886" s="11"/>
      <c r="H25886" s="11"/>
    </row>
    <row r="25887" spans="6:8" x14ac:dyDescent="0.25">
      <c r="F25887" s="11"/>
      <c r="G25887" s="11"/>
      <c r="H25887" s="11"/>
    </row>
    <row r="25888" spans="6:8" x14ac:dyDescent="0.25">
      <c r="F25888" s="11"/>
      <c r="G25888" s="11"/>
      <c r="H25888" s="11"/>
    </row>
    <row r="25889" spans="6:8" x14ac:dyDescent="0.25">
      <c r="F25889" s="11"/>
      <c r="G25889" s="11"/>
      <c r="H25889" s="11"/>
    </row>
    <row r="25890" spans="6:8" x14ac:dyDescent="0.25">
      <c r="F25890" s="11"/>
      <c r="G25890" s="11"/>
      <c r="H25890" s="11"/>
    </row>
    <row r="25891" spans="6:8" x14ac:dyDescent="0.25">
      <c r="F25891" s="11"/>
      <c r="G25891" s="11"/>
      <c r="H25891" s="11"/>
    </row>
    <row r="25892" spans="6:8" x14ac:dyDescent="0.25">
      <c r="F25892" s="11"/>
      <c r="G25892" s="11"/>
      <c r="H25892" s="11"/>
    </row>
    <row r="25893" spans="6:8" x14ac:dyDescent="0.25">
      <c r="F25893" s="11"/>
      <c r="G25893" s="11"/>
      <c r="H25893" s="11"/>
    </row>
    <row r="25894" spans="6:8" x14ac:dyDescent="0.25">
      <c r="F25894" s="11"/>
      <c r="G25894" s="11"/>
      <c r="H25894" s="11"/>
    </row>
    <row r="25895" spans="6:8" x14ac:dyDescent="0.25">
      <c r="F25895" s="11"/>
      <c r="G25895" s="11"/>
      <c r="H25895" s="11"/>
    </row>
    <row r="25896" spans="6:8" x14ac:dyDescent="0.25">
      <c r="F25896" s="11"/>
      <c r="G25896" s="11"/>
      <c r="H25896" s="11"/>
    </row>
    <row r="25897" spans="6:8" x14ac:dyDescent="0.25">
      <c r="F25897" s="11"/>
      <c r="G25897" s="11"/>
      <c r="H25897" s="11"/>
    </row>
    <row r="25898" spans="6:8" x14ac:dyDescent="0.25">
      <c r="F25898" s="11"/>
      <c r="G25898" s="11"/>
      <c r="H25898" s="11"/>
    </row>
    <row r="25899" spans="6:8" x14ac:dyDescent="0.25">
      <c r="F25899" s="11"/>
      <c r="G25899" s="11"/>
      <c r="H25899" s="11"/>
    </row>
    <row r="25900" spans="6:8" x14ac:dyDescent="0.25">
      <c r="F25900" s="11"/>
      <c r="G25900" s="11"/>
      <c r="H25900" s="11"/>
    </row>
    <row r="25901" spans="6:8" x14ac:dyDescent="0.25">
      <c r="F25901" s="11"/>
      <c r="G25901" s="11"/>
      <c r="H25901" s="11"/>
    </row>
    <row r="25902" spans="6:8" x14ac:dyDescent="0.25">
      <c r="F25902" s="11"/>
      <c r="G25902" s="11"/>
      <c r="H25902" s="11"/>
    </row>
    <row r="25903" spans="6:8" x14ac:dyDescent="0.25">
      <c r="F25903" s="11"/>
      <c r="G25903" s="11"/>
      <c r="H25903" s="11"/>
    </row>
    <row r="25904" spans="6:8" x14ac:dyDescent="0.25">
      <c r="F25904" s="11"/>
      <c r="G25904" s="11"/>
      <c r="H25904" s="11"/>
    </row>
    <row r="25905" spans="6:8" x14ac:dyDescent="0.25">
      <c r="F25905" s="11"/>
      <c r="G25905" s="11"/>
      <c r="H25905" s="11"/>
    </row>
    <row r="25906" spans="6:8" x14ac:dyDescent="0.25">
      <c r="F25906" s="11"/>
      <c r="G25906" s="11"/>
      <c r="H25906" s="11"/>
    </row>
    <row r="25907" spans="6:8" x14ac:dyDescent="0.25">
      <c r="F25907" s="11"/>
      <c r="G25907" s="11"/>
      <c r="H25907" s="11"/>
    </row>
    <row r="25908" spans="6:8" x14ac:dyDescent="0.25">
      <c r="F25908" s="11"/>
      <c r="G25908" s="11"/>
      <c r="H25908" s="11"/>
    </row>
    <row r="25909" spans="6:8" x14ac:dyDescent="0.25">
      <c r="F25909" s="11"/>
      <c r="G25909" s="11"/>
      <c r="H25909" s="11"/>
    </row>
    <row r="25910" spans="6:8" x14ac:dyDescent="0.25">
      <c r="F25910" s="11"/>
      <c r="G25910" s="11"/>
      <c r="H25910" s="11"/>
    </row>
    <row r="25911" spans="6:8" x14ac:dyDescent="0.25">
      <c r="F25911" s="11"/>
      <c r="G25911" s="11"/>
      <c r="H25911" s="11"/>
    </row>
    <row r="25912" spans="6:8" x14ac:dyDescent="0.25">
      <c r="F25912" s="11"/>
      <c r="G25912" s="11"/>
      <c r="H25912" s="11"/>
    </row>
    <row r="25913" spans="6:8" x14ac:dyDescent="0.25">
      <c r="F25913" s="11"/>
      <c r="G25913" s="11"/>
      <c r="H25913" s="11"/>
    </row>
    <row r="25914" spans="6:8" x14ac:dyDescent="0.25">
      <c r="F25914" s="11"/>
      <c r="G25914" s="11"/>
      <c r="H25914" s="11"/>
    </row>
    <row r="25915" spans="6:8" x14ac:dyDescent="0.25">
      <c r="F25915" s="11"/>
      <c r="G25915" s="11"/>
      <c r="H25915" s="11"/>
    </row>
    <row r="25916" spans="6:8" x14ac:dyDescent="0.25">
      <c r="F25916" s="11"/>
      <c r="G25916" s="11"/>
      <c r="H25916" s="11"/>
    </row>
    <row r="25917" spans="6:8" x14ac:dyDescent="0.25">
      <c r="F25917" s="11"/>
      <c r="G25917" s="11"/>
      <c r="H25917" s="11"/>
    </row>
    <row r="25918" spans="6:8" x14ac:dyDescent="0.25">
      <c r="F25918" s="11"/>
      <c r="G25918" s="11"/>
      <c r="H25918" s="11"/>
    </row>
    <row r="25919" spans="6:8" x14ac:dyDescent="0.25">
      <c r="F25919" s="11"/>
      <c r="G25919" s="11"/>
      <c r="H25919" s="11"/>
    </row>
    <row r="25920" spans="6:8" x14ac:dyDescent="0.25">
      <c r="F25920" s="11"/>
      <c r="G25920" s="11"/>
      <c r="H25920" s="11"/>
    </row>
    <row r="25921" spans="6:8" x14ac:dyDescent="0.25">
      <c r="F25921" s="11"/>
      <c r="G25921" s="11"/>
      <c r="H25921" s="11"/>
    </row>
    <row r="25922" spans="6:8" x14ac:dyDescent="0.25">
      <c r="F25922" s="11"/>
      <c r="G25922" s="11"/>
      <c r="H25922" s="11"/>
    </row>
    <row r="25923" spans="6:8" x14ac:dyDescent="0.25">
      <c r="F25923" s="11"/>
      <c r="G25923" s="11"/>
      <c r="H25923" s="11"/>
    </row>
    <row r="25924" spans="6:8" x14ac:dyDescent="0.25">
      <c r="F25924" s="11"/>
      <c r="G25924" s="11"/>
      <c r="H25924" s="11"/>
    </row>
    <row r="25925" spans="6:8" x14ac:dyDescent="0.25">
      <c r="F25925" s="11"/>
      <c r="G25925" s="11"/>
      <c r="H25925" s="11"/>
    </row>
    <row r="25926" spans="6:8" x14ac:dyDescent="0.25">
      <c r="F25926" s="11"/>
      <c r="G25926" s="11"/>
      <c r="H25926" s="11"/>
    </row>
    <row r="25927" spans="6:8" x14ac:dyDescent="0.25">
      <c r="F25927" s="11"/>
      <c r="G25927" s="11"/>
      <c r="H25927" s="11"/>
    </row>
    <row r="25928" spans="6:8" x14ac:dyDescent="0.25">
      <c r="F25928" s="11"/>
      <c r="G25928" s="11"/>
      <c r="H25928" s="11"/>
    </row>
    <row r="25929" spans="6:8" x14ac:dyDescent="0.25">
      <c r="F25929" s="11"/>
      <c r="G25929" s="11"/>
      <c r="H25929" s="11"/>
    </row>
    <row r="25930" spans="6:8" x14ac:dyDescent="0.25">
      <c r="F25930" s="11"/>
      <c r="G25930" s="11"/>
      <c r="H25930" s="11"/>
    </row>
    <row r="25931" spans="6:8" x14ac:dyDescent="0.25">
      <c r="F25931" s="11"/>
      <c r="G25931" s="11"/>
      <c r="H25931" s="11"/>
    </row>
    <row r="25932" spans="6:8" x14ac:dyDescent="0.25">
      <c r="F25932" s="11"/>
      <c r="G25932" s="11"/>
      <c r="H25932" s="11"/>
    </row>
    <row r="25933" spans="6:8" x14ac:dyDescent="0.25">
      <c r="F25933" s="11"/>
      <c r="G25933" s="11"/>
      <c r="H25933" s="11"/>
    </row>
    <row r="25934" spans="6:8" x14ac:dyDescent="0.25">
      <c r="F25934" s="11"/>
      <c r="G25934" s="11"/>
      <c r="H25934" s="11"/>
    </row>
    <row r="25935" spans="6:8" x14ac:dyDescent="0.25">
      <c r="F25935" s="11"/>
      <c r="G25935" s="11"/>
      <c r="H25935" s="11"/>
    </row>
    <row r="25936" spans="6:8" x14ac:dyDescent="0.25">
      <c r="F25936" s="11"/>
      <c r="G25936" s="11"/>
      <c r="H25936" s="11"/>
    </row>
    <row r="25937" spans="6:8" x14ac:dyDescent="0.25">
      <c r="F25937" s="11"/>
      <c r="G25937" s="11"/>
      <c r="H25937" s="11"/>
    </row>
    <row r="25938" spans="6:8" x14ac:dyDescent="0.25">
      <c r="F25938" s="11"/>
      <c r="G25938" s="11"/>
      <c r="H25938" s="11"/>
    </row>
    <row r="25939" spans="6:8" x14ac:dyDescent="0.25">
      <c r="F25939" s="11"/>
      <c r="G25939" s="11"/>
      <c r="H25939" s="11"/>
    </row>
    <row r="25940" spans="6:8" x14ac:dyDescent="0.25">
      <c r="F25940" s="11"/>
      <c r="G25940" s="11"/>
      <c r="H25940" s="11"/>
    </row>
    <row r="25941" spans="6:8" x14ac:dyDescent="0.25">
      <c r="F25941" s="11"/>
      <c r="G25941" s="11"/>
      <c r="H25941" s="11"/>
    </row>
    <row r="25942" spans="6:8" x14ac:dyDescent="0.25">
      <c r="F25942" s="11"/>
      <c r="G25942" s="11"/>
      <c r="H25942" s="11"/>
    </row>
    <row r="25943" spans="6:8" x14ac:dyDescent="0.25">
      <c r="F25943" s="11"/>
      <c r="G25943" s="11"/>
      <c r="H25943" s="11"/>
    </row>
    <row r="25944" spans="6:8" x14ac:dyDescent="0.25">
      <c r="F25944" s="11"/>
      <c r="G25944" s="11"/>
      <c r="H25944" s="11"/>
    </row>
    <row r="25945" spans="6:8" x14ac:dyDescent="0.25">
      <c r="F25945" s="11"/>
      <c r="G25945" s="11"/>
      <c r="H25945" s="11"/>
    </row>
    <row r="25946" spans="6:8" x14ac:dyDescent="0.25">
      <c r="F25946" s="11"/>
      <c r="G25946" s="11"/>
      <c r="H25946" s="11"/>
    </row>
    <row r="25947" spans="6:8" x14ac:dyDescent="0.25">
      <c r="F25947" s="11"/>
      <c r="G25947" s="11"/>
      <c r="H25947" s="11"/>
    </row>
    <row r="25948" spans="6:8" x14ac:dyDescent="0.25">
      <c r="F25948" s="11"/>
      <c r="G25948" s="11"/>
      <c r="H25948" s="11"/>
    </row>
    <row r="25949" spans="6:8" x14ac:dyDescent="0.25">
      <c r="F25949" s="11"/>
      <c r="G25949" s="11"/>
      <c r="H25949" s="11"/>
    </row>
    <row r="25950" spans="6:8" x14ac:dyDescent="0.25">
      <c r="F25950" s="11"/>
      <c r="G25950" s="11"/>
      <c r="H25950" s="11"/>
    </row>
    <row r="25951" spans="6:8" x14ac:dyDescent="0.25">
      <c r="F25951" s="11"/>
      <c r="G25951" s="11"/>
      <c r="H25951" s="11"/>
    </row>
    <row r="25952" spans="6:8" x14ac:dyDescent="0.25">
      <c r="F25952" s="11"/>
      <c r="G25952" s="11"/>
      <c r="H25952" s="11"/>
    </row>
    <row r="25953" spans="6:8" x14ac:dyDescent="0.25">
      <c r="F25953" s="11"/>
      <c r="G25953" s="11"/>
      <c r="H25953" s="11"/>
    </row>
    <row r="25954" spans="6:8" x14ac:dyDescent="0.25">
      <c r="F25954" s="11"/>
      <c r="G25954" s="11"/>
      <c r="H25954" s="11"/>
    </row>
    <row r="25955" spans="6:8" x14ac:dyDescent="0.25">
      <c r="F25955" s="11"/>
      <c r="G25955" s="11"/>
      <c r="H25955" s="11"/>
    </row>
    <row r="25956" spans="6:8" x14ac:dyDescent="0.25">
      <c r="F25956" s="11"/>
      <c r="G25956" s="11"/>
      <c r="H25956" s="11"/>
    </row>
    <row r="25957" spans="6:8" x14ac:dyDescent="0.25">
      <c r="F25957" s="11"/>
      <c r="G25957" s="11"/>
      <c r="H25957" s="11"/>
    </row>
    <row r="25958" spans="6:8" x14ac:dyDescent="0.25">
      <c r="F25958" s="11"/>
      <c r="G25958" s="11"/>
      <c r="H25958" s="11"/>
    </row>
    <row r="25959" spans="6:8" x14ac:dyDescent="0.25">
      <c r="F25959" s="11"/>
      <c r="G25959" s="11"/>
      <c r="H25959" s="11"/>
    </row>
    <row r="25960" spans="6:8" x14ac:dyDescent="0.25">
      <c r="F25960" s="11"/>
      <c r="G25960" s="11"/>
      <c r="H25960" s="11"/>
    </row>
    <row r="25961" spans="6:8" x14ac:dyDescent="0.25">
      <c r="F25961" s="11"/>
      <c r="G25961" s="11"/>
      <c r="H25961" s="11"/>
    </row>
    <row r="25962" spans="6:8" x14ac:dyDescent="0.25">
      <c r="F25962" s="11"/>
      <c r="G25962" s="11"/>
      <c r="H25962" s="11"/>
    </row>
    <row r="25963" spans="6:8" x14ac:dyDescent="0.25">
      <c r="F25963" s="11"/>
      <c r="G25963" s="11"/>
      <c r="H25963" s="11"/>
    </row>
    <row r="25964" spans="6:8" x14ac:dyDescent="0.25">
      <c r="F25964" s="11"/>
      <c r="G25964" s="11"/>
      <c r="H25964" s="11"/>
    </row>
    <row r="25965" spans="6:8" x14ac:dyDescent="0.25">
      <c r="F25965" s="11"/>
      <c r="G25965" s="11"/>
      <c r="H25965" s="11"/>
    </row>
    <row r="25966" spans="6:8" x14ac:dyDescent="0.25">
      <c r="F25966" s="11"/>
      <c r="G25966" s="11"/>
      <c r="H25966" s="11"/>
    </row>
    <row r="25967" spans="6:8" x14ac:dyDescent="0.25">
      <c r="F25967" s="11"/>
      <c r="G25967" s="11"/>
      <c r="H25967" s="11"/>
    </row>
    <row r="25968" spans="6:8" x14ac:dyDescent="0.25">
      <c r="F25968" s="11"/>
      <c r="G25968" s="11"/>
      <c r="H25968" s="11"/>
    </row>
    <row r="25969" spans="6:8" x14ac:dyDescent="0.25">
      <c r="F25969" s="11"/>
      <c r="G25969" s="11"/>
      <c r="H25969" s="11"/>
    </row>
    <row r="25970" spans="6:8" x14ac:dyDescent="0.25">
      <c r="F25970" s="11"/>
      <c r="G25970" s="11"/>
      <c r="H25970" s="11"/>
    </row>
    <row r="25971" spans="6:8" x14ac:dyDescent="0.25">
      <c r="F25971" s="11"/>
      <c r="G25971" s="11"/>
      <c r="H25971" s="11"/>
    </row>
    <row r="25972" spans="6:8" x14ac:dyDescent="0.25">
      <c r="F25972" s="11"/>
      <c r="G25972" s="11"/>
      <c r="H25972" s="11"/>
    </row>
    <row r="25973" spans="6:8" x14ac:dyDescent="0.25">
      <c r="F25973" s="11"/>
      <c r="G25973" s="11"/>
      <c r="H25973" s="11"/>
    </row>
    <row r="25974" spans="6:8" x14ac:dyDescent="0.25">
      <c r="F25974" s="11"/>
      <c r="G25974" s="11"/>
      <c r="H25974" s="11"/>
    </row>
    <row r="25975" spans="6:8" x14ac:dyDescent="0.25">
      <c r="F25975" s="11"/>
      <c r="G25975" s="11"/>
      <c r="H25975" s="11"/>
    </row>
    <row r="25976" spans="6:8" x14ac:dyDescent="0.25">
      <c r="F25976" s="11"/>
      <c r="G25976" s="11"/>
      <c r="H25976" s="11"/>
    </row>
    <row r="25977" spans="6:8" x14ac:dyDescent="0.25">
      <c r="F25977" s="11"/>
      <c r="G25977" s="11"/>
      <c r="H25977" s="11"/>
    </row>
    <row r="25978" spans="6:8" x14ac:dyDescent="0.25">
      <c r="F25978" s="11"/>
      <c r="G25978" s="11"/>
      <c r="H25978" s="11"/>
    </row>
    <row r="25979" spans="6:8" x14ac:dyDescent="0.25">
      <c r="F25979" s="11"/>
      <c r="G25979" s="11"/>
      <c r="H25979" s="11"/>
    </row>
    <row r="25980" spans="6:8" x14ac:dyDescent="0.25">
      <c r="F25980" s="11"/>
      <c r="G25980" s="11"/>
      <c r="H25980" s="11"/>
    </row>
    <row r="25981" spans="6:8" x14ac:dyDescent="0.25">
      <c r="F25981" s="11"/>
      <c r="G25981" s="11"/>
      <c r="H25981" s="11"/>
    </row>
    <row r="25982" spans="6:8" x14ac:dyDescent="0.25">
      <c r="F25982" s="11"/>
      <c r="G25982" s="11"/>
      <c r="H25982" s="11"/>
    </row>
    <row r="25983" spans="6:8" x14ac:dyDescent="0.25">
      <c r="F25983" s="11"/>
      <c r="G25983" s="11"/>
      <c r="H25983" s="11"/>
    </row>
    <row r="25984" spans="6:8" x14ac:dyDescent="0.25">
      <c r="F25984" s="11"/>
      <c r="G25984" s="11"/>
      <c r="H25984" s="11"/>
    </row>
    <row r="25985" spans="6:8" x14ac:dyDescent="0.25">
      <c r="F25985" s="11"/>
      <c r="G25985" s="11"/>
      <c r="H25985" s="11"/>
    </row>
    <row r="25986" spans="6:8" x14ac:dyDescent="0.25">
      <c r="F25986" s="11"/>
      <c r="G25986" s="11"/>
      <c r="H25986" s="11"/>
    </row>
    <row r="25987" spans="6:8" x14ac:dyDescent="0.25">
      <c r="F25987" s="11"/>
      <c r="G25987" s="11"/>
      <c r="H25987" s="11"/>
    </row>
    <row r="25988" spans="6:8" x14ac:dyDescent="0.25">
      <c r="F25988" s="11"/>
      <c r="G25988" s="11"/>
      <c r="H25988" s="11"/>
    </row>
    <row r="25989" spans="6:8" x14ac:dyDescent="0.25">
      <c r="F25989" s="11"/>
      <c r="G25989" s="11"/>
      <c r="H25989" s="11"/>
    </row>
    <row r="25990" spans="6:8" x14ac:dyDescent="0.25">
      <c r="F25990" s="11"/>
      <c r="G25990" s="11"/>
      <c r="H25990" s="11"/>
    </row>
    <row r="25991" spans="6:8" x14ac:dyDescent="0.25">
      <c r="F25991" s="11"/>
      <c r="G25991" s="11"/>
      <c r="H25991" s="11"/>
    </row>
    <row r="25992" spans="6:8" x14ac:dyDescent="0.25">
      <c r="F25992" s="11"/>
      <c r="G25992" s="11"/>
      <c r="H25992" s="11"/>
    </row>
    <row r="25993" spans="6:8" x14ac:dyDescent="0.25">
      <c r="F25993" s="11"/>
      <c r="G25993" s="11"/>
      <c r="H25993" s="11"/>
    </row>
    <row r="25994" spans="6:8" x14ac:dyDescent="0.25">
      <c r="F25994" s="11"/>
      <c r="G25994" s="11"/>
      <c r="H25994" s="11"/>
    </row>
    <row r="25995" spans="6:8" x14ac:dyDescent="0.25">
      <c r="F25995" s="11"/>
      <c r="G25995" s="11"/>
      <c r="H25995" s="11"/>
    </row>
    <row r="25996" spans="6:8" x14ac:dyDescent="0.25">
      <c r="F25996" s="11"/>
      <c r="G25996" s="11"/>
      <c r="H25996" s="11"/>
    </row>
    <row r="25997" spans="6:8" x14ac:dyDescent="0.25">
      <c r="F25997" s="11"/>
      <c r="G25997" s="11"/>
      <c r="H25997" s="11"/>
    </row>
    <row r="25998" spans="6:8" x14ac:dyDescent="0.25">
      <c r="F25998" s="11"/>
      <c r="G25998" s="11"/>
      <c r="H25998" s="11"/>
    </row>
    <row r="25999" spans="6:8" x14ac:dyDescent="0.25">
      <c r="F25999" s="11"/>
      <c r="G25999" s="11"/>
      <c r="H25999" s="11"/>
    </row>
    <row r="26000" spans="6:8" x14ac:dyDescent="0.25">
      <c r="F26000" s="11"/>
      <c r="G26000" s="11"/>
      <c r="H26000" s="11"/>
    </row>
    <row r="26001" spans="6:8" x14ac:dyDescent="0.25">
      <c r="F26001" s="11"/>
      <c r="G26001" s="11"/>
      <c r="H26001" s="11"/>
    </row>
    <row r="26002" spans="6:8" x14ac:dyDescent="0.25">
      <c r="F26002" s="11"/>
      <c r="G26002" s="11"/>
      <c r="H26002" s="11"/>
    </row>
    <row r="26003" spans="6:8" x14ac:dyDescent="0.25">
      <c r="F26003" s="11"/>
      <c r="G26003" s="11"/>
      <c r="H26003" s="11"/>
    </row>
    <row r="26004" spans="6:8" x14ac:dyDescent="0.25">
      <c r="F26004" s="11"/>
      <c r="G26004" s="11"/>
      <c r="H26004" s="11"/>
    </row>
    <row r="26005" spans="6:8" x14ac:dyDescent="0.25">
      <c r="F26005" s="11"/>
      <c r="G26005" s="11"/>
      <c r="H26005" s="11"/>
    </row>
    <row r="26006" spans="6:8" x14ac:dyDescent="0.25">
      <c r="F26006" s="11"/>
      <c r="G26006" s="11"/>
      <c r="H26006" s="11"/>
    </row>
    <row r="26007" spans="6:8" x14ac:dyDescent="0.25">
      <c r="F26007" s="11"/>
      <c r="G26007" s="11"/>
      <c r="H26007" s="11"/>
    </row>
    <row r="26008" spans="6:8" x14ac:dyDescent="0.25">
      <c r="F26008" s="11"/>
      <c r="G26008" s="11"/>
      <c r="H26008" s="11"/>
    </row>
    <row r="26009" spans="6:8" x14ac:dyDescent="0.25">
      <c r="F26009" s="11"/>
      <c r="G26009" s="11"/>
      <c r="H26009" s="11"/>
    </row>
    <row r="26010" spans="6:8" x14ac:dyDescent="0.25">
      <c r="F26010" s="11"/>
      <c r="G26010" s="11"/>
      <c r="H26010" s="11"/>
    </row>
    <row r="26011" spans="6:8" x14ac:dyDescent="0.25">
      <c r="F26011" s="11"/>
      <c r="G26011" s="11"/>
      <c r="H26011" s="11"/>
    </row>
    <row r="26012" spans="6:8" x14ac:dyDescent="0.25">
      <c r="F26012" s="11"/>
      <c r="G26012" s="11"/>
      <c r="H26012" s="11"/>
    </row>
    <row r="26013" spans="6:8" x14ac:dyDescent="0.25">
      <c r="F26013" s="11"/>
      <c r="G26013" s="11"/>
      <c r="H26013" s="11"/>
    </row>
    <row r="26014" spans="6:8" x14ac:dyDescent="0.25">
      <c r="F26014" s="11"/>
      <c r="G26014" s="11"/>
      <c r="H26014" s="11"/>
    </row>
    <row r="26015" spans="6:8" x14ac:dyDescent="0.25">
      <c r="F26015" s="11"/>
      <c r="G26015" s="11"/>
      <c r="H26015" s="11"/>
    </row>
    <row r="26016" spans="6:8" x14ac:dyDescent="0.25">
      <c r="F26016" s="11"/>
      <c r="G26016" s="11"/>
      <c r="H26016" s="11"/>
    </row>
    <row r="26017" spans="6:8" x14ac:dyDescent="0.25">
      <c r="F26017" s="11"/>
      <c r="G26017" s="11"/>
      <c r="H26017" s="11"/>
    </row>
    <row r="26018" spans="6:8" x14ac:dyDescent="0.25">
      <c r="F26018" s="11"/>
      <c r="G26018" s="11"/>
      <c r="H26018" s="11"/>
    </row>
    <row r="26019" spans="6:8" x14ac:dyDescent="0.25">
      <c r="F26019" s="11"/>
      <c r="G26019" s="11"/>
      <c r="H26019" s="11"/>
    </row>
    <row r="26020" spans="6:8" x14ac:dyDescent="0.25">
      <c r="F26020" s="11"/>
      <c r="G26020" s="11"/>
      <c r="H26020" s="11"/>
    </row>
    <row r="26021" spans="6:8" x14ac:dyDescent="0.25">
      <c r="F26021" s="11"/>
      <c r="G26021" s="11"/>
      <c r="H26021" s="11"/>
    </row>
    <row r="26022" spans="6:8" x14ac:dyDescent="0.25">
      <c r="F26022" s="11"/>
      <c r="G26022" s="11"/>
      <c r="H26022" s="11"/>
    </row>
    <row r="26023" spans="6:8" x14ac:dyDescent="0.25">
      <c r="F26023" s="11"/>
      <c r="G26023" s="11"/>
      <c r="H26023" s="11"/>
    </row>
    <row r="26024" spans="6:8" x14ac:dyDescent="0.25">
      <c r="F26024" s="11"/>
      <c r="G26024" s="11"/>
      <c r="H26024" s="11"/>
    </row>
    <row r="26025" spans="6:8" x14ac:dyDescent="0.25">
      <c r="F26025" s="11"/>
      <c r="G26025" s="11"/>
      <c r="H26025" s="11"/>
    </row>
    <row r="26026" spans="6:8" x14ac:dyDescent="0.25">
      <c r="F26026" s="11"/>
      <c r="G26026" s="11"/>
      <c r="H26026" s="11"/>
    </row>
    <row r="26027" spans="6:8" x14ac:dyDescent="0.25">
      <c r="F26027" s="11"/>
      <c r="G26027" s="11"/>
      <c r="H26027" s="11"/>
    </row>
    <row r="26028" spans="6:8" x14ac:dyDescent="0.25">
      <c r="F26028" s="11"/>
      <c r="G26028" s="11"/>
      <c r="H26028" s="11"/>
    </row>
    <row r="26029" spans="6:8" x14ac:dyDescent="0.25">
      <c r="F26029" s="11"/>
      <c r="G26029" s="11"/>
      <c r="H26029" s="11"/>
    </row>
    <row r="26030" spans="6:8" x14ac:dyDescent="0.25">
      <c r="F26030" s="11"/>
      <c r="G26030" s="11"/>
      <c r="H26030" s="11"/>
    </row>
    <row r="26031" spans="6:8" x14ac:dyDescent="0.25">
      <c r="F26031" s="11"/>
      <c r="G26031" s="11"/>
      <c r="H26031" s="11"/>
    </row>
    <row r="26032" spans="6:8" x14ac:dyDescent="0.25">
      <c r="F26032" s="11"/>
      <c r="G26032" s="11"/>
      <c r="H26032" s="11"/>
    </row>
    <row r="26033" spans="6:8" x14ac:dyDescent="0.25">
      <c r="F26033" s="11"/>
      <c r="G26033" s="11"/>
      <c r="H26033" s="11"/>
    </row>
    <row r="26034" spans="6:8" x14ac:dyDescent="0.25">
      <c r="F26034" s="11"/>
      <c r="G26034" s="11"/>
      <c r="H26034" s="11"/>
    </row>
    <row r="26035" spans="6:8" x14ac:dyDescent="0.25">
      <c r="F26035" s="11"/>
      <c r="G26035" s="11"/>
      <c r="H26035" s="11"/>
    </row>
    <row r="26036" spans="6:8" x14ac:dyDescent="0.25">
      <c r="F26036" s="11"/>
      <c r="G26036" s="11"/>
      <c r="H26036" s="11"/>
    </row>
    <row r="26037" spans="6:8" x14ac:dyDescent="0.25">
      <c r="F26037" s="11"/>
      <c r="G26037" s="11"/>
      <c r="H26037" s="11"/>
    </row>
    <row r="26038" spans="6:8" x14ac:dyDescent="0.25">
      <c r="F26038" s="11"/>
      <c r="G26038" s="11"/>
      <c r="H26038" s="11"/>
    </row>
    <row r="26039" spans="6:8" x14ac:dyDescent="0.25">
      <c r="F26039" s="11"/>
      <c r="G26039" s="11"/>
      <c r="H26039" s="11"/>
    </row>
    <row r="26040" spans="6:8" x14ac:dyDescent="0.25">
      <c r="F26040" s="11"/>
      <c r="G26040" s="11"/>
      <c r="H26040" s="11"/>
    </row>
    <row r="26041" spans="6:8" x14ac:dyDescent="0.25">
      <c r="F26041" s="11"/>
      <c r="G26041" s="11"/>
      <c r="H26041" s="11"/>
    </row>
    <row r="26042" spans="6:8" x14ac:dyDescent="0.25">
      <c r="F26042" s="11"/>
      <c r="G26042" s="11"/>
      <c r="H26042" s="11"/>
    </row>
    <row r="26043" spans="6:8" x14ac:dyDescent="0.25">
      <c r="F26043" s="11"/>
      <c r="G26043" s="11"/>
      <c r="H26043" s="11"/>
    </row>
    <row r="26044" spans="6:8" x14ac:dyDescent="0.25">
      <c r="F26044" s="11"/>
      <c r="G26044" s="11"/>
      <c r="H26044" s="11"/>
    </row>
    <row r="26045" spans="6:8" x14ac:dyDescent="0.25">
      <c r="F26045" s="11"/>
      <c r="G26045" s="11"/>
      <c r="H26045" s="11"/>
    </row>
    <row r="26046" spans="6:8" x14ac:dyDescent="0.25">
      <c r="F26046" s="11"/>
      <c r="G26046" s="11"/>
      <c r="H26046" s="11"/>
    </row>
    <row r="26047" spans="6:8" x14ac:dyDescent="0.25">
      <c r="F26047" s="11"/>
      <c r="G26047" s="11"/>
      <c r="H26047" s="11"/>
    </row>
    <row r="26048" spans="6:8" x14ac:dyDescent="0.25">
      <c r="F26048" s="11"/>
      <c r="G26048" s="11"/>
      <c r="H26048" s="11"/>
    </row>
    <row r="26049" spans="6:8" x14ac:dyDescent="0.25">
      <c r="F26049" s="11"/>
      <c r="G26049" s="11"/>
      <c r="H26049" s="11"/>
    </row>
    <row r="26050" spans="6:8" x14ac:dyDescent="0.25">
      <c r="F26050" s="11"/>
      <c r="G26050" s="11"/>
      <c r="H26050" s="11"/>
    </row>
    <row r="26051" spans="6:8" x14ac:dyDescent="0.25">
      <c r="F26051" s="11"/>
      <c r="G26051" s="11"/>
      <c r="H26051" s="11"/>
    </row>
    <row r="26052" spans="6:8" x14ac:dyDescent="0.25">
      <c r="F26052" s="11"/>
      <c r="G26052" s="11"/>
      <c r="H26052" s="11"/>
    </row>
    <row r="26053" spans="6:8" x14ac:dyDescent="0.25">
      <c r="F26053" s="11"/>
      <c r="G26053" s="11"/>
      <c r="H26053" s="11"/>
    </row>
    <row r="26054" spans="6:8" x14ac:dyDescent="0.25">
      <c r="F26054" s="11"/>
      <c r="G26054" s="11"/>
      <c r="H26054" s="11"/>
    </row>
    <row r="26055" spans="6:8" x14ac:dyDescent="0.25">
      <c r="F26055" s="11"/>
      <c r="G26055" s="11"/>
      <c r="H26055" s="11"/>
    </row>
    <row r="26056" spans="6:8" x14ac:dyDescent="0.25">
      <c r="F26056" s="11"/>
      <c r="G26056" s="11"/>
      <c r="H26056" s="11"/>
    </row>
    <row r="26057" spans="6:8" x14ac:dyDescent="0.25">
      <c r="F26057" s="11"/>
      <c r="G26057" s="11"/>
      <c r="H26057" s="11"/>
    </row>
    <row r="26058" spans="6:8" x14ac:dyDescent="0.25">
      <c r="F26058" s="11"/>
      <c r="G26058" s="11"/>
      <c r="H26058" s="11"/>
    </row>
    <row r="26059" spans="6:8" x14ac:dyDescent="0.25">
      <c r="F26059" s="11"/>
      <c r="G26059" s="11"/>
      <c r="H26059" s="11"/>
    </row>
    <row r="26060" spans="6:8" x14ac:dyDescent="0.25">
      <c r="F26060" s="11"/>
      <c r="G26060" s="11"/>
      <c r="H26060" s="11"/>
    </row>
    <row r="26061" spans="6:8" x14ac:dyDescent="0.25">
      <c r="F26061" s="11"/>
      <c r="G26061" s="11"/>
      <c r="H26061" s="11"/>
    </row>
    <row r="26062" spans="6:8" x14ac:dyDescent="0.25">
      <c r="F26062" s="11"/>
      <c r="G26062" s="11"/>
      <c r="H26062" s="11"/>
    </row>
    <row r="26063" spans="6:8" x14ac:dyDescent="0.25">
      <c r="F26063" s="11"/>
      <c r="G26063" s="11"/>
      <c r="H26063" s="11"/>
    </row>
    <row r="26064" spans="6:8" x14ac:dyDescent="0.25">
      <c r="F26064" s="11"/>
      <c r="G26064" s="11"/>
      <c r="H26064" s="11"/>
    </row>
    <row r="26065" spans="6:8" x14ac:dyDescent="0.25">
      <c r="F26065" s="11"/>
      <c r="G26065" s="11"/>
      <c r="H26065" s="11"/>
    </row>
    <row r="26066" spans="6:8" x14ac:dyDescent="0.25">
      <c r="F26066" s="11"/>
      <c r="G26066" s="11"/>
      <c r="H26066" s="11"/>
    </row>
    <row r="26067" spans="6:8" x14ac:dyDescent="0.25">
      <c r="F26067" s="11"/>
      <c r="G26067" s="11"/>
      <c r="H26067" s="11"/>
    </row>
    <row r="26068" spans="6:8" x14ac:dyDescent="0.25">
      <c r="F26068" s="11"/>
      <c r="G26068" s="11"/>
      <c r="H26068" s="11"/>
    </row>
    <row r="26069" spans="6:8" x14ac:dyDescent="0.25">
      <c r="F26069" s="11"/>
      <c r="G26069" s="11"/>
      <c r="H26069" s="11"/>
    </row>
    <row r="26070" spans="6:8" x14ac:dyDescent="0.25">
      <c r="F26070" s="11"/>
      <c r="G26070" s="11"/>
      <c r="H26070" s="11"/>
    </row>
    <row r="26071" spans="6:8" x14ac:dyDescent="0.25">
      <c r="F26071" s="11"/>
      <c r="G26071" s="11"/>
      <c r="H26071" s="11"/>
    </row>
    <row r="26072" spans="6:8" x14ac:dyDescent="0.25">
      <c r="F26072" s="11"/>
      <c r="G26072" s="11"/>
      <c r="H26072" s="11"/>
    </row>
    <row r="26073" spans="6:8" x14ac:dyDescent="0.25">
      <c r="F26073" s="11"/>
      <c r="G26073" s="11"/>
      <c r="H26073" s="11"/>
    </row>
    <row r="26074" spans="6:8" x14ac:dyDescent="0.25">
      <c r="F26074" s="11"/>
      <c r="G26074" s="11"/>
      <c r="H26074" s="11"/>
    </row>
    <row r="26075" spans="6:8" x14ac:dyDescent="0.25">
      <c r="F26075" s="11"/>
      <c r="G26075" s="11"/>
      <c r="H26075" s="11"/>
    </row>
    <row r="26076" spans="6:8" x14ac:dyDescent="0.25">
      <c r="F26076" s="11"/>
      <c r="G26076" s="11"/>
      <c r="H26076" s="11"/>
    </row>
    <row r="26077" spans="6:8" x14ac:dyDescent="0.25">
      <c r="F26077" s="11"/>
      <c r="G26077" s="11"/>
      <c r="H26077" s="11"/>
    </row>
    <row r="26078" spans="6:8" x14ac:dyDescent="0.25">
      <c r="F26078" s="11"/>
      <c r="G26078" s="11"/>
      <c r="H26078" s="11"/>
    </row>
    <row r="26079" spans="6:8" x14ac:dyDescent="0.25">
      <c r="F26079" s="11"/>
      <c r="G26079" s="11"/>
      <c r="H26079" s="11"/>
    </row>
    <row r="26080" spans="6:8" x14ac:dyDescent="0.25">
      <c r="F26080" s="11"/>
      <c r="G26080" s="11"/>
      <c r="H26080" s="11"/>
    </row>
    <row r="26081" spans="6:8" x14ac:dyDescent="0.25">
      <c r="F26081" s="11"/>
      <c r="G26081" s="11"/>
      <c r="H26081" s="11"/>
    </row>
    <row r="26082" spans="6:8" x14ac:dyDescent="0.25">
      <c r="F26082" s="11"/>
      <c r="G26082" s="11"/>
      <c r="H26082" s="11"/>
    </row>
    <row r="26083" spans="6:8" x14ac:dyDescent="0.25">
      <c r="F26083" s="11"/>
      <c r="G26083" s="11"/>
      <c r="H26083" s="11"/>
    </row>
    <row r="26084" spans="6:8" x14ac:dyDescent="0.25">
      <c r="F26084" s="11"/>
      <c r="G26084" s="11"/>
      <c r="H26084" s="11"/>
    </row>
    <row r="26085" spans="6:8" x14ac:dyDescent="0.25">
      <c r="F26085" s="11"/>
      <c r="G26085" s="11"/>
      <c r="H26085" s="11"/>
    </row>
    <row r="26086" spans="6:8" x14ac:dyDescent="0.25">
      <c r="F26086" s="11"/>
      <c r="G26086" s="11"/>
      <c r="H26086" s="11"/>
    </row>
    <row r="26087" spans="6:8" x14ac:dyDescent="0.25">
      <c r="F26087" s="11"/>
      <c r="G26087" s="11"/>
      <c r="H26087" s="11"/>
    </row>
    <row r="26088" spans="6:8" x14ac:dyDescent="0.25">
      <c r="F26088" s="11"/>
      <c r="G26088" s="11"/>
      <c r="H26088" s="11"/>
    </row>
    <row r="26089" spans="6:8" x14ac:dyDescent="0.25">
      <c r="F26089" s="11"/>
      <c r="G26089" s="11"/>
      <c r="H26089" s="11"/>
    </row>
    <row r="26090" spans="6:8" x14ac:dyDescent="0.25">
      <c r="F26090" s="11"/>
      <c r="G26090" s="11"/>
      <c r="H26090" s="11"/>
    </row>
    <row r="26091" spans="6:8" x14ac:dyDescent="0.25">
      <c r="F26091" s="11"/>
      <c r="G26091" s="11"/>
      <c r="H26091" s="11"/>
    </row>
    <row r="26092" spans="6:8" x14ac:dyDescent="0.25">
      <c r="F26092" s="11"/>
      <c r="G26092" s="11"/>
      <c r="H26092" s="11"/>
    </row>
    <row r="26093" spans="6:8" x14ac:dyDescent="0.25">
      <c r="F26093" s="11"/>
      <c r="G26093" s="11"/>
      <c r="H26093" s="11"/>
    </row>
    <row r="26094" spans="6:8" x14ac:dyDescent="0.25">
      <c r="F26094" s="11"/>
      <c r="G26094" s="11"/>
      <c r="H26094" s="11"/>
    </row>
    <row r="26095" spans="6:8" x14ac:dyDescent="0.25">
      <c r="F26095" s="11"/>
      <c r="G26095" s="11"/>
      <c r="H26095" s="11"/>
    </row>
    <row r="26096" spans="6:8" x14ac:dyDescent="0.25">
      <c r="F26096" s="11"/>
      <c r="G26096" s="11"/>
      <c r="H26096" s="11"/>
    </row>
    <row r="26097" spans="6:8" x14ac:dyDescent="0.25">
      <c r="F26097" s="11"/>
      <c r="G26097" s="11"/>
      <c r="H26097" s="11"/>
    </row>
    <row r="26098" spans="6:8" x14ac:dyDescent="0.25">
      <c r="F26098" s="11"/>
      <c r="G26098" s="11"/>
      <c r="H26098" s="11"/>
    </row>
    <row r="26099" spans="6:8" x14ac:dyDescent="0.25">
      <c r="F26099" s="11"/>
      <c r="G26099" s="11"/>
      <c r="H26099" s="11"/>
    </row>
    <row r="26100" spans="6:8" x14ac:dyDescent="0.25">
      <c r="F26100" s="11"/>
      <c r="G26100" s="11"/>
      <c r="H26100" s="11"/>
    </row>
    <row r="26101" spans="6:8" x14ac:dyDescent="0.25">
      <c r="F26101" s="11"/>
      <c r="G26101" s="11"/>
      <c r="H26101" s="11"/>
    </row>
    <row r="26102" spans="6:8" x14ac:dyDescent="0.25">
      <c r="F26102" s="11"/>
      <c r="G26102" s="11"/>
      <c r="H26102" s="11"/>
    </row>
    <row r="26103" spans="6:8" x14ac:dyDescent="0.25">
      <c r="F26103" s="11"/>
      <c r="G26103" s="11"/>
      <c r="H26103" s="11"/>
    </row>
    <row r="26104" spans="6:8" x14ac:dyDescent="0.25">
      <c r="F26104" s="11"/>
      <c r="G26104" s="11"/>
      <c r="H26104" s="11"/>
    </row>
    <row r="26105" spans="6:8" x14ac:dyDescent="0.25">
      <c r="F26105" s="11"/>
      <c r="G26105" s="11"/>
      <c r="H26105" s="11"/>
    </row>
    <row r="26106" spans="6:8" x14ac:dyDescent="0.25">
      <c r="F26106" s="11"/>
      <c r="G26106" s="11"/>
      <c r="H26106" s="11"/>
    </row>
    <row r="26107" spans="6:8" x14ac:dyDescent="0.25">
      <c r="F26107" s="11"/>
      <c r="G26107" s="11"/>
      <c r="H26107" s="11"/>
    </row>
    <row r="26108" spans="6:8" x14ac:dyDescent="0.25">
      <c r="F26108" s="11"/>
      <c r="G26108" s="11"/>
      <c r="H26108" s="11"/>
    </row>
    <row r="26109" spans="6:8" x14ac:dyDescent="0.25">
      <c r="F26109" s="11"/>
      <c r="G26109" s="11"/>
      <c r="H26109" s="11"/>
    </row>
    <row r="26110" spans="6:8" x14ac:dyDescent="0.25">
      <c r="F26110" s="11"/>
      <c r="G26110" s="11"/>
      <c r="H26110" s="11"/>
    </row>
    <row r="26111" spans="6:8" x14ac:dyDescent="0.25">
      <c r="F26111" s="11"/>
      <c r="G26111" s="11"/>
      <c r="H26111" s="11"/>
    </row>
    <row r="26112" spans="6:8" x14ac:dyDescent="0.25">
      <c r="F26112" s="11"/>
      <c r="G26112" s="11"/>
      <c r="H26112" s="11"/>
    </row>
    <row r="26113" spans="6:8" x14ac:dyDescent="0.25">
      <c r="F26113" s="11"/>
      <c r="G26113" s="11"/>
      <c r="H26113" s="11"/>
    </row>
    <row r="26114" spans="6:8" x14ac:dyDescent="0.25">
      <c r="F26114" s="11"/>
      <c r="G26114" s="11"/>
      <c r="H26114" s="11"/>
    </row>
    <row r="26115" spans="6:8" x14ac:dyDescent="0.25">
      <c r="F26115" s="11"/>
      <c r="G26115" s="11"/>
      <c r="H26115" s="11"/>
    </row>
    <row r="26116" spans="6:8" x14ac:dyDescent="0.25">
      <c r="F26116" s="11"/>
      <c r="G26116" s="11"/>
      <c r="H26116" s="11"/>
    </row>
    <row r="26117" spans="6:8" x14ac:dyDescent="0.25">
      <c r="F26117" s="11"/>
      <c r="G26117" s="11"/>
      <c r="H26117" s="11"/>
    </row>
    <row r="26118" spans="6:8" x14ac:dyDescent="0.25">
      <c r="F26118" s="11"/>
      <c r="G26118" s="11"/>
      <c r="H26118" s="11"/>
    </row>
    <row r="26119" spans="6:8" x14ac:dyDescent="0.25">
      <c r="F26119" s="11"/>
      <c r="G26119" s="11"/>
      <c r="H26119" s="11"/>
    </row>
    <row r="26120" spans="6:8" x14ac:dyDescent="0.25">
      <c r="F26120" s="11"/>
      <c r="G26120" s="11"/>
      <c r="H26120" s="11"/>
    </row>
    <row r="26121" spans="6:8" x14ac:dyDescent="0.25">
      <c r="F26121" s="11"/>
      <c r="G26121" s="11"/>
      <c r="H26121" s="11"/>
    </row>
    <row r="26122" spans="6:8" x14ac:dyDescent="0.25">
      <c r="F26122" s="11"/>
      <c r="G26122" s="11"/>
      <c r="H26122" s="11"/>
    </row>
    <row r="26123" spans="6:8" x14ac:dyDescent="0.25">
      <c r="F26123" s="11"/>
      <c r="G26123" s="11"/>
      <c r="H26123" s="11"/>
    </row>
    <row r="26124" spans="6:8" x14ac:dyDescent="0.25">
      <c r="F26124" s="11"/>
      <c r="G26124" s="11"/>
      <c r="H26124" s="11"/>
    </row>
    <row r="26125" spans="6:8" x14ac:dyDescent="0.25">
      <c r="F26125" s="11"/>
      <c r="G26125" s="11"/>
      <c r="H26125" s="11"/>
    </row>
    <row r="26126" spans="6:8" x14ac:dyDescent="0.25">
      <c r="F26126" s="11"/>
      <c r="G26126" s="11"/>
      <c r="H26126" s="11"/>
    </row>
    <row r="26127" spans="6:8" x14ac:dyDescent="0.25">
      <c r="F26127" s="11"/>
      <c r="G26127" s="11"/>
      <c r="H26127" s="11"/>
    </row>
    <row r="26128" spans="6:8" x14ac:dyDescent="0.25">
      <c r="F26128" s="11"/>
      <c r="G26128" s="11"/>
      <c r="H26128" s="11"/>
    </row>
    <row r="26129" spans="6:8" x14ac:dyDescent="0.25">
      <c r="F26129" s="11"/>
      <c r="G26129" s="11"/>
      <c r="H26129" s="11"/>
    </row>
    <row r="26130" spans="6:8" x14ac:dyDescent="0.25">
      <c r="F26130" s="11"/>
      <c r="G26130" s="11"/>
      <c r="H26130" s="11"/>
    </row>
    <row r="26131" spans="6:8" x14ac:dyDescent="0.25">
      <c r="F26131" s="11"/>
      <c r="G26131" s="11"/>
      <c r="H26131" s="11"/>
    </row>
    <row r="26132" spans="6:8" x14ac:dyDescent="0.25">
      <c r="F26132" s="11"/>
      <c r="G26132" s="11"/>
      <c r="H26132" s="11"/>
    </row>
    <row r="26133" spans="6:8" x14ac:dyDescent="0.25">
      <c r="F26133" s="11"/>
      <c r="G26133" s="11"/>
      <c r="H26133" s="11"/>
    </row>
    <row r="26134" spans="6:8" x14ac:dyDescent="0.25">
      <c r="F26134" s="11"/>
      <c r="G26134" s="11"/>
      <c r="H26134" s="11"/>
    </row>
    <row r="26135" spans="6:8" x14ac:dyDescent="0.25">
      <c r="F26135" s="11"/>
      <c r="G26135" s="11"/>
      <c r="H26135" s="11"/>
    </row>
    <row r="26136" spans="6:8" x14ac:dyDescent="0.25">
      <c r="F26136" s="11"/>
      <c r="G26136" s="11"/>
      <c r="H26136" s="11"/>
    </row>
    <row r="26137" spans="6:8" x14ac:dyDescent="0.25">
      <c r="F26137" s="11"/>
      <c r="G26137" s="11"/>
      <c r="H26137" s="11"/>
    </row>
    <row r="26138" spans="6:8" x14ac:dyDescent="0.25">
      <c r="F26138" s="11"/>
      <c r="G26138" s="11"/>
      <c r="H26138" s="11"/>
    </row>
    <row r="26139" spans="6:8" x14ac:dyDescent="0.25">
      <c r="F26139" s="11"/>
      <c r="G26139" s="11"/>
      <c r="H26139" s="11"/>
    </row>
    <row r="26140" spans="6:8" x14ac:dyDescent="0.25">
      <c r="F26140" s="11"/>
      <c r="G26140" s="11"/>
      <c r="H26140" s="11"/>
    </row>
    <row r="26141" spans="6:8" x14ac:dyDescent="0.25">
      <c r="F26141" s="11"/>
      <c r="G26141" s="11"/>
      <c r="H26141" s="11"/>
    </row>
    <row r="26142" spans="6:8" x14ac:dyDescent="0.25">
      <c r="F26142" s="11"/>
      <c r="G26142" s="11"/>
      <c r="H26142" s="11"/>
    </row>
    <row r="26143" spans="6:8" x14ac:dyDescent="0.25">
      <c r="F26143" s="11"/>
      <c r="G26143" s="11"/>
      <c r="H26143" s="11"/>
    </row>
    <row r="26144" spans="6:8" x14ac:dyDescent="0.25">
      <c r="F26144" s="11"/>
      <c r="G26144" s="11"/>
      <c r="H26144" s="11"/>
    </row>
    <row r="26145" spans="6:8" x14ac:dyDescent="0.25">
      <c r="F26145" s="11"/>
      <c r="G26145" s="11"/>
      <c r="H26145" s="11"/>
    </row>
    <row r="26146" spans="6:8" x14ac:dyDescent="0.25">
      <c r="F26146" s="11"/>
      <c r="G26146" s="11"/>
      <c r="H26146" s="11"/>
    </row>
    <row r="26147" spans="6:8" x14ac:dyDescent="0.25">
      <c r="F26147" s="11"/>
      <c r="G26147" s="11"/>
      <c r="H26147" s="11"/>
    </row>
    <row r="26148" spans="6:8" x14ac:dyDescent="0.25">
      <c r="F26148" s="11"/>
      <c r="G26148" s="11"/>
      <c r="H26148" s="11"/>
    </row>
    <row r="26149" spans="6:8" x14ac:dyDescent="0.25">
      <c r="F26149" s="11"/>
      <c r="G26149" s="11"/>
      <c r="H26149" s="11"/>
    </row>
    <row r="26150" spans="6:8" x14ac:dyDescent="0.25">
      <c r="F26150" s="11"/>
      <c r="G26150" s="11"/>
      <c r="H26150" s="11"/>
    </row>
    <row r="26151" spans="6:8" x14ac:dyDescent="0.25">
      <c r="F26151" s="11"/>
      <c r="G26151" s="11"/>
      <c r="H26151" s="11"/>
    </row>
    <row r="26152" spans="6:8" x14ac:dyDescent="0.25">
      <c r="F26152" s="11"/>
      <c r="G26152" s="11"/>
      <c r="H26152" s="11"/>
    </row>
    <row r="26153" spans="6:8" x14ac:dyDescent="0.25">
      <c r="F26153" s="11"/>
      <c r="G26153" s="11"/>
      <c r="H26153" s="11"/>
    </row>
    <row r="26154" spans="6:8" x14ac:dyDescent="0.25">
      <c r="F26154" s="11"/>
      <c r="G26154" s="11"/>
      <c r="H26154" s="11"/>
    </row>
    <row r="26155" spans="6:8" x14ac:dyDescent="0.25">
      <c r="F26155" s="11"/>
      <c r="G26155" s="11"/>
      <c r="H26155" s="11"/>
    </row>
    <row r="26156" spans="6:8" x14ac:dyDescent="0.25">
      <c r="F26156" s="11"/>
      <c r="G26156" s="11"/>
      <c r="H26156" s="11"/>
    </row>
    <row r="26157" spans="6:8" x14ac:dyDescent="0.25">
      <c r="F26157" s="11"/>
      <c r="G26157" s="11"/>
      <c r="H26157" s="11"/>
    </row>
    <row r="26158" spans="6:8" x14ac:dyDescent="0.25">
      <c r="F26158" s="11"/>
      <c r="G26158" s="11"/>
      <c r="H26158" s="11"/>
    </row>
    <row r="26159" spans="6:8" x14ac:dyDescent="0.25">
      <c r="F26159" s="11"/>
      <c r="G26159" s="11"/>
      <c r="H26159" s="11"/>
    </row>
    <row r="26160" spans="6:8" x14ac:dyDescent="0.25">
      <c r="F26160" s="11"/>
      <c r="G26160" s="11"/>
      <c r="H26160" s="11"/>
    </row>
    <row r="26161" spans="6:8" x14ac:dyDescent="0.25">
      <c r="F26161" s="11"/>
      <c r="G26161" s="11"/>
      <c r="H26161" s="11"/>
    </row>
    <row r="26162" spans="6:8" x14ac:dyDescent="0.25">
      <c r="F26162" s="11"/>
      <c r="G26162" s="11"/>
      <c r="H26162" s="11"/>
    </row>
    <row r="26163" spans="6:8" x14ac:dyDescent="0.25">
      <c r="F26163" s="11"/>
      <c r="G26163" s="11"/>
      <c r="H26163" s="11"/>
    </row>
    <row r="26164" spans="6:8" x14ac:dyDescent="0.25">
      <c r="F26164" s="11"/>
      <c r="G26164" s="11"/>
      <c r="H26164" s="11"/>
    </row>
    <row r="26165" spans="6:8" x14ac:dyDescent="0.25">
      <c r="F26165" s="11"/>
      <c r="G26165" s="11"/>
      <c r="H26165" s="11"/>
    </row>
    <row r="26166" spans="6:8" x14ac:dyDescent="0.25">
      <c r="F26166" s="11"/>
      <c r="G26166" s="11"/>
      <c r="H26166" s="11"/>
    </row>
    <row r="26167" spans="6:8" x14ac:dyDescent="0.25">
      <c r="F26167" s="11"/>
      <c r="G26167" s="11"/>
      <c r="H26167" s="11"/>
    </row>
    <row r="26168" spans="6:8" x14ac:dyDescent="0.25">
      <c r="F26168" s="11"/>
      <c r="G26168" s="11"/>
      <c r="H26168" s="11"/>
    </row>
    <row r="26169" spans="6:8" x14ac:dyDescent="0.25">
      <c r="F26169" s="11"/>
      <c r="G26169" s="11"/>
      <c r="H26169" s="11"/>
    </row>
    <row r="26170" spans="6:8" x14ac:dyDescent="0.25">
      <c r="F26170" s="11"/>
      <c r="G26170" s="11"/>
      <c r="H26170" s="11"/>
    </row>
    <row r="26171" spans="6:8" x14ac:dyDescent="0.25">
      <c r="F26171" s="11"/>
      <c r="G26171" s="11"/>
      <c r="H26171" s="11"/>
    </row>
    <row r="26172" spans="6:8" x14ac:dyDescent="0.25">
      <c r="F26172" s="11"/>
      <c r="G26172" s="11"/>
      <c r="H26172" s="11"/>
    </row>
    <row r="26173" spans="6:8" x14ac:dyDescent="0.25">
      <c r="F26173" s="11"/>
      <c r="G26173" s="11"/>
      <c r="H26173" s="11"/>
    </row>
    <row r="26174" spans="6:8" x14ac:dyDescent="0.25">
      <c r="F26174" s="11"/>
      <c r="G26174" s="11"/>
      <c r="H26174" s="11"/>
    </row>
    <row r="26175" spans="6:8" x14ac:dyDescent="0.25">
      <c r="F26175" s="11"/>
      <c r="G26175" s="11"/>
      <c r="H26175" s="11"/>
    </row>
    <row r="26176" spans="6:8" x14ac:dyDescent="0.25">
      <c r="F26176" s="11"/>
      <c r="G26176" s="11"/>
      <c r="H26176" s="11"/>
    </row>
    <row r="26177" spans="6:8" x14ac:dyDescent="0.25">
      <c r="F26177" s="11"/>
      <c r="G26177" s="11"/>
      <c r="H26177" s="11"/>
    </row>
    <row r="26178" spans="6:8" x14ac:dyDescent="0.25">
      <c r="F26178" s="11"/>
      <c r="G26178" s="11"/>
      <c r="H26178" s="11"/>
    </row>
    <row r="26179" spans="6:8" x14ac:dyDescent="0.25">
      <c r="F26179" s="11"/>
      <c r="G26179" s="11"/>
      <c r="H26179" s="11"/>
    </row>
    <row r="26180" spans="6:8" x14ac:dyDescent="0.25">
      <c r="F26180" s="11"/>
      <c r="G26180" s="11"/>
      <c r="H26180" s="11"/>
    </row>
    <row r="26181" spans="6:8" x14ac:dyDescent="0.25">
      <c r="F26181" s="11"/>
      <c r="G26181" s="11"/>
      <c r="H26181" s="11"/>
    </row>
    <row r="26182" spans="6:8" x14ac:dyDescent="0.25">
      <c r="F26182" s="11"/>
      <c r="G26182" s="11"/>
      <c r="H26182" s="11"/>
    </row>
    <row r="26183" spans="6:8" x14ac:dyDescent="0.25">
      <c r="F26183" s="11"/>
      <c r="G26183" s="11"/>
      <c r="H26183" s="11"/>
    </row>
    <row r="26184" spans="6:8" x14ac:dyDescent="0.25">
      <c r="F26184" s="11"/>
      <c r="G26184" s="11"/>
      <c r="H26184" s="11"/>
    </row>
    <row r="26185" spans="6:8" x14ac:dyDescent="0.25">
      <c r="F26185" s="11"/>
      <c r="G26185" s="11"/>
      <c r="H26185" s="11"/>
    </row>
    <row r="26186" spans="6:8" x14ac:dyDescent="0.25">
      <c r="F26186" s="11"/>
      <c r="G26186" s="11"/>
      <c r="H26186" s="11"/>
    </row>
    <row r="26187" spans="6:8" x14ac:dyDescent="0.25">
      <c r="F26187" s="11"/>
      <c r="G26187" s="11"/>
      <c r="H26187" s="11"/>
    </row>
    <row r="26188" spans="6:8" x14ac:dyDescent="0.25">
      <c r="F26188" s="11"/>
      <c r="G26188" s="11"/>
      <c r="H26188" s="11"/>
    </row>
    <row r="26189" spans="6:8" x14ac:dyDescent="0.25">
      <c r="F26189" s="11"/>
      <c r="G26189" s="11"/>
      <c r="H26189" s="11"/>
    </row>
    <row r="26190" spans="6:8" x14ac:dyDescent="0.25">
      <c r="F26190" s="11"/>
      <c r="G26190" s="11"/>
      <c r="H26190" s="11"/>
    </row>
    <row r="26191" spans="6:8" x14ac:dyDescent="0.25">
      <c r="F26191" s="11"/>
      <c r="G26191" s="11"/>
      <c r="H26191" s="11"/>
    </row>
    <row r="26192" spans="6:8" x14ac:dyDescent="0.25">
      <c r="F26192" s="11"/>
      <c r="G26192" s="11"/>
      <c r="H26192" s="11"/>
    </row>
    <row r="26193" spans="6:8" x14ac:dyDescent="0.25">
      <c r="F26193" s="11"/>
      <c r="G26193" s="11"/>
      <c r="H26193" s="11"/>
    </row>
    <row r="26194" spans="6:8" x14ac:dyDescent="0.25">
      <c r="F26194" s="11"/>
      <c r="G26194" s="11"/>
      <c r="H26194" s="11"/>
    </row>
    <row r="26195" spans="6:8" x14ac:dyDescent="0.25">
      <c r="F26195" s="11"/>
      <c r="G26195" s="11"/>
      <c r="H26195" s="11"/>
    </row>
    <row r="26196" spans="6:8" x14ac:dyDescent="0.25">
      <c r="F26196" s="11"/>
      <c r="G26196" s="11"/>
      <c r="H26196" s="11"/>
    </row>
    <row r="26197" spans="6:8" x14ac:dyDescent="0.25">
      <c r="F26197" s="11"/>
      <c r="G26197" s="11"/>
      <c r="H26197" s="11"/>
    </row>
    <row r="26198" spans="6:8" x14ac:dyDescent="0.25">
      <c r="F26198" s="11"/>
      <c r="G26198" s="11"/>
      <c r="H26198" s="11"/>
    </row>
    <row r="26199" spans="6:8" x14ac:dyDescent="0.25">
      <c r="F26199" s="11"/>
      <c r="G26199" s="11"/>
      <c r="H26199" s="11"/>
    </row>
    <row r="26200" spans="6:8" x14ac:dyDescent="0.25">
      <c r="F26200" s="11"/>
      <c r="G26200" s="11"/>
      <c r="H26200" s="11"/>
    </row>
    <row r="26201" spans="6:8" x14ac:dyDescent="0.25">
      <c r="F26201" s="11"/>
      <c r="G26201" s="11"/>
      <c r="H26201" s="11"/>
    </row>
    <row r="26202" spans="6:8" x14ac:dyDescent="0.25">
      <c r="F26202" s="11"/>
      <c r="G26202" s="11"/>
      <c r="H26202" s="11"/>
    </row>
    <row r="26203" spans="6:8" x14ac:dyDescent="0.25">
      <c r="F26203" s="11"/>
      <c r="G26203" s="11"/>
      <c r="H26203" s="11"/>
    </row>
    <row r="26204" spans="6:8" x14ac:dyDescent="0.25">
      <c r="F26204" s="11"/>
      <c r="G26204" s="11"/>
      <c r="H26204" s="11"/>
    </row>
    <row r="26205" spans="6:8" x14ac:dyDescent="0.25">
      <c r="F26205" s="11"/>
      <c r="G26205" s="11"/>
      <c r="H26205" s="11"/>
    </row>
    <row r="26206" spans="6:8" x14ac:dyDescent="0.25">
      <c r="F26206" s="11"/>
      <c r="G26206" s="11"/>
      <c r="H26206" s="11"/>
    </row>
    <row r="26207" spans="6:8" x14ac:dyDescent="0.25">
      <c r="F26207" s="11"/>
      <c r="G26207" s="11"/>
      <c r="H26207" s="11"/>
    </row>
    <row r="26208" spans="6:8" x14ac:dyDescent="0.25">
      <c r="F26208" s="11"/>
      <c r="G26208" s="11"/>
      <c r="H26208" s="11"/>
    </row>
    <row r="26209" spans="6:8" x14ac:dyDescent="0.25">
      <c r="F26209" s="11"/>
      <c r="G26209" s="11"/>
      <c r="H26209" s="11"/>
    </row>
    <row r="26210" spans="6:8" x14ac:dyDescent="0.25">
      <c r="F26210" s="11"/>
      <c r="G26210" s="11"/>
      <c r="H26210" s="11"/>
    </row>
    <row r="26211" spans="6:8" x14ac:dyDescent="0.25">
      <c r="F26211" s="11"/>
      <c r="G26211" s="11"/>
      <c r="H26211" s="11"/>
    </row>
    <row r="26212" spans="6:8" x14ac:dyDescent="0.25">
      <c r="F26212" s="11"/>
      <c r="G26212" s="11"/>
      <c r="H26212" s="11"/>
    </row>
    <row r="26213" spans="6:8" x14ac:dyDescent="0.25">
      <c r="F26213" s="11"/>
      <c r="G26213" s="11"/>
      <c r="H26213" s="11"/>
    </row>
    <row r="26214" spans="6:8" x14ac:dyDescent="0.25">
      <c r="F26214" s="11"/>
      <c r="G26214" s="11"/>
      <c r="H26214" s="11"/>
    </row>
    <row r="26215" spans="6:8" x14ac:dyDescent="0.25">
      <c r="F26215" s="11"/>
      <c r="G26215" s="11"/>
      <c r="H26215" s="11"/>
    </row>
    <row r="26216" spans="6:8" x14ac:dyDescent="0.25">
      <c r="F26216" s="11"/>
      <c r="G26216" s="11"/>
      <c r="H26216" s="11"/>
    </row>
    <row r="26217" spans="6:8" x14ac:dyDescent="0.25">
      <c r="F26217" s="11"/>
      <c r="G26217" s="11"/>
      <c r="H26217" s="11"/>
    </row>
    <row r="26218" spans="6:8" x14ac:dyDescent="0.25">
      <c r="F26218" s="11"/>
      <c r="G26218" s="11"/>
      <c r="H26218" s="11"/>
    </row>
    <row r="26219" spans="6:8" x14ac:dyDescent="0.25">
      <c r="F26219" s="11"/>
      <c r="G26219" s="11"/>
      <c r="H26219" s="11"/>
    </row>
    <row r="26220" spans="6:8" x14ac:dyDescent="0.25">
      <c r="F26220" s="11"/>
      <c r="G26220" s="11"/>
      <c r="H26220" s="11"/>
    </row>
    <row r="26221" spans="6:8" x14ac:dyDescent="0.25">
      <c r="F26221" s="11"/>
      <c r="G26221" s="11"/>
      <c r="H26221" s="11"/>
    </row>
    <row r="26222" spans="6:8" x14ac:dyDescent="0.25">
      <c r="F26222" s="11"/>
      <c r="G26222" s="11"/>
      <c r="H26222" s="11"/>
    </row>
    <row r="26223" spans="6:8" x14ac:dyDescent="0.25">
      <c r="F26223" s="11"/>
      <c r="G26223" s="11"/>
      <c r="H26223" s="11"/>
    </row>
    <row r="26224" spans="6:8" x14ac:dyDescent="0.25">
      <c r="F26224" s="11"/>
      <c r="G26224" s="11"/>
      <c r="H26224" s="11"/>
    </row>
    <row r="26225" spans="6:8" x14ac:dyDescent="0.25">
      <c r="F26225" s="11"/>
      <c r="G26225" s="11"/>
      <c r="H26225" s="11"/>
    </row>
    <row r="26226" spans="6:8" x14ac:dyDescent="0.25">
      <c r="F26226" s="11"/>
      <c r="G26226" s="11"/>
      <c r="H26226" s="11"/>
    </row>
    <row r="26227" spans="6:8" x14ac:dyDescent="0.25">
      <c r="F26227" s="11"/>
      <c r="G26227" s="11"/>
      <c r="H26227" s="11"/>
    </row>
    <row r="26228" spans="6:8" x14ac:dyDescent="0.25">
      <c r="F26228" s="11"/>
      <c r="G26228" s="11"/>
      <c r="H26228" s="11"/>
    </row>
    <row r="26229" spans="6:8" x14ac:dyDescent="0.25">
      <c r="F26229" s="11"/>
      <c r="G26229" s="11"/>
      <c r="H26229" s="11"/>
    </row>
    <row r="26230" spans="6:8" x14ac:dyDescent="0.25">
      <c r="F26230" s="11"/>
      <c r="G26230" s="11"/>
      <c r="H26230" s="11"/>
    </row>
    <row r="26231" spans="6:8" x14ac:dyDescent="0.25">
      <c r="F26231" s="11"/>
      <c r="G26231" s="11"/>
      <c r="H26231" s="11"/>
    </row>
    <row r="26232" spans="6:8" x14ac:dyDescent="0.25">
      <c r="F26232" s="11"/>
      <c r="G26232" s="11"/>
      <c r="H26232" s="11"/>
    </row>
    <row r="26233" spans="6:8" x14ac:dyDescent="0.25">
      <c r="F26233" s="11"/>
      <c r="G26233" s="11"/>
      <c r="H26233" s="11"/>
    </row>
    <row r="26234" spans="6:8" x14ac:dyDescent="0.25">
      <c r="F26234" s="11"/>
      <c r="G26234" s="11"/>
      <c r="H26234" s="11"/>
    </row>
    <row r="26235" spans="6:8" x14ac:dyDescent="0.25">
      <c r="F26235" s="11"/>
      <c r="G26235" s="11"/>
      <c r="H26235" s="11"/>
    </row>
    <row r="26236" spans="6:8" x14ac:dyDescent="0.25">
      <c r="F26236" s="11"/>
      <c r="G26236" s="11"/>
      <c r="H26236" s="11"/>
    </row>
    <row r="26237" spans="6:8" x14ac:dyDescent="0.25">
      <c r="F26237" s="11"/>
      <c r="G26237" s="11"/>
      <c r="H26237" s="11"/>
    </row>
    <row r="26238" spans="6:8" x14ac:dyDescent="0.25">
      <c r="F26238" s="11"/>
      <c r="G26238" s="11"/>
      <c r="H26238" s="11"/>
    </row>
    <row r="26239" spans="6:8" x14ac:dyDescent="0.25">
      <c r="F26239" s="11"/>
      <c r="G26239" s="11"/>
      <c r="H26239" s="11"/>
    </row>
    <row r="26240" spans="6:8" x14ac:dyDescent="0.25">
      <c r="F26240" s="11"/>
      <c r="G26240" s="11"/>
      <c r="H26240" s="11"/>
    </row>
    <row r="26241" spans="6:8" x14ac:dyDescent="0.25">
      <c r="F26241" s="11"/>
      <c r="G26241" s="11"/>
      <c r="H26241" s="11"/>
    </row>
    <row r="26242" spans="6:8" x14ac:dyDescent="0.25">
      <c r="F26242" s="11"/>
      <c r="G26242" s="11"/>
      <c r="H26242" s="11"/>
    </row>
    <row r="26243" spans="6:8" x14ac:dyDescent="0.25">
      <c r="F26243" s="11"/>
      <c r="G26243" s="11"/>
      <c r="H26243" s="11"/>
    </row>
    <row r="26244" spans="6:8" x14ac:dyDescent="0.25">
      <c r="F26244" s="11"/>
      <c r="G26244" s="11"/>
      <c r="H26244" s="11"/>
    </row>
    <row r="26245" spans="6:8" x14ac:dyDescent="0.25">
      <c r="F26245" s="11"/>
      <c r="G26245" s="11"/>
      <c r="H26245" s="11"/>
    </row>
    <row r="26246" spans="6:8" x14ac:dyDescent="0.25">
      <c r="F26246" s="11"/>
      <c r="G26246" s="11"/>
      <c r="H26246" s="11"/>
    </row>
    <row r="26247" spans="6:8" x14ac:dyDescent="0.25">
      <c r="F26247" s="11"/>
      <c r="G26247" s="11"/>
      <c r="H26247" s="11"/>
    </row>
    <row r="26248" spans="6:8" x14ac:dyDescent="0.25">
      <c r="F26248" s="11"/>
      <c r="G26248" s="11"/>
      <c r="H26248" s="11"/>
    </row>
    <row r="26249" spans="6:8" x14ac:dyDescent="0.25">
      <c r="F26249" s="11"/>
      <c r="G26249" s="11"/>
      <c r="H26249" s="11"/>
    </row>
    <row r="26250" spans="6:8" x14ac:dyDescent="0.25">
      <c r="F26250" s="11"/>
      <c r="G26250" s="11"/>
      <c r="H26250" s="11"/>
    </row>
    <row r="26251" spans="6:8" x14ac:dyDescent="0.25">
      <c r="F26251" s="11"/>
      <c r="G26251" s="11"/>
      <c r="H26251" s="11"/>
    </row>
    <row r="26252" spans="6:8" x14ac:dyDescent="0.25">
      <c r="F26252" s="11"/>
      <c r="G26252" s="11"/>
      <c r="H26252" s="11"/>
    </row>
    <row r="26253" spans="6:8" x14ac:dyDescent="0.25">
      <c r="F26253" s="11"/>
      <c r="G26253" s="11"/>
      <c r="H26253" s="11"/>
    </row>
    <row r="26254" spans="6:8" x14ac:dyDescent="0.25">
      <c r="F26254" s="11"/>
      <c r="G26254" s="11"/>
      <c r="H26254" s="11"/>
    </row>
    <row r="26255" spans="6:8" x14ac:dyDescent="0.25">
      <c r="F26255" s="11"/>
      <c r="G26255" s="11"/>
      <c r="H26255" s="11"/>
    </row>
    <row r="26256" spans="6:8" x14ac:dyDescent="0.25">
      <c r="F26256" s="11"/>
      <c r="G26256" s="11"/>
      <c r="H26256" s="11"/>
    </row>
    <row r="26257" spans="6:8" x14ac:dyDescent="0.25">
      <c r="F26257" s="11"/>
      <c r="G26257" s="11"/>
      <c r="H26257" s="11"/>
    </row>
    <row r="26258" spans="6:8" x14ac:dyDescent="0.25">
      <c r="F26258" s="11"/>
      <c r="G26258" s="11"/>
      <c r="H26258" s="11"/>
    </row>
    <row r="26259" spans="6:8" x14ac:dyDescent="0.25">
      <c r="F26259" s="11"/>
      <c r="G26259" s="11"/>
      <c r="H26259" s="11"/>
    </row>
    <row r="26260" spans="6:8" x14ac:dyDescent="0.25">
      <c r="F26260" s="11"/>
      <c r="G26260" s="11"/>
      <c r="H26260" s="11"/>
    </row>
    <row r="26261" spans="6:8" x14ac:dyDescent="0.25">
      <c r="F26261" s="11"/>
      <c r="G26261" s="11"/>
      <c r="H26261" s="11"/>
    </row>
    <row r="26262" spans="6:8" x14ac:dyDescent="0.25">
      <c r="F26262" s="11"/>
      <c r="G26262" s="11"/>
      <c r="H26262" s="11"/>
    </row>
    <row r="26263" spans="6:8" x14ac:dyDescent="0.25">
      <c r="F26263" s="11"/>
      <c r="G26263" s="11"/>
      <c r="H26263" s="11"/>
    </row>
    <row r="26264" spans="6:8" x14ac:dyDescent="0.25">
      <c r="F26264" s="11"/>
      <c r="G26264" s="11"/>
      <c r="H26264" s="11"/>
    </row>
    <row r="26265" spans="6:8" x14ac:dyDescent="0.25">
      <c r="F26265" s="11"/>
      <c r="G26265" s="11"/>
      <c r="H26265" s="11"/>
    </row>
    <row r="26266" spans="6:8" x14ac:dyDescent="0.25">
      <c r="F26266" s="11"/>
      <c r="G26266" s="11"/>
      <c r="H26266" s="11"/>
    </row>
    <row r="26267" spans="6:8" x14ac:dyDescent="0.25">
      <c r="F26267" s="11"/>
      <c r="G26267" s="11"/>
      <c r="H26267" s="11"/>
    </row>
    <row r="26268" spans="6:8" x14ac:dyDescent="0.25">
      <c r="F26268" s="11"/>
      <c r="G26268" s="11"/>
      <c r="H26268" s="11"/>
    </row>
    <row r="26269" spans="6:8" x14ac:dyDescent="0.25">
      <c r="F26269" s="11"/>
      <c r="G26269" s="11"/>
      <c r="H26269" s="11"/>
    </row>
    <row r="26270" spans="6:8" x14ac:dyDescent="0.25">
      <c r="F26270" s="11"/>
      <c r="G26270" s="11"/>
      <c r="H26270" s="11"/>
    </row>
    <row r="26271" spans="6:8" x14ac:dyDescent="0.25">
      <c r="F26271" s="11"/>
      <c r="G26271" s="11"/>
      <c r="H26271" s="11"/>
    </row>
    <row r="26272" spans="6:8" x14ac:dyDescent="0.25">
      <c r="F26272" s="11"/>
      <c r="G26272" s="11"/>
      <c r="H26272" s="11"/>
    </row>
    <row r="26273" spans="6:8" x14ac:dyDescent="0.25">
      <c r="F26273" s="11"/>
      <c r="G26273" s="11"/>
      <c r="H26273" s="11"/>
    </row>
    <row r="26274" spans="6:8" x14ac:dyDescent="0.25">
      <c r="F26274" s="11"/>
      <c r="G26274" s="11"/>
      <c r="H26274" s="11"/>
    </row>
    <row r="26275" spans="6:8" x14ac:dyDescent="0.25">
      <c r="F26275" s="11"/>
      <c r="G26275" s="11"/>
      <c r="H26275" s="11"/>
    </row>
    <row r="26276" spans="6:8" x14ac:dyDescent="0.25">
      <c r="F26276" s="11"/>
      <c r="G26276" s="11"/>
      <c r="H26276" s="11"/>
    </row>
    <row r="26277" spans="6:8" x14ac:dyDescent="0.25">
      <c r="F26277" s="11"/>
      <c r="G26277" s="11"/>
      <c r="H26277" s="11"/>
    </row>
    <row r="26278" spans="6:8" x14ac:dyDescent="0.25">
      <c r="F26278" s="11"/>
      <c r="G26278" s="11"/>
      <c r="H26278" s="11"/>
    </row>
    <row r="26279" spans="6:8" x14ac:dyDescent="0.25">
      <c r="F26279" s="11"/>
      <c r="G26279" s="11"/>
      <c r="H26279" s="11"/>
    </row>
    <row r="26280" spans="6:8" x14ac:dyDescent="0.25">
      <c r="F26280" s="11"/>
      <c r="G26280" s="11"/>
      <c r="H26280" s="11"/>
    </row>
    <row r="26281" spans="6:8" x14ac:dyDescent="0.25">
      <c r="F26281" s="11"/>
      <c r="G26281" s="11"/>
      <c r="H26281" s="11"/>
    </row>
    <row r="26282" spans="6:8" x14ac:dyDescent="0.25">
      <c r="F26282" s="11"/>
      <c r="G26282" s="11"/>
      <c r="H26282" s="11"/>
    </row>
    <row r="26283" spans="6:8" x14ac:dyDescent="0.25">
      <c r="F26283" s="11"/>
      <c r="G26283" s="11"/>
      <c r="H26283" s="11"/>
    </row>
    <row r="26284" spans="6:8" x14ac:dyDescent="0.25">
      <c r="F26284" s="11"/>
      <c r="G26284" s="11"/>
      <c r="H26284" s="11"/>
    </row>
    <row r="26285" spans="6:8" x14ac:dyDescent="0.25">
      <c r="F26285" s="11"/>
      <c r="G26285" s="11"/>
      <c r="H26285" s="11"/>
    </row>
    <row r="26286" spans="6:8" x14ac:dyDescent="0.25">
      <c r="F26286" s="11"/>
      <c r="G26286" s="11"/>
      <c r="H26286" s="11"/>
    </row>
    <row r="26287" spans="6:8" x14ac:dyDescent="0.25">
      <c r="F26287" s="11"/>
      <c r="G26287" s="11"/>
      <c r="H26287" s="11"/>
    </row>
    <row r="26288" spans="6:8" x14ac:dyDescent="0.25">
      <c r="F26288" s="11"/>
      <c r="G26288" s="11"/>
      <c r="H26288" s="11"/>
    </row>
    <row r="26289" spans="6:8" x14ac:dyDescent="0.25">
      <c r="F26289" s="11"/>
      <c r="G26289" s="11"/>
      <c r="H26289" s="11"/>
    </row>
    <row r="26290" spans="6:8" x14ac:dyDescent="0.25">
      <c r="F26290" s="11"/>
      <c r="G26290" s="11"/>
      <c r="H26290" s="11"/>
    </row>
    <row r="26291" spans="6:8" x14ac:dyDescent="0.25">
      <c r="F26291" s="11"/>
      <c r="G26291" s="11"/>
      <c r="H26291" s="11"/>
    </row>
    <row r="26292" spans="6:8" x14ac:dyDescent="0.25">
      <c r="F26292" s="11"/>
      <c r="G26292" s="11"/>
      <c r="H26292" s="11"/>
    </row>
    <row r="26293" spans="6:8" x14ac:dyDescent="0.25">
      <c r="F26293" s="11"/>
      <c r="G26293" s="11"/>
      <c r="H26293" s="11"/>
    </row>
    <row r="26294" spans="6:8" x14ac:dyDescent="0.25">
      <c r="F26294" s="11"/>
      <c r="G26294" s="11"/>
      <c r="H26294" s="11"/>
    </row>
    <row r="26295" spans="6:8" x14ac:dyDescent="0.25">
      <c r="F26295" s="11"/>
      <c r="G26295" s="11"/>
      <c r="H26295" s="11"/>
    </row>
    <row r="26296" spans="6:8" x14ac:dyDescent="0.25">
      <c r="F26296" s="11"/>
      <c r="G26296" s="11"/>
      <c r="H26296" s="11"/>
    </row>
    <row r="26297" spans="6:8" x14ac:dyDescent="0.25">
      <c r="F26297" s="11"/>
      <c r="G26297" s="11"/>
      <c r="H26297" s="11"/>
    </row>
    <row r="26298" spans="6:8" x14ac:dyDescent="0.25">
      <c r="F26298" s="11"/>
      <c r="G26298" s="11"/>
      <c r="H26298" s="11"/>
    </row>
    <row r="26299" spans="6:8" x14ac:dyDescent="0.25">
      <c r="F26299" s="11"/>
      <c r="G26299" s="11"/>
      <c r="H26299" s="11"/>
    </row>
    <row r="26300" spans="6:8" x14ac:dyDescent="0.25">
      <c r="F26300" s="11"/>
      <c r="G26300" s="11"/>
      <c r="H26300" s="11"/>
    </row>
    <row r="26301" spans="6:8" x14ac:dyDescent="0.25">
      <c r="F26301" s="11"/>
      <c r="G26301" s="11"/>
      <c r="H26301" s="11"/>
    </row>
    <row r="26302" spans="6:8" x14ac:dyDescent="0.25">
      <c r="F26302" s="11"/>
      <c r="G26302" s="11"/>
      <c r="H26302" s="11"/>
    </row>
    <row r="26303" spans="6:8" x14ac:dyDescent="0.25">
      <c r="F26303" s="11"/>
      <c r="G26303" s="11"/>
      <c r="H26303" s="11"/>
    </row>
    <row r="26304" spans="6:8" x14ac:dyDescent="0.25">
      <c r="F26304" s="11"/>
      <c r="G26304" s="11"/>
      <c r="H26304" s="11"/>
    </row>
    <row r="26305" spans="6:8" x14ac:dyDescent="0.25">
      <c r="F26305" s="11"/>
      <c r="G26305" s="11"/>
      <c r="H26305" s="11"/>
    </row>
    <row r="26306" spans="6:8" x14ac:dyDescent="0.25">
      <c r="F26306" s="11"/>
      <c r="G26306" s="11"/>
      <c r="H26306" s="11"/>
    </row>
    <row r="26307" spans="6:8" x14ac:dyDescent="0.25">
      <c r="F26307" s="11"/>
      <c r="G26307" s="11"/>
      <c r="H26307" s="11"/>
    </row>
    <row r="26308" spans="6:8" x14ac:dyDescent="0.25">
      <c r="F26308" s="11"/>
      <c r="G26308" s="11"/>
      <c r="H26308" s="11"/>
    </row>
    <row r="26309" spans="6:8" x14ac:dyDescent="0.25">
      <c r="F26309" s="11"/>
      <c r="G26309" s="11"/>
      <c r="H26309" s="11"/>
    </row>
    <row r="26310" spans="6:8" x14ac:dyDescent="0.25">
      <c r="F26310" s="11"/>
      <c r="G26310" s="11"/>
      <c r="H26310" s="11"/>
    </row>
    <row r="26311" spans="6:8" x14ac:dyDescent="0.25">
      <c r="F26311" s="11"/>
      <c r="G26311" s="11"/>
      <c r="H26311" s="11"/>
    </row>
    <row r="26312" spans="6:8" x14ac:dyDescent="0.25">
      <c r="F26312" s="11"/>
      <c r="G26312" s="11"/>
      <c r="H26312" s="11"/>
    </row>
    <row r="26313" spans="6:8" x14ac:dyDescent="0.25">
      <c r="F26313" s="11"/>
      <c r="G26313" s="11"/>
      <c r="H26313" s="11"/>
    </row>
    <row r="26314" spans="6:8" x14ac:dyDescent="0.25">
      <c r="F26314" s="11"/>
      <c r="G26314" s="11"/>
      <c r="H26314" s="11"/>
    </row>
    <row r="26315" spans="6:8" x14ac:dyDescent="0.25">
      <c r="F26315" s="11"/>
      <c r="G26315" s="11"/>
      <c r="H26315" s="11"/>
    </row>
    <row r="26316" spans="6:8" x14ac:dyDescent="0.25">
      <c r="F26316" s="11"/>
      <c r="G26316" s="11"/>
      <c r="H26316" s="11"/>
    </row>
    <row r="26317" spans="6:8" x14ac:dyDescent="0.25">
      <c r="F26317" s="11"/>
      <c r="G26317" s="11"/>
      <c r="H26317" s="11"/>
    </row>
    <row r="26318" spans="6:8" x14ac:dyDescent="0.25">
      <c r="F26318" s="11"/>
      <c r="G26318" s="11"/>
      <c r="H26318" s="11"/>
    </row>
    <row r="26319" spans="6:8" x14ac:dyDescent="0.25">
      <c r="F26319" s="11"/>
      <c r="G26319" s="11"/>
      <c r="H26319" s="11"/>
    </row>
    <row r="26320" spans="6:8" x14ac:dyDescent="0.25">
      <c r="F26320" s="11"/>
      <c r="G26320" s="11"/>
      <c r="H26320" s="11"/>
    </row>
    <row r="26321" spans="6:8" x14ac:dyDescent="0.25">
      <c r="F26321" s="11"/>
      <c r="G26321" s="11"/>
      <c r="H26321" s="11"/>
    </row>
    <row r="26322" spans="6:8" x14ac:dyDescent="0.25">
      <c r="F26322" s="11"/>
      <c r="G26322" s="11"/>
      <c r="H26322" s="11"/>
    </row>
    <row r="26323" spans="6:8" x14ac:dyDescent="0.25">
      <c r="F26323" s="11"/>
      <c r="G26323" s="11"/>
      <c r="H26323" s="11"/>
    </row>
    <row r="26324" spans="6:8" x14ac:dyDescent="0.25">
      <c r="F26324" s="11"/>
      <c r="G26324" s="11"/>
      <c r="H26324" s="11"/>
    </row>
    <row r="26325" spans="6:8" x14ac:dyDescent="0.25">
      <c r="F26325" s="11"/>
      <c r="G26325" s="11"/>
      <c r="H26325" s="11"/>
    </row>
    <row r="26326" spans="6:8" x14ac:dyDescent="0.25">
      <c r="F26326" s="11"/>
      <c r="G26326" s="11"/>
      <c r="H26326" s="11"/>
    </row>
    <row r="26327" spans="6:8" x14ac:dyDescent="0.25">
      <c r="F26327" s="11"/>
      <c r="G26327" s="11"/>
      <c r="H26327" s="11"/>
    </row>
    <row r="26328" spans="6:8" x14ac:dyDescent="0.25">
      <c r="F26328" s="11"/>
      <c r="G26328" s="11"/>
      <c r="H26328" s="11"/>
    </row>
    <row r="26329" spans="6:8" x14ac:dyDescent="0.25">
      <c r="F26329" s="11"/>
      <c r="G26329" s="11"/>
      <c r="H26329" s="11"/>
    </row>
    <row r="26330" spans="6:8" x14ac:dyDescent="0.25">
      <c r="F26330" s="11"/>
      <c r="G26330" s="11"/>
      <c r="H26330" s="11"/>
    </row>
    <row r="26331" spans="6:8" x14ac:dyDescent="0.25">
      <c r="F26331" s="11"/>
      <c r="G26331" s="11"/>
      <c r="H26331" s="11"/>
    </row>
    <row r="26332" spans="6:8" x14ac:dyDescent="0.25">
      <c r="F26332" s="11"/>
      <c r="G26332" s="11"/>
      <c r="H26332" s="11"/>
    </row>
    <row r="26333" spans="6:8" x14ac:dyDescent="0.25">
      <c r="F26333" s="11"/>
      <c r="G26333" s="11"/>
      <c r="H26333" s="11"/>
    </row>
    <row r="26334" spans="6:8" x14ac:dyDescent="0.25">
      <c r="F26334" s="11"/>
      <c r="G26334" s="11"/>
      <c r="H26334" s="11"/>
    </row>
    <row r="26335" spans="6:8" x14ac:dyDescent="0.25">
      <c r="F26335" s="11"/>
      <c r="G26335" s="11"/>
      <c r="H26335" s="11"/>
    </row>
    <row r="26336" spans="6:8" x14ac:dyDescent="0.25">
      <c r="F26336" s="11"/>
      <c r="G26336" s="11"/>
      <c r="H26336" s="11"/>
    </row>
    <row r="26337" spans="6:8" x14ac:dyDescent="0.25">
      <c r="F26337" s="11"/>
      <c r="G26337" s="11"/>
      <c r="H26337" s="11"/>
    </row>
    <row r="26338" spans="6:8" x14ac:dyDescent="0.25">
      <c r="F26338" s="11"/>
      <c r="G26338" s="11"/>
      <c r="H26338" s="11"/>
    </row>
    <row r="26339" spans="6:8" x14ac:dyDescent="0.25">
      <c r="F26339" s="11"/>
      <c r="G26339" s="11"/>
      <c r="H26339" s="11"/>
    </row>
    <row r="26340" spans="6:8" x14ac:dyDescent="0.25">
      <c r="F26340" s="11"/>
      <c r="G26340" s="11"/>
      <c r="H26340" s="11"/>
    </row>
    <row r="26341" spans="6:8" x14ac:dyDescent="0.25">
      <c r="F26341" s="11"/>
      <c r="G26341" s="11"/>
      <c r="H26341" s="11"/>
    </row>
    <row r="26342" spans="6:8" x14ac:dyDescent="0.25">
      <c r="F26342" s="11"/>
      <c r="G26342" s="11"/>
      <c r="H26342" s="11"/>
    </row>
    <row r="26343" spans="6:8" x14ac:dyDescent="0.25">
      <c r="F26343" s="11"/>
      <c r="G26343" s="11"/>
      <c r="H26343" s="11"/>
    </row>
    <row r="26344" spans="6:8" x14ac:dyDescent="0.25">
      <c r="F26344" s="11"/>
      <c r="G26344" s="11"/>
      <c r="H26344" s="11"/>
    </row>
    <row r="26345" spans="6:8" x14ac:dyDescent="0.25">
      <c r="F26345" s="11"/>
      <c r="G26345" s="11"/>
      <c r="H26345" s="11"/>
    </row>
    <row r="26346" spans="6:8" x14ac:dyDescent="0.25">
      <c r="F26346" s="11"/>
      <c r="G26346" s="11"/>
      <c r="H26346" s="11"/>
    </row>
    <row r="26347" spans="6:8" x14ac:dyDescent="0.25">
      <c r="F26347" s="11"/>
      <c r="G26347" s="11"/>
      <c r="H26347" s="11"/>
    </row>
    <row r="26348" spans="6:8" x14ac:dyDescent="0.25">
      <c r="F26348" s="11"/>
      <c r="G26348" s="11"/>
      <c r="H26348" s="11"/>
    </row>
    <row r="26349" spans="6:8" x14ac:dyDescent="0.25">
      <c r="F26349" s="11"/>
      <c r="G26349" s="11"/>
      <c r="H26349" s="11"/>
    </row>
    <row r="26350" spans="6:8" x14ac:dyDescent="0.25">
      <c r="F26350" s="11"/>
      <c r="G26350" s="11"/>
      <c r="H26350" s="11"/>
    </row>
    <row r="26351" spans="6:8" x14ac:dyDescent="0.25">
      <c r="F26351" s="11"/>
      <c r="G26351" s="11"/>
      <c r="H26351" s="11"/>
    </row>
    <row r="26352" spans="6:8" x14ac:dyDescent="0.25">
      <c r="F26352" s="11"/>
      <c r="G26352" s="11"/>
      <c r="H26352" s="11"/>
    </row>
    <row r="26353" spans="6:8" x14ac:dyDescent="0.25">
      <c r="F26353" s="11"/>
      <c r="G26353" s="11"/>
      <c r="H26353" s="11"/>
    </row>
    <row r="26354" spans="6:8" x14ac:dyDescent="0.25">
      <c r="F26354" s="11"/>
      <c r="G26354" s="11"/>
      <c r="H26354" s="11"/>
    </row>
    <row r="26355" spans="6:8" x14ac:dyDescent="0.25">
      <c r="F26355" s="11"/>
      <c r="G26355" s="11"/>
      <c r="H26355" s="11"/>
    </row>
    <row r="26356" spans="6:8" x14ac:dyDescent="0.25">
      <c r="F26356" s="11"/>
      <c r="G26356" s="11"/>
      <c r="H26356" s="11"/>
    </row>
    <row r="26357" spans="6:8" x14ac:dyDescent="0.25">
      <c r="F26357" s="11"/>
      <c r="G26357" s="11"/>
      <c r="H26357" s="11"/>
    </row>
    <row r="26358" spans="6:8" x14ac:dyDescent="0.25">
      <c r="F26358" s="11"/>
      <c r="G26358" s="11"/>
      <c r="H26358" s="11"/>
    </row>
    <row r="26359" spans="6:8" x14ac:dyDescent="0.25">
      <c r="F26359" s="11"/>
      <c r="G26359" s="11"/>
      <c r="H26359" s="11"/>
    </row>
    <row r="26360" spans="6:8" x14ac:dyDescent="0.25">
      <c r="F26360" s="11"/>
      <c r="G26360" s="11"/>
      <c r="H26360" s="11"/>
    </row>
    <row r="26361" spans="6:8" x14ac:dyDescent="0.25">
      <c r="F26361" s="11"/>
      <c r="G26361" s="11"/>
      <c r="H26361" s="11"/>
    </row>
    <row r="26362" spans="6:8" x14ac:dyDescent="0.25">
      <c r="F26362" s="11"/>
      <c r="G26362" s="11"/>
      <c r="H26362" s="11"/>
    </row>
    <row r="26363" spans="6:8" x14ac:dyDescent="0.25">
      <c r="F26363" s="11"/>
      <c r="G26363" s="11"/>
      <c r="H26363" s="11"/>
    </row>
    <row r="26364" spans="6:8" x14ac:dyDescent="0.25">
      <c r="F26364" s="11"/>
      <c r="G26364" s="11"/>
      <c r="H26364" s="11"/>
    </row>
    <row r="26365" spans="6:8" x14ac:dyDescent="0.25">
      <c r="F26365" s="11"/>
      <c r="G26365" s="11"/>
      <c r="H26365" s="11"/>
    </row>
    <row r="26366" spans="6:8" x14ac:dyDescent="0.25">
      <c r="F26366" s="11"/>
      <c r="G26366" s="11"/>
      <c r="H26366" s="11"/>
    </row>
    <row r="26367" spans="6:8" x14ac:dyDescent="0.25">
      <c r="F26367" s="11"/>
      <c r="G26367" s="11"/>
      <c r="H26367" s="11"/>
    </row>
    <row r="26368" spans="6:8" x14ac:dyDescent="0.25">
      <c r="F26368" s="11"/>
      <c r="G26368" s="11"/>
      <c r="H26368" s="11"/>
    </row>
    <row r="26369" spans="6:8" x14ac:dyDescent="0.25">
      <c r="F26369" s="11"/>
      <c r="G26369" s="11"/>
      <c r="H26369" s="11"/>
    </row>
    <row r="26370" spans="6:8" x14ac:dyDescent="0.25">
      <c r="F26370" s="11"/>
      <c r="G26370" s="11"/>
      <c r="H26370" s="11"/>
    </row>
    <row r="26371" spans="6:8" x14ac:dyDescent="0.25">
      <c r="F26371" s="11"/>
      <c r="G26371" s="11"/>
      <c r="H26371" s="11"/>
    </row>
    <row r="26372" spans="6:8" x14ac:dyDescent="0.25">
      <c r="F26372" s="11"/>
      <c r="G26372" s="11"/>
      <c r="H26372" s="11"/>
    </row>
    <row r="26373" spans="6:8" x14ac:dyDescent="0.25">
      <c r="F26373" s="11"/>
      <c r="G26373" s="11"/>
      <c r="H26373" s="11"/>
    </row>
    <row r="26374" spans="6:8" x14ac:dyDescent="0.25">
      <c r="F26374" s="11"/>
      <c r="G26374" s="11"/>
      <c r="H26374" s="11"/>
    </row>
    <row r="26375" spans="6:8" x14ac:dyDescent="0.25">
      <c r="F26375" s="11"/>
      <c r="G26375" s="11"/>
      <c r="H26375" s="11"/>
    </row>
    <row r="26376" spans="6:8" x14ac:dyDescent="0.25">
      <c r="F26376" s="11"/>
      <c r="G26376" s="11"/>
      <c r="H26376" s="11"/>
    </row>
    <row r="26377" spans="6:8" x14ac:dyDescent="0.25">
      <c r="F26377" s="11"/>
      <c r="G26377" s="11"/>
      <c r="H26377" s="11"/>
    </row>
    <row r="26378" spans="6:8" x14ac:dyDescent="0.25">
      <c r="F26378" s="11"/>
      <c r="G26378" s="11"/>
      <c r="H26378" s="11"/>
    </row>
    <row r="26379" spans="6:8" x14ac:dyDescent="0.25">
      <c r="F26379" s="11"/>
      <c r="G26379" s="11"/>
      <c r="H26379" s="11"/>
    </row>
    <row r="26380" spans="6:8" x14ac:dyDescent="0.25">
      <c r="F26380" s="11"/>
      <c r="G26380" s="11"/>
      <c r="H26380" s="11"/>
    </row>
    <row r="26381" spans="6:8" x14ac:dyDescent="0.25">
      <c r="F26381" s="11"/>
      <c r="G26381" s="11"/>
      <c r="H26381" s="11"/>
    </row>
    <row r="26382" spans="6:8" x14ac:dyDescent="0.25">
      <c r="F26382" s="11"/>
      <c r="G26382" s="11"/>
      <c r="H26382" s="11"/>
    </row>
    <row r="26383" spans="6:8" x14ac:dyDescent="0.25">
      <c r="F26383" s="11"/>
      <c r="G26383" s="11"/>
      <c r="H26383" s="11"/>
    </row>
    <row r="26384" spans="6:8" x14ac:dyDescent="0.25">
      <c r="F26384" s="11"/>
      <c r="G26384" s="11"/>
      <c r="H26384" s="11"/>
    </row>
    <row r="26385" spans="6:8" x14ac:dyDescent="0.25">
      <c r="F26385" s="11"/>
      <c r="G26385" s="11"/>
      <c r="H26385" s="11"/>
    </row>
    <row r="26386" spans="6:8" x14ac:dyDescent="0.25">
      <c r="F26386" s="11"/>
      <c r="G26386" s="11"/>
      <c r="H26386" s="11"/>
    </row>
    <row r="26387" spans="6:8" x14ac:dyDescent="0.25">
      <c r="F26387" s="11"/>
      <c r="G26387" s="11"/>
      <c r="H26387" s="11"/>
    </row>
    <row r="26388" spans="6:8" x14ac:dyDescent="0.25">
      <c r="F26388" s="11"/>
      <c r="G26388" s="11"/>
      <c r="H26388" s="11"/>
    </row>
    <row r="26389" spans="6:8" x14ac:dyDescent="0.25">
      <c r="F26389" s="11"/>
      <c r="G26389" s="11"/>
      <c r="H26389" s="11"/>
    </row>
    <row r="26390" spans="6:8" x14ac:dyDescent="0.25">
      <c r="F26390" s="11"/>
      <c r="G26390" s="11"/>
      <c r="H26390" s="11"/>
    </row>
    <row r="26391" spans="6:8" x14ac:dyDescent="0.25">
      <c r="F26391" s="11"/>
      <c r="G26391" s="11"/>
      <c r="H26391" s="11"/>
    </row>
    <row r="26392" spans="6:8" x14ac:dyDescent="0.25">
      <c r="F26392" s="11"/>
      <c r="G26392" s="11"/>
      <c r="H26392" s="11"/>
    </row>
    <row r="26393" spans="6:8" x14ac:dyDescent="0.25">
      <c r="F26393" s="11"/>
      <c r="G26393" s="11"/>
      <c r="H26393" s="11"/>
    </row>
    <row r="26394" spans="6:8" x14ac:dyDescent="0.25">
      <c r="F26394" s="11"/>
      <c r="G26394" s="11"/>
      <c r="H26394" s="11"/>
    </row>
    <row r="26395" spans="6:8" x14ac:dyDescent="0.25">
      <c r="F26395" s="11"/>
      <c r="G26395" s="11"/>
      <c r="H26395" s="11"/>
    </row>
    <row r="26396" spans="6:8" x14ac:dyDescent="0.25">
      <c r="F26396" s="11"/>
      <c r="G26396" s="11"/>
      <c r="H26396" s="11"/>
    </row>
    <row r="26397" spans="6:8" x14ac:dyDescent="0.25">
      <c r="F26397" s="11"/>
      <c r="G26397" s="11"/>
      <c r="H26397" s="11"/>
    </row>
    <row r="26398" spans="6:8" x14ac:dyDescent="0.25">
      <c r="F26398" s="11"/>
      <c r="G26398" s="11"/>
      <c r="H26398" s="11"/>
    </row>
    <row r="26399" spans="6:8" x14ac:dyDescent="0.25">
      <c r="F26399" s="11"/>
      <c r="G26399" s="11"/>
      <c r="H26399" s="11"/>
    </row>
    <row r="26400" spans="6:8" x14ac:dyDescent="0.25">
      <c r="F26400" s="11"/>
      <c r="G26400" s="11"/>
      <c r="H26400" s="11"/>
    </row>
    <row r="26401" spans="6:8" x14ac:dyDescent="0.25">
      <c r="F26401" s="11"/>
      <c r="G26401" s="11"/>
      <c r="H26401" s="11"/>
    </row>
    <row r="26402" spans="6:8" x14ac:dyDescent="0.25">
      <c r="F26402" s="11"/>
      <c r="G26402" s="11"/>
      <c r="H26402" s="11"/>
    </row>
    <row r="26403" spans="6:8" x14ac:dyDescent="0.25">
      <c r="F26403" s="11"/>
      <c r="G26403" s="11"/>
      <c r="H26403" s="11"/>
    </row>
    <row r="26404" spans="6:8" x14ac:dyDescent="0.25">
      <c r="F26404" s="11"/>
      <c r="G26404" s="11"/>
      <c r="H26404" s="11"/>
    </row>
    <row r="26405" spans="6:8" x14ac:dyDescent="0.25">
      <c r="F26405" s="11"/>
      <c r="G26405" s="11"/>
      <c r="H26405" s="11"/>
    </row>
    <row r="26406" spans="6:8" x14ac:dyDescent="0.25">
      <c r="F26406" s="11"/>
      <c r="G26406" s="11"/>
      <c r="H26406" s="11"/>
    </row>
    <row r="26407" spans="6:8" x14ac:dyDescent="0.25">
      <c r="F26407" s="11"/>
      <c r="G26407" s="11"/>
      <c r="H26407" s="11"/>
    </row>
    <row r="26408" spans="6:8" x14ac:dyDescent="0.25">
      <c r="F26408" s="11"/>
      <c r="G26408" s="11"/>
      <c r="H26408" s="11"/>
    </row>
    <row r="26409" spans="6:8" x14ac:dyDescent="0.25">
      <c r="F26409" s="11"/>
      <c r="G26409" s="11"/>
      <c r="H26409" s="11"/>
    </row>
    <row r="26410" spans="6:8" x14ac:dyDescent="0.25">
      <c r="F26410" s="11"/>
      <c r="G26410" s="11"/>
      <c r="H26410" s="11"/>
    </row>
    <row r="26411" spans="6:8" x14ac:dyDescent="0.25">
      <c r="F26411" s="11"/>
      <c r="G26411" s="11"/>
      <c r="H26411" s="11"/>
    </row>
    <row r="26412" spans="6:8" x14ac:dyDescent="0.25">
      <c r="F26412" s="11"/>
      <c r="G26412" s="11"/>
      <c r="H26412" s="11"/>
    </row>
    <row r="26413" spans="6:8" x14ac:dyDescent="0.25">
      <c r="F26413" s="11"/>
      <c r="G26413" s="11"/>
      <c r="H26413" s="11"/>
    </row>
    <row r="26414" spans="6:8" x14ac:dyDescent="0.25">
      <c r="F26414" s="11"/>
      <c r="G26414" s="11"/>
      <c r="H26414" s="11"/>
    </row>
    <row r="26415" spans="6:8" x14ac:dyDescent="0.25">
      <c r="F26415" s="11"/>
      <c r="G26415" s="11"/>
      <c r="H26415" s="11"/>
    </row>
    <row r="26416" spans="6:8" x14ac:dyDescent="0.25">
      <c r="F26416" s="11"/>
      <c r="G26416" s="11"/>
      <c r="H26416" s="11"/>
    </row>
    <row r="26417" spans="6:8" x14ac:dyDescent="0.25">
      <c r="F26417" s="11"/>
      <c r="G26417" s="11"/>
      <c r="H26417" s="11"/>
    </row>
    <row r="26418" spans="6:8" x14ac:dyDescent="0.25">
      <c r="F26418" s="11"/>
      <c r="G26418" s="11"/>
      <c r="H26418" s="11"/>
    </row>
    <row r="26419" spans="6:8" x14ac:dyDescent="0.25">
      <c r="F26419" s="11"/>
      <c r="G26419" s="11"/>
      <c r="H26419" s="11"/>
    </row>
    <row r="26420" spans="6:8" x14ac:dyDescent="0.25">
      <c r="F26420" s="11"/>
      <c r="G26420" s="11"/>
      <c r="H26420" s="11"/>
    </row>
    <row r="26421" spans="6:8" x14ac:dyDescent="0.25">
      <c r="F26421" s="11"/>
      <c r="G26421" s="11"/>
      <c r="H26421" s="11"/>
    </row>
    <row r="26422" spans="6:8" x14ac:dyDescent="0.25">
      <c r="F26422" s="11"/>
      <c r="G26422" s="11"/>
      <c r="H26422" s="11"/>
    </row>
    <row r="26423" spans="6:8" x14ac:dyDescent="0.25">
      <c r="F26423" s="11"/>
      <c r="G26423" s="11"/>
      <c r="H26423" s="11"/>
    </row>
    <row r="26424" spans="6:8" x14ac:dyDescent="0.25">
      <c r="F26424" s="11"/>
      <c r="G26424" s="11"/>
      <c r="H26424" s="11"/>
    </row>
    <row r="26425" spans="6:8" x14ac:dyDescent="0.25">
      <c r="F26425" s="11"/>
      <c r="G26425" s="11"/>
      <c r="H26425" s="11"/>
    </row>
    <row r="26426" spans="6:8" x14ac:dyDescent="0.25">
      <c r="F26426" s="11"/>
      <c r="G26426" s="11"/>
      <c r="H26426" s="11"/>
    </row>
    <row r="26427" spans="6:8" x14ac:dyDescent="0.25">
      <c r="F26427" s="11"/>
      <c r="G26427" s="11"/>
      <c r="H26427" s="11"/>
    </row>
    <row r="26428" spans="6:8" x14ac:dyDescent="0.25">
      <c r="F26428" s="11"/>
      <c r="G26428" s="11"/>
      <c r="H26428" s="11"/>
    </row>
    <row r="26429" spans="6:8" x14ac:dyDescent="0.25">
      <c r="F26429" s="11"/>
      <c r="G26429" s="11"/>
      <c r="H26429" s="11"/>
    </row>
    <row r="26430" spans="6:8" x14ac:dyDescent="0.25">
      <c r="F26430" s="11"/>
      <c r="G26430" s="11"/>
      <c r="H26430" s="11"/>
    </row>
    <row r="26431" spans="6:8" x14ac:dyDescent="0.25">
      <c r="F26431" s="11"/>
      <c r="G26431" s="11"/>
      <c r="H26431" s="11"/>
    </row>
    <row r="26432" spans="6:8" x14ac:dyDescent="0.25">
      <c r="F26432" s="11"/>
      <c r="G26432" s="11"/>
      <c r="H26432" s="11"/>
    </row>
    <row r="26433" spans="6:8" x14ac:dyDescent="0.25">
      <c r="F26433" s="11"/>
      <c r="G26433" s="11"/>
      <c r="H26433" s="11"/>
    </row>
    <row r="26434" spans="6:8" x14ac:dyDescent="0.25">
      <c r="F26434" s="11"/>
      <c r="G26434" s="11"/>
      <c r="H26434" s="11"/>
    </row>
    <row r="26435" spans="6:8" x14ac:dyDescent="0.25">
      <c r="F26435" s="11"/>
      <c r="G26435" s="11"/>
      <c r="H26435" s="11"/>
    </row>
    <row r="26436" spans="6:8" x14ac:dyDescent="0.25">
      <c r="F26436" s="11"/>
      <c r="G26436" s="11"/>
      <c r="H26436" s="11"/>
    </row>
    <row r="26437" spans="6:8" x14ac:dyDescent="0.25">
      <c r="F26437" s="11"/>
      <c r="G26437" s="11"/>
      <c r="H26437" s="11"/>
    </row>
    <row r="26438" spans="6:8" x14ac:dyDescent="0.25">
      <c r="F26438" s="11"/>
      <c r="G26438" s="11"/>
      <c r="H26438" s="11"/>
    </row>
    <row r="26439" spans="6:8" x14ac:dyDescent="0.25">
      <c r="F26439" s="11"/>
      <c r="G26439" s="11"/>
      <c r="H26439" s="11"/>
    </row>
    <row r="26440" spans="6:8" x14ac:dyDescent="0.25">
      <c r="F26440" s="11"/>
      <c r="G26440" s="11"/>
      <c r="H26440" s="11"/>
    </row>
    <row r="26441" spans="6:8" x14ac:dyDescent="0.25">
      <c r="F26441" s="11"/>
      <c r="G26441" s="11"/>
      <c r="H26441" s="11"/>
    </row>
    <row r="26442" spans="6:8" x14ac:dyDescent="0.25">
      <c r="F26442" s="11"/>
      <c r="G26442" s="11"/>
      <c r="H26442" s="11"/>
    </row>
    <row r="26443" spans="6:8" x14ac:dyDescent="0.25">
      <c r="F26443" s="11"/>
      <c r="G26443" s="11"/>
      <c r="H26443" s="11"/>
    </row>
    <row r="26444" spans="6:8" x14ac:dyDescent="0.25">
      <c r="F26444" s="11"/>
      <c r="G26444" s="11"/>
      <c r="H26444" s="11"/>
    </row>
    <row r="26445" spans="6:8" x14ac:dyDescent="0.25">
      <c r="F26445" s="11"/>
      <c r="G26445" s="11"/>
      <c r="H26445" s="11"/>
    </row>
    <row r="26446" spans="6:8" x14ac:dyDescent="0.25">
      <c r="F26446" s="11"/>
      <c r="G26446" s="11"/>
      <c r="H26446" s="11"/>
    </row>
    <row r="26447" spans="6:8" x14ac:dyDescent="0.25">
      <c r="F26447" s="11"/>
      <c r="G26447" s="11"/>
      <c r="H26447" s="11"/>
    </row>
    <row r="26448" spans="6:8" x14ac:dyDescent="0.25">
      <c r="F26448" s="11"/>
      <c r="G26448" s="11"/>
      <c r="H26448" s="11"/>
    </row>
    <row r="26449" spans="6:8" x14ac:dyDescent="0.25">
      <c r="F26449" s="11"/>
      <c r="G26449" s="11"/>
      <c r="H26449" s="11"/>
    </row>
    <row r="26450" spans="6:8" x14ac:dyDescent="0.25">
      <c r="F26450" s="11"/>
      <c r="G26450" s="11"/>
      <c r="H26450" s="11"/>
    </row>
    <row r="26451" spans="6:8" x14ac:dyDescent="0.25">
      <c r="F26451" s="11"/>
      <c r="G26451" s="11"/>
      <c r="H26451" s="11"/>
    </row>
    <row r="26452" spans="6:8" x14ac:dyDescent="0.25">
      <c r="F26452" s="11"/>
      <c r="G26452" s="11"/>
      <c r="H26452" s="11"/>
    </row>
    <row r="26453" spans="6:8" x14ac:dyDescent="0.25">
      <c r="F26453" s="11"/>
      <c r="G26453" s="11"/>
      <c r="H26453" s="11"/>
    </row>
    <row r="26454" spans="6:8" x14ac:dyDescent="0.25">
      <c r="F26454" s="11"/>
      <c r="G26454" s="11"/>
      <c r="H26454" s="11"/>
    </row>
    <row r="26455" spans="6:8" x14ac:dyDescent="0.25">
      <c r="F26455" s="11"/>
      <c r="G26455" s="11"/>
      <c r="H26455" s="11"/>
    </row>
    <row r="26456" spans="6:8" x14ac:dyDescent="0.25">
      <c r="F26456" s="11"/>
      <c r="G26456" s="11"/>
      <c r="H26456" s="11"/>
    </row>
    <row r="26457" spans="6:8" x14ac:dyDescent="0.25">
      <c r="F26457" s="11"/>
      <c r="G26457" s="11"/>
      <c r="H26457" s="11"/>
    </row>
    <row r="26458" spans="6:8" x14ac:dyDescent="0.25">
      <c r="F26458" s="11"/>
      <c r="G26458" s="11"/>
      <c r="H26458" s="11"/>
    </row>
    <row r="26459" spans="6:8" x14ac:dyDescent="0.25">
      <c r="F26459" s="11"/>
      <c r="G26459" s="11"/>
      <c r="H26459" s="11"/>
    </row>
    <row r="26460" spans="6:8" x14ac:dyDescent="0.25">
      <c r="F26460" s="11"/>
      <c r="G26460" s="11"/>
      <c r="H26460" s="11"/>
    </row>
    <row r="26461" spans="6:8" x14ac:dyDescent="0.25">
      <c r="F26461" s="11"/>
      <c r="G26461" s="11"/>
      <c r="H26461" s="11"/>
    </row>
    <row r="26462" spans="6:8" x14ac:dyDescent="0.25">
      <c r="F26462" s="11"/>
      <c r="G26462" s="11"/>
      <c r="H26462" s="11"/>
    </row>
    <row r="26463" spans="6:8" x14ac:dyDescent="0.25">
      <c r="F26463" s="11"/>
      <c r="G26463" s="11"/>
      <c r="H26463" s="11"/>
    </row>
    <row r="26464" spans="6:8" x14ac:dyDescent="0.25">
      <c r="F26464" s="11"/>
      <c r="G26464" s="11"/>
      <c r="H26464" s="11"/>
    </row>
    <row r="26465" spans="6:8" x14ac:dyDescent="0.25">
      <c r="F26465" s="11"/>
      <c r="G26465" s="11"/>
      <c r="H26465" s="11"/>
    </row>
    <row r="26466" spans="6:8" x14ac:dyDescent="0.25">
      <c r="F26466" s="11"/>
      <c r="G26466" s="11"/>
      <c r="H26466" s="11"/>
    </row>
    <row r="26467" spans="6:8" x14ac:dyDescent="0.25">
      <c r="F26467" s="11"/>
      <c r="G26467" s="11"/>
      <c r="H26467" s="11"/>
    </row>
    <row r="26468" spans="6:8" x14ac:dyDescent="0.25">
      <c r="F26468" s="11"/>
      <c r="G26468" s="11"/>
      <c r="H26468" s="11"/>
    </row>
    <row r="26469" spans="6:8" x14ac:dyDescent="0.25">
      <c r="F26469" s="11"/>
      <c r="G26469" s="11"/>
      <c r="H26469" s="11"/>
    </row>
    <row r="26470" spans="6:8" x14ac:dyDescent="0.25">
      <c r="F26470" s="11"/>
      <c r="G26470" s="11"/>
      <c r="H26470" s="11"/>
    </row>
    <row r="26471" spans="6:8" x14ac:dyDescent="0.25">
      <c r="F26471" s="11"/>
      <c r="G26471" s="11"/>
      <c r="H26471" s="11"/>
    </row>
    <row r="26472" spans="6:8" x14ac:dyDescent="0.25">
      <c r="F26472" s="11"/>
      <c r="G26472" s="11"/>
      <c r="H26472" s="11"/>
    </row>
    <row r="26473" spans="6:8" x14ac:dyDescent="0.25">
      <c r="F26473" s="11"/>
      <c r="G26473" s="11"/>
      <c r="H26473" s="11"/>
    </row>
    <row r="26474" spans="6:8" x14ac:dyDescent="0.25">
      <c r="F26474" s="11"/>
      <c r="G26474" s="11"/>
      <c r="H26474" s="11"/>
    </row>
    <row r="26475" spans="6:8" x14ac:dyDescent="0.25">
      <c r="F26475" s="11"/>
      <c r="G26475" s="11"/>
      <c r="H26475" s="11"/>
    </row>
    <row r="26476" spans="6:8" x14ac:dyDescent="0.25">
      <c r="F26476" s="11"/>
      <c r="G26476" s="11"/>
      <c r="H26476" s="11"/>
    </row>
    <row r="26477" spans="6:8" x14ac:dyDescent="0.25">
      <c r="F26477" s="11"/>
      <c r="G26477" s="11"/>
      <c r="H26477" s="11"/>
    </row>
    <row r="26478" spans="6:8" x14ac:dyDescent="0.25">
      <c r="F26478" s="11"/>
      <c r="G26478" s="11"/>
      <c r="H26478" s="11"/>
    </row>
    <row r="26479" spans="6:8" x14ac:dyDescent="0.25">
      <c r="F26479" s="11"/>
      <c r="G26479" s="11"/>
      <c r="H26479" s="11"/>
    </row>
    <row r="26480" spans="6:8" x14ac:dyDescent="0.25">
      <c r="F26480" s="11"/>
      <c r="G26480" s="11"/>
      <c r="H26480" s="11"/>
    </row>
    <row r="26481" spans="6:8" x14ac:dyDescent="0.25">
      <c r="F26481" s="11"/>
      <c r="G26481" s="11"/>
      <c r="H26481" s="11"/>
    </row>
    <row r="26482" spans="6:8" x14ac:dyDescent="0.25">
      <c r="F26482" s="11"/>
      <c r="G26482" s="11"/>
      <c r="H26482" s="11"/>
    </row>
    <row r="26483" spans="6:8" x14ac:dyDescent="0.25">
      <c r="F26483" s="11"/>
      <c r="G26483" s="11"/>
      <c r="H26483" s="11"/>
    </row>
    <row r="26484" spans="6:8" x14ac:dyDescent="0.25">
      <c r="F26484" s="11"/>
      <c r="G26484" s="11"/>
      <c r="H26484" s="11"/>
    </row>
    <row r="26485" spans="6:8" x14ac:dyDescent="0.25">
      <c r="F26485" s="11"/>
      <c r="G26485" s="11"/>
      <c r="H26485" s="11"/>
    </row>
    <row r="26486" spans="6:8" x14ac:dyDescent="0.25">
      <c r="F26486" s="11"/>
      <c r="G26486" s="11"/>
      <c r="H26486" s="11"/>
    </row>
    <row r="26487" spans="6:8" x14ac:dyDescent="0.25">
      <c r="F26487" s="11"/>
      <c r="G26487" s="11"/>
      <c r="H26487" s="11"/>
    </row>
    <row r="26488" spans="6:8" x14ac:dyDescent="0.25">
      <c r="F26488" s="11"/>
      <c r="G26488" s="11"/>
      <c r="H26488" s="11"/>
    </row>
    <row r="26489" spans="6:8" x14ac:dyDescent="0.25">
      <c r="F26489" s="11"/>
      <c r="G26489" s="11"/>
      <c r="H26489" s="11"/>
    </row>
    <row r="26490" spans="6:8" x14ac:dyDescent="0.25">
      <c r="F26490" s="11"/>
      <c r="G26490" s="11"/>
      <c r="H26490" s="11"/>
    </row>
    <row r="26491" spans="6:8" x14ac:dyDescent="0.25">
      <c r="F26491" s="11"/>
      <c r="G26491" s="11"/>
      <c r="H26491" s="11"/>
    </row>
    <row r="26492" spans="6:8" x14ac:dyDescent="0.25">
      <c r="F26492" s="11"/>
      <c r="G26492" s="11"/>
      <c r="H26492" s="11"/>
    </row>
    <row r="26493" spans="6:8" x14ac:dyDescent="0.25">
      <c r="F26493" s="11"/>
      <c r="G26493" s="11"/>
      <c r="H26493" s="11"/>
    </row>
    <row r="26494" spans="6:8" x14ac:dyDescent="0.25">
      <c r="F26494" s="11"/>
      <c r="G26494" s="11"/>
      <c r="H26494" s="11"/>
    </row>
    <row r="26495" spans="6:8" x14ac:dyDescent="0.25">
      <c r="F26495" s="11"/>
      <c r="G26495" s="11"/>
      <c r="H26495" s="11"/>
    </row>
    <row r="26496" spans="6:8" x14ac:dyDescent="0.25">
      <c r="F26496" s="11"/>
      <c r="G26496" s="11"/>
      <c r="H26496" s="11"/>
    </row>
    <row r="26497" spans="6:8" x14ac:dyDescent="0.25">
      <c r="F26497" s="11"/>
      <c r="G26497" s="11"/>
      <c r="H26497" s="11"/>
    </row>
    <row r="26498" spans="6:8" x14ac:dyDescent="0.25">
      <c r="F26498" s="11"/>
      <c r="G26498" s="11"/>
      <c r="H26498" s="11"/>
    </row>
    <row r="26499" spans="6:8" x14ac:dyDescent="0.25">
      <c r="F26499" s="11"/>
      <c r="G26499" s="11"/>
      <c r="H26499" s="11"/>
    </row>
    <row r="26500" spans="6:8" x14ac:dyDescent="0.25">
      <c r="F26500" s="11"/>
      <c r="G26500" s="11"/>
      <c r="H26500" s="11"/>
    </row>
    <row r="26501" spans="6:8" x14ac:dyDescent="0.25">
      <c r="F26501" s="11"/>
      <c r="G26501" s="11"/>
      <c r="H26501" s="11"/>
    </row>
    <row r="26502" spans="6:8" x14ac:dyDescent="0.25">
      <c r="F26502" s="11"/>
      <c r="G26502" s="11"/>
      <c r="H26502" s="11"/>
    </row>
    <row r="26503" spans="6:8" x14ac:dyDescent="0.25">
      <c r="F26503" s="11"/>
      <c r="G26503" s="11"/>
      <c r="H26503" s="11"/>
    </row>
    <row r="26504" spans="6:8" x14ac:dyDescent="0.25">
      <c r="F26504" s="11"/>
      <c r="G26504" s="11"/>
      <c r="H26504" s="11"/>
    </row>
    <row r="26505" spans="6:8" x14ac:dyDescent="0.25">
      <c r="F26505" s="11"/>
      <c r="G26505" s="11"/>
      <c r="H26505" s="11"/>
    </row>
    <row r="26506" spans="6:8" x14ac:dyDescent="0.25">
      <c r="F26506" s="11"/>
      <c r="G26506" s="11"/>
      <c r="H26506" s="11"/>
    </row>
    <row r="26507" spans="6:8" x14ac:dyDescent="0.25">
      <c r="F26507" s="11"/>
      <c r="G26507" s="11"/>
      <c r="H26507" s="11"/>
    </row>
    <row r="26508" spans="6:8" x14ac:dyDescent="0.25">
      <c r="F26508" s="11"/>
      <c r="G26508" s="11"/>
      <c r="H26508" s="11"/>
    </row>
    <row r="26509" spans="6:8" x14ac:dyDescent="0.25">
      <c r="F26509" s="11"/>
      <c r="G26509" s="11"/>
      <c r="H26509" s="11"/>
    </row>
    <row r="26510" spans="6:8" x14ac:dyDescent="0.25">
      <c r="F26510" s="11"/>
      <c r="G26510" s="11"/>
      <c r="H26510" s="11"/>
    </row>
    <row r="26511" spans="6:8" x14ac:dyDescent="0.25">
      <c r="F26511" s="11"/>
      <c r="G26511" s="11"/>
      <c r="H26511" s="11"/>
    </row>
    <row r="26512" spans="6:8" x14ac:dyDescent="0.25">
      <c r="F26512" s="11"/>
      <c r="G26512" s="11"/>
      <c r="H26512" s="11"/>
    </row>
    <row r="26513" spans="6:8" x14ac:dyDescent="0.25">
      <c r="F26513" s="11"/>
      <c r="G26513" s="11"/>
      <c r="H26513" s="11"/>
    </row>
    <row r="26514" spans="6:8" x14ac:dyDescent="0.25">
      <c r="F26514" s="11"/>
      <c r="G26514" s="11"/>
      <c r="H26514" s="11"/>
    </row>
    <row r="26515" spans="6:8" x14ac:dyDescent="0.25">
      <c r="F26515" s="11"/>
      <c r="G26515" s="11"/>
      <c r="H26515" s="11"/>
    </row>
    <row r="26516" spans="6:8" x14ac:dyDescent="0.25">
      <c r="F26516" s="11"/>
      <c r="G26516" s="11"/>
      <c r="H26516" s="11"/>
    </row>
    <row r="26517" spans="6:8" x14ac:dyDescent="0.25">
      <c r="F26517" s="11"/>
      <c r="G26517" s="11"/>
      <c r="H26517" s="11"/>
    </row>
    <row r="26518" spans="6:8" x14ac:dyDescent="0.25">
      <c r="F26518" s="11"/>
      <c r="G26518" s="11"/>
      <c r="H26518" s="11"/>
    </row>
    <row r="26519" spans="6:8" x14ac:dyDescent="0.25">
      <c r="F26519" s="11"/>
      <c r="G26519" s="11"/>
      <c r="H26519" s="11"/>
    </row>
    <row r="26520" spans="6:8" x14ac:dyDescent="0.25">
      <c r="F26520" s="11"/>
      <c r="G26520" s="11"/>
      <c r="H26520" s="11"/>
    </row>
    <row r="26521" spans="6:8" x14ac:dyDescent="0.25">
      <c r="F26521" s="11"/>
      <c r="G26521" s="11"/>
      <c r="H26521" s="11"/>
    </row>
    <row r="26522" spans="6:8" x14ac:dyDescent="0.25">
      <c r="F26522" s="11"/>
      <c r="G26522" s="11"/>
      <c r="H26522" s="11"/>
    </row>
    <row r="26523" spans="6:8" x14ac:dyDescent="0.25">
      <c r="F26523" s="11"/>
      <c r="G26523" s="11"/>
      <c r="H26523" s="11"/>
    </row>
    <row r="26524" spans="6:8" x14ac:dyDescent="0.25">
      <c r="F26524" s="11"/>
      <c r="G26524" s="11"/>
      <c r="H26524" s="11"/>
    </row>
    <row r="26525" spans="6:8" x14ac:dyDescent="0.25">
      <c r="F26525" s="11"/>
      <c r="G26525" s="11"/>
      <c r="H26525" s="11"/>
    </row>
    <row r="26526" spans="6:8" x14ac:dyDescent="0.25">
      <c r="F26526" s="11"/>
      <c r="G26526" s="11"/>
      <c r="H26526" s="11"/>
    </row>
    <row r="26527" spans="6:8" x14ac:dyDescent="0.25">
      <c r="F26527" s="11"/>
      <c r="G26527" s="11"/>
      <c r="H26527" s="11"/>
    </row>
    <row r="26528" spans="6:8" x14ac:dyDescent="0.25">
      <c r="F26528" s="11"/>
      <c r="G26528" s="11"/>
      <c r="H26528" s="11"/>
    </row>
    <row r="26529" spans="6:8" x14ac:dyDescent="0.25">
      <c r="F26529" s="11"/>
      <c r="G26529" s="11"/>
      <c r="H26529" s="11"/>
    </row>
    <row r="26530" spans="6:8" x14ac:dyDescent="0.25">
      <c r="F26530" s="11"/>
      <c r="G26530" s="11"/>
      <c r="H26530" s="11"/>
    </row>
    <row r="26531" spans="6:8" x14ac:dyDescent="0.25">
      <c r="F26531" s="11"/>
      <c r="G26531" s="11"/>
      <c r="H26531" s="11"/>
    </row>
    <row r="26532" spans="6:8" x14ac:dyDescent="0.25">
      <c r="F26532" s="11"/>
      <c r="G26532" s="11"/>
      <c r="H26532" s="11"/>
    </row>
    <row r="26533" spans="6:8" x14ac:dyDescent="0.25">
      <c r="F26533" s="11"/>
      <c r="G26533" s="11"/>
      <c r="H26533" s="11"/>
    </row>
    <row r="26534" spans="6:8" x14ac:dyDescent="0.25">
      <c r="F26534" s="11"/>
      <c r="G26534" s="11"/>
      <c r="H26534" s="11"/>
    </row>
    <row r="26535" spans="6:8" x14ac:dyDescent="0.25">
      <c r="F26535" s="11"/>
      <c r="G26535" s="11"/>
      <c r="H26535" s="11"/>
    </row>
    <row r="26536" spans="6:8" x14ac:dyDescent="0.25">
      <c r="F26536" s="11"/>
      <c r="G26536" s="11"/>
      <c r="H26536" s="11"/>
    </row>
    <row r="26537" spans="6:8" x14ac:dyDescent="0.25">
      <c r="F26537" s="11"/>
      <c r="G26537" s="11"/>
      <c r="H26537" s="11"/>
    </row>
    <row r="26538" spans="6:8" x14ac:dyDescent="0.25">
      <c r="F26538" s="11"/>
      <c r="G26538" s="11"/>
      <c r="H26538" s="11"/>
    </row>
    <row r="26539" spans="6:8" x14ac:dyDescent="0.25">
      <c r="F26539" s="11"/>
      <c r="G26539" s="11"/>
      <c r="H26539" s="11"/>
    </row>
    <row r="26540" spans="6:8" x14ac:dyDescent="0.25">
      <c r="F26540" s="11"/>
      <c r="G26540" s="11"/>
      <c r="H26540" s="11"/>
    </row>
    <row r="26541" spans="6:8" x14ac:dyDescent="0.25">
      <c r="F26541" s="11"/>
      <c r="G26541" s="11"/>
      <c r="H26541" s="11"/>
    </row>
    <row r="26542" spans="6:8" x14ac:dyDescent="0.25">
      <c r="F26542" s="11"/>
      <c r="G26542" s="11"/>
      <c r="H26542" s="11"/>
    </row>
    <row r="26543" spans="6:8" x14ac:dyDescent="0.25">
      <c r="F26543" s="11"/>
      <c r="G26543" s="11"/>
      <c r="H26543" s="11"/>
    </row>
    <row r="26544" spans="6:8" x14ac:dyDescent="0.25">
      <c r="F26544" s="11"/>
      <c r="G26544" s="11"/>
      <c r="H26544" s="11"/>
    </row>
    <row r="26545" spans="6:8" x14ac:dyDescent="0.25">
      <c r="F26545" s="11"/>
      <c r="G26545" s="11"/>
      <c r="H26545" s="11"/>
    </row>
    <row r="26546" spans="6:8" x14ac:dyDescent="0.25">
      <c r="F26546" s="11"/>
      <c r="G26546" s="11"/>
      <c r="H26546" s="11"/>
    </row>
    <row r="26547" spans="6:8" x14ac:dyDescent="0.25">
      <c r="F26547" s="11"/>
      <c r="G26547" s="11"/>
      <c r="H26547" s="11"/>
    </row>
    <row r="26548" spans="6:8" x14ac:dyDescent="0.25">
      <c r="F26548" s="11"/>
      <c r="G26548" s="11"/>
      <c r="H26548" s="11"/>
    </row>
    <row r="26549" spans="6:8" x14ac:dyDescent="0.25">
      <c r="F26549" s="11"/>
      <c r="G26549" s="11"/>
      <c r="H26549" s="11"/>
    </row>
    <row r="26550" spans="6:8" x14ac:dyDescent="0.25">
      <c r="F26550" s="11"/>
      <c r="G26550" s="11"/>
      <c r="H26550" s="11"/>
    </row>
    <row r="26551" spans="6:8" x14ac:dyDescent="0.25">
      <c r="F26551" s="11"/>
      <c r="G26551" s="11"/>
      <c r="H26551" s="11"/>
    </row>
    <row r="26552" spans="6:8" x14ac:dyDescent="0.25">
      <c r="F26552" s="11"/>
      <c r="G26552" s="11"/>
      <c r="H26552" s="11"/>
    </row>
    <row r="26553" spans="6:8" x14ac:dyDescent="0.25">
      <c r="F26553" s="11"/>
      <c r="G26553" s="11"/>
      <c r="H26553" s="11"/>
    </row>
    <row r="26554" spans="6:8" x14ac:dyDescent="0.25">
      <c r="F26554" s="11"/>
      <c r="G26554" s="11"/>
      <c r="H26554" s="11"/>
    </row>
    <row r="26555" spans="6:8" x14ac:dyDescent="0.25">
      <c r="F26555" s="11"/>
      <c r="G26555" s="11"/>
      <c r="H26555" s="11"/>
    </row>
    <row r="26556" spans="6:8" x14ac:dyDescent="0.25">
      <c r="F26556" s="11"/>
      <c r="G26556" s="11"/>
      <c r="H26556" s="11"/>
    </row>
    <row r="26557" spans="6:8" x14ac:dyDescent="0.25">
      <c r="F26557" s="11"/>
      <c r="G26557" s="11"/>
      <c r="H26557" s="11"/>
    </row>
    <row r="26558" spans="6:8" x14ac:dyDescent="0.25">
      <c r="F26558" s="11"/>
      <c r="G26558" s="11"/>
      <c r="H26558" s="11"/>
    </row>
    <row r="26559" spans="6:8" x14ac:dyDescent="0.25">
      <c r="F26559" s="11"/>
      <c r="G26559" s="11"/>
      <c r="H26559" s="11"/>
    </row>
    <row r="26560" spans="6:8" x14ac:dyDescent="0.25">
      <c r="F26560" s="11"/>
      <c r="G26560" s="11"/>
      <c r="H26560" s="11"/>
    </row>
    <row r="26561" spans="6:8" x14ac:dyDescent="0.25">
      <c r="F26561" s="11"/>
      <c r="G26561" s="11"/>
      <c r="H26561" s="11"/>
    </row>
    <row r="26562" spans="6:8" x14ac:dyDescent="0.25">
      <c r="F26562" s="11"/>
      <c r="G26562" s="11"/>
      <c r="H26562" s="11"/>
    </row>
    <row r="26563" spans="6:8" x14ac:dyDescent="0.25">
      <c r="F26563" s="11"/>
      <c r="G26563" s="11"/>
      <c r="H26563" s="11"/>
    </row>
    <row r="26564" spans="6:8" x14ac:dyDescent="0.25">
      <c r="F26564" s="11"/>
      <c r="G26564" s="11"/>
      <c r="H26564" s="11"/>
    </row>
    <row r="26565" spans="6:8" x14ac:dyDescent="0.25">
      <c r="F26565" s="11"/>
      <c r="G26565" s="11"/>
      <c r="H26565" s="11"/>
    </row>
    <row r="26566" spans="6:8" x14ac:dyDescent="0.25">
      <c r="F26566" s="11"/>
      <c r="G26566" s="11"/>
      <c r="H26566" s="11"/>
    </row>
    <row r="26567" spans="6:8" x14ac:dyDescent="0.25">
      <c r="F26567" s="11"/>
      <c r="G26567" s="11"/>
      <c r="H26567" s="11"/>
    </row>
    <row r="26568" spans="6:8" x14ac:dyDescent="0.25">
      <c r="F26568" s="11"/>
      <c r="G26568" s="11"/>
      <c r="H26568" s="11"/>
    </row>
    <row r="26569" spans="6:8" x14ac:dyDescent="0.25">
      <c r="F26569" s="11"/>
      <c r="G26569" s="11"/>
      <c r="H26569" s="11"/>
    </row>
    <row r="26570" spans="6:8" x14ac:dyDescent="0.25">
      <c r="F26570" s="11"/>
      <c r="G26570" s="11"/>
      <c r="H26570" s="11"/>
    </row>
    <row r="26571" spans="6:8" x14ac:dyDescent="0.25">
      <c r="F26571" s="11"/>
      <c r="G26571" s="11"/>
      <c r="H26571" s="11"/>
    </row>
    <row r="26572" spans="6:8" x14ac:dyDescent="0.25">
      <c r="F26572" s="11"/>
      <c r="G26572" s="11"/>
      <c r="H26572" s="11"/>
    </row>
    <row r="26573" spans="6:8" x14ac:dyDescent="0.25">
      <c r="F26573" s="11"/>
      <c r="G26573" s="11"/>
      <c r="H26573" s="11"/>
    </row>
    <row r="26574" spans="6:8" x14ac:dyDescent="0.25">
      <c r="F26574" s="11"/>
      <c r="G26574" s="11"/>
      <c r="H26574" s="11"/>
    </row>
    <row r="26575" spans="6:8" x14ac:dyDescent="0.25">
      <c r="F26575" s="11"/>
      <c r="G26575" s="11"/>
      <c r="H26575" s="11"/>
    </row>
    <row r="26576" spans="6:8" x14ac:dyDescent="0.25">
      <c r="F26576" s="11"/>
      <c r="G26576" s="11"/>
      <c r="H26576" s="11"/>
    </row>
    <row r="26577" spans="6:8" x14ac:dyDescent="0.25">
      <c r="F26577" s="11"/>
      <c r="G26577" s="11"/>
      <c r="H26577" s="11"/>
    </row>
    <row r="26578" spans="6:8" x14ac:dyDescent="0.25">
      <c r="F26578" s="11"/>
      <c r="G26578" s="11"/>
      <c r="H26578" s="11"/>
    </row>
    <row r="26579" spans="6:8" x14ac:dyDescent="0.25">
      <c r="F26579" s="11"/>
      <c r="G26579" s="11"/>
      <c r="H26579" s="11"/>
    </row>
    <row r="26580" spans="6:8" x14ac:dyDescent="0.25">
      <c r="F26580" s="11"/>
      <c r="G26580" s="11"/>
      <c r="H26580" s="11"/>
    </row>
    <row r="26581" spans="6:8" x14ac:dyDescent="0.25">
      <c r="F26581" s="11"/>
      <c r="G26581" s="11"/>
      <c r="H26581" s="11"/>
    </row>
    <row r="26582" spans="6:8" x14ac:dyDescent="0.25">
      <c r="F26582" s="11"/>
      <c r="G26582" s="11"/>
      <c r="H26582" s="11"/>
    </row>
    <row r="26583" spans="6:8" x14ac:dyDescent="0.25">
      <c r="F26583" s="11"/>
      <c r="G26583" s="11"/>
      <c r="H26583" s="11"/>
    </row>
    <row r="26584" spans="6:8" x14ac:dyDescent="0.25">
      <c r="F26584" s="11"/>
      <c r="G26584" s="11"/>
      <c r="H26584" s="11"/>
    </row>
    <row r="26585" spans="6:8" x14ac:dyDescent="0.25">
      <c r="F26585" s="11"/>
      <c r="G26585" s="11"/>
      <c r="H26585" s="11"/>
    </row>
    <row r="26586" spans="6:8" x14ac:dyDescent="0.25">
      <c r="F26586" s="11"/>
      <c r="G26586" s="11"/>
      <c r="H26586" s="11"/>
    </row>
    <row r="26587" spans="6:8" x14ac:dyDescent="0.25">
      <c r="F26587" s="11"/>
      <c r="G26587" s="11"/>
      <c r="H26587" s="11"/>
    </row>
    <row r="26588" spans="6:8" x14ac:dyDescent="0.25">
      <c r="F26588" s="11"/>
      <c r="G26588" s="11"/>
      <c r="H26588" s="11"/>
    </row>
    <row r="26589" spans="6:8" x14ac:dyDescent="0.25">
      <c r="F26589" s="11"/>
      <c r="G26589" s="11"/>
      <c r="H26589" s="11"/>
    </row>
    <row r="26590" spans="6:8" x14ac:dyDescent="0.25">
      <c r="F26590" s="11"/>
      <c r="G26590" s="11"/>
      <c r="H26590" s="11"/>
    </row>
    <row r="26591" spans="6:8" x14ac:dyDescent="0.25">
      <c r="F26591" s="11"/>
      <c r="G26591" s="11"/>
      <c r="H26591" s="11"/>
    </row>
    <row r="26592" spans="6:8" x14ac:dyDescent="0.25">
      <c r="F26592" s="11"/>
      <c r="G26592" s="11"/>
      <c r="H26592" s="11"/>
    </row>
    <row r="26593" spans="6:8" x14ac:dyDescent="0.25">
      <c r="F26593" s="11"/>
      <c r="G26593" s="11"/>
      <c r="H26593" s="11"/>
    </row>
    <row r="26594" spans="6:8" x14ac:dyDescent="0.25">
      <c r="F26594" s="11"/>
      <c r="G26594" s="11"/>
      <c r="H26594" s="11"/>
    </row>
    <row r="26595" spans="6:8" x14ac:dyDescent="0.25">
      <c r="F26595" s="11"/>
      <c r="G26595" s="11"/>
      <c r="H26595" s="11"/>
    </row>
    <row r="26596" spans="6:8" x14ac:dyDescent="0.25">
      <c r="F26596" s="11"/>
      <c r="G26596" s="11"/>
      <c r="H26596" s="11"/>
    </row>
    <row r="26597" spans="6:8" x14ac:dyDescent="0.25">
      <c r="F26597" s="11"/>
      <c r="G26597" s="11"/>
      <c r="H26597" s="11"/>
    </row>
    <row r="26598" spans="6:8" x14ac:dyDescent="0.25">
      <c r="F26598" s="11"/>
      <c r="G26598" s="11"/>
      <c r="H26598" s="11"/>
    </row>
    <row r="26599" spans="6:8" x14ac:dyDescent="0.25">
      <c r="F26599" s="11"/>
      <c r="G26599" s="11"/>
      <c r="H26599" s="11"/>
    </row>
    <row r="26600" spans="6:8" x14ac:dyDescent="0.25">
      <c r="F26600" s="11"/>
      <c r="G26600" s="11"/>
      <c r="H26600" s="11"/>
    </row>
    <row r="26601" spans="6:8" x14ac:dyDescent="0.25">
      <c r="F26601" s="11"/>
      <c r="G26601" s="11"/>
      <c r="H26601" s="11"/>
    </row>
    <row r="26602" spans="6:8" x14ac:dyDescent="0.25">
      <c r="F26602" s="11"/>
      <c r="G26602" s="11"/>
      <c r="H26602" s="11"/>
    </row>
    <row r="26603" spans="6:8" x14ac:dyDescent="0.25">
      <c r="F26603" s="11"/>
      <c r="G26603" s="11"/>
      <c r="H26603" s="11"/>
    </row>
    <row r="26604" spans="6:8" x14ac:dyDescent="0.25">
      <c r="F26604" s="11"/>
      <c r="G26604" s="11"/>
      <c r="H26604" s="11"/>
    </row>
    <row r="26605" spans="6:8" x14ac:dyDescent="0.25">
      <c r="F26605" s="11"/>
      <c r="G26605" s="11"/>
      <c r="H26605" s="11"/>
    </row>
    <row r="26606" spans="6:8" x14ac:dyDescent="0.25">
      <c r="F26606" s="11"/>
      <c r="G26606" s="11"/>
      <c r="H26606" s="11"/>
    </row>
    <row r="26607" spans="6:8" x14ac:dyDescent="0.25">
      <c r="F26607" s="11"/>
      <c r="G26607" s="11"/>
      <c r="H26607" s="11"/>
    </row>
    <row r="26608" spans="6:8" x14ac:dyDescent="0.25">
      <c r="F26608" s="11"/>
      <c r="G26608" s="11"/>
      <c r="H26608" s="11"/>
    </row>
    <row r="26609" spans="6:8" x14ac:dyDescent="0.25">
      <c r="F26609" s="11"/>
      <c r="G26609" s="11"/>
      <c r="H26609" s="11"/>
    </row>
    <row r="26610" spans="6:8" x14ac:dyDescent="0.25">
      <c r="F26610" s="11"/>
      <c r="G26610" s="11"/>
      <c r="H26610" s="11"/>
    </row>
    <row r="26611" spans="6:8" x14ac:dyDescent="0.25">
      <c r="F26611" s="11"/>
      <c r="G26611" s="11"/>
      <c r="H26611" s="11"/>
    </row>
    <row r="26612" spans="6:8" x14ac:dyDescent="0.25">
      <c r="F26612" s="11"/>
      <c r="G26612" s="11"/>
      <c r="H26612" s="11"/>
    </row>
    <row r="26613" spans="6:8" x14ac:dyDescent="0.25">
      <c r="F26613" s="11"/>
      <c r="G26613" s="11"/>
      <c r="H26613" s="11"/>
    </row>
    <row r="26614" spans="6:8" x14ac:dyDescent="0.25">
      <c r="F26614" s="11"/>
      <c r="G26614" s="11"/>
      <c r="H26614" s="11"/>
    </row>
    <row r="26615" spans="6:8" x14ac:dyDescent="0.25">
      <c r="F26615" s="11"/>
      <c r="G26615" s="11"/>
      <c r="H26615" s="11"/>
    </row>
    <row r="26616" spans="6:8" x14ac:dyDescent="0.25">
      <c r="F26616" s="11"/>
      <c r="G26616" s="11"/>
      <c r="H26616" s="11"/>
    </row>
    <row r="26617" spans="6:8" x14ac:dyDescent="0.25">
      <c r="F26617" s="11"/>
      <c r="G26617" s="11"/>
      <c r="H26617" s="11"/>
    </row>
    <row r="26618" spans="6:8" x14ac:dyDescent="0.25">
      <c r="F26618" s="11"/>
      <c r="G26618" s="11"/>
      <c r="H26618" s="11"/>
    </row>
    <row r="26619" spans="6:8" x14ac:dyDescent="0.25">
      <c r="F26619" s="11"/>
      <c r="G26619" s="11"/>
      <c r="H26619" s="11"/>
    </row>
    <row r="26620" spans="6:8" x14ac:dyDescent="0.25">
      <c r="F26620" s="11"/>
      <c r="G26620" s="11"/>
      <c r="H26620" s="11"/>
    </row>
    <row r="26621" spans="6:8" x14ac:dyDescent="0.25">
      <c r="F26621" s="11"/>
      <c r="G26621" s="11"/>
      <c r="H26621" s="11"/>
    </row>
    <row r="26622" spans="6:8" x14ac:dyDescent="0.25">
      <c r="F26622" s="11"/>
      <c r="G26622" s="11"/>
      <c r="H26622" s="11"/>
    </row>
    <row r="26623" spans="6:8" x14ac:dyDescent="0.25">
      <c r="F26623" s="11"/>
      <c r="G26623" s="11"/>
      <c r="H26623" s="11"/>
    </row>
    <row r="26624" spans="6:8" x14ac:dyDescent="0.25">
      <c r="F26624" s="11"/>
      <c r="G26624" s="11"/>
      <c r="H26624" s="11"/>
    </row>
    <row r="26625" spans="6:8" x14ac:dyDescent="0.25">
      <c r="F26625" s="11"/>
      <c r="G26625" s="11"/>
      <c r="H26625" s="11"/>
    </row>
    <row r="26626" spans="6:8" x14ac:dyDescent="0.25">
      <c r="F26626" s="11"/>
      <c r="G26626" s="11"/>
      <c r="H26626" s="11"/>
    </row>
    <row r="26627" spans="6:8" x14ac:dyDescent="0.25">
      <c r="F26627" s="11"/>
      <c r="G26627" s="11"/>
      <c r="H26627" s="11"/>
    </row>
    <row r="26628" spans="6:8" x14ac:dyDescent="0.25">
      <c r="F26628" s="11"/>
      <c r="G26628" s="11"/>
      <c r="H26628" s="11"/>
    </row>
    <row r="26629" spans="6:8" x14ac:dyDescent="0.25">
      <c r="F26629" s="11"/>
      <c r="G26629" s="11"/>
      <c r="H26629" s="11"/>
    </row>
    <row r="26630" spans="6:8" x14ac:dyDescent="0.25">
      <c r="F26630" s="11"/>
      <c r="G26630" s="11"/>
      <c r="H26630" s="11"/>
    </row>
    <row r="26631" spans="6:8" x14ac:dyDescent="0.25">
      <c r="F26631" s="11"/>
      <c r="G26631" s="11"/>
      <c r="H26631" s="11"/>
    </row>
    <row r="26632" spans="6:8" x14ac:dyDescent="0.25">
      <c r="F26632" s="11"/>
      <c r="G26632" s="11"/>
      <c r="H26632" s="11"/>
    </row>
    <row r="26633" spans="6:8" x14ac:dyDescent="0.25">
      <c r="F26633" s="11"/>
      <c r="G26633" s="11"/>
      <c r="H26633" s="11"/>
    </row>
    <row r="26634" spans="6:8" x14ac:dyDescent="0.25">
      <c r="F26634" s="11"/>
      <c r="G26634" s="11"/>
      <c r="H26634" s="11"/>
    </row>
    <row r="26635" spans="6:8" x14ac:dyDescent="0.25">
      <c r="F26635" s="11"/>
      <c r="G26635" s="11"/>
      <c r="H26635" s="11"/>
    </row>
    <row r="26636" spans="6:8" x14ac:dyDescent="0.25">
      <c r="F26636" s="11"/>
      <c r="G26636" s="11"/>
      <c r="H26636" s="11"/>
    </row>
    <row r="26637" spans="6:8" x14ac:dyDescent="0.25">
      <c r="F26637" s="11"/>
      <c r="G26637" s="11"/>
      <c r="H26637" s="11"/>
    </row>
    <row r="26638" spans="6:8" x14ac:dyDescent="0.25">
      <c r="F26638" s="11"/>
      <c r="G26638" s="11"/>
      <c r="H26638" s="11"/>
    </row>
    <row r="26639" spans="6:8" x14ac:dyDescent="0.25">
      <c r="F26639" s="11"/>
      <c r="G26639" s="11"/>
      <c r="H26639" s="11"/>
    </row>
    <row r="26640" spans="6:8" x14ac:dyDescent="0.25">
      <c r="F26640" s="11"/>
      <c r="G26640" s="11"/>
      <c r="H26640" s="11"/>
    </row>
    <row r="26641" spans="6:8" x14ac:dyDescent="0.25">
      <c r="F26641" s="11"/>
      <c r="G26641" s="11"/>
      <c r="H26641" s="11"/>
    </row>
    <row r="26642" spans="6:8" x14ac:dyDescent="0.25">
      <c r="F26642" s="11"/>
      <c r="G26642" s="11"/>
      <c r="H26642" s="11"/>
    </row>
    <row r="26643" spans="6:8" x14ac:dyDescent="0.25">
      <c r="F26643" s="11"/>
      <c r="G26643" s="11"/>
      <c r="H26643" s="11"/>
    </row>
    <row r="26644" spans="6:8" x14ac:dyDescent="0.25">
      <c r="F26644" s="11"/>
      <c r="G26644" s="11"/>
      <c r="H26644" s="11"/>
    </row>
    <row r="26645" spans="6:8" x14ac:dyDescent="0.25">
      <c r="F26645" s="11"/>
      <c r="G26645" s="11"/>
      <c r="H26645" s="11"/>
    </row>
    <row r="26646" spans="6:8" x14ac:dyDescent="0.25">
      <c r="F26646" s="11"/>
      <c r="G26646" s="11"/>
      <c r="H26646" s="11"/>
    </row>
    <row r="26647" spans="6:8" x14ac:dyDescent="0.25">
      <c r="F26647" s="11"/>
      <c r="G26647" s="11"/>
      <c r="H26647" s="11"/>
    </row>
    <row r="26648" spans="6:8" x14ac:dyDescent="0.25">
      <c r="F26648" s="11"/>
      <c r="G26648" s="11"/>
      <c r="H26648" s="11"/>
    </row>
    <row r="26649" spans="6:8" x14ac:dyDescent="0.25">
      <c r="F26649" s="11"/>
      <c r="G26649" s="11"/>
      <c r="H26649" s="11"/>
    </row>
    <row r="26650" spans="6:8" x14ac:dyDescent="0.25">
      <c r="F26650" s="11"/>
      <c r="G26650" s="11"/>
      <c r="H26650" s="11"/>
    </row>
    <row r="26651" spans="6:8" x14ac:dyDescent="0.25">
      <c r="F26651" s="11"/>
      <c r="G26651" s="11"/>
      <c r="H26651" s="11"/>
    </row>
    <row r="26652" spans="6:8" x14ac:dyDescent="0.25">
      <c r="F26652" s="11"/>
      <c r="G26652" s="11"/>
      <c r="H26652" s="11"/>
    </row>
    <row r="26653" spans="6:8" x14ac:dyDescent="0.25">
      <c r="F26653" s="11"/>
      <c r="G26653" s="11"/>
      <c r="H26653" s="11"/>
    </row>
    <row r="26654" spans="6:8" x14ac:dyDescent="0.25">
      <c r="F26654" s="11"/>
      <c r="G26654" s="11"/>
      <c r="H26654" s="11"/>
    </row>
    <row r="26655" spans="6:8" x14ac:dyDescent="0.25">
      <c r="F26655" s="11"/>
      <c r="G26655" s="11"/>
      <c r="H26655" s="11"/>
    </row>
    <row r="26656" spans="6:8" x14ac:dyDescent="0.25">
      <c r="F26656" s="11"/>
      <c r="G26656" s="11"/>
      <c r="H26656" s="11"/>
    </row>
    <row r="26657" spans="6:8" x14ac:dyDescent="0.25">
      <c r="F26657" s="11"/>
      <c r="G26657" s="11"/>
      <c r="H26657" s="11"/>
    </row>
    <row r="26658" spans="6:8" x14ac:dyDescent="0.25">
      <c r="F26658" s="11"/>
      <c r="G26658" s="11"/>
      <c r="H26658" s="11"/>
    </row>
    <row r="26659" spans="6:8" x14ac:dyDescent="0.25">
      <c r="F26659" s="11"/>
      <c r="G26659" s="11"/>
      <c r="H26659" s="11"/>
    </row>
    <row r="26660" spans="6:8" x14ac:dyDescent="0.25">
      <c r="F26660" s="11"/>
      <c r="G26660" s="11"/>
      <c r="H26660" s="11"/>
    </row>
    <row r="26661" spans="6:8" x14ac:dyDescent="0.25">
      <c r="F26661" s="11"/>
      <c r="G26661" s="11"/>
      <c r="H26661" s="11"/>
    </row>
    <row r="26662" spans="6:8" x14ac:dyDescent="0.25">
      <c r="F26662" s="11"/>
      <c r="G26662" s="11"/>
      <c r="H26662" s="11"/>
    </row>
    <row r="26663" spans="6:8" x14ac:dyDescent="0.25">
      <c r="F26663" s="11"/>
      <c r="G26663" s="11"/>
      <c r="H26663" s="11"/>
    </row>
    <row r="26664" spans="6:8" x14ac:dyDescent="0.25">
      <c r="F26664" s="11"/>
      <c r="G26664" s="11"/>
      <c r="H26664" s="11"/>
    </row>
    <row r="26665" spans="6:8" x14ac:dyDescent="0.25">
      <c r="F26665" s="11"/>
      <c r="G26665" s="11"/>
      <c r="H26665" s="11"/>
    </row>
    <row r="26666" spans="6:8" x14ac:dyDescent="0.25">
      <c r="F26666" s="11"/>
      <c r="G26666" s="11"/>
      <c r="H26666" s="11"/>
    </row>
    <row r="26667" spans="6:8" x14ac:dyDescent="0.25">
      <c r="F26667" s="11"/>
      <c r="G26667" s="11"/>
      <c r="H26667" s="11"/>
    </row>
    <row r="26668" spans="6:8" x14ac:dyDescent="0.25">
      <c r="F26668" s="11"/>
      <c r="G26668" s="11"/>
      <c r="H26668" s="11"/>
    </row>
    <row r="26669" spans="6:8" x14ac:dyDescent="0.25">
      <c r="F26669" s="11"/>
      <c r="G26669" s="11"/>
      <c r="H26669" s="11"/>
    </row>
    <row r="26670" spans="6:8" x14ac:dyDescent="0.25">
      <c r="F26670" s="11"/>
      <c r="G26670" s="11"/>
      <c r="H26670" s="11"/>
    </row>
    <row r="26671" spans="6:8" x14ac:dyDescent="0.25">
      <c r="F26671" s="11"/>
      <c r="G26671" s="11"/>
      <c r="H26671" s="11"/>
    </row>
    <row r="26672" spans="6:8" x14ac:dyDescent="0.25">
      <c r="F26672" s="11"/>
      <c r="G26672" s="11"/>
      <c r="H26672" s="11"/>
    </row>
    <row r="26673" spans="6:8" x14ac:dyDescent="0.25">
      <c r="F26673" s="11"/>
      <c r="G26673" s="11"/>
      <c r="H26673" s="11"/>
    </row>
    <row r="26674" spans="6:8" x14ac:dyDescent="0.25">
      <c r="F26674" s="11"/>
      <c r="G26674" s="11"/>
      <c r="H26674" s="11"/>
    </row>
    <row r="26675" spans="6:8" x14ac:dyDescent="0.25">
      <c r="F26675" s="11"/>
      <c r="G26675" s="11"/>
      <c r="H26675" s="11"/>
    </row>
    <row r="26676" spans="6:8" x14ac:dyDescent="0.25">
      <c r="F26676" s="11"/>
      <c r="G26676" s="11"/>
      <c r="H26676" s="11"/>
    </row>
    <row r="26677" spans="6:8" x14ac:dyDescent="0.25">
      <c r="F26677" s="11"/>
      <c r="G26677" s="11"/>
      <c r="H26677" s="11"/>
    </row>
    <row r="26678" spans="6:8" x14ac:dyDescent="0.25">
      <c r="F26678" s="11"/>
      <c r="G26678" s="11"/>
      <c r="H26678" s="11"/>
    </row>
    <row r="26679" spans="6:8" x14ac:dyDescent="0.25">
      <c r="F26679" s="11"/>
      <c r="G26679" s="11"/>
      <c r="H26679" s="11"/>
    </row>
    <row r="26680" spans="6:8" x14ac:dyDescent="0.25">
      <c r="F26680" s="11"/>
      <c r="G26680" s="11"/>
      <c r="H26680" s="11"/>
    </row>
    <row r="26681" spans="6:8" x14ac:dyDescent="0.25">
      <c r="F26681" s="11"/>
      <c r="G26681" s="11"/>
      <c r="H26681" s="11"/>
    </row>
    <row r="26682" spans="6:8" x14ac:dyDescent="0.25">
      <c r="F26682" s="11"/>
      <c r="G26682" s="11"/>
      <c r="H26682" s="11"/>
    </row>
    <row r="26683" spans="6:8" x14ac:dyDescent="0.25">
      <c r="F26683" s="11"/>
      <c r="G26683" s="11"/>
      <c r="H26683" s="11"/>
    </row>
    <row r="26684" spans="6:8" x14ac:dyDescent="0.25">
      <c r="F26684" s="11"/>
      <c r="G26684" s="11"/>
      <c r="H26684" s="11"/>
    </row>
    <row r="26685" spans="6:8" x14ac:dyDescent="0.25">
      <c r="F26685" s="11"/>
      <c r="G26685" s="11"/>
      <c r="H26685" s="11"/>
    </row>
    <row r="26686" spans="6:8" x14ac:dyDescent="0.25">
      <c r="F26686" s="11"/>
      <c r="G26686" s="11"/>
      <c r="H26686" s="11"/>
    </row>
    <row r="26687" spans="6:8" x14ac:dyDescent="0.25">
      <c r="F26687" s="11"/>
      <c r="G26687" s="11"/>
      <c r="H26687" s="11"/>
    </row>
    <row r="26688" spans="6:8" x14ac:dyDescent="0.25">
      <c r="F26688" s="11"/>
      <c r="G26688" s="11"/>
      <c r="H26688" s="11"/>
    </row>
    <row r="26689" spans="6:8" x14ac:dyDescent="0.25">
      <c r="F26689" s="11"/>
      <c r="G26689" s="11"/>
      <c r="H26689" s="11"/>
    </row>
    <row r="26690" spans="6:8" x14ac:dyDescent="0.25">
      <c r="F26690" s="11"/>
      <c r="G26690" s="11"/>
      <c r="H26690" s="11"/>
    </row>
    <row r="26691" spans="6:8" x14ac:dyDescent="0.25">
      <c r="F26691" s="11"/>
      <c r="G26691" s="11"/>
      <c r="H26691" s="11"/>
    </row>
    <row r="26692" spans="6:8" x14ac:dyDescent="0.25">
      <c r="F26692" s="11"/>
      <c r="G26692" s="11"/>
      <c r="H26692" s="11"/>
    </row>
    <row r="26693" spans="6:8" x14ac:dyDescent="0.25">
      <c r="F26693" s="11"/>
      <c r="G26693" s="11"/>
      <c r="H26693" s="11"/>
    </row>
    <row r="26694" spans="6:8" x14ac:dyDescent="0.25">
      <c r="F26694" s="11"/>
      <c r="G26694" s="11"/>
      <c r="H26694" s="11"/>
    </row>
    <row r="26695" spans="6:8" x14ac:dyDescent="0.25">
      <c r="F26695" s="11"/>
      <c r="G26695" s="11"/>
      <c r="H26695" s="11"/>
    </row>
    <row r="26696" spans="6:8" x14ac:dyDescent="0.25">
      <c r="F26696" s="11"/>
      <c r="G26696" s="11"/>
      <c r="H26696" s="11"/>
    </row>
    <row r="26697" spans="6:8" x14ac:dyDescent="0.25">
      <c r="F26697" s="11"/>
      <c r="G26697" s="11"/>
      <c r="H26697" s="11"/>
    </row>
    <row r="26698" spans="6:8" x14ac:dyDescent="0.25">
      <c r="F26698" s="11"/>
      <c r="G26698" s="11"/>
      <c r="H26698" s="11"/>
    </row>
    <row r="26699" spans="6:8" x14ac:dyDescent="0.25">
      <c r="F26699" s="11"/>
      <c r="G26699" s="11"/>
      <c r="H26699" s="11"/>
    </row>
    <row r="26700" spans="6:8" x14ac:dyDescent="0.25">
      <c r="F26700" s="11"/>
      <c r="G26700" s="11"/>
      <c r="H26700" s="11"/>
    </row>
    <row r="26701" spans="6:8" x14ac:dyDescent="0.25">
      <c r="F26701" s="11"/>
      <c r="G26701" s="11"/>
      <c r="H26701" s="11"/>
    </row>
    <row r="26702" spans="6:8" x14ac:dyDescent="0.25">
      <c r="F26702" s="11"/>
      <c r="G26702" s="11"/>
      <c r="H26702" s="11"/>
    </row>
    <row r="26703" spans="6:8" x14ac:dyDescent="0.25">
      <c r="F26703" s="11"/>
      <c r="G26703" s="11"/>
      <c r="H26703" s="11"/>
    </row>
    <row r="26704" spans="6:8" x14ac:dyDescent="0.25">
      <c r="F26704" s="11"/>
      <c r="G26704" s="11"/>
      <c r="H26704" s="11"/>
    </row>
    <row r="26705" spans="6:8" x14ac:dyDescent="0.25">
      <c r="F26705" s="11"/>
      <c r="G26705" s="11"/>
      <c r="H26705" s="11"/>
    </row>
    <row r="26706" spans="6:8" x14ac:dyDescent="0.25">
      <c r="F26706" s="11"/>
      <c r="G26706" s="11"/>
      <c r="H26706" s="11"/>
    </row>
    <row r="26707" spans="6:8" x14ac:dyDescent="0.25">
      <c r="F26707" s="11"/>
      <c r="G26707" s="11"/>
      <c r="H26707" s="11"/>
    </row>
    <row r="26708" spans="6:8" x14ac:dyDescent="0.25">
      <c r="F26708" s="11"/>
      <c r="G26708" s="11"/>
      <c r="H26708" s="11"/>
    </row>
    <row r="26709" spans="6:8" x14ac:dyDescent="0.25">
      <c r="F26709" s="11"/>
      <c r="G26709" s="11"/>
      <c r="H26709" s="11"/>
    </row>
    <row r="26710" spans="6:8" x14ac:dyDescent="0.25">
      <c r="F26710" s="11"/>
      <c r="G26710" s="11"/>
      <c r="H26710" s="11"/>
    </row>
    <row r="26711" spans="6:8" x14ac:dyDescent="0.25">
      <c r="F26711" s="11"/>
      <c r="G26711" s="11"/>
      <c r="H26711" s="11"/>
    </row>
    <row r="26712" spans="6:8" x14ac:dyDescent="0.25">
      <c r="F26712" s="11"/>
      <c r="G26712" s="11"/>
      <c r="H26712" s="11"/>
    </row>
    <row r="26713" spans="6:8" x14ac:dyDescent="0.25">
      <c r="F26713" s="11"/>
      <c r="G26713" s="11"/>
      <c r="H26713" s="11"/>
    </row>
    <row r="26714" spans="6:8" x14ac:dyDescent="0.25">
      <c r="F26714" s="11"/>
      <c r="G26714" s="11"/>
      <c r="H26714" s="11"/>
    </row>
    <row r="26715" spans="6:8" x14ac:dyDescent="0.25">
      <c r="F26715" s="11"/>
      <c r="G26715" s="11"/>
      <c r="H26715" s="11"/>
    </row>
    <row r="26716" spans="6:8" x14ac:dyDescent="0.25">
      <c r="F26716" s="11"/>
      <c r="G26716" s="11"/>
      <c r="H26716" s="11"/>
    </row>
    <row r="26717" spans="6:8" x14ac:dyDescent="0.25">
      <c r="F26717" s="11"/>
      <c r="G26717" s="11"/>
      <c r="H26717" s="11"/>
    </row>
    <row r="26718" spans="6:8" x14ac:dyDescent="0.25">
      <c r="F26718" s="11"/>
      <c r="G26718" s="11"/>
      <c r="H26718" s="11"/>
    </row>
    <row r="26719" spans="6:8" x14ac:dyDescent="0.25">
      <c r="F26719" s="11"/>
      <c r="G26719" s="11"/>
      <c r="H26719" s="11"/>
    </row>
    <row r="26720" spans="6:8" x14ac:dyDescent="0.25">
      <c r="F26720" s="11"/>
      <c r="G26720" s="11"/>
      <c r="H26720" s="11"/>
    </row>
    <row r="26721" spans="6:8" x14ac:dyDescent="0.25">
      <c r="F26721" s="11"/>
      <c r="G26721" s="11"/>
      <c r="H26721" s="11"/>
    </row>
    <row r="26722" spans="6:8" x14ac:dyDescent="0.25">
      <c r="F26722" s="11"/>
      <c r="G26722" s="11"/>
      <c r="H26722" s="11"/>
    </row>
    <row r="26723" spans="6:8" x14ac:dyDescent="0.25">
      <c r="F26723" s="11"/>
      <c r="G26723" s="11"/>
      <c r="H26723" s="11"/>
    </row>
    <row r="26724" spans="6:8" x14ac:dyDescent="0.25">
      <c r="F26724" s="11"/>
      <c r="G26724" s="11"/>
      <c r="H26724" s="11"/>
    </row>
    <row r="26725" spans="6:8" x14ac:dyDescent="0.25">
      <c r="F26725" s="11"/>
      <c r="G26725" s="11"/>
      <c r="H26725" s="11"/>
    </row>
    <row r="26726" spans="6:8" x14ac:dyDescent="0.25">
      <c r="F26726" s="11"/>
      <c r="G26726" s="11"/>
      <c r="H26726" s="11"/>
    </row>
    <row r="26727" spans="6:8" x14ac:dyDescent="0.25">
      <c r="F26727" s="11"/>
      <c r="G26727" s="11"/>
      <c r="H26727" s="11"/>
    </row>
    <row r="26728" spans="6:8" x14ac:dyDescent="0.25">
      <c r="F26728" s="11"/>
      <c r="G26728" s="11"/>
      <c r="H26728" s="11"/>
    </row>
    <row r="26729" spans="6:8" x14ac:dyDescent="0.25">
      <c r="F26729" s="11"/>
      <c r="G26729" s="11"/>
      <c r="H26729" s="11"/>
    </row>
    <row r="26730" spans="6:8" x14ac:dyDescent="0.25">
      <c r="F26730" s="11"/>
      <c r="G26730" s="11"/>
      <c r="H26730" s="11"/>
    </row>
    <row r="26731" spans="6:8" x14ac:dyDescent="0.25">
      <c r="F26731" s="11"/>
      <c r="G26731" s="11"/>
      <c r="H26731" s="11"/>
    </row>
    <row r="26732" spans="6:8" x14ac:dyDescent="0.25">
      <c r="F26732" s="11"/>
      <c r="G26732" s="11"/>
      <c r="H26732" s="11"/>
    </row>
    <row r="26733" spans="6:8" x14ac:dyDescent="0.25">
      <c r="F26733" s="11"/>
      <c r="G26733" s="11"/>
      <c r="H26733" s="11"/>
    </row>
    <row r="26734" spans="6:8" x14ac:dyDescent="0.25">
      <c r="F26734" s="11"/>
      <c r="G26734" s="11"/>
      <c r="H26734" s="11"/>
    </row>
    <row r="26735" spans="6:8" x14ac:dyDescent="0.25">
      <c r="F26735" s="11"/>
      <c r="G26735" s="11"/>
      <c r="H26735" s="11"/>
    </row>
    <row r="26736" spans="6:8" x14ac:dyDescent="0.25">
      <c r="F26736" s="11"/>
      <c r="G26736" s="11"/>
      <c r="H26736" s="11"/>
    </row>
    <row r="26737" spans="6:8" x14ac:dyDescent="0.25">
      <c r="F26737" s="11"/>
      <c r="G26737" s="11"/>
      <c r="H26737" s="11"/>
    </row>
    <row r="26738" spans="6:8" x14ac:dyDescent="0.25">
      <c r="F26738" s="11"/>
      <c r="G26738" s="11"/>
      <c r="H26738" s="11"/>
    </row>
    <row r="26739" spans="6:8" x14ac:dyDescent="0.25">
      <c r="F26739" s="11"/>
      <c r="G26739" s="11"/>
      <c r="H26739" s="11"/>
    </row>
    <row r="26740" spans="6:8" x14ac:dyDescent="0.25">
      <c r="F26740" s="11"/>
      <c r="G26740" s="11"/>
      <c r="H26740" s="11"/>
    </row>
    <row r="26741" spans="6:8" x14ac:dyDescent="0.25">
      <c r="F26741" s="11"/>
      <c r="G26741" s="11"/>
      <c r="H26741" s="11"/>
    </row>
    <row r="26742" spans="6:8" x14ac:dyDescent="0.25">
      <c r="F26742" s="11"/>
      <c r="G26742" s="11"/>
      <c r="H26742" s="11"/>
    </row>
    <row r="26743" spans="6:8" x14ac:dyDescent="0.25">
      <c r="F26743" s="11"/>
      <c r="G26743" s="11"/>
      <c r="H26743" s="11"/>
    </row>
    <row r="26744" spans="6:8" x14ac:dyDescent="0.25">
      <c r="F26744" s="11"/>
      <c r="G26744" s="11"/>
      <c r="H26744" s="11"/>
    </row>
    <row r="26745" spans="6:8" x14ac:dyDescent="0.25">
      <c r="F26745" s="11"/>
      <c r="G26745" s="11"/>
      <c r="H26745" s="11"/>
    </row>
    <row r="26746" spans="6:8" x14ac:dyDescent="0.25">
      <c r="F26746" s="11"/>
      <c r="G26746" s="11"/>
      <c r="H26746" s="11"/>
    </row>
    <row r="26747" spans="6:8" x14ac:dyDescent="0.25">
      <c r="F26747" s="11"/>
      <c r="G26747" s="11"/>
      <c r="H26747" s="11"/>
    </row>
    <row r="26748" spans="6:8" x14ac:dyDescent="0.25">
      <c r="F26748" s="11"/>
      <c r="G26748" s="11"/>
      <c r="H26748" s="11"/>
    </row>
    <row r="26749" spans="6:8" x14ac:dyDescent="0.25">
      <c r="F26749" s="11"/>
      <c r="G26749" s="11"/>
      <c r="H26749" s="11"/>
    </row>
    <row r="26750" spans="6:8" x14ac:dyDescent="0.25">
      <c r="F26750" s="11"/>
      <c r="G26750" s="11"/>
      <c r="H26750" s="11"/>
    </row>
    <row r="26751" spans="6:8" x14ac:dyDescent="0.25">
      <c r="F26751" s="11"/>
      <c r="G26751" s="11"/>
      <c r="H26751" s="11"/>
    </row>
    <row r="26752" spans="6:8" x14ac:dyDescent="0.25">
      <c r="F26752" s="11"/>
      <c r="G26752" s="11"/>
      <c r="H26752" s="11"/>
    </row>
    <row r="26753" spans="6:8" x14ac:dyDescent="0.25">
      <c r="F26753" s="11"/>
      <c r="G26753" s="11"/>
      <c r="H26753" s="11"/>
    </row>
    <row r="26754" spans="6:8" x14ac:dyDescent="0.25">
      <c r="F26754" s="11"/>
      <c r="G26754" s="11"/>
      <c r="H26754" s="11"/>
    </row>
    <row r="26755" spans="6:8" x14ac:dyDescent="0.25">
      <c r="F26755" s="11"/>
      <c r="G26755" s="11"/>
      <c r="H26755" s="11"/>
    </row>
    <row r="26756" spans="6:8" x14ac:dyDescent="0.25">
      <c r="F26756" s="11"/>
      <c r="G26756" s="11"/>
      <c r="H26756" s="11"/>
    </row>
    <row r="26757" spans="6:8" x14ac:dyDescent="0.25">
      <c r="F26757" s="11"/>
      <c r="G26757" s="11"/>
      <c r="H26757" s="11"/>
    </row>
    <row r="26758" spans="6:8" x14ac:dyDescent="0.25">
      <c r="F26758" s="11"/>
      <c r="G26758" s="11"/>
      <c r="H26758" s="11"/>
    </row>
    <row r="26759" spans="6:8" x14ac:dyDescent="0.25">
      <c r="F26759" s="11"/>
      <c r="G26759" s="11"/>
      <c r="H26759" s="11"/>
    </row>
    <row r="26760" spans="6:8" x14ac:dyDescent="0.25">
      <c r="F26760" s="11"/>
      <c r="G26760" s="11"/>
      <c r="H26760" s="11"/>
    </row>
    <row r="26761" spans="6:8" x14ac:dyDescent="0.25">
      <c r="F26761" s="11"/>
      <c r="G26761" s="11"/>
      <c r="H26761" s="11"/>
    </row>
    <row r="26762" spans="6:8" x14ac:dyDescent="0.25">
      <c r="F26762" s="11"/>
      <c r="G26762" s="11"/>
      <c r="H26762" s="11"/>
    </row>
    <row r="26763" spans="6:8" x14ac:dyDescent="0.25">
      <c r="F26763" s="11"/>
      <c r="G26763" s="11"/>
      <c r="H26763" s="11"/>
    </row>
    <row r="26764" spans="6:8" x14ac:dyDescent="0.25">
      <c r="F26764" s="11"/>
      <c r="G26764" s="11"/>
      <c r="H26764" s="11"/>
    </row>
    <row r="26765" spans="6:8" x14ac:dyDescent="0.25">
      <c r="F26765" s="11"/>
      <c r="G26765" s="11"/>
      <c r="H26765" s="11"/>
    </row>
    <row r="26766" spans="6:8" x14ac:dyDescent="0.25">
      <c r="F26766" s="11"/>
      <c r="G26766" s="11"/>
      <c r="H26766" s="11"/>
    </row>
    <row r="26767" spans="6:8" x14ac:dyDescent="0.25">
      <c r="F26767" s="11"/>
      <c r="G26767" s="11"/>
      <c r="H26767" s="11"/>
    </row>
    <row r="26768" spans="6:8" x14ac:dyDescent="0.25">
      <c r="F26768" s="11"/>
      <c r="G26768" s="11"/>
      <c r="H26768" s="11"/>
    </row>
    <row r="26769" spans="6:8" x14ac:dyDescent="0.25">
      <c r="F26769" s="11"/>
      <c r="G26769" s="11"/>
      <c r="H26769" s="11"/>
    </row>
    <row r="26770" spans="6:8" x14ac:dyDescent="0.25">
      <c r="F26770" s="11"/>
      <c r="G26770" s="11"/>
      <c r="H26770" s="11"/>
    </row>
    <row r="26771" spans="6:8" x14ac:dyDescent="0.25">
      <c r="F26771" s="11"/>
      <c r="G26771" s="11"/>
      <c r="H26771" s="11"/>
    </row>
    <row r="26772" spans="6:8" x14ac:dyDescent="0.25">
      <c r="F26772" s="11"/>
      <c r="G26772" s="11"/>
      <c r="H26772" s="11"/>
    </row>
    <row r="26773" spans="6:8" x14ac:dyDescent="0.25">
      <c r="F26773" s="11"/>
      <c r="G26773" s="11"/>
      <c r="H26773" s="11"/>
    </row>
    <row r="26774" spans="6:8" x14ac:dyDescent="0.25">
      <c r="F26774" s="11"/>
      <c r="G26774" s="11"/>
      <c r="H26774" s="11"/>
    </row>
    <row r="26775" spans="6:8" x14ac:dyDescent="0.25">
      <c r="F26775" s="11"/>
      <c r="G26775" s="11"/>
      <c r="H26775" s="11"/>
    </row>
    <row r="26776" spans="6:8" x14ac:dyDescent="0.25">
      <c r="F26776" s="11"/>
      <c r="G26776" s="11"/>
      <c r="H26776" s="11"/>
    </row>
    <row r="26777" spans="6:8" x14ac:dyDescent="0.25">
      <c r="F26777" s="11"/>
      <c r="G26777" s="11"/>
      <c r="H26777" s="11"/>
    </row>
    <row r="26778" spans="6:8" x14ac:dyDescent="0.25">
      <c r="F26778" s="11"/>
      <c r="G26778" s="11"/>
      <c r="H26778" s="11"/>
    </row>
    <row r="26779" spans="6:8" x14ac:dyDescent="0.25">
      <c r="F26779" s="11"/>
      <c r="G26779" s="11"/>
      <c r="H26779" s="11"/>
    </row>
    <row r="26780" spans="6:8" x14ac:dyDescent="0.25">
      <c r="F26780" s="11"/>
      <c r="G26780" s="11"/>
      <c r="H26780" s="11"/>
    </row>
    <row r="26781" spans="6:8" x14ac:dyDescent="0.25">
      <c r="F26781" s="11"/>
      <c r="G26781" s="11"/>
      <c r="H26781" s="11"/>
    </row>
    <row r="26782" spans="6:8" x14ac:dyDescent="0.25">
      <c r="F26782" s="11"/>
      <c r="G26782" s="11"/>
      <c r="H26782" s="11"/>
    </row>
    <row r="26783" spans="6:8" x14ac:dyDescent="0.25">
      <c r="F26783" s="11"/>
      <c r="G26783" s="11"/>
      <c r="H26783" s="11"/>
    </row>
    <row r="26784" spans="6:8" x14ac:dyDescent="0.25">
      <c r="F26784" s="11"/>
      <c r="G26784" s="11"/>
      <c r="H26784" s="11"/>
    </row>
    <row r="26785" spans="6:8" x14ac:dyDescent="0.25">
      <c r="F26785" s="11"/>
      <c r="G26785" s="11"/>
      <c r="H26785" s="11"/>
    </row>
    <row r="26786" spans="6:8" x14ac:dyDescent="0.25">
      <c r="F26786" s="11"/>
      <c r="G26786" s="11"/>
      <c r="H26786" s="11"/>
    </row>
    <row r="26787" spans="6:8" x14ac:dyDescent="0.25">
      <c r="F26787" s="11"/>
      <c r="G26787" s="11"/>
      <c r="H26787" s="11"/>
    </row>
    <row r="26788" spans="6:8" x14ac:dyDescent="0.25">
      <c r="F26788" s="11"/>
      <c r="G26788" s="11"/>
      <c r="H26788" s="11"/>
    </row>
    <row r="26789" spans="6:8" x14ac:dyDescent="0.25">
      <c r="F26789" s="11"/>
      <c r="G26789" s="11"/>
      <c r="H26789" s="11"/>
    </row>
    <row r="26790" spans="6:8" x14ac:dyDescent="0.25">
      <c r="F26790" s="11"/>
      <c r="G26790" s="11"/>
      <c r="H26790" s="11"/>
    </row>
    <row r="26791" spans="6:8" x14ac:dyDescent="0.25">
      <c r="F26791" s="11"/>
      <c r="G26791" s="11"/>
      <c r="H26791" s="11"/>
    </row>
    <row r="26792" spans="6:8" x14ac:dyDescent="0.25">
      <c r="F26792" s="11"/>
      <c r="G26792" s="11"/>
      <c r="H26792" s="11"/>
    </row>
    <row r="26793" spans="6:8" x14ac:dyDescent="0.25">
      <c r="F26793" s="11"/>
      <c r="G26793" s="11"/>
      <c r="H26793" s="11"/>
    </row>
    <row r="26794" spans="6:8" x14ac:dyDescent="0.25">
      <c r="F26794" s="11"/>
      <c r="G26794" s="11"/>
      <c r="H26794" s="11"/>
    </row>
    <row r="26795" spans="6:8" x14ac:dyDescent="0.25">
      <c r="F26795" s="11"/>
      <c r="G26795" s="11"/>
      <c r="H26795" s="11"/>
    </row>
    <row r="26796" spans="6:8" x14ac:dyDescent="0.25">
      <c r="F26796" s="11"/>
      <c r="G26796" s="11"/>
      <c r="H26796" s="11"/>
    </row>
    <row r="26797" spans="6:8" x14ac:dyDescent="0.25">
      <c r="F26797" s="11"/>
      <c r="G26797" s="11"/>
      <c r="H26797" s="11"/>
    </row>
    <row r="26798" spans="6:8" x14ac:dyDescent="0.25">
      <c r="F26798" s="11"/>
      <c r="G26798" s="11"/>
      <c r="H26798" s="11"/>
    </row>
    <row r="26799" spans="6:8" x14ac:dyDescent="0.25">
      <c r="F26799" s="11"/>
      <c r="G26799" s="11"/>
      <c r="H26799" s="11"/>
    </row>
    <row r="26800" spans="6:8" x14ac:dyDescent="0.25">
      <c r="F26800" s="11"/>
      <c r="G26800" s="11"/>
      <c r="H26800" s="11"/>
    </row>
    <row r="26801" spans="6:8" x14ac:dyDescent="0.25">
      <c r="F26801" s="11"/>
      <c r="G26801" s="11"/>
      <c r="H26801" s="11"/>
    </row>
    <row r="26802" spans="6:8" x14ac:dyDescent="0.25">
      <c r="F26802" s="11"/>
      <c r="G26802" s="11"/>
      <c r="H26802" s="11"/>
    </row>
    <row r="26803" spans="6:8" x14ac:dyDescent="0.25">
      <c r="F26803" s="11"/>
      <c r="G26803" s="11"/>
      <c r="H26803" s="11"/>
    </row>
    <row r="26804" spans="6:8" x14ac:dyDescent="0.25">
      <c r="F26804" s="11"/>
      <c r="G26804" s="11"/>
      <c r="H26804" s="11"/>
    </row>
    <row r="26805" spans="6:8" x14ac:dyDescent="0.25">
      <c r="F26805" s="11"/>
      <c r="G26805" s="11"/>
      <c r="H26805" s="11"/>
    </row>
    <row r="26806" spans="6:8" x14ac:dyDescent="0.25">
      <c r="F26806" s="11"/>
      <c r="G26806" s="11"/>
      <c r="H26806" s="11"/>
    </row>
    <row r="26807" spans="6:8" x14ac:dyDescent="0.25">
      <c r="F26807" s="11"/>
      <c r="G26807" s="11"/>
      <c r="H26807" s="11"/>
    </row>
    <row r="26808" spans="6:8" x14ac:dyDescent="0.25">
      <c r="F26808" s="11"/>
      <c r="G26808" s="11"/>
      <c r="H26808" s="11"/>
    </row>
    <row r="26809" spans="6:8" x14ac:dyDescent="0.25">
      <c r="F26809" s="11"/>
      <c r="G26809" s="11"/>
      <c r="H26809" s="11"/>
    </row>
    <row r="26810" spans="6:8" x14ac:dyDescent="0.25">
      <c r="F26810" s="11"/>
      <c r="G26810" s="11"/>
      <c r="H26810" s="11"/>
    </row>
    <row r="26811" spans="6:8" x14ac:dyDescent="0.25">
      <c r="F26811" s="11"/>
      <c r="G26811" s="11"/>
      <c r="H26811" s="11"/>
    </row>
    <row r="26812" spans="6:8" x14ac:dyDescent="0.25">
      <c r="F26812" s="11"/>
      <c r="G26812" s="11"/>
      <c r="H26812" s="11"/>
    </row>
    <row r="26813" spans="6:8" x14ac:dyDescent="0.25">
      <c r="F26813" s="11"/>
      <c r="G26813" s="11"/>
      <c r="H26813" s="11"/>
    </row>
    <row r="26814" spans="6:8" x14ac:dyDescent="0.25">
      <c r="F26814" s="11"/>
      <c r="G26814" s="11"/>
      <c r="H26814" s="11"/>
    </row>
    <row r="26815" spans="6:8" x14ac:dyDescent="0.25">
      <c r="F26815" s="11"/>
      <c r="G26815" s="11"/>
      <c r="H26815" s="11"/>
    </row>
    <row r="26816" spans="6:8" x14ac:dyDescent="0.25">
      <c r="F26816" s="11"/>
      <c r="G26816" s="11"/>
      <c r="H26816" s="11"/>
    </row>
    <row r="26817" spans="6:8" x14ac:dyDescent="0.25">
      <c r="F26817" s="11"/>
      <c r="G26817" s="11"/>
      <c r="H26817" s="11"/>
    </row>
    <row r="26818" spans="6:8" x14ac:dyDescent="0.25">
      <c r="F26818" s="11"/>
      <c r="G26818" s="11"/>
      <c r="H26818" s="11"/>
    </row>
    <row r="26819" spans="6:8" x14ac:dyDescent="0.25">
      <c r="F26819" s="11"/>
      <c r="G26819" s="11"/>
      <c r="H26819" s="11"/>
    </row>
    <row r="26820" spans="6:8" x14ac:dyDescent="0.25">
      <c r="F26820" s="11"/>
      <c r="G26820" s="11"/>
      <c r="H26820" s="11"/>
    </row>
    <row r="26821" spans="6:8" x14ac:dyDescent="0.25">
      <c r="F26821" s="11"/>
      <c r="G26821" s="11"/>
      <c r="H26821" s="11"/>
    </row>
    <row r="26822" spans="6:8" x14ac:dyDescent="0.25">
      <c r="F26822" s="11"/>
      <c r="G26822" s="11"/>
      <c r="H26822" s="11"/>
    </row>
    <row r="26823" spans="6:8" x14ac:dyDescent="0.25">
      <c r="F26823" s="11"/>
      <c r="G26823" s="11"/>
      <c r="H26823" s="11"/>
    </row>
    <row r="26824" spans="6:8" x14ac:dyDescent="0.25">
      <c r="F26824" s="11"/>
      <c r="G26824" s="11"/>
      <c r="H26824" s="11"/>
    </row>
    <row r="26825" spans="6:8" x14ac:dyDescent="0.25">
      <c r="F26825" s="11"/>
      <c r="G26825" s="11"/>
      <c r="H26825" s="11"/>
    </row>
    <row r="26826" spans="6:8" x14ac:dyDescent="0.25">
      <c r="F26826" s="11"/>
      <c r="G26826" s="11"/>
      <c r="H26826" s="11"/>
    </row>
    <row r="26827" spans="6:8" x14ac:dyDescent="0.25">
      <c r="F26827" s="11"/>
      <c r="G26827" s="11"/>
      <c r="H26827" s="11"/>
    </row>
    <row r="26828" spans="6:8" x14ac:dyDescent="0.25">
      <c r="F26828" s="11"/>
      <c r="G26828" s="11"/>
      <c r="H26828" s="11"/>
    </row>
    <row r="26829" spans="6:8" x14ac:dyDescent="0.25">
      <c r="F26829" s="11"/>
      <c r="G26829" s="11"/>
      <c r="H26829" s="11"/>
    </row>
    <row r="26830" spans="6:8" x14ac:dyDescent="0.25">
      <c r="F26830" s="11"/>
      <c r="G26830" s="11"/>
      <c r="H26830" s="11"/>
    </row>
    <row r="26831" spans="6:8" x14ac:dyDescent="0.25">
      <c r="F26831" s="11"/>
      <c r="G26831" s="11"/>
      <c r="H26831" s="11"/>
    </row>
    <row r="26832" spans="6:8" x14ac:dyDescent="0.25">
      <c r="F26832" s="11"/>
      <c r="G26832" s="11"/>
      <c r="H26832" s="11"/>
    </row>
    <row r="26833" spans="6:8" x14ac:dyDescent="0.25">
      <c r="F26833" s="11"/>
      <c r="G26833" s="11"/>
      <c r="H26833" s="11"/>
    </row>
    <row r="26834" spans="6:8" x14ac:dyDescent="0.25">
      <c r="F26834" s="11"/>
      <c r="G26834" s="11"/>
      <c r="H26834" s="11"/>
    </row>
    <row r="26835" spans="6:8" x14ac:dyDescent="0.25">
      <c r="F26835" s="11"/>
      <c r="G26835" s="11"/>
      <c r="H26835" s="11"/>
    </row>
    <row r="26836" spans="6:8" x14ac:dyDescent="0.25">
      <c r="F26836" s="11"/>
      <c r="G26836" s="11"/>
      <c r="H26836" s="11"/>
    </row>
    <row r="26837" spans="6:8" x14ac:dyDescent="0.25">
      <c r="F26837" s="11"/>
      <c r="G26837" s="11"/>
      <c r="H26837" s="11"/>
    </row>
    <row r="26838" spans="6:8" x14ac:dyDescent="0.25">
      <c r="F26838" s="11"/>
      <c r="G26838" s="11"/>
      <c r="H26838" s="11"/>
    </row>
    <row r="26839" spans="6:8" x14ac:dyDescent="0.25">
      <c r="F26839" s="11"/>
      <c r="G26839" s="11"/>
      <c r="H26839" s="11"/>
    </row>
    <row r="26840" spans="6:8" x14ac:dyDescent="0.25">
      <c r="F26840" s="11"/>
      <c r="G26840" s="11"/>
      <c r="H26840" s="11"/>
    </row>
    <row r="26841" spans="6:8" x14ac:dyDescent="0.25">
      <c r="F26841" s="11"/>
      <c r="G26841" s="11"/>
      <c r="H26841" s="11"/>
    </row>
    <row r="26842" spans="6:8" x14ac:dyDescent="0.25">
      <c r="F26842" s="11"/>
      <c r="G26842" s="11"/>
      <c r="H26842" s="11"/>
    </row>
    <row r="26843" spans="6:8" x14ac:dyDescent="0.25">
      <c r="F26843" s="11"/>
      <c r="G26843" s="11"/>
      <c r="H26843" s="11"/>
    </row>
    <row r="26844" spans="6:8" x14ac:dyDescent="0.25">
      <c r="F26844" s="11"/>
      <c r="G26844" s="11"/>
      <c r="H26844" s="11"/>
    </row>
    <row r="26845" spans="6:8" x14ac:dyDescent="0.25">
      <c r="F26845" s="11"/>
      <c r="G26845" s="11"/>
      <c r="H26845" s="11"/>
    </row>
    <row r="26846" spans="6:8" x14ac:dyDescent="0.25">
      <c r="F26846" s="11"/>
      <c r="G26846" s="11"/>
      <c r="H26846" s="11"/>
    </row>
    <row r="26847" spans="6:8" x14ac:dyDescent="0.25">
      <c r="F26847" s="11"/>
      <c r="G26847" s="11"/>
      <c r="H26847" s="11"/>
    </row>
    <row r="26848" spans="6:8" x14ac:dyDescent="0.25">
      <c r="F26848" s="11"/>
      <c r="G26848" s="11"/>
      <c r="H26848" s="11"/>
    </row>
    <row r="26849" spans="6:8" x14ac:dyDescent="0.25">
      <c r="F26849" s="11"/>
      <c r="G26849" s="11"/>
      <c r="H26849" s="11"/>
    </row>
    <row r="26850" spans="6:8" x14ac:dyDescent="0.25">
      <c r="F26850" s="11"/>
      <c r="G26850" s="11"/>
      <c r="H26850" s="11"/>
    </row>
    <row r="26851" spans="6:8" x14ac:dyDescent="0.25">
      <c r="F26851" s="11"/>
      <c r="G26851" s="11"/>
      <c r="H26851" s="11"/>
    </row>
    <row r="26852" spans="6:8" x14ac:dyDescent="0.25">
      <c r="F26852" s="11"/>
      <c r="G26852" s="11"/>
      <c r="H26852" s="11"/>
    </row>
    <row r="26853" spans="6:8" x14ac:dyDescent="0.25">
      <c r="F26853" s="11"/>
      <c r="G26853" s="11"/>
      <c r="H26853" s="11"/>
    </row>
    <row r="26854" spans="6:8" x14ac:dyDescent="0.25">
      <c r="F26854" s="11"/>
      <c r="G26854" s="11"/>
      <c r="H26854" s="11"/>
    </row>
    <row r="26855" spans="6:8" x14ac:dyDescent="0.25">
      <c r="F26855" s="11"/>
      <c r="G26855" s="11"/>
      <c r="H26855" s="11"/>
    </row>
    <row r="26856" spans="6:8" x14ac:dyDescent="0.25">
      <c r="F26856" s="11"/>
      <c r="G26856" s="11"/>
      <c r="H26856" s="11"/>
    </row>
    <row r="26857" spans="6:8" x14ac:dyDescent="0.25">
      <c r="F26857" s="11"/>
      <c r="G26857" s="11"/>
      <c r="H26857" s="11"/>
    </row>
    <row r="26858" spans="6:8" x14ac:dyDescent="0.25">
      <c r="F26858" s="11"/>
      <c r="G26858" s="11"/>
      <c r="H26858" s="11"/>
    </row>
    <row r="26859" spans="6:8" x14ac:dyDescent="0.25">
      <c r="F26859" s="11"/>
      <c r="G26859" s="11"/>
      <c r="H26859" s="11"/>
    </row>
    <row r="26860" spans="6:8" x14ac:dyDescent="0.25">
      <c r="F26860" s="11"/>
      <c r="G26860" s="11"/>
      <c r="H26860" s="11"/>
    </row>
    <row r="26861" spans="6:8" x14ac:dyDescent="0.25">
      <c r="F26861" s="11"/>
      <c r="G26861" s="11"/>
      <c r="H26861" s="11"/>
    </row>
    <row r="26862" spans="6:8" x14ac:dyDescent="0.25">
      <c r="F26862" s="11"/>
      <c r="G26862" s="11"/>
      <c r="H26862" s="11"/>
    </row>
    <row r="26863" spans="6:8" x14ac:dyDescent="0.25">
      <c r="F26863" s="11"/>
      <c r="G26863" s="11"/>
      <c r="H26863" s="11"/>
    </row>
    <row r="26864" spans="6:8" x14ac:dyDescent="0.25">
      <c r="F26864" s="11"/>
      <c r="G26864" s="11"/>
      <c r="H26864" s="11"/>
    </row>
    <row r="26865" spans="6:8" x14ac:dyDescent="0.25">
      <c r="F26865" s="11"/>
      <c r="G26865" s="11"/>
      <c r="H26865" s="11"/>
    </row>
    <row r="26866" spans="6:8" x14ac:dyDescent="0.25">
      <c r="F26866" s="11"/>
      <c r="G26866" s="11"/>
      <c r="H26866" s="11"/>
    </row>
    <row r="26867" spans="6:8" x14ac:dyDescent="0.25">
      <c r="F26867" s="11"/>
      <c r="G26867" s="11"/>
      <c r="H26867" s="11"/>
    </row>
    <row r="26868" spans="6:8" x14ac:dyDescent="0.25">
      <c r="F26868" s="11"/>
      <c r="G26868" s="11"/>
      <c r="H26868" s="11"/>
    </row>
    <row r="26869" spans="6:8" x14ac:dyDescent="0.25">
      <c r="F26869" s="11"/>
      <c r="G26869" s="11"/>
      <c r="H26869" s="11"/>
    </row>
    <row r="26870" spans="6:8" x14ac:dyDescent="0.25">
      <c r="F26870" s="11"/>
      <c r="G26870" s="11"/>
      <c r="H26870" s="11"/>
    </row>
    <row r="26871" spans="6:8" x14ac:dyDescent="0.25">
      <c r="F26871" s="11"/>
      <c r="G26871" s="11"/>
      <c r="H26871" s="11"/>
    </row>
    <row r="26872" spans="6:8" x14ac:dyDescent="0.25">
      <c r="F26872" s="11"/>
      <c r="G26872" s="11"/>
      <c r="H26872" s="11"/>
    </row>
    <row r="26873" spans="6:8" x14ac:dyDescent="0.25">
      <c r="F26873" s="11"/>
      <c r="G26873" s="11"/>
      <c r="H26873" s="11"/>
    </row>
    <row r="26874" spans="6:8" x14ac:dyDescent="0.25">
      <c r="F26874" s="11"/>
      <c r="G26874" s="11"/>
      <c r="H26874" s="11"/>
    </row>
    <row r="26875" spans="6:8" x14ac:dyDescent="0.25">
      <c r="F26875" s="11"/>
      <c r="G26875" s="11"/>
      <c r="H26875" s="11"/>
    </row>
    <row r="26876" spans="6:8" x14ac:dyDescent="0.25">
      <c r="F26876" s="11"/>
      <c r="G26876" s="11"/>
      <c r="H26876" s="11"/>
    </row>
    <row r="26877" spans="6:8" x14ac:dyDescent="0.25">
      <c r="F26877" s="11"/>
      <c r="G26877" s="11"/>
      <c r="H26877" s="11"/>
    </row>
    <row r="26878" spans="6:8" x14ac:dyDescent="0.25">
      <c r="F26878" s="11"/>
      <c r="G26878" s="11"/>
      <c r="H26878" s="11"/>
    </row>
    <row r="26879" spans="6:8" x14ac:dyDescent="0.25">
      <c r="F26879" s="11"/>
      <c r="G26879" s="11"/>
      <c r="H26879" s="11"/>
    </row>
    <row r="26880" spans="6:8" x14ac:dyDescent="0.25">
      <c r="F26880" s="11"/>
      <c r="G26880" s="11"/>
      <c r="H26880" s="11"/>
    </row>
    <row r="26881" spans="6:8" x14ac:dyDescent="0.25">
      <c r="F26881" s="11"/>
      <c r="G26881" s="11"/>
      <c r="H26881" s="11"/>
    </row>
    <row r="26882" spans="6:8" x14ac:dyDescent="0.25">
      <c r="F26882" s="11"/>
      <c r="G26882" s="11"/>
      <c r="H26882" s="11"/>
    </row>
    <row r="26883" spans="6:8" x14ac:dyDescent="0.25">
      <c r="F26883" s="11"/>
      <c r="G26883" s="11"/>
      <c r="H26883" s="11"/>
    </row>
    <row r="26884" spans="6:8" x14ac:dyDescent="0.25">
      <c r="F26884" s="11"/>
      <c r="G26884" s="11"/>
      <c r="H26884" s="11"/>
    </row>
    <row r="26885" spans="6:8" x14ac:dyDescent="0.25">
      <c r="F26885" s="11"/>
      <c r="G26885" s="11"/>
      <c r="H26885" s="11"/>
    </row>
    <row r="26886" spans="6:8" x14ac:dyDescent="0.25">
      <c r="F26886" s="11"/>
      <c r="G26886" s="11"/>
      <c r="H26886" s="11"/>
    </row>
    <row r="26887" spans="6:8" x14ac:dyDescent="0.25">
      <c r="F26887" s="11"/>
      <c r="G26887" s="11"/>
      <c r="H26887" s="11"/>
    </row>
    <row r="26888" spans="6:8" x14ac:dyDescent="0.25">
      <c r="F26888" s="11"/>
      <c r="G26888" s="11"/>
      <c r="H26888" s="11"/>
    </row>
    <row r="26889" spans="6:8" x14ac:dyDescent="0.25">
      <c r="F26889" s="11"/>
      <c r="G26889" s="11"/>
      <c r="H26889" s="11"/>
    </row>
    <row r="26890" spans="6:8" x14ac:dyDescent="0.25">
      <c r="F26890" s="11"/>
      <c r="G26890" s="11"/>
      <c r="H26890" s="11"/>
    </row>
    <row r="26891" spans="6:8" x14ac:dyDescent="0.25">
      <c r="F26891" s="11"/>
      <c r="G26891" s="11"/>
      <c r="H26891" s="11"/>
    </row>
    <row r="26892" spans="6:8" x14ac:dyDescent="0.25">
      <c r="F26892" s="11"/>
      <c r="G26892" s="11"/>
      <c r="H26892" s="11"/>
    </row>
    <row r="26893" spans="6:8" x14ac:dyDescent="0.25">
      <c r="F26893" s="11"/>
      <c r="G26893" s="11"/>
      <c r="H26893" s="11"/>
    </row>
    <row r="26894" spans="6:8" x14ac:dyDescent="0.25">
      <c r="F26894" s="11"/>
      <c r="G26894" s="11"/>
      <c r="H26894" s="11"/>
    </row>
    <row r="26895" spans="6:8" x14ac:dyDescent="0.25">
      <c r="F26895" s="11"/>
      <c r="G26895" s="11"/>
      <c r="H26895" s="11"/>
    </row>
    <row r="26896" spans="6:8" x14ac:dyDescent="0.25">
      <c r="F26896" s="11"/>
      <c r="G26896" s="11"/>
      <c r="H26896" s="11"/>
    </row>
    <row r="26897" spans="6:8" x14ac:dyDescent="0.25">
      <c r="F26897" s="11"/>
      <c r="G26897" s="11"/>
      <c r="H26897" s="11"/>
    </row>
    <row r="26898" spans="6:8" x14ac:dyDescent="0.25">
      <c r="F26898" s="11"/>
      <c r="G26898" s="11"/>
      <c r="H26898" s="11"/>
    </row>
    <row r="26899" spans="6:8" x14ac:dyDescent="0.25">
      <c r="F26899" s="11"/>
      <c r="G26899" s="11"/>
      <c r="H26899" s="11"/>
    </row>
    <row r="26900" spans="6:8" x14ac:dyDescent="0.25">
      <c r="F26900" s="11"/>
      <c r="G26900" s="11"/>
      <c r="H26900" s="11"/>
    </row>
    <row r="26901" spans="6:8" x14ac:dyDescent="0.25">
      <c r="F26901" s="11"/>
      <c r="G26901" s="11"/>
      <c r="H26901" s="11"/>
    </row>
    <row r="26902" spans="6:8" x14ac:dyDescent="0.25">
      <c r="F26902" s="11"/>
      <c r="G26902" s="11"/>
      <c r="H26902" s="11"/>
    </row>
    <row r="26903" spans="6:8" x14ac:dyDescent="0.25">
      <c r="F26903" s="11"/>
      <c r="G26903" s="11"/>
      <c r="H26903" s="11"/>
    </row>
    <row r="26904" spans="6:8" x14ac:dyDescent="0.25">
      <c r="F26904" s="11"/>
      <c r="G26904" s="11"/>
      <c r="H26904" s="11"/>
    </row>
    <row r="26905" spans="6:8" x14ac:dyDescent="0.25">
      <c r="F26905" s="11"/>
      <c r="G26905" s="11"/>
      <c r="H26905" s="11"/>
    </row>
    <row r="26906" spans="6:8" x14ac:dyDescent="0.25">
      <c r="F26906" s="11"/>
      <c r="G26906" s="11"/>
      <c r="H26906" s="11"/>
    </row>
    <row r="26907" spans="6:8" x14ac:dyDescent="0.25">
      <c r="F26907" s="11"/>
      <c r="G26907" s="11"/>
      <c r="H26907" s="11"/>
    </row>
    <row r="26908" spans="6:8" x14ac:dyDescent="0.25">
      <c r="F26908" s="11"/>
      <c r="G26908" s="11"/>
      <c r="H26908" s="11"/>
    </row>
    <row r="26909" spans="6:8" x14ac:dyDescent="0.25">
      <c r="F26909" s="11"/>
      <c r="G26909" s="11"/>
      <c r="H26909" s="11"/>
    </row>
    <row r="26910" spans="6:8" x14ac:dyDescent="0.25">
      <c r="F26910" s="11"/>
      <c r="G26910" s="11"/>
      <c r="H26910" s="11"/>
    </row>
    <row r="26911" spans="6:8" x14ac:dyDescent="0.25">
      <c r="F26911" s="11"/>
      <c r="G26911" s="11"/>
      <c r="H26911" s="11"/>
    </row>
    <row r="26912" spans="6:8" x14ac:dyDescent="0.25">
      <c r="F26912" s="11"/>
      <c r="G26912" s="11"/>
      <c r="H26912" s="11"/>
    </row>
    <row r="26913" spans="6:8" x14ac:dyDescent="0.25">
      <c r="F26913" s="11"/>
      <c r="G26913" s="11"/>
      <c r="H26913" s="11"/>
    </row>
    <row r="26914" spans="6:8" x14ac:dyDescent="0.25">
      <c r="F26914" s="11"/>
      <c r="G26914" s="11"/>
      <c r="H26914" s="11"/>
    </row>
    <row r="26915" spans="6:8" x14ac:dyDescent="0.25">
      <c r="F26915" s="11"/>
      <c r="G26915" s="11"/>
      <c r="H26915" s="11"/>
    </row>
    <row r="26916" spans="6:8" x14ac:dyDescent="0.25">
      <c r="F26916" s="11"/>
      <c r="G26916" s="11"/>
      <c r="H26916" s="11"/>
    </row>
    <row r="26917" spans="6:8" x14ac:dyDescent="0.25">
      <c r="F26917" s="11"/>
      <c r="G26917" s="11"/>
      <c r="H26917" s="11"/>
    </row>
    <row r="26918" spans="6:8" x14ac:dyDescent="0.25">
      <c r="F26918" s="11"/>
      <c r="G26918" s="11"/>
      <c r="H26918" s="11"/>
    </row>
    <row r="26919" spans="6:8" x14ac:dyDescent="0.25">
      <c r="F26919" s="11"/>
      <c r="G26919" s="11"/>
      <c r="H26919" s="11"/>
    </row>
    <row r="26920" spans="6:8" x14ac:dyDescent="0.25">
      <c r="F26920" s="11"/>
      <c r="G26920" s="11"/>
      <c r="H26920" s="11"/>
    </row>
    <row r="26921" spans="6:8" x14ac:dyDescent="0.25">
      <c r="F26921" s="11"/>
      <c r="G26921" s="11"/>
      <c r="H26921" s="11"/>
    </row>
    <row r="26922" spans="6:8" x14ac:dyDescent="0.25">
      <c r="F26922" s="11"/>
      <c r="G26922" s="11"/>
      <c r="H26922" s="11"/>
    </row>
    <row r="26923" spans="6:8" x14ac:dyDescent="0.25">
      <c r="F26923" s="11"/>
      <c r="G26923" s="11"/>
      <c r="H26923" s="11"/>
    </row>
    <row r="26924" spans="6:8" x14ac:dyDescent="0.25">
      <c r="F26924" s="11"/>
      <c r="G26924" s="11"/>
      <c r="H26924" s="11"/>
    </row>
    <row r="26925" spans="6:8" x14ac:dyDescent="0.25">
      <c r="F26925" s="11"/>
      <c r="G26925" s="11"/>
      <c r="H26925" s="11"/>
    </row>
    <row r="26926" spans="6:8" x14ac:dyDescent="0.25">
      <c r="F26926" s="11"/>
      <c r="G26926" s="11"/>
      <c r="H26926" s="11"/>
    </row>
    <row r="26927" spans="6:8" x14ac:dyDescent="0.25">
      <c r="F26927" s="11"/>
      <c r="G26927" s="11"/>
      <c r="H26927" s="11"/>
    </row>
    <row r="26928" spans="6:8" x14ac:dyDescent="0.25">
      <c r="F26928" s="11"/>
      <c r="G26928" s="11"/>
      <c r="H26928" s="11"/>
    </row>
    <row r="26929" spans="6:8" x14ac:dyDescent="0.25">
      <c r="F26929" s="11"/>
      <c r="G26929" s="11"/>
      <c r="H26929" s="11"/>
    </row>
    <row r="26930" spans="6:8" x14ac:dyDescent="0.25">
      <c r="F26930" s="11"/>
      <c r="G26930" s="11"/>
      <c r="H26930" s="11"/>
    </row>
    <row r="26931" spans="6:8" x14ac:dyDescent="0.25">
      <c r="F26931" s="11"/>
      <c r="G26931" s="11"/>
      <c r="H26931" s="11"/>
    </row>
    <row r="26932" spans="6:8" x14ac:dyDescent="0.25">
      <c r="F26932" s="11"/>
      <c r="G26932" s="11"/>
      <c r="H26932" s="11"/>
    </row>
    <row r="26933" spans="6:8" x14ac:dyDescent="0.25">
      <c r="F26933" s="11"/>
      <c r="G26933" s="11"/>
      <c r="H26933" s="11"/>
    </row>
    <row r="26934" spans="6:8" x14ac:dyDescent="0.25">
      <c r="F26934" s="11"/>
      <c r="G26934" s="11"/>
      <c r="H26934" s="11"/>
    </row>
    <row r="26935" spans="6:8" x14ac:dyDescent="0.25">
      <c r="F26935" s="11"/>
      <c r="G26935" s="11"/>
      <c r="H26935" s="11"/>
    </row>
    <row r="26936" spans="6:8" x14ac:dyDescent="0.25">
      <c r="F26936" s="11"/>
      <c r="G26936" s="11"/>
      <c r="H26936" s="11"/>
    </row>
    <row r="26937" spans="6:8" x14ac:dyDescent="0.25">
      <c r="F26937" s="11"/>
      <c r="G26937" s="11"/>
      <c r="H26937" s="11"/>
    </row>
    <row r="26938" spans="6:8" x14ac:dyDescent="0.25">
      <c r="F26938" s="11"/>
      <c r="G26938" s="11"/>
      <c r="H26938" s="11"/>
    </row>
    <row r="26939" spans="6:8" x14ac:dyDescent="0.25">
      <c r="F26939" s="11"/>
      <c r="G26939" s="11"/>
      <c r="H26939" s="11"/>
    </row>
    <row r="26940" spans="6:8" x14ac:dyDescent="0.25">
      <c r="F26940" s="11"/>
      <c r="G26940" s="11"/>
      <c r="H26940" s="11"/>
    </row>
    <row r="26941" spans="6:8" x14ac:dyDescent="0.25">
      <c r="F26941" s="11"/>
      <c r="G26941" s="11"/>
      <c r="H26941" s="11"/>
    </row>
    <row r="26942" spans="6:8" x14ac:dyDescent="0.25">
      <c r="F26942" s="11"/>
      <c r="G26942" s="11"/>
      <c r="H26942" s="11"/>
    </row>
    <row r="26943" spans="6:8" x14ac:dyDescent="0.25">
      <c r="F26943" s="11"/>
      <c r="G26943" s="11"/>
      <c r="H26943" s="11"/>
    </row>
    <row r="26944" spans="6:8" x14ac:dyDescent="0.25">
      <c r="F26944" s="11"/>
      <c r="G26944" s="11"/>
      <c r="H26944" s="11"/>
    </row>
    <row r="26945" spans="6:8" x14ac:dyDescent="0.25">
      <c r="F26945" s="11"/>
      <c r="G26945" s="11"/>
      <c r="H26945" s="11"/>
    </row>
    <row r="26946" spans="6:8" x14ac:dyDescent="0.25">
      <c r="F26946" s="11"/>
      <c r="G26946" s="11"/>
      <c r="H26946" s="11"/>
    </row>
    <row r="26947" spans="6:8" x14ac:dyDescent="0.25">
      <c r="F26947" s="11"/>
      <c r="G26947" s="11"/>
      <c r="H26947" s="11"/>
    </row>
    <row r="26948" spans="6:8" x14ac:dyDescent="0.25">
      <c r="F26948" s="11"/>
      <c r="G26948" s="11"/>
      <c r="H26948" s="11"/>
    </row>
    <row r="26949" spans="6:8" x14ac:dyDescent="0.25">
      <c r="F26949" s="11"/>
      <c r="G26949" s="11"/>
      <c r="H26949" s="11"/>
    </row>
    <row r="26950" spans="6:8" x14ac:dyDescent="0.25">
      <c r="F26950" s="11"/>
      <c r="G26950" s="11"/>
      <c r="H26950" s="11"/>
    </row>
    <row r="26951" spans="6:8" x14ac:dyDescent="0.25">
      <c r="F26951" s="11"/>
      <c r="G26951" s="11"/>
      <c r="H26951" s="11"/>
    </row>
    <row r="26952" spans="6:8" x14ac:dyDescent="0.25">
      <c r="F26952" s="11"/>
      <c r="G26952" s="11"/>
      <c r="H26952" s="11"/>
    </row>
    <row r="26953" spans="6:8" x14ac:dyDescent="0.25">
      <c r="F26953" s="11"/>
      <c r="G26953" s="11"/>
      <c r="H26953" s="11"/>
    </row>
    <row r="26954" spans="6:8" x14ac:dyDescent="0.25">
      <c r="F26954" s="11"/>
      <c r="G26954" s="11"/>
      <c r="H26954" s="11"/>
    </row>
    <row r="26955" spans="6:8" x14ac:dyDescent="0.25">
      <c r="F26955" s="11"/>
      <c r="G26955" s="11"/>
      <c r="H26955" s="11"/>
    </row>
    <row r="26956" spans="6:8" x14ac:dyDescent="0.25">
      <c r="F26956" s="11"/>
      <c r="G26956" s="11"/>
      <c r="H26956" s="11"/>
    </row>
    <row r="26957" spans="6:8" x14ac:dyDescent="0.25">
      <c r="F26957" s="11"/>
      <c r="G26957" s="11"/>
      <c r="H26957" s="11"/>
    </row>
    <row r="26958" spans="6:8" x14ac:dyDescent="0.25">
      <c r="F26958" s="11"/>
      <c r="G26958" s="11"/>
      <c r="H26958" s="11"/>
    </row>
    <row r="26959" spans="6:8" x14ac:dyDescent="0.25">
      <c r="F26959" s="11"/>
      <c r="G26959" s="11"/>
      <c r="H26959" s="11"/>
    </row>
    <row r="26960" spans="6:8" x14ac:dyDescent="0.25">
      <c r="F26960" s="11"/>
      <c r="G26960" s="11"/>
      <c r="H26960" s="11"/>
    </row>
    <row r="26961" spans="6:8" x14ac:dyDescent="0.25">
      <c r="F26961" s="11"/>
      <c r="G26961" s="11"/>
      <c r="H26961" s="11"/>
    </row>
    <row r="26962" spans="6:8" x14ac:dyDescent="0.25">
      <c r="F26962" s="11"/>
      <c r="G26962" s="11"/>
      <c r="H26962" s="11"/>
    </row>
    <row r="26963" spans="6:8" x14ac:dyDescent="0.25">
      <c r="F26963" s="11"/>
      <c r="G26963" s="11"/>
      <c r="H26963" s="11"/>
    </row>
    <row r="26964" spans="6:8" x14ac:dyDescent="0.25">
      <c r="F26964" s="11"/>
      <c r="G26964" s="11"/>
      <c r="H26964" s="11"/>
    </row>
    <row r="26965" spans="6:8" x14ac:dyDescent="0.25">
      <c r="F26965" s="11"/>
      <c r="G26965" s="11"/>
      <c r="H26965" s="11"/>
    </row>
    <row r="26966" spans="6:8" x14ac:dyDescent="0.25">
      <c r="F26966" s="11"/>
      <c r="G26966" s="11"/>
      <c r="H26966" s="11"/>
    </row>
    <row r="26967" spans="6:8" x14ac:dyDescent="0.25">
      <c r="F26967" s="11"/>
      <c r="G26967" s="11"/>
      <c r="H26967" s="11"/>
    </row>
    <row r="26968" spans="6:8" x14ac:dyDescent="0.25">
      <c r="F26968" s="11"/>
      <c r="G26968" s="11"/>
      <c r="H26968" s="11"/>
    </row>
    <row r="26969" spans="6:8" x14ac:dyDescent="0.25">
      <c r="F26969" s="11"/>
      <c r="G26969" s="11"/>
      <c r="H26969" s="11"/>
    </row>
    <row r="26970" spans="6:8" x14ac:dyDescent="0.25">
      <c r="F26970" s="11"/>
      <c r="G26970" s="11"/>
      <c r="H26970" s="11"/>
    </row>
    <row r="26971" spans="6:8" x14ac:dyDescent="0.25">
      <c r="F26971" s="11"/>
      <c r="G26971" s="11"/>
      <c r="H26971" s="11"/>
    </row>
    <row r="26972" spans="6:8" x14ac:dyDescent="0.25">
      <c r="F26972" s="11"/>
      <c r="G26972" s="11"/>
      <c r="H26972" s="11"/>
    </row>
    <row r="26973" spans="6:8" x14ac:dyDescent="0.25">
      <c r="F26973" s="11"/>
      <c r="G26973" s="11"/>
      <c r="H26973" s="11"/>
    </row>
    <row r="26974" spans="6:8" x14ac:dyDescent="0.25">
      <c r="F26974" s="11"/>
      <c r="G26974" s="11"/>
      <c r="H26974" s="11"/>
    </row>
    <row r="26975" spans="6:8" x14ac:dyDescent="0.25">
      <c r="F26975" s="11"/>
      <c r="G26975" s="11"/>
      <c r="H26975" s="11"/>
    </row>
    <row r="26976" spans="6:8" x14ac:dyDescent="0.25">
      <c r="F26976" s="11"/>
      <c r="G26976" s="11"/>
      <c r="H26976" s="11"/>
    </row>
    <row r="26977" spans="6:8" x14ac:dyDescent="0.25">
      <c r="F26977" s="11"/>
      <c r="G26977" s="11"/>
      <c r="H26977" s="11"/>
    </row>
    <row r="26978" spans="6:8" x14ac:dyDescent="0.25">
      <c r="F26978" s="11"/>
      <c r="G26978" s="11"/>
      <c r="H26978" s="11"/>
    </row>
    <row r="26979" spans="6:8" x14ac:dyDescent="0.25">
      <c r="F26979" s="11"/>
      <c r="G26979" s="11"/>
      <c r="H26979" s="11"/>
    </row>
    <row r="26980" spans="6:8" x14ac:dyDescent="0.25">
      <c r="F26980" s="11"/>
      <c r="G26980" s="11"/>
      <c r="H26980" s="11"/>
    </row>
    <row r="26981" spans="6:8" x14ac:dyDescent="0.25">
      <c r="F26981" s="11"/>
      <c r="G26981" s="11"/>
      <c r="H26981" s="11"/>
    </row>
    <row r="26982" spans="6:8" x14ac:dyDescent="0.25">
      <c r="F26982" s="11"/>
      <c r="G26982" s="11"/>
      <c r="H26982" s="11"/>
    </row>
    <row r="26983" spans="6:8" x14ac:dyDescent="0.25">
      <c r="F26983" s="11"/>
      <c r="G26983" s="11"/>
      <c r="H26983" s="11"/>
    </row>
    <row r="26984" spans="6:8" x14ac:dyDescent="0.25">
      <c r="F26984" s="11"/>
      <c r="G26984" s="11"/>
      <c r="H26984" s="11"/>
    </row>
    <row r="26985" spans="6:8" x14ac:dyDescent="0.25">
      <c r="F26985" s="11"/>
      <c r="G26985" s="11"/>
      <c r="H26985" s="11"/>
    </row>
    <row r="26986" spans="6:8" x14ac:dyDescent="0.25">
      <c r="F26986" s="11"/>
      <c r="G26986" s="11"/>
      <c r="H26986" s="11"/>
    </row>
    <row r="26987" spans="6:8" x14ac:dyDescent="0.25">
      <c r="F26987" s="11"/>
      <c r="G26987" s="11"/>
      <c r="H26987" s="11"/>
    </row>
    <row r="26988" spans="6:8" x14ac:dyDescent="0.25">
      <c r="F26988" s="11"/>
      <c r="G26988" s="11"/>
      <c r="H26988" s="11"/>
    </row>
    <row r="26989" spans="6:8" x14ac:dyDescent="0.25">
      <c r="F26989" s="11"/>
      <c r="G26989" s="11"/>
      <c r="H26989" s="11"/>
    </row>
    <row r="26990" spans="6:8" x14ac:dyDescent="0.25">
      <c r="F26990" s="11"/>
      <c r="G26990" s="11"/>
      <c r="H26990" s="11"/>
    </row>
    <row r="26991" spans="6:8" x14ac:dyDescent="0.25">
      <c r="F26991" s="11"/>
      <c r="G26991" s="11"/>
      <c r="H26991" s="11"/>
    </row>
    <row r="26992" spans="6:8" x14ac:dyDescent="0.25">
      <c r="F26992" s="11"/>
      <c r="G26992" s="11"/>
      <c r="H26992" s="11"/>
    </row>
    <row r="26993" spans="6:8" x14ac:dyDescent="0.25">
      <c r="F26993" s="11"/>
      <c r="G26993" s="11"/>
      <c r="H26993" s="11"/>
    </row>
    <row r="26994" spans="6:8" x14ac:dyDescent="0.25">
      <c r="F26994" s="11"/>
      <c r="G26994" s="11"/>
      <c r="H26994" s="11"/>
    </row>
    <row r="26995" spans="6:8" x14ac:dyDescent="0.25">
      <c r="F26995" s="11"/>
      <c r="G26995" s="11"/>
      <c r="H26995" s="11"/>
    </row>
    <row r="26996" spans="6:8" x14ac:dyDescent="0.25">
      <c r="F26996" s="11"/>
      <c r="G26996" s="11"/>
      <c r="H26996" s="11"/>
    </row>
    <row r="26997" spans="6:8" x14ac:dyDescent="0.25">
      <c r="F26997" s="11"/>
      <c r="G26997" s="11"/>
      <c r="H26997" s="11"/>
    </row>
    <row r="26998" spans="6:8" x14ac:dyDescent="0.25">
      <c r="F26998" s="11"/>
      <c r="G26998" s="11"/>
      <c r="H26998" s="11"/>
    </row>
    <row r="26999" spans="6:8" x14ac:dyDescent="0.25">
      <c r="F26999" s="11"/>
      <c r="G26999" s="11"/>
      <c r="H26999" s="11"/>
    </row>
    <row r="27000" spans="6:8" x14ac:dyDescent="0.25">
      <c r="F27000" s="11"/>
      <c r="G27000" s="11"/>
      <c r="H27000" s="11"/>
    </row>
    <row r="27001" spans="6:8" x14ac:dyDescent="0.25">
      <c r="F27001" s="11"/>
      <c r="G27001" s="11"/>
      <c r="H27001" s="11"/>
    </row>
    <row r="27002" spans="6:8" x14ac:dyDescent="0.25">
      <c r="F27002" s="11"/>
      <c r="G27002" s="11"/>
      <c r="H27002" s="11"/>
    </row>
    <row r="27003" spans="6:8" x14ac:dyDescent="0.25">
      <c r="F27003" s="11"/>
      <c r="G27003" s="11"/>
      <c r="H27003" s="11"/>
    </row>
    <row r="27004" spans="6:8" x14ac:dyDescent="0.25">
      <c r="F27004" s="11"/>
      <c r="G27004" s="11"/>
      <c r="H27004" s="11"/>
    </row>
    <row r="27005" spans="6:8" x14ac:dyDescent="0.25">
      <c r="F27005" s="11"/>
      <c r="G27005" s="11"/>
      <c r="H27005" s="11"/>
    </row>
    <row r="27006" spans="6:8" x14ac:dyDescent="0.25">
      <c r="F27006" s="11"/>
      <c r="G27006" s="11"/>
      <c r="H27006" s="11"/>
    </row>
    <row r="27007" spans="6:8" x14ac:dyDescent="0.25">
      <c r="F27007" s="11"/>
      <c r="G27007" s="11"/>
      <c r="H27007" s="11"/>
    </row>
    <row r="27008" spans="6:8" x14ac:dyDescent="0.25">
      <c r="F27008" s="11"/>
      <c r="G27008" s="11"/>
      <c r="H27008" s="11"/>
    </row>
    <row r="27009" spans="6:8" x14ac:dyDescent="0.25">
      <c r="F27009" s="11"/>
      <c r="G27009" s="11"/>
      <c r="H27009" s="11"/>
    </row>
    <row r="27010" spans="6:8" x14ac:dyDescent="0.25">
      <c r="F27010" s="11"/>
      <c r="G27010" s="11"/>
      <c r="H27010" s="11"/>
    </row>
    <row r="27011" spans="6:8" x14ac:dyDescent="0.25">
      <c r="F27011" s="11"/>
      <c r="G27011" s="11"/>
      <c r="H27011" s="11"/>
    </row>
    <row r="27012" spans="6:8" x14ac:dyDescent="0.25">
      <c r="F27012" s="11"/>
      <c r="G27012" s="11"/>
      <c r="H27012" s="11"/>
    </row>
    <row r="27013" spans="6:8" x14ac:dyDescent="0.25">
      <c r="F27013" s="11"/>
      <c r="G27013" s="11"/>
      <c r="H27013" s="11"/>
    </row>
    <row r="27014" spans="6:8" x14ac:dyDescent="0.25">
      <c r="F27014" s="11"/>
      <c r="G27014" s="11"/>
      <c r="H27014" s="11"/>
    </row>
    <row r="27015" spans="6:8" x14ac:dyDescent="0.25">
      <c r="F27015" s="11"/>
      <c r="G27015" s="11"/>
      <c r="H27015" s="11"/>
    </row>
    <row r="27016" spans="6:8" x14ac:dyDescent="0.25">
      <c r="F27016" s="11"/>
      <c r="G27016" s="11"/>
      <c r="H27016" s="11"/>
    </row>
    <row r="27017" spans="6:8" x14ac:dyDescent="0.25">
      <c r="F27017" s="11"/>
      <c r="G27017" s="11"/>
      <c r="H27017" s="11"/>
    </row>
    <row r="27018" spans="6:8" x14ac:dyDescent="0.25">
      <c r="F27018" s="11"/>
      <c r="G27018" s="11"/>
      <c r="H27018" s="11"/>
    </row>
    <row r="27019" spans="6:8" x14ac:dyDescent="0.25">
      <c r="F27019" s="11"/>
      <c r="G27019" s="11"/>
      <c r="H27019" s="11"/>
    </row>
    <row r="27020" spans="6:8" x14ac:dyDescent="0.25">
      <c r="F27020" s="11"/>
      <c r="G27020" s="11"/>
      <c r="H27020" s="11"/>
    </row>
    <row r="27021" spans="6:8" x14ac:dyDescent="0.25">
      <c r="F27021" s="11"/>
      <c r="G27021" s="11"/>
      <c r="H27021" s="11"/>
    </row>
    <row r="27022" spans="6:8" x14ac:dyDescent="0.25">
      <c r="F27022" s="11"/>
      <c r="G27022" s="11"/>
      <c r="H27022" s="11"/>
    </row>
    <row r="27023" spans="6:8" x14ac:dyDescent="0.25">
      <c r="F27023" s="11"/>
      <c r="G27023" s="11"/>
      <c r="H27023" s="11"/>
    </row>
    <row r="27024" spans="6:8" x14ac:dyDescent="0.25">
      <c r="F27024" s="11"/>
      <c r="G27024" s="11"/>
      <c r="H27024" s="11"/>
    </row>
    <row r="27025" spans="6:8" x14ac:dyDescent="0.25">
      <c r="F27025" s="11"/>
      <c r="G27025" s="11"/>
      <c r="H27025" s="11"/>
    </row>
    <row r="27026" spans="6:8" x14ac:dyDescent="0.25">
      <c r="F27026" s="11"/>
      <c r="G27026" s="11"/>
      <c r="H27026" s="11"/>
    </row>
    <row r="27027" spans="6:8" x14ac:dyDescent="0.25">
      <c r="F27027" s="11"/>
      <c r="G27027" s="11"/>
      <c r="H27027" s="11"/>
    </row>
    <row r="27028" spans="6:8" x14ac:dyDescent="0.25">
      <c r="F27028" s="11"/>
      <c r="G27028" s="11"/>
      <c r="H27028" s="11"/>
    </row>
    <row r="27029" spans="6:8" x14ac:dyDescent="0.25">
      <c r="F27029" s="11"/>
      <c r="G27029" s="11"/>
      <c r="H27029" s="11"/>
    </row>
    <row r="27030" spans="6:8" x14ac:dyDescent="0.25">
      <c r="F27030" s="11"/>
      <c r="G27030" s="11"/>
      <c r="H27030" s="11"/>
    </row>
    <row r="27031" spans="6:8" x14ac:dyDescent="0.25">
      <c r="F27031" s="11"/>
      <c r="G27031" s="11"/>
      <c r="H27031" s="11"/>
    </row>
    <row r="27032" spans="6:8" x14ac:dyDescent="0.25">
      <c r="F27032" s="11"/>
      <c r="G27032" s="11"/>
      <c r="H27032" s="11"/>
    </row>
    <row r="27033" spans="6:8" x14ac:dyDescent="0.25">
      <c r="F27033" s="11"/>
      <c r="G27033" s="11"/>
      <c r="H27033" s="11"/>
    </row>
    <row r="27034" spans="6:8" x14ac:dyDescent="0.25">
      <c r="F27034" s="11"/>
      <c r="G27034" s="11"/>
      <c r="H27034" s="11"/>
    </row>
    <row r="27035" spans="6:8" x14ac:dyDescent="0.25">
      <c r="F27035" s="11"/>
      <c r="G27035" s="11"/>
      <c r="H27035" s="11"/>
    </row>
    <row r="27036" spans="6:8" x14ac:dyDescent="0.25">
      <c r="F27036" s="11"/>
      <c r="G27036" s="11"/>
      <c r="H27036" s="11"/>
    </row>
    <row r="27037" spans="6:8" x14ac:dyDescent="0.25">
      <c r="F27037" s="11"/>
      <c r="G27037" s="11"/>
      <c r="H27037" s="11"/>
    </row>
    <row r="27038" spans="6:8" x14ac:dyDescent="0.25">
      <c r="F27038" s="11"/>
      <c r="G27038" s="11"/>
      <c r="H27038" s="11"/>
    </row>
    <row r="27039" spans="6:8" x14ac:dyDescent="0.25">
      <c r="F27039" s="11"/>
      <c r="G27039" s="11"/>
      <c r="H27039" s="11"/>
    </row>
    <row r="27040" spans="6:8" x14ac:dyDescent="0.25">
      <c r="F27040" s="11"/>
      <c r="G27040" s="11"/>
      <c r="H27040" s="11"/>
    </row>
    <row r="27041" spans="6:8" x14ac:dyDescent="0.25">
      <c r="F27041" s="11"/>
      <c r="G27041" s="11"/>
      <c r="H27041" s="11"/>
    </row>
    <row r="27042" spans="6:8" x14ac:dyDescent="0.25">
      <c r="F27042" s="11"/>
      <c r="G27042" s="11"/>
      <c r="H27042" s="11"/>
    </row>
    <row r="27043" spans="6:8" x14ac:dyDescent="0.25">
      <c r="F27043" s="11"/>
      <c r="G27043" s="11"/>
      <c r="H27043" s="11"/>
    </row>
    <row r="27044" spans="6:8" x14ac:dyDescent="0.25">
      <c r="F27044" s="11"/>
      <c r="G27044" s="11"/>
      <c r="H27044" s="11"/>
    </row>
    <row r="27045" spans="6:8" x14ac:dyDescent="0.25">
      <c r="F27045" s="11"/>
      <c r="G27045" s="11"/>
      <c r="H27045" s="11"/>
    </row>
    <row r="27046" spans="6:8" x14ac:dyDescent="0.25">
      <c r="F27046" s="11"/>
      <c r="G27046" s="11"/>
      <c r="H27046" s="11"/>
    </row>
    <row r="27047" spans="6:8" x14ac:dyDescent="0.25">
      <c r="F27047" s="11"/>
      <c r="G27047" s="11"/>
      <c r="H27047" s="11"/>
    </row>
    <row r="27048" spans="6:8" x14ac:dyDescent="0.25">
      <c r="F27048" s="11"/>
      <c r="G27048" s="11"/>
      <c r="H27048" s="11"/>
    </row>
    <row r="27049" spans="6:8" x14ac:dyDescent="0.25">
      <c r="F27049" s="11"/>
      <c r="G27049" s="11"/>
      <c r="H27049" s="11"/>
    </row>
    <row r="27050" spans="6:8" x14ac:dyDescent="0.25">
      <c r="F27050" s="11"/>
      <c r="G27050" s="11"/>
      <c r="H27050" s="11"/>
    </row>
    <row r="27051" spans="6:8" x14ac:dyDescent="0.25">
      <c r="F27051" s="11"/>
      <c r="G27051" s="11"/>
      <c r="H27051" s="11"/>
    </row>
    <row r="27052" spans="6:8" x14ac:dyDescent="0.25">
      <c r="F27052" s="11"/>
      <c r="G27052" s="11"/>
      <c r="H27052" s="11"/>
    </row>
    <row r="27053" spans="6:8" x14ac:dyDescent="0.25">
      <c r="F27053" s="11"/>
      <c r="G27053" s="11"/>
      <c r="H27053" s="11"/>
    </row>
    <row r="27054" spans="6:8" x14ac:dyDescent="0.25">
      <c r="F27054" s="11"/>
      <c r="G27054" s="11"/>
      <c r="H27054" s="11"/>
    </row>
    <row r="27055" spans="6:8" x14ac:dyDescent="0.25">
      <c r="F27055" s="11"/>
      <c r="G27055" s="11"/>
      <c r="H27055" s="11"/>
    </row>
    <row r="27056" spans="6:8" x14ac:dyDescent="0.25">
      <c r="F27056" s="11"/>
      <c r="G27056" s="11"/>
      <c r="H27056" s="11"/>
    </row>
    <row r="27057" spans="6:8" x14ac:dyDescent="0.25">
      <c r="F27057" s="11"/>
      <c r="G27057" s="11"/>
      <c r="H27057" s="11"/>
    </row>
    <row r="27058" spans="6:8" x14ac:dyDescent="0.25">
      <c r="F27058" s="11"/>
      <c r="G27058" s="11"/>
      <c r="H27058" s="11"/>
    </row>
    <row r="27059" spans="6:8" x14ac:dyDescent="0.25">
      <c r="F27059" s="11"/>
      <c r="G27059" s="11"/>
      <c r="H27059" s="11"/>
    </row>
    <row r="27060" spans="6:8" x14ac:dyDescent="0.25">
      <c r="F27060" s="11"/>
      <c r="G27060" s="11"/>
      <c r="H27060" s="11"/>
    </row>
    <row r="27061" spans="6:8" x14ac:dyDescent="0.25">
      <c r="F27061" s="11"/>
      <c r="G27061" s="11"/>
      <c r="H27061" s="11"/>
    </row>
    <row r="27062" spans="6:8" x14ac:dyDescent="0.25">
      <c r="F27062" s="11"/>
      <c r="G27062" s="11"/>
      <c r="H27062" s="11"/>
    </row>
    <row r="27063" spans="6:8" x14ac:dyDescent="0.25">
      <c r="F27063" s="11"/>
      <c r="G27063" s="11"/>
      <c r="H27063" s="11"/>
    </row>
    <row r="27064" spans="6:8" x14ac:dyDescent="0.25">
      <c r="F27064" s="11"/>
      <c r="G27064" s="11"/>
      <c r="H27064" s="11"/>
    </row>
    <row r="27065" spans="6:8" x14ac:dyDescent="0.25">
      <c r="F27065" s="11"/>
      <c r="G27065" s="11"/>
      <c r="H27065" s="11"/>
    </row>
    <row r="27066" spans="6:8" x14ac:dyDescent="0.25">
      <c r="F27066" s="11"/>
      <c r="G27066" s="11"/>
      <c r="H27066" s="11"/>
    </row>
    <row r="27067" spans="6:8" x14ac:dyDescent="0.25">
      <c r="F27067" s="11"/>
      <c r="G27067" s="11"/>
      <c r="H27067" s="11"/>
    </row>
    <row r="27068" spans="6:8" x14ac:dyDescent="0.25">
      <c r="F27068" s="11"/>
      <c r="G27068" s="11"/>
      <c r="H27068" s="11"/>
    </row>
    <row r="27069" spans="6:8" x14ac:dyDescent="0.25">
      <c r="F27069" s="11"/>
      <c r="G27069" s="11"/>
      <c r="H27069" s="11"/>
    </row>
    <row r="27070" spans="6:8" x14ac:dyDescent="0.25">
      <c r="F27070" s="11"/>
      <c r="G27070" s="11"/>
      <c r="H27070" s="11"/>
    </row>
    <row r="27071" spans="6:8" x14ac:dyDescent="0.25">
      <c r="F27071" s="11"/>
      <c r="G27071" s="11"/>
      <c r="H27071" s="11"/>
    </row>
    <row r="27072" spans="6:8" x14ac:dyDescent="0.25">
      <c r="F27072" s="11"/>
      <c r="G27072" s="11"/>
      <c r="H27072" s="11"/>
    </row>
    <row r="27073" spans="6:8" x14ac:dyDescent="0.25">
      <c r="F27073" s="11"/>
      <c r="G27073" s="11"/>
      <c r="H27073" s="11"/>
    </row>
    <row r="27074" spans="6:8" x14ac:dyDescent="0.25">
      <c r="F27074" s="11"/>
      <c r="G27074" s="11"/>
      <c r="H27074" s="11"/>
    </row>
    <row r="27075" spans="6:8" x14ac:dyDescent="0.25">
      <c r="F27075" s="11"/>
      <c r="G27075" s="11"/>
      <c r="H27075" s="11"/>
    </row>
    <row r="27076" spans="6:8" x14ac:dyDescent="0.25">
      <c r="F27076" s="11"/>
      <c r="G27076" s="11"/>
      <c r="H27076" s="11"/>
    </row>
    <row r="27077" spans="6:8" x14ac:dyDescent="0.25">
      <c r="F27077" s="11"/>
      <c r="G27077" s="11"/>
      <c r="H27077" s="11"/>
    </row>
    <row r="27078" spans="6:8" x14ac:dyDescent="0.25">
      <c r="F27078" s="11"/>
      <c r="G27078" s="11"/>
      <c r="H27078" s="11"/>
    </row>
    <row r="27079" spans="6:8" x14ac:dyDescent="0.25">
      <c r="F27079" s="11"/>
      <c r="G27079" s="11"/>
      <c r="H27079" s="11"/>
    </row>
    <row r="27080" spans="6:8" x14ac:dyDescent="0.25">
      <c r="F27080" s="11"/>
      <c r="G27080" s="11"/>
      <c r="H27080" s="11"/>
    </row>
    <row r="27081" spans="6:8" x14ac:dyDescent="0.25">
      <c r="F27081" s="11"/>
      <c r="G27081" s="11"/>
      <c r="H27081" s="11"/>
    </row>
    <row r="27082" spans="6:8" x14ac:dyDescent="0.25">
      <c r="F27082" s="11"/>
      <c r="G27082" s="11"/>
      <c r="H27082" s="11"/>
    </row>
    <row r="27083" spans="6:8" x14ac:dyDescent="0.25">
      <c r="F27083" s="11"/>
      <c r="G27083" s="11"/>
      <c r="H27083" s="11"/>
    </row>
    <row r="27084" spans="6:8" x14ac:dyDescent="0.25">
      <c r="F27084" s="11"/>
      <c r="G27084" s="11"/>
      <c r="H27084" s="11"/>
    </row>
    <row r="27085" spans="6:8" x14ac:dyDescent="0.25">
      <c r="F27085" s="11"/>
      <c r="G27085" s="11"/>
      <c r="H27085" s="11"/>
    </row>
    <row r="27086" spans="6:8" x14ac:dyDescent="0.25">
      <c r="F27086" s="11"/>
      <c r="G27086" s="11"/>
      <c r="H27086" s="11"/>
    </row>
    <row r="27087" spans="6:8" x14ac:dyDescent="0.25">
      <c r="F27087" s="11"/>
      <c r="G27087" s="11"/>
      <c r="H27087" s="11"/>
    </row>
    <row r="27088" spans="6:8" x14ac:dyDescent="0.25">
      <c r="F27088" s="11"/>
      <c r="G27088" s="11"/>
      <c r="H27088" s="11"/>
    </row>
    <row r="27089" spans="6:8" x14ac:dyDescent="0.25">
      <c r="F27089" s="11"/>
      <c r="G27089" s="11"/>
      <c r="H27089" s="11"/>
    </row>
    <row r="27090" spans="6:8" x14ac:dyDescent="0.25">
      <c r="F27090" s="11"/>
      <c r="G27090" s="11"/>
      <c r="H27090" s="11"/>
    </row>
    <row r="27091" spans="6:8" x14ac:dyDescent="0.25">
      <c r="F27091" s="11"/>
      <c r="G27091" s="11"/>
      <c r="H27091" s="11"/>
    </row>
    <row r="27092" spans="6:8" x14ac:dyDescent="0.25">
      <c r="F27092" s="11"/>
      <c r="G27092" s="11"/>
      <c r="H27092" s="11"/>
    </row>
    <row r="27093" spans="6:8" x14ac:dyDescent="0.25">
      <c r="F27093" s="11"/>
      <c r="G27093" s="11"/>
      <c r="H27093" s="11"/>
    </row>
    <row r="27094" spans="6:8" x14ac:dyDescent="0.25">
      <c r="F27094" s="11"/>
      <c r="G27094" s="11"/>
      <c r="H27094" s="11"/>
    </row>
    <row r="27095" spans="6:8" x14ac:dyDescent="0.25">
      <c r="F27095" s="11"/>
      <c r="G27095" s="11"/>
      <c r="H27095" s="11"/>
    </row>
    <row r="27096" spans="6:8" x14ac:dyDescent="0.25">
      <c r="F27096" s="11"/>
      <c r="G27096" s="11"/>
      <c r="H27096" s="11"/>
    </row>
    <row r="27097" spans="6:8" x14ac:dyDescent="0.25">
      <c r="F27097" s="11"/>
      <c r="G27097" s="11"/>
      <c r="H27097" s="11"/>
    </row>
    <row r="27098" spans="6:8" x14ac:dyDescent="0.25">
      <c r="F27098" s="11"/>
      <c r="G27098" s="11"/>
      <c r="H27098" s="11"/>
    </row>
    <row r="27099" spans="6:8" x14ac:dyDescent="0.25">
      <c r="F27099" s="11"/>
      <c r="G27099" s="11"/>
      <c r="H27099" s="11"/>
    </row>
    <row r="27100" spans="6:8" x14ac:dyDescent="0.25">
      <c r="F27100" s="11"/>
      <c r="G27100" s="11"/>
      <c r="H27100" s="11"/>
    </row>
    <row r="27101" spans="6:8" x14ac:dyDescent="0.25">
      <c r="F27101" s="11"/>
      <c r="G27101" s="11"/>
      <c r="H27101" s="11"/>
    </row>
    <row r="27102" spans="6:8" x14ac:dyDescent="0.25">
      <c r="F27102" s="11"/>
      <c r="G27102" s="11"/>
      <c r="H27102" s="11"/>
    </row>
    <row r="27103" spans="6:8" x14ac:dyDescent="0.25">
      <c r="F27103" s="11"/>
      <c r="G27103" s="11"/>
      <c r="H27103" s="11"/>
    </row>
    <row r="27104" spans="6:8" x14ac:dyDescent="0.25">
      <c r="F27104" s="11"/>
      <c r="G27104" s="11"/>
      <c r="H27104" s="11"/>
    </row>
    <row r="27105" spans="6:8" x14ac:dyDescent="0.25">
      <c r="F27105" s="11"/>
      <c r="G27105" s="11"/>
      <c r="H27105" s="11"/>
    </row>
    <row r="27106" spans="6:8" x14ac:dyDescent="0.25">
      <c r="F27106" s="11"/>
      <c r="G27106" s="11"/>
      <c r="H27106" s="11"/>
    </row>
    <row r="27107" spans="6:8" x14ac:dyDescent="0.25">
      <c r="F27107" s="11"/>
      <c r="G27107" s="11"/>
      <c r="H27107" s="11"/>
    </row>
    <row r="27108" spans="6:8" x14ac:dyDescent="0.25">
      <c r="F27108" s="11"/>
      <c r="G27108" s="11"/>
      <c r="H27108" s="11"/>
    </row>
    <row r="27109" spans="6:8" x14ac:dyDescent="0.25">
      <c r="F27109" s="11"/>
      <c r="G27109" s="11"/>
      <c r="H27109" s="11"/>
    </row>
    <row r="27110" spans="6:8" x14ac:dyDescent="0.25">
      <c r="F27110" s="11"/>
      <c r="G27110" s="11"/>
      <c r="H27110" s="11"/>
    </row>
    <row r="27111" spans="6:8" x14ac:dyDescent="0.25">
      <c r="F27111" s="11"/>
      <c r="G27111" s="11"/>
      <c r="H27111" s="11"/>
    </row>
    <row r="27112" spans="6:8" x14ac:dyDescent="0.25">
      <c r="F27112" s="11"/>
      <c r="G27112" s="11"/>
      <c r="H27112" s="11"/>
    </row>
    <row r="27113" spans="6:8" x14ac:dyDescent="0.25">
      <c r="F27113" s="11"/>
      <c r="G27113" s="11"/>
      <c r="H27113" s="11"/>
    </row>
    <row r="27114" spans="6:8" x14ac:dyDescent="0.25">
      <c r="F27114" s="11"/>
      <c r="G27114" s="11"/>
      <c r="H27114" s="11"/>
    </row>
    <row r="27115" spans="6:8" x14ac:dyDescent="0.25">
      <c r="F27115" s="11"/>
      <c r="G27115" s="11"/>
      <c r="H27115" s="11"/>
    </row>
    <row r="27116" spans="6:8" x14ac:dyDescent="0.25">
      <c r="F27116" s="11"/>
      <c r="G27116" s="11"/>
      <c r="H27116" s="11"/>
    </row>
    <row r="27117" spans="6:8" x14ac:dyDescent="0.25">
      <c r="F27117" s="11"/>
      <c r="G27117" s="11"/>
      <c r="H27117" s="11"/>
    </row>
    <row r="27118" spans="6:8" x14ac:dyDescent="0.25">
      <c r="F27118" s="11"/>
      <c r="G27118" s="11"/>
      <c r="H27118" s="11"/>
    </row>
    <row r="27119" spans="6:8" x14ac:dyDescent="0.25">
      <c r="F27119" s="11"/>
      <c r="G27119" s="11"/>
      <c r="H27119" s="11"/>
    </row>
    <row r="27120" spans="6:8" x14ac:dyDescent="0.25">
      <c r="F27120" s="11"/>
      <c r="G27120" s="11"/>
      <c r="H27120" s="11"/>
    </row>
    <row r="27121" spans="6:8" x14ac:dyDescent="0.25">
      <c r="F27121" s="11"/>
      <c r="G27121" s="11"/>
      <c r="H27121" s="11"/>
    </row>
    <row r="27122" spans="6:8" x14ac:dyDescent="0.25">
      <c r="F27122" s="11"/>
      <c r="G27122" s="11"/>
      <c r="H27122" s="11"/>
    </row>
    <row r="27123" spans="6:8" x14ac:dyDescent="0.25">
      <c r="F27123" s="11"/>
      <c r="G27123" s="11"/>
      <c r="H27123" s="11"/>
    </row>
    <row r="27124" spans="6:8" x14ac:dyDescent="0.25">
      <c r="F27124" s="11"/>
      <c r="G27124" s="11"/>
      <c r="H27124" s="11"/>
    </row>
    <row r="27125" spans="6:8" x14ac:dyDescent="0.25">
      <c r="F27125" s="11"/>
      <c r="G27125" s="11"/>
      <c r="H27125" s="11"/>
    </row>
    <row r="27126" spans="6:8" x14ac:dyDescent="0.25">
      <c r="F27126" s="11"/>
      <c r="G27126" s="11"/>
      <c r="H27126" s="11"/>
    </row>
    <row r="27127" spans="6:8" x14ac:dyDescent="0.25">
      <c r="F27127" s="11"/>
      <c r="G27127" s="11"/>
      <c r="H27127" s="11"/>
    </row>
    <row r="27128" spans="6:8" x14ac:dyDescent="0.25">
      <c r="F27128" s="11"/>
      <c r="G27128" s="11"/>
      <c r="H27128" s="11"/>
    </row>
    <row r="27129" spans="6:8" x14ac:dyDescent="0.25">
      <c r="F27129" s="11"/>
      <c r="G27129" s="11"/>
      <c r="H27129" s="11"/>
    </row>
    <row r="27130" spans="6:8" x14ac:dyDescent="0.25">
      <c r="F27130" s="11"/>
      <c r="G27130" s="11"/>
      <c r="H27130" s="11"/>
    </row>
    <row r="27131" spans="6:8" x14ac:dyDescent="0.25">
      <c r="F27131" s="11"/>
      <c r="G27131" s="11"/>
      <c r="H27131" s="11"/>
    </row>
    <row r="27132" spans="6:8" x14ac:dyDescent="0.25">
      <c r="F27132" s="11"/>
      <c r="G27132" s="11"/>
      <c r="H27132" s="11"/>
    </row>
    <row r="27133" spans="6:8" x14ac:dyDescent="0.25">
      <c r="F27133" s="11"/>
      <c r="G27133" s="11"/>
      <c r="H27133" s="11"/>
    </row>
    <row r="27134" spans="6:8" x14ac:dyDescent="0.25">
      <c r="F27134" s="11"/>
      <c r="G27134" s="11"/>
      <c r="H27134" s="11"/>
    </row>
    <row r="27135" spans="6:8" x14ac:dyDescent="0.25">
      <c r="F27135" s="11"/>
      <c r="G27135" s="11"/>
      <c r="H27135" s="11"/>
    </row>
    <row r="27136" spans="6:8" x14ac:dyDescent="0.25">
      <c r="F27136" s="11"/>
      <c r="G27136" s="11"/>
      <c r="H27136" s="11"/>
    </row>
    <row r="27137" spans="6:8" x14ac:dyDescent="0.25">
      <c r="F27137" s="11"/>
      <c r="G27137" s="11"/>
      <c r="H27137" s="11"/>
    </row>
    <row r="27138" spans="6:8" x14ac:dyDescent="0.25">
      <c r="F27138" s="11"/>
      <c r="G27138" s="11"/>
      <c r="H27138" s="11"/>
    </row>
    <row r="27139" spans="6:8" x14ac:dyDescent="0.25">
      <c r="F27139" s="11"/>
      <c r="G27139" s="11"/>
      <c r="H27139" s="11"/>
    </row>
    <row r="27140" spans="6:8" x14ac:dyDescent="0.25">
      <c r="F27140" s="11"/>
      <c r="G27140" s="11"/>
      <c r="H27140" s="11"/>
    </row>
    <row r="27141" spans="6:8" x14ac:dyDescent="0.25">
      <c r="F27141" s="11"/>
      <c r="G27141" s="11"/>
      <c r="H27141" s="11"/>
    </row>
    <row r="27142" spans="6:8" x14ac:dyDescent="0.25">
      <c r="F27142" s="11"/>
      <c r="G27142" s="11"/>
      <c r="H27142" s="11"/>
    </row>
    <row r="27143" spans="6:8" x14ac:dyDescent="0.25">
      <c r="F27143" s="11"/>
      <c r="G27143" s="11"/>
      <c r="H27143" s="11"/>
    </row>
    <row r="27144" spans="6:8" x14ac:dyDescent="0.25">
      <c r="F27144" s="11"/>
      <c r="G27144" s="11"/>
      <c r="H27144" s="11"/>
    </row>
    <row r="27145" spans="6:8" x14ac:dyDescent="0.25">
      <c r="F27145" s="11"/>
      <c r="G27145" s="11"/>
      <c r="H27145" s="11"/>
    </row>
    <row r="27146" spans="6:8" x14ac:dyDescent="0.25">
      <c r="F27146" s="11"/>
      <c r="G27146" s="11"/>
      <c r="H27146" s="11"/>
    </row>
    <row r="27147" spans="6:8" x14ac:dyDescent="0.25">
      <c r="F27147" s="11"/>
      <c r="G27147" s="11"/>
      <c r="H27147" s="11"/>
    </row>
    <row r="27148" spans="6:8" x14ac:dyDescent="0.25">
      <c r="F27148" s="11"/>
      <c r="G27148" s="11"/>
      <c r="H27148" s="11"/>
    </row>
    <row r="27149" spans="6:8" x14ac:dyDescent="0.25">
      <c r="F27149" s="11"/>
      <c r="G27149" s="11"/>
      <c r="H27149" s="11"/>
    </row>
    <row r="27150" spans="6:8" x14ac:dyDescent="0.25">
      <c r="F27150" s="11"/>
      <c r="G27150" s="11"/>
      <c r="H27150" s="11"/>
    </row>
    <row r="27151" spans="6:8" x14ac:dyDescent="0.25">
      <c r="F27151" s="11"/>
      <c r="G27151" s="11"/>
      <c r="H27151" s="11"/>
    </row>
    <row r="27152" spans="6:8" x14ac:dyDescent="0.25">
      <c r="F27152" s="11"/>
      <c r="G27152" s="11"/>
      <c r="H27152" s="11"/>
    </row>
    <row r="27153" spans="6:8" x14ac:dyDescent="0.25">
      <c r="F27153" s="11"/>
      <c r="G27153" s="11"/>
      <c r="H27153" s="11"/>
    </row>
    <row r="27154" spans="6:8" x14ac:dyDescent="0.25">
      <c r="F27154" s="11"/>
      <c r="G27154" s="11"/>
      <c r="H27154" s="11"/>
    </row>
    <row r="27155" spans="6:8" x14ac:dyDescent="0.25">
      <c r="F27155" s="11"/>
      <c r="G27155" s="11"/>
      <c r="H27155" s="11"/>
    </row>
    <row r="27156" spans="6:8" x14ac:dyDescent="0.25">
      <c r="F27156" s="11"/>
      <c r="G27156" s="11"/>
      <c r="H27156" s="11"/>
    </row>
    <row r="27157" spans="6:8" x14ac:dyDescent="0.25">
      <c r="F27157" s="11"/>
      <c r="G27157" s="11"/>
      <c r="H27157" s="11"/>
    </row>
    <row r="27158" spans="6:8" x14ac:dyDescent="0.25">
      <c r="F27158" s="11"/>
      <c r="G27158" s="11"/>
      <c r="H27158" s="11"/>
    </row>
    <row r="27159" spans="6:8" x14ac:dyDescent="0.25">
      <c r="F27159" s="11"/>
      <c r="G27159" s="11"/>
      <c r="H27159" s="11"/>
    </row>
    <row r="27160" spans="6:8" x14ac:dyDescent="0.25">
      <c r="F27160" s="11"/>
      <c r="G27160" s="11"/>
      <c r="H27160" s="11"/>
    </row>
    <row r="27161" spans="6:8" x14ac:dyDescent="0.25">
      <c r="F27161" s="11"/>
      <c r="G27161" s="11"/>
      <c r="H27161" s="11"/>
    </row>
    <row r="27162" spans="6:8" x14ac:dyDescent="0.25">
      <c r="F27162" s="11"/>
      <c r="G27162" s="11"/>
      <c r="H27162" s="11"/>
    </row>
    <row r="27163" spans="6:8" x14ac:dyDescent="0.25">
      <c r="F27163" s="11"/>
      <c r="G27163" s="11"/>
      <c r="H27163" s="11"/>
    </row>
    <row r="27164" spans="6:8" x14ac:dyDescent="0.25">
      <c r="F27164" s="11"/>
      <c r="G27164" s="11"/>
      <c r="H27164" s="11"/>
    </row>
    <row r="27165" spans="6:8" x14ac:dyDescent="0.25">
      <c r="F27165" s="11"/>
      <c r="G27165" s="11"/>
      <c r="H27165" s="11"/>
    </row>
    <row r="27166" spans="6:8" x14ac:dyDescent="0.25">
      <c r="F27166" s="11"/>
      <c r="G27166" s="11"/>
      <c r="H27166" s="11"/>
    </row>
    <row r="27167" spans="6:8" x14ac:dyDescent="0.25">
      <c r="F27167" s="11"/>
      <c r="G27167" s="11"/>
      <c r="H27167" s="11"/>
    </row>
    <row r="27168" spans="6:8" x14ac:dyDescent="0.25">
      <c r="F27168" s="11"/>
      <c r="G27168" s="11"/>
      <c r="H27168" s="11"/>
    </row>
    <row r="27169" spans="6:8" x14ac:dyDescent="0.25">
      <c r="F27169" s="11"/>
      <c r="G27169" s="11"/>
      <c r="H27169" s="11"/>
    </row>
    <row r="27170" spans="6:8" x14ac:dyDescent="0.25">
      <c r="F27170" s="11"/>
      <c r="G27170" s="11"/>
      <c r="H27170" s="11"/>
    </row>
    <row r="27171" spans="6:8" x14ac:dyDescent="0.25">
      <c r="F27171" s="11"/>
      <c r="G27171" s="11"/>
      <c r="H27171" s="11"/>
    </row>
    <row r="27172" spans="6:8" x14ac:dyDescent="0.25">
      <c r="F27172" s="11"/>
      <c r="G27172" s="11"/>
      <c r="H27172" s="11"/>
    </row>
    <row r="27173" spans="6:8" x14ac:dyDescent="0.25">
      <c r="F27173" s="11"/>
      <c r="G27173" s="11"/>
      <c r="H27173" s="11"/>
    </row>
    <row r="27174" spans="6:8" x14ac:dyDescent="0.25">
      <c r="F27174" s="11"/>
      <c r="G27174" s="11"/>
      <c r="H27174" s="11"/>
    </row>
    <row r="27175" spans="6:8" x14ac:dyDescent="0.25">
      <c r="F27175" s="11"/>
      <c r="G27175" s="11"/>
      <c r="H27175" s="11"/>
    </row>
    <row r="27176" spans="6:8" x14ac:dyDescent="0.25">
      <c r="F27176" s="11"/>
      <c r="G27176" s="11"/>
      <c r="H27176" s="11"/>
    </row>
    <row r="27177" spans="6:8" x14ac:dyDescent="0.25">
      <c r="F27177" s="11"/>
      <c r="G27177" s="11"/>
      <c r="H27177" s="11"/>
    </row>
    <row r="27178" spans="6:8" x14ac:dyDescent="0.25">
      <c r="F27178" s="11"/>
      <c r="G27178" s="11"/>
      <c r="H27178" s="11"/>
    </row>
    <row r="27179" spans="6:8" x14ac:dyDescent="0.25">
      <c r="F27179" s="11"/>
      <c r="G27179" s="11"/>
      <c r="H27179" s="11"/>
    </row>
    <row r="27180" spans="6:8" x14ac:dyDescent="0.25">
      <c r="F27180" s="11"/>
      <c r="G27180" s="11"/>
      <c r="H27180" s="11"/>
    </row>
    <row r="27181" spans="6:8" x14ac:dyDescent="0.25">
      <c r="F27181" s="11"/>
      <c r="G27181" s="11"/>
      <c r="H27181" s="11"/>
    </row>
    <row r="27182" spans="6:8" x14ac:dyDescent="0.25">
      <c r="F27182" s="11"/>
      <c r="G27182" s="11"/>
      <c r="H27182" s="11"/>
    </row>
    <row r="27183" spans="6:8" x14ac:dyDescent="0.25">
      <c r="F27183" s="11"/>
      <c r="G27183" s="11"/>
      <c r="H27183" s="11"/>
    </row>
    <row r="27184" spans="6:8" x14ac:dyDescent="0.25">
      <c r="F27184" s="11"/>
      <c r="G27184" s="11"/>
      <c r="H27184" s="11"/>
    </row>
    <row r="27185" spans="6:8" x14ac:dyDescent="0.25">
      <c r="F27185" s="11"/>
      <c r="G27185" s="11"/>
      <c r="H27185" s="11"/>
    </row>
    <row r="27186" spans="6:8" x14ac:dyDescent="0.25">
      <c r="F27186" s="11"/>
      <c r="G27186" s="11"/>
      <c r="H27186" s="11"/>
    </row>
    <row r="27187" spans="6:8" x14ac:dyDescent="0.25">
      <c r="F27187" s="11"/>
      <c r="G27187" s="11"/>
      <c r="H27187" s="11"/>
    </row>
    <row r="27188" spans="6:8" x14ac:dyDescent="0.25">
      <c r="F27188" s="11"/>
      <c r="G27188" s="11"/>
      <c r="H27188" s="11"/>
    </row>
    <row r="27189" spans="6:8" x14ac:dyDescent="0.25">
      <c r="F27189" s="11"/>
      <c r="G27189" s="11"/>
      <c r="H27189" s="11"/>
    </row>
    <row r="27190" spans="6:8" x14ac:dyDescent="0.25">
      <c r="F27190" s="11"/>
      <c r="G27190" s="11"/>
      <c r="H27190" s="11"/>
    </row>
    <row r="27191" spans="6:8" x14ac:dyDescent="0.25">
      <c r="F27191" s="11"/>
      <c r="G27191" s="11"/>
      <c r="H27191" s="11"/>
    </row>
    <row r="27192" spans="6:8" x14ac:dyDescent="0.25">
      <c r="F27192" s="11"/>
      <c r="G27192" s="11"/>
      <c r="H27192" s="11"/>
    </row>
    <row r="27193" spans="6:8" x14ac:dyDescent="0.25">
      <c r="F27193" s="11"/>
      <c r="G27193" s="11"/>
      <c r="H27193" s="11"/>
    </row>
    <row r="27194" spans="6:8" x14ac:dyDescent="0.25">
      <c r="F27194" s="11"/>
      <c r="G27194" s="11"/>
      <c r="H27194" s="11"/>
    </row>
    <row r="27195" spans="6:8" x14ac:dyDescent="0.25">
      <c r="F27195" s="11"/>
      <c r="G27195" s="11"/>
      <c r="H27195" s="11"/>
    </row>
    <row r="27196" spans="6:8" x14ac:dyDescent="0.25">
      <c r="F27196" s="11"/>
      <c r="G27196" s="11"/>
      <c r="H27196" s="11"/>
    </row>
    <row r="27197" spans="6:8" x14ac:dyDescent="0.25">
      <c r="F27197" s="11"/>
      <c r="G27197" s="11"/>
      <c r="H27197" s="11"/>
    </row>
    <row r="27198" spans="6:8" x14ac:dyDescent="0.25">
      <c r="F27198" s="11"/>
      <c r="G27198" s="11"/>
      <c r="H27198" s="11"/>
    </row>
    <row r="27199" spans="6:8" x14ac:dyDescent="0.25">
      <c r="F27199" s="11"/>
      <c r="G27199" s="11"/>
      <c r="H27199" s="11"/>
    </row>
    <row r="27200" spans="6:8" x14ac:dyDescent="0.25">
      <c r="F27200" s="11"/>
      <c r="G27200" s="11"/>
      <c r="H27200" s="11"/>
    </row>
    <row r="27201" spans="6:8" x14ac:dyDescent="0.25">
      <c r="F27201" s="11"/>
      <c r="G27201" s="11"/>
      <c r="H27201" s="11"/>
    </row>
    <row r="27202" spans="6:8" x14ac:dyDescent="0.25">
      <c r="F27202" s="11"/>
      <c r="G27202" s="11"/>
      <c r="H27202" s="11"/>
    </row>
    <row r="27203" spans="6:8" x14ac:dyDescent="0.25">
      <c r="F27203" s="11"/>
      <c r="G27203" s="11"/>
      <c r="H27203" s="11"/>
    </row>
    <row r="27204" spans="6:8" x14ac:dyDescent="0.25">
      <c r="F27204" s="11"/>
      <c r="G27204" s="11"/>
      <c r="H27204" s="11"/>
    </row>
    <row r="27205" spans="6:8" x14ac:dyDescent="0.25">
      <c r="F27205" s="11"/>
      <c r="G27205" s="11"/>
      <c r="H27205" s="11"/>
    </row>
    <row r="27206" spans="6:8" x14ac:dyDescent="0.25">
      <c r="F27206" s="11"/>
      <c r="G27206" s="11"/>
      <c r="H27206" s="11"/>
    </row>
    <row r="27207" spans="6:8" x14ac:dyDescent="0.25">
      <c r="F27207" s="11"/>
      <c r="G27207" s="11"/>
      <c r="H27207" s="11"/>
    </row>
    <row r="27208" spans="6:8" x14ac:dyDescent="0.25">
      <c r="F27208" s="11"/>
      <c r="G27208" s="11"/>
      <c r="H27208" s="11"/>
    </row>
    <row r="27209" spans="6:8" x14ac:dyDescent="0.25">
      <c r="F27209" s="11"/>
      <c r="G27209" s="11"/>
      <c r="H27209" s="11"/>
    </row>
    <row r="27210" spans="6:8" x14ac:dyDescent="0.25">
      <c r="F27210" s="11"/>
      <c r="G27210" s="11"/>
      <c r="H27210" s="11"/>
    </row>
    <row r="27211" spans="6:8" x14ac:dyDescent="0.25">
      <c r="F27211" s="11"/>
      <c r="G27211" s="11"/>
      <c r="H27211" s="11"/>
    </row>
    <row r="27212" spans="6:8" x14ac:dyDescent="0.25">
      <c r="F27212" s="11"/>
      <c r="G27212" s="11"/>
      <c r="H27212" s="11"/>
    </row>
    <row r="27213" spans="6:8" x14ac:dyDescent="0.25">
      <c r="F27213" s="11"/>
      <c r="G27213" s="11"/>
      <c r="H27213" s="11"/>
    </row>
    <row r="27214" spans="6:8" x14ac:dyDescent="0.25">
      <c r="F27214" s="11"/>
      <c r="G27214" s="11"/>
      <c r="H27214" s="11"/>
    </row>
    <row r="27215" spans="6:8" x14ac:dyDescent="0.25">
      <c r="F27215" s="11"/>
      <c r="G27215" s="11"/>
      <c r="H27215" s="11"/>
    </row>
    <row r="27216" spans="6:8" x14ac:dyDescent="0.25">
      <c r="F27216" s="11"/>
      <c r="G27216" s="11"/>
      <c r="H27216" s="11"/>
    </row>
    <row r="27217" spans="6:8" x14ac:dyDescent="0.25">
      <c r="F27217" s="11"/>
      <c r="G27217" s="11"/>
      <c r="H27217" s="11"/>
    </row>
    <row r="27218" spans="6:8" x14ac:dyDescent="0.25">
      <c r="F27218" s="11"/>
      <c r="G27218" s="11"/>
      <c r="H27218" s="11"/>
    </row>
    <row r="27219" spans="6:8" x14ac:dyDescent="0.25">
      <c r="F27219" s="11"/>
      <c r="G27219" s="11"/>
      <c r="H27219" s="11"/>
    </row>
    <row r="27220" spans="6:8" x14ac:dyDescent="0.25">
      <c r="F27220" s="11"/>
      <c r="G27220" s="11"/>
      <c r="H27220" s="11"/>
    </row>
    <row r="27221" spans="6:8" x14ac:dyDescent="0.25">
      <c r="F27221" s="11"/>
      <c r="G27221" s="11"/>
      <c r="H27221" s="11"/>
    </row>
    <row r="27222" spans="6:8" x14ac:dyDescent="0.25">
      <c r="F27222" s="11"/>
      <c r="G27222" s="11"/>
      <c r="H27222" s="11"/>
    </row>
    <row r="27223" spans="6:8" x14ac:dyDescent="0.25">
      <c r="F27223" s="11"/>
      <c r="G27223" s="11"/>
      <c r="H27223" s="11"/>
    </row>
    <row r="27224" spans="6:8" x14ac:dyDescent="0.25">
      <c r="F27224" s="11"/>
      <c r="G27224" s="11"/>
      <c r="H27224" s="11"/>
    </row>
    <row r="27225" spans="6:8" x14ac:dyDescent="0.25">
      <c r="F27225" s="11"/>
      <c r="G27225" s="11"/>
      <c r="H27225" s="11"/>
    </row>
    <row r="27226" spans="6:8" x14ac:dyDescent="0.25">
      <c r="F27226" s="11"/>
      <c r="G27226" s="11"/>
      <c r="H27226" s="11"/>
    </row>
    <row r="27227" spans="6:8" x14ac:dyDescent="0.25">
      <c r="F27227" s="11"/>
      <c r="G27227" s="11"/>
      <c r="H27227" s="11"/>
    </row>
    <row r="27228" spans="6:8" x14ac:dyDescent="0.25">
      <c r="F27228" s="11"/>
      <c r="G27228" s="11"/>
      <c r="H27228" s="11"/>
    </row>
    <row r="27229" spans="6:8" x14ac:dyDescent="0.25">
      <c r="F27229" s="11"/>
      <c r="G27229" s="11"/>
      <c r="H27229" s="11"/>
    </row>
    <row r="27230" spans="6:8" x14ac:dyDescent="0.25">
      <c r="F27230" s="11"/>
      <c r="G27230" s="11"/>
      <c r="H27230" s="11"/>
    </row>
    <row r="27231" spans="6:8" x14ac:dyDescent="0.25">
      <c r="F27231" s="11"/>
      <c r="G27231" s="11"/>
      <c r="H27231" s="11"/>
    </row>
    <row r="27232" spans="6:8" x14ac:dyDescent="0.25">
      <c r="F27232" s="11"/>
      <c r="G27232" s="11"/>
      <c r="H27232" s="11"/>
    </row>
    <row r="27233" spans="6:8" x14ac:dyDescent="0.25">
      <c r="F27233" s="11"/>
      <c r="G27233" s="11"/>
      <c r="H27233" s="11"/>
    </row>
    <row r="27234" spans="6:8" x14ac:dyDescent="0.25">
      <c r="F27234" s="11"/>
      <c r="G27234" s="11"/>
      <c r="H27234" s="11"/>
    </row>
    <row r="27235" spans="6:8" x14ac:dyDescent="0.25">
      <c r="F27235" s="11"/>
      <c r="G27235" s="11"/>
      <c r="H27235" s="11"/>
    </row>
    <row r="27236" spans="6:8" x14ac:dyDescent="0.25">
      <c r="F27236" s="11"/>
      <c r="G27236" s="11"/>
      <c r="H27236" s="11"/>
    </row>
    <row r="27237" spans="6:8" x14ac:dyDescent="0.25">
      <c r="F27237" s="11"/>
      <c r="G27237" s="11"/>
      <c r="H27237" s="11"/>
    </row>
    <row r="27238" spans="6:8" x14ac:dyDescent="0.25">
      <c r="F27238" s="11"/>
      <c r="G27238" s="11"/>
      <c r="H27238" s="11"/>
    </row>
    <row r="27239" spans="6:8" x14ac:dyDescent="0.25">
      <c r="F27239" s="11"/>
      <c r="G27239" s="11"/>
      <c r="H27239" s="11"/>
    </row>
    <row r="27240" spans="6:8" x14ac:dyDescent="0.25">
      <c r="F27240" s="11"/>
      <c r="G27240" s="11"/>
      <c r="H27240" s="11"/>
    </row>
    <row r="27241" spans="6:8" x14ac:dyDescent="0.25">
      <c r="F27241" s="11"/>
      <c r="G27241" s="11"/>
      <c r="H27241" s="11"/>
    </row>
    <row r="27242" spans="6:8" x14ac:dyDescent="0.25">
      <c r="F27242" s="11"/>
      <c r="G27242" s="11"/>
      <c r="H27242" s="11"/>
    </row>
    <row r="27243" spans="6:8" x14ac:dyDescent="0.25">
      <c r="F27243" s="11"/>
      <c r="G27243" s="11"/>
      <c r="H27243" s="11"/>
    </row>
    <row r="27244" spans="6:8" x14ac:dyDescent="0.25">
      <c r="F27244" s="11"/>
      <c r="G27244" s="11"/>
      <c r="H27244" s="11"/>
    </row>
    <row r="27245" spans="6:8" x14ac:dyDescent="0.25">
      <c r="F27245" s="11"/>
      <c r="G27245" s="11"/>
      <c r="H27245" s="11"/>
    </row>
    <row r="27246" spans="6:8" x14ac:dyDescent="0.25">
      <c r="F27246" s="11"/>
      <c r="G27246" s="11"/>
      <c r="H27246" s="11"/>
    </row>
    <row r="27247" spans="6:8" x14ac:dyDescent="0.25">
      <c r="F27247" s="11"/>
      <c r="G27247" s="11"/>
      <c r="H27247" s="11"/>
    </row>
    <row r="27248" spans="6:8" x14ac:dyDescent="0.25">
      <c r="F27248" s="11"/>
      <c r="G27248" s="11"/>
      <c r="H27248" s="11"/>
    </row>
    <row r="27249" spans="6:8" x14ac:dyDescent="0.25">
      <c r="F27249" s="11"/>
      <c r="G27249" s="11"/>
      <c r="H27249" s="11"/>
    </row>
    <row r="27250" spans="6:8" x14ac:dyDescent="0.25">
      <c r="F27250" s="11"/>
      <c r="G27250" s="11"/>
      <c r="H27250" s="11"/>
    </row>
    <row r="27251" spans="6:8" x14ac:dyDescent="0.25">
      <c r="F27251" s="11"/>
      <c r="G27251" s="11"/>
      <c r="H27251" s="11"/>
    </row>
    <row r="27252" spans="6:8" x14ac:dyDescent="0.25">
      <c r="F27252" s="11"/>
      <c r="G27252" s="11"/>
      <c r="H27252" s="11"/>
    </row>
    <row r="27253" spans="6:8" x14ac:dyDescent="0.25">
      <c r="F27253" s="11"/>
      <c r="G27253" s="11"/>
      <c r="H27253" s="11"/>
    </row>
    <row r="27254" spans="6:8" x14ac:dyDescent="0.25">
      <c r="F27254" s="11"/>
      <c r="G27254" s="11"/>
      <c r="H27254" s="11"/>
    </row>
    <row r="27255" spans="6:8" x14ac:dyDescent="0.25">
      <c r="F27255" s="11"/>
      <c r="G27255" s="11"/>
      <c r="H27255" s="11"/>
    </row>
    <row r="27256" spans="6:8" x14ac:dyDescent="0.25">
      <c r="F27256" s="11"/>
      <c r="G27256" s="11"/>
      <c r="H27256" s="11"/>
    </row>
    <row r="27257" spans="6:8" x14ac:dyDescent="0.25">
      <c r="F27257" s="11"/>
      <c r="G27257" s="11"/>
      <c r="H27257" s="11"/>
    </row>
    <row r="27258" spans="6:8" x14ac:dyDescent="0.25">
      <c r="F27258" s="11"/>
      <c r="G27258" s="11"/>
      <c r="H27258" s="11"/>
    </row>
    <row r="27259" spans="6:8" x14ac:dyDescent="0.25">
      <c r="F27259" s="11"/>
      <c r="G27259" s="11"/>
      <c r="H27259" s="11"/>
    </row>
    <row r="27260" spans="6:8" x14ac:dyDescent="0.25">
      <c r="F27260" s="11"/>
      <c r="G27260" s="11"/>
      <c r="H27260" s="11"/>
    </row>
    <row r="27261" spans="6:8" x14ac:dyDescent="0.25">
      <c r="F27261" s="11"/>
      <c r="G27261" s="11"/>
      <c r="H27261" s="11"/>
    </row>
    <row r="27262" spans="6:8" x14ac:dyDescent="0.25">
      <c r="F27262" s="11"/>
      <c r="G27262" s="11"/>
      <c r="H27262" s="11"/>
    </row>
    <row r="27263" spans="6:8" x14ac:dyDescent="0.25">
      <c r="F27263" s="11"/>
      <c r="G27263" s="11"/>
      <c r="H27263" s="11"/>
    </row>
    <row r="27264" spans="6:8" x14ac:dyDescent="0.25">
      <c r="F27264" s="11"/>
      <c r="G27264" s="11"/>
      <c r="H27264" s="11"/>
    </row>
    <row r="27265" spans="6:8" x14ac:dyDescent="0.25">
      <c r="F27265" s="11"/>
      <c r="G27265" s="11"/>
      <c r="H27265" s="11"/>
    </row>
    <row r="27266" spans="6:8" x14ac:dyDescent="0.25">
      <c r="F27266" s="11"/>
      <c r="G27266" s="11"/>
      <c r="H27266" s="11"/>
    </row>
    <row r="27267" spans="6:8" x14ac:dyDescent="0.25">
      <c r="F27267" s="11"/>
      <c r="G27267" s="11"/>
      <c r="H27267" s="11"/>
    </row>
    <row r="27268" spans="6:8" x14ac:dyDescent="0.25">
      <c r="F27268" s="11"/>
      <c r="G27268" s="11"/>
      <c r="H27268" s="11"/>
    </row>
    <row r="27269" spans="6:8" x14ac:dyDescent="0.25">
      <c r="F27269" s="11"/>
      <c r="G27269" s="11"/>
      <c r="H27269" s="11"/>
    </row>
    <row r="27270" spans="6:8" x14ac:dyDescent="0.25">
      <c r="F27270" s="11"/>
      <c r="G27270" s="11"/>
      <c r="H27270" s="11"/>
    </row>
    <row r="27271" spans="6:8" x14ac:dyDescent="0.25">
      <c r="F27271" s="11"/>
      <c r="G27271" s="11"/>
      <c r="H27271" s="11"/>
    </row>
    <row r="27272" spans="6:8" x14ac:dyDescent="0.25">
      <c r="F27272" s="11"/>
      <c r="G27272" s="11"/>
      <c r="H27272" s="11"/>
    </row>
    <row r="27273" spans="6:8" x14ac:dyDescent="0.25">
      <c r="F27273" s="11"/>
      <c r="G27273" s="11"/>
      <c r="H27273" s="11"/>
    </row>
    <row r="27274" spans="6:8" x14ac:dyDescent="0.25">
      <c r="F27274" s="11"/>
      <c r="G27274" s="11"/>
      <c r="H27274" s="11"/>
    </row>
    <row r="27275" spans="6:8" x14ac:dyDescent="0.25">
      <c r="F27275" s="11"/>
      <c r="G27275" s="11"/>
      <c r="H27275" s="11"/>
    </row>
    <row r="27276" spans="6:8" x14ac:dyDescent="0.25">
      <c r="F27276" s="11"/>
      <c r="G27276" s="11"/>
      <c r="H27276" s="11"/>
    </row>
    <row r="27277" spans="6:8" x14ac:dyDescent="0.25">
      <c r="F27277" s="11"/>
      <c r="G27277" s="11"/>
      <c r="H27277" s="11"/>
    </row>
    <row r="27278" spans="6:8" x14ac:dyDescent="0.25">
      <c r="F27278" s="11"/>
      <c r="G27278" s="11"/>
      <c r="H27278" s="11"/>
    </row>
    <row r="27279" spans="6:8" x14ac:dyDescent="0.25">
      <c r="F27279" s="11"/>
      <c r="G27279" s="11"/>
      <c r="H27279" s="11"/>
    </row>
    <row r="27280" spans="6:8" x14ac:dyDescent="0.25">
      <c r="F27280" s="11"/>
      <c r="G27280" s="11"/>
      <c r="H27280" s="11"/>
    </row>
    <row r="27281" spans="6:8" x14ac:dyDescent="0.25">
      <c r="F27281" s="11"/>
      <c r="G27281" s="11"/>
      <c r="H27281" s="11"/>
    </row>
    <row r="27282" spans="6:8" x14ac:dyDescent="0.25">
      <c r="F27282" s="11"/>
      <c r="G27282" s="11"/>
      <c r="H27282" s="11"/>
    </row>
    <row r="27283" spans="6:8" x14ac:dyDescent="0.25">
      <c r="F27283" s="11"/>
      <c r="G27283" s="11"/>
      <c r="H27283" s="11"/>
    </row>
    <row r="27284" spans="6:8" x14ac:dyDescent="0.25">
      <c r="F27284" s="11"/>
      <c r="G27284" s="11"/>
      <c r="H27284" s="11"/>
    </row>
    <row r="27285" spans="6:8" x14ac:dyDescent="0.25">
      <c r="F27285" s="11"/>
      <c r="G27285" s="11"/>
      <c r="H27285" s="11"/>
    </row>
    <row r="27286" spans="6:8" x14ac:dyDescent="0.25">
      <c r="F27286" s="11"/>
      <c r="G27286" s="11"/>
      <c r="H27286" s="11"/>
    </row>
    <row r="27287" spans="6:8" x14ac:dyDescent="0.25">
      <c r="F27287" s="11"/>
      <c r="G27287" s="11"/>
      <c r="H27287" s="11"/>
    </row>
    <row r="27288" spans="6:8" x14ac:dyDescent="0.25">
      <c r="F27288" s="11"/>
      <c r="G27288" s="11"/>
      <c r="H27288" s="11"/>
    </row>
    <row r="27289" spans="6:8" x14ac:dyDescent="0.25">
      <c r="F27289" s="11"/>
      <c r="G27289" s="11"/>
      <c r="H27289" s="11"/>
    </row>
    <row r="27290" spans="6:8" x14ac:dyDescent="0.25">
      <c r="F27290" s="11"/>
      <c r="G27290" s="11"/>
      <c r="H27290" s="11"/>
    </row>
    <row r="27291" spans="6:8" x14ac:dyDescent="0.25">
      <c r="F27291" s="11"/>
      <c r="G27291" s="11"/>
      <c r="H27291" s="11"/>
    </row>
    <row r="27292" spans="6:8" x14ac:dyDescent="0.25">
      <c r="F27292" s="11"/>
      <c r="G27292" s="11"/>
      <c r="H27292" s="11"/>
    </row>
    <row r="27293" spans="6:8" x14ac:dyDescent="0.25">
      <c r="F27293" s="11"/>
      <c r="G27293" s="11"/>
      <c r="H27293" s="11"/>
    </row>
    <row r="27294" spans="6:8" x14ac:dyDescent="0.25">
      <c r="F27294" s="11"/>
      <c r="G27294" s="11"/>
      <c r="H27294" s="11"/>
    </row>
    <row r="27295" spans="6:8" x14ac:dyDescent="0.25">
      <c r="F27295" s="11"/>
      <c r="G27295" s="11"/>
      <c r="H27295" s="11"/>
    </row>
    <row r="27296" spans="6:8" x14ac:dyDescent="0.25">
      <c r="F27296" s="11"/>
      <c r="G27296" s="11"/>
      <c r="H27296" s="11"/>
    </row>
    <row r="27297" spans="6:8" x14ac:dyDescent="0.25">
      <c r="F27297" s="11"/>
      <c r="G27297" s="11"/>
      <c r="H27297" s="11"/>
    </row>
    <row r="27298" spans="6:8" x14ac:dyDescent="0.25">
      <c r="F27298" s="11"/>
      <c r="G27298" s="11"/>
      <c r="H27298" s="11"/>
    </row>
    <row r="27299" spans="6:8" x14ac:dyDescent="0.25">
      <c r="F27299" s="11"/>
      <c r="G27299" s="11"/>
      <c r="H27299" s="11"/>
    </row>
    <row r="27300" spans="6:8" x14ac:dyDescent="0.25">
      <c r="F27300" s="11"/>
      <c r="G27300" s="11"/>
      <c r="H27300" s="11"/>
    </row>
    <row r="27301" spans="6:8" x14ac:dyDescent="0.25">
      <c r="F27301" s="11"/>
      <c r="G27301" s="11"/>
      <c r="H27301" s="11"/>
    </row>
    <row r="27302" spans="6:8" x14ac:dyDescent="0.25">
      <c r="F27302" s="11"/>
      <c r="G27302" s="11"/>
      <c r="H27302" s="11"/>
    </row>
    <row r="27303" spans="6:8" x14ac:dyDescent="0.25">
      <c r="F27303" s="11"/>
      <c r="G27303" s="11"/>
      <c r="H27303" s="11"/>
    </row>
    <row r="27304" spans="6:8" x14ac:dyDescent="0.25">
      <c r="F27304" s="11"/>
      <c r="G27304" s="11"/>
      <c r="H27304" s="11"/>
    </row>
    <row r="27305" spans="6:8" x14ac:dyDescent="0.25">
      <c r="F27305" s="11"/>
      <c r="G27305" s="11"/>
      <c r="H27305" s="11"/>
    </row>
    <row r="27306" spans="6:8" x14ac:dyDescent="0.25">
      <c r="F27306" s="11"/>
      <c r="G27306" s="11"/>
      <c r="H27306" s="11"/>
    </row>
    <row r="27307" spans="6:8" x14ac:dyDescent="0.25">
      <c r="F27307" s="11"/>
      <c r="G27307" s="11"/>
      <c r="H27307" s="11"/>
    </row>
    <row r="27308" spans="6:8" x14ac:dyDescent="0.25">
      <c r="F27308" s="11"/>
      <c r="G27308" s="11"/>
      <c r="H27308" s="11"/>
    </row>
    <row r="27309" spans="6:8" x14ac:dyDescent="0.25">
      <c r="F27309" s="11"/>
      <c r="G27309" s="11"/>
      <c r="H27309" s="11"/>
    </row>
    <row r="27310" spans="6:8" x14ac:dyDescent="0.25">
      <c r="F27310" s="11"/>
      <c r="G27310" s="11"/>
      <c r="H27310" s="11"/>
    </row>
    <row r="27311" spans="6:8" x14ac:dyDescent="0.25">
      <c r="F27311" s="11"/>
      <c r="G27311" s="11"/>
      <c r="H27311" s="11"/>
    </row>
    <row r="27312" spans="6:8" x14ac:dyDescent="0.25">
      <c r="F27312" s="11"/>
      <c r="G27312" s="11"/>
      <c r="H27312" s="11"/>
    </row>
    <row r="27313" spans="6:8" x14ac:dyDescent="0.25">
      <c r="F27313" s="11"/>
      <c r="G27313" s="11"/>
      <c r="H27313" s="11"/>
    </row>
    <row r="27314" spans="6:8" x14ac:dyDescent="0.25">
      <c r="F27314" s="11"/>
      <c r="G27314" s="11"/>
      <c r="H27314" s="11"/>
    </row>
    <row r="27315" spans="6:8" x14ac:dyDescent="0.25">
      <c r="F27315" s="11"/>
      <c r="G27315" s="11"/>
      <c r="H27315" s="11"/>
    </row>
    <row r="27316" spans="6:8" x14ac:dyDescent="0.25">
      <c r="F27316" s="11"/>
      <c r="G27316" s="11"/>
      <c r="H27316" s="11"/>
    </row>
    <row r="27317" spans="6:8" x14ac:dyDescent="0.25">
      <c r="F27317" s="11"/>
      <c r="G27317" s="11"/>
      <c r="H27317" s="11"/>
    </row>
    <row r="27318" spans="6:8" x14ac:dyDescent="0.25">
      <c r="F27318" s="11"/>
      <c r="G27318" s="11"/>
      <c r="H27318" s="11"/>
    </row>
    <row r="27319" spans="6:8" x14ac:dyDescent="0.25">
      <c r="F27319" s="11"/>
      <c r="G27319" s="11"/>
      <c r="H27319" s="11"/>
    </row>
    <row r="27320" spans="6:8" x14ac:dyDescent="0.25">
      <c r="F27320" s="11"/>
      <c r="G27320" s="11"/>
      <c r="H27320" s="11"/>
    </row>
    <row r="27321" spans="6:8" x14ac:dyDescent="0.25">
      <c r="F27321" s="11"/>
      <c r="G27321" s="11"/>
      <c r="H27321" s="11"/>
    </row>
    <row r="27322" spans="6:8" x14ac:dyDescent="0.25">
      <c r="F27322" s="11"/>
      <c r="G27322" s="11"/>
      <c r="H27322" s="11"/>
    </row>
    <row r="27323" spans="6:8" x14ac:dyDescent="0.25">
      <c r="F27323" s="11"/>
      <c r="G27323" s="11"/>
      <c r="H27323" s="11"/>
    </row>
    <row r="27324" spans="6:8" x14ac:dyDescent="0.25">
      <c r="F27324" s="11"/>
      <c r="G27324" s="11"/>
      <c r="H27324" s="11"/>
    </row>
    <row r="27325" spans="6:8" x14ac:dyDescent="0.25">
      <c r="F27325" s="11"/>
      <c r="G27325" s="11"/>
      <c r="H27325" s="11"/>
    </row>
    <row r="27326" spans="6:8" x14ac:dyDescent="0.25">
      <c r="F27326" s="11"/>
      <c r="G27326" s="11"/>
      <c r="H27326" s="11"/>
    </row>
    <row r="27327" spans="6:8" x14ac:dyDescent="0.25">
      <c r="F27327" s="11"/>
      <c r="G27327" s="11"/>
      <c r="H27327" s="11"/>
    </row>
    <row r="27328" spans="6:8" x14ac:dyDescent="0.25">
      <c r="F27328" s="11"/>
      <c r="G27328" s="11"/>
      <c r="H27328" s="11"/>
    </row>
    <row r="27329" spans="6:8" x14ac:dyDescent="0.25">
      <c r="F27329" s="11"/>
      <c r="G27329" s="11"/>
      <c r="H27329" s="11"/>
    </row>
    <row r="27330" spans="6:8" x14ac:dyDescent="0.25">
      <c r="F27330" s="11"/>
      <c r="G27330" s="11"/>
      <c r="H27330" s="11"/>
    </row>
    <row r="27331" spans="6:8" x14ac:dyDescent="0.25">
      <c r="F27331" s="11"/>
      <c r="G27331" s="11"/>
      <c r="H27331" s="11"/>
    </row>
    <row r="27332" spans="6:8" x14ac:dyDescent="0.25">
      <c r="F27332" s="11"/>
      <c r="G27332" s="11"/>
      <c r="H27332" s="11"/>
    </row>
    <row r="27333" spans="6:8" x14ac:dyDescent="0.25">
      <c r="F27333" s="11"/>
      <c r="G27333" s="11"/>
      <c r="H27333" s="11"/>
    </row>
    <row r="27334" spans="6:8" x14ac:dyDescent="0.25">
      <c r="F27334" s="11"/>
      <c r="G27334" s="11"/>
      <c r="H27334" s="11"/>
    </row>
    <row r="27335" spans="6:8" x14ac:dyDescent="0.25">
      <c r="F27335" s="11"/>
      <c r="G27335" s="11"/>
      <c r="H27335" s="11"/>
    </row>
    <row r="27336" spans="6:8" x14ac:dyDescent="0.25">
      <c r="F27336" s="11"/>
      <c r="G27336" s="11"/>
      <c r="H27336" s="11"/>
    </row>
    <row r="27337" spans="6:8" x14ac:dyDescent="0.25">
      <c r="F27337" s="11"/>
      <c r="G27337" s="11"/>
      <c r="H27337" s="11"/>
    </row>
    <row r="27338" spans="6:8" x14ac:dyDescent="0.25">
      <c r="F27338" s="11"/>
      <c r="G27338" s="11"/>
      <c r="H27338" s="11"/>
    </row>
    <row r="27339" spans="6:8" x14ac:dyDescent="0.25">
      <c r="F27339" s="11"/>
      <c r="G27339" s="11"/>
      <c r="H27339" s="11"/>
    </row>
    <row r="27340" spans="6:8" x14ac:dyDescent="0.25">
      <c r="F27340" s="11"/>
      <c r="G27340" s="11"/>
      <c r="H27340" s="11"/>
    </row>
    <row r="27341" spans="6:8" x14ac:dyDescent="0.25">
      <c r="F27341" s="11"/>
      <c r="G27341" s="11"/>
      <c r="H27341" s="11"/>
    </row>
    <row r="27342" spans="6:8" x14ac:dyDescent="0.25">
      <c r="F27342" s="11"/>
      <c r="G27342" s="11"/>
      <c r="H27342" s="11"/>
    </row>
    <row r="27343" spans="6:8" x14ac:dyDescent="0.25">
      <c r="F27343" s="11"/>
      <c r="G27343" s="11"/>
      <c r="H27343" s="11"/>
    </row>
    <row r="27344" spans="6:8" x14ac:dyDescent="0.25">
      <c r="F27344" s="11"/>
      <c r="G27344" s="11"/>
      <c r="H27344" s="11"/>
    </row>
    <row r="27345" spans="6:8" x14ac:dyDescent="0.25">
      <c r="F27345" s="11"/>
      <c r="G27345" s="11"/>
      <c r="H27345" s="11"/>
    </row>
    <row r="27346" spans="6:8" x14ac:dyDescent="0.25">
      <c r="F27346" s="11"/>
      <c r="G27346" s="11"/>
      <c r="H27346" s="11"/>
    </row>
    <row r="27347" spans="6:8" x14ac:dyDescent="0.25">
      <c r="F27347" s="11"/>
      <c r="G27347" s="11"/>
      <c r="H27347" s="11"/>
    </row>
    <row r="27348" spans="6:8" x14ac:dyDescent="0.25">
      <c r="F27348" s="11"/>
      <c r="G27348" s="11"/>
      <c r="H27348" s="11"/>
    </row>
    <row r="27349" spans="6:8" x14ac:dyDescent="0.25">
      <c r="F27349" s="11"/>
      <c r="G27349" s="11"/>
      <c r="H27349" s="11"/>
    </row>
    <row r="27350" spans="6:8" x14ac:dyDescent="0.25">
      <c r="F27350" s="11"/>
      <c r="G27350" s="11"/>
      <c r="H27350" s="11"/>
    </row>
    <row r="27351" spans="6:8" x14ac:dyDescent="0.25">
      <c r="F27351" s="11"/>
      <c r="G27351" s="11"/>
      <c r="H27351" s="11"/>
    </row>
    <row r="27352" spans="6:8" x14ac:dyDescent="0.25">
      <c r="F27352" s="11"/>
      <c r="G27352" s="11"/>
      <c r="H27352" s="11"/>
    </row>
    <row r="27353" spans="6:8" x14ac:dyDescent="0.25">
      <c r="F27353" s="11"/>
      <c r="G27353" s="11"/>
      <c r="H27353" s="11"/>
    </row>
    <row r="27354" spans="6:8" x14ac:dyDescent="0.25">
      <c r="F27354" s="11"/>
      <c r="G27354" s="11"/>
      <c r="H27354" s="11"/>
    </row>
    <row r="27355" spans="6:8" x14ac:dyDescent="0.25">
      <c r="F27355" s="11"/>
      <c r="G27355" s="11"/>
      <c r="H27355" s="11"/>
    </row>
    <row r="27356" spans="6:8" x14ac:dyDescent="0.25">
      <c r="F27356" s="11"/>
      <c r="G27356" s="11"/>
      <c r="H27356" s="11"/>
    </row>
    <row r="27357" spans="6:8" x14ac:dyDescent="0.25">
      <c r="F27357" s="11"/>
      <c r="G27357" s="11"/>
      <c r="H27357" s="11"/>
    </row>
    <row r="27358" spans="6:8" x14ac:dyDescent="0.25">
      <c r="F27358" s="11"/>
      <c r="G27358" s="11"/>
      <c r="H27358" s="11"/>
    </row>
    <row r="27359" spans="6:8" x14ac:dyDescent="0.25">
      <c r="F27359" s="11"/>
      <c r="G27359" s="11"/>
      <c r="H27359" s="11"/>
    </row>
    <row r="27360" spans="6:8" x14ac:dyDescent="0.25">
      <c r="F27360" s="11"/>
      <c r="G27360" s="11"/>
      <c r="H27360" s="11"/>
    </row>
    <row r="27361" spans="6:8" x14ac:dyDescent="0.25">
      <c r="F27361" s="11"/>
      <c r="G27361" s="11"/>
      <c r="H27361" s="11"/>
    </row>
    <row r="27362" spans="6:8" x14ac:dyDescent="0.25">
      <c r="F27362" s="11"/>
      <c r="G27362" s="11"/>
      <c r="H27362" s="11"/>
    </row>
    <row r="27363" spans="6:8" x14ac:dyDescent="0.25">
      <c r="F27363" s="11"/>
      <c r="G27363" s="11"/>
      <c r="H27363" s="11"/>
    </row>
    <row r="27364" spans="6:8" x14ac:dyDescent="0.25">
      <c r="F27364" s="11"/>
      <c r="G27364" s="11"/>
      <c r="H27364" s="11"/>
    </row>
    <row r="27365" spans="6:8" x14ac:dyDescent="0.25">
      <c r="F27365" s="11"/>
      <c r="G27365" s="11"/>
      <c r="H27365" s="11"/>
    </row>
    <row r="27366" spans="6:8" x14ac:dyDescent="0.25">
      <c r="F27366" s="11"/>
      <c r="G27366" s="11"/>
      <c r="H27366" s="11"/>
    </row>
    <row r="27367" spans="6:8" x14ac:dyDescent="0.25">
      <c r="F27367" s="11"/>
      <c r="G27367" s="11"/>
      <c r="H27367" s="11"/>
    </row>
    <row r="27368" spans="6:8" x14ac:dyDescent="0.25">
      <c r="F27368" s="11"/>
      <c r="G27368" s="11"/>
      <c r="H27368" s="11"/>
    </row>
    <row r="27369" spans="6:8" x14ac:dyDescent="0.25">
      <c r="F27369" s="11"/>
      <c r="G27369" s="11"/>
      <c r="H27369" s="11"/>
    </row>
    <row r="27370" spans="6:8" x14ac:dyDescent="0.25">
      <c r="F27370" s="11"/>
      <c r="G27370" s="11"/>
      <c r="H27370" s="11"/>
    </row>
    <row r="27371" spans="6:8" x14ac:dyDescent="0.25">
      <c r="F27371" s="11"/>
      <c r="G27371" s="11"/>
      <c r="H27371" s="11"/>
    </row>
    <row r="27372" spans="6:8" x14ac:dyDescent="0.25">
      <c r="F27372" s="11"/>
      <c r="G27372" s="11"/>
      <c r="H27372" s="11"/>
    </row>
    <row r="27373" spans="6:8" x14ac:dyDescent="0.25">
      <c r="F27373" s="11"/>
      <c r="G27373" s="11"/>
      <c r="H27373" s="11"/>
    </row>
    <row r="27374" spans="6:8" x14ac:dyDescent="0.25">
      <c r="F27374" s="11"/>
      <c r="G27374" s="11"/>
      <c r="H27374" s="11"/>
    </row>
    <row r="27375" spans="6:8" x14ac:dyDescent="0.25">
      <c r="F27375" s="11"/>
      <c r="G27375" s="11"/>
      <c r="H27375" s="11"/>
    </row>
    <row r="27376" spans="6:8" x14ac:dyDescent="0.25">
      <c r="F27376" s="11"/>
      <c r="G27376" s="11"/>
      <c r="H27376" s="11"/>
    </row>
    <row r="27377" spans="6:8" x14ac:dyDescent="0.25">
      <c r="F27377" s="11"/>
      <c r="G27377" s="11"/>
      <c r="H27377" s="11"/>
    </row>
    <row r="27378" spans="6:8" x14ac:dyDescent="0.25">
      <c r="F27378" s="11"/>
      <c r="G27378" s="11"/>
      <c r="H27378" s="11"/>
    </row>
    <row r="27379" spans="6:8" x14ac:dyDescent="0.25">
      <c r="F27379" s="11"/>
      <c r="G27379" s="11"/>
      <c r="H27379" s="11"/>
    </row>
    <row r="27380" spans="6:8" x14ac:dyDescent="0.25">
      <c r="F27380" s="11"/>
      <c r="G27380" s="11"/>
      <c r="H27380" s="11"/>
    </row>
    <row r="27381" spans="6:8" x14ac:dyDescent="0.25">
      <c r="F27381" s="11"/>
      <c r="G27381" s="11"/>
      <c r="H27381" s="11"/>
    </row>
    <row r="27382" spans="6:8" x14ac:dyDescent="0.25">
      <c r="F27382" s="11"/>
      <c r="G27382" s="11"/>
      <c r="H27382" s="11"/>
    </row>
    <row r="27383" spans="6:8" x14ac:dyDescent="0.25">
      <c r="F27383" s="11"/>
      <c r="G27383" s="11"/>
      <c r="H27383" s="11"/>
    </row>
    <row r="27384" spans="6:8" x14ac:dyDescent="0.25">
      <c r="F27384" s="11"/>
      <c r="G27384" s="11"/>
      <c r="H27384" s="11"/>
    </row>
    <row r="27385" spans="6:8" x14ac:dyDescent="0.25">
      <c r="F27385" s="11"/>
      <c r="G27385" s="11"/>
      <c r="H27385" s="11"/>
    </row>
    <row r="27386" spans="6:8" x14ac:dyDescent="0.25">
      <c r="F27386" s="11"/>
      <c r="G27386" s="11"/>
      <c r="H27386" s="11"/>
    </row>
    <row r="27387" spans="6:8" x14ac:dyDescent="0.25">
      <c r="F27387" s="11"/>
      <c r="G27387" s="11"/>
      <c r="H27387" s="11"/>
    </row>
    <row r="27388" spans="6:8" x14ac:dyDescent="0.25">
      <c r="F27388" s="11"/>
      <c r="G27388" s="11"/>
      <c r="H27388" s="11"/>
    </row>
    <row r="27389" spans="6:8" x14ac:dyDescent="0.25">
      <c r="F27389" s="11"/>
      <c r="G27389" s="11"/>
      <c r="H27389" s="11"/>
    </row>
    <row r="27390" spans="6:8" x14ac:dyDescent="0.25">
      <c r="F27390" s="11"/>
      <c r="G27390" s="11"/>
      <c r="H27390" s="11"/>
    </row>
    <row r="27391" spans="6:8" x14ac:dyDescent="0.25">
      <c r="F27391" s="11"/>
      <c r="G27391" s="11"/>
      <c r="H27391" s="11"/>
    </row>
    <row r="27392" spans="6:8" x14ac:dyDescent="0.25">
      <c r="F27392" s="11"/>
      <c r="G27392" s="11"/>
      <c r="H27392" s="11"/>
    </row>
    <row r="27393" spans="6:8" x14ac:dyDescent="0.25">
      <c r="F27393" s="11"/>
      <c r="G27393" s="11"/>
      <c r="H27393" s="11"/>
    </row>
    <row r="27394" spans="6:8" x14ac:dyDescent="0.25">
      <c r="F27394" s="11"/>
      <c r="G27394" s="11"/>
      <c r="H27394" s="11"/>
    </row>
    <row r="27395" spans="6:8" x14ac:dyDescent="0.25">
      <c r="F27395" s="11"/>
      <c r="G27395" s="11"/>
      <c r="H27395" s="11"/>
    </row>
    <row r="27396" spans="6:8" x14ac:dyDescent="0.25">
      <c r="F27396" s="11"/>
      <c r="G27396" s="11"/>
      <c r="H27396" s="11"/>
    </row>
    <row r="27397" spans="6:8" x14ac:dyDescent="0.25">
      <c r="F27397" s="11"/>
      <c r="G27397" s="11"/>
      <c r="H27397" s="11"/>
    </row>
    <row r="27398" spans="6:8" x14ac:dyDescent="0.25">
      <c r="F27398" s="11"/>
      <c r="G27398" s="11"/>
      <c r="H27398" s="11"/>
    </row>
    <row r="27399" spans="6:8" x14ac:dyDescent="0.25">
      <c r="F27399" s="11"/>
      <c r="G27399" s="11"/>
      <c r="H27399" s="11"/>
    </row>
    <row r="27400" spans="6:8" x14ac:dyDescent="0.25">
      <c r="F27400" s="11"/>
      <c r="G27400" s="11"/>
      <c r="H27400" s="11"/>
    </row>
    <row r="27401" spans="6:8" x14ac:dyDescent="0.25">
      <c r="F27401" s="11"/>
      <c r="G27401" s="11"/>
      <c r="H27401" s="11"/>
    </row>
    <row r="27402" spans="6:8" x14ac:dyDescent="0.25">
      <c r="F27402" s="11"/>
      <c r="G27402" s="11"/>
      <c r="H27402" s="11"/>
    </row>
    <row r="27403" spans="6:8" x14ac:dyDescent="0.25">
      <c r="F27403" s="11"/>
      <c r="G27403" s="11"/>
      <c r="H27403" s="11"/>
    </row>
    <row r="27404" spans="6:8" x14ac:dyDescent="0.25">
      <c r="F27404" s="11"/>
      <c r="G27404" s="11"/>
      <c r="H27404" s="11"/>
    </row>
    <row r="27405" spans="6:8" x14ac:dyDescent="0.25">
      <c r="F27405" s="11"/>
      <c r="G27405" s="11"/>
      <c r="H27405" s="11"/>
    </row>
    <row r="27406" spans="6:8" x14ac:dyDescent="0.25">
      <c r="F27406" s="11"/>
      <c r="G27406" s="11"/>
      <c r="H27406" s="11"/>
    </row>
    <row r="27407" spans="6:8" x14ac:dyDescent="0.25">
      <c r="F27407" s="11"/>
      <c r="G27407" s="11"/>
      <c r="H27407" s="11"/>
    </row>
    <row r="27408" spans="6:8" x14ac:dyDescent="0.25">
      <c r="F27408" s="11"/>
      <c r="G27408" s="11"/>
      <c r="H27408" s="11"/>
    </row>
    <row r="27409" spans="6:8" x14ac:dyDescent="0.25">
      <c r="F27409" s="11"/>
      <c r="G27409" s="11"/>
      <c r="H27409" s="11"/>
    </row>
    <row r="27410" spans="6:8" x14ac:dyDescent="0.25">
      <c r="F27410" s="11"/>
      <c r="G27410" s="11"/>
      <c r="H27410" s="11"/>
    </row>
    <row r="27411" spans="6:8" x14ac:dyDescent="0.25">
      <c r="F27411" s="11"/>
      <c r="G27411" s="11"/>
      <c r="H27411" s="11"/>
    </row>
    <row r="27412" spans="6:8" x14ac:dyDescent="0.25">
      <c r="F27412" s="11"/>
      <c r="G27412" s="11"/>
      <c r="H27412" s="11"/>
    </row>
    <row r="27413" spans="6:8" x14ac:dyDescent="0.25">
      <c r="F27413" s="11"/>
      <c r="G27413" s="11"/>
      <c r="H27413" s="11"/>
    </row>
    <row r="27414" spans="6:8" x14ac:dyDescent="0.25">
      <c r="F27414" s="11"/>
      <c r="G27414" s="11"/>
      <c r="H27414" s="11"/>
    </row>
    <row r="27415" spans="6:8" x14ac:dyDescent="0.25">
      <c r="F27415" s="11"/>
      <c r="G27415" s="11"/>
      <c r="H27415" s="11"/>
    </row>
    <row r="27416" spans="6:8" x14ac:dyDescent="0.25">
      <c r="F27416" s="11"/>
      <c r="G27416" s="11"/>
      <c r="H27416" s="11"/>
    </row>
    <row r="27417" spans="6:8" x14ac:dyDescent="0.25">
      <c r="F27417" s="11"/>
      <c r="G27417" s="11"/>
      <c r="H27417" s="11"/>
    </row>
    <row r="27418" spans="6:8" x14ac:dyDescent="0.25">
      <c r="F27418" s="11"/>
      <c r="G27418" s="11"/>
      <c r="H27418" s="11"/>
    </row>
    <row r="27419" spans="6:8" x14ac:dyDescent="0.25">
      <c r="F27419" s="11"/>
      <c r="G27419" s="11"/>
      <c r="H27419" s="11"/>
    </row>
    <row r="27420" spans="6:8" x14ac:dyDescent="0.25">
      <c r="F27420" s="11"/>
      <c r="G27420" s="11"/>
      <c r="H27420" s="11"/>
    </row>
    <row r="27421" spans="6:8" x14ac:dyDescent="0.25">
      <c r="F27421" s="11"/>
      <c r="G27421" s="11"/>
      <c r="H27421" s="11"/>
    </row>
    <row r="27422" spans="6:8" x14ac:dyDescent="0.25">
      <c r="F27422" s="11"/>
      <c r="G27422" s="11"/>
      <c r="H27422" s="11"/>
    </row>
    <row r="27423" spans="6:8" x14ac:dyDescent="0.25">
      <c r="F27423" s="11"/>
      <c r="G27423" s="11"/>
      <c r="H27423" s="11"/>
    </row>
    <row r="27424" spans="6:8" x14ac:dyDescent="0.25">
      <c r="F27424" s="11"/>
      <c r="G27424" s="11"/>
      <c r="H27424" s="11"/>
    </row>
    <row r="27425" spans="6:8" x14ac:dyDescent="0.25">
      <c r="F27425" s="11"/>
      <c r="G27425" s="11"/>
      <c r="H27425" s="11"/>
    </row>
    <row r="27426" spans="6:8" x14ac:dyDescent="0.25">
      <c r="F27426" s="11"/>
      <c r="G27426" s="11"/>
      <c r="H27426" s="11"/>
    </row>
    <row r="27427" spans="6:8" x14ac:dyDescent="0.25">
      <c r="F27427" s="11"/>
      <c r="G27427" s="11"/>
      <c r="H27427" s="11"/>
    </row>
    <row r="27428" spans="6:8" x14ac:dyDescent="0.25">
      <c r="F27428" s="11"/>
      <c r="G27428" s="11"/>
      <c r="H27428" s="11"/>
    </row>
    <row r="27429" spans="6:8" x14ac:dyDescent="0.25">
      <c r="F27429" s="11"/>
      <c r="G27429" s="11"/>
      <c r="H27429" s="11"/>
    </row>
    <row r="27430" spans="6:8" x14ac:dyDescent="0.25">
      <c r="F27430" s="11"/>
      <c r="G27430" s="11"/>
      <c r="H27430" s="11"/>
    </row>
    <row r="27431" spans="6:8" x14ac:dyDescent="0.25">
      <c r="F27431" s="11"/>
      <c r="G27431" s="11"/>
      <c r="H27431" s="11"/>
    </row>
    <row r="27432" spans="6:8" x14ac:dyDescent="0.25">
      <c r="F27432" s="11"/>
      <c r="G27432" s="11"/>
      <c r="H27432" s="11"/>
    </row>
    <row r="27433" spans="6:8" x14ac:dyDescent="0.25">
      <c r="F27433" s="11"/>
      <c r="G27433" s="11"/>
      <c r="H27433" s="11"/>
    </row>
    <row r="27434" spans="6:8" x14ac:dyDescent="0.25">
      <c r="F27434" s="11"/>
      <c r="G27434" s="11"/>
      <c r="H27434" s="11"/>
    </row>
    <row r="27435" spans="6:8" x14ac:dyDescent="0.25">
      <c r="F27435" s="11"/>
      <c r="G27435" s="11"/>
      <c r="H27435" s="11"/>
    </row>
    <row r="27436" spans="6:8" x14ac:dyDescent="0.25">
      <c r="F27436" s="11"/>
      <c r="G27436" s="11"/>
      <c r="H27436" s="11"/>
    </row>
    <row r="27437" spans="6:8" x14ac:dyDescent="0.25">
      <c r="F27437" s="11"/>
      <c r="G27437" s="11"/>
      <c r="H27437" s="11"/>
    </row>
    <row r="27438" spans="6:8" x14ac:dyDescent="0.25">
      <c r="F27438" s="11"/>
      <c r="G27438" s="11"/>
      <c r="H27438" s="11"/>
    </row>
    <row r="27439" spans="6:8" x14ac:dyDescent="0.25">
      <c r="F27439" s="11"/>
      <c r="G27439" s="11"/>
      <c r="H27439" s="11"/>
    </row>
    <row r="27440" spans="6:8" x14ac:dyDescent="0.25">
      <c r="F27440" s="11"/>
      <c r="G27440" s="11"/>
      <c r="H27440" s="11"/>
    </row>
    <row r="27441" spans="6:8" x14ac:dyDescent="0.25">
      <c r="F27441" s="11"/>
      <c r="G27441" s="11"/>
      <c r="H27441" s="11"/>
    </row>
    <row r="27442" spans="6:8" x14ac:dyDescent="0.25">
      <c r="F27442" s="11"/>
      <c r="G27442" s="11"/>
      <c r="H27442" s="11"/>
    </row>
    <row r="27443" spans="6:8" x14ac:dyDescent="0.25">
      <c r="F27443" s="11"/>
      <c r="G27443" s="11"/>
      <c r="H27443" s="11"/>
    </row>
    <row r="27444" spans="6:8" x14ac:dyDescent="0.25">
      <c r="F27444" s="11"/>
      <c r="G27444" s="11"/>
      <c r="H27444" s="11"/>
    </row>
    <row r="27445" spans="6:8" x14ac:dyDescent="0.25">
      <c r="F27445" s="11"/>
      <c r="G27445" s="11"/>
      <c r="H27445" s="11"/>
    </row>
    <row r="27446" spans="6:8" x14ac:dyDescent="0.25">
      <c r="F27446" s="11"/>
      <c r="G27446" s="11"/>
      <c r="H27446" s="11"/>
    </row>
    <row r="27447" spans="6:8" x14ac:dyDescent="0.25">
      <c r="F27447" s="11"/>
      <c r="G27447" s="11"/>
      <c r="H27447" s="11"/>
    </row>
    <row r="27448" spans="6:8" x14ac:dyDescent="0.25">
      <c r="F27448" s="11"/>
      <c r="G27448" s="11"/>
      <c r="H27448" s="11"/>
    </row>
    <row r="27449" spans="6:8" x14ac:dyDescent="0.25">
      <c r="F27449" s="11"/>
      <c r="G27449" s="11"/>
      <c r="H27449" s="11"/>
    </row>
    <row r="27450" spans="6:8" x14ac:dyDescent="0.25">
      <c r="F27450" s="11"/>
      <c r="G27450" s="11"/>
      <c r="H27450" s="11"/>
    </row>
    <row r="27451" spans="6:8" x14ac:dyDescent="0.25">
      <c r="F27451" s="11"/>
      <c r="G27451" s="11"/>
      <c r="H27451" s="11"/>
    </row>
    <row r="27452" spans="6:8" x14ac:dyDescent="0.25">
      <c r="F27452" s="11"/>
      <c r="G27452" s="11"/>
      <c r="H27452" s="11"/>
    </row>
    <row r="27453" spans="6:8" x14ac:dyDescent="0.25">
      <c r="F27453" s="11"/>
      <c r="G27453" s="11"/>
      <c r="H27453" s="11"/>
    </row>
    <row r="27454" spans="6:8" x14ac:dyDescent="0.25">
      <c r="F27454" s="11"/>
      <c r="G27454" s="11"/>
      <c r="H27454" s="11"/>
    </row>
    <row r="27455" spans="6:8" x14ac:dyDescent="0.25">
      <c r="F27455" s="11"/>
      <c r="G27455" s="11"/>
      <c r="H27455" s="11"/>
    </row>
    <row r="27456" spans="6:8" x14ac:dyDescent="0.25">
      <c r="F27456" s="11"/>
      <c r="G27456" s="11"/>
      <c r="H27456" s="11"/>
    </row>
    <row r="27457" spans="6:8" x14ac:dyDescent="0.25">
      <c r="F27457" s="11"/>
      <c r="G27457" s="11"/>
      <c r="H27457" s="11"/>
    </row>
    <row r="27458" spans="6:8" x14ac:dyDescent="0.25">
      <c r="F27458" s="11"/>
      <c r="G27458" s="11"/>
      <c r="H27458" s="11"/>
    </row>
    <row r="27459" spans="6:8" x14ac:dyDescent="0.25">
      <c r="F27459" s="11"/>
      <c r="G27459" s="11"/>
      <c r="H27459" s="11"/>
    </row>
    <row r="27460" spans="6:8" x14ac:dyDescent="0.25">
      <c r="F27460" s="11"/>
      <c r="G27460" s="11"/>
      <c r="H27460" s="11"/>
    </row>
    <row r="27461" spans="6:8" x14ac:dyDescent="0.25">
      <c r="F27461" s="11"/>
      <c r="G27461" s="11"/>
      <c r="H27461" s="11"/>
    </row>
    <row r="27462" spans="6:8" x14ac:dyDescent="0.25">
      <c r="F27462" s="11"/>
      <c r="G27462" s="11"/>
      <c r="H27462" s="11"/>
    </row>
    <row r="27463" spans="6:8" x14ac:dyDescent="0.25">
      <c r="F27463" s="11"/>
      <c r="G27463" s="11"/>
      <c r="H27463" s="11"/>
    </row>
    <row r="27464" spans="6:8" x14ac:dyDescent="0.25">
      <c r="F27464" s="11"/>
      <c r="G27464" s="11"/>
      <c r="H27464" s="11"/>
    </row>
    <row r="27465" spans="6:8" x14ac:dyDescent="0.25">
      <c r="F27465" s="11"/>
      <c r="G27465" s="11"/>
      <c r="H27465" s="11"/>
    </row>
    <row r="27466" spans="6:8" x14ac:dyDescent="0.25">
      <c r="F27466" s="11"/>
      <c r="G27466" s="11"/>
      <c r="H27466" s="11"/>
    </row>
    <row r="27467" spans="6:8" x14ac:dyDescent="0.25">
      <c r="F27467" s="11"/>
      <c r="G27467" s="11"/>
      <c r="H27467" s="11"/>
    </row>
    <row r="27468" spans="6:8" x14ac:dyDescent="0.25">
      <c r="F27468" s="11"/>
      <c r="G27468" s="11"/>
      <c r="H27468" s="11"/>
    </row>
    <row r="27469" spans="6:8" x14ac:dyDescent="0.25">
      <c r="F27469" s="11"/>
      <c r="G27469" s="11"/>
      <c r="H27469" s="11"/>
    </row>
    <row r="27470" spans="6:8" x14ac:dyDescent="0.25">
      <c r="F27470" s="11"/>
      <c r="G27470" s="11"/>
      <c r="H27470" s="11"/>
    </row>
    <row r="27471" spans="6:8" x14ac:dyDescent="0.25">
      <c r="F27471" s="11"/>
      <c r="G27471" s="11"/>
      <c r="H27471" s="11"/>
    </row>
    <row r="27472" spans="6:8" x14ac:dyDescent="0.25">
      <c r="F27472" s="11"/>
      <c r="G27472" s="11"/>
      <c r="H27472" s="11"/>
    </row>
    <row r="27473" spans="6:8" x14ac:dyDescent="0.25">
      <c r="F27473" s="11"/>
      <c r="G27473" s="11"/>
      <c r="H27473" s="11"/>
    </row>
    <row r="27474" spans="6:8" x14ac:dyDescent="0.25">
      <c r="F27474" s="11"/>
      <c r="G27474" s="11"/>
      <c r="H27474" s="11"/>
    </row>
    <row r="27475" spans="6:8" x14ac:dyDescent="0.25">
      <c r="F27475" s="11"/>
      <c r="G27475" s="11"/>
      <c r="H27475" s="11"/>
    </row>
    <row r="27476" spans="6:8" x14ac:dyDescent="0.25">
      <c r="F27476" s="11"/>
      <c r="G27476" s="11"/>
      <c r="H27476" s="11"/>
    </row>
    <row r="27477" spans="6:8" x14ac:dyDescent="0.25">
      <c r="F27477" s="11"/>
      <c r="G27477" s="11"/>
      <c r="H27477" s="11"/>
    </row>
    <row r="27478" spans="6:8" x14ac:dyDescent="0.25">
      <c r="F27478" s="11"/>
      <c r="G27478" s="11"/>
      <c r="H27478" s="11"/>
    </row>
    <row r="27479" spans="6:8" x14ac:dyDescent="0.25">
      <c r="F27479" s="11"/>
      <c r="G27479" s="11"/>
      <c r="H27479" s="11"/>
    </row>
    <row r="27480" spans="6:8" x14ac:dyDescent="0.25">
      <c r="F27480" s="11"/>
      <c r="G27480" s="11"/>
      <c r="H27480" s="11"/>
    </row>
    <row r="27481" spans="6:8" x14ac:dyDescent="0.25">
      <c r="F27481" s="11"/>
      <c r="G27481" s="11"/>
      <c r="H27481" s="11"/>
    </row>
    <row r="27482" spans="6:8" x14ac:dyDescent="0.25">
      <c r="F27482" s="11"/>
      <c r="G27482" s="11"/>
      <c r="H27482" s="11"/>
    </row>
    <row r="27483" spans="6:8" x14ac:dyDescent="0.25">
      <c r="F27483" s="11"/>
      <c r="G27483" s="11"/>
      <c r="H27483" s="11"/>
    </row>
    <row r="27484" spans="6:8" x14ac:dyDescent="0.25">
      <c r="F27484" s="11"/>
      <c r="G27484" s="11"/>
      <c r="H27484" s="11"/>
    </row>
    <row r="27485" spans="6:8" x14ac:dyDescent="0.25">
      <c r="F27485" s="11"/>
      <c r="G27485" s="11"/>
      <c r="H27485" s="11"/>
    </row>
    <row r="27486" spans="6:8" x14ac:dyDescent="0.25">
      <c r="F27486" s="11"/>
      <c r="G27486" s="11"/>
      <c r="H27486" s="11"/>
    </row>
    <row r="27487" spans="6:8" x14ac:dyDescent="0.25">
      <c r="F27487" s="11"/>
      <c r="G27487" s="11"/>
      <c r="H27487" s="11"/>
    </row>
    <row r="27488" spans="6:8" x14ac:dyDescent="0.25">
      <c r="F27488" s="11"/>
      <c r="G27488" s="11"/>
      <c r="H27488" s="11"/>
    </row>
    <row r="27489" spans="6:8" x14ac:dyDescent="0.25">
      <c r="F27489" s="11"/>
      <c r="G27489" s="11"/>
      <c r="H27489" s="11"/>
    </row>
    <row r="27490" spans="6:8" x14ac:dyDescent="0.25">
      <c r="F27490" s="11"/>
      <c r="G27490" s="11"/>
      <c r="H27490" s="11"/>
    </row>
    <row r="27491" spans="6:8" x14ac:dyDescent="0.25">
      <c r="F27491" s="11"/>
      <c r="G27491" s="11"/>
      <c r="H27491" s="11"/>
    </row>
    <row r="27492" spans="6:8" x14ac:dyDescent="0.25">
      <c r="F27492" s="11"/>
      <c r="G27492" s="11"/>
      <c r="H27492" s="11"/>
    </row>
    <row r="27493" spans="6:8" x14ac:dyDescent="0.25">
      <c r="F27493" s="11"/>
      <c r="G27493" s="11"/>
      <c r="H27493" s="11"/>
    </row>
    <row r="27494" spans="6:8" x14ac:dyDescent="0.25">
      <c r="F27494" s="11"/>
      <c r="G27494" s="11"/>
      <c r="H27494" s="11"/>
    </row>
    <row r="27495" spans="6:8" x14ac:dyDescent="0.25">
      <c r="F27495" s="11"/>
      <c r="G27495" s="11"/>
      <c r="H27495" s="11"/>
    </row>
    <row r="27496" spans="6:8" x14ac:dyDescent="0.25">
      <c r="F27496" s="11"/>
      <c r="G27496" s="11"/>
      <c r="H27496" s="11"/>
    </row>
    <row r="27497" spans="6:8" x14ac:dyDescent="0.25">
      <c r="F27497" s="11"/>
      <c r="G27497" s="11"/>
      <c r="H27497" s="11"/>
    </row>
    <row r="27498" spans="6:8" x14ac:dyDescent="0.25">
      <c r="F27498" s="11"/>
      <c r="G27498" s="11"/>
      <c r="H27498" s="11"/>
    </row>
    <row r="27499" spans="6:8" x14ac:dyDescent="0.25">
      <c r="F27499" s="11"/>
      <c r="G27499" s="11"/>
      <c r="H27499" s="11"/>
    </row>
    <row r="27500" spans="6:8" x14ac:dyDescent="0.25">
      <c r="F27500" s="11"/>
      <c r="G27500" s="11"/>
      <c r="H27500" s="11"/>
    </row>
    <row r="27501" spans="6:8" x14ac:dyDescent="0.25">
      <c r="F27501" s="11"/>
      <c r="G27501" s="11"/>
      <c r="H27501" s="11"/>
    </row>
    <row r="27502" spans="6:8" x14ac:dyDescent="0.25">
      <c r="F27502" s="11"/>
      <c r="G27502" s="11"/>
      <c r="H27502" s="11"/>
    </row>
    <row r="27503" spans="6:8" x14ac:dyDescent="0.25">
      <c r="F27503" s="11"/>
      <c r="G27503" s="11"/>
      <c r="H27503" s="11"/>
    </row>
    <row r="27504" spans="6:8" x14ac:dyDescent="0.25">
      <c r="F27504" s="11"/>
      <c r="G27504" s="11"/>
      <c r="H27504" s="11"/>
    </row>
    <row r="27505" spans="6:8" x14ac:dyDescent="0.25">
      <c r="F27505" s="11"/>
      <c r="G27505" s="11"/>
      <c r="H27505" s="11"/>
    </row>
    <row r="27506" spans="6:8" x14ac:dyDescent="0.25">
      <c r="F27506" s="11"/>
      <c r="G27506" s="11"/>
      <c r="H27506" s="11"/>
    </row>
    <row r="27507" spans="6:8" x14ac:dyDescent="0.25">
      <c r="F27507" s="11"/>
      <c r="G27507" s="11"/>
      <c r="H27507" s="11"/>
    </row>
    <row r="27508" spans="6:8" x14ac:dyDescent="0.25">
      <c r="F27508" s="11"/>
      <c r="G27508" s="11"/>
      <c r="H27508" s="11"/>
    </row>
    <row r="27509" spans="6:8" x14ac:dyDescent="0.25">
      <c r="F27509" s="11"/>
      <c r="G27509" s="11"/>
      <c r="H27509" s="11"/>
    </row>
    <row r="27510" spans="6:8" x14ac:dyDescent="0.25">
      <c r="F27510" s="11"/>
      <c r="G27510" s="11"/>
      <c r="H27510" s="11"/>
    </row>
    <row r="27511" spans="6:8" x14ac:dyDescent="0.25">
      <c r="F27511" s="11"/>
      <c r="G27511" s="11"/>
      <c r="H27511" s="11"/>
    </row>
    <row r="27512" spans="6:8" x14ac:dyDescent="0.25">
      <c r="F27512" s="11"/>
      <c r="G27512" s="11"/>
      <c r="H27512" s="11"/>
    </row>
    <row r="27513" spans="6:8" x14ac:dyDescent="0.25">
      <c r="F27513" s="11"/>
      <c r="G27513" s="11"/>
      <c r="H27513" s="11"/>
    </row>
    <row r="27514" spans="6:8" x14ac:dyDescent="0.25">
      <c r="F27514" s="11"/>
      <c r="G27514" s="11"/>
      <c r="H27514" s="11"/>
    </row>
    <row r="27515" spans="6:8" x14ac:dyDescent="0.25">
      <c r="F27515" s="11"/>
      <c r="G27515" s="11"/>
      <c r="H27515" s="11"/>
    </row>
    <row r="27516" spans="6:8" x14ac:dyDescent="0.25">
      <c r="F27516" s="11"/>
      <c r="G27516" s="11"/>
      <c r="H27516" s="11"/>
    </row>
    <row r="27517" spans="6:8" x14ac:dyDescent="0.25">
      <c r="F27517" s="11"/>
      <c r="G27517" s="11"/>
      <c r="H27517" s="11"/>
    </row>
    <row r="27518" spans="6:8" x14ac:dyDescent="0.25">
      <c r="F27518" s="11"/>
      <c r="G27518" s="11"/>
      <c r="H27518" s="11"/>
    </row>
    <row r="27519" spans="6:8" x14ac:dyDescent="0.25">
      <c r="F27519" s="11"/>
      <c r="G27519" s="11"/>
      <c r="H27519" s="11"/>
    </row>
    <row r="27520" spans="6:8" x14ac:dyDescent="0.25">
      <c r="F27520" s="11"/>
      <c r="G27520" s="11"/>
      <c r="H27520" s="11"/>
    </row>
    <row r="27521" spans="6:8" x14ac:dyDescent="0.25">
      <c r="F27521" s="11"/>
      <c r="G27521" s="11"/>
      <c r="H27521" s="11"/>
    </row>
    <row r="27522" spans="6:8" x14ac:dyDescent="0.25">
      <c r="F27522" s="11"/>
      <c r="G27522" s="11"/>
      <c r="H27522" s="11"/>
    </row>
    <row r="27523" spans="6:8" x14ac:dyDescent="0.25">
      <c r="F27523" s="11"/>
      <c r="G27523" s="11"/>
      <c r="H27523" s="11"/>
    </row>
    <row r="27524" spans="6:8" x14ac:dyDescent="0.25">
      <c r="F27524" s="11"/>
      <c r="G27524" s="11"/>
      <c r="H27524" s="11"/>
    </row>
    <row r="27525" spans="6:8" x14ac:dyDescent="0.25">
      <c r="F27525" s="11"/>
      <c r="G27525" s="11"/>
      <c r="H27525" s="11"/>
    </row>
    <row r="27526" spans="6:8" x14ac:dyDescent="0.25">
      <c r="F27526" s="11"/>
      <c r="G27526" s="11"/>
      <c r="H27526" s="11"/>
    </row>
    <row r="27527" spans="6:8" x14ac:dyDescent="0.25">
      <c r="F27527" s="11"/>
      <c r="G27527" s="11"/>
      <c r="H27527" s="11"/>
    </row>
    <row r="27528" spans="6:8" x14ac:dyDescent="0.25">
      <c r="F27528" s="11"/>
      <c r="G27528" s="11"/>
      <c r="H27528" s="11"/>
    </row>
    <row r="27529" spans="6:8" x14ac:dyDescent="0.25">
      <c r="F27529" s="11"/>
      <c r="G27529" s="11"/>
      <c r="H27529" s="11"/>
    </row>
    <row r="27530" spans="6:8" x14ac:dyDescent="0.25">
      <c r="F27530" s="11"/>
      <c r="G27530" s="11"/>
      <c r="H27530" s="11"/>
    </row>
    <row r="27531" spans="6:8" x14ac:dyDescent="0.25">
      <c r="F27531" s="11"/>
      <c r="G27531" s="11"/>
      <c r="H27531" s="11"/>
    </row>
    <row r="27532" spans="6:8" x14ac:dyDescent="0.25">
      <c r="F27532" s="11"/>
      <c r="G27532" s="11"/>
      <c r="H27532" s="11"/>
    </row>
    <row r="27533" spans="6:8" x14ac:dyDescent="0.25">
      <c r="F27533" s="11"/>
      <c r="G27533" s="11"/>
      <c r="H27533" s="11"/>
    </row>
    <row r="27534" spans="6:8" x14ac:dyDescent="0.25">
      <c r="F27534" s="11"/>
      <c r="G27534" s="11"/>
      <c r="H27534" s="11"/>
    </row>
    <row r="27535" spans="6:8" x14ac:dyDescent="0.25">
      <c r="F27535" s="11"/>
      <c r="G27535" s="11"/>
      <c r="H27535" s="11"/>
    </row>
    <row r="27536" spans="6:8" x14ac:dyDescent="0.25">
      <c r="F27536" s="11"/>
      <c r="G27536" s="11"/>
      <c r="H27536" s="11"/>
    </row>
    <row r="27537" spans="6:8" x14ac:dyDescent="0.25">
      <c r="F27537" s="11"/>
      <c r="G27537" s="11"/>
      <c r="H27537" s="11"/>
    </row>
    <row r="27538" spans="6:8" x14ac:dyDescent="0.25">
      <c r="F27538" s="11"/>
      <c r="G27538" s="11"/>
      <c r="H27538" s="11"/>
    </row>
    <row r="27539" spans="6:8" x14ac:dyDescent="0.25">
      <c r="F27539" s="11"/>
      <c r="G27539" s="11"/>
      <c r="H27539" s="11"/>
    </row>
    <row r="27540" spans="6:8" x14ac:dyDescent="0.25">
      <c r="F27540" s="11"/>
      <c r="G27540" s="11"/>
      <c r="H27540" s="11"/>
    </row>
    <row r="27541" spans="6:8" x14ac:dyDescent="0.25">
      <c r="F27541" s="11"/>
      <c r="G27541" s="11"/>
      <c r="H27541" s="11"/>
    </row>
    <row r="27542" spans="6:8" x14ac:dyDescent="0.25">
      <c r="F27542" s="11"/>
      <c r="G27542" s="11"/>
      <c r="H27542" s="11"/>
    </row>
    <row r="27543" spans="6:8" x14ac:dyDescent="0.25">
      <c r="F27543" s="11"/>
      <c r="G27543" s="11"/>
      <c r="H27543" s="11"/>
    </row>
    <row r="27544" spans="6:8" x14ac:dyDescent="0.25">
      <c r="F27544" s="11"/>
      <c r="G27544" s="11"/>
      <c r="H27544" s="11"/>
    </row>
    <row r="27545" spans="6:8" x14ac:dyDescent="0.25">
      <c r="F27545" s="11"/>
      <c r="G27545" s="11"/>
      <c r="H27545" s="11"/>
    </row>
    <row r="27546" spans="6:8" x14ac:dyDescent="0.25">
      <c r="F27546" s="11"/>
      <c r="G27546" s="11"/>
      <c r="H27546" s="11"/>
    </row>
    <row r="27547" spans="6:8" x14ac:dyDescent="0.25">
      <c r="F27547" s="11"/>
      <c r="G27547" s="11"/>
      <c r="H27547" s="11"/>
    </row>
    <row r="27548" spans="6:8" x14ac:dyDescent="0.25">
      <c r="F27548" s="11"/>
      <c r="G27548" s="11"/>
      <c r="H27548" s="11"/>
    </row>
    <row r="27549" spans="6:8" x14ac:dyDescent="0.25">
      <c r="F27549" s="11"/>
      <c r="G27549" s="11"/>
      <c r="H27549" s="11"/>
    </row>
    <row r="27550" spans="6:8" x14ac:dyDescent="0.25">
      <c r="F27550" s="11"/>
      <c r="G27550" s="11"/>
      <c r="H27550" s="11"/>
    </row>
    <row r="27551" spans="6:8" x14ac:dyDescent="0.25">
      <c r="F27551" s="11"/>
      <c r="G27551" s="11"/>
      <c r="H27551" s="11"/>
    </row>
    <row r="27552" spans="6:8" x14ac:dyDescent="0.25">
      <c r="F27552" s="11"/>
      <c r="G27552" s="11"/>
      <c r="H27552" s="11"/>
    </row>
    <row r="27553" spans="6:8" x14ac:dyDescent="0.25">
      <c r="F27553" s="11"/>
      <c r="G27553" s="11"/>
      <c r="H27553" s="11"/>
    </row>
    <row r="27554" spans="6:8" x14ac:dyDescent="0.25">
      <c r="F27554" s="11"/>
      <c r="G27554" s="11"/>
      <c r="H27554" s="11"/>
    </row>
    <row r="27555" spans="6:8" x14ac:dyDescent="0.25">
      <c r="F27555" s="11"/>
      <c r="G27555" s="11"/>
      <c r="H27555" s="11"/>
    </row>
    <row r="27556" spans="6:8" x14ac:dyDescent="0.25">
      <c r="F27556" s="11"/>
      <c r="G27556" s="11"/>
      <c r="H27556" s="11"/>
    </row>
    <row r="27557" spans="6:8" x14ac:dyDescent="0.25">
      <c r="F27557" s="11"/>
      <c r="G27557" s="11"/>
      <c r="H27557" s="11"/>
    </row>
    <row r="27558" spans="6:8" x14ac:dyDescent="0.25">
      <c r="F27558" s="11"/>
      <c r="G27558" s="11"/>
      <c r="H27558" s="11"/>
    </row>
    <row r="27559" spans="6:8" x14ac:dyDescent="0.25">
      <c r="F27559" s="11"/>
      <c r="G27559" s="11"/>
      <c r="H27559" s="11"/>
    </row>
    <row r="27560" spans="6:8" x14ac:dyDescent="0.25">
      <c r="F27560" s="11"/>
      <c r="G27560" s="11"/>
      <c r="H27560" s="11"/>
    </row>
    <row r="27561" spans="6:8" x14ac:dyDescent="0.25">
      <c r="F27561" s="11"/>
      <c r="G27561" s="11"/>
      <c r="H27561" s="11"/>
    </row>
    <row r="27562" spans="6:8" x14ac:dyDescent="0.25">
      <c r="F27562" s="11"/>
      <c r="G27562" s="11"/>
      <c r="H27562" s="11"/>
    </row>
    <row r="27563" spans="6:8" x14ac:dyDescent="0.25">
      <c r="F27563" s="11"/>
      <c r="G27563" s="11"/>
      <c r="H27563" s="11"/>
    </row>
    <row r="27564" spans="6:8" x14ac:dyDescent="0.25">
      <c r="F27564" s="11"/>
      <c r="G27564" s="11"/>
      <c r="H27564" s="11"/>
    </row>
    <row r="27565" spans="6:8" x14ac:dyDescent="0.25">
      <c r="F27565" s="11"/>
      <c r="G27565" s="11"/>
      <c r="H27565" s="11"/>
    </row>
    <row r="27566" spans="6:8" x14ac:dyDescent="0.25">
      <c r="F27566" s="11"/>
      <c r="G27566" s="11"/>
      <c r="H27566" s="11"/>
    </row>
    <row r="27567" spans="6:8" x14ac:dyDescent="0.25">
      <c r="F27567" s="11"/>
      <c r="G27567" s="11"/>
      <c r="H27567" s="11"/>
    </row>
    <row r="27568" spans="6:8" x14ac:dyDescent="0.25">
      <c r="F27568" s="11"/>
      <c r="G27568" s="11"/>
      <c r="H27568" s="11"/>
    </row>
    <row r="27569" spans="6:8" x14ac:dyDescent="0.25">
      <c r="F27569" s="11"/>
      <c r="G27569" s="11"/>
      <c r="H27569" s="11"/>
    </row>
    <row r="27570" spans="6:8" x14ac:dyDescent="0.25">
      <c r="F27570" s="11"/>
      <c r="G27570" s="11"/>
      <c r="H27570" s="11"/>
    </row>
    <row r="27571" spans="6:8" x14ac:dyDescent="0.25">
      <c r="F27571" s="11"/>
      <c r="G27571" s="11"/>
      <c r="H27571" s="11"/>
    </row>
    <row r="27572" spans="6:8" x14ac:dyDescent="0.25">
      <c r="F27572" s="11"/>
      <c r="G27572" s="11"/>
      <c r="H27572" s="11"/>
    </row>
    <row r="27573" spans="6:8" x14ac:dyDescent="0.25">
      <c r="F27573" s="11"/>
      <c r="G27573" s="11"/>
      <c r="H27573" s="11"/>
    </row>
    <row r="27574" spans="6:8" x14ac:dyDescent="0.25">
      <c r="F27574" s="11"/>
      <c r="G27574" s="11"/>
      <c r="H27574" s="11"/>
    </row>
    <row r="27575" spans="6:8" x14ac:dyDescent="0.25">
      <c r="F27575" s="11"/>
      <c r="G27575" s="11"/>
      <c r="H27575" s="11"/>
    </row>
    <row r="27576" spans="6:8" x14ac:dyDescent="0.25">
      <c r="F27576" s="11"/>
      <c r="G27576" s="11"/>
      <c r="H27576" s="11"/>
    </row>
    <row r="27577" spans="6:8" x14ac:dyDescent="0.25">
      <c r="F27577" s="11"/>
      <c r="G27577" s="11"/>
      <c r="H27577" s="11"/>
    </row>
    <row r="27578" spans="6:8" x14ac:dyDescent="0.25">
      <c r="F27578" s="11"/>
      <c r="G27578" s="11"/>
      <c r="H27578" s="11"/>
    </row>
    <row r="27579" spans="6:8" x14ac:dyDescent="0.25">
      <c r="F27579" s="11"/>
      <c r="G27579" s="11"/>
      <c r="H27579" s="11"/>
    </row>
    <row r="27580" spans="6:8" x14ac:dyDescent="0.25">
      <c r="F27580" s="11"/>
      <c r="G27580" s="11"/>
      <c r="H27580" s="11"/>
    </row>
    <row r="27581" spans="6:8" x14ac:dyDescent="0.25">
      <c r="F27581" s="11"/>
      <c r="G27581" s="11"/>
      <c r="H27581" s="11"/>
    </row>
    <row r="27582" spans="6:8" x14ac:dyDescent="0.25">
      <c r="F27582" s="11"/>
      <c r="G27582" s="11"/>
      <c r="H27582" s="11"/>
    </row>
    <row r="27583" spans="6:8" x14ac:dyDescent="0.25">
      <c r="F27583" s="11"/>
      <c r="G27583" s="11"/>
      <c r="H27583" s="11"/>
    </row>
    <row r="27584" spans="6:8" x14ac:dyDescent="0.25">
      <c r="F27584" s="11"/>
      <c r="G27584" s="11"/>
      <c r="H27584" s="11"/>
    </row>
    <row r="27585" spans="6:8" x14ac:dyDescent="0.25">
      <c r="F27585" s="11"/>
      <c r="G27585" s="11"/>
      <c r="H27585" s="11"/>
    </row>
    <row r="27586" spans="6:8" x14ac:dyDescent="0.25">
      <c r="F27586" s="11"/>
      <c r="G27586" s="11"/>
      <c r="H27586" s="11"/>
    </row>
    <row r="27587" spans="6:8" x14ac:dyDescent="0.25">
      <c r="F27587" s="11"/>
      <c r="G27587" s="11"/>
      <c r="H27587" s="11"/>
    </row>
    <row r="27588" spans="6:8" x14ac:dyDescent="0.25">
      <c r="F27588" s="11"/>
      <c r="G27588" s="11"/>
      <c r="H27588" s="11"/>
    </row>
    <row r="27589" spans="6:8" x14ac:dyDescent="0.25">
      <c r="F27589" s="11"/>
      <c r="G27589" s="11"/>
      <c r="H27589" s="11"/>
    </row>
    <row r="27590" spans="6:8" x14ac:dyDescent="0.25">
      <c r="F27590" s="11"/>
      <c r="G27590" s="11"/>
      <c r="H27590" s="11"/>
    </row>
    <row r="27591" spans="6:8" x14ac:dyDescent="0.25">
      <c r="F27591" s="11"/>
      <c r="G27591" s="11"/>
      <c r="H27591" s="11"/>
    </row>
    <row r="27592" spans="6:8" x14ac:dyDescent="0.25">
      <c r="F27592" s="11"/>
      <c r="G27592" s="11"/>
      <c r="H27592" s="11"/>
    </row>
    <row r="27593" spans="6:8" x14ac:dyDescent="0.25">
      <c r="F27593" s="11"/>
      <c r="G27593" s="11"/>
      <c r="H27593" s="11"/>
    </row>
    <row r="27594" spans="6:8" x14ac:dyDescent="0.25">
      <c r="F27594" s="11"/>
      <c r="G27594" s="11"/>
      <c r="H27594" s="11"/>
    </row>
    <row r="27595" spans="6:8" x14ac:dyDescent="0.25">
      <c r="F27595" s="11"/>
      <c r="G27595" s="11"/>
      <c r="H27595" s="11"/>
    </row>
    <row r="27596" spans="6:8" x14ac:dyDescent="0.25">
      <c r="F27596" s="11"/>
      <c r="G27596" s="11"/>
      <c r="H27596" s="11"/>
    </row>
    <row r="27597" spans="6:8" x14ac:dyDescent="0.25">
      <c r="F27597" s="11"/>
      <c r="G27597" s="11"/>
      <c r="H27597" s="11"/>
    </row>
    <row r="27598" spans="6:8" x14ac:dyDescent="0.25">
      <c r="F27598" s="11"/>
      <c r="G27598" s="11"/>
      <c r="H27598" s="11"/>
    </row>
    <row r="27599" spans="6:8" x14ac:dyDescent="0.25">
      <c r="F27599" s="11"/>
      <c r="G27599" s="11"/>
      <c r="H27599" s="11"/>
    </row>
    <row r="27600" spans="6:8" x14ac:dyDescent="0.25">
      <c r="F27600" s="11"/>
      <c r="G27600" s="11"/>
      <c r="H27600" s="11"/>
    </row>
    <row r="27601" spans="6:8" x14ac:dyDescent="0.25">
      <c r="F27601" s="11"/>
      <c r="G27601" s="11"/>
      <c r="H27601" s="11"/>
    </row>
    <row r="27602" spans="6:8" x14ac:dyDescent="0.25">
      <c r="F27602" s="11"/>
      <c r="G27602" s="11"/>
      <c r="H27602" s="11"/>
    </row>
    <row r="27603" spans="6:8" x14ac:dyDescent="0.25">
      <c r="F27603" s="11"/>
      <c r="G27603" s="11"/>
      <c r="H27603" s="11"/>
    </row>
    <row r="27604" spans="6:8" x14ac:dyDescent="0.25">
      <c r="F27604" s="11"/>
      <c r="G27604" s="11"/>
      <c r="H27604" s="11"/>
    </row>
    <row r="27605" spans="6:8" x14ac:dyDescent="0.25">
      <c r="F27605" s="11"/>
      <c r="G27605" s="11"/>
      <c r="H27605" s="11"/>
    </row>
    <row r="27606" spans="6:8" x14ac:dyDescent="0.25">
      <c r="F27606" s="11"/>
      <c r="G27606" s="11"/>
      <c r="H27606" s="11"/>
    </row>
    <row r="27607" spans="6:8" x14ac:dyDescent="0.25">
      <c r="F27607" s="11"/>
      <c r="G27607" s="11"/>
      <c r="H27607" s="11"/>
    </row>
    <row r="27608" spans="6:8" x14ac:dyDescent="0.25">
      <c r="F27608" s="11"/>
      <c r="G27608" s="11"/>
      <c r="H27608" s="11"/>
    </row>
    <row r="27609" spans="6:8" x14ac:dyDescent="0.25">
      <c r="F27609" s="11"/>
      <c r="G27609" s="11"/>
      <c r="H27609" s="11"/>
    </row>
    <row r="27610" spans="6:8" x14ac:dyDescent="0.25">
      <c r="F27610" s="11"/>
      <c r="G27610" s="11"/>
      <c r="H27610" s="11"/>
    </row>
    <row r="27611" spans="6:8" x14ac:dyDescent="0.25">
      <c r="F27611" s="11"/>
      <c r="G27611" s="11"/>
      <c r="H27611" s="11"/>
    </row>
    <row r="27612" spans="6:8" x14ac:dyDescent="0.25">
      <c r="F27612" s="11"/>
      <c r="G27612" s="11"/>
      <c r="H27612" s="11"/>
    </row>
    <row r="27613" spans="6:8" x14ac:dyDescent="0.25">
      <c r="F27613" s="11"/>
      <c r="G27613" s="11"/>
      <c r="H27613" s="11"/>
    </row>
    <row r="27614" spans="6:8" x14ac:dyDescent="0.25">
      <c r="F27614" s="11"/>
      <c r="G27614" s="11"/>
      <c r="H27614" s="11"/>
    </row>
    <row r="27615" spans="6:8" x14ac:dyDescent="0.25">
      <c r="F27615" s="11"/>
      <c r="G27615" s="11"/>
      <c r="H27615" s="11"/>
    </row>
    <row r="27616" spans="6:8" x14ac:dyDescent="0.25">
      <c r="F27616" s="11"/>
      <c r="G27616" s="11"/>
      <c r="H27616" s="11"/>
    </row>
    <row r="27617" spans="6:8" x14ac:dyDescent="0.25">
      <c r="F27617" s="11"/>
      <c r="G27617" s="11"/>
      <c r="H27617" s="11"/>
    </row>
    <row r="27618" spans="6:8" x14ac:dyDescent="0.25">
      <c r="F27618" s="11"/>
      <c r="G27618" s="11"/>
      <c r="H27618" s="11"/>
    </row>
    <row r="27619" spans="6:8" x14ac:dyDescent="0.25">
      <c r="F27619" s="11"/>
      <c r="G27619" s="11"/>
      <c r="H27619" s="11"/>
    </row>
    <row r="27620" spans="6:8" x14ac:dyDescent="0.25">
      <c r="F27620" s="11"/>
      <c r="G27620" s="11"/>
      <c r="H27620" s="11"/>
    </row>
    <row r="27621" spans="6:8" x14ac:dyDescent="0.25">
      <c r="F27621" s="11"/>
      <c r="G27621" s="11"/>
      <c r="H27621" s="11"/>
    </row>
    <row r="27622" spans="6:8" x14ac:dyDescent="0.25">
      <c r="F27622" s="11"/>
      <c r="G27622" s="11"/>
      <c r="H27622" s="11"/>
    </row>
    <row r="27623" spans="6:8" x14ac:dyDescent="0.25">
      <c r="F27623" s="11"/>
      <c r="G27623" s="11"/>
      <c r="H27623" s="11"/>
    </row>
    <row r="27624" spans="6:8" x14ac:dyDescent="0.25">
      <c r="F27624" s="11"/>
      <c r="G27624" s="11"/>
      <c r="H27624" s="11"/>
    </row>
    <row r="27625" spans="6:8" x14ac:dyDescent="0.25">
      <c r="F27625" s="11"/>
      <c r="G27625" s="11"/>
      <c r="H27625" s="11"/>
    </row>
    <row r="27626" spans="6:8" x14ac:dyDescent="0.25">
      <c r="F27626" s="11"/>
      <c r="G27626" s="11"/>
      <c r="H27626" s="11"/>
    </row>
    <row r="27627" spans="6:8" x14ac:dyDescent="0.25">
      <c r="F27627" s="11"/>
      <c r="G27627" s="11"/>
      <c r="H27627" s="11"/>
    </row>
    <row r="27628" spans="6:8" x14ac:dyDescent="0.25">
      <c r="F27628" s="11"/>
      <c r="G27628" s="11"/>
      <c r="H27628" s="11"/>
    </row>
    <row r="27629" spans="6:8" x14ac:dyDescent="0.25">
      <c r="F27629" s="11"/>
      <c r="G27629" s="11"/>
      <c r="H27629" s="11"/>
    </row>
    <row r="27630" spans="6:8" x14ac:dyDescent="0.25">
      <c r="F27630" s="11"/>
      <c r="G27630" s="11"/>
      <c r="H27630" s="11"/>
    </row>
    <row r="27631" spans="6:8" x14ac:dyDescent="0.25">
      <c r="F27631" s="11"/>
      <c r="G27631" s="11"/>
      <c r="H27631" s="11"/>
    </row>
    <row r="27632" spans="6:8" x14ac:dyDescent="0.25">
      <c r="F27632" s="11"/>
      <c r="G27632" s="11"/>
      <c r="H27632" s="11"/>
    </row>
    <row r="27633" spans="6:8" x14ac:dyDescent="0.25">
      <c r="F27633" s="11"/>
      <c r="G27633" s="11"/>
      <c r="H27633" s="11"/>
    </row>
    <row r="27634" spans="6:8" x14ac:dyDescent="0.25">
      <c r="F27634" s="11"/>
      <c r="G27634" s="11"/>
      <c r="H27634" s="11"/>
    </row>
    <row r="27635" spans="6:8" x14ac:dyDescent="0.25">
      <c r="F27635" s="11"/>
      <c r="G27635" s="11"/>
      <c r="H27635" s="11"/>
    </row>
    <row r="27636" spans="6:8" x14ac:dyDescent="0.25">
      <c r="F27636" s="11"/>
      <c r="G27636" s="11"/>
      <c r="H27636" s="11"/>
    </row>
    <row r="27637" spans="6:8" x14ac:dyDescent="0.25">
      <c r="F27637" s="11"/>
      <c r="G27637" s="11"/>
      <c r="H27637" s="11"/>
    </row>
    <row r="27638" spans="6:8" x14ac:dyDescent="0.25">
      <c r="F27638" s="11"/>
      <c r="G27638" s="11"/>
      <c r="H27638" s="11"/>
    </row>
    <row r="27639" spans="6:8" x14ac:dyDescent="0.25">
      <c r="F27639" s="11"/>
      <c r="G27639" s="11"/>
      <c r="H27639" s="11"/>
    </row>
    <row r="27640" spans="6:8" x14ac:dyDescent="0.25">
      <c r="F27640" s="11"/>
      <c r="G27640" s="11"/>
      <c r="H27640" s="11"/>
    </row>
    <row r="27641" spans="6:8" x14ac:dyDescent="0.25">
      <c r="F27641" s="11"/>
      <c r="G27641" s="11"/>
      <c r="H27641" s="11"/>
    </row>
    <row r="27642" spans="6:8" x14ac:dyDescent="0.25">
      <c r="F27642" s="11"/>
      <c r="G27642" s="11"/>
      <c r="H27642" s="11"/>
    </row>
    <row r="27643" spans="6:8" x14ac:dyDescent="0.25">
      <c r="F27643" s="11"/>
      <c r="G27643" s="11"/>
      <c r="H27643" s="11"/>
    </row>
    <row r="27644" spans="6:8" x14ac:dyDescent="0.25">
      <c r="F27644" s="11"/>
      <c r="G27644" s="11"/>
      <c r="H27644" s="11"/>
    </row>
    <row r="27645" spans="6:8" x14ac:dyDescent="0.25">
      <c r="F27645" s="11"/>
      <c r="G27645" s="11"/>
      <c r="H27645" s="11"/>
    </row>
    <row r="27646" spans="6:8" x14ac:dyDescent="0.25">
      <c r="F27646" s="11"/>
      <c r="G27646" s="11"/>
      <c r="H27646" s="11"/>
    </row>
    <row r="27647" spans="6:8" x14ac:dyDescent="0.25">
      <c r="F27647" s="11"/>
      <c r="G27647" s="11"/>
      <c r="H27647" s="11"/>
    </row>
    <row r="27648" spans="6:8" x14ac:dyDescent="0.25">
      <c r="F27648" s="11"/>
      <c r="G27648" s="11"/>
      <c r="H27648" s="11"/>
    </row>
    <row r="27649" spans="6:8" x14ac:dyDescent="0.25">
      <c r="F27649" s="11"/>
      <c r="G27649" s="11"/>
      <c r="H27649" s="11"/>
    </row>
    <row r="27650" spans="6:8" x14ac:dyDescent="0.25">
      <c r="F27650" s="11"/>
      <c r="G27650" s="11"/>
      <c r="H27650" s="11"/>
    </row>
    <row r="27651" spans="6:8" x14ac:dyDescent="0.25">
      <c r="F27651" s="11"/>
      <c r="G27651" s="11"/>
      <c r="H27651" s="11"/>
    </row>
    <row r="27652" spans="6:8" x14ac:dyDescent="0.25">
      <c r="F27652" s="11"/>
      <c r="G27652" s="11"/>
      <c r="H27652" s="11"/>
    </row>
    <row r="27653" spans="6:8" x14ac:dyDescent="0.25">
      <c r="F27653" s="11"/>
      <c r="G27653" s="11"/>
      <c r="H27653" s="11"/>
    </row>
    <row r="27654" spans="6:8" x14ac:dyDescent="0.25">
      <c r="F27654" s="11"/>
      <c r="G27654" s="11"/>
      <c r="H27654" s="11"/>
    </row>
    <row r="27655" spans="6:8" x14ac:dyDescent="0.25">
      <c r="F27655" s="11"/>
      <c r="G27655" s="11"/>
      <c r="H27655" s="11"/>
    </row>
    <row r="27656" spans="6:8" x14ac:dyDescent="0.25">
      <c r="F27656" s="11"/>
      <c r="G27656" s="11"/>
      <c r="H27656" s="11"/>
    </row>
    <row r="27657" spans="6:8" x14ac:dyDescent="0.25">
      <c r="F27657" s="11"/>
      <c r="G27657" s="11"/>
      <c r="H27657" s="11"/>
    </row>
    <row r="27658" spans="6:8" x14ac:dyDescent="0.25">
      <c r="F27658" s="11"/>
      <c r="G27658" s="11"/>
      <c r="H27658" s="11"/>
    </row>
    <row r="27659" spans="6:8" x14ac:dyDescent="0.25">
      <c r="F27659" s="11"/>
      <c r="G27659" s="11"/>
      <c r="H27659" s="11"/>
    </row>
    <row r="27660" spans="6:8" x14ac:dyDescent="0.25">
      <c r="F27660" s="11"/>
      <c r="G27660" s="11"/>
      <c r="H27660" s="11"/>
    </row>
    <row r="27661" spans="6:8" x14ac:dyDescent="0.25">
      <c r="F27661" s="11"/>
      <c r="G27661" s="11"/>
      <c r="H27661" s="11"/>
    </row>
    <row r="27662" spans="6:8" x14ac:dyDescent="0.25">
      <c r="F27662" s="11"/>
      <c r="G27662" s="11"/>
      <c r="H27662" s="11"/>
    </row>
    <row r="27663" spans="6:8" x14ac:dyDescent="0.25">
      <c r="F27663" s="11"/>
      <c r="G27663" s="11"/>
      <c r="H27663" s="11"/>
    </row>
    <row r="27664" spans="6:8" x14ac:dyDescent="0.25">
      <c r="F27664" s="11"/>
      <c r="G27664" s="11"/>
      <c r="H27664" s="11"/>
    </row>
    <row r="27665" spans="6:8" x14ac:dyDescent="0.25">
      <c r="F27665" s="11"/>
      <c r="G27665" s="11"/>
      <c r="H27665" s="11"/>
    </row>
    <row r="27666" spans="6:8" x14ac:dyDescent="0.25">
      <c r="F27666" s="11"/>
      <c r="G27666" s="11"/>
      <c r="H27666" s="11"/>
    </row>
    <row r="27667" spans="6:8" x14ac:dyDescent="0.25">
      <c r="F27667" s="11"/>
      <c r="G27667" s="11"/>
      <c r="H27667" s="11"/>
    </row>
    <row r="27668" spans="6:8" x14ac:dyDescent="0.25">
      <c r="F27668" s="11"/>
      <c r="G27668" s="11"/>
      <c r="H27668" s="11"/>
    </row>
    <row r="27669" spans="6:8" x14ac:dyDescent="0.25">
      <c r="F27669" s="11"/>
      <c r="G27669" s="11"/>
      <c r="H27669" s="11"/>
    </row>
    <row r="27670" spans="6:8" x14ac:dyDescent="0.25">
      <c r="F27670" s="11"/>
      <c r="G27670" s="11"/>
      <c r="H27670" s="11"/>
    </row>
    <row r="27671" spans="6:8" x14ac:dyDescent="0.25">
      <c r="F27671" s="11"/>
      <c r="G27671" s="11"/>
      <c r="H27671" s="11"/>
    </row>
    <row r="27672" spans="6:8" x14ac:dyDescent="0.25">
      <c r="F27672" s="11"/>
      <c r="G27672" s="11"/>
      <c r="H27672" s="11"/>
    </row>
    <row r="27673" spans="6:8" x14ac:dyDescent="0.25">
      <c r="F27673" s="11"/>
      <c r="G27673" s="11"/>
      <c r="H27673" s="11"/>
    </row>
    <row r="27674" spans="6:8" x14ac:dyDescent="0.25">
      <c r="F27674" s="11"/>
      <c r="G27674" s="11"/>
      <c r="H27674" s="11"/>
    </row>
    <row r="27675" spans="6:8" x14ac:dyDescent="0.25">
      <c r="F27675" s="11"/>
      <c r="G27675" s="11"/>
      <c r="H27675" s="11"/>
    </row>
    <row r="27676" spans="6:8" x14ac:dyDescent="0.25">
      <c r="F27676" s="11"/>
      <c r="G27676" s="11"/>
      <c r="H27676" s="11"/>
    </row>
    <row r="27677" spans="6:8" x14ac:dyDescent="0.25">
      <c r="F27677" s="11"/>
      <c r="G27677" s="11"/>
      <c r="H27677" s="11"/>
    </row>
    <row r="27678" spans="6:8" x14ac:dyDescent="0.25">
      <c r="F27678" s="11"/>
      <c r="G27678" s="11"/>
      <c r="H27678" s="11"/>
    </row>
    <row r="27679" spans="6:8" x14ac:dyDescent="0.25">
      <c r="F27679" s="11"/>
      <c r="G27679" s="11"/>
      <c r="H27679" s="11"/>
    </row>
    <row r="27680" spans="6:8" x14ac:dyDescent="0.25">
      <c r="F27680" s="11"/>
      <c r="G27680" s="11"/>
      <c r="H27680" s="11"/>
    </row>
    <row r="27681" spans="6:8" x14ac:dyDescent="0.25">
      <c r="F27681" s="11"/>
      <c r="G27681" s="11"/>
      <c r="H27681" s="11"/>
    </row>
    <row r="27682" spans="6:8" x14ac:dyDescent="0.25">
      <c r="F27682" s="11"/>
      <c r="G27682" s="11"/>
      <c r="H27682" s="11"/>
    </row>
    <row r="27683" spans="6:8" x14ac:dyDescent="0.25">
      <c r="F27683" s="11"/>
      <c r="G27683" s="11"/>
      <c r="H27683" s="11"/>
    </row>
    <row r="27684" spans="6:8" x14ac:dyDescent="0.25">
      <c r="F27684" s="11"/>
      <c r="G27684" s="11"/>
      <c r="H27684" s="11"/>
    </row>
    <row r="27685" spans="6:8" x14ac:dyDescent="0.25">
      <c r="F27685" s="11"/>
      <c r="G27685" s="11"/>
      <c r="H27685" s="11"/>
    </row>
    <row r="27686" spans="6:8" x14ac:dyDescent="0.25">
      <c r="F27686" s="11"/>
      <c r="G27686" s="11"/>
      <c r="H27686" s="11"/>
    </row>
    <row r="27687" spans="6:8" x14ac:dyDescent="0.25">
      <c r="F27687" s="11"/>
      <c r="G27687" s="11"/>
      <c r="H27687" s="11"/>
    </row>
    <row r="27688" spans="6:8" x14ac:dyDescent="0.25">
      <c r="F27688" s="11"/>
      <c r="G27688" s="11"/>
      <c r="H27688" s="11"/>
    </row>
    <row r="27689" spans="6:8" x14ac:dyDescent="0.25">
      <c r="F27689" s="11"/>
      <c r="G27689" s="11"/>
      <c r="H27689" s="11"/>
    </row>
    <row r="27690" spans="6:8" x14ac:dyDescent="0.25">
      <c r="F27690" s="11"/>
      <c r="G27690" s="11"/>
      <c r="H27690" s="11"/>
    </row>
    <row r="27691" spans="6:8" x14ac:dyDescent="0.25">
      <c r="F27691" s="11"/>
      <c r="G27691" s="11"/>
      <c r="H27691" s="11"/>
    </row>
    <row r="27692" spans="6:8" x14ac:dyDescent="0.25">
      <c r="F27692" s="11"/>
      <c r="G27692" s="11"/>
      <c r="H27692" s="11"/>
    </row>
    <row r="27693" spans="6:8" x14ac:dyDescent="0.25">
      <c r="F27693" s="11"/>
      <c r="G27693" s="11"/>
      <c r="H27693" s="11"/>
    </row>
    <row r="27694" spans="6:8" x14ac:dyDescent="0.25">
      <c r="F27694" s="11"/>
      <c r="G27694" s="11"/>
      <c r="H27694" s="11"/>
    </row>
    <row r="27695" spans="6:8" x14ac:dyDescent="0.25">
      <c r="F27695" s="11"/>
      <c r="G27695" s="11"/>
      <c r="H27695" s="11"/>
    </row>
    <row r="27696" spans="6:8" x14ac:dyDescent="0.25">
      <c r="F27696" s="11"/>
      <c r="G27696" s="11"/>
      <c r="H27696" s="11"/>
    </row>
    <row r="27697" spans="6:8" x14ac:dyDescent="0.25">
      <c r="F27697" s="11"/>
      <c r="G27697" s="11"/>
      <c r="H27697" s="11"/>
    </row>
    <row r="27698" spans="6:8" x14ac:dyDescent="0.25">
      <c r="F27698" s="11"/>
      <c r="G27698" s="11"/>
      <c r="H27698" s="11"/>
    </row>
    <row r="27699" spans="6:8" x14ac:dyDescent="0.25">
      <c r="F27699" s="11"/>
      <c r="G27699" s="11"/>
      <c r="H27699" s="11"/>
    </row>
    <row r="27700" spans="6:8" x14ac:dyDescent="0.25">
      <c r="F27700" s="11"/>
      <c r="G27700" s="11"/>
      <c r="H27700" s="11"/>
    </row>
    <row r="27701" spans="6:8" x14ac:dyDescent="0.25">
      <c r="F27701" s="11"/>
      <c r="G27701" s="11"/>
      <c r="H27701" s="11"/>
    </row>
    <row r="27702" spans="6:8" x14ac:dyDescent="0.25">
      <c r="F27702" s="11"/>
      <c r="G27702" s="11"/>
      <c r="H27702" s="11"/>
    </row>
    <row r="27703" spans="6:8" x14ac:dyDescent="0.25">
      <c r="F27703" s="11"/>
      <c r="G27703" s="11"/>
      <c r="H27703" s="11"/>
    </row>
    <row r="27704" spans="6:8" x14ac:dyDescent="0.25">
      <c r="F27704" s="11"/>
      <c r="G27704" s="11"/>
      <c r="H27704" s="11"/>
    </row>
    <row r="27705" spans="6:8" x14ac:dyDescent="0.25">
      <c r="F27705" s="11"/>
      <c r="G27705" s="11"/>
      <c r="H27705" s="11"/>
    </row>
    <row r="27706" spans="6:8" x14ac:dyDescent="0.25">
      <c r="F27706" s="11"/>
      <c r="G27706" s="11"/>
      <c r="H27706" s="11"/>
    </row>
    <row r="27707" spans="6:8" x14ac:dyDescent="0.25">
      <c r="F27707" s="11"/>
      <c r="G27707" s="11"/>
      <c r="H27707" s="11"/>
    </row>
    <row r="27708" spans="6:8" x14ac:dyDescent="0.25">
      <c r="F27708" s="11"/>
      <c r="G27708" s="11"/>
      <c r="H27708" s="11"/>
    </row>
    <row r="27709" spans="6:8" x14ac:dyDescent="0.25">
      <c r="F27709" s="11"/>
      <c r="G27709" s="11"/>
      <c r="H27709" s="11"/>
    </row>
    <row r="27710" spans="6:8" x14ac:dyDescent="0.25">
      <c r="F27710" s="11"/>
      <c r="G27710" s="11"/>
      <c r="H27710" s="11"/>
    </row>
    <row r="27711" spans="6:8" x14ac:dyDescent="0.25">
      <c r="F27711" s="11"/>
      <c r="G27711" s="11"/>
      <c r="H27711" s="11"/>
    </row>
    <row r="27712" spans="6:8" x14ac:dyDescent="0.25">
      <c r="F27712" s="11"/>
      <c r="G27712" s="11"/>
      <c r="H27712" s="11"/>
    </row>
    <row r="27713" spans="6:8" x14ac:dyDescent="0.25">
      <c r="F27713" s="11"/>
      <c r="G27713" s="11"/>
      <c r="H27713" s="11"/>
    </row>
    <row r="27714" spans="6:8" x14ac:dyDescent="0.25">
      <c r="F27714" s="11"/>
      <c r="G27714" s="11"/>
      <c r="H27714" s="11"/>
    </row>
    <row r="27715" spans="6:8" x14ac:dyDescent="0.25">
      <c r="F27715" s="11"/>
      <c r="G27715" s="11"/>
      <c r="H27715" s="11"/>
    </row>
    <row r="27716" spans="6:8" x14ac:dyDescent="0.25">
      <c r="F27716" s="11"/>
      <c r="G27716" s="11"/>
      <c r="H27716" s="11"/>
    </row>
    <row r="27717" spans="6:8" x14ac:dyDescent="0.25">
      <c r="F27717" s="11"/>
      <c r="G27717" s="11"/>
      <c r="H27717" s="11"/>
    </row>
    <row r="27718" spans="6:8" x14ac:dyDescent="0.25">
      <c r="F27718" s="11"/>
      <c r="G27718" s="11"/>
      <c r="H27718" s="11"/>
    </row>
    <row r="27719" spans="6:8" x14ac:dyDescent="0.25">
      <c r="F27719" s="11"/>
      <c r="G27719" s="11"/>
      <c r="H27719" s="11"/>
    </row>
    <row r="27720" spans="6:8" x14ac:dyDescent="0.25">
      <c r="F27720" s="11"/>
      <c r="G27720" s="11"/>
      <c r="H27720" s="11"/>
    </row>
    <row r="27721" spans="6:8" x14ac:dyDescent="0.25">
      <c r="F27721" s="11"/>
      <c r="G27721" s="11"/>
      <c r="H27721" s="11"/>
    </row>
    <row r="27722" spans="6:8" x14ac:dyDescent="0.25">
      <c r="F27722" s="11"/>
      <c r="G27722" s="11"/>
      <c r="H27722" s="11"/>
    </row>
    <row r="27723" spans="6:8" x14ac:dyDescent="0.25">
      <c r="F27723" s="11"/>
      <c r="G27723" s="11"/>
      <c r="H27723" s="11"/>
    </row>
    <row r="27724" spans="6:8" x14ac:dyDescent="0.25">
      <c r="F27724" s="11"/>
      <c r="G27724" s="11"/>
      <c r="H27724" s="11"/>
    </row>
    <row r="27725" spans="6:8" x14ac:dyDescent="0.25">
      <c r="F27725" s="11"/>
      <c r="G27725" s="11"/>
      <c r="H27725" s="11"/>
    </row>
    <row r="27726" spans="6:8" x14ac:dyDescent="0.25">
      <c r="F27726" s="11"/>
      <c r="G27726" s="11"/>
      <c r="H27726" s="11"/>
    </row>
    <row r="27727" spans="6:8" x14ac:dyDescent="0.25">
      <c r="F27727" s="11"/>
      <c r="G27727" s="11"/>
      <c r="H27727" s="11"/>
    </row>
    <row r="27728" spans="6:8" x14ac:dyDescent="0.25">
      <c r="F27728" s="11"/>
      <c r="G27728" s="11"/>
      <c r="H27728" s="11"/>
    </row>
    <row r="27729" spans="6:8" x14ac:dyDescent="0.25">
      <c r="F27729" s="11"/>
      <c r="G27729" s="11"/>
      <c r="H27729" s="11"/>
    </row>
    <row r="27730" spans="6:8" x14ac:dyDescent="0.25">
      <c r="F27730" s="11"/>
      <c r="G27730" s="11"/>
      <c r="H27730" s="11"/>
    </row>
    <row r="27731" spans="6:8" x14ac:dyDescent="0.25">
      <c r="F27731" s="11"/>
      <c r="G27731" s="11"/>
      <c r="H27731" s="11"/>
    </row>
    <row r="27732" spans="6:8" x14ac:dyDescent="0.25">
      <c r="F27732" s="11"/>
      <c r="G27732" s="11"/>
      <c r="H27732" s="11"/>
    </row>
    <row r="27733" spans="6:8" x14ac:dyDescent="0.25">
      <c r="F27733" s="11"/>
      <c r="G27733" s="11"/>
      <c r="H27733" s="11"/>
    </row>
    <row r="27734" spans="6:8" x14ac:dyDescent="0.25">
      <c r="F27734" s="11"/>
      <c r="G27734" s="11"/>
      <c r="H27734" s="11"/>
    </row>
    <row r="27735" spans="6:8" x14ac:dyDescent="0.25">
      <c r="F27735" s="11"/>
      <c r="G27735" s="11"/>
      <c r="H27735" s="11"/>
    </row>
    <row r="27736" spans="6:8" x14ac:dyDescent="0.25">
      <c r="F27736" s="11"/>
      <c r="G27736" s="11"/>
      <c r="H27736" s="11"/>
    </row>
    <row r="27737" spans="6:8" x14ac:dyDescent="0.25">
      <c r="F27737" s="11"/>
      <c r="G27737" s="11"/>
      <c r="H27737" s="11"/>
    </row>
    <row r="27738" spans="6:8" x14ac:dyDescent="0.25">
      <c r="F27738" s="11"/>
      <c r="G27738" s="11"/>
      <c r="H27738" s="11"/>
    </row>
    <row r="27739" spans="6:8" x14ac:dyDescent="0.25">
      <c r="F27739" s="11"/>
      <c r="G27739" s="11"/>
      <c r="H27739" s="11"/>
    </row>
    <row r="27740" spans="6:8" x14ac:dyDescent="0.25">
      <c r="F27740" s="11"/>
      <c r="G27740" s="11"/>
      <c r="H27740" s="11"/>
    </row>
    <row r="27741" spans="6:8" x14ac:dyDescent="0.25">
      <c r="F27741" s="11"/>
      <c r="G27741" s="11"/>
      <c r="H27741" s="11"/>
    </row>
    <row r="27742" spans="6:8" x14ac:dyDescent="0.25">
      <c r="F27742" s="11"/>
      <c r="G27742" s="11"/>
      <c r="H27742" s="11"/>
    </row>
    <row r="27743" spans="6:8" x14ac:dyDescent="0.25">
      <c r="F27743" s="11"/>
      <c r="G27743" s="11"/>
      <c r="H27743" s="11"/>
    </row>
    <row r="27744" spans="6:8" x14ac:dyDescent="0.25">
      <c r="F27744" s="11"/>
      <c r="G27744" s="11"/>
      <c r="H27744" s="11"/>
    </row>
    <row r="27745" spans="6:8" x14ac:dyDescent="0.25">
      <c r="F27745" s="11"/>
      <c r="G27745" s="11"/>
      <c r="H27745" s="11"/>
    </row>
    <row r="27746" spans="6:8" x14ac:dyDescent="0.25">
      <c r="F27746" s="11"/>
      <c r="G27746" s="11"/>
      <c r="H27746" s="11"/>
    </row>
    <row r="27747" spans="6:8" x14ac:dyDescent="0.25">
      <c r="F27747" s="11"/>
      <c r="G27747" s="11"/>
      <c r="H27747" s="11"/>
    </row>
    <row r="27748" spans="6:8" x14ac:dyDescent="0.25">
      <c r="F27748" s="11"/>
      <c r="G27748" s="11"/>
      <c r="H27748" s="11"/>
    </row>
    <row r="27749" spans="6:8" x14ac:dyDescent="0.25">
      <c r="F27749" s="11"/>
      <c r="G27749" s="11"/>
      <c r="H27749" s="11"/>
    </row>
    <row r="27750" spans="6:8" x14ac:dyDescent="0.25">
      <c r="F27750" s="11"/>
      <c r="G27750" s="11"/>
      <c r="H27750" s="11"/>
    </row>
    <row r="27751" spans="6:8" x14ac:dyDescent="0.25">
      <c r="F27751" s="11"/>
      <c r="G27751" s="11"/>
      <c r="H27751" s="11"/>
    </row>
    <row r="27752" spans="6:8" x14ac:dyDescent="0.25">
      <c r="F27752" s="11"/>
      <c r="G27752" s="11"/>
      <c r="H27752" s="11"/>
    </row>
    <row r="27753" spans="6:8" x14ac:dyDescent="0.25">
      <c r="F27753" s="11"/>
      <c r="G27753" s="11"/>
      <c r="H27753" s="11"/>
    </row>
    <row r="27754" spans="6:8" x14ac:dyDescent="0.25">
      <c r="F27754" s="11"/>
      <c r="G27754" s="11"/>
      <c r="H27754" s="11"/>
    </row>
    <row r="27755" spans="6:8" x14ac:dyDescent="0.25">
      <c r="F27755" s="11"/>
      <c r="G27755" s="11"/>
      <c r="H27755" s="11"/>
    </row>
    <row r="27756" spans="6:8" x14ac:dyDescent="0.25">
      <c r="F27756" s="11"/>
      <c r="G27756" s="11"/>
      <c r="H27756" s="11"/>
    </row>
    <row r="27757" spans="6:8" x14ac:dyDescent="0.25">
      <c r="F27757" s="11"/>
      <c r="G27757" s="11"/>
      <c r="H27757" s="11"/>
    </row>
    <row r="27758" spans="6:8" x14ac:dyDescent="0.25">
      <c r="F27758" s="11"/>
      <c r="G27758" s="11"/>
      <c r="H27758" s="11"/>
    </row>
    <row r="27759" spans="6:8" x14ac:dyDescent="0.25">
      <c r="F27759" s="11"/>
      <c r="G27759" s="11"/>
      <c r="H27759" s="11"/>
    </row>
    <row r="27760" spans="6:8" x14ac:dyDescent="0.25">
      <c r="F27760" s="11"/>
      <c r="G27760" s="11"/>
      <c r="H27760" s="11"/>
    </row>
    <row r="27761" spans="6:8" x14ac:dyDescent="0.25">
      <c r="F27761" s="11"/>
      <c r="G27761" s="11"/>
      <c r="H27761" s="11"/>
    </row>
    <row r="27762" spans="6:8" x14ac:dyDescent="0.25">
      <c r="F27762" s="11"/>
      <c r="G27762" s="11"/>
      <c r="H27762" s="11"/>
    </row>
    <row r="27763" spans="6:8" x14ac:dyDescent="0.25">
      <c r="F27763" s="11"/>
      <c r="G27763" s="11"/>
      <c r="H27763" s="11"/>
    </row>
    <row r="27764" spans="6:8" x14ac:dyDescent="0.25">
      <c r="F27764" s="11"/>
      <c r="G27764" s="11"/>
      <c r="H27764" s="11"/>
    </row>
    <row r="27765" spans="6:8" x14ac:dyDescent="0.25">
      <c r="F27765" s="11"/>
      <c r="G27765" s="11"/>
      <c r="H27765" s="11"/>
    </row>
    <row r="27766" spans="6:8" x14ac:dyDescent="0.25">
      <c r="F27766" s="11"/>
      <c r="G27766" s="11"/>
      <c r="H27766" s="11"/>
    </row>
    <row r="27767" spans="6:8" x14ac:dyDescent="0.25">
      <c r="F27767" s="11"/>
      <c r="G27767" s="11"/>
      <c r="H27767" s="11"/>
    </row>
    <row r="27768" spans="6:8" x14ac:dyDescent="0.25">
      <c r="F27768" s="11"/>
      <c r="G27768" s="11"/>
      <c r="H27768" s="11"/>
    </row>
    <row r="27769" spans="6:8" x14ac:dyDescent="0.25">
      <c r="F27769" s="11"/>
      <c r="G27769" s="11"/>
      <c r="H27769" s="11"/>
    </row>
    <row r="27770" spans="6:8" x14ac:dyDescent="0.25">
      <c r="F27770" s="11"/>
      <c r="G27770" s="11"/>
      <c r="H27770" s="11"/>
    </row>
    <row r="27771" spans="6:8" x14ac:dyDescent="0.25">
      <c r="F27771" s="11"/>
      <c r="G27771" s="11"/>
      <c r="H27771" s="11"/>
    </row>
    <row r="27772" spans="6:8" x14ac:dyDescent="0.25">
      <c r="F27772" s="11"/>
      <c r="G27772" s="11"/>
      <c r="H27772" s="11"/>
    </row>
    <row r="27773" spans="6:8" x14ac:dyDescent="0.25">
      <c r="F27773" s="11"/>
      <c r="G27773" s="11"/>
      <c r="H27773" s="11"/>
    </row>
    <row r="27774" spans="6:8" x14ac:dyDescent="0.25">
      <c r="F27774" s="11"/>
      <c r="G27774" s="11"/>
      <c r="H27774" s="11"/>
    </row>
    <row r="27775" spans="6:8" x14ac:dyDescent="0.25">
      <c r="F27775" s="11"/>
      <c r="G27775" s="11"/>
      <c r="H27775" s="11"/>
    </row>
    <row r="27776" spans="6:8" x14ac:dyDescent="0.25">
      <c r="F27776" s="11"/>
      <c r="G27776" s="11"/>
      <c r="H27776" s="11"/>
    </row>
    <row r="27777" spans="6:8" x14ac:dyDescent="0.25">
      <c r="F27777" s="11"/>
      <c r="G27777" s="11"/>
      <c r="H27777" s="11"/>
    </row>
    <row r="27778" spans="6:8" x14ac:dyDescent="0.25">
      <c r="F27778" s="11"/>
      <c r="G27778" s="11"/>
      <c r="H27778" s="11"/>
    </row>
    <row r="27779" spans="6:8" x14ac:dyDescent="0.25">
      <c r="F27779" s="11"/>
      <c r="G27779" s="11"/>
      <c r="H27779" s="11"/>
    </row>
    <row r="27780" spans="6:8" x14ac:dyDescent="0.25">
      <c r="F27780" s="11"/>
      <c r="G27780" s="11"/>
      <c r="H27780" s="11"/>
    </row>
    <row r="27781" spans="6:8" x14ac:dyDescent="0.25">
      <c r="F27781" s="11"/>
      <c r="G27781" s="11"/>
      <c r="H27781" s="11"/>
    </row>
    <row r="27782" spans="6:8" x14ac:dyDescent="0.25">
      <c r="F27782" s="11"/>
      <c r="G27782" s="11"/>
      <c r="H27782" s="11"/>
    </row>
    <row r="27783" spans="6:8" x14ac:dyDescent="0.25">
      <c r="F27783" s="11"/>
      <c r="G27783" s="11"/>
      <c r="H27783" s="11"/>
    </row>
    <row r="27784" spans="6:8" x14ac:dyDescent="0.25">
      <c r="F27784" s="11"/>
      <c r="G27784" s="11"/>
      <c r="H27784" s="11"/>
    </row>
    <row r="27785" spans="6:8" x14ac:dyDescent="0.25">
      <c r="F27785" s="11"/>
      <c r="G27785" s="11"/>
      <c r="H27785" s="11"/>
    </row>
    <row r="27786" spans="6:8" x14ac:dyDescent="0.25">
      <c r="F27786" s="11"/>
      <c r="G27786" s="11"/>
      <c r="H27786" s="11"/>
    </row>
    <row r="27787" spans="6:8" x14ac:dyDescent="0.25">
      <c r="F27787" s="11"/>
      <c r="G27787" s="11"/>
      <c r="H27787" s="11"/>
    </row>
    <row r="27788" spans="6:8" x14ac:dyDescent="0.25">
      <c r="F27788" s="11"/>
      <c r="G27788" s="11"/>
      <c r="H27788" s="11"/>
    </row>
    <row r="27789" spans="6:8" x14ac:dyDescent="0.25">
      <c r="F27789" s="11"/>
      <c r="G27789" s="11"/>
      <c r="H27789" s="11"/>
    </row>
    <row r="27790" spans="6:8" x14ac:dyDescent="0.25">
      <c r="F27790" s="11"/>
      <c r="G27790" s="11"/>
      <c r="H27790" s="11"/>
    </row>
    <row r="27791" spans="6:8" x14ac:dyDescent="0.25">
      <c r="F27791" s="11"/>
      <c r="G27791" s="11"/>
      <c r="H27791" s="11"/>
    </row>
    <row r="27792" spans="6:8" x14ac:dyDescent="0.25">
      <c r="F27792" s="11"/>
      <c r="G27792" s="11"/>
      <c r="H27792" s="11"/>
    </row>
    <row r="27793" spans="6:8" x14ac:dyDescent="0.25">
      <c r="F27793" s="11"/>
      <c r="G27793" s="11"/>
      <c r="H27793" s="11"/>
    </row>
    <row r="27794" spans="6:8" x14ac:dyDescent="0.25">
      <c r="F27794" s="11"/>
      <c r="G27794" s="11"/>
      <c r="H27794" s="11"/>
    </row>
    <row r="27795" spans="6:8" x14ac:dyDescent="0.25">
      <c r="F27795" s="11"/>
      <c r="G27795" s="11"/>
      <c r="H27795" s="11"/>
    </row>
    <row r="27796" spans="6:8" x14ac:dyDescent="0.25">
      <c r="F27796" s="11"/>
      <c r="G27796" s="11"/>
      <c r="H27796" s="11"/>
    </row>
    <row r="27797" spans="6:8" x14ac:dyDescent="0.25">
      <c r="F27797" s="11"/>
      <c r="G27797" s="11"/>
      <c r="H27797" s="11"/>
    </row>
    <row r="27798" spans="6:8" x14ac:dyDescent="0.25">
      <c r="F27798" s="11"/>
      <c r="G27798" s="11"/>
      <c r="H27798" s="11"/>
    </row>
    <row r="27799" spans="6:8" x14ac:dyDescent="0.25">
      <c r="F27799" s="11"/>
      <c r="G27799" s="11"/>
      <c r="H27799" s="11"/>
    </row>
    <row r="27800" spans="6:8" x14ac:dyDescent="0.25">
      <c r="F27800" s="11"/>
      <c r="G27800" s="11"/>
      <c r="H27800" s="11"/>
    </row>
    <row r="27801" spans="6:8" x14ac:dyDescent="0.25">
      <c r="F27801" s="11"/>
      <c r="G27801" s="11"/>
      <c r="H27801" s="11"/>
    </row>
    <row r="27802" spans="6:8" x14ac:dyDescent="0.25">
      <c r="F27802" s="11"/>
      <c r="G27802" s="11"/>
      <c r="H27802" s="11"/>
    </row>
    <row r="27803" spans="6:8" x14ac:dyDescent="0.25">
      <c r="F27803" s="11"/>
      <c r="G27803" s="11"/>
      <c r="H27803" s="11"/>
    </row>
    <row r="27804" spans="6:8" x14ac:dyDescent="0.25">
      <c r="F27804" s="11"/>
      <c r="G27804" s="11"/>
      <c r="H27804" s="11"/>
    </row>
    <row r="27805" spans="6:8" x14ac:dyDescent="0.25">
      <c r="F27805" s="11"/>
      <c r="G27805" s="11"/>
      <c r="H27805" s="11"/>
    </row>
    <row r="27806" spans="6:8" x14ac:dyDescent="0.25">
      <c r="F27806" s="11"/>
      <c r="G27806" s="11"/>
      <c r="H27806" s="11"/>
    </row>
    <row r="27807" spans="6:8" x14ac:dyDescent="0.25">
      <c r="F27807" s="11"/>
      <c r="G27807" s="11"/>
      <c r="H27807" s="11"/>
    </row>
    <row r="27808" spans="6:8" x14ac:dyDescent="0.25">
      <c r="F27808" s="11"/>
      <c r="G27808" s="11"/>
      <c r="H27808" s="11"/>
    </row>
    <row r="27809" spans="6:8" x14ac:dyDescent="0.25">
      <c r="F27809" s="11"/>
      <c r="G27809" s="11"/>
      <c r="H27809" s="11"/>
    </row>
    <row r="27810" spans="6:8" x14ac:dyDescent="0.25">
      <c r="F27810" s="11"/>
      <c r="G27810" s="11"/>
      <c r="H27810" s="11"/>
    </row>
    <row r="27811" spans="6:8" x14ac:dyDescent="0.25">
      <c r="F27811" s="11"/>
      <c r="G27811" s="11"/>
      <c r="H27811" s="11"/>
    </row>
    <row r="27812" spans="6:8" x14ac:dyDescent="0.25">
      <c r="F27812" s="11"/>
      <c r="G27812" s="11"/>
      <c r="H27812" s="11"/>
    </row>
    <row r="27813" spans="6:8" x14ac:dyDescent="0.25">
      <c r="F27813" s="11"/>
      <c r="G27813" s="11"/>
      <c r="H27813" s="11"/>
    </row>
    <row r="27814" spans="6:8" x14ac:dyDescent="0.25">
      <c r="F27814" s="11"/>
      <c r="G27814" s="11"/>
      <c r="H27814" s="11"/>
    </row>
    <row r="27815" spans="6:8" x14ac:dyDescent="0.25">
      <c r="F27815" s="11"/>
      <c r="G27815" s="11"/>
      <c r="H27815" s="11"/>
    </row>
    <row r="27816" spans="6:8" x14ac:dyDescent="0.25">
      <c r="F27816" s="11"/>
      <c r="G27816" s="11"/>
      <c r="H27816" s="11"/>
    </row>
    <row r="27817" spans="6:8" x14ac:dyDescent="0.25">
      <c r="F27817" s="11"/>
      <c r="G27817" s="11"/>
      <c r="H27817" s="11"/>
    </row>
    <row r="27818" spans="6:8" x14ac:dyDescent="0.25">
      <c r="F27818" s="11"/>
      <c r="G27818" s="11"/>
      <c r="H27818" s="11"/>
    </row>
    <row r="27819" spans="6:8" x14ac:dyDescent="0.25">
      <c r="F27819" s="11"/>
      <c r="G27819" s="11"/>
      <c r="H27819" s="11"/>
    </row>
    <row r="27820" spans="6:8" x14ac:dyDescent="0.25">
      <c r="F27820" s="11"/>
      <c r="G27820" s="11"/>
      <c r="H27820" s="11"/>
    </row>
    <row r="27821" spans="6:8" x14ac:dyDescent="0.25">
      <c r="F27821" s="11"/>
      <c r="G27821" s="11"/>
      <c r="H27821" s="11"/>
    </row>
    <row r="27822" spans="6:8" x14ac:dyDescent="0.25">
      <c r="F27822" s="11"/>
      <c r="G27822" s="11"/>
      <c r="H27822" s="11"/>
    </row>
    <row r="27823" spans="6:8" x14ac:dyDescent="0.25">
      <c r="F27823" s="11"/>
      <c r="G27823" s="11"/>
      <c r="H27823" s="11"/>
    </row>
    <row r="27824" spans="6:8" x14ac:dyDescent="0.25">
      <c r="F27824" s="11"/>
      <c r="G27824" s="11"/>
      <c r="H27824" s="11"/>
    </row>
    <row r="27825" spans="6:8" x14ac:dyDescent="0.25">
      <c r="F27825" s="11"/>
      <c r="G27825" s="11"/>
      <c r="H27825" s="11"/>
    </row>
    <row r="27826" spans="6:8" x14ac:dyDescent="0.25">
      <c r="F27826" s="11"/>
      <c r="G27826" s="11"/>
      <c r="H27826" s="11"/>
    </row>
    <row r="27827" spans="6:8" x14ac:dyDescent="0.25">
      <c r="F27827" s="11"/>
      <c r="G27827" s="11"/>
      <c r="H27827" s="11"/>
    </row>
    <row r="27828" spans="6:8" x14ac:dyDescent="0.25">
      <c r="F27828" s="11"/>
      <c r="G27828" s="11"/>
      <c r="H27828" s="11"/>
    </row>
    <row r="27829" spans="6:8" x14ac:dyDescent="0.25">
      <c r="F27829" s="11"/>
      <c r="G27829" s="11"/>
      <c r="H27829" s="11"/>
    </row>
    <row r="27830" spans="6:8" x14ac:dyDescent="0.25">
      <c r="F27830" s="11"/>
      <c r="G27830" s="11"/>
      <c r="H27830" s="11"/>
    </row>
    <row r="27831" spans="6:8" x14ac:dyDescent="0.25">
      <c r="F27831" s="11"/>
      <c r="G27831" s="11"/>
      <c r="H27831" s="11"/>
    </row>
    <row r="27832" spans="6:8" x14ac:dyDescent="0.25">
      <c r="F27832" s="11"/>
      <c r="G27832" s="11"/>
      <c r="H27832" s="11"/>
    </row>
    <row r="27833" spans="6:8" x14ac:dyDescent="0.25">
      <c r="F27833" s="11"/>
      <c r="G27833" s="11"/>
      <c r="H27833" s="11"/>
    </row>
    <row r="27834" spans="6:8" x14ac:dyDescent="0.25">
      <c r="F27834" s="11"/>
      <c r="G27834" s="11"/>
      <c r="H27834" s="11"/>
    </row>
    <row r="27835" spans="6:8" x14ac:dyDescent="0.25">
      <c r="F27835" s="11"/>
      <c r="G27835" s="11"/>
      <c r="H27835" s="11"/>
    </row>
    <row r="27836" spans="6:8" x14ac:dyDescent="0.25">
      <c r="F27836" s="11"/>
      <c r="G27836" s="11"/>
      <c r="H27836" s="11"/>
    </row>
    <row r="27837" spans="6:8" x14ac:dyDescent="0.25">
      <c r="F27837" s="11"/>
      <c r="G27837" s="11"/>
      <c r="H27837" s="11"/>
    </row>
    <row r="27838" spans="6:8" x14ac:dyDescent="0.25">
      <c r="F27838" s="11"/>
      <c r="G27838" s="11"/>
      <c r="H27838" s="11"/>
    </row>
    <row r="27839" spans="6:8" x14ac:dyDescent="0.25">
      <c r="F27839" s="11"/>
      <c r="G27839" s="11"/>
      <c r="H27839" s="11"/>
    </row>
    <row r="27840" spans="6:8" x14ac:dyDescent="0.25">
      <c r="F27840" s="11"/>
      <c r="G27840" s="11"/>
      <c r="H27840" s="11"/>
    </row>
    <row r="27841" spans="6:8" x14ac:dyDescent="0.25">
      <c r="F27841" s="11"/>
      <c r="G27841" s="11"/>
      <c r="H27841" s="11"/>
    </row>
    <row r="27842" spans="6:8" x14ac:dyDescent="0.25">
      <c r="F27842" s="11"/>
      <c r="G27842" s="11"/>
      <c r="H27842" s="11"/>
    </row>
    <row r="27843" spans="6:8" x14ac:dyDescent="0.25">
      <c r="F27843" s="11"/>
      <c r="G27843" s="11"/>
      <c r="H27843" s="11"/>
    </row>
    <row r="27844" spans="6:8" x14ac:dyDescent="0.25">
      <c r="F27844" s="11"/>
      <c r="G27844" s="11"/>
      <c r="H27844" s="11"/>
    </row>
    <row r="27845" spans="6:8" x14ac:dyDescent="0.25">
      <c r="F27845" s="11"/>
      <c r="G27845" s="11"/>
      <c r="H27845" s="11"/>
    </row>
    <row r="27846" spans="6:8" x14ac:dyDescent="0.25">
      <c r="F27846" s="11"/>
      <c r="G27846" s="11"/>
      <c r="H27846" s="11"/>
    </row>
    <row r="27847" spans="6:8" x14ac:dyDescent="0.25">
      <c r="F27847" s="11"/>
      <c r="G27847" s="11"/>
      <c r="H27847" s="11"/>
    </row>
    <row r="27848" spans="6:8" x14ac:dyDescent="0.25">
      <c r="F27848" s="11"/>
      <c r="G27848" s="11"/>
      <c r="H27848" s="11"/>
    </row>
    <row r="27849" spans="6:8" x14ac:dyDescent="0.25">
      <c r="F27849" s="11"/>
      <c r="G27849" s="11"/>
      <c r="H27849" s="11"/>
    </row>
    <row r="27850" spans="6:8" x14ac:dyDescent="0.25">
      <c r="F27850" s="11"/>
      <c r="G27850" s="11"/>
      <c r="H27850" s="11"/>
    </row>
    <row r="27851" spans="6:8" x14ac:dyDescent="0.25">
      <c r="F27851" s="11"/>
      <c r="G27851" s="11"/>
      <c r="H27851" s="11"/>
    </row>
    <row r="27852" spans="6:8" x14ac:dyDescent="0.25">
      <c r="F27852" s="11"/>
      <c r="G27852" s="11"/>
      <c r="H27852" s="11"/>
    </row>
    <row r="27853" spans="6:8" x14ac:dyDescent="0.25">
      <c r="F27853" s="11"/>
      <c r="G27853" s="11"/>
      <c r="H27853" s="11"/>
    </row>
    <row r="27854" spans="6:8" x14ac:dyDescent="0.25">
      <c r="F27854" s="11"/>
      <c r="G27854" s="11"/>
      <c r="H27854" s="11"/>
    </row>
    <row r="27855" spans="6:8" x14ac:dyDescent="0.25">
      <c r="F27855" s="11"/>
      <c r="G27855" s="11"/>
      <c r="H27855" s="11"/>
    </row>
    <row r="27856" spans="6:8" x14ac:dyDescent="0.25">
      <c r="F27856" s="11"/>
      <c r="G27856" s="11"/>
      <c r="H27856" s="11"/>
    </row>
    <row r="27857" spans="6:8" x14ac:dyDescent="0.25">
      <c r="F27857" s="11"/>
      <c r="G27857" s="11"/>
      <c r="H27857" s="11"/>
    </row>
    <row r="27858" spans="6:8" x14ac:dyDescent="0.25">
      <c r="F27858" s="11"/>
      <c r="G27858" s="11"/>
      <c r="H27858" s="11"/>
    </row>
    <row r="27859" spans="6:8" x14ac:dyDescent="0.25">
      <c r="F27859" s="11"/>
      <c r="G27859" s="11"/>
      <c r="H27859" s="11"/>
    </row>
    <row r="27860" spans="6:8" x14ac:dyDescent="0.25">
      <c r="F27860" s="11"/>
      <c r="G27860" s="11"/>
      <c r="H27860" s="11"/>
    </row>
    <row r="27861" spans="6:8" x14ac:dyDescent="0.25">
      <c r="F27861" s="11"/>
      <c r="G27861" s="11"/>
      <c r="H27861" s="11"/>
    </row>
    <row r="27862" spans="6:8" x14ac:dyDescent="0.25">
      <c r="F27862" s="11"/>
      <c r="G27862" s="11"/>
      <c r="H27862" s="11"/>
    </row>
    <row r="27863" spans="6:8" x14ac:dyDescent="0.25">
      <c r="F27863" s="11"/>
      <c r="G27863" s="11"/>
      <c r="H27863" s="11"/>
    </row>
    <row r="27864" spans="6:8" x14ac:dyDescent="0.25">
      <c r="F27864" s="11"/>
      <c r="G27864" s="11"/>
      <c r="H27864" s="11"/>
    </row>
    <row r="27865" spans="6:8" x14ac:dyDescent="0.25">
      <c r="F27865" s="11"/>
      <c r="G27865" s="11"/>
      <c r="H27865" s="11"/>
    </row>
    <row r="27866" spans="6:8" x14ac:dyDescent="0.25">
      <c r="F27866" s="11"/>
      <c r="G27866" s="11"/>
      <c r="H27866" s="11"/>
    </row>
    <row r="27867" spans="6:8" x14ac:dyDescent="0.25">
      <c r="F27867" s="11"/>
      <c r="G27867" s="11"/>
      <c r="H27867" s="11"/>
    </row>
    <row r="27868" spans="6:8" x14ac:dyDescent="0.25">
      <c r="F27868" s="11"/>
      <c r="G27868" s="11"/>
      <c r="H27868" s="11"/>
    </row>
    <row r="27869" spans="6:8" x14ac:dyDescent="0.25">
      <c r="F27869" s="11"/>
      <c r="G27869" s="11"/>
      <c r="H27869" s="11"/>
    </row>
    <row r="27870" spans="6:8" x14ac:dyDescent="0.25">
      <c r="F27870" s="11"/>
      <c r="G27870" s="11"/>
      <c r="H27870" s="11"/>
    </row>
    <row r="27871" spans="6:8" x14ac:dyDescent="0.25">
      <c r="F27871" s="11"/>
      <c r="G27871" s="11"/>
      <c r="H27871" s="11"/>
    </row>
    <row r="27872" spans="6:8" x14ac:dyDescent="0.25">
      <c r="F27872" s="11"/>
      <c r="G27872" s="11"/>
      <c r="H27872" s="11"/>
    </row>
    <row r="27873" spans="6:8" x14ac:dyDescent="0.25">
      <c r="F27873" s="11"/>
      <c r="G27873" s="11"/>
      <c r="H27873" s="11"/>
    </row>
    <row r="27874" spans="6:8" x14ac:dyDescent="0.25">
      <c r="F27874" s="11"/>
      <c r="G27874" s="11"/>
      <c r="H27874" s="11"/>
    </row>
    <row r="27875" spans="6:8" x14ac:dyDescent="0.25">
      <c r="F27875" s="11"/>
      <c r="G27875" s="11"/>
      <c r="H27875" s="11"/>
    </row>
    <row r="27876" spans="6:8" x14ac:dyDescent="0.25">
      <c r="F27876" s="11"/>
      <c r="G27876" s="11"/>
      <c r="H27876" s="11"/>
    </row>
    <row r="27877" spans="6:8" x14ac:dyDescent="0.25">
      <c r="F27877" s="11"/>
      <c r="G27877" s="11"/>
      <c r="H27877" s="11"/>
    </row>
    <row r="27878" spans="6:8" x14ac:dyDescent="0.25">
      <c r="F27878" s="11"/>
      <c r="G27878" s="11"/>
      <c r="H27878" s="11"/>
    </row>
    <row r="27879" spans="6:8" x14ac:dyDescent="0.25">
      <c r="F27879" s="11"/>
      <c r="G27879" s="11"/>
      <c r="H27879" s="11"/>
    </row>
    <row r="27880" spans="6:8" x14ac:dyDescent="0.25">
      <c r="F27880" s="11"/>
      <c r="G27880" s="11"/>
      <c r="H27880" s="11"/>
    </row>
    <row r="27881" spans="6:8" x14ac:dyDescent="0.25">
      <c r="F27881" s="11"/>
      <c r="G27881" s="11"/>
      <c r="H27881" s="11"/>
    </row>
    <row r="27882" spans="6:8" x14ac:dyDescent="0.25">
      <c r="F27882" s="11"/>
      <c r="G27882" s="11"/>
      <c r="H27882" s="11"/>
    </row>
    <row r="27883" spans="6:8" x14ac:dyDescent="0.25">
      <c r="F27883" s="11"/>
      <c r="G27883" s="11"/>
      <c r="H27883" s="11"/>
    </row>
    <row r="27884" spans="6:8" x14ac:dyDescent="0.25">
      <c r="F27884" s="11"/>
      <c r="G27884" s="11"/>
      <c r="H27884" s="11"/>
    </row>
    <row r="27885" spans="6:8" x14ac:dyDescent="0.25">
      <c r="F27885" s="11"/>
      <c r="G27885" s="11"/>
      <c r="H27885" s="11"/>
    </row>
    <row r="27886" spans="6:8" x14ac:dyDescent="0.25">
      <c r="F27886" s="11"/>
      <c r="G27886" s="11"/>
      <c r="H27886" s="11"/>
    </row>
    <row r="27887" spans="6:8" x14ac:dyDescent="0.25">
      <c r="F27887" s="11"/>
      <c r="G27887" s="11"/>
      <c r="H27887" s="11"/>
    </row>
    <row r="27888" spans="6:8" x14ac:dyDescent="0.25">
      <c r="F27888" s="11"/>
      <c r="G27888" s="11"/>
      <c r="H27888" s="11"/>
    </row>
    <row r="27889" spans="6:8" x14ac:dyDescent="0.25">
      <c r="F27889" s="11"/>
      <c r="G27889" s="11"/>
      <c r="H27889" s="11"/>
    </row>
    <row r="27890" spans="6:8" x14ac:dyDescent="0.25">
      <c r="F27890" s="11"/>
      <c r="G27890" s="11"/>
      <c r="H27890" s="11"/>
    </row>
    <row r="27891" spans="6:8" x14ac:dyDescent="0.25">
      <c r="F27891" s="11"/>
      <c r="G27891" s="11"/>
      <c r="H27891" s="11"/>
    </row>
    <row r="27892" spans="6:8" x14ac:dyDescent="0.25">
      <c r="F27892" s="11"/>
      <c r="G27892" s="11"/>
      <c r="H27892" s="11"/>
    </row>
    <row r="27893" spans="6:8" x14ac:dyDescent="0.25">
      <c r="F27893" s="11"/>
      <c r="G27893" s="11"/>
      <c r="H27893" s="11"/>
    </row>
    <row r="27894" spans="6:8" x14ac:dyDescent="0.25">
      <c r="F27894" s="11"/>
      <c r="G27894" s="11"/>
      <c r="H27894" s="11"/>
    </row>
    <row r="27895" spans="6:8" x14ac:dyDescent="0.25">
      <c r="F27895" s="11"/>
      <c r="G27895" s="11"/>
      <c r="H27895" s="11"/>
    </row>
    <row r="27896" spans="6:8" x14ac:dyDescent="0.25">
      <c r="F27896" s="11"/>
      <c r="G27896" s="11"/>
      <c r="H27896" s="11"/>
    </row>
    <row r="27897" spans="6:8" x14ac:dyDescent="0.25">
      <c r="F27897" s="11"/>
      <c r="G27897" s="11"/>
      <c r="H27897" s="11"/>
    </row>
    <row r="27898" spans="6:8" x14ac:dyDescent="0.25">
      <c r="F27898" s="11"/>
      <c r="G27898" s="11"/>
      <c r="H27898" s="11"/>
    </row>
    <row r="27899" spans="6:8" x14ac:dyDescent="0.25">
      <c r="F27899" s="11"/>
      <c r="G27899" s="11"/>
      <c r="H27899" s="11"/>
    </row>
    <row r="27900" spans="6:8" x14ac:dyDescent="0.25">
      <c r="F27900" s="11"/>
      <c r="G27900" s="11"/>
      <c r="H27900" s="11"/>
    </row>
    <row r="27901" spans="6:8" x14ac:dyDescent="0.25">
      <c r="F27901" s="11"/>
      <c r="G27901" s="11"/>
      <c r="H27901" s="11"/>
    </row>
    <row r="27902" spans="6:8" x14ac:dyDescent="0.25">
      <c r="F27902" s="11"/>
      <c r="G27902" s="11"/>
      <c r="H27902" s="11"/>
    </row>
    <row r="27903" spans="6:8" x14ac:dyDescent="0.25">
      <c r="F27903" s="11"/>
      <c r="G27903" s="11"/>
      <c r="H27903" s="11"/>
    </row>
    <row r="27904" spans="6:8" x14ac:dyDescent="0.25">
      <c r="F27904" s="11"/>
      <c r="G27904" s="11"/>
      <c r="H27904" s="11"/>
    </row>
    <row r="27905" spans="6:8" x14ac:dyDescent="0.25">
      <c r="F27905" s="11"/>
      <c r="G27905" s="11"/>
      <c r="H27905" s="11"/>
    </row>
    <row r="27906" spans="6:8" x14ac:dyDescent="0.25">
      <c r="F27906" s="11"/>
      <c r="G27906" s="11"/>
      <c r="H27906" s="11"/>
    </row>
    <row r="27907" spans="6:8" x14ac:dyDescent="0.25">
      <c r="F27907" s="11"/>
      <c r="G27907" s="11"/>
      <c r="H27907" s="11"/>
    </row>
    <row r="27908" spans="6:8" x14ac:dyDescent="0.25">
      <c r="F27908" s="11"/>
      <c r="G27908" s="11"/>
      <c r="H27908" s="11"/>
    </row>
    <row r="27909" spans="6:8" x14ac:dyDescent="0.25">
      <c r="F27909" s="11"/>
      <c r="G27909" s="11"/>
      <c r="H27909" s="11"/>
    </row>
    <row r="27910" spans="6:8" x14ac:dyDescent="0.25">
      <c r="F27910" s="11"/>
      <c r="G27910" s="11"/>
      <c r="H27910" s="11"/>
    </row>
    <row r="27911" spans="6:8" x14ac:dyDescent="0.25">
      <c r="F27911" s="11"/>
      <c r="G27911" s="11"/>
      <c r="H27911" s="11"/>
    </row>
    <row r="27912" spans="6:8" x14ac:dyDescent="0.25">
      <c r="F27912" s="11"/>
      <c r="G27912" s="11"/>
      <c r="H27912" s="11"/>
    </row>
    <row r="27913" spans="6:8" x14ac:dyDescent="0.25">
      <c r="F27913" s="11"/>
      <c r="G27913" s="11"/>
      <c r="H27913" s="11"/>
    </row>
    <row r="27914" spans="6:8" x14ac:dyDescent="0.25">
      <c r="F27914" s="11"/>
      <c r="G27914" s="11"/>
      <c r="H27914" s="11"/>
    </row>
    <row r="27915" spans="6:8" x14ac:dyDescent="0.25">
      <c r="F27915" s="11"/>
      <c r="G27915" s="11"/>
      <c r="H27915" s="11"/>
    </row>
    <row r="27916" spans="6:8" x14ac:dyDescent="0.25">
      <c r="F27916" s="11"/>
      <c r="G27916" s="11"/>
      <c r="H27916" s="11"/>
    </row>
    <row r="27917" spans="6:8" x14ac:dyDescent="0.25">
      <c r="F27917" s="11"/>
      <c r="G27917" s="11"/>
      <c r="H27917" s="11"/>
    </row>
    <row r="27918" spans="6:8" x14ac:dyDescent="0.25">
      <c r="F27918" s="11"/>
      <c r="G27918" s="11"/>
      <c r="H27918" s="11"/>
    </row>
    <row r="27919" spans="6:8" x14ac:dyDescent="0.25">
      <c r="F27919" s="11"/>
      <c r="G27919" s="11"/>
      <c r="H27919" s="11"/>
    </row>
    <row r="27920" spans="6:8" x14ac:dyDescent="0.25">
      <c r="F27920" s="11"/>
      <c r="G27920" s="11"/>
      <c r="H27920" s="11"/>
    </row>
    <row r="27921" spans="6:8" x14ac:dyDescent="0.25">
      <c r="F27921" s="11"/>
      <c r="G27921" s="11"/>
      <c r="H27921" s="11"/>
    </row>
    <row r="27922" spans="6:8" x14ac:dyDescent="0.25">
      <c r="F27922" s="11"/>
      <c r="G27922" s="11"/>
      <c r="H27922" s="11"/>
    </row>
    <row r="27923" spans="6:8" x14ac:dyDescent="0.25">
      <c r="F27923" s="11"/>
      <c r="G27923" s="11"/>
      <c r="H27923" s="11"/>
    </row>
    <row r="27924" spans="6:8" x14ac:dyDescent="0.25">
      <c r="F27924" s="11"/>
      <c r="G27924" s="11"/>
      <c r="H27924" s="11"/>
    </row>
    <row r="27925" spans="6:8" x14ac:dyDescent="0.25">
      <c r="F27925" s="11"/>
      <c r="G27925" s="11"/>
      <c r="H27925" s="11"/>
    </row>
    <row r="27926" spans="6:8" x14ac:dyDescent="0.25">
      <c r="F27926" s="11"/>
      <c r="G27926" s="11"/>
      <c r="H27926" s="11"/>
    </row>
    <row r="27927" spans="6:8" x14ac:dyDescent="0.25">
      <c r="F27927" s="11"/>
      <c r="G27927" s="11"/>
      <c r="H27927" s="11"/>
    </row>
    <row r="27928" spans="6:8" x14ac:dyDescent="0.25">
      <c r="F27928" s="11"/>
      <c r="G27928" s="11"/>
      <c r="H27928" s="11"/>
    </row>
    <row r="27929" spans="6:8" x14ac:dyDescent="0.25">
      <c r="F27929" s="11"/>
      <c r="G27929" s="11"/>
      <c r="H27929" s="11"/>
    </row>
    <row r="27930" spans="6:8" x14ac:dyDescent="0.25">
      <c r="F27930" s="11"/>
      <c r="G27930" s="11"/>
      <c r="H27930" s="11"/>
    </row>
    <row r="27931" spans="6:8" x14ac:dyDescent="0.25">
      <c r="F27931" s="11"/>
      <c r="G27931" s="11"/>
      <c r="H27931" s="11"/>
    </row>
    <row r="27932" spans="6:8" x14ac:dyDescent="0.25">
      <c r="F27932" s="11"/>
      <c r="G27932" s="11"/>
      <c r="H27932" s="11"/>
    </row>
    <row r="27933" spans="6:8" x14ac:dyDescent="0.25">
      <c r="F27933" s="11"/>
      <c r="G27933" s="11"/>
      <c r="H27933" s="11"/>
    </row>
    <row r="27934" spans="6:8" x14ac:dyDescent="0.25">
      <c r="F27934" s="11"/>
      <c r="G27934" s="11"/>
      <c r="H27934" s="11"/>
    </row>
    <row r="27935" spans="6:8" x14ac:dyDescent="0.25">
      <c r="F27935" s="11"/>
      <c r="G27935" s="11"/>
      <c r="H27935" s="11"/>
    </row>
    <row r="27936" spans="6:8" x14ac:dyDescent="0.25">
      <c r="F27936" s="11"/>
      <c r="G27936" s="11"/>
      <c r="H27936" s="11"/>
    </row>
    <row r="27937" spans="6:8" x14ac:dyDescent="0.25">
      <c r="F27937" s="11"/>
      <c r="G27937" s="11"/>
      <c r="H27937" s="11"/>
    </row>
    <row r="27938" spans="6:8" x14ac:dyDescent="0.25">
      <c r="F27938" s="11"/>
      <c r="G27938" s="11"/>
      <c r="H27938" s="11"/>
    </row>
    <row r="27939" spans="6:8" x14ac:dyDescent="0.25">
      <c r="F27939" s="11"/>
      <c r="G27939" s="11"/>
      <c r="H27939" s="11"/>
    </row>
    <row r="27940" spans="6:8" x14ac:dyDescent="0.25">
      <c r="F27940" s="11"/>
      <c r="G27940" s="11"/>
      <c r="H27940" s="11"/>
    </row>
    <row r="27941" spans="6:8" x14ac:dyDescent="0.25">
      <c r="F27941" s="11"/>
      <c r="G27941" s="11"/>
      <c r="H27941" s="11"/>
    </row>
    <row r="27942" spans="6:8" x14ac:dyDescent="0.25">
      <c r="F27942" s="11"/>
      <c r="G27942" s="11"/>
      <c r="H27942" s="11"/>
    </row>
    <row r="27943" spans="6:8" x14ac:dyDescent="0.25">
      <c r="F27943" s="11"/>
      <c r="G27943" s="11"/>
      <c r="H27943" s="11"/>
    </row>
    <row r="27944" spans="6:8" x14ac:dyDescent="0.25">
      <c r="F27944" s="11"/>
      <c r="G27944" s="11"/>
      <c r="H27944" s="11"/>
    </row>
    <row r="27945" spans="6:8" x14ac:dyDescent="0.25">
      <c r="F27945" s="11"/>
      <c r="G27945" s="11"/>
      <c r="H27945" s="11"/>
    </row>
    <row r="27946" spans="6:8" x14ac:dyDescent="0.25">
      <c r="F27946" s="11"/>
      <c r="G27946" s="11"/>
      <c r="H27946" s="11"/>
    </row>
    <row r="27947" spans="6:8" x14ac:dyDescent="0.25">
      <c r="F27947" s="11"/>
      <c r="G27947" s="11"/>
      <c r="H27947" s="11"/>
    </row>
    <row r="27948" spans="6:8" x14ac:dyDescent="0.25">
      <c r="F27948" s="11"/>
      <c r="G27948" s="11"/>
      <c r="H27948" s="11"/>
    </row>
    <row r="27949" spans="6:8" x14ac:dyDescent="0.25">
      <c r="F27949" s="11"/>
      <c r="G27949" s="11"/>
      <c r="H27949" s="11"/>
    </row>
    <row r="27950" spans="6:8" x14ac:dyDescent="0.25">
      <c r="F27950" s="11"/>
      <c r="G27950" s="11"/>
      <c r="H27950" s="11"/>
    </row>
    <row r="27951" spans="6:8" x14ac:dyDescent="0.25">
      <c r="F27951" s="11"/>
      <c r="G27951" s="11"/>
      <c r="H27951" s="11"/>
    </row>
    <row r="27952" spans="6:8" x14ac:dyDescent="0.25">
      <c r="F27952" s="11"/>
      <c r="G27952" s="11"/>
      <c r="H27952" s="11"/>
    </row>
    <row r="27953" spans="6:8" x14ac:dyDescent="0.25">
      <c r="F27953" s="11"/>
      <c r="G27953" s="11"/>
      <c r="H27953" s="11"/>
    </row>
    <row r="27954" spans="6:8" x14ac:dyDescent="0.25">
      <c r="F27954" s="11"/>
      <c r="G27954" s="11"/>
      <c r="H27954" s="11"/>
    </row>
    <row r="27955" spans="6:8" x14ac:dyDescent="0.25">
      <c r="F27955" s="11"/>
      <c r="G27955" s="11"/>
      <c r="H27955" s="11"/>
    </row>
    <row r="27956" spans="6:8" x14ac:dyDescent="0.25">
      <c r="F27956" s="11"/>
      <c r="G27956" s="11"/>
      <c r="H27956" s="11"/>
    </row>
    <row r="27957" spans="6:8" x14ac:dyDescent="0.25">
      <c r="F27957" s="11"/>
      <c r="G27957" s="11"/>
      <c r="H27957" s="11"/>
    </row>
    <row r="27958" spans="6:8" x14ac:dyDescent="0.25">
      <c r="F27958" s="11"/>
      <c r="G27958" s="11"/>
      <c r="H27958" s="11"/>
    </row>
    <row r="27959" spans="6:8" x14ac:dyDescent="0.25">
      <c r="F27959" s="11"/>
      <c r="G27959" s="11"/>
      <c r="H27959" s="11"/>
    </row>
    <row r="27960" spans="6:8" x14ac:dyDescent="0.25">
      <c r="F27960" s="11"/>
      <c r="G27960" s="11"/>
      <c r="H27960" s="11"/>
    </row>
    <row r="27961" spans="6:8" x14ac:dyDescent="0.25">
      <c r="F27961" s="11"/>
      <c r="G27961" s="11"/>
      <c r="H27961" s="11"/>
    </row>
    <row r="27962" spans="6:8" x14ac:dyDescent="0.25">
      <c r="F27962" s="11"/>
      <c r="G27962" s="11"/>
      <c r="H27962" s="11"/>
    </row>
    <row r="27963" spans="6:8" x14ac:dyDescent="0.25">
      <c r="F27963" s="11"/>
      <c r="G27963" s="11"/>
      <c r="H27963" s="11"/>
    </row>
    <row r="27964" spans="6:8" x14ac:dyDescent="0.25">
      <c r="F27964" s="11"/>
      <c r="G27964" s="11"/>
      <c r="H27964" s="11"/>
    </row>
    <row r="27965" spans="6:8" x14ac:dyDescent="0.25">
      <c r="F27965" s="11"/>
      <c r="G27965" s="11"/>
      <c r="H27965" s="11"/>
    </row>
    <row r="27966" spans="6:8" x14ac:dyDescent="0.25">
      <c r="F27966" s="11"/>
      <c r="G27966" s="11"/>
      <c r="H27966" s="11"/>
    </row>
    <row r="27967" spans="6:8" x14ac:dyDescent="0.25">
      <c r="F27967" s="11"/>
      <c r="G27967" s="11"/>
      <c r="H27967" s="11"/>
    </row>
    <row r="27968" spans="6:8" x14ac:dyDescent="0.25">
      <c r="F27968" s="11"/>
      <c r="G27968" s="11"/>
      <c r="H27968" s="11"/>
    </row>
    <row r="27969" spans="6:8" x14ac:dyDescent="0.25">
      <c r="F27969" s="11"/>
      <c r="G27969" s="11"/>
      <c r="H27969" s="11"/>
    </row>
    <row r="27970" spans="6:8" x14ac:dyDescent="0.25">
      <c r="F27970" s="11"/>
      <c r="G27970" s="11"/>
      <c r="H27970" s="11"/>
    </row>
    <row r="27971" spans="6:8" x14ac:dyDescent="0.25">
      <c r="F27971" s="11"/>
      <c r="G27971" s="11"/>
      <c r="H27971" s="11"/>
    </row>
    <row r="27972" spans="6:8" x14ac:dyDescent="0.25">
      <c r="F27972" s="11"/>
      <c r="G27972" s="11"/>
      <c r="H27972" s="11"/>
    </row>
    <row r="27973" spans="6:8" x14ac:dyDescent="0.25">
      <c r="F27973" s="11"/>
      <c r="G27973" s="11"/>
      <c r="H27973" s="11"/>
    </row>
    <row r="27974" spans="6:8" x14ac:dyDescent="0.25">
      <c r="F27974" s="11"/>
      <c r="G27974" s="11"/>
      <c r="H27974" s="11"/>
    </row>
    <row r="27975" spans="6:8" x14ac:dyDescent="0.25">
      <c r="F27975" s="11"/>
      <c r="G27975" s="11"/>
      <c r="H27975" s="11"/>
    </row>
    <row r="27976" spans="6:8" x14ac:dyDescent="0.25">
      <c r="F27976" s="11"/>
      <c r="G27976" s="11"/>
      <c r="H27976" s="11"/>
    </row>
    <row r="27977" spans="6:8" x14ac:dyDescent="0.25">
      <c r="F27977" s="11"/>
      <c r="G27977" s="11"/>
      <c r="H27977" s="11"/>
    </row>
    <row r="27978" spans="6:8" x14ac:dyDescent="0.25">
      <c r="F27978" s="11"/>
      <c r="G27978" s="11"/>
      <c r="H27978" s="11"/>
    </row>
    <row r="27979" spans="6:8" x14ac:dyDescent="0.25">
      <c r="F27979" s="11"/>
      <c r="G27979" s="11"/>
      <c r="H27979" s="11"/>
    </row>
    <row r="27980" spans="6:8" x14ac:dyDescent="0.25">
      <c r="F27980" s="11"/>
      <c r="G27980" s="11"/>
      <c r="H27980" s="11"/>
    </row>
    <row r="27981" spans="6:8" x14ac:dyDescent="0.25">
      <c r="F27981" s="11"/>
      <c r="G27981" s="11"/>
      <c r="H27981" s="11"/>
    </row>
    <row r="27982" spans="6:8" x14ac:dyDescent="0.25">
      <c r="F27982" s="11"/>
      <c r="G27982" s="11"/>
      <c r="H27982" s="11"/>
    </row>
    <row r="27983" spans="6:8" x14ac:dyDescent="0.25">
      <c r="F27983" s="11"/>
      <c r="G27983" s="11"/>
      <c r="H27983" s="11"/>
    </row>
    <row r="27984" spans="6:8" x14ac:dyDescent="0.25">
      <c r="F27984" s="11"/>
      <c r="G27984" s="11"/>
      <c r="H27984" s="11"/>
    </row>
    <row r="27985" spans="6:8" x14ac:dyDescent="0.25">
      <c r="F27985" s="11"/>
      <c r="G27985" s="11"/>
      <c r="H27985" s="11"/>
    </row>
    <row r="27986" spans="6:8" x14ac:dyDescent="0.25">
      <c r="F27986" s="11"/>
      <c r="G27986" s="11"/>
      <c r="H27986" s="11"/>
    </row>
    <row r="27987" spans="6:8" x14ac:dyDescent="0.25">
      <c r="F27987" s="11"/>
      <c r="G27987" s="11"/>
      <c r="H27987" s="11"/>
    </row>
    <row r="27988" spans="6:8" x14ac:dyDescent="0.25">
      <c r="F27988" s="11"/>
      <c r="G27988" s="11"/>
      <c r="H27988" s="11"/>
    </row>
    <row r="27989" spans="6:8" x14ac:dyDescent="0.25">
      <c r="F27989" s="11"/>
      <c r="G27989" s="11"/>
      <c r="H27989" s="11"/>
    </row>
    <row r="27990" spans="6:8" x14ac:dyDescent="0.25">
      <c r="F27990" s="11"/>
      <c r="G27990" s="11"/>
      <c r="H27990" s="11"/>
    </row>
    <row r="27991" spans="6:8" x14ac:dyDescent="0.25">
      <c r="F27991" s="11"/>
      <c r="G27991" s="11"/>
      <c r="H27991" s="11"/>
    </row>
    <row r="27992" spans="6:8" x14ac:dyDescent="0.25">
      <c r="F27992" s="11"/>
      <c r="G27992" s="11"/>
      <c r="H27992" s="11"/>
    </row>
    <row r="27993" spans="6:8" x14ac:dyDescent="0.25">
      <c r="F27993" s="11"/>
      <c r="G27993" s="11"/>
      <c r="H27993" s="11"/>
    </row>
    <row r="27994" spans="6:8" x14ac:dyDescent="0.25">
      <c r="F27994" s="11"/>
      <c r="G27994" s="11"/>
      <c r="H27994" s="11"/>
    </row>
    <row r="27995" spans="6:8" x14ac:dyDescent="0.25">
      <c r="F27995" s="11"/>
      <c r="G27995" s="11"/>
      <c r="H27995" s="11"/>
    </row>
    <row r="27996" spans="6:8" x14ac:dyDescent="0.25">
      <c r="F27996" s="11"/>
      <c r="G27996" s="11"/>
      <c r="H27996" s="11"/>
    </row>
    <row r="27997" spans="6:8" x14ac:dyDescent="0.25">
      <c r="F27997" s="11"/>
      <c r="G27997" s="11"/>
      <c r="H27997" s="11"/>
    </row>
    <row r="27998" spans="6:8" x14ac:dyDescent="0.25">
      <c r="F27998" s="11"/>
      <c r="G27998" s="11"/>
      <c r="H27998" s="11"/>
    </row>
    <row r="27999" spans="6:8" x14ac:dyDescent="0.25">
      <c r="F27999" s="11"/>
      <c r="G27999" s="11"/>
      <c r="H27999" s="11"/>
    </row>
    <row r="28000" spans="6:8" x14ac:dyDescent="0.25">
      <c r="F28000" s="11"/>
      <c r="G28000" s="11"/>
      <c r="H28000" s="11"/>
    </row>
    <row r="28001" spans="6:8" x14ac:dyDescent="0.25">
      <c r="F28001" s="11"/>
      <c r="G28001" s="11"/>
      <c r="H28001" s="11"/>
    </row>
    <row r="28002" spans="6:8" x14ac:dyDescent="0.25">
      <c r="F28002" s="11"/>
      <c r="G28002" s="11"/>
      <c r="H28002" s="11"/>
    </row>
    <row r="28003" spans="6:8" x14ac:dyDescent="0.25">
      <c r="F28003" s="11"/>
      <c r="G28003" s="11"/>
      <c r="H28003" s="11"/>
    </row>
    <row r="28004" spans="6:8" x14ac:dyDescent="0.25">
      <c r="F28004" s="11"/>
      <c r="G28004" s="11"/>
      <c r="H28004" s="11"/>
    </row>
    <row r="28005" spans="6:8" x14ac:dyDescent="0.25">
      <c r="F28005" s="11"/>
      <c r="G28005" s="11"/>
      <c r="H28005" s="11"/>
    </row>
    <row r="28006" spans="6:8" x14ac:dyDescent="0.25">
      <c r="F28006" s="11"/>
      <c r="G28006" s="11"/>
      <c r="H28006" s="11"/>
    </row>
    <row r="28007" spans="6:8" x14ac:dyDescent="0.25">
      <c r="F28007" s="11"/>
      <c r="G28007" s="11"/>
      <c r="H28007" s="11"/>
    </row>
    <row r="28008" spans="6:8" x14ac:dyDescent="0.25">
      <c r="F28008" s="11"/>
      <c r="G28008" s="11"/>
      <c r="H28008" s="11"/>
    </row>
    <row r="28009" spans="6:8" x14ac:dyDescent="0.25">
      <c r="F28009" s="11"/>
      <c r="G28009" s="11"/>
      <c r="H28009" s="11"/>
    </row>
    <row r="28010" spans="6:8" x14ac:dyDescent="0.25">
      <c r="F28010" s="11"/>
      <c r="G28010" s="11"/>
      <c r="H28010" s="11"/>
    </row>
    <row r="28011" spans="6:8" x14ac:dyDescent="0.25">
      <c r="F28011" s="11"/>
      <c r="G28011" s="11"/>
      <c r="H28011" s="11"/>
    </row>
    <row r="28012" spans="6:8" x14ac:dyDescent="0.25">
      <c r="F28012" s="11"/>
      <c r="G28012" s="11"/>
      <c r="H28012" s="11"/>
    </row>
    <row r="28013" spans="6:8" x14ac:dyDescent="0.25">
      <c r="F28013" s="11"/>
      <c r="G28013" s="11"/>
      <c r="H28013" s="11"/>
    </row>
    <row r="28014" spans="6:8" x14ac:dyDescent="0.25">
      <c r="F28014" s="11"/>
      <c r="G28014" s="11"/>
      <c r="H28014" s="11"/>
    </row>
    <row r="28015" spans="6:8" x14ac:dyDescent="0.25">
      <c r="F28015" s="11"/>
      <c r="G28015" s="11"/>
      <c r="H28015" s="11"/>
    </row>
    <row r="28016" spans="6:8" x14ac:dyDescent="0.25">
      <c r="F28016" s="11"/>
      <c r="G28016" s="11"/>
      <c r="H28016" s="11"/>
    </row>
    <row r="28017" spans="6:8" x14ac:dyDescent="0.25">
      <c r="F28017" s="11"/>
      <c r="G28017" s="11"/>
      <c r="H28017" s="11"/>
    </row>
    <row r="28018" spans="6:8" x14ac:dyDescent="0.25">
      <c r="F28018" s="11"/>
      <c r="G28018" s="11"/>
      <c r="H28018" s="11"/>
    </row>
    <row r="28019" spans="6:8" x14ac:dyDescent="0.25">
      <c r="F28019" s="11"/>
      <c r="G28019" s="11"/>
      <c r="H28019" s="11"/>
    </row>
    <row r="28020" spans="6:8" x14ac:dyDescent="0.25">
      <c r="F28020" s="11"/>
      <c r="G28020" s="11"/>
      <c r="H28020" s="11"/>
    </row>
    <row r="28021" spans="6:8" x14ac:dyDescent="0.25">
      <c r="F28021" s="11"/>
      <c r="G28021" s="11"/>
      <c r="H28021" s="11"/>
    </row>
    <row r="28022" spans="6:8" x14ac:dyDescent="0.25">
      <c r="F28022" s="11"/>
      <c r="G28022" s="11"/>
      <c r="H28022" s="11"/>
    </row>
    <row r="28023" spans="6:8" x14ac:dyDescent="0.25">
      <c r="F28023" s="11"/>
      <c r="G28023" s="11"/>
      <c r="H28023" s="11"/>
    </row>
    <row r="28024" spans="6:8" x14ac:dyDescent="0.25">
      <c r="F28024" s="11"/>
      <c r="G28024" s="11"/>
      <c r="H28024" s="11"/>
    </row>
    <row r="28025" spans="6:8" x14ac:dyDescent="0.25">
      <c r="F28025" s="11"/>
      <c r="G28025" s="11"/>
      <c r="H28025" s="11"/>
    </row>
    <row r="28026" spans="6:8" x14ac:dyDescent="0.25">
      <c r="F28026" s="11"/>
      <c r="G28026" s="11"/>
      <c r="H28026" s="11"/>
    </row>
    <row r="28027" spans="6:8" x14ac:dyDescent="0.25">
      <c r="F28027" s="11"/>
      <c r="G28027" s="11"/>
      <c r="H28027" s="11"/>
    </row>
    <row r="28028" spans="6:8" x14ac:dyDescent="0.25">
      <c r="F28028" s="11"/>
      <c r="G28028" s="11"/>
      <c r="H28028" s="11"/>
    </row>
    <row r="28029" spans="6:8" x14ac:dyDescent="0.25">
      <c r="F28029" s="11"/>
      <c r="G28029" s="11"/>
      <c r="H28029" s="11"/>
    </row>
    <row r="28030" spans="6:8" x14ac:dyDescent="0.25">
      <c r="F28030" s="11"/>
      <c r="G28030" s="11"/>
      <c r="H28030" s="11"/>
    </row>
    <row r="28031" spans="6:8" x14ac:dyDescent="0.25">
      <c r="F28031" s="11"/>
      <c r="G28031" s="11"/>
      <c r="H28031" s="11"/>
    </row>
    <row r="28032" spans="6:8" x14ac:dyDescent="0.25">
      <c r="F28032" s="11"/>
      <c r="G28032" s="11"/>
      <c r="H28032" s="11"/>
    </row>
    <row r="28033" spans="6:8" x14ac:dyDescent="0.25">
      <c r="F28033" s="11"/>
      <c r="G28033" s="11"/>
      <c r="H28033" s="11"/>
    </row>
    <row r="28034" spans="6:8" x14ac:dyDescent="0.25">
      <c r="F28034" s="11"/>
      <c r="G28034" s="11"/>
      <c r="H28034" s="11"/>
    </row>
    <row r="28035" spans="6:8" x14ac:dyDescent="0.25">
      <c r="F28035" s="11"/>
      <c r="G28035" s="11"/>
      <c r="H28035" s="11"/>
    </row>
    <row r="28036" spans="6:8" x14ac:dyDescent="0.25">
      <c r="F28036" s="11"/>
      <c r="G28036" s="11"/>
      <c r="H28036" s="11"/>
    </row>
    <row r="28037" spans="6:8" x14ac:dyDescent="0.25">
      <c r="F28037" s="11"/>
      <c r="G28037" s="11"/>
      <c r="H28037" s="11"/>
    </row>
    <row r="28038" spans="6:8" x14ac:dyDescent="0.25">
      <c r="F28038" s="11"/>
      <c r="G28038" s="11"/>
      <c r="H28038" s="11"/>
    </row>
    <row r="28039" spans="6:8" x14ac:dyDescent="0.25">
      <c r="F28039" s="11"/>
      <c r="G28039" s="11"/>
      <c r="H28039" s="11"/>
    </row>
    <row r="28040" spans="6:8" x14ac:dyDescent="0.25">
      <c r="F28040" s="11"/>
      <c r="G28040" s="11"/>
      <c r="H28040" s="11"/>
    </row>
    <row r="28041" spans="6:8" x14ac:dyDescent="0.25">
      <c r="F28041" s="11"/>
      <c r="G28041" s="11"/>
      <c r="H28041" s="11"/>
    </row>
    <row r="28042" spans="6:8" x14ac:dyDescent="0.25">
      <c r="F28042" s="11"/>
      <c r="G28042" s="11"/>
      <c r="H28042" s="11"/>
    </row>
    <row r="28043" spans="6:8" x14ac:dyDescent="0.25">
      <c r="F28043" s="11"/>
      <c r="G28043" s="11"/>
      <c r="H28043" s="11"/>
    </row>
    <row r="28044" spans="6:8" x14ac:dyDescent="0.25">
      <c r="F28044" s="11"/>
      <c r="G28044" s="11"/>
      <c r="H28044" s="11"/>
    </row>
    <row r="28045" spans="6:8" x14ac:dyDescent="0.25">
      <c r="F28045" s="11"/>
      <c r="G28045" s="11"/>
      <c r="H28045" s="11"/>
    </row>
    <row r="28046" spans="6:8" x14ac:dyDescent="0.25">
      <c r="F28046" s="11"/>
      <c r="G28046" s="11"/>
      <c r="H28046" s="11"/>
    </row>
    <row r="28047" spans="6:8" x14ac:dyDescent="0.25">
      <c r="F28047" s="11"/>
      <c r="G28047" s="11"/>
      <c r="H28047" s="11"/>
    </row>
    <row r="28048" spans="6:8" x14ac:dyDescent="0.25">
      <c r="F28048" s="11"/>
      <c r="G28048" s="11"/>
      <c r="H28048" s="11"/>
    </row>
    <row r="28049" spans="6:8" x14ac:dyDescent="0.25">
      <c r="F28049" s="11"/>
      <c r="G28049" s="11"/>
      <c r="H28049" s="11"/>
    </row>
    <row r="28050" spans="6:8" x14ac:dyDescent="0.25">
      <c r="F28050" s="11"/>
      <c r="G28050" s="11"/>
      <c r="H28050" s="11"/>
    </row>
    <row r="28051" spans="6:8" x14ac:dyDescent="0.25">
      <c r="F28051" s="11"/>
      <c r="G28051" s="11"/>
      <c r="H28051" s="11"/>
    </row>
    <row r="28052" spans="6:8" x14ac:dyDescent="0.25">
      <c r="F28052" s="11"/>
      <c r="G28052" s="11"/>
      <c r="H28052" s="11"/>
    </row>
    <row r="28053" spans="6:8" x14ac:dyDescent="0.25">
      <c r="F28053" s="11"/>
      <c r="G28053" s="11"/>
      <c r="H28053" s="11"/>
    </row>
    <row r="28054" spans="6:8" x14ac:dyDescent="0.25">
      <c r="F28054" s="11"/>
      <c r="G28054" s="11"/>
      <c r="H28054" s="11"/>
    </row>
    <row r="28055" spans="6:8" x14ac:dyDescent="0.25">
      <c r="F28055" s="11"/>
      <c r="G28055" s="11"/>
      <c r="H28055" s="11"/>
    </row>
    <row r="28056" spans="6:8" x14ac:dyDescent="0.25">
      <c r="F28056" s="11"/>
      <c r="G28056" s="11"/>
      <c r="H28056" s="11"/>
    </row>
    <row r="28057" spans="6:8" x14ac:dyDescent="0.25">
      <c r="F28057" s="11"/>
      <c r="G28057" s="11"/>
      <c r="H28057" s="11"/>
    </row>
    <row r="28058" spans="6:8" x14ac:dyDescent="0.25">
      <c r="F28058" s="11"/>
      <c r="G28058" s="11"/>
      <c r="H28058" s="11"/>
    </row>
    <row r="28059" spans="6:8" x14ac:dyDescent="0.25">
      <c r="F28059" s="11"/>
      <c r="G28059" s="11"/>
      <c r="H28059" s="11"/>
    </row>
    <row r="28060" spans="6:8" x14ac:dyDescent="0.25">
      <c r="F28060" s="11"/>
      <c r="G28060" s="11"/>
      <c r="H28060" s="11"/>
    </row>
    <row r="28061" spans="6:8" x14ac:dyDescent="0.25">
      <c r="F28061" s="11"/>
      <c r="G28061" s="11"/>
      <c r="H28061" s="11"/>
    </row>
    <row r="28062" spans="6:8" x14ac:dyDescent="0.25">
      <c r="F28062" s="11"/>
      <c r="G28062" s="11"/>
      <c r="H28062" s="11"/>
    </row>
    <row r="28063" spans="6:8" x14ac:dyDescent="0.25">
      <c r="F28063" s="11"/>
      <c r="G28063" s="11"/>
      <c r="H28063" s="11"/>
    </row>
    <row r="28064" spans="6:8" x14ac:dyDescent="0.25">
      <c r="F28064" s="11"/>
      <c r="G28064" s="11"/>
      <c r="H28064" s="11"/>
    </row>
    <row r="28065" spans="6:8" x14ac:dyDescent="0.25">
      <c r="F28065" s="11"/>
      <c r="G28065" s="11"/>
      <c r="H28065" s="11"/>
    </row>
    <row r="28066" spans="6:8" x14ac:dyDescent="0.25">
      <c r="F28066" s="11"/>
      <c r="G28066" s="11"/>
      <c r="H28066" s="11"/>
    </row>
    <row r="28067" spans="6:8" x14ac:dyDescent="0.25">
      <c r="F28067" s="11"/>
      <c r="G28067" s="11"/>
      <c r="H28067" s="11"/>
    </row>
    <row r="28068" spans="6:8" x14ac:dyDescent="0.25">
      <c r="F28068" s="11"/>
      <c r="G28068" s="11"/>
      <c r="H28068" s="11"/>
    </row>
    <row r="28069" spans="6:8" x14ac:dyDescent="0.25">
      <c r="F28069" s="11"/>
      <c r="G28069" s="11"/>
      <c r="H28069" s="11"/>
    </row>
    <row r="28070" spans="6:8" x14ac:dyDescent="0.25">
      <c r="F28070" s="11"/>
      <c r="G28070" s="11"/>
      <c r="H28070" s="11"/>
    </row>
    <row r="28071" spans="6:8" x14ac:dyDescent="0.25">
      <c r="F28071" s="11"/>
      <c r="G28071" s="11"/>
      <c r="H28071" s="11"/>
    </row>
    <row r="28072" spans="6:8" x14ac:dyDescent="0.25">
      <c r="F28072" s="11"/>
      <c r="G28072" s="11"/>
      <c r="H28072" s="11"/>
    </row>
    <row r="28073" spans="6:8" x14ac:dyDescent="0.25">
      <c r="F28073" s="11"/>
      <c r="G28073" s="11"/>
      <c r="H28073" s="11"/>
    </row>
    <row r="28074" spans="6:8" x14ac:dyDescent="0.25">
      <c r="F28074" s="11"/>
      <c r="G28074" s="11"/>
      <c r="H28074" s="11"/>
    </row>
    <row r="28075" spans="6:8" x14ac:dyDescent="0.25">
      <c r="F28075" s="11"/>
      <c r="G28075" s="11"/>
      <c r="H28075" s="11"/>
    </row>
    <row r="28076" spans="6:8" x14ac:dyDescent="0.25">
      <c r="F28076" s="11"/>
      <c r="G28076" s="11"/>
      <c r="H28076" s="11"/>
    </row>
    <row r="28077" spans="6:8" x14ac:dyDescent="0.25">
      <c r="F28077" s="11"/>
      <c r="G28077" s="11"/>
      <c r="H28077" s="11"/>
    </row>
    <row r="28078" spans="6:8" x14ac:dyDescent="0.25">
      <c r="F28078" s="11"/>
      <c r="G28078" s="11"/>
      <c r="H28078" s="11"/>
    </row>
    <row r="28079" spans="6:8" x14ac:dyDescent="0.25">
      <c r="F28079" s="11"/>
      <c r="G28079" s="11"/>
      <c r="H28079" s="11"/>
    </row>
    <row r="28080" spans="6:8" x14ac:dyDescent="0.25">
      <c r="F28080" s="11"/>
      <c r="G28080" s="11"/>
      <c r="H28080" s="11"/>
    </row>
    <row r="28081" spans="6:8" x14ac:dyDescent="0.25">
      <c r="F28081" s="11"/>
      <c r="G28081" s="11"/>
      <c r="H28081" s="11"/>
    </row>
    <row r="28082" spans="6:8" x14ac:dyDescent="0.25">
      <c r="F28082" s="11"/>
      <c r="G28082" s="11"/>
      <c r="H28082" s="11"/>
    </row>
    <row r="28083" spans="6:8" x14ac:dyDescent="0.25">
      <c r="F28083" s="11"/>
      <c r="G28083" s="11"/>
      <c r="H28083" s="11"/>
    </row>
    <row r="28084" spans="6:8" x14ac:dyDescent="0.25">
      <c r="F28084" s="11"/>
      <c r="G28084" s="11"/>
      <c r="H28084" s="11"/>
    </row>
    <row r="28085" spans="6:8" x14ac:dyDescent="0.25">
      <c r="F28085" s="11"/>
      <c r="G28085" s="11"/>
      <c r="H28085" s="11"/>
    </row>
    <row r="28086" spans="6:8" x14ac:dyDescent="0.25">
      <c r="F28086" s="11"/>
      <c r="G28086" s="11"/>
      <c r="H28086" s="11"/>
    </row>
    <row r="28087" spans="6:8" x14ac:dyDescent="0.25">
      <c r="F28087" s="11"/>
      <c r="G28087" s="11"/>
      <c r="H28087" s="11"/>
    </row>
    <row r="28088" spans="6:8" x14ac:dyDescent="0.25">
      <c r="F28088" s="11"/>
      <c r="G28088" s="11"/>
      <c r="H28088" s="11"/>
    </row>
    <row r="28089" spans="6:8" x14ac:dyDescent="0.25">
      <c r="F28089" s="11"/>
      <c r="G28089" s="11"/>
      <c r="H28089" s="11"/>
    </row>
    <row r="28090" spans="6:8" x14ac:dyDescent="0.25">
      <c r="F28090" s="11"/>
      <c r="G28090" s="11"/>
      <c r="H28090" s="11"/>
    </row>
    <row r="28091" spans="6:8" x14ac:dyDescent="0.25">
      <c r="F28091" s="11"/>
      <c r="G28091" s="11"/>
      <c r="H28091" s="11"/>
    </row>
    <row r="28092" spans="6:8" x14ac:dyDescent="0.25">
      <c r="F28092" s="11"/>
      <c r="G28092" s="11"/>
      <c r="H28092" s="11"/>
    </row>
    <row r="28093" spans="6:8" x14ac:dyDescent="0.25">
      <c r="F28093" s="11"/>
      <c r="G28093" s="11"/>
      <c r="H28093" s="11"/>
    </row>
    <row r="28094" spans="6:8" x14ac:dyDescent="0.25">
      <c r="F28094" s="11"/>
      <c r="G28094" s="11"/>
      <c r="H28094" s="11"/>
    </row>
    <row r="28095" spans="6:8" x14ac:dyDescent="0.25">
      <c r="F28095" s="11"/>
      <c r="G28095" s="11"/>
      <c r="H28095" s="11"/>
    </row>
    <row r="28096" spans="6:8" x14ac:dyDescent="0.25">
      <c r="F28096" s="11"/>
      <c r="G28096" s="11"/>
      <c r="H28096" s="11"/>
    </row>
    <row r="28097" spans="6:8" x14ac:dyDescent="0.25">
      <c r="F28097" s="11"/>
      <c r="G28097" s="11"/>
      <c r="H28097" s="11"/>
    </row>
    <row r="28098" spans="6:8" x14ac:dyDescent="0.25">
      <c r="F28098" s="11"/>
      <c r="G28098" s="11"/>
      <c r="H28098" s="11"/>
    </row>
    <row r="28099" spans="6:8" x14ac:dyDescent="0.25">
      <c r="F28099" s="11"/>
      <c r="G28099" s="11"/>
      <c r="H28099" s="11"/>
    </row>
    <row r="28100" spans="6:8" x14ac:dyDescent="0.25">
      <c r="F28100" s="11"/>
      <c r="G28100" s="11"/>
      <c r="H28100" s="11"/>
    </row>
    <row r="28101" spans="6:8" x14ac:dyDescent="0.25">
      <c r="F28101" s="11"/>
      <c r="G28101" s="11"/>
      <c r="H28101" s="11"/>
    </row>
    <row r="28102" spans="6:8" x14ac:dyDescent="0.25">
      <c r="F28102" s="11"/>
      <c r="G28102" s="11"/>
      <c r="H28102" s="11"/>
    </row>
    <row r="28103" spans="6:8" x14ac:dyDescent="0.25">
      <c r="F28103" s="11"/>
      <c r="G28103" s="11"/>
      <c r="H28103" s="11"/>
    </row>
    <row r="28104" spans="6:8" x14ac:dyDescent="0.25">
      <c r="F28104" s="11"/>
      <c r="G28104" s="11"/>
      <c r="H28104" s="11"/>
    </row>
    <row r="28105" spans="6:8" x14ac:dyDescent="0.25">
      <c r="F28105" s="11"/>
      <c r="G28105" s="11"/>
      <c r="H28105" s="11"/>
    </row>
    <row r="28106" spans="6:8" x14ac:dyDescent="0.25">
      <c r="F28106" s="11"/>
      <c r="G28106" s="11"/>
      <c r="H28106" s="11"/>
    </row>
    <row r="28107" spans="6:8" x14ac:dyDescent="0.25">
      <c r="F28107" s="11"/>
      <c r="G28107" s="11"/>
      <c r="H28107" s="11"/>
    </row>
    <row r="28108" spans="6:8" x14ac:dyDescent="0.25">
      <c r="F28108" s="11"/>
      <c r="G28108" s="11"/>
      <c r="H28108" s="11"/>
    </row>
    <row r="28109" spans="6:8" x14ac:dyDescent="0.25">
      <c r="F28109" s="11"/>
      <c r="G28109" s="11"/>
      <c r="H28109" s="11"/>
    </row>
    <row r="28110" spans="6:8" x14ac:dyDescent="0.25">
      <c r="F28110" s="11"/>
      <c r="G28110" s="11"/>
      <c r="H28110" s="11"/>
    </row>
    <row r="28111" spans="6:8" x14ac:dyDescent="0.25">
      <c r="F28111" s="11"/>
      <c r="G28111" s="11"/>
      <c r="H28111" s="11"/>
    </row>
    <row r="28112" spans="6:8" x14ac:dyDescent="0.25">
      <c r="F28112" s="11"/>
      <c r="G28112" s="11"/>
      <c r="H28112" s="11"/>
    </row>
    <row r="28113" spans="6:8" x14ac:dyDescent="0.25">
      <c r="F28113" s="11"/>
      <c r="G28113" s="11"/>
      <c r="H28113" s="11"/>
    </row>
    <row r="28114" spans="6:8" x14ac:dyDescent="0.25">
      <c r="F28114" s="11"/>
      <c r="G28114" s="11"/>
      <c r="H28114" s="11"/>
    </row>
    <row r="28115" spans="6:8" x14ac:dyDescent="0.25">
      <c r="F28115" s="11"/>
      <c r="G28115" s="11"/>
      <c r="H28115" s="11"/>
    </row>
    <row r="28116" spans="6:8" x14ac:dyDescent="0.25">
      <c r="F28116" s="11"/>
      <c r="G28116" s="11"/>
      <c r="H28116" s="11"/>
    </row>
    <row r="28117" spans="6:8" x14ac:dyDescent="0.25">
      <c r="F28117" s="11"/>
      <c r="G28117" s="11"/>
      <c r="H28117" s="11"/>
    </row>
    <row r="28118" spans="6:8" x14ac:dyDescent="0.25">
      <c r="F28118" s="11"/>
      <c r="G28118" s="11"/>
      <c r="H28118" s="11"/>
    </row>
    <row r="28119" spans="6:8" x14ac:dyDescent="0.25">
      <c r="F28119" s="11"/>
      <c r="G28119" s="11"/>
      <c r="H28119" s="11"/>
    </row>
    <row r="28120" spans="6:8" x14ac:dyDescent="0.25">
      <c r="F28120" s="11"/>
      <c r="G28120" s="11"/>
      <c r="H28120" s="11"/>
    </row>
    <row r="28121" spans="6:8" x14ac:dyDescent="0.25">
      <c r="F28121" s="11"/>
      <c r="G28121" s="11"/>
      <c r="H28121" s="11"/>
    </row>
    <row r="28122" spans="6:8" x14ac:dyDescent="0.25">
      <c r="F28122" s="11"/>
      <c r="G28122" s="11"/>
      <c r="H28122" s="11"/>
    </row>
    <row r="28123" spans="6:8" x14ac:dyDescent="0.25">
      <c r="F28123" s="11"/>
      <c r="G28123" s="11"/>
      <c r="H28123" s="11"/>
    </row>
    <row r="28124" spans="6:8" x14ac:dyDescent="0.25">
      <c r="F28124" s="11"/>
      <c r="G28124" s="11"/>
      <c r="H28124" s="11"/>
    </row>
    <row r="28125" spans="6:8" x14ac:dyDescent="0.25">
      <c r="F28125" s="11"/>
      <c r="G28125" s="11"/>
      <c r="H28125" s="11"/>
    </row>
    <row r="28126" spans="6:8" x14ac:dyDescent="0.25">
      <c r="F28126" s="11"/>
      <c r="G28126" s="11"/>
      <c r="H28126" s="11"/>
    </row>
    <row r="28127" spans="6:8" x14ac:dyDescent="0.25">
      <c r="F28127" s="11"/>
      <c r="G28127" s="11"/>
      <c r="H28127" s="11"/>
    </row>
    <row r="28128" spans="6:8" x14ac:dyDescent="0.25">
      <c r="F28128" s="11"/>
      <c r="G28128" s="11"/>
      <c r="H28128" s="11"/>
    </row>
    <row r="28129" spans="6:8" x14ac:dyDescent="0.25">
      <c r="F28129" s="11"/>
      <c r="G28129" s="11"/>
      <c r="H28129" s="11"/>
    </row>
    <row r="28130" spans="6:8" x14ac:dyDescent="0.25">
      <c r="F28130" s="11"/>
      <c r="G28130" s="11"/>
      <c r="H28130" s="11"/>
    </row>
    <row r="28131" spans="6:8" x14ac:dyDescent="0.25">
      <c r="F28131" s="11"/>
      <c r="G28131" s="11"/>
      <c r="H28131" s="11"/>
    </row>
    <row r="28132" spans="6:8" x14ac:dyDescent="0.25">
      <c r="F28132" s="11"/>
      <c r="G28132" s="11"/>
      <c r="H28132" s="11"/>
    </row>
    <row r="28133" spans="6:8" x14ac:dyDescent="0.25">
      <c r="F28133" s="11"/>
      <c r="G28133" s="11"/>
      <c r="H28133" s="11"/>
    </row>
    <row r="28134" spans="6:8" x14ac:dyDescent="0.25">
      <c r="F28134" s="11"/>
      <c r="G28134" s="11"/>
      <c r="H28134" s="11"/>
    </row>
    <row r="28135" spans="6:8" x14ac:dyDescent="0.25">
      <c r="F28135" s="11"/>
      <c r="G28135" s="11"/>
      <c r="H28135" s="11"/>
    </row>
    <row r="28136" spans="6:8" x14ac:dyDescent="0.25">
      <c r="F28136" s="11"/>
      <c r="G28136" s="11"/>
      <c r="H28136" s="11"/>
    </row>
    <row r="28137" spans="6:8" x14ac:dyDescent="0.25">
      <c r="F28137" s="11"/>
      <c r="G28137" s="11"/>
      <c r="H28137" s="11"/>
    </row>
    <row r="28138" spans="6:8" x14ac:dyDescent="0.25">
      <c r="F28138" s="11"/>
      <c r="G28138" s="11"/>
      <c r="H28138" s="11"/>
    </row>
    <row r="28139" spans="6:8" x14ac:dyDescent="0.25">
      <c r="F28139" s="11"/>
      <c r="G28139" s="11"/>
      <c r="H28139" s="11"/>
    </row>
    <row r="28140" spans="6:8" x14ac:dyDescent="0.25">
      <c r="F28140" s="11"/>
      <c r="G28140" s="11"/>
      <c r="H28140" s="11"/>
    </row>
    <row r="28141" spans="6:8" x14ac:dyDescent="0.25">
      <c r="F28141" s="11"/>
      <c r="G28141" s="11"/>
      <c r="H28141" s="11"/>
    </row>
    <row r="28142" spans="6:8" x14ac:dyDescent="0.25">
      <c r="F28142" s="11"/>
      <c r="G28142" s="11"/>
      <c r="H28142" s="11"/>
    </row>
    <row r="28143" spans="6:8" x14ac:dyDescent="0.25">
      <c r="F28143" s="11"/>
      <c r="G28143" s="11"/>
      <c r="H28143" s="11"/>
    </row>
    <row r="28144" spans="6:8" x14ac:dyDescent="0.25">
      <c r="F28144" s="11"/>
      <c r="G28144" s="11"/>
      <c r="H28144" s="11"/>
    </row>
    <row r="28145" spans="6:8" x14ac:dyDescent="0.25">
      <c r="F28145" s="11"/>
      <c r="G28145" s="11"/>
      <c r="H28145" s="11"/>
    </row>
    <row r="28146" spans="6:8" x14ac:dyDescent="0.25">
      <c r="F28146" s="11"/>
      <c r="G28146" s="11"/>
      <c r="H28146" s="11"/>
    </row>
    <row r="28147" spans="6:8" x14ac:dyDescent="0.25">
      <c r="F28147" s="11"/>
      <c r="G28147" s="11"/>
      <c r="H28147" s="11"/>
    </row>
    <row r="28148" spans="6:8" x14ac:dyDescent="0.25">
      <c r="F28148" s="11"/>
      <c r="G28148" s="11"/>
      <c r="H28148" s="11"/>
    </row>
    <row r="28149" spans="6:8" x14ac:dyDescent="0.25">
      <c r="F28149" s="11"/>
      <c r="G28149" s="11"/>
      <c r="H28149" s="11"/>
    </row>
    <row r="28150" spans="6:8" x14ac:dyDescent="0.25">
      <c r="F28150" s="11"/>
      <c r="G28150" s="11"/>
      <c r="H28150" s="11"/>
    </row>
    <row r="28151" spans="6:8" x14ac:dyDescent="0.25">
      <c r="F28151" s="11"/>
      <c r="G28151" s="11"/>
      <c r="H28151" s="11"/>
    </row>
    <row r="28152" spans="6:8" x14ac:dyDescent="0.25">
      <c r="F28152" s="11"/>
      <c r="G28152" s="11"/>
      <c r="H28152" s="11"/>
    </row>
    <row r="28153" spans="6:8" x14ac:dyDescent="0.25">
      <c r="F28153" s="11"/>
      <c r="G28153" s="11"/>
      <c r="H28153" s="11"/>
    </row>
    <row r="28154" spans="6:8" x14ac:dyDescent="0.25">
      <c r="F28154" s="11"/>
      <c r="G28154" s="11"/>
      <c r="H28154" s="11"/>
    </row>
    <row r="28155" spans="6:8" x14ac:dyDescent="0.25">
      <c r="F28155" s="11"/>
      <c r="G28155" s="11"/>
      <c r="H28155" s="11"/>
    </row>
    <row r="28156" spans="6:8" x14ac:dyDescent="0.25">
      <c r="F28156" s="11"/>
      <c r="G28156" s="11"/>
      <c r="H28156" s="11"/>
    </row>
    <row r="28157" spans="6:8" x14ac:dyDescent="0.25">
      <c r="F28157" s="11"/>
      <c r="G28157" s="11"/>
      <c r="H28157" s="11"/>
    </row>
    <row r="28158" spans="6:8" x14ac:dyDescent="0.25">
      <c r="F28158" s="11"/>
      <c r="G28158" s="11"/>
      <c r="H28158" s="11"/>
    </row>
    <row r="28159" spans="6:8" x14ac:dyDescent="0.25">
      <c r="F28159" s="11"/>
      <c r="G28159" s="11"/>
      <c r="H28159" s="11"/>
    </row>
    <row r="28160" spans="6:8" x14ac:dyDescent="0.25">
      <c r="F28160" s="11"/>
      <c r="G28160" s="11"/>
      <c r="H28160" s="11"/>
    </row>
    <row r="28161" spans="6:8" x14ac:dyDescent="0.25">
      <c r="F28161" s="11"/>
      <c r="G28161" s="11"/>
      <c r="H28161" s="11"/>
    </row>
    <row r="28162" spans="6:8" x14ac:dyDescent="0.25">
      <c r="F28162" s="11"/>
      <c r="G28162" s="11"/>
      <c r="H28162" s="11"/>
    </row>
    <row r="28163" spans="6:8" x14ac:dyDescent="0.25">
      <c r="F28163" s="11"/>
      <c r="G28163" s="11"/>
      <c r="H28163" s="11"/>
    </row>
    <row r="28164" spans="6:8" x14ac:dyDescent="0.25">
      <c r="F28164" s="11"/>
      <c r="G28164" s="11"/>
      <c r="H28164" s="11"/>
    </row>
    <row r="28165" spans="6:8" x14ac:dyDescent="0.25">
      <c r="F28165" s="11"/>
      <c r="G28165" s="11"/>
      <c r="H28165" s="11"/>
    </row>
    <row r="28166" spans="6:8" x14ac:dyDescent="0.25">
      <c r="F28166" s="11"/>
      <c r="G28166" s="11"/>
      <c r="H28166" s="11"/>
    </row>
    <row r="28167" spans="6:8" x14ac:dyDescent="0.25">
      <c r="F28167" s="11"/>
      <c r="G28167" s="11"/>
      <c r="H28167" s="11"/>
    </row>
    <row r="28168" spans="6:8" x14ac:dyDescent="0.25">
      <c r="F28168" s="11"/>
      <c r="G28168" s="11"/>
      <c r="H28168" s="11"/>
    </row>
    <row r="28169" spans="6:8" x14ac:dyDescent="0.25">
      <c r="F28169" s="11"/>
      <c r="G28169" s="11"/>
      <c r="H28169" s="11"/>
    </row>
    <row r="28170" spans="6:8" x14ac:dyDescent="0.25">
      <c r="F28170" s="11"/>
      <c r="G28170" s="11"/>
      <c r="H28170" s="11"/>
    </row>
    <row r="28171" spans="6:8" x14ac:dyDescent="0.25">
      <c r="F28171" s="11"/>
      <c r="G28171" s="11"/>
      <c r="H28171" s="11"/>
    </row>
    <row r="28172" spans="6:8" x14ac:dyDescent="0.25">
      <c r="F28172" s="11"/>
      <c r="G28172" s="11"/>
      <c r="H28172" s="11"/>
    </row>
    <row r="28173" spans="6:8" x14ac:dyDescent="0.25">
      <c r="F28173" s="11"/>
      <c r="G28173" s="11"/>
      <c r="H28173" s="11"/>
    </row>
    <row r="28174" spans="6:8" x14ac:dyDescent="0.25">
      <c r="F28174" s="11"/>
      <c r="G28174" s="11"/>
      <c r="H28174" s="11"/>
    </row>
    <row r="28175" spans="6:8" x14ac:dyDescent="0.25">
      <c r="F28175" s="11"/>
      <c r="G28175" s="11"/>
      <c r="H28175" s="11"/>
    </row>
    <row r="28176" spans="6:8" x14ac:dyDescent="0.25">
      <c r="F28176" s="11"/>
      <c r="G28176" s="11"/>
      <c r="H28176" s="11"/>
    </row>
    <row r="28177" spans="6:8" x14ac:dyDescent="0.25">
      <c r="F28177" s="11"/>
      <c r="G28177" s="11"/>
      <c r="H28177" s="11"/>
    </row>
    <row r="28178" spans="6:8" x14ac:dyDescent="0.25">
      <c r="F28178" s="11"/>
      <c r="G28178" s="11"/>
      <c r="H28178" s="11"/>
    </row>
    <row r="28179" spans="6:8" x14ac:dyDescent="0.25">
      <c r="F28179" s="11"/>
      <c r="G28179" s="11"/>
      <c r="H28179" s="11"/>
    </row>
    <row r="28180" spans="6:8" x14ac:dyDescent="0.25">
      <c r="F28180" s="11"/>
      <c r="G28180" s="11"/>
      <c r="H28180" s="11"/>
    </row>
    <row r="28181" spans="6:8" x14ac:dyDescent="0.25">
      <c r="F28181" s="11"/>
      <c r="G28181" s="11"/>
      <c r="H28181" s="11"/>
    </row>
    <row r="28182" spans="6:8" x14ac:dyDescent="0.25">
      <c r="F28182" s="11"/>
      <c r="G28182" s="11"/>
      <c r="H28182" s="11"/>
    </row>
    <row r="28183" spans="6:8" x14ac:dyDescent="0.25">
      <c r="F28183" s="11"/>
      <c r="G28183" s="11"/>
      <c r="H28183" s="11"/>
    </row>
    <row r="28184" spans="6:8" x14ac:dyDescent="0.25">
      <c r="F28184" s="11"/>
      <c r="G28184" s="11"/>
      <c r="H28184" s="11"/>
    </row>
    <row r="28185" spans="6:8" x14ac:dyDescent="0.25">
      <c r="F28185" s="11"/>
      <c r="G28185" s="11"/>
      <c r="H28185" s="11"/>
    </row>
    <row r="28186" spans="6:8" x14ac:dyDescent="0.25">
      <c r="F28186" s="11"/>
      <c r="G28186" s="11"/>
      <c r="H28186" s="11"/>
    </row>
    <row r="28187" spans="6:8" x14ac:dyDescent="0.25">
      <c r="F28187" s="11"/>
      <c r="G28187" s="11"/>
      <c r="H28187" s="11"/>
    </row>
    <row r="28188" spans="6:8" x14ac:dyDescent="0.25">
      <c r="F28188" s="11"/>
      <c r="G28188" s="11"/>
      <c r="H28188" s="11"/>
    </row>
    <row r="28189" spans="6:8" x14ac:dyDescent="0.25">
      <c r="F28189" s="11"/>
      <c r="G28189" s="11"/>
      <c r="H28189" s="11"/>
    </row>
    <row r="28190" spans="6:8" x14ac:dyDescent="0.25">
      <c r="F28190" s="11"/>
      <c r="G28190" s="11"/>
      <c r="H28190" s="11"/>
    </row>
    <row r="28191" spans="6:8" x14ac:dyDescent="0.25">
      <c r="F28191" s="11"/>
      <c r="G28191" s="11"/>
      <c r="H28191" s="11"/>
    </row>
    <row r="28192" spans="6:8" x14ac:dyDescent="0.25">
      <c r="F28192" s="11"/>
      <c r="G28192" s="11"/>
      <c r="H28192" s="11"/>
    </row>
    <row r="28193" spans="6:8" x14ac:dyDescent="0.25">
      <c r="F28193" s="11"/>
      <c r="G28193" s="11"/>
      <c r="H28193" s="11"/>
    </row>
    <row r="28194" spans="6:8" x14ac:dyDescent="0.25">
      <c r="F28194" s="11"/>
      <c r="G28194" s="11"/>
      <c r="H28194" s="11"/>
    </row>
    <row r="28195" spans="6:8" x14ac:dyDescent="0.25">
      <c r="F28195" s="11"/>
      <c r="G28195" s="11"/>
      <c r="H28195" s="11"/>
    </row>
    <row r="28196" spans="6:8" x14ac:dyDescent="0.25">
      <c r="F28196" s="11"/>
      <c r="G28196" s="11"/>
      <c r="H28196" s="11"/>
    </row>
    <row r="28197" spans="6:8" x14ac:dyDescent="0.25">
      <c r="F28197" s="11"/>
      <c r="G28197" s="11"/>
      <c r="H28197" s="11"/>
    </row>
    <row r="28198" spans="6:8" x14ac:dyDescent="0.25">
      <c r="F28198" s="11"/>
      <c r="G28198" s="11"/>
      <c r="H28198" s="11"/>
    </row>
    <row r="28199" spans="6:8" x14ac:dyDescent="0.25">
      <c r="F28199" s="11"/>
      <c r="G28199" s="11"/>
      <c r="H28199" s="11"/>
    </row>
    <row r="28200" spans="6:8" x14ac:dyDescent="0.25">
      <c r="F28200" s="11"/>
      <c r="G28200" s="11"/>
      <c r="H28200" s="11"/>
    </row>
    <row r="28201" spans="6:8" x14ac:dyDescent="0.25">
      <c r="F28201" s="11"/>
      <c r="G28201" s="11"/>
      <c r="H28201" s="11"/>
    </row>
    <row r="28202" spans="6:8" x14ac:dyDescent="0.25">
      <c r="F28202" s="11"/>
      <c r="G28202" s="11"/>
      <c r="H28202" s="11"/>
    </row>
    <row r="28203" spans="6:8" x14ac:dyDescent="0.25">
      <c r="F28203" s="11"/>
      <c r="G28203" s="11"/>
      <c r="H28203" s="11"/>
    </row>
    <row r="28204" spans="6:8" x14ac:dyDescent="0.25">
      <c r="F28204" s="11"/>
      <c r="G28204" s="11"/>
      <c r="H28204" s="11"/>
    </row>
    <row r="28205" spans="6:8" x14ac:dyDescent="0.25">
      <c r="F28205" s="11"/>
      <c r="G28205" s="11"/>
      <c r="H28205" s="11"/>
    </row>
    <row r="28206" spans="6:8" x14ac:dyDescent="0.25">
      <c r="F28206" s="11"/>
      <c r="G28206" s="11"/>
      <c r="H28206" s="11"/>
    </row>
    <row r="28207" spans="6:8" x14ac:dyDescent="0.25">
      <c r="F28207" s="11"/>
      <c r="G28207" s="11"/>
      <c r="H28207" s="11"/>
    </row>
    <row r="28208" spans="6:8" x14ac:dyDescent="0.25">
      <c r="F28208" s="11"/>
      <c r="G28208" s="11"/>
      <c r="H28208" s="11"/>
    </row>
    <row r="28209" spans="6:8" x14ac:dyDescent="0.25">
      <c r="F28209" s="11"/>
      <c r="G28209" s="11"/>
      <c r="H28209" s="11"/>
    </row>
    <row r="28210" spans="6:8" x14ac:dyDescent="0.25">
      <c r="F28210" s="11"/>
      <c r="G28210" s="11"/>
      <c r="H28210" s="11"/>
    </row>
    <row r="28211" spans="6:8" x14ac:dyDescent="0.25">
      <c r="F28211" s="11"/>
      <c r="G28211" s="11"/>
      <c r="H28211" s="11"/>
    </row>
    <row r="28212" spans="6:8" x14ac:dyDescent="0.25">
      <c r="F28212" s="11"/>
      <c r="G28212" s="11"/>
      <c r="H28212" s="11"/>
    </row>
    <row r="28213" spans="6:8" x14ac:dyDescent="0.25">
      <c r="F28213" s="11"/>
      <c r="G28213" s="11"/>
      <c r="H28213" s="11"/>
    </row>
    <row r="28214" spans="6:8" x14ac:dyDescent="0.25">
      <c r="F28214" s="11"/>
      <c r="G28214" s="11"/>
      <c r="H28214" s="11"/>
    </row>
    <row r="28215" spans="6:8" x14ac:dyDescent="0.25">
      <c r="F28215" s="11"/>
      <c r="G28215" s="11"/>
      <c r="H28215" s="11"/>
    </row>
    <row r="28216" spans="6:8" x14ac:dyDescent="0.25">
      <c r="F28216" s="11"/>
      <c r="G28216" s="11"/>
      <c r="H28216" s="11"/>
    </row>
    <row r="28217" spans="6:8" x14ac:dyDescent="0.25">
      <c r="F28217" s="11"/>
      <c r="G28217" s="11"/>
      <c r="H28217" s="11"/>
    </row>
    <row r="28218" spans="6:8" x14ac:dyDescent="0.25">
      <c r="F28218" s="11"/>
      <c r="G28218" s="11"/>
      <c r="H28218" s="11"/>
    </row>
    <row r="28219" spans="6:8" x14ac:dyDescent="0.25">
      <c r="F28219" s="11"/>
      <c r="G28219" s="11"/>
      <c r="H28219" s="11"/>
    </row>
    <row r="28220" spans="6:8" x14ac:dyDescent="0.25">
      <c r="F28220" s="11"/>
      <c r="G28220" s="11"/>
      <c r="H28220" s="11"/>
    </row>
    <row r="28221" spans="6:8" x14ac:dyDescent="0.25">
      <c r="F28221" s="11"/>
      <c r="G28221" s="11"/>
      <c r="H28221" s="11"/>
    </row>
    <row r="28222" spans="6:8" x14ac:dyDescent="0.25">
      <c r="F28222" s="11"/>
      <c r="G28222" s="11"/>
      <c r="H28222" s="11"/>
    </row>
    <row r="28223" spans="6:8" x14ac:dyDescent="0.25">
      <c r="F28223" s="11"/>
      <c r="G28223" s="11"/>
      <c r="H28223" s="11"/>
    </row>
    <row r="28224" spans="6:8" x14ac:dyDescent="0.25">
      <c r="F28224" s="11"/>
      <c r="G28224" s="11"/>
      <c r="H28224" s="11"/>
    </row>
    <row r="28225" spans="6:8" x14ac:dyDescent="0.25">
      <c r="F28225" s="11"/>
      <c r="G28225" s="11"/>
      <c r="H28225" s="11"/>
    </row>
    <row r="28226" spans="6:8" x14ac:dyDescent="0.25">
      <c r="F28226" s="11"/>
      <c r="G28226" s="11"/>
      <c r="H28226" s="11"/>
    </row>
    <row r="28227" spans="6:8" x14ac:dyDescent="0.25">
      <c r="F28227" s="11"/>
      <c r="G28227" s="11"/>
      <c r="H28227" s="11"/>
    </row>
    <row r="28228" spans="6:8" x14ac:dyDescent="0.25">
      <c r="F28228" s="11"/>
      <c r="G28228" s="11"/>
      <c r="H28228" s="11"/>
    </row>
    <row r="28229" spans="6:8" x14ac:dyDescent="0.25">
      <c r="F28229" s="11"/>
      <c r="G28229" s="11"/>
      <c r="H28229" s="11"/>
    </row>
    <row r="28230" spans="6:8" x14ac:dyDescent="0.25">
      <c r="F28230" s="11"/>
      <c r="G28230" s="11"/>
      <c r="H28230" s="11"/>
    </row>
    <row r="28231" spans="6:8" x14ac:dyDescent="0.25">
      <c r="F28231" s="11"/>
      <c r="G28231" s="11"/>
      <c r="H28231" s="11"/>
    </row>
    <row r="28232" spans="6:8" x14ac:dyDescent="0.25">
      <c r="F28232" s="11"/>
      <c r="G28232" s="11"/>
      <c r="H28232" s="11"/>
    </row>
    <row r="28233" spans="6:8" x14ac:dyDescent="0.25">
      <c r="F28233" s="11"/>
      <c r="G28233" s="11"/>
      <c r="H28233" s="11"/>
    </row>
    <row r="28234" spans="6:8" x14ac:dyDescent="0.25">
      <c r="F28234" s="11"/>
      <c r="G28234" s="11"/>
      <c r="H28234" s="11"/>
    </row>
    <row r="28235" spans="6:8" x14ac:dyDescent="0.25">
      <c r="F28235" s="11"/>
      <c r="G28235" s="11"/>
      <c r="H28235" s="11"/>
    </row>
    <row r="28236" spans="6:8" x14ac:dyDescent="0.25">
      <c r="F28236" s="11"/>
      <c r="G28236" s="11"/>
      <c r="H28236" s="11"/>
    </row>
    <row r="28237" spans="6:8" x14ac:dyDescent="0.25">
      <c r="F28237" s="11"/>
      <c r="G28237" s="11"/>
      <c r="H28237" s="11"/>
    </row>
    <row r="28238" spans="6:8" x14ac:dyDescent="0.25">
      <c r="F28238" s="11"/>
      <c r="G28238" s="11"/>
      <c r="H28238" s="11"/>
    </row>
    <row r="28239" spans="6:8" x14ac:dyDescent="0.25">
      <c r="F28239" s="11"/>
      <c r="G28239" s="11"/>
      <c r="H28239" s="11"/>
    </row>
    <row r="28240" spans="6:8" x14ac:dyDescent="0.25">
      <c r="F28240" s="11"/>
      <c r="G28240" s="11"/>
      <c r="H28240" s="11"/>
    </row>
    <row r="28241" spans="6:8" x14ac:dyDescent="0.25">
      <c r="F28241" s="11"/>
      <c r="G28241" s="11"/>
      <c r="H28241" s="11"/>
    </row>
    <row r="28242" spans="6:8" x14ac:dyDescent="0.25">
      <c r="F28242" s="11"/>
      <c r="G28242" s="11"/>
      <c r="H28242" s="11"/>
    </row>
    <row r="28243" spans="6:8" x14ac:dyDescent="0.25">
      <c r="F28243" s="11"/>
      <c r="G28243" s="11"/>
      <c r="H28243" s="11"/>
    </row>
    <row r="28244" spans="6:8" x14ac:dyDescent="0.25">
      <c r="F28244" s="11"/>
      <c r="G28244" s="11"/>
      <c r="H28244" s="11"/>
    </row>
    <row r="28245" spans="6:8" x14ac:dyDescent="0.25">
      <c r="F28245" s="11"/>
      <c r="G28245" s="11"/>
      <c r="H28245" s="11"/>
    </row>
    <row r="28246" spans="6:8" x14ac:dyDescent="0.25">
      <c r="F28246" s="11"/>
      <c r="G28246" s="11"/>
      <c r="H28246" s="11"/>
    </row>
    <row r="28247" spans="6:8" x14ac:dyDescent="0.25">
      <c r="F28247" s="11"/>
      <c r="G28247" s="11"/>
      <c r="H28247" s="11"/>
    </row>
    <row r="28248" spans="6:8" x14ac:dyDescent="0.25">
      <c r="F28248" s="11"/>
      <c r="G28248" s="11"/>
      <c r="H28248" s="11"/>
    </row>
    <row r="28249" spans="6:8" x14ac:dyDescent="0.25">
      <c r="F28249" s="11"/>
      <c r="G28249" s="11"/>
      <c r="H28249" s="11"/>
    </row>
    <row r="28250" spans="6:8" x14ac:dyDescent="0.25">
      <c r="F28250" s="11"/>
      <c r="G28250" s="11"/>
      <c r="H28250" s="11"/>
    </row>
    <row r="28251" spans="6:8" x14ac:dyDescent="0.25">
      <c r="F28251" s="11"/>
      <c r="G28251" s="11"/>
      <c r="H28251" s="11"/>
    </row>
    <row r="28252" spans="6:8" x14ac:dyDescent="0.25">
      <c r="F28252" s="11"/>
      <c r="G28252" s="11"/>
      <c r="H28252" s="11"/>
    </row>
    <row r="28253" spans="6:8" x14ac:dyDescent="0.25">
      <c r="F28253" s="11"/>
      <c r="G28253" s="11"/>
      <c r="H28253" s="11"/>
    </row>
    <row r="28254" spans="6:8" x14ac:dyDescent="0.25">
      <c r="F28254" s="11"/>
      <c r="G28254" s="11"/>
      <c r="H28254" s="11"/>
    </row>
    <row r="28255" spans="6:8" x14ac:dyDescent="0.25">
      <c r="F28255" s="11"/>
      <c r="G28255" s="11"/>
      <c r="H28255" s="11"/>
    </row>
    <row r="28256" spans="6:8" x14ac:dyDescent="0.25">
      <c r="F28256" s="11"/>
      <c r="G28256" s="11"/>
      <c r="H28256" s="11"/>
    </row>
    <row r="28257" spans="6:8" x14ac:dyDescent="0.25">
      <c r="F28257" s="11"/>
      <c r="G28257" s="11"/>
      <c r="H28257" s="11"/>
    </row>
    <row r="28258" spans="6:8" x14ac:dyDescent="0.25">
      <c r="F28258" s="11"/>
      <c r="G28258" s="11"/>
      <c r="H28258" s="11"/>
    </row>
    <row r="28259" spans="6:8" x14ac:dyDescent="0.25">
      <c r="F28259" s="11"/>
      <c r="G28259" s="11"/>
      <c r="H28259" s="11"/>
    </row>
    <row r="28260" spans="6:8" x14ac:dyDescent="0.25">
      <c r="F28260" s="11"/>
      <c r="G28260" s="11"/>
      <c r="H28260" s="11"/>
    </row>
    <row r="28261" spans="6:8" x14ac:dyDescent="0.25">
      <c r="F28261" s="11"/>
      <c r="G28261" s="11"/>
      <c r="H28261" s="11"/>
    </row>
    <row r="28262" spans="6:8" x14ac:dyDescent="0.25">
      <c r="F28262" s="11"/>
      <c r="G28262" s="11"/>
      <c r="H28262" s="11"/>
    </row>
    <row r="28263" spans="6:8" x14ac:dyDescent="0.25">
      <c r="F28263" s="11"/>
      <c r="G28263" s="11"/>
      <c r="H28263" s="11"/>
    </row>
    <row r="28264" spans="6:8" x14ac:dyDescent="0.25">
      <c r="F28264" s="11"/>
      <c r="G28264" s="11"/>
      <c r="H28264" s="11"/>
    </row>
    <row r="28265" spans="6:8" x14ac:dyDescent="0.25">
      <c r="F28265" s="11"/>
      <c r="G28265" s="11"/>
      <c r="H28265" s="11"/>
    </row>
    <row r="28266" spans="6:8" x14ac:dyDescent="0.25">
      <c r="F28266" s="11"/>
      <c r="G28266" s="11"/>
      <c r="H28266" s="11"/>
    </row>
    <row r="28267" spans="6:8" x14ac:dyDescent="0.25">
      <c r="F28267" s="11"/>
      <c r="G28267" s="11"/>
      <c r="H28267" s="11"/>
    </row>
    <row r="28268" spans="6:8" x14ac:dyDescent="0.25">
      <c r="F28268" s="11"/>
      <c r="G28268" s="11"/>
      <c r="H28268" s="11"/>
    </row>
    <row r="28269" spans="6:8" x14ac:dyDescent="0.25">
      <c r="F28269" s="11"/>
      <c r="G28269" s="11"/>
      <c r="H28269" s="11"/>
    </row>
    <row r="28270" spans="6:8" x14ac:dyDescent="0.25">
      <c r="F28270" s="11"/>
      <c r="G28270" s="11"/>
      <c r="H28270" s="11"/>
    </row>
    <row r="28271" spans="6:8" x14ac:dyDescent="0.25">
      <c r="F28271" s="11"/>
      <c r="G28271" s="11"/>
      <c r="H28271" s="11"/>
    </row>
    <row r="28272" spans="6:8" x14ac:dyDescent="0.25">
      <c r="F28272" s="11"/>
      <c r="G28272" s="11"/>
      <c r="H28272" s="11"/>
    </row>
    <row r="28273" spans="6:8" x14ac:dyDescent="0.25">
      <c r="F28273" s="11"/>
      <c r="G28273" s="11"/>
      <c r="H28273" s="11"/>
    </row>
    <row r="28274" spans="6:8" x14ac:dyDescent="0.25">
      <c r="F28274" s="11"/>
      <c r="G28274" s="11"/>
      <c r="H28274" s="11"/>
    </row>
    <row r="28275" spans="6:8" x14ac:dyDescent="0.25">
      <c r="F28275" s="11"/>
      <c r="G28275" s="11"/>
      <c r="H28275" s="11"/>
    </row>
    <row r="28276" spans="6:8" x14ac:dyDescent="0.25">
      <c r="F28276" s="11"/>
      <c r="G28276" s="11"/>
      <c r="H28276" s="11"/>
    </row>
    <row r="28277" spans="6:8" x14ac:dyDescent="0.25">
      <c r="F28277" s="11"/>
      <c r="G28277" s="11"/>
      <c r="H28277" s="11"/>
    </row>
    <row r="28278" spans="6:8" x14ac:dyDescent="0.25">
      <c r="F28278" s="11"/>
      <c r="G28278" s="11"/>
      <c r="H28278" s="11"/>
    </row>
    <row r="28279" spans="6:8" x14ac:dyDescent="0.25">
      <c r="F28279" s="11"/>
      <c r="G28279" s="11"/>
      <c r="H28279" s="11"/>
    </row>
    <row r="28280" spans="6:8" x14ac:dyDescent="0.25">
      <c r="F28280" s="11"/>
      <c r="G28280" s="11"/>
      <c r="H28280" s="11"/>
    </row>
    <row r="28281" spans="6:8" x14ac:dyDescent="0.25">
      <c r="F28281" s="11"/>
      <c r="G28281" s="11"/>
      <c r="H28281" s="11"/>
    </row>
    <row r="28282" spans="6:8" x14ac:dyDescent="0.25">
      <c r="F28282" s="11"/>
      <c r="G28282" s="11"/>
      <c r="H28282" s="11"/>
    </row>
    <row r="28283" spans="6:8" x14ac:dyDescent="0.25">
      <c r="F28283" s="11"/>
      <c r="G28283" s="11"/>
      <c r="H28283" s="11"/>
    </row>
    <row r="28284" spans="6:8" x14ac:dyDescent="0.25">
      <c r="F28284" s="11"/>
      <c r="G28284" s="11"/>
      <c r="H28284" s="11"/>
    </row>
    <row r="28285" spans="6:8" x14ac:dyDescent="0.25">
      <c r="F28285" s="11"/>
      <c r="G28285" s="11"/>
      <c r="H28285" s="11"/>
    </row>
    <row r="28286" spans="6:8" x14ac:dyDescent="0.25">
      <c r="F28286" s="11"/>
      <c r="G28286" s="11"/>
      <c r="H28286" s="11"/>
    </row>
    <row r="28287" spans="6:8" x14ac:dyDescent="0.25">
      <c r="F28287" s="11"/>
      <c r="G28287" s="11"/>
      <c r="H28287" s="11"/>
    </row>
    <row r="28288" spans="6:8" x14ac:dyDescent="0.25">
      <c r="F28288" s="11"/>
      <c r="G28288" s="11"/>
      <c r="H28288" s="11"/>
    </row>
    <row r="28289" spans="6:8" x14ac:dyDescent="0.25">
      <c r="F28289" s="11"/>
      <c r="G28289" s="11"/>
      <c r="H28289" s="11"/>
    </row>
    <row r="28290" spans="6:8" x14ac:dyDescent="0.25">
      <c r="F28290" s="11"/>
      <c r="G28290" s="11"/>
      <c r="H28290" s="11"/>
    </row>
    <row r="28291" spans="6:8" x14ac:dyDescent="0.25">
      <c r="F28291" s="11"/>
      <c r="G28291" s="11"/>
      <c r="H28291" s="11"/>
    </row>
    <row r="28292" spans="6:8" x14ac:dyDescent="0.25">
      <c r="F28292" s="11"/>
      <c r="G28292" s="11"/>
      <c r="H28292" s="11"/>
    </row>
    <row r="28293" spans="6:8" x14ac:dyDescent="0.25">
      <c r="F28293" s="11"/>
      <c r="G28293" s="11"/>
      <c r="H28293" s="11"/>
    </row>
    <row r="28294" spans="6:8" x14ac:dyDescent="0.25">
      <c r="F28294" s="11"/>
      <c r="G28294" s="11"/>
      <c r="H28294" s="11"/>
    </row>
    <row r="28295" spans="6:8" x14ac:dyDescent="0.25">
      <c r="F28295" s="11"/>
      <c r="G28295" s="11"/>
      <c r="H28295" s="11"/>
    </row>
    <row r="28296" spans="6:8" x14ac:dyDescent="0.25">
      <c r="F28296" s="11"/>
      <c r="G28296" s="11"/>
      <c r="H28296" s="11"/>
    </row>
    <row r="28297" spans="6:8" x14ac:dyDescent="0.25">
      <c r="F28297" s="11"/>
      <c r="G28297" s="11"/>
      <c r="H28297" s="11"/>
    </row>
    <row r="28298" spans="6:8" x14ac:dyDescent="0.25">
      <c r="F28298" s="11"/>
      <c r="G28298" s="11"/>
      <c r="H28298" s="11"/>
    </row>
    <row r="28299" spans="6:8" x14ac:dyDescent="0.25">
      <c r="F28299" s="11"/>
      <c r="G28299" s="11"/>
      <c r="H28299" s="11"/>
    </row>
    <row r="28300" spans="6:8" x14ac:dyDescent="0.25">
      <c r="F28300" s="11"/>
      <c r="G28300" s="11"/>
      <c r="H28300" s="11"/>
    </row>
    <row r="28301" spans="6:8" x14ac:dyDescent="0.25">
      <c r="F28301" s="11"/>
      <c r="G28301" s="11"/>
      <c r="H28301" s="11"/>
    </row>
    <row r="28302" spans="6:8" x14ac:dyDescent="0.25">
      <c r="F28302" s="11"/>
      <c r="G28302" s="11"/>
      <c r="H28302" s="11"/>
    </row>
    <row r="28303" spans="6:8" x14ac:dyDescent="0.25">
      <c r="F28303" s="11"/>
      <c r="G28303" s="11"/>
      <c r="H28303" s="11"/>
    </row>
    <row r="28304" spans="6:8" x14ac:dyDescent="0.25">
      <c r="F28304" s="11"/>
      <c r="G28304" s="11"/>
      <c r="H28304" s="11"/>
    </row>
    <row r="28305" spans="6:8" x14ac:dyDescent="0.25">
      <c r="F28305" s="11"/>
      <c r="G28305" s="11"/>
      <c r="H28305" s="11"/>
    </row>
    <row r="28306" spans="6:8" x14ac:dyDescent="0.25">
      <c r="F28306" s="11"/>
      <c r="G28306" s="11"/>
      <c r="H28306" s="11"/>
    </row>
    <row r="28307" spans="6:8" x14ac:dyDescent="0.25">
      <c r="F28307" s="11"/>
      <c r="G28307" s="11"/>
      <c r="H28307" s="11"/>
    </row>
    <row r="28308" spans="6:8" x14ac:dyDescent="0.25">
      <c r="F28308" s="11"/>
      <c r="G28308" s="11"/>
      <c r="H28308" s="11"/>
    </row>
    <row r="28309" spans="6:8" x14ac:dyDescent="0.25">
      <c r="F28309" s="11"/>
      <c r="G28309" s="11"/>
      <c r="H28309" s="11"/>
    </row>
    <row r="28310" spans="6:8" x14ac:dyDescent="0.25">
      <c r="F28310" s="11"/>
      <c r="G28310" s="11"/>
      <c r="H28310" s="11"/>
    </row>
    <row r="28311" spans="6:8" x14ac:dyDescent="0.25">
      <c r="F28311" s="11"/>
      <c r="G28311" s="11"/>
      <c r="H28311" s="11"/>
    </row>
    <row r="28312" spans="6:8" x14ac:dyDescent="0.25">
      <c r="F28312" s="11"/>
      <c r="G28312" s="11"/>
      <c r="H28312" s="11"/>
    </row>
    <row r="28313" spans="6:8" x14ac:dyDescent="0.25">
      <c r="F28313" s="11"/>
      <c r="G28313" s="11"/>
      <c r="H28313" s="11"/>
    </row>
    <row r="28314" spans="6:8" x14ac:dyDescent="0.25">
      <c r="F28314" s="11"/>
      <c r="G28314" s="11"/>
      <c r="H28314" s="11"/>
    </row>
    <row r="28315" spans="6:8" x14ac:dyDescent="0.25">
      <c r="F28315" s="11"/>
      <c r="G28315" s="11"/>
      <c r="H28315" s="11"/>
    </row>
    <row r="28316" spans="6:8" x14ac:dyDescent="0.25">
      <c r="F28316" s="11"/>
      <c r="G28316" s="11"/>
      <c r="H28316" s="11"/>
    </row>
    <row r="28317" spans="6:8" x14ac:dyDescent="0.25">
      <c r="F28317" s="11"/>
      <c r="G28317" s="11"/>
      <c r="H28317" s="11"/>
    </row>
    <row r="28318" spans="6:8" x14ac:dyDescent="0.25">
      <c r="F28318" s="11"/>
      <c r="G28318" s="11"/>
      <c r="H28318" s="11"/>
    </row>
    <row r="28319" spans="6:8" x14ac:dyDescent="0.25">
      <c r="F28319" s="11"/>
      <c r="G28319" s="11"/>
      <c r="H28319" s="11"/>
    </row>
    <row r="28320" spans="6:8" x14ac:dyDescent="0.25">
      <c r="F28320" s="11"/>
      <c r="G28320" s="11"/>
      <c r="H28320" s="11"/>
    </row>
    <row r="28321" spans="6:8" x14ac:dyDescent="0.25">
      <c r="F28321" s="11"/>
      <c r="G28321" s="11"/>
      <c r="H28321" s="11"/>
    </row>
    <row r="28322" spans="6:8" x14ac:dyDescent="0.25">
      <c r="F28322" s="11"/>
      <c r="G28322" s="11"/>
      <c r="H28322" s="11"/>
    </row>
    <row r="28323" spans="6:8" x14ac:dyDescent="0.25">
      <c r="F28323" s="11"/>
      <c r="G28323" s="11"/>
      <c r="H28323" s="11"/>
    </row>
    <row r="28324" spans="6:8" x14ac:dyDescent="0.25">
      <c r="F28324" s="11"/>
      <c r="G28324" s="11"/>
      <c r="H28324" s="11"/>
    </row>
    <row r="28325" spans="6:8" x14ac:dyDescent="0.25">
      <c r="F28325" s="11"/>
      <c r="G28325" s="11"/>
      <c r="H28325" s="11"/>
    </row>
    <row r="28326" spans="6:8" x14ac:dyDescent="0.25">
      <c r="F28326" s="11"/>
      <c r="G28326" s="11"/>
      <c r="H28326" s="11"/>
    </row>
    <row r="28327" spans="6:8" x14ac:dyDescent="0.25">
      <c r="F28327" s="11"/>
      <c r="G28327" s="11"/>
      <c r="H28327" s="11"/>
    </row>
    <row r="28328" spans="6:8" x14ac:dyDescent="0.25">
      <c r="F28328" s="11"/>
      <c r="G28328" s="11"/>
      <c r="H28328" s="11"/>
    </row>
    <row r="28329" spans="6:8" x14ac:dyDescent="0.25">
      <c r="F28329" s="11"/>
      <c r="G28329" s="11"/>
      <c r="H28329" s="11"/>
    </row>
    <row r="28330" spans="6:8" x14ac:dyDescent="0.25">
      <c r="F28330" s="11"/>
      <c r="G28330" s="11"/>
      <c r="H28330" s="11"/>
    </row>
    <row r="28331" spans="6:8" x14ac:dyDescent="0.25">
      <c r="F28331" s="11"/>
      <c r="G28331" s="11"/>
      <c r="H28331" s="11"/>
    </row>
    <row r="28332" spans="6:8" x14ac:dyDescent="0.25">
      <c r="F28332" s="11"/>
      <c r="G28332" s="11"/>
      <c r="H28332" s="11"/>
    </row>
    <row r="28333" spans="6:8" x14ac:dyDescent="0.25">
      <c r="F28333" s="11"/>
      <c r="G28333" s="11"/>
      <c r="H28333" s="11"/>
    </row>
    <row r="28334" spans="6:8" x14ac:dyDescent="0.25">
      <c r="F28334" s="11"/>
      <c r="G28334" s="11"/>
      <c r="H28334" s="11"/>
    </row>
    <row r="28335" spans="6:8" x14ac:dyDescent="0.25">
      <c r="F28335" s="11"/>
      <c r="G28335" s="11"/>
      <c r="H28335" s="11"/>
    </row>
    <row r="28336" spans="6:8" x14ac:dyDescent="0.25">
      <c r="F28336" s="11"/>
      <c r="G28336" s="11"/>
      <c r="H28336" s="11"/>
    </row>
    <row r="28337" spans="6:8" x14ac:dyDescent="0.25">
      <c r="F28337" s="11"/>
      <c r="G28337" s="11"/>
      <c r="H28337" s="11"/>
    </row>
    <row r="28338" spans="6:8" x14ac:dyDescent="0.25">
      <c r="F28338" s="11"/>
      <c r="G28338" s="11"/>
      <c r="H28338" s="11"/>
    </row>
    <row r="28339" spans="6:8" x14ac:dyDescent="0.25">
      <c r="F28339" s="11"/>
      <c r="G28339" s="11"/>
      <c r="H28339" s="11"/>
    </row>
    <row r="28340" spans="6:8" x14ac:dyDescent="0.25">
      <c r="F28340" s="11"/>
      <c r="G28340" s="11"/>
      <c r="H28340" s="11"/>
    </row>
    <row r="28341" spans="6:8" x14ac:dyDescent="0.25">
      <c r="F28341" s="11"/>
      <c r="G28341" s="11"/>
      <c r="H28341" s="11"/>
    </row>
    <row r="28342" spans="6:8" x14ac:dyDescent="0.25">
      <c r="F28342" s="11"/>
      <c r="G28342" s="11"/>
      <c r="H28342" s="11"/>
    </row>
    <row r="28343" spans="6:8" x14ac:dyDescent="0.25">
      <c r="F28343" s="11"/>
      <c r="G28343" s="11"/>
      <c r="H28343" s="11"/>
    </row>
    <row r="28344" spans="6:8" x14ac:dyDescent="0.25">
      <c r="F28344" s="11"/>
      <c r="G28344" s="11"/>
      <c r="H28344" s="11"/>
    </row>
    <row r="28345" spans="6:8" x14ac:dyDescent="0.25">
      <c r="F28345" s="11"/>
      <c r="G28345" s="11"/>
      <c r="H28345" s="11"/>
    </row>
    <row r="28346" spans="6:8" x14ac:dyDescent="0.25">
      <c r="F28346" s="11"/>
      <c r="G28346" s="11"/>
      <c r="H28346" s="11"/>
    </row>
    <row r="28347" spans="6:8" x14ac:dyDescent="0.25">
      <c r="F28347" s="11"/>
      <c r="G28347" s="11"/>
      <c r="H28347" s="11"/>
    </row>
    <row r="28348" spans="6:8" x14ac:dyDescent="0.25">
      <c r="F28348" s="11"/>
      <c r="G28348" s="11"/>
      <c r="H28348" s="11"/>
    </row>
    <row r="28349" spans="6:8" x14ac:dyDescent="0.25">
      <c r="F28349" s="11"/>
      <c r="G28349" s="11"/>
      <c r="H28349" s="11"/>
    </row>
    <row r="28350" spans="6:8" x14ac:dyDescent="0.25">
      <c r="F28350" s="11"/>
      <c r="G28350" s="11"/>
      <c r="H28350" s="11"/>
    </row>
    <row r="28351" spans="6:8" x14ac:dyDescent="0.25">
      <c r="F28351" s="11"/>
      <c r="G28351" s="11"/>
      <c r="H28351" s="11"/>
    </row>
    <row r="28352" spans="6:8" x14ac:dyDescent="0.25">
      <c r="F28352" s="11"/>
      <c r="G28352" s="11"/>
      <c r="H28352" s="11"/>
    </row>
    <row r="28353" spans="6:8" x14ac:dyDescent="0.25">
      <c r="F28353" s="11"/>
      <c r="G28353" s="11"/>
      <c r="H28353" s="11"/>
    </row>
    <row r="28354" spans="6:8" x14ac:dyDescent="0.25">
      <c r="F28354" s="11"/>
      <c r="G28354" s="11"/>
      <c r="H28354" s="11"/>
    </row>
    <row r="28355" spans="6:8" x14ac:dyDescent="0.25">
      <c r="F28355" s="11"/>
      <c r="G28355" s="11"/>
      <c r="H28355" s="11"/>
    </row>
    <row r="28356" spans="6:8" x14ac:dyDescent="0.25">
      <c r="F28356" s="11"/>
      <c r="G28356" s="11"/>
      <c r="H28356" s="11"/>
    </row>
    <row r="28357" spans="6:8" x14ac:dyDescent="0.25">
      <c r="F28357" s="11"/>
      <c r="G28357" s="11"/>
      <c r="H28357" s="11"/>
    </row>
    <row r="28358" spans="6:8" x14ac:dyDescent="0.25">
      <c r="F28358" s="11"/>
      <c r="G28358" s="11"/>
      <c r="H28358" s="11"/>
    </row>
    <row r="28359" spans="6:8" x14ac:dyDescent="0.25">
      <c r="F28359" s="11"/>
      <c r="G28359" s="11"/>
      <c r="H28359" s="11"/>
    </row>
    <row r="28360" spans="6:8" x14ac:dyDescent="0.25">
      <c r="F28360" s="11"/>
      <c r="G28360" s="11"/>
      <c r="H28360" s="11"/>
    </row>
    <row r="28361" spans="6:8" x14ac:dyDescent="0.25">
      <c r="F28361" s="11"/>
      <c r="G28361" s="11"/>
      <c r="H28361" s="11"/>
    </row>
    <row r="28362" spans="6:8" x14ac:dyDescent="0.25">
      <c r="F28362" s="11"/>
      <c r="G28362" s="11"/>
      <c r="H28362" s="11"/>
    </row>
    <row r="28363" spans="6:8" x14ac:dyDescent="0.25">
      <c r="F28363" s="11"/>
      <c r="G28363" s="11"/>
      <c r="H28363" s="11"/>
    </row>
    <row r="28364" spans="6:8" x14ac:dyDescent="0.25">
      <c r="F28364" s="11"/>
      <c r="G28364" s="11"/>
      <c r="H28364" s="11"/>
    </row>
    <row r="28365" spans="6:8" x14ac:dyDescent="0.25">
      <c r="F28365" s="11"/>
      <c r="G28365" s="11"/>
      <c r="H28365" s="11"/>
    </row>
    <row r="28366" spans="6:8" x14ac:dyDescent="0.25">
      <c r="F28366" s="11"/>
      <c r="G28366" s="11"/>
      <c r="H28366" s="11"/>
    </row>
    <row r="28367" spans="6:8" x14ac:dyDescent="0.25">
      <c r="F28367" s="11"/>
      <c r="G28367" s="11"/>
      <c r="H28367" s="11"/>
    </row>
    <row r="28368" spans="6:8" x14ac:dyDescent="0.25">
      <c r="F28368" s="11"/>
      <c r="G28368" s="11"/>
      <c r="H28368" s="11"/>
    </row>
    <row r="28369" spans="6:8" x14ac:dyDescent="0.25">
      <c r="F28369" s="11"/>
      <c r="G28369" s="11"/>
      <c r="H28369" s="11"/>
    </row>
    <row r="28370" spans="6:8" x14ac:dyDescent="0.25">
      <c r="F28370" s="11"/>
      <c r="G28370" s="11"/>
      <c r="H28370" s="11"/>
    </row>
    <row r="28371" spans="6:8" x14ac:dyDescent="0.25">
      <c r="F28371" s="11"/>
      <c r="G28371" s="11"/>
      <c r="H28371" s="11"/>
    </row>
    <row r="28372" spans="6:8" x14ac:dyDescent="0.25">
      <c r="F28372" s="11"/>
      <c r="G28372" s="11"/>
      <c r="H28372" s="11"/>
    </row>
    <row r="28373" spans="6:8" x14ac:dyDescent="0.25">
      <c r="F28373" s="11"/>
      <c r="G28373" s="11"/>
      <c r="H28373" s="11"/>
    </row>
    <row r="28374" spans="6:8" x14ac:dyDescent="0.25">
      <c r="F28374" s="11"/>
      <c r="G28374" s="11"/>
      <c r="H28374" s="11"/>
    </row>
    <row r="28375" spans="6:8" x14ac:dyDescent="0.25">
      <c r="F28375" s="11"/>
      <c r="G28375" s="11"/>
      <c r="H28375" s="11"/>
    </row>
    <row r="28376" spans="6:8" x14ac:dyDescent="0.25">
      <c r="F28376" s="11"/>
      <c r="G28376" s="11"/>
      <c r="H28376" s="11"/>
    </row>
    <row r="28377" spans="6:8" x14ac:dyDescent="0.25">
      <c r="F28377" s="11"/>
      <c r="G28377" s="11"/>
      <c r="H28377" s="11"/>
    </row>
    <row r="28378" spans="6:8" x14ac:dyDescent="0.25">
      <c r="F28378" s="11"/>
      <c r="G28378" s="11"/>
      <c r="H28378" s="11"/>
    </row>
    <row r="28379" spans="6:8" x14ac:dyDescent="0.25">
      <c r="F28379" s="11"/>
      <c r="G28379" s="11"/>
      <c r="H28379" s="11"/>
    </row>
    <row r="28380" spans="6:8" x14ac:dyDescent="0.25">
      <c r="F28380" s="11"/>
      <c r="G28380" s="11"/>
      <c r="H28380" s="11"/>
    </row>
    <row r="28381" spans="6:8" x14ac:dyDescent="0.25">
      <c r="F28381" s="11"/>
      <c r="G28381" s="11"/>
      <c r="H28381" s="11"/>
    </row>
    <row r="28382" spans="6:8" x14ac:dyDescent="0.25">
      <c r="F28382" s="11"/>
      <c r="G28382" s="11"/>
      <c r="H28382" s="11"/>
    </row>
    <row r="28383" spans="6:8" x14ac:dyDescent="0.25">
      <c r="F28383" s="11"/>
      <c r="G28383" s="11"/>
      <c r="H28383" s="11"/>
    </row>
    <row r="28384" spans="6:8" x14ac:dyDescent="0.25">
      <c r="F28384" s="11"/>
      <c r="G28384" s="11"/>
      <c r="H28384" s="11"/>
    </row>
    <row r="28385" spans="6:8" x14ac:dyDescent="0.25">
      <c r="F28385" s="11"/>
      <c r="G28385" s="11"/>
      <c r="H28385" s="11"/>
    </row>
    <row r="28386" spans="6:8" x14ac:dyDescent="0.25">
      <c r="F28386" s="11"/>
      <c r="G28386" s="11"/>
      <c r="H28386" s="11"/>
    </row>
    <row r="28387" spans="6:8" x14ac:dyDescent="0.25">
      <c r="F28387" s="11"/>
      <c r="G28387" s="11"/>
      <c r="H28387" s="11"/>
    </row>
    <row r="28388" spans="6:8" x14ac:dyDescent="0.25">
      <c r="F28388" s="11"/>
      <c r="G28388" s="11"/>
      <c r="H28388" s="11"/>
    </row>
    <row r="28389" spans="6:8" x14ac:dyDescent="0.25">
      <c r="F28389" s="11"/>
      <c r="G28389" s="11"/>
      <c r="H28389" s="11"/>
    </row>
    <row r="28390" spans="6:8" x14ac:dyDescent="0.25">
      <c r="F28390" s="11"/>
      <c r="G28390" s="11"/>
      <c r="H28390" s="11"/>
    </row>
    <row r="28391" spans="6:8" x14ac:dyDescent="0.25">
      <c r="F28391" s="11"/>
      <c r="G28391" s="11"/>
      <c r="H28391" s="11"/>
    </row>
    <row r="28392" spans="6:8" x14ac:dyDescent="0.25">
      <c r="F28392" s="11"/>
      <c r="G28392" s="11"/>
      <c r="H28392" s="11"/>
    </row>
    <row r="28393" spans="6:8" x14ac:dyDescent="0.25">
      <c r="F28393" s="11"/>
      <c r="G28393" s="11"/>
      <c r="H28393" s="11"/>
    </row>
    <row r="28394" spans="6:8" x14ac:dyDescent="0.25">
      <c r="F28394" s="11"/>
      <c r="G28394" s="11"/>
      <c r="H28394" s="11"/>
    </row>
    <row r="28395" spans="6:8" x14ac:dyDescent="0.25">
      <c r="F28395" s="11"/>
      <c r="G28395" s="11"/>
      <c r="H28395" s="11"/>
    </row>
    <row r="28396" spans="6:8" x14ac:dyDescent="0.25">
      <c r="F28396" s="11"/>
      <c r="G28396" s="11"/>
      <c r="H28396" s="11"/>
    </row>
    <row r="28397" spans="6:8" x14ac:dyDescent="0.25">
      <c r="F28397" s="11"/>
      <c r="G28397" s="11"/>
      <c r="H28397" s="11"/>
    </row>
    <row r="28398" spans="6:8" x14ac:dyDescent="0.25">
      <c r="F28398" s="11"/>
      <c r="G28398" s="11"/>
      <c r="H28398" s="11"/>
    </row>
    <row r="28399" spans="6:8" x14ac:dyDescent="0.25">
      <c r="F28399" s="11"/>
      <c r="G28399" s="11"/>
      <c r="H28399" s="11"/>
    </row>
    <row r="28400" spans="6:8" x14ac:dyDescent="0.25">
      <c r="F28400" s="11"/>
      <c r="G28400" s="11"/>
      <c r="H28400" s="11"/>
    </row>
    <row r="28401" spans="6:8" x14ac:dyDescent="0.25">
      <c r="F28401" s="11"/>
      <c r="G28401" s="11"/>
      <c r="H28401" s="11"/>
    </row>
    <row r="28402" spans="6:8" x14ac:dyDescent="0.25">
      <c r="F28402" s="11"/>
      <c r="G28402" s="11"/>
      <c r="H28402" s="11"/>
    </row>
    <row r="28403" spans="6:8" x14ac:dyDescent="0.25">
      <c r="F28403" s="11"/>
      <c r="G28403" s="11"/>
      <c r="H28403" s="11"/>
    </row>
    <row r="28404" spans="6:8" x14ac:dyDescent="0.25">
      <c r="F28404" s="11"/>
      <c r="G28404" s="11"/>
      <c r="H28404" s="11"/>
    </row>
    <row r="28405" spans="6:8" x14ac:dyDescent="0.25">
      <c r="F28405" s="11"/>
      <c r="G28405" s="11"/>
      <c r="H28405" s="11"/>
    </row>
    <row r="28406" spans="6:8" x14ac:dyDescent="0.25">
      <c r="F28406" s="11"/>
      <c r="G28406" s="11"/>
      <c r="H28406" s="11"/>
    </row>
    <row r="28407" spans="6:8" x14ac:dyDescent="0.25">
      <c r="F28407" s="11"/>
      <c r="G28407" s="11"/>
      <c r="H28407" s="11"/>
    </row>
    <row r="28408" spans="6:8" x14ac:dyDescent="0.25">
      <c r="F28408" s="11"/>
      <c r="G28408" s="11"/>
      <c r="H28408" s="11"/>
    </row>
    <row r="28409" spans="6:8" x14ac:dyDescent="0.25">
      <c r="F28409" s="11"/>
      <c r="G28409" s="11"/>
      <c r="H28409" s="11"/>
    </row>
    <row r="28410" spans="6:8" x14ac:dyDescent="0.25">
      <c r="F28410" s="11"/>
      <c r="G28410" s="11"/>
      <c r="H28410" s="11"/>
    </row>
    <row r="28411" spans="6:8" x14ac:dyDescent="0.25">
      <c r="F28411" s="11"/>
      <c r="G28411" s="11"/>
      <c r="H28411" s="11"/>
    </row>
    <row r="28412" spans="6:8" x14ac:dyDescent="0.25">
      <c r="F28412" s="11"/>
      <c r="G28412" s="11"/>
      <c r="H28412" s="11"/>
    </row>
    <row r="28413" spans="6:8" x14ac:dyDescent="0.25">
      <c r="F28413" s="11"/>
      <c r="G28413" s="11"/>
      <c r="H28413" s="11"/>
    </row>
    <row r="28414" spans="6:8" x14ac:dyDescent="0.25">
      <c r="F28414" s="11"/>
      <c r="G28414" s="11"/>
      <c r="H28414" s="11"/>
    </row>
    <row r="28415" spans="6:8" x14ac:dyDescent="0.25">
      <c r="F28415" s="11"/>
      <c r="G28415" s="11"/>
      <c r="H28415" s="11"/>
    </row>
    <row r="28416" spans="6:8" x14ac:dyDescent="0.25">
      <c r="F28416" s="11"/>
      <c r="G28416" s="11"/>
      <c r="H28416" s="11"/>
    </row>
    <row r="28417" spans="6:8" x14ac:dyDescent="0.25">
      <c r="F28417" s="11"/>
      <c r="G28417" s="11"/>
      <c r="H28417" s="11"/>
    </row>
    <row r="28418" spans="6:8" x14ac:dyDescent="0.25">
      <c r="F28418" s="11"/>
      <c r="G28418" s="11"/>
      <c r="H28418" s="11"/>
    </row>
    <row r="28419" spans="6:8" x14ac:dyDescent="0.25">
      <c r="F28419" s="11"/>
      <c r="G28419" s="11"/>
      <c r="H28419" s="11"/>
    </row>
    <row r="28420" spans="6:8" x14ac:dyDescent="0.25">
      <c r="F28420" s="11"/>
      <c r="G28420" s="11"/>
      <c r="H28420" s="11"/>
    </row>
    <row r="28421" spans="6:8" x14ac:dyDescent="0.25">
      <c r="F28421" s="11"/>
      <c r="G28421" s="11"/>
      <c r="H28421" s="11"/>
    </row>
    <row r="28422" spans="6:8" x14ac:dyDescent="0.25">
      <c r="F28422" s="11"/>
      <c r="G28422" s="11"/>
      <c r="H28422" s="11"/>
    </row>
    <row r="28423" spans="6:8" x14ac:dyDescent="0.25">
      <c r="F28423" s="11"/>
      <c r="G28423" s="11"/>
      <c r="H28423" s="11"/>
    </row>
    <row r="28424" spans="6:8" x14ac:dyDescent="0.25">
      <c r="F28424" s="11"/>
      <c r="G28424" s="11"/>
      <c r="H28424" s="11"/>
    </row>
    <row r="28425" spans="6:8" x14ac:dyDescent="0.25">
      <c r="F28425" s="11"/>
      <c r="G28425" s="11"/>
      <c r="H28425" s="11"/>
    </row>
    <row r="28426" spans="6:8" x14ac:dyDescent="0.25">
      <c r="F28426" s="11"/>
      <c r="G28426" s="11"/>
      <c r="H28426" s="11"/>
    </row>
    <row r="28427" spans="6:8" x14ac:dyDescent="0.25">
      <c r="F28427" s="11"/>
      <c r="G28427" s="11"/>
      <c r="H28427" s="11"/>
    </row>
    <row r="28428" spans="6:8" x14ac:dyDescent="0.25">
      <c r="F28428" s="11"/>
      <c r="G28428" s="11"/>
      <c r="H28428" s="11"/>
    </row>
    <row r="28429" spans="6:8" x14ac:dyDescent="0.25">
      <c r="F28429" s="11"/>
      <c r="G28429" s="11"/>
      <c r="H28429" s="11"/>
    </row>
    <row r="28430" spans="6:8" x14ac:dyDescent="0.25">
      <c r="F28430" s="11"/>
      <c r="G28430" s="11"/>
      <c r="H28430" s="11"/>
    </row>
    <row r="28431" spans="6:8" x14ac:dyDescent="0.25">
      <c r="F28431" s="11"/>
      <c r="G28431" s="11"/>
      <c r="H28431" s="11"/>
    </row>
    <row r="28432" spans="6:8" x14ac:dyDescent="0.25">
      <c r="F28432" s="11"/>
      <c r="G28432" s="11"/>
      <c r="H28432" s="11"/>
    </row>
    <row r="28433" spans="6:8" x14ac:dyDescent="0.25">
      <c r="F28433" s="11"/>
      <c r="G28433" s="11"/>
      <c r="H28433" s="11"/>
    </row>
    <row r="28434" spans="6:8" x14ac:dyDescent="0.25">
      <c r="F28434" s="11"/>
      <c r="G28434" s="11"/>
      <c r="H28434" s="11"/>
    </row>
    <row r="28435" spans="6:8" x14ac:dyDescent="0.25">
      <c r="F28435" s="11"/>
      <c r="G28435" s="11"/>
      <c r="H28435" s="11"/>
    </row>
    <row r="28436" spans="6:8" x14ac:dyDescent="0.25">
      <c r="F28436" s="11"/>
      <c r="G28436" s="11"/>
      <c r="H28436" s="11"/>
    </row>
    <row r="28437" spans="6:8" x14ac:dyDescent="0.25">
      <c r="F28437" s="11"/>
      <c r="G28437" s="11"/>
      <c r="H28437" s="11"/>
    </row>
    <row r="28438" spans="6:8" x14ac:dyDescent="0.25">
      <c r="F28438" s="11"/>
      <c r="G28438" s="11"/>
      <c r="H28438" s="11"/>
    </row>
    <row r="28439" spans="6:8" x14ac:dyDescent="0.25">
      <c r="F28439" s="11"/>
      <c r="G28439" s="11"/>
      <c r="H28439" s="11"/>
    </row>
    <row r="28440" spans="6:8" x14ac:dyDescent="0.25">
      <c r="F28440" s="11"/>
      <c r="G28440" s="11"/>
      <c r="H28440" s="11"/>
    </row>
    <row r="28441" spans="6:8" x14ac:dyDescent="0.25">
      <c r="F28441" s="11"/>
      <c r="G28441" s="11"/>
      <c r="H28441" s="11"/>
    </row>
    <row r="28442" spans="6:8" x14ac:dyDescent="0.25">
      <c r="F28442" s="11"/>
      <c r="G28442" s="11"/>
      <c r="H28442" s="11"/>
    </row>
    <row r="28443" spans="6:8" x14ac:dyDescent="0.25">
      <c r="F28443" s="11"/>
      <c r="G28443" s="11"/>
      <c r="H28443" s="11"/>
    </row>
    <row r="28444" spans="6:8" x14ac:dyDescent="0.25">
      <c r="F28444" s="11"/>
      <c r="G28444" s="11"/>
      <c r="H28444" s="11"/>
    </row>
    <row r="28445" spans="6:8" x14ac:dyDescent="0.25">
      <c r="F28445" s="11"/>
      <c r="G28445" s="11"/>
      <c r="H28445" s="11"/>
    </row>
    <row r="28446" spans="6:8" x14ac:dyDescent="0.25">
      <c r="F28446" s="11"/>
      <c r="G28446" s="11"/>
      <c r="H28446" s="11"/>
    </row>
    <row r="28447" spans="6:8" x14ac:dyDescent="0.25">
      <c r="F28447" s="11"/>
      <c r="G28447" s="11"/>
      <c r="H28447" s="11"/>
    </row>
    <row r="28448" spans="6:8" x14ac:dyDescent="0.25">
      <c r="F28448" s="11"/>
      <c r="G28448" s="11"/>
      <c r="H28448" s="11"/>
    </row>
    <row r="28449" spans="6:8" x14ac:dyDescent="0.25">
      <c r="F28449" s="11"/>
      <c r="G28449" s="11"/>
      <c r="H28449" s="11"/>
    </row>
    <row r="28450" spans="6:8" x14ac:dyDescent="0.25">
      <c r="F28450" s="11"/>
      <c r="G28450" s="11"/>
      <c r="H28450" s="11"/>
    </row>
    <row r="28451" spans="6:8" x14ac:dyDescent="0.25">
      <c r="F28451" s="11"/>
      <c r="G28451" s="11"/>
      <c r="H28451" s="11"/>
    </row>
    <row r="28452" spans="6:8" x14ac:dyDescent="0.25">
      <c r="F28452" s="11"/>
      <c r="G28452" s="11"/>
      <c r="H28452" s="11"/>
    </row>
    <row r="28453" spans="6:8" x14ac:dyDescent="0.25">
      <c r="F28453" s="11"/>
      <c r="G28453" s="11"/>
      <c r="H28453" s="11"/>
    </row>
    <row r="28454" spans="6:8" x14ac:dyDescent="0.25">
      <c r="F28454" s="11"/>
      <c r="G28454" s="11"/>
      <c r="H28454" s="11"/>
    </row>
    <row r="28455" spans="6:8" x14ac:dyDescent="0.25">
      <c r="F28455" s="11"/>
      <c r="G28455" s="11"/>
      <c r="H28455" s="11"/>
    </row>
    <row r="28456" spans="6:8" x14ac:dyDescent="0.25">
      <c r="F28456" s="11"/>
      <c r="G28456" s="11"/>
      <c r="H28456" s="11"/>
    </row>
    <row r="28457" spans="6:8" x14ac:dyDescent="0.25">
      <c r="F28457" s="11"/>
      <c r="G28457" s="11"/>
      <c r="H28457" s="11"/>
    </row>
    <row r="28458" spans="6:8" x14ac:dyDescent="0.25">
      <c r="F28458" s="11"/>
      <c r="G28458" s="11"/>
      <c r="H28458" s="11"/>
    </row>
    <row r="28459" spans="6:8" x14ac:dyDescent="0.25">
      <c r="F28459" s="11"/>
      <c r="G28459" s="11"/>
      <c r="H28459" s="11"/>
    </row>
    <row r="28460" spans="6:8" x14ac:dyDescent="0.25">
      <c r="F28460" s="11"/>
      <c r="G28460" s="11"/>
      <c r="H28460" s="11"/>
    </row>
    <row r="28461" spans="6:8" x14ac:dyDescent="0.25">
      <c r="F28461" s="11"/>
      <c r="G28461" s="11"/>
      <c r="H28461" s="11"/>
    </row>
    <row r="28462" spans="6:8" x14ac:dyDescent="0.25">
      <c r="F28462" s="11"/>
      <c r="G28462" s="11"/>
      <c r="H28462" s="11"/>
    </row>
    <row r="28463" spans="6:8" x14ac:dyDescent="0.25">
      <c r="F28463" s="11"/>
      <c r="G28463" s="11"/>
      <c r="H28463" s="11"/>
    </row>
    <row r="28464" spans="6:8" x14ac:dyDescent="0.25">
      <c r="F28464" s="11"/>
      <c r="G28464" s="11"/>
      <c r="H28464" s="11"/>
    </row>
    <row r="28465" spans="6:8" x14ac:dyDescent="0.25">
      <c r="F28465" s="11"/>
      <c r="G28465" s="11"/>
      <c r="H28465" s="11"/>
    </row>
    <row r="28466" spans="6:8" x14ac:dyDescent="0.25">
      <c r="F28466" s="11"/>
      <c r="G28466" s="11"/>
      <c r="H28466" s="11"/>
    </row>
    <row r="28467" spans="6:8" x14ac:dyDescent="0.25">
      <c r="F28467" s="11"/>
      <c r="G28467" s="11"/>
      <c r="H28467" s="11"/>
    </row>
    <row r="28468" spans="6:8" x14ac:dyDescent="0.25">
      <c r="F28468" s="11"/>
      <c r="G28468" s="11"/>
      <c r="H28468" s="11"/>
    </row>
    <row r="28469" spans="6:8" x14ac:dyDescent="0.25">
      <c r="F28469" s="11"/>
      <c r="G28469" s="11"/>
      <c r="H28469" s="11"/>
    </row>
    <row r="28470" spans="6:8" x14ac:dyDescent="0.25">
      <c r="F28470" s="11"/>
      <c r="G28470" s="11"/>
      <c r="H28470" s="11"/>
    </row>
    <row r="28471" spans="6:8" x14ac:dyDescent="0.25">
      <c r="F28471" s="11"/>
      <c r="G28471" s="11"/>
      <c r="H28471" s="11"/>
    </row>
    <row r="28472" spans="6:8" x14ac:dyDescent="0.25">
      <c r="F28472" s="11"/>
      <c r="G28472" s="11"/>
      <c r="H28472" s="11"/>
    </row>
    <row r="28473" spans="6:8" x14ac:dyDescent="0.25">
      <c r="F28473" s="11"/>
      <c r="G28473" s="11"/>
      <c r="H28473" s="11"/>
    </row>
    <row r="28474" spans="6:8" x14ac:dyDescent="0.25">
      <c r="F28474" s="11"/>
      <c r="G28474" s="11"/>
      <c r="H28474" s="11"/>
    </row>
    <row r="28475" spans="6:8" x14ac:dyDescent="0.25">
      <c r="F28475" s="11"/>
      <c r="G28475" s="11"/>
      <c r="H28475" s="11"/>
    </row>
    <row r="28476" spans="6:8" x14ac:dyDescent="0.25">
      <c r="F28476" s="11"/>
      <c r="G28476" s="11"/>
      <c r="H28476" s="11"/>
    </row>
    <row r="28477" spans="6:8" x14ac:dyDescent="0.25">
      <c r="F28477" s="11"/>
      <c r="G28477" s="11"/>
      <c r="H28477" s="11"/>
    </row>
    <row r="28478" spans="6:8" x14ac:dyDescent="0.25">
      <c r="F28478" s="11"/>
      <c r="G28478" s="11"/>
      <c r="H28478" s="11"/>
    </row>
    <row r="28479" spans="6:8" x14ac:dyDescent="0.25">
      <c r="F28479" s="11"/>
      <c r="G28479" s="11"/>
      <c r="H28479" s="11"/>
    </row>
    <row r="28480" spans="6:8" x14ac:dyDescent="0.25">
      <c r="F28480" s="11"/>
      <c r="G28480" s="11"/>
      <c r="H28480" s="11"/>
    </row>
    <row r="28481" spans="6:8" x14ac:dyDescent="0.25">
      <c r="F28481" s="11"/>
      <c r="G28481" s="11"/>
      <c r="H28481" s="11"/>
    </row>
    <row r="28482" spans="6:8" x14ac:dyDescent="0.25">
      <c r="F28482" s="11"/>
      <c r="G28482" s="11"/>
      <c r="H28482" s="11"/>
    </row>
    <row r="28483" spans="6:8" x14ac:dyDescent="0.25">
      <c r="F28483" s="11"/>
      <c r="G28483" s="11"/>
      <c r="H28483" s="11"/>
    </row>
    <row r="28484" spans="6:8" x14ac:dyDescent="0.25">
      <c r="F28484" s="11"/>
      <c r="G28484" s="11"/>
      <c r="H28484" s="11"/>
    </row>
    <row r="28485" spans="6:8" x14ac:dyDescent="0.25">
      <c r="F28485" s="11"/>
      <c r="G28485" s="11"/>
      <c r="H28485" s="11"/>
    </row>
    <row r="28486" spans="6:8" x14ac:dyDescent="0.25">
      <c r="F28486" s="11"/>
      <c r="G28486" s="11"/>
      <c r="H28486" s="11"/>
    </row>
    <row r="28487" spans="6:8" x14ac:dyDescent="0.25">
      <c r="F28487" s="11"/>
      <c r="G28487" s="11"/>
      <c r="H28487" s="11"/>
    </row>
    <row r="28488" spans="6:8" x14ac:dyDescent="0.25">
      <c r="F28488" s="11"/>
      <c r="G28488" s="11"/>
      <c r="H28488" s="11"/>
    </row>
    <row r="28489" spans="6:8" x14ac:dyDescent="0.25">
      <c r="F28489" s="11"/>
      <c r="G28489" s="11"/>
      <c r="H28489" s="11"/>
    </row>
    <row r="28490" spans="6:8" x14ac:dyDescent="0.25">
      <c r="F28490" s="11"/>
      <c r="G28490" s="11"/>
      <c r="H28490" s="11"/>
    </row>
    <row r="28491" spans="6:8" x14ac:dyDescent="0.25">
      <c r="F28491" s="11"/>
      <c r="G28491" s="11"/>
      <c r="H28491" s="11"/>
    </row>
    <row r="28492" spans="6:8" x14ac:dyDescent="0.25">
      <c r="F28492" s="11"/>
      <c r="G28492" s="11"/>
      <c r="H28492" s="11"/>
    </row>
    <row r="28493" spans="6:8" x14ac:dyDescent="0.25">
      <c r="F28493" s="11"/>
      <c r="G28493" s="11"/>
      <c r="H28493" s="11"/>
    </row>
    <row r="28494" spans="6:8" x14ac:dyDescent="0.25">
      <c r="F28494" s="11"/>
      <c r="G28494" s="11"/>
      <c r="H28494" s="11"/>
    </row>
    <row r="28495" spans="6:8" x14ac:dyDescent="0.25">
      <c r="F28495" s="11"/>
      <c r="G28495" s="11"/>
      <c r="H28495" s="11"/>
    </row>
    <row r="28496" spans="6:8" x14ac:dyDescent="0.25">
      <c r="F28496" s="11"/>
      <c r="G28496" s="11"/>
      <c r="H28496" s="11"/>
    </row>
    <row r="28497" spans="6:8" x14ac:dyDescent="0.25">
      <c r="F28497" s="11"/>
      <c r="G28497" s="11"/>
      <c r="H28497" s="11"/>
    </row>
    <row r="28498" spans="6:8" x14ac:dyDescent="0.25">
      <c r="F28498" s="11"/>
      <c r="G28498" s="11"/>
      <c r="H28498" s="11"/>
    </row>
    <row r="28499" spans="6:8" x14ac:dyDescent="0.25">
      <c r="F28499" s="11"/>
      <c r="G28499" s="11"/>
      <c r="H28499" s="11"/>
    </row>
    <row r="28500" spans="6:8" x14ac:dyDescent="0.25">
      <c r="F28500" s="11"/>
      <c r="G28500" s="11"/>
      <c r="H28500" s="11"/>
    </row>
    <row r="28501" spans="6:8" x14ac:dyDescent="0.25">
      <c r="F28501" s="11"/>
      <c r="G28501" s="11"/>
      <c r="H28501" s="11"/>
    </row>
    <row r="28502" spans="6:8" x14ac:dyDescent="0.25">
      <c r="F28502" s="11"/>
      <c r="G28502" s="11"/>
      <c r="H28502" s="11"/>
    </row>
    <row r="28503" spans="6:8" x14ac:dyDescent="0.25">
      <c r="F28503" s="11"/>
      <c r="G28503" s="11"/>
      <c r="H28503" s="11"/>
    </row>
    <row r="28504" spans="6:8" x14ac:dyDescent="0.25">
      <c r="F28504" s="11"/>
      <c r="G28504" s="11"/>
      <c r="H28504" s="11"/>
    </row>
    <row r="28505" spans="6:8" x14ac:dyDescent="0.25">
      <c r="F28505" s="11"/>
      <c r="G28505" s="11"/>
      <c r="H28505" s="11"/>
    </row>
    <row r="28506" spans="6:8" x14ac:dyDescent="0.25">
      <c r="F28506" s="11"/>
      <c r="G28506" s="11"/>
      <c r="H28506" s="11"/>
    </row>
    <row r="28507" spans="6:8" x14ac:dyDescent="0.25">
      <c r="F28507" s="11"/>
      <c r="G28507" s="11"/>
      <c r="H28507" s="11"/>
    </row>
    <row r="28508" spans="6:8" x14ac:dyDescent="0.25">
      <c r="F28508" s="11"/>
      <c r="G28508" s="11"/>
      <c r="H28508" s="11"/>
    </row>
    <row r="28509" spans="6:8" x14ac:dyDescent="0.25">
      <c r="F28509" s="11"/>
      <c r="G28509" s="11"/>
      <c r="H28509" s="11"/>
    </row>
    <row r="28510" spans="6:8" x14ac:dyDescent="0.25">
      <c r="F28510" s="11"/>
      <c r="G28510" s="11"/>
      <c r="H28510" s="11"/>
    </row>
    <row r="28511" spans="6:8" x14ac:dyDescent="0.25">
      <c r="F28511" s="11"/>
      <c r="G28511" s="11"/>
      <c r="H28511" s="11"/>
    </row>
    <row r="28512" spans="6:8" x14ac:dyDescent="0.25">
      <c r="F28512" s="11"/>
      <c r="G28512" s="11"/>
      <c r="H28512" s="11"/>
    </row>
    <row r="28513" spans="6:8" x14ac:dyDescent="0.25">
      <c r="F28513" s="11"/>
      <c r="G28513" s="11"/>
      <c r="H28513" s="11"/>
    </row>
    <row r="28514" spans="6:8" x14ac:dyDescent="0.25">
      <c r="F28514" s="11"/>
      <c r="G28514" s="11"/>
      <c r="H28514" s="11"/>
    </row>
    <row r="28515" spans="6:8" x14ac:dyDescent="0.25">
      <c r="F28515" s="11"/>
      <c r="G28515" s="11"/>
      <c r="H28515" s="11"/>
    </row>
    <row r="28516" spans="6:8" x14ac:dyDescent="0.25">
      <c r="F28516" s="11"/>
      <c r="G28516" s="11"/>
      <c r="H28516" s="11"/>
    </row>
    <row r="28517" spans="6:8" x14ac:dyDescent="0.25">
      <c r="F28517" s="11"/>
      <c r="G28517" s="11"/>
      <c r="H28517" s="11"/>
    </row>
    <row r="28518" spans="6:8" x14ac:dyDescent="0.25">
      <c r="F28518" s="11"/>
      <c r="G28518" s="11"/>
      <c r="H28518" s="11"/>
    </row>
    <row r="28519" spans="6:8" x14ac:dyDescent="0.25">
      <c r="F28519" s="11"/>
      <c r="G28519" s="11"/>
      <c r="H28519" s="11"/>
    </row>
    <row r="28520" spans="6:8" x14ac:dyDescent="0.25">
      <c r="F28520" s="11"/>
      <c r="G28520" s="11"/>
      <c r="H28520" s="11"/>
    </row>
    <row r="28521" spans="6:8" x14ac:dyDescent="0.25">
      <c r="F28521" s="11"/>
      <c r="G28521" s="11"/>
      <c r="H28521" s="11"/>
    </row>
    <row r="28522" spans="6:8" x14ac:dyDescent="0.25">
      <c r="F28522" s="11"/>
      <c r="G28522" s="11"/>
      <c r="H28522" s="11"/>
    </row>
    <row r="28523" spans="6:8" x14ac:dyDescent="0.25">
      <c r="F28523" s="11"/>
      <c r="G28523" s="11"/>
      <c r="H28523" s="11"/>
    </row>
    <row r="28524" spans="6:8" x14ac:dyDescent="0.25">
      <c r="F28524" s="11"/>
      <c r="G28524" s="11"/>
      <c r="H28524" s="11"/>
    </row>
    <row r="28525" spans="6:8" x14ac:dyDescent="0.25">
      <c r="F28525" s="11"/>
      <c r="G28525" s="11"/>
      <c r="H28525" s="11"/>
    </row>
    <row r="28526" spans="6:8" x14ac:dyDescent="0.25">
      <c r="F28526" s="11"/>
      <c r="G28526" s="11"/>
      <c r="H28526" s="11"/>
    </row>
    <row r="28527" spans="6:8" x14ac:dyDescent="0.25">
      <c r="F28527" s="11"/>
      <c r="G28527" s="11"/>
      <c r="H28527" s="11"/>
    </row>
    <row r="28528" spans="6:8" x14ac:dyDescent="0.25">
      <c r="F28528" s="11"/>
      <c r="G28528" s="11"/>
      <c r="H28528" s="11"/>
    </row>
    <row r="28529" spans="6:8" x14ac:dyDescent="0.25">
      <c r="F28529" s="11"/>
      <c r="G28529" s="11"/>
      <c r="H28529" s="11"/>
    </row>
    <row r="28530" spans="6:8" x14ac:dyDescent="0.25">
      <c r="F28530" s="11"/>
      <c r="G28530" s="11"/>
      <c r="H28530" s="11"/>
    </row>
    <row r="28531" spans="6:8" x14ac:dyDescent="0.25">
      <c r="F28531" s="11"/>
      <c r="G28531" s="11"/>
      <c r="H28531" s="11"/>
    </row>
    <row r="28532" spans="6:8" x14ac:dyDescent="0.25">
      <c r="F28532" s="11"/>
      <c r="G28532" s="11"/>
      <c r="H28532" s="11"/>
    </row>
    <row r="28533" spans="6:8" x14ac:dyDescent="0.25">
      <c r="F28533" s="11"/>
      <c r="G28533" s="11"/>
      <c r="H28533" s="11"/>
    </row>
    <row r="28534" spans="6:8" x14ac:dyDescent="0.25">
      <c r="F28534" s="11"/>
      <c r="G28534" s="11"/>
      <c r="H28534" s="11"/>
    </row>
    <row r="28535" spans="6:8" x14ac:dyDescent="0.25">
      <c r="F28535" s="11"/>
      <c r="G28535" s="11"/>
      <c r="H28535" s="11"/>
    </row>
    <row r="28536" spans="6:8" x14ac:dyDescent="0.25">
      <c r="F28536" s="11"/>
      <c r="G28536" s="11"/>
      <c r="H28536" s="11"/>
    </row>
    <row r="28537" spans="6:8" x14ac:dyDescent="0.25">
      <c r="F28537" s="11"/>
      <c r="G28537" s="11"/>
      <c r="H28537" s="11"/>
    </row>
    <row r="28538" spans="6:8" x14ac:dyDescent="0.25">
      <c r="F28538" s="11"/>
      <c r="G28538" s="11"/>
      <c r="H28538" s="11"/>
    </row>
    <row r="28539" spans="6:8" x14ac:dyDescent="0.25">
      <c r="F28539" s="11"/>
      <c r="G28539" s="11"/>
      <c r="H28539" s="11"/>
    </row>
    <row r="28540" spans="6:8" x14ac:dyDescent="0.25">
      <c r="F28540" s="11"/>
      <c r="G28540" s="11"/>
      <c r="H28540" s="11"/>
    </row>
    <row r="28541" spans="6:8" x14ac:dyDescent="0.25">
      <c r="F28541" s="11"/>
      <c r="G28541" s="11"/>
      <c r="H28541" s="11"/>
    </row>
    <row r="28542" spans="6:8" x14ac:dyDescent="0.25">
      <c r="F28542" s="11"/>
      <c r="G28542" s="11"/>
      <c r="H28542" s="11"/>
    </row>
    <row r="28543" spans="6:8" x14ac:dyDescent="0.25">
      <c r="F28543" s="11"/>
      <c r="G28543" s="11"/>
      <c r="H28543" s="11"/>
    </row>
    <row r="28544" spans="6:8" x14ac:dyDescent="0.25">
      <c r="F28544" s="11"/>
      <c r="G28544" s="11"/>
      <c r="H28544" s="11"/>
    </row>
    <row r="28545" spans="6:8" x14ac:dyDescent="0.25">
      <c r="F28545" s="11"/>
      <c r="G28545" s="11"/>
      <c r="H28545" s="11"/>
    </row>
    <row r="28546" spans="6:8" x14ac:dyDescent="0.25">
      <c r="F28546" s="11"/>
      <c r="G28546" s="11"/>
      <c r="H28546" s="11"/>
    </row>
    <row r="28547" spans="6:8" x14ac:dyDescent="0.25">
      <c r="F28547" s="11"/>
      <c r="G28547" s="11"/>
      <c r="H28547" s="11"/>
    </row>
    <row r="28548" spans="6:8" x14ac:dyDescent="0.25">
      <c r="F28548" s="11"/>
      <c r="G28548" s="11"/>
      <c r="H28548" s="11"/>
    </row>
    <row r="28549" spans="6:8" x14ac:dyDescent="0.25">
      <c r="F28549" s="11"/>
      <c r="G28549" s="11"/>
      <c r="H28549" s="11"/>
    </row>
    <row r="28550" spans="6:8" x14ac:dyDescent="0.25">
      <c r="F28550" s="11"/>
      <c r="G28550" s="11"/>
      <c r="H28550" s="11"/>
    </row>
    <row r="28551" spans="6:8" x14ac:dyDescent="0.25">
      <c r="F28551" s="11"/>
      <c r="G28551" s="11"/>
      <c r="H28551" s="11"/>
    </row>
    <row r="28552" spans="6:8" x14ac:dyDescent="0.25">
      <c r="F28552" s="11"/>
      <c r="G28552" s="11"/>
      <c r="H28552" s="11"/>
    </row>
    <row r="28553" spans="6:8" x14ac:dyDescent="0.25">
      <c r="F28553" s="11"/>
      <c r="G28553" s="11"/>
      <c r="H28553" s="11"/>
    </row>
    <row r="28554" spans="6:8" x14ac:dyDescent="0.25">
      <c r="F28554" s="11"/>
      <c r="G28554" s="11"/>
      <c r="H28554" s="11"/>
    </row>
    <row r="28555" spans="6:8" x14ac:dyDescent="0.25">
      <c r="F28555" s="11"/>
      <c r="G28555" s="11"/>
      <c r="H28555" s="11"/>
    </row>
    <row r="28556" spans="6:8" x14ac:dyDescent="0.25">
      <c r="F28556" s="11"/>
      <c r="G28556" s="11"/>
      <c r="H28556" s="11"/>
    </row>
    <row r="28557" spans="6:8" x14ac:dyDescent="0.25">
      <c r="F28557" s="11"/>
      <c r="G28557" s="11"/>
      <c r="H28557" s="11"/>
    </row>
    <row r="28558" spans="6:8" x14ac:dyDescent="0.25">
      <c r="F28558" s="11"/>
      <c r="G28558" s="11"/>
      <c r="H28558" s="11"/>
    </row>
    <row r="28559" spans="6:8" x14ac:dyDescent="0.25">
      <c r="F28559" s="11"/>
      <c r="G28559" s="11"/>
      <c r="H28559" s="11"/>
    </row>
    <row r="28560" spans="6:8" x14ac:dyDescent="0.25">
      <c r="F28560" s="11"/>
      <c r="G28560" s="11"/>
      <c r="H28560" s="11"/>
    </row>
    <row r="28561" spans="6:8" x14ac:dyDescent="0.25">
      <c r="F28561" s="11"/>
      <c r="G28561" s="11"/>
      <c r="H28561" s="11"/>
    </row>
    <row r="28562" spans="6:8" x14ac:dyDescent="0.25">
      <c r="F28562" s="11"/>
      <c r="G28562" s="11"/>
      <c r="H28562" s="11"/>
    </row>
    <row r="28563" spans="6:8" x14ac:dyDescent="0.25">
      <c r="F28563" s="11"/>
      <c r="G28563" s="11"/>
      <c r="H28563" s="11"/>
    </row>
    <row r="28564" spans="6:8" x14ac:dyDescent="0.25">
      <c r="F28564" s="11"/>
      <c r="G28564" s="11"/>
      <c r="H28564" s="11"/>
    </row>
    <row r="28565" spans="6:8" x14ac:dyDescent="0.25">
      <c r="F28565" s="11"/>
      <c r="G28565" s="11"/>
      <c r="H28565" s="11"/>
    </row>
    <row r="28566" spans="6:8" x14ac:dyDescent="0.25">
      <c r="F28566" s="11"/>
      <c r="G28566" s="11"/>
      <c r="H28566" s="11"/>
    </row>
    <row r="28567" spans="6:8" x14ac:dyDescent="0.25">
      <c r="F28567" s="11"/>
      <c r="G28567" s="11"/>
      <c r="H28567" s="11"/>
    </row>
    <row r="28568" spans="6:8" x14ac:dyDescent="0.25">
      <c r="F28568" s="11"/>
      <c r="G28568" s="11"/>
      <c r="H28568" s="11"/>
    </row>
    <row r="28569" spans="6:8" x14ac:dyDescent="0.25">
      <c r="F28569" s="11"/>
      <c r="G28569" s="11"/>
      <c r="H28569" s="11"/>
    </row>
    <row r="28570" spans="6:8" x14ac:dyDescent="0.25">
      <c r="F28570" s="11"/>
      <c r="G28570" s="11"/>
      <c r="H28570" s="11"/>
    </row>
    <row r="28571" spans="6:8" x14ac:dyDescent="0.25">
      <c r="F28571" s="11"/>
      <c r="G28571" s="11"/>
      <c r="H28571" s="11"/>
    </row>
    <row r="28572" spans="6:8" x14ac:dyDescent="0.25">
      <c r="F28572" s="11"/>
      <c r="G28572" s="11"/>
      <c r="H28572" s="11"/>
    </row>
    <row r="28573" spans="6:8" x14ac:dyDescent="0.25">
      <c r="F28573" s="11"/>
      <c r="G28573" s="11"/>
      <c r="H28573" s="11"/>
    </row>
    <row r="28574" spans="6:8" x14ac:dyDescent="0.25">
      <c r="F28574" s="11"/>
      <c r="G28574" s="11"/>
      <c r="H28574" s="11"/>
    </row>
    <row r="28575" spans="6:8" x14ac:dyDescent="0.25">
      <c r="F28575" s="11"/>
      <c r="G28575" s="11"/>
      <c r="H28575" s="11"/>
    </row>
    <row r="28576" spans="6:8" x14ac:dyDescent="0.25">
      <c r="F28576" s="11"/>
      <c r="G28576" s="11"/>
      <c r="H28576" s="11"/>
    </row>
    <row r="28577" spans="6:8" x14ac:dyDescent="0.25">
      <c r="F28577" s="11"/>
      <c r="G28577" s="11"/>
      <c r="H28577" s="11"/>
    </row>
    <row r="28578" spans="6:8" x14ac:dyDescent="0.25">
      <c r="F28578" s="11"/>
      <c r="G28578" s="11"/>
      <c r="H28578" s="11"/>
    </row>
    <row r="28579" spans="6:8" x14ac:dyDescent="0.25">
      <c r="F28579" s="11"/>
      <c r="G28579" s="11"/>
      <c r="H28579" s="11"/>
    </row>
    <row r="28580" spans="6:8" x14ac:dyDescent="0.25">
      <c r="F28580" s="11"/>
      <c r="G28580" s="11"/>
      <c r="H28580" s="11"/>
    </row>
    <row r="28581" spans="6:8" x14ac:dyDescent="0.25">
      <c r="F28581" s="11"/>
      <c r="G28581" s="11"/>
      <c r="H28581" s="11"/>
    </row>
    <row r="28582" spans="6:8" x14ac:dyDescent="0.25">
      <c r="F28582" s="11"/>
      <c r="G28582" s="11"/>
      <c r="H28582" s="11"/>
    </row>
    <row r="28583" spans="6:8" x14ac:dyDescent="0.25">
      <c r="F28583" s="11"/>
      <c r="G28583" s="11"/>
      <c r="H28583" s="11"/>
    </row>
    <row r="28584" spans="6:8" x14ac:dyDescent="0.25">
      <c r="F28584" s="11"/>
      <c r="G28584" s="11"/>
      <c r="H28584" s="11"/>
    </row>
    <row r="28585" spans="6:8" x14ac:dyDescent="0.25">
      <c r="F28585" s="11"/>
      <c r="G28585" s="11"/>
      <c r="H28585" s="11"/>
    </row>
    <row r="28586" spans="6:8" x14ac:dyDescent="0.25">
      <c r="F28586" s="11"/>
      <c r="G28586" s="11"/>
      <c r="H28586" s="11"/>
    </row>
    <row r="28587" spans="6:8" x14ac:dyDescent="0.25">
      <c r="F28587" s="11"/>
      <c r="G28587" s="11"/>
      <c r="H28587" s="11"/>
    </row>
    <row r="28588" spans="6:8" x14ac:dyDescent="0.25">
      <c r="F28588" s="11"/>
      <c r="G28588" s="11"/>
      <c r="H28588" s="11"/>
    </row>
    <row r="28589" spans="6:8" x14ac:dyDescent="0.25">
      <c r="F28589" s="11"/>
      <c r="G28589" s="11"/>
      <c r="H28589" s="11"/>
    </row>
    <row r="28590" spans="6:8" x14ac:dyDescent="0.25">
      <c r="F28590" s="11"/>
      <c r="G28590" s="11"/>
      <c r="H28590" s="11"/>
    </row>
    <row r="28591" spans="6:8" x14ac:dyDescent="0.25">
      <c r="F28591" s="11"/>
      <c r="G28591" s="11"/>
      <c r="H28591" s="11"/>
    </row>
    <row r="28592" spans="6:8" x14ac:dyDescent="0.25">
      <c r="F28592" s="11"/>
      <c r="G28592" s="11"/>
      <c r="H28592" s="11"/>
    </row>
    <row r="28593" spans="6:8" x14ac:dyDescent="0.25">
      <c r="F28593" s="11"/>
      <c r="G28593" s="11"/>
      <c r="H28593" s="11"/>
    </row>
    <row r="28594" spans="6:8" x14ac:dyDescent="0.25">
      <c r="F28594" s="11"/>
      <c r="G28594" s="11"/>
      <c r="H28594" s="11"/>
    </row>
    <row r="28595" spans="6:8" x14ac:dyDescent="0.25">
      <c r="F28595" s="11"/>
      <c r="G28595" s="11"/>
      <c r="H28595" s="11"/>
    </row>
    <row r="28596" spans="6:8" x14ac:dyDescent="0.25">
      <c r="F28596" s="11"/>
      <c r="G28596" s="11"/>
      <c r="H28596" s="11"/>
    </row>
    <row r="28597" spans="6:8" x14ac:dyDescent="0.25">
      <c r="F28597" s="11"/>
      <c r="G28597" s="11"/>
      <c r="H28597" s="11"/>
    </row>
    <row r="28598" spans="6:8" x14ac:dyDescent="0.25">
      <c r="F28598" s="11"/>
      <c r="G28598" s="11"/>
      <c r="H28598" s="11"/>
    </row>
    <row r="28599" spans="6:8" x14ac:dyDescent="0.25">
      <c r="F28599" s="11"/>
      <c r="G28599" s="11"/>
      <c r="H28599" s="11"/>
    </row>
    <row r="28600" spans="6:8" x14ac:dyDescent="0.25">
      <c r="F28600" s="11"/>
      <c r="G28600" s="11"/>
      <c r="H28600" s="11"/>
    </row>
    <row r="28601" spans="6:8" x14ac:dyDescent="0.25">
      <c r="F28601" s="11"/>
      <c r="G28601" s="11"/>
      <c r="H28601" s="11"/>
    </row>
    <row r="28602" spans="6:8" x14ac:dyDescent="0.25">
      <c r="F28602" s="11"/>
      <c r="G28602" s="11"/>
      <c r="H28602" s="11"/>
    </row>
    <row r="28603" spans="6:8" x14ac:dyDescent="0.25">
      <c r="F28603" s="11"/>
      <c r="G28603" s="11"/>
      <c r="H28603" s="11"/>
    </row>
    <row r="28604" spans="6:8" x14ac:dyDescent="0.25">
      <c r="F28604" s="11"/>
      <c r="G28604" s="11"/>
      <c r="H28604" s="11"/>
    </row>
    <row r="28605" spans="6:8" x14ac:dyDescent="0.25">
      <c r="F28605" s="11"/>
      <c r="G28605" s="11"/>
      <c r="H28605" s="11"/>
    </row>
    <row r="28606" spans="6:8" x14ac:dyDescent="0.25">
      <c r="F28606" s="11"/>
      <c r="G28606" s="11"/>
      <c r="H28606" s="11"/>
    </row>
    <row r="28607" spans="6:8" x14ac:dyDescent="0.25">
      <c r="F28607" s="11"/>
      <c r="G28607" s="11"/>
      <c r="H28607" s="11"/>
    </row>
    <row r="28608" spans="6:8" x14ac:dyDescent="0.25">
      <c r="F28608" s="11"/>
      <c r="G28608" s="11"/>
      <c r="H28608" s="11"/>
    </row>
    <row r="28609" spans="6:8" x14ac:dyDescent="0.25">
      <c r="F28609" s="11"/>
      <c r="G28609" s="11"/>
      <c r="H28609" s="11"/>
    </row>
    <row r="28610" spans="6:8" x14ac:dyDescent="0.25">
      <c r="F28610" s="11"/>
      <c r="G28610" s="11"/>
      <c r="H28610" s="11"/>
    </row>
    <row r="28611" spans="6:8" x14ac:dyDescent="0.25">
      <c r="F28611" s="11"/>
      <c r="G28611" s="11"/>
      <c r="H28611" s="11"/>
    </row>
    <row r="28612" spans="6:8" x14ac:dyDescent="0.25">
      <c r="F28612" s="11"/>
      <c r="G28612" s="11"/>
      <c r="H28612" s="11"/>
    </row>
    <row r="28613" spans="6:8" x14ac:dyDescent="0.25">
      <c r="F28613" s="11"/>
      <c r="G28613" s="11"/>
      <c r="H28613" s="11"/>
    </row>
    <row r="28614" spans="6:8" x14ac:dyDescent="0.25">
      <c r="F28614" s="11"/>
      <c r="G28614" s="11"/>
      <c r="H28614" s="11"/>
    </row>
    <row r="28615" spans="6:8" x14ac:dyDescent="0.25">
      <c r="F28615" s="11"/>
      <c r="G28615" s="11"/>
      <c r="H28615" s="11"/>
    </row>
    <row r="28616" spans="6:8" x14ac:dyDescent="0.25">
      <c r="F28616" s="11"/>
      <c r="G28616" s="11"/>
      <c r="H28616" s="11"/>
    </row>
    <row r="28617" spans="6:8" x14ac:dyDescent="0.25">
      <c r="F28617" s="11"/>
      <c r="G28617" s="11"/>
      <c r="H28617" s="11"/>
    </row>
    <row r="28618" spans="6:8" x14ac:dyDescent="0.25">
      <c r="F28618" s="11"/>
      <c r="G28618" s="11"/>
      <c r="H28618" s="11"/>
    </row>
    <row r="28619" spans="6:8" x14ac:dyDescent="0.25">
      <c r="F28619" s="11"/>
      <c r="G28619" s="11"/>
      <c r="H28619" s="11"/>
    </row>
    <row r="28620" spans="6:8" x14ac:dyDescent="0.25">
      <c r="F28620" s="11"/>
      <c r="G28620" s="11"/>
      <c r="H28620" s="11"/>
    </row>
    <row r="28621" spans="6:8" x14ac:dyDescent="0.25">
      <c r="F28621" s="11"/>
      <c r="G28621" s="11"/>
      <c r="H28621" s="11"/>
    </row>
    <row r="28622" spans="6:8" x14ac:dyDescent="0.25">
      <c r="F28622" s="11"/>
      <c r="G28622" s="11"/>
      <c r="H28622" s="11"/>
    </row>
    <row r="28623" spans="6:8" x14ac:dyDescent="0.25">
      <c r="F28623" s="11"/>
      <c r="G28623" s="11"/>
      <c r="H28623" s="11"/>
    </row>
    <row r="28624" spans="6:8" x14ac:dyDescent="0.25">
      <c r="F28624" s="11"/>
      <c r="G28624" s="11"/>
      <c r="H28624" s="11"/>
    </row>
    <row r="28625" spans="6:8" x14ac:dyDescent="0.25">
      <c r="F28625" s="11"/>
      <c r="G28625" s="11"/>
      <c r="H28625" s="11"/>
    </row>
    <row r="28626" spans="6:8" x14ac:dyDescent="0.25">
      <c r="F28626" s="11"/>
      <c r="G28626" s="11"/>
      <c r="H28626" s="11"/>
    </row>
    <row r="28627" spans="6:8" x14ac:dyDescent="0.25">
      <c r="F28627" s="11"/>
      <c r="G28627" s="11"/>
      <c r="H28627" s="11"/>
    </row>
    <row r="28628" spans="6:8" x14ac:dyDescent="0.25">
      <c r="F28628" s="11"/>
      <c r="G28628" s="11"/>
      <c r="H28628" s="11"/>
    </row>
    <row r="28629" spans="6:8" x14ac:dyDescent="0.25">
      <c r="F28629" s="11"/>
      <c r="G28629" s="11"/>
      <c r="H28629" s="11"/>
    </row>
    <row r="28630" spans="6:8" x14ac:dyDescent="0.25">
      <c r="F28630" s="11"/>
      <c r="G28630" s="11"/>
      <c r="H28630" s="11"/>
    </row>
    <row r="28631" spans="6:8" x14ac:dyDescent="0.25">
      <c r="F28631" s="11"/>
      <c r="G28631" s="11"/>
      <c r="H28631" s="11"/>
    </row>
    <row r="28632" spans="6:8" x14ac:dyDescent="0.25">
      <c r="F28632" s="11"/>
      <c r="G28632" s="11"/>
      <c r="H28632" s="11"/>
    </row>
    <row r="28633" spans="6:8" x14ac:dyDescent="0.25">
      <c r="F28633" s="11"/>
      <c r="G28633" s="11"/>
      <c r="H28633" s="11"/>
    </row>
    <row r="28634" spans="6:8" x14ac:dyDescent="0.25">
      <c r="F28634" s="11"/>
      <c r="G28634" s="11"/>
      <c r="H28634" s="11"/>
    </row>
    <row r="28635" spans="6:8" x14ac:dyDescent="0.25">
      <c r="F28635" s="11"/>
      <c r="G28635" s="11"/>
      <c r="H28635" s="11"/>
    </row>
    <row r="28636" spans="6:8" x14ac:dyDescent="0.25">
      <c r="F28636" s="11"/>
      <c r="G28636" s="11"/>
      <c r="H28636" s="11"/>
    </row>
    <row r="28637" spans="6:8" x14ac:dyDescent="0.25">
      <c r="F28637" s="11"/>
      <c r="G28637" s="11"/>
      <c r="H28637" s="11"/>
    </row>
    <row r="28638" spans="6:8" x14ac:dyDescent="0.25">
      <c r="F28638" s="11"/>
      <c r="G28638" s="11"/>
      <c r="H28638" s="11"/>
    </row>
    <row r="28639" spans="6:8" x14ac:dyDescent="0.25">
      <c r="F28639" s="11"/>
      <c r="G28639" s="11"/>
      <c r="H28639" s="11"/>
    </row>
    <row r="28640" spans="6:8" x14ac:dyDescent="0.25">
      <c r="F28640" s="11"/>
      <c r="G28640" s="11"/>
      <c r="H28640" s="11"/>
    </row>
    <row r="28641" spans="6:8" x14ac:dyDescent="0.25">
      <c r="F28641" s="11"/>
      <c r="G28641" s="11"/>
      <c r="H28641" s="11"/>
    </row>
    <row r="28642" spans="6:8" x14ac:dyDescent="0.25">
      <c r="F28642" s="11"/>
      <c r="G28642" s="11"/>
      <c r="H28642" s="11"/>
    </row>
    <row r="28643" spans="6:8" x14ac:dyDescent="0.25">
      <c r="F28643" s="11"/>
      <c r="G28643" s="11"/>
      <c r="H28643" s="11"/>
    </row>
    <row r="28644" spans="6:8" x14ac:dyDescent="0.25">
      <c r="F28644" s="11"/>
      <c r="G28644" s="11"/>
      <c r="H28644" s="11"/>
    </row>
    <row r="28645" spans="6:8" x14ac:dyDescent="0.25">
      <c r="F28645" s="11"/>
      <c r="G28645" s="11"/>
      <c r="H28645" s="11"/>
    </row>
    <row r="28646" spans="6:8" x14ac:dyDescent="0.25">
      <c r="F28646" s="11"/>
      <c r="G28646" s="11"/>
      <c r="H28646" s="11"/>
    </row>
    <row r="28647" spans="6:8" x14ac:dyDescent="0.25">
      <c r="F28647" s="11"/>
      <c r="G28647" s="11"/>
      <c r="H28647" s="11"/>
    </row>
    <row r="28648" spans="6:8" x14ac:dyDescent="0.25">
      <c r="F28648" s="11"/>
      <c r="G28648" s="11"/>
      <c r="H28648" s="11"/>
    </row>
    <row r="28649" spans="6:8" x14ac:dyDescent="0.25">
      <c r="F28649" s="11"/>
      <c r="G28649" s="11"/>
      <c r="H28649" s="11"/>
    </row>
    <row r="28650" spans="6:8" x14ac:dyDescent="0.25">
      <c r="F28650" s="11"/>
      <c r="G28650" s="11"/>
      <c r="H28650" s="11"/>
    </row>
    <row r="28651" spans="6:8" x14ac:dyDescent="0.25">
      <c r="F28651" s="11"/>
      <c r="G28651" s="11"/>
      <c r="H28651" s="11"/>
    </row>
    <row r="28652" spans="6:8" x14ac:dyDescent="0.25">
      <c r="F28652" s="11"/>
      <c r="G28652" s="11"/>
      <c r="H28652" s="11"/>
    </row>
    <row r="28653" spans="6:8" x14ac:dyDescent="0.25">
      <c r="F28653" s="11"/>
      <c r="G28653" s="11"/>
      <c r="H28653" s="11"/>
    </row>
    <row r="28654" spans="6:8" x14ac:dyDescent="0.25">
      <c r="F28654" s="11"/>
      <c r="G28654" s="11"/>
      <c r="H28654" s="11"/>
    </row>
    <row r="28655" spans="6:8" x14ac:dyDescent="0.25">
      <c r="F28655" s="11"/>
      <c r="G28655" s="11"/>
      <c r="H28655" s="11"/>
    </row>
    <row r="28656" spans="6:8" x14ac:dyDescent="0.25">
      <c r="F28656" s="11"/>
      <c r="G28656" s="11"/>
      <c r="H28656" s="11"/>
    </row>
    <row r="28657" spans="6:8" x14ac:dyDescent="0.25">
      <c r="F28657" s="11"/>
      <c r="G28657" s="11"/>
      <c r="H28657" s="11"/>
    </row>
    <row r="28658" spans="6:8" x14ac:dyDescent="0.25">
      <c r="F28658" s="11"/>
      <c r="G28658" s="11"/>
      <c r="H28658" s="11"/>
    </row>
    <row r="28659" spans="6:8" x14ac:dyDescent="0.25">
      <c r="F28659" s="11"/>
      <c r="G28659" s="11"/>
      <c r="H28659" s="11"/>
    </row>
    <row r="28660" spans="6:8" x14ac:dyDescent="0.25">
      <c r="F28660" s="11"/>
      <c r="G28660" s="11"/>
      <c r="H28660" s="11"/>
    </row>
    <row r="28661" spans="6:8" x14ac:dyDescent="0.25">
      <c r="F28661" s="11"/>
      <c r="G28661" s="11"/>
      <c r="H28661" s="11"/>
    </row>
    <row r="28662" spans="6:8" x14ac:dyDescent="0.25">
      <c r="F28662" s="11"/>
      <c r="G28662" s="11"/>
      <c r="H28662" s="11"/>
    </row>
    <row r="28663" spans="6:8" x14ac:dyDescent="0.25">
      <c r="F28663" s="11"/>
      <c r="G28663" s="11"/>
      <c r="H28663" s="11"/>
    </row>
    <row r="28664" spans="6:8" x14ac:dyDescent="0.25">
      <c r="F28664" s="11"/>
      <c r="G28664" s="11"/>
      <c r="H28664" s="11"/>
    </row>
    <row r="28665" spans="6:8" x14ac:dyDescent="0.25">
      <c r="F28665" s="11"/>
      <c r="G28665" s="11"/>
      <c r="H28665" s="11"/>
    </row>
    <row r="28666" spans="6:8" x14ac:dyDescent="0.25">
      <c r="F28666" s="11"/>
      <c r="G28666" s="11"/>
      <c r="H28666" s="11"/>
    </row>
    <row r="28667" spans="6:8" x14ac:dyDescent="0.25">
      <c r="F28667" s="11"/>
      <c r="G28667" s="11"/>
      <c r="H28667" s="11"/>
    </row>
    <row r="28668" spans="6:8" x14ac:dyDescent="0.25">
      <c r="F28668" s="11"/>
      <c r="G28668" s="11"/>
      <c r="H28668" s="11"/>
    </row>
    <row r="28669" spans="6:8" x14ac:dyDescent="0.25">
      <c r="F28669" s="11"/>
      <c r="G28669" s="11"/>
      <c r="H28669" s="11"/>
    </row>
    <row r="28670" spans="6:8" x14ac:dyDescent="0.25">
      <c r="F28670" s="11"/>
      <c r="G28670" s="11"/>
      <c r="H28670" s="11"/>
    </row>
    <row r="28671" spans="6:8" x14ac:dyDescent="0.25">
      <c r="F28671" s="11"/>
      <c r="G28671" s="11"/>
      <c r="H28671" s="11"/>
    </row>
    <row r="28672" spans="6:8" x14ac:dyDescent="0.25">
      <c r="F28672" s="11"/>
      <c r="G28672" s="11"/>
      <c r="H28672" s="11"/>
    </row>
    <row r="28673" spans="6:8" x14ac:dyDescent="0.25">
      <c r="F28673" s="11"/>
      <c r="G28673" s="11"/>
      <c r="H28673" s="11"/>
    </row>
    <row r="28674" spans="6:8" x14ac:dyDescent="0.25">
      <c r="F28674" s="11"/>
      <c r="G28674" s="11"/>
      <c r="H28674" s="11"/>
    </row>
    <row r="28675" spans="6:8" x14ac:dyDescent="0.25">
      <c r="F28675" s="11"/>
      <c r="G28675" s="11"/>
      <c r="H28675" s="11"/>
    </row>
    <row r="28676" spans="6:8" x14ac:dyDescent="0.25">
      <c r="F28676" s="11"/>
      <c r="G28676" s="11"/>
      <c r="H28676" s="11"/>
    </row>
    <row r="28677" spans="6:8" x14ac:dyDescent="0.25">
      <c r="F28677" s="11"/>
      <c r="G28677" s="11"/>
      <c r="H28677" s="11"/>
    </row>
    <row r="28678" spans="6:8" x14ac:dyDescent="0.25">
      <c r="F28678" s="11"/>
      <c r="G28678" s="11"/>
      <c r="H28678" s="11"/>
    </row>
    <row r="28679" spans="6:8" x14ac:dyDescent="0.25">
      <c r="F28679" s="11"/>
      <c r="G28679" s="11"/>
      <c r="H28679" s="11"/>
    </row>
    <row r="28680" spans="6:8" x14ac:dyDescent="0.25">
      <c r="F28680" s="11"/>
      <c r="G28680" s="11"/>
      <c r="H28680" s="11"/>
    </row>
    <row r="28681" spans="6:8" x14ac:dyDescent="0.25">
      <c r="F28681" s="11"/>
      <c r="G28681" s="11"/>
      <c r="H28681" s="11"/>
    </row>
    <row r="28682" spans="6:8" x14ac:dyDescent="0.25">
      <c r="F28682" s="11"/>
      <c r="G28682" s="11"/>
      <c r="H28682" s="11"/>
    </row>
    <row r="28683" spans="6:8" x14ac:dyDescent="0.25">
      <c r="F28683" s="11"/>
      <c r="G28683" s="11"/>
      <c r="H28683" s="11"/>
    </row>
    <row r="28684" spans="6:8" x14ac:dyDescent="0.25">
      <c r="F28684" s="11"/>
      <c r="G28684" s="11"/>
      <c r="H28684" s="11"/>
    </row>
    <row r="28685" spans="6:8" x14ac:dyDescent="0.25">
      <c r="F28685" s="11"/>
      <c r="G28685" s="11"/>
      <c r="H28685" s="11"/>
    </row>
    <row r="28686" spans="6:8" x14ac:dyDescent="0.25">
      <c r="F28686" s="11"/>
      <c r="G28686" s="11"/>
      <c r="H28686" s="11"/>
    </row>
    <row r="28687" spans="6:8" x14ac:dyDescent="0.25">
      <c r="F28687" s="11"/>
      <c r="G28687" s="11"/>
      <c r="H28687" s="11"/>
    </row>
    <row r="28688" spans="6:8" x14ac:dyDescent="0.25">
      <c r="F28688" s="11"/>
      <c r="G28688" s="11"/>
      <c r="H28688" s="11"/>
    </row>
    <row r="28689" spans="6:8" x14ac:dyDescent="0.25">
      <c r="F28689" s="11"/>
      <c r="G28689" s="11"/>
      <c r="H28689" s="11"/>
    </row>
    <row r="28690" spans="6:8" x14ac:dyDescent="0.25">
      <c r="F28690" s="11"/>
      <c r="G28690" s="11"/>
      <c r="H28690" s="11"/>
    </row>
    <row r="28691" spans="6:8" x14ac:dyDescent="0.25">
      <c r="F28691" s="11"/>
      <c r="G28691" s="11"/>
      <c r="H28691" s="11"/>
    </row>
    <row r="28692" spans="6:8" x14ac:dyDescent="0.25">
      <c r="F28692" s="11"/>
      <c r="G28692" s="11"/>
      <c r="H28692" s="11"/>
    </row>
    <row r="28693" spans="6:8" x14ac:dyDescent="0.25">
      <c r="F28693" s="11"/>
      <c r="G28693" s="11"/>
      <c r="H28693" s="11"/>
    </row>
    <row r="28694" spans="6:8" x14ac:dyDescent="0.25">
      <c r="F28694" s="11"/>
      <c r="G28694" s="11"/>
      <c r="H28694" s="11"/>
    </row>
    <row r="28695" spans="6:8" x14ac:dyDescent="0.25">
      <c r="F28695" s="11"/>
      <c r="G28695" s="11"/>
      <c r="H28695" s="11"/>
    </row>
    <row r="28696" spans="6:8" x14ac:dyDescent="0.25">
      <c r="F28696" s="11"/>
      <c r="G28696" s="11"/>
      <c r="H28696" s="11"/>
    </row>
    <row r="28697" spans="6:8" x14ac:dyDescent="0.25">
      <c r="F28697" s="11"/>
      <c r="G28697" s="11"/>
      <c r="H28697" s="11"/>
    </row>
    <row r="28698" spans="6:8" x14ac:dyDescent="0.25">
      <c r="F28698" s="11"/>
      <c r="G28698" s="11"/>
      <c r="H28698" s="11"/>
    </row>
    <row r="28699" spans="6:8" x14ac:dyDescent="0.25">
      <c r="F28699" s="11"/>
      <c r="G28699" s="11"/>
      <c r="H28699" s="11"/>
    </row>
    <row r="28700" spans="6:8" x14ac:dyDescent="0.25">
      <c r="F28700" s="11"/>
      <c r="G28700" s="11"/>
      <c r="H28700" s="11"/>
    </row>
    <row r="28701" spans="6:8" x14ac:dyDescent="0.25">
      <c r="F28701" s="11"/>
      <c r="G28701" s="11"/>
      <c r="H28701" s="11"/>
    </row>
    <row r="28702" spans="6:8" x14ac:dyDescent="0.25">
      <c r="F28702" s="11"/>
      <c r="G28702" s="11"/>
      <c r="H28702" s="11"/>
    </row>
    <row r="28703" spans="6:8" x14ac:dyDescent="0.25">
      <c r="F28703" s="11"/>
      <c r="G28703" s="11"/>
      <c r="H28703" s="11"/>
    </row>
    <row r="28704" spans="6:8" x14ac:dyDescent="0.25">
      <c r="F28704" s="11"/>
      <c r="G28704" s="11"/>
      <c r="H28704" s="11"/>
    </row>
    <row r="28705" spans="6:8" x14ac:dyDescent="0.25">
      <c r="F28705" s="11"/>
      <c r="G28705" s="11"/>
      <c r="H28705" s="11"/>
    </row>
    <row r="28706" spans="6:8" x14ac:dyDescent="0.25">
      <c r="F28706" s="11"/>
      <c r="G28706" s="11"/>
      <c r="H28706" s="11"/>
    </row>
    <row r="28707" spans="6:8" x14ac:dyDescent="0.25">
      <c r="F28707" s="11"/>
      <c r="G28707" s="11"/>
      <c r="H28707" s="11"/>
    </row>
    <row r="28708" spans="6:8" x14ac:dyDescent="0.25">
      <c r="F28708" s="11"/>
      <c r="G28708" s="11"/>
      <c r="H28708" s="11"/>
    </row>
    <row r="28709" spans="6:8" x14ac:dyDescent="0.25">
      <c r="F28709" s="11"/>
      <c r="G28709" s="11"/>
      <c r="H28709" s="11"/>
    </row>
    <row r="28710" spans="6:8" x14ac:dyDescent="0.25">
      <c r="F28710" s="11"/>
      <c r="G28710" s="11"/>
      <c r="H28710" s="11"/>
    </row>
    <row r="28711" spans="6:8" x14ac:dyDescent="0.25">
      <c r="F28711" s="11"/>
      <c r="G28711" s="11"/>
      <c r="H28711" s="11"/>
    </row>
    <row r="28712" spans="6:8" x14ac:dyDescent="0.25">
      <c r="F28712" s="11"/>
      <c r="G28712" s="11"/>
      <c r="H28712" s="11"/>
    </row>
    <row r="28713" spans="6:8" x14ac:dyDescent="0.25">
      <c r="F28713" s="11"/>
      <c r="G28713" s="11"/>
      <c r="H28713" s="11"/>
    </row>
    <row r="28714" spans="6:8" x14ac:dyDescent="0.25">
      <c r="F28714" s="11"/>
      <c r="G28714" s="11"/>
      <c r="H28714" s="11"/>
    </row>
    <row r="28715" spans="6:8" x14ac:dyDescent="0.25">
      <c r="F28715" s="11"/>
      <c r="G28715" s="11"/>
      <c r="H28715" s="11"/>
    </row>
    <row r="28716" spans="6:8" x14ac:dyDescent="0.25">
      <c r="F28716" s="11"/>
      <c r="G28716" s="11"/>
      <c r="H28716" s="11"/>
    </row>
    <row r="28717" spans="6:8" x14ac:dyDescent="0.25">
      <c r="F28717" s="11"/>
      <c r="G28717" s="11"/>
      <c r="H28717" s="11"/>
    </row>
    <row r="28718" spans="6:8" x14ac:dyDescent="0.25">
      <c r="F28718" s="11"/>
      <c r="G28718" s="11"/>
      <c r="H28718" s="11"/>
    </row>
    <row r="28719" spans="6:8" x14ac:dyDescent="0.25">
      <c r="F28719" s="11"/>
      <c r="G28719" s="11"/>
      <c r="H28719" s="11"/>
    </row>
    <row r="28720" spans="6:8" x14ac:dyDescent="0.25">
      <c r="F28720" s="11"/>
      <c r="G28720" s="11"/>
      <c r="H28720" s="11"/>
    </row>
    <row r="28721" spans="6:8" x14ac:dyDescent="0.25">
      <c r="F28721" s="11"/>
      <c r="G28721" s="11"/>
      <c r="H28721" s="11"/>
    </row>
    <row r="28722" spans="6:8" x14ac:dyDescent="0.25">
      <c r="F28722" s="11"/>
      <c r="G28722" s="11"/>
      <c r="H28722" s="11"/>
    </row>
    <row r="28723" spans="6:8" x14ac:dyDescent="0.25">
      <c r="F28723" s="11"/>
      <c r="G28723" s="11"/>
      <c r="H28723" s="11"/>
    </row>
    <row r="28724" spans="6:8" x14ac:dyDescent="0.25">
      <c r="F28724" s="11"/>
      <c r="G28724" s="11"/>
      <c r="H28724" s="11"/>
    </row>
    <row r="28725" spans="6:8" x14ac:dyDescent="0.25">
      <c r="F28725" s="11"/>
      <c r="G28725" s="11"/>
      <c r="H28725" s="11"/>
    </row>
    <row r="28726" spans="6:8" x14ac:dyDescent="0.25">
      <c r="F28726" s="11"/>
      <c r="G28726" s="11"/>
      <c r="H28726" s="11"/>
    </row>
    <row r="28727" spans="6:8" x14ac:dyDescent="0.25">
      <c r="F28727" s="11"/>
      <c r="G28727" s="11"/>
      <c r="H28727" s="11"/>
    </row>
    <row r="28728" spans="6:8" x14ac:dyDescent="0.25">
      <c r="F28728" s="11"/>
      <c r="G28728" s="11"/>
      <c r="H28728" s="11"/>
    </row>
    <row r="28729" spans="6:8" x14ac:dyDescent="0.25">
      <c r="F28729" s="11"/>
      <c r="G28729" s="11"/>
      <c r="H28729" s="11"/>
    </row>
    <row r="28730" spans="6:8" x14ac:dyDescent="0.25">
      <c r="F28730" s="11"/>
      <c r="G28730" s="11"/>
      <c r="H28730" s="11"/>
    </row>
    <row r="28731" spans="6:8" x14ac:dyDescent="0.25">
      <c r="F28731" s="11"/>
      <c r="G28731" s="11"/>
      <c r="H28731" s="11"/>
    </row>
    <row r="28732" spans="6:8" x14ac:dyDescent="0.25">
      <c r="F28732" s="11"/>
      <c r="G28732" s="11"/>
      <c r="H28732" s="11"/>
    </row>
    <row r="28733" spans="6:8" x14ac:dyDescent="0.25">
      <c r="F28733" s="11"/>
      <c r="G28733" s="11"/>
      <c r="H28733" s="11"/>
    </row>
    <row r="28734" spans="6:8" x14ac:dyDescent="0.25">
      <c r="F28734" s="11"/>
      <c r="G28734" s="11"/>
      <c r="H28734" s="11"/>
    </row>
    <row r="28735" spans="6:8" x14ac:dyDescent="0.25">
      <c r="F28735" s="11"/>
      <c r="G28735" s="11"/>
      <c r="H28735" s="11"/>
    </row>
    <row r="28736" spans="6:8" x14ac:dyDescent="0.25">
      <c r="F28736" s="11"/>
      <c r="G28736" s="11"/>
      <c r="H28736" s="11"/>
    </row>
    <row r="28737" spans="6:8" x14ac:dyDescent="0.25">
      <c r="F28737" s="11"/>
      <c r="G28737" s="11"/>
      <c r="H28737" s="11"/>
    </row>
    <row r="28738" spans="6:8" x14ac:dyDescent="0.25">
      <c r="F28738" s="11"/>
      <c r="G28738" s="11"/>
      <c r="H28738" s="11"/>
    </row>
    <row r="28739" spans="6:8" x14ac:dyDescent="0.25">
      <c r="F28739" s="11"/>
      <c r="G28739" s="11"/>
      <c r="H28739" s="11"/>
    </row>
    <row r="28740" spans="6:8" x14ac:dyDescent="0.25">
      <c r="F28740" s="11"/>
      <c r="G28740" s="11"/>
      <c r="H28740" s="11"/>
    </row>
    <row r="28741" spans="6:8" x14ac:dyDescent="0.25">
      <c r="F28741" s="11"/>
      <c r="G28741" s="11"/>
      <c r="H28741" s="11"/>
    </row>
    <row r="28742" spans="6:8" x14ac:dyDescent="0.25">
      <c r="F28742" s="11"/>
      <c r="G28742" s="11"/>
      <c r="H28742" s="11"/>
    </row>
    <row r="28743" spans="6:8" x14ac:dyDescent="0.25">
      <c r="F28743" s="11"/>
      <c r="G28743" s="11"/>
      <c r="H28743" s="11"/>
    </row>
    <row r="28744" spans="6:8" x14ac:dyDescent="0.25">
      <c r="F28744" s="11"/>
      <c r="G28744" s="11"/>
      <c r="H28744" s="11"/>
    </row>
    <row r="28745" spans="6:8" x14ac:dyDescent="0.25">
      <c r="F28745" s="11"/>
      <c r="G28745" s="11"/>
      <c r="H28745" s="11"/>
    </row>
    <row r="28746" spans="6:8" x14ac:dyDescent="0.25">
      <c r="F28746" s="11"/>
      <c r="G28746" s="11"/>
      <c r="H28746" s="11"/>
    </row>
    <row r="28747" spans="6:8" x14ac:dyDescent="0.25">
      <c r="F28747" s="11"/>
      <c r="G28747" s="11"/>
      <c r="H28747" s="11"/>
    </row>
    <row r="28748" spans="6:8" x14ac:dyDescent="0.25">
      <c r="F28748" s="11"/>
      <c r="G28748" s="11"/>
      <c r="H28748" s="11"/>
    </row>
    <row r="28749" spans="6:8" x14ac:dyDescent="0.25">
      <c r="F28749" s="11"/>
      <c r="G28749" s="11"/>
      <c r="H28749" s="11"/>
    </row>
    <row r="28750" spans="6:8" x14ac:dyDescent="0.25">
      <c r="F28750" s="11"/>
      <c r="G28750" s="11"/>
      <c r="H28750" s="11"/>
    </row>
    <row r="28751" spans="6:8" x14ac:dyDescent="0.25">
      <c r="F28751" s="11"/>
      <c r="G28751" s="11"/>
      <c r="H28751" s="11"/>
    </row>
    <row r="28752" spans="6:8" x14ac:dyDescent="0.25">
      <c r="F28752" s="11"/>
      <c r="G28752" s="11"/>
      <c r="H28752" s="11"/>
    </row>
    <row r="28753" spans="6:8" x14ac:dyDescent="0.25">
      <c r="F28753" s="11"/>
      <c r="G28753" s="11"/>
      <c r="H28753" s="11"/>
    </row>
    <row r="28754" spans="6:8" x14ac:dyDescent="0.25">
      <c r="F28754" s="11"/>
      <c r="G28754" s="11"/>
      <c r="H28754" s="11"/>
    </row>
    <row r="28755" spans="6:8" x14ac:dyDescent="0.25">
      <c r="F28755" s="11"/>
      <c r="G28755" s="11"/>
      <c r="H28755" s="11"/>
    </row>
    <row r="28756" spans="6:8" x14ac:dyDescent="0.25">
      <c r="F28756" s="11"/>
      <c r="G28756" s="11"/>
      <c r="H28756" s="11"/>
    </row>
    <row r="28757" spans="6:8" x14ac:dyDescent="0.25">
      <c r="F28757" s="11"/>
      <c r="G28757" s="11"/>
      <c r="H28757" s="11"/>
    </row>
    <row r="28758" spans="6:8" x14ac:dyDescent="0.25">
      <c r="F28758" s="11"/>
      <c r="G28758" s="11"/>
      <c r="H28758" s="11"/>
    </row>
    <row r="28759" spans="6:8" x14ac:dyDescent="0.25">
      <c r="F28759" s="11"/>
      <c r="G28759" s="11"/>
      <c r="H28759" s="11"/>
    </row>
    <row r="28760" spans="6:8" x14ac:dyDescent="0.25">
      <c r="F28760" s="11"/>
      <c r="G28760" s="11"/>
      <c r="H28760" s="11"/>
    </row>
    <row r="28761" spans="6:8" x14ac:dyDescent="0.25">
      <c r="F28761" s="11"/>
      <c r="G28761" s="11"/>
      <c r="H28761" s="11"/>
    </row>
    <row r="28762" spans="6:8" x14ac:dyDescent="0.25">
      <c r="F28762" s="11"/>
      <c r="G28762" s="11"/>
      <c r="H28762" s="11"/>
    </row>
    <row r="28763" spans="6:8" x14ac:dyDescent="0.25">
      <c r="F28763" s="11"/>
      <c r="G28763" s="11"/>
      <c r="H28763" s="11"/>
    </row>
    <row r="28764" spans="6:8" x14ac:dyDescent="0.25">
      <c r="F28764" s="11"/>
      <c r="G28764" s="11"/>
      <c r="H28764" s="11"/>
    </row>
    <row r="28765" spans="6:8" x14ac:dyDescent="0.25">
      <c r="F28765" s="11"/>
      <c r="G28765" s="11"/>
      <c r="H28765" s="11"/>
    </row>
    <row r="28766" spans="6:8" x14ac:dyDescent="0.25">
      <c r="F28766" s="11"/>
      <c r="G28766" s="11"/>
      <c r="H28766" s="11"/>
    </row>
    <row r="28767" spans="6:8" x14ac:dyDescent="0.25">
      <c r="F28767" s="11"/>
      <c r="G28767" s="11"/>
      <c r="H28767" s="11"/>
    </row>
    <row r="28768" spans="6:8" x14ac:dyDescent="0.25">
      <c r="F28768" s="11"/>
      <c r="G28768" s="11"/>
      <c r="H28768" s="11"/>
    </row>
    <row r="28769" spans="6:8" x14ac:dyDescent="0.25">
      <c r="F28769" s="11"/>
      <c r="G28769" s="11"/>
      <c r="H28769" s="11"/>
    </row>
    <row r="28770" spans="6:8" x14ac:dyDescent="0.25">
      <c r="F28770" s="11"/>
      <c r="G28770" s="11"/>
      <c r="H28770" s="11"/>
    </row>
    <row r="28771" spans="6:8" x14ac:dyDescent="0.25">
      <c r="F28771" s="11"/>
      <c r="G28771" s="11"/>
      <c r="H28771" s="11"/>
    </row>
    <row r="28772" spans="6:8" x14ac:dyDescent="0.25">
      <c r="F28772" s="11"/>
      <c r="G28772" s="11"/>
      <c r="H28772" s="11"/>
    </row>
    <row r="28773" spans="6:8" x14ac:dyDescent="0.25">
      <c r="F28773" s="11"/>
      <c r="G28773" s="11"/>
      <c r="H28773" s="11"/>
    </row>
    <row r="28774" spans="6:8" x14ac:dyDescent="0.25">
      <c r="F28774" s="11"/>
      <c r="G28774" s="11"/>
      <c r="H28774" s="11"/>
    </row>
    <row r="28775" spans="6:8" x14ac:dyDescent="0.25">
      <c r="F28775" s="11"/>
      <c r="G28775" s="11"/>
      <c r="H28775" s="11"/>
    </row>
    <row r="28776" spans="6:8" x14ac:dyDescent="0.25">
      <c r="F28776" s="11"/>
      <c r="G28776" s="11"/>
      <c r="H28776" s="11"/>
    </row>
    <row r="28777" spans="6:8" x14ac:dyDescent="0.25">
      <c r="F28777" s="11"/>
      <c r="G28777" s="11"/>
      <c r="H28777" s="11"/>
    </row>
    <row r="28778" spans="6:8" x14ac:dyDescent="0.25">
      <c r="F28778" s="11"/>
      <c r="G28778" s="11"/>
      <c r="H28778" s="11"/>
    </row>
    <row r="28779" spans="6:8" x14ac:dyDescent="0.25">
      <c r="F28779" s="11"/>
      <c r="G28779" s="11"/>
      <c r="H28779" s="11"/>
    </row>
    <row r="28780" spans="6:8" x14ac:dyDescent="0.25">
      <c r="F28780" s="11"/>
      <c r="G28780" s="11"/>
      <c r="H28780" s="11"/>
    </row>
    <row r="28781" spans="6:8" x14ac:dyDescent="0.25">
      <c r="F28781" s="11"/>
      <c r="G28781" s="11"/>
      <c r="H28781" s="11"/>
    </row>
    <row r="28782" spans="6:8" x14ac:dyDescent="0.25">
      <c r="F28782" s="11"/>
      <c r="G28782" s="11"/>
      <c r="H28782" s="11"/>
    </row>
    <row r="28783" spans="6:8" x14ac:dyDescent="0.25">
      <c r="F28783" s="11"/>
      <c r="G28783" s="11"/>
      <c r="H28783" s="11"/>
    </row>
    <row r="28784" spans="6:8" x14ac:dyDescent="0.25">
      <c r="F28784" s="11"/>
      <c r="G28784" s="11"/>
      <c r="H28784" s="11"/>
    </row>
    <row r="28785" spans="6:8" x14ac:dyDescent="0.25">
      <c r="F28785" s="11"/>
      <c r="G28785" s="11"/>
      <c r="H28785" s="11"/>
    </row>
    <row r="28786" spans="6:8" x14ac:dyDescent="0.25">
      <c r="F28786" s="11"/>
      <c r="G28786" s="11"/>
      <c r="H28786" s="11"/>
    </row>
    <row r="28787" spans="6:8" x14ac:dyDescent="0.25">
      <c r="F28787" s="11"/>
      <c r="G28787" s="11"/>
      <c r="H28787" s="11"/>
    </row>
    <row r="28788" spans="6:8" x14ac:dyDescent="0.25">
      <c r="F28788" s="11"/>
      <c r="G28788" s="11"/>
      <c r="H28788" s="11"/>
    </row>
    <row r="28789" spans="6:8" x14ac:dyDescent="0.25">
      <c r="F28789" s="11"/>
      <c r="G28789" s="11"/>
      <c r="H28789" s="11"/>
    </row>
    <row r="28790" spans="6:8" x14ac:dyDescent="0.25">
      <c r="F28790" s="11"/>
      <c r="G28790" s="11"/>
      <c r="H28790" s="11"/>
    </row>
    <row r="28791" spans="6:8" x14ac:dyDescent="0.25">
      <c r="F28791" s="11"/>
      <c r="G28791" s="11"/>
      <c r="H28791" s="11"/>
    </row>
    <row r="28792" spans="6:8" x14ac:dyDescent="0.25">
      <c r="F28792" s="11"/>
      <c r="G28792" s="11"/>
      <c r="H28792" s="11"/>
    </row>
    <row r="28793" spans="6:8" x14ac:dyDescent="0.25">
      <c r="F28793" s="11"/>
      <c r="G28793" s="11"/>
      <c r="H28793" s="11"/>
    </row>
    <row r="28794" spans="6:8" x14ac:dyDescent="0.25">
      <c r="F28794" s="11"/>
      <c r="G28794" s="11"/>
      <c r="H28794" s="11"/>
    </row>
    <row r="28795" spans="6:8" x14ac:dyDescent="0.25">
      <c r="F28795" s="11"/>
      <c r="G28795" s="11"/>
      <c r="H28795" s="11"/>
    </row>
    <row r="28796" spans="6:8" x14ac:dyDescent="0.25">
      <c r="F28796" s="11"/>
      <c r="G28796" s="11"/>
      <c r="H28796" s="11"/>
    </row>
    <row r="28797" spans="6:8" x14ac:dyDescent="0.25">
      <c r="F28797" s="11"/>
      <c r="G28797" s="11"/>
      <c r="H28797" s="11"/>
    </row>
    <row r="28798" spans="6:8" x14ac:dyDescent="0.25">
      <c r="F28798" s="11"/>
      <c r="G28798" s="11"/>
      <c r="H28798" s="11"/>
    </row>
    <row r="28799" spans="6:8" x14ac:dyDescent="0.25">
      <c r="F28799" s="11"/>
      <c r="G28799" s="11"/>
      <c r="H28799" s="11"/>
    </row>
    <row r="28800" spans="6:8" x14ac:dyDescent="0.25">
      <c r="F28800" s="11"/>
      <c r="G28800" s="11"/>
      <c r="H28800" s="11"/>
    </row>
    <row r="28801" spans="6:8" x14ac:dyDescent="0.25">
      <c r="F28801" s="11"/>
      <c r="G28801" s="11"/>
      <c r="H28801" s="11"/>
    </row>
    <row r="28802" spans="6:8" x14ac:dyDescent="0.25">
      <c r="F28802" s="11"/>
      <c r="G28802" s="11"/>
      <c r="H28802" s="11"/>
    </row>
    <row r="28803" spans="6:8" x14ac:dyDescent="0.25">
      <c r="F28803" s="11"/>
      <c r="G28803" s="11"/>
      <c r="H28803" s="11"/>
    </row>
    <row r="28804" spans="6:8" x14ac:dyDescent="0.25">
      <c r="F28804" s="11"/>
      <c r="G28804" s="11"/>
      <c r="H28804" s="11"/>
    </row>
    <row r="28805" spans="6:8" x14ac:dyDescent="0.25">
      <c r="F28805" s="11"/>
      <c r="G28805" s="11"/>
      <c r="H28805" s="11"/>
    </row>
    <row r="28806" spans="6:8" x14ac:dyDescent="0.25">
      <c r="F28806" s="11"/>
      <c r="G28806" s="11"/>
      <c r="H28806" s="11"/>
    </row>
    <row r="28807" spans="6:8" x14ac:dyDescent="0.25">
      <c r="F28807" s="11"/>
      <c r="G28807" s="11"/>
      <c r="H28807" s="11"/>
    </row>
    <row r="28808" spans="6:8" x14ac:dyDescent="0.25">
      <c r="F28808" s="11"/>
      <c r="G28808" s="11"/>
      <c r="H28808" s="11"/>
    </row>
    <row r="28809" spans="6:8" x14ac:dyDescent="0.25">
      <c r="F28809" s="11"/>
      <c r="G28809" s="11"/>
      <c r="H28809" s="11"/>
    </row>
    <row r="28810" spans="6:8" x14ac:dyDescent="0.25">
      <c r="F28810" s="11"/>
      <c r="G28810" s="11"/>
      <c r="H28810" s="11"/>
    </row>
    <row r="28811" spans="6:8" x14ac:dyDescent="0.25">
      <c r="F28811" s="11"/>
      <c r="G28811" s="11"/>
      <c r="H28811" s="11"/>
    </row>
    <row r="28812" spans="6:8" x14ac:dyDescent="0.25">
      <c r="F28812" s="11"/>
      <c r="G28812" s="11"/>
      <c r="H28812" s="11"/>
    </row>
    <row r="28813" spans="6:8" x14ac:dyDescent="0.25">
      <c r="F28813" s="11"/>
      <c r="G28813" s="11"/>
      <c r="H28813" s="11"/>
    </row>
    <row r="28814" spans="6:8" x14ac:dyDescent="0.25">
      <c r="F28814" s="11"/>
      <c r="G28814" s="11"/>
      <c r="H28814" s="11"/>
    </row>
    <row r="28815" spans="6:8" x14ac:dyDescent="0.25">
      <c r="F28815" s="11"/>
      <c r="G28815" s="11"/>
      <c r="H28815" s="11"/>
    </row>
    <row r="28816" spans="6:8" x14ac:dyDescent="0.25">
      <c r="F28816" s="11"/>
      <c r="G28816" s="11"/>
      <c r="H28816" s="11"/>
    </row>
    <row r="28817" spans="6:8" x14ac:dyDescent="0.25">
      <c r="F28817" s="11"/>
      <c r="G28817" s="11"/>
      <c r="H28817" s="11"/>
    </row>
    <row r="28818" spans="6:8" x14ac:dyDescent="0.25">
      <c r="F28818" s="11"/>
      <c r="G28818" s="11"/>
      <c r="H28818" s="11"/>
    </row>
    <row r="28819" spans="6:8" x14ac:dyDescent="0.25">
      <c r="F28819" s="11"/>
      <c r="G28819" s="11"/>
      <c r="H28819" s="11"/>
    </row>
    <row r="28820" spans="6:8" x14ac:dyDescent="0.25">
      <c r="F28820" s="11"/>
      <c r="G28820" s="11"/>
      <c r="H28820" s="11"/>
    </row>
    <row r="28821" spans="6:8" x14ac:dyDescent="0.25">
      <c r="F28821" s="11"/>
      <c r="G28821" s="11"/>
      <c r="H28821" s="11"/>
    </row>
    <row r="28822" spans="6:8" x14ac:dyDescent="0.25">
      <c r="F28822" s="11"/>
      <c r="G28822" s="11"/>
      <c r="H28822" s="11"/>
    </row>
    <row r="28823" spans="6:8" x14ac:dyDescent="0.25">
      <c r="F28823" s="11"/>
      <c r="G28823" s="11"/>
      <c r="H28823" s="11"/>
    </row>
    <row r="28824" spans="6:8" x14ac:dyDescent="0.25">
      <c r="F28824" s="11"/>
      <c r="G28824" s="11"/>
      <c r="H28824" s="11"/>
    </row>
    <row r="28825" spans="6:8" x14ac:dyDescent="0.25">
      <c r="F28825" s="11"/>
      <c r="G28825" s="11"/>
      <c r="H28825" s="11"/>
    </row>
    <row r="28826" spans="6:8" x14ac:dyDescent="0.25">
      <c r="F28826" s="11"/>
      <c r="G28826" s="11"/>
      <c r="H28826" s="11"/>
    </row>
    <row r="28827" spans="6:8" x14ac:dyDescent="0.25">
      <c r="F28827" s="11"/>
      <c r="G28827" s="11"/>
      <c r="H28827" s="11"/>
    </row>
    <row r="28828" spans="6:8" x14ac:dyDescent="0.25">
      <c r="F28828" s="11"/>
      <c r="G28828" s="11"/>
      <c r="H28828" s="11"/>
    </row>
    <row r="28829" spans="6:8" x14ac:dyDescent="0.25">
      <c r="F28829" s="11"/>
      <c r="G28829" s="11"/>
      <c r="H28829" s="11"/>
    </row>
    <row r="28830" spans="6:8" x14ac:dyDescent="0.25">
      <c r="F28830" s="11"/>
      <c r="G28830" s="11"/>
      <c r="H28830" s="11"/>
    </row>
    <row r="28831" spans="6:8" x14ac:dyDescent="0.25">
      <c r="F28831" s="11"/>
      <c r="G28831" s="11"/>
      <c r="H28831" s="11"/>
    </row>
    <row r="28832" spans="6:8" x14ac:dyDescent="0.25">
      <c r="F28832" s="11"/>
      <c r="G28832" s="11"/>
      <c r="H28832" s="11"/>
    </row>
    <row r="28833" spans="6:8" x14ac:dyDescent="0.25">
      <c r="F28833" s="11"/>
      <c r="G28833" s="11"/>
      <c r="H28833" s="11"/>
    </row>
    <row r="28834" spans="6:8" x14ac:dyDescent="0.25">
      <c r="F28834" s="11"/>
      <c r="G28834" s="11"/>
      <c r="H28834" s="11"/>
    </row>
    <row r="28835" spans="6:8" x14ac:dyDescent="0.25">
      <c r="F28835" s="11"/>
      <c r="G28835" s="11"/>
      <c r="H28835" s="11"/>
    </row>
    <row r="28836" spans="6:8" x14ac:dyDescent="0.25">
      <c r="F28836" s="11"/>
      <c r="G28836" s="11"/>
      <c r="H28836" s="11"/>
    </row>
    <row r="28837" spans="6:8" x14ac:dyDescent="0.25">
      <c r="F28837" s="11"/>
      <c r="G28837" s="11"/>
      <c r="H28837" s="11"/>
    </row>
    <row r="28838" spans="6:8" x14ac:dyDescent="0.25">
      <c r="F28838" s="11"/>
      <c r="G28838" s="11"/>
      <c r="H28838" s="11"/>
    </row>
    <row r="28839" spans="6:8" x14ac:dyDescent="0.25">
      <c r="F28839" s="11"/>
      <c r="G28839" s="11"/>
      <c r="H28839" s="11"/>
    </row>
    <row r="28840" spans="6:8" x14ac:dyDescent="0.25">
      <c r="F28840" s="11"/>
      <c r="G28840" s="11"/>
      <c r="H28840" s="11"/>
    </row>
    <row r="28841" spans="6:8" x14ac:dyDescent="0.25">
      <c r="F28841" s="11"/>
      <c r="G28841" s="11"/>
      <c r="H28841" s="11"/>
    </row>
    <row r="28842" spans="6:8" x14ac:dyDescent="0.25">
      <c r="F28842" s="11"/>
      <c r="G28842" s="11"/>
      <c r="H28842" s="11"/>
    </row>
    <row r="28843" spans="6:8" x14ac:dyDescent="0.25">
      <c r="F28843" s="11"/>
      <c r="G28843" s="11"/>
      <c r="H28843" s="11"/>
    </row>
    <row r="28844" spans="6:8" x14ac:dyDescent="0.25">
      <c r="F28844" s="11"/>
      <c r="G28844" s="11"/>
      <c r="H28844" s="11"/>
    </row>
    <row r="28845" spans="6:8" x14ac:dyDescent="0.25">
      <c r="F28845" s="11"/>
      <c r="G28845" s="11"/>
      <c r="H28845" s="11"/>
    </row>
    <row r="28846" spans="6:8" x14ac:dyDescent="0.25">
      <c r="F28846" s="11"/>
      <c r="G28846" s="11"/>
      <c r="H28846" s="11"/>
    </row>
    <row r="28847" spans="6:8" x14ac:dyDescent="0.25">
      <c r="F28847" s="11"/>
      <c r="G28847" s="11"/>
      <c r="H28847" s="11"/>
    </row>
    <row r="28848" spans="6:8" x14ac:dyDescent="0.25">
      <c r="F28848" s="11"/>
      <c r="G28848" s="11"/>
      <c r="H28848" s="11"/>
    </row>
    <row r="28849" spans="6:8" x14ac:dyDescent="0.25">
      <c r="F28849" s="11"/>
      <c r="G28849" s="11"/>
      <c r="H28849" s="11"/>
    </row>
    <row r="28850" spans="6:8" x14ac:dyDescent="0.25">
      <c r="F28850" s="11"/>
      <c r="G28850" s="11"/>
      <c r="H28850" s="11"/>
    </row>
    <row r="28851" spans="6:8" x14ac:dyDescent="0.25">
      <c r="F28851" s="11"/>
      <c r="G28851" s="11"/>
      <c r="H28851" s="11"/>
    </row>
    <row r="28852" spans="6:8" x14ac:dyDescent="0.25">
      <c r="F28852" s="11"/>
      <c r="G28852" s="11"/>
      <c r="H28852" s="11"/>
    </row>
    <row r="28853" spans="6:8" x14ac:dyDescent="0.25">
      <c r="F28853" s="11"/>
      <c r="G28853" s="11"/>
      <c r="H28853" s="11"/>
    </row>
    <row r="28854" spans="6:8" x14ac:dyDescent="0.25">
      <c r="F28854" s="11"/>
      <c r="G28854" s="11"/>
      <c r="H28854" s="11"/>
    </row>
    <row r="28855" spans="6:8" x14ac:dyDescent="0.25">
      <c r="F28855" s="11"/>
      <c r="G28855" s="11"/>
      <c r="H28855" s="11"/>
    </row>
    <row r="28856" spans="6:8" x14ac:dyDescent="0.25">
      <c r="F28856" s="11"/>
      <c r="G28856" s="11"/>
      <c r="H28856" s="11"/>
    </row>
    <row r="28857" spans="6:8" x14ac:dyDescent="0.25">
      <c r="F28857" s="11"/>
      <c r="G28857" s="11"/>
      <c r="H28857" s="11"/>
    </row>
    <row r="28858" spans="6:8" x14ac:dyDescent="0.25">
      <c r="F28858" s="11"/>
      <c r="G28858" s="11"/>
      <c r="H28858" s="11"/>
    </row>
    <row r="28859" spans="6:8" x14ac:dyDescent="0.25">
      <c r="F28859" s="11"/>
      <c r="G28859" s="11"/>
      <c r="H28859" s="11"/>
    </row>
    <row r="28860" spans="6:8" x14ac:dyDescent="0.25">
      <c r="F28860" s="11"/>
      <c r="G28860" s="11"/>
      <c r="H28860" s="11"/>
    </row>
    <row r="28861" spans="6:8" x14ac:dyDescent="0.25">
      <c r="F28861" s="11"/>
      <c r="G28861" s="11"/>
      <c r="H28861" s="11"/>
    </row>
    <row r="28862" spans="6:8" x14ac:dyDescent="0.25">
      <c r="F28862" s="11"/>
      <c r="G28862" s="11"/>
      <c r="H28862" s="11"/>
    </row>
    <row r="28863" spans="6:8" x14ac:dyDescent="0.25">
      <c r="F28863" s="11"/>
      <c r="G28863" s="11"/>
      <c r="H28863" s="11"/>
    </row>
    <row r="28864" spans="6:8" x14ac:dyDescent="0.25">
      <c r="F28864" s="11"/>
      <c r="G28864" s="11"/>
      <c r="H28864" s="11"/>
    </row>
    <row r="28865" spans="6:8" x14ac:dyDescent="0.25">
      <c r="F28865" s="11"/>
      <c r="G28865" s="11"/>
      <c r="H28865" s="11"/>
    </row>
    <row r="28866" spans="6:8" x14ac:dyDescent="0.25">
      <c r="F28866" s="11"/>
      <c r="G28866" s="11"/>
      <c r="H28866" s="11"/>
    </row>
    <row r="28867" spans="6:8" x14ac:dyDescent="0.25">
      <c r="F28867" s="11"/>
      <c r="G28867" s="11"/>
      <c r="H28867" s="11"/>
    </row>
    <row r="28868" spans="6:8" x14ac:dyDescent="0.25">
      <c r="F28868" s="11"/>
      <c r="G28868" s="11"/>
      <c r="H28868" s="11"/>
    </row>
    <row r="28869" spans="6:8" x14ac:dyDescent="0.25">
      <c r="F28869" s="11"/>
      <c r="G28869" s="11"/>
      <c r="H28869" s="11"/>
    </row>
    <row r="28870" spans="6:8" x14ac:dyDescent="0.25">
      <c r="F28870" s="11"/>
      <c r="G28870" s="11"/>
      <c r="H28870" s="11"/>
    </row>
    <row r="28871" spans="6:8" x14ac:dyDescent="0.25">
      <c r="F28871" s="11"/>
      <c r="G28871" s="11"/>
      <c r="H28871" s="11"/>
    </row>
    <row r="28872" spans="6:8" x14ac:dyDescent="0.25">
      <c r="F28872" s="11"/>
      <c r="G28872" s="11"/>
      <c r="H28872" s="11"/>
    </row>
    <row r="28873" spans="6:8" x14ac:dyDescent="0.25">
      <c r="F28873" s="11"/>
      <c r="G28873" s="11"/>
      <c r="H28873" s="11"/>
    </row>
    <row r="28874" spans="6:8" x14ac:dyDescent="0.25">
      <c r="F28874" s="11"/>
      <c r="G28874" s="11"/>
      <c r="H28874" s="11"/>
    </row>
    <row r="28875" spans="6:8" x14ac:dyDescent="0.25">
      <c r="F28875" s="11"/>
      <c r="G28875" s="11"/>
      <c r="H28875" s="11"/>
    </row>
    <row r="28876" spans="6:8" x14ac:dyDescent="0.25">
      <c r="F28876" s="11"/>
      <c r="G28876" s="11"/>
      <c r="H28876" s="11"/>
    </row>
    <row r="28877" spans="6:8" x14ac:dyDescent="0.25">
      <c r="F28877" s="11"/>
      <c r="G28877" s="11"/>
      <c r="H28877" s="11"/>
    </row>
    <row r="28878" spans="6:8" x14ac:dyDescent="0.25">
      <c r="F28878" s="11"/>
      <c r="G28878" s="11"/>
      <c r="H28878" s="11"/>
    </row>
    <row r="28879" spans="6:8" x14ac:dyDescent="0.25">
      <c r="F28879" s="11"/>
      <c r="G28879" s="11"/>
      <c r="H28879" s="11"/>
    </row>
    <row r="28880" spans="6:8" x14ac:dyDescent="0.25">
      <c r="F28880" s="11"/>
      <c r="G28880" s="11"/>
      <c r="H28880" s="11"/>
    </row>
    <row r="28881" spans="6:8" x14ac:dyDescent="0.25">
      <c r="F28881" s="11"/>
      <c r="G28881" s="11"/>
      <c r="H28881" s="11"/>
    </row>
    <row r="28882" spans="6:8" x14ac:dyDescent="0.25">
      <c r="F28882" s="11"/>
      <c r="G28882" s="11"/>
      <c r="H28882" s="11"/>
    </row>
    <row r="28883" spans="6:8" x14ac:dyDescent="0.25">
      <c r="F28883" s="11"/>
      <c r="G28883" s="11"/>
      <c r="H28883" s="11"/>
    </row>
    <row r="28884" spans="6:8" x14ac:dyDescent="0.25">
      <c r="F28884" s="11"/>
      <c r="G28884" s="11"/>
      <c r="H28884" s="11"/>
    </row>
    <row r="28885" spans="6:8" x14ac:dyDescent="0.25">
      <c r="F28885" s="11"/>
      <c r="G28885" s="11"/>
      <c r="H28885" s="11"/>
    </row>
    <row r="28886" spans="6:8" x14ac:dyDescent="0.25">
      <c r="F28886" s="11"/>
      <c r="G28886" s="11"/>
      <c r="H28886" s="11"/>
    </row>
    <row r="28887" spans="6:8" x14ac:dyDescent="0.25">
      <c r="F28887" s="11"/>
      <c r="G28887" s="11"/>
      <c r="H28887" s="11"/>
    </row>
    <row r="28888" spans="6:8" x14ac:dyDescent="0.25">
      <c r="F28888" s="11"/>
      <c r="G28888" s="11"/>
      <c r="H28888" s="11"/>
    </row>
    <row r="28889" spans="6:8" x14ac:dyDescent="0.25">
      <c r="F28889" s="11"/>
      <c r="G28889" s="11"/>
      <c r="H28889" s="11"/>
    </row>
    <row r="28890" spans="6:8" x14ac:dyDescent="0.25">
      <c r="F28890" s="11"/>
      <c r="G28890" s="11"/>
      <c r="H28890" s="11"/>
    </row>
    <row r="28891" spans="6:8" x14ac:dyDescent="0.25">
      <c r="F28891" s="11"/>
      <c r="G28891" s="11"/>
      <c r="H28891" s="11"/>
    </row>
    <row r="28892" spans="6:8" x14ac:dyDescent="0.25">
      <c r="F28892" s="11"/>
      <c r="G28892" s="11"/>
      <c r="H28892" s="11"/>
    </row>
    <row r="28893" spans="6:8" x14ac:dyDescent="0.25">
      <c r="F28893" s="11"/>
      <c r="G28893" s="11"/>
      <c r="H28893" s="11"/>
    </row>
    <row r="28894" spans="6:8" x14ac:dyDescent="0.25">
      <c r="F28894" s="11"/>
      <c r="G28894" s="11"/>
      <c r="H28894" s="11"/>
    </row>
    <row r="28895" spans="6:8" x14ac:dyDescent="0.25">
      <c r="F28895" s="11"/>
      <c r="G28895" s="11"/>
      <c r="H28895" s="11"/>
    </row>
    <row r="28896" spans="6:8" x14ac:dyDescent="0.25">
      <c r="F28896" s="11"/>
      <c r="G28896" s="11"/>
      <c r="H28896" s="11"/>
    </row>
    <row r="28897" spans="6:8" x14ac:dyDescent="0.25">
      <c r="F28897" s="11"/>
      <c r="G28897" s="11"/>
      <c r="H28897" s="11"/>
    </row>
    <row r="28898" spans="6:8" x14ac:dyDescent="0.25">
      <c r="F28898" s="11"/>
      <c r="G28898" s="11"/>
      <c r="H28898" s="11"/>
    </row>
    <row r="28899" spans="6:8" x14ac:dyDescent="0.25">
      <c r="F28899" s="11"/>
      <c r="G28899" s="11"/>
      <c r="H28899" s="11"/>
    </row>
    <row r="28900" spans="6:8" x14ac:dyDescent="0.25">
      <c r="F28900" s="11"/>
      <c r="G28900" s="11"/>
      <c r="H28900" s="11"/>
    </row>
    <row r="28901" spans="6:8" x14ac:dyDescent="0.25">
      <c r="F28901" s="11"/>
      <c r="G28901" s="11"/>
      <c r="H28901" s="11"/>
    </row>
    <row r="28902" spans="6:8" x14ac:dyDescent="0.25">
      <c r="F28902" s="11"/>
      <c r="G28902" s="11"/>
      <c r="H28902" s="11"/>
    </row>
    <row r="28903" spans="6:8" x14ac:dyDescent="0.25">
      <c r="F28903" s="11"/>
      <c r="G28903" s="11"/>
      <c r="H28903" s="11"/>
    </row>
    <row r="28904" spans="6:8" x14ac:dyDescent="0.25">
      <c r="F28904" s="11"/>
      <c r="G28904" s="11"/>
      <c r="H28904" s="11"/>
    </row>
    <row r="28905" spans="6:8" x14ac:dyDescent="0.25">
      <c r="F28905" s="11"/>
      <c r="G28905" s="11"/>
      <c r="H28905" s="11"/>
    </row>
    <row r="28906" spans="6:8" x14ac:dyDescent="0.25">
      <c r="F28906" s="11"/>
      <c r="G28906" s="11"/>
      <c r="H28906" s="11"/>
    </row>
    <row r="28907" spans="6:8" x14ac:dyDescent="0.25">
      <c r="F28907" s="11"/>
      <c r="G28907" s="11"/>
      <c r="H28907" s="11"/>
    </row>
    <row r="28908" spans="6:8" x14ac:dyDescent="0.25">
      <c r="F28908" s="11"/>
      <c r="G28908" s="11"/>
      <c r="H28908" s="11"/>
    </row>
    <row r="28909" spans="6:8" x14ac:dyDescent="0.25">
      <c r="F28909" s="11"/>
      <c r="G28909" s="11"/>
      <c r="H28909" s="11"/>
    </row>
    <row r="28910" spans="6:8" x14ac:dyDescent="0.25">
      <c r="F28910" s="11"/>
      <c r="G28910" s="11"/>
      <c r="H28910" s="11"/>
    </row>
    <row r="28911" spans="6:8" x14ac:dyDescent="0.25">
      <c r="F28911" s="11"/>
      <c r="G28911" s="11"/>
      <c r="H28911" s="11"/>
    </row>
    <row r="28912" spans="6:8" x14ac:dyDescent="0.25">
      <c r="F28912" s="11"/>
      <c r="G28912" s="11"/>
      <c r="H28912" s="11"/>
    </row>
    <row r="28913" spans="6:8" x14ac:dyDescent="0.25">
      <c r="F28913" s="11"/>
      <c r="G28913" s="11"/>
      <c r="H28913" s="11"/>
    </row>
    <row r="28914" spans="6:8" x14ac:dyDescent="0.25">
      <c r="F28914" s="11"/>
      <c r="G28914" s="11"/>
      <c r="H28914" s="11"/>
    </row>
    <row r="28915" spans="6:8" x14ac:dyDescent="0.25">
      <c r="F28915" s="11"/>
      <c r="G28915" s="11"/>
      <c r="H28915" s="11"/>
    </row>
    <row r="28916" spans="6:8" x14ac:dyDescent="0.25">
      <c r="F28916" s="11"/>
      <c r="G28916" s="11"/>
      <c r="H28916" s="11"/>
    </row>
    <row r="28917" spans="6:8" x14ac:dyDescent="0.25">
      <c r="F28917" s="11"/>
      <c r="G28917" s="11"/>
      <c r="H28917" s="11"/>
    </row>
    <row r="28918" spans="6:8" x14ac:dyDescent="0.25">
      <c r="F28918" s="11"/>
      <c r="G28918" s="11"/>
      <c r="H28918" s="11"/>
    </row>
    <row r="28919" spans="6:8" x14ac:dyDescent="0.25">
      <c r="F28919" s="11"/>
      <c r="G28919" s="11"/>
      <c r="H28919" s="11"/>
    </row>
    <row r="28920" spans="6:8" x14ac:dyDescent="0.25">
      <c r="F28920" s="11"/>
      <c r="G28920" s="11"/>
      <c r="H28920" s="11"/>
    </row>
    <row r="28921" spans="6:8" x14ac:dyDescent="0.25">
      <c r="F28921" s="11"/>
      <c r="G28921" s="11"/>
      <c r="H28921" s="11"/>
    </row>
    <row r="28922" spans="6:8" x14ac:dyDescent="0.25">
      <c r="F28922" s="11"/>
      <c r="G28922" s="11"/>
      <c r="H28922" s="11"/>
    </row>
    <row r="28923" spans="6:8" x14ac:dyDescent="0.25">
      <c r="F28923" s="11"/>
      <c r="G28923" s="11"/>
      <c r="H28923" s="11"/>
    </row>
    <row r="28924" spans="6:8" x14ac:dyDescent="0.25">
      <c r="F28924" s="11"/>
      <c r="G28924" s="11"/>
      <c r="H28924" s="11"/>
    </row>
    <row r="28925" spans="6:8" x14ac:dyDescent="0.25">
      <c r="F28925" s="11"/>
      <c r="G28925" s="11"/>
      <c r="H28925" s="11"/>
    </row>
    <row r="28926" spans="6:8" x14ac:dyDescent="0.25">
      <c r="F28926" s="11"/>
      <c r="G28926" s="11"/>
      <c r="H28926" s="11"/>
    </row>
    <row r="28927" spans="6:8" x14ac:dyDescent="0.25">
      <c r="F28927" s="11"/>
      <c r="G28927" s="11"/>
      <c r="H28927" s="11"/>
    </row>
    <row r="28928" spans="6:8" x14ac:dyDescent="0.25">
      <c r="F28928" s="11"/>
      <c r="G28928" s="11"/>
      <c r="H28928" s="11"/>
    </row>
    <row r="28929" spans="6:8" x14ac:dyDescent="0.25">
      <c r="F28929" s="11"/>
      <c r="G28929" s="11"/>
      <c r="H28929" s="11"/>
    </row>
    <row r="28930" spans="6:8" x14ac:dyDescent="0.25">
      <c r="F28930" s="11"/>
      <c r="G28930" s="11"/>
      <c r="H28930" s="11"/>
    </row>
    <row r="28931" spans="6:8" x14ac:dyDescent="0.25">
      <c r="F28931" s="11"/>
      <c r="G28931" s="11"/>
      <c r="H28931" s="11"/>
    </row>
    <row r="28932" spans="6:8" x14ac:dyDescent="0.25">
      <c r="F28932" s="11"/>
      <c r="G28932" s="11"/>
      <c r="H28932" s="11"/>
    </row>
    <row r="28933" spans="6:8" x14ac:dyDescent="0.25">
      <c r="F28933" s="11"/>
      <c r="G28933" s="11"/>
      <c r="H28933" s="11"/>
    </row>
    <row r="28934" spans="6:8" x14ac:dyDescent="0.25">
      <c r="F28934" s="11"/>
      <c r="G28934" s="11"/>
      <c r="H28934" s="11"/>
    </row>
    <row r="28935" spans="6:8" x14ac:dyDescent="0.25">
      <c r="F28935" s="11"/>
      <c r="G28935" s="11"/>
      <c r="H28935" s="11"/>
    </row>
    <row r="28936" spans="6:8" x14ac:dyDescent="0.25">
      <c r="F28936" s="11"/>
      <c r="G28936" s="11"/>
      <c r="H28936" s="11"/>
    </row>
    <row r="28937" spans="6:8" x14ac:dyDescent="0.25">
      <c r="F28937" s="11"/>
      <c r="G28937" s="11"/>
      <c r="H28937" s="11"/>
    </row>
    <row r="28938" spans="6:8" x14ac:dyDescent="0.25">
      <c r="F28938" s="11"/>
      <c r="G28938" s="11"/>
      <c r="H28938" s="11"/>
    </row>
    <row r="28939" spans="6:8" x14ac:dyDescent="0.25">
      <c r="F28939" s="11"/>
      <c r="G28939" s="11"/>
      <c r="H28939" s="11"/>
    </row>
    <row r="28940" spans="6:8" x14ac:dyDescent="0.25">
      <c r="F28940" s="11"/>
      <c r="G28940" s="11"/>
      <c r="H28940" s="11"/>
    </row>
    <row r="28941" spans="6:8" x14ac:dyDescent="0.25">
      <c r="F28941" s="11"/>
      <c r="G28941" s="11"/>
      <c r="H28941" s="11"/>
    </row>
    <row r="28942" spans="6:8" x14ac:dyDescent="0.25">
      <c r="F28942" s="11"/>
      <c r="G28942" s="11"/>
      <c r="H28942" s="11"/>
    </row>
    <row r="28943" spans="6:8" x14ac:dyDescent="0.25">
      <c r="F28943" s="11"/>
      <c r="G28943" s="11"/>
      <c r="H28943" s="11"/>
    </row>
    <row r="28944" spans="6:8" x14ac:dyDescent="0.25">
      <c r="F28944" s="11"/>
      <c r="G28944" s="11"/>
      <c r="H28944" s="11"/>
    </row>
    <row r="28945" spans="6:8" x14ac:dyDescent="0.25">
      <c r="F28945" s="11"/>
      <c r="G28945" s="11"/>
      <c r="H28945" s="11"/>
    </row>
    <row r="28946" spans="6:8" x14ac:dyDescent="0.25">
      <c r="F28946" s="11"/>
      <c r="G28946" s="11"/>
      <c r="H28946" s="11"/>
    </row>
    <row r="28947" spans="6:8" x14ac:dyDescent="0.25">
      <c r="F28947" s="11"/>
      <c r="G28947" s="11"/>
      <c r="H28947" s="11"/>
    </row>
    <row r="28948" spans="6:8" x14ac:dyDescent="0.25">
      <c r="F28948" s="11"/>
      <c r="G28948" s="11"/>
      <c r="H28948" s="11"/>
    </row>
    <row r="28949" spans="6:8" x14ac:dyDescent="0.25">
      <c r="F28949" s="11"/>
      <c r="G28949" s="11"/>
      <c r="H28949" s="11"/>
    </row>
    <row r="28950" spans="6:8" x14ac:dyDescent="0.25">
      <c r="F28950" s="11"/>
      <c r="G28950" s="11"/>
      <c r="H28950" s="11"/>
    </row>
    <row r="28951" spans="6:8" x14ac:dyDescent="0.25">
      <c r="F28951" s="11"/>
      <c r="G28951" s="11"/>
      <c r="H28951" s="11"/>
    </row>
    <row r="28952" spans="6:8" x14ac:dyDescent="0.25">
      <c r="F28952" s="11"/>
      <c r="G28952" s="11"/>
      <c r="H28952" s="11"/>
    </row>
    <row r="28953" spans="6:8" x14ac:dyDescent="0.25">
      <c r="F28953" s="11"/>
      <c r="G28953" s="11"/>
      <c r="H28953" s="11"/>
    </row>
    <row r="28954" spans="6:8" x14ac:dyDescent="0.25">
      <c r="F28954" s="11"/>
      <c r="G28954" s="11"/>
      <c r="H28954" s="11"/>
    </row>
    <row r="28955" spans="6:8" x14ac:dyDescent="0.25">
      <c r="F28955" s="11"/>
      <c r="G28955" s="11"/>
      <c r="H28955" s="11"/>
    </row>
    <row r="28956" spans="6:8" x14ac:dyDescent="0.25">
      <c r="F28956" s="11"/>
      <c r="G28956" s="11"/>
      <c r="H28956" s="11"/>
    </row>
    <row r="28957" spans="6:8" x14ac:dyDescent="0.25">
      <c r="F28957" s="11"/>
      <c r="G28957" s="11"/>
      <c r="H28957" s="11"/>
    </row>
    <row r="28958" spans="6:8" x14ac:dyDescent="0.25">
      <c r="F28958" s="11"/>
      <c r="G28958" s="11"/>
      <c r="H28958" s="11"/>
    </row>
    <row r="28959" spans="6:8" x14ac:dyDescent="0.25">
      <c r="F28959" s="11"/>
      <c r="G28959" s="11"/>
      <c r="H28959" s="11"/>
    </row>
    <row r="28960" spans="6:8" x14ac:dyDescent="0.25">
      <c r="F28960" s="11"/>
      <c r="G28960" s="11"/>
      <c r="H28960" s="11"/>
    </row>
    <row r="28961" spans="6:8" x14ac:dyDescent="0.25">
      <c r="F28961" s="11"/>
      <c r="G28961" s="11"/>
      <c r="H28961" s="11"/>
    </row>
    <row r="28962" spans="6:8" x14ac:dyDescent="0.25">
      <c r="F28962" s="11"/>
      <c r="G28962" s="11"/>
      <c r="H28962" s="11"/>
    </row>
    <row r="28963" spans="6:8" x14ac:dyDescent="0.25">
      <c r="F28963" s="11"/>
      <c r="G28963" s="11"/>
      <c r="H28963" s="11"/>
    </row>
    <row r="28964" spans="6:8" x14ac:dyDescent="0.25">
      <c r="F28964" s="11"/>
      <c r="G28964" s="11"/>
      <c r="H28964" s="11"/>
    </row>
    <row r="28965" spans="6:8" x14ac:dyDescent="0.25">
      <c r="F28965" s="11"/>
      <c r="G28965" s="11"/>
      <c r="H28965" s="11"/>
    </row>
    <row r="28966" spans="6:8" x14ac:dyDescent="0.25">
      <c r="F28966" s="11"/>
      <c r="G28966" s="11"/>
      <c r="H28966" s="11"/>
    </row>
    <row r="28967" spans="6:8" x14ac:dyDescent="0.25">
      <c r="F28967" s="11"/>
      <c r="G28967" s="11"/>
      <c r="H28967" s="11"/>
    </row>
    <row r="28968" spans="6:8" x14ac:dyDescent="0.25">
      <c r="F28968" s="11"/>
      <c r="G28968" s="11"/>
      <c r="H28968" s="11"/>
    </row>
    <row r="28969" spans="6:8" x14ac:dyDescent="0.25">
      <c r="F28969" s="11"/>
      <c r="G28969" s="11"/>
      <c r="H28969" s="11"/>
    </row>
    <row r="28970" spans="6:8" x14ac:dyDescent="0.25">
      <c r="F28970" s="11"/>
      <c r="G28970" s="11"/>
      <c r="H28970" s="11"/>
    </row>
    <row r="28971" spans="6:8" x14ac:dyDescent="0.25">
      <c r="F28971" s="11"/>
      <c r="G28971" s="11"/>
      <c r="H28971" s="11"/>
    </row>
    <row r="28972" spans="6:8" x14ac:dyDescent="0.25">
      <c r="F28972" s="11"/>
      <c r="G28972" s="11"/>
      <c r="H28972" s="11"/>
    </row>
    <row r="28973" spans="6:8" x14ac:dyDescent="0.25">
      <c r="F28973" s="11"/>
      <c r="G28973" s="11"/>
      <c r="H28973" s="11"/>
    </row>
    <row r="28974" spans="6:8" x14ac:dyDescent="0.25">
      <c r="F28974" s="11"/>
      <c r="G28974" s="11"/>
      <c r="H28974" s="11"/>
    </row>
    <row r="28975" spans="6:8" x14ac:dyDescent="0.25">
      <c r="F28975" s="11"/>
      <c r="G28975" s="11"/>
      <c r="H28975" s="11"/>
    </row>
    <row r="28976" spans="6:8" x14ac:dyDescent="0.25">
      <c r="F28976" s="11"/>
      <c r="G28976" s="11"/>
      <c r="H28976" s="11"/>
    </row>
    <row r="28977" spans="6:8" x14ac:dyDescent="0.25">
      <c r="F28977" s="11"/>
      <c r="G28977" s="11"/>
      <c r="H28977" s="11"/>
    </row>
    <row r="28978" spans="6:8" x14ac:dyDescent="0.25">
      <c r="F28978" s="11"/>
      <c r="G28978" s="11"/>
      <c r="H28978" s="11"/>
    </row>
    <row r="28979" spans="6:8" x14ac:dyDescent="0.25">
      <c r="F28979" s="11"/>
      <c r="G28979" s="11"/>
      <c r="H28979" s="11"/>
    </row>
    <row r="28980" spans="6:8" x14ac:dyDescent="0.25">
      <c r="F28980" s="11"/>
      <c r="G28980" s="11"/>
      <c r="H28980" s="11"/>
    </row>
    <row r="28981" spans="6:8" x14ac:dyDescent="0.25">
      <c r="F28981" s="11"/>
      <c r="G28981" s="11"/>
      <c r="H28981" s="11"/>
    </row>
    <row r="28982" spans="6:8" x14ac:dyDescent="0.25">
      <c r="F28982" s="11"/>
      <c r="G28982" s="11"/>
      <c r="H28982" s="11"/>
    </row>
    <row r="28983" spans="6:8" x14ac:dyDescent="0.25">
      <c r="F28983" s="11"/>
      <c r="G28983" s="11"/>
      <c r="H28983" s="11"/>
    </row>
    <row r="28984" spans="6:8" x14ac:dyDescent="0.25">
      <c r="F28984" s="11"/>
      <c r="G28984" s="11"/>
      <c r="H28984" s="11"/>
    </row>
    <row r="28985" spans="6:8" x14ac:dyDescent="0.25">
      <c r="F28985" s="11"/>
      <c r="G28985" s="11"/>
      <c r="H28985" s="11"/>
    </row>
    <row r="28986" spans="6:8" x14ac:dyDescent="0.25">
      <c r="F28986" s="11"/>
      <c r="G28986" s="11"/>
      <c r="H28986" s="11"/>
    </row>
    <row r="28987" spans="6:8" x14ac:dyDescent="0.25">
      <c r="F28987" s="11"/>
      <c r="G28987" s="11"/>
      <c r="H28987" s="11"/>
    </row>
    <row r="28988" spans="6:8" x14ac:dyDescent="0.25">
      <c r="F28988" s="11"/>
      <c r="G28988" s="11"/>
      <c r="H28988" s="11"/>
    </row>
    <row r="28989" spans="6:8" x14ac:dyDescent="0.25">
      <c r="F28989" s="11"/>
      <c r="G28989" s="11"/>
      <c r="H28989" s="11"/>
    </row>
    <row r="28990" spans="6:8" x14ac:dyDescent="0.25">
      <c r="F28990" s="11"/>
      <c r="G28990" s="11"/>
      <c r="H28990" s="11"/>
    </row>
    <row r="28991" spans="6:8" x14ac:dyDescent="0.25">
      <c r="F28991" s="11"/>
      <c r="G28991" s="11"/>
      <c r="H28991" s="11"/>
    </row>
    <row r="28992" spans="6:8" x14ac:dyDescent="0.25">
      <c r="F28992" s="11"/>
      <c r="G28992" s="11"/>
      <c r="H28992" s="11"/>
    </row>
    <row r="28993" spans="6:8" x14ac:dyDescent="0.25">
      <c r="F28993" s="11"/>
      <c r="G28993" s="11"/>
      <c r="H28993" s="11"/>
    </row>
    <row r="28994" spans="6:8" x14ac:dyDescent="0.25">
      <c r="F28994" s="11"/>
      <c r="G28994" s="11"/>
      <c r="H28994" s="11"/>
    </row>
    <row r="28995" spans="6:8" x14ac:dyDescent="0.25">
      <c r="F28995" s="11"/>
      <c r="G28995" s="11"/>
      <c r="H28995" s="11"/>
    </row>
    <row r="28996" spans="6:8" x14ac:dyDescent="0.25">
      <c r="F28996" s="11"/>
      <c r="G28996" s="11"/>
      <c r="H28996" s="11"/>
    </row>
    <row r="28997" spans="6:8" x14ac:dyDescent="0.25">
      <c r="F28997" s="11"/>
      <c r="G28997" s="11"/>
      <c r="H28997" s="11"/>
    </row>
    <row r="28998" spans="6:8" x14ac:dyDescent="0.25">
      <c r="F28998" s="11"/>
      <c r="G28998" s="11"/>
      <c r="H28998" s="11"/>
    </row>
    <row r="28999" spans="6:8" x14ac:dyDescent="0.25">
      <c r="F28999" s="11"/>
      <c r="G28999" s="11"/>
      <c r="H28999" s="11"/>
    </row>
    <row r="29000" spans="6:8" x14ac:dyDescent="0.25">
      <c r="F29000" s="11"/>
      <c r="G29000" s="11"/>
      <c r="H29000" s="11"/>
    </row>
    <row r="29001" spans="6:8" x14ac:dyDescent="0.25">
      <c r="F29001" s="11"/>
      <c r="G29001" s="11"/>
      <c r="H29001" s="11"/>
    </row>
    <row r="29002" spans="6:8" x14ac:dyDescent="0.25">
      <c r="F29002" s="11"/>
      <c r="G29002" s="11"/>
      <c r="H29002" s="11"/>
    </row>
    <row r="29003" spans="6:8" x14ac:dyDescent="0.25">
      <c r="F29003" s="11"/>
      <c r="G29003" s="11"/>
      <c r="H29003" s="11"/>
    </row>
    <row r="29004" spans="6:8" x14ac:dyDescent="0.25">
      <c r="F29004" s="11"/>
      <c r="G29004" s="11"/>
      <c r="H29004" s="11"/>
    </row>
    <row r="29005" spans="6:8" x14ac:dyDescent="0.25">
      <c r="F29005" s="11"/>
      <c r="G29005" s="11"/>
      <c r="H29005" s="11"/>
    </row>
    <row r="29006" spans="6:8" x14ac:dyDescent="0.25">
      <c r="F29006" s="11"/>
      <c r="G29006" s="11"/>
      <c r="H29006" s="11"/>
    </row>
    <row r="29007" spans="6:8" x14ac:dyDescent="0.25">
      <c r="F29007" s="11"/>
      <c r="G29007" s="11"/>
      <c r="H29007" s="11"/>
    </row>
    <row r="29008" spans="6:8" x14ac:dyDescent="0.25">
      <c r="F29008" s="11"/>
      <c r="G29008" s="11"/>
      <c r="H29008" s="11"/>
    </row>
    <row r="29009" spans="6:8" x14ac:dyDescent="0.25">
      <c r="F29009" s="11"/>
      <c r="G29009" s="11"/>
      <c r="H29009" s="11"/>
    </row>
    <row r="29010" spans="6:8" x14ac:dyDescent="0.25">
      <c r="F29010" s="11"/>
      <c r="G29010" s="11"/>
      <c r="H29010" s="11"/>
    </row>
    <row r="29011" spans="6:8" x14ac:dyDescent="0.25">
      <c r="F29011" s="11"/>
      <c r="G29011" s="11"/>
      <c r="H29011" s="11"/>
    </row>
    <row r="29012" spans="6:8" x14ac:dyDescent="0.25">
      <c r="F29012" s="11"/>
      <c r="G29012" s="11"/>
      <c r="H29012" s="11"/>
    </row>
    <row r="29013" spans="6:8" x14ac:dyDescent="0.25">
      <c r="F29013" s="11"/>
      <c r="G29013" s="11"/>
      <c r="H29013" s="11"/>
    </row>
    <row r="29014" spans="6:8" x14ac:dyDescent="0.25">
      <c r="F29014" s="11"/>
      <c r="G29014" s="11"/>
      <c r="H29014" s="11"/>
    </row>
    <row r="29015" spans="6:8" x14ac:dyDescent="0.25">
      <c r="F29015" s="11"/>
      <c r="G29015" s="11"/>
      <c r="H29015" s="11"/>
    </row>
    <row r="29016" spans="6:8" x14ac:dyDescent="0.25">
      <c r="F29016" s="11"/>
      <c r="G29016" s="11"/>
      <c r="H29016" s="11"/>
    </row>
    <row r="29017" spans="6:8" x14ac:dyDescent="0.25">
      <c r="F29017" s="11"/>
      <c r="G29017" s="11"/>
      <c r="H29017" s="11"/>
    </row>
    <row r="29018" spans="6:8" x14ac:dyDescent="0.25">
      <c r="F29018" s="11"/>
      <c r="G29018" s="11"/>
      <c r="H29018" s="11"/>
    </row>
    <row r="29019" spans="6:8" x14ac:dyDescent="0.25">
      <c r="F29019" s="11"/>
      <c r="G29019" s="11"/>
      <c r="H29019" s="11"/>
    </row>
    <row r="29020" spans="6:8" x14ac:dyDescent="0.25">
      <c r="F29020" s="11"/>
      <c r="G29020" s="11"/>
      <c r="H29020" s="11"/>
    </row>
    <row r="29021" spans="6:8" x14ac:dyDescent="0.25">
      <c r="F29021" s="11"/>
      <c r="G29021" s="11"/>
      <c r="H29021" s="11"/>
    </row>
    <row r="29022" spans="6:8" x14ac:dyDescent="0.25">
      <c r="F29022" s="11"/>
      <c r="G29022" s="11"/>
      <c r="H29022" s="11"/>
    </row>
    <row r="29023" spans="6:8" x14ac:dyDescent="0.25">
      <c r="F29023" s="11"/>
      <c r="G29023" s="11"/>
      <c r="H29023" s="11"/>
    </row>
    <row r="29024" spans="6:8" x14ac:dyDescent="0.25">
      <c r="F29024" s="11"/>
      <c r="G29024" s="11"/>
      <c r="H29024" s="11"/>
    </row>
    <row r="29025" spans="6:8" x14ac:dyDescent="0.25">
      <c r="F29025" s="11"/>
      <c r="G29025" s="11"/>
      <c r="H29025" s="11"/>
    </row>
    <row r="29026" spans="6:8" x14ac:dyDescent="0.25">
      <c r="F29026" s="11"/>
      <c r="G29026" s="11"/>
      <c r="H29026" s="11"/>
    </row>
    <row r="29027" spans="6:8" x14ac:dyDescent="0.25">
      <c r="F29027" s="11"/>
      <c r="G29027" s="11"/>
      <c r="H29027" s="11"/>
    </row>
    <row r="29028" spans="6:8" x14ac:dyDescent="0.25">
      <c r="F29028" s="11"/>
      <c r="G29028" s="11"/>
      <c r="H29028" s="11"/>
    </row>
    <row r="29029" spans="6:8" x14ac:dyDescent="0.25">
      <c r="F29029" s="11"/>
      <c r="G29029" s="11"/>
      <c r="H29029" s="11"/>
    </row>
    <row r="29030" spans="6:8" x14ac:dyDescent="0.25">
      <c r="F29030" s="11"/>
      <c r="G29030" s="11"/>
      <c r="H29030" s="11"/>
    </row>
    <row r="29031" spans="6:8" x14ac:dyDescent="0.25">
      <c r="F29031" s="11"/>
      <c r="G29031" s="11"/>
      <c r="H29031" s="11"/>
    </row>
    <row r="29032" spans="6:8" x14ac:dyDescent="0.25">
      <c r="F29032" s="11"/>
      <c r="G29032" s="11"/>
      <c r="H29032" s="11"/>
    </row>
    <row r="29033" spans="6:8" x14ac:dyDescent="0.25">
      <c r="F29033" s="11"/>
      <c r="G29033" s="11"/>
      <c r="H29033" s="11"/>
    </row>
    <row r="29034" spans="6:8" x14ac:dyDescent="0.25">
      <c r="F29034" s="11"/>
      <c r="G29034" s="11"/>
      <c r="H29034" s="11"/>
    </row>
    <row r="29035" spans="6:8" x14ac:dyDescent="0.25">
      <c r="F29035" s="11"/>
      <c r="G29035" s="11"/>
      <c r="H29035" s="11"/>
    </row>
    <row r="29036" spans="6:8" x14ac:dyDescent="0.25">
      <c r="F29036" s="11"/>
      <c r="G29036" s="11"/>
      <c r="H29036" s="11"/>
    </row>
    <row r="29037" spans="6:8" x14ac:dyDescent="0.25">
      <c r="F29037" s="11"/>
      <c r="G29037" s="11"/>
      <c r="H29037" s="11"/>
    </row>
    <row r="29038" spans="6:8" x14ac:dyDescent="0.25">
      <c r="F29038" s="11"/>
      <c r="G29038" s="11"/>
      <c r="H29038" s="11"/>
    </row>
    <row r="29039" spans="6:8" x14ac:dyDescent="0.25">
      <c r="F29039" s="11"/>
      <c r="G29039" s="11"/>
      <c r="H29039" s="11"/>
    </row>
    <row r="29040" spans="6:8" x14ac:dyDescent="0.25">
      <c r="F29040" s="11"/>
      <c r="G29040" s="11"/>
      <c r="H29040" s="11"/>
    </row>
    <row r="29041" spans="6:8" x14ac:dyDescent="0.25">
      <c r="F29041" s="11"/>
      <c r="G29041" s="11"/>
      <c r="H29041" s="11"/>
    </row>
    <row r="29042" spans="6:8" x14ac:dyDescent="0.25">
      <c r="F29042" s="11"/>
      <c r="G29042" s="11"/>
      <c r="H29042" s="11"/>
    </row>
    <row r="29043" spans="6:8" x14ac:dyDescent="0.25">
      <c r="F29043" s="11"/>
      <c r="G29043" s="11"/>
      <c r="H29043" s="11"/>
    </row>
    <row r="29044" spans="6:8" x14ac:dyDescent="0.25">
      <c r="F29044" s="11"/>
      <c r="G29044" s="11"/>
      <c r="H29044" s="11"/>
    </row>
    <row r="29045" spans="6:8" x14ac:dyDescent="0.25">
      <c r="F29045" s="11"/>
      <c r="G29045" s="11"/>
      <c r="H29045" s="11"/>
    </row>
    <row r="29046" spans="6:8" x14ac:dyDescent="0.25">
      <c r="F29046" s="11"/>
      <c r="G29046" s="11"/>
      <c r="H29046" s="11"/>
    </row>
    <row r="29047" spans="6:8" x14ac:dyDescent="0.25">
      <c r="F29047" s="11"/>
      <c r="G29047" s="11"/>
      <c r="H29047" s="11"/>
    </row>
    <row r="29048" spans="6:8" x14ac:dyDescent="0.25">
      <c r="F29048" s="11"/>
      <c r="G29048" s="11"/>
      <c r="H29048" s="11"/>
    </row>
    <row r="29049" spans="6:8" x14ac:dyDescent="0.25">
      <c r="F29049" s="11"/>
      <c r="G29049" s="11"/>
      <c r="H29049" s="11"/>
    </row>
    <row r="29050" spans="6:8" x14ac:dyDescent="0.25">
      <c r="F29050" s="11"/>
      <c r="G29050" s="11"/>
      <c r="H29050" s="11"/>
    </row>
    <row r="29051" spans="6:8" x14ac:dyDescent="0.25">
      <c r="F29051" s="11"/>
      <c r="G29051" s="11"/>
      <c r="H29051" s="11"/>
    </row>
    <row r="29052" spans="6:8" x14ac:dyDescent="0.25">
      <c r="F29052" s="11"/>
      <c r="G29052" s="11"/>
      <c r="H29052" s="11"/>
    </row>
    <row r="29053" spans="6:8" x14ac:dyDescent="0.25">
      <c r="F29053" s="11"/>
      <c r="G29053" s="11"/>
      <c r="H29053" s="11"/>
    </row>
    <row r="29054" spans="6:8" x14ac:dyDescent="0.25">
      <c r="F29054" s="11"/>
      <c r="G29054" s="11"/>
      <c r="H29054" s="11"/>
    </row>
    <row r="29055" spans="6:8" x14ac:dyDescent="0.25">
      <c r="F29055" s="11"/>
      <c r="G29055" s="11"/>
      <c r="H29055" s="11"/>
    </row>
    <row r="29056" spans="6:8" x14ac:dyDescent="0.25">
      <c r="F29056" s="11"/>
      <c r="G29056" s="11"/>
      <c r="H29056" s="11"/>
    </row>
    <row r="29057" spans="6:8" x14ac:dyDescent="0.25">
      <c r="F29057" s="11"/>
      <c r="G29057" s="11"/>
      <c r="H29057" s="11"/>
    </row>
    <row r="29058" spans="6:8" x14ac:dyDescent="0.25">
      <c r="F29058" s="11"/>
      <c r="G29058" s="11"/>
      <c r="H29058" s="11"/>
    </row>
    <row r="29059" spans="6:8" x14ac:dyDescent="0.25">
      <c r="F29059" s="11"/>
      <c r="G29059" s="11"/>
      <c r="H29059" s="11"/>
    </row>
    <row r="29060" spans="6:8" x14ac:dyDescent="0.25">
      <c r="F29060" s="11"/>
      <c r="G29060" s="11"/>
      <c r="H29060" s="11"/>
    </row>
    <row r="29061" spans="6:8" x14ac:dyDescent="0.25">
      <c r="F29061" s="11"/>
      <c r="G29061" s="11"/>
      <c r="H29061" s="11"/>
    </row>
    <row r="29062" spans="6:8" x14ac:dyDescent="0.25">
      <c r="F29062" s="11"/>
      <c r="G29062" s="11"/>
      <c r="H29062" s="11"/>
    </row>
    <row r="29063" spans="6:8" x14ac:dyDescent="0.25">
      <c r="F29063" s="11"/>
      <c r="G29063" s="11"/>
      <c r="H29063" s="11"/>
    </row>
    <row r="29064" spans="6:8" x14ac:dyDescent="0.25">
      <c r="F29064" s="11"/>
      <c r="G29064" s="11"/>
      <c r="H29064" s="11"/>
    </row>
    <row r="29065" spans="6:8" x14ac:dyDescent="0.25">
      <c r="F29065" s="11"/>
      <c r="G29065" s="11"/>
      <c r="H29065" s="11"/>
    </row>
    <row r="29066" spans="6:8" x14ac:dyDescent="0.25">
      <c r="F29066" s="11"/>
      <c r="G29066" s="11"/>
      <c r="H29066" s="11"/>
    </row>
    <row r="29067" spans="6:8" x14ac:dyDescent="0.25">
      <c r="F29067" s="11"/>
      <c r="G29067" s="11"/>
      <c r="H29067" s="11"/>
    </row>
    <row r="29068" spans="6:8" x14ac:dyDescent="0.25">
      <c r="F29068" s="11"/>
      <c r="G29068" s="11"/>
      <c r="H29068" s="11"/>
    </row>
    <row r="29069" spans="6:8" x14ac:dyDescent="0.25">
      <c r="F29069" s="11"/>
      <c r="G29069" s="11"/>
      <c r="H29069" s="11"/>
    </row>
    <row r="29070" spans="6:8" x14ac:dyDescent="0.25">
      <c r="F29070" s="11"/>
      <c r="G29070" s="11"/>
      <c r="H29070" s="11"/>
    </row>
    <row r="29071" spans="6:8" x14ac:dyDescent="0.25">
      <c r="F29071" s="11"/>
      <c r="G29071" s="11"/>
      <c r="H29071" s="11"/>
    </row>
    <row r="29072" spans="6:8" x14ac:dyDescent="0.25">
      <c r="F29072" s="11"/>
      <c r="G29072" s="11"/>
      <c r="H29072" s="11"/>
    </row>
    <row r="29073" spans="6:8" x14ac:dyDescent="0.25">
      <c r="F29073" s="11"/>
      <c r="G29073" s="11"/>
      <c r="H29073" s="11"/>
    </row>
    <row r="29074" spans="6:8" x14ac:dyDescent="0.25">
      <c r="F29074" s="11"/>
      <c r="G29074" s="11"/>
      <c r="H29074" s="11"/>
    </row>
    <row r="29075" spans="6:8" x14ac:dyDescent="0.25">
      <c r="F29075" s="11"/>
      <c r="G29075" s="11"/>
      <c r="H29075" s="11"/>
    </row>
    <row r="29076" spans="6:8" x14ac:dyDescent="0.25">
      <c r="F29076" s="11"/>
      <c r="G29076" s="11"/>
      <c r="H29076" s="11"/>
    </row>
    <row r="29077" spans="6:8" x14ac:dyDescent="0.25">
      <c r="F29077" s="11"/>
      <c r="G29077" s="11"/>
      <c r="H29077" s="11"/>
    </row>
    <row r="29078" spans="6:8" x14ac:dyDescent="0.25">
      <c r="F29078" s="11"/>
      <c r="G29078" s="11"/>
      <c r="H29078" s="11"/>
    </row>
    <row r="29079" spans="6:8" x14ac:dyDescent="0.25">
      <c r="F29079" s="11"/>
      <c r="G29079" s="11"/>
      <c r="H29079" s="11"/>
    </row>
    <row r="29080" spans="6:8" x14ac:dyDescent="0.25">
      <c r="F29080" s="11"/>
      <c r="G29080" s="11"/>
      <c r="H29080" s="11"/>
    </row>
    <row r="29081" spans="6:8" x14ac:dyDescent="0.25">
      <c r="F29081" s="11"/>
      <c r="G29081" s="11"/>
      <c r="H29081" s="11"/>
    </row>
    <row r="29082" spans="6:8" x14ac:dyDescent="0.25">
      <c r="F29082" s="11"/>
      <c r="G29082" s="11"/>
      <c r="H29082" s="11"/>
    </row>
    <row r="29083" spans="6:8" x14ac:dyDescent="0.25">
      <c r="F29083" s="11"/>
      <c r="G29083" s="11"/>
      <c r="H29083" s="11"/>
    </row>
    <row r="29084" spans="6:8" x14ac:dyDescent="0.25">
      <c r="F29084" s="11"/>
      <c r="G29084" s="11"/>
      <c r="H29084" s="11"/>
    </row>
    <row r="29085" spans="6:8" x14ac:dyDescent="0.25">
      <c r="F29085" s="11"/>
      <c r="G29085" s="11"/>
      <c r="H29085" s="11"/>
    </row>
    <row r="29086" spans="6:8" x14ac:dyDescent="0.25">
      <c r="F29086" s="11"/>
      <c r="G29086" s="11"/>
      <c r="H29086" s="11"/>
    </row>
    <row r="29087" spans="6:8" x14ac:dyDescent="0.25">
      <c r="F29087" s="11"/>
      <c r="G29087" s="11"/>
      <c r="H29087" s="11"/>
    </row>
    <row r="29088" spans="6:8" x14ac:dyDescent="0.25">
      <c r="F29088" s="11"/>
      <c r="G29088" s="11"/>
      <c r="H29088" s="11"/>
    </row>
    <row r="29089" spans="6:8" x14ac:dyDescent="0.25">
      <c r="F29089" s="11"/>
      <c r="G29089" s="11"/>
      <c r="H29089" s="11"/>
    </row>
    <row r="29090" spans="6:8" x14ac:dyDescent="0.25">
      <c r="F29090" s="11"/>
      <c r="G29090" s="11"/>
      <c r="H29090" s="11"/>
    </row>
    <row r="29091" spans="6:8" x14ac:dyDescent="0.25">
      <c r="F29091" s="11"/>
      <c r="G29091" s="11"/>
      <c r="H29091" s="11"/>
    </row>
    <row r="29092" spans="6:8" x14ac:dyDescent="0.25">
      <c r="F29092" s="11"/>
      <c r="G29092" s="11"/>
      <c r="H29092" s="11"/>
    </row>
    <row r="29093" spans="6:8" x14ac:dyDescent="0.25">
      <c r="F29093" s="11"/>
      <c r="G29093" s="11"/>
      <c r="H29093" s="11"/>
    </row>
    <row r="29094" spans="6:8" x14ac:dyDescent="0.25">
      <c r="F29094" s="11"/>
      <c r="G29094" s="11"/>
      <c r="H29094" s="11"/>
    </row>
    <row r="29095" spans="6:8" x14ac:dyDescent="0.25">
      <c r="F29095" s="11"/>
      <c r="G29095" s="11"/>
      <c r="H29095" s="11"/>
    </row>
    <row r="29096" spans="6:8" x14ac:dyDescent="0.25">
      <c r="F29096" s="11"/>
      <c r="G29096" s="11"/>
      <c r="H29096" s="11"/>
    </row>
    <row r="29097" spans="6:8" x14ac:dyDescent="0.25">
      <c r="F29097" s="11"/>
      <c r="G29097" s="11"/>
      <c r="H29097" s="11"/>
    </row>
    <row r="29098" spans="6:8" x14ac:dyDescent="0.25">
      <c r="F29098" s="11"/>
      <c r="G29098" s="11"/>
      <c r="H29098" s="11"/>
    </row>
    <row r="29099" spans="6:8" x14ac:dyDescent="0.25">
      <c r="F29099" s="11"/>
      <c r="G29099" s="11"/>
      <c r="H29099" s="11"/>
    </row>
    <row r="29100" spans="6:8" x14ac:dyDescent="0.25">
      <c r="F29100" s="11"/>
      <c r="G29100" s="11"/>
      <c r="H29100" s="11"/>
    </row>
    <row r="29101" spans="6:8" x14ac:dyDescent="0.25">
      <c r="F29101" s="11"/>
      <c r="G29101" s="11"/>
      <c r="H29101" s="11"/>
    </row>
    <row r="29102" spans="6:8" x14ac:dyDescent="0.25">
      <c r="F29102" s="11"/>
      <c r="G29102" s="11"/>
      <c r="H29102" s="11"/>
    </row>
    <row r="29103" spans="6:8" x14ac:dyDescent="0.25">
      <c r="F29103" s="11"/>
      <c r="G29103" s="11"/>
      <c r="H29103" s="11"/>
    </row>
    <row r="29104" spans="6:8" x14ac:dyDescent="0.25">
      <c r="F29104" s="11"/>
      <c r="G29104" s="11"/>
      <c r="H29104" s="11"/>
    </row>
    <row r="29105" spans="6:8" x14ac:dyDescent="0.25">
      <c r="F29105" s="11"/>
      <c r="G29105" s="11"/>
      <c r="H29105" s="11"/>
    </row>
    <row r="29106" spans="6:8" x14ac:dyDescent="0.25">
      <c r="F29106" s="11"/>
      <c r="G29106" s="11"/>
      <c r="H29106" s="11"/>
    </row>
    <row r="29107" spans="6:8" x14ac:dyDescent="0.25">
      <c r="F29107" s="11"/>
      <c r="G29107" s="11"/>
      <c r="H29107" s="11"/>
    </row>
    <row r="29108" spans="6:8" x14ac:dyDescent="0.25">
      <c r="F29108" s="11"/>
      <c r="G29108" s="11"/>
      <c r="H29108" s="11"/>
    </row>
    <row r="29109" spans="6:8" x14ac:dyDescent="0.25">
      <c r="F29109" s="11"/>
      <c r="G29109" s="11"/>
      <c r="H29109" s="11"/>
    </row>
    <row r="29110" spans="6:8" x14ac:dyDescent="0.25">
      <c r="F29110" s="11"/>
      <c r="G29110" s="11"/>
      <c r="H29110" s="11"/>
    </row>
    <row r="29111" spans="6:8" x14ac:dyDescent="0.25">
      <c r="F29111" s="11"/>
      <c r="G29111" s="11"/>
      <c r="H29111" s="11"/>
    </row>
    <row r="29112" spans="6:8" x14ac:dyDescent="0.25">
      <c r="F29112" s="11"/>
      <c r="G29112" s="11"/>
      <c r="H29112" s="11"/>
    </row>
    <row r="29113" spans="6:8" x14ac:dyDescent="0.25">
      <c r="F29113" s="11"/>
      <c r="G29113" s="11"/>
      <c r="H29113" s="11"/>
    </row>
    <row r="29114" spans="6:8" x14ac:dyDescent="0.25">
      <c r="F29114" s="11"/>
      <c r="G29114" s="11"/>
      <c r="H29114" s="11"/>
    </row>
    <row r="29115" spans="6:8" x14ac:dyDescent="0.25">
      <c r="F29115" s="11"/>
      <c r="G29115" s="11"/>
      <c r="H29115" s="11"/>
    </row>
    <row r="29116" spans="6:8" x14ac:dyDescent="0.25">
      <c r="F29116" s="11"/>
      <c r="G29116" s="11"/>
      <c r="H29116" s="11"/>
    </row>
    <row r="29117" spans="6:8" x14ac:dyDescent="0.25">
      <c r="F29117" s="11"/>
      <c r="G29117" s="11"/>
      <c r="H29117" s="11"/>
    </row>
    <row r="29118" spans="6:8" x14ac:dyDescent="0.25">
      <c r="F29118" s="11"/>
      <c r="G29118" s="11"/>
      <c r="H29118" s="11"/>
    </row>
    <row r="29119" spans="6:8" x14ac:dyDescent="0.25">
      <c r="F29119" s="11"/>
      <c r="G29119" s="11"/>
      <c r="H29119" s="11"/>
    </row>
    <row r="29120" spans="6:8" x14ac:dyDescent="0.25">
      <c r="F29120" s="11"/>
      <c r="G29120" s="11"/>
      <c r="H29120" s="11"/>
    </row>
    <row r="29121" spans="6:8" x14ac:dyDescent="0.25">
      <c r="F29121" s="11"/>
      <c r="G29121" s="11"/>
      <c r="H29121" s="11"/>
    </row>
    <row r="29122" spans="6:8" x14ac:dyDescent="0.25">
      <c r="F29122" s="11"/>
      <c r="G29122" s="11"/>
      <c r="H29122" s="11"/>
    </row>
    <row r="29123" spans="6:8" x14ac:dyDescent="0.25">
      <c r="F29123" s="11"/>
      <c r="G29123" s="11"/>
      <c r="H29123" s="11"/>
    </row>
    <row r="29124" spans="6:8" x14ac:dyDescent="0.25">
      <c r="F29124" s="11"/>
      <c r="G29124" s="11"/>
      <c r="H29124" s="11"/>
    </row>
    <row r="29125" spans="6:8" x14ac:dyDescent="0.25">
      <c r="F29125" s="11"/>
      <c r="G29125" s="11"/>
      <c r="H29125" s="11"/>
    </row>
    <row r="29126" spans="6:8" x14ac:dyDescent="0.25">
      <c r="F29126" s="11"/>
      <c r="G29126" s="11"/>
      <c r="H29126" s="11"/>
    </row>
    <row r="29127" spans="6:8" x14ac:dyDescent="0.25">
      <c r="F29127" s="11"/>
      <c r="G29127" s="11"/>
      <c r="H29127" s="11"/>
    </row>
    <row r="29128" spans="6:8" x14ac:dyDescent="0.25">
      <c r="F29128" s="11"/>
      <c r="G29128" s="11"/>
      <c r="H29128" s="11"/>
    </row>
    <row r="29129" spans="6:8" x14ac:dyDescent="0.25">
      <c r="F29129" s="11"/>
      <c r="G29129" s="11"/>
      <c r="H29129" s="11"/>
    </row>
    <row r="29130" spans="6:8" x14ac:dyDescent="0.25">
      <c r="F29130" s="11"/>
      <c r="G29130" s="11"/>
      <c r="H29130" s="11"/>
    </row>
    <row r="29131" spans="6:8" x14ac:dyDescent="0.25">
      <c r="F29131" s="11"/>
      <c r="G29131" s="11"/>
      <c r="H29131" s="11"/>
    </row>
    <row r="29132" spans="6:8" x14ac:dyDescent="0.25">
      <c r="F29132" s="11"/>
      <c r="G29132" s="11"/>
      <c r="H29132" s="11"/>
    </row>
    <row r="29133" spans="6:8" x14ac:dyDescent="0.25">
      <c r="F29133" s="11"/>
      <c r="G29133" s="11"/>
      <c r="H29133" s="11"/>
    </row>
    <row r="29134" spans="6:8" x14ac:dyDescent="0.25">
      <c r="F29134" s="11"/>
      <c r="G29134" s="11"/>
      <c r="H29134" s="11"/>
    </row>
    <row r="29135" spans="6:8" x14ac:dyDescent="0.25">
      <c r="F29135" s="11"/>
      <c r="G29135" s="11"/>
      <c r="H29135" s="11"/>
    </row>
    <row r="29136" spans="6:8" x14ac:dyDescent="0.25">
      <c r="F29136" s="11"/>
      <c r="G29136" s="11"/>
      <c r="H29136" s="11"/>
    </row>
    <row r="29137" spans="6:8" x14ac:dyDescent="0.25">
      <c r="F29137" s="11"/>
      <c r="G29137" s="11"/>
      <c r="H29137" s="11"/>
    </row>
    <row r="29138" spans="6:8" x14ac:dyDescent="0.25">
      <c r="F29138" s="11"/>
      <c r="G29138" s="11"/>
      <c r="H29138" s="11"/>
    </row>
    <row r="29139" spans="6:8" x14ac:dyDescent="0.25">
      <c r="F29139" s="11"/>
      <c r="G29139" s="11"/>
      <c r="H29139" s="11"/>
    </row>
    <row r="29140" spans="6:8" x14ac:dyDescent="0.25">
      <c r="F29140" s="11"/>
      <c r="G29140" s="11"/>
      <c r="H29140" s="11"/>
    </row>
    <row r="29141" spans="6:8" x14ac:dyDescent="0.25">
      <c r="F29141" s="11"/>
      <c r="G29141" s="11"/>
      <c r="H29141" s="11"/>
    </row>
    <row r="29142" spans="6:8" x14ac:dyDescent="0.25">
      <c r="F29142" s="11"/>
      <c r="G29142" s="11"/>
      <c r="H29142" s="11"/>
    </row>
    <row r="29143" spans="6:8" x14ac:dyDescent="0.25">
      <c r="F29143" s="11"/>
      <c r="G29143" s="11"/>
      <c r="H29143" s="11"/>
    </row>
    <row r="29144" spans="6:8" x14ac:dyDescent="0.25">
      <c r="F29144" s="11"/>
      <c r="G29144" s="11"/>
      <c r="H29144" s="11"/>
    </row>
    <row r="29145" spans="6:8" x14ac:dyDescent="0.25">
      <c r="F29145" s="11"/>
      <c r="G29145" s="11"/>
      <c r="H29145" s="11"/>
    </row>
    <row r="29146" spans="6:8" x14ac:dyDescent="0.25">
      <c r="F29146" s="11"/>
      <c r="G29146" s="11"/>
      <c r="H29146" s="11"/>
    </row>
    <row r="29147" spans="6:8" x14ac:dyDescent="0.25">
      <c r="F29147" s="11"/>
      <c r="G29147" s="11"/>
      <c r="H29147" s="11"/>
    </row>
    <row r="29148" spans="6:8" x14ac:dyDescent="0.25">
      <c r="F29148" s="11"/>
      <c r="G29148" s="11"/>
      <c r="H29148" s="11"/>
    </row>
    <row r="29149" spans="6:8" x14ac:dyDescent="0.25">
      <c r="F29149" s="11"/>
      <c r="G29149" s="11"/>
      <c r="H29149" s="11"/>
    </row>
    <row r="29150" spans="6:8" x14ac:dyDescent="0.25">
      <c r="F29150" s="11"/>
      <c r="G29150" s="11"/>
      <c r="H29150" s="11"/>
    </row>
    <row r="29151" spans="6:8" x14ac:dyDescent="0.25">
      <c r="F29151" s="11"/>
      <c r="G29151" s="11"/>
      <c r="H29151" s="11"/>
    </row>
    <row r="29152" spans="6:8" x14ac:dyDescent="0.25">
      <c r="F29152" s="11"/>
      <c r="G29152" s="11"/>
      <c r="H29152" s="11"/>
    </row>
    <row r="29153" spans="6:8" x14ac:dyDescent="0.25">
      <c r="F29153" s="11"/>
      <c r="G29153" s="11"/>
      <c r="H29153" s="11"/>
    </row>
    <row r="29154" spans="6:8" x14ac:dyDescent="0.25">
      <c r="F29154" s="11"/>
      <c r="G29154" s="11"/>
      <c r="H29154" s="11"/>
    </row>
    <row r="29155" spans="6:8" x14ac:dyDescent="0.25">
      <c r="F29155" s="11"/>
      <c r="G29155" s="11"/>
      <c r="H29155" s="11"/>
    </row>
    <row r="29156" spans="6:8" x14ac:dyDescent="0.25">
      <c r="F29156" s="11"/>
      <c r="G29156" s="11"/>
      <c r="H29156" s="11"/>
    </row>
    <row r="29157" spans="6:8" x14ac:dyDescent="0.25">
      <c r="F29157" s="11"/>
      <c r="G29157" s="11"/>
      <c r="H29157" s="11"/>
    </row>
    <row r="29158" spans="6:8" x14ac:dyDescent="0.25">
      <c r="F29158" s="11"/>
      <c r="G29158" s="11"/>
      <c r="H29158" s="11"/>
    </row>
    <row r="29159" spans="6:8" x14ac:dyDescent="0.25">
      <c r="F29159" s="11"/>
      <c r="G29159" s="11"/>
      <c r="H29159" s="11"/>
    </row>
    <row r="29160" spans="6:8" x14ac:dyDescent="0.25">
      <c r="F29160" s="11"/>
      <c r="G29160" s="11"/>
      <c r="H29160" s="11"/>
    </row>
    <row r="29161" spans="6:8" x14ac:dyDescent="0.25">
      <c r="F29161" s="11"/>
      <c r="G29161" s="11"/>
      <c r="H29161" s="11"/>
    </row>
    <row r="29162" spans="6:8" x14ac:dyDescent="0.25">
      <c r="F29162" s="11"/>
      <c r="G29162" s="11"/>
      <c r="H29162" s="11"/>
    </row>
    <row r="29163" spans="6:8" x14ac:dyDescent="0.25">
      <c r="F29163" s="11"/>
      <c r="G29163" s="11"/>
      <c r="H29163" s="11"/>
    </row>
    <row r="29164" spans="6:8" x14ac:dyDescent="0.25">
      <c r="F29164" s="11"/>
      <c r="G29164" s="11"/>
      <c r="H29164" s="11"/>
    </row>
    <row r="29165" spans="6:8" x14ac:dyDescent="0.25">
      <c r="F29165" s="11"/>
      <c r="G29165" s="11"/>
      <c r="H29165" s="11"/>
    </row>
    <row r="29166" spans="6:8" x14ac:dyDescent="0.25">
      <c r="F29166" s="11"/>
      <c r="G29166" s="11"/>
      <c r="H29166" s="11"/>
    </row>
    <row r="29167" spans="6:8" x14ac:dyDescent="0.25">
      <c r="F29167" s="11"/>
      <c r="G29167" s="11"/>
      <c r="H29167" s="11"/>
    </row>
    <row r="29168" spans="6:8" x14ac:dyDescent="0.25">
      <c r="F29168" s="11"/>
      <c r="G29168" s="11"/>
      <c r="H29168" s="11"/>
    </row>
    <row r="29169" spans="6:8" x14ac:dyDescent="0.25">
      <c r="F29169" s="11"/>
      <c r="G29169" s="11"/>
      <c r="H29169" s="11"/>
    </row>
    <row r="29170" spans="6:8" x14ac:dyDescent="0.25">
      <c r="F29170" s="11"/>
      <c r="G29170" s="11"/>
      <c r="H29170" s="11"/>
    </row>
    <row r="29171" spans="6:8" x14ac:dyDescent="0.25">
      <c r="F29171" s="11"/>
      <c r="G29171" s="11"/>
      <c r="H29171" s="11"/>
    </row>
    <row r="29172" spans="6:8" x14ac:dyDescent="0.25">
      <c r="F29172" s="11"/>
      <c r="G29172" s="11"/>
      <c r="H29172" s="11"/>
    </row>
    <row r="29173" spans="6:8" x14ac:dyDescent="0.25">
      <c r="F29173" s="11"/>
      <c r="G29173" s="11"/>
      <c r="H29173" s="11"/>
    </row>
    <row r="29174" spans="6:8" x14ac:dyDescent="0.25">
      <c r="F29174" s="11"/>
      <c r="G29174" s="11"/>
      <c r="H29174" s="11"/>
    </row>
    <row r="29175" spans="6:8" x14ac:dyDescent="0.25">
      <c r="F29175" s="11"/>
      <c r="G29175" s="11"/>
      <c r="H29175" s="11"/>
    </row>
    <row r="29176" spans="6:8" x14ac:dyDescent="0.25">
      <c r="F29176" s="11"/>
      <c r="G29176" s="11"/>
      <c r="H29176" s="11"/>
    </row>
    <row r="29177" spans="6:8" x14ac:dyDescent="0.25">
      <c r="F29177" s="11"/>
      <c r="G29177" s="11"/>
      <c r="H29177" s="11"/>
    </row>
    <row r="29178" spans="6:8" x14ac:dyDescent="0.25">
      <c r="F29178" s="11"/>
      <c r="G29178" s="11"/>
      <c r="H29178" s="11"/>
    </row>
    <row r="29179" spans="6:8" x14ac:dyDescent="0.25">
      <c r="F29179" s="11"/>
      <c r="G29179" s="11"/>
      <c r="H29179" s="11"/>
    </row>
    <row r="29180" spans="6:8" x14ac:dyDescent="0.25">
      <c r="F29180" s="11"/>
      <c r="G29180" s="11"/>
      <c r="H29180" s="11"/>
    </row>
    <row r="29181" spans="6:8" x14ac:dyDescent="0.25">
      <c r="F29181" s="11"/>
      <c r="G29181" s="11"/>
      <c r="H29181" s="11"/>
    </row>
    <row r="29182" spans="6:8" x14ac:dyDescent="0.25">
      <c r="F29182" s="11"/>
      <c r="G29182" s="11"/>
      <c r="H29182" s="11"/>
    </row>
    <row r="29183" spans="6:8" x14ac:dyDescent="0.25">
      <c r="F29183" s="11"/>
      <c r="G29183" s="11"/>
      <c r="H29183" s="11"/>
    </row>
    <row r="29184" spans="6:8" x14ac:dyDescent="0.25">
      <c r="F29184" s="11"/>
      <c r="G29184" s="11"/>
      <c r="H29184" s="11"/>
    </row>
    <row r="29185" spans="6:8" x14ac:dyDescent="0.25">
      <c r="F29185" s="11"/>
      <c r="G29185" s="11"/>
      <c r="H29185" s="11"/>
    </row>
    <row r="29186" spans="6:8" x14ac:dyDescent="0.25">
      <c r="F29186" s="11"/>
      <c r="G29186" s="11"/>
      <c r="H29186" s="11"/>
    </row>
    <row r="29187" spans="6:8" x14ac:dyDescent="0.25">
      <c r="F29187" s="11"/>
      <c r="G29187" s="11"/>
      <c r="H29187" s="11"/>
    </row>
    <row r="29188" spans="6:8" x14ac:dyDescent="0.25">
      <c r="F29188" s="11"/>
      <c r="G29188" s="11"/>
      <c r="H29188" s="11"/>
    </row>
    <row r="29189" spans="6:8" x14ac:dyDescent="0.25">
      <c r="F29189" s="11"/>
      <c r="G29189" s="11"/>
      <c r="H29189" s="11"/>
    </row>
    <row r="29190" spans="6:8" x14ac:dyDescent="0.25">
      <c r="F29190" s="11"/>
      <c r="G29190" s="11"/>
      <c r="H29190" s="11"/>
    </row>
    <row r="29191" spans="6:8" x14ac:dyDescent="0.25">
      <c r="F29191" s="11"/>
      <c r="G29191" s="11"/>
      <c r="H29191" s="11"/>
    </row>
    <row r="29192" spans="6:8" x14ac:dyDescent="0.25">
      <c r="F29192" s="11"/>
      <c r="G29192" s="11"/>
      <c r="H29192" s="11"/>
    </row>
    <row r="29193" spans="6:8" x14ac:dyDescent="0.25">
      <c r="F29193" s="11"/>
      <c r="G29193" s="11"/>
      <c r="H29193" s="11"/>
    </row>
    <row r="29194" spans="6:8" x14ac:dyDescent="0.25">
      <c r="F29194" s="11"/>
      <c r="G29194" s="11"/>
      <c r="H29194" s="11"/>
    </row>
    <row r="29195" spans="6:8" x14ac:dyDescent="0.25">
      <c r="F29195" s="11"/>
      <c r="G29195" s="11"/>
      <c r="H29195" s="11"/>
    </row>
    <row r="29196" spans="6:8" x14ac:dyDescent="0.25">
      <c r="F29196" s="11"/>
      <c r="G29196" s="11"/>
      <c r="H29196" s="11"/>
    </row>
    <row r="29197" spans="6:8" x14ac:dyDescent="0.25">
      <c r="F29197" s="11"/>
      <c r="G29197" s="11"/>
      <c r="H29197" s="11"/>
    </row>
    <row r="29198" spans="6:8" x14ac:dyDescent="0.25">
      <c r="F29198" s="11"/>
      <c r="G29198" s="11"/>
      <c r="H29198" s="11"/>
    </row>
    <row r="29199" spans="6:8" x14ac:dyDescent="0.25">
      <c r="F29199" s="11"/>
      <c r="G29199" s="11"/>
      <c r="H29199" s="11"/>
    </row>
    <row r="29200" spans="6:8" x14ac:dyDescent="0.25">
      <c r="F29200" s="11"/>
      <c r="G29200" s="11"/>
      <c r="H29200" s="11"/>
    </row>
    <row r="29201" spans="6:8" x14ac:dyDescent="0.25">
      <c r="F29201" s="11"/>
      <c r="G29201" s="11"/>
      <c r="H29201" s="11"/>
    </row>
    <row r="29202" spans="6:8" x14ac:dyDescent="0.25">
      <c r="F29202" s="11"/>
      <c r="G29202" s="11"/>
      <c r="H29202" s="11"/>
    </row>
    <row r="29203" spans="6:8" x14ac:dyDescent="0.25">
      <c r="F29203" s="11"/>
      <c r="G29203" s="11"/>
      <c r="H29203" s="11"/>
    </row>
    <row r="29204" spans="6:8" x14ac:dyDescent="0.25">
      <c r="F29204" s="11"/>
      <c r="G29204" s="11"/>
      <c r="H29204" s="11"/>
    </row>
    <row r="29205" spans="6:8" x14ac:dyDescent="0.25">
      <c r="F29205" s="11"/>
      <c r="G29205" s="11"/>
      <c r="H29205" s="11"/>
    </row>
    <row r="29206" spans="6:8" x14ac:dyDescent="0.25">
      <c r="F29206" s="11"/>
      <c r="G29206" s="11"/>
      <c r="H29206" s="11"/>
    </row>
    <row r="29207" spans="6:8" x14ac:dyDescent="0.25">
      <c r="F29207" s="11"/>
      <c r="G29207" s="11"/>
      <c r="H29207" s="11"/>
    </row>
    <row r="29208" spans="6:8" x14ac:dyDescent="0.25">
      <c r="F29208" s="11"/>
      <c r="G29208" s="11"/>
      <c r="H29208" s="11"/>
    </row>
    <row r="29209" spans="6:8" x14ac:dyDescent="0.25">
      <c r="F29209" s="11"/>
      <c r="G29209" s="11"/>
      <c r="H29209" s="11"/>
    </row>
    <row r="29210" spans="6:8" x14ac:dyDescent="0.25">
      <c r="F29210" s="11"/>
      <c r="G29210" s="11"/>
      <c r="H29210" s="11"/>
    </row>
    <row r="29211" spans="6:8" x14ac:dyDescent="0.25">
      <c r="F29211" s="11"/>
      <c r="G29211" s="11"/>
      <c r="H29211" s="11"/>
    </row>
    <row r="29212" spans="6:8" x14ac:dyDescent="0.25">
      <c r="F29212" s="11"/>
      <c r="G29212" s="11"/>
      <c r="H29212" s="11"/>
    </row>
    <row r="29213" spans="6:8" x14ac:dyDescent="0.25">
      <c r="F29213" s="11"/>
      <c r="G29213" s="11"/>
      <c r="H29213" s="11"/>
    </row>
    <row r="29214" spans="6:8" x14ac:dyDescent="0.25">
      <c r="F29214" s="11"/>
      <c r="G29214" s="11"/>
      <c r="H29214" s="11"/>
    </row>
    <row r="29215" spans="6:8" x14ac:dyDescent="0.25">
      <c r="F29215" s="11"/>
      <c r="G29215" s="11"/>
      <c r="H29215" s="11"/>
    </row>
    <row r="29216" spans="6:8" x14ac:dyDescent="0.25">
      <c r="F29216" s="11"/>
      <c r="G29216" s="11"/>
      <c r="H29216" s="11"/>
    </row>
    <row r="29217" spans="6:8" x14ac:dyDescent="0.25">
      <c r="F29217" s="11"/>
      <c r="G29217" s="11"/>
      <c r="H29217" s="11"/>
    </row>
    <row r="29218" spans="6:8" x14ac:dyDescent="0.25">
      <c r="F29218" s="11"/>
      <c r="G29218" s="11"/>
      <c r="H29218" s="11"/>
    </row>
    <row r="29219" spans="6:8" x14ac:dyDescent="0.25">
      <c r="F29219" s="11"/>
      <c r="G29219" s="11"/>
      <c r="H29219" s="11"/>
    </row>
    <row r="29220" spans="6:8" x14ac:dyDescent="0.25">
      <c r="F29220" s="11"/>
      <c r="G29220" s="11"/>
      <c r="H29220" s="11"/>
    </row>
    <row r="29221" spans="6:8" x14ac:dyDescent="0.25">
      <c r="F29221" s="11"/>
      <c r="G29221" s="11"/>
      <c r="H29221" s="11"/>
    </row>
    <row r="29222" spans="6:8" x14ac:dyDescent="0.25">
      <c r="F29222" s="11"/>
      <c r="G29222" s="11"/>
      <c r="H29222" s="11"/>
    </row>
    <row r="29223" spans="6:8" x14ac:dyDescent="0.25">
      <c r="F29223" s="11"/>
      <c r="G29223" s="11"/>
      <c r="H29223" s="11"/>
    </row>
    <row r="29224" spans="6:8" x14ac:dyDescent="0.25">
      <c r="F29224" s="11"/>
      <c r="G29224" s="11"/>
      <c r="H29224" s="11"/>
    </row>
    <row r="29225" spans="6:8" x14ac:dyDescent="0.25">
      <c r="F29225" s="11"/>
      <c r="G29225" s="11"/>
      <c r="H29225" s="11"/>
    </row>
    <row r="29226" spans="6:8" x14ac:dyDescent="0.25">
      <c r="F29226" s="11"/>
      <c r="G29226" s="11"/>
      <c r="H29226" s="11"/>
    </row>
    <row r="29227" spans="6:8" x14ac:dyDescent="0.25">
      <c r="F29227" s="11"/>
      <c r="G29227" s="11"/>
      <c r="H29227" s="11"/>
    </row>
    <row r="29228" spans="6:8" x14ac:dyDescent="0.25">
      <c r="F29228" s="11"/>
      <c r="G29228" s="11"/>
      <c r="H29228" s="11"/>
    </row>
    <row r="29229" spans="6:8" x14ac:dyDescent="0.25">
      <c r="F29229" s="11"/>
      <c r="G29229" s="11"/>
      <c r="H29229" s="11"/>
    </row>
    <row r="29230" spans="6:8" x14ac:dyDescent="0.25">
      <c r="F29230" s="11"/>
      <c r="G29230" s="11"/>
      <c r="H29230" s="11"/>
    </row>
    <row r="29231" spans="6:8" x14ac:dyDescent="0.25">
      <c r="F29231" s="11"/>
      <c r="G29231" s="11"/>
      <c r="H29231" s="11"/>
    </row>
    <row r="29232" spans="6:8" x14ac:dyDescent="0.25">
      <c r="F29232" s="11"/>
      <c r="G29232" s="11"/>
      <c r="H29232" s="11"/>
    </row>
    <row r="29233" spans="6:8" x14ac:dyDescent="0.25">
      <c r="F29233" s="11"/>
      <c r="G29233" s="11"/>
      <c r="H29233" s="11"/>
    </row>
    <row r="29234" spans="6:8" x14ac:dyDescent="0.25">
      <c r="F29234" s="11"/>
      <c r="G29234" s="11"/>
      <c r="H29234" s="11"/>
    </row>
    <row r="29235" spans="6:8" x14ac:dyDescent="0.25">
      <c r="F29235" s="11"/>
      <c r="G29235" s="11"/>
      <c r="H29235" s="11"/>
    </row>
    <row r="29236" spans="6:8" x14ac:dyDescent="0.25">
      <c r="F29236" s="11"/>
      <c r="G29236" s="11"/>
      <c r="H29236" s="11"/>
    </row>
    <row r="29237" spans="6:8" x14ac:dyDescent="0.25">
      <c r="F29237" s="11"/>
      <c r="G29237" s="11"/>
      <c r="H29237" s="11"/>
    </row>
    <row r="29238" spans="6:8" x14ac:dyDescent="0.25">
      <c r="F29238" s="11"/>
      <c r="G29238" s="11"/>
      <c r="H29238" s="11"/>
    </row>
    <row r="29239" spans="6:8" x14ac:dyDescent="0.25">
      <c r="F29239" s="11"/>
      <c r="G29239" s="11"/>
      <c r="H29239" s="11"/>
    </row>
    <row r="29240" spans="6:8" x14ac:dyDescent="0.25">
      <c r="F29240" s="11"/>
      <c r="G29240" s="11"/>
      <c r="H29240" s="11"/>
    </row>
    <row r="29241" spans="6:8" x14ac:dyDescent="0.25">
      <c r="F29241" s="11"/>
      <c r="G29241" s="11"/>
      <c r="H29241" s="11"/>
    </row>
    <row r="29242" spans="6:8" x14ac:dyDescent="0.25">
      <c r="F29242" s="11"/>
      <c r="G29242" s="11"/>
      <c r="H29242" s="11"/>
    </row>
    <row r="29243" spans="6:8" x14ac:dyDescent="0.25">
      <c r="F29243" s="11"/>
      <c r="G29243" s="11"/>
      <c r="H29243" s="11"/>
    </row>
    <row r="29244" spans="6:8" x14ac:dyDescent="0.25">
      <c r="F29244" s="11"/>
      <c r="G29244" s="11"/>
      <c r="H29244" s="11"/>
    </row>
    <row r="29245" spans="6:8" x14ac:dyDescent="0.25">
      <c r="F29245" s="11"/>
      <c r="G29245" s="11"/>
      <c r="H29245" s="11"/>
    </row>
    <row r="29246" spans="6:8" x14ac:dyDescent="0.25">
      <c r="F29246" s="11"/>
      <c r="G29246" s="11"/>
      <c r="H29246" s="11"/>
    </row>
    <row r="29247" spans="6:8" x14ac:dyDescent="0.25">
      <c r="F29247" s="11"/>
      <c r="G29247" s="11"/>
      <c r="H29247" s="11"/>
    </row>
    <row r="29248" spans="6:8" x14ac:dyDescent="0.25">
      <c r="F29248" s="11"/>
      <c r="G29248" s="11"/>
      <c r="H29248" s="11"/>
    </row>
    <row r="29249" spans="6:8" x14ac:dyDescent="0.25">
      <c r="F29249" s="11"/>
      <c r="G29249" s="11"/>
      <c r="H29249" s="11"/>
    </row>
    <row r="29250" spans="6:8" x14ac:dyDescent="0.25">
      <c r="F29250" s="11"/>
      <c r="G29250" s="11"/>
      <c r="H29250" s="11"/>
    </row>
    <row r="29251" spans="6:8" x14ac:dyDescent="0.25">
      <c r="F29251" s="11"/>
      <c r="G29251" s="11"/>
      <c r="H29251" s="11"/>
    </row>
    <row r="29252" spans="6:8" x14ac:dyDescent="0.25">
      <c r="F29252" s="11"/>
      <c r="G29252" s="11"/>
      <c r="H29252" s="11"/>
    </row>
    <row r="29253" spans="6:8" x14ac:dyDescent="0.25">
      <c r="F29253" s="11"/>
      <c r="G29253" s="11"/>
      <c r="H29253" s="11"/>
    </row>
    <row r="29254" spans="6:8" x14ac:dyDescent="0.25">
      <c r="F29254" s="11"/>
      <c r="G29254" s="11"/>
      <c r="H29254" s="11"/>
    </row>
    <row r="29255" spans="6:8" x14ac:dyDescent="0.25">
      <c r="F29255" s="11"/>
      <c r="G29255" s="11"/>
      <c r="H29255" s="11"/>
    </row>
    <row r="29256" spans="6:8" x14ac:dyDescent="0.25">
      <c r="F29256" s="11"/>
      <c r="G29256" s="11"/>
      <c r="H29256" s="11"/>
    </row>
    <row r="29257" spans="6:8" x14ac:dyDescent="0.25">
      <c r="F29257" s="11"/>
      <c r="G29257" s="11"/>
      <c r="H29257" s="11"/>
    </row>
    <row r="29258" spans="6:8" x14ac:dyDescent="0.25">
      <c r="F29258" s="11"/>
      <c r="G29258" s="11"/>
      <c r="H29258" s="11"/>
    </row>
    <row r="29259" spans="6:8" x14ac:dyDescent="0.25">
      <c r="F29259" s="11"/>
      <c r="G29259" s="11"/>
      <c r="H29259" s="11"/>
    </row>
    <row r="29260" spans="6:8" x14ac:dyDescent="0.25">
      <c r="F29260" s="11"/>
      <c r="G29260" s="11"/>
      <c r="H29260" s="11"/>
    </row>
    <row r="29261" spans="6:8" x14ac:dyDescent="0.25">
      <c r="F29261" s="11"/>
      <c r="G29261" s="11"/>
      <c r="H29261" s="11"/>
    </row>
    <row r="29262" spans="6:8" x14ac:dyDescent="0.25">
      <c r="F29262" s="11"/>
      <c r="G29262" s="11"/>
      <c r="H29262" s="11"/>
    </row>
    <row r="29263" spans="6:8" x14ac:dyDescent="0.25">
      <c r="F29263" s="11"/>
      <c r="G29263" s="11"/>
      <c r="H29263" s="11"/>
    </row>
    <row r="29264" spans="6:8" x14ac:dyDescent="0.25">
      <c r="F29264" s="11"/>
      <c r="G29264" s="11"/>
      <c r="H29264" s="11"/>
    </row>
    <row r="29265" spans="6:8" x14ac:dyDescent="0.25">
      <c r="F29265" s="11"/>
      <c r="G29265" s="11"/>
      <c r="H29265" s="11"/>
    </row>
    <row r="29266" spans="6:8" x14ac:dyDescent="0.25">
      <c r="F29266" s="11"/>
      <c r="G29266" s="11"/>
      <c r="H29266" s="11"/>
    </row>
    <row r="29267" spans="6:8" x14ac:dyDescent="0.25">
      <c r="F29267" s="11"/>
      <c r="G29267" s="11"/>
      <c r="H29267" s="11"/>
    </row>
    <row r="29268" spans="6:8" x14ac:dyDescent="0.25">
      <c r="F29268" s="11"/>
      <c r="G29268" s="11"/>
      <c r="H29268" s="11"/>
    </row>
    <row r="29269" spans="6:8" x14ac:dyDescent="0.25">
      <c r="F29269" s="11"/>
      <c r="G29269" s="11"/>
      <c r="H29269" s="11"/>
    </row>
    <row r="29270" spans="6:8" x14ac:dyDescent="0.25">
      <c r="F29270" s="11"/>
      <c r="G29270" s="11"/>
      <c r="H29270" s="11"/>
    </row>
    <row r="29271" spans="6:8" x14ac:dyDescent="0.25">
      <c r="F29271" s="11"/>
      <c r="G29271" s="11"/>
      <c r="H29271" s="11"/>
    </row>
    <row r="29272" spans="6:8" x14ac:dyDescent="0.25">
      <c r="F29272" s="11"/>
      <c r="G29272" s="11"/>
      <c r="H29272" s="11"/>
    </row>
    <row r="29273" spans="6:8" x14ac:dyDescent="0.25">
      <c r="F29273" s="11"/>
      <c r="G29273" s="11"/>
      <c r="H29273" s="11"/>
    </row>
    <row r="29274" spans="6:8" x14ac:dyDescent="0.25">
      <c r="F29274" s="11"/>
      <c r="G29274" s="11"/>
      <c r="H29274" s="11"/>
    </row>
    <row r="29275" spans="6:8" x14ac:dyDescent="0.25">
      <c r="F29275" s="11"/>
      <c r="G29275" s="11"/>
      <c r="H29275" s="11"/>
    </row>
    <row r="29276" spans="6:8" x14ac:dyDescent="0.25">
      <c r="F29276" s="11"/>
      <c r="G29276" s="11"/>
      <c r="H29276" s="11"/>
    </row>
    <row r="29277" spans="6:8" x14ac:dyDescent="0.25">
      <c r="F29277" s="11"/>
      <c r="G29277" s="11"/>
      <c r="H29277" s="11"/>
    </row>
    <row r="29278" spans="6:8" x14ac:dyDescent="0.25">
      <c r="F29278" s="11"/>
      <c r="G29278" s="11"/>
      <c r="H29278" s="11"/>
    </row>
    <row r="29279" spans="6:8" x14ac:dyDescent="0.25">
      <c r="F29279" s="11"/>
      <c r="G29279" s="11"/>
      <c r="H29279" s="11"/>
    </row>
    <row r="29280" spans="6:8" x14ac:dyDescent="0.25">
      <c r="F29280" s="11"/>
      <c r="G29280" s="11"/>
      <c r="H29280" s="11"/>
    </row>
    <row r="29281" spans="6:8" x14ac:dyDescent="0.25">
      <c r="F29281" s="11"/>
      <c r="G29281" s="11"/>
      <c r="H29281" s="11"/>
    </row>
    <row r="29282" spans="6:8" x14ac:dyDescent="0.25">
      <c r="F29282" s="11"/>
      <c r="G29282" s="11"/>
      <c r="H29282" s="11"/>
    </row>
    <row r="29283" spans="6:8" x14ac:dyDescent="0.25">
      <c r="F29283" s="11"/>
      <c r="G29283" s="11"/>
      <c r="H29283" s="11"/>
    </row>
    <row r="29284" spans="6:8" x14ac:dyDescent="0.25">
      <c r="F29284" s="11"/>
      <c r="G29284" s="11"/>
      <c r="H29284" s="11"/>
    </row>
    <row r="29285" spans="6:8" x14ac:dyDescent="0.25">
      <c r="F29285" s="11"/>
      <c r="G29285" s="11"/>
      <c r="H29285" s="11"/>
    </row>
    <row r="29286" spans="6:8" x14ac:dyDescent="0.25">
      <c r="F29286" s="11"/>
      <c r="G29286" s="11"/>
      <c r="H29286" s="11"/>
    </row>
    <row r="29287" spans="6:8" x14ac:dyDescent="0.25">
      <c r="F29287" s="11"/>
      <c r="G29287" s="11"/>
      <c r="H29287" s="11"/>
    </row>
    <row r="29288" spans="6:8" x14ac:dyDescent="0.25">
      <c r="F29288" s="11"/>
      <c r="G29288" s="11"/>
      <c r="H29288" s="11"/>
    </row>
    <row r="29289" spans="6:8" x14ac:dyDescent="0.25">
      <c r="F29289" s="11"/>
      <c r="G29289" s="11"/>
      <c r="H29289" s="11"/>
    </row>
    <row r="29290" spans="6:8" x14ac:dyDescent="0.25">
      <c r="F29290" s="11"/>
      <c r="G29290" s="11"/>
      <c r="H29290" s="11"/>
    </row>
    <row r="29291" spans="6:8" x14ac:dyDescent="0.25">
      <c r="F29291" s="11"/>
      <c r="G29291" s="11"/>
      <c r="H29291" s="11"/>
    </row>
    <row r="29292" spans="6:8" x14ac:dyDescent="0.25">
      <c r="F29292" s="11"/>
      <c r="G29292" s="11"/>
      <c r="H29292" s="11"/>
    </row>
    <row r="29293" spans="6:8" x14ac:dyDescent="0.25">
      <c r="F29293" s="11"/>
      <c r="G29293" s="11"/>
      <c r="H29293" s="11"/>
    </row>
    <row r="29294" spans="6:8" x14ac:dyDescent="0.25">
      <c r="F29294" s="11"/>
      <c r="G29294" s="11"/>
      <c r="H29294" s="11"/>
    </row>
    <row r="29295" spans="6:8" x14ac:dyDescent="0.25">
      <c r="F29295" s="11"/>
      <c r="G29295" s="11"/>
      <c r="H29295" s="11"/>
    </row>
    <row r="29296" spans="6:8" x14ac:dyDescent="0.25">
      <c r="F29296" s="11"/>
      <c r="G29296" s="11"/>
      <c r="H29296" s="11"/>
    </row>
    <row r="29297" spans="6:8" x14ac:dyDescent="0.25">
      <c r="F29297" s="11"/>
      <c r="G29297" s="11"/>
      <c r="H29297" s="11"/>
    </row>
    <row r="29298" spans="6:8" x14ac:dyDescent="0.25">
      <c r="F29298" s="11"/>
      <c r="G29298" s="11"/>
      <c r="H29298" s="11"/>
    </row>
    <row r="29299" spans="6:8" x14ac:dyDescent="0.25">
      <c r="F29299" s="11"/>
      <c r="G29299" s="11"/>
      <c r="H29299" s="11"/>
    </row>
    <row r="29300" spans="6:8" x14ac:dyDescent="0.25">
      <c r="F29300" s="11"/>
      <c r="G29300" s="11"/>
      <c r="H29300" s="11"/>
    </row>
    <row r="29301" spans="6:8" x14ac:dyDescent="0.25">
      <c r="F29301" s="11"/>
      <c r="G29301" s="11"/>
      <c r="H29301" s="11"/>
    </row>
    <row r="29302" spans="6:8" x14ac:dyDescent="0.25">
      <c r="F29302" s="11"/>
      <c r="G29302" s="11"/>
      <c r="H29302" s="11"/>
    </row>
    <row r="29303" spans="6:8" x14ac:dyDescent="0.25">
      <c r="F29303" s="11"/>
      <c r="G29303" s="11"/>
      <c r="H29303" s="11"/>
    </row>
    <row r="29304" spans="6:8" x14ac:dyDescent="0.25">
      <c r="F29304" s="11"/>
      <c r="G29304" s="11"/>
      <c r="H29304" s="11"/>
    </row>
    <row r="29305" spans="6:8" x14ac:dyDescent="0.25">
      <c r="F29305" s="11"/>
      <c r="G29305" s="11"/>
      <c r="H29305" s="11"/>
    </row>
    <row r="29306" spans="6:8" x14ac:dyDescent="0.25">
      <c r="F29306" s="11"/>
      <c r="G29306" s="11"/>
      <c r="H29306" s="11"/>
    </row>
    <row r="29307" spans="6:8" x14ac:dyDescent="0.25">
      <c r="F29307" s="11"/>
      <c r="G29307" s="11"/>
      <c r="H29307" s="11"/>
    </row>
    <row r="29308" spans="6:8" x14ac:dyDescent="0.25">
      <c r="F29308" s="11"/>
      <c r="G29308" s="11"/>
      <c r="H29308" s="11"/>
    </row>
    <row r="29309" spans="6:8" x14ac:dyDescent="0.25">
      <c r="F29309" s="11"/>
      <c r="G29309" s="11"/>
      <c r="H29309" s="11"/>
    </row>
    <row r="29310" spans="6:8" x14ac:dyDescent="0.25">
      <c r="F29310" s="11"/>
      <c r="G29310" s="11"/>
      <c r="H29310" s="11"/>
    </row>
    <row r="29311" spans="6:8" x14ac:dyDescent="0.25">
      <c r="F29311" s="11"/>
      <c r="G29311" s="11"/>
      <c r="H29311" s="11"/>
    </row>
    <row r="29312" spans="6:8" x14ac:dyDescent="0.25">
      <c r="F29312" s="11"/>
      <c r="G29312" s="11"/>
      <c r="H29312" s="11"/>
    </row>
    <row r="29313" spans="6:8" x14ac:dyDescent="0.25">
      <c r="F29313" s="11"/>
      <c r="G29313" s="11"/>
      <c r="H29313" s="11"/>
    </row>
    <row r="29314" spans="6:8" x14ac:dyDescent="0.25">
      <c r="F29314" s="11"/>
      <c r="G29314" s="11"/>
      <c r="H29314" s="11"/>
    </row>
    <row r="29315" spans="6:8" x14ac:dyDescent="0.25">
      <c r="F29315" s="11"/>
      <c r="G29315" s="11"/>
      <c r="H29315" s="11"/>
    </row>
    <row r="29316" spans="6:8" x14ac:dyDescent="0.25">
      <c r="F29316" s="11"/>
      <c r="G29316" s="11"/>
      <c r="H29316" s="11"/>
    </row>
    <row r="29317" spans="6:8" x14ac:dyDescent="0.25">
      <c r="F29317" s="11"/>
      <c r="G29317" s="11"/>
      <c r="H29317" s="11"/>
    </row>
    <row r="29318" spans="6:8" x14ac:dyDescent="0.25">
      <c r="F29318" s="11"/>
      <c r="G29318" s="11"/>
      <c r="H29318" s="11"/>
    </row>
    <row r="29319" spans="6:8" x14ac:dyDescent="0.25">
      <c r="F29319" s="11"/>
      <c r="G29319" s="11"/>
      <c r="H29319" s="11"/>
    </row>
    <row r="29320" spans="6:8" x14ac:dyDescent="0.25">
      <c r="F29320" s="11"/>
      <c r="G29320" s="11"/>
      <c r="H29320" s="11"/>
    </row>
    <row r="29321" spans="6:8" x14ac:dyDescent="0.25">
      <c r="F29321" s="11"/>
      <c r="G29321" s="11"/>
      <c r="H29321" s="11"/>
    </row>
    <row r="29322" spans="6:8" x14ac:dyDescent="0.25">
      <c r="F29322" s="11"/>
      <c r="G29322" s="11"/>
      <c r="H29322" s="11"/>
    </row>
    <row r="29323" spans="6:8" x14ac:dyDescent="0.25">
      <c r="F29323" s="11"/>
      <c r="G29323" s="11"/>
      <c r="H29323" s="11"/>
    </row>
    <row r="29324" spans="6:8" x14ac:dyDescent="0.25">
      <c r="F29324" s="11"/>
      <c r="G29324" s="11"/>
      <c r="H29324" s="11"/>
    </row>
    <row r="29325" spans="6:8" x14ac:dyDescent="0.25">
      <c r="F29325" s="11"/>
      <c r="G29325" s="11"/>
      <c r="H29325" s="11"/>
    </row>
    <row r="29326" spans="6:8" x14ac:dyDescent="0.25">
      <c r="F29326" s="11"/>
      <c r="G29326" s="11"/>
      <c r="H29326" s="11"/>
    </row>
    <row r="29327" spans="6:8" x14ac:dyDescent="0.25">
      <c r="F29327" s="11"/>
      <c r="G29327" s="11"/>
      <c r="H29327" s="11"/>
    </row>
    <row r="29328" spans="6:8" x14ac:dyDescent="0.25">
      <c r="F29328" s="11"/>
      <c r="G29328" s="11"/>
      <c r="H29328" s="11"/>
    </row>
    <row r="29329" spans="6:8" x14ac:dyDescent="0.25">
      <c r="F29329" s="11"/>
      <c r="G29329" s="11"/>
      <c r="H29329" s="11"/>
    </row>
    <row r="29330" spans="6:8" x14ac:dyDescent="0.25">
      <c r="F29330" s="11"/>
      <c r="G29330" s="11"/>
      <c r="H29330" s="11"/>
    </row>
    <row r="29331" spans="6:8" x14ac:dyDescent="0.25">
      <c r="F29331" s="11"/>
      <c r="G29331" s="11"/>
      <c r="H29331" s="11"/>
    </row>
    <row r="29332" spans="6:8" x14ac:dyDescent="0.25">
      <c r="F29332" s="11"/>
      <c r="G29332" s="11"/>
      <c r="H29332" s="11"/>
    </row>
    <row r="29333" spans="6:8" x14ac:dyDescent="0.25">
      <c r="F29333" s="11"/>
      <c r="G29333" s="11"/>
      <c r="H29333" s="11"/>
    </row>
    <row r="29334" spans="6:8" x14ac:dyDescent="0.25">
      <c r="F29334" s="11"/>
      <c r="G29334" s="11"/>
      <c r="H29334" s="11"/>
    </row>
    <row r="29335" spans="6:8" x14ac:dyDescent="0.25">
      <c r="F29335" s="11"/>
      <c r="G29335" s="11"/>
      <c r="H29335" s="11"/>
    </row>
    <row r="29336" spans="6:8" x14ac:dyDescent="0.25">
      <c r="F29336" s="11"/>
      <c r="G29336" s="11"/>
      <c r="H29336" s="11"/>
    </row>
    <row r="29337" spans="6:8" x14ac:dyDescent="0.25">
      <c r="F29337" s="11"/>
      <c r="G29337" s="11"/>
      <c r="H29337" s="11"/>
    </row>
    <row r="29338" spans="6:8" x14ac:dyDescent="0.25">
      <c r="F29338" s="11"/>
      <c r="G29338" s="11"/>
      <c r="H29338" s="11"/>
    </row>
    <row r="29339" spans="6:8" x14ac:dyDescent="0.25">
      <c r="F29339" s="11"/>
      <c r="G29339" s="11"/>
      <c r="H29339" s="11"/>
    </row>
    <row r="29340" spans="6:8" x14ac:dyDescent="0.25">
      <c r="F29340" s="11"/>
      <c r="G29340" s="11"/>
      <c r="H29340" s="11"/>
    </row>
    <row r="29341" spans="6:8" x14ac:dyDescent="0.25">
      <c r="F29341" s="11"/>
      <c r="G29341" s="11"/>
      <c r="H29341" s="11"/>
    </row>
    <row r="29342" spans="6:8" x14ac:dyDescent="0.25">
      <c r="F29342" s="11"/>
      <c r="G29342" s="11"/>
      <c r="H29342" s="11"/>
    </row>
    <row r="29343" spans="6:8" x14ac:dyDescent="0.25">
      <c r="F29343" s="11"/>
      <c r="G29343" s="11"/>
      <c r="H29343" s="11"/>
    </row>
    <row r="29344" spans="6:8" x14ac:dyDescent="0.25">
      <c r="F29344" s="11"/>
      <c r="G29344" s="11"/>
      <c r="H29344" s="11"/>
    </row>
    <row r="29345" spans="6:8" x14ac:dyDescent="0.25">
      <c r="F29345" s="11"/>
      <c r="G29345" s="11"/>
      <c r="H29345" s="11"/>
    </row>
    <row r="29346" spans="6:8" x14ac:dyDescent="0.25">
      <c r="F29346" s="11"/>
      <c r="G29346" s="11"/>
      <c r="H29346" s="11"/>
    </row>
    <row r="29347" spans="6:8" x14ac:dyDescent="0.25">
      <c r="F29347" s="11"/>
      <c r="G29347" s="11"/>
      <c r="H29347" s="11"/>
    </row>
    <row r="29348" spans="6:8" x14ac:dyDescent="0.25">
      <c r="F29348" s="11"/>
      <c r="G29348" s="11"/>
      <c r="H29348" s="11"/>
    </row>
    <row r="29349" spans="6:8" x14ac:dyDescent="0.25">
      <c r="F29349" s="11"/>
      <c r="G29349" s="11"/>
      <c r="H29349" s="11"/>
    </row>
    <row r="29350" spans="6:8" x14ac:dyDescent="0.25">
      <c r="F29350" s="11"/>
      <c r="G29350" s="11"/>
      <c r="H29350" s="11"/>
    </row>
    <row r="29351" spans="6:8" x14ac:dyDescent="0.25">
      <c r="F29351" s="11"/>
      <c r="G29351" s="11"/>
      <c r="H29351" s="11"/>
    </row>
    <row r="29352" spans="6:8" x14ac:dyDescent="0.25">
      <c r="F29352" s="11"/>
      <c r="G29352" s="11"/>
      <c r="H29352" s="11"/>
    </row>
    <row r="29353" spans="6:8" x14ac:dyDescent="0.25">
      <c r="F29353" s="11"/>
      <c r="G29353" s="11"/>
      <c r="H29353" s="11"/>
    </row>
    <row r="29354" spans="6:8" x14ac:dyDescent="0.25">
      <c r="F29354" s="11"/>
      <c r="G29354" s="11"/>
      <c r="H29354" s="11"/>
    </row>
    <row r="29355" spans="6:8" x14ac:dyDescent="0.25">
      <c r="F29355" s="11"/>
      <c r="G29355" s="11"/>
      <c r="H29355" s="11"/>
    </row>
    <row r="29356" spans="6:8" x14ac:dyDescent="0.25">
      <c r="F29356" s="11"/>
      <c r="G29356" s="11"/>
      <c r="H29356" s="11"/>
    </row>
    <row r="29357" spans="6:8" x14ac:dyDescent="0.25">
      <c r="F29357" s="11"/>
      <c r="G29357" s="11"/>
      <c r="H29357" s="11"/>
    </row>
    <row r="29358" spans="6:8" x14ac:dyDescent="0.25">
      <c r="F29358" s="11"/>
      <c r="G29358" s="11"/>
      <c r="H29358" s="11"/>
    </row>
    <row r="29359" spans="6:8" x14ac:dyDescent="0.25">
      <c r="F29359" s="11"/>
      <c r="G29359" s="11"/>
      <c r="H29359" s="11"/>
    </row>
    <row r="29360" spans="6:8" x14ac:dyDescent="0.25">
      <c r="F29360" s="11"/>
      <c r="G29360" s="11"/>
      <c r="H29360" s="11"/>
    </row>
    <row r="29361" spans="6:8" x14ac:dyDescent="0.25">
      <c r="F29361" s="11"/>
      <c r="G29361" s="11"/>
      <c r="H29361" s="11"/>
    </row>
    <row r="29362" spans="6:8" x14ac:dyDescent="0.25">
      <c r="F29362" s="11"/>
      <c r="G29362" s="11"/>
      <c r="H29362" s="11"/>
    </row>
    <row r="29363" spans="6:8" x14ac:dyDescent="0.25">
      <c r="F29363" s="11"/>
      <c r="G29363" s="11"/>
      <c r="H29363" s="11"/>
    </row>
    <row r="29364" spans="6:8" x14ac:dyDescent="0.25">
      <c r="F29364" s="11"/>
      <c r="G29364" s="11"/>
      <c r="H29364" s="11"/>
    </row>
    <row r="29365" spans="6:8" x14ac:dyDescent="0.25">
      <c r="F29365" s="11"/>
      <c r="G29365" s="11"/>
      <c r="H29365" s="11"/>
    </row>
    <row r="29366" spans="6:8" x14ac:dyDescent="0.25">
      <c r="F29366" s="11"/>
      <c r="G29366" s="11"/>
      <c r="H29366" s="11"/>
    </row>
    <row r="29367" spans="6:8" x14ac:dyDescent="0.25">
      <c r="F29367" s="11"/>
      <c r="G29367" s="11"/>
      <c r="H29367" s="11"/>
    </row>
    <row r="29368" spans="6:8" x14ac:dyDescent="0.25">
      <c r="F29368" s="11"/>
      <c r="G29368" s="11"/>
      <c r="H29368" s="11"/>
    </row>
    <row r="29369" spans="6:8" x14ac:dyDescent="0.25">
      <c r="F29369" s="11"/>
      <c r="G29369" s="11"/>
      <c r="H29369" s="11"/>
    </row>
    <row r="29370" spans="6:8" x14ac:dyDescent="0.25">
      <c r="F29370" s="11"/>
      <c r="G29370" s="11"/>
      <c r="H29370" s="11"/>
    </row>
    <row r="29371" spans="6:8" x14ac:dyDescent="0.25">
      <c r="F29371" s="11"/>
      <c r="G29371" s="11"/>
      <c r="H29371" s="11"/>
    </row>
    <row r="29372" spans="6:8" x14ac:dyDescent="0.25">
      <c r="F29372" s="11"/>
      <c r="G29372" s="11"/>
      <c r="H29372" s="11"/>
    </row>
    <row r="29373" spans="6:8" x14ac:dyDescent="0.25">
      <c r="F29373" s="11"/>
      <c r="G29373" s="11"/>
      <c r="H29373" s="11"/>
    </row>
    <row r="29374" spans="6:8" x14ac:dyDescent="0.25">
      <c r="F29374" s="11"/>
      <c r="G29374" s="11"/>
      <c r="H29374" s="11"/>
    </row>
    <row r="29375" spans="6:8" x14ac:dyDescent="0.25">
      <c r="F29375" s="11"/>
      <c r="G29375" s="11"/>
      <c r="H29375" s="11"/>
    </row>
    <row r="29376" spans="6:8" x14ac:dyDescent="0.25">
      <c r="F29376" s="11"/>
      <c r="G29376" s="11"/>
      <c r="H29376" s="11"/>
    </row>
    <row r="29377" spans="6:8" x14ac:dyDescent="0.25">
      <c r="F29377" s="11"/>
      <c r="G29377" s="11"/>
      <c r="H29377" s="11"/>
    </row>
    <row r="29378" spans="6:8" x14ac:dyDescent="0.25">
      <c r="F29378" s="11"/>
      <c r="G29378" s="11"/>
      <c r="H29378" s="11"/>
    </row>
    <row r="29379" spans="6:8" x14ac:dyDescent="0.25">
      <c r="F29379" s="11"/>
      <c r="G29379" s="11"/>
      <c r="H29379" s="11"/>
    </row>
    <row r="29380" spans="6:8" x14ac:dyDescent="0.25">
      <c r="F29380" s="11"/>
      <c r="G29380" s="11"/>
      <c r="H29380" s="11"/>
    </row>
    <row r="29381" spans="6:8" x14ac:dyDescent="0.25">
      <c r="F29381" s="11"/>
      <c r="G29381" s="11"/>
      <c r="H29381" s="11"/>
    </row>
    <row r="29382" spans="6:8" x14ac:dyDescent="0.25">
      <c r="F29382" s="11"/>
      <c r="G29382" s="11"/>
      <c r="H29382" s="11"/>
    </row>
    <row r="29383" spans="6:8" x14ac:dyDescent="0.25">
      <c r="F29383" s="11"/>
      <c r="G29383" s="11"/>
      <c r="H29383" s="11"/>
    </row>
    <row r="29384" spans="6:8" x14ac:dyDescent="0.25">
      <c r="F29384" s="11"/>
      <c r="G29384" s="11"/>
      <c r="H29384" s="11"/>
    </row>
    <row r="29385" spans="6:8" x14ac:dyDescent="0.25">
      <c r="F29385" s="11"/>
      <c r="G29385" s="11"/>
      <c r="H29385" s="11"/>
    </row>
    <row r="29386" spans="6:8" x14ac:dyDescent="0.25">
      <c r="F29386" s="11"/>
      <c r="G29386" s="11"/>
      <c r="H29386" s="11"/>
    </row>
    <row r="29387" spans="6:8" x14ac:dyDescent="0.25">
      <c r="F29387" s="11"/>
      <c r="G29387" s="11"/>
      <c r="H29387" s="11"/>
    </row>
    <row r="29388" spans="6:8" x14ac:dyDescent="0.25">
      <c r="F29388" s="11"/>
      <c r="G29388" s="11"/>
      <c r="H29388" s="11"/>
    </row>
    <row r="29389" spans="6:8" x14ac:dyDescent="0.25">
      <c r="F29389" s="11"/>
      <c r="G29389" s="11"/>
      <c r="H29389" s="11"/>
    </row>
    <row r="29390" spans="6:8" x14ac:dyDescent="0.25">
      <c r="F29390" s="11"/>
      <c r="G29390" s="11"/>
      <c r="H29390" s="11"/>
    </row>
    <row r="29391" spans="6:8" x14ac:dyDescent="0.25">
      <c r="F29391" s="11"/>
      <c r="G29391" s="11"/>
      <c r="H29391" s="11"/>
    </row>
    <row r="29392" spans="6:8" x14ac:dyDescent="0.25">
      <c r="F29392" s="11"/>
      <c r="G29392" s="11"/>
      <c r="H29392" s="11"/>
    </row>
    <row r="29393" spans="6:8" x14ac:dyDescent="0.25">
      <c r="F29393" s="11"/>
      <c r="G29393" s="11"/>
      <c r="H29393" s="11"/>
    </row>
    <row r="29394" spans="6:8" x14ac:dyDescent="0.25">
      <c r="F29394" s="11"/>
      <c r="G29394" s="11"/>
      <c r="H29394" s="11"/>
    </row>
    <row r="29395" spans="6:8" x14ac:dyDescent="0.25">
      <c r="F29395" s="11"/>
      <c r="G29395" s="11"/>
      <c r="H29395" s="11"/>
    </row>
    <row r="29396" spans="6:8" x14ac:dyDescent="0.25">
      <c r="F29396" s="11"/>
      <c r="G29396" s="11"/>
      <c r="H29396" s="11"/>
    </row>
    <row r="29397" spans="6:8" x14ac:dyDescent="0.25">
      <c r="F29397" s="11"/>
      <c r="G29397" s="11"/>
      <c r="H29397" s="11"/>
    </row>
    <row r="29398" spans="6:8" x14ac:dyDescent="0.25">
      <c r="F29398" s="11"/>
      <c r="G29398" s="11"/>
      <c r="H29398" s="11"/>
    </row>
    <row r="29399" spans="6:8" x14ac:dyDescent="0.25">
      <c r="F29399" s="11"/>
      <c r="G29399" s="11"/>
      <c r="H29399" s="11"/>
    </row>
    <row r="29400" spans="6:8" x14ac:dyDescent="0.25">
      <c r="F29400" s="11"/>
      <c r="G29400" s="11"/>
      <c r="H29400" s="11"/>
    </row>
    <row r="29401" spans="6:8" x14ac:dyDescent="0.25">
      <c r="F29401" s="11"/>
      <c r="G29401" s="11"/>
      <c r="H29401" s="11"/>
    </row>
    <row r="29402" spans="6:8" x14ac:dyDescent="0.25">
      <c r="F29402" s="11"/>
      <c r="G29402" s="11"/>
      <c r="H29402" s="11"/>
    </row>
    <row r="29403" spans="6:8" x14ac:dyDescent="0.25">
      <c r="F29403" s="11"/>
      <c r="G29403" s="11"/>
      <c r="H29403" s="11"/>
    </row>
    <row r="29404" spans="6:8" x14ac:dyDescent="0.25">
      <c r="F29404" s="11"/>
      <c r="G29404" s="11"/>
      <c r="H29404" s="11"/>
    </row>
    <row r="29405" spans="6:8" x14ac:dyDescent="0.25">
      <c r="F29405" s="11"/>
      <c r="G29405" s="11"/>
      <c r="H29405" s="11"/>
    </row>
    <row r="29406" spans="6:8" x14ac:dyDescent="0.25">
      <c r="F29406" s="11"/>
      <c r="G29406" s="11"/>
      <c r="H29406" s="11"/>
    </row>
    <row r="29407" spans="6:8" x14ac:dyDescent="0.25">
      <c r="F29407" s="11"/>
      <c r="G29407" s="11"/>
      <c r="H29407" s="11"/>
    </row>
    <row r="29408" spans="6:8" x14ac:dyDescent="0.25">
      <c r="F29408" s="11"/>
      <c r="G29408" s="11"/>
      <c r="H29408" s="11"/>
    </row>
    <row r="29409" spans="6:8" x14ac:dyDescent="0.25">
      <c r="F29409" s="11"/>
      <c r="G29409" s="11"/>
      <c r="H29409" s="11"/>
    </row>
    <row r="29410" spans="6:8" x14ac:dyDescent="0.25">
      <c r="F29410" s="11"/>
      <c r="G29410" s="11"/>
      <c r="H29410" s="11"/>
    </row>
    <row r="29411" spans="6:8" x14ac:dyDescent="0.25">
      <c r="F29411" s="11"/>
      <c r="G29411" s="11"/>
      <c r="H29411" s="11"/>
    </row>
    <row r="29412" spans="6:8" x14ac:dyDescent="0.25">
      <c r="F29412" s="11"/>
      <c r="G29412" s="11"/>
      <c r="H29412" s="11"/>
    </row>
    <row r="29413" spans="6:8" x14ac:dyDescent="0.25">
      <c r="F29413" s="11"/>
      <c r="G29413" s="11"/>
      <c r="H29413" s="11"/>
    </row>
    <row r="29414" spans="6:8" x14ac:dyDescent="0.25">
      <c r="F29414" s="11"/>
      <c r="G29414" s="11"/>
      <c r="H29414" s="11"/>
    </row>
    <row r="29415" spans="6:8" x14ac:dyDescent="0.25">
      <c r="F29415" s="11"/>
      <c r="G29415" s="11"/>
      <c r="H29415" s="11"/>
    </row>
    <row r="29416" spans="6:8" x14ac:dyDescent="0.25">
      <c r="F29416" s="11"/>
      <c r="G29416" s="11"/>
      <c r="H29416" s="11"/>
    </row>
    <row r="29417" spans="6:8" x14ac:dyDescent="0.25">
      <c r="F29417" s="11"/>
      <c r="G29417" s="11"/>
      <c r="H29417" s="11"/>
    </row>
    <row r="29418" spans="6:8" x14ac:dyDescent="0.25">
      <c r="F29418" s="11"/>
      <c r="G29418" s="11"/>
      <c r="H29418" s="11"/>
    </row>
    <row r="29419" spans="6:8" x14ac:dyDescent="0.25">
      <c r="F29419" s="11"/>
      <c r="G29419" s="11"/>
      <c r="H29419" s="11"/>
    </row>
    <row r="29420" spans="6:8" x14ac:dyDescent="0.25">
      <c r="F29420" s="11"/>
      <c r="G29420" s="11"/>
      <c r="H29420" s="11"/>
    </row>
    <row r="29421" spans="6:8" x14ac:dyDescent="0.25">
      <c r="F29421" s="11"/>
      <c r="G29421" s="11"/>
      <c r="H29421" s="11"/>
    </row>
    <row r="29422" spans="6:8" x14ac:dyDescent="0.25">
      <c r="F29422" s="11"/>
      <c r="G29422" s="11"/>
      <c r="H29422" s="11"/>
    </row>
    <row r="29423" spans="6:8" x14ac:dyDescent="0.25">
      <c r="F29423" s="11"/>
      <c r="G29423" s="11"/>
      <c r="H29423" s="11"/>
    </row>
    <row r="29424" spans="6:8" x14ac:dyDescent="0.25">
      <c r="F29424" s="11"/>
      <c r="G29424" s="11"/>
      <c r="H29424" s="11"/>
    </row>
    <row r="29425" spans="6:8" x14ac:dyDescent="0.25">
      <c r="F29425" s="11"/>
      <c r="G29425" s="11"/>
      <c r="H29425" s="11"/>
    </row>
    <row r="29426" spans="6:8" x14ac:dyDescent="0.25">
      <c r="F29426" s="11"/>
      <c r="G29426" s="11"/>
      <c r="H29426" s="11"/>
    </row>
    <row r="29427" spans="6:8" x14ac:dyDescent="0.25">
      <c r="F29427" s="11"/>
      <c r="G29427" s="11"/>
      <c r="H29427" s="11"/>
    </row>
    <row r="29428" spans="6:8" x14ac:dyDescent="0.25">
      <c r="F29428" s="11"/>
      <c r="G29428" s="11"/>
      <c r="H29428" s="11"/>
    </row>
    <row r="29429" spans="6:8" x14ac:dyDescent="0.25">
      <c r="F29429" s="11"/>
      <c r="G29429" s="11"/>
      <c r="H29429" s="11"/>
    </row>
    <row r="29430" spans="6:8" x14ac:dyDescent="0.25">
      <c r="F29430" s="11"/>
      <c r="G29430" s="11"/>
      <c r="H29430" s="11"/>
    </row>
    <row r="29431" spans="6:8" x14ac:dyDescent="0.25">
      <c r="F29431" s="11"/>
      <c r="G29431" s="11"/>
      <c r="H29431" s="11"/>
    </row>
    <row r="29432" spans="6:8" x14ac:dyDescent="0.25">
      <c r="F29432" s="11"/>
      <c r="G29432" s="11"/>
      <c r="H29432" s="11"/>
    </row>
    <row r="29433" spans="6:8" x14ac:dyDescent="0.25">
      <c r="F29433" s="11"/>
      <c r="G29433" s="11"/>
      <c r="H29433" s="11"/>
    </row>
    <row r="29434" spans="6:8" x14ac:dyDescent="0.25">
      <c r="F29434" s="11"/>
      <c r="G29434" s="11"/>
      <c r="H29434" s="11"/>
    </row>
    <row r="29435" spans="6:8" x14ac:dyDescent="0.25">
      <c r="F29435" s="11"/>
      <c r="G29435" s="11"/>
      <c r="H29435" s="11"/>
    </row>
    <row r="29436" spans="6:8" x14ac:dyDescent="0.25">
      <c r="F29436" s="11"/>
      <c r="G29436" s="11"/>
      <c r="H29436" s="11"/>
    </row>
    <row r="29437" spans="6:8" x14ac:dyDescent="0.25">
      <c r="F29437" s="11"/>
      <c r="G29437" s="11"/>
      <c r="H29437" s="11"/>
    </row>
    <row r="29438" spans="6:8" x14ac:dyDescent="0.25">
      <c r="F29438" s="11"/>
      <c r="G29438" s="11"/>
      <c r="H29438" s="11"/>
    </row>
    <row r="29439" spans="6:8" x14ac:dyDescent="0.25">
      <c r="F29439" s="11"/>
      <c r="G29439" s="11"/>
      <c r="H29439" s="11"/>
    </row>
    <row r="29440" spans="6:8" x14ac:dyDescent="0.25">
      <c r="F29440" s="11"/>
      <c r="G29440" s="11"/>
      <c r="H29440" s="11"/>
    </row>
    <row r="29441" spans="6:8" x14ac:dyDescent="0.25">
      <c r="F29441" s="11"/>
      <c r="G29441" s="11"/>
      <c r="H29441" s="11"/>
    </row>
    <row r="29442" spans="6:8" x14ac:dyDescent="0.25">
      <c r="F29442" s="11"/>
      <c r="G29442" s="11"/>
      <c r="H29442" s="11"/>
    </row>
    <row r="29443" spans="6:8" x14ac:dyDescent="0.25">
      <c r="F29443" s="11"/>
      <c r="G29443" s="11"/>
      <c r="H29443" s="11"/>
    </row>
    <row r="29444" spans="6:8" x14ac:dyDescent="0.25">
      <c r="F29444" s="11"/>
      <c r="G29444" s="11"/>
      <c r="H29444" s="11"/>
    </row>
    <row r="29445" spans="6:8" x14ac:dyDescent="0.25">
      <c r="F29445" s="11"/>
      <c r="G29445" s="11"/>
      <c r="H29445" s="11"/>
    </row>
    <row r="29446" spans="6:8" x14ac:dyDescent="0.25">
      <c r="F29446" s="11"/>
      <c r="G29446" s="11"/>
      <c r="H29446" s="11"/>
    </row>
    <row r="29447" spans="6:8" x14ac:dyDescent="0.25">
      <c r="F29447" s="11"/>
      <c r="G29447" s="11"/>
      <c r="H29447" s="11"/>
    </row>
    <row r="29448" spans="6:8" x14ac:dyDescent="0.25">
      <c r="F29448" s="11"/>
      <c r="G29448" s="11"/>
      <c r="H29448" s="11"/>
    </row>
    <row r="29449" spans="6:8" x14ac:dyDescent="0.25">
      <c r="F29449" s="11"/>
      <c r="G29449" s="11"/>
      <c r="H29449" s="11"/>
    </row>
    <row r="29450" spans="6:8" x14ac:dyDescent="0.25">
      <c r="F29450" s="11"/>
      <c r="G29450" s="11"/>
      <c r="H29450" s="11"/>
    </row>
    <row r="29451" spans="6:8" x14ac:dyDescent="0.25">
      <c r="F29451" s="11"/>
      <c r="G29451" s="11"/>
      <c r="H29451" s="11"/>
    </row>
    <row r="29452" spans="6:8" x14ac:dyDescent="0.25">
      <c r="F29452" s="11"/>
      <c r="G29452" s="11"/>
      <c r="H29452" s="11"/>
    </row>
    <row r="29453" spans="6:8" x14ac:dyDescent="0.25">
      <c r="F29453" s="11"/>
      <c r="G29453" s="11"/>
      <c r="H29453" s="11"/>
    </row>
    <row r="29454" spans="6:8" x14ac:dyDescent="0.25">
      <c r="F29454" s="11"/>
      <c r="G29454" s="11"/>
      <c r="H29454" s="11"/>
    </row>
    <row r="29455" spans="6:8" x14ac:dyDescent="0.25">
      <c r="F29455" s="11"/>
      <c r="G29455" s="11"/>
      <c r="H29455" s="11"/>
    </row>
    <row r="29456" spans="6:8" x14ac:dyDescent="0.25">
      <c r="F29456" s="11"/>
      <c r="G29456" s="11"/>
      <c r="H29456" s="11"/>
    </row>
    <row r="29457" spans="6:8" x14ac:dyDescent="0.25">
      <c r="F29457" s="11"/>
      <c r="G29457" s="11"/>
      <c r="H29457" s="11"/>
    </row>
    <row r="29458" spans="6:8" x14ac:dyDescent="0.25">
      <c r="F29458" s="11"/>
      <c r="G29458" s="11"/>
      <c r="H29458" s="11"/>
    </row>
    <row r="29459" spans="6:8" x14ac:dyDescent="0.25">
      <c r="F29459" s="11"/>
      <c r="G29459" s="11"/>
      <c r="H29459" s="11"/>
    </row>
    <row r="29460" spans="6:8" x14ac:dyDescent="0.25">
      <c r="F29460" s="11"/>
      <c r="G29460" s="11"/>
      <c r="H29460" s="11"/>
    </row>
    <row r="29461" spans="6:8" x14ac:dyDescent="0.25">
      <c r="F29461" s="11"/>
      <c r="G29461" s="11"/>
      <c r="H29461" s="11"/>
    </row>
    <row r="29462" spans="6:8" x14ac:dyDescent="0.25">
      <c r="F29462" s="11"/>
      <c r="G29462" s="11"/>
      <c r="H29462" s="11"/>
    </row>
    <row r="29463" spans="6:8" x14ac:dyDescent="0.25">
      <c r="F29463" s="11"/>
      <c r="G29463" s="11"/>
      <c r="H29463" s="11"/>
    </row>
    <row r="29464" spans="6:8" x14ac:dyDescent="0.25">
      <c r="F29464" s="11"/>
      <c r="G29464" s="11"/>
      <c r="H29464" s="11"/>
    </row>
    <row r="29465" spans="6:8" x14ac:dyDescent="0.25">
      <c r="F29465" s="11"/>
      <c r="G29465" s="11"/>
      <c r="H29465" s="11"/>
    </row>
    <row r="29466" spans="6:8" x14ac:dyDescent="0.25">
      <c r="F29466" s="11"/>
      <c r="G29466" s="11"/>
      <c r="H29466" s="11"/>
    </row>
    <row r="29467" spans="6:8" x14ac:dyDescent="0.25">
      <c r="F29467" s="11"/>
      <c r="G29467" s="11"/>
      <c r="H29467" s="11"/>
    </row>
    <row r="29468" spans="6:8" x14ac:dyDescent="0.25">
      <c r="F29468" s="11"/>
      <c r="G29468" s="11"/>
      <c r="H29468" s="11"/>
    </row>
    <row r="29469" spans="6:8" x14ac:dyDescent="0.25">
      <c r="F29469" s="11"/>
      <c r="G29469" s="11"/>
      <c r="H29469" s="11"/>
    </row>
    <row r="29470" spans="6:8" x14ac:dyDescent="0.25">
      <c r="F29470" s="11"/>
      <c r="G29470" s="11"/>
      <c r="H29470" s="11"/>
    </row>
    <row r="29471" spans="6:8" x14ac:dyDescent="0.25">
      <c r="F29471" s="11"/>
      <c r="G29471" s="11"/>
      <c r="H29471" s="11"/>
    </row>
    <row r="29472" spans="6:8" x14ac:dyDescent="0.25">
      <c r="F29472" s="11"/>
      <c r="G29472" s="11"/>
      <c r="H29472" s="11"/>
    </row>
    <row r="29473" spans="6:8" x14ac:dyDescent="0.25">
      <c r="F29473" s="11"/>
      <c r="G29473" s="11"/>
      <c r="H29473" s="11"/>
    </row>
    <row r="29474" spans="6:8" x14ac:dyDescent="0.25">
      <c r="F29474" s="11"/>
      <c r="G29474" s="11"/>
      <c r="H29474" s="11"/>
    </row>
    <row r="29475" spans="6:8" x14ac:dyDescent="0.25">
      <c r="F29475" s="11"/>
      <c r="G29475" s="11"/>
      <c r="H29475" s="11"/>
    </row>
    <row r="29476" spans="6:8" x14ac:dyDescent="0.25">
      <c r="F29476" s="11"/>
      <c r="G29476" s="11"/>
      <c r="H29476" s="11"/>
    </row>
    <row r="29477" spans="6:8" x14ac:dyDescent="0.25">
      <c r="F29477" s="11"/>
      <c r="G29477" s="11"/>
      <c r="H29477" s="11"/>
    </row>
    <row r="29478" spans="6:8" x14ac:dyDescent="0.25">
      <c r="F29478" s="11"/>
      <c r="G29478" s="11"/>
      <c r="H29478" s="11"/>
    </row>
    <row r="29479" spans="6:8" x14ac:dyDescent="0.25">
      <c r="F29479" s="11"/>
      <c r="G29479" s="11"/>
      <c r="H29479" s="11"/>
    </row>
    <row r="29480" spans="6:8" x14ac:dyDescent="0.25">
      <c r="F29480" s="11"/>
      <c r="G29480" s="11"/>
      <c r="H29480" s="11"/>
    </row>
    <row r="29481" spans="6:8" x14ac:dyDescent="0.25">
      <c r="F29481" s="11"/>
      <c r="G29481" s="11"/>
      <c r="H29481" s="11"/>
    </row>
    <row r="29482" spans="6:8" x14ac:dyDescent="0.25">
      <c r="F29482" s="11"/>
      <c r="G29482" s="11"/>
      <c r="H29482" s="11"/>
    </row>
    <row r="29483" spans="6:8" x14ac:dyDescent="0.25">
      <c r="F29483" s="11"/>
      <c r="G29483" s="11"/>
      <c r="H29483" s="11"/>
    </row>
    <row r="29484" spans="6:8" x14ac:dyDescent="0.25">
      <c r="F29484" s="11"/>
      <c r="G29484" s="11"/>
      <c r="H29484" s="11"/>
    </row>
    <row r="29485" spans="6:8" x14ac:dyDescent="0.25">
      <c r="F29485" s="11"/>
      <c r="G29485" s="11"/>
      <c r="H29485" s="11"/>
    </row>
    <row r="29486" spans="6:8" x14ac:dyDescent="0.25">
      <c r="F29486" s="11"/>
      <c r="G29486" s="11"/>
      <c r="H29486" s="11"/>
    </row>
    <row r="29487" spans="6:8" x14ac:dyDescent="0.25">
      <c r="F29487" s="11"/>
      <c r="G29487" s="11"/>
      <c r="H29487" s="11"/>
    </row>
    <row r="29488" spans="6:8" x14ac:dyDescent="0.25">
      <c r="F29488" s="11"/>
      <c r="G29488" s="11"/>
      <c r="H29488" s="11"/>
    </row>
    <row r="29489" spans="6:8" x14ac:dyDescent="0.25">
      <c r="F29489" s="11"/>
      <c r="G29489" s="11"/>
      <c r="H29489" s="11"/>
    </row>
    <row r="29490" spans="6:8" x14ac:dyDescent="0.25">
      <c r="F29490" s="11"/>
      <c r="G29490" s="11"/>
      <c r="H29490" s="11"/>
    </row>
    <row r="29491" spans="6:8" x14ac:dyDescent="0.25">
      <c r="F29491" s="11"/>
      <c r="G29491" s="11"/>
      <c r="H29491" s="11"/>
    </row>
    <row r="29492" spans="6:8" x14ac:dyDescent="0.25">
      <c r="F29492" s="11"/>
      <c r="G29492" s="11"/>
      <c r="H29492" s="11"/>
    </row>
    <row r="29493" spans="6:8" x14ac:dyDescent="0.25">
      <c r="F29493" s="11"/>
      <c r="G29493" s="11"/>
      <c r="H29493" s="11"/>
    </row>
    <row r="29494" spans="6:8" x14ac:dyDescent="0.25">
      <c r="F29494" s="11"/>
      <c r="G29494" s="11"/>
      <c r="H29494" s="11"/>
    </row>
    <row r="29495" spans="6:8" x14ac:dyDescent="0.25">
      <c r="F29495" s="11"/>
      <c r="G29495" s="11"/>
      <c r="H29495" s="11"/>
    </row>
    <row r="29496" spans="6:8" x14ac:dyDescent="0.25">
      <c r="F29496" s="11"/>
      <c r="G29496" s="11"/>
      <c r="H29496" s="11"/>
    </row>
    <row r="29497" spans="6:8" x14ac:dyDescent="0.25">
      <c r="F29497" s="11"/>
      <c r="G29497" s="11"/>
      <c r="H29497" s="11"/>
    </row>
    <row r="29498" spans="6:8" x14ac:dyDescent="0.25">
      <c r="F29498" s="11"/>
      <c r="G29498" s="11"/>
      <c r="H29498" s="11"/>
    </row>
    <row r="29499" spans="6:8" x14ac:dyDescent="0.25">
      <c r="F29499" s="11"/>
      <c r="G29499" s="11"/>
      <c r="H29499" s="11"/>
    </row>
    <row r="29500" spans="6:8" x14ac:dyDescent="0.25">
      <c r="F29500" s="11"/>
      <c r="G29500" s="11"/>
      <c r="H29500" s="11"/>
    </row>
    <row r="29501" spans="6:8" x14ac:dyDescent="0.25">
      <c r="F29501" s="11"/>
      <c r="G29501" s="11"/>
      <c r="H29501" s="11"/>
    </row>
    <row r="29502" spans="6:8" x14ac:dyDescent="0.25">
      <c r="F29502" s="11"/>
      <c r="G29502" s="11"/>
      <c r="H29502" s="11"/>
    </row>
    <row r="29503" spans="6:8" x14ac:dyDescent="0.25">
      <c r="F29503" s="11"/>
      <c r="G29503" s="11"/>
      <c r="H29503" s="11"/>
    </row>
    <row r="29504" spans="6:8" x14ac:dyDescent="0.25">
      <c r="F29504" s="11"/>
      <c r="G29504" s="11"/>
      <c r="H29504" s="11"/>
    </row>
    <row r="29505" spans="6:8" x14ac:dyDescent="0.25">
      <c r="F29505" s="11"/>
      <c r="G29505" s="11"/>
      <c r="H29505" s="11"/>
    </row>
    <row r="29506" spans="6:8" x14ac:dyDescent="0.25">
      <c r="F29506" s="11"/>
      <c r="G29506" s="11"/>
      <c r="H29506" s="11"/>
    </row>
    <row r="29507" spans="6:8" x14ac:dyDescent="0.25">
      <c r="F29507" s="11"/>
      <c r="G29507" s="11"/>
      <c r="H29507" s="11"/>
    </row>
    <row r="29508" spans="6:8" x14ac:dyDescent="0.25">
      <c r="F29508" s="11"/>
      <c r="G29508" s="11"/>
      <c r="H29508" s="11"/>
    </row>
    <row r="29509" spans="6:8" x14ac:dyDescent="0.25">
      <c r="F29509" s="11"/>
      <c r="G29509" s="11"/>
      <c r="H29509" s="11"/>
    </row>
    <row r="29510" spans="6:8" x14ac:dyDescent="0.25">
      <c r="F29510" s="11"/>
      <c r="G29510" s="11"/>
      <c r="H29510" s="11"/>
    </row>
    <row r="29511" spans="6:8" x14ac:dyDescent="0.25">
      <c r="F29511" s="11"/>
      <c r="G29511" s="11"/>
      <c r="H29511" s="11"/>
    </row>
    <row r="29512" spans="6:8" x14ac:dyDescent="0.25">
      <c r="F29512" s="11"/>
      <c r="G29512" s="11"/>
      <c r="H29512" s="11"/>
    </row>
    <row r="29513" spans="6:8" x14ac:dyDescent="0.25">
      <c r="F29513" s="11"/>
      <c r="G29513" s="11"/>
      <c r="H29513" s="11"/>
    </row>
    <row r="29514" spans="6:8" x14ac:dyDescent="0.25">
      <c r="F29514" s="11"/>
      <c r="G29514" s="11"/>
      <c r="H29514" s="11"/>
    </row>
    <row r="29515" spans="6:8" x14ac:dyDescent="0.25">
      <c r="F29515" s="11"/>
      <c r="G29515" s="11"/>
      <c r="H29515" s="11"/>
    </row>
    <row r="29516" spans="6:8" x14ac:dyDescent="0.25">
      <c r="F29516" s="11"/>
      <c r="G29516" s="11"/>
      <c r="H29516" s="11"/>
    </row>
    <row r="29517" spans="6:8" x14ac:dyDescent="0.25">
      <c r="F29517" s="11"/>
      <c r="G29517" s="11"/>
      <c r="H29517" s="11"/>
    </row>
    <row r="29518" spans="6:8" x14ac:dyDescent="0.25">
      <c r="F29518" s="11"/>
      <c r="G29518" s="11"/>
      <c r="H29518" s="11"/>
    </row>
    <row r="29519" spans="6:8" x14ac:dyDescent="0.25">
      <c r="F29519" s="11"/>
      <c r="G29519" s="11"/>
      <c r="H29519" s="11"/>
    </row>
    <row r="29520" spans="6:8" x14ac:dyDescent="0.25">
      <c r="F29520" s="11"/>
      <c r="G29520" s="11"/>
      <c r="H29520" s="11"/>
    </row>
    <row r="29521" spans="6:8" x14ac:dyDescent="0.25">
      <c r="F29521" s="11"/>
      <c r="G29521" s="11"/>
      <c r="H29521" s="11"/>
    </row>
    <row r="29522" spans="6:8" x14ac:dyDescent="0.25">
      <c r="F29522" s="11"/>
      <c r="G29522" s="11"/>
      <c r="H29522" s="11"/>
    </row>
    <row r="29523" spans="6:8" x14ac:dyDescent="0.25">
      <c r="F29523" s="11"/>
      <c r="G29523" s="11"/>
      <c r="H29523" s="11"/>
    </row>
    <row r="29524" spans="6:8" x14ac:dyDescent="0.25">
      <c r="F29524" s="11"/>
      <c r="G29524" s="11"/>
      <c r="H29524" s="11"/>
    </row>
    <row r="29525" spans="6:8" x14ac:dyDescent="0.25">
      <c r="F29525" s="11"/>
      <c r="G29525" s="11"/>
      <c r="H29525" s="11"/>
    </row>
    <row r="29526" spans="6:8" x14ac:dyDescent="0.25">
      <c r="F29526" s="11"/>
      <c r="G29526" s="11"/>
      <c r="H29526" s="11"/>
    </row>
    <row r="29527" spans="6:8" x14ac:dyDescent="0.25">
      <c r="F29527" s="11"/>
      <c r="G29527" s="11"/>
      <c r="H29527" s="11"/>
    </row>
    <row r="29528" spans="6:8" x14ac:dyDescent="0.25">
      <c r="F29528" s="11"/>
      <c r="G29528" s="11"/>
      <c r="H29528" s="11"/>
    </row>
    <row r="29529" spans="6:8" x14ac:dyDescent="0.25">
      <c r="F29529" s="11"/>
      <c r="G29529" s="11"/>
      <c r="H29529" s="11"/>
    </row>
    <row r="29530" spans="6:8" x14ac:dyDescent="0.25">
      <c r="F29530" s="11"/>
      <c r="G29530" s="11"/>
      <c r="H29530" s="11"/>
    </row>
    <row r="29531" spans="6:8" x14ac:dyDescent="0.25">
      <c r="F29531" s="11"/>
      <c r="G29531" s="11"/>
      <c r="H29531" s="11"/>
    </row>
    <row r="29532" spans="6:8" x14ac:dyDescent="0.25">
      <c r="F29532" s="11"/>
      <c r="G29532" s="11"/>
      <c r="H29532" s="11"/>
    </row>
    <row r="29533" spans="6:8" x14ac:dyDescent="0.25">
      <c r="F29533" s="11"/>
      <c r="G29533" s="11"/>
      <c r="H29533" s="11"/>
    </row>
    <row r="29534" spans="6:8" x14ac:dyDescent="0.25">
      <c r="F29534" s="11"/>
      <c r="G29534" s="11"/>
      <c r="H29534" s="11"/>
    </row>
    <row r="29535" spans="6:8" x14ac:dyDescent="0.25">
      <c r="F29535" s="11"/>
      <c r="G29535" s="11"/>
      <c r="H29535" s="11"/>
    </row>
    <row r="29536" spans="6:8" x14ac:dyDescent="0.25">
      <c r="F29536" s="11"/>
      <c r="G29536" s="11"/>
      <c r="H29536" s="11"/>
    </row>
    <row r="29537" spans="6:8" x14ac:dyDescent="0.25">
      <c r="F29537" s="11"/>
      <c r="G29537" s="11"/>
      <c r="H29537" s="11"/>
    </row>
    <row r="29538" spans="6:8" x14ac:dyDescent="0.25">
      <c r="F29538" s="11"/>
      <c r="G29538" s="11"/>
      <c r="H29538" s="11"/>
    </row>
    <row r="29539" spans="6:8" x14ac:dyDescent="0.25">
      <c r="F29539" s="11"/>
      <c r="G29539" s="11"/>
      <c r="H29539" s="11"/>
    </row>
    <row r="29540" spans="6:8" x14ac:dyDescent="0.25">
      <c r="F29540" s="11"/>
      <c r="G29540" s="11"/>
      <c r="H29540" s="11"/>
    </row>
    <row r="29541" spans="6:8" x14ac:dyDescent="0.25">
      <c r="F29541" s="11"/>
      <c r="G29541" s="11"/>
      <c r="H29541" s="11"/>
    </row>
    <row r="29542" spans="6:8" x14ac:dyDescent="0.25">
      <c r="F29542" s="11"/>
      <c r="G29542" s="11"/>
      <c r="H29542" s="11"/>
    </row>
    <row r="29543" spans="6:8" x14ac:dyDescent="0.25">
      <c r="F29543" s="11"/>
      <c r="G29543" s="11"/>
      <c r="H29543" s="11"/>
    </row>
    <row r="29544" spans="6:8" x14ac:dyDescent="0.25">
      <c r="F29544" s="11"/>
      <c r="G29544" s="11"/>
      <c r="H29544" s="11"/>
    </row>
    <row r="29545" spans="6:8" x14ac:dyDescent="0.25">
      <c r="F29545" s="11"/>
      <c r="G29545" s="11"/>
      <c r="H29545" s="11"/>
    </row>
    <row r="29546" spans="6:8" x14ac:dyDescent="0.25">
      <c r="F29546" s="11"/>
      <c r="G29546" s="11"/>
      <c r="H29546" s="11"/>
    </row>
    <row r="29547" spans="6:8" x14ac:dyDescent="0.25">
      <c r="F29547" s="11"/>
      <c r="G29547" s="11"/>
      <c r="H29547" s="11"/>
    </row>
    <row r="29548" spans="6:8" x14ac:dyDescent="0.25">
      <c r="F29548" s="11"/>
      <c r="G29548" s="11"/>
      <c r="H29548" s="11"/>
    </row>
    <row r="29549" spans="6:8" x14ac:dyDescent="0.25">
      <c r="F29549" s="11"/>
      <c r="G29549" s="11"/>
      <c r="H29549" s="11"/>
    </row>
    <row r="29550" spans="6:8" x14ac:dyDescent="0.25">
      <c r="F29550" s="11"/>
      <c r="G29550" s="11"/>
      <c r="H29550" s="11"/>
    </row>
    <row r="29551" spans="6:8" x14ac:dyDescent="0.25">
      <c r="F29551" s="11"/>
      <c r="G29551" s="11"/>
      <c r="H29551" s="11"/>
    </row>
    <row r="29552" spans="6:8" x14ac:dyDescent="0.25">
      <c r="F29552" s="11"/>
      <c r="G29552" s="11"/>
      <c r="H29552" s="11"/>
    </row>
    <row r="29553" spans="6:8" x14ac:dyDescent="0.25">
      <c r="F29553" s="11"/>
      <c r="G29553" s="11"/>
      <c r="H29553" s="11"/>
    </row>
    <row r="29554" spans="6:8" x14ac:dyDescent="0.25">
      <c r="F29554" s="11"/>
      <c r="G29554" s="11"/>
      <c r="H29554" s="11"/>
    </row>
    <row r="29555" spans="6:8" x14ac:dyDescent="0.25">
      <c r="F29555" s="11"/>
      <c r="G29555" s="11"/>
      <c r="H29555" s="11"/>
    </row>
    <row r="29556" spans="6:8" x14ac:dyDescent="0.25">
      <c r="F29556" s="11"/>
      <c r="G29556" s="11"/>
      <c r="H29556" s="11"/>
    </row>
    <row r="29557" spans="6:8" x14ac:dyDescent="0.25">
      <c r="F29557" s="11"/>
      <c r="G29557" s="11"/>
      <c r="H29557" s="11"/>
    </row>
    <row r="29558" spans="6:8" x14ac:dyDescent="0.25">
      <c r="F29558" s="11"/>
      <c r="G29558" s="11"/>
      <c r="H29558" s="11"/>
    </row>
    <row r="29559" spans="6:8" x14ac:dyDescent="0.25">
      <c r="F29559" s="11"/>
      <c r="G29559" s="11"/>
      <c r="H29559" s="11"/>
    </row>
    <row r="29560" spans="6:8" x14ac:dyDescent="0.25">
      <c r="F29560" s="11"/>
      <c r="G29560" s="11"/>
      <c r="H29560" s="11"/>
    </row>
    <row r="29561" spans="6:8" x14ac:dyDescent="0.25">
      <c r="F29561" s="11"/>
      <c r="G29561" s="11"/>
      <c r="H29561" s="11"/>
    </row>
    <row r="29562" spans="6:8" x14ac:dyDescent="0.25">
      <c r="F29562" s="11"/>
      <c r="G29562" s="11"/>
      <c r="H29562" s="11"/>
    </row>
    <row r="29563" spans="6:8" x14ac:dyDescent="0.25">
      <c r="F29563" s="11"/>
      <c r="G29563" s="11"/>
      <c r="H29563" s="11"/>
    </row>
    <row r="29564" spans="6:8" x14ac:dyDescent="0.25">
      <c r="F29564" s="11"/>
      <c r="G29564" s="11"/>
      <c r="H29564" s="11"/>
    </row>
    <row r="29565" spans="6:8" x14ac:dyDescent="0.25">
      <c r="F29565" s="11"/>
      <c r="G29565" s="11"/>
      <c r="H29565" s="11"/>
    </row>
    <row r="29566" spans="6:8" x14ac:dyDescent="0.25">
      <c r="F29566" s="11"/>
      <c r="G29566" s="11"/>
      <c r="H29566" s="11"/>
    </row>
    <row r="29567" spans="6:8" x14ac:dyDescent="0.25">
      <c r="F29567" s="11"/>
      <c r="G29567" s="11"/>
      <c r="H29567" s="11"/>
    </row>
    <row r="29568" spans="6:8" x14ac:dyDescent="0.25">
      <c r="F29568" s="11"/>
      <c r="G29568" s="11"/>
      <c r="H29568" s="11"/>
    </row>
    <row r="29569" spans="6:8" x14ac:dyDescent="0.25">
      <c r="F29569" s="11"/>
      <c r="G29569" s="11"/>
      <c r="H29569" s="11"/>
    </row>
    <row r="29570" spans="6:8" x14ac:dyDescent="0.25">
      <c r="F29570" s="11"/>
      <c r="G29570" s="11"/>
      <c r="H29570" s="11"/>
    </row>
    <row r="29571" spans="6:8" x14ac:dyDescent="0.25">
      <c r="F29571" s="11"/>
      <c r="G29571" s="11"/>
      <c r="H29571" s="11"/>
    </row>
    <row r="29572" spans="6:8" x14ac:dyDescent="0.25">
      <c r="F29572" s="11"/>
      <c r="G29572" s="11"/>
      <c r="H29572" s="11"/>
    </row>
    <row r="29573" spans="6:8" x14ac:dyDescent="0.25">
      <c r="F29573" s="11"/>
      <c r="G29573" s="11"/>
      <c r="H29573" s="11"/>
    </row>
    <row r="29574" spans="6:8" x14ac:dyDescent="0.25">
      <c r="F29574" s="11"/>
      <c r="G29574" s="11"/>
      <c r="H29574" s="11"/>
    </row>
    <row r="29575" spans="6:8" x14ac:dyDescent="0.25">
      <c r="F29575" s="11"/>
      <c r="G29575" s="11"/>
      <c r="H29575" s="11"/>
    </row>
    <row r="29576" spans="6:8" x14ac:dyDescent="0.25">
      <c r="F29576" s="11"/>
      <c r="G29576" s="11"/>
      <c r="H29576" s="11"/>
    </row>
    <row r="29577" spans="6:8" x14ac:dyDescent="0.25">
      <c r="F29577" s="11"/>
      <c r="G29577" s="11"/>
      <c r="H29577" s="11"/>
    </row>
    <row r="29578" spans="6:8" x14ac:dyDescent="0.25">
      <c r="F29578" s="11"/>
      <c r="G29578" s="11"/>
      <c r="H29578" s="11"/>
    </row>
    <row r="29579" spans="6:8" x14ac:dyDescent="0.25">
      <c r="F29579" s="11"/>
      <c r="G29579" s="11"/>
      <c r="H29579" s="11"/>
    </row>
    <row r="29580" spans="6:8" x14ac:dyDescent="0.25">
      <c r="F29580" s="11"/>
      <c r="G29580" s="11"/>
      <c r="H29580" s="11"/>
    </row>
    <row r="29581" spans="6:8" x14ac:dyDescent="0.25">
      <c r="F29581" s="11"/>
      <c r="G29581" s="11"/>
      <c r="H29581" s="11"/>
    </row>
    <row r="29582" spans="6:8" x14ac:dyDescent="0.25">
      <c r="F29582" s="11"/>
      <c r="G29582" s="11"/>
      <c r="H29582" s="11"/>
    </row>
    <row r="29583" spans="6:8" x14ac:dyDescent="0.25">
      <c r="F29583" s="11"/>
      <c r="G29583" s="11"/>
      <c r="H29583" s="11"/>
    </row>
    <row r="29584" spans="6:8" x14ac:dyDescent="0.25">
      <c r="F29584" s="11"/>
      <c r="G29584" s="11"/>
      <c r="H29584" s="11"/>
    </row>
    <row r="29585" spans="6:8" x14ac:dyDescent="0.25">
      <c r="F29585" s="11"/>
      <c r="G29585" s="11"/>
      <c r="H29585" s="11"/>
    </row>
    <row r="29586" spans="6:8" x14ac:dyDescent="0.25">
      <c r="F29586" s="11"/>
      <c r="G29586" s="11"/>
      <c r="H29586" s="11"/>
    </row>
    <row r="29587" spans="6:8" x14ac:dyDescent="0.25">
      <c r="F29587" s="11"/>
      <c r="G29587" s="11"/>
      <c r="H29587" s="11"/>
    </row>
    <row r="29588" spans="6:8" x14ac:dyDescent="0.25">
      <c r="F29588" s="11"/>
      <c r="G29588" s="11"/>
      <c r="H29588" s="11"/>
    </row>
    <row r="29589" spans="6:8" x14ac:dyDescent="0.25">
      <c r="F29589" s="11"/>
      <c r="G29589" s="11"/>
      <c r="H29589" s="11"/>
    </row>
    <row r="29590" spans="6:8" x14ac:dyDescent="0.25">
      <c r="F29590" s="11"/>
      <c r="G29590" s="11"/>
      <c r="H29590" s="11"/>
    </row>
    <row r="29591" spans="6:8" x14ac:dyDescent="0.25">
      <c r="F29591" s="11"/>
      <c r="G29591" s="11"/>
      <c r="H29591" s="11"/>
    </row>
    <row r="29592" spans="6:8" x14ac:dyDescent="0.25">
      <c r="F29592" s="11"/>
      <c r="G29592" s="11"/>
      <c r="H29592" s="11"/>
    </row>
    <row r="29593" spans="6:8" x14ac:dyDescent="0.25">
      <c r="F29593" s="11"/>
      <c r="G29593" s="11"/>
      <c r="H29593" s="11"/>
    </row>
    <row r="29594" spans="6:8" x14ac:dyDescent="0.25">
      <c r="F29594" s="11"/>
      <c r="G29594" s="11"/>
      <c r="H29594" s="11"/>
    </row>
    <row r="29595" spans="6:8" x14ac:dyDescent="0.25">
      <c r="F29595" s="11"/>
      <c r="G29595" s="11"/>
      <c r="H29595" s="11"/>
    </row>
    <row r="29596" spans="6:8" x14ac:dyDescent="0.25">
      <c r="F29596" s="11"/>
      <c r="G29596" s="11"/>
      <c r="H29596" s="11"/>
    </row>
    <row r="29597" spans="6:8" x14ac:dyDescent="0.25">
      <c r="F29597" s="11"/>
      <c r="G29597" s="11"/>
      <c r="H29597" s="11"/>
    </row>
    <row r="29598" spans="6:8" x14ac:dyDescent="0.25">
      <c r="F29598" s="11"/>
      <c r="G29598" s="11"/>
      <c r="H29598" s="11"/>
    </row>
    <row r="29599" spans="6:8" x14ac:dyDescent="0.25">
      <c r="F29599" s="11"/>
      <c r="G29599" s="11"/>
      <c r="H29599" s="11"/>
    </row>
    <row r="29600" spans="6:8" x14ac:dyDescent="0.25">
      <c r="F29600" s="11"/>
      <c r="G29600" s="11"/>
      <c r="H29600" s="11"/>
    </row>
    <row r="29601" spans="6:8" x14ac:dyDescent="0.25">
      <c r="F29601" s="11"/>
      <c r="G29601" s="11"/>
      <c r="H29601" s="11"/>
    </row>
    <row r="29602" spans="6:8" x14ac:dyDescent="0.25">
      <c r="F29602" s="11"/>
      <c r="G29602" s="11"/>
      <c r="H29602" s="11"/>
    </row>
    <row r="29603" spans="6:8" x14ac:dyDescent="0.25">
      <c r="F29603" s="11"/>
      <c r="G29603" s="11"/>
      <c r="H29603" s="11"/>
    </row>
    <row r="29604" spans="6:8" x14ac:dyDescent="0.25">
      <c r="F29604" s="11"/>
      <c r="G29604" s="11"/>
      <c r="H29604" s="11"/>
    </row>
    <row r="29605" spans="6:8" x14ac:dyDescent="0.25">
      <c r="F29605" s="11"/>
      <c r="G29605" s="11"/>
      <c r="H29605" s="11"/>
    </row>
    <row r="29606" spans="6:8" x14ac:dyDescent="0.25">
      <c r="F29606" s="11"/>
      <c r="G29606" s="11"/>
      <c r="H29606" s="11"/>
    </row>
    <row r="29607" spans="6:8" x14ac:dyDescent="0.25">
      <c r="F29607" s="11"/>
      <c r="G29607" s="11"/>
      <c r="H29607" s="11"/>
    </row>
    <row r="29608" spans="6:8" x14ac:dyDescent="0.25">
      <c r="F29608" s="11"/>
      <c r="G29608" s="11"/>
      <c r="H29608" s="11"/>
    </row>
    <row r="29609" spans="6:8" x14ac:dyDescent="0.25">
      <c r="F29609" s="11"/>
      <c r="G29609" s="11"/>
      <c r="H29609" s="11"/>
    </row>
    <row r="29610" spans="6:8" x14ac:dyDescent="0.25">
      <c r="F29610" s="11"/>
      <c r="G29610" s="11"/>
      <c r="H29610" s="11"/>
    </row>
    <row r="29611" spans="6:8" x14ac:dyDescent="0.25">
      <c r="F29611" s="11"/>
      <c r="G29611" s="11"/>
      <c r="H29611" s="11"/>
    </row>
    <row r="29612" spans="6:8" x14ac:dyDescent="0.25">
      <c r="F29612" s="11"/>
      <c r="G29612" s="11"/>
      <c r="H29612" s="11"/>
    </row>
    <row r="29613" spans="6:8" x14ac:dyDescent="0.25">
      <c r="F29613" s="11"/>
      <c r="G29613" s="11"/>
      <c r="H29613" s="11"/>
    </row>
    <row r="29614" spans="6:8" x14ac:dyDescent="0.25">
      <c r="F29614" s="11"/>
      <c r="G29614" s="11"/>
      <c r="H29614" s="11"/>
    </row>
    <row r="29615" spans="6:8" x14ac:dyDescent="0.25">
      <c r="F29615" s="11"/>
      <c r="G29615" s="11"/>
      <c r="H29615" s="11"/>
    </row>
    <row r="29616" spans="6:8" x14ac:dyDescent="0.25">
      <c r="F29616" s="11"/>
      <c r="G29616" s="11"/>
      <c r="H29616" s="11"/>
    </row>
    <row r="29617" spans="6:8" x14ac:dyDescent="0.25">
      <c r="F29617" s="11"/>
      <c r="G29617" s="11"/>
      <c r="H29617" s="11"/>
    </row>
    <row r="29618" spans="6:8" x14ac:dyDescent="0.25">
      <c r="F29618" s="11"/>
      <c r="G29618" s="11"/>
      <c r="H29618" s="11"/>
    </row>
    <row r="29619" spans="6:8" x14ac:dyDescent="0.25">
      <c r="F29619" s="11"/>
      <c r="G29619" s="11"/>
      <c r="H29619" s="11"/>
    </row>
    <row r="29620" spans="6:8" x14ac:dyDescent="0.25">
      <c r="F29620" s="11"/>
      <c r="G29620" s="11"/>
      <c r="H29620" s="11"/>
    </row>
    <row r="29621" spans="6:8" x14ac:dyDescent="0.25">
      <c r="F29621" s="11"/>
      <c r="G29621" s="11"/>
      <c r="H29621" s="11"/>
    </row>
    <row r="29622" spans="6:8" x14ac:dyDescent="0.25">
      <c r="F29622" s="11"/>
      <c r="G29622" s="11"/>
      <c r="H29622" s="11"/>
    </row>
    <row r="29623" spans="6:8" x14ac:dyDescent="0.25">
      <c r="F29623" s="11"/>
      <c r="G29623" s="11"/>
      <c r="H29623" s="11"/>
    </row>
    <row r="29624" spans="6:8" x14ac:dyDescent="0.25">
      <c r="F29624" s="11"/>
      <c r="G29624" s="11"/>
      <c r="H29624" s="11"/>
    </row>
    <row r="29625" spans="6:8" x14ac:dyDescent="0.25">
      <c r="F29625" s="11"/>
      <c r="G29625" s="11"/>
      <c r="H29625" s="11"/>
    </row>
    <row r="29626" spans="6:8" x14ac:dyDescent="0.25">
      <c r="F29626" s="11"/>
      <c r="G29626" s="11"/>
      <c r="H29626" s="11"/>
    </row>
    <row r="29627" spans="6:8" x14ac:dyDescent="0.25">
      <c r="F29627" s="11"/>
      <c r="G29627" s="11"/>
      <c r="H29627" s="11"/>
    </row>
    <row r="29628" spans="6:8" x14ac:dyDescent="0.25">
      <c r="F29628" s="11"/>
      <c r="G29628" s="11"/>
      <c r="H29628" s="11"/>
    </row>
    <row r="29629" spans="6:8" x14ac:dyDescent="0.25">
      <c r="F29629" s="11"/>
      <c r="G29629" s="11"/>
      <c r="H29629" s="11"/>
    </row>
    <row r="29630" spans="6:8" x14ac:dyDescent="0.25">
      <c r="F29630" s="11"/>
      <c r="G29630" s="11"/>
      <c r="H29630" s="11"/>
    </row>
    <row r="29631" spans="6:8" x14ac:dyDescent="0.25">
      <c r="F29631" s="11"/>
      <c r="G29631" s="11"/>
      <c r="H29631" s="11"/>
    </row>
    <row r="29632" spans="6:8" x14ac:dyDescent="0.25">
      <c r="F29632" s="11"/>
      <c r="G29632" s="11"/>
      <c r="H29632" s="11"/>
    </row>
    <row r="29633" spans="6:8" x14ac:dyDescent="0.25">
      <c r="F29633" s="11"/>
      <c r="G29633" s="11"/>
      <c r="H29633" s="11"/>
    </row>
    <row r="29634" spans="6:8" x14ac:dyDescent="0.25">
      <c r="F29634" s="11"/>
      <c r="G29634" s="11"/>
      <c r="H29634" s="11"/>
    </row>
    <row r="29635" spans="6:8" x14ac:dyDescent="0.25">
      <c r="F29635" s="11"/>
      <c r="G29635" s="11"/>
      <c r="H29635" s="11"/>
    </row>
    <row r="29636" spans="6:8" x14ac:dyDescent="0.25">
      <c r="F29636" s="11"/>
      <c r="G29636" s="11"/>
      <c r="H29636" s="11"/>
    </row>
    <row r="29637" spans="6:8" x14ac:dyDescent="0.25">
      <c r="F29637" s="11"/>
      <c r="G29637" s="11"/>
      <c r="H29637" s="11"/>
    </row>
    <row r="29638" spans="6:8" x14ac:dyDescent="0.25">
      <c r="F29638" s="11"/>
      <c r="G29638" s="11"/>
      <c r="H29638" s="11"/>
    </row>
    <row r="29639" spans="6:8" x14ac:dyDescent="0.25">
      <c r="F29639" s="11"/>
      <c r="G29639" s="11"/>
      <c r="H29639" s="11"/>
    </row>
    <row r="29640" spans="6:8" x14ac:dyDescent="0.25">
      <c r="F29640" s="11"/>
      <c r="G29640" s="11"/>
      <c r="H29640" s="11"/>
    </row>
    <row r="29641" spans="6:8" x14ac:dyDescent="0.25">
      <c r="F29641" s="11"/>
      <c r="G29641" s="11"/>
      <c r="H29641" s="11"/>
    </row>
    <row r="29642" spans="6:8" x14ac:dyDescent="0.25">
      <c r="F29642" s="11"/>
      <c r="G29642" s="11"/>
      <c r="H29642" s="11"/>
    </row>
    <row r="29643" spans="6:8" x14ac:dyDescent="0.25">
      <c r="F29643" s="11"/>
      <c r="G29643" s="11"/>
      <c r="H29643" s="11"/>
    </row>
    <row r="29644" spans="6:8" x14ac:dyDescent="0.25">
      <c r="F29644" s="11"/>
      <c r="G29644" s="11"/>
      <c r="H29644" s="11"/>
    </row>
    <row r="29645" spans="6:8" x14ac:dyDescent="0.25">
      <c r="F29645" s="11"/>
      <c r="G29645" s="11"/>
      <c r="H29645" s="11"/>
    </row>
    <row r="29646" spans="6:8" x14ac:dyDescent="0.25">
      <c r="F29646" s="11"/>
      <c r="G29646" s="11"/>
      <c r="H29646" s="11"/>
    </row>
    <row r="29647" spans="6:8" x14ac:dyDescent="0.25">
      <c r="F29647" s="11"/>
      <c r="G29647" s="11"/>
      <c r="H29647" s="11"/>
    </row>
    <row r="29648" spans="6:8" x14ac:dyDescent="0.25">
      <c r="F29648" s="11"/>
      <c r="G29648" s="11"/>
      <c r="H29648" s="11"/>
    </row>
    <row r="29649" spans="6:8" x14ac:dyDescent="0.25">
      <c r="F29649" s="11"/>
      <c r="G29649" s="11"/>
      <c r="H29649" s="11"/>
    </row>
    <row r="29650" spans="6:8" x14ac:dyDescent="0.25">
      <c r="F29650" s="11"/>
      <c r="G29650" s="11"/>
      <c r="H29650" s="11"/>
    </row>
    <row r="29651" spans="6:8" x14ac:dyDescent="0.25">
      <c r="F29651" s="11"/>
      <c r="G29651" s="11"/>
      <c r="H29651" s="11"/>
    </row>
    <row r="29652" spans="6:8" x14ac:dyDescent="0.25">
      <c r="F29652" s="11"/>
      <c r="G29652" s="11"/>
      <c r="H29652" s="11"/>
    </row>
    <row r="29653" spans="6:8" x14ac:dyDescent="0.25">
      <c r="F29653" s="11"/>
      <c r="G29653" s="11"/>
      <c r="H29653" s="11"/>
    </row>
    <row r="29654" spans="6:8" x14ac:dyDescent="0.25">
      <c r="F29654" s="11"/>
      <c r="G29654" s="11"/>
      <c r="H29654" s="11"/>
    </row>
    <row r="29655" spans="6:8" x14ac:dyDescent="0.25">
      <c r="F29655" s="11"/>
      <c r="G29655" s="11"/>
      <c r="H29655" s="11"/>
    </row>
    <row r="29656" spans="6:8" x14ac:dyDescent="0.25">
      <c r="F29656" s="11"/>
      <c r="G29656" s="11"/>
      <c r="H29656" s="11"/>
    </row>
    <row r="29657" spans="6:8" x14ac:dyDescent="0.25">
      <c r="F29657" s="11"/>
      <c r="G29657" s="11"/>
      <c r="H29657" s="11"/>
    </row>
    <row r="29658" spans="6:8" x14ac:dyDescent="0.25">
      <c r="F29658" s="11"/>
      <c r="G29658" s="11"/>
      <c r="H29658" s="11"/>
    </row>
    <row r="29659" spans="6:8" x14ac:dyDescent="0.25">
      <c r="F29659" s="11"/>
      <c r="G29659" s="11"/>
      <c r="H29659" s="11"/>
    </row>
    <row r="29660" spans="6:8" x14ac:dyDescent="0.25">
      <c r="F29660" s="11"/>
      <c r="G29660" s="11"/>
      <c r="H29660" s="11"/>
    </row>
    <row r="29661" spans="6:8" x14ac:dyDescent="0.25">
      <c r="F29661" s="11"/>
      <c r="G29661" s="11"/>
      <c r="H29661" s="11"/>
    </row>
    <row r="29662" spans="6:8" x14ac:dyDescent="0.25">
      <c r="F29662" s="11"/>
      <c r="G29662" s="11"/>
      <c r="H29662" s="11"/>
    </row>
    <row r="29663" spans="6:8" x14ac:dyDescent="0.25">
      <c r="F29663" s="11"/>
      <c r="G29663" s="11"/>
      <c r="H29663" s="11"/>
    </row>
    <row r="29664" spans="6:8" x14ac:dyDescent="0.25">
      <c r="F29664" s="11"/>
      <c r="G29664" s="11"/>
      <c r="H29664" s="11"/>
    </row>
    <row r="29665" spans="6:8" x14ac:dyDescent="0.25">
      <c r="F29665" s="11"/>
      <c r="G29665" s="11"/>
      <c r="H29665" s="11"/>
    </row>
    <row r="29666" spans="6:8" x14ac:dyDescent="0.25">
      <c r="F29666" s="11"/>
      <c r="G29666" s="11"/>
      <c r="H29666" s="11"/>
    </row>
    <row r="29667" spans="6:8" x14ac:dyDescent="0.25">
      <c r="F29667" s="11"/>
      <c r="G29667" s="11"/>
      <c r="H29667" s="11"/>
    </row>
    <row r="29668" spans="6:8" x14ac:dyDescent="0.25">
      <c r="F29668" s="11"/>
      <c r="G29668" s="11"/>
      <c r="H29668" s="11"/>
    </row>
    <row r="29669" spans="6:8" x14ac:dyDescent="0.25">
      <c r="F29669" s="11"/>
      <c r="G29669" s="11"/>
      <c r="H29669" s="11"/>
    </row>
    <row r="29670" spans="6:8" x14ac:dyDescent="0.25">
      <c r="F29670" s="11"/>
      <c r="G29670" s="11"/>
      <c r="H29670" s="11"/>
    </row>
    <row r="29671" spans="6:8" x14ac:dyDescent="0.25">
      <c r="F29671" s="11"/>
      <c r="G29671" s="11"/>
      <c r="H29671" s="11"/>
    </row>
    <row r="29672" spans="6:8" x14ac:dyDescent="0.25">
      <c r="F29672" s="11"/>
      <c r="G29672" s="11"/>
      <c r="H29672" s="11"/>
    </row>
    <row r="29673" spans="6:8" x14ac:dyDescent="0.25">
      <c r="F29673" s="11"/>
      <c r="G29673" s="11"/>
      <c r="H29673" s="11"/>
    </row>
    <row r="29674" spans="6:8" x14ac:dyDescent="0.25">
      <c r="F29674" s="11"/>
      <c r="G29674" s="11"/>
      <c r="H29674" s="11"/>
    </row>
    <row r="29675" spans="6:8" x14ac:dyDescent="0.25">
      <c r="F29675" s="11"/>
      <c r="G29675" s="11"/>
      <c r="H29675" s="11"/>
    </row>
    <row r="29676" spans="6:8" x14ac:dyDescent="0.25">
      <c r="F29676" s="11"/>
      <c r="G29676" s="11"/>
      <c r="H29676" s="11"/>
    </row>
    <row r="29677" spans="6:8" x14ac:dyDescent="0.25">
      <c r="F29677" s="11"/>
      <c r="G29677" s="11"/>
      <c r="H29677" s="11"/>
    </row>
    <row r="29678" spans="6:8" x14ac:dyDescent="0.25">
      <c r="F29678" s="11"/>
      <c r="G29678" s="11"/>
      <c r="H29678" s="11"/>
    </row>
    <row r="29679" spans="6:8" x14ac:dyDescent="0.25">
      <c r="F29679" s="11"/>
      <c r="G29679" s="11"/>
      <c r="H29679" s="11"/>
    </row>
    <row r="29680" spans="6:8" x14ac:dyDescent="0.25">
      <c r="F29680" s="11"/>
      <c r="G29680" s="11"/>
      <c r="H29680" s="11"/>
    </row>
    <row r="29681" spans="6:8" x14ac:dyDescent="0.25">
      <c r="F29681" s="11"/>
      <c r="G29681" s="11"/>
      <c r="H29681" s="11"/>
    </row>
    <row r="29682" spans="6:8" x14ac:dyDescent="0.25">
      <c r="F29682" s="11"/>
      <c r="G29682" s="11"/>
      <c r="H29682" s="11"/>
    </row>
    <row r="29683" spans="6:8" x14ac:dyDescent="0.25">
      <c r="F29683" s="11"/>
      <c r="G29683" s="11"/>
      <c r="H29683" s="11"/>
    </row>
    <row r="29684" spans="6:8" x14ac:dyDescent="0.25">
      <c r="F29684" s="11"/>
      <c r="G29684" s="11"/>
      <c r="H29684" s="11"/>
    </row>
    <row r="29685" spans="6:8" x14ac:dyDescent="0.25">
      <c r="F29685" s="11"/>
      <c r="G29685" s="11"/>
      <c r="H29685" s="11"/>
    </row>
    <row r="29686" spans="6:8" x14ac:dyDescent="0.25">
      <c r="F29686" s="11"/>
      <c r="G29686" s="11"/>
      <c r="H29686" s="11"/>
    </row>
    <row r="29687" spans="6:8" x14ac:dyDescent="0.25">
      <c r="F29687" s="11"/>
      <c r="G29687" s="11"/>
      <c r="H29687" s="11"/>
    </row>
    <row r="29688" spans="6:8" x14ac:dyDescent="0.25">
      <c r="F29688" s="11"/>
      <c r="G29688" s="11"/>
      <c r="H29688" s="11"/>
    </row>
    <row r="29689" spans="6:8" x14ac:dyDescent="0.25">
      <c r="F29689" s="11"/>
      <c r="G29689" s="11"/>
      <c r="H29689" s="11"/>
    </row>
    <row r="29690" spans="6:8" x14ac:dyDescent="0.25">
      <c r="F29690" s="11"/>
      <c r="G29690" s="11"/>
      <c r="H29690" s="11"/>
    </row>
    <row r="29691" spans="6:8" x14ac:dyDescent="0.25">
      <c r="F29691" s="11"/>
      <c r="G29691" s="11"/>
      <c r="H29691" s="11"/>
    </row>
    <row r="29692" spans="6:8" x14ac:dyDescent="0.25">
      <c r="F29692" s="11"/>
      <c r="G29692" s="11"/>
      <c r="H29692" s="11"/>
    </row>
    <row r="29693" spans="6:8" x14ac:dyDescent="0.25">
      <c r="F29693" s="11"/>
      <c r="G29693" s="11"/>
      <c r="H29693" s="11"/>
    </row>
    <row r="29694" spans="6:8" x14ac:dyDescent="0.25">
      <c r="F29694" s="11"/>
      <c r="G29694" s="11"/>
      <c r="H29694" s="11"/>
    </row>
    <row r="29695" spans="6:8" x14ac:dyDescent="0.25">
      <c r="F29695" s="11"/>
      <c r="G29695" s="11"/>
      <c r="H29695" s="11"/>
    </row>
    <row r="29696" spans="6:8" x14ac:dyDescent="0.25">
      <c r="F29696" s="11"/>
      <c r="G29696" s="11"/>
      <c r="H29696" s="11"/>
    </row>
    <row r="29697" spans="6:8" x14ac:dyDescent="0.25">
      <c r="F29697" s="11"/>
      <c r="G29697" s="11"/>
      <c r="H29697" s="11"/>
    </row>
    <row r="29698" spans="6:8" x14ac:dyDescent="0.25">
      <c r="F29698" s="11"/>
      <c r="G29698" s="11"/>
      <c r="H29698" s="11"/>
    </row>
    <row r="29699" spans="6:8" x14ac:dyDescent="0.25">
      <c r="F29699" s="11"/>
      <c r="G29699" s="11"/>
      <c r="H29699" s="11"/>
    </row>
    <row r="29700" spans="6:8" x14ac:dyDescent="0.25">
      <c r="F29700" s="11"/>
      <c r="G29700" s="11"/>
      <c r="H29700" s="11"/>
    </row>
    <row r="29701" spans="6:8" x14ac:dyDescent="0.25">
      <c r="F29701" s="11"/>
      <c r="G29701" s="11"/>
      <c r="H29701" s="11"/>
    </row>
    <row r="29702" spans="6:8" x14ac:dyDescent="0.25">
      <c r="F29702" s="11"/>
      <c r="G29702" s="11"/>
      <c r="H29702" s="11"/>
    </row>
    <row r="29703" spans="6:8" x14ac:dyDescent="0.25">
      <c r="F29703" s="11"/>
      <c r="G29703" s="11"/>
      <c r="H29703" s="11"/>
    </row>
    <row r="29704" spans="6:8" x14ac:dyDescent="0.25">
      <c r="F29704" s="11"/>
      <c r="G29704" s="11"/>
      <c r="H29704" s="11"/>
    </row>
    <row r="29705" spans="6:8" x14ac:dyDescent="0.25">
      <c r="F29705" s="11"/>
      <c r="G29705" s="11"/>
      <c r="H29705" s="11"/>
    </row>
    <row r="29706" spans="6:8" x14ac:dyDescent="0.25">
      <c r="F29706" s="11"/>
      <c r="G29706" s="11"/>
      <c r="H29706" s="11"/>
    </row>
    <row r="29707" spans="6:8" x14ac:dyDescent="0.25">
      <c r="F29707" s="11"/>
      <c r="G29707" s="11"/>
      <c r="H29707" s="11"/>
    </row>
    <row r="29708" spans="6:8" x14ac:dyDescent="0.25">
      <c r="F29708" s="11"/>
      <c r="G29708" s="11"/>
      <c r="H29708" s="11"/>
    </row>
    <row r="29709" spans="6:8" x14ac:dyDescent="0.25">
      <c r="F29709" s="11"/>
      <c r="G29709" s="11"/>
      <c r="H29709" s="11"/>
    </row>
    <row r="29710" spans="6:8" x14ac:dyDescent="0.25">
      <c r="F29710" s="11"/>
      <c r="G29710" s="11"/>
      <c r="H29710" s="11"/>
    </row>
    <row r="29711" spans="6:8" x14ac:dyDescent="0.25">
      <c r="F29711" s="11"/>
      <c r="G29711" s="11"/>
      <c r="H29711" s="11"/>
    </row>
    <row r="29712" spans="6:8" x14ac:dyDescent="0.25">
      <c r="F29712" s="11"/>
      <c r="G29712" s="11"/>
      <c r="H29712" s="11"/>
    </row>
    <row r="29713" spans="6:8" x14ac:dyDescent="0.25">
      <c r="F29713" s="11"/>
      <c r="G29713" s="11"/>
      <c r="H29713" s="11"/>
    </row>
    <row r="29714" spans="6:8" x14ac:dyDescent="0.25">
      <c r="F29714" s="11"/>
      <c r="G29714" s="11"/>
      <c r="H29714" s="11"/>
    </row>
    <row r="29715" spans="6:8" x14ac:dyDescent="0.25">
      <c r="F29715" s="11"/>
      <c r="G29715" s="11"/>
      <c r="H29715" s="11"/>
    </row>
    <row r="29716" spans="6:8" x14ac:dyDescent="0.25">
      <c r="F29716" s="11"/>
      <c r="G29716" s="11"/>
      <c r="H29716" s="11"/>
    </row>
    <row r="29717" spans="6:8" x14ac:dyDescent="0.25">
      <c r="F29717" s="11"/>
      <c r="G29717" s="11"/>
      <c r="H29717" s="11"/>
    </row>
    <row r="29718" spans="6:8" x14ac:dyDescent="0.25">
      <c r="F29718" s="11"/>
      <c r="G29718" s="11"/>
      <c r="H29718" s="11"/>
    </row>
    <row r="29719" spans="6:8" x14ac:dyDescent="0.25">
      <c r="F29719" s="11"/>
      <c r="G29719" s="11"/>
      <c r="H29719" s="11"/>
    </row>
    <row r="29720" spans="6:8" x14ac:dyDescent="0.25">
      <c r="F29720" s="11"/>
      <c r="G29720" s="11"/>
      <c r="H29720" s="11"/>
    </row>
    <row r="29721" spans="6:8" x14ac:dyDescent="0.25">
      <c r="F29721" s="11"/>
      <c r="G29721" s="11"/>
      <c r="H29721" s="11"/>
    </row>
    <row r="29722" spans="6:8" x14ac:dyDescent="0.25">
      <c r="F29722" s="11"/>
      <c r="G29722" s="11"/>
      <c r="H29722" s="11"/>
    </row>
    <row r="29723" spans="6:8" x14ac:dyDescent="0.25">
      <c r="F29723" s="11"/>
      <c r="G29723" s="11"/>
      <c r="H29723" s="11"/>
    </row>
    <row r="29724" spans="6:8" x14ac:dyDescent="0.25">
      <c r="F29724" s="11"/>
      <c r="G29724" s="11"/>
      <c r="H29724" s="11"/>
    </row>
    <row r="29725" spans="6:8" x14ac:dyDescent="0.25">
      <c r="F29725" s="11"/>
      <c r="G29725" s="11"/>
      <c r="H29725" s="11"/>
    </row>
    <row r="29726" spans="6:8" x14ac:dyDescent="0.25">
      <c r="F29726" s="11"/>
      <c r="G29726" s="11"/>
      <c r="H29726" s="11"/>
    </row>
    <row r="29727" spans="6:8" x14ac:dyDescent="0.25">
      <c r="F29727" s="11"/>
      <c r="G29727" s="11"/>
      <c r="H29727" s="11"/>
    </row>
    <row r="29728" spans="6:8" x14ac:dyDescent="0.25">
      <c r="F29728" s="11"/>
      <c r="G29728" s="11"/>
      <c r="H29728" s="11"/>
    </row>
    <row r="29729" spans="6:8" x14ac:dyDescent="0.25">
      <c r="F29729" s="11"/>
      <c r="G29729" s="11"/>
      <c r="H29729" s="11"/>
    </row>
    <row r="29730" spans="6:8" x14ac:dyDescent="0.25">
      <c r="F29730" s="11"/>
      <c r="G29730" s="11"/>
      <c r="H29730" s="11"/>
    </row>
    <row r="29731" spans="6:8" x14ac:dyDescent="0.25">
      <c r="F29731" s="11"/>
      <c r="G29731" s="11"/>
      <c r="H29731" s="11"/>
    </row>
    <row r="29732" spans="6:8" x14ac:dyDescent="0.25">
      <c r="F29732" s="11"/>
      <c r="G29732" s="11"/>
      <c r="H29732" s="11"/>
    </row>
    <row r="29733" spans="6:8" x14ac:dyDescent="0.25">
      <c r="F29733" s="11"/>
      <c r="G29733" s="11"/>
      <c r="H29733" s="11"/>
    </row>
    <row r="29734" spans="6:8" x14ac:dyDescent="0.25">
      <c r="F29734" s="11"/>
      <c r="G29734" s="11"/>
      <c r="H29734" s="11"/>
    </row>
    <row r="29735" spans="6:8" x14ac:dyDescent="0.25">
      <c r="F29735" s="11"/>
      <c r="G29735" s="11"/>
      <c r="H29735" s="11"/>
    </row>
    <row r="29736" spans="6:8" x14ac:dyDescent="0.25">
      <c r="F29736" s="11"/>
      <c r="G29736" s="11"/>
      <c r="H29736" s="11"/>
    </row>
    <row r="29737" spans="6:8" x14ac:dyDescent="0.25">
      <c r="F29737" s="11"/>
      <c r="G29737" s="11"/>
      <c r="H29737" s="11"/>
    </row>
    <row r="29738" spans="6:8" x14ac:dyDescent="0.25">
      <c r="F29738" s="11"/>
      <c r="G29738" s="11"/>
      <c r="H29738" s="11"/>
    </row>
    <row r="29739" spans="6:8" x14ac:dyDescent="0.25">
      <c r="F29739" s="11"/>
      <c r="G29739" s="11"/>
      <c r="H29739" s="11"/>
    </row>
    <row r="29740" spans="6:8" x14ac:dyDescent="0.25">
      <c r="F29740" s="11"/>
      <c r="G29740" s="11"/>
      <c r="H29740" s="11"/>
    </row>
    <row r="29741" spans="6:8" x14ac:dyDescent="0.25">
      <c r="F29741" s="11"/>
      <c r="G29741" s="11"/>
      <c r="H29741" s="11"/>
    </row>
    <row r="29742" spans="6:8" x14ac:dyDescent="0.25">
      <c r="F29742" s="11"/>
      <c r="G29742" s="11"/>
      <c r="H29742" s="11"/>
    </row>
    <row r="29743" spans="6:8" x14ac:dyDescent="0.25">
      <c r="F29743" s="11"/>
      <c r="G29743" s="11"/>
      <c r="H29743" s="11"/>
    </row>
    <row r="29744" spans="6:8" x14ac:dyDescent="0.25">
      <c r="F29744" s="11"/>
      <c r="G29744" s="11"/>
      <c r="H29744" s="11"/>
    </row>
    <row r="29745" spans="6:8" x14ac:dyDescent="0.25">
      <c r="F29745" s="11"/>
      <c r="G29745" s="11"/>
      <c r="H29745" s="11"/>
    </row>
    <row r="29746" spans="6:8" x14ac:dyDescent="0.25">
      <c r="F29746" s="11"/>
      <c r="G29746" s="11"/>
      <c r="H29746" s="11"/>
    </row>
    <row r="29747" spans="6:8" x14ac:dyDescent="0.25">
      <c r="F29747" s="11"/>
      <c r="G29747" s="11"/>
      <c r="H29747" s="11"/>
    </row>
    <row r="29748" spans="6:8" x14ac:dyDescent="0.25">
      <c r="F29748" s="11"/>
      <c r="G29748" s="11"/>
      <c r="H29748" s="11"/>
    </row>
    <row r="29749" spans="6:8" x14ac:dyDescent="0.25">
      <c r="F29749" s="11"/>
      <c r="G29749" s="11"/>
      <c r="H29749" s="11"/>
    </row>
    <row r="29750" spans="6:8" x14ac:dyDescent="0.25">
      <c r="F29750" s="11"/>
      <c r="G29750" s="11"/>
      <c r="H29750" s="11"/>
    </row>
    <row r="29751" spans="6:8" x14ac:dyDescent="0.25">
      <c r="F29751" s="11"/>
      <c r="G29751" s="11"/>
      <c r="H29751" s="11"/>
    </row>
    <row r="29752" spans="6:8" x14ac:dyDescent="0.25">
      <c r="F29752" s="11"/>
      <c r="G29752" s="11"/>
      <c r="H29752" s="11"/>
    </row>
    <row r="29753" spans="6:8" x14ac:dyDescent="0.25">
      <c r="F29753" s="11"/>
      <c r="G29753" s="11"/>
      <c r="H29753" s="11"/>
    </row>
    <row r="29754" spans="6:8" x14ac:dyDescent="0.25">
      <c r="F29754" s="11"/>
      <c r="G29754" s="11"/>
      <c r="H29754" s="11"/>
    </row>
    <row r="29755" spans="6:8" x14ac:dyDescent="0.25">
      <c r="F29755" s="11"/>
      <c r="G29755" s="11"/>
      <c r="H29755" s="11"/>
    </row>
    <row r="29756" spans="6:8" x14ac:dyDescent="0.25">
      <c r="F29756" s="11"/>
      <c r="G29756" s="11"/>
      <c r="H29756" s="11"/>
    </row>
    <row r="29757" spans="6:8" x14ac:dyDescent="0.25">
      <c r="F29757" s="11"/>
      <c r="G29757" s="11"/>
      <c r="H29757" s="11"/>
    </row>
    <row r="29758" spans="6:8" x14ac:dyDescent="0.25">
      <c r="F29758" s="11"/>
      <c r="G29758" s="11"/>
      <c r="H29758" s="11"/>
    </row>
    <row r="29759" spans="6:8" x14ac:dyDescent="0.25">
      <c r="F29759" s="11"/>
      <c r="G29759" s="11"/>
      <c r="H29759" s="11"/>
    </row>
    <row r="29760" spans="6:8" x14ac:dyDescent="0.25">
      <c r="F29760" s="11"/>
      <c r="G29760" s="11"/>
      <c r="H29760" s="11"/>
    </row>
    <row r="29761" spans="6:8" x14ac:dyDescent="0.25">
      <c r="F29761" s="11"/>
      <c r="G29761" s="11"/>
      <c r="H29761" s="11"/>
    </row>
    <row r="29762" spans="6:8" x14ac:dyDescent="0.25">
      <c r="F29762" s="11"/>
      <c r="G29762" s="11"/>
      <c r="H29762" s="11"/>
    </row>
    <row r="29763" spans="6:8" x14ac:dyDescent="0.25">
      <c r="F29763" s="11"/>
      <c r="G29763" s="11"/>
      <c r="H29763" s="11"/>
    </row>
    <row r="29764" spans="6:8" x14ac:dyDescent="0.25">
      <c r="F29764" s="11"/>
      <c r="G29764" s="11"/>
      <c r="H29764" s="11"/>
    </row>
    <row r="29765" spans="6:8" x14ac:dyDescent="0.25">
      <c r="F29765" s="11"/>
      <c r="G29765" s="11"/>
      <c r="H29765" s="11"/>
    </row>
    <row r="29766" spans="6:8" x14ac:dyDescent="0.25">
      <c r="F29766" s="11"/>
      <c r="G29766" s="11"/>
      <c r="H29766" s="11"/>
    </row>
    <row r="29767" spans="6:8" x14ac:dyDescent="0.25">
      <c r="F29767" s="11"/>
      <c r="G29767" s="11"/>
      <c r="H29767" s="11"/>
    </row>
    <row r="29768" spans="6:8" x14ac:dyDescent="0.25">
      <c r="F29768" s="11"/>
      <c r="G29768" s="11"/>
      <c r="H29768" s="11"/>
    </row>
    <row r="29769" spans="6:8" x14ac:dyDescent="0.25">
      <c r="F29769" s="11"/>
      <c r="G29769" s="11"/>
      <c r="H29769" s="11"/>
    </row>
    <row r="29770" spans="6:8" x14ac:dyDescent="0.25">
      <c r="F29770" s="11"/>
      <c r="G29770" s="11"/>
      <c r="H29770" s="11"/>
    </row>
    <row r="29771" spans="6:8" x14ac:dyDescent="0.25">
      <c r="F29771" s="11"/>
      <c r="G29771" s="11"/>
      <c r="H29771" s="11"/>
    </row>
    <row r="29772" spans="6:8" x14ac:dyDescent="0.25">
      <c r="F29772" s="11"/>
      <c r="G29772" s="11"/>
      <c r="H29772" s="11"/>
    </row>
    <row r="29773" spans="6:8" x14ac:dyDescent="0.25">
      <c r="F29773" s="11"/>
      <c r="G29773" s="11"/>
      <c r="H29773" s="11"/>
    </row>
    <row r="29774" spans="6:8" x14ac:dyDescent="0.25">
      <c r="F29774" s="11"/>
      <c r="G29774" s="11"/>
      <c r="H29774" s="11"/>
    </row>
    <row r="29775" spans="6:8" x14ac:dyDescent="0.25">
      <c r="F29775" s="11"/>
      <c r="G29775" s="11"/>
      <c r="H29775" s="11"/>
    </row>
    <row r="29776" spans="6:8" x14ac:dyDescent="0.25">
      <c r="F29776" s="11"/>
      <c r="G29776" s="11"/>
      <c r="H29776" s="11"/>
    </row>
    <row r="29777" spans="6:8" x14ac:dyDescent="0.25">
      <c r="F29777" s="11"/>
      <c r="G29777" s="11"/>
      <c r="H29777" s="11"/>
    </row>
    <row r="29778" spans="6:8" x14ac:dyDescent="0.25">
      <c r="F29778" s="11"/>
      <c r="G29778" s="11"/>
      <c r="H29778" s="11"/>
    </row>
    <row r="29779" spans="6:8" x14ac:dyDescent="0.25">
      <c r="F29779" s="11"/>
      <c r="G29779" s="11"/>
      <c r="H29779" s="11"/>
    </row>
    <row r="29780" spans="6:8" x14ac:dyDescent="0.25">
      <c r="F29780" s="11"/>
      <c r="G29780" s="11"/>
      <c r="H29780" s="11"/>
    </row>
    <row r="29781" spans="6:8" x14ac:dyDescent="0.25">
      <c r="F29781" s="11"/>
      <c r="G29781" s="11"/>
      <c r="H29781" s="11"/>
    </row>
    <row r="29782" spans="6:8" x14ac:dyDescent="0.25">
      <c r="F29782" s="11"/>
      <c r="G29782" s="11"/>
      <c r="H29782" s="11"/>
    </row>
    <row r="29783" spans="6:8" x14ac:dyDescent="0.25">
      <c r="F29783" s="11"/>
      <c r="G29783" s="11"/>
      <c r="H29783" s="11"/>
    </row>
    <row r="29784" spans="6:8" x14ac:dyDescent="0.25">
      <c r="F29784" s="11"/>
      <c r="G29784" s="11"/>
      <c r="H29784" s="11"/>
    </row>
    <row r="29785" spans="6:8" x14ac:dyDescent="0.25">
      <c r="F29785" s="11"/>
      <c r="G29785" s="11"/>
      <c r="H29785" s="11"/>
    </row>
    <row r="29786" spans="6:8" x14ac:dyDescent="0.25">
      <c r="F29786" s="11"/>
      <c r="G29786" s="11"/>
      <c r="H29786" s="11"/>
    </row>
    <row r="29787" spans="6:8" x14ac:dyDescent="0.25">
      <c r="F29787" s="11"/>
      <c r="G29787" s="11"/>
      <c r="H29787" s="11"/>
    </row>
    <row r="29788" spans="6:8" x14ac:dyDescent="0.25">
      <c r="F29788" s="11"/>
      <c r="G29788" s="11"/>
      <c r="H29788" s="11"/>
    </row>
    <row r="29789" spans="6:8" x14ac:dyDescent="0.25">
      <c r="F29789" s="11"/>
      <c r="G29789" s="11"/>
      <c r="H29789" s="11"/>
    </row>
    <row r="29790" spans="6:8" x14ac:dyDescent="0.25">
      <c r="F29790" s="11"/>
      <c r="G29790" s="11"/>
      <c r="H29790" s="11"/>
    </row>
    <row r="29791" spans="6:8" x14ac:dyDescent="0.25">
      <c r="F29791" s="11"/>
      <c r="G29791" s="11"/>
      <c r="H29791" s="11"/>
    </row>
    <row r="29792" spans="6:8" x14ac:dyDescent="0.25">
      <c r="F29792" s="11"/>
      <c r="G29792" s="11"/>
      <c r="H29792" s="11"/>
    </row>
    <row r="29793" spans="6:8" x14ac:dyDescent="0.25">
      <c r="F29793" s="11"/>
      <c r="G29793" s="11"/>
      <c r="H29793" s="11"/>
    </row>
    <row r="29794" spans="6:8" x14ac:dyDescent="0.25">
      <c r="F29794" s="11"/>
      <c r="G29794" s="11"/>
      <c r="H29794" s="11"/>
    </row>
    <row r="29795" spans="6:8" x14ac:dyDescent="0.25">
      <c r="F29795" s="11"/>
      <c r="G29795" s="11"/>
      <c r="H29795" s="11"/>
    </row>
    <row r="29796" spans="6:8" x14ac:dyDescent="0.25">
      <c r="F29796" s="11"/>
      <c r="G29796" s="11"/>
      <c r="H29796" s="11"/>
    </row>
    <row r="29797" spans="6:8" x14ac:dyDescent="0.25">
      <c r="F29797" s="11"/>
      <c r="G29797" s="11"/>
      <c r="H29797" s="11"/>
    </row>
    <row r="29798" spans="6:8" x14ac:dyDescent="0.25">
      <c r="F29798" s="11"/>
      <c r="G29798" s="11"/>
      <c r="H29798" s="11"/>
    </row>
    <row r="29799" spans="6:8" x14ac:dyDescent="0.25">
      <c r="F29799" s="11"/>
      <c r="G29799" s="11"/>
      <c r="H29799" s="11"/>
    </row>
    <row r="29800" spans="6:8" x14ac:dyDescent="0.25">
      <c r="F29800" s="11"/>
      <c r="G29800" s="11"/>
      <c r="H29800" s="11"/>
    </row>
    <row r="29801" spans="6:8" x14ac:dyDescent="0.25">
      <c r="F29801" s="11"/>
      <c r="G29801" s="11"/>
      <c r="H29801" s="11"/>
    </row>
    <row r="29802" spans="6:8" x14ac:dyDescent="0.25">
      <c r="F29802" s="11"/>
      <c r="G29802" s="11"/>
      <c r="H29802" s="11"/>
    </row>
    <row r="29803" spans="6:8" x14ac:dyDescent="0.25">
      <c r="F29803" s="11"/>
      <c r="G29803" s="11"/>
      <c r="H29803" s="11"/>
    </row>
    <row r="29804" spans="6:8" x14ac:dyDescent="0.25">
      <c r="F29804" s="11"/>
      <c r="G29804" s="11"/>
      <c r="H29804" s="11"/>
    </row>
    <row r="29805" spans="6:8" x14ac:dyDescent="0.25">
      <c r="F29805" s="11"/>
      <c r="G29805" s="11"/>
      <c r="H29805" s="11"/>
    </row>
    <row r="29806" spans="6:8" x14ac:dyDescent="0.25">
      <c r="F29806" s="11"/>
      <c r="G29806" s="11"/>
      <c r="H29806" s="11"/>
    </row>
    <row r="29807" spans="6:8" x14ac:dyDescent="0.25">
      <c r="F29807" s="11"/>
      <c r="G29807" s="11"/>
      <c r="H29807" s="11"/>
    </row>
    <row r="29808" spans="6:8" x14ac:dyDescent="0.25">
      <c r="F29808" s="11"/>
      <c r="G29808" s="11"/>
      <c r="H29808" s="11"/>
    </row>
    <row r="29809" spans="6:8" x14ac:dyDescent="0.25">
      <c r="F29809" s="11"/>
      <c r="G29809" s="11"/>
      <c r="H29809" s="11"/>
    </row>
    <row r="29810" spans="6:8" x14ac:dyDescent="0.25">
      <c r="F29810" s="11"/>
      <c r="G29810" s="11"/>
      <c r="H29810" s="11"/>
    </row>
    <row r="29811" spans="6:8" x14ac:dyDescent="0.25">
      <c r="F29811" s="11"/>
      <c r="G29811" s="11"/>
      <c r="H29811" s="11"/>
    </row>
    <row r="29812" spans="6:8" x14ac:dyDescent="0.25">
      <c r="F29812" s="11"/>
      <c r="G29812" s="11"/>
      <c r="H29812" s="11"/>
    </row>
    <row r="29813" spans="6:8" x14ac:dyDescent="0.25">
      <c r="F29813" s="11"/>
      <c r="G29813" s="11"/>
      <c r="H29813" s="11"/>
    </row>
    <row r="29814" spans="6:8" x14ac:dyDescent="0.25">
      <c r="F29814" s="11"/>
      <c r="G29814" s="11"/>
      <c r="H29814" s="11"/>
    </row>
    <row r="29815" spans="6:8" x14ac:dyDescent="0.25">
      <c r="F29815" s="11"/>
      <c r="G29815" s="11"/>
      <c r="H29815" s="11"/>
    </row>
    <row r="29816" spans="6:8" x14ac:dyDescent="0.25">
      <c r="F29816" s="11"/>
      <c r="G29816" s="11"/>
      <c r="H29816" s="11"/>
    </row>
    <row r="29817" spans="6:8" x14ac:dyDescent="0.25">
      <c r="F29817" s="11"/>
      <c r="G29817" s="11"/>
      <c r="H29817" s="11"/>
    </row>
    <row r="29818" spans="6:8" x14ac:dyDescent="0.25">
      <c r="F29818" s="11"/>
      <c r="G29818" s="11"/>
      <c r="H29818" s="11"/>
    </row>
    <row r="29819" spans="6:8" x14ac:dyDescent="0.25">
      <c r="F29819" s="11"/>
      <c r="G29819" s="11"/>
      <c r="H29819" s="11"/>
    </row>
    <row r="29820" spans="6:8" x14ac:dyDescent="0.25">
      <c r="F29820" s="11"/>
      <c r="G29820" s="11"/>
      <c r="H29820" s="11"/>
    </row>
    <row r="29821" spans="6:8" x14ac:dyDescent="0.25">
      <c r="F29821" s="11"/>
      <c r="G29821" s="11"/>
      <c r="H29821" s="11"/>
    </row>
    <row r="29822" spans="6:8" x14ac:dyDescent="0.25">
      <c r="F29822" s="11"/>
      <c r="G29822" s="11"/>
      <c r="H29822" s="11"/>
    </row>
    <row r="29823" spans="6:8" x14ac:dyDescent="0.25">
      <c r="F29823" s="11"/>
      <c r="G29823" s="11"/>
      <c r="H29823" s="11"/>
    </row>
    <row r="29824" spans="6:8" x14ac:dyDescent="0.25">
      <c r="F29824" s="11"/>
      <c r="G29824" s="11"/>
      <c r="H29824" s="11"/>
    </row>
    <row r="29825" spans="6:8" x14ac:dyDescent="0.25">
      <c r="F29825" s="11"/>
      <c r="G29825" s="11"/>
      <c r="H29825" s="11"/>
    </row>
    <row r="29826" spans="6:8" x14ac:dyDescent="0.25">
      <c r="F29826" s="11"/>
      <c r="G29826" s="11"/>
      <c r="H29826" s="11"/>
    </row>
    <row r="29827" spans="6:8" x14ac:dyDescent="0.25">
      <c r="F29827" s="11"/>
      <c r="G29827" s="11"/>
      <c r="H29827" s="11"/>
    </row>
    <row r="29828" spans="6:8" x14ac:dyDescent="0.25">
      <c r="F29828" s="11"/>
      <c r="G29828" s="11"/>
      <c r="H29828" s="11"/>
    </row>
    <row r="29829" spans="6:8" x14ac:dyDescent="0.25">
      <c r="F29829" s="11"/>
      <c r="G29829" s="11"/>
      <c r="H29829" s="11"/>
    </row>
    <row r="29830" spans="6:8" x14ac:dyDescent="0.25">
      <c r="F29830" s="11"/>
      <c r="G29830" s="11"/>
      <c r="H29830" s="11"/>
    </row>
    <row r="29831" spans="6:8" x14ac:dyDescent="0.25">
      <c r="F29831" s="11"/>
      <c r="G29831" s="11"/>
      <c r="H29831" s="11"/>
    </row>
    <row r="29832" spans="6:8" x14ac:dyDescent="0.25">
      <c r="F29832" s="11"/>
      <c r="G29832" s="11"/>
      <c r="H29832" s="11"/>
    </row>
    <row r="29833" spans="6:8" x14ac:dyDescent="0.25">
      <c r="F29833" s="11"/>
      <c r="G29833" s="11"/>
      <c r="H29833" s="11"/>
    </row>
    <row r="29834" spans="6:8" x14ac:dyDescent="0.25">
      <c r="F29834" s="11"/>
      <c r="G29834" s="11"/>
      <c r="H29834" s="11"/>
    </row>
    <row r="29835" spans="6:8" x14ac:dyDescent="0.25">
      <c r="F29835" s="11"/>
      <c r="G29835" s="11"/>
      <c r="H29835" s="11"/>
    </row>
    <row r="29836" spans="6:8" x14ac:dyDescent="0.25">
      <c r="F29836" s="11"/>
      <c r="G29836" s="11"/>
      <c r="H29836" s="11"/>
    </row>
    <row r="29837" spans="6:8" x14ac:dyDescent="0.25">
      <c r="F29837" s="11"/>
      <c r="G29837" s="11"/>
      <c r="H29837" s="11"/>
    </row>
    <row r="29838" spans="6:8" x14ac:dyDescent="0.25">
      <c r="F29838" s="11"/>
      <c r="G29838" s="11"/>
      <c r="H29838" s="11"/>
    </row>
    <row r="29839" spans="6:8" x14ac:dyDescent="0.25">
      <c r="F29839" s="11"/>
      <c r="G29839" s="11"/>
      <c r="H29839" s="11"/>
    </row>
    <row r="29840" spans="6:8" x14ac:dyDescent="0.25">
      <c r="F29840" s="11"/>
      <c r="G29840" s="11"/>
      <c r="H29840" s="11"/>
    </row>
    <row r="29841" spans="6:8" x14ac:dyDescent="0.25">
      <c r="F29841" s="11"/>
      <c r="G29841" s="11"/>
      <c r="H29841" s="11"/>
    </row>
    <row r="29842" spans="6:8" x14ac:dyDescent="0.25">
      <c r="F29842" s="11"/>
      <c r="G29842" s="11"/>
      <c r="H29842" s="11"/>
    </row>
    <row r="29843" spans="6:8" x14ac:dyDescent="0.25">
      <c r="F29843" s="11"/>
      <c r="G29843" s="11"/>
      <c r="H29843" s="11"/>
    </row>
    <row r="29844" spans="6:8" x14ac:dyDescent="0.25">
      <c r="F29844" s="11"/>
      <c r="G29844" s="11"/>
      <c r="H29844" s="11"/>
    </row>
    <row r="29845" spans="6:8" x14ac:dyDescent="0.25">
      <c r="F29845" s="11"/>
      <c r="G29845" s="11"/>
      <c r="H29845" s="11"/>
    </row>
    <row r="29846" spans="6:8" x14ac:dyDescent="0.25">
      <c r="F29846" s="11"/>
      <c r="G29846" s="11"/>
      <c r="H29846" s="11"/>
    </row>
    <row r="29847" spans="6:8" x14ac:dyDescent="0.25">
      <c r="F29847" s="11"/>
      <c r="G29847" s="11"/>
      <c r="H29847" s="11"/>
    </row>
    <row r="29848" spans="6:8" x14ac:dyDescent="0.25">
      <c r="F29848" s="11"/>
      <c r="G29848" s="11"/>
      <c r="H29848" s="11"/>
    </row>
    <row r="29849" spans="6:8" x14ac:dyDescent="0.25">
      <c r="F29849" s="11"/>
      <c r="G29849" s="11"/>
      <c r="H29849" s="11"/>
    </row>
    <row r="29850" spans="6:8" x14ac:dyDescent="0.25">
      <c r="F29850" s="11"/>
      <c r="G29850" s="11"/>
      <c r="H29850" s="11"/>
    </row>
    <row r="29851" spans="6:8" x14ac:dyDescent="0.25">
      <c r="F29851" s="11"/>
      <c r="G29851" s="11"/>
      <c r="H29851" s="11"/>
    </row>
    <row r="29852" spans="6:8" x14ac:dyDescent="0.25">
      <c r="F29852" s="11"/>
      <c r="G29852" s="11"/>
      <c r="H29852" s="11"/>
    </row>
    <row r="29853" spans="6:8" x14ac:dyDescent="0.25">
      <c r="F29853" s="11"/>
      <c r="G29853" s="11"/>
      <c r="H29853" s="11"/>
    </row>
    <row r="29854" spans="6:8" x14ac:dyDescent="0.25">
      <c r="F29854" s="11"/>
      <c r="G29854" s="11"/>
      <c r="H29854" s="11"/>
    </row>
    <row r="29855" spans="6:8" x14ac:dyDescent="0.25">
      <c r="F29855" s="11"/>
      <c r="G29855" s="11"/>
      <c r="H29855" s="11"/>
    </row>
    <row r="29856" spans="6:8" x14ac:dyDescent="0.25">
      <c r="F29856" s="11"/>
      <c r="G29856" s="11"/>
      <c r="H29856" s="11"/>
    </row>
    <row r="29857" spans="6:8" x14ac:dyDescent="0.25">
      <c r="F29857" s="11"/>
      <c r="G29857" s="11"/>
      <c r="H29857" s="11"/>
    </row>
    <row r="29858" spans="6:8" x14ac:dyDescent="0.25">
      <c r="F29858" s="11"/>
      <c r="G29858" s="11"/>
      <c r="H29858" s="11"/>
    </row>
    <row r="29859" spans="6:8" x14ac:dyDescent="0.25">
      <c r="F29859" s="11"/>
      <c r="G29859" s="11"/>
      <c r="H29859" s="11"/>
    </row>
    <row r="29860" spans="6:8" x14ac:dyDescent="0.25">
      <c r="F29860" s="11"/>
      <c r="G29860" s="11"/>
      <c r="H29860" s="11"/>
    </row>
    <row r="29861" spans="6:8" x14ac:dyDescent="0.25">
      <c r="F29861" s="11"/>
      <c r="G29861" s="11"/>
      <c r="H29861" s="11"/>
    </row>
    <row r="29862" spans="6:8" x14ac:dyDescent="0.25">
      <c r="F29862" s="11"/>
      <c r="G29862" s="11"/>
      <c r="H29862" s="11"/>
    </row>
    <row r="29863" spans="6:8" x14ac:dyDescent="0.25">
      <c r="F29863" s="11"/>
      <c r="G29863" s="11"/>
      <c r="H29863" s="11"/>
    </row>
    <row r="29864" spans="6:8" x14ac:dyDescent="0.25">
      <c r="F29864" s="11"/>
      <c r="G29864" s="11"/>
      <c r="H29864" s="11"/>
    </row>
    <row r="29865" spans="6:8" x14ac:dyDescent="0.25">
      <c r="F29865" s="11"/>
      <c r="G29865" s="11"/>
      <c r="H29865" s="11"/>
    </row>
    <row r="29866" spans="6:8" x14ac:dyDescent="0.25">
      <c r="F29866" s="11"/>
      <c r="G29866" s="11"/>
      <c r="H29866" s="11"/>
    </row>
    <row r="29867" spans="6:8" x14ac:dyDescent="0.25">
      <c r="F29867" s="11"/>
      <c r="G29867" s="11"/>
      <c r="H29867" s="11"/>
    </row>
    <row r="29868" spans="6:8" x14ac:dyDescent="0.25">
      <c r="F29868" s="11"/>
      <c r="G29868" s="11"/>
      <c r="H29868" s="11"/>
    </row>
    <row r="29869" spans="6:8" x14ac:dyDescent="0.25">
      <c r="F29869" s="11"/>
      <c r="G29869" s="11"/>
      <c r="H29869" s="11"/>
    </row>
    <row r="29870" spans="6:8" x14ac:dyDescent="0.25">
      <c r="F29870" s="11"/>
      <c r="G29870" s="11"/>
      <c r="H29870" s="11"/>
    </row>
    <row r="29871" spans="6:8" x14ac:dyDescent="0.25">
      <c r="F29871" s="11"/>
      <c r="G29871" s="11"/>
      <c r="H29871" s="11"/>
    </row>
    <row r="29872" spans="6:8" x14ac:dyDescent="0.25">
      <c r="F29872" s="11"/>
      <c r="G29872" s="11"/>
      <c r="H29872" s="11"/>
    </row>
    <row r="29873" spans="6:8" x14ac:dyDescent="0.25">
      <c r="F29873" s="11"/>
      <c r="G29873" s="11"/>
      <c r="H29873" s="11"/>
    </row>
    <row r="29874" spans="6:8" x14ac:dyDescent="0.25">
      <c r="F29874" s="11"/>
      <c r="G29874" s="11"/>
      <c r="H29874" s="11"/>
    </row>
    <row r="29875" spans="6:8" x14ac:dyDescent="0.25">
      <c r="F29875" s="11"/>
      <c r="G29875" s="11"/>
      <c r="H29875" s="11"/>
    </row>
    <row r="29876" spans="6:8" x14ac:dyDescent="0.25">
      <c r="F29876" s="11"/>
      <c r="G29876" s="11"/>
      <c r="H29876" s="11"/>
    </row>
    <row r="29877" spans="6:8" x14ac:dyDescent="0.25">
      <c r="F29877" s="11"/>
      <c r="G29877" s="11"/>
      <c r="H29877" s="11"/>
    </row>
    <row r="29878" spans="6:8" x14ac:dyDescent="0.25">
      <c r="F29878" s="11"/>
      <c r="G29878" s="11"/>
      <c r="H29878" s="11"/>
    </row>
    <row r="29879" spans="6:8" x14ac:dyDescent="0.25">
      <c r="F29879" s="11"/>
      <c r="G29879" s="11"/>
      <c r="H29879" s="11"/>
    </row>
    <row r="29880" spans="6:8" x14ac:dyDescent="0.25">
      <c r="F29880" s="11"/>
      <c r="G29880" s="11"/>
      <c r="H29880" s="11"/>
    </row>
    <row r="29881" spans="6:8" x14ac:dyDescent="0.25">
      <c r="F29881" s="11"/>
      <c r="G29881" s="11"/>
      <c r="H29881" s="11"/>
    </row>
    <row r="29882" spans="6:8" x14ac:dyDescent="0.25">
      <c r="F29882" s="11"/>
      <c r="G29882" s="11"/>
      <c r="H29882" s="11"/>
    </row>
    <row r="29883" spans="6:8" x14ac:dyDescent="0.25">
      <c r="F29883" s="11"/>
      <c r="G29883" s="11"/>
      <c r="H29883" s="11"/>
    </row>
    <row r="29884" spans="6:8" x14ac:dyDescent="0.25">
      <c r="F29884" s="11"/>
      <c r="G29884" s="11"/>
      <c r="H29884" s="11"/>
    </row>
    <row r="29885" spans="6:8" x14ac:dyDescent="0.25">
      <c r="F29885" s="11"/>
      <c r="G29885" s="11"/>
      <c r="H29885" s="11"/>
    </row>
    <row r="29886" spans="6:8" x14ac:dyDescent="0.25">
      <c r="F29886" s="11"/>
      <c r="G29886" s="11"/>
      <c r="H29886" s="11"/>
    </row>
    <row r="29887" spans="6:8" x14ac:dyDescent="0.25">
      <c r="F29887" s="11"/>
      <c r="G29887" s="11"/>
      <c r="H29887" s="11"/>
    </row>
    <row r="29888" spans="6:8" x14ac:dyDescent="0.25">
      <c r="F29888" s="11"/>
      <c r="G29888" s="11"/>
      <c r="H29888" s="11"/>
    </row>
    <row r="29889" spans="6:8" x14ac:dyDescent="0.25">
      <c r="F29889" s="11"/>
      <c r="G29889" s="11"/>
      <c r="H29889" s="11"/>
    </row>
    <row r="29890" spans="6:8" x14ac:dyDescent="0.25">
      <c r="F29890" s="11"/>
      <c r="G29890" s="11"/>
      <c r="H29890" s="11"/>
    </row>
    <row r="29891" spans="6:8" x14ac:dyDescent="0.25">
      <c r="F29891" s="11"/>
      <c r="G29891" s="11"/>
      <c r="H29891" s="11"/>
    </row>
    <row r="29892" spans="6:8" x14ac:dyDescent="0.25">
      <c r="F29892" s="11"/>
      <c r="G29892" s="11"/>
      <c r="H29892" s="11"/>
    </row>
    <row r="29893" spans="6:8" x14ac:dyDescent="0.25">
      <c r="F29893" s="11"/>
      <c r="G29893" s="11"/>
      <c r="H29893" s="11"/>
    </row>
    <row r="29894" spans="6:8" x14ac:dyDescent="0.25">
      <c r="F29894" s="11"/>
      <c r="G29894" s="11"/>
      <c r="H29894" s="11"/>
    </row>
    <row r="29895" spans="6:8" x14ac:dyDescent="0.25">
      <c r="F29895" s="11"/>
      <c r="G29895" s="11"/>
      <c r="H29895" s="11"/>
    </row>
    <row r="29896" spans="6:8" x14ac:dyDescent="0.25">
      <c r="F29896" s="11"/>
      <c r="G29896" s="11"/>
      <c r="H29896" s="11"/>
    </row>
    <row r="29897" spans="6:8" x14ac:dyDescent="0.25">
      <c r="F29897" s="11"/>
      <c r="G29897" s="11"/>
      <c r="H29897" s="11"/>
    </row>
    <row r="29898" spans="6:8" x14ac:dyDescent="0.25">
      <c r="F29898" s="11"/>
      <c r="G29898" s="11"/>
      <c r="H29898" s="11"/>
    </row>
    <row r="29899" spans="6:8" x14ac:dyDescent="0.25">
      <c r="F29899" s="11"/>
      <c r="G29899" s="11"/>
      <c r="H29899" s="11"/>
    </row>
    <row r="29900" spans="6:8" x14ac:dyDescent="0.25">
      <c r="F29900" s="11"/>
      <c r="G29900" s="11"/>
      <c r="H29900" s="11"/>
    </row>
    <row r="29901" spans="6:8" x14ac:dyDescent="0.25">
      <c r="F29901" s="11"/>
      <c r="G29901" s="11"/>
      <c r="H29901" s="11"/>
    </row>
    <row r="29902" spans="6:8" x14ac:dyDescent="0.25">
      <c r="F29902" s="11"/>
      <c r="G29902" s="11"/>
      <c r="H29902" s="11"/>
    </row>
    <row r="29903" spans="6:8" x14ac:dyDescent="0.25">
      <c r="F29903" s="11"/>
      <c r="G29903" s="11"/>
      <c r="H29903" s="11"/>
    </row>
    <row r="29904" spans="6:8" x14ac:dyDescent="0.25">
      <c r="F29904" s="11"/>
      <c r="G29904" s="11"/>
      <c r="H29904" s="11"/>
    </row>
    <row r="29905" spans="6:8" x14ac:dyDescent="0.25">
      <c r="F29905" s="11"/>
      <c r="G29905" s="11"/>
      <c r="H29905" s="11"/>
    </row>
    <row r="29906" spans="6:8" x14ac:dyDescent="0.25">
      <c r="F29906" s="11"/>
      <c r="G29906" s="11"/>
      <c r="H29906" s="11"/>
    </row>
    <row r="29907" spans="6:8" x14ac:dyDescent="0.25">
      <c r="F29907" s="11"/>
      <c r="G29907" s="11"/>
      <c r="H29907" s="11"/>
    </row>
    <row r="29908" spans="6:8" x14ac:dyDescent="0.25">
      <c r="F29908" s="11"/>
      <c r="G29908" s="11"/>
      <c r="H29908" s="11"/>
    </row>
    <row r="29909" spans="6:8" x14ac:dyDescent="0.25">
      <c r="F29909" s="11"/>
      <c r="G29909" s="11"/>
      <c r="H29909" s="11"/>
    </row>
    <row r="29910" spans="6:8" x14ac:dyDescent="0.25">
      <c r="F29910" s="11"/>
      <c r="G29910" s="11"/>
      <c r="H29910" s="11"/>
    </row>
    <row r="29911" spans="6:8" x14ac:dyDescent="0.25">
      <c r="F29911" s="11"/>
      <c r="G29911" s="11"/>
      <c r="H29911" s="11"/>
    </row>
    <row r="29912" spans="6:8" x14ac:dyDescent="0.25">
      <c r="F29912" s="11"/>
      <c r="G29912" s="11"/>
      <c r="H29912" s="11"/>
    </row>
    <row r="29913" spans="6:8" x14ac:dyDescent="0.25">
      <c r="F29913" s="11"/>
      <c r="G29913" s="11"/>
      <c r="H29913" s="11"/>
    </row>
    <row r="29914" spans="6:8" x14ac:dyDescent="0.25">
      <c r="F29914" s="11"/>
      <c r="G29914" s="11"/>
      <c r="H29914" s="11"/>
    </row>
    <row r="29915" spans="6:8" x14ac:dyDescent="0.25">
      <c r="F29915" s="11"/>
      <c r="G29915" s="11"/>
      <c r="H29915" s="11"/>
    </row>
    <row r="29916" spans="6:8" x14ac:dyDescent="0.25">
      <c r="F29916" s="11"/>
      <c r="G29916" s="11"/>
      <c r="H29916" s="11"/>
    </row>
    <row r="29917" spans="6:8" x14ac:dyDescent="0.25">
      <c r="F29917" s="11"/>
      <c r="G29917" s="11"/>
      <c r="H29917" s="11"/>
    </row>
    <row r="29918" spans="6:8" x14ac:dyDescent="0.25">
      <c r="F29918" s="11"/>
      <c r="G29918" s="11"/>
      <c r="H29918" s="11"/>
    </row>
    <row r="29919" spans="6:8" x14ac:dyDescent="0.25">
      <c r="F29919" s="11"/>
      <c r="G29919" s="11"/>
      <c r="H29919" s="11"/>
    </row>
    <row r="29920" spans="6:8" x14ac:dyDescent="0.25">
      <c r="F29920" s="11"/>
      <c r="G29920" s="11"/>
      <c r="H29920" s="11"/>
    </row>
    <row r="29921" spans="6:8" x14ac:dyDescent="0.25">
      <c r="F29921" s="11"/>
      <c r="G29921" s="11"/>
      <c r="H29921" s="11"/>
    </row>
    <row r="29922" spans="6:8" x14ac:dyDescent="0.25">
      <c r="F29922" s="11"/>
      <c r="G29922" s="11"/>
      <c r="H29922" s="11"/>
    </row>
    <row r="29923" spans="6:8" x14ac:dyDescent="0.25">
      <c r="F29923" s="11"/>
      <c r="G29923" s="11"/>
      <c r="H29923" s="11"/>
    </row>
    <row r="29924" spans="6:8" x14ac:dyDescent="0.25">
      <c r="F29924" s="11"/>
      <c r="G29924" s="11"/>
      <c r="H29924" s="11"/>
    </row>
    <row r="29925" spans="6:8" x14ac:dyDescent="0.25">
      <c r="F29925" s="11"/>
      <c r="G29925" s="11"/>
      <c r="H29925" s="11"/>
    </row>
    <row r="29926" spans="6:8" x14ac:dyDescent="0.25">
      <c r="F29926" s="11"/>
      <c r="G29926" s="11"/>
      <c r="H29926" s="11"/>
    </row>
    <row r="29927" spans="6:8" x14ac:dyDescent="0.25">
      <c r="F29927" s="11"/>
      <c r="G29927" s="11"/>
      <c r="H29927" s="11"/>
    </row>
    <row r="29928" spans="6:8" x14ac:dyDescent="0.25">
      <c r="F29928" s="11"/>
      <c r="G29928" s="11"/>
      <c r="H29928" s="11"/>
    </row>
    <row r="29929" spans="6:8" x14ac:dyDescent="0.25">
      <c r="F29929" s="11"/>
      <c r="G29929" s="11"/>
      <c r="H29929" s="11"/>
    </row>
    <row r="29930" spans="6:8" x14ac:dyDescent="0.25">
      <c r="F29930" s="11"/>
      <c r="G29930" s="11"/>
      <c r="H29930" s="11"/>
    </row>
    <row r="29931" spans="6:8" x14ac:dyDescent="0.25">
      <c r="F29931" s="11"/>
      <c r="G29931" s="11"/>
      <c r="H29931" s="11"/>
    </row>
    <row r="29932" spans="6:8" x14ac:dyDescent="0.25">
      <c r="F29932" s="11"/>
      <c r="G29932" s="11"/>
      <c r="H29932" s="11"/>
    </row>
    <row r="29933" spans="6:8" x14ac:dyDescent="0.25">
      <c r="F29933" s="11"/>
      <c r="G29933" s="11"/>
      <c r="H29933" s="11"/>
    </row>
    <row r="29934" spans="6:8" x14ac:dyDescent="0.25">
      <c r="F29934" s="11"/>
      <c r="G29934" s="11"/>
      <c r="H29934" s="11"/>
    </row>
    <row r="29935" spans="6:8" x14ac:dyDescent="0.25">
      <c r="F29935" s="11"/>
      <c r="G29935" s="11"/>
      <c r="H29935" s="11"/>
    </row>
    <row r="29936" spans="6:8" x14ac:dyDescent="0.25">
      <c r="F29936" s="11"/>
      <c r="G29936" s="11"/>
      <c r="H29936" s="11"/>
    </row>
    <row r="29937" spans="6:8" x14ac:dyDescent="0.25">
      <c r="F29937" s="11"/>
      <c r="G29937" s="11"/>
      <c r="H29937" s="11"/>
    </row>
    <row r="29938" spans="6:8" x14ac:dyDescent="0.25">
      <c r="F29938" s="11"/>
      <c r="G29938" s="11"/>
      <c r="H29938" s="11"/>
    </row>
    <row r="29939" spans="6:8" x14ac:dyDescent="0.25">
      <c r="F29939" s="11"/>
      <c r="G29939" s="11"/>
      <c r="H29939" s="11"/>
    </row>
    <row r="29940" spans="6:8" x14ac:dyDescent="0.25">
      <c r="F29940" s="11"/>
      <c r="G29940" s="11"/>
      <c r="H29940" s="11"/>
    </row>
    <row r="29941" spans="6:8" x14ac:dyDescent="0.25">
      <c r="F29941" s="11"/>
      <c r="G29941" s="11"/>
      <c r="H29941" s="11"/>
    </row>
    <row r="29942" spans="6:8" x14ac:dyDescent="0.25">
      <c r="F29942" s="11"/>
      <c r="G29942" s="11"/>
      <c r="H29942" s="11"/>
    </row>
    <row r="29943" spans="6:8" x14ac:dyDescent="0.25">
      <c r="F29943" s="11"/>
      <c r="G29943" s="11"/>
      <c r="H29943" s="11"/>
    </row>
    <row r="29944" spans="6:8" x14ac:dyDescent="0.25">
      <c r="F29944" s="11"/>
      <c r="G29944" s="11"/>
      <c r="H29944" s="11"/>
    </row>
    <row r="29945" spans="6:8" x14ac:dyDescent="0.25">
      <c r="F29945" s="11"/>
      <c r="G29945" s="11"/>
      <c r="H29945" s="11"/>
    </row>
    <row r="29946" spans="6:8" x14ac:dyDescent="0.25">
      <c r="F29946" s="11"/>
      <c r="G29946" s="11"/>
      <c r="H29946" s="11"/>
    </row>
    <row r="29947" spans="6:8" x14ac:dyDescent="0.25">
      <c r="F29947" s="11"/>
      <c r="G29947" s="11"/>
      <c r="H29947" s="11"/>
    </row>
    <row r="29948" spans="6:8" x14ac:dyDescent="0.25">
      <c r="F29948" s="11"/>
      <c r="G29948" s="11"/>
      <c r="H29948" s="11"/>
    </row>
    <row r="29949" spans="6:8" x14ac:dyDescent="0.25">
      <c r="F29949" s="11"/>
      <c r="G29949" s="11"/>
      <c r="H29949" s="11"/>
    </row>
    <row r="29950" spans="6:8" x14ac:dyDescent="0.25">
      <c r="F29950" s="11"/>
      <c r="G29950" s="11"/>
      <c r="H29950" s="11"/>
    </row>
    <row r="29951" spans="6:8" x14ac:dyDescent="0.25">
      <c r="F29951" s="11"/>
      <c r="G29951" s="11"/>
      <c r="H29951" s="11"/>
    </row>
    <row r="29952" spans="6:8" x14ac:dyDescent="0.25">
      <c r="F29952" s="11"/>
      <c r="G29952" s="11"/>
      <c r="H29952" s="11"/>
    </row>
    <row r="29953" spans="6:8" x14ac:dyDescent="0.25">
      <c r="F29953" s="11"/>
      <c r="G29953" s="11"/>
      <c r="H29953" s="11"/>
    </row>
    <row r="29954" spans="6:8" x14ac:dyDescent="0.25">
      <c r="F29954" s="11"/>
      <c r="G29954" s="11"/>
      <c r="H29954" s="11"/>
    </row>
    <row r="29955" spans="6:8" x14ac:dyDescent="0.25">
      <c r="F29955" s="11"/>
      <c r="G29955" s="11"/>
      <c r="H29955" s="11"/>
    </row>
    <row r="29956" spans="6:8" x14ac:dyDescent="0.25">
      <c r="F29956" s="11"/>
      <c r="G29956" s="11"/>
      <c r="H29956" s="11"/>
    </row>
    <row r="29957" spans="6:8" x14ac:dyDescent="0.25">
      <c r="F29957" s="11"/>
      <c r="G29957" s="11"/>
      <c r="H29957" s="11"/>
    </row>
    <row r="29958" spans="6:8" x14ac:dyDescent="0.25">
      <c r="F29958" s="11"/>
      <c r="G29958" s="11"/>
      <c r="H29958" s="11"/>
    </row>
    <row r="29959" spans="6:8" x14ac:dyDescent="0.25">
      <c r="F29959" s="11"/>
      <c r="G29959" s="11"/>
      <c r="H29959" s="11"/>
    </row>
    <row r="29960" spans="6:8" x14ac:dyDescent="0.25">
      <c r="F29960" s="11"/>
      <c r="G29960" s="11"/>
      <c r="H29960" s="11"/>
    </row>
    <row r="29961" spans="6:8" x14ac:dyDescent="0.25">
      <c r="F29961" s="11"/>
      <c r="G29961" s="11"/>
      <c r="H29961" s="11"/>
    </row>
    <row r="29962" spans="6:8" x14ac:dyDescent="0.25">
      <c r="F29962" s="11"/>
      <c r="G29962" s="11"/>
      <c r="H29962" s="11"/>
    </row>
    <row r="29963" spans="6:8" x14ac:dyDescent="0.25">
      <c r="F29963" s="11"/>
      <c r="G29963" s="11"/>
      <c r="H29963" s="11"/>
    </row>
    <row r="29964" spans="6:8" x14ac:dyDescent="0.25">
      <c r="F29964" s="11"/>
      <c r="G29964" s="11"/>
      <c r="H29964" s="11"/>
    </row>
    <row r="29965" spans="6:8" x14ac:dyDescent="0.25">
      <c r="F29965" s="11"/>
      <c r="G29965" s="11"/>
      <c r="H29965" s="11"/>
    </row>
    <row r="29966" spans="6:8" x14ac:dyDescent="0.25">
      <c r="F29966" s="11"/>
      <c r="G29966" s="11"/>
      <c r="H29966" s="11"/>
    </row>
    <row r="29967" spans="6:8" x14ac:dyDescent="0.25">
      <c r="F29967" s="11"/>
      <c r="G29967" s="11"/>
      <c r="H29967" s="11"/>
    </row>
    <row r="29968" spans="6:8" x14ac:dyDescent="0.25">
      <c r="F29968" s="11"/>
      <c r="G29968" s="11"/>
      <c r="H29968" s="11"/>
    </row>
    <row r="29969" spans="6:8" x14ac:dyDescent="0.25">
      <c r="F29969" s="11"/>
      <c r="G29969" s="11"/>
      <c r="H29969" s="11"/>
    </row>
    <row r="29970" spans="6:8" x14ac:dyDescent="0.25">
      <c r="F29970" s="11"/>
      <c r="G29970" s="11"/>
      <c r="H29970" s="11"/>
    </row>
    <row r="29971" spans="6:8" x14ac:dyDescent="0.25">
      <c r="F29971" s="11"/>
      <c r="G29971" s="11"/>
      <c r="H29971" s="11"/>
    </row>
    <row r="29972" spans="6:8" x14ac:dyDescent="0.25">
      <c r="F29972" s="11"/>
      <c r="G29972" s="11"/>
      <c r="H29972" s="11"/>
    </row>
    <row r="29973" spans="6:8" x14ac:dyDescent="0.25">
      <c r="F29973" s="11"/>
      <c r="G29973" s="11"/>
      <c r="H29973" s="11"/>
    </row>
    <row r="29974" spans="6:8" x14ac:dyDescent="0.25">
      <c r="F29974" s="11"/>
      <c r="G29974" s="11"/>
      <c r="H29974" s="11"/>
    </row>
    <row r="29975" spans="6:8" x14ac:dyDescent="0.25">
      <c r="F29975" s="11"/>
      <c r="G29975" s="11"/>
      <c r="H29975" s="11"/>
    </row>
    <row r="29976" spans="6:8" x14ac:dyDescent="0.25">
      <c r="F29976" s="11"/>
      <c r="G29976" s="11"/>
      <c r="H29976" s="11"/>
    </row>
    <row r="29977" spans="6:8" x14ac:dyDescent="0.25">
      <c r="F29977" s="11"/>
      <c r="G29977" s="11"/>
      <c r="H29977" s="11"/>
    </row>
    <row r="29978" spans="6:8" x14ac:dyDescent="0.25">
      <c r="F29978" s="11"/>
      <c r="G29978" s="11"/>
      <c r="H29978" s="11"/>
    </row>
    <row r="29979" spans="6:8" x14ac:dyDescent="0.25">
      <c r="F29979" s="11"/>
      <c r="G29979" s="11"/>
      <c r="H29979" s="11"/>
    </row>
    <row r="29980" spans="6:8" x14ac:dyDescent="0.25">
      <c r="F29980" s="11"/>
      <c r="G29980" s="11"/>
      <c r="H29980" s="11"/>
    </row>
    <row r="29981" spans="6:8" x14ac:dyDescent="0.25">
      <c r="F29981" s="11"/>
      <c r="G29981" s="11"/>
      <c r="H29981" s="11"/>
    </row>
    <row r="29982" spans="6:8" x14ac:dyDescent="0.25">
      <c r="F29982" s="11"/>
      <c r="G29982" s="11"/>
      <c r="H29982" s="11"/>
    </row>
    <row r="29983" spans="6:8" x14ac:dyDescent="0.25">
      <c r="F29983" s="11"/>
      <c r="G29983" s="11"/>
      <c r="H29983" s="11"/>
    </row>
    <row r="29984" spans="6:8" x14ac:dyDescent="0.25">
      <c r="F29984" s="11"/>
      <c r="G29984" s="11"/>
      <c r="H29984" s="11"/>
    </row>
    <row r="29985" spans="6:8" x14ac:dyDescent="0.25">
      <c r="F29985" s="11"/>
      <c r="G29985" s="11"/>
      <c r="H29985" s="11"/>
    </row>
    <row r="29986" spans="6:8" x14ac:dyDescent="0.25">
      <c r="F29986" s="11"/>
      <c r="G29986" s="11"/>
      <c r="H29986" s="11"/>
    </row>
    <row r="29987" spans="6:8" x14ac:dyDescent="0.25">
      <c r="F29987" s="11"/>
      <c r="G29987" s="11"/>
      <c r="H29987" s="11"/>
    </row>
    <row r="29988" spans="6:8" x14ac:dyDescent="0.25">
      <c r="F29988" s="11"/>
      <c r="G29988" s="11"/>
      <c r="H29988" s="11"/>
    </row>
    <row r="29989" spans="6:8" x14ac:dyDescent="0.25">
      <c r="F29989" s="11"/>
      <c r="G29989" s="11"/>
      <c r="H29989" s="11"/>
    </row>
    <row r="29990" spans="6:8" x14ac:dyDescent="0.25">
      <c r="F29990" s="11"/>
      <c r="G29990" s="11"/>
      <c r="H29990" s="11"/>
    </row>
    <row r="29991" spans="6:8" x14ac:dyDescent="0.25">
      <c r="F29991" s="11"/>
      <c r="G29991" s="11"/>
      <c r="H29991" s="11"/>
    </row>
    <row r="29992" spans="6:8" x14ac:dyDescent="0.25">
      <c r="F29992" s="11"/>
      <c r="G29992" s="11"/>
      <c r="H29992" s="11"/>
    </row>
    <row r="29993" spans="6:8" x14ac:dyDescent="0.25">
      <c r="F29993" s="11"/>
      <c r="G29993" s="11"/>
      <c r="H29993" s="11"/>
    </row>
    <row r="29994" spans="6:8" x14ac:dyDescent="0.25">
      <c r="F29994" s="11"/>
      <c r="G29994" s="11"/>
      <c r="H29994" s="11"/>
    </row>
    <row r="29995" spans="6:8" x14ac:dyDescent="0.25">
      <c r="F29995" s="11"/>
      <c r="G29995" s="11"/>
      <c r="H29995" s="11"/>
    </row>
    <row r="29996" spans="6:8" x14ac:dyDescent="0.25">
      <c r="F29996" s="11"/>
      <c r="G29996" s="11"/>
      <c r="H29996" s="11"/>
    </row>
    <row r="29997" spans="6:8" x14ac:dyDescent="0.25">
      <c r="F29997" s="11"/>
      <c r="G29997" s="11"/>
      <c r="H29997" s="11"/>
    </row>
    <row r="29998" spans="6:8" x14ac:dyDescent="0.25">
      <c r="F29998" s="11"/>
      <c r="G29998" s="11"/>
      <c r="H29998" s="11"/>
    </row>
    <row r="29999" spans="6:8" x14ac:dyDescent="0.25">
      <c r="F29999" s="11"/>
      <c r="G29999" s="11"/>
      <c r="H29999" s="11"/>
    </row>
    <row r="30000" spans="6:8" x14ac:dyDescent="0.25">
      <c r="F30000" s="11"/>
      <c r="G30000" s="11"/>
      <c r="H30000" s="11"/>
    </row>
    <row r="30001" spans="6:8" x14ac:dyDescent="0.25">
      <c r="F30001" s="11"/>
      <c r="G30001" s="11"/>
      <c r="H30001" s="11"/>
    </row>
    <row r="30002" spans="6:8" x14ac:dyDescent="0.25">
      <c r="F30002" s="11"/>
      <c r="G30002" s="11"/>
      <c r="H30002" s="11"/>
    </row>
    <row r="30003" spans="6:8" x14ac:dyDescent="0.25">
      <c r="F30003" s="11"/>
      <c r="G30003" s="11"/>
      <c r="H30003" s="11"/>
    </row>
    <row r="30004" spans="6:8" x14ac:dyDescent="0.25">
      <c r="F30004" s="11"/>
      <c r="G30004" s="11"/>
      <c r="H30004" s="11"/>
    </row>
    <row r="30005" spans="6:8" x14ac:dyDescent="0.25">
      <c r="F30005" s="11"/>
      <c r="G30005" s="11"/>
      <c r="H30005" s="11"/>
    </row>
    <row r="30006" spans="6:8" x14ac:dyDescent="0.25">
      <c r="F30006" s="11"/>
      <c r="G30006" s="11"/>
      <c r="H30006" s="11"/>
    </row>
    <row r="30007" spans="6:8" x14ac:dyDescent="0.25">
      <c r="F30007" s="11"/>
      <c r="G30007" s="11"/>
      <c r="H30007" s="11"/>
    </row>
    <row r="30008" spans="6:8" x14ac:dyDescent="0.25">
      <c r="F30008" s="11"/>
      <c r="G30008" s="11"/>
      <c r="H30008" s="11"/>
    </row>
    <row r="30009" spans="6:8" x14ac:dyDescent="0.25">
      <c r="F30009" s="11"/>
      <c r="G30009" s="11"/>
      <c r="H30009" s="11"/>
    </row>
    <row r="30010" spans="6:8" x14ac:dyDescent="0.25">
      <c r="F30010" s="11"/>
      <c r="G30010" s="11"/>
      <c r="H30010" s="11"/>
    </row>
    <row r="30011" spans="6:8" x14ac:dyDescent="0.25">
      <c r="F30011" s="11"/>
      <c r="G30011" s="11"/>
      <c r="H30011" s="11"/>
    </row>
    <row r="30012" spans="6:8" x14ac:dyDescent="0.25">
      <c r="F30012" s="11"/>
      <c r="G30012" s="11"/>
      <c r="H30012" s="11"/>
    </row>
    <row r="30013" spans="6:8" x14ac:dyDescent="0.25">
      <c r="F30013" s="11"/>
      <c r="G30013" s="11"/>
      <c r="H30013" s="11"/>
    </row>
    <row r="30014" spans="6:8" x14ac:dyDescent="0.25">
      <c r="F30014" s="11"/>
      <c r="G30014" s="11"/>
      <c r="H30014" s="11"/>
    </row>
    <row r="30015" spans="6:8" x14ac:dyDescent="0.25">
      <c r="F30015" s="11"/>
      <c r="G30015" s="11"/>
      <c r="H30015" s="11"/>
    </row>
    <row r="30016" spans="6:8" x14ac:dyDescent="0.25">
      <c r="F30016" s="11"/>
      <c r="G30016" s="11"/>
      <c r="H30016" s="11"/>
    </row>
    <row r="30017" spans="6:8" x14ac:dyDescent="0.25">
      <c r="F30017" s="11"/>
      <c r="G30017" s="11"/>
      <c r="H30017" s="11"/>
    </row>
    <row r="30018" spans="6:8" x14ac:dyDescent="0.25">
      <c r="F30018" s="11"/>
      <c r="G30018" s="11"/>
      <c r="H30018" s="11"/>
    </row>
    <row r="30019" spans="6:8" x14ac:dyDescent="0.25">
      <c r="F30019" s="11"/>
      <c r="G30019" s="11"/>
      <c r="H30019" s="11"/>
    </row>
    <row r="30020" spans="6:8" x14ac:dyDescent="0.25">
      <c r="F30020" s="11"/>
      <c r="G30020" s="11"/>
      <c r="H30020" s="11"/>
    </row>
    <row r="30021" spans="6:8" x14ac:dyDescent="0.25">
      <c r="F30021" s="11"/>
      <c r="G30021" s="11"/>
      <c r="H30021" s="11"/>
    </row>
    <row r="30022" spans="6:8" x14ac:dyDescent="0.25">
      <c r="F30022" s="11"/>
      <c r="G30022" s="11"/>
      <c r="H30022" s="11"/>
    </row>
    <row r="30023" spans="6:8" x14ac:dyDescent="0.25">
      <c r="F30023" s="11"/>
      <c r="G30023" s="11"/>
      <c r="H30023" s="11"/>
    </row>
    <row r="30024" spans="6:8" x14ac:dyDescent="0.25">
      <c r="F30024" s="11"/>
      <c r="G30024" s="11"/>
      <c r="H30024" s="11"/>
    </row>
    <row r="30025" spans="6:8" x14ac:dyDescent="0.25">
      <c r="F30025" s="11"/>
      <c r="G30025" s="11"/>
      <c r="H30025" s="11"/>
    </row>
    <row r="30026" spans="6:8" x14ac:dyDescent="0.25">
      <c r="F30026" s="11"/>
      <c r="G30026" s="11"/>
      <c r="H30026" s="11"/>
    </row>
    <row r="30027" spans="6:8" x14ac:dyDescent="0.25">
      <c r="F30027" s="11"/>
      <c r="G30027" s="11"/>
      <c r="H30027" s="11"/>
    </row>
    <row r="30028" spans="6:8" x14ac:dyDescent="0.25">
      <c r="F30028" s="11"/>
      <c r="G30028" s="11"/>
      <c r="H30028" s="11"/>
    </row>
    <row r="30029" spans="6:8" x14ac:dyDescent="0.25">
      <c r="F30029" s="11"/>
      <c r="G30029" s="11"/>
      <c r="H30029" s="11"/>
    </row>
    <row r="30030" spans="6:8" x14ac:dyDescent="0.25">
      <c r="F30030" s="11"/>
      <c r="G30030" s="11"/>
      <c r="H30030" s="11"/>
    </row>
    <row r="30031" spans="6:8" x14ac:dyDescent="0.25">
      <c r="F30031" s="11"/>
      <c r="G30031" s="11"/>
      <c r="H30031" s="11"/>
    </row>
    <row r="30032" spans="6:8" x14ac:dyDescent="0.25">
      <c r="F30032" s="11"/>
      <c r="G30032" s="11"/>
      <c r="H30032" s="11"/>
    </row>
    <row r="30033" spans="6:8" x14ac:dyDescent="0.25">
      <c r="F30033" s="11"/>
      <c r="G30033" s="11"/>
      <c r="H30033" s="11"/>
    </row>
    <row r="30034" spans="6:8" x14ac:dyDescent="0.25">
      <c r="F30034" s="11"/>
      <c r="G30034" s="11"/>
      <c r="H30034" s="11"/>
    </row>
    <row r="30035" spans="6:8" x14ac:dyDescent="0.25">
      <c r="F30035" s="11"/>
      <c r="G30035" s="11"/>
      <c r="H30035" s="11"/>
    </row>
    <row r="30036" spans="6:8" x14ac:dyDescent="0.25">
      <c r="F30036" s="11"/>
      <c r="G30036" s="11"/>
      <c r="H30036" s="11"/>
    </row>
    <row r="30037" spans="6:8" x14ac:dyDescent="0.25">
      <c r="F30037" s="11"/>
      <c r="G30037" s="11"/>
      <c r="H30037" s="11"/>
    </row>
    <row r="30038" spans="6:8" x14ac:dyDescent="0.25">
      <c r="F30038" s="11"/>
      <c r="G30038" s="11"/>
      <c r="H30038" s="11"/>
    </row>
    <row r="30039" spans="6:8" x14ac:dyDescent="0.25">
      <c r="F30039" s="11"/>
      <c r="G30039" s="11"/>
      <c r="H30039" s="11"/>
    </row>
    <row r="30040" spans="6:8" x14ac:dyDescent="0.25">
      <c r="F30040" s="11"/>
      <c r="G30040" s="11"/>
      <c r="H30040" s="11"/>
    </row>
    <row r="30041" spans="6:8" x14ac:dyDescent="0.25">
      <c r="F30041" s="11"/>
      <c r="G30041" s="11"/>
      <c r="H30041" s="11"/>
    </row>
    <row r="30042" spans="6:8" x14ac:dyDescent="0.25">
      <c r="F30042" s="11"/>
      <c r="G30042" s="11"/>
      <c r="H30042" s="11"/>
    </row>
    <row r="30043" spans="6:8" x14ac:dyDescent="0.25">
      <c r="F30043" s="11"/>
      <c r="G30043" s="11"/>
      <c r="H30043" s="11"/>
    </row>
    <row r="30044" spans="6:8" x14ac:dyDescent="0.25">
      <c r="F30044" s="11"/>
      <c r="G30044" s="11"/>
      <c r="H30044" s="11"/>
    </row>
    <row r="30045" spans="6:8" x14ac:dyDescent="0.25">
      <c r="F30045" s="11"/>
      <c r="G30045" s="11"/>
      <c r="H30045" s="11"/>
    </row>
    <row r="30046" spans="6:8" x14ac:dyDescent="0.25">
      <c r="F30046" s="11"/>
      <c r="G30046" s="11"/>
      <c r="H30046" s="11"/>
    </row>
    <row r="30047" spans="6:8" x14ac:dyDescent="0.25">
      <c r="F30047" s="11"/>
      <c r="G30047" s="11"/>
      <c r="H30047" s="11"/>
    </row>
    <row r="30048" spans="6:8" x14ac:dyDescent="0.25">
      <c r="F30048" s="11"/>
      <c r="G30048" s="11"/>
      <c r="H30048" s="11"/>
    </row>
    <row r="30049" spans="6:8" x14ac:dyDescent="0.25">
      <c r="F30049" s="11"/>
      <c r="G30049" s="11"/>
      <c r="H30049" s="11"/>
    </row>
    <row r="30050" spans="6:8" x14ac:dyDescent="0.25">
      <c r="F30050" s="11"/>
      <c r="G30050" s="11"/>
      <c r="H30050" s="11"/>
    </row>
    <row r="30051" spans="6:8" x14ac:dyDescent="0.25">
      <c r="F30051" s="11"/>
      <c r="G30051" s="11"/>
      <c r="H30051" s="11"/>
    </row>
    <row r="30052" spans="6:8" x14ac:dyDescent="0.25">
      <c r="F30052" s="11"/>
      <c r="G30052" s="11"/>
      <c r="H30052" s="11"/>
    </row>
    <row r="30053" spans="6:8" x14ac:dyDescent="0.25">
      <c r="F30053" s="11"/>
      <c r="G30053" s="11"/>
      <c r="H30053" s="11"/>
    </row>
    <row r="30054" spans="6:8" x14ac:dyDescent="0.25">
      <c r="F30054" s="11"/>
      <c r="G30054" s="11"/>
      <c r="H30054" s="11"/>
    </row>
    <row r="30055" spans="6:8" x14ac:dyDescent="0.25">
      <c r="F30055" s="11"/>
      <c r="G30055" s="11"/>
      <c r="H30055" s="11"/>
    </row>
    <row r="30056" spans="6:8" x14ac:dyDescent="0.25">
      <c r="F30056" s="11"/>
      <c r="G30056" s="11"/>
      <c r="H30056" s="11"/>
    </row>
    <row r="30057" spans="6:8" x14ac:dyDescent="0.25">
      <c r="F30057" s="11"/>
      <c r="G30057" s="11"/>
      <c r="H30057" s="11"/>
    </row>
    <row r="30058" spans="6:8" x14ac:dyDescent="0.25">
      <c r="F30058" s="11"/>
      <c r="G30058" s="11"/>
      <c r="H30058" s="11"/>
    </row>
    <row r="30059" spans="6:8" x14ac:dyDescent="0.25">
      <c r="F30059" s="11"/>
      <c r="G30059" s="11"/>
      <c r="H30059" s="11"/>
    </row>
    <row r="30060" spans="6:8" x14ac:dyDescent="0.25">
      <c r="F30060" s="11"/>
      <c r="G30060" s="11"/>
      <c r="H30060" s="11"/>
    </row>
    <row r="30061" spans="6:8" x14ac:dyDescent="0.25">
      <c r="F30061" s="11"/>
      <c r="G30061" s="11"/>
      <c r="H30061" s="11"/>
    </row>
    <row r="30062" spans="6:8" x14ac:dyDescent="0.25">
      <c r="F30062" s="11"/>
      <c r="G30062" s="11"/>
      <c r="H30062" s="11"/>
    </row>
    <row r="30063" spans="6:8" x14ac:dyDescent="0.25">
      <c r="F30063" s="11"/>
      <c r="G30063" s="11"/>
      <c r="H30063" s="11"/>
    </row>
    <row r="30064" spans="6:8" x14ac:dyDescent="0.25">
      <c r="F30064" s="11"/>
      <c r="G30064" s="11"/>
      <c r="H30064" s="11"/>
    </row>
    <row r="30065" spans="6:8" x14ac:dyDescent="0.25">
      <c r="F30065" s="11"/>
      <c r="G30065" s="11"/>
      <c r="H30065" s="11"/>
    </row>
    <row r="30066" spans="6:8" x14ac:dyDescent="0.25">
      <c r="F30066" s="11"/>
      <c r="G30066" s="11"/>
      <c r="H30066" s="11"/>
    </row>
    <row r="30067" spans="6:8" x14ac:dyDescent="0.25">
      <c r="F30067" s="11"/>
      <c r="G30067" s="11"/>
      <c r="H30067" s="11"/>
    </row>
    <row r="30068" spans="6:8" x14ac:dyDescent="0.25">
      <c r="F30068" s="11"/>
      <c r="G30068" s="11"/>
      <c r="H30068" s="11"/>
    </row>
    <row r="30069" spans="6:8" x14ac:dyDescent="0.25">
      <c r="F30069" s="11"/>
      <c r="G30069" s="11"/>
      <c r="H30069" s="11"/>
    </row>
    <row r="30070" spans="6:8" x14ac:dyDescent="0.25">
      <c r="F30070" s="11"/>
      <c r="G30070" s="11"/>
      <c r="H30070" s="11"/>
    </row>
    <row r="30071" spans="6:8" x14ac:dyDescent="0.25">
      <c r="F30071" s="11"/>
      <c r="G30071" s="11"/>
      <c r="H30071" s="11"/>
    </row>
    <row r="30072" spans="6:8" x14ac:dyDescent="0.25">
      <c r="F30072" s="11"/>
      <c r="G30072" s="11"/>
      <c r="H30072" s="11"/>
    </row>
    <row r="30073" spans="6:8" x14ac:dyDescent="0.25">
      <c r="F30073" s="11"/>
      <c r="G30073" s="11"/>
      <c r="H30073" s="11"/>
    </row>
    <row r="30074" spans="6:8" x14ac:dyDescent="0.25">
      <c r="F30074" s="11"/>
      <c r="G30074" s="11"/>
      <c r="H30074" s="11"/>
    </row>
    <row r="30075" spans="6:8" x14ac:dyDescent="0.25">
      <c r="F30075" s="11"/>
      <c r="G30075" s="11"/>
      <c r="H30075" s="11"/>
    </row>
    <row r="30076" spans="6:8" x14ac:dyDescent="0.25">
      <c r="F30076" s="11"/>
      <c r="G30076" s="11"/>
      <c r="H30076" s="11"/>
    </row>
    <row r="30077" spans="6:8" x14ac:dyDescent="0.25">
      <c r="F30077" s="11"/>
      <c r="G30077" s="11"/>
      <c r="H30077" s="11"/>
    </row>
    <row r="30078" spans="6:8" x14ac:dyDescent="0.25">
      <c r="F30078" s="11"/>
      <c r="G30078" s="11"/>
      <c r="H30078" s="11"/>
    </row>
    <row r="30079" spans="6:8" x14ac:dyDescent="0.25">
      <c r="F30079" s="11"/>
      <c r="G30079" s="11"/>
      <c r="H30079" s="11"/>
    </row>
    <row r="30080" spans="6:8" x14ac:dyDescent="0.25">
      <c r="F30080" s="11"/>
      <c r="G30080" s="11"/>
      <c r="H30080" s="11"/>
    </row>
    <row r="30081" spans="6:8" x14ac:dyDescent="0.25">
      <c r="F30081" s="11"/>
      <c r="G30081" s="11"/>
      <c r="H30081" s="11"/>
    </row>
    <row r="30082" spans="6:8" x14ac:dyDescent="0.25">
      <c r="F30082" s="11"/>
      <c r="G30082" s="11"/>
      <c r="H30082" s="11"/>
    </row>
    <row r="30083" spans="6:8" x14ac:dyDescent="0.25">
      <c r="F30083" s="11"/>
      <c r="G30083" s="11"/>
      <c r="H30083" s="11"/>
    </row>
    <row r="30084" spans="6:8" x14ac:dyDescent="0.25">
      <c r="F30084" s="11"/>
      <c r="G30084" s="11"/>
      <c r="H30084" s="11"/>
    </row>
    <row r="30085" spans="6:8" x14ac:dyDescent="0.25">
      <c r="F30085" s="11"/>
      <c r="G30085" s="11"/>
      <c r="H30085" s="11"/>
    </row>
    <row r="30086" spans="6:8" x14ac:dyDescent="0.25">
      <c r="F30086" s="11"/>
      <c r="G30086" s="11"/>
      <c r="H30086" s="11"/>
    </row>
    <row r="30087" spans="6:8" x14ac:dyDescent="0.25">
      <c r="F30087" s="11"/>
      <c r="G30087" s="11"/>
      <c r="H30087" s="11"/>
    </row>
    <row r="30088" spans="6:8" x14ac:dyDescent="0.25">
      <c r="F30088" s="11"/>
      <c r="G30088" s="11"/>
      <c r="H30088" s="11"/>
    </row>
    <row r="30089" spans="6:8" x14ac:dyDescent="0.25">
      <c r="F30089" s="11"/>
      <c r="G30089" s="11"/>
      <c r="H30089" s="11"/>
    </row>
    <row r="30090" spans="6:8" x14ac:dyDescent="0.25">
      <c r="F30090" s="11"/>
      <c r="G30090" s="11"/>
      <c r="H30090" s="11"/>
    </row>
    <row r="30091" spans="6:8" x14ac:dyDescent="0.25">
      <c r="F30091" s="11"/>
      <c r="G30091" s="11"/>
      <c r="H30091" s="11"/>
    </row>
    <row r="30092" spans="6:8" x14ac:dyDescent="0.25">
      <c r="F30092" s="11"/>
      <c r="G30092" s="11"/>
      <c r="H30092" s="11"/>
    </row>
    <row r="30093" spans="6:8" x14ac:dyDescent="0.25">
      <c r="F30093" s="11"/>
      <c r="G30093" s="11"/>
      <c r="H30093" s="11"/>
    </row>
    <row r="30094" spans="6:8" x14ac:dyDescent="0.25">
      <c r="F30094" s="11"/>
      <c r="G30094" s="11"/>
      <c r="H30094" s="11"/>
    </row>
    <row r="30095" spans="6:8" x14ac:dyDescent="0.25">
      <c r="F30095" s="11"/>
      <c r="G30095" s="11"/>
      <c r="H30095" s="11"/>
    </row>
    <row r="30096" spans="6:8" x14ac:dyDescent="0.25">
      <c r="F30096" s="11"/>
      <c r="G30096" s="11"/>
      <c r="H30096" s="11"/>
    </row>
    <row r="30097" spans="6:8" x14ac:dyDescent="0.25">
      <c r="F30097" s="11"/>
      <c r="G30097" s="11"/>
      <c r="H30097" s="11"/>
    </row>
    <row r="30098" spans="6:8" x14ac:dyDescent="0.25">
      <c r="F30098" s="11"/>
      <c r="G30098" s="11"/>
      <c r="H30098" s="11"/>
    </row>
    <row r="30099" spans="6:8" x14ac:dyDescent="0.25">
      <c r="F30099" s="11"/>
      <c r="G30099" s="11"/>
      <c r="H30099" s="11"/>
    </row>
    <row r="30100" spans="6:8" x14ac:dyDescent="0.25">
      <c r="F30100" s="11"/>
      <c r="G30100" s="11"/>
      <c r="H30100" s="11"/>
    </row>
    <row r="30101" spans="6:8" x14ac:dyDescent="0.25">
      <c r="F30101" s="11"/>
      <c r="G30101" s="11"/>
      <c r="H30101" s="11"/>
    </row>
    <row r="30102" spans="6:8" x14ac:dyDescent="0.25">
      <c r="F30102" s="11"/>
      <c r="G30102" s="11"/>
      <c r="H30102" s="11"/>
    </row>
    <row r="30103" spans="6:8" x14ac:dyDescent="0.25">
      <c r="F30103" s="11"/>
      <c r="G30103" s="11"/>
      <c r="H30103" s="11"/>
    </row>
    <row r="30104" spans="6:8" x14ac:dyDescent="0.25">
      <c r="F30104" s="11"/>
      <c r="G30104" s="11"/>
      <c r="H30104" s="11"/>
    </row>
    <row r="30105" spans="6:8" x14ac:dyDescent="0.25">
      <c r="F30105" s="11"/>
      <c r="G30105" s="11"/>
      <c r="H30105" s="11"/>
    </row>
    <row r="30106" spans="6:8" x14ac:dyDescent="0.25">
      <c r="F30106" s="11"/>
      <c r="G30106" s="11"/>
      <c r="H30106" s="11"/>
    </row>
    <row r="30107" spans="6:8" x14ac:dyDescent="0.25">
      <c r="F30107" s="11"/>
      <c r="G30107" s="11"/>
      <c r="H30107" s="11"/>
    </row>
    <row r="30108" spans="6:8" x14ac:dyDescent="0.25">
      <c r="F30108" s="11"/>
      <c r="G30108" s="11"/>
      <c r="H30108" s="11"/>
    </row>
    <row r="30109" spans="6:8" x14ac:dyDescent="0.25">
      <c r="F30109" s="11"/>
      <c r="G30109" s="11"/>
      <c r="H30109" s="11"/>
    </row>
    <row r="30110" spans="6:8" x14ac:dyDescent="0.25">
      <c r="F30110" s="11"/>
      <c r="G30110" s="11"/>
      <c r="H30110" s="11"/>
    </row>
    <row r="30111" spans="6:8" x14ac:dyDescent="0.25">
      <c r="F30111" s="11"/>
      <c r="G30111" s="11"/>
      <c r="H30111" s="11"/>
    </row>
    <row r="30112" spans="6:8" x14ac:dyDescent="0.25">
      <c r="F30112" s="11"/>
      <c r="G30112" s="11"/>
      <c r="H30112" s="11"/>
    </row>
    <row r="30113" spans="6:8" x14ac:dyDescent="0.25">
      <c r="F30113" s="11"/>
      <c r="G30113" s="11"/>
      <c r="H30113" s="11"/>
    </row>
    <row r="30114" spans="6:8" x14ac:dyDescent="0.25">
      <c r="F30114" s="11"/>
      <c r="G30114" s="11"/>
      <c r="H30114" s="11"/>
    </row>
    <row r="30115" spans="6:8" x14ac:dyDescent="0.25">
      <c r="F30115" s="11"/>
      <c r="G30115" s="11"/>
      <c r="H30115" s="11"/>
    </row>
    <row r="30116" spans="6:8" x14ac:dyDescent="0.25">
      <c r="F30116" s="11"/>
      <c r="G30116" s="11"/>
      <c r="H30116" s="11"/>
    </row>
    <row r="30117" spans="6:8" x14ac:dyDescent="0.25">
      <c r="F30117" s="11"/>
      <c r="G30117" s="11"/>
      <c r="H30117" s="11"/>
    </row>
    <row r="30118" spans="6:8" x14ac:dyDescent="0.25">
      <c r="F30118" s="11"/>
      <c r="G30118" s="11"/>
      <c r="H30118" s="11"/>
    </row>
    <row r="30119" spans="6:8" x14ac:dyDescent="0.25">
      <c r="F30119" s="11"/>
      <c r="G30119" s="11"/>
      <c r="H30119" s="11"/>
    </row>
    <row r="30120" spans="6:8" x14ac:dyDescent="0.25">
      <c r="F30120" s="11"/>
      <c r="G30120" s="11"/>
      <c r="H30120" s="11"/>
    </row>
    <row r="30121" spans="6:8" x14ac:dyDescent="0.25">
      <c r="F30121" s="11"/>
      <c r="G30121" s="11"/>
      <c r="H30121" s="11"/>
    </row>
    <row r="30122" spans="6:8" x14ac:dyDescent="0.25">
      <c r="F30122" s="11"/>
      <c r="G30122" s="11"/>
      <c r="H30122" s="11"/>
    </row>
    <row r="30123" spans="6:8" x14ac:dyDescent="0.25">
      <c r="F30123" s="11"/>
      <c r="G30123" s="11"/>
      <c r="H30123" s="11"/>
    </row>
    <row r="30124" spans="6:8" x14ac:dyDescent="0.25">
      <c r="F30124" s="11"/>
      <c r="G30124" s="11"/>
      <c r="H30124" s="11"/>
    </row>
    <row r="30125" spans="6:8" x14ac:dyDescent="0.25">
      <c r="F30125" s="11"/>
      <c r="G30125" s="11"/>
      <c r="H30125" s="11"/>
    </row>
    <row r="30126" spans="6:8" x14ac:dyDescent="0.25">
      <c r="F30126" s="11"/>
      <c r="G30126" s="11"/>
      <c r="H30126" s="11"/>
    </row>
    <row r="30127" spans="6:8" x14ac:dyDescent="0.25">
      <c r="F30127" s="11"/>
      <c r="G30127" s="11"/>
      <c r="H30127" s="11"/>
    </row>
    <row r="30128" spans="6:8" x14ac:dyDescent="0.25">
      <c r="F30128" s="11"/>
      <c r="G30128" s="11"/>
      <c r="H30128" s="11"/>
    </row>
    <row r="30129" spans="6:8" x14ac:dyDescent="0.25">
      <c r="F30129" s="11"/>
      <c r="G30129" s="11"/>
      <c r="H30129" s="11"/>
    </row>
    <row r="30130" spans="6:8" x14ac:dyDescent="0.25">
      <c r="F30130" s="11"/>
      <c r="G30130" s="11"/>
      <c r="H30130" s="11"/>
    </row>
    <row r="30131" spans="6:8" x14ac:dyDescent="0.25">
      <c r="F30131" s="11"/>
      <c r="G30131" s="11"/>
      <c r="H30131" s="11"/>
    </row>
    <row r="30132" spans="6:8" x14ac:dyDescent="0.25">
      <c r="F30132" s="11"/>
      <c r="G30132" s="11"/>
      <c r="H30132" s="11"/>
    </row>
    <row r="30133" spans="6:8" x14ac:dyDescent="0.25">
      <c r="F30133" s="11"/>
      <c r="G30133" s="11"/>
      <c r="H30133" s="11"/>
    </row>
    <row r="30134" spans="6:8" x14ac:dyDescent="0.25">
      <c r="F30134" s="11"/>
      <c r="G30134" s="11"/>
      <c r="H30134" s="11"/>
    </row>
    <row r="30135" spans="6:8" x14ac:dyDescent="0.25">
      <c r="F30135" s="11"/>
      <c r="G30135" s="11"/>
      <c r="H30135" s="11"/>
    </row>
    <row r="30136" spans="6:8" x14ac:dyDescent="0.25">
      <c r="F30136" s="11"/>
      <c r="G30136" s="11"/>
      <c r="H30136" s="11"/>
    </row>
    <row r="30137" spans="6:8" x14ac:dyDescent="0.25">
      <c r="F30137" s="11"/>
      <c r="G30137" s="11"/>
      <c r="H30137" s="11"/>
    </row>
    <row r="30138" spans="6:8" x14ac:dyDescent="0.25">
      <c r="F30138" s="11"/>
      <c r="G30138" s="11"/>
      <c r="H30138" s="11"/>
    </row>
    <row r="30139" spans="6:8" x14ac:dyDescent="0.25">
      <c r="F30139" s="11"/>
      <c r="G30139" s="11"/>
      <c r="H30139" s="11"/>
    </row>
    <row r="30140" spans="6:8" x14ac:dyDescent="0.25">
      <c r="F30140" s="11"/>
      <c r="G30140" s="11"/>
      <c r="H30140" s="11"/>
    </row>
    <row r="30141" spans="6:8" x14ac:dyDescent="0.25">
      <c r="F30141" s="11"/>
      <c r="G30141" s="11"/>
      <c r="H30141" s="11"/>
    </row>
    <row r="30142" spans="6:8" x14ac:dyDescent="0.25">
      <c r="F30142" s="11"/>
      <c r="G30142" s="11"/>
      <c r="H30142" s="11"/>
    </row>
    <row r="30143" spans="6:8" x14ac:dyDescent="0.25">
      <c r="F30143" s="11"/>
      <c r="G30143" s="11"/>
      <c r="H30143" s="11"/>
    </row>
    <row r="30144" spans="6:8" x14ac:dyDescent="0.25">
      <c r="F30144" s="11"/>
      <c r="G30144" s="11"/>
      <c r="H30144" s="11"/>
    </row>
    <row r="30145" spans="6:8" x14ac:dyDescent="0.25">
      <c r="F30145" s="11"/>
      <c r="G30145" s="11"/>
      <c r="H30145" s="11"/>
    </row>
    <row r="30146" spans="6:8" x14ac:dyDescent="0.25">
      <c r="F30146" s="11"/>
      <c r="G30146" s="11"/>
      <c r="H30146" s="11"/>
    </row>
    <row r="30147" spans="6:8" x14ac:dyDescent="0.25">
      <c r="F30147" s="11"/>
      <c r="G30147" s="11"/>
      <c r="H30147" s="11"/>
    </row>
    <row r="30148" spans="6:8" x14ac:dyDescent="0.25">
      <c r="F30148" s="11"/>
      <c r="G30148" s="11"/>
      <c r="H30148" s="11"/>
    </row>
    <row r="30149" spans="6:8" x14ac:dyDescent="0.25">
      <c r="F30149" s="11"/>
      <c r="G30149" s="11"/>
      <c r="H30149" s="11"/>
    </row>
    <row r="30150" spans="6:8" x14ac:dyDescent="0.25">
      <c r="F30150" s="11"/>
      <c r="G30150" s="11"/>
      <c r="H30150" s="11"/>
    </row>
    <row r="30151" spans="6:8" x14ac:dyDescent="0.25">
      <c r="F30151" s="11"/>
      <c r="G30151" s="11"/>
      <c r="H30151" s="11"/>
    </row>
    <row r="30152" spans="6:8" x14ac:dyDescent="0.25">
      <c r="F30152" s="11"/>
      <c r="G30152" s="11"/>
      <c r="H30152" s="11"/>
    </row>
    <row r="30153" spans="6:8" x14ac:dyDescent="0.25">
      <c r="F30153" s="11"/>
      <c r="G30153" s="11"/>
      <c r="H30153" s="11"/>
    </row>
    <row r="30154" spans="6:8" x14ac:dyDescent="0.25">
      <c r="F30154" s="11"/>
      <c r="G30154" s="11"/>
      <c r="H30154" s="11"/>
    </row>
    <row r="30155" spans="6:8" x14ac:dyDescent="0.25">
      <c r="F30155" s="11"/>
      <c r="G30155" s="11"/>
      <c r="H30155" s="11"/>
    </row>
    <row r="30156" spans="6:8" x14ac:dyDescent="0.25">
      <c r="F30156" s="11"/>
      <c r="G30156" s="11"/>
      <c r="H30156" s="11"/>
    </row>
    <row r="30157" spans="6:8" x14ac:dyDescent="0.25">
      <c r="F30157" s="11"/>
      <c r="G30157" s="11"/>
      <c r="H30157" s="11"/>
    </row>
    <row r="30158" spans="6:8" x14ac:dyDescent="0.25">
      <c r="F30158" s="11"/>
      <c r="G30158" s="11"/>
      <c r="H30158" s="11"/>
    </row>
    <row r="30159" spans="6:8" x14ac:dyDescent="0.25">
      <c r="F30159" s="11"/>
      <c r="G30159" s="11"/>
      <c r="H30159" s="11"/>
    </row>
    <row r="30160" spans="6:8" x14ac:dyDescent="0.25">
      <c r="F30160" s="11"/>
      <c r="G30160" s="11"/>
      <c r="H30160" s="11"/>
    </row>
    <row r="30161" spans="6:8" x14ac:dyDescent="0.25">
      <c r="F30161" s="11"/>
      <c r="G30161" s="11"/>
      <c r="H30161" s="11"/>
    </row>
    <row r="30162" spans="6:8" x14ac:dyDescent="0.25">
      <c r="F30162" s="11"/>
      <c r="G30162" s="11"/>
      <c r="H30162" s="11"/>
    </row>
    <row r="30163" spans="6:8" x14ac:dyDescent="0.25">
      <c r="F30163" s="11"/>
      <c r="G30163" s="11"/>
      <c r="H30163" s="11"/>
    </row>
    <row r="30164" spans="6:8" x14ac:dyDescent="0.25">
      <c r="F30164" s="11"/>
      <c r="G30164" s="11"/>
      <c r="H30164" s="11"/>
    </row>
    <row r="30165" spans="6:8" x14ac:dyDescent="0.25">
      <c r="F30165" s="11"/>
      <c r="G30165" s="11"/>
      <c r="H30165" s="11"/>
    </row>
    <row r="30166" spans="6:8" x14ac:dyDescent="0.25">
      <c r="F30166" s="11"/>
      <c r="G30166" s="11"/>
      <c r="H30166" s="11"/>
    </row>
    <row r="30167" spans="6:8" x14ac:dyDescent="0.25">
      <c r="F30167" s="11"/>
      <c r="G30167" s="11"/>
      <c r="H30167" s="11"/>
    </row>
    <row r="30168" spans="6:8" x14ac:dyDescent="0.25">
      <c r="F30168" s="11"/>
      <c r="G30168" s="11"/>
      <c r="H30168" s="11"/>
    </row>
    <row r="30169" spans="6:8" x14ac:dyDescent="0.25">
      <c r="F30169" s="11"/>
      <c r="G30169" s="11"/>
      <c r="H30169" s="11"/>
    </row>
    <row r="30170" spans="6:8" x14ac:dyDescent="0.25">
      <c r="F30170" s="11"/>
      <c r="G30170" s="11"/>
      <c r="H30170" s="11"/>
    </row>
    <row r="30171" spans="6:8" x14ac:dyDescent="0.25">
      <c r="F30171" s="11"/>
      <c r="G30171" s="11"/>
      <c r="H30171" s="11"/>
    </row>
    <row r="30172" spans="6:8" x14ac:dyDescent="0.25">
      <c r="F30172" s="11"/>
      <c r="G30172" s="11"/>
      <c r="H30172" s="11"/>
    </row>
    <row r="30173" spans="6:8" x14ac:dyDescent="0.25">
      <c r="F30173" s="11"/>
      <c r="G30173" s="11"/>
      <c r="H30173" s="11"/>
    </row>
    <row r="30174" spans="6:8" x14ac:dyDescent="0.25">
      <c r="F30174" s="11"/>
      <c r="G30174" s="11"/>
      <c r="H30174" s="11"/>
    </row>
    <row r="30175" spans="6:8" x14ac:dyDescent="0.25">
      <c r="F30175" s="11"/>
      <c r="G30175" s="11"/>
      <c r="H30175" s="11"/>
    </row>
    <row r="30176" spans="6:8" x14ac:dyDescent="0.25">
      <c r="F30176" s="11"/>
      <c r="G30176" s="11"/>
      <c r="H30176" s="11"/>
    </row>
    <row r="30177" spans="6:8" x14ac:dyDescent="0.25">
      <c r="F30177" s="11"/>
      <c r="G30177" s="11"/>
      <c r="H30177" s="11"/>
    </row>
    <row r="30178" spans="6:8" x14ac:dyDescent="0.25">
      <c r="F30178" s="11"/>
      <c r="G30178" s="11"/>
      <c r="H30178" s="11"/>
    </row>
    <row r="30179" spans="6:8" x14ac:dyDescent="0.25">
      <c r="F30179" s="11"/>
      <c r="G30179" s="11"/>
      <c r="H30179" s="11"/>
    </row>
    <row r="30180" spans="6:8" x14ac:dyDescent="0.25">
      <c r="F30180" s="11"/>
      <c r="G30180" s="11"/>
      <c r="H30180" s="11"/>
    </row>
    <row r="30181" spans="6:8" x14ac:dyDescent="0.25">
      <c r="F30181" s="11"/>
      <c r="G30181" s="11"/>
      <c r="H30181" s="11"/>
    </row>
    <row r="30182" spans="6:8" x14ac:dyDescent="0.25">
      <c r="F30182" s="11"/>
      <c r="G30182" s="11"/>
      <c r="H30182" s="11"/>
    </row>
    <row r="30183" spans="6:8" x14ac:dyDescent="0.25">
      <c r="F30183" s="11"/>
      <c r="G30183" s="11"/>
      <c r="H30183" s="11"/>
    </row>
    <row r="30184" spans="6:8" x14ac:dyDescent="0.25">
      <c r="F30184" s="11"/>
      <c r="G30184" s="11"/>
      <c r="H30184" s="11"/>
    </row>
    <row r="30185" spans="6:8" x14ac:dyDescent="0.25">
      <c r="F30185" s="11"/>
      <c r="G30185" s="11"/>
      <c r="H30185" s="11"/>
    </row>
    <row r="30186" spans="6:8" x14ac:dyDescent="0.25">
      <c r="F30186" s="11"/>
      <c r="G30186" s="11"/>
      <c r="H30186" s="11"/>
    </row>
    <row r="30187" spans="6:8" x14ac:dyDescent="0.25">
      <c r="F30187" s="11"/>
      <c r="G30187" s="11"/>
      <c r="H30187" s="11"/>
    </row>
    <row r="30188" spans="6:8" x14ac:dyDescent="0.25">
      <c r="F30188" s="11"/>
      <c r="G30188" s="11"/>
      <c r="H30188" s="11"/>
    </row>
    <row r="30189" spans="6:8" x14ac:dyDescent="0.25">
      <c r="F30189" s="11"/>
      <c r="G30189" s="11"/>
      <c r="H30189" s="11"/>
    </row>
    <row r="30190" spans="6:8" x14ac:dyDescent="0.25">
      <c r="F30190" s="11"/>
      <c r="G30190" s="11"/>
      <c r="H30190" s="11"/>
    </row>
    <row r="30191" spans="6:8" x14ac:dyDescent="0.25">
      <c r="F30191" s="11"/>
      <c r="G30191" s="11"/>
      <c r="H30191" s="11"/>
    </row>
    <row r="30192" spans="6:8" x14ac:dyDescent="0.25">
      <c r="F30192" s="11"/>
      <c r="G30192" s="11"/>
      <c r="H30192" s="11"/>
    </row>
    <row r="30193" spans="6:8" x14ac:dyDescent="0.25">
      <c r="F30193" s="11"/>
      <c r="G30193" s="11"/>
      <c r="H30193" s="11"/>
    </row>
    <row r="30194" spans="6:8" x14ac:dyDescent="0.25">
      <c r="F30194" s="11"/>
      <c r="G30194" s="11"/>
      <c r="H30194" s="11"/>
    </row>
    <row r="30195" spans="6:8" x14ac:dyDescent="0.25">
      <c r="F30195" s="11"/>
      <c r="G30195" s="11"/>
      <c r="H30195" s="11"/>
    </row>
    <row r="30196" spans="6:8" x14ac:dyDescent="0.25">
      <c r="F30196" s="11"/>
      <c r="G30196" s="11"/>
      <c r="H30196" s="11"/>
    </row>
    <row r="30197" spans="6:8" x14ac:dyDescent="0.25">
      <c r="F30197" s="11"/>
      <c r="G30197" s="11"/>
      <c r="H30197" s="11"/>
    </row>
    <row r="30198" spans="6:8" x14ac:dyDescent="0.25">
      <c r="F30198" s="11"/>
      <c r="G30198" s="11"/>
      <c r="H30198" s="11"/>
    </row>
    <row r="30199" spans="6:8" x14ac:dyDescent="0.25">
      <c r="F30199" s="11"/>
      <c r="G30199" s="11"/>
      <c r="H30199" s="11"/>
    </row>
    <row r="30200" spans="6:8" x14ac:dyDescent="0.25">
      <c r="F30200" s="11"/>
      <c r="G30200" s="11"/>
      <c r="H30200" s="11"/>
    </row>
    <row r="30201" spans="6:8" x14ac:dyDescent="0.25">
      <c r="F30201" s="11"/>
      <c r="G30201" s="11"/>
      <c r="H30201" s="11"/>
    </row>
    <row r="30202" spans="6:8" x14ac:dyDescent="0.25">
      <c r="F30202" s="11"/>
      <c r="G30202" s="11"/>
      <c r="H30202" s="11"/>
    </row>
    <row r="30203" spans="6:8" x14ac:dyDescent="0.25">
      <c r="F30203" s="11"/>
      <c r="G30203" s="11"/>
      <c r="H30203" s="11"/>
    </row>
    <row r="30204" spans="6:8" x14ac:dyDescent="0.25">
      <c r="F30204" s="11"/>
      <c r="G30204" s="11"/>
      <c r="H30204" s="11"/>
    </row>
    <row r="30205" spans="6:8" x14ac:dyDescent="0.25">
      <c r="F30205" s="11"/>
      <c r="G30205" s="11"/>
      <c r="H30205" s="11"/>
    </row>
    <row r="30206" spans="6:8" x14ac:dyDescent="0.25">
      <c r="F30206" s="11"/>
      <c r="G30206" s="11"/>
      <c r="H30206" s="11"/>
    </row>
    <row r="30207" spans="6:8" x14ac:dyDescent="0.25">
      <c r="F30207" s="11"/>
      <c r="G30207" s="11"/>
      <c r="H30207" s="11"/>
    </row>
    <row r="30208" spans="6:8" x14ac:dyDescent="0.25">
      <c r="F30208" s="11"/>
      <c r="G30208" s="11"/>
      <c r="H30208" s="11"/>
    </row>
    <row r="30209" spans="6:8" x14ac:dyDescent="0.25">
      <c r="F30209" s="11"/>
      <c r="G30209" s="11"/>
      <c r="H30209" s="11"/>
    </row>
    <row r="30210" spans="6:8" x14ac:dyDescent="0.25">
      <c r="F30210" s="11"/>
      <c r="G30210" s="11"/>
      <c r="H30210" s="11"/>
    </row>
    <row r="30211" spans="6:8" x14ac:dyDescent="0.25">
      <c r="F30211" s="11"/>
      <c r="G30211" s="11"/>
      <c r="H30211" s="11"/>
    </row>
    <row r="30212" spans="6:8" x14ac:dyDescent="0.25">
      <c r="F30212" s="11"/>
      <c r="G30212" s="11"/>
      <c r="H30212" s="11"/>
    </row>
    <row r="30213" spans="6:8" x14ac:dyDescent="0.25">
      <c r="F30213" s="11"/>
      <c r="G30213" s="11"/>
      <c r="H30213" s="11"/>
    </row>
    <row r="30214" spans="6:8" x14ac:dyDescent="0.25">
      <c r="F30214" s="11"/>
      <c r="G30214" s="11"/>
      <c r="H30214" s="11"/>
    </row>
    <row r="30215" spans="6:8" x14ac:dyDescent="0.25">
      <c r="F30215" s="11"/>
      <c r="G30215" s="11"/>
      <c r="H30215" s="11"/>
    </row>
    <row r="30216" spans="6:8" x14ac:dyDescent="0.25">
      <c r="F30216" s="11"/>
      <c r="G30216" s="11"/>
      <c r="H30216" s="11"/>
    </row>
    <row r="30217" spans="6:8" x14ac:dyDescent="0.25">
      <c r="F30217" s="11"/>
      <c r="G30217" s="11"/>
      <c r="H30217" s="11"/>
    </row>
    <row r="30218" spans="6:8" x14ac:dyDescent="0.25">
      <c r="F30218" s="11"/>
      <c r="G30218" s="11"/>
      <c r="H30218" s="11"/>
    </row>
    <row r="30219" spans="6:8" x14ac:dyDescent="0.25">
      <c r="F30219" s="11"/>
      <c r="G30219" s="11"/>
      <c r="H30219" s="11"/>
    </row>
    <row r="30220" spans="6:8" x14ac:dyDescent="0.25">
      <c r="F30220" s="11"/>
      <c r="G30220" s="11"/>
      <c r="H30220" s="11"/>
    </row>
    <row r="30221" spans="6:8" x14ac:dyDescent="0.25">
      <c r="F30221" s="11"/>
      <c r="G30221" s="11"/>
      <c r="H30221" s="11"/>
    </row>
    <row r="30222" spans="6:8" x14ac:dyDescent="0.25">
      <c r="F30222" s="11"/>
      <c r="G30222" s="11"/>
      <c r="H30222" s="11"/>
    </row>
    <row r="30223" spans="6:8" x14ac:dyDescent="0.25">
      <c r="F30223" s="11"/>
      <c r="G30223" s="11"/>
      <c r="H30223" s="11"/>
    </row>
    <row r="30224" spans="6:8" x14ac:dyDescent="0.25">
      <c r="F30224" s="11"/>
      <c r="G30224" s="11"/>
      <c r="H30224" s="11"/>
    </row>
    <row r="30225" spans="6:8" x14ac:dyDescent="0.25">
      <c r="F30225" s="11"/>
      <c r="G30225" s="11"/>
      <c r="H30225" s="11"/>
    </row>
    <row r="30226" spans="6:8" x14ac:dyDescent="0.25">
      <c r="F30226" s="11"/>
      <c r="G30226" s="11"/>
      <c r="H30226" s="11"/>
    </row>
    <row r="30227" spans="6:8" x14ac:dyDescent="0.25">
      <c r="F30227" s="11"/>
      <c r="G30227" s="11"/>
      <c r="H30227" s="11"/>
    </row>
    <row r="30228" spans="6:8" x14ac:dyDescent="0.25">
      <c r="F30228" s="11"/>
      <c r="G30228" s="11"/>
      <c r="H30228" s="11"/>
    </row>
    <row r="30229" spans="6:8" x14ac:dyDescent="0.25">
      <c r="F30229" s="11"/>
      <c r="G30229" s="11"/>
      <c r="H30229" s="11"/>
    </row>
    <row r="30230" spans="6:8" x14ac:dyDescent="0.25">
      <c r="F30230" s="11"/>
      <c r="G30230" s="11"/>
      <c r="H30230" s="11"/>
    </row>
    <row r="30231" spans="6:8" x14ac:dyDescent="0.25">
      <c r="F30231" s="11"/>
      <c r="G30231" s="11"/>
      <c r="H30231" s="11"/>
    </row>
    <row r="30232" spans="6:8" x14ac:dyDescent="0.25">
      <c r="F30232" s="11"/>
      <c r="G30232" s="11"/>
      <c r="H30232" s="11"/>
    </row>
    <row r="30233" spans="6:8" x14ac:dyDescent="0.25">
      <c r="F30233" s="11"/>
      <c r="G30233" s="11"/>
      <c r="H30233" s="11"/>
    </row>
    <row r="30234" spans="6:8" x14ac:dyDescent="0.25">
      <c r="F30234" s="11"/>
      <c r="G30234" s="11"/>
      <c r="H30234" s="11"/>
    </row>
    <row r="30235" spans="6:8" x14ac:dyDescent="0.25">
      <c r="F30235" s="11"/>
      <c r="G30235" s="11"/>
      <c r="H30235" s="11"/>
    </row>
    <row r="30236" spans="6:8" x14ac:dyDescent="0.25">
      <c r="F30236" s="11"/>
      <c r="G30236" s="11"/>
      <c r="H30236" s="11"/>
    </row>
    <row r="30237" spans="6:8" x14ac:dyDescent="0.25">
      <c r="F30237" s="11"/>
      <c r="G30237" s="11"/>
      <c r="H30237" s="11"/>
    </row>
    <row r="30238" spans="6:8" x14ac:dyDescent="0.25">
      <c r="F30238" s="11"/>
      <c r="G30238" s="11"/>
      <c r="H30238" s="11"/>
    </row>
    <row r="30239" spans="6:8" x14ac:dyDescent="0.25">
      <c r="F30239" s="11"/>
      <c r="G30239" s="11"/>
      <c r="H30239" s="11"/>
    </row>
    <row r="30240" spans="6:8" x14ac:dyDescent="0.25">
      <c r="F30240" s="11"/>
      <c r="G30240" s="11"/>
      <c r="H30240" s="11"/>
    </row>
    <row r="30241" spans="6:8" x14ac:dyDescent="0.25">
      <c r="F30241" s="11"/>
      <c r="G30241" s="11"/>
      <c r="H30241" s="11"/>
    </row>
    <row r="30242" spans="6:8" x14ac:dyDescent="0.25">
      <c r="F30242" s="11"/>
      <c r="G30242" s="11"/>
      <c r="H30242" s="11"/>
    </row>
    <row r="30243" spans="6:8" x14ac:dyDescent="0.25">
      <c r="F30243" s="11"/>
      <c r="G30243" s="11"/>
      <c r="H30243" s="11"/>
    </row>
    <row r="30244" spans="6:8" x14ac:dyDescent="0.25">
      <c r="F30244" s="11"/>
      <c r="G30244" s="11"/>
      <c r="H30244" s="11"/>
    </row>
    <row r="30245" spans="6:8" x14ac:dyDescent="0.25">
      <c r="F30245" s="11"/>
      <c r="G30245" s="11"/>
      <c r="H30245" s="11"/>
    </row>
    <row r="30246" spans="6:8" x14ac:dyDescent="0.25">
      <c r="F30246" s="11"/>
      <c r="G30246" s="11"/>
      <c r="H30246" s="11"/>
    </row>
    <row r="30247" spans="6:8" x14ac:dyDescent="0.25">
      <c r="F30247" s="11"/>
      <c r="G30247" s="11"/>
      <c r="H30247" s="11"/>
    </row>
    <row r="30248" spans="6:8" x14ac:dyDescent="0.25">
      <c r="F30248" s="11"/>
      <c r="G30248" s="11"/>
      <c r="H30248" s="11"/>
    </row>
    <row r="30249" spans="6:8" x14ac:dyDescent="0.25">
      <c r="F30249" s="11"/>
      <c r="G30249" s="11"/>
      <c r="H30249" s="11"/>
    </row>
    <row r="30250" spans="6:8" x14ac:dyDescent="0.25">
      <c r="F30250" s="11"/>
      <c r="G30250" s="11"/>
      <c r="H30250" s="11"/>
    </row>
    <row r="30251" spans="6:8" x14ac:dyDescent="0.25">
      <c r="F30251" s="11"/>
      <c r="G30251" s="11"/>
      <c r="H30251" s="11"/>
    </row>
    <row r="30252" spans="6:8" x14ac:dyDescent="0.25">
      <c r="F30252" s="11"/>
      <c r="G30252" s="11"/>
      <c r="H30252" s="11"/>
    </row>
    <row r="30253" spans="6:8" x14ac:dyDescent="0.25">
      <c r="F30253" s="11"/>
      <c r="G30253" s="11"/>
      <c r="H30253" s="11"/>
    </row>
    <row r="30254" spans="6:8" x14ac:dyDescent="0.25">
      <c r="F30254" s="11"/>
      <c r="G30254" s="11"/>
      <c r="H30254" s="11"/>
    </row>
    <row r="30255" spans="6:8" x14ac:dyDescent="0.25">
      <c r="F30255" s="11"/>
      <c r="G30255" s="11"/>
      <c r="H30255" s="11"/>
    </row>
    <row r="30256" spans="6:8" x14ac:dyDescent="0.25">
      <c r="F30256" s="11"/>
      <c r="G30256" s="11"/>
      <c r="H30256" s="11"/>
    </row>
    <row r="30257" spans="6:8" x14ac:dyDescent="0.25">
      <c r="F30257" s="11"/>
      <c r="G30257" s="11"/>
      <c r="H30257" s="11"/>
    </row>
    <row r="30258" spans="6:8" x14ac:dyDescent="0.25">
      <c r="F30258" s="11"/>
      <c r="G30258" s="11"/>
      <c r="H30258" s="11"/>
    </row>
    <row r="30259" spans="6:8" x14ac:dyDescent="0.25">
      <c r="F30259" s="11"/>
      <c r="G30259" s="11"/>
      <c r="H30259" s="11"/>
    </row>
    <row r="30260" spans="6:8" x14ac:dyDescent="0.25">
      <c r="F30260" s="11"/>
      <c r="G30260" s="11"/>
      <c r="H30260" s="11"/>
    </row>
    <row r="30261" spans="6:8" x14ac:dyDescent="0.25">
      <c r="F30261" s="11"/>
      <c r="G30261" s="11"/>
      <c r="H30261" s="11"/>
    </row>
    <row r="30262" spans="6:8" x14ac:dyDescent="0.25">
      <c r="F30262" s="11"/>
      <c r="G30262" s="11"/>
      <c r="H30262" s="11"/>
    </row>
    <row r="30263" spans="6:8" x14ac:dyDescent="0.25">
      <c r="F30263" s="11"/>
      <c r="G30263" s="11"/>
      <c r="H30263" s="11"/>
    </row>
    <row r="30264" spans="6:8" x14ac:dyDescent="0.25">
      <c r="F30264" s="11"/>
      <c r="G30264" s="11"/>
      <c r="H30264" s="11"/>
    </row>
    <row r="30265" spans="6:8" x14ac:dyDescent="0.25">
      <c r="F30265" s="11"/>
      <c r="G30265" s="11"/>
      <c r="H30265" s="11"/>
    </row>
    <row r="30266" spans="6:8" x14ac:dyDescent="0.25">
      <c r="F30266" s="11"/>
      <c r="G30266" s="11"/>
      <c r="H30266" s="11"/>
    </row>
    <row r="30267" spans="6:8" x14ac:dyDescent="0.25">
      <c r="F30267" s="11"/>
      <c r="G30267" s="11"/>
      <c r="H30267" s="11"/>
    </row>
    <row r="30268" spans="6:8" x14ac:dyDescent="0.25">
      <c r="F30268" s="11"/>
      <c r="G30268" s="11"/>
      <c r="H30268" s="11"/>
    </row>
    <row r="30269" spans="6:8" x14ac:dyDescent="0.25">
      <c r="F30269" s="11"/>
      <c r="G30269" s="11"/>
      <c r="H30269" s="11"/>
    </row>
    <row r="30270" spans="6:8" x14ac:dyDescent="0.25">
      <c r="F30270" s="11"/>
      <c r="G30270" s="11"/>
      <c r="H30270" s="11"/>
    </row>
    <row r="30271" spans="6:8" x14ac:dyDescent="0.25">
      <c r="F30271" s="11"/>
      <c r="G30271" s="11"/>
      <c r="H30271" s="11"/>
    </row>
    <row r="30272" spans="6:8" x14ac:dyDescent="0.25">
      <c r="F30272" s="11"/>
      <c r="G30272" s="11"/>
      <c r="H30272" s="11"/>
    </row>
    <row r="30273" spans="6:8" x14ac:dyDescent="0.25">
      <c r="F30273" s="11"/>
      <c r="G30273" s="11"/>
      <c r="H30273" s="11"/>
    </row>
    <row r="30274" spans="6:8" x14ac:dyDescent="0.25">
      <c r="F30274" s="11"/>
      <c r="G30274" s="11"/>
      <c r="H30274" s="11"/>
    </row>
    <row r="30275" spans="6:8" x14ac:dyDescent="0.25">
      <c r="F30275" s="11"/>
      <c r="G30275" s="11"/>
      <c r="H30275" s="11"/>
    </row>
    <row r="30276" spans="6:8" x14ac:dyDescent="0.25">
      <c r="F30276" s="11"/>
      <c r="G30276" s="11"/>
      <c r="H30276" s="11"/>
    </row>
    <row r="30277" spans="6:8" x14ac:dyDescent="0.25">
      <c r="F30277" s="11"/>
      <c r="G30277" s="11"/>
      <c r="H30277" s="11"/>
    </row>
    <row r="30278" spans="6:8" x14ac:dyDescent="0.25">
      <c r="F30278" s="11"/>
      <c r="G30278" s="11"/>
      <c r="H30278" s="11"/>
    </row>
    <row r="30279" spans="6:8" x14ac:dyDescent="0.25">
      <c r="F30279" s="11"/>
      <c r="G30279" s="11"/>
      <c r="H30279" s="11"/>
    </row>
    <row r="30280" spans="6:8" x14ac:dyDescent="0.25">
      <c r="F30280" s="11"/>
      <c r="G30280" s="11"/>
      <c r="H30280" s="11"/>
    </row>
    <row r="30281" spans="6:8" x14ac:dyDescent="0.25">
      <c r="F30281" s="11"/>
      <c r="G30281" s="11"/>
      <c r="H30281" s="11"/>
    </row>
    <row r="30282" spans="6:8" x14ac:dyDescent="0.25">
      <c r="F30282" s="11"/>
      <c r="G30282" s="11"/>
      <c r="H30282" s="11"/>
    </row>
    <row r="30283" spans="6:8" x14ac:dyDescent="0.25">
      <c r="F30283" s="11"/>
      <c r="G30283" s="11"/>
      <c r="H30283" s="11"/>
    </row>
    <row r="30284" spans="6:8" x14ac:dyDescent="0.25">
      <c r="F30284" s="11"/>
      <c r="G30284" s="11"/>
      <c r="H30284" s="11"/>
    </row>
    <row r="30285" spans="6:8" x14ac:dyDescent="0.25">
      <c r="F30285" s="11"/>
      <c r="G30285" s="11"/>
      <c r="H30285" s="11"/>
    </row>
    <row r="30286" spans="6:8" x14ac:dyDescent="0.25">
      <c r="F30286" s="11"/>
      <c r="G30286" s="11"/>
      <c r="H30286" s="11"/>
    </row>
    <row r="30287" spans="6:8" x14ac:dyDescent="0.25">
      <c r="F30287" s="11"/>
      <c r="G30287" s="11"/>
      <c r="H30287" s="11"/>
    </row>
    <row r="30288" spans="6:8" x14ac:dyDescent="0.25">
      <c r="F30288" s="11"/>
      <c r="G30288" s="11"/>
      <c r="H30288" s="11"/>
    </row>
    <row r="30289" spans="6:8" x14ac:dyDescent="0.25">
      <c r="F30289" s="11"/>
      <c r="G30289" s="11"/>
      <c r="H30289" s="11"/>
    </row>
    <row r="30290" spans="6:8" x14ac:dyDescent="0.25">
      <c r="F30290" s="11"/>
      <c r="G30290" s="11"/>
      <c r="H30290" s="11"/>
    </row>
    <row r="30291" spans="6:8" x14ac:dyDescent="0.25">
      <c r="F30291" s="11"/>
      <c r="G30291" s="11"/>
      <c r="H30291" s="11"/>
    </row>
    <row r="30292" spans="6:8" x14ac:dyDescent="0.25">
      <c r="F30292" s="11"/>
      <c r="G30292" s="11"/>
      <c r="H30292" s="11"/>
    </row>
    <row r="30293" spans="6:8" x14ac:dyDescent="0.25">
      <c r="F30293" s="11"/>
      <c r="G30293" s="11"/>
      <c r="H30293" s="11"/>
    </row>
    <row r="30294" spans="6:8" x14ac:dyDescent="0.25">
      <c r="F30294" s="11"/>
      <c r="G30294" s="11"/>
      <c r="H30294" s="11"/>
    </row>
    <row r="30295" spans="6:8" x14ac:dyDescent="0.25">
      <c r="F30295" s="11"/>
      <c r="G30295" s="11"/>
      <c r="H30295" s="11"/>
    </row>
    <row r="30296" spans="6:8" x14ac:dyDescent="0.25">
      <c r="F30296" s="11"/>
      <c r="G30296" s="11"/>
      <c r="H30296" s="11"/>
    </row>
    <row r="30297" spans="6:8" x14ac:dyDescent="0.25">
      <c r="F30297" s="11"/>
      <c r="G30297" s="11"/>
      <c r="H30297" s="11"/>
    </row>
    <row r="30298" spans="6:8" x14ac:dyDescent="0.25">
      <c r="F30298" s="11"/>
      <c r="G30298" s="11"/>
      <c r="H30298" s="11"/>
    </row>
    <row r="30299" spans="6:8" x14ac:dyDescent="0.25">
      <c r="F30299" s="11"/>
      <c r="G30299" s="11"/>
      <c r="H30299" s="11"/>
    </row>
    <row r="30300" spans="6:8" x14ac:dyDescent="0.25">
      <c r="F30300" s="11"/>
      <c r="G30300" s="11"/>
      <c r="H30300" s="11"/>
    </row>
    <row r="30301" spans="6:8" x14ac:dyDescent="0.25">
      <c r="F30301" s="11"/>
      <c r="G30301" s="11"/>
      <c r="H30301" s="11"/>
    </row>
    <row r="30302" spans="6:8" x14ac:dyDescent="0.25">
      <c r="F30302" s="11"/>
      <c r="G30302" s="11"/>
      <c r="H30302" s="11"/>
    </row>
    <row r="30303" spans="6:8" x14ac:dyDescent="0.25">
      <c r="F30303" s="11"/>
      <c r="G30303" s="11"/>
      <c r="H30303" s="11"/>
    </row>
    <row r="30304" spans="6:8" x14ac:dyDescent="0.25">
      <c r="F30304" s="11"/>
      <c r="G30304" s="11"/>
      <c r="H30304" s="11"/>
    </row>
    <row r="30305" spans="6:8" x14ac:dyDescent="0.25">
      <c r="F30305" s="11"/>
      <c r="G30305" s="11"/>
      <c r="H30305" s="11"/>
    </row>
    <row r="30306" spans="6:8" x14ac:dyDescent="0.25">
      <c r="F30306" s="11"/>
      <c r="G30306" s="11"/>
      <c r="H30306" s="11"/>
    </row>
    <row r="30307" spans="6:8" x14ac:dyDescent="0.25">
      <c r="F30307" s="11"/>
      <c r="G30307" s="11"/>
      <c r="H30307" s="11"/>
    </row>
    <row r="30308" spans="6:8" x14ac:dyDescent="0.25">
      <c r="F30308" s="11"/>
      <c r="G30308" s="11"/>
      <c r="H30308" s="11"/>
    </row>
    <row r="30309" spans="6:8" x14ac:dyDescent="0.25">
      <c r="F30309" s="11"/>
      <c r="G30309" s="11"/>
      <c r="H30309" s="11"/>
    </row>
    <row r="30310" spans="6:8" x14ac:dyDescent="0.25">
      <c r="F30310" s="11"/>
      <c r="G30310" s="11"/>
      <c r="H30310" s="11"/>
    </row>
    <row r="30311" spans="6:8" x14ac:dyDescent="0.25">
      <c r="F30311" s="11"/>
      <c r="G30311" s="11"/>
      <c r="H30311" s="11"/>
    </row>
    <row r="30312" spans="6:8" x14ac:dyDescent="0.25">
      <c r="F30312" s="11"/>
      <c r="G30312" s="11"/>
      <c r="H30312" s="11"/>
    </row>
    <row r="30313" spans="6:8" x14ac:dyDescent="0.25">
      <c r="F30313" s="11"/>
      <c r="G30313" s="11"/>
      <c r="H30313" s="11"/>
    </row>
    <row r="30314" spans="6:8" x14ac:dyDescent="0.25">
      <c r="F30314" s="11"/>
      <c r="G30314" s="11"/>
      <c r="H30314" s="11"/>
    </row>
    <row r="30315" spans="6:8" x14ac:dyDescent="0.25">
      <c r="F30315" s="11"/>
      <c r="G30315" s="11"/>
      <c r="H30315" s="11"/>
    </row>
    <row r="30316" spans="6:8" x14ac:dyDescent="0.25">
      <c r="F30316" s="11"/>
      <c r="G30316" s="11"/>
      <c r="H30316" s="11"/>
    </row>
    <row r="30317" spans="6:8" x14ac:dyDescent="0.25">
      <c r="F30317" s="11"/>
      <c r="G30317" s="11"/>
      <c r="H30317" s="11"/>
    </row>
    <row r="30318" spans="6:8" x14ac:dyDescent="0.25">
      <c r="F30318" s="11"/>
      <c r="G30318" s="11"/>
      <c r="H30318" s="11"/>
    </row>
    <row r="30319" spans="6:8" x14ac:dyDescent="0.25">
      <c r="F30319" s="11"/>
      <c r="G30319" s="11"/>
      <c r="H30319" s="11"/>
    </row>
    <row r="30320" spans="6:8" x14ac:dyDescent="0.25">
      <c r="F30320" s="11"/>
      <c r="G30320" s="11"/>
      <c r="H30320" s="11"/>
    </row>
    <row r="30321" spans="6:8" x14ac:dyDescent="0.25">
      <c r="F30321" s="11"/>
      <c r="G30321" s="11"/>
      <c r="H30321" s="11"/>
    </row>
    <row r="30322" spans="6:8" x14ac:dyDescent="0.25">
      <c r="F30322" s="11"/>
      <c r="G30322" s="11"/>
      <c r="H30322" s="11"/>
    </row>
    <row r="30323" spans="6:8" x14ac:dyDescent="0.25">
      <c r="F30323" s="11"/>
      <c r="G30323" s="11"/>
      <c r="H30323" s="11"/>
    </row>
    <row r="30324" spans="6:8" x14ac:dyDescent="0.25">
      <c r="F30324" s="11"/>
      <c r="G30324" s="11"/>
      <c r="H30324" s="11"/>
    </row>
    <row r="30325" spans="6:8" x14ac:dyDescent="0.25">
      <c r="F30325" s="11"/>
      <c r="G30325" s="11"/>
      <c r="H30325" s="11"/>
    </row>
    <row r="30326" spans="6:8" x14ac:dyDescent="0.25">
      <c r="F30326" s="11"/>
      <c r="G30326" s="11"/>
      <c r="H30326" s="11"/>
    </row>
    <row r="30327" spans="6:8" x14ac:dyDescent="0.25">
      <c r="F30327" s="11"/>
      <c r="G30327" s="11"/>
      <c r="H30327" s="11"/>
    </row>
    <row r="30328" spans="6:8" x14ac:dyDescent="0.25">
      <c r="F30328" s="11"/>
      <c r="G30328" s="11"/>
      <c r="H30328" s="11"/>
    </row>
    <row r="30329" spans="6:8" x14ac:dyDescent="0.25">
      <c r="F30329" s="11"/>
      <c r="G30329" s="11"/>
      <c r="H30329" s="11"/>
    </row>
    <row r="30330" spans="6:8" x14ac:dyDescent="0.25">
      <c r="F30330" s="11"/>
      <c r="G30330" s="11"/>
      <c r="H30330" s="11"/>
    </row>
    <row r="30331" spans="6:8" x14ac:dyDescent="0.25">
      <c r="F30331" s="11"/>
      <c r="G30331" s="11"/>
      <c r="H30331" s="11"/>
    </row>
    <row r="30332" spans="6:8" x14ac:dyDescent="0.25">
      <c r="F30332" s="11"/>
      <c r="G30332" s="11"/>
      <c r="H30332" s="11"/>
    </row>
    <row r="30333" spans="6:8" x14ac:dyDescent="0.25">
      <c r="F30333" s="11"/>
      <c r="G30333" s="11"/>
      <c r="H30333" s="11"/>
    </row>
    <row r="30334" spans="6:8" x14ac:dyDescent="0.25">
      <c r="F30334" s="11"/>
      <c r="G30334" s="11"/>
      <c r="H30334" s="11"/>
    </row>
    <row r="30335" spans="6:8" x14ac:dyDescent="0.25">
      <c r="F30335" s="11"/>
      <c r="G30335" s="11"/>
      <c r="H30335" s="11"/>
    </row>
    <row r="30336" spans="6:8" x14ac:dyDescent="0.25">
      <c r="F30336" s="11"/>
      <c r="G30336" s="11"/>
      <c r="H30336" s="11"/>
    </row>
    <row r="30337" spans="6:8" x14ac:dyDescent="0.25">
      <c r="F30337" s="11"/>
      <c r="G30337" s="11"/>
      <c r="H30337" s="11"/>
    </row>
    <row r="30338" spans="6:8" x14ac:dyDescent="0.25">
      <c r="F30338" s="11"/>
      <c r="G30338" s="11"/>
      <c r="H30338" s="11"/>
    </row>
    <row r="30339" spans="6:8" x14ac:dyDescent="0.25">
      <c r="F30339" s="11"/>
      <c r="G30339" s="11"/>
      <c r="H30339" s="11"/>
    </row>
    <row r="30340" spans="6:8" x14ac:dyDescent="0.25">
      <c r="F30340" s="11"/>
      <c r="G30340" s="11"/>
      <c r="H30340" s="11"/>
    </row>
    <row r="30341" spans="6:8" x14ac:dyDescent="0.25">
      <c r="F30341" s="11"/>
      <c r="G30341" s="11"/>
      <c r="H30341" s="11"/>
    </row>
    <row r="30342" spans="6:8" x14ac:dyDescent="0.25">
      <c r="F30342" s="11"/>
      <c r="G30342" s="11"/>
      <c r="H30342" s="11"/>
    </row>
    <row r="30343" spans="6:8" x14ac:dyDescent="0.25">
      <c r="F30343" s="11"/>
      <c r="G30343" s="11"/>
      <c r="H30343" s="11"/>
    </row>
    <row r="30344" spans="6:8" x14ac:dyDescent="0.25">
      <c r="F30344" s="11"/>
      <c r="G30344" s="11"/>
      <c r="H30344" s="11"/>
    </row>
    <row r="30345" spans="6:8" x14ac:dyDescent="0.25">
      <c r="F30345" s="11"/>
      <c r="G30345" s="11"/>
      <c r="H30345" s="11"/>
    </row>
    <row r="30346" spans="6:8" x14ac:dyDescent="0.25">
      <c r="F30346" s="11"/>
      <c r="G30346" s="11"/>
      <c r="H30346" s="11"/>
    </row>
    <row r="30347" spans="6:8" x14ac:dyDescent="0.25">
      <c r="F30347" s="11"/>
      <c r="G30347" s="11"/>
      <c r="H30347" s="11"/>
    </row>
    <row r="30348" spans="6:8" x14ac:dyDescent="0.25">
      <c r="F30348" s="11"/>
      <c r="G30348" s="11"/>
      <c r="H30348" s="11"/>
    </row>
    <row r="30349" spans="6:8" x14ac:dyDescent="0.25">
      <c r="F30349" s="11"/>
      <c r="G30349" s="11"/>
      <c r="H30349" s="11"/>
    </row>
    <row r="30350" spans="6:8" x14ac:dyDescent="0.25">
      <c r="F30350" s="11"/>
      <c r="G30350" s="11"/>
      <c r="H30350" s="11"/>
    </row>
    <row r="30351" spans="6:8" x14ac:dyDescent="0.25">
      <c r="F30351" s="11"/>
      <c r="G30351" s="11"/>
      <c r="H30351" s="11"/>
    </row>
    <row r="30352" spans="6:8" x14ac:dyDescent="0.25">
      <c r="F30352" s="11"/>
      <c r="G30352" s="11"/>
      <c r="H30352" s="11"/>
    </row>
    <row r="30353" spans="6:8" x14ac:dyDescent="0.25">
      <c r="F30353" s="11"/>
      <c r="G30353" s="11"/>
      <c r="H30353" s="11"/>
    </row>
    <row r="30354" spans="6:8" x14ac:dyDescent="0.25">
      <c r="F30354" s="11"/>
      <c r="G30354" s="11"/>
      <c r="H30354" s="11"/>
    </row>
    <row r="30355" spans="6:8" x14ac:dyDescent="0.25">
      <c r="F30355" s="11"/>
      <c r="G30355" s="11"/>
      <c r="H30355" s="11"/>
    </row>
    <row r="30356" spans="6:8" x14ac:dyDescent="0.25">
      <c r="F30356" s="11"/>
      <c r="G30356" s="11"/>
      <c r="H30356" s="11"/>
    </row>
    <row r="30357" spans="6:8" x14ac:dyDescent="0.25">
      <c r="F30357" s="11"/>
      <c r="G30357" s="11"/>
      <c r="H30357" s="11"/>
    </row>
    <row r="30358" spans="6:8" x14ac:dyDescent="0.25">
      <c r="F30358" s="11"/>
      <c r="G30358" s="11"/>
      <c r="H30358" s="11"/>
    </row>
    <row r="30359" spans="6:8" x14ac:dyDescent="0.25">
      <c r="F30359" s="11"/>
      <c r="G30359" s="11"/>
      <c r="H30359" s="11"/>
    </row>
    <row r="30360" spans="6:8" x14ac:dyDescent="0.25">
      <c r="F30360" s="11"/>
      <c r="G30360" s="11"/>
      <c r="H30360" s="11"/>
    </row>
    <row r="30361" spans="6:8" x14ac:dyDescent="0.25">
      <c r="F30361" s="11"/>
      <c r="G30361" s="11"/>
      <c r="H30361" s="11"/>
    </row>
    <row r="30362" spans="6:8" x14ac:dyDescent="0.25">
      <c r="F30362" s="11"/>
      <c r="G30362" s="11"/>
      <c r="H30362" s="11"/>
    </row>
    <row r="30363" spans="6:8" x14ac:dyDescent="0.25">
      <c r="F30363" s="11"/>
      <c r="G30363" s="11"/>
      <c r="H30363" s="11"/>
    </row>
    <row r="30364" spans="6:8" x14ac:dyDescent="0.25">
      <c r="F30364" s="11"/>
      <c r="G30364" s="11"/>
      <c r="H30364" s="11"/>
    </row>
    <row r="30365" spans="6:8" x14ac:dyDescent="0.25">
      <c r="F30365" s="11"/>
      <c r="G30365" s="11"/>
      <c r="H30365" s="11"/>
    </row>
    <row r="30366" spans="6:8" x14ac:dyDescent="0.25">
      <c r="F30366" s="11"/>
      <c r="G30366" s="11"/>
      <c r="H30366" s="11"/>
    </row>
    <row r="30367" spans="6:8" x14ac:dyDescent="0.25">
      <c r="F30367" s="11"/>
      <c r="G30367" s="11"/>
      <c r="H30367" s="11"/>
    </row>
    <row r="30368" spans="6:8" x14ac:dyDescent="0.25">
      <c r="F30368" s="11"/>
      <c r="G30368" s="11"/>
      <c r="H30368" s="11"/>
    </row>
    <row r="30369" spans="6:8" x14ac:dyDescent="0.25">
      <c r="F30369" s="11"/>
      <c r="G30369" s="11"/>
      <c r="H30369" s="11"/>
    </row>
    <row r="30370" spans="6:8" x14ac:dyDescent="0.25">
      <c r="F30370" s="11"/>
      <c r="G30370" s="11"/>
      <c r="H30370" s="11"/>
    </row>
    <row r="30371" spans="6:8" x14ac:dyDescent="0.25">
      <c r="F30371" s="11"/>
      <c r="G30371" s="11"/>
      <c r="H30371" s="11"/>
    </row>
    <row r="30372" spans="6:8" x14ac:dyDescent="0.25">
      <c r="F30372" s="11"/>
      <c r="G30372" s="11"/>
      <c r="H30372" s="11"/>
    </row>
    <row r="30373" spans="6:8" x14ac:dyDescent="0.25">
      <c r="F30373" s="11"/>
      <c r="G30373" s="11"/>
      <c r="H30373" s="11"/>
    </row>
    <row r="30374" spans="6:8" x14ac:dyDescent="0.25">
      <c r="F30374" s="11"/>
      <c r="G30374" s="11"/>
      <c r="H30374" s="11"/>
    </row>
    <row r="30375" spans="6:8" x14ac:dyDescent="0.25">
      <c r="F30375" s="11"/>
      <c r="G30375" s="11"/>
      <c r="H30375" s="11"/>
    </row>
    <row r="30376" spans="6:8" x14ac:dyDescent="0.25">
      <c r="F30376" s="11"/>
      <c r="G30376" s="11"/>
      <c r="H30376" s="11"/>
    </row>
    <row r="30377" spans="6:8" x14ac:dyDescent="0.25">
      <c r="F30377" s="11"/>
      <c r="G30377" s="11"/>
      <c r="H30377" s="11"/>
    </row>
    <row r="30378" spans="6:8" x14ac:dyDescent="0.25">
      <c r="F30378" s="11"/>
      <c r="G30378" s="11"/>
      <c r="H30378" s="11"/>
    </row>
    <row r="30379" spans="6:8" x14ac:dyDescent="0.25">
      <c r="F30379" s="11"/>
      <c r="G30379" s="11"/>
      <c r="H30379" s="11"/>
    </row>
    <row r="30380" spans="6:8" x14ac:dyDescent="0.25">
      <c r="F30380" s="11"/>
      <c r="G30380" s="11"/>
      <c r="H30380" s="11"/>
    </row>
    <row r="30381" spans="6:8" x14ac:dyDescent="0.25">
      <c r="F30381" s="11"/>
      <c r="G30381" s="11"/>
      <c r="H30381" s="11"/>
    </row>
    <row r="30382" spans="6:8" x14ac:dyDescent="0.25">
      <c r="F30382" s="11"/>
      <c r="G30382" s="11"/>
      <c r="H30382" s="11"/>
    </row>
    <row r="30383" spans="6:8" x14ac:dyDescent="0.25">
      <c r="F30383" s="11"/>
      <c r="G30383" s="11"/>
      <c r="H30383" s="11"/>
    </row>
    <row r="30384" spans="6:8" x14ac:dyDescent="0.25">
      <c r="F30384" s="11"/>
      <c r="G30384" s="11"/>
      <c r="H30384" s="11"/>
    </row>
    <row r="30385" spans="6:8" x14ac:dyDescent="0.25">
      <c r="F30385" s="11"/>
      <c r="G30385" s="11"/>
      <c r="H30385" s="11"/>
    </row>
    <row r="30386" spans="6:8" x14ac:dyDescent="0.25">
      <c r="F30386" s="11"/>
      <c r="G30386" s="11"/>
      <c r="H30386" s="11"/>
    </row>
    <row r="30387" spans="6:8" x14ac:dyDescent="0.25">
      <c r="F30387" s="11"/>
      <c r="G30387" s="11"/>
      <c r="H30387" s="11"/>
    </row>
    <row r="30388" spans="6:8" x14ac:dyDescent="0.25">
      <c r="F30388" s="11"/>
      <c r="G30388" s="11"/>
      <c r="H30388" s="11"/>
    </row>
    <row r="30389" spans="6:8" x14ac:dyDescent="0.25">
      <c r="F30389" s="11"/>
      <c r="G30389" s="11"/>
      <c r="H30389" s="11"/>
    </row>
    <row r="30390" spans="6:8" x14ac:dyDescent="0.25">
      <c r="F30390" s="11"/>
      <c r="G30390" s="11"/>
      <c r="H30390" s="11"/>
    </row>
    <row r="30391" spans="6:8" x14ac:dyDescent="0.25">
      <c r="F30391" s="11"/>
      <c r="G30391" s="11"/>
      <c r="H30391" s="11"/>
    </row>
    <row r="30392" spans="6:8" x14ac:dyDescent="0.25">
      <c r="F30392" s="11"/>
      <c r="G30392" s="11"/>
      <c r="H30392" s="11"/>
    </row>
    <row r="30393" spans="6:8" x14ac:dyDescent="0.25">
      <c r="F30393" s="11"/>
      <c r="G30393" s="11"/>
      <c r="H30393" s="11"/>
    </row>
    <row r="30394" spans="6:8" x14ac:dyDescent="0.25">
      <c r="F30394" s="11"/>
      <c r="G30394" s="11"/>
      <c r="H30394" s="11"/>
    </row>
    <row r="30395" spans="6:8" x14ac:dyDescent="0.25">
      <c r="F30395" s="11"/>
      <c r="G30395" s="11"/>
      <c r="H30395" s="11"/>
    </row>
    <row r="30396" spans="6:8" x14ac:dyDescent="0.25">
      <c r="F30396" s="11"/>
      <c r="G30396" s="11"/>
      <c r="H30396" s="11"/>
    </row>
    <row r="30397" spans="6:8" x14ac:dyDescent="0.25">
      <c r="F30397" s="11"/>
      <c r="G30397" s="11"/>
      <c r="H30397" s="11"/>
    </row>
    <row r="30398" spans="6:8" x14ac:dyDescent="0.25">
      <c r="F30398" s="11"/>
      <c r="G30398" s="11"/>
      <c r="H30398" s="11"/>
    </row>
    <row r="30399" spans="6:8" x14ac:dyDescent="0.25">
      <c r="F30399" s="11"/>
      <c r="G30399" s="11"/>
      <c r="H30399" s="11"/>
    </row>
    <row r="30400" spans="6:8" x14ac:dyDescent="0.25">
      <c r="F30400" s="11"/>
      <c r="G30400" s="11"/>
      <c r="H30400" s="11"/>
    </row>
    <row r="30401" spans="6:8" x14ac:dyDescent="0.25">
      <c r="F30401" s="11"/>
      <c r="G30401" s="11"/>
      <c r="H30401" s="11"/>
    </row>
    <row r="30402" spans="6:8" x14ac:dyDescent="0.25">
      <c r="F30402" s="11"/>
      <c r="G30402" s="11"/>
      <c r="H30402" s="11"/>
    </row>
    <row r="30403" spans="6:8" x14ac:dyDescent="0.25">
      <c r="F30403" s="11"/>
      <c r="G30403" s="11"/>
      <c r="H30403" s="11"/>
    </row>
    <row r="30404" spans="6:8" x14ac:dyDescent="0.25">
      <c r="F30404" s="11"/>
      <c r="G30404" s="11"/>
      <c r="H30404" s="11"/>
    </row>
    <row r="30405" spans="6:8" x14ac:dyDescent="0.25">
      <c r="F30405" s="11"/>
      <c r="G30405" s="11"/>
      <c r="H30405" s="11"/>
    </row>
    <row r="30406" spans="6:8" x14ac:dyDescent="0.25">
      <c r="F30406" s="11"/>
      <c r="G30406" s="11"/>
      <c r="H30406" s="11"/>
    </row>
    <row r="30407" spans="6:8" x14ac:dyDescent="0.25">
      <c r="F30407" s="11"/>
      <c r="G30407" s="11"/>
      <c r="H30407" s="11"/>
    </row>
    <row r="30408" spans="6:8" x14ac:dyDescent="0.25">
      <c r="F30408" s="11"/>
      <c r="G30408" s="11"/>
      <c r="H30408" s="11"/>
    </row>
    <row r="30409" spans="6:8" x14ac:dyDescent="0.25">
      <c r="F30409" s="11"/>
      <c r="G30409" s="11"/>
      <c r="H30409" s="11"/>
    </row>
    <row r="30410" spans="6:8" x14ac:dyDescent="0.25">
      <c r="F30410" s="11"/>
      <c r="G30410" s="11"/>
      <c r="H30410" s="11"/>
    </row>
    <row r="30411" spans="6:8" x14ac:dyDescent="0.25">
      <c r="F30411" s="11"/>
      <c r="G30411" s="11"/>
      <c r="H30411" s="11"/>
    </row>
    <row r="30412" spans="6:8" x14ac:dyDescent="0.25">
      <c r="F30412" s="11"/>
      <c r="G30412" s="11"/>
      <c r="H30412" s="11"/>
    </row>
    <row r="30413" spans="6:8" x14ac:dyDescent="0.25">
      <c r="F30413" s="11"/>
      <c r="G30413" s="11"/>
      <c r="H30413" s="11"/>
    </row>
    <row r="30414" spans="6:8" x14ac:dyDescent="0.25">
      <c r="F30414" s="11"/>
      <c r="G30414" s="11"/>
      <c r="H30414" s="11"/>
    </row>
    <row r="30415" spans="6:8" x14ac:dyDescent="0.25">
      <c r="F30415" s="11"/>
      <c r="G30415" s="11"/>
      <c r="H30415" s="11"/>
    </row>
    <row r="30416" spans="6:8" x14ac:dyDescent="0.25">
      <c r="F30416" s="11"/>
      <c r="G30416" s="11"/>
      <c r="H30416" s="11"/>
    </row>
    <row r="30417" spans="6:8" x14ac:dyDescent="0.25">
      <c r="F30417" s="11"/>
      <c r="G30417" s="11"/>
      <c r="H30417" s="11"/>
    </row>
    <row r="30418" spans="6:8" x14ac:dyDescent="0.25">
      <c r="F30418" s="11"/>
      <c r="G30418" s="11"/>
      <c r="H30418" s="11"/>
    </row>
    <row r="30419" spans="6:8" x14ac:dyDescent="0.25">
      <c r="F30419" s="11"/>
      <c r="G30419" s="11"/>
      <c r="H30419" s="11"/>
    </row>
    <row r="30420" spans="6:8" x14ac:dyDescent="0.25">
      <c r="F30420" s="11"/>
      <c r="G30420" s="11"/>
      <c r="H30420" s="11"/>
    </row>
    <row r="30421" spans="6:8" x14ac:dyDescent="0.25">
      <c r="F30421" s="11"/>
      <c r="G30421" s="11"/>
      <c r="H30421" s="11"/>
    </row>
    <row r="30422" spans="6:8" x14ac:dyDescent="0.25">
      <c r="F30422" s="11"/>
      <c r="G30422" s="11"/>
      <c r="H30422" s="11"/>
    </row>
    <row r="30423" spans="6:8" x14ac:dyDescent="0.25">
      <c r="F30423" s="11"/>
      <c r="G30423" s="11"/>
      <c r="H30423" s="11"/>
    </row>
    <row r="30424" spans="6:8" x14ac:dyDescent="0.25">
      <c r="F30424" s="11"/>
      <c r="G30424" s="11"/>
      <c r="H30424" s="11"/>
    </row>
    <row r="30425" spans="6:8" x14ac:dyDescent="0.25">
      <c r="F30425" s="11"/>
      <c r="G30425" s="11"/>
      <c r="H30425" s="11"/>
    </row>
    <row r="30426" spans="6:8" x14ac:dyDescent="0.25">
      <c r="F30426" s="11"/>
      <c r="G30426" s="11"/>
      <c r="H30426" s="11"/>
    </row>
    <row r="30427" spans="6:8" x14ac:dyDescent="0.25">
      <c r="F30427" s="11"/>
      <c r="G30427" s="11"/>
      <c r="H30427" s="11"/>
    </row>
    <row r="30428" spans="6:8" x14ac:dyDescent="0.25">
      <c r="F30428" s="11"/>
      <c r="G30428" s="11"/>
      <c r="H30428" s="11"/>
    </row>
    <row r="30429" spans="6:8" x14ac:dyDescent="0.25">
      <c r="F30429" s="11"/>
      <c r="G30429" s="11"/>
      <c r="H30429" s="11"/>
    </row>
    <row r="30430" spans="6:8" x14ac:dyDescent="0.25">
      <c r="F30430" s="11"/>
      <c r="G30430" s="11"/>
      <c r="H30430" s="11"/>
    </row>
    <row r="30431" spans="6:8" x14ac:dyDescent="0.25">
      <c r="F30431" s="11"/>
      <c r="G30431" s="11"/>
      <c r="H30431" s="11"/>
    </row>
    <row r="30432" spans="6:8" x14ac:dyDescent="0.25">
      <c r="F30432" s="11"/>
      <c r="G30432" s="11"/>
      <c r="H30432" s="11"/>
    </row>
    <row r="30433" spans="6:8" x14ac:dyDescent="0.25">
      <c r="F30433" s="11"/>
      <c r="G30433" s="11"/>
      <c r="H30433" s="11"/>
    </row>
    <row r="30434" spans="6:8" x14ac:dyDescent="0.25">
      <c r="F30434" s="11"/>
      <c r="G30434" s="11"/>
      <c r="H30434" s="11"/>
    </row>
    <row r="30435" spans="6:8" x14ac:dyDescent="0.25">
      <c r="F30435" s="11"/>
      <c r="G30435" s="11"/>
      <c r="H30435" s="11"/>
    </row>
    <row r="30436" spans="6:8" x14ac:dyDescent="0.25">
      <c r="F30436" s="11"/>
      <c r="G30436" s="11"/>
      <c r="H30436" s="11"/>
    </row>
    <row r="30437" spans="6:8" x14ac:dyDescent="0.25">
      <c r="F30437" s="11"/>
      <c r="G30437" s="11"/>
      <c r="H30437" s="11"/>
    </row>
    <row r="30438" spans="6:8" x14ac:dyDescent="0.25">
      <c r="F30438" s="11"/>
      <c r="G30438" s="11"/>
      <c r="H30438" s="11"/>
    </row>
    <row r="30439" spans="6:8" x14ac:dyDescent="0.25">
      <c r="F30439" s="11"/>
      <c r="G30439" s="11"/>
      <c r="H30439" s="11"/>
    </row>
    <row r="30440" spans="6:8" x14ac:dyDescent="0.25">
      <c r="F30440" s="11"/>
      <c r="G30440" s="11"/>
      <c r="H30440" s="11"/>
    </row>
    <row r="30441" spans="6:8" x14ac:dyDescent="0.25">
      <c r="F30441" s="11"/>
      <c r="G30441" s="11"/>
      <c r="H30441" s="11"/>
    </row>
    <row r="30442" spans="6:8" x14ac:dyDescent="0.25">
      <c r="F30442" s="11"/>
      <c r="G30442" s="11"/>
      <c r="H30442" s="11"/>
    </row>
    <row r="30443" spans="6:8" x14ac:dyDescent="0.25">
      <c r="F30443" s="11"/>
      <c r="G30443" s="11"/>
      <c r="H30443" s="11"/>
    </row>
    <row r="30444" spans="6:8" x14ac:dyDescent="0.25">
      <c r="F30444" s="11"/>
      <c r="G30444" s="11"/>
      <c r="H30444" s="11"/>
    </row>
    <row r="30445" spans="6:8" x14ac:dyDescent="0.25">
      <c r="F30445" s="11"/>
      <c r="G30445" s="11"/>
      <c r="H30445" s="11"/>
    </row>
    <row r="30446" spans="6:8" x14ac:dyDescent="0.25">
      <c r="F30446" s="11"/>
      <c r="G30446" s="11"/>
      <c r="H30446" s="11"/>
    </row>
    <row r="30447" spans="6:8" x14ac:dyDescent="0.25">
      <c r="F30447" s="11"/>
      <c r="G30447" s="11"/>
      <c r="H30447" s="11"/>
    </row>
    <row r="30448" spans="6:8" x14ac:dyDescent="0.25">
      <c r="F30448" s="11"/>
      <c r="G30448" s="11"/>
      <c r="H30448" s="11"/>
    </row>
    <row r="30449" spans="6:8" x14ac:dyDescent="0.25">
      <c r="F30449" s="11"/>
      <c r="G30449" s="11"/>
      <c r="H30449" s="11"/>
    </row>
    <row r="30450" spans="6:8" x14ac:dyDescent="0.25">
      <c r="F30450" s="11"/>
      <c r="G30450" s="11"/>
      <c r="H30450" s="11"/>
    </row>
    <row r="30451" spans="6:8" x14ac:dyDescent="0.25">
      <c r="F30451" s="11"/>
      <c r="G30451" s="11"/>
      <c r="H30451" s="11"/>
    </row>
    <row r="30452" spans="6:8" x14ac:dyDescent="0.25">
      <c r="F30452" s="11"/>
      <c r="G30452" s="11"/>
      <c r="H30452" s="11"/>
    </row>
    <row r="30453" spans="6:8" x14ac:dyDescent="0.25">
      <c r="F30453" s="11"/>
      <c r="G30453" s="11"/>
      <c r="H30453" s="11"/>
    </row>
    <row r="30454" spans="6:8" x14ac:dyDescent="0.25">
      <c r="F30454" s="11"/>
      <c r="G30454" s="11"/>
      <c r="H30454" s="11"/>
    </row>
    <row r="30455" spans="6:8" x14ac:dyDescent="0.25">
      <c r="F30455" s="11"/>
      <c r="G30455" s="11"/>
      <c r="H30455" s="11"/>
    </row>
    <row r="30456" spans="6:8" x14ac:dyDescent="0.25">
      <c r="F30456" s="11"/>
      <c r="G30456" s="11"/>
      <c r="H30456" s="11"/>
    </row>
    <row r="30457" spans="6:8" x14ac:dyDescent="0.25">
      <c r="F30457" s="11"/>
      <c r="G30457" s="11"/>
      <c r="H30457" s="11"/>
    </row>
    <row r="30458" spans="6:8" x14ac:dyDescent="0.25">
      <c r="F30458" s="11"/>
      <c r="G30458" s="11"/>
      <c r="H30458" s="11"/>
    </row>
    <row r="30459" spans="6:8" x14ac:dyDescent="0.25">
      <c r="F30459" s="11"/>
      <c r="G30459" s="11"/>
      <c r="H30459" s="11"/>
    </row>
    <row r="30460" spans="6:8" x14ac:dyDescent="0.25">
      <c r="F30460" s="11"/>
      <c r="G30460" s="11"/>
      <c r="H30460" s="11"/>
    </row>
    <row r="30461" spans="6:8" x14ac:dyDescent="0.25">
      <c r="F30461" s="11"/>
      <c r="G30461" s="11"/>
      <c r="H30461" s="11"/>
    </row>
    <row r="30462" spans="6:8" x14ac:dyDescent="0.25">
      <c r="F30462" s="11"/>
      <c r="G30462" s="11"/>
      <c r="H30462" s="11"/>
    </row>
    <row r="30463" spans="6:8" x14ac:dyDescent="0.25">
      <c r="F30463" s="11"/>
      <c r="G30463" s="11"/>
      <c r="H30463" s="11"/>
    </row>
    <row r="30464" spans="6:8" x14ac:dyDescent="0.25">
      <c r="F30464" s="11"/>
      <c r="G30464" s="11"/>
      <c r="H30464" s="11"/>
    </row>
    <row r="30465" spans="6:8" x14ac:dyDescent="0.25">
      <c r="F30465" s="11"/>
      <c r="G30465" s="11"/>
      <c r="H30465" s="11"/>
    </row>
    <row r="30466" spans="6:8" x14ac:dyDescent="0.25">
      <c r="F30466" s="11"/>
      <c r="G30466" s="11"/>
      <c r="H30466" s="11"/>
    </row>
    <row r="30467" spans="6:8" x14ac:dyDescent="0.25">
      <c r="F30467" s="11"/>
      <c r="G30467" s="11"/>
      <c r="H30467" s="11"/>
    </row>
    <row r="30468" spans="6:8" x14ac:dyDescent="0.25">
      <c r="F30468" s="11"/>
      <c r="G30468" s="11"/>
      <c r="H30468" s="11"/>
    </row>
    <row r="30469" spans="6:8" x14ac:dyDescent="0.25">
      <c r="F30469" s="11"/>
      <c r="G30469" s="11"/>
      <c r="H30469" s="11"/>
    </row>
    <row r="30470" spans="6:8" x14ac:dyDescent="0.25">
      <c r="F30470" s="11"/>
      <c r="G30470" s="11"/>
      <c r="H30470" s="11"/>
    </row>
    <row r="30471" spans="6:8" x14ac:dyDescent="0.25">
      <c r="F30471" s="11"/>
      <c r="G30471" s="11"/>
      <c r="H30471" s="11"/>
    </row>
    <row r="30472" spans="6:8" x14ac:dyDescent="0.25">
      <c r="F30472" s="11"/>
      <c r="G30472" s="11"/>
      <c r="H30472" s="11"/>
    </row>
    <row r="30473" spans="6:8" x14ac:dyDescent="0.25">
      <c r="F30473" s="11"/>
      <c r="G30473" s="11"/>
      <c r="H30473" s="11"/>
    </row>
    <row r="30474" spans="6:8" x14ac:dyDescent="0.25">
      <c r="F30474" s="11"/>
      <c r="G30474" s="11"/>
      <c r="H30474" s="11"/>
    </row>
    <row r="30475" spans="6:8" x14ac:dyDescent="0.25">
      <c r="F30475" s="11"/>
      <c r="G30475" s="11"/>
      <c r="H30475" s="11"/>
    </row>
    <row r="30476" spans="6:8" x14ac:dyDescent="0.25">
      <c r="F30476" s="11"/>
      <c r="G30476" s="11"/>
      <c r="H30476" s="11"/>
    </row>
    <row r="30477" spans="6:8" x14ac:dyDescent="0.25">
      <c r="F30477" s="11"/>
      <c r="G30477" s="11"/>
      <c r="H30477" s="11"/>
    </row>
    <row r="30478" spans="6:8" x14ac:dyDescent="0.25">
      <c r="F30478" s="11"/>
      <c r="G30478" s="11"/>
      <c r="H30478" s="11"/>
    </row>
    <row r="30479" spans="6:8" x14ac:dyDescent="0.25">
      <c r="F30479" s="11"/>
      <c r="G30479" s="11"/>
      <c r="H30479" s="11"/>
    </row>
    <row r="30480" spans="6:8" x14ac:dyDescent="0.25">
      <c r="F30480" s="11"/>
      <c r="G30480" s="11"/>
      <c r="H30480" s="11"/>
    </row>
    <row r="30481" spans="6:8" x14ac:dyDescent="0.25">
      <c r="F30481" s="11"/>
      <c r="G30481" s="11"/>
      <c r="H30481" s="11"/>
    </row>
    <row r="30482" spans="6:8" x14ac:dyDescent="0.25">
      <c r="F30482" s="11"/>
      <c r="G30482" s="11"/>
      <c r="H30482" s="11"/>
    </row>
    <row r="30483" spans="6:8" x14ac:dyDescent="0.25">
      <c r="F30483" s="11"/>
      <c r="G30483" s="11"/>
      <c r="H30483" s="11"/>
    </row>
    <row r="30484" spans="6:8" x14ac:dyDescent="0.25">
      <c r="F30484" s="11"/>
      <c r="G30484" s="11"/>
      <c r="H30484" s="11"/>
    </row>
    <row r="30485" spans="6:8" x14ac:dyDescent="0.25">
      <c r="F30485" s="11"/>
      <c r="G30485" s="11"/>
      <c r="H30485" s="11"/>
    </row>
    <row r="30486" spans="6:8" x14ac:dyDescent="0.25">
      <c r="F30486" s="11"/>
      <c r="G30486" s="11"/>
      <c r="H30486" s="11"/>
    </row>
    <row r="30487" spans="6:8" x14ac:dyDescent="0.25">
      <c r="F30487" s="11"/>
      <c r="G30487" s="11"/>
      <c r="H30487" s="11"/>
    </row>
    <row r="30488" spans="6:8" x14ac:dyDescent="0.25">
      <c r="F30488" s="11"/>
      <c r="G30488" s="11"/>
      <c r="H30488" s="11"/>
    </row>
    <row r="30489" spans="6:8" x14ac:dyDescent="0.25">
      <c r="F30489" s="11"/>
      <c r="G30489" s="11"/>
      <c r="H30489" s="11"/>
    </row>
    <row r="30490" spans="6:8" x14ac:dyDescent="0.25">
      <c r="F30490" s="11"/>
      <c r="G30490" s="11"/>
      <c r="H30490" s="11"/>
    </row>
    <row r="30491" spans="6:8" x14ac:dyDescent="0.25">
      <c r="F30491" s="11"/>
      <c r="G30491" s="11"/>
      <c r="H30491" s="11"/>
    </row>
    <row r="30492" spans="6:8" x14ac:dyDescent="0.25">
      <c r="F30492" s="11"/>
      <c r="G30492" s="11"/>
      <c r="H30492" s="11"/>
    </row>
    <row r="30493" spans="6:8" x14ac:dyDescent="0.25">
      <c r="F30493" s="11"/>
      <c r="G30493" s="11"/>
      <c r="H30493" s="11"/>
    </row>
    <row r="30494" spans="6:8" x14ac:dyDescent="0.25">
      <c r="F30494" s="11"/>
      <c r="G30494" s="11"/>
      <c r="H30494" s="11"/>
    </row>
    <row r="30495" spans="6:8" x14ac:dyDescent="0.25">
      <c r="F30495" s="11"/>
      <c r="G30495" s="11"/>
      <c r="H30495" s="11"/>
    </row>
    <row r="30496" spans="6:8" x14ac:dyDescent="0.25">
      <c r="F30496" s="11"/>
      <c r="G30496" s="11"/>
      <c r="H30496" s="11"/>
    </row>
    <row r="30497" spans="6:8" x14ac:dyDescent="0.25">
      <c r="F30497" s="11"/>
      <c r="G30497" s="11"/>
      <c r="H30497" s="11"/>
    </row>
    <row r="30498" spans="6:8" x14ac:dyDescent="0.25">
      <c r="F30498" s="11"/>
      <c r="G30498" s="11"/>
      <c r="H30498" s="11"/>
    </row>
    <row r="30499" spans="6:8" x14ac:dyDescent="0.25">
      <c r="F30499" s="11"/>
      <c r="G30499" s="11"/>
      <c r="H30499" s="11"/>
    </row>
    <row r="30500" spans="6:8" x14ac:dyDescent="0.25">
      <c r="F30500" s="11"/>
      <c r="G30500" s="11"/>
      <c r="H30500" s="11"/>
    </row>
    <row r="30501" spans="6:8" x14ac:dyDescent="0.25">
      <c r="F30501" s="11"/>
      <c r="G30501" s="11"/>
      <c r="H30501" s="11"/>
    </row>
    <row r="30502" spans="6:8" x14ac:dyDescent="0.25">
      <c r="F30502" s="11"/>
      <c r="G30502" s="11"/>
      <c r="H30502" s="11"/>
    </row>
    <row r="30503" spans="6:8" x14ac:dyDescent="0.25">
      <c r="F30503" s="11"/>
      <c r="G30503" s="11"/>
      <c r="H30503" s="11"/>
    </row>
    <row r="30504" spans="6:8" x14ac:dyDescent="0.25">
      <c r="F30504" s="11"/>
      <c r="G30504" s="11"/>
      <c r="H30504" s="11"/>
    </row>
    <row r="30505" spans="6:8" x14ac:dyDescent="0.25">
      <c r="F30505" s="11"/>
      <c r="G30505" s="11"/>
      <c r="H30505" s="11"/>
    </row>
    <row r="30506" spans="6:8" x14ac:dyDescent="0.25">
      <c r="F30506" s="11"/>
      <c r="G30506" s="11"/>
      <c r="H30506" s="11"/>
    </row>
    <row r="30507" spans="6:8" x14ac:dyDescent="0.25">
      <c r="F30507" s="11"/>
      <c r="G30507" s="11"/>
      <c r="H30507" s="11"/>
    </row>
    <row r="30508" spans="6:8" x14ac:dyDescent="0.25">
      <c r="F30508" s="11"/>
      <c r="G30508" s="11"/>
      <c r="H30508" s="11"/>
    </row>
    <row r="30509" spans="6:8" x14ac:dyDescent="0.25">
      <c r="F30509" s="11"/>
      <c r="G30509" s="11"/>
      <c r="H30509" s="11"/>
    </row>
    <row r="30510" spans="6:8" x14ac:dyDescent="0.25">
      <c r="F30510" s="11"/>
      <c r="G30510" s="11"/>
      <c r="H30510" s="11"/>
    </row>
    <row r="30511" spans="6:8" x14ac:dyDescent="0.25">
      <c r="F30511" s="11"/>
      <c r="G30511" s="11"/>
      <c r="H30511" s="11"/>
    </row>
    <row r="30512" spans="6:8" x14ac:dyDescent="0.25">
      <c r="F30512" s="11"/>
      <c r="G30512" s="11"/>
      <c r="H30512" s="11"/>
    </row>
    <row r="30513" spans="6:8" x14ac:dyDescent="0.25">
      <c r="F30513" s="11"/>
      <c r="G30513" s="11"/>
      <c r="H30513" s="11"/>
    </row>
    <row r="30514" spans="6:8" x14ac:dyDescent="0.25">
      <c r="F30514" s="11"/>
      <c r="G30514" s="11"/>
      <c r="H30514" s="11"/>
    </row>
    <row r="30515" spans="6:8" x14ac:dyDescent="0.25">
      <c r="F30515" s="11"/>
      <c r="G30515" s="11"/>
      <c r="H30515" s="11"/>
    </row>
    <row r="30516" spans="6:8" x14ac:dyDescent="0.25">
      <c r="F30516" s="11"/>
      <c r="G30516" s="11"/>
      <c r="H30516" s="11"/>
    </row>
    <row r="30517" spans="6:8" x14ac:dyDescent="0.25">
      <c r="F30517" s="11"/>
      <c r="G30517" s="11"/>
      <c r="H30517" s="11"/>
    </row>
    <row r="30518" spans="6:8" x14ac:dyDescent="0.25">
      <c r="F30518" s="11"/>
      <c r="G30518" s="11"/>
      <c r="H30518" s="11"/>
    </row>
    <row r="30519" spans="6:8" x14ac:dyDescent="0.25">
      <c r="F30519" s="11"/>
      <c r="G30519" s="11"/>
      <c r="H30519" s="11"/>
    </row>
    <row r="30520" spans="6:8" x14ac:dyDescent="0.25">
      <c r="F30520" s="11"/>
      <c r="G30520" s="11"/>
      <c r="H30520" s="11"/>
    </row>
    <row r="30521" spans="6:8" x14ac:dyDescent="0.25">
      <c r="F30521" s="11"/>
      <c r="G30521" s="11"/>
      <c r="H30521" s="11"/>
    </row>
    <row r="30522" spans="6:8" x14ac:dyDescent="0.25">
      <c r="F30522" s="11"/>
      <c r="G30522" s="11"/>
      <c r="H30522" s="11"/>
    </row>
    <row r="30523" spans="6:8" x14ac:dyDescent="0.25">
      <c r="F30523" s="11"/>
      <c r="G30523" s="11"/>
      <c r="H30523" s="11"/>
    </row>
    <row r="30524" spans="6:8" x14ac:dyDescent="0.25">
      <c r="F30524" s="11"/>
      <c r="G30524" s="11"/>
      <c r="H30524" s="11"/>
    </row>
    <row r="30525" spans="6:8" x14ac:dyDescent="0.25">
      <c r="F30525" s="11"/>
      <c r="G30525" s="11"/>
      <c r="H30525" s="11"/>
    </row>
    <row r="30526" spans="6:8" x14ac:dyDescent="0.25">
      <c r="F30526" s="11"/>
      <c r="G30526" s="11"/>
      <c r="H30526" s="11"/>
    </row>
    <row r="30527" spans="6:8" x14ac:dyDescent="0.25">
      <c r="F30527" s="11"/>
      <c r="G30527" s="11"/>
      <c r="H30527" s="11"/>
    </row>
    <row r="30528" spans="6:8" x14ac:dyDescent="0.25">
      <c r="F30528" s="11"/>
      <c r="G30528" s="11"/>
      <c r="H30528" s="11"/>
    </row>
    <row r="30529" spans="6:8" x14ac:dyDescent="0.25">
      <c r="F30529" s="11"/>
      <c r="G30529" s="11"/>
      <c r="H30529" s="11"/>
    </row>
    <row r="30530" spans="6:8" x14ac:dyDescent="0.25">
      <c r="F30530" s="11"/>
      <c r="G30530" s="11"/>
      <c r="H30530" s="11"/>
    </row>
    <row r="30531" spans="6:8" x14ac:dyDescent="0.25">
      <c r="F30531" s="11"/>
      <c r="G30531" s="11"/>
      <c r="H30531" s="11"/>
    </row>
    <row r="30532" spans="6:8" x14ac:dyDescent="0.25">
      <c r="F30532" s="11"/>
      <c r="G30532" s="11"/>
      <c r="H30532" s="11"/>
    </row>
    <row r="30533" spans="6:8" x14ac:dyDescent="0.25">
      <c r="F30533" s="11"/>
      <c r="G30533" s="11"/>
      <c r="H30533" s="11"/>
    </row>
    <row r="30534" spans="6:8" x14ac:dyDescent="0.25">
      <c r="F30534" s="11"/>
      <c r="G30534" s="11"/>
      <c r="H30534" s="11"/>
    </row>
    <row r="30535" spans="6:8" x14ac:dyDescent="0.25">
      <c r="F30535" s="11"/>
      <c r="G30535" s="11"/>
      <c r="H30535" s="11"/>
    </row>
    <row r="30536" spans="6:8" x14ac:dyDescent="0.25">
      <c r="F30536" s="11"/>
      <c r="G30536" s="11"/>
      <c r="H30536" s="11"/>
    </row>
    <row r="30537" spans="6:8" x14ac:dyDescent="0.25">
      <c r="F30537" s="11"/>
      <c r="G30537" s="11"/>
      <c r="H30537" s="11"/>
    </row>
    <row r="30538" spans="6:8" x14ac:dyDescent="0.25">
      <c r="F30538" s="11"/>
      <c r="G30538" s="11"/>
      <c r="H30538" s="11"/>
    </row>
    <row r="30539" spans="6:8" x14ac:dyDescent="0.25">
      <c r="F30539" s="11"/>
      <c r="G30539" s="11"/>
      <c r="H30539" s="11"/>
    </row>
    <row r="30540" spans="6:8" x14ac:dyDescent="0.25">
      <c r="F30540" s="11"/>
      <c r="G30540" s="11"/>
      <c r="H30540" s="11"/>
    </row>
    <row r="30541" spans="6:8" x14ac:dyDescent="0.25">
      <c r="F30541" s="11"/>
      <c r="G30541" s="11"/>
      <c r="H30541" s="11"/>
    </row>
    <row r="30542" spans="6:8" x14ac:dyDescent="0.25">
      <c r="F30542" s="11"/>
      <c r="G30542" s="11"/>
      <c r="H30542" s="11"/>
    </row>
    <row r="30543" spans="6:8" x14ac:dyDescent="0.25">
      <c r="F30543" s="11"/>
      <c r="G30543" s="11"/>
      <c r="H30543" s="11"/>
    </row>
    <row r="30544" spans="6:8" x14ac:dyDescent="0.25">
      <c r="F30544" s="11"/>
      <c r="G30544" s="11"/>
      <c r="H30544" s="11"/>
    </row>
    <row r="30545" spans="6:8" x14ac:dyDescent="0.25">
      <c r="F30545" s="11"/>
      <c r="G30545" s="11"/>
      <c r="H30545" s="11"/>
    </row>
    <row r="30546" spans="6:8" x14ac:dyDescent="0.25">
      <c r="F30546" s="11"/>
      <c r="G30546" s="11"/>
      <c r="H30546" s="11"/>
    </row>
    <row r="30547" spans="6:8" x14ac:dyDescent="0.25">
      <c r="F30547" s="11"/>
      <c r="G30547" s="11"/>
      <c r="H30547" s="11"/>
    </row>
    <row r="30548" spans="6:8" x14ac:dyDescent="0.25">
      <c r="F30548" s="11"/>
      <c r="G30548" s="11"/>
      <c r="H30548" s="11"/>
    </row>
    <row r="30549" spans="6:8" x14ac:dyDescent="0.25">
      <c r="F30549" s="11"/>
      <c r="G30549" s="11"/>
      <c r="H30549" s="11"/>
    </row>
    <row r="30550" spans="6:8" x14ac:dyDescent="0.25">
      <c r="F30550" s="11"/>
      <c r="G30550" s="11"/>
      <c r="H30550" s="11"/>
    </row>
    <row r="30551" spans="6:8" x14ac:dyDescent="0.25">
      <c r="F30551" s="11"/>
      <c r="G30551" s="11"/>
      <c r="H30551" s="11"/>
    </row>
    <row r="30552" spans="6:8" x14ac:dyDescent="0.25">
      <c r="F30552" s="11"/>
      <c r="G30552" s="11"/>
      <c r="H30552" s="11"/>
    </row>
    <row r="30553" spans="6:8" x14ac:dyDescent="0.25">
      <c r="F30553" s="11"/>
      <c r="G30553" s="11"/>
      <c r="H30553" s="11"/>
    </row>
    <row r="30554" spans="6:8" x14ac:dyDescent="0.25">
      <c r="F30554" s="11"/>
      <c r="G30554" s="11"/>
      <c r="H30554" s="11"/>
    </row>
    <row r="30555" spans="6:8" x14ac:dyDescent="0.25">
      <c r="F30555" s="11"/>
      <c r="G30555" s="11"/>
      <c r="H30555" s="11"/>
    </row>
    <row r="30556" spans="6:8" x14ac:dyDescent="0.25">
      <c r="F30556" s="11"/>
      <c r="G30556" s="11"/>
      <c r="H30556" s="11"/>
    </row>
    <row r="30557" spans="6:8" x14ac:dyDescent="0.25">
      <c r="F30557" s="11"/>
      <c r="G30557" s="11"/>
      <c r="H30557" s="11"/>
    </row>
    <row r="30558" spans="6:8" x14ac:dyDescent="0.25">
      <c r="F30558" s="11"/>
      <c r="G30558" s="11"/>
      <c r="H30558" s="11"/>
    </row>
    <row r="30559" spans="6:8" x14ac:dyDescent="0.25">
      <c r="F30559" s="11"/>
      <c r="G30559" s="11"/>
      <c r="H30559" s="11"/>
    </row>
    <row r="30560" spans="6:8" x14ac:dyDescent="0.25">
      <c r="F30560" s="11"/>
      <c r="G30560" s="11"/>
      <c r="H30560" s="11"/>
    </row>
    <row r="30561" spans="6:8" x14ac:dyDescent="0.25">
      <c r="F30561" s="11"/>
      <c r="G30561" s="11"/>
      <c r="H30561" s="11"/>
    </row>
    <row r="30562" spans="6:8" x14ac:dyDescent="0.25">
      <c r="F30562" s="11"/>
      <c r="G30562" s="11"/>
      <c r="H30562" s="11"/>
    </row>
    <row r="30563" spans="6:8" x14ac:dyDescent="0.25">
      <c r="F30563" s="11"/>
      <c r="G30563" s="11"/>
      <c r="H30563" s="11"/>
    </row>
    <row r="30564" spans="6:8" x14ac:dyDescent="0.25">
      <c r="F30564" s="11"/>
      <c r="G30564" s="11"/>
      <c r="H30564" s="11"/>
    </row>
    <row r="30565" spans="6:8" x14ac:dyDescent="0.25">
      <c r="F30565" s="11"/>
      <c r="G30565" s="11"/>
      <c r="H30565" s="11"/>
    </row>
    <row r="30566" spans="6:8" x14ac:dyDescent="0.25">
      <c r="F30566" s="11"/>
      <c r="G30566" s="11"/>
      <c r="H30566" s="11"/>
    </row>
    <row r="30567" spans="6:8" x14ac:dyDescent="0.25">
      <c r="F30567" s="11"/>
      <c r="G30567" s="11"/>
      <c r="H30567" s="11"/>
    </row>
    <row r="30568" spans="6:8" x14ac:dyDescent="0.25">
      <c r="F30568" s="11"/>
      <c r="G30568" s="11"/>
      <c r="H30568" s="11"/>
    </row>
    <row r="30569" spans="6:8" x14ac:dyDescent="0.25">
      <c r="F30569" s="11"/>
      <c r="G30569" s="11"/>
      <c r="H30569" s="11"/>
    </row>
    <row r="30570" spans="6:8" x14ac:dyDescent="0.25">
      <c r="F30570" s="11"/>
      <c r="G30570" s="11"/>
      <c r="H30570" s="11"/>
    </row>
    <row r="30571" spans="6:8" x14ac:dyDescent="0.25">
      <c r="F30571" s="11"/>
      <c r="G30571" s="11"/>
      <c r="H30571" s="11"/>
    </row>
    <row r="30572" spans="6:8" x14ac:dyDescent="0.25">
      <c r="F30572" s="11"/>
      <c r="G30572" s="11"/>
      <c r="H30572" s="11"/>
    </row>
    <row r="30573" spans="6:8" x14ac:dyDescent="0.25">
      <c r="F30573" s="11"/>
      <c r="G30573" s="11"/>
      <c r="H30573" s="11"/>
    </row>
    <row r="30574" spans="6:8" x14ac:dyDescent="0.25">
      <c r="F30574" s="11"/>
      <c r="G30574" s="11"/>
      <c r="H30574" s="11"/>
    </row>
    <row r="30575" spans="6:8" x14ac:dyDescent="0.25">
      <c r="F30575" s="11"/>
      <c r="G30575" s="11"/>
      <c r="H30575" s="11"/>
    </row>
    <row r="30576" spans="6:8" x14ac:dyDescent="0.25">
      <c r="F30576" s="11"/>
      <c r="G30576" s="11"/>
      <c r="H30576" s="11"/>
    </row>
    <row r="30577" spans="6:8" x14ac:dyDescent="0.25">
      <c r="F30577" s="11"/>
      <c r="G30577" s="11"/>
      <c r="H30577" s="11"/>
    </row>
    <row r="30578" spans="6:8" x14ac:dyDescent="0.25">
      <c r="F30578" s="11"/>
      <c r="G30578" s="11"/>
      <c r="H30578" s="11"/>
    </row>
    <row r="30579" spans="6:8" x14ac:dyDescent="0.25">
      <c r="F30579" s="11"/>
      <c r="G30579" s="11"/>
      <c r="H30579" s="11"/>
    </row>
    <row r="30580" spans="6:8" x14ac:dyDescent="0.25">
      <c r="F30580" s="11"/>
      <c r="G30580" s="11"/>
      <c r="H30580" s="11"/>
    </row>
    <row r="30581" spans="6:8" x14ac:dyDescent="0.25">
      <c r="F30581" s="11"/>
      <c r="G30581" s="11"/>
      <c r="H30581" s="11"/>
    </row>
    <row r="30582" spans="6:8" x14ac:dyDescent="0.25">
      <c r="F30582" s="11"/>
      <c r="G30582" s="11"/>
      <c r="H30582" s="11"/>
    </row>
    <row r="30583" spans="6:8" x14ac:dyDescent="0.25">
      <c r="F30583" s="11"/>
      <c r="G30583" s="11"/>
      <c r="H30583" s="11"/>
    </row>
    <row r="30584" spans="6:8" x14ac:dyDescent="0.25">
      <c r="F30584" s="11"/>
      <c r="G30584" s="11"/>
      <c r="H30584" s="11"/>
    </row>
    <row r="30585" spans="6:8" x14ac:dyDescent="0.25">
      <c r="F30585" s="11"/>
      <c r="G30585" s="11"/>
      <c r="H30585" s="11"/>
    </row>
    <row r="30586" spans="6:8" x14ac:dyDescent="0.25">
      <c r="F30586" s="11"/>
      <c r="G30586" s="11"/>
      <c r="H30586" s="11"/>
    </row>
    <row r="30587" spans="6:8" x14ac:dyDescent="0.25">
      <c r="F30587" s="11"/>
      <c r="G30587" s="11"/>
      <c r="H30587" s="11"/>
    </row>
    <row r="30588" spans="6:8" x14ac:dyDescent="0.25">
      <c r="F30588" s="11"/>
      <c r="G30588" s="11"/>
      <c r="H30588" s="11"/>
    </row>
    <row r="30589" spans="6:8" x14ac:dyDescent="0.25">
      <c r="F30589" s="11"/>
      <c r="G30589" s="11"/>
      <c r="H30589" s="11"/>
    </row>
    <row r="30590" spans="6:8" x14ac:dyDescent="0.25">
      <c r="F30590" s="11"/>
      <c r="G30590" s="11"/>
      <c r="H30590" s="11"/>
    </row>
    <row r="30591" spans="6:8" x14ac:dyDescent="0.25">
      <c r="F30591" s="11"/>
      <c r="G30591" s="11"/>
      <c r="H30591" s="11"/>
    </row>
    <row r="30592" spans="6:8" x14ac:dyDescent="0.25">
      <c r="F30592" s="11"/>
      <c r="G30592" s="11"/>
      <c r="H30592" s="11"/>
    </row>
    <row r="30593" spans="6:8" x14ac:dyDescent="0.25">
      <c r="F30593" s="11"/>
      <c r="G30593" s="11"/>
      <c r="H30593" s="11"/>
    </row>
    <row r="30594" spans="6:8" x14ac:dyDescent="0.25">
      <c r="F30594" s="11"/>
      <c r="G30594" s="11"/>
      <c r="H30594" s="11"/>
    </row>
    <row r="30595" spans="6:8" x14ac:dyDescent="0.25">
      <c r="F30595" s="11"/>
      <c r="G30595" s="11"/>
      <c r="H30595" s="11"/>
    </row>
    <row r="30596" spans="6:8" x14ac:dyDescent="0.25">
      <c r="F30596" s="11"/>
      <c r="G30596" s="11"/>
      <c r="H30596" s="11"/>
    </row>
    <row r="30597" spans="6:8" x14ac:dyDescent="0.25">
      <c r="F30597" s="11"/>
      <c r="G30597" s="11"/>
      <c r="H30597" s="11"/>
    </row>
    <row r="30598" spans="6:8" x14ac:dyDescent="0.25">
      <c r="F30598" s="11"/>
      <c r="G30598" s="11"/>
      <c r="H30598" s="11"/>
    </row>
    <row r="30599" spans="6:8" x14ac:dyDescent="0.25">
      <c r="F30599" s="11"/>
      <c r="G30599" s="11"/>
      <c r="H30599" s="11"/>
    </row>
    <row r="30600" spans="6:8" x14ac:dyDescent="0.25">
      <c r="F30600" s="11"/>
      <c r="G30600" s="11"/>
      <c r="H30600" s="11"/>
    </row>
    <row r="30601" spans="6:8" x14ac:dyDescent="0.25">
      <c r="F30601" s="11"/>
      <c r="G30601" s="11"/>
      <c r="H30601" s="11"/>
    </row>
    <row r="30602" spans="6:8" x14ac:dyDescent="0.25">
      <c r="F30602" s="11"/>
      <c r="G30602" s="11"/>
      <c r="H30602" s="11"/>
    </row>
    <row r="30603" spans="6:8" x14ac:dyDescent="0.25">
      <c r="F30603" s="11"/>
      <c r="G30603" s="11"/>
      <c r="H30603" s="11"/>
    </row>
    <row r="30604" spans="6:8" x14ac:dyDescent="0.25">
      <c r="F30604" s="11"/>
      <c r="G30604" s="11"/>
      <c r="H30604" s="11"/>
    </row>
    <row r="30605" spans="6:8" x14ac:dyDescent="0.25">
      <c r="F30605" s="11"/>
      <c r="G30605" s="11"/>
      <c r="H30605" s="11"/>
    </row>
    <row r="30606" spans="6:8" x14ac:dyDescent="0.25">
      <c r="F30606" s="11"/>
      <c r="G30606" s="11"/>
      <c r="H30606" s="11"/>
    </row>
    <row r="30607" spans="6:8" x14ac:dyDescent="0.25">
      <c r="F30607" s="11"/>
      <c r="G30607" s="11"/>
      <c r="H30607" s="11"/>
    </row>
    <row r="30608" spans="6:8" x14ac:dyDescent="0.25">
      <c r="F30608" s="11"/>
      <c r="G30608" s="11"/>
      <c r="H30608" s="11"/>
    </row>
    <row r="30609" spans="6:8" x14ac:dyDescent="0.25">
      <c r="F30609" s="11"/>
      <c r="G30609" s="11"/>
      <c r="H30609" s="11"/>
    </row>
    <row r="30610" spans="6:8" x14ac:dyDescent="0.25">
      <c r="F30610" s="11"/>
      <c r="G30610" s="11"/>
      <c r="H30610" s="11"/>
    </row>
    <row r="30611" spans="6:8" x14ac:dyDescent="0.25">
      <c r="F30611" s="11"/>
      <c r="G30611" s="11"/>
      <c r="H30611" s="11"/>
    </row>
    <row r="30612" spans="6:8" x14ac:dyDescent="0.25">
      <c r="F30612" s="11"/>
      <c r="G30612" s="11"/>
      <c r="H30612" s="11"/>
    </row>
    <row r="30613" spans="6:8" x14ac:dyDescent="0.25">
      <c r="F30613" s="11"/>
      <c r="G30613" s="11"/>
      <c r="H30613" s="11"/>
    </row>
    <row r="30614" spans="6:8" x14ac:dyDescent="0.25">
      <c r="F30614" s="11"/>
      <c r="G30614" s="11"/>
      <c r="H30614" s="11"/>
    </row>
    <row r="30615" spans="6:8" x14ac:dyDescent="0.25">
      <c r="F30615" s="11"/>
      <c r="G30615" s="11"/>
      <c r="H30615" s="11"/>
    </row>
    <row r="30616" spans="6:8" x14ac:dyDescent="0.25">
      <c r="F30616" s="11"/>
      <c r="G30616" s="11"/>
      <c r="H30616" s="11"/>
    </row>
    <row r="30617" spans="6:8" x14ac:dyDescent="0.25">
      <c r="F30617" s="11"/>
      <c r="G30617" s="11"/>
      <c r="H30617" s="11"/>
    </row>
    <row r="30618" spans="6:8" x14ac:dyDescent="0.25">
      <c r="F30618" s="11"/>
      <c r="G30618" s="11"/>
      <c r="H30618" s="11"/>
    </row>
    <row r="30619" spans="6:8" x14ac:dyDescent="0.25">
      <c r="F30619" s="11"/>
      <c r="G30619" s="11"/>
      <c r="H30619" s="11"/>
    </row>
    <row r="30620" spans="6:8" x14ac:dyDescent="0.25">
      <c r="F30620" s="11"/>
      <c r="G30620" s="11"/>
      <c r="H30620" s="11"/>
    </row>
    <row r="30621" spans="6:8" x14ac:dyDescent="0.25">
      <c r="F30621" s="11"/>
      <c r="G30621" s="11"/>
      <c r="H30621" s="11"/>
    </row>
    <row r="30622" spans="6:8" x14ac:dyDescent="0.25">
      <c r="F30622" s="11"/>
      <c r="G30622" s="11"/>
      <c r="H30622" s="11"/>
    </row>
    <row r="30623" spans="6:8" x14ac:dyDescent="0.25">
      <c r="F30623" s="11"/>
      <c r="G30623" s="11"/>
      <c r="H30623" s="11"/>
    </row>
    <row r="30624" spans="6:8" x14ac:dyDescent="0.25">
      <c r="F30624" s="11"/>
      <c r="G30624" s="11"/>
      <c r="H30624" s="11"/>
    </row>
    <row r="30625" spans="6:8" x14ac:dyDescent="0.25">
      <c r="F30625" s="11"/>
      <c r="G30625" s="11"/>
      <c r="H30625" s="11"/>
    </row>
    <row r="30626" spans="6:8" x14ac:dyDescent="0.25">
      <c r="F30626" s="11"/>
      <c r="G30626" s="11"/>
      <c r="H30626" s="11"/>
    </row>
    <row r="30627" spans="6:8" x14ac:dyDescent="0.25">
      <c r="F30627" s="11"/>
      <c r="G30627" s="11"/>
      <c r="H30627" s="11"/>
    </row>
    <row r="30628" spans="6:8" x14ac:dyDescent="0.25">
      <c r="F30628" s="11"/>
      <c r="G30628" s="11"/>
      <c r="H30628" s="11"/>
    </row>
    <row r="30629" spans="6:8" x14ac:dyDescent="0.25">
      <c r="F30629" s="11"/>
      <c r="G30629" s="11"/>
      <c r="H30629" s="11"/>
    </row>
    <row r="30630" spans="6:8" x14ac:dyDescent="0.25">
      <c r="F30630" s="11"/>
      <c r="G30630" s="11"/>
      <c r="H30630" s="11"/>
    </row>
    <row r="30631" spans="6:8" x14ac:dyDescent="0.25">
      <c r="F30631" s="11"/>
      <c r="G30631" s="11"/>
      <c r="H30631" s="11"/>
    </row>
    <row r="30632" spans="6:8" x14ac:dyDescent="0.25">
      <c r="F30632" s="11"/>
      <c r="G30632" s="11"/>
      <c r="H30632" s="11"/>
    </row>
    <row r="30633" spans="6:8" x14ac:dyDescent="0.25">
      <c r="F30633" s="11"/>
      <c r="G30633" s="11"/>
      <c r="H30633" s="11"/>
    </row>
    <row r="30634" spans="6:8" x14ac:dyDescent="0.25">
      <c r="F30634" s="11"/>
      <c r="G30634" s="11"/>
      <c r="H30634" s="11"/>
    </row>
    <row r="30635" spans="6:8" x14ac:dyDescent="0.25">
      <c r="F30635" s="11"/>
      <c r="G30635" s="11"/>
      <c r="H30635" s="11"/>
    </row>
    <row r="30636" spans="6:8" x14ac:dyDescent="0.25">
      <c r="F30636" s="11"/>
      <c r="G30636" s="11"/>
      <c r="H30636" s="11"/>
    </row>
    <row r="30637" spans="6:8" x14ac:dyDescent="0.25">
      <c r="F30637" s="11"/>
      <c r="G30637" s="11"/>
      <c r="H30637" s="11"/>
    </row>
    <row r="30638" spans="6:8" x14ac:dyDescent="0.25">
      <c r="F30638" s="11"/>
      <c r="G30638" s="11"/>
      <c r="H30638" s="11"/>
    </row>
    <row r="30639" spans="6:8" x14ac:dyDescent="0.25">
      <c r="F30639" s="11"/>
      <c r="G30639" s="11"/>
      <c r="H30639" s="11"/>
    </row>
    <row r="30640" spans="6:8" x14ac:dyDescent="0.25">
      <c r="F30640" s="11"/>
      <c r="G30640" s="11"/>
      <c r="H30640" s="11"/>
    </row>
    <row r="30641" spans="6:8" x14ac:dyDescent="0.25">
      <c r="F30641" s="11"/>
      <c r="G30641" s="11"/>
      <c r="H30641" s="11"/>
    </row>
    <row r="30642" spans="6:8" x14ac:dyDescent="0.25">
      <c r="F30642" s="11"/>
      <c r="G30642" s="11"/>
      <c r="H30642" s="11"/>
    </row>
    <row r="30643" spans="6:8" x14ac:dyDescent="0.25">
      <c r="F30643" s="11"/>
      <c r="G30643" s="11"/>
      <c r="H30643" s="11"/>
    </row>
    <row r="30644" spans="6:8" x14ac:dyDescent="0.25">
      <c r="F30644" s="11"/>
      <c r="G30644" s="11"/>
      <c r="H30644" s="11"/>
    </row>
    <row r="30645" spans="6:8" x14ac:dyDescent="0.25">
      <c r="F30645" s="11"/>
      <c r="G30645" s="11"/>
      <c r="H30645" s="11"/>
    </row>
    <row r="30646" spans="6:8" x14ac:dyDescent="0.25">
      <c r="F30646" s="11"/>
      <c r="G30646" s="11"/>
      <c r="H30646" s="11"/>
    </row>
    <row r="30647" spans="6:8" x14ac:dyDescent="0.25">
      <c r="F30647" s="11"/>
      <c r="G30647" s="11"/>
      <c r="H30647" s="11"/>
    </row>
    <row r="30648" spans="6:8" x14ac:dyDescent="0.25">
      <c r="F30648" s="11"/>
      <c r="G30648" s="11"/>
      <c r="H30648" s="11"/>
    </row>
    <row r="30649" spans="6:8" x14ac:dyDescent="0.25">
      <c r="F30649" s="11"/>
      <c r="G30649" s="11"/>
      <c r="H30649" s="11"/>
    </row>
    <row r="30650" spans="6:8" x14ac:dyDescent="0.25">
      <c r="F30650" s="11"/>
      <c r="G30650" s="11"/>
      <c r="H30650" s="11"/>
    </row>
    <row r="30651" spans="6:8" x14ac:dyDescent="0.25">
      <c r="F30651" s="11"/>
      <c r="G30651" s="11"/>
      <c r="H30651" s="11"/>
    </row>
    <row r="30652" spans="6:8" x14ac:dyDescent="0.25">
      <c r="F30652" s="11"/>
      <c r="G30652" s="11"/>
      <c r="H30652" s="11"/>
    </row>
    <row r="30653" spans="6:8" x14ac:dyDescent="0.25">
      <c r="F30653" s="11"/>
      <c r="G30653" s="11"/>
      <c r="H30653" s="11"/>
    </row>
    <row r="30654" spans="6:8" x14ac:dyDescent="0.25">
      <c r="F30654" s="11"/>
      <c r="G30654" s="11"/>
      <c r="H30654" s="11"/>
    </row>
    <row r="30655" spans="6:8" x14ac:dyDescent="0.25">
      <c r="F30655" s="11"/>
      <c r="G30655" s="11"/>
      <c r="H30655" s="11"/>
    </row>
    <row r="30656" spans="6:8" x14ac:dyDescent="0.25">
      <c r="F30656" s="11"/>
      <c r="G30656" s="11"/>
      <c r="H30656" s="11"/>
    </row>
    <row r="30657" spans="6:8" x14ac:dyDescent="0.25">
      <c r="F30657" s="11"/>
      <c r="G30657" s="11"/>
      <c r="H30657" s="11"/>
    </row>
    <row r="30658" spans="6:8" x14ac:dyDescent="0.25">
      <c r="F30658" s="11"/>
      <c r="G30658" s="11"/>
      <c r="H30658" s="11"/>
    </row>
    <row r="30659" spans="6:8" x14ac:dyDescent="0.25">
      <c r="F30659" s="11"/>
      <c r="G30659" s="11"/>
      <c r="H30659" s="11"/>
    </row>
    <row r="30660" spans="6:8" x14ac:dyDescent="0.25">
      <c r="F30660" s="11"/>
      <c r="G30660" s="11"/>
      <c r="H30660" s="11"/>
    </row>
    <row r="30661" spans="6:8" x14ac:dyDescent="0.25">
      <c r="F30661" s="11"/>
      <c r="G30661" s="11"/>
      <c r="H30661" s="11"/>
    </row>
    <row r="30662" spans="6:8" x14ac:dyDescent="0.25">
      <c r="F30662" s="11"/>
      <c r="G30662" s="11"/>
      <c r="H30662" s="11"/>
    </row>
    <row r="30663" spans="6:8" x14ac:dyDescent="0.25">
      <c r="F30663" s="11"/>
      <c r="G30663" s="11"/>
      <c r="H30663" s="11"/>
    </row>
    <row r="30664" spans="6:8" x14ac:dyDescent="0.25">
      <c r="F30664" s="11"/>
      <c r="G30664" s="11"/>
      <c r="H30664" s="11"/>
    </row>
    <row r="30665" spans="6:8" x14ac:dyDescent="0.25">
      <c r="F30665" s="11"/>
      <c r="G30665" s="11"/>
      <c r="H30665" s="11"/>
    </row>
    <row r="30666" spans="6:8" x14ac:dyDescent="0.25">
      <c r="F30666" s="11"/>
      <c r="G30666" s="11"/>
      <c r="H30666" s="11"/>
    </row>
    <row r="30667" spans="6:8" x14ac:dyDescent="0.25">
      <c r="F30667" s="11"/>
      <c r="G30667" s="11"/>
      <c r="H30667" s="11"/>
    </row>
    <row r="30668" spans="6:8" x14ac:dyDescent="0.25">
      <c r="F30668" s="11"/>
      <c r="G30668" s="11"/>
      <c r="H30668" s="11"/>
    </row>
    <row r="30669" spans="6:8" x14ac:dyDescent="0.25">
      <c r="F30669" s="11"/>
      <c r="G30669" s="11"/>
      <c r="H30669" s="11"/>
    </row>
    <row r="30670" spans="6:8" x14ac:dyDescent="0.25">
      <c r="F30670" s="11"/>
      <c r="G30670" s="11"/>
      <c r="H30670" s="11"/>
    </row>
    <row r="30671" spans="6:8" x14ac:dyDescent="0.25">
      <c r="F30671" s="11"/>
      <c r="G30671" s="11"/>
      <c r="H30671" s="11"/>
    </row>
    <row r="30672" spans="6:8" x14ac:dyDescent="0.25">
      <c r="F30672" s="11"/>
      <c r="G30672" s="11"/>
      <c r="H30672" s="11"/>
    </row>
    <row r="30673" spans="6:8" x14ac:dyDescent="0.25">
      <c r="F30673" s="11"/>
      <c r="G30673" s="11"/>
      <c r="H30673" s="11"/>
    </row>
    <row r="30674" spans="6:8" x14ac:dyDescent="0.25">
      <c r="F30674" s="11"/>
      <c r="G30674" s="11"/>
      <c r="H30674" s="11"/>
    </row>
    <row r="30675" spans="6:8" x14ac:dyDescent="0.25">
      <c r="F30675" s="11"/>
      <c r="G30675" s="11"/>
      <c r="H30675" s="11"/>
    </row>
    <row r="30676" spans="6:8" x14ac:dyDescent="0.25">
      <c r="F30676" s="11"/>
      <c r="G30676" s="11"/>
      <c r="H30676" s="11"/>
    </row>
    <row r="30677" spans="6:8" x14ac:dyDescent="0.25">
      <c r="F30677" s="11"/>
      <c r="G30677" s="11"/>
      <c r="H30677" s="11"/>
    </row>
    <row r="30678" spans="6:8" x14ac:dyDescent="0.25">
      <c r="F30678" s="11"/>
      <c r="G30678" s="11"/>
      <c r="H30678" s="11"/>
    </row>
    <row r="30679" spans="6:8" x14ac:dyDescent="0.25">
      <c r="F30679" s="11"/>
      <c r="G30679" s="11"/>
      <c r="H30679" s="11"/>
    </row>
    <row r="30680" spans="6:8" x14ac:dyDescent="0.25">
      <c r="F30680" s="11"/>
      <c r="G30680" s="11"/>
      <c r="H30680" s="11"/>
    </row>
    <row r="30681" spans="6:8" x14ac:dyDescent="0.25">
      <c r="F30681" s="11"/>
      <c r="G30681" s="11"/>
      <c r="H30681" s="11"/>
    </row>
    <row r="30682" spans="6:8" x14ac:dyDescent="0.25">
      <c r="F30682" s="11"/>
      <c r="G30682" s="11"/>
      <c r="H30682" s="11"/>
    </row>
    <row r="30683" spans="6:8" x14ac:dyDescent="0.25">
      <c r="F30683" s="11"/>
      <c r="G30683" s="11"/>
      <c r="H30683" s="11"/>
    </row>
    <row r="30684" spans="6:8" x14ac:dyDescent="0.25">
      <c r="F30684" s="11"/>
      <c r="G30684" s="11"/>
      <c r="H30684" s="11"/>
    </row>
    <row r="30685" spans="6:8" x14ac:dyDescent="0.25">
      <c r="F30685" s="11"/>
      <c r="G30685" s="11"/>
      <c r="H30685" s="11"/>
    </row>
    <row r="30686" spans="6:8" x14ac:dyDescent="0.25">
      <c r="F30686" s="11"/>
      <c r="G30686" s="11"/>
      <c r="H30686" s="11"/>
    </row>
    <row r="30687" spans="6:8" x14ac:dyDescent="0.25">
      <c r="F30687" s="11"/>
      <c r="G30687" s="11"/>
      <c r="H30687" s="11"/>
    </row>
    <row r="30688" spans="6:8" x14ac:dyDescent="0.25">
      <c r="F30688" s="11"/>
      <c r="G30688" s="11"/>
      <c r="H30688" s="11"/>
    </row>
    <row r="30689" spans="6:8" x14ac:dyDescent="0.25">
      <c r="F30689" s="11"/>
      <c r="G30689" s="11"/>
      <c r="H30689" s="11"/>
    </row>
    <row r="30690" spans="6:8" x14ac:dyDescent="0.25">
      <c r="F30690" s="11"/>
      <c r="G30690" s="11"/>
      <c r="H30690" s="11"/>
    </row>
    <row r="30691" spans="6:8" x14ac:dyDescent="0.25">
      <c r="F30691" s="11"/>
      <c r="G30691" s="11"/>
      <c r="H30691" s="11"/>
    </row>
    <row r="30692" spans="6:8" x14ac:dyDescent="0.25">
      <c r="F30692" s="11"/>
      <c r="G30692" s="11"/>
      <c r="H30692" s="11"/>
    </row>
    <row r="30693" spans="6:8" x14ac:dyDescent="0.25">
      <c r="F30693" s="11"/>
      <c r="G30693" s="11"/>
      <c r="H30693" s="11"/>
    </row>
    <row r="30694" spans="6:8" x14ac:dyDescent="0.25">
      <c r="F30694" s="11"/>
      <c r="G30694" s="11"/>
      <c r="H30694" s="11"/>
    </row>
    <row r="30695" spans="6:8" x14ac:dyDescent="0.25">
      <c r="F30695" s="11"/>
      <c r="G30695" s="11"/>
      <c r="H30695" s="11"/>
    </row>
    <row r="30696" spans="6:8" x14ac:dyDescent="0.25">
      <c r="F30696" s="11"/>
      <c r="G30696" s="11"/>
      <c r="H30696" s="11"/>
    </row>
    <row r="30697" spans="6:8" x14ac:dyDescent="0.25">
      <c r="F30697" s="11"/>
      <c r="G30697" s="11"/>
      <c r="H30697" s="11"/>
    </row>
    <row r="30698" spans="6:8" x14ac:dyDescent="0.25">
      <c r="F30698" s="11"/>
      <c r="G30698" s="11"/>
      <c r="H30698" s="11"/>
    </row>
    <row r="30699" spans="6:8" x14ac:dyDescent="0.25">
      <c r="F30699" s="11"/>
      <c r="G30699" s="11"/>
      <c r="H30699" s="11"/>
    </row>
    <row r="30700" spans="6:8" x14ac:dyDescent="0.25">
      <c r="F30700" s="11"/>
      <c r="G30700" s="11"/>
      <c r="H30700" s="11"/>
    </row>
    <row r="30701" spans="6:8" x14ac:dyDescent="0.25">
      <c r="F30701" s="11"/>
      <c r="G30701" s="11"/>
      <c r="H30701" s="11"/>
    </row>
    <row r="30702" spans="6:8" x14ac:dyDescent="0.25">
      <c r="F30702" s="11"/>
      <c r="G30702" s="11"/>
      <c r="H30702" s="11"/>
    </row>
    <row r="30703" spans="6:8" x14ac:dyDescent="0.25">
      <c r="F30703" s="11"/>
      <c r="G30703" s="11"/>
      <c r="H30703" s="11"/>
    </row>
    <row r="30704" spans="6:8" x14ac:dyDescent="0.25">
      <c r="F30704" s="11"/>
      <c r="G30704" s="11"/>
      <c r="H30704" s="11"/>
    </row>
    <row r="30705" spans="6:8" x14ac:dyDescent="0.25">
      <c r="F30705" s="11"/>
      <c r="G30705" s="11"/>
      <c r="H30705" s="11"/>
    </row>
    <row r="30706" spans="6:8" x14ac:dyDescent="0.25">
      <c r="F30706" s="11"/>
      <c r="G30706" s="11"/>
      <c r="H30706" s="11"/>
    </row>
    <row r="30707" spans="6:8" x14ac:dyDescent="0.25">
      <c r="F30707" s="11"/>
      <c r="G30707" s="11"/>
      <c r="H30707" s="11"/>
    </row>
    <row r="30708" spans="6:8" x14ac:dyDescent="0.25">
      <c r="F30708" s="11"/>
      <c r="G30708" s="11"/>
      <c r="H30708" s="11"/>
    </row>
    <row r="30709" spans="6:8" x14ac:dyDescent="0.25">
      <c r="F30709" s="11"/>
      <c r="G30709" s="11"/>
      <c r="H30709" s="11"/>
    </row>
    <row r="30710" spans="6:8" x14ac:dyDescent="0.25">
      <c r="F30710" s="11"/>
      <c r="G30710" s="11"/>
      <c r="H30710" s="11"/>
    </row>
    <row r="30711" spans="6:8" x14ac:dyDescent="0.25">
      <c r="F30711" s="11"/>
      <c r="G30711" s="11"/>
      <c r="H30711" s="11"/>
    </row>
    <row r="30712" spans="6:8" x14ac:dyDescent="0.25">
      <c r="F30712" s="11"/>
      <c r="G30712" s="11"/>
      <c r="H30712" s="11"/>
    </row>
    <row r="30713" spans="6:8" x14ac:dyDescent="0.25">
      <c r="F30713" s="11"/>
      <c r="G30713" s="11"/>
      <c r="H30713" s="11"/>
    </row>
    <row r="30714" spans="6:8" x14ac:dyDescent="0.25">
      <c r="F30714" s="11"/>
      <c r="G30714" s="11"/>
      <c r="H30714" s="11"/>
    </row>
    <row r="30715" spans="6:8" x14ac:dyDescent="0.25">
      <c r="F30715" s="11"/>
      <c r="G30715" s="11"/>
      <c r="H30715" s="11"/>
    </row>
    <row r="30716" spans="6:8" x14ac:dyDescent="0.25">
      <c r="F30716" s="11"/>
      <c r="G30716" s="11"/>
      <c r="H30716" s="11"/>
    </row>
    <row r="30717" spans="6:8" x14ac:dyDescent="0.25">
      <c r="F30717" s="11"/>
      <c r="G30717" s="11"/>
      <c r="H30717" s="11"/>
    </row>
    <row r="30718" spans="6:8" x14ac:dyDescent="0.25">
      <c r="F30718" s="11"/>
      <c r="G30718" s="11"/>
      <c r="H30718" s="11"/>
    </row>
    <row r="30719" spans="6:8" x14ac:dyDescent="0.25">
      <c r="F30719" s="11"/>
      <c r="G30719" s="11"/>
      <c r="H30719" s="11"/>
    </row>
    <row r="30720" spans="6:8" x14ac:dyDescent="0.25">
      <c r="F30720" s="11"/>
      <c r="G30720" s="11"/>
      <c r="H30720" s="11"/>
    </row>
    <row r="30721" spans="6:8" x14ac:dyDescent="0.25">
      <c r="F30721" s="11"/>
      <c r="G30721" s="11"/>
      <c r="H30721" s="11"/>
    </row>
    <row r="30722" spans="6:8" x14ac:dyDescent="0.25">
      <c r="F30722" s="11"/>
      <c r="G30722" s="11"/>
      <c r="H30722" s="11"/>
    </row>
    <row r="30723" spans="6:8" x14ac:dyDescent="0.25">
      <c r="F30723" s="11"/>
      <c r="G30723" s="11"/>
      <c r="H30723" s="11"/>
    </row>
    <row r="30724" spans="6:8" x14ac:dyDescent="0.25">
      <c r="F30724" s="11"/>
      <c r="G30724" s="11"/>
      <c r="H30724" s="11"/>
    </row>
    <row r="30725" spans="6:8" x14ac:dyDescent="0.25">
      <c r="F30725" s="11"/>
      <c r="G30725" s="11"/>
      <c r="H30725" s="11"/>
    </row>
    <row r="30726" spans="6:8" x14ac:dyDescent="0.25">
      <c r="F30726" s="11"/>
      <c r="G30726" s="11"/>
      <c r="H30726" s="11"/>
    </row>
    <row r="30727" spans="6:8" x14ac:dyDescent="0.25">
      <c r="F30727" s="11"/>
      <c r="G30727" s="11"/>
      <c r="H30727" s="11"/>
    </row>
    <row r="30728" spans="6:8" x14ac:dyDescent="0.25">
      <c r="F30728" s="11"/>
      <c r="G30728" s="11"/>
      <c r="H30728" s="11"/>
    </row>
    <row r="30729" spans="6:8" x14ac:dyDescent="0.25">
      <c r="F30729" s="11"/>
      <c r="G30729" s="11"/>
      <c r="H30729" s="11"/>
    </row>
    <row r="30730" spans="6:8" x14ac:dyDescent="0.25">
      <c r="F30730" s="11"/>
      <c r="G30730" s="11"/>
      <c r="H30730" s="11"/>
    </row>
    <row r="30731" spans="6:8" x14ac:dyDescent="0.25">
      <c r="F30731" s="11"/>
      <c r="G30731" s="11"/>
      <c r="H30731" s="11"/>
    </row>
    <row r="30732" spans="6:8" x14ac:dyDescent="0.25">
      <c r="F30732" s="11"/>
      <c r="G30732" s="11"/>
      <c r="H30732" s="11"/>
    </row>
    <row r="30733" spans="6:8" x14ac:dyDescent="0.25">
      <c r="F30733" s="11"/>
      <c r="G30733" s="11"/>
      <c r="H30733" s="11"/>
    </row>
    <row r="30734" spans="6:8" x14ac:dyDescent="0.25">
      <c r="F30734" s="11"/>
      <c r="G30734" s="11"/>
      <c r="H30734" s="11"/>
    </row>
    <row r="30735" spans="6:8" x14ac:dyDescent="0.25">
      <c r="F30735" s="11"/>
      <c r="G30735" s="11"/>
      <c r="H30735" s="11"/>
    </row>
    <row r="30736" spans="6:8" x14ac:dyDescent="0.25">
      <c r="F30736" s="11"/>
      <c r="G30736" s="11"/>
      <c r="H30736" s="11"/>
    </row>
    <row r="30737" spans="6:8" x14ac:dyDescent="0.25">
      <c r="F30737" s="11"/>
      <c r="G30737" s="11"/>
      <c r="H30737" s="11"/>
    </row>
    <row r="30738" spans="6:8" x14ac:dyDescent="0.25">
      <c r="F30738" s="11"/>
      <c r="G30738" s="11"/>
      <c r="H30738" s="11"/>
    </row>
    <row r="30739" spans="6:8" x14ac:dyDescent="0.25">
      <c r="F30739" s="11"/>
      <c r="G30739" s="11"/>
      <c r="H30739" s="11"/>
    </row>
    <row r="30740" spans="6:8" x14ac:dyDescent="0.25">
      <c r="F30740" s="11"/>
      <c r="G30740" s="11"/>
      <c r="H30740" s="11"/>
    </row>
    <row r="30741" spans="6:8" x14ac:dyDescent="0.25">
      <c r="F30741" s="11"/>
      <c r="G30741" s="11"/>
      <c r="H30741" s="11"/>
    </row>
    <row r="30742" spans="6:8" x14ac:dyDescent="0.25">
      <c r="F30742" s="11"/>
      <c r="G30742" s="11"/>
      <c r="H30742" s="11"/>
    </row>
    <row r="30743" spans="6:8" x14ac:dyDescent="0.25">
      <c r="F30743" s="11"/>
      <c r="G30743" s="11"/>
      <c r="H30743" s="11"/>
    </row>
    <row r="30744" spans="6:8" x14ac:dyDescent="0.25">
      <c r="F30744" s="11"/>
      <c r="G30744" s="11"/>
      <c r="H30744" s="11"/>
    </row>
    <row r="30745" spans="6:8" x14ac:dyDescent="0.25">
      <c r="F30745" s="11"/>
      <c r="G30745" s="11"/>
      <c r="H30745" s="11"/>
    </row>
    <row r="30746" spans="6:8" x14ac:dyDescent="0.25">
      <c r="F30746" s="11"/>
      <c r="G30746" s="11"/>
      <c r="H30746" s="11"/>
    </row>
    <row r="30747" spans="6:8" x14ac:dyDescent="0.25">
      <c r="F30747" s="11"/>
      <c r="G30747" s="11"/>
      <c r="H30747" s="11"/>
    </row>
    <row r="30748" spans="6:8" x14ac:dyDescent="0.25">
      <c r="F30748" s="11"/>
      <c r="G30748" s="11"/>
      <c r="H30748" s="11"/>
    </row>
    <row r="30749" spans="6:8" x14ac:dyDescent="0.25">
      <c r="F30749" s="11"/>
      <c r="G30749" s="11"/>
      <c r="H30749" s="11"/>
    </row>
    <row r="30750" spans="6:8" x14ac:dyDescent="0.25">
      <c r="F30750" s="11"/>
      <c r="G30750" s="11"/>
      <c r="H30750" s="11"/>
    </row>
    <row r="30751" spans="6:8" x14ac:dyDescent="0.25">
      <c r="F30751" s="11"/>
      <c r="G30751" s="11"/>
      <c r="H30751" s="11"/>
    </row>
    <row r="30752" spans="6:8" x14ac:dyDescent="0.25">
      <c r="F30752" s="11"/>
      <c r="G30752" s="11"/>
      <c r="H30752" s="11"/>
    </row>
    <row r="30753" spans="6:8" x14ac:dyDescent="0.25">
      <c r="F30753" s="11"/>
      <c r="G30753" s="11"/>
      <c r="H30753" s="11"/>
    </row>
    <row r="30754" spans="6:8" x14ac:dyDescent="0.25">
      <c r="F30754" s="11"/>
      <c r="G30754" s="11"/>
      <c r="H30754" s="11"/>
    </row>
    <row r="30755" spans="6:8" x14ac:dyDescent="0.25">
      <c r="F30755" s="11"/>
      <c r="G30755" s="11"/>
      <c r="H30755" s="11"/>
    </row>
    <row r="30756" spans="6:8" x14ac:dyDescent="0.25">
      <c r="F30756" s="11"/>
      <c r="G30756" s="11"/>
      <c r="H30756" s="11"/>
    </row>
    <row r="30757" spans="6:8" x14ac:dyDescent="0.25">
      <c r="F30757" s="11"/>
      <c r="G30757" s="11"/>
      <c r="H30757" s="11"/>
    </row>
    <row r="30758" spans="6:8" x14ac:dyDescent="0.25">
      <c r="F30758" s="11"/>
      <c r="G30758" s="11"/>
      <c r="H30758" s="11"/>
    </row>
    <row r="30759" spans="6:8" x14ac:dyDescent="0.25">
      <c r="F30759" s="11"/>
      <c r="G30759" s="11"/>
      <c r="H30759" s="11"/>
    </row>
    <row r="30760" spans="6:8" x14ac:dyDescent="0.25">
      <c r="F30760" s="11"/>
      <c r="G30760" s="11"/>
      <c r="H30760" s="11"/>
    </row>
    <row r="30761" spans="6:8" x14ac:dyDescent="0.25">
      <c r="F30761" s="11"/>
      <c r="G30761" s="11"/>
      <c r="H30761" s="11"/>
    </row>
    <row r="30762" spans="6:8" x14ac:dyDescent="0.25">
      <c r="F30762" s="11"/>
      <c r="G30762" s="11"/>
      <c r="H30762" s="11"/>
    </row>
    <row r="30763" spans="6:8" x14ac:dyDescent="0.25">
      <c r="F30763" s="11"/>
      <c r="G30763" s="11"/>
      <c r="H30763" s="11"/>
    </row>
    <row r="30764" spans="6:8" x14ac:dyDescent="0.25">
      <c r="F30764" s="11"/>
      <c r="G30764" s="11"/>
      <c r="H30764" s="11"/>
    </row>
    <row r="30765" spans="6:8" x14ac:dyDescent="0.25">
      <c r="F30765" s="11"/>
      <c r="G30765" s="11"/>
      <c r="H30765" s="11"/>
    </row>
    <row r="30766" spans="6:8" x14ac:dyDescent="0.25">
      <c r="F30766" s="11"/>
      <c r="G30766" s="11"/>
      <c r="H30766" s="11"/>
    </row>
    <row r="30767" spans="6:8" x14ac:dyDescent="0.25">
      <c r="F30767" s="11"/>
      <c r="G30767" s="11"/>
      <c r="H30767" s="11"/>
    </row>
    <row r="30768" spans="6:8" x14ac:dyDescent="0.25">
      <c r="F30768" s="11"/>
      <c r="G30768" s="11"/>
      <c r="H30768" s="11"/>
    </row>
    <row r="30769" spans="6:8" x14ac:dyDescent="0.25">
      <c r="F30769" s="11"/>
      <c r="G30769" s="11"/>
      <c r="H30769" s="11"/>
    </row>
    <row r="30770" spans="6:8" x14ac:dyDescent="0.25">
      <c r="F30770" s="11"/>
      <c r="G30770" s="11"/>
      <c r="H30770" s="11"/>
    </row>
    <row r="30771" spans="6:8" x14ac:dyDescent="0.25">
      <c r="F30771" s="11"/>
      <c r="G30771" s="11"/>
      <c r="H30771" s="11"/>
    </row>
    <row r="30772" spans="6:8" x14ac:dyDescent="0.25">
      <c r="F30772" s="11"/>
      <c r="G30772" s="11"/>
      <c r="H30772" s="11"/>
    </row>
    <row r="30773" spans="6:8" x14ac:dyDescent="0.25">
      <c r="F30773" s="11"/>
      <c r="G30773" s="11"/>
      <c r="H30773" s="11"/>
    </row>
    <row r="30774" spans="6:8" x14ac:dyDescent="0.25">
      <c r="F30774" s="11"/>
      <c r="G30774" s="11"/>
      <c r="H30774" s="11"/>
    </row>
    <row r="30775" spans="6:8" x14ac:dyDescent="0.25">
      <c r="F30775" s="11"/>
      <c r="G30775" s="11"/>
      <c r="H30775" s="11"/>
    </row>
    <row r="30776" spans="6:8" x14ac:dyDescent="0.25">
      <c r="F30776" s="11"/>
      <c r="G30776" s="11"/>
      <c r="H30776" s="11"/>
    </row>
    <row r="30777" spans="6:8" x14ac:dyDescent="0.25">
      <c r="F30777" s="11"/>
      <c r="G30777" s="11"/>
      <c r="H30777" s="11"/>
    </row>
    <row r="30778" spans="6:8" x14ac:dyDescent="0.25">
      <c r="F30778" s="11"/>
      <c r="G30778" s="11"/>
      <c r="H30778" s="11"/>
    </row>
    <row r="30779" spans="6:8" x14ac:dyDescent="0.25">
      <c r="F30779" s="11"/>
      <c r="G30779" s="11"/>
      <c r="H30779" s="11"/>
    </row>
    <row r="30780" spans="6:8" x14ac:dyDescent="0.25">
      <c r="F30780" s="11"/>
      <c r="G30780" s="11"/>
      <c r="H30780" s="11"/>
    </row>
    <row r="30781" spans="6:8" x14ac:dyDescent="0.25">
      <c r="F30781" s="11"/>
      <c r="G30781" s="11"/>
      <c r="H30781" s="11"/>
    </row>
    <row r="30782" spans="6:8" x14ac:dyDescent="0.25">
      <c r="F30782" s="11"/>
      <c r="G30782" s="11"/>
      <c r="H30782" s="11"/>
    </row>
    <row r="30783" spans="6:8" x14ac:dyDescent="0.25">
      <c r="F30783" s="11"/>
      <c r="G30783" s="11"/>
      <c r="H30783" s="11"/>
    </row>
    <row r="30784" spans="6:8" x14ac:dyDescent="0.25">
      <c r="F30784" s="11"/>
      <c r="G30784" s="11"/>
      <c r="H30784" s="11"/>
    </row>
    <row r="30785" spans="6:8" x14ac:dyDescent="0.25">
      <c r="F30785" s="11"/>
      <c r="G30785" s="11"/>
      <c r="H30785" s="11"/>
    </row>
    <row r="30786" spans="6:8" x14ac:dyDescent="0.25">
      <c r="F30786" s="11"/>
      <c r="G30786" s="11"/>
      <c r="H30786" s="11"/>
    </row>
    <row r="30787" spans="6:8" x14ac:dyDescent="0.25">
      <c r="F30787" s="11"/>
      <c r="G30787" s="11"/>
      <c r="H30787" s="11"/>
    </row>
    <row r="30788" spans="6:8" x14ac:dyDescent="0.25">
      <c r="F30788" s="11"/>
      <c r="G30788" s="11"/>
      <c r="H30788" s="11"/>
    </row>
    <row r="30789" spans="6:8" x14ac:dyDescent="0.25">
      <c r="F30789" s="11"/>
      <c r="G30789" s="11"/>
      <c r="H30789" s="11"/>
    </row>
    <row r="30790" spans="6:8" x14ac:dyDescent="0.25">
      <c r="F30790" s="11"/>
      <c r="G30790" s="11"/>
      <c r="H30790" s="11"/>
    </row>
    <row r="30791" spans="6:8" x14ac:dyDescent="0.25">
      <c r="F30791" s="11"/>
      <c r="G30791" s="11"/>
      <c r="H30791" s="11"/>
    </row>
    <row r="30792" spans="6:8" x14ac:dyDescent="0.25">
      <c r="F30792" s="11"/>
      <c r="G30792" s="11"/>
      <c r="H30792" s="11"/>
    </row>
    <row r="30793" spans="6:8" x14ac:dyDescent="0.25">
      <c r="F30793" s="11"/>
      <c r="G30793" s="11"/>
      <c r="H30793" s="11"/>
    </row>
    <row r="30794" spans="6:8" x14ac:dyDescent="0.25">
      <c r="F30794" s="11"/>
      <c r="G30794" s="11"/>
      <c r="H30794" s="11"/>
    </row>
    <row r="30795" spans="6:8" x14ac:dyDescent="0.25">
      <c r="F30795" s="11"/>
      <c r="G30795" s="11"/>
      <c r="H30795" s="11"/>
    </row>
    <row r="30796" spans="6:8" x14ac:dyDescent="0.25">
      <c r="F30796" s="11"/>
      <c r="G30796" s="11"/>
      <c r="H30796" s="11"/>
    </row>
    <row r="30797" spans="6:8" x14ac:dyDescent="0.25">
      <c r="F30797" s="11"/>
      <c r="G30797" s="11"/>
      <c r="H30797" s="11"/>
    </row>
    <row r="30798" spans="6:8" x14ac:dyDescent="0.25">
      <c r="F30798" s="11"/>
      <c r="G30798" s="11"/>
      <c r="H30798" s="11"/>
    </row>
    <row r="30799" spans="6:8" x14ac:dyDescent="0.25">
      <c r="F30799" s="11"/>
      <c r="G30799" s="11"/>
      <c r="H30799" s="11"/>
    </row>
    <row r="30800" spans="6:8" x14ac:dyDescent="0.25">
      <c r="F30800" s="11"/>
      <c r="G30800" s="11"/>
      <c r="H30800" s="11"/>
    </row>
    <row r="30801" spans="6:8" x14ac:dyDescent="0.25">
      <c r="F30801" s="11"/>
      <c r="G30801" s="11"/>
      <c r="H30801" s="11"/>
    </row>
    <row r="30802" spans="6:8" x14ac:dyDescent="0.25">
      <c r="F30802" s="11"/>
      <c r="G30802" s="11"/>
      <c r="H30802" s="11"/>
    </row>
    <row r="30803" spans="6:8" x14ac:dyDescent="0.25">
      <c r="F30803" s="11"/>
      <c r="G30803" s="11"/>
      <c r="H30803" s="11"/>
    </row>
    <row r="30804" spans="6:8" x14ac:dyDescent="0.25">
      <c r="F30804" s="11"/>
      <c r="G30804" s="11"/>
      <c r="H30804" s="11"/>
    </row>
    <row r="30805" spans="6:8" x14ac:dyDescent="0.25">
      <c r="F30805" s="11"/>
      <c r="G30805" s="11"/>
      <c r="H30805" s="11"/>
    </row>
    <row r="30806" spans="6:8" x14ac:dyDescent="0.25">
      <c r="F30806" s="11"/>
      <c r="G30806" s="11"/>
      <c r="H30806" s="11"/>
    </row>
    <row r="30807" spans="6:8" x14ac:dyDescent="0.25">
      <c r="F30807" s="11"/>
      <c r="G30807" s="11"/>
      <c r="H30807" s="11"/>
    </row>
    <row r="30808" spans="6:8" x14ac:dyDescent="0.25">
      <c r="F30808" s="11"/>
      <c r="G30808" s="11"/>
      <c r="H30808" s="11"/>
    </row>
    <row r="30809" spans="6:8" x14ac:dyDescent="0.25">
      <c r="F30809" s="11"/>
      <c r="G30809" s="11"/>
      <c r="H30809" s="11"/>
    </row>
    <row r="30810" spans="6:8" x14ac:dyDescent="0.25">
      <c r="F30810" s="11"/>
      <c r="G30810" s="11"/>
      <c r="H30810" s="11"/>
    </row>
    <row r="30811" spans="6:8" x14ac:dyDescent="0.25">
      <c r="F30811" s="11"/>
      <c r="G30811" s="11"/>
      <c r="H30811" s="11"/>
    </row>
    <row r="30812" spans="6:8" x14ac:dyDescent="0.25">
      <c r="F30812" s="11"/>
      <c r="G30812" s="11"/>
      <c r="H30812" s="11"/>
    </row>
    <row r="30813" spans="6:8" x14ac:dyDescent="0.25">
      <c r="F30813" s="11"/>
      <c r="G30813" s="11"/>
      <c r="H30813" s="11"/>
    </row>
    <row r="30814" spans="6:8" x14ac:dyDescent="0.25">
      <c r="F30814" s="11"/>
      <c r="G30814" s="11"/>
      <c r="H30814" s="11"/>
    </row>
    <row r="30815" spans="6:8" x14ac:dyDescent="0.25">
      <c r="F30815" s="11"/>
      <c r="G30815" s="11"/>
      <c r="H30815" s="11"/>
    </row>
    <row r="30816" spans="6:8" x14ac:dyDescent="0.25">
      <c r="F30816" s="11"/>
      <c r="G30816" s="11"/>
      <c r="H30816" s="11"/>
    </row>
    <row r="30817" spans="6:8" x14ac:dyDescent="0.25">
      <c r="F30817" s="11"/>
      <c r="G30817" s="11"/>
      <c r="H30817" s="11"/>
    </row>
    <row r="30818" spans="6:8" x14ac:dyDescent="0.25">
      <c r="F30818" s="11"/>
      <c r="G30818" s="11"/>
      <c r="H30818" s="11"/>
    </row>
    <row r="30819" spans="6:8" x14ac:dyDescent="0.25">
      <c r="F30819" s="11"/>
      <c r="G30819" s="11"/>
      <c r="H30819" s="11"/>
    </row>
    <row r="30820" spans="6:8" x14ac:dyDescent="0.25">
      <c r="F30820" s="11"/>
      <c r="G30820" s="11"/>
      <c r="H30820" s="11"/>
    </row>
    <row r="30821" spans="6:8" x14ac:dyDescent="0.25">
      <c r="F30821" s="11"/>
      <c r="G30821" s="11"/>
      <c r="H30821" s="11"/>
    </row>
    <row r="30822" spans="6:8" x14ac:dyDescent="0.25">
      <c r="F30822" s="11"/>
      <c r="G30822" s="11"/>
      <c r="H30822" s="11"/>
    </row>
    <row r="30823" spans="6:8" x14ac:dyDescent="0.25">
      <c r="F30823" s="11"/>
      <c r="G30823" s="11"/>
      <c r="H30823" s="11"/>
    </row>
    <row r="30824" spans="6:8" x14ac:dyDescent="0.25">
      <c r="F30824" s="11"/>
      <c r="G30824" s="11"/>
      <c r="H30824" s="11"/>
    </row>
    <row r="30825" spans="6:8" x14ac:dyDescent="0.25">
      <c r="F30825" s="11"/>
      <c r="G30825" s="11"/>
      <c r="H30825" s="11"/>
    </row>
    <row r="30826" spans="6:8" x14ac:dyDescent="0.25">
      <c r="F30826" s="11"/>
      <c r="G30826" s="11"/>
      <c r="H30826" s="11"/>
    </row>
    <row r="30827" spans="6:8" x14ac:dyDescent="0.25">
      <c r="F30827" s="11"/>
      <c r="G30827" s="11"/>
      <c r="H30827" s="11"/>
    </row>
    <row r="30828" spans="6:8" x14ac:dyDescent="0.25">
      <c r="F30828" s="11"/>
      <c r="G30828" s="11"/>
      <c r="H30828" s="11"/>
    </row>
    <row r="30829" spans="6:8" x14ac:dyDescent="0.25">
      <c r="F30829" s="11"/>
      <c r="G30829" s="11"/>
      <c r="H30829" s="11"/>
    </row>
    <row r="30830" spans="6:8" x14ac:dyDescent="0.25">
      <c r="F30830" s="11"/>
      <c r="G30830" s="11"/>
      <c r="H30830" s="11"/>
    </row>
    <row r="30831" spans="6:8" x14ac:dyDescent="0.25">
      <c r="F30831" s="11"/>
      <c r="G30831" s="11"/>
      <c r="H30831" s="11"/>
    </row>
    <row r="30832" spans="6:8" x14ac:dyDescent="0.25">
      <c r="F30832" s="11"/>
      <c r="G30832" s="11"/>
      <c r="H30832" s="11"/>
    </row>
    <row r="30833" spans="6:8" x14ac:dyDescent="0.25">
      <c r="F30833" s="11"/>
      <c r="G30833" s="11"/>
      <c r="H30833" s="11"/>
    </row>
    <row r="30834" spans="6:8" x14ac:dyDescent="0.25">
      <c r="F30834" s="11"/>
      <c r="G30834" s="11"/>
      <c r="H30834" s="11"/>
    </row>
    <row r="30835" spans="6:8" x14ac:dyDescent="0.25">
      <c r="F30835" s="11"/>
      <c r="G30835" s="11"/>
      <c r="H30835" s="11"/>
    </row>
    <row r="30836" spans="6:8" x14ac:dyDescent="0.25">
      <c r="F30836" s="11"/>
      <c r="G30836" s="11"/>
      <c r="H30836" s="11"/>
    </row>
    <row r="30837" spans="6:8" x14ac:dyDescent="0.25">
      <c r="F30837" s="11"/>
      <c r="G30837" s="11"/>
      <c r="H30837" s="11"/>
    </row>
    <row r="30838" spans="6:8" x14ac:dyDescent="0.25">
      <c r="F30838" s="11"/>
      <c r="G30838" s="11"/>
      <c r="H30838" s="11"/>
    </row>
    <row r="30839" spans="6:8" x14ac:dyDescent="0.25">
      <c r="F30839" s="11"/>
      <c r="G30839" s="11"/>
      <c r="H30839" s="11"/>
    </row>
    <row r="30840" spans="6:8" x14ac:dyDescent="0.25">
      <c r="F30840" s="11"/>
      <c r="G30840" s="11"/>
      <c r="H30840" s="11"/>
    </row>
    <row r="30841" spans="6:8" x14ac:dyDescent="0.25">
      <c r="F30841" s="11"/>
      <c r="G30841" s="11"/>
      <c r="H30841" s="11"/>
    </row>
    <row r="30842" spans="6:8" x14ac:dyDescent="0.25">
      <c r="F30842" s="11"/>
      <c r="G30842" s="11"/>
      <c r="H30842" s="11"/>
    </row>
    <row r="30843" spans="6:8" x14ac:dyDescent="0.25">
      <c r="F30843" s="11"/>
      <c r="G30843" s="11"/>
      <c r="H30843" s="11"/>
    </row>
    <row r="30844" spans="6:8" x14ac:dyDescent="0.25">
      <c r="F30844" s="11"/>
      <c r="G30844" s="11"/>
      <c r="H30844" s="11"/>
    </row>
    <row r="30845" spans="6:8" x14ac:dyDescent="0.25">
      <c r="F30845" s="11"/>
      <c r="G30845" s="11"/>
      <c r="H30845" s="11"/>
    </row>
    <row r="30846" spans="6:8" x14ac:dyDescent="0.25">
      <c r="F30846" s="11"/>
      <c r="G30846" s="11"/>
      <c r="H30846" s="11"/>
    </row>
    <row r="30847" spans="6:8" x14ac:dyDescent="0.25">
      <c r="F30847" s="11"/>
      <c r="G30847" s="11"/>
      <c r="H30847" s="11"/>
    </row>
    <row r="30848" spans="6:8" x14ac:dyDescent="0.25">
      <c r="F30848" s="11"/>
      <c r="G30848" s="11"/>
      <c r="H30848" s="11"/>
    </row>
    <row r="30849" spans="6:8" x14ac:dyDescent="0.25">
      <c r="F30849" s="11"/>
      <c r="G30849" s="11"/>
      <c r="H30849" s="11"/>
    </row>
    <row r="30850" spans="6:8" x14ac:dyDescent="0.25">
      <c r="F30850" s="11"/>
      <c r="G30850" s="11"/>
      <c r="H30850" s="11"/>
    </row>
    <row r="30851" spans="6:8" x14ac:dyDescent="0.25">
      <c r="F30851" s="11"/>
      <c r="G30851" s="11"/>
      <c r="H30851" s="11"/>
    </row>
    <row r="30852" spans="6:8" x14ac:dyDescent="0.25">
      <c r="F30852" s="11"/>
      <c r="G30852" s="11"/>
      <c r="H30852" s="11"/>
    </row>
    <row r="30853" spans="6:8" x14ac:dyDescent="0.25">
      <c r="F30853" s="11"/>
      <c r="G30853" s="11"/>
      <c r="H30853" s="11"/>
    </row>
    <row r="30854" spans="6:8" x14ac:dyDescent="0.25">
      <c r="F30854" s="11"/>
      <c r="G30854" s="11"/>
      <c r="H30854" s="11"/>
    </row>
    <row r="30855" spans="6:8" x14ac:dyDescent="0.25">
      <c r="F30855" s="11"/>
      <c r="G30855" s="11"/>
      <c r="H30855" s="11"/>
    </row>
    <row r="30856" spans="6:8" x14ac:dyDescent="0.25">
      <c r="F30856" s="11"/>
      <c r="G30856" s="11"/>
      <c r="H30856" s="11"/>
    </row>
    <row r="30857" spans="6:8" x14ac:dyDescent="0.25">
      <c r="F30857" s="11"/>
      <c r="G30857" s="11"/>
      <c r="H30857" s="11"/>
    </row>
    <row r="30858" spans="6:8" x14ac:dyDescent="0.25">
      <c r="F30858" s="11"/>
      <c r="G30858" s="11"/>
      <c r="H30858" s="11"/>
    </row>
    <row r="30859" spans="6:8" x14ac:dyDescent="0.25">
      <c r="F30859" s="11"/>
      <c r="G30859" s="11"/>
      <c r="H30859" s="11"/>
    </row>
    <row r="30860" spans="6:8" x14ac:dyDescent="0.25">
      <c r="F30860" s="11"/>
      <c r="G30860" s="11"/>
      <c r="H30860" s="11"/>
    </row>
    <row r="30861" spans="6:8" x14ac:dyDescent="0.25">
      <c r="F30861" s="11"/>
      <c r="G30861" s="11"/>
      <c r="H30861" s="11"/>
    </row>
    <row r="30862" spans="6:8" x14ac:dyDescent="0.25">
      <c r="F30862" s="11"/>
      <c r="G30862" s="11"/>
      <c r="H30862" s="11"/>
    </row>
    <row r="30863" spans="6:8" x14ac:dyDescent="0.25">
      <c r="F30863" s="11"/>
      <c r="G30863" s="11"/>
      <c r="H30863" s="11"/>
    </row>
    <row r="30864" spans="6:8" x14ac:dyDescent="0.25">
      <c r="F30864" s="11"/>
      <c r="G30864" s="11"/>
      <c r="H30864" s="11"/>
    </row>
    <row r="30865" spans="6:8" x14ac:dyDescent="0.25">
      <c r="F30865" s="11"/>
      <c r="G30865" s="11"/>
      <c r="H30865" s="11"/>
    </row>
    <row r="30866" spans="6:8" x14ac:dyDescent="0.25">
      <c r="F30866" s="11"/>
      <c r="G30866" s="11"/>
      <c r="H30866" s="11"/>
    </row>
    <row r="30867" spans="6:8" x14ac:dyDescent="0.25">
      <c r="F30867" s="11"/>
      <c r="G30867" s="11"/>
      <c r="H30867" s="11"/>
    </row>
    <row r="30868" spans="6:8" x14ac:dyDescent="0.25">
      <c r="F30868" s="11"/>
      <c r="G30868" s="11"/>
      <c r="H30868" s="11"/>
    </row>
    <row r="30869" spans="6:8" x14ac:dyDescent="0.25">
      <c r="F30869" s="11"/>
      <c r="G30869" s="11"/>
      <c r="H30869" s="11"/>
    </row>
    <row r="30870" spans="6:8" x14ac:dyDescent="0.25">
      <c r="F30870" s="11"/>
      <c r="G30870" s="11"/>
      <c r="H30870" s="11"/>
    </row>
    <row r="30871" spans="6:8" x14ac:dyDescent="0.25">
      <c r="F30871" s="11"/>
      <c r="G30871" s="11"/>
      <c r="H30871" s="11"/>
    </row>
    <row r="30872" spans="6:8" x14ac:dyDescent="0.25">
      <c r="F30872" s="11"/>
      <c r="G30872" s="11"/>
      <c r="H30872" s="11"/>
    </row>
    <row r="30873" spans="6:8" x14ac:dyDescent="0.25">
      <c r="F30873" s="11"/>
      <c r="G30873" s="11"/>
      <c r="H30873" s="11"/>
    </row>
    <row r="30874" spans="6:8" x14ac:dyDescent="0.25">
      <c r="F30874" s="11"/>
      <c r="G30874" s="11"/>
      <c r="H30874" s="11"/>
    </row>
    <row r="30875" spans="6:8" x14ac:dyDescent="0.25">
      <c r="F30875" s="11"/>
      <c r="G30875" s="11"/>
      <c r="H30875" s="11"/>
    </row>
    <row r="30876" spans="6:8" x14ac:dyDescent="0.25">
      <c r="F30876" s="11"/>
      <c r="G30876" s="11"/>
      <c r="H30876" s="11"/>
    </row>
    <row r="30877" spans="6:8" x14ac:dyDescent="0.25">
      <c r="F30877" s="11"/>
      <c r="G30877" s="11"/>
      <c r="H30877" s="11"/>
    </row>
    <row r="30878" spans="6:8" x14ac:dyDescent="0.25">
      <c r="F30878" s="11"/>
      <c r="G30878" s="11"/>
      <c r="H30878" s="11"/>
    </row>
    <row r="30879" spans="6:8" x14ac:dyDescent="0.25">
      <c r="F30879" s="11"/>
      <c r="G30879" s="11"/>
      <c r="H30879" s="11"/>
    </row>
    <row r="30880" spans="6:8" x14ac:dyDescent="0.25">
      <c r="F30880" s="11"/>
      <c r="G30880" s="11"/>
      <c r="H30880" s="11"/>
    </row>
    <row r="30881" spans="6:8" x14ac:dyDescent="0.25">
      <c r="F30881" s="11"/>
      <c r="G30881" s="11"/>
      <c r="H30881" s="11"/>
    </row>
    <row r="30882" spans="6:8" x14ac:dyDescent="0.25">
      <c r="F30882" s="11"/>
      <c r="G30882" s="11"/>
      <c r="H30882" s="11"/>
    </row>
    <row r="30883" spans="6:8" x14ac:dyDescent="0.25">
      <c r="F30883" s="11"/>
      <c r="G30883" s="11"/>
      <c r="H30883" s="11"/>
    </row>
    <row r="30884" spans="6:8" x14ac:dyDescent="0.25">
      <c r="F30884" s="11"/>
      <c r="G30884" s="11"/>
      <c r="H30884" s="11"/>
    </row>
    <row r="30885" spans="6:8" x14ac:dyDescent="0.25">
      <c r="F30885" s="11"/>
      <c r="G30885" s="11"/>
      <c r="H30885" s="11"/>
    </row>
    <row r="30886" spans="6:8" x14ac:dyDescent="0.25">
      <c r="F30886" s="11"/>
      <c r="G30886" s="11"/>
      <c r="H30886" s="11"/>
    </row>
    <row r="30887" spans="6:8" x14ac:dyDescent="0.25">
      <c r="F30887" s="11"/>
      <c r="G30887" s="11"/>
      <c r="H30887" s="11"/>
    </row>
    <row r="30888" spans="6:8" x14ac:dyDescent="0.25">
      <c r="F30888" s="11"/>
      <c r="G30888" s="11"/>
      <c r="H30888" s="11"/>
    </row>
    <row r="30889" spans="6:8" x14ac:dyDescent="0.25">
      <c r="F30889" s="11"/>
      <c r="G30889" s="11"/>
      <c r="H30889" s="11"/>
    </row>
    <row r="30890" spans="6:8" x14ac:dyDescent="0.25">
      <c r="F30890" s="11"/>
      <c r="G30890" s="11"/>
      <c r="H30890" s="11"/>
    </row>
    <row r="30891" spans="6:8" x14ac:dyDescent="0.25">
      <c r="F30891" s="11"/>
      <c r="G30891" s="11"/>
      <c r="H30891" s="11"/>
    </row>
    <row r="30892" spans="6:8" x14ac:dyDescent="0.25">
      <c r="F30892" s="11"/>
      <c r="G30892" s="11"/>
      <c r="H30892" s="11"/>
    </row>
    <row r="30893" spans="6:8" x14ac:dyDescent="0.25">
      <c r="F30893" s="11"/>
      <c r="G30893" s="11"/>
      <c r="H30893" s="11"/>
    </row>
    <row r="30894" spans="6:8" x14ac:dyDescent="0.25">
      <c r="F30894" s="11"/>
      <c r="G30894" s="11"/>
      <c r="H30894" s="11"/>
    </row>
    <row r="30895" spans="6:8" x14ac:dyDescent="0.25">
      <c r="F30895" s="11"/>
      <c r="G30895" s="11"/>
      <c r="H30895" s="11"/>
    </row>
    <row r="30896" spans="6:8" x14ac:dyDescent="0.25">
      <c r="F30896" s="11"/>
      <c r="G30896" s="11"/>
      <c r="H30896" s="11"/>
    </row>
    <row r="30897" spans="6:8" x14ac:dyDescent="0.25">
      <c r="F30897" s="11"/>
      <c r="G30897" s="11"/>
      <c r="H30897" s="11"/>
    </row>
    <row r="30898" spans="6:8" x14ac:dyDescent="0.25">
      <c r="F30898" s="11"/>
      <c r="G30898" s="11"/>
      <c r="H30898" s="11"/>
    </row>
    <row r="30899" spans="6:8" x14ac:dyDescent="0.25">
      <c r="F30899" s="11"/>
      <c r="G30899" s="11"/>
      <c r="H30899" s="11"/>
    </row>
    <row r="30900" spans="6:8" x14ac:dyDescent="0.25">
      <c r="F30900" s="11"/>
      <c r="G30900" s="11"/>
      <c r="H30900" s="11"/>
    </row>
    <row r="30901" spans="6:8" x14ac:dyDescent="0.25">
      <c r="F30901" s="11"/>
      <c r="G30901" s="11"/>
      <c r="H30901" s="11"/>
    </row>
    <row r="30902" spans="6:8" x14ac:dyDescent="0.25">
      <c r="F30902" s="11"/>
      <c r="G30902" s="11"/>
      <c r="H30902" s="11"/>
    </row>
    <row r="30903" spans="6:8" x14ac:dyDescent="0.25">
      <c r="F30903" s="11"/>
      <c r="G30903" s="11"/>
      <c r="H30903" s="11"/>
    </row>
    <row r="30904" spans="6:8" x14ac:dyDescent="0.25">
      <c r="F30904" s="11"/>
      <c r="G30904" s="11"/>
      <c r="H30904" s="11"/>
    </row>
    <row r="30905" spans="6:8" x14ac:dyDescent="0.25">
      <c r="F30905" s="11"/>
      <c r="G30905" s="11"/>
      <c r="H30905" s="11"/>
    </row>
    <row r="30906" spans="6:8" x14ac:dyDescent="0.25">
      <c r="F30906" s="11"/>
      <c r="G30906" s="11"/>
      <c r="H30906" s="11"/>
    </row>
    <row r="30907" spans="6:8" x14ac:dyDescent="0.25">
      <c r="F30907" s="11"/>
      <c r="G30907" s="11"/>
      <c r="H30907" s="11"/>
    </row>
    <row r="30908" spans="6:8" x14ac:dyDescent="0.25">
      <c r="F30908" s="11"/>
      <c r="G30908" s="11"/>
      <c r="H30908" s="11"/>
    </row>
    <row r="30909" spans="6:8" x14ac:dyDescent="0.25">
      <c r="F30909" s="11"/>
      <c r="G30909" s="11"/>
      <c r="H30909" s="11"/>
    </row>
    <row r="30910" spans="6:8" x14ac:dyDescent="0.25">
      <c r="F30910" s="11"/>
      <c r="G30910" s="11"/>
      <c r="H30910" s="11"/>
    </row>
    <row r="30911" spans="6:8" x14ac:dyDescent="0.25">
      <c r="F30911" s="11"/>
      <c r="G30911" s="11"/>
      <c r="H30911" s="11"/>
    </row>
    <row r="30912" spans="6:8" x14ac:dyDescent="0.25">
      <c r="F30912" s="11"/>
      <c r="G30912" s="11"/>
      <c r="H30912" s="11"/>
    </row>
    <row r="30913" spans="6:8" x14ac:dyDescent="0.25">
      <c r="F30913" s="11"/>
      <c r="G30913" s="11"/>
      <c r="H30913" s="11"/>
    </row>
    <row r="30914" spans="6:8" x14ac:dyDescent="0.25">
      <c r="F30914" s="11"/>
      <c r="G30914" s="11"/>
      <c r="H30914" s="11"/>
    </row>
    <row r="30915" spans="6:8" x14ac:dyDescent="0.25">
      <c r="F30915" s="11"/>
      <c r="G30915" s="11"/>
      <c r="H30915" s="11"/>
    </row>
    <row r="30916" spans="6:8" x14ac:dyDescent="0.25">
      <c r="F30916" s="11"/>
      <c r="G30916" s="11"/>
      <c r="H30916" s="11"/>
    </row>
    <row r="30917" spans="6:8" x14ac:dyDescent="0.25">
      <c r="F30917" s="11"/>
      <c r="G30917" s="11"/>
      <c r="H30917" s="11"/>
    </row>
    <row r="30918" spans="6:8" x14ac:dyDescent="0.25">
      <c r="F30918" s="11"/>
      <c r="G30918" s="11"/>
      <c r="H30918" s="11"/>
    </row>
    <row r="30919" spans="6:8" x14ac:dyDescent="0.25">
      <c r="F30919" s="11"/>
      <c r="G30919" s="11"/>
      <c r="H30919" s="11"/>
    </row>
    <row r="30920" spans="6:8" x14ac:dyDescent="0.25">
      <c r="F30920" s="11"/>
      <c r="G30920" s="11"/>
      <c r="H30920" s="11"/>
    </row>
    <row r="30921" spans="6:8" x14ac:dyDescent="0.25">
      <c r="F30921" s="11"/>
      <c r="G30921" s="11"/>
      <c r="H30921" s="11"/>
    </row>
    <row r="30922" spans="6:8" x14ac:dyDescent="0.25">
      <c r="F30922" s="11"/>
      <c r="G30922" s="11"/>
      <c r="H30922" s="11"/>
    </row>
    <row r="30923" spans="6:8" x14ac:dyDescent="0.25">
      <c r="F30923" s="11"/>
      <c r="G30923" s="11"/>
      <c r="H30923" s="11"/>
    </row>
    <row r="30924" spans="6:8" x14ac:dyDescent="0.25">
      <c r="F30924" s="11"/>
      <c r="G30924" s="11"/>
      <c r="H30924" s="11"/>
    </row>
    <row r="30925" spans="6:8" x14ac:dyDescent="0.25">
      <c r="F30925" s="11"/>
      <c r="G30925" s="11"/>
      <c r="H30925" s="11"/>
    </row>
    <row r="30926" spans="6:8" x14ac:dyDescent="0.25">
      <c r="F30926" s="11"/>
      <c r="G30926" s="11"/>
      <c r="H30926" s="11"/>
    </row>
    <row r="30927" spans="6:8" x14ac:dyDescent="0.25">
      <c r="F30927" s="11"/>
      <c r="G30927" s="11"/>
      <c r="H30927" s="11"/>
    </row>
    <row r="30928" spans="6:8" x14ac:dyDescent="0.25">
      <c r="F30928" s="11"/>
      <c r="G30928" s="11"/>
      <c r="H30928" s="11"/>
    </row>
    <row r="30929" spans="6:8" x14ac:dyDescent="0.25">
      <c r="F30929" s="11"/>
      <c r="G30929" s="11"/>
      <c r="H30929" s="11"/>
    </row>
    <row r="30930" spans="6:8" x14ac:dyDescent="0.25">
      <c r="F30930" s="11"/>
      <c r="G30930" s="11"/>
      <c r="H30930" s="11"/>
    </row>
    <row r="30931" spans="6:8" x14ac:dyDescent="0.25">
      <c r="F30931" s="11"/>
      <c r="G30931" s="11"/>
      <c r="H30931" s="11"/>
    </row>
    <row r="30932" spans="6:8" x14ac:dyDescent="0.25">
      <c r="F30932" s="11"/>
      <c r="G30932" s="11"/>
      <c r="H30932" s="11"/>
    </row>
    <row r="30933" spans="6:8" x14ac:dyDescent="0.25">
      <c r="F30933" s="11"/>
      <c r="G30933" s="11"/>
      <c r="H30933" s="11"/>
    </row>
    <row r="30934" spans="6:8" x14ac:dyDescent="0.25">
      <c r="F30934" s="11"/>
      <c r="G30934" s="11"/>
      <c r="H30934" s="11"/>
    </row>
    <row r="30935" spans="6:8" x14ac:dyDescent="0.25">
      <c r="F30935" s="11"/>
      <c r="G30935" s="11"/>
      <c r="H30935" s="11"/>
    </row>
    <row r="30936" spans="6:8" x14ac:dyDescent="0.25">
      <c r="F30936" s="11"/>
      <c r="G30936" s="11"/>
      <c r="H30936" s="11"/>
    </row>
    <row r="30937" spans="6:8" x14ac:dyDescent="0.25">
      <c r="F30937" s="11"/>
      <c r="G30937" s="11"/>
      <c r="H30937" s="11"/>
    </row>
    <row r="30938" spans="6:8" x14ac:dyDescent="0.25">
      <c r="F30938" s="11"/>
      <c r="G30938" s="11"/>
      <c r="H30938" s="11"/>
    </row>
    <row r="30939" spans="6:8" x14ac:dyDescent="0.25">
      <c r="F30939" s="11"/>
      <c r="G30939" s="11"/>
      <c r="H30939" s="11"/>
    </row>
    <row r="30940" spans="6:8" x14ac:dyDescent="0.25">
      <c r="F30940" s="11"/>
      <c r="G30940" s="11"/>
      <c r="H30940" s="11"/>
    </row>
    <row r="30941" spans="6:8" x14ac:dyDescent="0.25">
      <c r="F30941" s="11"/>
      <c r="G30941" s="11"/>
      <c r="H30941" s="11"/>
    </row>
    <row r="30942" spans="6:8" x14ac:dyDescent="0.25">
      <c r="F30942" s="11"/>
      <c r="G30942" s="11"/>
      <c r="H30942" s="11"/>
    </row>
    <row r="30943" spans="6:8" x14ac:dyDescent="0.25">
      <c r="F30943" s="11"/>
      <c r="G30943" s="11"/>
      <c r="H30943" s="11"/>
    </row>
    <row r="30944" spans="6:8" x14ac:dyDescent="0.25">
      <c r="F30944" s="11"/>
      <c r="G30944" s="11"/>
      <c r="H30944" s="11"/>
    </row>
    <row r="30945" spans="6:8" x14ac:dyDescent="0.25">
      <c r="F30945" s="11"/>
      <c r="G30945" s="11"/>
      <c r="H30945" s="11"/>
    </row>
    <row r="30946" spans="6:8" x14ac:dyDescent="0.25">
      <c r="F30946" s="11"/>
      <c r="G30946" s="11"/>
      <c r="H30946" s="11"/>
    </row>
    <row r="30947" spans="6:8" x14ac:dyDescent="0.25">
      <c r="F30947" s="11"/>
      <c r="G30947" s="11"/>
      <c r="H30947" s="11"/>
    </row>
    <row r="30948" spans="6:8" x14ac:dyDescent="0.25">
      <c r="F30948" s="11"/>
      <c r="G30948" s="11"/>
      <c r="H30948" s="11"/>
    </row>
    <row r="30949" spans="6:8" x14ac:dyDescent="0.25">
      <c r="F30949" s="11"/>
      <c r="G30949" s="11"/>
      <c r="H30949" s="11"/>
    </row>
    <row r="30950" spans="6:8" x14ac:dyDescent="0.25">
      <c r="F30950" s="11"/>
      <c r="G30950" s="11"/>
      <c r="H30950" s="11"/>
    </row>
    <row r="30951" spans="6:8" x14ac:dyDescent="0.25">
      <c r="F30951" s="11"/>
      <c r="G30951" s="11"/>
      <c r="H30951" s="11"/>
    </row>
    <row r="30952" spans="6:8" x14ac:dyDescent="0.25">
      <c r="F30952" s="11"/>
      <c r="G30952" s="11"/>
      <c r="H30952" s="11"/>
    </row>
    <row r="30953" spans="6:8" x14ac:dyDescent="0.25">
      <c r="F30953" s="11"/>
      <c r="G30953" s="11"/>
      <c r="H30953" s="11"/>
    </row>
    <row r="30954" spans="6:8" x14ac:dyDescent="0.25">
      <c r="F30954" s="11"/>
      <c r="G30954" s="11"/>
      <c r="H30954" s="11"/>
    </row>
    <row r="30955" spans="6:8" x14ac:dyDescent="0.25">
      <c r="F30955" s="11"/>
      <c r="G30955" s="11"/>
      <c r="H30955" s="11"/>
    </row>
    <row r="30956" spans="6:8" x14ac:dyDescent="0.25">
      <c r="F30956" s="11"/>
      <c r="G30956" s="11"/>
      <c r="H30956" s="11"/>
    </row>
    <row r="30957" spans="6:8" x14ac:dyDescent="0.25">
      <c r="F30957" s="11"/>
      <c r="G30957" s="11"/>
      <c r="H30957" s="11"/>
    </row>
    <row r="30958" spans="6:8" x14ac:dyDescent="0.25">
      <c r="F30958" s="11"/>
      <c r="G30958" s="11"/>
      <c r="H30958" s="11"/>
    </row>
    <row r="30959" spans="6:8" x14ac:dyDescent="0.25">
      <c r="F30959" s="11"/>
      <c r="G30959" s="11"/>
      <c r="H30959" s="11"/>
    </row>
    <row r="30960" spans="6:8" x14ac:dyDescent="0.25">
      <c r="F30960" s="11"/>
      <c r="G30960" s="11"/>
      <c r="H30960" s="11"/>
    </row>
    <row r="30961" spans="6:8" x14ac:dyDescent="0.25">
      <c r="F30961" s="11"/>
      <c r="G30961" s="11"/>
      <c r="H30961" s="11"/>
    </row>
    <row r="30962" spans="6:8" x14ac:dyDescent="0.25">
      <c r="F30962" s="11"/>
      <c r="G30962" s="11"/>
      <c r="H30962" s="11"/>
    </row>
    <row r="30963" spans="6:8" x14ac:dyDescent="0.25">
      <c r="F30963" s="11"/>
      <c r="G30963" s="11"/>
      <c r="H30963" s="11"/>
    </row>
    <row r="30964" spans="6:8" x14ac:dyDescent="0.25">
      <c r="F30964" s="11"/>
      <c r="G30964" s="11"/>
      <c r="H30964" s="11"/>
    </row>
    <row r="30965" spans="6:8" x14ac:dyDescent="0.25">
      <c r="F30965" s="11"/>
      <c r="G30965" s="11"/>
      <c r="H30965" s="11"/>
    </row>
    <row r="30966" spans="6:8" x14ac:dyDescent="0.25">
      <c r="F30966" s="11"/>
      <c r="G30966" s="11"/>
      <c r="H30966" s="11"/>
    </row>
    <row r="30967" spans="6:8" x14ac:dyDescent="0.25">
      <c r="F30967" s="11"/>
      <c r="G30967" s="11"/>
      <c r="H30967" s="11"/>
    </row>
    <row r="30968" spans="6:8" x14ac:dyDescent="0.25">
      <c r="F30968" s="11"/>
      <c r="G30968" s="11"/>
      <c r="H30968" s="11"/>
    </row>
    <row r="30969" spans="6:8" x14ac:dyDescent="0.25">
      <c r="F30969" s="11"/>
      <c r="G30969" s="11"/>
      <c r="H30969" s="11"/>
    </row>
    <row r="30970" spans="6:8" x14ac:dyDescent="0.25">
      <c r="F30970" s="11"/>
      <c r="G30970" s="11"/>
      <c r="H30970" s="11"/>
    </row>
    <row r="30971" spans="6:8" x14ac:dyDescent="0.25">
      <c r="F30971" s="11"/>
      <c r="G30971" s="11"/>
      <c r="H30971" s="11"/>
    </row>
    <row r="30972" spans="6:8" x14ac:dyDescent="0.25">
      <c r="F30972" s="11"/>
      <c r="G30972" s="11"/>
      <c r="H30972" s="11"/>
    </row>
    <row r="30973" spans="6:8" x14ac:dyDescent="0.25">
      <c r="F30973" s="11"/>
      <c r="G30973" s="11"/>
      <c r="H30973" s="11"/>
    </row>
    <row r="30974" spans="6:8" x14ac:dyDescent="0.25">
      <c r="F30974" s="11"/>
      <c r="G30974" s="11"/>
      <c r="H30974" s="11"/>
    </row>
    <row r="30975" spans="6:8" x14ac:dyDescent="0.25">
      <c r="F30975" s="11"/>
      <c r="G30975" s="11"/>
      <c r="H30975" s="11"/>
    </row>
    <row r="30976" spans="6:8" x14ac:dyDescent="0.25">
      <c r="F30976" s="11"/>
      <c r="G30976" s="11"/>
      <c r="H30976" s="11"/>
    </row>
    <row r="30977" spans="6:8" x14ac:dyDescent="0.25">
      <c r="F30977" s="11"/>
      <c r="G30977" s="11"/>
      <c r="H30977" s="11"/>
    </row>
    <row r="30978" spans="6:8" x14ac:dyDescent="0.25">
      <c r="F30978" s="11"/>
      <c r="G30978" s="11"/>
      <c r="H30978" s="11"/>
    </row>
    <row r="30979" spans="6:8" x14ac:dyDescent="0.25">
      <c r="F30979" s="11"/>
      <c r="G30979" s="11"/>
      <c r="H30979" s="11"/>
    </row>
    <row r="30980" spans="6:8" x14ac:dyDescent="0.25">
      <c r="F30980" s="11"/>
      <c r="G30980" s="11"/>
      <c r="H30980" s="11"/>
    </row>
    <row r="30981" spans="6:8" x14ac:dyDescent="0.25">
      <c r="F30981" s="11"/>
      <c r="G30981" s="11"/>
      <c r="H30981" s="11"/>
    </row>
    <row r="30982" spans="6:8" x14ac:dyDescent="0.25">
      <c r="F30982" s="11"/>
      <c r="G30982" s="11"/>
      <c r="H30982" s="11"/>
    </row>
    <row r="30983" spans="6:8" x14ac:dyDescent="0.25">
      <c r="F30983" s="11"/>
      <c r="G30983" s="11"/>
      <c r="H30983" s="11"/>
    </row>
    <row r="30984" spans="6:8" x14ac:dyDescent="0.25">
      <c r="F30984" s="11"/>
      <c r="G30984" s="11"/>
      <c r="H30984" s="11"/>
    </row>
    <row r="30985" spans="6:8" x14ac:dyDescent="0.25">
      <c r="F30985" s="11"/>
      <c r="G30985" s="11"/>
      <c r="H30985" s="11"/>
    </row>
    <row r="30986" spans="6:8" x14ac:dyDescent="0.25">
      <c r="F30986" s="11"/>
      <c r="G30986" s="11"/>
      <c r="H30986" s="11"/>
    </row>
    <row r="30987" spans="6:8" x14ac:dyDescent="0.25">
      <c r="F30987" s="11"/>
      <c r="G30987" s="11"/>
      <c r="H30987" s="11"/>
    </row>
    <row r="30988" spans="6:8" x14ac:dyDescent="0.25">
      <c r="F30988" s="11"/>
      <c r="G30988" s="11"/>
      <c r="H30988" s="11"/>
    </row>
    <row r="30989" spans="6:8" x14ac:dyDescent="0.25">
      <c r="F30989" s="11"/>
      <c r="G30989" s="11"/>
      <c r="H30989" s="11"/>
    </row>
    <row r="30990" spans="6:8" x14ac:dyDescent="0.25">
      <c r="F30990" s="11"/>
      <c r="G30990" s="11"/>
      <c r="H30990" s="11"/>
    </row>
    <row r="30991" spans="6:8" x14ac:dyDescent="0.25">
      <c r="F30991" s="11"/>
      <c r="G30991" s="11"/>
      <c r="H30991" s="11"/>
    </row>
    <row r="30992" spans="6:8" x14ac:dyDescent="0.25">
      <c r="F30992" s="11"/>
      <c r="G30992" s="11"/>
      <c r="H30992" s="11"/>
    </row>
    <row r="30993" spans="6:8" x14ac:dyDescent="0.25">
      <c r="F30993" s="11"/>
      <c r="G30993" s="11"/>
      <c r="H30993" s="11"/>
    </row>
    <row r="30994" spans="6:8" x14ac:dyDescent="0.25">
      <c r="F30994" s="11"/>
      <c r="G30994" s="11"/>
      <c r="H30994" s="11"/>
    </row>
    <row r="30995" spans="6:8" x14ac:dyDescent="0.25">
      <c r="F30995" s="11"/>
      <c r="G30995" s="11"/>
      <c r="H30995" s="11"/>
    </row>
    <row r="30996" spans="6:8" x14ac:dyDescent="0.25">
      <c r="F30996" s="11"/>
      <c r="G30996" s="11"/>
      <c r="H30996" s="11"/>
    </row>
    <row r="30997" spans="6:8" x14ac:dyDescent="0.25">
      <c r="F30997" s="11"/>
      <c r="G30997" s="11"/>
      <c r="H30997" s="11"/>
    </row>
    <row r="30998" spans="6:8" x14ac:dyDescent="0.25">
      <c r="F30998" s="11"/>
      <c r="G30998" s="11"/>
      <c r="H30998" s="11"/>
    </row>
    <row r="30999" spans="6:8" x14ac:dyDescent="0.25">
      <c r="F30999" s="11"/>
      <c r="G30999" s="11"/>
      <c r="H30999" s="11"/>
    </row>
    <row r="31000" spans="6:8" x14ac:dyDescent="0.25">
      <c r="F31000" s="11"/>
      <c r="G31000" s="11"/>
      <c r="H31000" s="11"/>
    </row>
    <row r="31001" spans="6:8" x14ac:dyDescent="0.25">
      <c r="F31001" s="11"/>
      <c r="G31001" s="11"/>
      <c r="H31001" s="11"/>
    </row>
    <row r="31002" spans="6:8" x14ac:dyDescent="0.25">
      <c r="F31002" s="11"/>
      <c r="G31002" s="11"/>
      <c r="H31002" s="11"/>
    </row>
    <row r="31003" spans="6:8" x14ac:dyDescent="0.25">
      <c r="F31003" s="11"/>
      <c r="G31003" s="11"/>
      <c r="H31003" s="11"/>
    </row>
    <row r="31004" spans="6:8" x14ac:dyDescent="0.25">
      <c r="F31004" s="11"/>
      <c r="G31004" s="11"/>
      <c r="H31004" s="11"/>
    </row>
    <row r="31005" spans="6:8" x14ac:dyDescent="0.25">
      <c r="F31005" s="11"/>
      <c r="G31005" s="11"/>
      <c r="H31005" s="11"/>
    </row>
    <row r="31006" spans="6:8" x14ac:dyDescent="0.25">
      <c r="F31006" s="11"/>
      <c r="G31006" s="11"/>
      <c r="H31006" s="11"/>
    </row>
    <row r="31007" spans="6:8" x14ac:dyDescent="0.25">
      <c r="F31007" s="11"/>
      <c r="G31007" s="11"/>
      <c r="H31007" s="11"/>
    </row>
    <row r="31008" spans="6:8" x14ac:dyDescent="0.25">
      <c r="F31008" s="11"/>
      <c r="G31008" s="11"/>
      <c r="H31008" s="11"/>
    </row>
    <row r="31009" spans="6:8" x14ac:dyDescent="0.25">
      <c r="F31009" s="11"/>
      <c r="G31009" s="11"/>
      <c r="H31009" s="11"/>
    </row>
    <row r="31010" spans="6:8" x14ac:dyDescent="0.25">
      <c r="F31010" s="11"/>
      <c r="G31010" s="11"/>
      <c r="H31010" s="11"/>
    </row>
    <row r="31011" spans="6:8" x14ac:dyDescent="0.25">
      <c r="F31011" s="11"/>
      <c r="G31011" s="11"/>
      <c r="H31011" s="11"/>
    </row>
    <row r="31012" spans="6:8" x14ac:dyDescent="0.25">
      <c r="F31012" s="11"/>
      <c r="G31012" s="11"/>
      <c r="H31012" s="11"/>
    </row>
    <row r="31013" spans="6:8" x14ac:dyDescent="0.25">
      <c r="F31013" s="11"/>
      <c r="G31013" s="11"/>
      <c r="H31013" s="11"/>
    </row>
    <row r="31014" spans="6:8" x14ac:dyDescent="0.25">
      <c r="F31014" s="11"/>
      <c r="G31014" s="11"/>
      <c r="H31014" s="11"/>
    </row>
    <row r="31015" spans="6:8" x14ac:dyDescent="0.25">
      <c r="F31015" s="11"/>
      <c r="G31015" s="11"/>
      <c r="H31015" s="11"/>
    </row>
    <row r="31016" spans="6:8" x14ac:dyDescent="0.25">
      <c r="F31016" s="11"/>
      <c r="G31016" s="11"/>
      <c r="H31016" s="11"/>
    </row>
    <row r="31017" spans="6:8" x14ac:dyDescent="0.25">
      <c r="F31017" s="11"/>
      <c r="G31017" s="11"/>
      <c r="H31017" s="11"/>
    </row>
    <row r="31018" spans="6:8" x14ac:dyDescent="0.25">
      <c r="F31018" s="11"/>
      <c r="G31018" s="11"/>
      <c r="H31018" s="11"/>
    </row>
    <row r="31019" spans="6:8" x14ac:dyDescent="0.25">
      <c r="F31019" s="11"/>
      <c r="G31019" s="11"/>
      <c r="H31019" s="11"/>
    </row>
    <row r="31020" spans="6:8" x14ac:dyDescent="0.25">
      <c r="F31020" s="11"/>
      <c r="G31020" s="11"/>
      <c r="H31020" s="11"/>
    </row>
    <row r="31021" spans="6:8" x14ac:dyDescent="0.25">
      <c r="F31021" s="11"/>
      <c r="G31021" s="11"/>
      <c r="H31021" s="11"/>
    </row>
    <row r="31022" spans="6:8" x14ac:dyDescent="0.25">
      <c r="F31022" s="11"/>
      <c r="G31022" s="11"/>
      <c r="H31022" s="11"/>
    </row>
    <row r="31023" spans="6:8" x14ac:dyDescent="0.25">
      <c r="F31023" s="11"/>
      <c r="G31023" s="11"/>
      <c r="H31023" s="11"/>
    </row>
    <row r="31024" spans="6:8" x14ac:dyDescent="0.25">
      <c r="F31024" s="11"/>
      <c r="G31024" s="11"/>
      <c r="H31024" s="11"/>
    </row>
    <row r="31025" spans="6:8" x14ac:dyDescent="0.25">
      <c r="F31025" s="11"/>
      <c r="G31025" s="11"/>
      <c r="H31025" s="11"/>
    </row>
    <row r="31026" spans="6:8" x14ac:dyDescent="0.25">
      <c r="F31026" s="11"/>
      <c r="G31026" s="11"/>
      <c r="H31026" s="11"/>
    </row>
    <row r="31027" spans="6:8" x14ac:dyDescent="0.25">
      <c r="F31027" s="11"/>
      <c r="G31027" s="11"/>
      <c r="H31027" s="11"/>
    </row>
    <row r="31028" spans="6:8" x14ac:dyDescent="0.25">
      <c r="F31028" s="11"/>
      <c r="G31028" s="11"/>
      <c r="H31028" s="11"/>
    </row>
    <row r="31029" spans="6:8" x14ac:dyDescent="0.25">
      <c r="F31029" s="11"/>
      <c r="G31029" s="11"/>
      <c r="H31029" s="11"/>
    </row>
    <row r="31030" spans="6:8" x14ac:dyDescent="0.25">
      <c r="F31030" s="11"/>
      <c r="G31030" s="11"/>
      <c r="H31030" s="11"/>
    </row>
    <row r="31031" spans="6:8" x14ac:dyDescent="0.25">
      <c r="F31031" s="11"/>
      <c r="G31031" s="11"/>
      <c r="H31031" s="11"/>
    </row>
    <row r="31032" spans="6:8" x14ac:dyDescent="0.25">
      <c r="F31032" s="11"/>
      <c r="G31032" s="11"/>
      <c r="H31032" s="11"/>
    </row>
    <row r="31033" spans="6:8" x14ac:dyDescent="0.25">
      <c r="F31033" s="11"/>
      <c r="G31033" s="11"/>
      <c r="H31033" s="11"/>
    </row>
    <row r="31034" spans="6:8" x14ac:dyDescent="0.25">
      <c r="F31034" s="11"/>
      <c r="G31034" s="11"/>
      <c r="H31034" s="11"/>
    </row>
    <row r="31035" spans="6:8" x14ac:dyDescent="0.25">
      <c r="F31035" s="11"/>
      <c r="G31035" s="11"/>
      <c r="H31035" s="11"/>
    </row>
    <row r="31036" spans="6:8" x14ac:dyDescent="0.25">
      <c r="F31036" s="11"/>
      <c r="G31036" s="11"/>
      <c r="H31036" s="11"/>
    </row>
    <row r="31037" spans="6:8" x14ac:dyDescent="0.25">
      <c r="F31037" s="11"/>
      <c r="G31037" s="11"/>
      <c r="H31037" s="11"/>
    </row>
    <row r="31038" spans="6:8" x14ac:dyDescent="0.25">
      <c r="F31038" s="11"/>
      <c r="G31038" s="11"/>
      <c r="H31038" s="11"/>
    </row>
    <row r="31039" spans="6:8" x14ac:dyDescent="0.25">
      <c r="F31039" s="11"/>
      <c r="G31039" s="11"/>
      <c r="H31039" s="11"/>
    </row>
    <row r="31040" spans="6:8" x14ac:dyDescent="0.25">
      <c r="F31040" s="11"/>
      <c r="G31040" s="11"/>
      <c r="H31040" s="11"/>
    </row>
    <row r="31041" spans="6:8" x14ac:dyDescent="0.25">
      <c r="F31041" s="11"/>
      <c r="G31041" s="11"/>
      <c r="H31041" s="11"/>
    </row>
    <row r="31042" spans="6:8" x14ac:dyDescent="0.25">
      <c r="F31042" s="11"/>
      <c r="G31042" s="11"/>
      <c r="H31042" s="11"/>
    </row>
    <row r="31043" spans="6:8" x14ac:dyDescent="0.25">
      <c r="F31043" s="11"/>
      <c r="G31043" s="11"/>
      <c r="H31043" s="11"/>
    </row>
    <row r="31044" spans="6:8" x14ac:dyDescent="0.25">
      <c r="F31044" s="11"/>
      <c r="G31044" s="11"/>
      <c r="H31044" s="11"/>
    </row>
    <row r="31045" spans="6:8" x14ac:dyDescent="0.25">
      <c r="F31045" s="11"/>
      <c r="G31045" s="11"/>
      <c r="H31045" s="11"/>
    </row>
    <row r="31046" spans="6:8" x14ac:dyDescent="0.25">
      <c r="F31046" s="11"/>
      <c r="G31046" s="11"/>
      <c r="H31046" s="11"/>
    </row>
    <row r="31047" spans="6:8" x14ac:dyDescent="0.25">
      <c r="F31047" s="11"/>
      <c r="G31047" s="11"/>
      <c r="H31047" s="11"/>
    </row>
    <row r="31048" spans="6:8" x14ac:dyDescent="0.25">
      <c r="F31048" s="11"/>
      <c r="G31048" s="11"/>
      <c r="H31048" s="11"/>
    </row>
    <row r="31049" spans="6:8" x14ac:dyDescent="0.25">
      <c r="F31049" s="11"/>
      <c r="G31049" s="11"/>
      <c r="H31049" s="11"/>
    </row>
    <row r="31050" spans="6:8" x14ac:dyDescent="0.25">
      <c r="F31050" s="11"/>
      <c r="G31050" s="11"/>
      <c r="H31050" s="11"/>
    </row>
    <row r="31051" spans="6:8" x14ac:dyDescent="0.25">
      <c r="F31051" s="11"/>
      <c r="G31051" s="11"/>
      <c r="H31051" s="11"/>
    </row>
    <row r="31052" spans="6:8" x14ac:dyDescent="0.25">
      <c r="F31052" s="11"/>
      <c r="G31052" s="11"/>
      <c r="H31052" s="11"/>
    </row>
    <row r="31053" spans="6:8" x14ac:dyDescent="0.25">
      <c r="F31053" s="11"/>
      <c r="G31053" s="11"/>
      <c r="H31053" s="11"/>
    </row>
    <row r="31054" spans="6:8" x14ac:dyDescent="0.25">
      <c r="F31054" s="11"/>
      <c r="G31054" s="11"/>
      <c r="H31054" s="11"/>
    </row>
    <row r="31055" spans="6:8" x14ac:dyDescent="0.25">
      <c r="F31055" s="11"/>
      <c r="G31055" s="11"/>
      <c r="H31055" s="11"/>
    </row>
    <row r="31056" spans="6:8" x14ac:dyDescent="0.25">
      <c r="F31056" s="11"/>
      <c r="G31056" s="11"/>
      <c r="H31056" s="11"/>
    </row>
    <row r="31057" spans="6:8" x14ac:dyDescent="0.25">
      <c r="F31057" s="11"/>
      <c r="G31057" s="11"/>
      <c r="H31057" s="11"/>
    </row>
    <row r="31058" spans="6:8" x14ac:dyDescent="0.25">
      <c r="F31058" s="11"/>
      <c r="G31058" s="11"/>
      <c r="H31058" s="11"/>
    </row>
    <row r="31059" spans="6:8" x14ac:dyDescent="0.25">
      <c r="F31059" s="11"/>
      <c r="G31059" s="11"/>
      <c r="H31059" s="11"/>
    </row>
    <row r="31060" spans="6:8" x14ac:dyDescent="0.25">
      <c r="F31060" s="11"/>
      <c r="G31060" s="11"/>
      <c r="H31060" s="11"/>
    </row>
    <row r="31061" spans="6:8" x14ac:dyDescent="0.25">
      <c r="F31061" s="11"/>
      <c r="G31061" s="11"/>
      <c r="H31061" s="11"/>
    </row>
    <row r="31062" spans="6:8" x14ac:dyDescent="0.25">
      <c r="F31062" s="11"/>
      <c r="G31062" s="11"/>
      <c r="H31062" s="11"/>
    </row>
    <row r="31063" spans="6:8" x14ac:dyDescent="0.25">
      <c r="F31063" s="11"/>
      <c r="G31063" s="11"/>
      <c r="H31063" s="11"/>
    </row>
    <row r="31064" spans="6:8" x14ac:dyDescent="0.25">
      <c r="F31064" s="11"/>
      <c r="G31064" s="11"/>
      <c r="H31064" s="11"/>
    </row>
    <row r="31065" spans="6:8" x14ac:dyDescent="0.25">
      <c r="F31065" s="11"/>
      <c r="G31065" s="11"/>
      <c r="H31065" s="11"/>
    </row>
    <row r="31066" spans="6:8" x14ac:dyDescent="0.25">
      <c r="F31066" s="11"/>
      <c r="G31066" s="11"/>
      <c r="H31066" s="11"/>
    </row>
    <row r="31067" spans="6:8" x14ac:dyDescent="0.25">
      <c r="F31067" s="11"/>
      <c r="G31067" s="11"/>
      <c r="H31067" s="11"/>
    </row>
    <row r="31068" spans="6:8" x14ac:dyDescent="0.25">
      <c r="F31068" s="11"/>
      <c r="G31068" s="11"/>
      <c r="H31068" s="11"/>
    </row>
    <row r="31069" spans="6:8" x14ac:dyDescent="0.25">
      <c r="F31069" s="11"/>
      <c r="G31069" s="11"/>
      <c r="H31069" s="11"/>
    </row>
    <row r="31070" spans="6:8" x14ac:dyDescent="0.25">
      <c r="F31070" s="11"/>
      <c r="G31070" s="11"/>
      <c r="H31070" s="11"/>
    </row>
    <row r="31071" spans="6:8" x14ac:dyDescent="0.25">
      <c r="F31071" s="11"/>
      <c r="G31071" s="11"/>
      <c r="H31071" s="11"/>
    </row>
    <row r="31072" spans="6:8" x14ac:dyDescent="0.25">
      <c r="F31072" s="11"/>
      <c r="G31072" s="11"/>
      <c r="H31072" s="11"/>
    </row>
    <row r="31073" spans="6:8" x14ac:dyDescent="0.25">
      <c r="F31073" s="11"/>
      <c r="G31073" s="11"/>
      <c r="H31073" s="11"/>
    </row>
    <row r="31074" spans="6:8" x14ac:dyDescent="0.25">
      <c r="F31074" s="11"/>
      <c r="G31074" s="11"/>
      <c r="H31074" s="11"/>
    </row>
    <row r="31075" spans="6:8" x14ac:dyDescent="0.25">
      <c r="F31075" s="11"/>
      <c r="G31075" s="11"/>
      <c r="H31075" s="11"/>
    </row>
    <row r="31076" spans="6:8" x14ac:dyDescent="0.25">
      <c r="F31076" s="11"/>
      <c r="G31076" s="11"/>
      <c r="H31076" s="11"/>
    </row>
    <row r="31077" spans="6:8" x14ac:dyDescent="0.25">
      <c r="F31077" s="11"/>
      <c r="G31077" s="11"/>
      <c r="H31077" s="11"/>
    </row>
    <row r="31078" spans="6:8" x14ac:dyDescent="0.25">
      <c r="F31078" s="11"/>
      <c r="G31078" s="11"/>
      <c r="H31078" s="11"/>
    </row>
    <row r="31079" spans="6:8" x14ac:dyDescent="0.25">
      <c r="F31079" s="11"/>
      <c r="G31079" s="11"/>
      <c r="H31079" s="11"/>
    </row>
    <row r="31080" spans="6:8" x14ac:dyDescent="0.25">
      <c r="F31080" s="11"/>
      <c r="G31080" s="11"/>
      <c r="H31080" s="11"/>
    </row>
    <row r="31081" spans="6:8" x14ac:dyDescent="0.25">
      <c r="F31081" s="11"/>
      <c r="G31081" s="11"/>
      <c r="H31081" s="11"/>
    </row>
    <row r="31082" spans="6:8" x14ac:dyDescent="0.25">
      <c r="F31082" s="11"/>
      <c r="G31082" s="11"/>
      <c r="H31082" s="11"/>
    </row>
    <row r="31083" spans="6:8" x14ac:dyDescent="0.25">
      <c r="F31083" s="11"/>
      <c r="G31083" s="11"/>
      <c r="H31083" s="11"/>
    </row>
    <row r="31084" spans="6:8" x14ac:dyDescent="0.25">
      <c r="F31084" s="11"/>
      <c r="G31084" s="11"/>
      <c r="H31084" s="11"/>
    </row>
    <row r="31085" spans="6:8" x14ac:dyDescent="0.25">
      <c r="F31085" s="11"/>
      <c r="G31085" s="11"/>
      <c r="H31085" s="11"/>
    </row>
    <row r="31086" spans="6:8" x14ac:dyDescent="0.25">
      <c r="F31086" s="11"/>
      <c r="G31086" s="11"/>
      <c r="H31086" s="11"/>
    </row>
    <row r="31087" spans="6:8" x14ac:dyDescent="0.25">
      <c r="F31087" s="11"/>
      <c r="G31087" s="11"/>
      <c r="H31087" s="11"/>
    </row>
    <row r="31088" spans="6:8" x14ac:dyDescent="0.25">
      <c r="F31088" s="11"/>
      <c r="G31088" s="11"/>
      <c r="H31088" s="11"/>
    </row>
    <row r="31089" spans="6:8" x14ac:dyDescent="0.25">
      <c r="F31089" s="11"/>
      <c r="G31089" s="11"/>
      <c r="H31089" s="11"/>
    </row>
    <row r="31090" spans="6:8" x14ac:dyDescent="0.25">
      <c r="F31090" s="11"/>
      <c r="G31090" s="11"/>
      <c r="H31090" s="11"/>
    </row>
    <row r="31091" spans="6:8" x14ac:dyDescent="0.25">
      <c r="F31091" s="11"/>
      <c r="G31091" s="11"/>
      <c r="H31091" s="11"/>
    </row>
    <row r="31092" spans="6:8" x14ac:dyDescent="0.25">
      <c r="F31092" s="11"/>
      <c r="G31092" s="11"/>
      <c r="H31092" s="11"/>
    </row>
    <row r="31093" spans="6:8" x14ac:dyDescent="0.25">
      <c r="F31093" s="11"/>
      <c r="G31093" s="11"/>
      <c r="H31093" s="11"/>
    </row>
    <row r="31094" spans="6:8" x14ac:dyDescent="0.25">
      <c r="F31094" s="11"/>
      <c r="G31094" s="11"/>
      <c r="H31094" s="11"/>
    </row>
    <row r="31095" spans="6:8" x14ac:dyDescent="0.25">
      <c r="F31095" s="11"/>
      <c r="G31095" s="11"/>
      <c r="H31095" s="11"/>
    </row>
    <row r="31096" spans="6:8" x14ac:dyDescent="0.25">
      <c r="F31096" s="11"/>
      <c r="G31096" s="11"/>
      <c r="H31096" s="11"/>
    </row>
    <row r="31097" spans="6:8" x14ac:dyDescent="0.25">
      <c r="F31097" s="11"/>
      <c r="G31097" s="11"/>
      <c r="H31097" s="11"/>
    </row>
    <row r="31098" spans="6:8" x14ac:dyDescent="0.25">
      <c r="F31098" s="11"/>
      <c r="G31098" s="11"/>
      <c r="H31098" s="11"/>
    </row>
    <row r="31099" spans="6:8" x14ac:dyDescent="0.25">
      <c r="F31099" s="11"/>
      <c r="G31099" s="11"/>
      <c r="H31099" s="11"/>
    </row>
    <row r="31100" spans="6:8" x14ac:dyDescent="0.25">
      <c r="F31100" s="11"/>
      <c r="G31100" s="11"/>
      <c r="H31100" s="11"/>
    </row>
    <row r="31101" spans="6:8" x14ac:dyDescent="0.25">
      <c r="F31101" s="11"/>
      <c r="G31101" s="11"/>
      <c r="H31101" s="11"/>
    </row>
    <row r="31102" spans="6:8" x14ac:dyDescent="0.25">
      <c r="F31102" s="11"/>
      <c r="G31102" s="11"/>
      <c r="H31102" s="11"/>
    </row>
    <row r="31103" spans="6:8" x14ac:dyDescent="0.25">
      <c r="F31103" s="11"/>
      <c r="G31103" s="11"/>
      <c r="H31103" s="11"/>
    </row>
    <row r="31104" spans="6:8" x14ac:dyDescent="0.25">
      <c r="F31104" s="11"/>
      <c r="G31104" s="11"/>
      <c r="H31104" s="11"/>
    </row>
    <row r="31105" spans="6:8" x14ac:dyDescent="0.25">
      <c r="F31105" s="11"/>
      <c r="G31105" s="11"/>
      <c r="H31105" s="11"/>
    </row>
    <row r="31106" spans="6:8" x14ac:dyDescent="0.25">
      <c r="F31106" s="11"/>
      <c r="G31106" s="11"/>
      <c r="H31106" s="11"/>
    </row>
    <row r="31107" spans="6:8" x14ac:dyDescent="0.25">
      <c r="F31107" s="11"/>
      <c r="G31107" s="11"/>
      <c r="H31107" s="11"/>
    </row>
    <row r="31108" spans="6:8" x14ac:dyDescent="0.25">
      <c r="F31108" s="11"/>
      <c r="G31108" s="11"/>
      <c r="H31108" s="11"/>
    </row>
    <row r="31109" spans="6:8" x14ac:dyDescent="0.25">
      <c r="F31109" s="11"/>
      <c r="G31109" s="11"/>
      <c r="H31109" s="11"/>
    </row>
    <row r="31110" spans="6:8" x14ac:dyDescent="0.25">
      <c r="F31110" s="11"/>
      <c r="G31110" s="11"/>
      <c r="H31110" s="11"/>
    </row>
    <row r="31111" spans="6:8" x14ac:dyDescent="0.25">
      <c r="F31111" s="11"/>
      <c r="G31111" s="11"/>
      <c r="H31111" s="11"/>
    </row>
    <row r="31112" spans="6:8" x14ac:dyDescent="0.25">
      <c r="F31112" s="11"/>
      <c r="G31112" s="11"/>
      <c r="H31112" s="11"/>
    </row>
    <row r="31113" spans="6:8" x14ac:dyDescent="0.25">
      <c r="F31113" s="11"/>
      <c r="G31113" s="11"/>
      <c r="H31113" s="11"/>
    </row>
    <row r="31114" spans="6:8" x14ac:dyDescent="0.25">
      <c r="F31114" s="11"/>
      <c r="G31114" s="11"/>
      <c r="H31114" s="11"/>
    </row>
    <row r="31115" spans="6:8" x14ac:dyDescent="0.25">
      <c r="F31115" s="11"/>
      <c r="G31115" s="11"/>
      <c r="H31115" s="11"/>
    </row>
    <row r="31116" spans="6:8" x14ac:dyDescent="0.25">
      <c r="F31116" s="11"/>
      <c r="G31116" s="11"/>
      <c r="H31116" s="11"/>
    </row>
    <row r="31117" spans="6:8" x14ac:dyDescent="0.25">
      <c r="F31117" s="11"/>
      <c r="G31117" s="11"/>
      <c r="H31117" s="11"/>
    </row>
    <row r="31118" spans="6:8" x14ac:dyDescent="0.25">
      <c r="F31118" s="11"/>
      <c r="G31118" s="11"/>
      <c r="H31118" s="11"/>
    </row>
    <row r="31119" spans="6:8" x14ac:dyDescent="0.25">
      <c r="F31119" s="11"/>
      <c r="G31119" s="11"/>
      <c r="H31119" s="11"/>
    </row>
    <row r="31120" spans="6:8" x14ac:dyDescent="0.25">
      <c r="F31120" s="11"/>
      <c r="G31120" s="11"/>
      <c r="H31120" s="11"/>
    </row>
    <row r="31121" spans="6:8" x14ac:dyDescent="0.25">
      <c r="F31121" s="11"/>
      <c r="G31121" s="11"/>
      <c r="H31121" s="11"/>
    </row>
    <row r="31122" spans="6:8" x14ac:dyDescent="0.25">
      <c r="F31122" s="11"/>
      <c r="G31122" s="11"/>
      <c r="H31122" s="11"/>
    </row>
    <row r="31123" spans="6:8" x14ac:dyDescent="0.25">
      <c r="F31123" s="11"/>
      <c r="G31123" s="11"/>
      <c r="H31123" s="11"/>
    </row>
    <row r="31124" spans="6:8" x14ac:dyDescent="0.25">
      <c r="F31124" s="11"/>
      <c r="G31124" s="11"/>
      <c r="H31124" s="11"/>
    </row>
    <row r="31125" spans="6:8" x14ac:dyDescent="0.25">
      <c r="F31125" s="11"/>
      <c r="G31125" s="11"/>
      <c r="H31125" s="11"/>
    </row>
    <row r="31126" spans="6:8" x14ac:dyDescent="0.25">
      <c r="F31126" s="11"/>
      <c r="G31126" s="11"/>
      <c r="H31126" s="11"/>
    </row>
    <row r="31127" spans="6:8" x14ac:dyDescent="0.25">
      <c r="F31127" s="11"/>
      <c r="G31127" s="11"/>
      <c r="H31127" s="11"/>
    </row>
    <row r="31128" spans="6:8" x14ac:dyDescent="0.25">
      <c r="F31128" s="11"/>
      <c r="G31128" s="11"/>
      <c r="H31128" s="11"/>
    </row>
    <row r="31129" spans="6:8" x14ac:dyDescent="0.25">
      <c r="F31129" s="11"/>
      <c r="G31129" s="11"/>
      <c r="H31129" s="11"/>
    </row>
    <row r="31130" spans="6:8" x14ac:dyDescent="0.25">
      <c r="F31130" s="11"/>
      <c r="G31130" s="11"/>
      <c r="H31130" s="11"/>
    </row>
    <row r="31131" spans="6:8" x14ac:dyDescent="0.25">
      <c r="F31131" s="11"/>
      <c r="G31131" s="11"/>
      <c r="H31131" s="11"/>
    </row>
    <row r="31132" spans="6:8" x14ac:dyDescent="0.25">
      <c r="F31132" s="11"/>
      <c r="G31132" s="11"/>
      <c r="H31132" s="11"/>
    </row>
    <row r="31133" spans="6:8" x14ac:dyDescent="0.25">
      <c r="F31133" s="11"/>
      <c r="G31133" s="11"/>
      <c r="H31133" s="11"/>
    </row>
    <row r="31134" spans="6:8" x14ac:dyDescent="0.25">
      <c r="F31134" s="11"/>
      <c r="G31134" s="11"/>
      <c r="H31134" s="11"/>
    </row>
    <row r="31135" spans="6:8" x14ac:dyDescent="0.25">
      <c r="F31135" s="11"/>
      <c r="G31135" s="11"/>
      <c r="H31135" s="11"/>
    </row>
    <row r="31136" spans="6:8" x14ac:dyDescent="0.25">
      <c r="F31136" s="11"/>
      <c r="G31136" s="11"/>
      <c r="H31136" s="11"/>
    </row>
    <row r="31137" spans="6:8" x14ac:dyDescent="0.25">
      <c r="F31137" s="11"/>
      <c r="G31137" s="11"/>
      <c r="H31137" s="11"/>
    </row>
    <row r="31138" spans="6:8" x14ac:dyDescent="0.25">
      <c r="F31138" s="11"/>
      <c r="G31138" s="11"/>
      <c r="H31138" s="11"/>
    </row>
    <row r="31139" spans="6:8" x14ac:dyDescent="0.25">
      <c r="F31139" s="11"/>
      <c r="G31139" s="11"/>
      <c r="H31139" s="11"/>
    </row>
    <row r="31140" spans="6:8" x14ac:dyDescent="0.25">
      <c r="F31140" s="11"/>
      <c r="G31140" s="11"/>
      <c r="H31140" s="11"/>
    </row>
    <row r="31141" spans="6:8" x14ac:dyDescent="0.25">
      <c r="F31141" s="11"/>
      <c r="G31141" s="11"/>
      <c r="H31141" s="11"/>
    </row>
    <row r="31142" spans="6:8" x14ac:dyDescent="0.25">
      <c r="F31142" s="11"/>
      <c r="G31142" s="11"/>
      <c r="H31142" s="11"/>
    </row>
    <row r="31143" spans="6:8" x14ac:dyDescent="0.25">
      <c r="F31143" s="11"/>
      <c r="G31143" s="11"/>
      <c r="H31143" s="11"/>
    </row>
    <row r="31144" spans="6:8" x14ac:dyDescent="0.25">
      <c r="F31144" s="11"/>
      <c r="G31144" s="11"/>
      <c r="H31144" s="11"/>
    </row>
    <row r="31145" spans="6:8" x14ac:dyDescent="0.25">
      <c r="F31145" s="11"/>
      <c r="G31145" s="11"/>
      <c r="H31145" s="11"/>
    </row>
    <row r="31146" spans="6:8" x14ac:dyDescent="0.25">
      <c r="F31146" s="11"/>
      <c r="G31146" s="11"/>
      <c r="H31146" s="11"/>
    </row>
    <row r="31147" spans="6:8" x14ac:dyDescent="0.25">
      <c r="F31147" s="11"/>
      <c r="G31147" s="11"/>
      <c r="H31147" s="11"/>
    </row>
    <row r="31148" spans="6:8" x14ac:dyDescent="0.25">
      <c r="F31148" s="11"/>
      <c r="G31148" s="11"/>
      <c r="H31148" s="11"/>
    </row>
    <row r="31149" spans="6:8" x14ac:dyDescent="0.25">
      <c r="F31149" s="11"/>
      <c r="G31149" s="11"/>
      <c r="H31149" s="11"/>
    </row>
    <row r="31150" spans="6:8" x14ac:dyDescent="0.25">
      <c r="F31150" s="11"/>
      <c r="G31150" s="11"/>
      <c r="H31150" s="11"/>
    </row>
    <row r="31151" spans="6:8" x14ac:dyDescent="0.25">
      <c r="F31151" s="11"/>
      <c r="G31151" s="11"/>
      <c r="H31151" s="11"/>
    </row>
    <row r="31152" spans="6:8" x14ac:dyDescent="0.25">
      <c r="F31152" s="11"/>
      <c r="G31152" s="11"/>
      <c r="H31152" s="11"/>
    </row>
    <row r="31153" spans="6:8" x14ac:dyDescent="0.25">
      <c r="F31153" s="11"/>
      <c r="G31153" s="11"/>
      <c r="H31153" s="11"/>
    </row>
    <row r="31154" spans="6:8" x14ac:dyDescent="0.25">
      <c r="F31154" s="11"/>
      <c r="G31154" s="11"/>
      <c r="H31154" s="11"/>
    </row>
    <row r="31155" spans="6:8" x14ac:dyDescent="0.25">
      <c r="F31155" s="11"/>
      <c r="G31155" s="11"/>
      <c r="H31155" s="11"/>
    </row>
    <row r="31156" spans="6:8" x14ac:dyDescent="0.25">
      <c r="F31156" s="11"/>
      <c r="G31156" s="11"/>
      <c r="H31156" s="11"/>
    </row>
    <row r="31157" spans="6:8" x14ac:dyDescent="0.25">
      <c r="F31157" s="11"/>
      <c r="G31157" s="11"/>
      <c r="H31157" s="11"/>
    </row>
    <row r="31158" spans="6:8" x14ac:dyDescent="0.25">
      <c r="F31158" s="11"/>
      <c r="G31158" s="11"/>
      <c r="H31158" s="11"/>
    </row>
    <row r="31159" spans="6:8" x14ac:dyDescent="0.25">
      <c r="F31159" s="11"/>
      <c r="G31159" s="11"/>
      <c r="H31159" s="11"/>
    </row>
    <row r="31160" spans="6:8" x14ac:dyDescent="0.25">
      <c r="F31160" s="11"/>
      <c r="G31160" s="11"/>
      <c r="H31160" s="11"/>
    </row>
    <row r="31161" spans="6:8" x14ac:dyDescent="0.25">
      <c r="F31161" s="11"/>
      <c r="G31161" s="11"/>
      <c r="H31161" s="11"/>
    </row>
    <row r="31162" spans="6:8" x14ac:dyDescent="0.25">
      <c r="F31162" s="11"/>
      <c r="G31162" s="11"/>
      <c r="H31162" s="11"/>
    </row>
    <row r="31163" spans="6:8" x14ac:dyDescent="0.25">
      <c r="F31163" s="11"/>
      <c r="G31163" s="11"/>
      <c r="H31163" s="11"/>
    </row>
    <row r="31164" spans="6:8" x14ac:dyDescent="0.25">
      <c r="F31164" s="11"/>
      <c r="G31164" s="11"/>
      <c r="H31164" s="11"/>
    </row>
    <row r="31165" spans="6:8" x14ac:dyDescent="0.25">
      <c r="F31165" s="11"/>
      <c r="G31165" s="11"/>
      <c r="H31165" s="11"/>
    </row>
    <row r="31166" spans="6:8" x14ac:dyDescent="0.25">
      <c r="F31166" s="11"/>
      <c r="G31166" s="11"/>
      <c r="H31166" s="11"/>
    </row>
    <row r="31167" spans="6:8" x14ac:dyDescent="0.25">
      <c r="F31167" s="11"/>
      <c r="G31167" s="11"/>
      <c r="H31167" s="11"/>
    </row>
    <row r="31168" spans="6:8" x14ac:dyDescent="0.25">
      <c r="F31168" s="11"/>
      <c r="G31168" s="11"/>
      <c r="H31168" s="11"/>
    </row>
    <row r="31169" spans="6:8" x14ac:dyDescent="0.25">
      <c r="F31169" s="11"/>
      <c r="G31169" s="11"/>
      <c r="H31169" s="11"/>
    </row>
    <row r="31170" spans="6:8" x14ac:dyDescent="0.25">
      <c r="F31170" s="11"/>
      <c r="G31170" s="11"/>
      <c r="H31170" s="11"/>
    </row>
    <row r="31171" spans="6:8" x14ac:dyDescent="0.25">
      <c r="F31171" s="11"/>
      <c r="G31171" s="11"/>
      <c r="H31171" s="11"/>
    </row>
    <row r="31172" spans="6:8" x14ac:dyDescent="0.25">
      <c r="F31172" s="11"/>
      <c r="G31172" s="11"/>
      <c r="H31172" s="11"/>
    </row>
    <row r="31173" spans="6:8" x14ac:dyDescent="0.25">
      <c r="F31173" s="11"/>
      <c r="G31173" s="11"/>
      <c r="H31173" s="11"/>
    </row>
    <row r="31174" spans="6:8" x14ac:dyDescent="0.25">
      <c r="F31174" s="11"/>
      <c r="G31174" s="11"/>
      <c r="H31174" s="11"/>
    </row>
    <row r="31175" spans="6:8" x14ac:dyDescent="0.25">
      <c r="F31175" s="11"/>
      <c r="G31175" s="11"/>
      <c r="H31175" s="11"/>
    </row>
    <row r="31176" spans="6:8" x14ac:dyDescent="0.25">
      <c r="F31176" s="11"/>
      <c r="G31176" s="11"/>
      <c r="H31176" s="11"/>
    </row>
    <row r="31177" spans="6:8" x14ac:dyDescent="0.25">
      <c r="F31177" s="11"/>
      <c r="G31177" s="11"/>
      <c r="H31177" s="11"/>
    </row>
    <row r="31178" spans="6:8" x14ac:dyDescent="0.25">
      <c r="F31178" s="11"/>
      <c r="G31178" s="11"/>
      <c r="H31178" s="11"/>
    </row>
    <row r="31179" spans="6:8" x14ac:dyDescent="0.25">
      <c r="F31179" s="11"/>
      <c r="G31179" s="11"/>
      <c r="H31179" s="11"/>
    </row>
    <row r="31180" spans="6:8" x14ac:dyDescent="0.25">
      <c r="F31180" s="11"/>
      <c r="G31180" s="11"/>
      <c r="H31180" s="11"/>
    </row>
    <row r="31181" spans="6:8" x14ac:dyDescent="0.25">
      <c r="F31181" s="11"/>
      <c r="G31181" s="11"/>
      <c r="H31181" s="11"/>
    </row>
    <row r="31182" spans="6:8" x14ac:dyDescent="0.25">
      <c r="F31182" s="11"/>
      <c r="G31182" s="11"/>
      <c r="H31182" s="11"/>
    </row>
    <row r="31183" spans="6:8" x14ac:dyDescent="0.25">
      <c r="F31183" s="11"/>
      <c r="G31183" s="11"/>
      <c r="H31183" s="11"/>
    </row>
    <row r="31184" spans="6:8" x14ac:dyDescent="0.25">
      <c r="F31184" s="11"/>
      <c r="G31184" s="11"/>
      <c r="H31184" s="11"/>
    </row>
    <row r="31185" spans="6:8" x14ac:dyDescent="0.25">
      <c r="F31185" s="11"/>
      <c r="G31185" s="11"/>
      <c r="H31185" s="11"/>
    </row>
    <row r="31186" spans="6:8" x14ac:dyDescent="0.25">
      <c r="F31186" s="11"/>
      <c r="G31186" s="11"/>
      <c r="H31186" s="11"/>
    </row>
    <row r="31187" spans="6:8" x14ac:dyDescent="0.25">
      <c r="F31187" s="11"/>
      <c r="G31187" s="11"/>
      <c r="H31187" s="11"/>
    </row>
    <row r="31188" spans="6:8" x14ac:dyDescent="0.25">
      <c r="F31188" s="11"/>
      <c r="G31188" s="11"/>
      <c r="H31188" s="11"/>
    </row>
    <row r="31189" spans="6:8" x14ac:dyDescent="0.25">
      <c r="F31189" s="11"/>
      <c r="G31189" s="11"/>
      <c r="H31189" s="11"/>
    </row>
    <row r="31190" spans="6:8" x14ac:dyDescent="0.25">
      <c r="F31190" s="11"/>
      <c r="G31190" s="11"/>
      <c r="H31190" s="11"/>
    </row>
    <row r="31191" spans="6:8" x14ac:dyDescent="0.25">
      <c r="F31191" s="11"/>
      <c r="G31191" s="11"/>
      <c r="H31191" s="11"/>
    </row>
    <row r="31192" spans="6:8" x14ac:dyDescent="0.25">
      <c r="F31192" s="11"/>
      <c r="G31192" s="11"/>
      <c r="H31192" s="11"/>
    </row>
    <row r="31193" spans="6:8" x14ac:dyDescent="0.25">
      <c r="F31193" s="11"/>
      <c r="G31193" s="11"/>
      <c r="H31193" s="11"/>
    </row>
    <row r="31194" spans="6:8" x14ac:dyDescent="0.25">
      <c r="F31194" s="11"/>
      <c r="G31194" s="11"/>
      <c r="H31194" s="11"/>
    </row>
    <row r="31195" spans="6:8" x14ac:dyDescent="0.25">
      <c r="F31195" s="11"/>
      <c r="G31195" s="11"/>
      <c r="H31195" s="11"/>
    </row>
    <row r="31196" spans="6:8" x14ac:dyDescent="0.25">
      <c r="F31196" s="11"/>
      <c r="G31196" s="11"/>
      <c r="H31196" s="11"/>
    </row>
    <row r="31197" spans="6:8" x14ac:dyDescent="0.25">
      <c r="F31197" s="11"/>
      <c r="G31197" s="11"/>
      <c r="H31197" s="11"/>
    </row>
    <row r="31198" spans="6:8" x14ac:dyDescent="0.25">
      <c r="F31198" s="11"/>
      <c r="G31198" s="11"/>
      <c r="H31198" s="11"/>
    </row>
    <row r="31199" spans="6:8" x14ac:dyDescent="0.25">
      <c r="F31199" s="11"/>
      <c r="G31199" s="11"/>
      <c r="H31199" s="11"/>
    </row>
    <row r="31200" spans="6:8" x14ac:dyDescent="0.25">
      <c r="F31200" s="11"/>
      <c r="G31200" s="11"/>
      <c r="H31200" s="11"/>
    </row>
    <row r="31201" spans="6:8" x14ac:dyDescent="0.25">
      <c r="F31201" s="11"/>
      <c r="G31201" s="11"/>
      <c r="H31201" s="11"/>
    </row>
    <row r="31202" spans="6:8" x14ac:dyDescent="0.25">
      <c r="F31202" s="11"/>
      <c r="G31202" s="11"/>
      <c r="H31202" s="11"/>
    </row>
    <row r="31203" spans="6:8" x14ac:dyDescent="0.25">
      <c r="F31203" s="11"/>
      <c r="G31203" s="11"/>
      <c r="H31203" s="11"/>
    </row>
    <row r="31204" spans="6:8" x14ac:dyDescent="0.25">
      <c r="F31204" s="11"/>
      <c r="G31204" s="11"/>
      <c r="H31204" s="11"/>
    </row>
    <row r="31205" spans="6:8" x14ac:dyDescent="0.25">
      <c r="F31205" s="11"/>
      <c r="G31205" s="11"/>
      <c r="H31205" s="11"/>
    </row>
    <row r="31206" spans="6:8" x14ac:dyDescent="0.25">
      <c r="F31206" s="11"/>
      <c r="G31206" s="11"/>
      <c r="H31206" s="11"/>
    </row>
    <row r="31207" spans="6:8" x14ac:dyDescent="0.25">
      <c r="F31207" s="11"/>
      <c r="G31207" s="11"/>
      <c r="H31207" s="11"/>
    </row>
    <row r="31208" spans="6:8" x14ac:dyDescent="0.25">
      <c r="F31208" s="11"/>
      <c r="G31208" s="11"/>
      <c r="H31208" s="11"/>
    </row>
    <row r="31209" spans="6:8" x14ac:dyDescent="0.25">
      <c r="F31209" s="11"/>
      <c r="G31209" s="11"/>
      <c r="H31209" s="11"/>
    </row>
    <row r="31210" spans="6:8" x14ac:dyDescent="0.25">
      <c r="F31210" s="11"/>
      <c r="G31210" s="11"/>
      <c r="H31210" s="11"/>
    </row>
    <row r="31211" spans="6:8" x14ac:dyDescent="0.25">
      <c r="F31211" s="11"/>
      <c r="G31211" s="11"/>
      <c r="H31211" s="11"/>
    </row>
    <row r="31212" spans="6:8" x14ac:dyDescent="0.25">
      <c r="F31212" s="11"/>
      <c r="G31212" s="11"/>
      <c r="H31212" s="11"/>
    </row>
    <row r="31213" spans="6:8" x14ac:dyDescent="0.25">
      <c r="F31213" s="11"/>
      <c r="G31213" s="11"/>
      <c r="H31213" s="11"/>
    </row>
    <row r="31214" spans="6:8" x14ac:dyDescent="0.25">
      <c r="F31214" s="11"/>
      <c r="G31214" s="11"/>
      <c r="H31214" s="11"/>
    </row>
    <row r="31215" spans="6:8" x14ac:dyDescent="0.25">
      <c r="F31215" s="11"/>
      <c r="G31215" s="11"/>
      <c r="H31215" s="11"/>
    </row>
    <row r="31216" spans="6:8" x14ac:dyDescent="0.25">
      <c r="F31216" s="11"/>
      <c r="G31216" s="11"/>
      <c r="H31216" s="11"/>
    </row>
    <row r="31217" spans="6:8" x14ac:dyDescent="0.25">
      <c r="F31217" s="11"/>
      <c r="G31217" s="11"/>
      <c r="H31217" s="11"/>
    </row>
    <row r="31218" spans="6:8" x14ac:dyDescent="0.25">
      <c r="F31218" s="11"/>
      <c r="G31218" s="11"/>
      <c r="H31218" s="11"/>
    </row>
    <row r="31219" spans="6:8" x14ac:dyDescent="0.25">
      <c r="F31219" s="11"/>
      <c r="G31219" s="11"/>
      <c r="H31219" s="11"/>
    </row>
    <row r="31220" spans="6:8" x14ac:dyDescent="0.25">
      <c r="F31220" s="11"/>
      <c r="G31220" s="11"/>
      <c r="H31220" s="11"/>
    </row>
    <row r="31221" spans="6:8" x14ac:dyDescent="0.25">
      <c r="F31221" s="11"/>
      <c r="G31221" s="11"/>
      <c r="H31221" s="11"/>
    </row>
    <row r="31222" spans="6:8" x14ac:dyDescent="0.25">
      <c r="F31222" s="11"/>
      <c r="G31222" s="11"/>
      <c r="H31222" s="11"/>
    </row>
    <row r="31223" spans="6:8" x14ac:dyDescent="0.25">
      <c r="F31223" s="11"/>
      <c r="G31223" s="11"/>
      <c r="H31223" s="11"/>
    </row>
    <row r="31224" spans="6:8" x14ac:dyDescent="0.25">
      <c r="F31224" s="11"/>
      <c r="G31224" s="11"/>
      <c r="H31224" s="11"/>
    </row>
    <row r="31225" spans="6:8" x14ac:dyDescent="0.25">
      <c r="F31225" s="11"/>
      <c r="G31225" s="11"/>
      <c r="H31225" s="11"/>
    </row>
    <row r="31226" spans="6:8" x14ac:dyDescent="0.25">
      <c r="F31226" s="11"/>
      <c r="G31226" s="11"/>
      <c r="H31226" s="11"/>
    </row>
    <row r="31227" spans="6:8" x14ac:dyDescent="0.25">
      <c r="F31227" s="11"/>
      <c r="G31227" s="11"/>
      <c r="H31227" s="11"/>
    </row>
    <row r="31228" spans="6:8" x14ac:dyDescent="0.25">
      <c r="F31228" s="11"/>
      <c r="G31228" s="11"/>
      <c r="H31228" s="11"/>
    </row>
    <row r="31229" spans="6:8" x14ac:dyDescent="0.25">
      <c r="F31229" s="11"/>
      <c r="G31229" s="11"/>
      <c r="H31229" s="11"/>
    </row>
    <row r="31230" spans="6:8" x14ac:dyDescent="0.25">
      <c r="F31230" s="11"/>
      <c r="G31230" s="11"/>
      <c r="H31230" s="11"/>
    </row>
    <row r="31231" spans="6:8" x14ac:dyDescent="0.25">
      <c r="F31231" s="11"/>
      <c r="G31231" s="11"/>
      <c r="H31231" s="11"/>
    </row>
    <row r="31232" spans="6:8" x14ac:dyDescent="0.25">
      <c r="F31232" s="11"/>
      <c r="G31232" s="11"/>
      <c r="H31232" s="11"/>
    </row>
    <row r="31233" spans="6:8" x14ac:dyDescent="0.25">
      <c r="F31233" s="11"/>
      <c r="G31233" s="11"/>
      <c r="H31233" s="11"/>
    </row>
    <row r="31234" spans="6:8" x14ac:dyDescent="0.25">
      <c r="F31234" s="11"/>
      <c r="G31234" s="11"/>
      <c r="H31234" s="11"/>
    </row>
    <row r="31235" spans="6:8" x14ac:dyDescent="0.25">
      <c r="F31235" s="11"/>
      <c r="G31235" s="11"/>
      <c r="H31235" s="11"/>
    </row>
    <row r="31236" spans="6:8" x14ac:dyDescent="0.25">
      <c r="F31236" s="11"/>
      <c r="G31236" s="11"/>
      <c r="H31236" s="11"/>
    </row>
    <row r="31237" spans="6:8" x14ac:dyDescent="0.25">
      <c r="F31237" s="11"/>
      <c r="G31237" s="11"/>
      <c r="H31237" s="11"/>
    </row>
    <row r="31238" spans="6:8" x14ac:dyDescent="0.25">
      <c r="F31238" s="11"/>
      <c r="G31238" s="11"/>
      <c r="H31238" s="11"/>
    </row>
    <row r="31239" spans="6:8" x14ac:dyDescent="0.25">
      <c r="F31239" s="11"/>
      <c r="G31239" s="11"/>
      <c r="H31239" s="11"/>
    </row>
    <row r="31240" spans="6:8" x14ac:dyDescent="0.25">
      <c r="F31240" s="11"/>
      <c r="G31240" s="11"/>
      <c r="H31240" s="11"/>
    </row>
    <row r="31241" spans="6:8" x14ac:dyDescent="0.25">
      <c r="F31241" s="11"/>
      <c r="G31241" s="11"/>
      <c r="H31241" s="11"/>
    </row>
    <row r="31242" spans="6:8" x14ac:dyDescent="0.25">
      <c r="F31242" s="11"/>
      <c r="G31242" s="11"/>
      <c r="H31242" s="11"/>
    </row>
    <row r="31243" spans="6:8" x14ac:dyDescent="0.25">
      <c r="F31243" s="11"/>
      <c r="G31243" s="11"/>
      <c r="H31243" s="11"/>
    </row>
    <row r="31244" spans="6:8" x14ac:dyDescent="0.25">
      <c r="F31244" s="11"/>
      <c r="G31244" s="11"/>
      <c r="H31244" s="11"/>
    </row>
    <row r="31245" spans="6:8" x14ac:dyDescent="0.25">
      <c r="F31245" s="11"/>
      <c r="G31245" s="11"/>
      <c r="H31245" s="11"/>
    </row>
    <row r="31246" spans="6:8" x14ac:dyDescent="0.25">
      <c r="F31246" s="11"/>
      <c r="G31246" s="11"/>
      <c r="H31246" s="11"/>
    </row>
    <row r="31247" spans="6:8" x14ac:dyDescent="0.25">
      <c r="F31247" s="11"/>
      <c r="G31247" s="11"/>
      <c r="H31247" s="11"/>
    </row>
    <row r="31248" spans="6:8" x14ac:dyDescent="0.25">
      <c r="F31248" s="11"/>
      <c r="G31248" s="11"/>
      <c r="H31248" s="11"/>
    </row>
    <row r="31249" spans="6:8" x14ac:dyDescent="0.25">
      <c r="F31249" s="11"/>
      <c r="G31249" s="11"/>
      <c r="H31249" s="11"/>
    </row>
    <row r="31250" spans="6:8" x14ac:dyDescent="0.25">
      <c r="F31250" s="11"/>
      <c r="G31250" s="11"/>
      <c r="H31250" s="11"/>
    </row>
    <row r="31251" spans="6:8" x14ac:dyDescent="0.25">
      <c r="F31251" s="11"/>
      <c r="G31251" s="11"/>
      <c r="H31251" s="11"/>
    </row>
    <row r="31252" spans="6:8" x14ac:dyDescent="0.25">
      <c r="F31252" s="11"/>
      <c r="G31252" s="11"/>
      <c r="H31252" s="11"/>
    </row>
    <row r="31253" spans="6:8" x14ac:dyDescent="0.25">
      <c r="F31253" s="11"/>
      <c r="G31253" s="11"/>
      <c r="H31253" s="11"/>
    </row>
    <row r="31254" spans="6:8" x14ac:dyDescent="0.25">
      <c r="F31254" s="11"/>
      <c r="G31254" s="11"/>
      <c r="H31254" s="11"/>
    </row>
    <row r="31255" spans="6:8" x14ac:dyDescent="0.25">
      <c r="F31255" s="11"/>
      <c r="G31255" s="11"/>
      <c r="H31255" s="11"/>
    </row>
    <row r="31256" spans="6:8" x14ac:dyDescent="0.25">
      <c r="F31256" s="11"/>
      <c r="G31256" s="11"/>
      <c r="H31256" s="11"/>
    </row>
    <row r="31257" spans="6:8" x14ac:dyDescent="0.25">
      <c r="F31257" s="11"/>
      <c r="G31257" s="11"/>
      <c r="H31257" s="11"/>
    </row>
    <row r="31258" spans="6:8" x14ac:dyDescent="0.25">
      <c r="F31258" s="11"/>
      <c r="G31258" s="11"/>
      <c r="H31258" s="11"/>
    </row>
    <row r="31259" spans="6:8" x14ac:dyDescent="0.25">
      <c r="F31259" s="11"/>
      <c r="G31259" s="11"/>
      <c r="H31259" s="11"/>
    </row>
    <row r="31260" spans="6:8" x14ac:dyDescent="0.25">
      <c r="F31260" s="11"/>
      <c r="G31260" s="11"/>
      <c r="H31260" s="11"/>
    </row>
    <row r="31261" spans="6:8" x14ac:dyDescent="0.25">
      <c r="F31261" s="11"/>
      <c r="G31261" s="11"/>
      <c r="H31261" s="11"/>
    </row>
    <row r="31262" spans="6:8" x14ac:dyDescent="0.25">
      <c r="F31262" s="11"/>
      <c r="G31262" s="11"/>
      <c r="H31262" s="11"/>
    </row>
    <row r="31263" spans="6:8" x14ac:dyDescent="0.25">
      <c r="F31263" s="11"/>
      <c r="G31263" s="11"/>
      <c r="H31263" s="11"/>
    </row>
    <row r="31264" spans="6:8" x14ac:dyDescent="0.25">
      <c r="F31264" s="11"/>
      <c r="G31264" s="11"/>
      <c r="H31264" s="11"/>
    </row>
    <row r="31265" spans="6:8" x14ac:dyDescent="0.25">
      <c r="F31265" s="11"/>
      <c r="G31265" s="11"/>
      <c r="H31265" s="11"/>
    </row>
    <row r="31266" spans="6:8" x14ac:dyDescent="0.25">
      <c r="F31266" s="11"/>
      <c r="G31266" s="11"/>
      <c r="H31266" s="11"/>
    </row>
    <row r="31267" spans="6:8" x14ac:dyDescent="0.25">
      <c r="F31267" s="11"/>
      <c r="G31267" s="11"/>
      <c r="H31267" s="11"/>
    </row>
    <row r="31268" spans="6:8" x14ac:dyDescent="0.25">
      <c r="F31268" s="11"/>
      <c r="G31268" s="11"/>
      <c r="H31268" s="11"/>
    </row>
    <row r="31269" spans="6:8" x14ac:dyDescent="0.25">
      <c r="F31269" s="11"/>
      <c r="G31269" s="11"/>
      <c r="H31269" s="11"/>
    </row>
    <row r="31270" spans="6:8" x14ac:dyDescent="0.25">
      <c r="F31270" s="11"/>
      <c r="G31270" s="11"/>
      <c r="H31270" s="11"/>
    </row>
    <row r="31271" spans="6:8" x14ac:dyDescent="0.25">
      <c r="F31271" s="11"/>
      <c r="G31271" s="11"/>
      <c r="H31271" s="11"/>
    </row>
    <row r="31272" spans="6:8" x14ac:dyDescent="0.25">
      <c r="F31272" s="11"/>
      <c r="G31272" s="11"/>
      <c r="H31272" s="11"/>
    </row>
    <row r="31273" spans="6:8" x14ac:dyDescent="0.25">
      <c r="F31273" s="11"/>
      <c r="G31273" s="11"/>
      <c r="H31273" s="11"/>
    </row>
    <row r="31274" spans="6:8" x14ac:dyDescent="0.25">
      <c r="F31274" s="11"/>
      <c r="G31274" s="11"/>
      <c r="H31274" s="11"/>
    </row>
    <row r="31275" spans="6:8" x14ac:dyDescent="0.25">
      <c r="F31275" s="11"/>
      <c r="G31275" s="11"/>
      <c r="H31275" s="11"/>
    </row>
    <row r="31276" spans="6:8" x14ac:dyDescent="0.25">
      <c r="F31276" s="11"/>
      <c r="G31276" s="11"/>
      <c r="H31276" s="11"/>
    </row>
    <row r="31277" spans="6:8" x14ac:dyDescent="0.25">
      <c r="F31277" s="11"/>
      <c r="G31277" s="11"/>
      <c r="H31277" s="11"/>
    </row>
    <row r="31278" spans="6:8" x14ac:dyDescent="0.25">
      <c r="F31278" s="11"/>
      <c r="G31278" s="11"/>
      <c r="H31278" s="11"/>
    </row>
    <row r="31279" spans="6:8" x14ac:dyDescent="0.25">
      <c r="F31279" s="11"/>
      <c r="G31279" s="11"/>
      <c r="H31279" s="11"/>
    </row>
    <row r="31280" spans="6:8" x14ac:dyDescent="0.25">
      <c r="F31280" s="11"/>
      <c r="G31280" s="11"/>
      <c r="H31280" s="11"/>
    </row>
    <row r="31281" spans="6:8" x14ac:dyDescent="0.25">
      <c r="F31281" s="11"/>
      <c r="G31281" s="11"/>
      <c r="H31281" s="11"/>
    </row>
    <row r="31282" spans="6:8" x14ac:dyDescent="0.25">
      <c r="F31282" s="11"/>
      <c r="G31282" s="11"/>
      <c r="H31282" s="11"/>
    </row>
    <row r="31283" spans="6:8" x14ac:dyDescent="0.25">
      <c r="F31283" s="11"/>
      <c r="G31283" s="11"/>
      <c r="H31283" s="11"/>
    </row>
    <row r="31284" spans="6:8" x14ac:dyDescent="0.25">
      <c r="F31284" s="11"/>
      <c r="G31284" s="11"/>
      <c r="H31284" s="11"/>
    </row>
    <row r="31285" spans="6:8" x14ac:dyDescent="0.25">
      <c r="F31285" s="11"/>
      <c r="G31285" s="11"/>
      <c r="H31285" s="11"/>
    </row>
    <row r="31286" spans="6:8" x14ac:dyDescent="0.25">
      <c r="F31286" s="11"/>
      <c r="G31286" s="11"/>
      <c r="H31286" s="11"/>
    </row>
    <row r="31287" spans="6:8" x14ac:dyDescent="0.25">
      <c r="F31287" s="11"/>
      <c r="G31287" s="11"/>
      <c r="H31287" s="11"/>
    </row>
    <row r="31288" spans="6:8" x14ac:dyDescent="0.25">
      <c r="F31288" s="11"/>
      <c r="G31288" s="11"/>
      <c r="H31288" s="11"/>
    </row>
    <row r="31289" spans="6:8" x14ac:dyDescent="0.25">
      <c r="F31289" s="11"/>
      <c r="G31289" s="11"/>
      <c r="H31289" s="11"/>
    </row>
    <row r="31290" spans="6:8" x14ac:dyDescent="0.25">
      <c r="F31290" s="11"/>
      <c r="G31290" s="11"/>
      <c r="H31290" s="11"/>
    </row>
    <row r="31291" spans="6:8" x14ac:dyDescent="0.25">
      <c r="F31291" s="11"/>
      <c r="G31291" s="11"/>
      <c r="H31291" s="11"/>
    </row>
    <row r="31292" spans="6:8" x14ac:dyDescent="0.25">
      <c r="F31292" s="11"/>
      <c r="G31292" s="11"/>
      <c r="H31292" s="11"/>
    </row>
    <row r="31293" spans="6:8" x14ac:dyDescent="0.25">
      <c r="F31293" s="11"/>
      <c r="G31293" s="11"/>
      <c r="H31293" s="11"/>
    </row>
    <row r="31294" spans="6:8" x14ac:dyDescent="0.25">
      <c r="F31294" s="11"/>
      <c r="G31294" s="11"/>
      <c r="H31294" s="11"/>
    </row>
    <row r="31295" spans="6:8" x14ac:dyDescent="0.25">
      <c r="F31295" s="11"/>
      <c r="G31295" s="11"/>
      <c r="H31295" s="11"/>
    </row>
    <row r="31296" spans="6:8" x14ac:dyDescent="0.25">
      <c r="F31296" s="11"/>
      <c r="G31296" s="11"/>
      <c r="H31296" s="11"/>
    </row>
    <row r="31297" spans="6:8" x14ac:dyDescent="0.25">
      <c r="F31297" s="11"/>
      <c r="G31297" s="11"/>
      <c r="H31297" s="11"/>
    </row>
    <row r="31298" spans="6:8" x14ac:dyDescent="0.25">
      <c r="F31298" s="11"/>
      <c r="G31298" s="11"/>
      <c r="H31298" s="11"/>
    </row>
    <row r="31299" spans="6:8" x14ac:dyDescent="0.25">
      <c r="F31299" s="11"/>
      <c r="G31299" s="11"/>
      <c r="H31299" s="11"/>
    </row>
    <row r="31300" spans="6:8" x14ac:dyDescent="0.25">
      <c r="F31300" s="11"/>
      <c r="G31300" s="11"/>
      <c r="H31300" s="11"/>
    </row>
    <row r="31301" spans="6:8" x14ac:dyDescent="0.25">
      <c r="F31301" s="11"/>
      <c r="G31301" s="11"/>
      <c r="H31301" s="11"/>
    </row>
    <row r="31302" spans="6:8" x14ac:dyDescent="0.25">
      <c r="F31302" s="11"/>
      <c r="G31302" s="11"/>
      <c r="H31302" s="11"/>
    </row>
    <row r="31303" spans="6:8" x14ac:dyDescent="0.25">
      <c r="F31303" s="11"/>
      <c r="G31303" s="11"/>
      <c r="H31303" s="11"/>
    </row>
    <row r="31304" spans="6:8" x14ac:dyDescent="0.25">
      <c r="F31304" s="11"/>
      <c r="G31304" s="11"/>
      <c r="H31304" s="11"/>
    </row>
    <row r="31305" spans="6:8" x14ac:dyDescent="0.25">
      <c r="F31305" s="11"/>
      <c r="G31305" s="11"/>
      <c r="H31305" s="11"/>
    </row>
    <row r="31306" spans="6:8" x14ac:dyDescent="0.25">
      <c r="F31306" s="11"/>
      <c r="G31306" s="11"/>
      <c r="H31306" s="11"/>
    </row>
    <row r="31307" spans="6:8" x14ac:dyDescent="0.25">
      <c r="F31307" s="11"/>
      <c r="G31307" s="11"/>
      <c r="H31307" s="11"/>
    </row>
    <row r="31308" spans="6:8" x14ac:dyDescent="0.25">
      <c r="F31308" s="11"/>
      <c r="G31308" s="11"/>
      <c r="H31308" s="11"/>
    </row>
    <row r="31309" spans="6:8" x14ac:dyDescent="0.25">
      <c r="F31309" s="11"/>
      <c r="G31309" s="11"/>
      <c r="H31309" s="11"/>
    </row>
    <row r="31310" spans="6:8" x14ac:dyDescent="0.25">
      <c r="F31310" s="11"/>
      <c r="G31310" s="11"/>
      <c r="H31310" s="11"/>
    </row>
    <row r="31311" spans="6:8" x14ac:dyDescent="0.25">
      <c r="F31311" s="11"/>
      <c r="G31311" s="11"/>
      <c r="H31311" s="11"/>
    </row>
    <row r="31312" spans="6:8" x14ac:dyDescent="0.25">
      <c r="F31312" s="11"/>
      <c r="G31312" s="11"/>
      <c r="H31312" s="11"/>
    </row>
    <row r="31313" spans="6:8" x14ac:dyDescent="0.25">
      <c r="F31313" s="11"/>
      <c r="G31313" s="11"/>
      <c r="H31313" s="11"/>
    </row>
    <row r="31314" spans="6:8" x14ac:dyDescent="0.25">
      <c r="F31314" s="11"/>
      <c r="G31314" s="11"/>
      <c r="H31314" s="11"/>
    </row>
    <row r="31315" spans="6:8" x14ac:dyDescent="0.25">
      <c r="F31315" s="11"/>
      <c r="G31315" s="11"/>
      <c r="H31315" s="11"/>
    </row>
    <row r="31316" spans="6:8" x14ac:dyDescent="0.25">
      <c r="F31316" s="11"/>
      <c r="G31316" s="11"/>
      <c r="H31316" s="11"/>
    </row>
    <row r="31317" spans="6:8" x14ac:dyDescent="0.25">
      <c r="F31317" s="11"/>
      <c r="G31317" s="11"/>
      <c r="H31317" s="11"/>
    </row>
    <row r="31318" spans="6:8" x14ac:dyDescent="0.25">
      <c r="F31318" s="11"/>
      <c r="G31318" s="11"/>
      <c r="H31318" s="11"/>
    </row>
    <row r="31319" spans="6:8" x14ac:dyDescent="0.25">
      <c r="F31319" s="11"/>
      <c r="G31319" s="11"/>
      <c r="H31319" s="11"/>
    </row>
    <row r="31320" spans="6:8" x14ac:dyDescent="0.25">
      <c r="F31320" s="11"/>
      <c r="G31320" s="11"/>
      <c r="H31320" s="11"/>
    </row>
    <row r="31321" spans="6:8" x14ac:dyDescent="0.25">
      <c r="F31321" s="11"/>
      <c r="G31321" s="11"/>
      <c r="H31321" s="11"/>
    </row>
    <row r="31322" spans="6:8" x14ac:dyDescent="0.25">
      <c r="F31322" s="11"/>
      <c r="G31322" s="11"/>
      <c r="H31322" s="11"/>
    </row>
    <row r="31323" spans="6:8" x14ac:dyDescent="0.25">
      <c r="F31323" s="11"/>
      <c r="G31323" s="11"/>
      <c r="H31323" s="11"/>
    </row>
    <row r="31324" spans="6:8" x14ac:dyDescent="0.25">
      <c r="F31324" s="11"/>
      <c r="G31324" s="11"/>
      <c r="H31324" s="11"/>
    </row>
    <row r="31325" spans="6:8" x14ac:dyDescent="0.25">
      <c r="F31325" s="11"/>
      <c r="G31325" s="11"/>
      <c r="H31325" s="11"/>
    </row>
    <row r="31326" spans="6:8" x14ac:dyDescent="0.25">
      <c r="F31326" s="11"/>
      <c r="G31326" s="11"/>
      <c r="H31326" s="11"/>
    </row>
    <row r="31327" spans="6:8" x14ac:dyDescent="0.25">
      <c r="F31327" s="11"/>
      <c r="G31327" s="11"/>
      <c r="H31327" s="11"/>
    </row>
    <row r="31328" spans="6:8" x14ac:dyDescent="0.25">
      <c r="F31328" s="11"/>
      <c r="G31328" s="11"/>
      <c r="H31328" s="11"/>
    </row>
    <row r="31329" spans="6:8" x14ac:dyDescent="0.25">
      <c r="F31329" s="11"/>
      <c r="G31329" s="11"/>
      <c r="H31329" s="11"/>
    </row>
    <row r="31330" spans="6:8" x14ac:dyDescent="0.25">
      <c r="F31330" s="11"/>
      <c r="G31330" s="11"/>
      <c r="H31330" s="11"/>
    </row>
    <row r="31331" spans="6:8" x14ac:dyDescent="0.25">
      <c r="F31331" s="11"/>
      <c r="G31331" s="11"/>
      <c r="H31331" s="11"/>
    </row>
    <row r="31332" spans="6:8" x14ac:dyDescent="0.25">
      <c r="F31332" s="11"/>
      <c r="G31332" s="11"/>
      <c r="H31332" s="11"/>
    </row>
    <row r="31333" spans="6:8" x14ac:dyDescent="0.25">
      <c r="F31333" s="11"/>
      <c r="G31333" s="11"/>
      <c r="H31333" s="11"/>
    </row>
    <row r="31334" spans="6:8" x14ac:dyDescent="0.25">
      <c r="F31334" s="11"/>
      <c r="G31334" s="11"/>
      <c r="H31334" s="11"/>
    </row>
    <row r="31335" spans="6:8" x14ac:dyDescent="0.25">
      <c r="F31335" s="11"/>
      <c r="G31335" s="11"/>
      <c r="H31335" s="11"/>
    </row>
    <row r="31336" spans="6:8" x14ac:dyDescent="0.25">
      <c r="F31336" s="11"/>
      <c r="G31336" s="11"/>
      <c r="H31336" s="11"/>
    </row>
    <row r="31337" spans="6:8" x14ac:dyDescent="0.25">
      <c r="F31337" s="11"/>
      <c r="G31337" s="11"/>
      <c r="H31337" s="11"/>
    </row>
    <row r="31338" spans="6:8" x14ac:dyDescent="0.25">
      <c r="F31338" s="11"/>
      <c r="G31338" s="11"/>
      <c r="H31338" s="11"/>
    </row>
    <row r="31339" spans="6:8" x14ac:dyDescent="0.25">
      <c r="F31339" s="11"/>
      <c r="G31339" s="11"/>
      <c r="H31339" s="11"/>
    </row>
    <row r="31340" spans="6:8" x14ac:dyDescent="0.25">
      <c r="F31340" s="11"/>
      <c r="G31340" s="11"/>
      <c r="H31340" s="11"/>
    </row>
    <row r="31341" spans="6:8" x14ac:dyDescent="0.25">
      <c r="F31341" s="11"/>
      <c r="G31341" s="11"/>
      <c r="H31341" s="11"/>
    </row>
    <row r="31342" spans="6:8" x14ac:dyDescent="0.25">
      <c r="F31342" s="11"/>
      <c r="G31342" s="11"/>
      <c r="H31342" s="11"/>
    </row>
    <row r="31343" spans="6:8" x14ac:dyDescent="0.25">
      <c r="F31343" s="11"/>
      <c r="G31343" s="11"/>
      <c r="H31343" s="11"/>
    </row>
    <row r="31344" spans="6:8" x14ac:dyDescent="0.25">
      <c r="F31344" s="11"/>
      <c r="G31344" s="11"/>
      <c r="H31344" s="11"/>
    </row>
    <row r="31345" spans="6:8" x14ac:dyDescent="0.25">
      <c r="F31345" s="11"/>
      <c r="G31345" s="11"/>
      <c r="H31345" s="11"/>
    </row>
    <row r="31346" spans="6:8" x14ac:dyDescent="0.25">
      <c r="F31346" s="11"/>
      <c r="G31346" s="11"/>
      <c r="H31346" s="11"/>
    </row>
    <row r="31347" spans="6:8" x14ac:dyDescent="0.25">
      <c r="F31347" s="11"/>
      <c r="G31347" s="11"/>
      <c r="H31347" s="11"/>
    </row>
    <row r="31348" spans="6:8" x14ac:dyDescent="0.25">
      <c r="F31348" s="11"/>
      <c r="G31348" s="11"/>
      <c r="H31348" s="11"/>
    </row>
    <row r="31349" spans="6:8" x14ac:dyDescent="0.25">
      <c r="F31349" s="11"/>
      <c r="G31349" s="11"/>
      <c r="H31349" s="11"/>
    </row>
    <row r="31350" spans="6:8" x14ac:dyDescent="0.25">
      <c r="F31350" s="11"/>
      <c r="G31350" s="11"/>
      <c r="H31350" s="11"/>
    </row>
    <row r="31351" spans="6:8" x14ac:dyDescent="0.25">
      <c r="F31351" s="11"/>
      <c r="G31351" s="11"/>
      <c r="H31351" s="11"/>
    </row>
    <row r="31352" spans="6:8" x14ac:dyDescent="0.25">
      <c r="F31352" s="11"/>
      <c r="G31352" s="11"/>
      <c r="H31352" s="11"/>
    </row>
    <row r="31353" spans="6:8" x14ac:dyDescent="0.25">
      <c r="F31353" s="11"/>
      <c r="G31353" s="11"/>
      <c r="H31353" s="11"/>
    </row>
    <row r="31354" spans="6:8" x14ac:dyDescent="0.25">
      <c r="F31354" s="11"/>
      <c r="G31354" s="11"/>
      <c r="H31354" s="11"/>
    </row>
    <row r="31355" spans="6:8" x14ac:dyDescent="0.25">
      <c r="F31355" s="11"/>
      <c r="G31355" s="11"/>
      <c r="H31355" s="11"/>
    </row>
    <row r="31356" spans="6:8" x14ac:dyDescent="0.25">
      <c r="F31356" s="11"/>
      <c r="G31356" s="11"/>
      <c r="H31356" s="11"/>
    </row>
    <row r="31357" spans="6:8" x14ac:dyDescent="0.25">
      <c r="F31357" s="11"/>
      <c r="G31357" s="11"/>
      <c r="H31357" s="11"/>
    </row>
    <row r="31358" spans="6:8" x14ac:dyDescent="0.25">
      <c r="F31358" s="11"/>
      <c r="G31358" s="11"/>
      <c r="H31358" s="11"/>
    </row>
    <row r="31359" spans="6:8" x14ac:dyDescent="0.25">
      <c r="F31359" s="11"/>
      <c r="G31359" s="11"/>
      <c r="H31359" s="11"/>
    </row>
    <row r="31360" spans="6:8" x14ac:dyDescent="0.25">
      <c r="F31360" s="11"/>
      <c r="G31360" s="11"/>
      <c r="H31360" s="11"/>
    </row>
    <row r="31361" spans="6:8" x14ac:dyDescent="0.25">
      <c r="F31361" s="11"/>
      <c r="G31361" s="11"/>
      <c r="H31361" s="11"/>
    </row>
    <row r="31362" spans="6:8" x14ac:dyDescent="0.25">
      <c r="F31362" s="11"/>
      <c r="G31362" s="11"/>
      <c r="H31362" s="11"/>
    </row>
    <row r="31363" spans="6:8" x14ac:dyDescent="0.25">
      <c r="F31363" s="11"/>
      <c r="G31363" s="11"/>
      <c r="H31363" s="11"/>
    </row>
    <row r="31364" spans="6:8" x14ac:dyDescent="0.25">
      <c r="F31364" s="11"/>
      <c r="G31364" s="11"/>
      <c r="H31364" s="11"/>
    </row>
    <row r="31365" spans="6:8" x14ac:dyDescent="0.25">
      <c r="F31365" s="11"/>
      <c r="G31365" s="11"/>
      <c r="H31365" s="11"/>
    </row>
    <row r="31366" spans="6:8" x14ac:dyDescent="0.25">
      <c r="F31366" s="11"/>
      <c r="G31366" s="11"/>
      <c r="H31366" s="11"/>
    </row>
    <row r="31367" spans="6:8" x14ac:dyDescent="0.25">
      <c r="F31367" s="11"/>
      <c r="G31367" s="11"/>
      <c r="H31367" s="11"/>
    </row>
    <row r="31368" spans="6:8" x14ac:dyDescent="0.25">
      <c r="F31368" s="11"/>
      <c r="G31368" s="11"/>
      <c r="H31368" s="11"/>
    </row>
    <row r="31369" spans="6:8" x14ac:dyDescent="0.25">
      <c r="F31369" s="11"/>
      <c r="G31369" s="11"/>
      <c r="H31369" s="11"/>
    </row>
    <row r="31370" spans="6:8" x14ac:dyDescent="0.25">
      <c r="F31370" s="11"/>
      <c r="G31370" s="11"/>
      <c r="H31370" s="11"/>
    </row>
    <row r="31371" spans="6:8" x14ac:dyDescent="0.25">
      <c r="F31371" s="11"/>
      <c r="G31371" s="11"/>
      <c r="H31371" s="11"/>
    </row>
    <row r="31372" spans="6:8" x14ac:dyDescent="0.25">
      <c r="F31372" s="11"/>
      <c r="G31372" s="11"/>
      <c r="H31372" s="11"/>
    </row>
    <row r="31373" spans="6:8" x14ac:dyDescent="0.25">
      <c r="F31373" s="11"/>
      <c r="G31373" s="11"/>
      <c r="H31373" s="11"/>
    </row>
    <row r="31374" spans="6:8" x14ac:dyDescent="0.25">
      <c r="F31374" s="11"/>
      <c r="G31374" s="11"/>
      <c r="H31374" s="11"/>
    </row>
    <row r="31375" spans="6:8" x14ac:dyDescent="0.25">
      <c r="F31375" s="11"/>
      <c r="G31375" s="11"/>
      <c r="H31375" s="11"/>
    </row>
    <row r="31376" spans="6:8" x14ac:dyDescent="0.25">
      <c r="F31376" s="11"/>
      <c r="G31376" s="11"/>
      <c r="H31376" s="11"/>
    </row>
    <row r="31377" spans="6:8" x14ac:dyDescent="0.25">
      <c r="F31377" s="11"/>
      <c r="G31377" s="11"/>
      <c r="H31377" s="11"/>
    </row>
    <row r="31378" spans="6:8" x14ac:dyDescent="0.25">
      <c r="F31378" s="11"/>
      <c r="G31378" s="11"/>
      <c r="H31378" s="11"/>
    </row>
    <row r="31379" spans="6:8" x14ac:dyDescent="0.25">
      <c r="F31379" s="11"/>
      <c r="G31379" s="11"/>
      <c r="H31379" s="11"/>
    </row>
    <row r="31380" spans="6:8" x14ac:dyDescent="0.25">
      <c r="F31380" s="11"/>
      <c r="G31380" s="11"/>
      <c r="H31380" s="11"/>
    </row>
    <row r="31381" spans="6:8" x14ac:dyDescent="0.25">
      <c r="F31381" s="11"/>
      <c r="G31381" s="11"/>
      <c r="H31381" s="11"/>
    </row>
    <row r="31382" spans="6:8" x14ac:dyDescent="0.25">
      <c r="F31382" s="11"/>
      <c r="G31382" s="11"/>
      <c r="H31382" s="11"/>
    </row>
    <row r="31383" spans="6:8" x14ac:dyDescent="0.25">
      <c r="F31383" s="11"/>
      <c r="G31383" s="11"/>
      <c r="H31383" s="11"/>
    </row>
    <row r="31384" spans="6:8" x14ac:dyDescent="0.25">
      <c r="F31384" s="11"/>
      <c r="G31384" s="11"/>
      <c r="H31384" s="11"/>
    </row>
    <row r="31385" spans="6:8" x14ac:dyDescent="0.25">
      <c r="F31385" s="11"/>
      <c r="G31385" s="11"/>
      <c r="H31385" s="11"/>
    </row>
    <row r="31386" spans="6:8" x14ac:dyDescent="0.25">
      <c r="F31386" s="11"/>
      <c r="G31386" s="11"/>
      <c r="H31386" s="11"/>
    </row>
    <row r="31387" spans="6:8" x14ac:dyDescent="0.25">
      <c r="F31387" s="11"/>
      <c r="G31387" s="11"/>
      <c r="H31387" s="11"/>
    </row>
    <row r="31388" spans="6:8" x14ac:dyDescent="0.25">
      <c r="F31388" s="11"/>
      <c r="G31388" s="11"/>
      <c r="H31388" s="11"/>
    </row>
    <row r="31389" spans="6:8" x14ac:dyDescent="0.25">
      <c r="F31389" s="11"/>
      <c r="G31389" s="11"/>
      <c r="H31389" s="11"/>
    </row>
    <row r="31390" spans="6:8" x14ac:dyDescent="0.25">
      <c r="F31390" s="11"/>
      <c r="G31390" s="11"/>
      <c r="H31390" s="11"/>
    </row>
    <row r="31391" spans="6:8" x14ac:dyDescent="0.25">
      <c r="F31391" s="11"/>
      <c r="G31391" s="11"/>
      <c r="H31391" s="11"/>
    </row>
    <row r="31392" spans="6:8" x14ac:dyDescent="0.25">
      <c r="F31392" s="11"/>
      <c r="G31392" s="11"/>
      <c r="H31392" s="11"/>
    </row>
    <row r="31393" spans="6:8" x14ac:dyDescent="0.25">
      <c r="F31393" s="11"/>
      <c r="G31393" s="11"/>
      <c r="H31393" s="11"/>
    </row>
    <row r="31394" spans="6:8" x14ac:dyDescent="0.25">
      <c r="F31394" s="11"/>
      <c r="G31394" s="11"/>
      <c r="H31394" s="11"/>
    </row>
    <row r="31395" spans="6:8" x14ac:dyDescent="0.25">
      <c r="F31395" s="11"/>
      <c r="G31395" s="11"/>
      <c r="H31395" s="11"/>
    </row>
    <row r="31396" spans="6:8" x14ac:dyDescent="0.25">
      <c r="F31396" s="11"/>
      <c r="G31396" s="11"/>
      <c r="H31396" s="11"/>
    </row>
    <row r="31397" spans="6:8" x14ac:dyDescent="0.25">
      <c r="F31397" s="11"/>
      <c r="G31397" s="11"/>
      <c r="H31397" s="11"/>
    </row>
    <row r="31398" spans="6:8" x14ac:dyDescent="0.25">
      <c r="F31398" s="11"/>
      <c r="G31398" s="11"/>
      <c r="H31398" s="11"/>
    </row>
    <row r="31399" spans="6:8" x14ac:dyDescent="0.25">
      <c r="F31399" s="11"/>
      <c r="G31399" s="11"/>
      <c r="H31399" s="11"/>
    </row>
    <row r="31400" spans="6:8" x14ac:dyDescent="0.25">
      <c r="F31400" s="11"/>
      <c r="G31400" s="11"/>
      <c r="H31400" s="11"/>
    </row>
    <row r="31401" spans="6:8" x14ac:dyDescent="0.25">
      <c r="F31401" s="11"/>
      <c r="G31401" s="11"/>
      <c r="H31401" s="11"/>
    </row>
    <row r="31402" spans="6:8" x14ac:dyDescent="0.25">
      <c r="F31402" s="11"/>
      <c r="G31402" s="11"/>
      <c r="H31402" s="11"/>
    </row>
    <row r="31403" spans="6:8" x14ac:dyDescent="0.25">
      <c r="F31403" s="11"/>
      <c r="G31403" s="11"/>
      <c r="H31403" s="11"/>
    </row>
    <row r="31404" spans="6:8" x14ac:dyDescent="0.25">
      <c r="F31404" s="11"/>
      <c r="G31404" s="11"/>
      <c r="H31404" s="11"/>
    </row>
    <row r="31405" spans="6:8" x14ac:dyDescent="0.25">
      <c r="F31405" s="11"/>
      <c r="G31405" s="11"/>
      <c r="H31405" s="11"/>
    </row>
    <row r="31406" spans="6:8" x14ac:dyDescent="0.25">
      <c r="F31406" s="11"/>
      <c r="G31406" s="11"/>
      <c r="H31406" s="11"/>
    </row>
    <row r="31407" spans="6:8" x14ac:dyDescent="0.25">
      <c r="F31407" s="11"/>
      <c r="G31407" s="11"/>
      <c r="H31407" s="11"/>
    </row>
    <row r="31408" spans="6:8" x14ac:dyDescent="0.25">
      <c r="F31408" s="11"/>
      <c r="G31408" s="11"/>
      <c r="H31408" s="11"/>
    </row>
    <row r="31409" spans="6:8" x14ac:dyDescent="0.25">
      <c r="F31409" s="11"/>
      <c r="G31409" s="11"/>
      <c r="H31409" s="11"/>
    </row>
    <row r="31410" spans="6:8" x14ac:dyDescent="0.25">
      <c r="F31410" s="11"/>
      <c r="G31410" s="11"/>
      <c r="H31410" s="11"/>
    </row>
    <row r="31411" spans="6:8" x14ac:dyDescent="0.25">
      <c r="F31411" s="11"/>
      <c r="G31411" s="11"/>
      <c r="H31411" s="11"/>
    </row>
    <row r="31412" spans="6:8" x14ac:dyDescent="0.25">
      <c r="F31412" s="11"/>
      <c r="G31412" s="11"/>
      <c r="H31412" s="11"/>
    </row>
    <row r="31413" spans="6:8" x14ac:dyDescent="0.25">
      <c r="F31413" s="11"/>
      <c r="G31413" s="11"/>
      <c r="H31413" s="11"/>
    </row>
    <row r="31414" spans="6:8" x14ac:dyDescent="0.25">
      <c r="F31414" s="11"/>
      <c r="G31414" s="11"/>
      <c r="H31414" s="11"/>
    </row>
    <row r="31415" spans="6:8" x14ac:dyDescent="0.25">
      <c r="F31415" s="11"/>
      <c r="G31415" s="11"/>
      <c r="H31415" s="11"/>
    </row>
    <row r="31416" spans="6:8" x14ac:dyDescent="0.25">
      <c r="F31416" s="11"/>
      <c r="G31416" s="11"/>
      <c r="H31416" s="11"/>
    </row>
    <row r="31417" spans="6:8" x14ac:dyDescent="0.25">
      <c r="F31417" s="11"/>
      <c r="G31417" s="11"/>
      <c r="H31417" s="11"/>
    </row>
    <row r="31418" spans="6:8" x14ac:dyDescent="0.25">
      <c r="F31418" s="11"/>
      <c r="G31418" s="11"/>
      <c r="H31418" s="11"/>
    </row>
    <row r="31419" spans="6:8" x14ac:dyDescent="0.25">
      <c r="F31419" s="11"/>
      <c r="G31419" s="11"/>
      <c r="H31419" s="11"/>
    </row>
    <row r="31420" spans="6:8" x14ac:dyDescent="0.25">
      <c r="F31420" s="11"/>
      <c r="G31420" s="11"/>
      <c r="H31420" s="11"/>
    </row>
    <row r="31421" spans="6:8" x14ac:dyDescent="0.25">
      <c r="F31421" s="11"/>
      <c r="G31421" s="11"/>
      <c r="H31421" s="11"/>
    </row>
    <row r="31422" spans="6:8" x14ac:dyDescent="0.25">
      <c r="F31422" s="11"/>
      <c r="G31422" s="11"/>
      <c r="H31422" s="11"/>
    </row>
    <row r="31423" spans="6:8" x14ac:dyDescent="0.25">
      <c r="F31423" s="11"/>
      <c r="G31423" s="11"/>
      <c r="H31423" s="11"/>
    </row>
    <row r="31424" spans="6:8" x14ac:dyDescent="0.25">
      <c r="F31424" s="11"/>
      <c r="G31424" s="11"/>
      <c r="H31424" s="11"/>
    </row>
    <row r="31425" spans="6:8" x14ac:dyDescent="0.25">
      <c r="F31425" s="11"/>
      <c r="G31425" s="11"/>
      <c r="H31425" s="11"/>
    </row>
    <row r="31426" spans="6:8" x14ac:dyDescent="0.25">
      <c r="F31426" s="11"/>
      <c r="G31426" s="11"/>
      <c r="H31426" s="11"/>
    </row>
    <row r="31427" spans="6:8" x14ac:dyDescent="0.25">
      <c r="F31427" s="11"/>
      <c r="G31427" s="11"/>
      <c r="H31427" s="11"/>
    </row>
    <row r="31428" spans="6:8" x14ac:dyDescent="0.25">
      <c r="F31428" s="11"/>
      <c r="G31428" s="11"/>
      <c r="H31428" s="11"/>
    </row>
    <row r="31429" spans="6:8" x14ac:dyDescent="0.25">
      <c r="F31429" s="11"/>
      <c r="G31429" s="11"/>
      <c r="H31429" s="11"/>
    </row>
    <row r="31430" spans="6:8" x14ac:dyDescent="0.25">
      <c r="F31430" s="11"/>
      <c r="G31430" s="11"/>
      <c r="H31430" s="11"/>
    </row>
    <row r="31431" spans="6:8" x14ac:dyDescent="0.25">
      <c r="F31431" s="11"/>
      <c r="G31431" s="11"/>
      <c r="H31431" s="11"/>
    </row>
    <row r="31432" spans="6:8" x14ac:dyDescent="0.25">
      <c r="F31432" s="11"/>
      <c r="G31432" s="11"/>
      <c r="H31432" s="11"/>
    </row>
    <row r="31433" spans="6:8" x14ac:dyDescent="0.25">
      <c r="F31433" s="11"/>
      <c r="G31433" s="11"/>
      <c r="H31433" s="11"/>
    </row>
    <row r="31434" spans="6:8" x14ac:dyDescent="0.25">
      <c r="F31434" s="11"/>
      <c r="G31434" s="11"/>
      <c r="H31434" s="11"/>
    </row>
    <row r="31435" spans="6:8" x14ac:dyDescent="0.25">
      <c r="F31435" s="11"/>
      <c r="G31435" s="11"/>
      <c r="H31435" s="11"/>
    </row>
    <row r="31436" spans="6:8" x14ac:dyDescent="0.25">
      <c r="F31436" s="11"/>
      <c r="G31436" s="11"/>
      <c r="H31436" s="11"/>
    </row>
    <row r="31437" spans="6:8" x14ac:dyDescent="0.25">
      <c r="F31437" s="11"/>
      <c r="G31437" s="11"/>
      <c r="H31437" s="11"/>
    </row>
    <row r="31438" spans="6:8" x14ac:dyDescent="0.25">
      <c r="F31438" s="11"/>
      <c r="G31438" s="11"/>
      <c r="H31438" s="11"/>
    </row>
    <row r="31439" spans="6:8" x14ac:dyDescent="0.25">
      <c r="F31439" s="11"/>
      <c r="G31439" s="11"/>
      <c r="H31439" s="11"/>
    </row>
    <row r="31440" spans="6:8" x14ac:dyDescent="0.25">
      <c r="F31440" s="11"/>
      <c r="G31440" s="11"/>
      <c r="H31440" s="11"/>
    </row>
    <row r="31441" spans="6:8" x14ac:dyDescent="0.25">
      <c r="F31441" s="11"/>
      <c r="G31441" s="11"/>
      <c r="H31441" s="11"/>
    </row>
    <row r="31442" spans="6:8" x14ac:dyDescent="0.25">
      <c r="F31442" s="11"/>
      <c r="G31442" s="11"/>
      <c r="H31442" s="11"/>
    </row>
    <row r="31443" spans="6:8" x14ac:dyDescent="0.25">
      <c r="F31443" s="11"/>
      <c r="G31443" s="11"/>
      <c r="H31443" s="11"/>
    </row>
    <row r="31444" spans="6:8" x14ac:dyDescent="0.25">
      <c r="F31444" s="11"/>
      <c r="G31444" s="11"/>
      <c r="H31444" s="11"/>
    </row>
    <row r="31445" spans="6:8" x14ac:dyDescent="0.25">
      <c r="F31445" s="11"/>
      <c r="G31445" s="11"/>
      <c r="H31445" s="11"/>
    </row>
    <row r="31446" spans="6:8" x14ac:dyDescent="0.25">
      <c r="F31446" s="11"/>
      <c r="G31446" s="11"/>
      <c r="H31446" s="11"/>
    </row>
    <row r="31447" spans="6:8" x14ac:dyDescent="0.25">
      <c r="F31447" s="11"/>
      <c r="G31447" s="11"/>
      <c r="H31447" s="11"/>
    </row>
    <row r="31448" spans="6:8" x14ac:dyDescent="0.25">
      <c r="F31448" s="11"/>
      <c r="G31448" s="11"/>
      <c r="H31448" s="11"/>
    </row>
    <row r="31449" spans="6:8" x14ac:dyDescent="0.25">
      <c r="F31449" s="11"/>
      <c r="G31449" s="11"/>
      <c r="H31449" s="11"/>
    </row>
    <row r="31450" spans="6:8" x14ac:dyDescent="0.25">
      <c r="F31450" s="11"/>
      <c r="G31450" s="11"/>
      <c r="H31450" s="11"/>
    </row>
    <row r="31451" spans="6:8" x14ac:dyDescent="0.25">
      <c r="F31451" s="11"/>
      <c r="G31451" s="11"/>
      <c r="H31451" s="11"/>
    </row>
    <row r="31452" spans="6:8" x14ac:dyDescent="0.25">
      <c r="F31452" s="11"/>
      <c r="G31452" s="11"/>
      <c r="H31452" s="11"/>
    </row>
    <row r="31453" spans="6:8" x14ac:dyDescent="0.25">
      <c r="F31453" s="11"/>
      <c r="G31453" s="11"/>
      <c r="H31453" s="11"/>
    </row>
    <row r="31454" spans="6:8" x14ac:dyDescent="0.25">
      <c r="F31454" s="11"/>
      <c r="G31454" s="11"/>
      <c r="H31454" s="11"/>
    </row>
    <row r="31455" spans="6:8" x14ac:dyDescent="0.25">
      <c r="F31455" s="11"/>
      <c r="G31455" s="11"/>
      <c r="H31455" s="11"/>
    </row>
    <row r="31456" spans="6:8" x14ac:dyDescent="0.25">
      <c r="F31456" s="11"/>
      <c r="G31456" s="11"/>
      <c r="H31456" s="11"/>
    </row>
    <row r="31457" spans="6:8" x14ac:dyDescent="0.25">
      <c r="F31457" s="11"/>
      <c r="G31457" s="11"/>
      <c r="H31457" s="11"/>
    </row>
    <row r="31458" spans="6:8" x14ac:dyDescent="0.25">
      <c r="F31458" s="11"/>
      <c r="G31458" s="11"/>
      <c r="H31458" s="11"/>
    </row>
    <row r="31459" spans="6:8" x14ac:dyDescent="0.25">
      <c r="F31459" s="11"/>
      <c r="G31459" s="11"/>
      <c r="H31459" s="11"/>
    </row>
    <row r="31460" spans="6:8" x14ac:dyDescent="0.25">
      <c r="F31460" s="11"/>
      <c r="G31460" s="11"/>
      <c r="H31460" s="11"/>
    </row>
    <row r="31461" spans="6:8" x14ac:dyDescent="0.25">
      <c r="F31461" s="11"/>
      <c r="G31461" s="11"/>
      <c r="H31461" s="11"/>
    </row>
    <row r="31462" spans="6:8" x14ac:dyDescent="0.25">
      <c r="F31462" s="11"/>
      <c r="G31462" s="11"/>
      <c r="H31462" s="11"/>
    </row>
    <row r="31463" spans="6:8" x14ac:dyDescent="0.25">
      <c r="F31463" s="11"/>
      <c r="G31463" s="11"/>
      <c r="H31463" s="11"/>
    </row>
    <row r="31464" spans="6:8" x14ac:dyDescent="0.25">
      <c r="F31464" s="11"/>
      <c r="G31464" s="11"/>
      <c r="H31464" s="11"/>
    </row>
    <row r="31465" spans="6:8" x14ac:dyDescent="0.25">
      <c r="F31465" s="11"/>
      <c r="G31465" s="11"/>
      <c r="H31465" s="11"/>
    </row>
    <row r="31466" spans="6:8" x14ac:dyDescent="0.25">
      <c r="F31466" s="11"/>
      <c r="G31466" s="11"/>
      <c r="H31466" s="11"/>
    </row>
    <row r="31467" spans="6:8" x14ac:dyDescent="0.25">
      <c r="F31467" s="11"/>
      <c r="G31467" s="11"/>
      <c r="H31467" s="11"/>
    </row>
    <row r="31468" spans="6:8" x14ac:dyDescent="0.25">
      <c r="F31468" s="11"/>
      <c r="G31468" s="11"/>
      <c r="H31468" s="11"/>
    </row>
    <row r="31469" spans="6:8" x14ac:dyDescent="0.25">
      <c r="F31469" s="11"/>
      <c r="G31469" s="11"/>
      <c r="H31469" s="11"/>
    </row>
    <row r="31470" spans="6:8" x14ac:dyDescent="0.25">
      <c r="F31470" s="11"/>
      <c r="G31470" s="11"/>
      <c r="H31470" s="11"/>
    </row>
    <row r="31471" spans="6:8" x14ac:dyDescent="0.25">
      <c r="F31471" s="11"/>
      <c r="G31471" s="11"/>
      <c r="H31471" s="11"/>
    </row>
    <row r="31472" spans="6:8" x14ac:dyDescent="0.25">
      <c r="F31472" s="11"/>
      <c r="G31472" s="11"/>
      <c r="H31472" s="11"/>
    </row>
    <row r="31473" spans="6:8" x14ac:dyDescent="0.25">
      <c r="F31473" s="11"/>
      <c r="G31473" s="11"/>
      <c r="H31473" s="11"/>
    </row>
    <row r="31474" spans="6:8" x14ac:dyDescent="0.25">
      <c r="F31474" s="11"/>
      <c r="G31474" s="11"/>
      <c r="H31474" s="11"/>
    </row>
    <row r="31475" spans="6:8" x14ac:dyDescent="0.25">
      <c r="F31475" s="11"/>
      <c r="G31475" s="11"/>
      <c r="H31475" s="11"/>
    </row>
    <row r="31476" spans="6:8" x14ac:dyDescent="0.25">
      <c r="F31476" s="11"/>
      <c r="G31476" s="11"/>
      <c r="H31476" s="11"/>
    </row>
    <row r="31477" spans="6:8" x14ac:dyDescent="0.25">
      <c r="F31477" s="11"/>
      <c r="G31477" s="11"/>
      <c r="H31477" s="11"/>
    </row>
    <row r="31478" spans="6:8" x14ac:dyDescent="0.25">
      <c r="F31478" s="11"/>
      <c r="G31478" s="11"/>
      <c r="H31478" s="11"/>
    </row>
    <row r="31479" spans="6:8" x14ac:dyDescent="0.25">
      <c r="F31479" s="11"/>
      <c r="G31479" s="11"/>
      <c r="H31479" s="11"/>
    </row>
    <row r="31480" spans="6:8" x14ac:dyDescent="0.25">
      <c r="F31480" s="11"/>
      <c r="G31480" s="11"/>
      <c r="H31480" s="11"/>
    </row>
    <row r="31481" spans="6:8" x14ac:dyDescent="0.25">
      <c r="F31481" s="11"/>
      <c r="G31481" s="11"/>
      <c r="H31481" s="11"/>
    </row>
    <row r="31482" spans="6:8" x14ac:dyDescent="0.25">
      <c r="F31482" s="11"/>
      <c r="G31482" s="11"/>
      <c r="H31482" s="11"/>
    </row>
    <row r="31483" spans="6:8" x14ac:dyDescent="0.25">
      <c r="F31483" s="11"/>
      <c r="G31483" s="11"/>
      <c r="H31483" s="11"/>
    </row>
    <row r="31484" spans="6:8" x14ac:dyDescent="0.25">
      <c r="F31484" s="11"/>
      <c r="G31484" s="11"/>
      <c r="H31484" s="11"/>
    </row>
    <row r="31485" spans="6:8" x14ac:dyDescent="0.25">
      <c r="F31485" s="11"/>
      <c r="G31485" s="11"/>
      <c r="H31485" s="11"/>
    </row>
    <row r="31486" spans="6:8" x14ac:dyDescent="0.25">
      <c r="F31486" s="11"/>
      <c r="G31486" s="11"/>
      <c r="H31486" s="11"/>
    </row>
    <row r="31487" spans="6:8" x14ac:dyDescent="0.25">
      <c r="F31487" s="11"/>
      <c r="G31487" s="11"/>
      <c r="H31487" s="11"/>
    </row>
    <row r="31488" spans="6:8" x14ac:dyDescent="0.25">
      <c r="F31488" s="11"/>
      <c r="G31488" s="11"/>
      <c r="H31488" s="11"/>
    </row>
    <row r="31489" spans="6:8" x14ac:dyDescent="0.25">
      <c r="F31489" s="11"/>
      <c r="G31489" s="11"/>
      <c r="H31489" s="11"/>
    </row>
    <row r="31490" spans="6:8" x14ac:dyDescent="0.25">
      <c r="F31490" s="11"/>
      <c r="G31490" s="11"/>
      <c r="H31490" s="11"/>
    </row>
    <row r="31491" spans="6:8" x14ac:dyDescent="0.25">
      <c r="F31491" s="11"/>
      <c r="G31491" s="11"/>
      <c r="H31491" s="11"/>
    </row>
    <row r="31492" spans="6:8" x14ac:dyDescent="0.25">
      <c r="F31492" s="11"/>
      <c r="G31492" s="11"/>
      <c r="H31492" s="11"/>
    </row>
    <row r="31493" spans="6:8" x14ac:dyDescent="0.25">
      <c r="F31493" s="11"/>
      <c r="G31493" s="11"/>
      <c r="H31493" s="11"/>
    </row>
    <row r="31494" spans="6:8" x14ac:dyDescent="0.25">
      <c r="F31494" s="11"/>
      <c r="G31494" s="11"/>
      <c r="H31494" s="11"/>
    </row>
    <row r="31495" spans="6:8" x14ac:dyDescent="0.25">
      <c r="F31495" s="11"/>
      <c r="G31495" s="11"/>
      <c r="H31495" s="11"/>
    </row>
    <row r="31496" spans="6:8" x14ac:dyDescent="0.25">
      <c r="F31496" s="11"/>
      <c r="G31496" s="11"/>
      <c r="H31496" s="11"/>
    </row>
    <row r="31497" spans="6:8" x14ac:dyDescent="0.25">
      <c r="F31497" s="11"/>
      <c r="G31497" s="11"/>
      <c r="H31497" s="11"/>
    </row>
    <row r="31498" spans="6:8" x14ac:dyDescent="0.25">
      <c r="F31498" s="11"/>
      <c r="G31498" s="11"/>
      <c r="H31498" s="11"/>
    </row>
    <row r="31499" spans="6:8" x14ac:dyDescent="0.25">
      <c r="F31499" s="11"/>
      <c r="G31499" s="11"/>
      <c r="H31499" s="11"/>
    </row>
    <row r="31500" spans="6:8" x14ac:dyDescent="0.25">
      <c r="F31500" s="11"/>
      <c r="G31500" s="11"/>
      <c r="H31500" s="11"/>
    </row>
    <row r="31501" spans="6:8" x14ac:dyDescent="0.25">
      <c r="F31501" s="11"/>
      <c r="G31501" s="11"/>
      <c r="H31501" s="11"/>
    </row>
    <row r="31502" spans="6:8" x14ac:dyDescent="0.25">
      <c r="F31502" s="11"/>
      <c r="G31502" s="11"/>
      <c r="H31502" s="11"/>
    </row>
    <row r="31503" spans="6:8" x14ac:dyDescent="0.25">
      <c r="F31503" s="11"/>
      <c r="G31503" s="11"/>
      <c r="H31503" s="11"/>
    </row>
    <row r="31504" spans="6:8" x14ac:dyDescent="0.25">
      <c r="F31504" s="11"/>
      <c r="G31504" s="11"/>
      <c r="H31504" s="11"/>
    </row>
    <row r="31505" spans="6:8" x14ac:dyDescent="0.25">
      <c r="F31505" s="11"/>
      <c r="G31505" s="11"/>
      <c r="H31505" s="11"/>
    </row>
    <row r="31506" spans="6:8" x14ac:dyDescent="0.25">
      <c r="F31506" s="11"/>
      <c r="G31506" s="11"/>
      <c r="H31506" s="11"/>
    </row>
    <row r="31507" spans="6:8" x14ac:dyDescent="0.25">
      <c r="F31507" s="11"/>
      <c r="G31507" s="11"/>
      <c r="H31507" s="11"/>
    </row>
    <row r="31508" spans="6:8" x14ac:dyDescent="0.25">
      <c r="F31508" s="11"/>
      <c r="G31508" s="11"/>
      <c r="H31508" s="11"/>
    </row>
    <row r="31509" spans="6:8" x14ac:dyDescent="0.25">
      <c r="F31509" s="11"/>
      <c r="G31509" s="11"/>
      <c r="H31509" s="11"/>
    </row>
    <row r="31510" spans="6:8" x14ac:dyDescent="0.25">
      <c r="F31510" s="11"/>
      <c r="G31510" s="11"/>
      <c r="H31510" s="11"/>
    </row>
    <row r="31511" spans="6:8" x14ac:dyDescent="0.25">
      <c r="F31511" s="11"/>
      <c r="G31511" s="11"/>
      <c r="H31511" s="11"/>
    </row>
    <row r="31512" spans="6:8" x14ac:dyDescent="0.25">
      <c r="F31512" s="11"/>
      <c r="G31512" s="11"/>
      <c r="H31512" s="11"/>
    </row>
    <row r="31513" spans="6:8" x14ac:dyDescent="0.25">
      <c r="F31513" s="11"/>
      <c r="G31513" s="11"/>
      <c r="H31513" s="11"/>
    </row>
    <row r="31514" spans="6:8" x14ac:dyDescent="0.25">
      <c r="F31514" s="11"/>
      <c r="G31514" s="11"/>
      <c r="H31514" s="11"/>
    </row>
    <row r="31515" spans="6:8" x14ac:dyDescent="0.25">
      <c r="F31515" s="11"/>
      <c r="G31515" s="11"/>
      <c r="H31515" s="11"/>
    </row>
    <row r="31516" spans="6:8" x14ac:dyDescent="0.25">
      <c r="F31516" s="11"/>
      <c r="G31516" s="11"/>
      <c r="H31516" s="11"/>
    </row>
    <row r="31517" spans="6:8" x14ac:dyDescent="0.25">
      <c r="F31517" s="11"/>
      <c r="G31517" s="11"/>
      <c r="H31517" s="11"/>
    </row>
    <row r="31518" spans="6:8" x14ac:dyDescent="0.25">
      <c r="F31518" s="11"/>
      <c r="G31518" s="11"/>
      <c r="H31518" s="11"/>
    </row>
    <row r="31519" spans="6:8" x14ac:dyDescent="0.25">
      <c r="F31519" s="11"/>
      <c r="G31519" s="11"/>
      <c r="H31519" s="11"/>
    </row>
    <row r="31520" spans="6:8" x14ac:dyDescent="0.25">
      <c r="F31520" s="11"/>
      <c r="G31520" s="11"/>
      <c r="H31520" s="11"/>
    </row>
    <row r="31521" spans="6:8" x14ac:dyDescent="0.25">
      <c r="F31521" s="11"/>
      <c r="G31521" s="11"/>
      <c r="H31521" s="11"/>
    </row>
    <row r="31522" spans="6:8" x14ac:dyDescent="0.25">
      <c r="F31522" s="11"/>
      <c r="G31522" s="11"/>
      <c r="H31522" s="11"/>
    </row>
    <row r="31523" spans="6:8" x14ac:dyDescent="0.25">
      <c r="F31523" s="11"/>
      <c r="G31523" s="11"/>
      <c r="H31523" s="11"/>
    </row>
    <row r="31524" spans="6:8" x14ac:dyDescent="0.25">
      <c r="F31524" s="11"/>
      <c r="G31524" s="11"/>
      <c r="H31524" s="11"/>
    </row>
    <row r="31525" spans="6:8" x14ac:dyDescent="0.25">
      <c r="F31525" s="11"/>
      <c r="G31525" s="11"/>
      <c r="H31525" s="11"/>
    </row>
    <row r="31526" spans="6:8" x14ac:dyDescent="0.25">
      <c r="F31526" s="11"/>
      <c r="G31526" s="11"/>
      <c r="H31526" s="11"/>
    </row>
    <row r="31527" spans="6:8" x14ac:dyDescent="0.25">
      <c r="F31527" s="11"/>
      <c r="G31527" s="11"/>
      <c r="H31527" s="11"/>
    </row>
    <row r="31528" spans="6:8" x14ac:dyDescent="0.25">
      <c r="F31528" s="11"/>
      <c r="G31528" s="11"/>
      <c r="H31528" s="11"/>
    </row>
    <row r="31529" spans="6:8" x14ac:dyDescent="0.25">
      <c r="F31529" s="11"/>
      <c r="G31529" s="11"/>
      <c r="H31529" s="11"/>
    </row>
    <row r="31530" spans="6:8" x14ac:dyDescent="0.25">
      <c r="F31530" s="11"/>
      <c r="G31530" s="11"/>
      <c r="H31530" s="11"/>
    </row>
    <row r="31531" spans="6:8" x14ac:dyDescent="0.25">
      <c r="F31531" s="11"/>
      <c r="G31531" s="11"/>
      <c r="H31531" s="11"/>
    </row>
    <row r="31532" spans="6:8" x14ac:dyDescent="0.25">
      <c r="F31532" s="11"/>
      <c r="G31532" s="11"/>
      <c r="H31532" s="11"/>
    </row>
    <row r="31533" spans="6:8" x14ac:dyDescent="0.25">
      <c r="F31533" s="11"/>
      <c r="G31533" s="11"/>
      <c r="H31533" s="11"/>
    </row>
    <row r="31534" spans="6:8" x14ac:dyDescent="0.25">
      <c r="F31534" s="11"/>
      <c r="G31534" s="11"/>
      <c r="H31534" s="11"/>
    </row>
    <row r="31535" spans="6:8" x14ac:dyDescent="0.25">
      <c r="F31535" s="11"/>
      <c r="G31535" s="11"/>
      <c r="H31535" s="11"/>
    </row>
    <row r="31536" spans="6:8" x14ac:dyDescent="0.25">
      <c r="F31536" s="11"/>
      <c r="G31536" s="11"/>
      <c r="H31536" s="11"/>
    </row>
    <row r="31537" spans="6:8" x14ac:dyDescent="0.25">
      <c r="F31537" s="11"/>
      <c r="G31537" s="11"/>
      <c r="H31537" s="11"/>
    </row>
    <row r="31538" spans="6:8" x14ac:dyDescent="0.25">
      <c r="F31538" s="11"/>
      <c r="G31538" s="11"/>
      <c r="H31538" s="11"/>
    </row>
    <row r="31539" spans="6:8" x14ac:dyDescent="0.25">
      <c r="F31539" s="11"/>
      <c r="G31539" s="11"/>
      <c r="H31539" s="11"/>
    </row>
    <row r="31540" spans="6:8" x14ac:dyDescent="0.25">
      <c r="F31540" s="11"/>
      <c r="G31540" s="11"/>
      <c r="H31540" s="11"/>
    </row>
    <row r="31541" spans="6:8" x14ac:dyDescent="0.25">
      <c r="F31541" s="11"/>
      <c r="G31541" s="11"/>
      <c r="H31541" s="11"/>
    </row>
    <row r="31542" spans="6:8" x14ac:dyDescent="0.25">
      <c r="F31542" s="11"/>
      <c r="G31542" s="11"/>
      <c r="H31542" s="11"/>
    </row>
    <row r="31543" spans="6:8" x14ac:dyDescent="0.25">
      <c r="F31543" s="11"/>
      <c r="G31543" s="11"/>
      <c r="H31543" s="11"/>
    </row>
    <row r="31544" spans="6:8" x14ac:dyDescent="0.25">
      <c r="F31544" s="11"/>
      <c r="G31544" s="11"/>
      <c r="H31544" s="11"/>
    </row>
    <row r="31545" spans="6:8" x14ac:dyDescent="0.25">
      <c r="F31545" s="11"/>
      <c r="G31545" s="11"/>
      <c r="H31545" s="11"/>
    </row>
    <row r="31546" spans="6:8" x14ac:dyDescent="0.25">
      <c r="F31546" s="11"/>
      <c r="G31546" s="11"/>
      <c r="H31546" s="11"/>
    </row>
    <row r="31547" spans="6:8" x14ac:dyDescent="0.25">
      <c r="F31547" s="11"/>
      <c r="G31547" s="11"/>
      <c r="H31547" s="11"/>
    </row>
    <row r="31548" spans="6:8" x14ac:dyDescent="0.25">
      <c r="F31548" s="11"/>
      <c r="G31548" s="11"/>
      <c r="H31548" s="11"/>
    </row>
    <row r="31549" spans="6:8" x14ac:dyDescent="0.25">
      <c r="F31549" s="11"/>
      <c r="G31549" s="11"/>
      <c r="H31549" s="11"/>
    </row>
    <row r="31550" spans="6:8" x14ac:dyDescent="0.25">
      <c r="F31550" s="11"/>
      <c r="G31550" s="11"/>
      <c r="H31550" s="11"/>
    </row>
    <row r="31551" spans="6:8" x14ac:dyDescent="0.25">
      <c r="F31551" s="11"/>
      <c r="G31551" s="11"/>
      <c r="H31551" s="11"/>
    </row>
    <row r="31552" spans="6:8" x14ac:dyDescent="0.25">
      <c r="F31552" s="11"/>
      <c r="G31552" s="11"/>
      <c r="H31552" s="11"/>
    </row>
    <row r="31553" spans="6:8" x14ac:dyDescent="0.25">
      <c r="F31553" s="11"/>
      <c r="G31553" s="11"/>
      <c r="H31553" s="11"/>
    </row>
    <row r="31554" spans="6:8" x14ac:dyDescent="0.25">
      <c r="F31554" s="11"/>
      <c r="G31554" s="11"/>
      <c r="H31554" s="11"/>
    </row>
    <row r="31555" spans="6:8" x14ac:dyDescent="0.25">
      <c r="F31555" s="11"/>
      <c r="G31555" s="11"/>
      <c r="H31555" s="11"/>
    </row>
    <row r="31556" spans="6:8" x14ac:dyDescent="0.25">
      <c r="F31556" s="11"/>
      <c r="G31556" s="11"/>
      <c r="H31556" s="11"/>
    </row>
    <row r="31557" spans="6:8" x14ac:dyDescent="0.25">
      <c r="F31557" s="11"/>
      <c r="G31557" s="11"/>
      <c r="H31557" s="11"/>
    </row>
    <row r="31558" spans="6:8" x14ac:dyDescent="0.25">
      <c r="F31558" s="11"/>
      <c r="G31558" s="11"/>
      <c r="H31558" s="11"/>
    </row>
    <row r="31559" spans="6:8" x14ac:dyDescent="0.25">
      <c r="F31559" s="11"/>
      <c r="G31559" s="11"/>
      <c r="H31559" s="11"/>
    </row>
    <row r="31560" spans="6:8" x14ac:dyDescent="0.25">
      <c r="F31560" s="11"/>
      <c r="G31560" s="11"/>
      <c r="H31560" s="11"/>
    </row>
    <row r="31561" spans="6:8" x14ac:dyDescent="0.25">
      <c r="F31561" s="11"/>
      <c r="G31561" s="11"/>
      <c r="H31561" s="11"/>
    </row>
    <row r="31562" spans="6:8" x14ac:dyDescent="0.25">
      <c r="F31562" s="11"/>
      <c r="G31562" s="11"/>
      <c r="H31562" s="11"/>
    </row>
    <row r="31563" spans="6:8" x14ac:dyDescent="0.25">
      <c r="F31563" s="11"/>
      <c r="G31563" s="11"/>
      <c r="H31563" s="11"/>
    </row>
    <row r="31564" spans="6:8" x14ac:dyDescent="0.25">
      <c r="F31564" s="11"/>
      <c r="G31564" s="11"/>
      <c r="H31564" s="11"/>
    </row>
    <row r="31565" spans="6:8" x14ac:dyDescent="0.25">
      <c r="F31565" s="11"/>
      <c r="G31565" s="11"/>
      <c r="H31565" s="11"/>
    </row>
    <row r="31566" spans="6:8" x14ac:dyDescent="0.25">
      <c r="F31566" s="11"/>
      <c r="G31566" s="11"/>
      <c r="H31566" s="11"/>
    </row>
    <row r="31567" spans="6:8" x14ac:dyDescent="0.25">
      <c r="F31567" s="11"/>
      <c r="G31567" s="11"/>
      <c r="H31567" s="11"/>
    </row>
    <row r="31568" spans="6:8" x14ac:dyDescent="0.25">
      <c r="F31568" s="11"/>
      <c r="G31568" s="11"/>
      <c r="H31568" s="11"/>
    </row>
    <row r="31569" spans="6:8" x14ac:dyDescent="0.25">
      <c r="F31569" s="11"/>
      <c r="G31569" s="11"/>
      <c r="H31569" s="11"/>
    </row>
    <row r="31570" spans="6:8" x14ac:dyDescent="0.25">
      <c r="F31570" s="11"/>
      <c r="G31570" s="11"/>
      <c r="H31570" s="11"/>
    </row>
    <row r="31571" spans="6:8" x14ac:dyDescent="0.25">
      <c r="F31571" s="11"/>
      <c r="G31571" s="11"/>
      <c r="H31571" s="11"/>
    </row>
    <row r="31572" spans="6:8" x14ac:dyDescent="0.25">
      <c r="F31572" s="11"/>
      <c r="G31572" s="11"/>
      <c r="H31572" s="11"/>
    </row>
    <row r="31573" spans="6:8" x14ac:dyDescent="0.25">
      <c r="F31573" s="11"/>
      <c r="G31573" s="11"/>
      <c r="H31573" s="11"/>
    </row>
    <row r="31574" spans="6:8" x14ac:dyDescent="0.25">
      <c r="F31574" s="11"/>
      <c r="G31574" s="11"/>
      <c r="H31574" s="11"/>
    </row>
    <row r="31575" spans="6:8" x14ac:dyDescent="0.25">
      <c r="F31575" s="11"/>
      <c r="G31575" s="11"/>
      <c r="H31575" s="11"/>
    </row>
    <row r="31576" spans="6:8" x14ac:dyDescent="0.25">
      <c r="F31576" s="11"/>
      <c r="G31576" s="11"/>
      <c r="H31576" s="11"/>
    </row>
    <row r="31577" spans="6:8" x14ac:dyDescent="0.25">
      <c r="F31577" s="11"/>
      <c r="G31577" s="11"/>
      <c r="H31577" s="11"/>
    </row>
    <row r="31578" spans="6:8" x14ac:dyDescent="0.25">
      <c r="F31578" s="11"/>
      <c r="G31578" s="11"/>
      <c r="H31578" s="11"/>
    </row>
    <row r="31579" spans="6:8" x14ac:dyDescent="0.25">
      <c r="F31579" s="11"/>
      <c r="G31579" s="11"/>
      <c r="H31579" s="11"/>
    </row>
    <row r="31580" spans="6:8" x14ac:dyDescent="0.25">
      <c r="F31580" s="11"/>
      <c r="G31580" s="11"/>
      <c r="H31580" s="11"/>
    </row>
    <row r="31581" spans="6:8" x14ac:dyDescent="0.25">
      <c r="F31581" s="11"/>
      <c r="G31581" s="11"/>
      <c r="H31581" s="11"/>
    </row>
    <row r="31582" spans="6:8" x14ac:dyDescent="0.25">
      <c r="F31582" s="11"/>
      <c r="G31582" s="11"/>
      <c r="H31582" s="11"/>
    </row>
    <row r="31583" spans="6:8" x14ac:dyDescent="0.25">
      <c r="F31583" s="11"/>
      <c r="G31583" s="11"/>
      <c r="H31583" s="11"/>
    </row>
    <row r="31584" spans="6:8" x14ac:dyDescent="0.25">
      <c r="F31584" s="11"/>
      <c r="G31584" s="11"/>
      <c r="H31584" s="11"/>
    </row>
    <row r="31585" spans="6:8" x14ac:dyDescent="0.25">
      <c r="F31585" s="11"/>
      <c r="G31585" s="11"/>
      <c r="H31585" s="11"/>
    </row>
    <row r="31586" spans="6:8" x14ac:dyDescent="0.25">
      <c r="F31586" s="11"/>
      <c r="G31586" s="11"/>
      <c r="H31586" s="11"/>
    </row>
    <row r="31587" spans="6:8" x14ac:dyDescent="0.25">
      <c r="F31587" s="11"/>
      <c r="G31587" s="11"/>
      <c r="H31587" s="11"/>
    </row>
    <row r="31588" spans="6:8" x14ac:dyDescent="0.25">
      <c r="F31588" s="11"/>
      <c r="G31588" s="11"/>
      <c r="H31588" s="11"/>
    </row>
    <row r="31589" spans="6:8" x14ac:dyDescent="0.25">
      <c r="F31589" s="11"/>
      <c r="G31589" s="11"/>
      <c r="H31589" s="11"/>
    </row>
    <row r="31590" spans="6:8" x14ac:dyDescent="0.25">
      <c r="F31590" s="11"/>
      <c r="G31590" s="11"/>
      <c r="H31590" s="11"/>
    </row>
    <row r="31591" spans="6:8" x14ac:dyDescent="0.25">
      <c r="F31591" s="11"/>
      <c r="G31591" s="11"/>
      <c r="H31591" s="11"/>
    </row>
    <row r="31592" spans="6:8" x14ac:dyDescent="0.25">
      <c r="F31592" s="11"/>
      <c r="G31592" s="11"/>
      <c r="H31592" s="11"/>
    </row>
    <row r="31593" spans="6:8" x14ac:dyDescent="0.25">
      <c r="F31593" s="11"/>
      <c r="G31593" s="11"/>
      <c r="H31593" s="11"/>
    </row>
    <row r="31594" spans="6:8" x14ac:dyDescent="0.25">
      <c r="F31594" s="11"/>
      <c r="G31594" s="11"/>
      <c r="H31594" s="11"/>
    </row>
    <row r="31595" spans="6:8" x14ac:dyDescent="0.25">
      <c r="F31595" s="11"/>
      <c r="G31595" s="11"/>
      <c r="H31595" s="11"/>
    </row>
    <row r="31596" spans="6:8" x14ac:dyDescent="0.25">
      <c r="F31596" s="11"/>
      <c r="G31596" s="11"/>
      <c r="H31596" s="11"/>
    </row>
    <row r="31597" spans="6:8" x14ac:dyDescent="0.25">
      <c r="F31597" s="11"/>
      <c r="G31597" s="11"/>
      <c r="H31597" s="11"/>
    </row>
    <row r="31598" spans="6:8" x14ac:dyDescent="0.25">
      <c r="F31598" s="11"/>
      <c r="G31598" s="11"/>
      <c r="H31598" s="11"/>
    </row>
    <row r="31599" spans="6:8" x14ac:dyDescent="0.25">
      <c r="F31599" s="11"/>
      <c r="G31599" s="11"/>
      <c r="H31599" s="11"/>
    </row>
    <row r="31600" spans="6:8" x14ac:dyDescent="0.25">
      <c r="F31600" s="11"/>
      <c r="G31600" s="11"/>
      <c r="H31600" s="11"/>
    </row>
    <row r="31601" spans="6:8" x14ac:dyDescent="0.25">
      <c r="F31601" s="11"/>
      <c r="G31601" s="11"/>
      <c r="H31601" s="11"/>
    </row>
    <row r="31602" spans="6:8" x14ac:dyDescent="0.25">
      <c r="F31602" s="11"/>
      <c r="G31602" s="11"/>
      <c r="H31602" s="11"/>
    </row>
    <row r="31603" spans="6:8" x14ac:dyDescent="0.25">
      <c r="F31603" s="11"/>
      <c r="G31603" s="11"/>
      <c r="H31603" s="11"/>
    </row>
    <row r="31604" spans="6:8" x14ac:dyDescent="0.25">
      <c r="F31604" s="11"/>
      <c r="G31604" s="11"/>
      <c r="H31604" s="11"/>
    </row>
    <row r="31605" spans="6:8" x14ac:dyDescent="0.25">
      <c r="F31605" s="11"/>
      <c r="G31605" s="11"/>
      <c r="H31605" s="11"/>
    </row>
    <row r="31606" spans="6:8" x14ac:dyDescent="0.25">
      <c r="F31606" s="11"/>
      <c r="G31606" s="11"/>
      <c r="H31606" s="11"/>
    </row>
    <row r="31607" spans="6:8" x14ac:dyDescent="0.25">
      <c r="F31607" s="11"/>
      <c r="G31607" s="11"/>
      <c r="H31607" s="11"/>
    </row>
    <row r="31608" spans="6:8" x14ac:dyDescent="0.25">
      <c r="F31608" s="11"/>
      <c r="G31608" s="11"/>
      <c r="H31608" s="11"/>
    </row>
    <row r="31609" spans="6:8" x14ac:dyDescent="0.25">
      <c r="F31609" s="11"/>
      <c r="G31609" s="11"/>
      <c r="H31609" s="11"/>
    </row>
    <row r="31610" spans="6:8" x14ac:dyDescent="0.25">
      <c r="F31610" s="11"/>
      <c r="G31610" s="11"/>
      <c r="H31610" s="11"/>
    </row>
    <row r="31611" spans="6:8" x14ac:dyDescent="0.25">
      <c r="F31611" s="11"/>
      <c r="G31611" s="11"/>
      <c r="H31611" s="11"/>
    </row>
    <row r="31612" spans="6:8" x14ac:dyDescent="0.25">
      <c r="F31612" s="11"/>
      <c r="G31612" s="11"/>
      <c r="H31612" s="11"/>
    </row>
    <row r="31613" spans="6:8" x14ac:dyDescent="0.25">
      <c r="F31613" s="11"/>
      <c r="G31613" s="11"/>
      <c r="H31613" s="11"/>
    </row>
    <row r="31614" spans="6:8" x14ac:dyDescent="0.25">
      <c r="F31614" s="11"/>
      <c r="G31614" s="11"/>
      <c r="H31614" s="11"/>
    </row>
    <row r="31615" spans="6:8" x14ac:dyDescent="0.25">
      <c r="F31615" s="11"/>
      <c r="G31615" s="11"/>
      <c r="H31615" s="11"/>
    </row>
    <row r="31616" spans="6:8" x14ac:dyDescent="0.25">
      <c r="F31616" s="11"/>
      <c r="G31616" s="11"/>
      <c r="H31616" s="11"/>
    </row>
    <row r="31617" spans="6:8" x14ac:dyDescent="0.25">
      <c r="F31617" s="11"/>
      <c r="G31617" s="11"/>
      <c r="H31617" s="11"/>
    </row>
    <row r="31618" spans="6:8" x14ac:dyDescent="0.25">
      <c r="F31618" s="11"/>
      <c r="G31618" s="11"/>
      <c r="H31618" s="11"/>
    </row>
    <row r="31619" spans="6:8" x14ac:dyDescent="0.25">
      <c r="F31619" s="11"/>
      <c r="G31619" s="11"/>
      <c r="H31619" s="11"/>
    </row>
    <row r="31620" spans="6:8" x14ac:dyDescent="0.25">
      <c r="F31620" s="11"/>
      <c r="G31620" s="11"/>
      <c r="H31620" s="11"/>
    </row>
    <row r="31621" spans="6:8" x14ac:dyDescent="0.25">
      <c r="F31621" s="11"/>
      <c r="G31621" s="11"/>
      <c r="H31621" s="11"/>
    </row>
    <row r="31622" spans="6:8" x14ac:dyDescent="0.25">
      <c r="F31622" s="11"/>
      <c r="G31622" s="11"/>
      <c r="H31622" s="11"/>
    </row>
    <row r="31623" spans="6:8" x14ac:dyDescent="0.25">
      <c r="F31623" s="11"/>
      <c r="G31623" s="11"/>
      <c r="H31623" s="11"/>
    </row>
    <row r="31624" spans="6:8" x14ac:dyDescent="0.25">
      <c r="F31624" s="11"/>
      <c r="G31624" s="11"/>
      <c r="H31624" s="11"/>
    </row>
    <row r="31625" spans="6:8" x14ac:dyDescent="0.25">
      <c r="F31625" s="11"/>
      <c r="G31625" s="11"/>
      <c r="H31625" s="11"/>
    </row>
    <row r="31626" spans="6:8" x14ac:dyDescent="0.25">
      <c r="F31626" s="11"/>
      <c r="G31626" s="11"/>
      <c r="H31626" s="11"/>
    </row>
    <row r="31627" spans="6:8" x14ac:dyDescent="0.25">
      <c r="F31627" s="11"/>
      <c r="G31627" s="11"/>
      <c r="H31627" s="11"/>
    </row>
    <row r="31628" spans="6:8" x14ac:dyDescent="0.25">
      <c r="F31628" s="11"/>
      <c r="G31628" s="11"/>
      <c r="H31628" s="11"/>
    </row>
    <row r="31629" spans="6:8" x14ac:dyDescent="0.25">
      <c r="F31629" s="11"/>
      <c r="G31629" s="11"/>
      <c r="H31629" s="11"/>
    </row>
    <row r="31630" spans="6:8" x14ac:dyDescent="0.25">
      <c r="F31630" s="11"/>
      <c r="G31630" s="11"/>
      <c r="H31630" s="11"/>
    </row>
    <row r="31631" spans="6:8" x14ac:dyDescent="0.25">
      <c r="F31631" s="11"/>
      <c r="G31631" s="11"/>
      <c r="H31631" s="11"/>
    </row>
    <row r="31632" spans="6:8" x14ac:dyDescent="0.25">
      <c r="F31632" s="11"/>
      <c r="G31632" s="11"/>
      <c r="H31632" s="11"/>
    </row>
    <row r="31633" spans="6:8" x14ac:dyDescent="0.25">
      <c r="F31633" s="11"/>
      <c r="G31633" s="11"/>
      <c r="H31633" s="11"/>
    </row>
    <row r="31634" spans="6:8" x14ac:dyDescent="0.25">
      <c r="F31634" s="11"/>
      <c r="G31634" s="11"/>
      <c r="H31634" s="11"/>
    </row>
    <row r="31635" spans="6:8" x14ac:dyDescent="0.25">
      <c r="F31635" s="11"/>
      <c r="G31635" s="11"/>
      <c r="H31635" s="11"/>
    </row>
    <row r="31636" spans="6:8" x14ac:dyDescent="0.25">
      <c r="F31636" s="11"/>
      <c r="G31636" s="11"/>
      <c r="H31636" s="11"/>
    </row>
    <row r="31637" spans="6:8" x14ac:dyDescent="0.25">
      <c r="F31637" s="11"/>
      <c r="G31637" s="11"/>
      <c r="H31637" s="11"/>
    </row>
    <row r="31638" spans="6:8" x14ac:dyDescent="0.25">
      <c r="F31638" s="11"/>
      <c r="G31638" s="11"/>
      <c r="H31638" s="11"/>
    </row>
    <row r="31639" spans="6:8" x14ac:dyDescent="0.25">
      <c r="F31639" s="11"/>
      <c r="G31639" s="11"/>
      <c r="H31639" s="11"/>
    </row>
    <row r="31640" spans="6:8" x14ac:dyDescent="0.25">
      <c r="F31640" s="11"/>
      <c r="G31640" s="11"/>
      <c r="H31640" s="11"/>
    </row>
    <row r="31641" spans="6:8" x14ac:dyDescent="0.25">
      <c r="F31641" s="11"/>
      <c r="G31641" s="11"/>
      <c r="H31641" s="11"/>
    </row>
    <row r="31642" spans="6:8" x14ac:dyDescent="0.25">
      <c r="F31642" s="11"/>
      <c r="G31642" s="11"/>
      <c r="H31642" s="11"/>
    </row>
    <row r="31643" spans="6:8" x14ac:dyDescent="0.25">
      <c r="F31643" s="11"/>
      <c r="G31643" s="11"/>
      <c r="H31643" s="11"/>
    </row>
    <row r="31644" spans="6:8" x14ac:dyDescent="0.25">
      <c r="F31644" s="11"/>
      <c r="G31644" s="11"/>
      <c r="H31644" s="11"/>
    </row>
    <row r="31645" spans="6:8" x14ac:dyDescent="0.25">
      <c r="F31645" s="11"/>
      <c r="G31645" s="11"/>
      <c r="H31645" s="11"/>
    </row>
    <row r="31646" spans="6:8" x14ac:dyDescent="0.25">
      <c r="F31646" s="11"/>
      <c r="G31646" s="11"/>
      <c r="H31646" s="11"/>
    </row>
    <row r="31647" spans="6:8" x14ac:dyDescent="0.25">
      <c r="F31647" s="11"/>
      <c r="G31647" s="11"/>
      <c r="H31647" s="11"/>
    </row>
    <row r="31648" spans="6:8" x14ac:dyDescent="0.25">
      <c r="F31648" s="11"/>
      <c r="G31648" s="11"/>
      <c r="H31648" s="11"/>
    </row>
    <row r="31649" spans="6:8" x14ac:dyDescent="0.25">
      <c r="F31649" s="11"/>
      <c r="G31649" s="11"/>
      <c r="H31649" s="11"/>
    </row>
    <row r="31650" spans="6:8" x14ac:dyDescent="0.25">
      <c r="F31650" s="11"/>
      <c r="G31650" s="11"/>
      <c r="H31650" s="11"/>
    </row>
    <row r="31651" spans="6:8" x14ac:dyDescent="0.25">
      <c r="F31651" s="11"/>
      <c r="G31651" s="11"/>
      <c r="H31651" s="11"/>
    </row>
    <row r="31652" spans="6:8" x14ac:dyDescent="0.25">
      <c r="F31652" s="11"/>
      <c r="G31652" s="11"/>
      <c r="H31652" s="11"/>
    </row>
    <row r="31653" spans="6:8" x14ac:dyDescent="0.25">
      <c r="F31653" s="11"/>
      <c r="G31653" s="11"/>
      <c r="H31653" s="11"/>
    </row>
    <row r="31654" spans="6:8" x14ac:dyDescent="0.25">
      <c r="F31654" s="11"/>
      <c r="G31654" s="11"/>
      <c r="H31654" s="11"/>
    </row>
    <row r="31655" spans="6:8" x14ac:dyDescent="0.25">
      <c r="F31655" s="11"/>
      <c r="G31655" s="11"/>
      <c r="H31655" s="11"/>
    </row>
    <row r="31656" spans="6:8" x14ac:dyDescent="0.25">
      <c r="F31656" s="11"/>
      <c r="G31656" s="11"/>
      <c r="H31656" s="11"/>
    </row>
    <row r="31657" spans="6:8" x14ac:dyDescent="0.25">
      <c r="F31657" s="11"/>
      <c r="G31657" s="11"/>
      <c r="H31657" s="11"/>
    </row>
    <row r="31658" spans="6:8" x14ac:dyDescent="0.25">
      <c r="F31658" s="11"/>
      <c r="G31658" s="11"/>
      <c r="H31658" s="11"/>
    </row>
    <row r="31659" spans="6:8" x14ac:dyDescent="0.25">
      <c r="F31659" s="11"/>
      <c r="G31659" s="11"/>
      <c r="H31659" s="11"/>
    </row>
    <row r="31660" spans="6:8" x14ac:dyDescent="0.25">
      <c r="F31660" s="11"/>
      <c r="G31660" s="11"/>
      <c r="H31660" s="11"/>
    </row>
    <row r="31661" spans="6:8" x14ac:dyDescent="0.25">
      <c r="F31661" s="11"/>
      <c r="G31661" s="11"/>
      <c r="H31661" s="11"/>
    </row>
    <row r="31662" spans="6:8" x14ac:dyDescent="0.25">
      <c r="F31662" s="11"/>
      <c r="G31662" s="11"/>
      <c r="H31662" s="11"/>
    </row>
    <row r="31663" spans="6:8" x14ac:dyDescent="0.25">
      <c r="F31663" s="11"/>
      <c r="G31663" s="11"/>
      <c r="H31663" s="11"/>
    </row>
    <row r="31664" spans="6:8" x14ac:dyDescent="0.25">
      <c r="F31664" s="11"/>
      <c r="G31664" s="11"/>
      <c r="H31664" s="11"/>
    </row>
    <row r="31665" spans="6:8" x14ac:dyDescent="0.25">
      <c r="F31665" s="11"/>
      <c r="G31665" s="11"/>
      <c r="H31665" s="11"/>
    </row>
    <row r="31666" spans="6:8" x14ac:dyDescent="0.25">
      <c r="F31666" s="11"/>
      <c r="G31666" s="11"/>
      <c r="H31666" s="11"/>
    </row>
    <row r="31667" spans="6:8" x14ac:dyDescent="0.25">
      <c r="F31667" s="11"/>
      <c r="G31667" s="11"/>
      <c r="H31667" s="11"/>
    </row>
    <row r="31668" spans="6:8" x14ac:dyDescent="0.25">
      <c r="F31668" s="11"/>
      <c r="G31668" s="11"/>
      <c r="H31668" s="11"/>
    </row>
    <row r="31669" spans="6:8" x14ac:dyDescent="0.25">
      <c r="F31669" s="11"/>
      <c r="G31669" s="11"/>
      <c r="H31669" s="11"/>
    </row>
    <row r="31670" spans="6:8" x14ac:dyDescent="0.25">
      <c r="F31670" s="11"/>
      <c r="G31670" s="11"/>
      <c r="H31670" s="11"/>
    </row>
    <row r="31671" spans="6:8" x14ac:dyDescent="0.25">
      <c r="F31671" s="11"/>
      <c r="G31671" s="11"/>
      <c r="H31671" s="11"/>
    </row>
    <row r="31672" spans="6:8" x14ac:dyDescent="0.25">
      <c r="F31672" s="11"/>
      <c r="G31672" s="11"/>
      <c r="H31672" s="11"/>
    </row>
    <row r="31673" spans="6:8" x14ac:dyDescent="0.25">
      <c r="F31673" s="11"/>
      <c r="G31673" s="11"/>
      <c r="H31673" s="11"/>
    </row>
    <row r="31674" spans="6:8" x14ac:dyDescent="0.25">
      <c r="F31674" s="11"/>
      <c r="G31674" s="11"/>
      <c r="H31674" s="11"/>
    </row>
    <row r="31675" spans="6:8" x14ac:dyDescent="0.25">
      <c r="F31675" s="11"/>
      <c r="G31675" s="11"/>
      <c r="H31675" s="11"/>
    </row>
    <row r="31676" spans="6:8" x14ac:dyDescent="0.25">
      <c r="F31676" s="11"/>
      <c r="G31676" s="11"/>
      <c r="H31676" s="11"/>
    </row>
    <row r="31677" spans="6:8" x14ac:dyDescent="0.25">
      <c r="F31677" s="11"/>
      <c r="G31677" s="11"/>
      <c r="H31677" s="11"/>
    </row>
    <row r="31678" spans="6:8" x14ac:dyDescent="0.25">
      <c r="F31678" s="11"/>
      <c r="G31678" s="11"/>
      <c r="H31678" s="11"/>
    </row>
    <row r="31679" spans="6:8" x14ac:dyDescent="0.25">
      <c r="F31679" s="11"/>
      <c r="G31679" s="11"/>
      <c r="H31679" s="11"/>
    </row>
    <row r="31680" spans="6:8" x14ac:dyDescent="0.25">
      <c r="F31680" s="11"/>
      <c r="G31680" s="11"/>
      <c r="H31680" s="11"/>
    </row>
    <row r="31681" spans="6:8" x14ac:dyDescent="0.25">
      <c r="F31681" s="11"/>
      <c r="G31681" s="11"/>
      <c r="H31681" s="11"/>
    </row>
    <row r="31682" spans="6:8" x14ac:dyDescent="0.25">
      <c r="F31682" s="11"/>
      <c r="G31682" s="11"/>
      <c r="H31682" s="11"/>
    </row>
    <row r="31683" spans="6:8" x14ac:dyDescent="0.25">
      <c r="F31683" s="11"/>
      <c r="G31683" s="11"/>
      <c r="H31683" s="11"/>
    </row>
    <row r="31684" spans="6:8" x14ac:dyDescent="0.25">
      <c r="F31684" s="11"/>
      <c r="G31684" s="11"/>
      <c r="H31684" s="11"/>
    </row>
    <row r="31685" spans="6:8" x14ac:dyDescent="0.25">
      <c r="F31685" s="11"/>
      <c r="G31685" s="11"/>
      <c r="H31685" s="11"/>
    </row>
    <row r="31686" spans="6:8" x14ac:dyDescent="0.25">
      <c r="F31686" s="11"/>
      <c r="G31686" s="11"/>
      <c r="H31686" s="11"/>
    </row>
    <row r="31687" spans="6:8" x14ac:dyDescent="0.25">
      <c r="F31687" s="11"/>
      <c r="G31687" s="11"/>
      <c r="H31687" s="11"/>
    </row>
    <row r="31688" spans="6:8" x14ac:dyDescent="0.25">
      <c r="F31688" s="11"/>
      <c r="G31688" s="11"/>
      <c r="H31688" s="11"/>
    </row>
    <row r="31689" spans="6:8" x14ac:dyDescent="0.25">
      <c r="F31689" s="11"/>
      <c r="G31689" s="11"/>
      <c r="H31689" s="11"/>
    </row>
    <row r="31690" spans="6:8" x14ac:dyDescent="0.25">
      <c r="F31690" s="11"/>
      <c r="G31690" s="11"/>
      <c r="H31690" s="11"/>
    </row>
    <row r="31691" spans="6:8" x14ac:dyDescent="0.25">
      <c r="F31691" s="11"/>
      <c r="G31691" s="11"/>
      <c r="H31691" s="11"/>
    </row>
    <row r="31692" spans="6:8" x14ac:dyDescent="0.25">
      <c r="F31692" s="11"/>
      <c r="G31692" s="11"/>
      <c r="H31692" s="11"/>
    </row>
    <row r="31693" spans="6:8" x14ac:dyDescent="0.25">
      <c r="F31693" s="11"/>
      <c r="G31693" s="11"/>
      <c r="H31693" s="11"/>
    </row>
    <row r="31694" spans="6:8" x14ac:dyDescent="0.25">
      <c r="F31694" s="11"/>
      <c r="G31694" s="11"/>
      <c r="H31694" s="11"/>
    </row>
    <row r="31695" spans="6:8" x14ac:dyDescent="0.25">
      <c r="F31695" s="11"/>
      <c r="G31695" s="11"/>
      <c r="H31695" s="11"/>
    </row>
    <row r="31696" spans="6:8" x14ac:dyDescent="0.25">
      <c r="F31696" s="11"/>
      <c r="G31696" s="11"/>
      <c r="H31696" s="11"/>
    </row>
    <row r="31697" spans="6:8" x14ac:dyDescent="0.25">
      <c r="F31697" s="11"/>
      <c r="G31697" s="11"/>
      <c r="H31697" s="11"/>
    </row>
    <row r="31698" spans="6:8" x14ac:dyDescent="0.25">
      <c r="F31698" s="11"/>
      <c r="G31698" s="11"/>
      <c r="H31698" s="11"/>
    </row>
    <row r="31699" spans="6:8" x14ac:dyDescent="0.25">
      <c r="F31699" s="11"/>
      <c r="G31699" s="11"/>
      <c r="H31699" s="11"/>
    </row>
    <row r="31700" spans="6:8" x14ac:dyDescent="0.25">
      <c r="F31700" s="11"/>
      <c r="G31700" s="11"/>
      <c r="H31700" s="11"/>
    </row>
    <row r="31701" spans="6:8" x14ac:dyDescent="0.25">
      <c r="F31701" s="11"/>
      <c r="G31701" s="11"/>
      <c r="H31701" s="11"/>
    </row>
    <row r="31702" spans="6:8" x14ac:dyDescent="0.25">
      <c r="F31702" s="11"/>
      <c r="G31702" s="11"/>
      <c r="H31702" s="11"/>
    </row>
    <row r="31703" spans="6:8" x14ac:dyDescent="0.25">
      <c r="F31703" s="11"/>
      <c r="G31703" s="11"/>
      <c r="H31703" s="11"/>
    </row>
    <row r="31704" spans="6:8" x14ac:dyDescent="0.25">
      <c r="F31704" s="11"/>
      <c r="G31704" s="11"/>
      <c r="H31704" s="11"/>
    </row>
    <row r="31705" spans="6:8" x14ac:dyDescent="0.25">
      <c r="F31705" s="11"/>
      <c r="G31705" s="11"/>
      <c r="H31705" s="11"/>
    </row>
    <row r="31706" spans="6:8" x14ac:dyDescent="0.25">
      <c r="F31706" s="11"/>
      <c r="G31706" s="11"/>
      <c r="H31706" s="11"/>
    </row>
    <row r="31707" spans="6:8" x14ac:dyDescent="0.25">
      <c r="F31707" s="11"/>
      <c r="G31707" s="11"/>
      <c r="H31707" s="11"/>
    </row>
    <row r="31708" spans="6:8" x14ac:dyDescent="0.25">
      <c r="F31708" s="11"/>
      <c r="G31708" s="11"/>
      <c r="H31708" s="11"/>
    </row>
    <row r="31709" spans="6:8" x14ac:dyDescent="0.25">
      <c r="F31709" s="11"/>
      <c r="G31709" s="11"/>
      <c r="H31709" s="11"/>
    </row>
    <row r="31710" spans="6:8" x14ac:dyDescent="0.25">
      <c r="F31710" s="11"/>
      <c r="G31710" s="11"/>
      <c r="H31710" s="11"/>
    </row>
    <row r="31711" spans="6:8" x14ac:dyDescent="0.25">
      <c r="F31711" s="11"/>
      <c r="G31711" s="11"/>
      <c r="H31711" s="11"/>
    </row>
    <row r="31712" spans="6:8" x14ac:dyDescent="0.25">
      <c r="F31712" s="11"/>
      <c r="G31712" s="11"/>
      <c r="H31712" s="11"/>
    </row>
    <row r="31713" spans="6:8" x14ac:dyDescent="0.25">
      <c r="F31713" s="11"/>
      <c r="G31713" s="11"/>
      <c r="H31713" s="11"/>
    </row>
    <row r="31714" spans="6:8" x14ac:dyDescent="0.25">
      <c r="F31714" s="11"/>
      <c r="G31714" s="11"/>
      <c r="H31714" s="11"/>
    </row>
    <row r="31715" spans="6:8" x14ac:dyDescent="0.25">
      <c r="F31715" s="11"/>
      <c r="G31715" s="11"/>
      <c r="H31715" s="11"/>
    </row>
    <row r="31716" spans="6:8" x14ac:dyDescent="0.25">
      <c r="F31716" s="11"/>
      <c r="G31716" s="11"/>
      <c r="H31716" s="11"/>
    </row>
    <row r="31717" spans="6:8" x14ac:dyDescent="0.25">
      <c r="F31717" s="11"/>
      <c r="G31717" s="11"/>
      <c r="H31717" s="11"/>
    </row>
    <row r="31718" spans="6:8" x14ac:dyDescent="0.25">
      <c r="F31718" s="11"/>
      <c r="G31718" s="11"/>
      <c r="H31718" s="11"/>
    </row>
    <row r="31719" spans="6:8" x14ac:dyDescent="0.25">
      <c r="F31719" s="11"/>
      <c r="G31719" s="11"/>
      <c r="H31719" s="11"/>
    </row>
    <row r="31720" spans="6:8" x14ac:dyDescent="0.25">
      <c r="F31720" s="11"/>
      <c r="G31720" s="11"/>
      <c r="H31720" s="11"/>
    </row>
    <row r="31721" spans="6:8" x14ac:dyDescent="0.25">
      <c r="F31721" s="11"/>
      <c r="G31721" s="11"/>
      <c r="H31721" s="11"/>
    </row>
    <row r="31722" spans="6:8" x14ac:dyDescent="0.25">
      <c r="F31722" s="11"/>
      <c r="G31722" s="11"/>
      <c r="H31722" s="11"/>
    </row>
    <row r="31723" spans="6:8" x14ac:dyDescent="0.25">
      <c r="F31723" s="11"/>
      <c r="G31723" s="11"/>
      <c r="H31723" s="11"/>
    </row>
    <row r="31724" spans="6:8" x14ac:dyDescent="0.25">
      <c r="F31724" s="11"/>
      <c r="G31724" s="11"/>
      <c r="H31724" s="11"/>
    </row>
    <row r="31725" spans="6:8" x14ac:dyDescent="0.25">
      <c r="F31725" s="11"/>
      <c r="G31725" s="11"/>
      <c r="H31725" s="11"/>
    </row>
    <row r="31726" spans="6:8" x14ac:dyDescent="0.25">
      <c r="F31726" s="11"/>
      <c r="G31726" s="11"/>
      <c r="H31726" s="11"/>
    </row>
    <row r="31727" spans="6:8" x14ac:dyDescent="0.25">
      <c r="F31727" s="11"/>
      <c r="G31727" s="11"/>
      <c r="H31727" s="11"/>
    </row>
    <row r="31728" spans="6:8" x14ac:dyDescent="0.25">
      <c r="F31728" s="11"/>
      <c r="G31728" s="11"/>
      <c r="H31728" s="11"/>
    </row>
    <row r="31729" spans="6:8" x14ac:dyDescent="0.25">
      <c r="F31729" s="11"/>
      <c r="G31729" s="11"/>
      <c r="H31729" s="11"/>
    </row>
    <row r="31730" spans="6:8" x14ac:dyDescent="0.25">
      <c r="F31730" s="11"/>
      <c r="G31730" s="11"/>
      <c r="H31730" s="11"/>
    </row>
    <row r="31731" spans="6:8" x14ac:dyDescent="0.25">
      <c r="F31731" s="11"/>
      <c r="G31731" s="11"/>
      <c r="H31731" s="11"/>
    </row>
    <row r="31732" spans="6:8" x14ac:dyDescent="0.25">
      <c r="F31732" s="11"/>
      <c r="G31732" s="11"/>
      <c r="H31732" s="11"/>
    </row>
    <row r="31733" spans="6:8" x14ac:dyDescent="0.25">
      <c r="F31733" s="11"/>
      <c r="G31733" s="11"/>
      <c r="H31733" s="11"/>
    </row>
    <row r="31734" spans="6:8" x14ac:dyDescent="0.25">
      <c r="F31734" s="11"/>
      <c r="G31734" s="11"/>
      <c r="H31734" s="11"/>
    </row>
    <row r="31735" spans="6:8" x14ac:dyDescent="0.25">
      <c r="F31735" s="11"/>
      <c r="G31735" s="11"/>
      <c r="H31735" s="11"/>
    </row>
    <row r="31736" spans="6:8" x14ac:dyDescent="0.25">
      <c r="F31736" s="11"/>
      <c r="G31736" s="11"/>
      <c r="H31736" s="11"/>
    </row>
    <row r="31737" spans="6:8" x14ac:dyDescent="0.25">
      <c r="F31737" s="11"/>
      <c r="G31737" s="11"/>
      <c r="H31737" s="11"/>
    </row>
    <row r="31738" spans="6:8" x14ac:dyDescent="0.25">
      <c r="F31738" s="11"/>
      <c r="G31738" s="11"/>
      <c r="H31738" s="11"/>
    </row>
    <row r="31739" spans="6:8" x14ac:dyDescent="0.25">
      <c r="F31739" s="11"/>
      <c r="G31739" s="11"/>
      <c r="H31739" s="11"/>
    </row>
    <row r="31740" spans="6:8" x14ac:dyDescent="0.25">
      <c r="F31740" s="11"/>
      <c r="G31740" s="11"/>
      <c r="H31740" s="11"/>
    </row>
    <row r="31741" spans="6:8" x14ac:dyDescent="0.25">
      <c r="F31741" s="11"/>
      <c r="G31741" s="11"/>
      <c r="H31741" s="11"/>
    </row>
    <row r="31742" spans="6:8" x14ac:dyDescent="0.25">
      <c r="F31742" s="11"/>
      <c r="G31742" s="11"/>
      <c r="H31742" s="11"/>
    </row>
    <row r="31743" spans="6:8" x14ac:dyDescent="0.25">
      <c r="F31743" s="11"/>
      <c r="G31743" s="11"/>
      <c r="H31743" s="11"/>
    </row>
    <row r="31744" spans="6:8" x14ac:dyDescent="0.25">
      <c r="F31744" s="11"/>
      <c r="G31744" s="11"/>
      <c r="H31744" s="11"/>
    </row>
    <row r="31745" spans="6:8" x14ac:dyDescent="0.25">
      <c r="F31745" s="11"/>
      <c r="G31745" s="11"/>
      <c r="H31745" s="11"/>
    </row>
    <row r="31746" spans="6:8" x14ac:dyDescent="0.25">
      <c r="F31746" s="11"/>
      <c r="G31746" s="11"/>
      <c r="H31746" s="11"/>
    </row>
    <row r="31747" spans="6:8" x14ac:dyDescent="0.25">
      <c r="F31747" s="11"/>
      <c r="G31747" s="11"/>
      <c r="H31747" s="11"/>
    </row>
    <row r="31748" spans="6:8" x14ac:dyDescent="0.25">
      <c r="F31748" s="11"/>
      <c r="G31748" s="11"/>
      <c r="H31748" s="11"/>
    </row>
    <row r="31749" spans="6:8" x14ac:dyDescent="0.25">
      <c r="F31749" s="11"/>
      <c r="G31749" s="11"/>
      <c r="H31749" s="11"/>
    </row>
    <row r="31750" spans="6:8" x14ac:dyDescent="0.25">
      <c r="F31750" s="11"/>
      <c r="G31750" s="11"/>
      <c r="H31750" s="11"/>
    </row>
    <row r="31751" spans="6:8" x14ac:dyDescent="0.25">
      <c r="F31751" s="11"/>
      <c r="G31751" s="11"/>
      <c r="H31751" s="11"/>
    </row>
    <row r="31752" spans="6:8" x14ac:dyDescent="0.25">
      <c r="F31752" s="11"/>
      <c r="G31752" s="11"/>
      <c r="H31752" s="11"/>
    </row>
    <row r="31753" spans="6:8" x14ac:dyDescent="0.25">
      <c r="F31753" s="11"/>
      <c r="G31753" s="11"/>
      <c r="H31753" s="11"/>
    </row>
    <row r="31754" spans="6:8" x14ac:dyDescent="0.25">
      <c r="F31754" s="11"/>
      <c r="G31754" s="11"/>
      <c r="H31754" s="11"/>
    </row>
    <row r="31755" spans="6:8" x14ac:dyDescent="0.25">
      <c r="F31755" s="11"/>
      <c r="G31755" s="11"/>
      <c r="H31755" s="11"/>
    </row>
    <row r="31756" spans="6:8" x14ac:dyDescent="0.25">
      <c r="F31756" s="11"/>
      <c r="G31756" s="11"/>
      <c r="H31756" s="11"/>
    </row>
    <row r="31757" spans="6:8" x14ac:dyDescent="0.25">
      <c r="F31757" s="11"/>
      <c r="G31757" s="11"/>
      <c r="H31757" s="11"/>
    </row>
    <row r="31758" spans="6:8" x14ac:dyDescent="0.25">
      <c r="F31758" s="11"/>
      <c r="G31758" s="11"/>
      <c r="H31758" s="11"/>
    </row>
    <row r="31759" spans="6:8" x14ac:dyDescent="0.25">
      <c r="F31759" s="11"/>
      <c r="G31759" s="11"/>
      <c r="H31759" s="11"/>
    </row>
    <row r="31760" spans="6:8" x14ac:dyDescent="0.25">
      <c r="F31760" s="11"/>
      <c r="G31760" s="11"/>
      <c r="H31760" s="11"/>
    </row>
    <row r="31761" spans="6:8" x14ac:dyDescent="0.25">
      <c r="F31761" s="11"/>
      <c r="G31761" s="11"/>
      <c r="H31761" s="11"/>
    </row>
    <row r="31762" spans="6:8" x14ac:dyDescent="0.25">
      <c r="F31762" s="11"/>
      <c r="G31762" s="11"/>
      <c r="H31762" s="11"/>
    </row>
    <row r="31763" spans="6:8" x14ac:dyDescent="0.25">
      <c r="F31763" s="11"/>
      <c r="G31763" s="11"/>
      <c r="H31763" s="11"/>
    </row>
    <row r="31764" spans="6:8" x14ac:dyDescent="0.25">
      <c r="F31764" s="11"/>
      <c r="G31764" s="11"/>
      <c r="H31764" s="11"/>
    </row>
    <row r="31765" spans="6:8" x14ac:dyDescent="0.25">
      <c r="F31765" s="11"/>
      <c r="G31765" s="11"/>
      <c r="H31765" s="11"/>
    </row>
    <row r="31766" spans="6:8" x14ac:dyDescent="0.25">
      <c r="F31766" s="11"/>
      <c r="G31766" s="11"/>
      <c r="H31766" s="11"/>
    </row>
    <row r="31767" spans="6:8" x14ac:dyDescent="0.25">
      <c r="F31767" s="11"/>
      <c r="G31767" s="11"/>
      <c r="H31767" s="11"/>
    </row>
    <row r="31768" spans="6:8" x14ac:dyDescent="0.25">
      <c r="F31768" s="11"/>
      <c r="G31768" s="11"/>
      <c r="H31768" s="11"/>
    </row>
    <row r="31769" spans="6:8" x14ac:dyDescent="0.25">
      <c r="F31769" s="11"/>
      <c r="G31769" s="11"/>
      <c r="H31769" s="11"/>
    </row>
    <row r="31770" spans="6:8" x14ac:dyDescent="0.25">
      <c r="F31770" s="11"/>
      <c r="G31770" s="11"/>
      <c r="H31770" s="11"/>
    </row>
    <row r="31771" spans="6:8" x14ac:dyDescent="0.25">
      <c r="F31771" s="11"/>
      <c r="G31771" s="11"/>
      <c r="H31771" s="11"/>
    </row>
    <row r="31772" spans="6:8" x14ac:dyDescent="0.25">
      <c r="F31772" s="11"/>
      <c r="G31772" s="11"/>
      <c r="H31772" s="11"/>
    </row>
    <row r="31773" spans="6:8" x14ac:dyDescent="0.25">
      <c r="F31773" s="11"/>
      <c r="G31773" s="11"/>
      <c r="H31773" s="11"/>
    </row>
    <row r="31774" spans="6:8" x14ac:dyDescent="0.25">
      <c r="F31774" s="11"/>
      <c r="G31774" s="11"/>
      <c r="H31774" s="11"/>
    </row>
    <row r="31775" spans="6:8" x14ac:dyDescent="0.25">
      <c r="F31775" s="11"/>
      <c r="G31775" s="11"/>
      <c r="H31775" s="11"/>
    </row>
    <row r="31776" spans="6:8" x14ac:dyDescent="0.25">
      <c r="F31776" s="11"/>
      <c r="G31776" s="11"/>
      <c r="H31776" s="11"/>
    </row>
    <row r="31777" spans="6:8" x14ac:dyDescent="0.25">
      <c r="F31777" s="11"/>
      <c r="G31777" s="11"/>
      <c r="H31777" s="11"/>
    </row>
    <row r="31778" spans="6:8" x14ac:dyDescent="0.25">
      <c r="F31778" s="11"/>
      <c r="G31778" s="11"/>
      <c r="H31778" s="11"/>
    </row>
    <row r="31779" spans="6:8" x14ac:dyDescent="0.25">
      <c r="F31779" s="11"/>
      <c r="G31779" s="11"/>
      <c r="H31779" s="11"/>
    </row>
    <row r="31780" spans="6:8" x14ac:dyDescent="0.25">
      <c r="F31780" s="11"/>
      <c r="G31780" s="11"/>
      <c r="H31780" s="11"/>
    </row>
    <row r="31781" spans="6:8" x14ac:dyDescent="0.25">
      <c r="F31781" s="11"/>
      <c r="G31781" s="11"/>
      <c r="H31781" s="11"/>
    </row>
    <row r="31782" spans="6:8" x14ac:dyDescent="0.25">
      <c r="F31782" s="11"/>
      <c r="G31782" s="11"/>
      <c r="H31782" s="11"/>
    </row>
    <row r="31783" spans="6:8" x14ac:dyDescent="0.25">
      <c r="F31783" s="11"/>
      <c r="G31783" s="11"/>
      <c r="H31783" s="11"/>
    </row>
    <row r="31784" spans="6:8" x14ac:dyDescent="0.25">
      <c r="F31784" s="11"/>
      <c r="G31784" s="11"/>
      <c r="H31784" s="11"/>
    </row>
    <row r="31785" spans="6:8" x14ac:dyDescent="0.25">
      <c r="F31785" s="11"/>
      <c r="G31785" s="11"/>
      <c r="H31785" s="11"/>
    </row>
    <row r="31786" spans="6:8" x14ac:dyDescent="0.25">
      <c r="F31786" s="11"/>
      <c r="G31786" s="11"/>
      <c r="H31786" s="11"/>
    </row>
    <row r="31787" spans="6:8" x14ac:dyDescent="0.25">
      <c r="F31787" s="11"/>
      <c r="G31787" s="11"/>
      <c r="H31787" s="11"/>
    </row>
    <row r="31788" spans="6:8" x14ac:dyDescent="0.25">
      <c r="F31788" s="11"/>
      <c r="G31788" s="11"/>
      <c r="H31788" s="11"/>
    </row>
    <row r="31789" spans="6:8" x14ac:dyDescent="0.25">
      <c r="F31789" s="11"/>
      <c r="G31789" s="11"/>
      <c r="H31789" s="11"/>
    </row>
    <row r="31790" spans="6:8" x14ac:dyDescent="0.25">
      <c r="F31790" s="11"/>
      <c r="G31790" s="11"/>
      <c r="H31790" s="11"/>
    </row>
    <row r="31791" spans="6:8" x14ac:dyDescent="0.25">
      <c r="F31791" s="11"/>
      <c r="G31791" s="11"/>
      <c r="H31791" s="11"/>
    </row>
    <row r="31792" spans="6:8" x14ac:dyDescent="0.25">
      <c r="F31792" s="11"/>
      <c r="G31792" s="11"/>
      <c r="H31792" s="11"/>
    </row>
    <row r="31793" spans="6:8" x14ac:dyDescent="0.25">
      <c r="F31793" s="11"/>
      <c r="G31793" s="11"/>
      <c r="H31793" s="11"/>
    </row>
    <row r="31794" spans="6:8" x14ac:dyDescent="0.25">
      <c r="F31794" s="11"/>
      <c r="G31794" s="11"/>
      <c r="H31794" s="11"/>
    </row>
    <row r="31795" spans="6:8" x14ac:dyDescent="0.25">
      <c r="F31795" s="11"/>
      <c r="G31795" s="11"/>
      <c r="H31795" s="11"/>
    </row>
    <row r="31796" spans="6:8" x14ac:dyDescent="0.25">
      <c r="F31796" s="11"/>
      <c r="G31796" s="11"/>
      <c r="H31796" s="11"/>
    </row>
    <row r="31797" spans="6:8" x14ac:dyDescent="0.25">
      <c r="F31797" s="11"/>
      <c r="G31797" s="11"/>
      <c r="H31797" s="11"/>
    </row>
    <row r="31798" spans="6:8" x14ac:dyDescent="0.25">
      <c r="F31798" s="11"/>
      <c r="G31798" s="11"/>
      <c r="H31798" s="11"/>
    </row>
    <row r="31799" spans="6:8" x14ac:dyDescent="0.25">
      <c r="F31799" s="11"/>
      <c r="G31799" s="11"/>
      <c r="H31799" s="11"/>
    </row>
    <row r="31800" spans="6:8" x14ac:dyDescent="0.25">
      <c r="F31800" s="11"/>
      <c r="G31800" s="11"/>
      <c r="H31800" s="11"/>
    </row>
    <row r="31801" spans="6:8" x14ac:dyDescent="0.25">
      <c r="F31801" s="11"/>
      <c r="G31801" s="11"/>
      <c r="H31801" s="11"/>
    </row>
    <row r="31802" spans="6:8" x14ac:dyDescent="0.25">
      <c r="F31802" s="11"/>
      <c r="G31802" s="11"/>
      <c r="H31802" s="11"/>
    </row>
    <row r="31803" spans="6:8" x14ac:dyDescent="0.25">
      <c r="F31803" s="11"/>
      <c r="G31803" s="11"/>
      <c r="H31803" s="11"/>
    </row>
    <row r="31804" spans="6:8" x14ac:dyDescent="0.25">
      <c r="F31804" s="11"/>
      <c r="G31804" s="11"/>
      <c r="H31804" s="11"/>
    </row>
    <row r="31805" spans="6:8" x14ac:dyDescent="0.25">
      <c r="F31805" s="11"/>
      <c r="G31805" s="11"/>
      <c r="H31805" s="11"/>
    </row>
    <row r="31806" spans="6:8" x14ac:dyDescent="0.25">
      <c r="F31806" s="11"/>
      <c r="G31806" s="11"/>
      <c r="H31806" s="11"/>
    </row>
    <row r="31807" spans="6:8" x14ac:dyDescent="0.25">
      <c r="F31807" s="11"/>
      <c r="G31807" s="11"/>
      <c r="H31807" s="11"/>
    </row>
    <row r="31808" spans="6:8" x14ac:dyDescent="0.25">
      <c r="F31808" s="11"/>
      <c r="G31808" s="11"/>
      <c r="H31808" s="11"/>
    </row>
    <row r="31809" spans="6:8" x14ac:dyDescent="0.25">
      <c r="F31809" s="11"/>
      <c r="G31809" s="11"/>
      <c r="H31809" s="11"/>
    </row>
    <row r="31810" spans="6:8" x14ac:dyDescent="0.25">
      <c r="F31810" s="11"/>
      <c r="G31810" s="11"/>
      <c r="H31810" s="11"/>
    </row>
    <row r="31811" spans="6:8" x14ac:dyDescent="0.25">
      <c r="F31811" s="11"/>
      <c r="G31811" s="11"/>
      <c r="H31811" s="11"/>
    </row>
    <row r="31812" spans="6:8" x14ac:dyDescent="0.25">
      <c r="F31812" s="11"/>
      <c r="G31812" s="11"/>
      <c r="H31812" s="11"/>
    </row>
    <row r="31813" spans="6:8" x14ac:dyDescent="0.25">
      <c r="F31813" s="11"/>
      <c r="G31813" s="11"/>
      <c r="H31813" s="11"/>
    </row>
    <row r="31814" spans="6:8" x14ac:dyDescent="0.25">
      <c r="F31814" s="11"/>
      <c r="G31814" s="11"/>
      <c r="H31814" s="11"/>
    </row>
    <row r="31815" spans="6:8" x14ac:dyDescent="0.25">
      <c r="F31815" s="11"/>
      <c r="G31815" s="11"/>
      <c r="H31815" s="11"/>
    </row>
    <row r="31816" spans="6:8" x14ac:dyDescent="0.25">
      <c r="F31816" s="11"/>
      <c r="G31816" s="11"/>
      <c r="H31816" s="11"/>
    </row>
    <row r="31817" spans="6:8" x14ac:dyDescent="0.25">
      <c r="F31817" s="11"/>
      <c r="G31817" s="11"/>
      <c r="H31817" s="11"/>
    </row>
    <row r="31818" spans="6:8" x14ac:dyDescent="0.25">
      <c r="F31818" s="11"/>
      <c r="G31818" s="11"/>
      <c r="H31818" s="11"/>
    </row>
    <row r="31819" spans="6:8" x14ac:dyDescent="0.25">
      <c r="F31819" s="11"/>
      <c r="G31819" s="11"/>
      <c r="H31819" s="11"/>
    </row>
    <row r="31820" spans="6:8" x14ac:dyDescent="0.25">
      <c r="F31820" s="11"/>
      <c r="G31820" s="11"/>
      <c r="H31820" s="11"/>
    </row>
    <row r="31821" spans="6:8" x14ac:dyDescent="0.25">
      <c r="F31821" s="11"/>
      <c r="G31821" s="11"/>
      <c r="H31821" s="11"/>
    </row>
    <row r="31822" spans="6:8" x14ac:dyDescent="0.25">
      <c r="F31822" s="11"/>
      <c r="G31822" s="11"/>
      <c r="H31822" s="11"/>
    </row>
    <row r="31823" spans="6:8" x14ac:dyDescent="0.25">
      <c r="F31823" s="11"/>
      <c r="G31823" s="11"/>
      <c r="H31823" s="11"/>
    </row>
    <row r="31824" spans="6:8" x14ac:dyDescent="0.25">
      <c r="F31824" s="11"/>
      <c r="G31824" s="11"/>
      <c r="H31824" s="11"/>
    </row>
    <row r="31825" spans="6:8" x14ac:dyDescent="0.25">
      <c r="F31825" s="11"/>
      <c r="G31825" s="11"/>
      <c r="H31825" s="11"/>
    </row>
    <row r="31826" spans="6:8" x14ac:dyDescent="0.25">
      <c r="F31826" s="11"/>
      <c r="G31826" s="11"/>
      <c r="H31826" s="11"/>
    </row>
    <row r="31827" spans="6:8" x14ac:dyDescent="0.25">
      <c r="F31827" s="11"/>
      <c r="G31827" s="11"/>
      <c r="H31827" s="11"/>
    </row>
    <row r="31828" spans="6:8" x14ac:dyDescent="0.25">
      <c r="F31828" s="11"/>
      <c r="G31828" s="11"/>
      <c r="H31828" s="11"/>
    </row>
    <row r="31829" spans="6:8" x14ac:dyDescent="0.25">
      <c r="F31829" s="11"/>
      <c r="G31829" s="11"/>
      <c r="H31829" s="11"/>
    </row>
    <row r="31830" spans="6:8" x14ac:dyDescent="0.25">
      <c r="F31830" s="11"/>
      <c r="G31830" s="11"/>
      <c r="H31830" s="11"/>
    </row>
    <row r="31831" spans="6:8" x14ac:dyDescent="0.25">
      <c r="F31831" s="11"/>
      <c r="G31831" s="11"/>
      <c r="H31831" s="11"/>
    </row>
    <row r="31832" spans="6:8" x14ac:dyDescent="0.25">
      <c r="F31832" s="11"/>
      <c r="G31832" s="11"/>
      <c r="H31832" s="11"/>
    </row>
    <row r="31833" spans="6:8" x14ac:dyDescent="0.25">
      <c r="F31833" s="11"/>
      <c r="G31833" s="11"/>
      <c r="H31833" s="11"/>
    </row>
    <row r="31834" spans="6:8" x14ac:dyDescent="0.25">
      <c r="F31834" s="11"/>
      <c r="G31834" s="11"/>
      <c r="H31834" s="11"/>
    </row>
    <row r="31835" spans="6:8" x14ac:dyDescent="0.25">
      <c r="F31835" s="11"/>
      <c r="G31835" s="11"/>
      <c r="H31835" s="11"/>
    </row>
    <row r="31836" spans="6:8" x14ac:dyDescent="0.25">
      <c r="F31836" s="11"/>
      <c r="G31836" s="11"/>
      <c r="H31836" s="11"/>
    </row>
    <row r="31837" spans="6:8" x14ac:dyDescent="0.25">
      <c r="F31837" s="11"/>
      <c r="G31837" s="11"/>
      <c r="H31837" s="11"/>
    </row>
    <row r="31838" spans="6:8" x14ac:dyDescent="0.25">
      <c r="F31838" s="11"/>
      <c r="G31838" s="11"/>
      <c r="H31838" s="11"/>
    </row>
    <row r="31839" spans="6:8" x14ac:dyDescent="0.25">
      <c r="F31839" s="11"/>
      <c r="G31839" s="11"/>
      <c r="H31839" s="11"/>
    </row>
    <row r="31840" spans="6:8" x14ac:dyDescent="0.25">
      <c r="F31840" s="11"/>
      <c r="G31840" s="11"/>
      <c r="H31840" s="11"/>
    </row>
    <row r="31841" spans="6:8" x14ac:dyDescent="0.25">
      <c r="F31841" s="11"/>
      <c r="G31841" s="11"/>
      <c r="H31841" s="11"/>
    </row>
    <row r="31842" spans="6:8" x14ac:dyDescent="0.25">
      <c r="F31842" s="11"/>
      <c r="G31842" s="11"/>
      <c r="H31842" s="11"/>
    </row>
    <row r="31843" spans="6:8" x14ac:dyDescent="0.25">
      <c r="F31843" s="11"/>
      <c r="G31843" s="11"/>
      <c r="H31843" s="11"/>
    </row>
    <row r="31844" spans="6:8" x14ac:dyDescent="0.25">
      <c r="F31844" s="11"/>
      <c r="G31844" s="11"/>
      <c r="H31844" s="11"/>
    </row>
    <row r="31845" spans="6:8" x14ac:dyDescent="0.25">
      <c r="F31845" s="11"/>
      <c r="G31845" s="11"/>
      <c r="H31845" s="11"/>
    </row>
    <row r="31846" spans="6:8" x14ac:dyDescent="0.25">
      <c r="F31846" s="11"/>
      <c r="G31846" s="11"/>
      <c r="H31846" s="11"/>
    </row>
    <row r="31847" spans="6:8" x14ac:dyDescent="0.25">
      <c r="F31847" s="11"/>
      <c r="G31847" s="11"/>
      <c r="H31847" s="11"/>
    </row>
    <row r="31848" spans="6:8" x14ac:dyDescent="0.25">
      <c r="F31848" s="11"/>
      <c r="G31848" s="11"/>
      <c r="H31848" s="11"/>
    </row>
    <row r="31849" spans="6:8" x14ac:dyDescent="0.25">
      <c r="F31849" s="11"/>
      <c r="G31849" s="11"/>
      <c r="H31849" s="11"/>
    </row>
    <row r="31850" spans="6:8" x14ac:dyDescent="0.25">
      <c r="F31850" s="11"/>
      <c r="G31850" s="11"/>
      <c r="H31850" s="11"/>
    </row>
    <row r="31851" spans="6:8" x14ac:dyDescent="0.25">
      <c r="F31851" s="11"/>
      <c r="G31851" s="11"/>
      <c r="H31851" s="11"/>
    </row>
    <row r="31852" spans="6:8" x14ac:dyDescent="0.25">
      <c r="F31852" s="11"/>
      <c r="G31852" s="11"/>
      <c r="H31852" s="11"/>
    </row>
    <row r="31853" spans="6:8" x14ac:dyDescent="0.25">
      <c r="F31853" s="11"/>
      <c r="G31853" s="11"/>
      <c r="H31853" s="11"/>
    </row>
    <row r="31854" spans="6:8" x14ac:dyDescent="0.25">
      <c r="F31854" s="11"/>
      <c r="G31854" s="11"/>
      <c r="H31854" s="11"/>
    </row>
    <row r="31855" spans="6:8" x14ac:dyDescent="0.25">
      <c r="F31855" s="11"/>
      <c r="G31855" s="11"/>
      <c r="H31855" s="11"/>
    </row>
    <row r="31856" spans="6:8" x14ac:dyDescent="0.25">
      <c r="F31856" s="11"/>
      <c r="G31856" s="11"/>
      <c r="H31856" s="11"/>
    </row>
    <row r="31857" spans="6:8" x14ac:dyDescent="0.25">
      <c r="F31857" s="11"/>
      <c r="G31857" s="11"/>
      <c r="H31857" s="11"/>
    </row>
    <row r="31858" spans="6:8" x14ac:dyDescent="0.25">
      <c r="F31858" s="11"/>
      <c r="G31858" s="11"/>
      <c r="H31858" s="11"/>
    </row>
    <row r="31859" spans="6:8" x14ac:dyDescent="0.25">
      <c r="F31859" s="11"/>
      <c r="G31859" s="11"/>
      <c r="H31859" s="11"/>
    </row>
    <row r="31860" spans="6:8" x14ac:dyDescent="0.25">
      <c r="F31860" s="11"/>
      <c r="G31860" s="11"/>
      <c r="H31860" s="11"/>
    </row>
    <row r="31861" spans="6:8" x14ac:dyDescent="0.25">
      <c r="F31861" s="11"/>
      <c r="G31861" s="11"/>
      <c r="H31861" s="11"/>
    </row>
    <row r="31862" spans="6:8" x14ac:dyDescent="0.25">
      <c r="F31862" s="11"/>
      <c r="G31862" s="11"/>
      <c r="H31862" s="11"/>
    </row>
    <row r="31863" spans="6:8" x14ac:dyDescent="0.25">
      <c r="F31863" s="11"/>
      <c r="G31863" s="11"/>
      <c r="H31863" s="11"/>
    </row>
    <row r="31864" spans="6:8" x14ac:dyDescent="0.25">
      <c r="F31864" s="11"/>
      <c r="G31864" s="11"/>
      <c r="H31864" s="11"/>
    </row>
    <row r="31865" spans="6:8" x14ac:dyDescent="0.25">
      <c r="F31865" s="11"/>
      <c r="G31865" s="11"/>
      <c r="H31865" s="11"/>
    </row>
    <row r="31866" spans="6:8" x14ac:dyDescent="0.25">
      <c r="F31866" s="11"/>
      <c r="G31866" s="11"/>
      <c r="H31866" s="11"/>
    </row>
    <row r="31867" spans="6:8" x14ac:dyDescent="0.25">
      <c r="F31867" s="11"/>
      <c r="G31867" s="11"/>
      <c r="H31867" s="11"/>
    </row>
    <row r="31868" spans="6:8" x14ac:dyDescent="0.25">
      <c r="F31868" s="11"/>
      <c r="G31868" s="11"/>
      <c r="H31868" s="11"/>
    </row>
    <row r="31869" spans="6:8" x14ac:dyDescent="0.25">
      <c r="F31869" s="11"/>
      <c r="G31869" s="11"/>
      <c r="H31869" s="11"/>
    </row>
    <row r="31870" spans="6:8" x14ac:dyDescent="0.25">
      <c r="F31870" s="11"/>
      <c r="G31870" s="11"/>
      <c r="H31870" s="11"/>
    </row>
    <row r="31871" spans="6:8" x14ac:dyDescent="0.25">
      <c r="F31871" s="11"/>
      <c r="G31871" s="11"/>
      <c r="H31871" s="11"/>
    </row>
    <row r="31872" spans="6:8" x14ac:dyDescent="0.25">
      <c r="F31872" s="11"/>
      <c r="G31872" s="11"/>
      <c r="H31872" s="11"/>
    </row>
    <row r="31873" spans="6:8" x14ac:dyDescent="0.25">
      <c r="F31873" s="11"/>
      <c r="G31873" s="11"/>
      <c r="H31873" s="11"/>
    </row>
    <row r="31874" spans="6:8" x14ac:dyDescent="0.25">
      <c r="F31874" s="11"/>
      <c r="G31874" s="11"/>
      <c r="H31874" s="11"/>
    </row>
    <row r="31875" spans="6:8" x14ac:dyDescent="0.25">
      <c r="F31875" s="11"/>
      <c r="G31875" s="11"/>
      <c r="H31875" s="11"/>
    </row>
    <row r="31876" spans="6:8" x14ac:dyDescent="0.25">
      <c r="F31876" s="11"/>
      <c r="G31876" s="11"/>
      <c r="H31876" s="11"/>
    </row>
    <row r="31877" spans="6:8" x14ac:dyDescent="0.25">
      <c r="F31877" s="11"/>
      <c r="G31877" s="11"/>
      <c r="H31877" s="11"/>
    </row>
    <row r="31878" spans="6:8" x14ac:dyDescent="0.25">
      <c r="F31878" s="11"/>
      <c r="G31878" s="11"/>
      <c r="H31878" s="11"/>
    </row>
    <row r="31879" spans="6:8" x14ac:dyDescent="0.25">
      <c r="F31879" s="11"/>
      <c r="G31879" s="11"/>
      <c r="H31879" s="11"/>
    </row>
    <row r="31880" spans="6:8" x14ac:dyDescent="0.25">
      <c r="F31880" s="11"/>
      <c r="G31880" s="11"/>
      <c r="H31880" s="11"/>
    </row>
    <row r="31881" spans="6:8" x14ac:dyDescent="0.25">
      <c r="F31881" s="11"/>
      <c r="G31881" s="11"/>
      <c r="H31881" s="11"/>
    </row>
    <row r="31882" spans="6:8" x14ac:dyDescent="0.25">
      <c r="F31882" s="11"/>
      <c r="G31882" s="11"/>
      <c r="H31882" s="11"/>
    </row>
    <row r="31883" spans="6:8" x14ac:dyDescent="0.25">
      <c r="F31883" s="11"/>
      <c r="G31883" s="11"/>
      <c r="H31883" s="11"/>
    </row>
    <row r="31884" spans="6:8" x14ac:dyDescent="0.25">
      <c r="F31884" s="11"/>
      <c r="G31884" s="11"/>
      <c r="H31884" s="11"/>
    </row>
    <row r="31885" spans="6:8" x14ac:dyDescent="0.25">
      <c r="F31885" s="11"/>
      <c r="G31885" s="11"/>
      <c r="H31885" s="11"/>
    </row>
    <row r="31886" spans="6:8" x14ac:dyDescent="0.25">
      <c r="F31886" s="11"/>
      <c r="G31886" s="11"/>
      <c r="H31886" s="11"/>
    </row>
    <row r="31887" spans="6:8" x14ac:dyDescent="0.25">
      <c r="F31887" s="11"/>
      <c r="G31887" s="11"/>
      <c r="H31887" s="11"/>
    </row>
    <row r="31888" spans="6:8" x14ac:dyDescent="0.25">
      <c r="F31888" s="11"/>
      <c r="G31888" s="11"/>
      <c r="H31888" s="11"/>
    </row>
    <row r="31889" spans="6:8" x14ac:dyDescent="0.25">
      <c r="F31889" s="11"/>
      <c r="G31889" s="11"/>
      <c r="H31889" s="11"/>
    </row>
    <row r="31890" spans="6:8" x14ac:dyDescent="0.25">
      <c r="F31890" s="11"/>
      <c r="G31890" s="11"/>
      <c r="H31890" s="11"/>
    </row>
    <row r="31891" spans="6:8" x14ac:dyDescent="0.25">
      <c r="F31891" s="11"/>
      <c r="G31891" s="11"/>
      <c r="H31891" s="11"/>
    </row>
    <row r="31892" spans="6:8" x14ac:dyDescent="0.25">
      <c r="F31892" s="11"/>
      <c r="G31892" s="11"/>
      <c r="H31892" s="11"/>
    </row>
    <row r="31893" spans="6:8" x14ac:dyDescent="0.25">
      <c r="F31893" s="11"/>
      <c r="G31893" s="11"/>
      <c r="H31893" s="11"/>
    </row>
    <row r="31894" spans="6:8" x14ac:dyDescent="0.25">
      <c r="F31894" s="11"/>
      <c r="G31894" s="11"/>
      <c r="H31894" s="11"/>
    </row>
    <row r="31895" spans="6:8" x14ac:dyDescent="0.25">
      <c r="F31895" s="11"/>
      <c r="G31895" s="11"/>
      <c r="H31895" s="11"/>
    </row>
    <row r="31896" spans="6:8" x14ac:dyDescent="0.25">
      <c r="F31896" s="11"/>
      <c r="G31896" s="11"/>
      <c r="H31896" s="11"/>
    </row>
    <row r="31897" spans="6:8" x14ac:dyDescent="0.25">
      <c r="F31897" s="11"/>
      <c r="G31897" s="11"/>
      <c r="H31897" s="11"/>
    </row>
    <row r="31898" spans="6:8" x14ac:dyDescent="0.25">
      <c r="F31898" s="11"/>
      <c r="G31898" s="11"/>
      <c r="H31898" s="11"/>
    </row>
    <row r="31899" spans="6:8" x14ac:dyDescent="0.25">
      <c r="F31899" s="11"/>
      <c r="G31899" s="11"/>
      <c r="H31899" s="11"/>
    </row>
    <row r="31900" spans="6:8" x14ac:dyDescent="0.25">
      <c r="F31900" s="11"/>
      <c r="G31900" s="11"/>
      <c r="H31900" s="11"/>
    </row>
    <row r="31901" spans="6:8" x14ac:dyDescent="0.25">
      <c r="F31901" s="11"/>
      <c r="G31901" s="11"/>
      <c r="H31901" s="11"/>
    </row>
    <row r="31902" spans="6:8" x14ac:dyDescent="0.25">
      <c r="F31902" s="11"/>
      <c r="G31902" s="11"/>
      <c r="H31902" s="11"/>
    </row>
    <row r="31903" spans="6:8" x14ac:dyDescent="0.25">
      <c r="F31903" s="11"/>
      <c r="G31903" s="11"/>
      <c r="H31903" s="11"/>
    </row>
    <row r="31904" spans="6:8" x14ac:dyDescent="0.25">
      <c r="F31904" s="11"/>
      <c r="G31904" s="11"/>
      <c r="H31904" s="11"/>
    </row>
    <row r="31905" spans="6:8" x14ac:dyDescent="0.25">
      <c r="F31905" s="11"/>
      <c r="G31905" s="11"/>
      <c r="H31905" s="11"/>
    </row>
    <row r="31906" spans="6:8" x14ac:dyDescent="0.25">
      <c r="F31906" s="11"/>
      <c r="G31906" s="11"/>
      <c r="H31906" s="11"/>
    </row>
    <row r="31907" spans="6:8" x14ac:dyDescent="0.25">
      <c r="F31907" s="11"/>
      <c r="G31907" s="11"/>
      <c r="H31907" s="11"/>
    </row>
    <row r="31908" spans="6:8" x14ac:dyDescent="0.25">
      <c r="F31908" s="11"/>
      <c r="G31908" s="11"/>
      <c r="H31908" s="11"/>
    </row>
    <row r="31909" spans="6:8" x14ac:dyDescent="0.25">
      <c r="F31909" s="11"/>
      <c r="G31909" s="11"/>
      <c r="H31909" s="11"/>
    </row>
    <row r="31910" spans="6:8" x14ac:dyDescent="0.25">
      <c r="F31910" s="11"/>
      <c r="G31910" s="11"/>
      <c r="H31910" s="11"/>
    </row>
    <row r="31911" spans="6:8" x14ac:dyDescent="0.25">
      <c r="F31911" s="11"/>
      <c r="G31911" s="11"/>
      <c r="H31911" s="11"/>
    </row>
    <row r="31912" spans="6:8" x14ac:dyDescent="0.25">
      <c r="F31912" s="11"/>
      <c r="G31912" s="11"/>
      <c r="H31912" s="11"/>
    </row>
    <row r="31913" spans="6:8" x14ac:dyDescent="0.25">
      <c r="F31913" s="11"/>
      <c r="G31913" s="11"/>
      <c r="H31913" s="11"/>
    </row>
    <row r="31914" spans="6:8" x14ac:dyDescent="0.25">
      <c r="F31914" s="11"/>
      <c r="G31914" s="11"/>
      <c r="H31914" s="11"/>
    </row>
    <row r="31915" spans="6:8" x14ac:dyDescent="0.25">
      <c r="F31915" s="11"/>
      <c r="G31915" s="11"/>
      <c r="H31915" s="11"/>
    </row>
    <row r="31916" spans="6:8" x14ac:dyDescent="0.25">
      <c r="F31916" s="11"/>
      <c r="G31916" s="11"/>
      <c r="H31916" s="11"/>
    </row>
    <row r="31917" spans="6:8" x14ac:dyDescent="0.25">
      <c r="F31917" s="11"/>
      <c r="G31917" s="11"/>
      <c r="H31917" s="11"/>
    </row>
    <row r="31918" spans="6:8" x14ac:dyDescent="0.25">
      <c r="F31918" s="11"/>
      <c r="G31918" s="11"/>
      <c r="H31918" s="11"/>
    </row>
    <row r="31919" spans="6:8" x14ac:dyDescent="0.25">
      <c r="F31919" s="11"/>
      <c r="G31919" s="11"/>
      <c r="H31919" s="11"/>
    </row>
    <row r="31920" spans="6:8" x14ac:dyDescent="0.25">
      <c r="F31920" s="11"/>
      <c r="G31920" s="11"/>
      <c r="H31920" s="11"/>
    </row>
    <row r="31921" spans="6:8" x14ac:dyDescent="0.25">
      <c r="F31921" s="11"/>
      <c r="G31921" s="11"/>
      <c r="H31921" s="11"/>
    </row>
    <row r="31922" spans="6:8" x14ac:dyDescent="0.25">
      <c r="F31922" s="11"/>
      <c r="G31922" s="11"/>
      <c r="H31922" s="11"/>
    </row>
    <row r="31923" spans="6:8" x14ac:dyDescent="0.25">
      <c r="F31923" s="11"/>
      <c r="G31923" s="11"/>
      <c r="H31923" s="11"/>
    </row>
    <row r="31924" spans="6:8" x14ac:dyDescent="0.25">
      <c r="F31924" s="11"/>
      <c r="G31924" s="11"/>
      <c r="H31924" s="11"/>
    </row>
    <row r="31925" spans="6:8" x14ac:dyDescent="0.25">
      <c r="F31925" s="11"/>
      <c r="G31925" s="11"/>
      <c r="H31925" s="11"/>
    </row>
    <row r="31926" spans="6:8" x14ac:dyDescent="0.25">
      <c r="F31926" s="11"/>
      <c r="G31926" s="11"/>
      <c r="H31926" s="11"/>
    </row>
    <row r="31927" spans="6:8" x14ac:dyDescent="0.25">
      <c r="F31927" s="11"/>
      <c r="G31927" s="11"/>
      <c r="H31927" s="11"/>
    </row>
    <row r="31928" spans="6:8" x14ac:dyDescent="0.25">
      <c r="F31928" s="11"/>
      <c r="G31928" s="11"/>
      <c r="H31928" s="11"/>
    </row>
    <row r="31929" spans="6:8" x14ac:dyDescent="0.25">
      <c r="F31929" s="11"/>
      <c r="G31929" s="11"/>
      <c r="H31929" s="11"/>
    </row>
    <row r="31930" spans="6:8" x14ac:dyDescent="0.25">
      <c r="F31930" s="11"/>
      <c r="G31930" s="11"/>
      <c r="H31930" s="11"/>
    </row>
    <row r="31931" spans="6:8" x14ac:dyDescent="0.25">
      <c r="F31931" s="11"/>
      <c r="G31931" s="11"/>
      <c r="H31931" s="11"/>
    </row>
    <row r="31932" spans="6:8" x14ac:dyDescent="0.25">
      <c r="F31932" s="11"/>
      <c r="G31932" s="11"/>
      <c r="H31932" s="11"/>
    </row>
    <row r="31933" spans="6:8" x14ac:dyDescent="0.25">
      <c r="F31933" s="11"/>
      <c r="G31933" s="11"/>
      <c r="H31933" s="11"/>
    </row>
    <row r="31934" spans="6:8" x14ac:dyDescent="0.25">
      <c r="F31934" s="11"/>
      <c r="G31934" s="11"/>
      <c r="H31934" s="11"/>
    </row>
    <row r="31935" spans="6:8" x14ac:dyDescent="0.25">
      <c r="F31935" s="11"/>
      <c r="G31935" s="11"/>
      <c r="H31935" s="11"/>
    </row>
    <row r="31936" spans="6:8" x14ac:dyDescent="0.25">
      <c r="F31936" s="11"/>
      <c r="G31936" s="11"/>
      <c r="H31936" s="11"/>
    </row>
    <row r="31937" spans="6:8" x14ac:dyDescent="0.25">
      <c r="F31937" s="11"/>
      <c r="G31937" s="11"/>
      <c r="H31937" s="11"/>
    </row>
    <row r="31938" spans="6:8" x14ac:dyDescent="0.25">
      <c r="F31938" s="11"/>
      <c r="G31938" s="11"/>
      <c r="H31938" s="11"/>
    </row>
    <row r="31939" spans="6:8" x14ac:dyDescent="0.25">
      <c r="F31939" s="11"/>
      <c r="G31939" s="11"/>
      <c r="H31939" s="11"/>
    </row>
    <row r="31940" spans="6:8" x14ac:dyDescent="0.25">
      <c r="F31940" s="11"/>
      <c r="G31940" s="11"/>
      <c r="H31940" s="11"/>
    </row>
    <row r="31941" spans="6:8" x14ac:dyDescent="0.25">
      <c r="F31941" s="11"/>
      <c r="G31941" s="11"/>
      <c r="H31941" s="11"/>
    </row>
    <row r="31942" spans="6:8" x14ac:dyDescent="0.25">
      <c r="F31942" s="11"/>
      <c r="G31942" s="11"/>
      <c r="H31942" s="11"/>
    </row>
    <row r="31943" spans="6:8" x14ac:dyDescent="0.25">
      <c r="F31943" s="11"/>
      <c r="G31943" s="11"/>
      <c r="H31943" s="11"/>
    </row>
    <row r="31944" spans="6:8" x14ac:dyDescent="0.25">
      <c r="F31944" s="11"/>
      <c r="G31944" s="11"/>
      <c r="H31944" s="11"/>
    </row>
    <row r="31945" spans="6:8" x14ac:dyDescent="0.25">
      <c r="F31945" s="11"/>
      <c r="G31945" s="11"/>
      <c r="H31945" s="11"/>
    </row>
    <row r="31946" spans="6:8" x14ac:dyDescent="0.25">
      <c r="F31946" s="11"/>
      <c r="G31946" s="11"/>
      <c r="H31946" s="11"/>
    </row>
    <row r="31947" spans="6:8" x14ac:dyDescent="0.25">
      <c r="F31947" s="11"/>
      <c r="G31947" s="11"/>
      <c r="H31947" s="11"/>
    </row>
    <row r="31948" spans="6:8" x14ac:dyDescent="0.25">
      <c r="F31948" s="11"/>
      <c r="G31948" s="11"/>
      <c r="H31948" s="11"/>
    </row>
    <row r="31949" spans="6:8" x14ac:dyDescent="0.25">
      <c r="F31949" s="11"/>
      <c r="G31949" s="11"/>
      <c r="H31949" s="11"/>
    </row>
    <row r="31950" spans="6:8" x14ac:dyDescent="0.25">
      <c r="F31950" s="11"/>
      <c r="G31950" s="11"/>
      <c r="H31950" s="11"/>
    </row>
    <row r="31951" spans="6:8" x14ac:dyDescent="0.25">
      <c r="F31951" s="11"/>
      <c r="G31951" s="11"/>
      <c r="H31951" s="11"/>
    </row>
    <row r="31952" spans="6:8" x14ac:dyDescent="0.25">
      <c r="F31952" s="11"/>
      <c r="G31952" s="11"/>
      <c r="H31952" s="11"/>
    </row>
    <row r="31953" spans="6:8" x14ac:dyDescent="0.25">
      <c r="F31953" s="11"/>
      <c r="G31953" s="11"/>
      <c r="H31953" s="11"/>
    </row>
    <row r="31954" spans="6:8" x14ac:dyDescent="0.25">
      <c r="F31954" s="11"/>
      <c r="G31954" s="11"/>
      <c r="H31954" s="11"/>
    </row>
    <row r="31955" spans="6:8" x14ac:dyDescent="0.25">
      <c r="F31955" s="11"/>
      <c r="G31955" s="11"/>
      <c r="H31955" s="11"/>
    </row>
    <row r="31956" spans="6:8" x14ac:dyDescent="0.25">
      <c r="F31956" s="11"/>
      <c r="G31956" s="11"/>
      <c r="H31956" s="11"/>
    </row>
    <row r="31957" spans="6:8" x14ac:dyDescent="0.25">
      <c r="F31957" s="11"/>
      <c r="G31957" s="11"/>
      <c r="H31957" s="11"/>
    </row>
    <row r="31958" spans="6:8" x14ac:dyDescent="0.25">
      <c r="F31958" s="11"/>
      <c r="G31958" s="11"/>
      <c r="H31958" s="11"/>
    </row>
    <row r="31959" spans="6:8" x14ac:dyDescent="0.25">
      <c r="F31959" s="11"/>
      <c r="G31959" s="11"/>
      <c r="H31959" s="11"/>
    </row>
    <row r="31960" spans="6:8" x14ac:dyDescent="0.25">
      <c r="F31960" s="11"/>
      <c r="G31960" s="11"/>
      <c r="H31960" s="11"/>
    </row>
    <row r="31961" spans="6:8" x14ac:dyDescent="0.25">
      <c r="F31961" s="11"/>
      <c r="G31961" s="11"/>
      <c r="H31961" s="11"/>
    </row>
    <row r="31962" spans="6:8" x14ac:dyDescent="0.25">
      <c r="F31962" s="11"/>
      <c r="G31962" s="11"/>
      <c r="H31962" s="11"/>
    </row>
    <row r="31963" spans="6:8" x14ac:dyDescent="0.25">
      <c r="F31963" s="11"/>
      <c r="G31963" s="11"/>
      <c r="H31963" s="11"/>
    </row>
    <row r="31964" spans="6:8" x14ac:dyDescent="0.25">
      <c r="F31964" s="11"/>
      <c r="G31964" s="11"/>
      <c r="H31964" s="11"/>
    </row>
    <row r="31965" spans="6:8" x14ac:dyDescent="0.25">
      <c r="F31965" s="11"/>
      <c r="G31965" s="11"/>
      <c r="H31965" s="11"/>
    </row>
    <row r="31966" spans="6:8" x14ac:dyDescent="0.25">
      <c r="F31966" s="11"/>
      <c r="G31966" s="11"/>
      <c r="H31966" s="11"/>
    </row>
    <row r="31967" spans="6:8" x14ac:dyDescent="0.25">
      <c r="F31967" s="11"/>
      <c r="G31967" s="11"/>
      <c r="H31967" s="11"/>
    </row>
    <row r="31968" spans="6:8" x14ac:dyDescent="0.25">
      <c r="F31968" s="11"/>
      <c r="G31968" s="11"/>
      <c r="H31968" s="11"/>
    </row>
    <row r="31969" spans="6:8" x14ac:dyDescent="0.25">
      <c r="F31969" s="11"/>
      <c r="G31969" s="11"/>
      <c r="H31969" s="11"/>
    </row>
    <row r="31970" spans="6:8" x14ac:dyDescent="0.25">
      <c r="F31970" s="11"/>
      <c r="G31970" s="11"/>
      <c r="H31970" s="11"/>
    </row>
    <row r="31971" spans="6:8" x14ac:dyDescent="0.25">
      <c r="F31971" s="11"/>
      <c r="G31971" s="11"/>
      <c r="H31971" s="11"/>
    </row>
    <row r="31972" spans="6:8" x14ac:dyDescent="0.25">
      <c r="F31972" s="11"/>
      <c r="G31972" s="11"/>
      <c r="H31972" s="11"/>
    </row>
    <row r="31973" spans="6:8" x14ac:dyDescent="0.25">
      <c r="F31973" s="11"/>
      <c r="G31973" s="11"/>
      <c r="H31973" s="11"/>
    </row>
    <row r="31974" spans="6:8" x14ac:dyDescent="0.25">
      <c r="F31974" s="11"/>
      <c r="G31974" s="11"/>
      <c r="H31974" s="11"/>
    </row>
    <row r="31975" spans="6:8" x14ac:dyDescent="0.25">
      <c r="F31975" s="11"/>
      <c r="G31975" s="11"/>
      <c r="H31975" s="11"/>
    </row>
    <row r="31976" spans="6:8" x14ac:dyDescent="0.25">
      <c r="F31976" s="11"/>
      <c r="G31976" s="11"/>
      <c r="H31976" s="11"/>
    </row>
    <row r="31977" spans="6:8" x14ac:dyDescent="0.25">
      <c r="F31977" s="11"/>
      <c r="G31977" s="11"/>
      <c r="H31977" s="11"/>
    </row>
    <row r="31978" spans="6:8" x14ac:dyDescent="0.25">
      <c r="F31978" s="11"/>
      <c r="G31978" s="11"/>
      <c r="H31978" s="11"/>
    </row>
    <row r="31979" spans="6:8" x14ac:dyDescent="0.25">
      <c r="F31979" s="11"/>
      <c r="G31979" s="11"/>
      <c r="H31979" s="11"/>
    </row>
    <row r="31980" spans="6:8" x14ac:dyDescent="0.25">
      <c r="F31980" s="11"/>
      <c r="G31980" s="11"/>
      <c r="H31980" s="11"/>
    </row>
    <row r="31981" spans="6:8" x14ac:dyDescent="0.25">
      <c r="F31981" s="11"/>
      <c r="G31981" s="11"/>
      <c r="H31981" s="11"/>
    </row>
    <row r="31982" spans="6:8" x14ac:dyDescent="0.25">
      <c r="F31982" s="11"/>
      <c r="G31982" s="11"/>
      <c r="H31982" s="11"/>
    </row>
    <row r="31983" spans="6:8" x14ac:dyDescent="0.25">
      <c r="F31983" s="11"/>
      <c r="G31983" s="11"/>
      <c r="H31983" s="11"/>
    </row>
    <row r="31984" spans="6:8" x14ac:dyDescent="0.25">
      <c r="F31984" s="11"/>
      <c r="G31984" s="11"/>
      <c r="H31984" s="11"/>
    </row>
    <row r="31985" spans="6:8" x14ac:dyDescent="0.25">
      <c r="F31985" s="11"/>
      <c r="G31985" s="11"/>
      <c r="H31985" s="11"/>
    </row>
    <row r="31986" spans="6:8" x14ac:dyDescent="0.25">
      <c r="F31986" s="11"/>
      <c r="G31986" s="11"/>
      <c r="H31986" s="11"/>
    </row>
    <row r="31987" spans="6:8" x14ac:dyDescent="0.25">
      <c r="F31987" s="11"/>
      <c r="G31987" s="11"/>
      <c r="H31987" s="11"/>
    </row>
    <row r="31988" spans="6:8" x14ac:dyDescent="0.25">
      <c r="F31988" s="11"/>
      <c r="G31988" s="11"/>
      <c r="H31988" s="11"/>
    </row>
    <row r="31989" spans="6:8" x14ac:dyDescent="0.25">
      <c r="F31989" s="11"/>
      <c r="G31989" s="11"/>
      <c r="H31989" s="11"/>
    </row>
    <row r="31990" spans="6:8" x14ac:dyDescent="0.25">
      <c r="F31990" s="11"/>
      <c r="G31990" s="11"/>
      <c r="H31990" s="11"/>
    </row>
    <row r="31991" spans="6:8" x14ac:dyDescent="0.25">
      <c r="F31991" s="11"/>
      <c r="G31991" s="11"/>
      <c r="H31991" s="11"/>
    </row>
    <row r="31992" spans="6:8" x14ac:dyDescent="0.25">
      <c r="F31992" s="11"/>
      <c r="G31992" s="11"/>
      <c r="H31992" s="11"/>
    </row>
    <row r="31993" spans="6:8" x14ac:dyDescent="0.25">
      <c r="F31993" s="11"/>
      <c r="G31993" s="11"/>
      <c r="H31993" s="11"/>
    </row>
    <row r="31994" spans="6:8" x14ac:dyDescent="0.25">
      <c r="F31994" s="11"/>
      <c r="G31994" s="11"/>
      <c r="H31994" s="11"/>
    </row>
    <row r="31995" spans="6:8" x14ac:dyDescent="0.25">
      <c r="F31995" s="11"/>
      <c r="G31995" s="11"/>
      <c r="H31995" s="11"/>
    </row>
    <row r="31996" spans="6:8" x14ac:dyDescent="0.25">
      <c r="F31996" s="11"/>
      <c r="G31996" s="11"/>
      <c r="H31996" s="11"/>
    </row>
    <row r="31997" spans="6:8" x14ac:dyDescent="0.25">
      <c r="F31997" s="11"/>
      <c r="G31997" s="11"/>
      <c r="H31997" s="11"/>
    </row>
    <row r="31998" spans="6:8" x14ac:dyDescent="0.25">
      <c r="F31998" s="11"/>
      <c r="G31998" s="11"/>
      <c r="H31998" s="11"/>
    </row>
    <row r="31999" spans="6:8" x14ac:dyDescent="0.25">
      <c r="F31999" s="11"/>
      <c r="G31999" s="11"/>
      <c r="H31999" s="11"/>
    </row>
    <row r="32000" spans="6:8" x14ac:dyDescent="0.25">
      <c r="F32000" s="11"/>
      <c r="G32000" s="11"/>
      <c r="H32000" s="11"/>
    </row>
    <row r="32001" spans="6:8" x14ac:dyDescent="0.25">
      <c r="F32001" s="11"/>
      <c r="G32001" s="11"/>
      <c r="H32001" s="11"/>
    </row>
    <row r="32002" spans="6:8" x14ac:dyDescent="0.25">
      <c r="F32002" s="11"/>
      <c r="G32002" s="11"/>
      <c r="H32002" s="11"/>
    </row>
    <row r="32003" spans="6:8" x14ac:dyDescent="0.25">
      <c r="F32003" s="11"/>
      <c r="G32003" s="11"/>
      <c r="H32003" s="11"/>
    </row>
    <row r="32004" spans="6:8" x14ac:dyDescent="0.25">
      <c r="F32004" s="11"/>
      <c r="G32004" s="11"/>
      <c r="H32004" s="11"/>
    </row>
    <row r="32005" spans="6:8" x14ac:dyDescent="0.25">
      <c r="F32005" s="11"/>
      <c r="G32005" s="11"/>
      <c r="H32005" s="11"/>
    </row>
    <row r="32006" spans="6:8" x14ac:dyDescent="0.25">
      <c r="F32006" s="11"/>
      <c r="G32006" s="11"/>
      <c r="H32006" s="11"/>
    </row>
    <row r="32007" spans="6:8" x14ac:dyDescent="0.25">
      <c r="F32007" s="11"/>
      <c r="G32007" s="11"/>
      <c r="H32007" s="11"/>
    </row>
    <row r="32008" spans="6:8" x14ac:dyDescent="0.25">
      <c r="F32008" s="11"/>
      <c r="G32008" s="11"/>
      <c r="H32008" s="11"/>
    </row>
    <row r="32009" spans="6:8" x14ac:dyDescent="0.25">
      <c r="F32009" s="11"/>
      <c r="G32009" s="11"/>
      <c r="H32009" s="11"/>
    </row>
    <row r="32010" spans="6:8" x14ac:dyDescent="0.25">
      <c r="F32010" s="11"/>
      <c r="G32010" s="11"/>
      <c r="H32010" s="11"/>
    </row>
    <row r="32011" spans="6:8" x14ac:dyDescent="0.25">
      <c r="F32011" s="11"/>
      <c r="G32011" s="11"/>
      <c r="H32011" s="11"/>
    </row>
    <row r="32012" spans="6:8" x14ac:dyDescent="0.25">
      <c r="F32012" s="11"/>
      <c r="G32012" s="11"/>
      <c r="H32012" s="11"/>
    </row>
    <row r="32013" spans="6:8" x14ac:dyDescent="0.25">
      <c r="F32013" s="11"/>
      <c r="G32013" s="11"/>
      <c r="H32013" s="11"/>
    </row>
    <row r="32014" spans="6:8" x14ac:dyDescent="0.25">
      <c r="F32014" s="11"/>
      <c r="G32014" s="11"/>
      <c r="H32014" s="11"/>
    </row>
    <row r="32015" spans="6:8" x14ac:dyDescent="0.25">
      <c r="F32015" s="11"/>
      <c r="G32015" s="11"/>
      <c r="H32015" s="11"/>
    </row>
    <row r="32016" spans="6:8" x14ac:dyDescent="0.25">
      <c r="F32016" s="11"/>
      <c r="G32016" s="11"/>
      <c r="H32016" s="11"/>
    </row>
    <row r="32017" spans="6:8" x14ac:dyDescent="0.25">
      <c r="F32017" s="11"/>
      <c r="G32017" s="11"/>
      <c r="H32017" s="11"/>
    </row>
    <row r="32018" spans="6:8" x14ac:dyDescent="0.25">
      <c r="F32018" s="11"/>
      <c r="G32018" s="11"/>
      <c r="H32018" s="11"/>
    </row>
    <row r="32019" spans="6:8" x14ac:dyDescent="0.25">
      <c r="F32019" s="11"/>
      <c r="G32019" s="11"/>
      <c r="H32019" s="11"/>
    </row>
    <row r="32020" spans="6:8" x14ac:dyDescent="0.25">
      <c r="F32020" s="11"/>
      <c r="G32020" s="11"/>
      <c r="H32020" s="11"/>
    </row>
    <row r="32021" spans="6:8" x14ac:dyDescent="0.25">
      <c r="F32021" s="11"/>
      <c r="G32021" s="11"/>
      <c r="H32021" s="11"/>
    </row>
    <row r="32022" spans="6:8" x14ac:dyDescent="0.25">
      <c r="F32022" s="11"/>
      <c r="G32022" s="11"/>
      <c r="H32022" s="11"/>
    </row>
    <row r="32023" spans="6:8" x14ac:dyDescent="0.25">
      <c r="F32023" s="11"/>
      <c r="G32023" s="11"/>
      <c r="H32023" s="11"/>
    </row>
    <row r="32024" spans="6:8" x14ac:dyDescent="0.25">
      <c r="F32024" s="11"/>
      <c r="G32024" s="11"/>
      <c r="H32024" s="11"/>
    </row>
    <row r="32025" spans="6:8" x14ac:dyDescent="0.25">
      <c r="F32025" s="11"/>
      <c r="G32025" s="11"/>
      <c r="H32025" s="11"/>
    </row>
    <row r="32026" spans="6:8" x14ac:dyDescent="0.25">
      <c r="F32026" s="11"/>
      <c r="G32026" s="11"/>
      <c r="H32026" s="11"/>
    </row>
    <row r="32027" spans="6:8" x14ac:dyDescent="0.25">
      <c r="F32027" s="11"/>
      <c r="G32027" s="11"/>
      <c r="H32027" s="11"/>
    </row>
    <row r="32028" spans="6:8" x14ac:dyDescent="0.25">
      <c r="F32028" s="11"/>
      <c r="G32028" s="11"/>
      <c r="H32028" s="11"/>
    </row>
    <row r="32029" spans="6:8" x14ac:dyDescent="0.25">
      <c r="F32029" s="11"/>
      <c r="G32029" s="11"/>
      <c r="H32029" s="11"/>
    </row>
    <row r="32030" spans="6:8" x14ac:dyDescent="0.25">
      <c r="F32030" s="11"/>
      <c r="G32030" s="11"/>
      <c r="H32030" s="11"/>
    </row>
    <row r="32031" spans="6:8" x14ac:dyDescent="0.25">
      <c r="F32031" s="11"/>
      <c r="G32031" s="11"/>
      <c r="H32031" s="11"/>
    </row>
    <row r="32032" spans="6:8" x14ac:dyDescent="0.25">
      <c r="F32032" s="11"/>
      <c r="G32032" s="11"/>
      <c r="H32032" s="11"/>
    </row>
    <row r="32033" spans="6:8" x14ac:dyDescent="0.25">
      <c r="F32033" s="11"/>
      <c r="G32033" s="11"/>
      <c r="H32033" s="11"/>
    </row>
    <row r="32034" spans="6:8" x14ac:dyDescent="0.25">
      <c r="F32034" s="11"/>
      <c r="G32034" s="11"/>
      <c r="H32034" s="11"/>
    </row>
    <row r="32035" spans="6:8" x14ac:dyDescent="0.25">
      <c r="F32035" s="11"/>
      <c r="G32035" s="11"/>
      <c r="H32035" s="11"/>
    </row>
    <row r="32036" spans="6:8" x14ac:dyDescent="0.25">
      <c r="F32036" s="11"/>
      <c r="G32036" s="11"/>
      <c r="H32036" s="11"/>
    </row>
    <row r="32037" spans="6:8" x14ac:dyDescent="0.25">
      <c r="F32037" s="11"/>
      <c r="G32037" s="11"/>
      <c r="H32037" s="11"/>
    </row>
    <row r="32038" spans="6:8" x14ac:dyDescent="0.25">
      <c r="F32038" s="11"/>
      <c r="G32038" s="11"/>
      <c r="H32038" s="11"/>
    </row>
    <row r="32039" spans="6:8" x14ac:dyDescent="0.25">
      <c r="F32039" s="11"/>
      <c r="G32039" s="11"/>
      <c r="H32039" s="11"/>
    </row>
    <row r="32040" spans="6:8" x14ac:dyDescent="0.25">
      <c r="F32040" s="11"/>
      <c r="G32040" s="11"/>
      <c r="H32040" s="11"/>
    </row>
    <row r="32041" spans="6:8" x14ac:dyDescent="0.25">
      <c r="F32041" s="11"/>
      <c r="G32041" s="11"/>
      <c r="H32041" s="11"/>
    </row>
    <row r="32042" spans="6:8" x14ac:dyDescent="0.25">
      <c r="F32042" s="11"/>
      <c r="G32042" s="11"/>
      <c r="H32042" s="11"/>
    </row>
    <row r="32043" spans="6:8" x14ac:dyDescent="0.25">
      <c r="F32043" s="11"/>
      <c r="G32043" s="11"/>
      <c r="H32043" s="11"/>
    </row>
    <row r="32044" spans="6:8" x14ac:dyDescent="0.25">
      <c r="F32044" s="11"/>
      <c r="G32044" s="11"/>
      <c r="H32044" s="11"/>
    </row>
    <row r="32045" spans="6:8" x14ac:dyDescent="0.25">
      <c r="F32045" s="11"/>
      <c r="G32045" s="11"/>
      <c r="H32045" s="11"/>
    </row>
    <row r="32046" spans="6:8" x14ac:dyDescent="0.25">
      <c r="F32046" s="11"/>
      <c r="G32046" s="11"/>
      <c r="H32046" s="11"/>
    </row>
    <row r="32047" spans="6:8" x14ac:dyDescent="0.25">
      <c r="F32047" s="11"/>
      <c r="G32047" s="11"/>
      <c r="H32047" s="11"/>
    </row>
    <row r="32048" spans="6:8" x14ac:dyDescent="0.25">
      <c r="F32048" s="11"/>
      <c r="G32048" s="11"/>
      <c r="H32048" s="11"/>
    </row>
    <row r="32049" spans="6:8" x14ac:dyDescent="0.25">
      <c r="F32049" s="11"/>
      <c r="G32049" s="11"/>
      <c r="H32049" s="11"/>
    </row>
    <row r="32050" spans="6:8" x14ac:dyDescent="0.25">
      <c r="F32050" s="11"/>
      <c r="G32050" s="11"/>
      <c r="H32050" s="11"/>
    </row>
    <row r="32051" spans="6:8" x14ac:dyDescent="0.25">
      <c r="F32051" s="11"/>
      <c r="G32051" s="11"/>
      <c r="H32051" s="11"/>
    </row>
    <row r="32052" spans="6:8" x14ac:dyDescent="0.25">
      <c r="F32052" s="11"/>
      <c r="G32052" s="11"/>
      <c r="H32052" s="11"/>
    </row>
    <row r="32053" spans="6:8" x14ac:dyDescent="0.25">
      <c r="F32053" s="11"/>
      <c r="G32053" s="11"/>
      <c r="H32053" s="11"/>
    </row>
    <row r="32054" spans="6:8" x14ac:dyDescent="0.25">
      <c r="F32054" s="11"/>
      <c r="G32054" s="11"/>
      <c r="H32054" s="11"/>
    </row>
    <row r="32055" spans="6:8" x14ac:dyDescent="0.25">
      <c r="F32055" s="11"/>
      <c r="G32055" s="11"/>
      <c r="H32055" s="11"/>
    </row>
    <row r="32056" spans="6:8" x14ac:dyDescent="0.25">
      <c r="F32056" s="11"/>
      <c r="G32056" s="11"/>
      <c r="H32056" s="11"/>
    </row>
    <row r="32057" spans="6:8" x14ac:dyDescent="0.25">
      <c r="F32057" s="11"/>
      <c r="G32057" s="11"/>
      <c r="H32057" s="11"/>
    </row>
    <row r="32058" spans="6:8" x14ac:dyDescent="0.25">
      <c r="F32058" s="11"/>
      <c r="G32058" s="11"/>
      <c r="H32058" s="11"/>
    </row>
    <row r="32059" spans="6:8" x14ac:dyDescent="0.25">
      <c r="F32059" s="11"/>
      <c r="G32059" s="11"/>
      <c r="H32059" s="11"/>
    </row>
    <row r="32060" spans="6:8" x14ac:dyDescent="0.25">
      <c r="F32060" s="11"/>
      <c r="G32060" s="11"/>
      <c r="H32060" s="11"/>
    </row>
    <row r="32061" spans="6:8" x14ac:dyDescent="0.25">
      <c r="F32061" s="11"/>
      <c r="G32061" s="11"/>
      <c r="H32061" s="11"/>
    </row>
    <row r="32062" spans="6:8" x14ac:dyDescent="0.25">
      <c r="F32062" s="11"/>
      <c r="G32062" s="11"/>
      <c r="H32062" s="11"/>
    </row>
    <row r="32063" spans="6:8" x14ac:dyDescent="0.25">
      <c r="F32063" s="11"/>
      <c r="G32063" s="11"/>
      <c r="H32063" s="11"/>
    </row>
    <row r="32064" spans="6:8" x14ac:dyDescent="0.25">
      <c r="F32064" s="11"/>
      <c r="G32064" s="11"/>
      <c r="H32064" s="11"/>
    </row>
    <row r="32065" spans="6:8" x14ac:dyDescent="0.25">
      <c r="F32065" s="11"/>
      <c r="G32065" s="11"/>
      <c r="H32065" s="11"/>
    </row>
    <row r="32066" spans="6:8" x14ac:dyDescent="0.25">
      <c r="F32066" s="11"/>
      <c r="G32066" s="11"/>
      <c r="H32066" s="11"/>
    </row>
    <row r="32067" spans="6:8" x14ac:dyDescent="0.25">
      <c r="F32067" s="11"/>
      <c r="G32067" s="11"/>
      <c r="H32067" s="11"/>
    </row>
    <row r="32068" spans="6:8" x14ac:dyDescent="0.25">
      <c r="F32068" s="11"/>
      <c r="G32068" s="11"/>
      <c r="H32068" s="11"/>
    </row>
    <row r="32069" spans="6:8" x14ac:dyDescent="0.25">
      <c r="F32069" s="11"/>
      <c r="G32069" s="11"/>
      <c r="H32069" s="11"/>
    </row>
    <row r="32070" spans="6:8" x14ac:dyDescent="0.25">
      <c r="F32070" s="11"/>
      <c r="G32070" s="11"/>
      <c r="H32070" s="11"/>
    </row>
    <row r="32071" spans="6:8" x14ac:dyDescent="0.25">
      <c r="F32071" s="11"/>
      <c r="G32071" s="11"/>
      <c r="H32071" s="11"/>
    </row>
    <row r="32072" spans="6:8" x14ac:dyDescent="0.25">
      <c r="F32072" s="11"/>
      <c r="G32072" s="11"/>
      <c r="H32072" s="11"/>
    </row>
    <row r="32073" spans="6:8" x14ac:dyDescent="0.25">
      <c r="F32073" s="11"/>
      <c r="G32073" s="11"/>
      <c r="H32073" s="11"/>
    </row>
    <row r="32074" spans="6:8" x14ac:dyDescent="0.25">
      <c r="F32074" s="11"/>
      <c r="G32074" s="11"/>
      <c r="H32074" s="11"/>
    </row>
    <row r="32075" spans="6:8" x14ac:dyDescent="0.25">
      <c r="F32075" s="11"/>
      <c r="G32075" s="11"/>
      <c r="H32075" s="11"/>
    </row>
    <row r="32076" spans="6:8" x14ac:dyDescent="0.25">
      <c r="F32076" s="11"/>
      <c r="G32076" s="11"/>
      <c r="H32076" s="11"/>
    </row>
    <row r="32077" spans="6:8" x14ac:dyDescent="0.25">
      <c r="F32077" s="11"/>
      <c r="G32077" s="11"/>
      <c r="H32077" s="11"/>
    </row>
    <row r="32078" spans="6:8" x14ac:dyDescent="0.25">
      <c r="F32078" s="11"/>
      <c r="G32078" s="11"/>
      <c r="H32078" s="11"/>
    </row>
    <row r="32079" spans="6:8" x14ac:dyDescent="0.25">
      <c r="F32079" s="11"/>
      <c r="G32079" s="11"/>
      <c r="H32079" s="11"/>
    </row>
    <row r="32080" spans="6:8" x14ac:dyDescent="0.25">
      <c r="F32080" s="11"/>
      <c r="G32080" s="11"/>
      <c r="H32080" s="11"/>
    </row>
    <row r="32081" spans="6:8" x14ac:dyDescent="0.25">
      <c r="F32081" s="11"/>
      <c r="G32081" s="11"/>
      <c r="H32081" s="11"/>
    </row>
    <row r="32082" spans="6:8" x14ac:dyDescent="0.25">
      <c r="F32082" s="11"/>
      <c r="G32082" s="11"/>
      <c r="H32082" s="11"/>
    </row>
    <row r="32083" spans="6:8" x14ac:dyDescent="0.25">
      <c r="F32083" s="11"/>
      <c r="G32083" s="11"/>
      <c r="H32083" s="11"/>
    </row>
    <row r="32084" spans="6:8" x14ac:dyDescent="0.25">
      <c r="F32084" s="11"/>
      <c r="G32084" s="11"/>
      <c r="H32084" s="11"/>
    </row>
    <row r="32085" spans="6:8" x14ac:dyDescent="0.25">
      <c r="F32085" s="11"/>
      <c r="G32085" s="11"/>
      <c r="H32085" s="11"/>
    </row>
    <row r="32086" spans="6:8" x14ac:dyDescent="0.25">
      <c r="F32086" s="11"/>
      <c r="G32086" s="11"/>
      <c r="H32086" s="11"/>
    </row>
    <row r="32087" spans="6:8" x14ac:dyDescent="0.25">
      <c r="F32087" s="11"/>
      <c r="G32087" s="11"/>
      <c r="H32087" s="11"/>
    </row>
    <row r="32088" spans="6:8" x14ac:dyDescent="0.25">
      <c r="F32088" s="11"/>
      <c r="G32088" s="11"/>
      <c r="H32088" s="11"/>
    </row>
    <row r="32089" spans="6:8" x14ac:dyDescent="0.25">
      <c r="F32089" s="11"/>
      <c r="G32089" s="11"/>
      <c r="H32089" s="11"/>
    </row>
    <row r="32090" spans="6:8" x14ac:dyDescent="0.25">
      <c r="F32090" s="11"/>
      <c r="G32090" s="11"/>
      <c r="H32090" s="11"/>
    </row>
    <row r="32091" spans="6:8" x14ac:dyDescent="0.25">
      <c r="F32091" s="11"/>
      <c r="G32091" s="11"/>
      <c r="H32091" s="11"/>
    </row>
    <row r="32092" spans="6:8" x14ac:dyDescent="0.25">
      <c r="F32092" s="11"/>
      <c r="G32092" s="11"/>
      <c r="H32092" s="11"/>
    </row>
    <row r="32093" spans="6:8" x14ac:dyDescent="0.25">
      <c r="F32093" s="11"/>
      <c r="G32093" s="11"/>
      <c r="H32093" s="11"/>
    </row>
    <row r="32094" spans="6:8" x14ac:dyDescent="0.25">
      <c r="F32094" s="11"/>
      <c r="G32094" s="11"/>
      <c r="H32094" s="11"/>
    </row>
    <row r="32095" spans="6:8" x14ac:dyDescent="0.25">
      <c r="F32095" s="11"/>
      <c r="G32095" s="11"/>
      <c r="H32095" s="11"/>
    </row>
    <row r="32096" spans="6:8" x14ac:dyDescent="0.25">
      <c r="F32096" s="11"/>
      <c r="G32096" s="11"/>
      <c r="H32096" s="11"/>
    </row>
    <row r="32097" spans="6:8" x14ac:dyDescent="0.25">
      <c r="F32097" s="11"/>
      <c r="G32097" s="11"/>
      <c r="H32097" s="11"/>
    </row>
    <row r="32098" spans="6:8" x14ac:dyDescent="0.25">
      <c r="F32098" s="11"/>
      <c r="G32098" s="11"/>
      <c r="H32098" s="11"/>
    </row>
    <row r="32099" spans="6:8" x14ac:dyDescent="0.25">
      <c r="F32099" s="11"/>
      <c r="G32099" s="11"/>
      <c r="H32099" s="11"/>
    </row>
    <row r="32100" spans="6:8" x14ac:dyDescent="0.25">
      <c r="F32100" s="11"/>
      <c r="G32100" s="11"/>
      <c r="H32100" s="11"/>
    </row>
    <row r="32101" spans="6:8" x14ac:dyDescent="0.25">
      <c r="F32101" s="11"/>
      <c r="G32101" s="11"/>
      <c r="H32101" s="11"/>
    </row>
    <row r="32102" spans="6:8" x14ac:dyDescent="0.25">
      <c r="F32102" s="11"/>
      <c r="G32102" s="11"/>
      <c r="H32102" s="11"/>
    </row>
    <row r="32103" spans="6:8" x14ac:dyDescent="0.25">
      <c r="F32103" s="11"/>
      <c r="G32103" s="11"/>
      <c r="H32103" s="11"/>
    </row>
    <row r="32104" spans="6:8" x14ac:dyDescent="0.25">
      <c r="F32104" s="11"/>
      <c r="G32104" s="11"/>
      <c r="H32104" s="11"/>
    </row>
    <row r="32105" spans="6:8" x14ac:dyDescent="0.25">
      <c r="F32105" s="11"/>
      <c r="G32105" s="11"/>
      <c r="H32105" s="11"/>
    </row>
    <row r="32106" spans="6:8" x14ac:dyDescent="0.25">
      <c r="F32106" s="11"/>
      <c r="G32106" s="11"/>
      <c r="H32106" s="11"/>
    </row>
    <row r="32107" spans="6:8" x14ac:dyDescent="0.25">
      <c r="F32107" s="11"/>
      <c r="G32107" s="11"/>
      <c r="H32107" s="11"/>
    </row>
    <row r="32108" spans="6:8" x14ac:dyDescent="0.25">
      <c r="F32108" s="11"/>
      <c r="G32108" s="11"/>
      <c r="H32108" s="11"/>
    </row>
    <row r="32109" spans="6:8" x14ac:dyDescent="0.25">
      <c r="F32109" s="11"/>
      <c r="G32109" s="11"/>
      <c r="H32109" s="11"/>
    </row>
    <row r="32110" spans="6:8" x14ac:dyDescent="0.25">
      <c r="F32110" s="11"/>
      <c r="G32110" s="11"/>
      <c r="H32110" s="11"/>
    </row>
    <row r="32111" spans="6:8" x14ac:dyDescent="0.25">
      <c r="F32111" s="11"/>
      <c r="G32111" s="11"/>
      <c r="H32111" s="11"/>
    </row>
    <row r="32112" spans="6:8" x14ac:dyDescent="0.25">
      <c r="F32112" s="11"/>
      <c r="G32112" s="11"/>
      <c r="H32112" s="11"/>
    </row>
    <row r="32113" spans="6:8" x14ac:dyDescent="0.25">
      <c r="F32113" s="11"/>
      <c r="G32113" s="11"/>
      <c r="H32113" s="11"/>
    </row>
    <row r="32114" spans="6:8" x14ac:dyDescent="0.25">
      <c r="F32114" s="11"/>
      <c r="G32114" s="11"/>
      <c r="H32114" s="11"/>
    </row>
    <row r="32115" spans="6:8" x14ac:dyDescent="0.25">
      <c r="F32115" s="11"/>
      <c r="G32115" s="11"/>
      <c r="H32115" s="11"/>
    </row>
    <row r="32116" spans="6:8" x14ac:dyDescent="0.25">
      <c r="F32116" s="11"/>
      <c r="G32116" s="11"/>
      <c r="H32116" s="11"/>
    </row>
    <row r="32117" spans="6:8" x14ac:dyDescent="0.25">
      <c r="F32117" s="11"/>
      <c r="G32117" s="11"/>
      <c r="H32117" s="11"/>
    </row>
    <row r="32118" spans="6:8" x14ac:dyDescent="0.25">
      <c r="F32118" s="11"/>
      <c r="G32118" s="11"/>
      <c r="H32118" s="11"/>
    </row>
    <row r="32119" spans="6:8" x14ac:dyDescent="0.25">
      <c r="F32119" s="11"/>
      <c r="G32119" s="11"/>
      <c r="H32119" s="11"/>
    </row>
    <row r="32120" spans="6:8" x14ac:dyDescent="0.25">
      <c r="F32120" s="11"/>
      <c r="G32120" s="11"/>
      <c r="H32120" s="11"/>
    </row>
    <row r="32121" spans="6:8" x14ac:dyDescent="0.25">
      <c r="F32121" s="11"/>
      <c r="G32121" s="11"/>
      <c r="H32121" s="11"/>
    </row>
    <row r="32122" spans="6:8" x14ac:dyDescent="0.25">
      <c r="F32122" s="11"/>
      <c r="G32122" s="11"/>
      <c r="H32122" s="11"/>
    </row>
    <row r="32123" spans="6:8" x14ac:dyDescent="0.25">
      <c r="F32123" s="11"/>
      <c r="G32123" s="11"/>
      <c r="H32123" s="11"/>
    </row>
    <row r="32124" spans="6:8" x14ac:dyDescent="0.25">
      <c r="F32124" s="11"/>
      <c r="G32124" s="11"/>
      <c r="H32124" s="11"/>
    </row>
    <row r="32125" spans="6:8" x14ac:dyDescent="0.25">
      <c r="F32125" s="11"/>
      <c r="G32125" s="11"/>
      <c r="H32125" s="11"/>
    </row>
    <row r="32126" spans="6:8" x14ac:dyDescent="0.25">
      <c r="F32126" s="11"/>
      <c r="G32126" s="11"/>
      <c r="H32126" s="11"/>
    </row>
    <row r="32127" spans="6:8" x14ac:dyDescent="0.25">
      <c r="F32127" s="11"/>
      <c r="G32127" s="11"/>
      <c r="H32127" s="11"/>
    </row>
    <row r="32128" spans="6:8" x14ac:dyDescent="0.25">
      <c r="F32128" s="11"/>
      <c r="G32128" s="11"/>
      <c r="H32128" s="11"/>
    </row>
    <row r="32129" spans="6:8" x14ac:dyDescent="0.25">
      <c r="F32129" s="11"/>
      <c r="G32129" s="11"/>
      <c r="H32129" s="11"/>
    </row>
    <row r="32130" spans="6:8" x14ac:dyDescent="0.25">
      <c r="F32130" s="11"/>
      <c r="G32130" s="11"/>
      <c r="H32130" s="11"/>
    </row>
    <row r="32131" spans="6:8" x14ac:dyDescent="0.25">
      <c r="F32131" s="11"/>
      <c r="G32131" s="11"/>
      <c r="H32131" s="11"/>
    </row>
    <row r="32132" spans="6:8" x14ac:dyDescent="0.25">
      <c r="F32132" s="11"/>
      <c r="G32132" s="11"/>
      <c r="H32132" s="11"/>
    </row>
    <row r="32133" spans="6:8" x14ac:dyDescent="0.25">
      <c r="F32133" s="11"/>
      <c r="G32133" s="11"/>
      <c r="H32133" s="11"/>
    </row>
    <row r="32134" spans="6:8" x14ac:dyDescent="0.25">
      <c r="F32134" s="11"/>
      <c r="G32134" s="11"/>
      <c r="H32134" s="11"/>
    </row>
    <row r="32135" spans="6:8" x14ac:dyDescent="0.25">
      <c r="F32135" s="11"/>
      <c r="G32135" s="11"/>
      <c r="H32135" s="11"/>
    </row>
    <row r="32136" spans="6:8" x14ac:dyDescent="0.25">
      <c r="F32136" s="11"/>
      <c r="G32136" s="11"/>
      <c r="H32136" s="11"/>
    </row>
    <row r="32137" spans="6:8" x14ac:dyDescent="0.25">
      <c r="F32137" s="11"/>
      <c r="G32137" s="11"/>
      <c r="H32137" s="11"/>
    </row>
    <row r="32138" spans="6:8" x14ac:dyDescent="0.25">
      <c r="F32138" s="11"/>
      <c r="G32138" s="11"/>
      <c r="H32138" s="11"/>
    </row>
    <row r="32139" spans="6:8" x14ac:dyDescent="0.25">
      <c r="F32139" s="11"/>
      <c r="G32139" s="11"/>
      <c r="H32139" s="11"/>
    </row>
    <row r="32140" spans="6:8" x14ac:dyDescent="0.25">
      <c r="F32140" s="11"/>
      <c r="G32140" s="11"/>
      <c r="H32140" s="11"/>
    </row>
    <row r="32141" spans="6:8" x14ac:dyDescent="0.25">
      <c r="F32141" s="11"/>
      <c r="G32141" s="11"/>
      <c r="H32141" s="11"/>
    </row>
    <row r="32142" spans="6:8" x14ac:dyDescent="0.25">
      <c r="F32142" s="11"/>
      <c r="G32142" s="11"/>
      <c r="H32142" s="11"/>
    </row>
    <row r="32143" spans="6:8" x14ac:dyDescent="0.25">
      <c r="F32143" s="11"/>
      <c r="G32143" s="11"/>
      <c r="H32143" s="11"/>
    </row>
    <row r="32144" spans="6:8" x14ac:dyDescent="0.25">
      <c r="F32144" s="11"/>
      <c r="G32144" s="11"/>
      <c r="H32144" s="11"/>
    </row>
    <row r="32145" spans="6:8" x14ac:dyDescent="0.25">
      <c r="F32145" s="11"/>
      <c r="G32145" s="11"/>
      <c r="H32145" s="11"/>
    </row>
    <row r="32146" spans="6:8" x14ac:dyDescent="0.25">
      <c r="F32146" s="11"/>
      <c r="G32146" s="11"/>
      <c r="H32146" s="11"/>
    </row>
    <row r="32147" spans="6:8" x14ac:dyDescent="0.25">
      <c r="F32147" s="11"/>
      <c r="G32147" s="11"/>
      <c r="H32147" s="11"/>
    </row>
    <row r="32148" spans="6:8" x14ac:dyDescent="0.25">
      <c r="F32148" s="11"/>
      <c r="G32148" s="11"/>
      <c r="H32148" s="11"/>
    </row>
    <row r="32149" spans="6:8" x14ac:dyDescent="0.25">
      <c r="F32149" s="11"/>
      <c r="G32149" s="11"/>
      <c r="H32149" s="11"/>
    </row>
    <row r="32150" spans="6:8" x14ac:dyDescent="0.25">
      <c r="F32150" s="11"/>
      <c r="G32150" s="11"/>
      <c r="H32150" s="11"/>
    </row>
    <row r="32151" spans="6:8" x14ac:dyDescent="0.25">
      <c r="F32151" s="11"/>
      <c r="G32151" s="11"/>
      <c r="H32151" s="11"/>
    </row>
    <row r="32152" spans="6:8" x14ac:dyDescent="0.25">
      <c r="F32152" s="11"/>
      <c r="G32152" s="11"/>
      <c r="H32152" s="11"/>
    </row>
    <row r="32153" spans="6:8" x14ac:dyDescent="0.25">
      <c r="F32153" s="11"/>
      <c r="G32153" s="11"/>
      <c r="H32153" s="11"/>
    </row>
    <row r="32154" spans="6:8" x14ac:dyDescent="0.25">
      <c r="F32154" s="11"/>
      <c r="G32154" s="11"/>
      <c r="H32154" s="11"/>
    </row>
    <row r="32155" spans="6:8" x14ac:dyDescent="0.25">
      <c r="F32155" s="11"/>
      <c r="G32155" s="11"/>
      <c r="H32155" s="11"/>
    </row>
    <row r="32156" spans="6:8" x14ac:dyDescent="0.25">
      <c r="F32156" s="11"/>
      <c r="G32156" s="11"/>
      <c r="H32156" s="11"/>
    </row>
    <row r="32157" spans="6:8" x14ac:dyDescent="0.25">
      <c r="F32157" s="11"/>
      <c r="G32157" s="11"/>
      <c r="H32157" s="11"/>
    </row>
    <row r="32158" spans="6:8" x14ac:dyDescent="0.25">
      <c r="F32158" s="11"/>
      <c r="G32158" s="11"/>
      <c r="H32158" s="11"/>
    </row>
    <row r="32159" spans="6:8" x14ac:dyDescent="0.25">
      <c r="F32159" s="11"/>
      <c r="G32159" s="11"/>
      <c r="H32159" s="11"/>
    </row>
    <row r="32160" spans="6:8" x14ac:dyDescent="0.25">
      <c r="F32160" s="11"/>
      <c r="G32160" s="11"/>
      <c r="H32160" s="11"/>
    </row>
    <row r="32161" spans="6:8" x14ac:dyDescent="0.25">
      <c r="F32161" s="11"/>
      <c r="G32161" s="11"/>
      <c r="H32161" s="11"/>
    </row>
    <row r="32162" spans="6:8" x14ac:dyDescent="0.25">
      <c r="F32162" s="11"/>
      <c r="G32162" s="11"/>
      <c r="H32162" s="11"/>
    </row>
    <row r="32163" spans="6:8" x14ac:dyDescent="0.25">
      <c r="F32163" s="11"/>
      <c r="G32163" s="11"/>
      <c r="H32163" s="11"/>
    </row>
    <row r="32164" spans="6:8" x14ac:dyDescent="0.25">
      <c r="F32164" s="11"/>
      <c r="G32164" s="11"/>
      <c r="H32164" s="11"/>
    </row>
    <row r="32165" spans="6:8" x14ac:dyDescent="0.25">
      <c r="F32165" s="11"/>
      <c r="G32165" s="11"/>
      <c r="H32165" s="11"/>
    </row>
    <row r="32166" spans="6:8" x14ac:dyDescent="0.25">
      <c r="F32166" s="11"/>
      <c r="G32166" s="11"/>
      <c r="H32166" s="11"/>
    </row>
    <row r="32167" spans="6:8" x14ac:dyDescent="0.25">
      <c r="F32167" s="11"/>
      <c r="G32167" s="11"/>
      <c r="H32167" s="11"/>
    </row>
    <row r="32168" spans="6:8" x14ac:dyDescent="0.25">
      <c r="F32168" s="11"/>
      <c r="G32168" s="11"/>
      <c r="H32168" s="11"/>
    </row>
    <row r="32169" spans="6:8" x14ac:dyDescent="0.25">
      <c r="F32169" s="11"/>
      <c r="G32169" s="11"/>
      <c r="H32169" s="11"/>
    </row>
    <row r="32170" spans="6:8" x14ac:dyDescent="0.25">
      <c r="F32170" s="11"/>
      <c r="G32170" s="11"/>
      <c r="H32170" s="11"/>
    </row>
    <row r="32171" spans="6:8" x14ac:dyDescent="0.25">
      <c r="F32171" s="11"/>
      <c r="G32171" s="11"/>
      <c r="H32171" s="11"/>
    </row>
    <row r="32172" spans="6:8" x14ac:dyDescent="0.25">
      <c r="F32172" s="11"/>
      <c r="G32172" s="11"/>
      <c r="H32172" s="11"/>
    </row>
    <row r="32173" spans="6:8" x14ac:dyDescent="0.25">
      <c r="F32173" s="11"/>
      <c r="G32173" s="11"/>
      <c r="H32173" s="11"/>
    </row>
    <row r="32174" spans="6:8" x14ac:dyDescent="0.25">
      <c r="F32174" s="11"/>
      <c r="G32174" s="11"/>
      <c r="H32174" s="11"/>
    </row>
    <row r="32175" spans="6:8" x14ac:dyDescent="0.25">
      <c r="F32175" s="11"/>
      <c r="G32175" s="11"/>
      <c r="H32175" s="11"/>
    </row>
    <row r="32176" spans="6:8" x14ac:dyDescent="0.25">
      <c r="F32176" s="11"/>
      <c r="G32176" s="11"/>
      <c r="H32176" s="11"/>
    </row>
    <row r="32177" spans="6:8" x14ac:dyDescent="0.25">
      <c r="F32177" s="11"/>
      <c r="G32177" s="11"/>
      <c r="H32177" s="11"/>
    </row>
    <row r="32178" spans="6:8" x14ac:dyDescent="0.25">
      <c r="F32178" s="11"/>
      <c r="G32178" s="11"/>
      <c r="H32178" s="11"/>
    </row>
    <row r="32179" spans="6:8" x14ac:dyDescent="0.25">
      <c r="F32179" s="11"/>
      <c r="G32179" s="11"/>
      <c r="H32179" s="11"/>
    </row>
    <row r="32180" spans="6:8" x14ac:dyDescent="0.25">
      <c r="F32180" s="11"/>
      <c r="G32180" s="11"/>
      <c r="H32180" s="11"/>
    </row>
    <row r="32181" spans="6:8" x14ac:dyDescent="0.25">
      <c r="F32181" s="11"/>
      <c r="G32181" s="11"/>
      <c r="H32181" s="11"/>
    </row>
    <row r="32182" spans="6:8" x14ac:dyDescent="0.25">
      <c r="F32182" s="11"/>
      <c r="G32182" s="11"/>
      <c r="H32182" s="11"/>
    </row>
    <row r="32183" spans="6:8" x14ac:dyDescent="0.25">
      <c r="F32183" s="11"/>
      <c r="G32183" s="11"/>
      <c r="H32183" s="11"/>
    </row>
    <row r="32184" spans="6:8" x14ac:dyDescent="0.25">
      <c r="F32184" s="11"/>
      <c r="G32184" s="11"/>
      <c r="H32184" s="11"/>
    </row>
    <row r="32185" spans="6:8" x14ac:dyDescent="0.25">
      <c r="F32185" s="11"/>
      <c r="G32185" s="11"/>
      <c r="H32185" s="11"/>
    </row>
    <row r="32186" spans="6:8" x14ac:dyDescent="0.25">
      <c r="F32186" s="11"/>
      <c r="G32186" s="11"/>
      <c r="H32186" s="11"/>
    </row>
    <row r="32187" spans="6:8" x14ac:dyDescent="0.25">
      <c r="F32187" s="11"/>
      <c r="G32187" s="11"/>
      <c r="H32187" s="11"/>
    </row>
    <row r="32188" spans="6:8" x14ac:dyDescent="0.25">
      <c r="F32188" s="11"/>
      <c r="G32188" s="11"/>
      <c r="H32188" s="11"/>
    </row>
    <row r="32189" spans="6:8" x14ac:dyDescent="0.25">
      <c r="F32189" s="11"/>
      <c r="G32189" s="11"/>
      <c r="H32189" s="11"/>
    </row>
    <row r="32190" spans="6:8" x14ac:dyDescent="0.25">
      <c r="F32190" s="11"/>
      <c r="G32190" s="11"/>
      <c r="H32190" s="11"/>
    </row>
    <row r="32191" spans="6:8" x14ac:dyDescent="0.25">
      <c r="F32191" s="11"/>
      <c r="G32191" s="11"/>
      <c r="H32191" s="11"/>
    </row>
    <row r="32192" spans="6:8" x14ac:dyDescent="0.25">
      <c r="F32192" s="11"/>
      <c r="G32192" s="11"/>
      <c r="H32192" s="11"/>
    </row>
    <row r="32193" spans="6:8" x14ac:dyDescent="0.25">
      <c r="F32193" s="11"/>
      <c r="G32193" s="11"/>
      <c r="H32193" s="11"/>
    </row>
    <row r="32194" spans="6:8" x14ac:dyDescent="0.25">
      <c r="F32194" s="11"/>
      <c r="G32194" s="11"/>
      <c r="H32194" s="11"/>
    </row>
    <row r="32195" spans="6:8" x14ac:dyDescent="0.25">
      <c r="F32195" s="11"/>
      <c r="G32195" s="11"/>
      <c r="H32195" s="11"/>
    </row>
    <row r="32196" spans="6:8" x14ac:dyDescent="0.25">
      <c r="F32196" s="11"/>
      <c r="G32196" s="11"/>
      <c r="H32196" s="11"/>
    </row>
    <row r="32197" spans="6:8" x14ac:dyDescent="0.25">
      <c r="F32197" s="11"/>
      <c r="G32197" s="11"/>
      <c r="H32197" s="11"/>
    </row>
    <row r="32198" spans="6:8" x14ac:dyDescent="0.25">
      <c r="F32198" s="11"/>
      <c r="G32198" s="11"/>
      <c r="H32198" s="11"/>
    </row>
    <row r="32199" spans="6:8" x14ac:dyDescent="0.25">
      <c r="F32199" s="11"/>
      <c r="G32199" s="11"/>
      <c r="H32199" s="11"/>
    </row>
    <row r="32200" spans="6:8" x14ac:dyDescent="0.25">
      <c r="F32200" s="11"/>
      <c r="G32200" s="11"/>
      <c r="H32200" s="11"/>
    </row>
    <row r="32201" spans="6:8" x14ac:dyDescent="0.25">
      <c r="F32201" s="11"/>
      <c r="G32201" s="11"/>
      <c r="H32201" s="11"/>
    </row>
    <row r="32202" spans="6:8" x14ac:dyDescent="0.25">
      <c r="F32202" s="11"/>
      <c r="G32202" s="11"/>
      <c r="H32202" s="11"/>
    </row>
    <row r="32203" spans="6:8" x14ac:dyDescent="0.25">
      <c r="F32203" s="11"/>
      <c r="G32203" s="11"/>
      <c r="H32203" s="11"/>
    </row>
    <row r="32204" spans="6:8" x14ac:dyDescent="0.25">
      <c r="F32204" s="11"/>
      <c r="G32204" s="11"/>
      <c r="H32204" s="11"/>
    </row>
    <row r="32205" spans="6:8" x14ac:dyDescent="0.25">
      <c r="F32205" s="11"/>
      <c r="G32205" s="11"/>
      <c r="H32205" s="11"/>
    </row>
    <row r="32206" spans="6:8" x14ac:dyDescent="0.25">
      <c r="F32206" s="11"/>
      <c r="G32206" s="11"/>
      <c r="H32206" s="11"/>
    </row>
    <row r="32207" spans="6:8" x14ac:dyDescent="0.25">
      <c r="F32207" s="11"/>
      <c r="G32207" s="11"/>
      <c r="H32207" s="11"/>
    </row>
    <row r="32208" spans="6:8" x14ac:dyDescent="0.25">
      <c r="F32208" s="11"/>
      <c r="G32208" s="11"/>
      <c r="H32208" s="11"/>
    </row>
    <row r="32209" spans="6:8" x14ac:dyDescent="0.25">
      <c r="F32209" s="11"/>
      <c r="G32209" s="11"/>
      <c r="H32209" s="11"/>
    </row>
    <row r="32210" spans="6:8" x14ac:dyDescent="0.25">
      <c r="F32210" s="11"/>
      <c r="G32210" s="11"/>
      <c r="H32210" s="11"/>
    </row>
    <row r="32211" spans="6:8" x14ac:dyDescent="0.25">
      <c r="F32211" s="11"/>
      <c r="G32211" s="11"/>
      <c r="H32211" s="11"/>
    </row>
    <row r="32212" spans="6:8" x14ac:dyDescent="0.25">
      <c r="F32212" s="11"/>
      <c r="G32212" s="11"/>
      <c r="H32212" s="11"/>
    </row>
    <row r="32213" spans="6:8" x14ac:dyDescent="0.25">
      <c r="F32213" s="11"/>
      <c r="G32213" s="11"/>
      <c r="H32213" s="11"/>
    </row>
    <row r="32214" spans="6:8" x14ac:dyDescent="0.25">
      <c r="F32214" s="11"/>
      <c r="G32214" s="11"/>
      <c r="H32214" s="11"/>
    </row>
    <row r="32215" spans="6:8" x14ac:dyDescent="0.25">
      <c r="F32215" s="11"/>
      <c r="G32215" s="11"/>
      <c r="H32215" s="11"/>
    </row>
    <row r="32216" spans="6:8" x14ac:dyDescent="0.25">
      <c r="F32216" s="11"/>
      <c r="G32216" s="11"/>
      <c r="H32216" s="11"/>
    </row>
    <row r="32217" spans="6:8" x14ac:dyDescent="0.25">
      <c r="F32217" s="11"/>
      <c r="G32217" s="11"/>
      <c r="H32217" s="11"/>
    </row>
    <row r="32218" spans="6:8" x14ac:dyDescent="0.25">
      <c r="F32218" s="11"/>
      <c r="G32218" s="11"/>
      <c r="H32218" s="11"/>
    </row>
    <row r="32219" spans="6:8" x14ac:dyDescent="0.25">
      <c r="F32219" s="11"/>
      <c r="G32219" s="11"/>
      <c r="H32219" s="11"/>
    </row>
    <row r="32220" spans="6:8" x14ac:dyDescent="0.25">
      <c r="F32220" s="11"/>
      <c r="G32220" s="11"/>
      <c r="H32220" s="11"/>
    </row>
    <row r="32221" spans="6:8" x14ac:dyDescent="0.25">
      <c r="F32221" s="11"/>
      <c r="G32221" s="11"/>
      <c r="H32221" s="11"/>
    </row>
    <row r="32222" spans="6:8" x14ac:dyDescent="0.25">
      <c r="F32222" s="11"/>
      <c r="G32222" s="11"/>
      <c r="H32222" s="11"/>
    </row>
    <row r="32223" spans="6:8" x14ac:dyDescent="0.25">
      <c r="F32223" s="11"/>
      <c r="G32223" s="11"/>
      <c r="H32223" s="11"/>
    </row>
    <row r="32224" spans="6:8" x14ac:dyDescent="0.25">
      <c r="F32224" s="11"/>
      <c r="G32224" s="11"/>
      <c r="H32224" s="11"/>
    </row>
    <row r="32225" spans="6:8" x14ac:dyDescent="0.25">
      <c r="F32225" s="11"/>
      <c r="G32225" s="11"/>
      <c r="H32225" s="11"/>
    </row>
    <row r="32226" spans="6:8" x14ac:dyDescent="0.25">
      <c r="F32226" s="11"/>
      <c r="G32226" s="11"/>
      <c r="H32226" s="11"/>
    </row>
    <row r="32227" spans="6:8" x14ac:dyDescent="0.25">
      <c r="F32227" s="11"/>
      <c r="G32227" s="11"/>
      <c r="H32227" s="11"/>
    </row>
    <row r="32228" spans="6:8" x14ac:dyDescent="0.25">
      <c r="F32228" s="11"/>
      <c r="G32228" s="11"/>
      <c r="H32228" s="11"/>
    </row>
    <row r="32229" spans="6:8" x14ac:dyDescent="0.25">
      <c r="F32229" s="11"/>
      <c r="G32229" s="11"/>
      <c r="H32229" s="11"/>
    </row>
    <row r="32230" spans="6:8" x14ac:dyDescent="0.25">
      <c r="F32230" s="11"/>
      <c r="G32230" s="11"/>
      <c r="H32230" s="11"/>
    </row>
    <row r="32231" spans="6:8" x14ac:dyDescent="0.25">
      <c r="F32231" s="11"/>
      <c r="G32231" s="11"/>
      <c r="H32231" s="11"/>
    </row>
    <row r="32232" spans="6:8" x14ac:dyDescent="0.25">
      <c r="F32232" s="11"/>
      <c r="G32232" s="11"/>
      <c r="H32232" s="11"/>
    </row>
    <row r="32233" spans="6:8" x14ac:dyDescent="0.25">
      <c r="F32233" s="11"/>
      <c r="G32233" s="11"/>
      <c r="H32233" s="11"/>
    </row>
    <row r="32234" spans="6:8" x14ac:dyDescent="0.25">
      <c r="F32234" s="11"/>
      <c r="G32234" s="11"/>
      <c r="H32234" s="11"/>
    </row>
    <row r="32235" spans="6:8" x14ac:dyDescent="0.25">
      <c r="F32235" s="11"/>
      <c r="G32235" s="11"/>
      <c r="H32235" s="11"/>
    </row>
    <row r="32236" spans="6:8" x14ac:dyDescent="0.25">
      <c r="F32236" s="11"/>
      <c r="G32236" s="11"/>
      <c r="H32236" s="11"/>
    </row>
    <row r="32237" spans="6:8" x14ac:dyDescent="0.25">
      <c r="F32237" s="11"/>
      <c r="G32237" s="11"/>
      <c r="H32237" s="11"/>
    </row>
    <row r="32238" spans="6:8" x14ac:dyDescent="0.25">
      <c r="F32238" s="11"/>
      <c r="G32238" s="11"/>
      <c r="H32238" s="11"/>
    </row>
    <row r="32239" spans="6:8" x14ac:dyDescent="0.25">
      <c r="F32239" s="11"/>
      <c r="G32239" s="11"/>
      <c r="H32239" s="11"/>
    </row>
    <row r="32240" spans="6:8" x14ac:dyDescent="0.25">
      <c r="F32240" s="11"/>
      <c r="G32240" s="11"/>
      <c r="H32240" s="11"/>
    </row>
    <row r="32241" spans="6:8" x14ac:dyDescent="0.25">
      <c r="F32241" s="11"/>
      <c r="G32241" s="11"/>
      <c r="H32241" s="11"/>
    </row>
    <row r="32242" spans="6:8" x14ac:dyDescent="0.25">
      <c r="F32242" s="11"/>
      <c r="G32242" s="11"/>
      <c r="H32242" s="11"/>
    </row>
    <row r="32243" spans="6:8" x14ac:dyDescent="0.25">
      <c r="F32243" s="11"/>
      <c r="G32243" s="11"/>
      <c r="H32243" s="11"/>
    </row>
    <row r="32244" spans="6:8" x14ac:dyDescent="0.25">
      <c r="F32244" s="11"/>
      <c r="G32244" s="11"/>
      <c r="H32244" s="11"/>
    </row>
    <row r="32245" spans="6:8" x14ac:dyDescent="0.25">
      <c r="F32245" s="11"/>
      <c r="G32245" s="11"/>
      <c r="H32245" s="11"/>
    </row>
    <row r="32246" spans="6:8" x14ac:dyDescent="0.25">
      <c r="F32246" s="11"/>
      <c r="G32246" s="11"/>
      <c r="H32246" s="11"/>
    </row>
    <row r="32247" spans="6:8" x14ac:dyDescent="0.25">
      <c r="F32247" s="11"/>
      <c r="G32247" s="11"/>
      <c r="H32247" s="11"/>
    </row>
    <row r="32248" spans="6:8" x14ac:dyDescent="0.25">
      <c r="F32248" s="11"/>
      <c r="G32248" s="11"/>
      <c r="H32248" s="11"/>
    </row>
    <row r="32249" spans="6:8" x14ac:dyDescent="0.25">
      <c r="F32249" s="11"/>
      <c r="G32249" s="11"/>
      <c r="H32249" s="11"/>
    </row>
    <row r="32250" spans="6:8" x14ac:dyDescent="0.25">
      <c r="F32250" s="11"/>
      <c r="G32250" s="11"/>
      <c r="H32250" s="11"/>
    </row>
    <row r="32251" spans="6:8" x14ac:dyDescent="0.25">
      <c r="F32251" s="11"/>
      <c r="G32251" s="11"/>
      <c r="H32251" s="11"/>
    </row>
    <row r="32252" spans="6:8" x14ac:dyDescent="0.25">
      <c r="F32252" s="11"/>
      <c r="G32252" s="11"/>
      <c r="H32252" s="11"/>
    </row>
    <row r="32253" spans="6:8" x14ac:dyDescent="0.25">
      <c r="F32253" s="11"/>
      <c r="G32253" s="11"/>
      <c r="H32253" s="11"/>
    </row>
    <row r="32254" spans="6:8" x14ac:dyDescent="0.25">
      <c r="F32254" s="11"/>
      <c r="G32254" s="11"/>
      <c r="H32254" s="11"/>
    </row>
    <row r="32255" spans="6:8" x14ac:dyDescent="0.25">
      <c r="F32255" s="11"/>
      <c r="G32255" s="11"/>
      <c r="H32255" s="11"/>
    </row>
    <row r="32256" spans="6:8" x14ac:dyDescent="0.25">
      <c r="F32256" s="11"/>
      <c r="G32256" s="11"/>
      <c r="H32256" s="11"/>
    </row>
    <row r="32257" spans="6:8" x14ac:dyDescent="0.25">
      <c r="F32257" s="11"/>
      <c r="G32257" s="11"/>
      <c r="H32257" s="11"/>
    </row>
    <row r="32258" spans="6:8" x14ac:dyDescent="0.25">
      <c r="F32258" s="11"/>
      <c r="G32258" s="11"/>
      <c r="H32258" s="11"/>
    </row>
    <row r="32259" spans="6:8" x14ac:dyDescent="0.25">
      <c r="F32259" s="11"/>
      <c r="G32259" s="11"/>
      <c r="H32259" s="11"/>
    </row>
    <row r="32260" spans="6:8" x14ac:dyDescent="0.25">
      <c r="F32260" s="11"/>
      <c r="G32260" s="11"/>
      <c r="H32260" s="11"/>
    </row>
    <row r="32261" spans="6:8" x14ac:dyDescent="0.25">
      <c r="F32261" s="11"/>
      <c r="G32261" s="11"/>
      <c r="H32261" s="11"/>
    </row>
    <row r="32262" spans="6:8" x14ac:dyDescent="0.25">
      <c r="F32262" s="11"/>
      <c r="G32262" s="11"/>
      <c r="H32262" s="11"/>
    </row>
    <row r="32263" spans="6:8" x14ac:dyDescent="0.25">
      <c r="F32263" s="11"/>
      <c r="G32263" s="11"/>
      <c r="H32263" s="11"/>
    </row>
    <row r="32264" spans="6:8" x14ac:dyDescent="0.25">
      <c r="F32264" s="11"/>
      <c r="G32264" s="11"/>
      <c r="H32264" s="11"/>
    </row>
    <row r="32265" spans="6:8" x14ac:dyDescent="0.25">
      <c r="F32265" s="11"/>
      <c r="G32265" s="11"/>
      <c r="H32265" s="11"/>
    </row>
    <row r="32266" spans="6:8" x14ac:dyDescent="0.25">
      <c r="F32266" s="11"/>
      <c r="G32266" s="11"/>
      <c r="H32266" s="11"/>
    </row>
    <row r="32267" spans="6:8" x14ac:dyDescent="0.25">
      <c r="F32267" s="11"/>
      <c r="G32267" s="11"/>
      <c r="H32267" s="11"/>
    </row>
    <row r="32268" spans="6:8" x14ac:dyDescent="0.25">
      <c r="F32268" s="11"/>
      <c r="G32268" s="11"/>
      <c r="H32268" s="11"/>
    </row>
    <row r="32269" spans="6:8" x14ac:dyDescent="0.25">
      <c r="F32269" s="11"/>
      <c r="G32269" s="11"/>
      <c r="H32269" s="11"/>
    </row>
    <row r="32270" spans="6:8" x14ac:dyDescent="0.25">
      <c r="F32270" s="11"/>
      <c r="G32270" s="11"/>
      <c r="H32270" s="11"/>
    </row>
    <row r="32271" spans="6:8" x14ac:dyDescent="0.25">
      <c r="F32271" s="11"/>
      <c r="G32271" s="11"/>
      <c r="H32271" s="11"/>
    </row>
    <row r="32272" spans="6:8" x14ac:dyDescent="0.25">
      <c r="F32272" s="11"/>
      <c r="G32272" s="11"/>
      <c r="H32272" s="11"/>
    </row>
    <row r="32273" spans="6:8" x14ac:dyDescent="0.25">
      <c r="F32273" s="11"/>
      <c r="G32273" s="11"/>
      <c r="H32273" s="11"/>
    </row>
    <row r="32274" spans="6:8" x14ac:dyDescent="0.25">
      <c r="F32274" s="11"/>
      <c r="G32274" s="11"/>
      <c r="H32274" s="11"/>
    </row>
    <row r="32275" spans="6:8" x14ac:dyDescent="0.25">
      <c r="F32275" s="11"/>
      <c r="G32275" s="11"/>
      <c r="H32275" s="11"/>
    </row>
    <row r="32276" spans="6:8" x14ac:dyDescent="0.25">
      <c r="F32276" s="11"/>
      <c r="G32276" s="11"/>
      <c r="H32276" s="11"/>
    </row>
    <row r="32277" spans="6:8" x14ac:dyDescent="0.25">
      <c r="F32277" s="11"/>
      <c r="G32277" s="11"/>
      <c r="H32277" s="11"/>
    </row>
    <row r="32278" spans="6:8" x14ac:dyDescent="0.25">
      <c r="F32278" s="11"/>
      <c r="G32278" s="11"/>
      <c r="H32278" s="11"/>
    </row>
    <row r="32279" spans="6:8" x14ac:dyDescent="0.25">
      <c r="F32279" s="11"/>
      <c r="G32279" s="11"/>
      <c r="H32279" s="11"/>
    </row>
    <row r="32280" spans="6:8" x14ac:dyDescent="0.25">
      <c r="F32280" s="11"/>
      <c r="G32280" s="11"/>
      <c r="H32280" s="11"/>
    </row>
    <row r="32281" spans="6:8" x14ac:dyDescent="0.25">
      <c r="F32281" s="11"/>
      <c r="G32281" s="11"/>
      <c r="H32281" s="11"/>
    </row>
    <row r="32282" spans="6:8" x14ac:dyDescent="0.25">
      <c r="F32282" s="11"/>
      <c r="G32282" s="11"/>
      <c r="H32282" s="11"/>
    </row>
    <row r="32283" spans="6:8" x14ac:dyDescent="0.25">
      <c r="F32283" s="11"/>
      <c r="G32283" s="11"/>
      <c r="H32283" s="11"/>
    </row>
    <row r="32284" spans="6:8" x14ac:dyDescent="0.25">
      <c r="F32284" s="11"/>
      <c r="G32284" s="11"/>
      <c r="H32284" s="11"/>
    </row>
    <row r="32285" spans="6:8" x14ac:dyDescent="0.25">
      <c r="F32285" s="11"/>
      <c r="G32285" s="11"/>
      <c r="H32285" s="11"/>
    </row>
    <row r="32286" spans="6:8" x14ac:dyDescent="0.25">
      <c r="F32286" s="11"/>
      <c r="G32286" s="11"/>
      <c r="H32286" s="11"/>
    </row>
    <row r="32287" spans="6:8" x14ac:dyDescent="0.25">
      <c r="F32287" s="11"/>
      <c r="G32287" s="11"/>
      <c r="H32287" s="11"/>
    </row>
    <row r="32288" spans="6:8" x14ac:dyDescent="0.25">
      <c r="F32288" s="11"/>
      <c r="G32288" s="11"/>
      <c r="H32288" s="11"/>
    </row>
    <row r="32289" spans="6:8" x14ac:dyDescent="0.25">
      <c r="F32289" s="11"/>
      <c r="G32289" s="11"/>
      <c r="H32289" s="11"/>
    </row>
    <row r="32290" spans="6:8" x14ac:dyDescent="0.25">
      <c r="F32290" s="11"/>
      <c r="G32290" s="11"/>
      <c r="H32290" s="11"/>
    </row>
    <row r="32291" spans="6:8" x14ac:dyDescent="0.25">
      <c r="F32291" s="11"/>
      <c r="G32291" s="11"/>
      <c r="H32291" s="11"/>
    </row>
    <row r="32292" spans="6:8" x14ac:dyDescent="0.25">
      <c r="F32292" s="11"/>
      <c r="G32292" s="11"/>
      <c r="H32292" s="11"/>
    </row>
    <row r="32293" spans="6:8" x14ac:dyDescent="0.25">
      <c r="F32293" s="11"/>
      <c r="G32293" s="11"/>
      <c r="H32293" s="11"/>
    </row>
    <row r="32294" spans="6:8" x14ac:dyDescent="0.25">
      <c r="F32294" s="11"/>
      <c r="G32294" s="11"/>
      <c r="H32294" s="11"/>
    </row>
    <row r="32295" spans="6:8" x14ac:dyDescent="0.25">
      <c r="F32295" s="11"/>
      <c r="G32295" s="11"/>
      <c r="H32295" s="11"/>
    </row>
    <row r="32296" spans="6:8" x14ac:dyDescent="0.25">
      <c r="F32296" s="11"/>
      <c r="G32296" s="11"/>
      <c r="H32296" s="11"/>
    </row>
    <row r="32297" spans="6:8" x14ac:dyDescent="0.25">
      <c r="F32297" s="11"/>
      <c r="G32297" s="11"/>
      <c r="H32297" s="11"/>
    </row>
    <row r="32298" spans="6:8" x14ac:dyDescent="0.25">
      <c r="F32298" s="11"/>
      <c r="G32298" s="11"/>
      <c r="H32298" s="11"/>
    </row>
    <row r="32299" spans="6:8" x14ac:dyDescent="0.25">
      <c r="F32299" s="11"/>
      <c r="G32299" s="11"/>
      <c r="H32299" s="11"/>
    </row>
    <row r="32300" spans="6:8" x14ac:dyDescent="0.25">
      <c r="F32300" s="11"/>
      <c r="G32300" s="11"/>
      <c r="H32300" s="11"/>
    </row>
    <row r="32301" spans="6:8" x14ac:dyDescent="0.25">
      <c r="F32301" s="11"/>
      <c r="G32301" s="11"/>
      <c r="H32301" s="11"/>
    </row>
    <row r="32302" spans="6:8" x14ac:dyDescent="0.25">
      <c r="F32302" s="11"/>
      <c r="G32302" s="11"/>
      <c r="H32302" s="11"/>
    </row>
    <row r="32303" spans="6:8" x14ac:dyDescent="0.25">
      <c r="F32303" s="11"/>
      <c r="G32303" s="11"/>
      <c r="H32303" s="11"/>
    </row>
    <row r="32304" spans="6:8" x14ac:dyDescent="0.25">
      <c r="F32304" s="11"/>
      <c r="G32304" s="11"/>
      <c r="H32304" s="11"/>
    </row>
    <row r="32305" spans="6:8" x14ac:dyDescent="0.25">
      <c r="F32305" s="11"/>
      <c r="G32305" s="11"/>
      <c r="H32305" s="11"/>
    </row>
    <row r="32306" spans="6:8" x14ac:dyDescent="0.25">
      <c r="F32306" s="11"/>
      <c r="G32306" s="11"/>
      <c r="H32306" s="11"/>
    </row>
    <row r="32307" spans="6:8" x14ac:dyDescent="0.25">
      <c r="F32307" s="11"/>
      <c r="G32307" s="11"/>
      <c r="H32307" s="11"/>
    </row>
    <row r="32308" spans="6:8" x14ac:dyDescent="0.25">
      <c r="F32308" s="11"/>
      <c r="G32308" s="11"/>
      <c r="H32308" s="11"/>
    </row>
    <row r="32309" spans="6:8" x14ac:dyDescent="0.25">
      <c r="F32309" s="11"/>
      <c r="G32309" s="11"/>
      <c r="H32309" s="11"/>
    </row>
    <row r="32310" spans="6:8" x14ac:dyDescent="0.25">
      <c r="F32310" s="11"/>
      <c r="G32310" s="11"/>
      <c r="H32310" s="11"/>
    </row>
    <row r="32311" spans="6:8" x14ac:dyDescent="0.25">
      <c r="F32311" s="11"/>
      <c r="G32311" s="11"/>
      <c r="H32311" s="11"/>
    </row>
    <row r="32312" spans="6:8" x14ac:dyDescent="0.25">
      <c r="F32312" s="11"/>
      <c r="G32312" s="11"/>
      <c r="H32312" s="11"/>
    </row>
    <row r="32313" spans="6:8" x14ac:dyDescent="0.25">
      <c r="F32313" s="11"/>
      <c r="G32313" s="11"/>
      <c r="H32313" s="11"/>
    </row>
    <row r="32314" spans="6:8" x14ac:dyDescent="0.25">
      <c r="F32314" s="11"/>
      <c r="G32314" s="11"/>
      <c r="H32314" s="11"/>
    </row>
    <row r="32315" spans="6:8" x14ac:dyDescent="0.25">
      <c r="F32315" s="11"/>
      <c r="G32315" s="11"/>
      <c r="H32315" s="11"/>
    </row>
    <row r="32316" spans="6:8" x14ac:dyDescent="0.25">
      <c r="F32316" s="11"/>
      <c r="G32316" s="11"/>
      <c r="H32316" s="11"/>
    </row>
    <row r="32317" spans="6:8" x14ac:dyDescent="0.25">
      <c r="F32317" s="11"/>
      <c r="G32317" s="11"/>
      <c r="H32317" s="11"/>
    </row>
    <row r="32318" spans="6:8" x14ac:dyDescent="0.25">
      <c r="F32318" s="11"/>
      <c r="G32318" s="11"/>
      <c r="H32318" s="11"/>
    </row>
    <row r="32319" spans="6:8" x14ac:dyDescent="0.25">
      <c r="F32319" s="11"/>
      <c r="G32319" s="11"/>
      <c r="H32319" s="11"/>
    </row>
    <row r="32320" spans="6:8" x14ac:dyDescent="0.25">
      <c r="F32320" s="11"/>
      <c r="G32320" s="11"/>
      <c r="H32320" s="11"/>
    </row>
    <row r="32321" spans="6:8" x14ac:dyDescent="0.25">
      <c r="F32321" s="11"/>
      <c r="G32321" s="11"/>
      <c r="H32321" s="11"/>
    </row>
    <row r="32322" spans="6:8" x14ac:dyDescent="0.25">
      <c r="F32322" s="11"/>
      <c r="G32322" s="11"/>
      <c r="H32322" s="11"/>
    </row>
    <row r="32323" spans="6:8" x14ac:dyDescent="0.25">
      <c r="F32323" s="11"/>
      <c r="G32323" s="11"/>
      <c r="H32323" s="11"/>
    </row>
    <row r="32324" spans="6:8" x14ac:dyDescent="0.25">
      <c r="F32324" s="11"/>
      <c r="G32324" s="11"/>
      <c r="H32324" s="11"/>
    </row>
    <row r="32325" spans="6:8" x14ac:dyDescent="0.25">
      <c r="F32325" s="11"/>
      <c r="G32325" s="11"/>
      <c r="H32325" s="11"/>
    </row>
    <row r="32326" spans="6:8" x14ac:dyDescent="0.25">
      <c r="F32326" s="11"/>
      <c r="G32326" s="11"/>
      <c r="H32326" s="11"/>
    </row>
    <row r="32327" spans="6:8" x14ac:dyDescent="0.25">
      <c r="F32327" s="11"/>
      <c r="G32327" s="11"/>
      <c r="H32327" s="11"/>
    </row>
    <row r="32328" spans="6:8" x14ac:dyDescent="0.25">
      <c r="F32328" s="11"/>
      <c r="G32328" s="11"/>
      <c r="H32328" s="11"/>
    </row>
    <row r="32329" spans="6:8" x14ac:dyDescent="0.25">
      <c r="F32329" s="11"/>
      <c r="G32329" s="11"/>
      <c r="H32329" s="11"/>
    </row>
    <row r="32330" spans="6:8" x14ac:dyDescent="0.25">
      <c r="F32330" s="11"/>
      <c r="G32330" s="11"/>
      <c r="H32330" s="11"/>
    </row>
    <row r="32331" spans="6:8" x14ac:dyDescent="0.25">
      <c r="F32331" s="11"/>
      <c r="G32331" s="11"/>
      <c r="H32331" s="11"/>
    </row>
    <row r="32332" spans="6:8" x14ac:dyDescent="0.25">
      <c r="F32332" s="11"/>
      <c r="G32332" s="11"/>
      <c r="H32332" s="11"/>
    </row>
    <row r="32333" spans="6:8" x14ac:dyDescent="0.25">
      <c r="F32333" s="11"/>
      <c r="G32333" s="11"/>
      <c r="H32333" s="11"/>
    </row>
    <row r="32334" spans="6:8" x14ac:dyDescent="0.25">
      <c r="F32334" s="11"/>
      <c r="G32334" s="11"/>
      <c r="H32334" s="11"/>
    </row>
    <row r="32335" spans="6:8" x14ac:dyDescent="0.25">
      <c r="F32335" s="11"/>
      <c r="G32335" s="11"/>
      <c r="H32335" s="11"/>
    </row>
    <row r="32336" spans="6:8" x14ac:dyDescent="0.25">
      <c r="F32336" s="11"/>
      <c r="G32336" s="11"/>
      <c r="H32336" s="11"/>
    </row>
    <row r="32337" spans="6:8" x14ac:dyDescent="0.25">
      <c r="F32337" s="11"/>
      <c r="G32337" s="11"/>
      <c r="H32337" s="11"/>
    </row>
    <row r="32338" spans="6:8" x14ac:dyDescent="0.25">
      <c r="F32338" s="11"/>
      <c r="G32338" s="11"/>
      <c r="H32338" s="11"/>
    </row>
    <row r="32339" spans="6:8" x14ac:dyDescent="0.25">
      <c r="F32339" s="11"/>
      <c r="G32339" s="11"/>
      <c r="H32339" s="11"/>
    </row>
    <row r="32340" spans="6:8" x14ac:dyDescent="0.25">
      <c r="F32340" s="11"/>
      <c r="G32340" s="11"/>
      <c r="H32340" s="11"/>
    </row>
    <row r="32341" spans="6:8" x14ac:dyDescent="0.25">
      <c r="F32341" s="11"/>
      <c r="G32341" s="11"/>
      <c r="H32341" s="11"/>
    </row>
    <row r="32342" spans="6:8" x14ac:dyDescent="0.25">
      <c r="F32342" s="11"/>
      <c r="G32342" s="11"/>
      <c r="H32342" s="11"/>
    </row>
    <row r="32343" spans="6:8" x14ac:dyDescent="0.25">
      <c r="F32343" s="11"/>
      <c r="G32343" s="11"/>
      <c r="H32343" s="11"/>
    </row>
    <row r="32344" spans="6:8" x14ac:dyDescent="0.25">
      <c r="F32344" s="11"/>
      <c r="G32344" s="11"/>
      <c r="H32344" s="11"/>
    </row>
    <row r="32345" spans="6:8" x14ac:dyDescent="0.25">
      <c r="F32345" s="11"/>
      <c r="G32345" s="11"/>
      <c r="H32345" s="11"/>
    </row>
    <row r="32346" spans="6:8" x14ac:dyDescent="0.25">
      <c r="F32346" s="11"/>
      <c r="G32346" s="11"/>
      <c r="H32346" s="11"/>
    </row>
    <row r="32347" spans="6:8" x14ac:dyDescent="0.25">
      <c r="F32347" s="11"/>
      <c r="G32347" s="11"/>
      <c r="H32347" s="11"/>
    </row>
    <row r="32348" spans="6:8" x14ac:dyDescent="0.25">
      <c r="F32348" s="11"/>
      <c r="G32348" s="11"/>
      <c r="H32348" s="11"/>
    </row>
    <row r="32349" spans="6:8" x14ac:dyDescent="0.25">
      <c r="F32349" s="11"/>
      <c r="G32349" s="11"/>
      <c r="H32349" s="11"/>
    </row>
    <row r="32350" spans="6:8" x14ac:dyDescent="0.25">
      <c r="F32350" s="11"/>
      <c r="G32350" s="11"/>
      <c r="H32350" s="11"/>
    </row>
    <row r="32351" spans="6:8" x14ac:dyDescent="0.25">
      <c r="F32351" s="11"/>
      <c r="G32351" s="11"/>
      <c r="H32351" s="11"/>
    </row>
    <row r="32352" spans="6:8" x14ac:dyDescent="0.25">
      <c r="F32352" s="11"/>
      <c r="G32352" s="11"/>
      <c r="H32352" s="11"/>
    </row>
    <row r="32353" spans="6:8" x14ac:dyDescent="0.25">
      <c r="F32353" s="11"/>
      <c r="G32353" s="11"/>
      <c r="H32353" s="11"/>
    </row>
    <row r="32354" spans="6:8" x14ac:dyDescent="0.25">
      <c r="F32354" s="11"/>
      <c r="G32354" s="11"/>
      <c r="H32354" s="11"/>
    </row>
    <row r="32355" spans="6:8" x14ac:dyDescent="0.25">
      <c r="F32355" s="11"/>
      <c r="G32355" s="11"/>
      <c r="H32355" s="11"/>
    </row>
    <row r="32356" spans="6:8" x14ac:dyDescent="0.25">
      <c r="F32356" s="11"/>
      <c r="G32356" s="11"/>
      <c r="H32356" s="11"/>
    </row>
    <row r="32357" spans="6:8" x14ac:dyDescent="0.25">
      <c r="F32357" s="11"/>
      <c r="G32357" s="11"/>
      <c r="H32357" s="11"/>
    </row>
    <row r="32358" spans="6:8" x14ac:dyDescent="0.25">
      <c r="F32358" s="11"/>
      <c r="G32358" s="11"/>
      <c r="H32358" s="11"/>
    </row>
    <row r="32359" spans="6:8" x14ac:dyDescent="0.25">
      <c r="F32359" s="11"/>
      <c r="G32359" s="11"/>
      <c r="H32359" s="11"/>
    </row>
    <row r="32360" spans="6:8" x14ac:dyDescent="0.25">
      <c r="F32360" s="11"/>
      <c r="G32360" s="11"/>
      <c r="H32360" s="11"/>
    </row>
    <row r="32361" spans="6:8" x14ac:dyDescent="0.25">
      <c r="F32361" s="11"/>
      <c r="G32361" s="11"/>
      <c r="H32361" s="11"/>
    </row>
    <row r="32362" spans="6:8" x14ac:dyDescent="0.25">
      <c r="F32362" s="11"/>
      <c r="G32362" s="11"/>
      <c r="H32362" s="11"/>
    </row>
    <row r="32363" spans="6:8" x14ac:dyDescent="0.25">
      <c r="F32363" s="11"/>
      <c r="G32363" s="11"/>
      <c r="H32363" s="11"/>
    </row>
    <row r="32364" spans="6:8" x14ac:dyDescent="0.25">
      <c r="F32364" s="11"/>
      <c r="G32364" s="11"/>
      <c r="H32364" s="11"/>
    </row>
    <row r="32365" spans="6:8" x14ac:dyDescent="0.25">
      <c r="F32365" s="11"/>
      <c r="G32365" s="11"/>
      <c r="H32365" s="11"/>
    </row>
    <row r="32366" spans="6:8" x14ac:dyDescent="0.25">
      <c r="F32366" s="11"/>
      <c r="G32366" s="11"/>
      <c r="H32366" s="11"/>
    </row>
    <row r="32367" spans="6:8" x14ac:dyDescent="0.25">
      <c r="F32367" s="11"/>
      <c r="G32367" s="11"/>
      <c r="H32367" s="11"/>
    </row>
    <row r="32368" spans="6:8" x14ac:dyDescent="0.25">
      <c r="F32368" s="11"/>
      <c r="G32368" s="11"/>
      <c r="H32368" s="11"/>
    </row>
    <row r="32369" spans="6:8" x14ac:dyDescent="0.25">
      <c r="F32369" s="11"/>
      <c r="G32369" s="11"/>
      <c r="H32369" s="11"/>
    </row>
    <row r="32370" spans="6:8" x14ac:dyDescent="0.25">
      <c r="F32370" s="11"/>
      <c r="G32370" s="11"/>
      <c r="H32370" s="11"/>
    </row>
    <row r="32371" spans="6:8" x14ac:dyDescent="0.25">
      <c r="F32371" s="11"/>
      <c r="G32371" s="11"/>
      <c r="H32371" s="11"/>
    </row>
    <row r="32372" spans="6:8" x14ac:dyDescent="0.25">
      <c r="F32372" s="11"/>
      <c r="G32372" s="11"/>
      <c r="H32372" s="11"/>
    </row>
    <row r="32373" spans="6:8" x14ac:dyDescent="0.25">
      <c r="F32373" s="11"/>
      <c r="G32373" s="11"/>
      <c r="H32373" s="11"/>
    </row>
    <row r="32374" spans="6:8" x14ac:dyDescent="0.25">
      <c r="F32374" s="11"/>
      <c r="G32374" s="11"/>
      <c r="H32374" s="11"/>
    </row>
    <row r="32375" spans="6:8" x14ac:dyDescent="0.25">
      <c r="F32375" s="11"/>
      <c r="G32375" s="11"/>
      <c r="H32375" s="11"/>
    </row>
    <row r="32376" spans="6:8" x14ac:dyDescent="0.25">
      <c r="F32376" s="11"/>
      <c r="G32376" s="11"/>
      <c r="H32376" s="11"/>
    </row>
    <row r="32377" spans="6:8" x14ac:dyDescent="0.25">
      <c r="F32377" s="11"/>
      <c r="G32377" s="11"/>
      <c r="H32377" s="11"/>
    </row>
    <row r="32378" spans="6:8" x14ac:dyDescent="0.25">
      <c r="F32378" s="11"/>
      <c r="G32378" s="11"/>
      <c r="H32378" s="11"/>
    </row>
    <row r="32379" spans="6:8" x14ac:dyDescent="0.25">
      <c r="F32379" s="11"/>
      <c r="G32379" s="11"/>
      <c r="H32379" s="11"/>
    </row>
    <row r="32380" spans="6:8" x14ac:dyDescent="0.25">
      <c r="F32380" s="11"/>
      <c r="G32380" s="11"/>
      <c r="H32380" s="11"/>
    </row>
    <row r="32381" spans="6:8" x14ac:dyDescent="0.25">
      <c r="F32381" s="11"/>
      <c r="G32381" s="11"/>
      <c r="H32381" s="11"/>
    </row>
    <row r="32382" spans="6:8" x14ac:dyDescent="0.25">
      <c r="F32382" s="11"/>
      <c r="G32382" s="11"/>
      <c r="H32382" s="11"/>
    </row>
    <row r="32383" spans="6:8" x14ac:dyDescent="0.25">
      <c r="F32383" s="11"/>
      <c r="G32383" s="11"/>
      <c r="H32383" s="11"/>
    </row>
    <row r="32384" spans="6:8" x14ac:dyDescent="0.25">
      <c r="F32384" s="11"/>
      <c r="G32384" s="11"/>
      <c r="H32384" s="11"/>
    </row>
    <row r="32385" spans="6:8" x14ac:dyDescent="0.25">
      <c r="F32385" s="11"/>
      <c r="G32385" s="11"/>
      <c r="H32385" s="11"/>
    </row>
    <row r="32386" spans="6:8" x14ac:dyDescent="0.25">
      <c r="F32386" s="11"/>
      <c r="G32386" s="11"/>
      <c r="H32386" s="11"/>
    </row>
    <row r="32387" spans="6:8" x14ac:dyDescent="0.25">
      <c r="F32387" s="11"/>
      <c r="G32387" s="11"/>
      <c r="H32387" s="11"/>
    </row>
    <row r="32388" spans="6:8" x14ac:dyDescent="0.25">
      <c r="F32388" s="11"/>
      <c r="G32388" s="11"/>
      <c r="H32388" s="11"/>
    </row>
    <row r="32389" spans="6:8" x14ac:dyDescent="0.25">
      <c r="F32389" s="11"/>
      <c r="G32389" s="11"/>
      <c r="H32389" s="11"/>
    </row>
    <row r="32390" spans="6:8" x14ac:dyDescent="0.25">
      <c r="F32390" s="11"/>
      <c r="G32390" s="11"/>
      <c r="H32390" s="11"/>
    </row>
    <row r="32391" spans="6:8" x14ac:dyDescent="0.25">
      <c r="F32391" s="11"/>
      <c r="G32391" s="11"/>
      <c r="H32391" s="11"/>
    </row>
    <row r="32392" spans="6:8" x14ac:dyDescent="0.25">
      <c r="F32392" s="11"/>
      <c r="G32392" s="11"/>
      <c r="H32392" s="11"/>
    </row>
    <row r="32393" spans="6:8" x14ac:dyDescent="0.25">
      <c r="F32393" s="11"/>
      <c r="G32393" s="11"/>
      <c r="H32393" s="11"/>
    </row>
    <row r="32394" spans="6:8" x14ac:dyDescent="0.25">
      <c r="F32394" s="11"/>
      <c r="G32394" s="11"/>
      <c r="H32394" s="11"/>
    </row>
    <row r="32395" spans="6:8" x14ac:dyDescent="0.25">
      <c r="F32395" s="11"/>
      <c r="G32395" s="11"/>
      <c r="H32395" s="11"/>
    </row>
    <row r="32396" spans="6:8" x14ac:dyDescent="0.25">
      <c r="F32396" s="11"/>
      <c r="G32396" s="11"/>
      <c r="H32396" s="11"/>
    </row>
    <row r="32397" spans="6:8" x14ac:dyDescent="0.25">
      <c r="F32397" s="11"/>
      <c r="G32397" s="11"/>
      <c r="H32397" s="11"/>
    </row>
    <row r="32398" spans="6:8" x14ac:dyDescent="0.25">
      <c r="F32398" s="11"/>
      <c r="G32398" s="11"/>
      <c r="H32398" s="11"/>
    </row>
    <row r="32399" spans="6:8" x14ac:dyDescent="0.25">
      <c r="F32399" s="11"/>
      <c r="G32399" s="11"/>
      <c r="H32399" s="11"/>
    </row>
    <row r="32400" spans="6:8" x14ac:dyDescent="0.25">
      <c r="F32400" s="11"/>
      <c r="G32400" s="11"/>
      <c r="H32400" s="11"/>
    </row>
    <row r="32401" spans="6:8" x14ac:dyDescent="0.25">
      <c r="F32401" s="11"/>
      <c r="G32401" s="11"/>
      <c r="H32401" s="11"/>
    </row>
    <row r="32402" spans="6:8" x14ac:dyDescent="0.25">
      <c r="F32402" s="11"/>
      <c r="G32402" s="11"/>
      <c r="H32402" s="11"/>
    </row>
    <row r="32403" spans="6:8" x14ac:dyDescent="0.25">
      <c r="F32403" s="11"/>
      <c r="G32403" s="11"/>
      <c r="H32403" s="11"/>
    </row>
    <row r="32404" spans="6:8" x14ac:dyDescent="0.25">
      <c r="F32404" s="11"/>
      <c r="G32404" s="11"/>
      <c r="H32404" s="11"/>
    </row>
    <row r="32405" spans="6:8" x14ac:dyDescent="0.25">
      <c r="F32405" s="11"/>
      <c r="G32405" s="11"/>
      <c r="H32405" s="11"/>
    </row>
    <row r="32406" spans="6:8" x14ac:dyDescent="0.25">
      <c r="F32406" s="11"/>
      <c r="G32406" s="11"/>
      <c r="H32406" s="11"/>
    </row>
    <row r="32407" spans="6:8" x14ac:dyDescent="0.25">
      <c r="F32407" s="11"/>
      <c r="G32407" s="11"/>
      <c r="H32407" s="11"/>
    </row>
    <row r="32408" spans="6:8" x14ac:dyDescent="0.25">
      <c r="F32408" s="11"/>
      <c r="G32408" s="11"/>
      <c r="H32408" s="11"/>
    </row>
    <row r="32409" spans="6:8" x14ac:dyDescent="0.25">
      <c r="F32409" s="11"/>
      <c r="G32409" s="11"/>
      <c r="H32409" s="11"/>
    </row>
    <row r="32410" spans="6:8" x14ac:dyDescent="0.25">
      <c r="F32410" s="11"/>
      <c r="G32410" s="11"/>
      <c r="H32410" s="11"/>
    </row>
    <row r="32411" spans="6:8" x14ac:dyDescent="0.25">
      <c r="F32411" s="11"/>
      <c r="G32411" s="11"/>
      <c r="H32411" s="11"/>
    </row>
    <row r="32412" spans="6:8" x14ac:dyDescent="0.25">
      <c r="F32412" s="11"/>
      <c r="G32412" s="11"/>
      <c r="H32412" s="11"/>
    </row>
    <row r="32413" spans="6:8" x14ac:dyDescent="0.25">
      <c r="F32413" s="11"/>
      <c r="G32413" s="11"/>
      <c r="H32413" s="11"/>
    </row>
    <row r="32414" spans="6:8" x14ac:dyDescent="0.25">
      <c r="F32414" s="11"/>
      <c r="G32414" s="11"/>
      <c r="H32414" s="11"/>
    </row>
    <row r="32415" spans="6:8" x14ac:dyDescent="0.25">
      <c r="F32415" s="11"/>
      <c r="G32415" s="11"/>
      <c r="H32415" s="11"/>
    </row>
    <row r="32416" spans="6:8" x14ac:dyDescent="0.25">
      <c r="F32416" s="11"/>
      <c r="G32416" s="11"/>
      <c r="H32416" s="11"/>
    </row>
    <row r="32417" spans="6:8" x14ac:dyDescent="0.25">
      <c r="F32417" s="11"/>
      <c r="G32417" s="11"/>
      <c r="H32417" s="11"/>
    </row>
    <row r="32418" spans="6:8" x14ac:dyDescent="0.25">
      <c r="F32418" s="11"/>
      <c r="G32418" s="11"/>
      <c r="H32418" s="11"/>
    </row>
    <row r="32419" spans="6:8" x14ac:dyDescent="0.25">
      <c r="F32419" s="11"/>
      <c r="G32419" s="11"/>
      <c r="H32419" s="11"/>
    </row>
    <row r="32420" spans="6:8" x14ac:dyDescent="0.25">
      <c r="F32420" s="11"/>
      <c r="G32420" s="11"/>
      <c r="H32420" s="11"/>
    </row>
    <row r="32421" spans="6:8" x14ac:dyDescent="0.25">
      <c r="F32421" s="11"/>
      <c r="G32421" s="11"/>
      <c r="H32421" s="11"/>
    </row>
    <row r="32422" spans="6:8" x14ac:dyDescent="0.25">
      <c r="F32422" s="11"/>
      <c r="G32422" s="11"/>
      <c r="H32422" s="11"/>
    </row>
    <row r="32423" spans="6:8" x14ac:dyDescent="0.25">
      <c r="F32423" s="11"/>
      <c r="G32423" s="11"/>
      <c r="H32423" s="11"/>
    </row>
    <row r="32424" spans="6:8" x14ac:dyDescent="0.25">
      <c r="F32424" s="11"/>
      <c r="G32424" s="11"/>
      <c r="H32424" s="11"/>
    </row>
    <row r="32425" spans="6:8" x14ac:dyDescent="0.25">
      <c r="F32425" s="11"/>
      <c r="G32425" s="11"/>
      <c r="H32425" s="11"/>
    </row>
    <row r="32426" spans="6:8" x14ac:dyDescent="0.25">
      <c r="F32426" s="11"/>
      <c r="G32426" s="11"/>
      <c r="H32426" s="11"/>
    </row>
    <row r="32427" spans="6:8" x14ac:dyDescent="0.25">
      <c r="F32427" s="11"/>
      <c r="G32427" s="11"/>
      <c r="H32427" s="11"/>
    </row>
    <row r="32428" spans="6:8" x14ac:dyDescent="0.25">
      <c r="F32428" s="11"/>
      <c r="G32428" s="11"/>
      <c r="H32428" s="11"/>
    </row>
    <row r="32429" spans="6:8" x14ac:dyDescent="0.25">
      <c r="F32429" s="11"/>
      <c r="G32429" s="11"/>
      <c r="H32429" s="11"/>
    </row>
    <row r="32430" spans="6:8" x14ac:dyDescent="0.25">
      <c r="F32430" s="11"/>
      <c r="G32430" s="11"/>
      <c r="H32430" s="11"/>
    </row>
    <row r="32431" spans="6:8" x14ac:dyDescent="0.25">
      <c r="F32431" s="11"/>
      <c r="G32431" s="11"/>
      <c r="H32431" s="11"/>
    </row>
    <row r="32432" spans="6:8" x14ac:dyDescent="0.25">
      <c r="F32432" s="11"/>
      <c r="G32432" s="11"/>
      <c r="H32432" s="11"/>
    </row>
    <row r="32433" spans="6:8" x14ac:dyDescent="0.25">
      <c r="F32433" s="11"/>
      <c r="G32433" s="11"/>
      <c r="H32433" s="11"/>
    </row>
    <row r="32434" spans="6:8" x14ac:dyDescent="0.25">
      <c r="F32434" s="11"/>
      <c r="G32434" s="11"/>
      <c r="H32434" s="11"/>
    </row>
    <row r="32435" spans="6:8" x14ac:dyDescent="0.25">
      <c r="F32435" s="11"/>
      <c r="G32435" s="11"/>
      <c r="H32435" s="11"/>
    </row>
    <row r="32436" spans="6:8" x14ac:dyDescent="0.25">
      <c r="F32436" s="11"/>
      <c r="G32436" s="11"/>
      <c r="H32436" s="11"/>
    </row>
    <row r="32437" spans="6:8" x14ac:dyDescent="0.25">
      <c r="F32437" s="11"/>
      <c r="G32437" s="11"/>
      <c r="H32437" s="11"/>
    </row>
    <row r="32438" spans="6:8" x14ac:dyDescent="0.25">
      <c r="F32438" s="11"/>
      <c r="G32438" s="11"/>
      <c r="H32438" s="11"/>
    </row>
    <row r="32439" spans="6:8" x14ac:dyDescent="0.25">
      <c r="F32439" s="11"/>
      <c r="G32439" s="11"/>
      <c r="H32439" s="11"/>
    </row>
    <row r="32440" spans="6:8" x14ac:dyDescent="0.25">
      <c r="F32440" s="11"/>
      <c r="G32440" s="11"/>
      <c r="H32440" s="11"/>
    </row>
    <row r="32441" spans="6:8" x14ac:dyDescent="0.25">
      <c r="F32441" s="11"/>
      <c r="G32441" s="11"/>
      <c r="H32441" s="11"/>
    </row>
    <row r="32442" spans="6:8" x14ac:dyDescent="0.25">
      <c r="F32442" s="11"/>
      <c r="G32442" s="11"/>
      <c r="H32442" s="11"/>
    </row>
    <row r="32443" spans="6:8" x14ac:dyDescent="0.25">
      <c r="F32443" s="11"/>
      <c r="G32443" s="11"/>
      <c r="H32443" s="11"/>
    </row>
    <row r="32444" spans="6:8" x14ac:dyDescent="0.25">
      <c r="F32444" s="11"/>
      <c r="G32444" s="11"/>
      <c r="H32444" s="11"/>
    </row>
    <row r="32445" spans="6:8" x14ac:dyDescent="0.25">
      <c r="F32445" s="11"/>
      <c r="G32445" s="11"/>
      <c r="H32445" s="11"/>
    </row>
    <row r="32446" spans="6:8" x14ac:dyDescent="0.25">
      <c r="F32446" s="11"/>
      <c r="G32446" s="11"/>
      <c r="H32446" s="11"/>
    </row>
    <row r="32447" spans="6:8" x14ac:dyDescent="0.25">
      <c r="F32447" s="11"/>
      <c r="G32447" s="11"/>
      <c r="H32447" s="11"/>
    </row>
    <row r="32448" spans="6:8" x14ac:dyDescent="0.25">
      <c r="F32448" s="11"/>
      <c r="G32448" s="11"/>
      <c r="H32448" s="11"/>
    </row>
    <row r="32449" spans="6:8" x14ac:dyDescent="0.25">
      <c r="F32449" s="11"/>
      <c r="G32449" s="11"/>
      <c r="H32449" s="11"/>
    </row>
    <row r="32450" spans="6:8" x14ac:dyDescent="0.25">
      <c r="F32450" s="11"/>
      <c r="G32450" s="11"/>
      <c r="H32450" s="11"/>
    </row>
    <row r="32451" spans="6:8" x14ac:dyDescent="0.25">
      <c r="F32451" s="11"/>
      <c r="G32451" s="11"/>
      <c r="H32451" s="11"/>
    </row>
    <row r="32452" spans="6:8" x14ac:dyDescent="0.25">
      <c r="F32452" s="11"/>
      <c r="G32452" s="11"/>
      <c r="H32452" s="11"/>
    </row>
    <row r="32453" spans="6:8" x14ac:dyDescent="0.25">
      <c r="F32453" s="11"/>
      <c r="G32453" s="11"/>
      <c r="H32453" s="11"/>
    </row>
    <row r="32454" spans="6:8" x14ac:dyDescent="0.25">
      <c r="F32454" s="11"/>
      <c r="G32454" s="11"/>
      <c r="H32454" s="11"/>
    </row>
    <row r="32455" spans="6:8" x14ac:dyDescent="0.25">
      <c r="F32455" s="11"/>
      <c r="G32455" s="11"/>
      <c r="H32455" s="11"/>
    </row>
    <row r="32456" spans="6:8" x14ac:dyDescent="0.25">
      <c r="F32456" s="11"/>
      <c r="G32456" s="11"/>
      <c r="H32456" s="11"/>
    </row>
    <row r="32457" spans="6:8" x14ac:dyDescent="0.25">
      <c r="F32457" s="11"/>
      <c r="G32457" s="11"/>
      <c r="H32457" s="11"/>
    </row>
    <row r="32458" spans="6:8" x14ac:dyDescent="0.25">
      <c r="F32458" s="11"/>
      <c r="G32458" s="11"/>
      <c r="H32458" s="11"/>
    </row>
    <row r="32459" spans="6:8" x14ac:dyDescent="0.25">
      <c r="F32459" s="11"/>
      <c r="G32459" s="11"/>
      <c r="H32459" s="11"/>
    </row>
    <row r="32460" spans="6:8" x14ac:dyDescent="0.25">
      <c r="F32460" s="11"/>
      <c r="G32460" s="11"/>
      <c r="H32460" s="11"/>
    </row>
    <row r="32461" spans="6:8" x14ac:dyDescent="0.25">
      <c r="F32461" s="11"/>
      <c r="G32461" s="11"/>
      <c r="H32461" s="11"/>
    </row>
    <row r="32462" spans="6:8" x14ac:dyDescent="0.25">
      <c r="F32462" s="11"/>
      <c r="G32462" s="11"/>
      <c r="H32462" s="11"/>
    </row>
    <row r="32463" spans="6:8" x14ac:dyDescent="0.25">
      <c r="F32463" s="11"/>
      <c r="G32463" s="11"/>
      <c r="H32463" s="11"/>
    </row>
    <row r="32464" spans="6:8" x14ac:dyDescent="0.25">
      <c r="F32464" s="11"/>
      <c r="G32464" s="11"/>
      <c r="H32464" s="11"/>
    </row>
    <row r="32465" spans="6:8" x14ac:dyDescent="0.25">
      <c r="F32465" s="11"/>
      <c r="G32465" s="11"/>
      <c r="H32465" s="11"/>
    </row>
    <row r="32466" spans="6:8" x14ac:dyDescent="0.25">
      <c r="F32466" s="11"/>
      <c r="G32466" s="11"/>
      <c r="H32466" s="11"/>
    </row>
    <row r="32467" spans="6:8" x14ac:dyDescent="0.25">
      <c r="F32467" s="11"/>
      <c r="G32467" s="11"/>
      <c r="H32467" s="11"/>
    </row>
    <row r="32468" spans="6:8" x14ac:dyDescent="0.25">
      <c r="F32468" s="11"/>
      <c r="G32468" s="11"/>
      <c r="H32468" s="11"/>
    </row>
    <row r="32469" spans="6:8" x14ac:dyDescent="0.25">
      <c r="F32469" s="11"/>
      <c r="G32469" s="11"/>
      <c r="H32469" s="11"/>
    </row>
    <row r="32470" spans="6:8" x14ac:dyDescent="0.25">
      <c r="F32470" s="11"/>
      <c r="G32470" s="11"/>
      <c r="H32470" s="11"/>
    </row>
    <row r="32471" spans="6:8" x14ac:dyDescent="0.25">
      <c r="F32471" s="11"/>
      <c r="G32471" s="11"/>
      <c r="H32471" s="11"/>
    </row>
    <row r="32472" spans="6:8" x14ac:dyDescent="0.25">
      <c r="F32472" s="11"/>
      <c r="G32472" s="11"/>
      <c r="H32472" s="11"/>
    </row>
    <row r="32473" spans="6:8" x14ac:dyDescent="0.25">
      <c r="F32473" s="11"/>
      <c r="G32473" s="11"/>
      <c r="H32473" s="11"/>
    </row>
    <row r="32474" spans="6:8" x14ac:dyDescent="0.25">
      <c r="F32474" s="11"/>
      <c r="G32474" s="11"/>
      <c r="H32474" s="11"/>
    </row>
    <row r="32475" spans="6:8" x14ac:dyDescent="0.25">
      <c r="F32475" s="11"/>
      <c r="G32475" s="11"/>
      <c r="H32475" s="11"/>
    </row>
    <row r="32476" spans="6:8" x14ac:dyDescent="0.25">
      <c r="F32476" s="11"/>
      <c r="G32476" s="11"/>
      <c r="H32476" s="11"/>
    </row>
    <row r="32477" spans="6:8" x14ac:dyDescent="0.25">
      <c r="F32477" s="11"/>
      <c r="G32477" s="11"/>
      <c r="H32477" s="11"/>
    </row>
    <row r="32478" spans="6:8" x14ac:dyDescent="0.25">
      <c r="F32478" s="11"/>
      <c r="G32478" s="11"/>
      <c r="H32478" s="11"/>
    </row>
    <row r="32479" spans="6:8" x14ac:dyDescent="0.25">
      <c r="F32479" s="11"/>
      <c r="G32479" s="11"/>
      <c r="H32479" s="11"/>
    </row>
    <row r="32480" spans="6:8" x14ac:dyDescent="0.25">
      <c r="F32480" s="11"/>
      <c r="G32480" s="11"/>
      <c r="H32480" s="11"/>
    </row>
    <row r="32481" spans="6:8" x14ac:dyDescent="0.25">
      <c r="F32481" s="11"/>
      <c r="G32481" s="11"/>
      <c r="H32481" s="11"/>
    </row>
    <row r="32482" spans="6:8" x14ac:dyDescent="0.25">
      <c r="F32482" s="11"/>
      <c r="G32482" s="11"/>
      <c r="H32482" s="11"/>
    </row>
    <row r="32483" spans="6:8" x14ac:dyDescent="0.25">
      <c r="F32483" s="11"/>
      <c r="G32483" s="11"/>
      <c r="H32483" s="11"/>
    </row>
    <row r="32484" spans="6:8" x14ac:dyDescent="0.25">
      <c r="F32484" s="11"/>
      <c r="G32484" s="11"/>
      <c r="H32484" s="11"/>
    </row>
    <row r="32485" spans="6:8" x14ac:dyDescent="0.25">
      <c r="F32485" s="11"/>
      <c r="G32485" s="11"/>
      <c r="H32485" s="11"/>
    </row>
    <row r="32486" spans="6:8" x14ac:dyDescent="0.25">
      <c r="F32486" s="11"/>
      <c r="G32486" s="11"/>
      <c r="H32486" s="11"/>
    </row>
    <row r="32487" spans="6:8" x14ac:dyDescent="0.25">
      <c r="F32487" s="11"/>
      <c r="G32487" s="11"/>
      <c r="H32487" s="11"/>
    </row>
    <row r="32488" spans="6:8" x14ac:dyDescent="0.25">
      <c r="F32488" s="11"/>
      <c r="G32488" s="11"/>
      <c r="H32488" s="11"/>
    </row>
    <row r="32489" spans="6:8" x14ac:dyDescent="0.25">
      <c r="F32489" s="11"/>
      <c r="G32489" s="11"/>
      <c r="H32489" s="11"/>
    </row>
    <row r="32490" spans="6:8" x14ac:dyDescent="0.25">
      <c r="F32490" s="11"/>
      <c r="G32490" s="11"/>
      <c r="H32490" s="11"/>
    </row>
    <row r="32491" spans="6:8" x14ac:dyDescent="0.25">
      <c r="F32491" s="11"/>
      <c r="G32491" s="11"/>
      <c r="H32491" s="11"/>
    </row>
    <row r="32492" spans="6:8" x14ac:dyDescent="0.25">
      <c r="F32492" s="11"/>
      <c r="G32492" s="11"/>
      <c r="H32492" s="11"/>
    </row>
    <row r="32493" spans="6:8" x14ac:dyDescent="0.25">
      <c r="F32493" s="11"/>
      <c r="G32493" s="11"/>
      <c r="H32493" s="11"/>
    </row>
    <row r="32494" spans="6:8" x14ac:dyDescent="0.25">
      <c r="F32494" s="11"/>
      <c r="G32494" s="11"/>
      <c r="H32494" s="11"/>
    </row>
    <row r="32495" spans="6:8" x14ac:dyDescent="0.25">
      <c r="F32495" s="11"/>
      <c r="G32495" s="11"/>
      <c r="H32495" s="11"/>
    </row>
    <row r="32496" spans="6:8" x14ac:dyDescent="0.25">
      <c r="F32496" s="11"/>
      <c r="G32496" s="11"/>
      <c r="H32496" s="11"/>
    </row>
    <row r="32497" spans="6:8" x14ac:dyDescent="0.25">
      <c r="F32497" s="11"/>
      <c r="G32497" s="11"/>
      <c r="H32497" s="11"/>
    </row>
    <row r="32498" spans="6:8" x14ac:dyDescent="0.25">
      <c r="F32498" s="11"/>
      <c r="G32498" s="11"/>
      <c r="H32498" s="11"/>
    </row>
    <row r="32499" spans="6:8" x14ac:dyDescent="0.25">
      <c r="F32499" s="11"/>
      <c r="G32499" s="11"/>
      <c r="H32499" s="11"/>
    </row>
    <row r="32500" spans="6:8" x14ac:dyDescent="0.25">
      <c r="F32500" s="11"/>
      <c r="G32500" s="11"/>
      <c r="H32500" s="11"/>
    </row>
    <row r="32501" spans="6:8" x14ac:dyDescent="0.25">
      <c r="F32501" s="11"/>
      <c r="G32501" s="11"/>
      <c r="H32501" s="11"/>
    </row>
    <row r="32502" spans="6:8" x14ac:dyDescent="0.25">
      <c r="F32502" s="11"/>
      <c r="G32502" s="11"/>
      <c r="H32502" s="11"/>
    </row>
    <row r="32503" spans="6:8" x14ac:dyDescent="0.25">
      <c r="F32503" s="11"/>
      <c r="G32503" s="11"/>
      <c r="H32503" s="11"/>
    </row>
    <row r="32504" spans="6:8" x14ac:dyDescent="0.25">
      <c r="F32504" s="11"/>
      <c r="G32504" s="11"/>
      <c r="H32504" s="11"/>
    </row>
    <row r="32505" spans="6:8" x14ac:dyDescent="0.25">
      <c r="F32505" s="11"/>
      <c r="G32505" s="11"/>
      <c r="H32505" s="11"/>
    </row>
    <row r="32506" spans="6:8" x14ac:dyDescent="0.25">
      <c r="F32506" s="11"/>
      <c r="G32506" s="11"/>
      <c r="H32506" s="11"/>
    </row>
    <row r="32507" spans="6:8" x14ac:dyDescent="0.25">
      <c r="F32507" s="11"/>
      <c r="G32507" s="11"/>
      <c r="H32507" s="11"/>
    </row>
    <row r="32508" spans="6:8" x14ac:dyDescent="0.25">
      <c r="F32508" s="11"/>
      <c r="G32508" s="11"/>
      <c r="H32508" s="11"/>
    </row>
    <row r="32509" spans="6:8" x14ac:dyDescent="0.25">
      <c r="F32509" s="11"/>
      <c r="G32509" s="11"/>
      <c r="H32509" s="11"/>
    </row>
    <row r="32510" spans="6:8" x14ac:dyDescent="0.25">
      <c r="F32510" s="11"/>
      <c r="G32510" s="11"/>
      <c r="H32510" s="11"/>
    </row>
    <row r="32511" spans="6:8" x14ac:dyDescent="0.25">
      <c r="F32511" s="11"/>
      <c r="G32511" s="11"/>
      <c r="H32511" s="11"/>
    </row>
    <row r="32512" spans="6:8" x14ac:dyDescent="0.25">
      <c r="F32512" s="11"/>
      <c r="G32512" s="11"/>
      <c r="H32512" s="11"/>
    </row>
    <row r="32513" spans="6:8" x14ac:dyDescent="0.25">
      <c r="F32513" s="11"/>
      <c r="G32513" s="11"/>
      <c r="H32513" s="11"/>
    </row>
    <row r="32514" spans="6:8" x14ac:dyDescent="0.25">
      <c r="F32514" s="11"/>
      <c r="G32514" s="11"/>
      <c r="H32514" s="11"/>
    </row>
    <row r="32515" spans="6:8" x14ac:dyDescent="0.25">
      <c r="F32515" s="11"/>
      <c r="G32515" s="11"/>
      <c r="H32515" s="11"/>
    </row>
    <row r="32516" spans="6:8" x14ac:dyDescent="0.25">
      <c r="F32516" s="11"/>
      <c r="G32516" s="11"/>
      <c r="H32516" s="11"/>
    </row>
    <row r="32517" spans="6:8" x14ac:dyDescent="0.25">
      <c r="F32517" s="11"/>
      <c r="G32517" s="11"/>
      <c r="H32517" s="11"/>
    </row>
    <row r="32518" spans="6:8" x14ac:dyDescent="0.25">
      <c r="F32518" s="11"/>
      <c r="G32518" s="11"/>
      <c r="H32518" s="11"/>
    </row>
    <row r="32519" spans="6:8" x14ac:dyDescent="0.25">
      <c r="F32519" s="11"/>
      <c r="G32519" s="11"/>
      <c r="H32519" s="11"/>
    </row>
    <row r="32520" spans="6:8" x14ac:dyDescent="0.25">
      <c r="F32520" s="11"/>
      <c r="G32520" s="11"/>
      <c r="H32520" s="11"/>
    </row>
    <row r="32521" spans="6:8" x14ac:dyDescent="0.25">
      <c r="F32521" s="11"/>
      <c r="G32521" s="11"/>
      <c r="H32521" s="11"/>
    </row>
    <row r="32522" spans="6:8" x14ac:dyDescent="0.25">
      <c r="F32522" s="11"/>
      <c r="G32522" s="11"/>
      <c r="H32522" s="11"/>
    </row>
    <row r="32523" spans="6:8" x14ac:dyDescent="0.25">
      <c r="F32523" s="11"/>
      <c r="G32523" s="11"/>
      <c r="H32523" s="11"/>
    </row>
    <row r="32524" spans="6:8" x14ac:dyDescent="0.25">
      <c r="F32524" s="11"/>
      <c r="G32524" s="11"/>
      <c r="H32524" s="11"/>
    </row>
    <row r="32525" spans="6:8" x14ac:dyDescent="0.25">
      <c r="F32525" s="11"/>
      <c r="G32525" s="11"/>
      <c r="H32525" s="11"/>
    </row>
    <row r="32526" spans="6:8" x14ac:dyDescent="0.25">
      <c r="F32526" s="11"/>
      <c r="G32526" s="11"/>
      <c r="H32526" s="11"/>
    </row>
    <row r="32527" spans="6:8" x14ac:dyDescent="0.25">
      <c r="F32527" s="11"/>
      <c r="G32527" s="11"/>
      <c r="H32527" s="11"/>
    </row>
    <row r="32528" spans="6:8" x14ac:dyDescent="0.25">
      <c r="F32528" s="11"/>
      <c r="G32528" s="11"/>
      <c r="H32528" s="11"/>
    </row>
    <row r="32529" spans="6:8" x14ac:dyDescent="0.25">
      <c r="F32529" s="11"/>
      <c r="G32529" s="11"/>
      <c r="H32529" s="11"/>
    </row>
    <row r="32530" spans="6:8" x14ac:dyDescent="0.25">
      <c r="F32530" s="11"/>
      <c r="G32530" s="11"/>
      <c r="H32530" s="11"/>
    </row>
    <row r="32531" spans="6:8" x14ac:dyDescent="0.25">
      <c r="F32531" s="11"/>
      <c r="G32531" s="11"/>
      <c r="H32531" s="11"/>
    </row>
    <row r="32532" spans="6:8" x14ac:dyDescent="0.25">
      <c r="F32532" s="11"/>
      <c r="G32532" s="11"/>
      <c r="H32532" s="11"/>
    </row>
    <row r="32533" spans="6:8" x14ac:dyDescent="0.25">
      <c r="F32533" s="11"/>
      <c r="G32533" s="11"/>
      <c r="H32533" s="11"/>
    </row>
    <row r="32534" spans="6:8" x14ac:dyDescent="0.25">
      <c r="F32534" s="11"/>
      <c r="G32534" s="11"/>
      <c r="H32534" s="11"/>
    </row>
    <row r="32535" spans="6:8" x14ac:dyDescent="0.25">
      <c r="F32535" s="11"/>
      <c r="G32535" s="11"/>
      <c r="H32535" s="11"/>
    </row>
    <row r="32536" spans="6:8" x14ac:dyDescent="0.25">
      <c r="F32536" s="11"/>
      <c r="G32536" s="11"/>
      <c r="H32536" s="11"/>
    </row>
    <row r="32537" spans="6:8" x14ac:dyDescent="0.25">
      <c r="F32537" s="11"/>
      <c r="G32537" s="11"/>
      <c r="H32537" s="11"/>
    </row>
    <row r="32538" spans="6:8" x14ac:dyDescent="0.25">
      <c r="F32538" s="11"/>
      <c r="G32538" s="11"/>
      <c r="H32538" s="11"/>
    </row>
    <row r="32539" spans="6:8" x14ac:dyDescent="0.25">
      <c r="F32539" s="11"/>
      <c r="G32539" s="11"/>
      <c r="H32539" s="11"/>
    </row>
    <row r="32540" spans="6:8" x14ac:dyDescent="0.25">
      <c r="F32540" s="11"/>
      <c r="G32540" s="11"/>
      <c r="H32540" s="11"/>
    </row>
    <row r="32541" spans="6:8" x14ac:dyDescent="0.25">
      <c r="F32541" s="11"/>
      <c r="G32541" s="11"/>
      <c r="H32541" s="11"/>
    </row>
    <row r="32542" spans="6:8" x14ac:dyDescent="0.25">
      <c r="F32542" s="11"/>
      <c r="G32542" s="11"/>
      <c r="H32542" s="11"/>
    </row>
    <row r="32543" spans="6:8" x14ac:dyDescent="0.25">
      <c r="F32543" s="11"/>
      <c r="G32543" s="11"/>
      <c r="H32543" s="11"/>
    </row>
    <row r="32544" spans="6:8" x14ac:dyDescent="0.25">
      <c r="F32544" s="11"/>
      <c r="G32544" s="11"/>
      <c r="H32544" s="11"/>
    </row>
    <row r="32545" spans="6:8" x14ac:dyDescent="0.25">
      <c r="F32545" s="11"/>
      <c r="G32545" s="11"/>
      <c r="H32545" s="11"/>
    </row>
    <row r="32546" spans="6:8" x14ac:dyDescent="0.25">
      <c r="F32546" s="11"/>
      <c r="G32546" s="11"/>
      <c r="H32546" s="11"/>
    </row>
    <row r="32547" spans="6:8" x14ac:dyDescent="0.25">
      <c r="F32547" s="11"/>
      <c r="G32547" s="11"/>
      <c r="H32547" s="11"/>
    </row>
    <row r="32548" spans="6:8" x14ac:dyDescent="0.25">
      <c r="F32548" s="11"/>
      <c r="G32548" s="11"/>
      <c r="H32548" s="11"/>
    </row>
    <row r="32549" spans="6:8" x14ac:dyDescent="0.25">
      <c r="F32549" s="11"/>
      <c r="G32549" s="11"/>
      <c r="H32549" s="11"/>
    </row>
    <row r="32550" spans="6:8" x14ac:dyDescent="0.25">
      <c r="F32550" s="11"/>
      <c r="G32550" s="11"/>
      <c r="H32550" s="11"/>
    </row>
    <row r="32551" spans="6:8" x14ac:dyDescent="0.25">
      <c r="F32551" s="11"/>
      <c r="G32551" s="11"/>
      <c r="H32551" s="11"/>
    </row>
    <row r="32552" spans="6:8" x14ac:dyDescent="0.25">
      <c r="F32552" s="11"/>
      <c r="G32552" s="11"/>
      <c r="H32552" s="11"/>
    </row>
    <row r="32553" spans="6:8" x14ac:dyDescent="0.25">
      <c r="F32553" s="11"/>
      <c r="G32553" s="11"/>
      <c r="H32553" s="11"/>
    </row>
    <row r="32554" spans="6:8" x14ac:dyDescent="0.25">
      <c r="F32554" s="11"/>
      <c r="G32554" s="11"/>
      <c r="H32554" s="11"/>
    </row>
    <row r="32555" spans="6:8" x14ac:dyDescent="0.25">
      <c r="F32555" s="11"/>
      <c r="G32555" s="11"/>
      <c r="H32555" s="11"/>
    </row>
    <row r="32556" spans="6:8" x14ac:dyDescent="0.25">
      <c r="F32556" s="11"/>
      <c r="G32556" s="11"/>
      <c r="H32556" s="11"/>
    </row>
    <row r="32557" spans="6:8" x14ac:dyDescent="0.25">
      <c r="F32557" s="11"/>
      <c r="G32557" s="11"/>
      <c r="H32557" s="11"/>
    </row>
    <row r="32558" spans="6:8" x14ac:dyDescent="0.25">
      <c r="F32558" s="11"/>
      <c r="G32558" s="11"/>
      <c r="H32558" s="11"/>
    </row>
    <row r="32559" spans="6:8" x14ac:dyDescent="0.25">
      <c r="F32559" s="11"/>
      <c r="G32559" s="11"/>
      <c r="H32559" s="11"/>
    </row>
    <row r="32560" spans="6:8" x14ac:dyDescent="0.25">
      <c r="F32560" s="11"/>
      <c r="G32560" s="11"/>
      <c r="H32560" s="11"/>
    </row>
    <row r="32561" spans="6:8" x14ac:dyDescent="0.25">
      <c r="F32561" s="11"/>
      <c r="G32561" s="11"/>
      <c r="H32561" s="11"/>
    </row>
    <row r="32562" spans="6:8" x14ac:dyDescent="0.25">
      <c r="F32562" s="11"/>
      <c r="G32562" s="11"/>
      <c r="H32562" s="11"/>
    </row>
    <row r="32563" spans="6:8" x14ac:dyDescent="0.25">
      <c r="F32563" s="11"/>
      <c r="G32563" s="11"/>
      <c r="H32563" s="11"/>
    </row>
    <row r="32564" spans="6:8" x14ac:dyDescent="0.25">
      <c r="F32564" s="11"/>
      <c r="G32564" s="11"/>
      <c r="H32564" s="11"/>
    </row>
    <row r="32565" spans="6:8" x14ac:dyDescent="0.25">
      <c r="F32565" s="11"/>
      <c r="G32565" s="11"/>
      <c r="H32565" s="11"/>
    </row>
    <row r="32566" spans="6:8" x14ac:dyDescent="0.25">
      <c r="F32566" s="11"/>
      <c r="G32566" s="11"/>
      <c r="H32566" s="11"/>
    </row>
    <row r="32567" spans="6:8" x14ac:dyDescent="0.25">
      <c r="F32567" s="11"/>
      <c r="G32567" s="11"/>
      <c r="H32567" s="11"/>
    </row>
    <row r="32568" spans="6:8" x14ac:dyDescent="0.25">
      <c r="F32568" s="11"/>
      <c r="G32568" s="11"/>
      <c r="H32568" s="11"/>
    </row>
    <row r="32569" spans="6:8" x14ac:dyDescent="0.25">
      <c r="F32569" s="11"/>
      <c r="G32569" s="11"/>
      <c r="H32569" s="11"/>
    </row>
    <row r="32570" spans="6:8" x14ac:dyDescent="0.25">
      <c r="F32570" s="11"/>
      <c r="G32570" s="11"/>
      <c r="H32570" s="11"/>
    </row>
    <row r="32571" spans="6:8" x14ac:dyDescent="0.25">
      <c r="F32571" s="11"/>
      <c r="G32571" s="11"/>
      <c r="H32571" s="11"/>
    </row>
    <row r="32572" spans="6:8" x14ac:dyDescent="0.25">
      <c r="F32572" s="11"/>
      <c r="G32572" s="11"/>
      <c r="H32572" s="11"/>
    </row>
    <row r="32573" spans="6:8" x14ac:dyDescent="0.25">
      <c r="F32573" s="11"/>
      <c r="G32573" s="11"/>
      <c r="H32573" s="11"/>
    </row>
    <row r="32574" spans="6:8" x14ac:dyDescent="0.25">
      <c r="F32574" s="11"/>
      <c r="G32574" s="11"/>
      <c r="H32574" s="11"/>
    </row>
    <row r="32575" spans="6:8" x14ac:dyDescent="0.25">
      <c r="F32575" s="11"/>
      <c r="G32575" s="11"/>
      <c r="H32575" s="11"/>
    </row>
    <row r="32576" spans="6:8" x14ac:dyDescent="0.25">
      <c r="F32576" s="11"/>
      <c r="G32576" s="11"/>
      <c r="H32576" s="11"/>
    </row>
    <row r="32577" spans="6:8" x14ac:dyDescent="0.25">
      <c r="F32577" s="11"/>
      <c r="G32577" s="11"/>
      <c r="H32577" s="11"/>
    </row>
    <row r="32578" spans="6:8" x14ac:dyDescent="0.25">
      <c r="F32578" s="11"/>
      <c r="G32578" s="11"/>
      <c r="H32578" s="11"/>
    </row>
    <row r="32579" spans="6:8" x14ac:dyDescent="0.25">
      <c r="F32579" s="11"/>
      <c r="G32579" s="11"/>
      <c r="H32579" s="11"/>
    </row>
    <row r="32580" spans="6:8" x14ac:dyDescent="0.25">
      <c r="F32580" s="11"/>
      <c r="G32580" s="11"/>
      <c r="H32580" s="11"/>
    </row>
    <row r="32581" spans="6:8" x14ac:dyDescent="0.25">
      <c r="F32581" s="11"/>
      <c r="G32581" s="11"/>
      <c r="H32581" s="11"/>
    </row>
    <row r="32582" spans="6:8" x14ac:dyDescent="0.25">
      <c r="F32582" s="11"/>
      <c r="G32582" s="11"/>
      <c r="H32582" s="11"/>
    </row>
    <row r="32583" spans="6:8" x14ac:dyDescent="0.25">
      <c r="F32583" s="11"/>
      <c r="G32583" s="11"/>
      <c r="H32583" s="11"/>
    </row>
    <row r="32584" spans="6:8" x14ac:dyDescent="0.25">
      <c r="F32584" s="11"/>
      <c r="G32584" s="11"/>
      <c r="H32584" s="11"/>
    </row>
    <row r="32585" spans="6:8" x14ac:dyDescent="0.25">
      <c r="F32585" s="11"/>
      <c r="G32585" s="11"/>
      <c r="H32585" s="11"/>
    </row>
    <row r="32586" spans="6:8" x14ac:dyDescent="0.25">
      <c r="F32586" s="11"/>
      <c r="G32586" s="11"/>
      <c r="H32586" s="11"/>
    </row>
    <row r="32587" spans="6:8" x14ac:dyDescent="0.25">
      <c r="F32587" s="11"/>
      <c r="G32587" s="11"/>
      <c r="H32587" s="11"/>
    </row>
    <row r="32588" spans="6:8" x14ac:dyDescent="0.25">
      <c r="F32588" s="11"/>
      <c r="G32588" s="11"/>
      <c r="H32588" s="11"/>
    </row>
    <row r="32589" spans="6:8" x14ac:dyDescent="0.25">
      <c r="F32589" s="11"/>
      <c r="G32589" s="11"/>
      <c r="H32589" s="11"/>
    </row>
    <row r="32590" spans="6:8" x14ac:dyDescent="0.25">
      <c r="F32590" s="11"/>
      <c r="G32590" s="11"/>
      <c r="H32590" s="11"/>
    </row>
    <row r="32591" spans="6:8" x14ac:dyDescent="0.25">
      <c r="F32591" s="11"/>
      <c r="G32591" s="11"/>
      <c r="H32591" s="11"/>
    </row>
    <row r="32592" spans="6:8" x14ac:dyDescent="0.25">
      <c r="F32592" s="11"/>
      <c r="G32592" s="11"/>
      <c r="H32592" s="11"/>
    </row>
    <row r="32593" spans="6:8" x14ac:dyDescent="0.25">
      <c r="F32593" s="11"/>
      <c r="G32593" s="11"/>
      <c r="H32593" s="11"/>
    </row>
    <row r="32594" spans="6:8" x14ac:dyDescent="0.25">
      <c r="F32594" s="11"/>
      <c r="G32594" s="11"/>
      <c r="H32594" s="11"/>
    </row>
    <row r="32595" spans="6:8" x14ac:dyDescent="0.25">
      <c r="F32595" s="11"/>
      <c r="G32595" s="11"/>
      <c r="H32595" s="11"/>
    </row>
    <row r="32596" spans="6:8" x14ac:dyDescent="0.25">
      <c r="F32596" s="11"/>
      <c r="G32596" s="11"/>
      <c r="H32596" s="11"/>
    </row>
    <row r="32597" spans="6:8" x14ac:dyDescent="0.25">
      <c r="F32597" s="11"/>
      <c r="G32597" s="11"/>
      <c r="H32597" s="11"/>
    </row>
    <row r="32598" spans="6:8" x14ac:dyDescent="0.25">
      <c r="F32598" s="11"/>
      <c r="G32598" s="11"/>
      <c r="H32598" s="11"/>
    </row>
    <row r="32599" spans="6:8" x14ac:dyDescent="0.25">
      <c r="F32599" s="11"/>
      <c r="G32599" s="11"/>
      <c r="H32599" s="11"/>
    </row>
    <row r="32600" spans="6:8" x14ac:dyDescent="0.25">
      <c r="F32600" s="11"/>
      <c r="G32600" s="11"/>
      <c r="H32600" s="11"/>
    </row>
    <row r="32601" spans="6:8" x14ac:dyDescent="0.25">
      <c r="F32601" s="11"/>
      <c r="G32601" s="11"/>
      <c r="H32601" s="11"/>
    </row>
    <row r="32602" spans="6:8" x14ac:dyDescent="0.25">
      <c r="F32602" s="11"/>
      <c r="G32602" s="11"/>
      <c r="H32602" s="11"/>
    </row>
    <row r="32603" spans="6:8" x14ac:dyDescent="0.25">
      <c r="F32603" s="11"/>
      <c r="G32603" s="11"/>
      <c r="H32603" s="11"/>
    </row>
    <row r="32604" spans="6:8" x14ac:dyDescent="0.25">
      <c r="F32604" s="11"/>
      <c r="G32604" s="11"/>
      <c r="H32604" s="11"/>
    </row>
    <row r="32605" spans="6:8" x14ac:dyDescent="0.25">
      <c r="F32605" s="11"/>
      <c r="G32605" s="11"/>
      <c r="H32605" s="11"/>
    </row>
    <row r="32606" spans="6:8" x14ac:dyDescent="0.25">
      <c r="F32606" s="11"/>
      <c r="G32606" s="11"/>
      <c r="H32606" s="11"/>
    </row>
    <row r="32607" spans="6:8" x14ac:dyDescent="0.25">
      <c r="F32607" s="11"/>
      <c r="G32607" s="11"/>
      <c r="H32607" s="11"/>
    </row>
    <row r="32608" spans="6:8" x14ac:dyDescent="0.25">
      <c r="F32608" s="11"/>
      <c r="G32608" s="11"/>
      <c r="H32608" s="11"/>
    </row>
    <row r="32609" spans="6:8" x14ac:dyDescent="0.25">
      <c r="F32609" s="11"/>
      <c r="G32609" s="11"/>
      <c r="H32609" s="11"/>
    </row>
    <row r="32610" spans="6:8" x14ac:dyDescent="0.25">
      <c r="F32610" s="11"/>
      <c r="G32610" s="11"/>
      <c r="H32610" s="11"/>
    </row>
    <row r="32611" spans="6:8" x14ac:dyDescent="0.25">
      <c r="F32611" s="11"/>
      <c r="G32611" s="11"/>
      <c r="H32611" s="11"/>
    </row>
    <row r="32612" spans="6:8" x14ac:dyDescent="0.25">
      <c r="F32612" s="11"/>
      <c r="G32612" s="11"/>
      <c r="H32612" s="11"/>
    </row>
    <row r="32613" spans="6:8" x14ac:dyDescent="0.25">
      <c r="F32613" s="11"/>
      <c r="G32613" s="11"/>
      <c r="H32613" s="11"/>
    </row>
    <row r="32614" spans="6:8" x14ac:dyDescent="0.25">
      <c r="F32614" s="11"/>
      <c r="G32614" s="11"/>
      <c r="H32614" s="11"/>
    </row>
    <row r="32615" spans="6:8" x14ac:dyDescent="0.25">
      <c r="F32615" s="11"/>
      <c r="G32615" s="11"/>
      <c r="H32615" s="11"/>
    </row>
    <row r="32616" spans="6:8" x14ac:dyDescent="0.25">
      <c r="F32616" s="11"/>
      <c r="G32616" s="11"/>
      <c r="H32616" s="11"/>
    </row>
    <row r="32617" spans="6:8" x14ac:dyDescent="0.25">
      <c r="F32617" s="11"/>
      <c r="G32617" s="11"/>
      <c r="H32617" s="11"/>
    </row>
    <row r="32618" spans="6:8" x14ac:dyDescent="0.25">
      <c r="F32618" s="11"/>
      <c r="G32618" s="11"/>
      <c r="H32618" s="11"/>
    </row>
    <row r="32619" spans="6:8" x14ac:dyDescent="0.25">
      <c r="F32619" s="11"/>
      <c r="G32619" s="11"/>
      <c r="H32619" s="11"/>
    </row>
    <row r="32620" spans="6:8" x14ac:dyDescent="0.25">
      <c r="F32620" s="11"/>
      <c r="G32620" s="11"/>
      <c r="H32620" s="11"/>
    </row>
    <row r="32621" spans="6:8" x14ac:dyDescent="0.25">
      <c r="F32621" s="11"/>
      <c r="G32621" s="11"/>
      <c r="H32621" s="11"/>
    </row>
    <row r="32622" spans="6:8" x14ac:dyDescent="0.25">
      <c r="F32622" s="11"/>
      <c r="G32622" s="11"/>
      <c r="H32622" s="11"/>
    </row>
    <row r="32623" spans="6:8" x14ac:dyDescent="0.25">
      <c r="F32623" s="11"/>
      <c r="G32623" s="11"/>
      <c r="H32623" s="11"/>
    </row>
    <row r="32624" spans="6:8" x14ac:dyDescent="0.25">
      <c r="F32624" s="11"/>
      <c r="G32624" s="11"/>
      <c r="H32624" s="11"/>
    </row>
    <row r="32625" spans="6:8" x14ac:dyDescent="0.25">
      <c r="F32625" s="11"/>
      <c r="G32625" s="11"/>
      <c r="H32625" s="11"/>
    </row>
    <row r="32626" spans="6:8" x14ac:dyDescent="0.25">
      <c r="F32626" s="11"/>
      <c r="G32626" s="11"/>
      <c r="H32626" s="11"/>
    </row>
    <row r="32627" spans="6:8" x14ac:dyDescent="0.25">
      <c r="F32627" s="11"/>
      <c r="G32627" s="11"/>
      <c r="H32627" s="11"/>
    </row>
    <row r="32628" spans="6:8" x14ac:dyDescent="0.25">
      <c r="F32628" s="11"/>
      <c r="G32628" s="11"/>
      <c r="H32628" s="11"/>
    </row>
    <row r="32629" spans="6:8" x14ac:dyDescent="0.25">
      <c r="F32629" s="11"/>
      <c r="G32629" s="11"/>
      <c r="H32629" s="11"/>
    </row>
    <row r="32630" spans="6:8" x14ac:dyDescent="0.25">
      <c r="F32630" s="11"/>
      <c r="G32630" s="11"/>
      <c r="H32630" s="11"/>
    </row>
    <row r="32631" spans="6:8" x14ac:dyDescent="0.25">
      <c r="F32631" s="11"/>
      <c r="G32631" s="11"/>
      <c r="H32631" s="11"/>
    </row>
    <row r="32632" spans="6:8" x14ac:dyDescent="0.25">
      <c r="F32632" s="11"/>
      <c r="G32632" s="11"/>
      <c r="H32632" s="11"/>
    </row>
    <row r="32633" spans="6:8" x14ac:dyDescent="0.25">
      <c r="F32633" s="11"/>
      <c r="G32633" s="11"/>
      <c r="H32633" s="11"/>
    </row>
    <row r="32634" spans="6:8" x14ac:dyDescent="0.25">
      <c r="F32634" s="11"/>
      <c r="G32634" s="11"/>
      <c r="H32634" s="11"/>
    </row>
    <row r="32635" spans="6:8" x14ac:dyDescent="0.25">
      <c r="F32635" s="11"/>
      <c r="G32635" s="11"/>
      <c r="H32635" s="11"/>
    </row>
    <row r="32636" spans="6:8" x14ac:dyDescent="0.25">
      <c r="F32636" s="11"/>
      <c r="G32636" s="11"/>
      <c r="H32636" s="11"/>
    </row>
    <row r="32637" spans="6:8" x14ac:dyDescent="0.25">
      <c r="F32637" s="11"/>
      <c r="G32637" s="11"/>
      <c r="H32637" s="11"/>
    </row>
    <row r="32638" spans="6:8" x14ac:dyDescent="0.25">
      <c r="F32638" s="11"/>
      <c r="G32638" s="11"/>
      <c r="H32638" s="11"/>
    </row>
    <row r="32639" spans="6:8" x14ac:dyDescent="0.25">
      <c r="F32639" s="11"/>
      <c r="G32639" s="11"/>
      <c r="H32639" s="11"/>
    </row>
    <row r="32640" spans="6:8" x14ac:dyDescent="0.25">
      <c r="F32640" s="11"/>
      <c r="G32640" s="11"/>
      <c r="H32640" s="11"/>
    </row>
    <row r="32641" spans="6:8" x14ac:dyDescent="0.25">
      <c r="F32641" s="11"/>
      <c r="G32641" s="11"/>
      <c r="H32641" s="11"/>
    </row>
    <row r="32642" spans="6:8" x14ac:dyDescent="0.25">
      <c r="F32642" s="11"/>
      <c r="G32642" s="11"/>
      <c r="H32642" s="11"/>
    </row>
    <row r="32643" spans="6:8" x14ac:dyDescent="0.25">
      <c r="F32643" s="11"/>
      <c r="G32643" s="11"/>
      <c r="H32643" s="11"/>
    </row>
    <row r="32644" spans="6:8" x14ac:dyDescent="0.25">
      <c r="F32644" s="11"/>
      <c r="G32644" s="11"/>
      <c r="H32644" s="11"/>
    </row>
    <row r="32645" spans="6:8" x14ac:dyDescent="0.25">
      <c r="F32645" s="11"/>
      <c r="G32645" s="11"/>
      <c r="H32645" s="11"/>
    </row>
    <row r="32646" spans="6:8" x14ac:dyDescent="0.25">
      <c r="F32646" s="11"/>
      <c r="G32646" s="11"/>
      <c r="H32646" s="11"/>
    </row>
    <row r="32647" spans="6:8" x14ac:dyDescent="0.25">
      <c r="F32647" s="11"/>
      <c r="G32647" s="11"/>
      <c r="H32647" s="11"/>
    </row>
    <row r="32648" spans="6:8" x14ac:dyDescent="0.25">
      <c r="F32648" s="11"/>
      <c r="G32648" s="11"/>
      <c r="H32648" s="11"/>
    </row>
    <row r="32649" spans="6:8" x14ac:dyDescent="0.25">
      <c r="F32649" s="11"/>
      <c r="G32649" s="11"/>
      <c r="H32649" s="11"/>
    </row>
    <row r="32650" spans="6:8" x14ac:dyDescent="0.25">
      <c r="F32650" s="11"/>
      <c r="G32650" s="11"/>
      <c r="H32650" s="11"/>
    </row>
    <row r="32651" spans="6:8" x14ac:dyDescent="0.25">
      <c r="F32651" s="11"/>
      <c r="G32651" s="11"/>
      <c r="H32651" s="11"/>
    </row>
    <row r="32652" spans="6:8" x14ac:dyDescent="0.25">
      <c r="F32652" s="11"/>
      <c r="G32652" s="11"/>
      <c r="H32652" s="11"/>
    </row>
    <row r="32653" spans="6:8" x14ac:dyDescent="0.25">
      <c r="F32653" s="11"/>
      <c r="G32653" s="11"/>
      <c r="H32653" s="11"/>
    </row>
    <row r="32654" spans="6:8" x14ac:dyDescent="0.25">
      <c r="F32654" s="11"/>
      <c r="G32654" s="11"/>
      <c r="H32654" s="11"/>
    </row>
    <row r="32655" spans="6:8" x14ac:dyDescent="0.25">
      <c r="F32655" s="11"/>
      <c r="G32655" s="11"/>
      <c r="H32655" s="11"/>
    </row>
    <row r="32656" spans="6:8" x14ac:dyDescent="0.25">
      <c r="F32656" s="11"/>
      <c r="G32656" s="11"/>
      <c r="H32656" s="11"/>
    </row>
    <row r="32657" spans="6:8" x14ac:dyDescent="0.25">
      <c r="F32657" s="11"/>
      <c r="G32657" s="11"/>
      <c r="H32657" s="11"/>
    </row>
    <row r="32658" spans="6:8" x14ac:dyDescent="0.25">
      <c r="F32658" s="11"/>
      <c r="G32658" s="11"/>
      <c r="H32658" s="11"/>
    </row>
    <row r="32659" spans="6:8" x14ac:dyDescent="0.25">
      <c r="F32659" s="11"/>
      <c r="G32659" s="11"/>
      <c r="H32659" s="11"/>
    </row>
    <row r="32660" spans="6:8" x14ac:dyDescent="0.25">
      <c r="F32660" s="11"/>
      <c r="G32660" s="11"/>
      <c r="H32660" s="11"/>
    </row>
    <row r="32661" spans="6:8" x14ac:dyDescent="0.25">
      <c r="F32661" s="11"/>
      <c r="G32661" s="11"/>
      <c r="H32661" s="11"/>
    </row>
    <row r="32662" spans="6:8" x14ac:dyDescent="0.25">
      <c r="F32662" s="11"/>
      <c r="G32662" s="11"/>
      <c r="H32662" s="11"/>
    </row>
    <row r="32663" spans="6:8" x14ac:dyDescent="0.25">
      <c r="F32663" s="11"/>
      <c r="G32663" s="11"/>
      <c r="H32663" s="11"/>
    </row>
    <row r="32664" spans="6:8" x14ac:dyDescent="0.25">
      <c r="F32664" s="11"/>
      <c r="G32664" s="11"/>
      <c r="H32664" s="11"/>
    </row>
    <row r="32665" spans="6:8" x14ac:dyDescent="0.25">
      <c r="F32665" s="11"/>
      <c r="G32665" s="11"/>
      <c r="H32665" s="11"/>
    </row>
    <row r="32666" spans="6:8" x14ac:dyDescent="0.25">
      <c r="F32666" s="11"/>
      <c r="G32666" s="11"/>
      <c r="H32666" s="11"/>
    </row>
    <row r="32667" spans="6:8" x14ac:dyDescent="0.25">
      <c r="F32667" s="11"/>
      <c r="G32667" s="11"/>
      <c r="H32667" s="11"/>
    </row>
    <row r="32668" spans="6:8" x14ac:dyDescent="0.25">
      <c r="F32668" s="11"/>
      <c r="G32668" s="11"/>
      <c r="H32668" s="11"/>
    </row>
    <row r="32669" spans="6:8" x14ac:dyDescent="0.25">
      <c r="F32669" s="11"/>
      <c r="G32669" s="11"/>
      <c r="H32669" s="11"/>
    </row>
    <row r="32670" spans="6:8" x14ac:dyDescent="0.25">
      <c r="F32670" s="11"/>
      <c r="G32670" s="11"/>
      <c r="H32670" s="11"/>
    </row>
    <row r="32671" spans="6:8" x14ac:dyDescent="0.25">
      <c r="F32671" s="11"/>
      <c r="G32671" s="11"/>
      <c r="H32671" s="11"/>
    </row>
    <row r="32672" spans="6:8" x14ac:dyDescent="0.25">
      <c r="F32672" s="11"/>
      <c r="G32672" s="11"/>
      <c r="H32672" s="11"/>
    </row>
    <row r="32673" spans="6:8" x14ac:dyDescent="0.25">
      <c r="F32673" s="11"/>
      <c r="G32673" s="11"/>
      <c r="H32673" s="11"/>
    </row>
    <row r="32674" spans="6:8" x14ac:dyDescent="0.25">
      <c r="F32674" s="11"/>
      <c r="G32674" s="11"/>
      <c r="H32674" s="11"/>
    </row>
    <row r="32675" spans="6:8" x14ac:dyDescent="0.25">
      <c r="F32675" s="11"/>
      <c r="G32675" s="11"/>
      <c r="H32675" s="11"/>
    </row>
    <row r="32676" spans="6:8" x14ac:dyDescent="0.25">
      <c r="F32676" s="11"/>
      <c r="G32676" s="11"/>
      <c r="H32676" s="11"/>
    </row>
    <row r="32677" spans="6:8" x14ac:dyDescent="0.25">
      <c r="F32677" s="11"/>
      <c r="G32677" s="11"/>
      <c r="H32677" s="11"/>
    </row>
    <row r="32678" spans="6:8" x14ac:dyDescent="0.25">
      <c r="F32678" s="11"/>
      <c r="G32678" s="11"/>
      <c r="H32678" s="11"/>
    </row>
    <row r="32679" spans="6:8" x14ac:dyDescent="0.25">
      <c r="F32679" s="11"/>
      <c r="G32679" s="11"/>
      <c r="H32679" s="11"/>
    </row>
    <row r="32680" spans="6:8" x14ac:dyDescent="0.25">
      <c r="F32680" s="11"/>
      <c r="G32680" s="11"/>
      <c r="H32680" s="11"/>
    </row>
    <row r="32681" spans="6:8" x14ac:dyDescent="0.25">
      <c r="F32681" s="11"/>
      <c r="G32681" s="11"/>
      <c r="H32681" s="11"/>
    </row>
    <row r="32682" spans="6:8" x14ac:dyDescent="0.25">
      <c r="F32682" s="11"/>
      <c r="G32682" s="11"/>
      <c r="H32682" s="11"/>
    </row>
    <row r="32683" spans="6:8" x14ac:dyDescent="0.25">
      <c r="F32683" s="11"/>
      <c r="G32683" s="11"/>
      <c r="H32683" s="11"/>
    </row>
    <row r="32684" spans="6:8" x14ac:dyDescent="0.25">
      <c r="F32684" s="11"/>
      <c r="G32684" s="11"/>
      <c r="H32684" s="11"/>
    </row>
    <row r="32685" spans="6:8" x14ac:dyDescent="0.25">
      <c r="F32685" s="11"/>
      <c r="G32685" s="11"/>
      <c r="H32685" s="11"/>
    </row>
    <row r="32686" spans="6:8" x14ac:dyDescent="0.25">
      <c r="F32686" s="11"/>
      <c r="G32686" s="11"/>
      <c r="H32686" s="11"/>
    </row>
    <row r="32687" spans="6:8" x14ac:dyDescent="0.25">
      <c r="F32687" s="11"/>
      <c r="G32687" s="11"/>
      <c r="H32687" s="11"/>
    </row>
    <row r="32688" spans="6:8" x14ac:dyDescent="0.25">
      <c r="F32688" s="11"/>
      <c r="G32688" s="11"/>
      <c r="H32688" s="11"/>
    </row>
    <row r="32689" spans="6:8" x14ac:dyDescent="0.25">
      <c r="F32689" s="11"/>
      <c r="G32689" s="11"/>
      <c r="H32689" s="11"/>
    </row>
    <row r="32690" spans="6:8" x14ac:dyDescent="0.25">
      <c r="F32690" s="11"/>
      <c r="G32690" s="11"/>
      <c r="H32690" s="11"/>
    </row>
    <row r="32691" spans="6:8" x14ac:dyDescent="0.25">
      <c r="F32691" s="11"/>
      <c r="G32691" s="11"/>
      <c r="H32691" s="11"/>
    </row>
    <row r="32692" spans="6:8" x14ac:dyDescent="0.25">
      <c r="F32692" s="11"/>
      <c r="G32692" s="11"/>
      <c r="H32692" s="11"/>
    </row>
    <row r="32693" spans="6:8" x14ac:dyDescent="0.25">
      <c r="F32693" s="11"/>
      <c r="G32693" s="11"/>
      <c r="H32693" s="11"/>
    </row>
    <row r="32694" spans="6:8" x14ac:dyDescent="0.25">
      <c r="F32694" s="11"/>
      <c r="G32694" s="11"/>
      <c r="H32694" s="11"/>
    </row>
    <row r="32695" spans="6:8" x14ac:dyDescent="0.25">
      <c r="F32695" s="11"/>
      <c r="G32695" s="11"/>
      <c r="H32695" s="11"/>
    </row>
    <row r="32696" spans="6:8" x14ac:dyDescent="0.25">
      <c r="F32696" s="11"/>
      <c r="G32696" s="11"/>
      <c r="H32696" s="11"/>
    </row>
    <row r="32697" spans="6:8" x14ac:dyDescent="0.25">
      <c r="F32697" s="11"/>
      <c r="G32697" s="11"/>
      <c r="H32697" s="11"/>
    </row>
    <row r="32698" spans="6:8" x14ac:dyDescent="0.25">
      <c r="F32698" s="11"/>
      <c r="G32698" s="11"/>
      <c r="H32698" s="11"/>
    </row>
    <row r="32699" spans="6:8" x14ac:dyDescent="0.25">
      <c r="F32699" s="11"/>
      <c r="G32699" s="11"/>
      <c r="H32699" s="11"/>
    </row>
    <row r="32700" spans="6:8" x14ac:dyDescent="0.25">
      <c r="F32700" s="11"/>
      <c r="G32700" s="11"/>
      <c r="H32700" s="11"/>
    </row>
    <row r="32701" spans="6:8" x14ac:dyDescent="0.25">
      <c r="F32701" s="11"/>
      <c r="G32701" s="11"/>
      <c r="H32701" s="11"/>
    </row>
    <row r="32702" spans="6:8" x14ac:dyDescent="0.25">
      <c r="F32702" s="11"/>
      <c r="G32702" s="11"/>
      <c r="H32702" s="11"/>
    </row>
    <row r="32703" spans="6:8" x14ac:dyDescent="0.25">
      <c r="F32703" s="11"/>
      <c r="G32703" s="11"/>
      <c r="H32703" s="11"/>
    </row>
    <row r="32704" spans="6:8" x14ac:dyDescent="0.25">
      <c r="F32704" s="11"/>
      <c r="G32704" s="11"/>
      <c r="H32704" s="11"/>
    </row>
    <row r="32705" spans="6:8" x14ac:dyDescent="0.25">
      <c r="F32705" s="11"/>
      <c r="G32705" s="11"/>
      <c r="H32705" s="11"/>
    </row>
    <row r="32706" spans="6:8" x14ac:dyDescent="0.25">
      <c r="F32706" s="11"/>
      <c r="G32706" s="11"/>
      <c r="H32706" s="11"/>
    </row>
    <row r="32707" spans="6:8" x14ac:dyDescent="0.25">
      <c r="F32707" s="11"/>
      <c r="G32707" s="11"/>
      <c r="H32707" s="11"/>
    </row>
    <row r="32708" spans="6:8" x14ac:dyDescent="0.25">
      <c r="F32708" s="11"/>
      <c r="G32708" s="11"/>
      <c r="H32708" s="11"/>
    </row>
    <row r="32709" spans="6:8" x14ac:dyDescent="0.25">
      <c r="F32709" s="11"/>
      <c r="G32709" s="11"/>
      <c r="H32709" s="11"/>
    </row>
    <row r="32710" spans="6:8" x14ac:dyDescent="0.25">
      <c r="F32710" s="11"/>
      <c r="G32710" s="11"/>
      <c r="H32710" s="11"/>
    </row>
    <row r="32711" spans="6:8" x14ac:dyDescent="0.25">
      <c r="F32711" s="11"/>
      <c r="G32711" s="11"/>
      <c r="H32711" s="11"/>
    </row>
    <row r="32712" spans="6:8" x14ac:dyDescent="0.25">
      <c r="F32712" s="11"/>
      <c r="G32712" s="11"/>
      <c r="H32712" s="11"/>
    </row>
    <row r="32713" spans="6:8" x14ac:dyDescent="0.25">
      <c r="F32713" s="11"/>
      <c r="G32713" s="11"/>
      <c r="H32713" s="11"/>
    </row>
    <row r="32714" spans="6:8" x14ac:dyDescent="0.25">
      <c r="F32714" s="11"/>
      <c r="G32714" s="11"/>
      <c r="H32714" s="11"/>
    </row>
    <row r="32715" spans="6:8" x14ac:dyDescent="0.25">
      <c r="F32715" s="11"/>
      <c r="G32715" s="11"/>
      <c r="H32715" s="11"/>
    </row>
    <row r="32716" spans="6:8" x14ac:dyDescent="0.25">
      <c r="F32716" s="11"/>
      <c r="G32716" s="11"/>
      <c r="H32716" s="11"/>
    </row>
    <row r="32717" spans="6:8" x14ac:dyDescent="0.25">
      <c r="F32717" s="11"/>
      <c r="G32717" s="11"/>
      <c r="H32717" s="11"/>
    </row>
    <row r="32718" spans="6:8" x14ac:dyDescent="0.25">
      <c r="F32718" s="11"/>
      <c r="G32718" s="11"/>
      <c r="H32718" s="11"/>
    </row>
    <row r="32719" spans="6:8" x14ac:dyDescent="0.25">
      <c r="F32719" s="11"/>
      <c r="G32719" s="11"/>
      <c r="H32719" s="11"/>
    </row>
    <row r="32720" spans="6:8" x14ac:dyDescent="0.25">
      <c r="F32720" s="11"/>
      <c r="G32720" s="11"/>
      <c r="H32720" s="11"/>
    </row>
    <row r="32721" spans="6:8" x14ac:dyDescent="0.25">
      <c r="F32721" s="11"/>
      <c r="G32721" s="11"/>
      <c r="H32721" s="11"/>
    </row>
    <row r="32722" spans="6:8" x14ac:dyDescent="0.25">
      <c r="F32722" s="11"/>
      <c r="G32722" s="11"/>
      <c r="H32722" s="11"/>
    </row>
    <row r="32723" spans="6:8" x14ac:dyDescent="0.25">
      <c r="F32723" s="11"/>
      <c r="G32723" s="11"/>
      <c r="H32723" s="11"/>
    </row>
    <row r="32724" spans="6:8" x14ac:dyDescent="0.25">
      <c r="F32724" s="11"/>
      <c r="G32724" s="11"/>
      <c r="H32724" s="11"/>
    </row>
    <row r="32725" spans="6:8" x14ac:dyDescent="0.25">
      <c r="F32725" s="11"/>
      <c r="G32725" s="11"/>
      <c r="H32725" s="11"/>
    </row>
    <row r="32726" spans="6:8" x14ac:dyDescent="0.25">
      <c r="F32726" s="11"/>
      <c r="G32726" s="11"/>
      <c r="H32726" s="11"/>
    </row>
    <row r="32727" spans="6:8" x14ac:dyDescent="0.25">
      <c r="F32727" s="11"/>
      <c r="G32727" s="11"/>
      <c r="H32727" s="11"/>
    </row>
    <row r="32728" spans="6:8" x14ac:dyDescent="0.25">
      <c r="F32728" s="11"/>
      <c r="G32728" s="11"/>
      <c r="H32728" s="11"/>
    </row>
    <row r="32729" spans="6:8" x14ac:dyDescent="0.25">
      <c r="F32729" s="11"/>
      <c r="G32729" s="11"/>
      <c r="H32729" s="11"/>
    </row>
    <row r="32730" spans="6:8" x14ac:dyDescent="0.25">
      <c r="F32730" s="11"/>
      <c r="G32730" s="11"/>
      <c r="H32730" s="11"/>
    </row>
    <row r="32731" spans="6:8" x14ac:dyDescent="0.25">
      <c r="F32731" s="11"/>
      <c r="G32731" s="11"/>
      <c r="H32731" s="11"/>
    </row>
    <row r="32732" spans="6:8" x14ac:dyDescent="0.25">
      <c r="F32732" s="11"/>
      <c r="G32732" s="11"/>
      <c r="H32732" s="11"/>
    </row>
    <row r="32733" spans="6:8" x14ac:dyDescent="0.25">
      <c r="F32733" s="11"/>
      <c r="G32733" s="11"/>
      <c r="H32733" s="11"/>
    </row>
    <row r="32734" spans="6:8" x14ac:dyDescent="0.25">
      <c r="F32734" s="11"/>
      <c r="G32734" s="11"/>
      <c r="H32734" s="11"/>
    </row>
    <row r="32735" spans="6:8" x14ac:dyDescent="0.25">
      <c r="F32735" s="11"/>
      <c r="G32735" s="11"/>
      <c r="H32735" s="11"/>
    </row>
    <row r="32736" spans="6:8" x14ac:dyDescent="0.25">
      <c r="F32736" s="11"/>
      <c r="G32736" s="11"/>
      <c r="H32736" s="11"/>
    </row>
    <row r="32737" spans="6:8" x14ac:dyDescent="0.25">
      <c r="F32737" s="11"/>
      <c r="G32737" s="11"/>
      <c r="H32737" s="11"/>
    </row>
    <row r="32738" spans="6:8" x14ac:dyDescent="0.25">
      <c r="F32738" s="11"/>
      <c r="G32738" s="11"/>
      <c r="H32738" s="11"/>
    </row>
    <row r="32739" spans="6:8" x14ac:dyDescent="0.25">
      <c r="F32739" s="11"/>
      <c r="G32739" s="11"/>
      <c r="H32739" s="11"/>
    </row>
    <row r="32740" spans="6:8" x14ac:dyDescent="0.25">
      <c r="F32740" s="11"/>
      <c r="G32740" s="11"/>
      <c r="H32740" s="11"/>
    </row>
    <row r="32741" spans="6:8" x14ac:dyDescent="0.25">
      <c r="F32741" s="11"/>
      <c r="G32741" s="11"/>
      <c r="H32741" s="11"/>
    </row>
    <row r="32742" spans="6:8" x14ac:dyDescent="0.25">
      <c r="F32742" s="11"/>
      <c r="G32742" s="11"/>
      <c r="H32742" s="11"/>
    </row>
    <row r="32743" spans="6:8" x14ac:dyDescent="0.25">
      <c r="F32743" s="11"/>
      <c r="G32743" s="11"/>
      <c r="H32743" s="11"/>
    </row>
    <row r="32744" spans="6:8" x14ac:dyDescent="0.25">
      <c r="F32744" s="11"/>
      <c r="G32744" s="11"/>
      <c r="H32744" s="11"/>
    </row>
    <row r="32745" spans="6:8" x14ac:dyDescent="0.25">
      <c r="F32745" s="11"/>
      <c r="G32745" s="11"/>
      <c r="H32745" s="11"/>
    </row>
    <row r="32746" spans="6:8" x14ac:dyDescent="0.25">
      <c r="F32746" s="11"/>
      <c r="G32746" s="11"/>
      <c r="H32746" s="11"/>
    </row>
    <row r="32747" spans="6:8" x14ac:dyDescent="0.25">
      <c r="F32747" s="11"/>
      <c r="G32747" s="11"/>
      <c r="H32747" s="11"/>
    </row>
    <row r="32748" spans="6:8" x14ac:dyDescent="0.25">
      <c r="F32748" s="11"/>
      <c r="G32748" s="11"/>
      <c r="H32748" s="11"/>
    </row>
    <row r="32749" spans="6:8" x14ac:dyDescent="0.25">
      <c r="F32749" s="11"/>
      <c r="G32749" s="11"/>
      <c r="H32749" s="11"/>
    </row>
    <row r="32750" spans="6:8" x14ac:dyDescent="0.25">
      <c r="F32750" s="11"/>
      <c r="G32750" s="11"/>
      <c r="H32750" s="11"/>
    </row>
    <row r="32751" spans="6:8" x14ac:dyDescent="0.25">
      <c r="F32751" s="11"/>
      <c r="G32751" s="11"/>
      <c r="H32751" s="11"/>
    </row>
    <row r="32752" spans="6:8" x14ac:dyDescent="0.25">
      <c r="F32752" s="11"/>
      <c r="G32752" s="11"/>
      <c r="H32752" s="11"/>
    </row>
    <row r="32753" spans="6:8" x14ac:dyDescent="0.25">
      <c r="F32753" s="11"/>
      <c r="G32753" s="11"/>
      <c r="H32753" s="11"/>
    </row>
    <row r="32754" spans="6:8" x14ac:dyDescent="0.25">
      <c r="F32754" s="11"/>
      <c r="G32754" s="11"/>
      <c r="H32754" s="11"/>
    </row>
    <row r="32755" spans="6:8" x14ac:dyDescent="0.25">
      <c r="F32755" s="11"/>
      <c r="G32755" s="11"/>
      <c r="H32755" s="11"/>
    </row>
    <row r="32756" spans="6:8" x14ac:dyDescent="0.25">
      <c r="F32756" s="11"/>
      <c r="G32756" s="11"/>
      <c r="H32756" s="11"/>
    </row>
    <row r="32757" spans="6:8" x14ac:dyDescent="0.25">
      <c r="F32757" s="11"/>
      <c r="G32757" s="11"/>
      <c r="H32757" s="11"/>
    </row>
    <row r="32758" spans="6:8" x14ac:dyDescent="0.25">
      <c r="F32758" s="11"/>
      <c r="G32758" s="11"/>
      <c r="H32758" s="11"/>
    </row>
    <row r="32759" spans="6:8" x14ac:dyDescent="0.25">
      <c r="F32759" s="11"/>
      <c r="G32759" s="11"/>
      <c r="H32759" s="11"/>
    </row>
    <row r="32760" spans="6:8" x14ac:dyDescent="0.25">
      <c r="F32760" s="11"/>
      <c r="G32760" s="11"/>
      <c r="H32760" s="11"/>
    </row>
    <row r="32761" spans="6:8" x14ac:dyDescent="0.25">
      <c r="F32761" s="11"/>
      <c r="G32761" s="11"/>
      <c r="H32761" s="11"/>
    </row>
    <row r="32762" spans="6:8" x14ac:dyDescent="0.25">
      <c r="F32762" s="11"/>
      <c r="G32762" s="11"/>
      <c r="H32762" s="11"/>
    </row>
    <row r="32763" spans="6:8" x14ac:dyDescent="0.25">
      <c r="F32763" s="11"/>
      <c r="G32763" s="11"/>
      <c r="H32763" s="11"/>
    </row>
    <row r="32764" spans="6:8" x14ac:dyDescent="0.25">
      <c r="F32764" s="11"/>
      <c r="G32764" s="11"/>
      <c r="H32764" s="11"/>
    </row>
    <row r="32765" spans="6:8" x14ac:dyDescent="0.25">
      <c r="F32765" s="11"/>
      <c r="G32765" s="11"/>
      <c r="H32765" s="11"/>
    </row>
    <row r="32766" spans="6:8" x14ac:dyDescent="0.25">
      <c r="F32766" s="11"/>
      <c r="G32766" s="11"/>
      <c r="H32766" s="11"/>
    </row>
    <row r="32767" spans="6:8" x14ac:dyDescent="0.25">
      <c r="F32767" s="11"/>
      <c r="G32767" s="11"/>
      <c r="H32767" s="11"/>
    </row>
    <row r="32768" spans="6:8" x14ac:dyDescent="0.25">
      <c r="F32768" s="11"/>
      <c r="G32768" s="11"/>
      <c r="H32768" s="11"/>
    </row>
    <row r="32769" spans="6:8" x14ac:dyDescent="0.25">
      <c r="F32769" s="11"/>
      <c r="G32769" s="11"/>
      <c r="H32769" s="11"/>
    </row>
    <row r="32770" spans="6:8" x14ac:dyDescent="0.25">
      <c r="F32770" s="11"/>
      <c r="G32770" s="11"/>
      <c r="H32770" s="11"/>
    </row>
    <row r="32771" spans="6:8" x14ac:dyDescent="0.25">
      <c r="F32771" s="11"/>
      <c r="G32771" s="11"/>
      <c r="H32771" s="11"/>
    </row>
    <row r="32772" spans="6:8" x14ac:dyDescent="0.25">
      <c r="F32772" s="11"/>
      <c r="G32772" s="11"/>
      <c r="H32772" s="11"/>
    </row>
    <row r="32773" spans="6:8" x14ac:dyDescent="0.25">
      <c r="F32773" s="11"/>
      <c r="G32773" s="11"/>
      <c r="H32773" s="11"/>
    </row>
    <row r="32774" spans="6:8" x14ac:dyDescent="0.25">
      <c r="F32774" s="11"/>
      <c r="G32774" s="11"/>
      <c r="H32774" s="11"/>
    </row>
    <row r="32775" spans="6:8" x14ac:dyDescent="0.25">
      <c r="F32775" s="11"/>
      <c r="G32775" s="11"/>
      <c r="H32775" s="11"/>
    </row>
    <row r="32776" spans="6:8" x14ac:dyDescent="0.25">
      <c r="F32776" s="11"/>
      <c r="G32776" s="11"/>
      <c r="H32776" s="11"/>
    </row>
    <row r="32777" spans="6:8" x14ac:dyDescent="0.25">
      <c r="F32777" s="11"/>
      <c r="G32777" s="11"/>
      <c r="H32777" s="11"/>
    </row>
    <row r="32778" spans="6:8" x14ac:dyDescent="0.25">
      <c r="F32778" s="11"/>
      <c r="G32778" s="11"/>
      <c r="H32778" s="11"/>
    </row>
    <row r="32779" spans="6:8" x14ac:dyDescent="0.25">
      <c r="F32779" s="11"/>
      <c r="G32779" s="11"/>
      <c r="H32779" s="11"/>
    </row>
    <row r="32780" spans="6:8" x14ac:dyDescent="0.25">
      <c r="F32780" s="11"/>
      <c r="G32780" s="11"/>
      <c r="H32780" s="11"/>
    </row>
    <row r="32781" spans="6:8" x14ac:dyDescent="0.25">
      <c r="F32781" s="11"/>
      <c r="G32781" s="11"/>
      <c r="H32781" s="11"/>
    </row>
    <row r="32782" spans="6:8" x14ac:dyDescent="0.25">
      <c r="F32782" s="11"/>
      <c r="G32782" s="11"/>
      <c r="H32782" s="11"/>
    </row>
    <row r="32783" spans="6:8" x14ac:dyDescent="0.25">
      <c r="F32783" s="11"/>
      <c r="G32783" s="11"/>
      <c r="H32783" s="11"/>
    </row>
    <row r="32784" spans="6:8" x14ac:dyDescent="0.25">
      <c r="F32784" s="11"/>
      <c r="G32784" s="11"/>
      <c r="H32784" s="11"/>
    </row>
    <row r="32785" spans="6:8" x14ac:dyDescent="0.25">
      <c r="F32785" s="11"/>
      <c r="G32785" s="11"/>
      <c r="H32785" s="11"/>
    </row>
    <row r="32786" spans="6:8" x14ac:dyDescent="0.25">
      <c r="F32786" s="11"/>
      <c r="G32786" s="11"/>
      <c r="H32786" s="11"/>
    </row>
    <row r="32787" spans="6:8" x14ac:dyDescent="0.25">
      <c r="F32787" s="11"/>
      <c r="G32787" s="11"/>
      <c r="H32787" s="11"/>
    </row>
    <row r="32788" spans="6:8" x14ac:dyDescent="0.25">
      <c r="F32788" s="11"/>
      <c r="G32788" s="11"/>
      <c r="H32788" s="11"/>
    </row>
    <row r="32789" spans="6:8" x14ac:dyDescent="0.25">
      <c r="F32789" s="11"/>
      <c r="G32789" s="11"/>
      <c r="H32789" s="11"/>
    </row>
    <row r="32790" spans="6:8" x14ac:dyDescent="0.25">
      <c r="F32790" s="11"/>
      <c r="G32790" s="11"/>
      <c r="H32790" s="11"/>
    </row>
    <row r="32791" spans="6:8" x14ac:dyDescent="0.25">
      <c r="F32791" s="11"/>
      <c r="G32791" s="11"/>
      <c r="H32791" s="11"/>
    </row>
    <row r="32792" spans="6:8" x14ac:dyDescent="0.25">
      <c r="F32792" s="11"/>
      <c r="G32792" s="11"/>
      <c r="H32792" s="11"/>
    </row>
    <row r="32793" spans="6:8" x14ac:dyDescent="0.25">
      <c r="F32793" s="11"/>
      <c r="G32793" s="11"/>
      <c r="H32793" s="11"/>
    </row>
    <row r="32794" spans="6:8" x14ac:dyDescent="0.25">
      <c r="F32794" s="11"/>
      <c r="G32794" s="11"/>
      <c r="H32794" s="11"/>
    </row>
    <row r="32795" spans="6:8" x14ac:dyDescent="0.25">
      <c r="F32795" s="11"/>
      <c r="G32795" s="11"/>
      <c r="H32795" s="11"/>
    </row>
    <row r="32796" spans="6:8" x14ac:dyDescent="0.25">
      <c r="F32796" s="11"/>
      <c r="G32796" s="11"/>
      <c r="H32796" s="11"/>
    </row>
    <row r="32797" spans="6:8" x14ac:dyDescent="0.25">
      <c r="F32797" s="11"/>
      <c r="G32797" s="11"/>
      <c r="H32797" s="11"/>
    </row>
    <row r="32798" spans="6:8" x14ac:dyDescent="0.25">
      <c r="F32798" s="11"/>
      <c r="G32798" s="11"/>
      <c r="H32798" s="11"/>
    </row>
    <row r="32799" spans="6:8" x14ac:dyDescent="0.25">
      <c r="F32799" s="11"/>
      <c r="G32799" s="11"/>
      <c r="H32799" s="11"/>
    </row>
    <row r="32800" spans="6:8" x14ac:dyDescent="0.25">
      <c r="F32800" s="11"/>
      <c r="G32800" s="11"/>
      <c r="H32800" s="11"/>
    </row>
    <row r="32801" spans="6:8" x14ac:dyDescent="0.25">
      <c r="F32801" s="11"/>
      <c r="G32801" s="11"/>
      <c r="H32801" s="11"/>
    </row>
    <row r="32802" spans="6:8" x14ac:dyDescent="0.25">
      <c r="F32802" s="11"/>
      <c r="G32802" s="11"/>
      <c r="H32802" s="11"/>
    </row>
    <row r="32803" spans="6:8" x14ac:dyDescent="0.25">
      <c r="F32803" s="11"/>
      <c r="G32803" s="11"/>
      <c r="H32803" s="11"/>
    </row>
    <row r="32804" spans="6:8" x14ac:dyDescent="0.25">
      <c r="F32804" s="11"/>
      <c r="G32804" s="11"/>
      <c r="H32804" s="11"/>
    </row>
    <row r="32805" spans="6:8" x14ac:dyDescent="0.25">
      <c r="F32805" s="11"/>
      <c r="G32805" s="11"/>
      <c r="H32805" s="11"/>
    </row>
    <row r="32806" spans="6:8" x14ac:dyDescent="0.25">
      <c r="F32806" s="11"/>
      <c r="G32806" s="11"/>
      <c r="H32806" s="11"/>
    </row>
    <row r="32807" spans="6:8" x14ac:dyDescent="0.25">
      <c r="F32807" s="11"/>
      <c r="G32807" s="11"/>
      <c r="H32807" s="11"/>
    </row>
    <row r="32808" spans="6:8" x14ac:dyDescent="0.25">
      <c r="F32808" s="11"/>
      <c r="G32808" s="11"/>
      <c r="H32808" s="11"/>
    </row>
    <row r="32809" spans="6:8" x14ac:dyDescent="0.25">
      <c r="F32809" s="11"/>
      <c r="G32809" s="11"/>
      <c r="H32809" s="11"/>
    </row>
    <row r="32810" spans="6:8" x14ac:dyDescent="0.25">
      <c r="F32810" s="11"/>
      <c r="G32810" s="11"/>
      <c r="H32810" s="11"/>
    </row>
    <row r="32811" spans="6:8" x14ac:dyDescent="0.25">
      <c r="F32811" s="11"/>
      <c r="G32811" s="11"/>
      <c r="H32811" s="11"/>
    </row>
    <row r="32812" spans="6:8" x14ac:dyDescent="0.25">
      <c r="F32812" s="11"/>
      <c r="G32812" s="11"/>
      <c r="H32812" s="11"/>
    </row>
    <row r="32813" spans="6:8" x14ac:dyDescent="0.25">
      <c r="F32813" s="11"/>
      <c r="G32813" s="11"/>
      <c r="H32813" s="11"/>
    </row>
    <row r="32814" spans="6:8" x14ac:dyDescent="0.25">
      <c r="F32814" s="11"/>
      <c r="G32814" s="11"/>
      <c r="H32814" s="11"/>
    </row>
    <row r="32815" spans="6:8" x14ac:dyDescent="0.25">
      <c r="F32815" s="11"/>
      <c r="G32815" s="11"/>
      <c r="H32815" s="11"/>
    </row>
    <row r="32816" spans="6:8" x14ac:dyDescent="0.25">
      <c r="F32816" s="11"/>
      <c r="G32816" s="11"/>
      <c r="H32816" s="11"/>
    </row>
    <row r="32817" spans="6:8" x14ac:dyDescent="0.25">
      <c r="F32817" s="11"/>
      <c r="G32817" s="11"/>
      <c r="H32817" s="11"/>
    </row>
    <row r="32818" spans="6:8" x14ac:dyDescent="0.25">
      <c r="F32818" s="11"/>
      <c r="G32818" s="11"/>
      <c r="H32818" s="11"/>
    </row>
    <row r="32819" spans="6:8" x14ac:dyDescent="0.25">
      <c r="F32819" s="11"/>
      <c r="G32819" s="11"/>
      <c r="H32819" s="11"/>
    </row>
    <row r="32820" spans="6:8" x14ac:dyDescent="0.25">
      <c r="F32820" s="11"/>
      <c r="G32820" s="11"/>
      <c r="H32820" s="11"/>
    </row>
    <row r="32821" spans="6:8" x14ac:dyDescent="0.25">
      <c r="F32821" s="11"/>
      <c r="G32821" s="11"/>
      <c r="H32821" s="11"/>
    </row>
    <row r="32822" spans="6:8" x14ac:dyDescent="0.25">
      <c r="F32822" s="11"/>
      <c r="G32822" s="11"/>
      <c r="H32822" s="11"/>
    </row>
    <row r="32823" spans="6:8" x14ac:dyDescent="0.25">
      <c r="F32823" s="11"/>
      <c r="G32823" s="11"/>
      <c r="H32823" s="11"/>
    </row>
    <row r="32824" spans="6:8" x14ac:dyDescent="0.25">
      <c r="F32824" s="11"/>
      <c r="G32824" s="11"/>
      <c r="H32824" s="11"/>
    </row>
    <row r="32825" spans="6:8" x14ac:dyDescent="0.25">
      <c r="F32825" s="11"/>
      <c r="G32825" s="11"/>
      <c r="H32825" s="11"/>
    </row>
    <row r="32826" spans="6:8" x14ac:dyDescent="0.25">
      <c r="F32826" s="11"/>
      <c r="G32826" s="11"/>
      <c r="H32826" s="11"/>
    </row>
    <row r="32827" spans="6:8" x14ac:dyDescent="0.25">
      <c r="F32827" s="11"/>
      <c r="G32827" s="11"/>
      <c r="H32827" s="11"/>
    </row>
    <row r="32828" spans="6:8" x14ac:dyDescent="0.25">
      <c r="F32828" s="11"/>
      <c r="G32828" s="11"/>
      <c r="H32828" s="11"/>
    </row>
    <row r="32829" spans="6:8" x14ac:dyDescent="0.25">
      <c r="F32829" s="11"/>
      <c r="G32829" s="11"/>
      <c r="H32829" s="11"/>
    </row>
    <row r="32830" spans="6:8" x14ac:dyDescent="0.25">
      <c r="F32830" s="11"/>
      <c r="G32830" s="11"/>
      <c r="H32830" s="11"/>
    </row>
    <row r="32831" spans="6:8" x14ac:dyDescent="0.25">
      <c r="F32831" s="11"/>
      <c r="G32831" s="11"/>
      <c r="H32831" s="11"/>
    </row>
    <row r="32832" spans="6:8" x14ac:dyDescent="0.25">
      <c r="F32832" s="11"/>
      <c r="G32832" s="11"/>
      <c r="H32832" s="11"/>
    </row>
    <row r="32833" spans="6:8" x14ac:dyDescent="0.25">
      <c r="F32833" s="11"/>
      <c r="G32833" s="11"/>
      <c r="H32833" s="11"/>
    </row>
    <row r="32834" spans="6:8" x14ac:dyDescent="0.25">
      <c r="F32834" s="11"/>
      <c r="G32834" s="11"/>
      <c r="H32834" s="11"/>
    </row>
    <row r="32835" spans="6:8" x14ac:dyDescent="0.25">
      <c r="F32835" s="11"/>
      <c r="G32835" s="11"/>
      <c r="H32835" s="11"/>
    </row>
    <row r="32836" spans="6:8" x14ac:dyDescent="0.25">
      <c r="F32836" s="11"/>
      <c r="G32836" s="11"/>
      <c r="H32836" s="11"/>
    </row>
    <row r="32837" spans="6:8" x14ac:dyDescent="0.25">
      <c r="F32837" s="11"/>
      <c r="G32837" s="11"/>
      <c r="H32837" s="11"/>
    </row>
    <row r="32838" spans="6:8" x14ac:dyDescent="0.25">
      <c r="F32838" s="11"/>
      <c r="G32838" s="11"/>
      <c r="H32838" s="11"/>
    </row>
    <row r="32839" spans="6:8" x14ac:dyDescent="0.25">
      <c r="F32839" s="11"/>
      <c r="G32839" s="11"/>
      <c r="H32839" s="11"/>
    </row>
    <row r="32840" spans="6:8" x14ac:dyDescent="0.25">
      <c r="F32840" s="11"/>
      <c r="G32840" s="11"/>
      <c r="H32840" s="11"/>
    </row>
    <row r="32841" spans="6:8" x14ac:dyDescent="0.25">
      <c r="F32841" s="11"/>
      <c r="G32841" s="11"/>
      <c r="H32841" s="11"/>
    </row>
    <row r="32842" spans="6:8" x14ac:dyDescent="0.25">
      <c r="F32842" s="11"/>
      <c r="G32842" s="11"/>
      <c r="H32842" s="11"/>
    </row>
    <row r="32843" spans="6:8" x14ac:dyDescent="0.25">
      <c r="F32843" s="11"/>
      <c r="G32843" s="11"/>
      <c r="H32843" s="11"/>
    </row>
    <row r="32844" spans="6:8" x14ac:dyDescent="0.25">
      <c r="F32844" s="11"/>
      <c r="G32844" s="11"/>
      <c r="H32844" s="11"/>
    </row>
    <row r="32845" spans="6:8" x14ac:dyDescent="0.25">
      <c r="F32845" s="11"/>
      <c r="G32845" s="11"/>
      <c r="H32845" s="11"/>
    </row>
    <row r="32846" spans="6:8" x14ac:dyDescent="0.25">
      <c r="F32846" s="11"/>
      <c r="G32846" s="11"/>
      <c r="H32846" s="11"/>
    </row>
    <row r="32847" spans="6:8" x14ac:dyDescent="0.25">
      <c r="F32847" s="11"/>
      <c r="G32847" s="11"/>
      <c r="H32847" s="11"/>
    </row>
    <row r="32848" spans="6:8" x14ac:dyDescent="0.25">
      <c r="F32848" s="11"/>
      <c r="G32848" s="11"/>
      <c r="H32848" s="11"/>
    </row>
    <row r="32849" spans="6:8" x14ac:dyDescent="0.25">
      <c r="F32849" s="11"/>
      <c r="G32849" s="11"/>
      <c r="H32849" s="11"/>
    </row>
    <row r="32850" spans="6:8" x14ac:dyDescent="0.25">
      <c r="F32850" s="11"/>
      <c r="G32850" s="11"/>
      <c r="H32850" s="11"/>
    </row>
    <row r="32851" spans="6:8" x14ac:dyDescent="0.25">
      <c r="F32851" s="11"/>
      <c r="G32851" s="11"/>
      <c r="H32851" s="11"/>
    </row>
    <row r="32852" spans="6:8" x14ac:dyDescent="0.25">
      <c r="F32852" s="11"/>
      <c r="G32852" s="11"/>
      <c r="H32852" s="11"/>
    </row>
    <row r="32853" spans="6:8" x14ac:dyDescent="0.25">
      <c r="F32853" s="11"/>
      <c r="G32853" s="11"/>
      <c r="H32853" s="11"/>
    </row>
    <row r="32854" spans="6:8" x14ac:dyDescent="0.25">
      <c r="F32854" s="11"/>
      <c r="G32854" s="11"/>
      <c r="H32854" s="11"/>
    </row>
    <row r="32855" spans="6:8" x14ac:dyDescent="0.25">
      <c r="F32855" s="11"/>
      <c r="G32855" s="11"/>
      <c r="H32855" s="11"/>
    </row>
    <row r="32856" spans="6:8" x14ac:dyDescent="0.25">
      <c r="F32856" s="11"/>
      <c r="G32856" s="11"/>
      <c r="H32856" s="11"/>
    </row>
    <row r="32857" spans="6:8" x14ac:dyDescent="0.25">
      <c r="F32857" s="11"/>
      <c r="G32857" s="11"/>
      <c r="H32857" s="11"/>
    </row>
    <row r="32858" spans="6:8" x14ac:dyDescent="0.25">
      <c r="F32858" s="11"/>
      <c r="G32858" s="11"/>
      <c r="H32858" s="11"/>
    </row>
    <row r="32859" spans="6:8" x14ac:dyDescent="0.25">
      <c r="F32859" s="11"/>
      <c r="G32859" s="11"/>
      <c r="H32859" s="11"/>
    </row>
    <row r="32860" spans="6:8" x14ac:dyDescent="0.25">
      <c r="F32860" s="11"/>
      <c r="G32860" s="11"/>
      <c r="H32860" s="11"/>
    </row>
    <row r="32861" spans="6:8" x14ac:dyDescent="0.25">
      <c r="F32861" s="11"/>
      <c r="G32861" s="11"/>
      <c r="H32861" s="11"/>
    </row>
    <row r="32862" spans="6:8" x14ac:dyDescent="0.25">
      <c r="F32862" s="11"/>
      <c r="G32862" s="11"/>
      <c r="H32862" s="11"/>
    </row>
    <row r="32863" spans="6:8" x14ac:dyDescent="0.25">
      <c r="F32863" s="11"/>
      <c r="G32863" s="11"/>
      <c r="H32863" s="11"/>
    </row>
    <row r="32864" spans="6:8" x14ac:dyDescent="0.25">
      <c r="F32864" s="11"/>
      <c r="G32864" s="11"/>
      <c r="H32864" s="11"/>
    </row>
    <row r="32865" spans="6:8" x14ac:dyDescent="0.25">
      <c r="F32865" s="11"/>
      <c r="G32865" s="11"/>
      <c r="H32865" s="11"/>
    </row>
    <row r="32866" spans="6:8" x14ac:dyDescent="0.25">
      <c r="F32866" s="11"/>
      <c r="G32866" s="11"/>
      <c r="H32866" s="11"/>
    </row>
    <row r="32867" spans="6:8" x14ac:dyDescent="0.25">
      <c r="F32867" s="11"/>
      <c r="G32867" s="11"/>
      <c r="H32867" s="11"/>
    </row>
    <row r="32868" spans="6:8" x14ac:dyDescent="0.25">
      <c r="F32868" s="11"/>
      <c r="G32868" s="11"/>
      <c r="H32868" s="11"/>
    </row>
    <row r="32869" spans="6:8" x14ac:dyDescent="0.25">
      <c r="F32869" s="11"/>
      <c r="G32869" s="11"/>
      <c r="H32869" s="11"/>
    </row>
    <row r="32870" spans="6:8" x14ac:dyDescent="0.25">
      <c r="F32870" s="11"/>
      <c r="G32870" s="11"/>
      <c r="H32870" s="11"/>
    </row>
    <row r="32871" spans="6:8" x14ac:dyDescent="0.25">
      <c r="F32871" s="11"/>
      <c r="G32871" s="11"/>
      <c r="H32871" s="11"/>
    </row>
    <row r="32872" spans="6:8" x14ac:dyDescent="0.25">
      <c r="F32872" s="11"/>
      <c r="G32872" s="11"/>
      <c r="H32872" s="11"/>
    </row>
    <row r="32873" spans="6:8" x14ac:dyDescent="0.25">
      <c r="F32873" s="11"/>
      <c r="G32873" s="11"/>
      <c r="H32873" s="11"/>
    </row>
    <row r="32874" spans="6:8" x14ac:dyDescent="0.25">
      <c r="F32874" s="11"/>
      <c r="G32874" s="11"/>
      <c r="H32874" s="11"/>
    </row>
    <row r="32875" spans="6:8" x14ac:dyDescent="0.25">
      <c r="F32875" s="11"/>
      <c r="G32875" s="11"/>
      <c r="H32875" s="11"/>
    </row>
    <row r="32876" spans="6:8" x14ac:dyDescent="0.25">
      <c r="F32876" s="11"/>
      <c r="G32876" s="11"/>
      <c r="H32876" s="11"/>
    </row>
    <row r="32877" spans="6:8" x14ac:dyDescent="0.25">
      <c r="F32877" s="11"/>
      <c r="G32877" s="11"/>
      <c r="H32877" s="11"/>
    </row>
    <row r="32878" spans="6:8" x14ac:dyDescent="0.25">
      <c r="F32878" s="11"/>
      <c r="G32878" s="11"/>
      <c r="H32878" s="11"/>
    </row>
    <row r="32879" spans="6:8" x14ac:dyDescent="0.25">
      <c r="F32879" s="11"/>
      <c r="G32879" s="11"/>
      <c r="H32879" s="11"/>
    </row>
    <row r="32880" spans="6:8" x14ac:dyDescent="0.25">
      <c r="F32880" s="11"/>
      <c r="G32880" s="11"/>
      <c r="H32880" s="11"/>
    </row>
    <row r="32881" spans="6:8" x14ac:dyDescent="0.25">
      <c r="F32881" s="11"/>
      <c r="G32881" s="11"/>
      <c r="H32881" s="11"/>
    </row>
    <row r="32882" spans="6:8" x14ac:dyDescent="0.25">
      <c r="F32882" s="11"/>
      <c r="G32882" s="11"/>
      <c r="H32882" s="11"/>
    </row>
    <row r="32883" spans="6:8" x14ac:dyDescent="0.25">
      <c r="F32883" s="11"/>
      <c r="G32883" s="11"/>
      <c r="H32883" s="11"/>
    </row>
    <row r="32884" spans="6:8" x14ac:dyDescent="0.25">
      <c r="F32884" s="11"/>
      <c r="G32884" s="11"/>
      <c r="H32884" s="11"/>
    </row>
    <row r="32885" spans="6:8" x14ac:dyDescent="0.25">
      <c r="F32885" s="11"/>
      <c r="G32885" s="11"/>
      <c r="H32885" s="11"/>
    </row>
    <row r="32886" spans="6:8" x14ac:dyDescent="0.25">
      <c r="F32886" s="11"/>
      <c r="G32886" s="11"/>
      <c r="H32886" s="11"/>
    </row>
    <row r="32887" spans="6:8" x14ac:dyDescent="0.25">
      <c r="F32887" s="11"/>
      <c r="G32887" s="11"/>
      <c r="H32887" s="11"/>
    </row>
    <row r="32888" spans="6:8" x14ac:dyDescent="0.25">
      <c r="F32888" s="11"/>
      <c r="G32888" s="11"/>
      <c r="H32888" s="11"/>
    </row>
    <row r="32889" spans="6:8" x14ac:dyDescent="0.25">
      <c r="F32889" s="11"/>
      <c r="G32889" s="11"/>
      <c r="H32889" s="11"/>
    </row>
    <row r="32890" spans="6:8" x14ac:dyDescent="0.25">
      <c r="F32890" s="11"/>
      <c r="G32890" s="11"/>
      <c r="H32890" s="11"/>
    </row>
    <row r="32891" spans="6:8" x14ac:dyDescent="0.25">
      <c r="F32891" s="11"/>
      <c r="G32891" s="11"/>
      <c r="H32891" s="11"/>
    </row>
    <row r="32892" spans="6:8" x14ac:dyDescent="0.25">
      <c r="F32892" s="11"/>
      <c r="G32892" s="11"/>
      <c r="H32892" s="11"/>
    </row>
    <row r="32893" spans="6:8" x14ac:dyDescent="0.25">
      <c r="F32893" s="11"/>
      <c r="G32893" s="11"/>
      <c r="H32893" s="11"/>
    </row>
    <row r="32894" spans="6:8" x14ac:dyDescent="0.25">
      <c r="F32894" s="11"/>
      <c r="G32894" s="11"/>
      <c r="H32894" s="11"/>
    </row>
    <row r="32895" spans="6:8" x14ac:dyDescent="0.25">
      <c r="F32895" s="11"/>
      <c r="G32895" s="11"/>
      <c r="H32895" s="11"/>
    </row>
    <row r="32896" spans="6:8" x14ac:dyDescent="0.25">
      <c r="F32896" s="11"/>
      <c r="G32896" s="11"/>
      <c r="H32896" s="11"/>
    </row>
    <row r="32897" spans="6:8" x14ac:dyDescent="0.25">
      <c r="F32897" s="11"/>
      <c r="G32897" s="11"/>
      <c r="H32897" s="11"/>
    </row>
    <row r="32898" spans="6:8" x14ac:dyDescent="0.25">
      <c r="F32898" s="11"/>
      <c r="G32898" s="11"/>
      <c r="H32898" s="11"/>
    </row>
    <row r="32899" spans="6:8" x14ac:dyDescent="0.25">
      <c r="F32899" s="11"/>
      <c r="G32899" s="11"/>
      <c r="H32899" s="11"/>
    </row>
    <row r="32900" spans="6:8" x14ac:dyDescent="0.25">
      <c r="F32900" s="11"/>
      <c r="G32900" s="11"/>
      <c r="H32900" s="11"/>
    </row>
    <row r="32901" spans="6:8" x14ac:dyDescent="0.25">
      <c r="F32901" s="11"/>
      <c r="G32901" s="11"/>
      <c r="H32901" s="11"/>
    </row>
    <row r="32902" spans="6:8" x14ac:dyDescent="0.25">
      <c r="F32902" s="11"/>
      <c r="G32902" s="11"/>
      <c r="H32902" s="11"/>
    </row>
    <row r="32903" spans="6:8" x14ac:dyDescent="0.25">
      <c r="F32903" s="11"/>
      <c r="G32903" s="11"/>
      <c r="H32903" s="11"/>
    </row>
    <row r="32904" spans="6:8" x14ac:dyDescent="0.25">
      <c r="F32904" s="11"/>
      <c r="G32904" s="11"/>
      <c r="H32904" s="11"/>
    </row>
    <row r="32905" spans="6:8" x14ac:dyDescent="0.25">
      <c r="F32905" s="11"/>
      <c r="G32905" s="11"/>
      <c r="H32905" s="11"/>
    </row>
    <row r="32906" spans="6:8" x14ac:dyDescent="0.25">
      <c r="F32906" s="11"/>
      <c r="G32906" s="11"/>
      <c r="H32906" s="11"/>
    </row>
    <row r="32907" spans="6:8" x14ac:dyDescent="0.25">
      <c r="F32907" s="11"/>
      <c r="G32907" s="11"/>
      <c r="H32907" s="11"/>
    </row>
    <row r="32908" spans="6:8" x14ac:dyDescent="0.25">
      <c r="F32908" s="11"/>
      <c r="G32908" s="11"/>
      <c r="H32908" s="11"/>
    </row>
    <row r="32909" spans="6:8" x14ac:dyDescent="0.25">
      <c r="F32909" s="11"/>
      <c r="G32909" s="11"/>
      <c r="H32909" s="11"/>
    </row>
    <row r="32910" spans="6:8" x14ac:dyDescent="0.25">
      <c r="F32910" s="11"/>
      <c r="G32910" s="11"/>
      <c r="H32910" s="11"/>
    </row>
    <row r="32911" spans="6:8" x14ac:dyDescent="0.25">
      <c r="F32911" s="11"/>
      <c r="G32911" s="11"/>
      <c r="H32911" s="11"/>
    </row>
    <row r="32912" spans="6:8" x14ac:dyDescent="0.25">
      <c r="F32912" s="11"/>
      <c r="G32912" s="11"/>
      <c r="H32912" s="11"/>
    </row>
    <row r="32913" spans="6:8" x14ac:dyDescent="0.25">
      <c r="F32913" s="11"/>
      <c r="G32913" s="11"/>
      <c r="H32913" s="11"/>
    </row>
    <row r="32914" spans="6:8" x14ac:dyDescent="0.25">
      <c r="F32914" s="11"/>
      <c r="G32914" s="11"/>
      <c r="H32914" s="11"/>
    </row>
    <row r="32915" spans="6:8" x14ac:dyDescent="0.25">
      <c r="F32915" s="11"/>
      <c r="G32915" s="11"/>
      <c r="H32915" s="11"/>
    </row>
    <row r="32916" spans="6:8" x14ac:dyDescent="0.25">
      <c r="F32916" s="11"/>
      <c r="G32916" s="11"/>
      <c r="H32916" s="11"/>
    </row>
    <row r="32917" spans="6:8" x14ac:dyDescent="0.25">
      <c r="F32917" s="11"/>
      <c r="G32917" s="11"/>
      <c r="H32917" s="11"/>
    </row>
    <row r="32918" spans="6:8" x14ac:dyDescent="0.25">
      <c r="F32918" s="11"/>
      <c r="G32918" s="11"/>
      <c r="H32918" s="11"/>
    </row>
    <row r="32919" spans="6:8" x14ac:dyDescent="0.25">
      <c r="F32919" s="11"/>
      <c r="G32919" s="11"/>
      <c r="H32919" s="11"/>
    </row>
    <row r="32920" spans="6:8" x14ac:dyDescent="0.25">
      <c r="F32920" s="11"/>
      <c r="G32920" s="11"/>
      <c r="H32920" s="11"/>
    </row>
    <row r="32921" spans="6:8" x14ac:dyDescent="0.25">
      <c r="F32921" s="11"/>
      <c r="G32921" s="11"/>
      <c r="H32921" s="11"/>
    </row>
    <row r="32922" spans="6:8" x14ac:dyDescent="0.25">
      <c r="F32922" s="11"/>
      <c r="G32922" s="11"/>
      <c r="H32922" s="11"/>
    </row>
    <row r="32923" spans="6:8" x14ac:dyDescent="0.25">
      <c r="F32923" s="11"/>
      <c r="G32923" s="11"/>
      <c r="H32923" s="11"/>
    </row>
    <row r="32924" spans="6:8" x14ac:dyDescent="0.25">
      <c r="F32924" s="11"/>
      <c r="G32924" s="11"/>
      <c r="H32924" s="11"/>
    </row>
    <row r="32925" spans="6:8" x14ac:dyDescent="0.25">
      <c r="F32925" s="11"/>
      <c r="G32925" s="11"/>
      <c r="H32925" s="11"/>
    </row>
    <row r="32926" spans="6:8" x14ac:dyDescent="0.25">
      <c r="F32926" s="11"/>
      <c r="G32926" s="11"/>
      <c r="H32926" s="11"/>
    </row>
    <row r="32927" spans="6:8" x14ac:dyDescent="0.25">
      <c r="F32927" s="11"/>
      <c r="G32927" s="11"/>
      <c r="H32927" s="11"/>
    </row>
    <row r="32928" spans="6:8" x14ac:dyDescent="0.25">
      <c r="F32928" s="11"/>
      <c r="G32928" s="11"/>
      <c r="H32928" s="11"/>
    </row>
    <row r="32929" spans="6:8" x14ac:dyDescent="0.25">
      <c r="F32929" s="11"/>
      <c r="G32929" s="11"/>
      <c r="H32929" s="11"/>
    </row>
    <row r="32930" spans="6:8" x14ac:dyDescent="0.25">
      <c r="F32930" s="11"/>
      <c r="G32930" s="11"/>
      <c r="H32930" s="11"/>
    </row>
    <row r="32931" spans="6:8" x14ac:dyDescent="0.25">
      <c r="F32931" s="11"/>
      <c r="G32931" s="11"/>
      <c r="H32931" s="11"/>
    </row>
    <row r="32932" spans="6:8" x14ac:dyDescent="0.25">
      <c r="F32932" s="11"/>
      <c r="G32932" s="11"/>
      <c r="H32932" s="11"/>
    </row>
    <row r="32933" spans="6:8" x14ac:dyDescent="0.25">
      <c r="F32933" s="11"/>
      <c r="G32933" s="11"/>
      <c r="H32933" s="11"/>
    </row>
    <row r="32934" spans="6:8" x14ac:dyDescent="0.25">
      <c r="F32934" s="11"/>
      <c r="G32934" s="11"/>
      <c r="H32934" s="11"/>
    </row>
    <row r="32935" spans="6:8" x14ac:dyDescent="0.25">
      <c r="F32935" s="11"/>
      <c r="G32935" s="11"/>
      <c r="H32935" s="11"/>
    </row>
    <row r="32936" spans="6:8" x14ac:dyDescent="0.25">
      <c r="F32936" s="11"/>
      <c r="G32936" s="11"/>
      <c r="H32936" s="11"/>
    </row>
    <row r="32937" spans="6:8" x14ac:dyDescent="0.25">
      <c r="F32937" s="11"/>
      <c r="G32937" s="11"/>
      <c r="H32937" s="11"/>
    </row>
    <row r="32938" spans="6:8" x14ac:dyDescent="0.25">
      <c r="F32938" s="11"/>
      <c r="G32938" s="11"/>
      <c r="H32938" s="11"/>
    </row>
    <row r="32939" spans="6:8" x14ac:dyDescent="0.25">
      <c r="F32939" s="11"/>
      <c r="G32939" s="11"/>
      <c r="H32939" s="11"/>
    </row>
    <row r="32940" spans="6:8" x14ac:dyDescent="0.25">
      <c r="F32940" s="11"/>
      <c r="G32940" s="11"/>
      <c r="H32940" s="11"/>
    </row>
    <row r="32941" spans="6:8" x14ac:dyDescent="0.25">
      <c r="F32941" s="11"/>
      <c r="G32941" s="11"/>
      <c r="H32941" s="11"/>
    </row>
    <row r="32942" spans="6:8" x14ac:dyDescent="0.25">
      <c r="F32942" s="11"/>
      <c r="G32942" s="11"/>
      <c r="H32942" s="11"/>
    </row>
    <row r="32943" spans="6:8" x14ac:dyDescent="0.25">
      <c r="F32943" s="11"/>
      <c r="G32943" s="11"/>
      <c r="H32943" s="11"/>
    </row>
    <row r="32944" spans="6:8" x14ac:dyDescent="0.25">
      <c r="F32944" s="11"/>
      <c r="G32944" s="11"/>
      <c r="H32944" s="11"/>
    </row>
    <row r="32945" spans="6:8" x14ac:dyDescent="0.25">
      <c r="F32945" s="11"/>
      <c r="G32945" s="11"/>
      <c r="H32945" s="11"/>
    </row>
    <row r="32946" spans="6:8" x14ac:dyDescent="0.25">
      <c r="F32946" s="11"/>
      <c r="G32946" s="11"/>
      <c r="H32946" s="11"/>
    </row>
    <row r="32947" spans="6:8" x14ac:dyDescent="0.25">
      <c r="F32947" s="11"/>
      <c r="G32947" s="11"/>
      <c r="H32947" s="11"/>
    </row>
    <row r="32948" spans="6:8" x14ac:dyDescent="0.25">
      <c r="F32948" s="11"/>
      <c r="G32948" s="11"/>
      <c r="H32948" s="11"/>
    </row>
    <row r="32949" spans="6:8" x14ac:dyDescent="0.25">
      <c r="F32949" s="11"/>
      <c r="G32949" s="11"/>
      <c r="H32949" s="11"/>
    </row>
    <row r="32950" spans="6:8" x14ac:dyDescent="0.25">
      <c r="F32950" s="11"/>
      <c r="G32950" s="11"/>
      <c r="H32950" s="11"/>
    </row>
    <row r="32951" spans="6:8" x14ac:dyDescent="0.25">
      <c r="F32951" s="11"/>
      <c r="G32951" s="11"/>
      <c r="H32951" s="11"/>
    </row>
    <row r="32952" spans="6:8" x14ac:dyDescent="0.25">
      <c r="F32952" s="11"/>
      <c r="G32952" s="11"/>
      <c r="H32952" s="11"/>
    </row>
    <row r="32953" spans="6:8" x14ac:dyDescent="0.25">
      <c r="F32953" s="11"/>
      <c r="G32953" s="11"/>
      <c r="H32953" s="11"/>
    </row>
    <row r="32954" spans="6:8" x14ac:dyDescent="0.25">
      <c r="F32954" s="11"/>
      <c r="G32954" s="11"/>
      <c r="H32954" s="11"/>
    </row>
    <row r="32955" spans="6:8" x14ac:dyDescent="0.25">
      <c r="F32955" s="11"/>
      <c r="G32955" s="11"/>
      <c r="H32955" s="11"/>
    </row>
    <row r="32956" spans="6:8" x14ac:dyDescent="0.25">
      <c r="F32956" s="11"/>
      <c r="G32956" s="11"/>
      <c r="H32956" s="11"/>
    </row>
    <row r="32957" spans="6:8" x14ac:dyDescent="0.25">
      <c r="F32957" s="11"/>
      <c r="G32957" s="11"/>
      <c r="H32957" s="11"/>
    </row>
    <row r="32958" spans="6:8" x14ac:dyDescent="0.25">
      <c r="F32958" s="11"/>
      <c r="G32958" s="11"/>
      <c r="H32958" s="11"/>
    </row>
    <row r="32959" spans="6:8" x14ac:dyDescent="0.25">
      <c r="F32959" s="11"/>
      <c r="G32959" s="11"/>
      <c r="H32959" s="11"/>
    </row>
    <row r="32960" spans="6:8" x14ac:dyDescent="0.25">
      <c r="F32960" s="11"/>
      <c r="G32960" s="11"/>
      <c r="H32960" s="11"/>
    </row>
    <row r="32961" spans="6:8" x14ac:dyDescent="0.25">
      <c r="F32961" s="11"/>
      <c r="G32961" s="11"/>
      <c r="H32961" s="11"/>
    </row>
    <row r="32962" spans="6:8" x14ac:dyDescent="0.25">
      <c r="F32962" s="11"/>
      <c r="G32962" s="11"/>
      <c r="H32962" s="11"/>
    </row>
    <row r="32963" spans="6:8" x14ac:dyDescent="0.25">
      <c r="F32963" s="11"/>
      <c r="G32963" s="11"/>
      <c r="H32963" s="11"/>
    </row>
    <row r="32964" spans="6:8" x14ac:dyDescent="0.25">
      <c r="F32964" s="11"/>
      <c r="G32964" s="11"/>
      <c r="H32964" s="11"/>
    </row>
    <row r="32965" spans="6:8" x14ac:dyDescent="0.25">
      <c r="F32965" s="11"/>
      <c r="G32965" s="11"/>
      <c r="H32965" s="11"/>
    </row>
    <row r="32966" spans="6:8" x14ac:dyDescent="0.25">
      <c r="F32966" s="11"/>
      <c r="G32966" s="11"/>
      <c r="H32966" s="11"/>
    </row>
    <row r="32967" spans="6:8" x14ac:dyDescent="0.25">
      <c r="F32967" s="11"/>
      <c r="G32967" s="11"/>
      <c r="H32967" s="11"/>
    </row>
    <row r="32968" spans="6:8" x14ac:dyDescent="0.25">
      <c r="F32968" s="11"/>
      <c r="G32968" s="11"/>
      <c r="H32968" s="11"/>
    </row>
    <row r="32969" spans="6:8" x14ac:dyDescent="0.25">
      <c r="F32969" s="11"/>
      <c r="G32969" s="11"/>
      <c r="H32969" s="11"/>
    </row>
    <row r="32970" spans="6:8" x14ac:dyDescent="0.25">
      <c r="F32970" s="11"/>
      <c r="G32970" s="11"/>
      <c r="H32970" s="11"/>
    </row>
    <row r="32971" spans="6:8" x14ac:dyDescent="0.25">
      <c r="F32971" s="11"/>
      <c r="G32971" s="11"/>
      <c r="H32971" s="11"/>
    </row>
    <row r="32972" spans="6:8" x14ac:dyDescent="0.25">
      <c r="F32972" s="11"/>
      <c r="G32972" s="11"/>
      <c r="H32972" s="11"/>
    </row>
    <row r="32973" spans="6:8" x14ac:dyDescent="0.25">
      <c r="F32973" s="11"/>
      <c r="G32973" s="11"/>
      <c r="H32973" s="11"/>
    </row>
    <row r="32974" spans="6:8" x14ac:dyDescent="0.25">
      <c r="F32974" s="11"/>
      <c r="G32974" s="11"/>
      <c r="H32974" s="11"/>
    </row>
    <row r="32975" spans="6:8" x14ac:dyDescent="0.25">
      <c r="F32975" s="11"/>
      <c r="G32975" s="11"/>
      <c r="H32975" s="11"/>
    </row>
    <row r="32976" spans="6:8" x14ac:dyDescent="0.25">
      <c r="F32976" s="11"/>
      <c r="G32976" s="11"/>
      <c r="H32976" s="11"/>
    </row>
    <row r="32977" spans="6:8" x14ac:dyDescent="0.25">
      <c r="F32977" s="11"/>
      <c r="G32977" s="11"/>
      <c r="H32977" s="11"/>
    </row>
    <row r="32978" spans="6:8" x14ac:dyDescent="0.25">
      <c r="F32978" s="11"/>
      <c r="G32978" s="11"/>
      <c r="H32978" s="11"/>
    </row>
    <row r="32979" spans="6:8" x14ac:dyDescent="0.25">
      <c r="F32979" s="11"/>
      <c r="G32979" s="11"/>
      <c r="H32979" s="11"/>
    </row>
    <row r="32980" spans="6:8" x14ac:dyDescent="0.25">
      <c r="F32980" s="11"/>
      <c r="G32980" s="11"/>
      <c r="H32980" s="11"/>
    </row>
    <row r="32981" spans="6:8" x14ac:dyDescent="0.25">
      <c r="F32981" s="11"/>
      <c r="G32981" s="11"/>
      <c r="H32981" s="11"/>
    </row>
    <row r="32982" spans="6:8" x14ac:dyDescent="0.25">
      <c r="F32982" s="11"/>
      <c r="G32982" s="11"/>
      <c r="H32982" s="11"/>
    </row>
    <row r="32983" spans="6:8" x14ac:dyDescent="0.25">
      <c r="F32983" s="11"/>
      <c r="G32983" s="11"/>
      <c r="H32983" s="11"/>
    </row>
    <row r="32984" spans="6:8" x14ac:dyDescent="0.25">
      <c r="F32984" s="11"/>
      <c r="G32984" s="11"/>
      <c r="H32984" s="11"/>
    </row>
    <row r="32985" spans="6:8" x14ac:dyDescent="0.25">
      <c r="F32985" s="11"/>
      <c r="G32985" s="11"/>
      <c r="H32985" s="11"/>
    </row>
    <row r="32986" spans="6:8" x14ac:dyDescent="0.25">
      <c r="F32986" s="11"/>
      <c r="G32986" s="11"/>
      <c r="H32986" s="11"/>
    </row>
    <row r="32987" spans="6:8" x14ac:dyDescent="0.25">
      <c r="F32987" s="11"/>
      <c r="G32987" s="11"/>
      <c r="H32987" s="11"/>
    </row>
    <row r="32988" spans="6:8" x14ac:dyDescent="0.25">
      <c r="F32988" s="11"/>
      <c r="G32988" s="11"/>
      <c r="H32988" s="11"/>
    </row>
    <row r="32989" spans="6:8" x14ac:dyDescent="0.25">
      <c r="F32989" s="11"/>
      <c r="G32989" s="11"/>
      <c r="H32989" s="11"/>
    </row>
    <row r="32990" spans="6:8" x14ac:dyDescent="0.25">
      <c r="F32990" s="11"/>
      <c r="G32990" s="11"/>
      <c r="H32990" s="11"/>
    </row>
    <row r="32991" spans="6:8" x14ac:dyDescent="0.25">
      <c r="F32991" s="11"/>
      <c r="G32991" s="11"/>
      <c r="H32991" s="11"/>
    </row>
    <row r="32992" spans="6:8" x14ac:dyDescent="0.25">
      <c r="F32992" s="11"/>
      <c r="G32992" s="11"/>
      <c r="H32992" s="11"/>
    </row>
    <row r="32993" spans="6:8" x14ac:dyDescent="0.25">
      <c r="F32993" s="11"/>
      <c r="G32993" s="11"/>
      <c r="H32993" s="11"/>
    </row>
    <row r="32994" spans="6:8" x14ac:dyDescent="0.25">
      <c r="F32994" s="11"/>
      <c r="G32994" s="11"/>
      <c r="H32994" s="11"/>
    </row>
    <row r="32995" spans="6:8" x14ac:dyDescent="0.25">
      <c r="F32995" s="11"/>
      <c r="G32995" s="11"/>
      <c r="H32995" s="11"/>
    </row>
    <row r="32996" spans="6:8" x14ac:dyDescent="0.25">
      <c r="F32996" s="11"/>
      <c r="G32996" s="11"/>
      <c r="H32996" s="11"/>
    </row>
    <row r="32997" spans="6:8" x14ac:dyDescent="0.25">
      <c r="F32997" s="11"/>
      <c r="G32997" s="11"/>
      <c r="H32997" s="11"/>
    </row>
    <row r="32998" spans="6:8" x14ac:dyDescent="0.25">
      <c r="F32998" s="11"/>
      <c r="G32998" s="11"/>
      <c r="H32998" s="11"/>
    </row>
    <row r="32999" spans="6:8" x14ac:dyDescent="0.25">
      <c r="F32999" s="11"/>
      <c r="G32999" s="11"/>
      <c r="H32999" s="11"/>
    </row>
    <row r="33000" spans="6:8" x14ac:dyDescent="0.25">
      <c r="F33000" s="11"/>
      <c r="G33000" s="11"/>
      <c r="H33000" s="11"/>
    </row>
    <row r="33001" spans="6:8" x14ac:dyDescent="0.25">
      <c r="F33001" s="11"/>
      <c r="G33001" s="11"/>
      <c r="H33001" s="11"/>
    </row>
    <row r="33002" spans="6:8" x14ac:dyDescent="0.25">
      <c r="F33002" s="11"/>
      <c r="G33002" s="11"/>
      <c r="H33002" s="11"/>
    </row>
    <row r="33003" spans="6:8" x14ac:dyDescent="0.25">
      <c r="F33003" s="11"/>
      <c r="G33003" s="11"/>
      <c r="H33003" s="11"/>
    </row>
    <row r="33004" spans="6:8" x14ac:dyDescent="0.25">
      <c r="F33004" s="11"/>
      <c r="G33004" s="11"/>
      <c r="H33004" s="11"/>
    </row>
    <row r="33005" spans="6:8" x14ac:dyDescent="0.25">
      <c r="F33005" s="11"/>
      <c r="G33005" s="11"/>
      <c r="H33005" s="11"/>
    </row>
    <row r="33006" spans="6:8" x14ac:dyDescent="0.25">
      <c r="F33006" s="11"/>
      <c r="G33006" s="11"/>
      <c r="H33006" s="11"/>
    </row>
    <row r="33007" spans="6:8" x14ac:dyDescent="0.25">
      <c r="F33007" s="11"/>
      <c r="G33007" s="11"/>
      <c r="H33007" s="11"/>
    </row>
    <row r="33008" spans="6:8" x14ac:dyDescent="0.25">
      <c r="F33008" s="11"/>
      <c r="G33008" s="11"/>
      <c r="H33008" s="11"/>
    </row>
    <row r="33009" spans="6:8" x14ac:dyDescent="0.25">
      <c r="F33009" s="11"/>
      <c r="G33009" s="11"/>
      <c r="H33009" s="11"/>
    </row>
    <row r="33010" spans="6:8" x14ac:dyDescent="0.25">
      <c r="F33010" s="11"/>
      <c r="G33010" s="11"/>
      <c r="H33010" s="11"/>
    </row>
    <row r="33011" spans="6:8" x14ac:dyDescent="0.25">
      <c r="F33011" s="11"/>
      <c r="G33011" s="11"/>
      <c r="H33011" s="11"/>
    </row>
    <row r="33012" spans="6:8" x14ac:dyDescent="0.25">
      <c r="F33012" s="11"/>
      <c r="G33012" s="11"/>
      <c r="H33012" s="11"/>
    </row>
    <row r="33013" spans="6:8" x14ac:dyDescent="0.25">
      <c r="F33013" s="11"/>
      <c r="G33013" s="11"/>
      <c r="H33013" s="11"/>
    </row>
    <row r="33014" spans="6:8" x14ac:dyDescent="0.25">
      <c r="F33014" s="11"/>
      <c r="G33014" s="11"/>
      <c r="H33014" s="11"/>
    </row>
    <row r="33015" spans="6:8" x14ac:dyDescent="0.25">
      <c r="F33015" s="11"/>
      <c r="G33015" s="11"/>
      <c r="H33015" s="11"/>
    </row>
    <row r="33016" spans="6:8" x14ac:dyDescent="0.25">
      <c r="F33016" s="11"/>
      <c r="G33016" s="11"/>
      <c r="H33016" s="11"/>
    </row>
    <row r="33017" spans="6:8" x14ac:dyDescent="0.25">
      <c r="F33017" s="11"/>
      <c r="G33017" s="11"/>
      <c r="H33017" s="11"/>
    </row>
    <row r="33018" spans="6:8" x14ac:dyDescent="0.25">
      <c r="F33018" s="11"/>
      <c r="G33018" s="11"/>
      <c r="H33018" s="11"/>
    </row>
    <row r="33019" spans="6:8" x14ac:dyDescent="0.25">
      <c r="F33019" s="11"/>
      <c r="G33019" s="11"/>
      <c r="H33019" s="11"/>
    </row>
    <row r="33020" spans="6:8" x14ac:dyDescent="0.25">
      <c r="F33020" s="11"/>
      <c r="G33020" s="11"/>
      <c r="H33020" s="11"/>
    </row>
    <row r="33021" spans="6:8" x14ac:dyDescent="0.25">
      <c r="F33021" s="11"/>
      <c r="G33021" s="11"/>
      <c r="H33021" s="11"/>
    </row>
    <row r="33022" spans="6:8" x14ac:dyDescent="0.25">
      <c r="F33022" s="11"/>
      <c r="G33022" s="11"/>
      <c r="H33022" s="11"/>
    </row>
    <row r="33023" spans="6:8" x14ac:dyDescent="0.25">
      <c r="F33023" s="11"/>
      <c r="G33023" s="11"/>
      <c r="H33023" s="11"/>
    </row>
    <row r="33024" spans="6:8" x14ac:dyDescent="0.25">
      <c r="F33024" s="11"/>
      <c r="G33024" s="11"/>
      <c r="H33024" s="11"/>
    </row>
    <row r="33025" spans="6:8" x14ac:dyDescent="0.25">
      <c r="F33025" s="11"/>
      <c r="G33025" s="11"/>
      <c r="H33025" s="11"/>
    </row>
    <row r="33026" spans="6:8" x14ac:dyDescent="0.25">
      <c r="F33026" s="11"/>
      <c r="G33026" s="11"/>
      <c r="H33026" s="11"/>
    </row>
    <row r="33027" spans="6:8" x14ac:dyDescent="0.25">
      <c r="F33027" s="11"/>
      <c r="G33027" s="11"/>
      <c r="H33027" s="11"/>
    </row>
    <row r="33028" spans="6:8" x14ac:dyDescent="0.25">
      <c r="F33028" s="11"/>
      <c r="G33028" s="11"/>
      <c r="H33028" s="11"/>
    </row>
    <row r="33029" spans="6:8" x14ac:dyDescent="0.25">
      <c r="F33029" s="11"/>
      <c r="G33029" s="11"/>
      <c r="H33029" s="11"/>
    </row>
    <row r="33030" spans="6:8" x14ac:dyDescent="0.25">
      <c r="F33030" s="11"/>
      <c r="G33030" s="11"/>
      <c r="H33030" s="11"/>
    </row>
    <row r="33031" spans="6:8" x14ac:dyDescent="0.25">
      <c r="F33031" s="11"/>
      <c r="G33031" s="11"/>
      <c r="H33031" s="11"/>
    </row>
    <row r="33032" spans="6:8" x14ac:dyDescent="0.25">
      <c r="F33032" s="11"/>
      <c r="G33032" s="11"/>
      <c r="H33032" s="11"/>
    </row>
    <row r="33033" spans="6:8" x14ac:dyDescent="0.25">
      <c r="F33033" s="11"/>
      <c r="G33033" s="11"/>
      <c r="H33033" s="11"/>
    </row>
    <row r="33034" spans="6:8" x14ac:dyDescent="0.25">
      <c r="F33034" s="11"/>
      <c r="G33034" s="11"/>
      <c r="H33034" s="11"/>
    </row>
    <row r="33035" spans="6:8" x14ac:dyDescent="0.25">
      <c r="F33035" s="11"/>
      <c r="G33035" s="11"/>
      <c r="H33035" s="11"/>
    </row>
    <row r="33036" spans="6:8" x14ac:dyDescent="0.25">
      <c r="F33036" s="11"/>
      <c r="G33036" s="11"/>
      <c r="H33036" s="11"/>
    </row>
    <row r="33037" spans="6:8" x14ac:dyDescent="0.25">
      <c r="F33037" s="11"/>
      <c r="G33037" s="11"/>
      <c r="H33037" s="11"/>
    </row>
    <row r="33038" spans="6:8" x14ac:dyDescent="0.25">
      <c r="F33038" s="11"/>
      <c r="G33038" s="11"/>
      <c r="H33038" s="11"/>
    </row>
    <row r="33039" spans="6:8" x14ac:dyDescent="0.25">
      <c r="F33039" s="11"/>
      <c r="G33039" s="11"/>
      <c r="H33039" s="11"/>
    </row>
    <row r="33040" spans="6:8" x14ac:dyDescent="0.25">
      <c r="F33040" s="11"/>
      <c r="G33040" s="11"/>
      <c r="H33040" s="11"/>
    </row>
    <row r="33041" spans="6:8" x14ac:dyDescent="0.25">
      <c r="F33041" s="11"/>
      <c r="G33041" s="11"/>
      <c r="H33041" s="11"/>
    </row>
    <row r="33042" spans="6:8" x14ac:dyDescent="0.25">
      <c r="F33042" s="11"/>
      <c r="G33042" s="11"/>
      <c r="H33042" s="11"/>
    </row>
    <row r="33043" spans="6:8" x14ac:dyDescent="0.25">
      <c r="F33043" s="11"/>
      <c r="G33043" s="11"/>
      <c r="H33043" s="11"/>
    </row>
    <row r="33044" spans="6:8" x14ac:dyDescent="0.25">
      <c r="F33044" s="11"/>
      <c r="G33044" s="11"/>
      <c r="H33044" s="11"/>
    </row>
    <row r="33045" spans="6:8" x14ac:dyDescent="0.25">
      <c r="F33045" s="11"/>
      <c r="G33045" s="11"/>
      <c r="H33045" s="11"/>
    </row>
    <row r="33046" spans="6:8" x14ac:dyDescent="0.25">
      <c r="F33046" s="11"/>
      <c r="G33046" s="11"/>
      <c r="H33046" s="11"/>
    </row>
    <row r="33047" spans="6:8" x14ac:dyDescent="0.25">
      <c r="F33047" s="11"/>
      <c r="G33047" s="11"/>
      <c r="H33047" s="11"/>
    </row>
    <row r="33048" spans="6:8" x14ac:dyDescent="0.25">
      <c r="F33048" s="11"/>
      <c r="G33048" s="11"/>
      <c r="H33048" s="11"/>
    </row>
    <row r="33049" spans="6:8" x14ac:dyDescent="0.25">
      <c r="F33049" s="11"/>
      <c r="G33049" s="11"/>
      <c r="H33049" s="11"/>
    </row>
    <row r="33050" spans="6:8" x14ac:dyDescent="0.25">
      <c r="F33050" s="11"/>
      <c r="G33050" s="11"/>
      <c r="H33050" s="11"/>
    </row>
    <row r="33051" spans="6:8" x14ac:dyDescent="0.25">
      <c r="F33051" s="11"/>
      <c r="G33051" s="11"/>
      <c r="H33051" s="11"/>
    </row>
    <row r="33052" spans="6:8" x14ac:dyDescent="0.25">
      <c r="F33052" s="11"/>
      <c r="G33052" s="11"/>
      <c r="H33052" s="11"/>
    </row>
    <row r="33053" spans="6:8" x14ac:dyDescent="0.25">
      <c r="F33053" s="11"/>
      <c r="G33053" s="11"/>
      <c r="H33053" s="11"/>
    </row>
    <row r="33054" spans="6:8" x14ac:dyDescent="0.25">
      <c r="F33054" s="11"/>
      <c r="G33054" s="11"/>
      <c r="H33054" s="11"/>
    </row>
    <row r="33055" spans="6:8" x14ac:dyDescent="0.25">
      <c r="F33055" s="11"/>
      <c r="G33055" s="11"/>
      <c r="H33055" s="11"/>
    </row>
    <row r="33056" spans="6:8" x14ac:dyDescent="0.25">
      <c r="F33056" s="11"/>
      <c r="G33056" s="11"/>
      <c r="H33056" s="11"/>
    </row>
    <row r="33057" spans="6:8" x14ac:dyDescent="0.25">
      <c r="F33057" s="11"/>
      <c r="G33057" s="11"/>
      <c r="H33057" s="11"/>
    </row>
    <row r="33058" spans="6:8" x14ac:dyDescent="0.25">
      <c r="F33058" s="11"/>
      <c r="G33058" s="11"/>
      <c r="H33058" s="11"/>
    </row>
    <row r="33059" spans="6:8" x14ac:dyDescent="0.25">
      <c r="F33059" s="11"/>
      <c r="G33059" s="11"/>
      <c r="H33059" s="11"/>
    </row>
    <row r="33060" spans="6:8" x14ac:dyDescent="0.25">
      <c r="F33060" s="11"/>
      <c r="G33060" s="11"/>
      <c r="H33060" s="11"/>
    </row>
    <row r="33061" spans="6:8" x14ac:dyDescent="0.25">
      <c r="F33061" s="11"/>
      <c r="G33061" s="11"/>
      <c r="H33061" s="11"/>
    </row>
    <row r="33062" spans="6:8" x14ac:dyDescent="0.25">
      <c r="F33062" s="11"/>
      <c r="G33062" s="11"/>
      <c r="H33062" s="11"/>
    </row>
    <row r="33063" spans="6:8" x14ac:dyDescent="0.25">
      <c r="F33063" s="11"/>
      <c r="G33063" s="11"/>
      <c r="H33063" s="11"/>
    </row>
    <row r="33064" spans="6:8" x14ac:dyDescent="0.25">
      <c r="F33064" s="11"/>
      <c r="G33064" s="11"/>
      <c r="H33064" s="11"/>
    </row>
    <row r="33065" spans="6:8" x14ac:dyDescent="0.25">
      <c r="F33065" s="11"/>
      <c r="G33065" s="11"/>
      <c r="H33065" s="11"/>
    </row>
    <row r="33066" spans="6:8" x14ac:dyDescent="0.25">
      <c r="F33066" s="11"/>
      <c r="G33066" s="11"/>
      <c r="H33066" s="11"/>
    </row>
    <row r="33067" spans="6:8" x14ac:dyDescent="0.25">
      <c r="F33067" s="11"/>
      <c r="G33067" s="11"/>
      <c r="H33067" s="11"/>
    </row>
    <row r="33068" spans="6:8" x14ac:dyDescent="0.25">
      <c r="F33068" s="11"/>
      <c r="G33068" s="11"/>
      <c r="H33068" s="11"/>
    </row>
    <row r="33069" spans="6:8" x14ac:dyDescent="0.25">
      <c r="F33069" s="11"/>
      <c r="G33069" s="11"/>
      <c r="H33069" s="11"/>
    </row>
    <row r="33070" spans="6:8" x14ac:dyDescent="0.25">
      <c r="F33070" s="11"/>
      <c r="G33070" s="11"/>
      <c r="H33070" s="11"/>
    </row>
    <row r="33071" spans="6:8" x14ac:dyDescent="0.25">
      <c r="F33071" s="11"/>
      <c r="G33071" s="11"/>
      <c r="H33071" s="11"/>
    </row>
    <row r="33072" spans="6:8" x14ac:dyDescent="0.25">
      <c r="F33072" s="11"/>
      <c r="G33072" s="11"/>
      <c r="H33072" s="11"/>
    </row>
    <row r="33073" spans="6:8" x14ac:dyDescent="0.25">
      <c r="F33073" s="11"/>
      <c r="G33073" s="11"/>
      <c r="H33073" s="11"/>
    </row>
    <row r="33074" spans="6:8" x14ac:dyDescent="0.25">
      <c r="F33074" s="11"/>
      <c r="G33074" s="11"/>
      <c r="H33074" s="11"/>
    </row>
    <row r="33075" spans="6:8" x14ac:dyDescent="0.25">
      <c r="F33075" s="11"/>
      <c r="G33075" s="11"/>
      <c r="H33075" s="11"/>
    </row>
    <row r="33076" spans="6:8" x14ac:dyDescent="0.25">
      <c r="F33076" s="11"/>
      <c r="G33076" s="11"/>
      <c r="H33076" s="11"/>
    </row>
    <row r="33077" spans="6:8" x14ac:dyDescent="0.25">
      <c r="F33077" s="11"/>
      <c r="G33077" s="11"/>
      <c r="H33077" s="11"/>
    </row>
    <row r="33078" spans="6:8" x14ac:dyDescent="0.25">
      <c r="F33078" s="11"/>
      <c r="G33078" s="11"/>
      <c r="H33078" s="11"/>
    </row>
    <row r="33079" spans="6:8" x14ac:dyDescent="0.25">
      <c r="F33079" s="11"/>
      <c r="G33079" s="11"/>
      <c r="H33079" s="11"/>
    </row>
    <row r="33080" spans="6:8" x14ac:dyDescent="0.25">
      <c r="F33080" s="11"/>
      <c r="G33080" s="11"/>
      <c r="H33080" s="11"/>
    </row>
    <row r="33081" spans="6:8" x14ac:dyDescent="0.25">
      <c r="F33081" s="11"/>
      <c r="G33081" s="11"/>
      <c r="H33081" s="11"/>
    </row>
    <row r="33082" spans="6:8" x14ac:dyDescent="0.25">
      <c r="F33082" s="11"/>
      <c r="G33082" s="11"/>
      <c r="H33082" s="11"/>
    </row>
    <row r="33083" spans="6:8" x14ac:dyDescent="0.25">
      <c r="F33083" s="11"/>
      <c r="G33083" s="11"/>
      <c r="H33083" s="11"/>
    </row>
    <row r="33084" spans="6:8" x14ac:dyDescent="0.25">
      <c r="F33084" s="11"/>
      <c r="G33084" s="11"/>
      <c r="H33084" s="11"/>
    </row>
    <row r="33085" spans="6:8" x14ac:dyDescent="0.25">
      <c r="F33085" s="11"/>
      <c r="G33085" s="11"/>
      <c r="H33085" s="11"/>
    </row>
    <row r="33086" spans="6:8" x14ac:dyDescent="0.25">
      <c r="F33086" s="11"/>
      <c r="G33086" s="11"/>
      <c r="H33086" s="11"/>
    </row>
    <row r="33087" spans="6:8" x14ac:dyDescent="0.25">
      <c r="F33087" s="11"/>
      <c r="G33087" s="11"/>
      <c r="H33087" s="11"/>
    </row>
    <row r="33088" spans="6:8" x14ac:dyDescent="0.25">
      <c r="F33088" s="11"/>
      <c r="G33088" s="11"/>
      <c r="H33088" s="11"/>
    </row>
    <row r="33089" spans="6:8" x14ac:dyDescent="0.25">
      <c r="F33089" s="11"/>
      <c r="G33089" s="11"/>
      <c r="H33089" s="11"/>
    </row>
    <row r="33090" spans="6:8" x14ac:dyDescent="0.25">
      <c r="F33090" s="11"/>
      <c r="G33090" s="11"/>
      <c r="H33090" s="11"/>
    </row>
    <row r="33091" spans="6:8" x14ac:dyDescent="0.25">
      <c r="F33091" s="11"/>
      <c r="G33091" s="11"/>
      <c r="H33091" s="11"/>
    </row>
    <row r="33092" spans="6:8" x14ac:dyDescent="0.25">
      <c r="F33092" s="11"/>
      <c r="G33092" s="11"/>
      <c r="H33092" s="11"/>
    </row>
    <row r="33093" spans="6:8" x14ac:dyDescent="0.25">
      <c r="F33093" s="11"/>
      <c r="G33093" s="11"/>
      <c r="H33093" s="11"/>
    </row>
    <row r="33094" spans="6:8" x14ac:dyDescent="0.25">
      <c r="F33094" s="11"/>
      <c r="G33094" s="11"/>
      <c r="H33094" s="11"/>
    </row>
    <row r="33095" spans="6:8" x14ac:dyDescent="0.25">
      <c r="F33095" s="11"/>
      <c r="G33095" s="11"/>
      <c r="H33095" s="11"/>
    </row>
    <row r="33096" spans="6:8" x14ac:dyDescent="0.25">
      <c r="F33096" s="11"/>
      <c r="G33096" s="11"/>
      <c r="H33096" s="11"/>
    </row>
    <row r="33097" spans="6:8" x14ac:dyDescent="0.25">
      <c r="F33097" s="11"/>
      <c r="G33097" s="11"/>
      <c r="H33097" s="11"/>
    </row>
    <row r="33098" spans="6:8" x14ac:dyDescent="0.25">
      <c r="F33098" s="11"/>
      <c r="G33098" s="11"/>
      <c r="H33098" s="11"/>
    </row>
    <row r="33099" spans="6:8" x14ac:dyDescent="0.25">
      <c r="F33099" s="11"/>
      <c r="G33099" s="11"/>
      <c r="H33099" s="11"/>
    </row>
    <row r="33100" spans="6:8" x14ac:dyDescent="0.25">
      <c r="F33100" s="11"/>
      <c r="G33100" s="11"/>
      <c r="H33100" s="11"/>
    </row>
    <row r="33101" spans="6:8" x14ac:dyDescent="0.25">
      <c r="F33101" s="11"/>
      <c r="G33101" s="11"/>
      <c r="H33101" s="11"/>
    </row>
    <row r="33102" spans="6:8" x14ac:dyDescent="0.25">
      <c r="F33102" s="11"/>
      <c r="G33102" s="11"/>
      <c r="H33102" s="11"/>
    </row>
    <row r="33103" spans="6:8" x14ac:dyDescent="0.25">
      <c r="F33103" s="11"/>
      <c r="G33103" s="11"/>
      <c r="H33103" s="11"/>
    </row>
    <row r="33104" spans="6:8" x14ac:dyDescent="0.25">
      <c r="F33104" s="11"/>
      <c r="G33104" s="11"/>
      <c r="H33104" s="11"/>
    </row>
    <row r="33105" spans="6:8" x14ac:dyDescent="0.25">
      <c r="F33105" s="11"/>
      <c r="G33105" s="11"/>
      <c r="H33105" s="11"/>
    </row>
    <row r="33106" spans="6:8" x14ac:dyDescent="0.25">
      <c r="F33106" s="11"/>
      <c r="G33106" s="11"/>
      <c r="H33106" s="11"/>
    </row>
    <row r="33107" spans="6:8" x14ac:dyDescent="0.25">
      <c r="F33107" s="11"/>
      <c r="G33107" s="11"/>
      <c r="H33107" s="11"/>
    </row>
    <row r="33108" spans="6:8" x14ac:dyDescent="0.25">
      <c r="F33108" s="11"/>
      <c r="G33108" s="11"/>
      <c r="H33108" s="11"/>
    </row>
    <row r="33109" spans="6:8" x14ac:dyDescent="0.25">
      <c r="F33109" s="11"/>
      <c r="G33109" s="11"/>
      <c r="H33109" s="11"/>
    </row>
    <row r="33110" spans="6:8" x14ac:dyDescent="0.25">
      <c r="F33110" s="11"/>
      <c r="G33110" s="11"/>
      <c r="H33110" s="11"/>
    </row>
    <row r="33111" spans="6:8" x14ac:dyDescent="0.25">
      <c r="F33111" s="11"/>
      <c r="G33111" s="11"/>
      <c r="H33111" s="11"/>
    </row>
    <row r="33112" spans="6:8" x14ac:dyDescent="0.25">
      <c r="F33112" s="11"/>
      <c r="G33112" s="11"/>
      <c r="H33112" s="11"/>
    </row>
    <row r="33113" spans="6:8" x14ac:dyDescent="0.25">
      <c r="F33113" s="11"/>
      <c r="G33113" s="11"/>
      <c r="H33113" s="11"/>
    </row>
    <row r="33114" spans="6:8" x14ac:dyDescent="0.25">
      <c r="F33114" s="11"/>
      <c r="G33114" s="11"/>
      <c r="H33114" s="11"/>
    </row>
    <row r="33115" spans="6:8" x14ac:dyDescent="0.25">
      <c r="F33115" s="11"/>
      <c r="G33115" s="11"/>
      <c r="H33115" s="11"/>
    </row>
    <row r="33116" spans="6:8" x14ac:dyDescent="0.25">
      <c r="F33116" s="11"/>
      <c r="G33116" s="11"/>
      <c r="H33116" s="11"/>
    </row>
    <row r="33117" spans="6:8" x14ac:dyDescent="0.25">
      <c r="F33117" s="11"/>
      <c r="G33117" s="11"/>
      <c r="H33117" s="11"/>
    </row>
    <row r="33118" spans="6:8" x14ac:dyDescent="0.25">
      <c r="F33118" s="11"/>
      <c r="G33118" s="11"/>
      <c r="H33118" s="11"/>
    </row>
    <row r="33119" spans="6:8" x14ac:dyDescent="0.25">
      <c r="F33119" s="11"/>
      <c r="G33119" s="11"/>
      <c r="H33119" s="11"/>
    </row>
    <row r="33120" spans="6:8" x14ac:dyDescent="0.25">
      <c r="F33120" s="11"/>
      <c r="G33120" s="11"/>
      <c r="H33120" s="11"/>
    </row>
    <row r="33121" spans="6:8" x14ac:dyDescent="0.25">
      <c r="F33121" s="11"/>
      <c r="G33121" s="11"/>
      <c r="H33121" s="11"/>
    </row>
    <row r="33122" spans="6:8" x14ac:dyDescent="0.25">
      <c r="F33122" s="11"/>
      <c r="G33122" s="11"/>
      <c r="H33122" s="11"/>
    </row>
    <row r="33123" spans="6:8" x14ac:dyDescent="0.25">
      <c r="F33123" s="11"/>
      <c r="G33123" s="11"/>
      <c r="H33123" s="11"/>
    </row>
    <row r="33124" spans="6:8" x14ac:dyDescent="0.25">
      <c r="F33124" s="11"/>
      <c r="G33124" s="11"/>
      <c r="H33124" s="11"/>
    </row>
    <row r="33125" spans="6:8" x14ac:dyDescent="0.25">
      <c r="F33125" s="11"/>
      <c r="G33125" s="11"/>
      <c r="H33125" s="11"/>
    </row>
    <row r="33126" spans="6:8" x14ac:dyDescent="0.25">
      <c r="F33126" s="11"/>
      <c r="G33126" s="11"/>
      <c r="H33126" s="11"/>
    </row>
    <row r="33127" spans="6:8" x14ac:dyDescent="0.25">
      <c r="F33127" s="11"/>
      <c r="G33127" s="11"/>
      <c r="H33127" s="11"/>
    </row>
    <row r="33128" spans="6:8" x14ac:dyDescent="0.25">
      <c r="F33128" s="11"/>
      <c r="G33128" s="11"/>
      <c r="H33128" s="11"/>
    </row>
    <row r="33129" spans="6:8" x14ac:dyDescent="0.25">
      <c r="F33129" s="11"/>
      <c r="G33129" s="11"/>
      <c r="H33129" s="11"/>
    </row>
    <row r="33130" spans="6:8" x14ac:dyDescent="0.25">
      <c r="F33130" s="11"/>
      <c r="G33130" s="11"/>
      <c r="H33130" s="11"/>
    </row>
    <row r="33131" spans="6:8" x14ac:dyDescent="0.25">
      <c r="F33131" s="11"/>
      <c r="G33131" s="11"/>
      <c r="H33131" s="11"/>
    </row>
    <row r="33132" spans="6:8" x14ac:dyDescent="0.25">
      <c r="F33132" s="11"/>
      <c r="G33132" s="11"/>
      <c r="H33132" s="11"/>
    </row>
    <row r="33133" spans="6:8" x14ac:dyDescent="0.25">
      <c r="F33133" s="11"/>
      <c r="G33133" s="11"/>
      <c r="H33133" s="11"/>
    </row>
    <row r="33134" spans="6:8" x14ac:dyDescent="0.25">
      <c r="F33134" s="11"/>
      <c r="G33134" s="11"/>
      <c r="H33134" s="11"/>
    </row>
    <row r="33135" spans="6:8" x14ac:dyDescent="0.25">
      <c r="F33135" s="11"/>
      <c r="G33135" s="11"/>
      <c r="H33135" s="11"/>
    </row>
    <row r="33136" spans="6:8" x14ac:dyDescent="0.25">
      <c r="F33136" s="11"/>
      <c r="G33136" s="11"/>
      <c r="H33136" s="11"/>
    </row>
    <row r="33137" spans="6:8" x14ac:dyDescent="0.25">
      <c r="F33137" s="11"/>
      <c r="G33137" s="11"/>
      <c r="H33137" s="11"/>
    </row>
    <row r="33138" spans="6:8" x14ac:dyDescent="0.25">
      <c r="F33138" s="11"/>
      <c r="G33138" s="11"/>
      <c r="H33138" s="11"/>
    </row>
    <row r="33139" spans="6:8" x14ac:dyDescent="0.25">
      <c r="F33139" s="11"/>
      <c r="G33139" s="11"/>
      <c r="H33139" s="11"/>
    </row>
    <row r="33140" spans="6:8" x14ac:dyDescent="0.25">
      <c r="F33140" s="11"/>
      <c r="G33140" s="11"/>
      <c r="H33140" s="11"/>
    </row>
    <row r="33141" spans="6:8" x14ac:dyDescent="0.25">
      <c r="F33141" s="11"/>
      <c r="G33141" s="11"/>
      <c r="H33141" s="11"/>
    </row>
    <row r="33142" spans="6:8" x14ac:dyDescent="0.25">
      <c r="F33142" s="11"/>
      <c r="G33142" s="11"/>
      <c r="H33142" s="11"/>
    </row>
    <row r="33143" spans="6:8" x14ac:dyDescent="0.25">
      <c r="F33143" s="11"/>
      <c r="G33143" s="11"/>
      <c r="H33143" s="11"/>
    </row>
    <row r="33144" spans="6:8" x14ac:dyDescent="0.25">
      <c r="F33144" s="11"/>
      <c r="G33144" s="11"/>
      <c r="H33144" s="11"/>
    </row>
    <row r="33145" spans="6:8" x14ac:dyDescent="0.25">
      <c r="F33145" s="11"/>
      <c r="G33145" s="11"/>
      <c r="H33145" s="11"/>
    </row>
    <row r="33146" spans="6:8" x14ac:dyDescent="0.25">
      <c r="F33146" s="11"/>
      <c r="G33146" s="11"/>
      <c r="H33146" s="11"/>
    </row>
    <row r="33147" spans="6:8" x14ac:dyDescent="0.25">
      <c r="F33147" s="11"/>
      <c r="G33147" s="11"/>
      <c r="H33147" s="11"/>
    </row>
    <row r="33148" spans="6:8" x14ac:dyDescent="0.25">
      <c r="F33148" s="11"/>
      <c r="G33148" s="11"/>
      <c r="H33148" s="11"/>
    </row>
    <row r="33149" spans="6:8" x14ac:dyDescent="0.25">
      <c r="F33149" s="11"/>
      <c r="G33149" s="11"/>
      <c r="H33149" s="11"/>
    </row>
    <row r="33150" spans="6:8" x14ac:dyDescent="0.25">
      <c r="F33150" s="11"/>
      <c r="G33150" s="11"/>
      <c r="H33150" s="11"/>
    </row>
    <row r="33151" spans="6:8" x14ac:dyDescent="0.25">
      <c r="F33151" s="11"/>
      <c r="G33151" s="11"/>
      <c r="H33151" s="11"/>
    </row>
    <row r="33152" spans="6:8" x14ac:dyDescent="0.25">
      <c r="F33152" s="11"/>
      <c r="G33152" s="11"/>
      <c r="H33152" s="11"/>
    </row>
    <row r="33153" spans="6:8" x14ac:dyDescent="0.25">
      <c r="F33153" s="11"/>
      <c r="G33153" s="11"/>
      <c r="H33153" s="11"/>
    </row>
    <row r="33154" spans="6:8" x14ac:dyDescent="0.25">
      <c r="F33154" s="11"/>
      <c r="G33154" s="11"/>
      <c r="H33154" s="11"/>
    </row>
    <row r="33155" spans="6:8" x14ac:dyDescent="0.25">
      <c r="F33155" s="11"/>
      <c r="G33155" s="11"/>
      <c r="H33155" s="11"/>
    </row>
    <row r="33156" spans="6:8" x14ac:dyDescent="0.25">
      <c r="F33156" s="11"/>
      <c r="G33156" s="11"/>
      <c r="H33156" s="11"/>
    </row>
    <row r="33157" spans="6:8" x14ac:dyDescent="0.25">
      <c r="F33157" s="11"/>
      <c r="G33157" s="11"/>
      <c r="H33157" s="11"/>
    </row>
    <row r="33158" spans="6:8" x14ac:dyDescent="0.25">
      <c r="F33158" s="11"/>
      <c r="G33158" s="11"/>
      <c r="H33158" s="11"/>
    </row>
    <row r="33159" spans="6:8" x14ac:dyDescent="0.25">
      <c r="F33159" s="11"/>
      <c r="G33159" s="11"/>
      <c r="H33159" s="11"/>
    </row>
    <row r="33160" spans="6:8" x14ac:dyDescent="0.25">
      <c r="F33160" s="11"/>
      <c r="G33160" s="11"/>
      <c r="H33160" s="11"/>
    </row>
    <row r="33161" spans="6:8" x14ac:dyDescent="0.25">
      <c r="F33161" s="11"/>
      <c r="G33161" s="11"/>
      <c r="H33161" s="11"/>
    </row>
    <row r="33162" spans="6:8" x14ac:dyDescent="0.25">
      <c r="F33162" s="11"/>
      <c r="G33162" s="11"/>
      <c r="H33162" s="11"/>
    </row>
    <row r="33163" spans="6:8" x14ac:dyDescent="0.25">
      <c r="F33163" s="11"/>
      <c r="G33163" s="11"/>
      <c r="H33163" s="11"/>
    </row>
    <row r="33164" spans="6:8" x14ac:dyDescent="0.25">
      <c r="F33164" s="11"/>
      <c r="G33164" s="11"/>
      <c r="H33164" s="11"/>
    </row>
    <row r="33165" spans="6:8" x14ac:dyDescent="0.25">
      <c r="F33165" s="11"/>
      <c r="G33165" s="11"/>
      <c r="H33165" s="11"/>
    </row>
    <row r="33166" spans="6:8" x14ac:dyDescent="0.25">
      <c r="F33166" s="11"/>
      <c r="G33166" s="11"/>
      <c r="H33166" s="11"/>
    </row>
    <row r="33167" spans="6:8" x14ac:dyDescent="0.25">
      <c r="F33167" s="11"/>
      <c r="G33167" s="11"/>
      <c r="H33167" s="11"/>
    </row>
    <row r="33168" spans="6:8" x14ac:dyDescent="0.25">
      <c r="F33168" s="11"/>
      <c r="G33168" s="11"/>
      <c r="H33168" s="11"/>
    </row>
    <row r="33169" spans="6:8" x14ac:dyDescent="0.25">
      <c r="F33169" s="11"/>
      <c r="G33169" s="11"/>
      <c r="H33169" s="11"/>
    </row>
    <row r="33170" spans="6:8" x14ac:dyDescent="0.25">
      <c r="F33170" s="11"/>
      <c r="G33170" s="11"/>
      <c r="H33170" s="11"/>
    </row>
    <row r="33171" spans="6:8" x14ac:dyDescent="0.25">
      <c r="F33171" s="11"/>
      <c r="G33171" s="11"/>
      <c r="H33171" s="11"/>
    </row>
    <row r="33172" spans="6:8" x14ac:dyDescent="0.25">
      <c r="F33172" s="11"/>
      <c r="G33172" s="11"/>
      <c r="H33172" s="11"/>
    </row>
    <row r="33173" spans="6:8" x14ac:dyDescent="0.25">
      <c r="F33173" s="11"/>
      <c r="G33173" s="11"/>
      <c r="H33173" s="11"/>
    </row>
    <row r="33174" spans="6:8" x14ac:dyDescent="0.25">
      <c r="F33174" s="11"/>
      <c r="G33174" s="11"/>
      <c r="H33174" s="11"/>
    </row>
    <row r="33175" spans="6:8" x14ac:dyDescent="0.25">
      <c r="F33175" s="11"/>
      <c r="G33175" s="11"/>
      <c r="H33175" s="11"/>
    </row>
    <row r="33176" spans="6:8" x14ac:dyDescent="0.25">
      <c r="F33176" s="11"/>
      <c r="G33176" s="11"/>
      <c r="H33176" s="11"/>
    </row>
    <row r="33177" spans="6:8" x14ac:dyDescent="0.25">
      <c r="F33177" s="11"/>
      <c r="G33177" s="11"/>
      <c r="H33177" s="11"/>
    </row>
    <row r="33178" spans="6:8" x14ac:dyDescent="0.25">
      <c r="F33178" s="11"/>
      <c r="G33178" s="11"/>
      <c r="H33178" s="11"/>
    </row>
    <row r="33179" spans="6:8" x14ac:dyDescent="0.25">
      <c r="F33179" s="11"/>
      <c r="G33179" s="11"/>
      <c r="H33179" s="11"/>
    </row>
    <row r="33180" spans="6:8" x14ac:dyDescent="0.25">
      <c r="F33180" s="11"/>
      <c r="G33180" s="11"/>
      <c r="H33180" s="11"/>
    </row>
    <row r="33181" spans="6:8" x14ac:dyDescent="0.25">
      <c r="F33181" s="11"/>
      <c r="G33181" s="11"/>
      <c r="H33181" s="11"/>
    </row>
    <row r="33182" spans="6:8" x14ac:dyDescent="0.25">
      <c r="F33182" s="11"/>
      <c r="G33182" s="11"/>
      <c r="H33182" s="11"/>
    </row>
    <row r="33183" spans="6:8" x14ac:dyDescent="0.25">
      <c r="F33183" s="11"/>
      <c r="G33183" s="11"/>
      <c r="H33183" s="11"/>
    </row>
    <row r="33184" spans="6:8" x14ac:dyDescent="0.25">
      <c r="F33184" s="11"/>
      <c r="G33184" s="11"/>
      <c r="H33184" s="11"/>
    </row>
    <row r="33185" spans="6:8" x14ac:dyDescent="0.25">
      <c r="F33185" s="11"/>
      <c r="G33185" s="11"/>
      <c r="H33185" s="11"/>
    </row>
    <row r="33186" spans="6:8" x14ac:dyDescent="0.25">
      <c r="F33186" s="11"/>
      <c r="G33186" s="11"/>
      <c r="H33186" s="11"/>
    </row>
    <row r="33187" spans="6:8" x14ac:dyDescent="0.25">
      <c r="F33187" s="11"/>
      <c r="G33187" s="11"/>
      <c r="H33187" s="11"/>
    </row>
    <row r="33188" spans="6:8" x14ac:dyDescent="0.25">
      <c r="F33188" s="11"/>
      <c r="G33188" s="11"/>
      <c r="H33188" s="11"/>
    </row>
    <row r="33189" spans="6:8" x14ac:dyDescent="0.25">
      <c r="F33189" s="11"/>
      <c r="G33189" s="11"/>
      <c r="H33189" s="11"/>
    </row>
    <row r="33190" spans="6:8" x14ac:dyDescent="0.25">
      <c r="F33190" s="11"/>
      <c r="G33190" s="11"/>
      <c r="H33190" s="11"/>
    </row>
    <row r="33191" spans="6:8" x14ac:dyDescent="0.25">
      <c r="F33191" s="11"/>
      <c r="G33191" s="11"/>
      <c r="H33191" s="11"/>
    </row>
    <row r="33192" spans="6:8" x14ac:dyDescent="0.25">
      <c r="F33192" s="11"/>
      <c r="G33192" s="11"/>
      <c r="H33192" s="11"/>
    </row>
    <row r="33193" spans="6:8" x14ac:dyDescent="0.25">
      <c r="F33193" s="11"/>
      <c r="G33193" s="11"/>
      <c r="H33193" s="11"/>
    </row>
    <row r="33194" spans="6:8" x14ac:dyDescent="0.25">
      <c r="F33194" s="11"/>
      <c r="G33194" s="11"/>
      <c r="H33194" s="11"/>
    </row>
    <row r="33195" spans="6:8" x14ac:dyDescent="0.25">
      <c r="F33195" s="11"/>
      <c r="G33195" s="11"/>
      <c r="H33195" s="11"/>
    </row>
    <row r="33196" spans="6:8" x14ac:dyDescent="0.25">
      <c r="F33196" s="11"/>
      <c r="G33196" s="11"/>
      <c r="H33196" s="11"/>
    </row>
    <row r="33197" spans="6:8" x14ac:dyDescent="0.25">
      <c r="F33197" s="11"/>
      <c r="G33197" s="11"/>
      <c r="H33197" s="11"/>
    </row>
    <row r="33198" spans="6:8" x14ac:dyDescent="0.25">
      <c r="F33198" s="11"/>
      <c r="G33198" s="11"/>
      <c r="H33198" s="11"/>
    </row>
    <row r="33199" spans="6:8" x14ac:dyDescent="0.25">
      <c r="F33199" s="11"/>
      <c r="G33199" s="11"/>
      <c r="H33199" s="11"/>
    </row>
    <row r="33200" spans="6:8" x14ac:dyDescent="0.25">
      <c r="F33200" s="11"/>
      <c r="G33200" s="11"/>
      <c r="H33200" s="11"/>
    </row>
    <row r="33201" spans="6:8" x14ac:dyDescent="0.25">
      <c r="F33201" s="11"/>
      <c r="G33201" s="11"/>
      <c r="H33201" s="11"/>
    </row>
    <row r="33202" spans="6:8" x14ac:dyDescent="0.25">
      <c r="F33202" s="11"/>
      <c r="G33202" s="11"/>
      <c r="H33202" s="11"/>
    </row>
    <row r="33203" spans="6:8" x14ac:dyDescent="0.25">
      <c r="F33203" s="11"/>
      <c r="G33203" s="11"/>
      <c r="H33203" s="11"/>
    </row>
    <row r="33204" spans="6:8" x14ac:dyDescent="0.25">
      <c r="F33204" s="11"/>
      <c r="G33204" s="11"/>
      <c r="H33204" s="11"/>
    </row>
    <row r="33205" spans="6:8" x14ac:dyDescent="0.25">
      <c r="F33205" s="11"/>
      <c r="G33205" s="11"/>
      <c r="H33205" s="11"/>
    </row>
    <row r="33206" spans="6:8" x14ac:dyDescent="0.25">
      <c r="F33206" s="11"/>
      <c r="G33206" s="11"/>
      <c r="H33206" s="11"/>
    </row>
    <row r="33207" spans="6:8" x14ac:dyDescent="0.25">
      <c r="F33207" s="11"/>
      <c r="G33207" s="11"/>
      <c r="H33207" s="11"/>
    </row>
    <row r="33208" spans="6:8" x14ac:dyDescent="0.25">
      <c r="F33208" s="11"/>
      <c r="G33208" s="11"/>
      <c r="H33208" s="11"/>
    </row>
    <row r="33209" spans="6:8" x14ac:dyDescent="0.25">
      <c r="F33209" s="11"/>
      <c r="G33209" s="11"/>
      <c r="H33209" s="11"/>
    </row>
    <row r="33210" spans="6:8" x14ac:dyDescent="0.25">
      <c r="F33210" s="11"/>
      <c r="G33210" s="11"/>
      <c r="H33210" s="11"/>
    </row>
    <row r="33211" spans="6:8" x14ac:dyDescent="0.25">
      <c r="F33211" s="11"/>
      <c r="G33211" s="11"/>
      <c r="H33211" s="11"/>
    </row>
    <row r="33212" spans="6:8" x14ac:dyDescent="0.25">
      <c r="F33212" s="11"/>
      <c r="G33212" s="11"/>
      <c r="H33212" s="11"/>
    </row>
    <row r="33213" spans="6:8" x14ac:dyDescent="0.25">
      <c r="F33213" s="11"/>
      <c r="G33213" s="11"/>
      <c r="H33213" s="11"/>
    </row>
    <row r="33214" spans="6:8" x14ac:dyDescent="0.25">
      <c r="F33214" s="11"/>
      <c r="G33214" s="11"/>
      <c r="H33214" s="11"/>
    </row>
    <row r="33215" spans="6:8" x14ac:dyDescent="0.25">
      <c r="F33215" s="11"/>
      <c r="G33215" s="11"/>
      <c r="H33215" s="11"/>
    </row>
    <row r="33216" spans="6:8" x14ac:dyDescent="0.25">
      <c r="F33216" s="11"/>
      <c r="G33216" s="11"/>
      <c r="H33216" s="11"/>
    </row>
    <row r="33217" spans="6:8" x14ac:dyDescent="0.25">
      <c r="F33217" s="11"/>
      <c r="G33217" s="11"/>
      <c r="H33217" s="11"/>
    </row>
    <row r="33218" spans="6:8" x14ac:dyDescent="0.25">
      <c r="F33218" s="11"/>
      <c r="G33218" s="11"/>
      <c r="H33218" s="11"/>
    </row>
    <row r="33219" spans="6:8" x14ac:dyDescent="0.25">
      <c r="F33219" s="11"/>
      <c r="G33219" s="11"/>
      <c r="H33219" s="11"/>
    </row>
    <row r="33220" spans="6:8" x14ac:dyDescent="0.25">
      <c r="F33220" s="11"/>
      <c r="G33220" s="11"/>
      <c r="H33220" s="11"/>
    </row>
    <row r="33221" spans="6:8" x14ac:dyDescent="0.25">
      <c r="F33221" s="11"/>
      <c r="G33221" s="11"/>
      <c r="H33221" s="11"/>
    </row>
    <row r="33222" spans="6:8" x14ac:dyDescent="0.25">
      <c r="F33222" s="11"/>
      <c r="G33222" s="11"/>
      <c r="H33222" s="11"/>
    </row>
    <row r="33223" spans="6:8" x14ac:dyDescent="0.25">
      <c r="F33223" s="11"/>
      <c r="G33223" s="11"/>
      <c r="H33223" s="11"/>
    </row>
    <row r="33224" spans="6:8" x14ac:dyDescent="0.25">
      <c r="F33224" s="11"/>
      <c r="G33224" s="11"/>
      <c r="H33224" s="11"/>
    </row>
    <row r="33225" spans="6:8" x14ac:dyDescent="0.25">
      <c r="F33225" s="11"/>
      <c r="G33225" s="11"/>
      <c r="H33225" s="11"/>
    </row>
    <row r="33226" spans="6:8" x14ac:dyDescent="0.25">
      <c r="F33226" s="11"/>
      <c r="G33226" s="11"/>
      <c r="H33226" s="11"/>
    </row>
    <row r="33227" spans="6:8" x14ac:dyDescent="0.25">
      <c r="F33227" s="11"/>
      <c r="G33227" s="11"/>
      <c r="H33227" s="11"/>
    </row>
    <row r="33228" spans="6:8" x14ac:dyDescent="0.25">
      <c r="F33228" s="11"/>
      <c r="G33228" s="11"/>
      <c r="H33228" s="11"/>
    </row>
    <row r="33229" spans="6:8" x14ac:dyDescent="0.25">
      <c r="F33229" s="11"/>
      <c r="G33229" s="11"/>
      <c r="H33229" s="11"/>
    </row>
    <row r="33230" spans="6:8" x14ac:dyDescent="0.25">
      <c r="F33230" s="11"/>
      <c r="G33230" s="11"/>
      <c r="H33230" s="11"/>
    </row>
    <row r="33231" spans="6:8" x14ac:dyDescent="0.25">
      <c r="F33231" s="11"/>
      <c r="G33231" s="11"/>
      <c r="H33231" s="11"/>
    </row>
    <row r="33232" spans="6:8" x14ac:dyDescent="0.25">
      <c r="F33232" s="11"/>
      <c r="G33232" s="11"/>
      <c r="H33232" s="11"/>
    </row>
    <row r="33233" spans="6:8" x14ac:dyDescent="0.25">
      <c r="F33233" s="11"/>
      <c r="G33233" s="11"/>
      <c r="H33233" s="11"/>
    </row>
    <row r="33234" spans="6:8" x14ac:dyDescent="0.25">
      <c r="F33234" s="11"/>
      <c r="G33234" s="11"/>
      <c r="H33234" s="11"/>
    </row>
    <row r="33235" spans="6:8" x14ac:dyDescent="0.25">
      <c r="F33235" s="11"/>
      <c r="G33235" s="11"/>
      <c r="H33235" s="11"/>
    </row>
    <row r="33236" spans="6:8" x14ac:dyDescent="0.25">
      <c r="F33236" s="11"/>
      <c r="G33236" s="11"/>
      <c r="H33236" s="11"/>
    </row>
    <row r="33237" spans="6:8" x14ac:dyDescent="0.25">
      <c r="F33237" s="11"/>
      <c r="G33237" s="11"/>
      <c r="H33237" s="11"/>
    </row>
    <row r="33238" spans="6:8" x14ac:dyDescent="0.25">
      <c r="F33238" s="11"/>
      <c r="G33238" s="11"/>
      <c r="H33238" s="11"/>
    </row>
    <row r="33239" spans="6:8" x14ac:dyDescent="0.25">
      <c r="F33239" s="11"/>
      <c r="G33239" s="11"/>
      <c r="H33239" s="11"/>
    </row>
    <row r="33240" spans="6:8" x14ac:dyDescent="0.25">
      <c r="F33240" s="11"/>
      <c r="G33240" s="11"/>
      <c r="H33240" s="11"/>
    </row>
    <row r="33241" spans="6:8" x14ac:dyDescent="0.25">
      <c r="F33241" s="11"/>
      <c r="G33241" s="11"/>
      <c r="H33241" s="11"/>
    </row>
    <row r="33242" spans="6:8" x14ac:dyDescent="0.25">
      <c r="F33242" s="11"/>
      <c r="G33242" s="11"/>
      <c r="H33242" s="11"/>
    </row>
    <row r="33243" spans="6:8" x14ac:dyDescent="0.25">
      <c r="F33243" s="11"/>
      <c r="G33243" s="11"/>
      <c r="H33243" s="11"/>
    </row>
    <row r="33244" spans="6:8" x14ac:dyDescent="0.25">
      <c r="F33244" s="11"/>
      <c r="G33244" s="11"/>
      <c r="H33244" s="11"/>
    </row>
    <row r="33245" spans="6:8" x14ac:dyDescent="0.25">
      <c r="F33245" s="11"/>
      <c r="G33245" s="11"/>
      <c r="H33245" s="11"/>
    </row>
    <row r="33246" spans="6:8" x14ac:dyDescent="0.25">
      <c r="F33246" s="11"/>
      <c r="G33246" s="11"/>
      <c r="H33246" s="11"/>
    </row>
    <row r="33247" spans="6:8" x14ac:dyDescent="0.25">
      <c r="F33247" s="11"/>
      <c r="G33247" s="11"/>
      <c r="H33247" s="11"/>
    </row>
    <row r="33248" spans="6:8" x14ac:dyDescent="0.25">
      <c r="F33248" s="11"/>
      <c r="G33248" s="11"/>
      <c r="H33248" s="11"/>
    </row>
    <row r="33249" spans="6:8" x14ac:dyDescent="0.25">
      <c r="F33249" s="11"/>
      <c r="G33249" s="11"/>
      <c r="H33249" s="11"/>
    </row>
    <row r="33250" spans="6:8" x14ac:dyDescent="0.25">
      <c r="F33250" s="11"/>
      <c r="G33250" s="11"/>
      <c r="H33250" s="11"/>
    </row>
    <row r="33251" spans="6:8" x14ac:dyDescent="0.25">
      <c r="F33251" s="11"/>
      <c r="G33251" s="11"/>
      <c r="H33251" s="11"/>
    </row>
    <row r="33252" spans="6:8" x14ac:dyDescent="0.25">
      <c r="F33252" s="11"/>
      <c r="G33252" s="11"/>
      <c r="H33252" s="11"/>
    </row>
    <row r="33253" spans="6:8" x14ac:dyDescent="0.25">
      <c r="F33253" s="11"/>
      <c r="G33253" s="11"/>
      <c r="H33253" s="11"/>
    </row>
    <row r="33254" spans="6:8" x14ac:dyDescent="0.25">
      <c r="F33254" s="11"/>
      <c r="G33254" s="11"/>
      <c r="H33254" s="11"/>
    </row>
    <row r="33255" spans="6:8" x14ac:dyDescent="0.25">
      <c r="F33255" s="11"/>
      <c r="G33255" s="11"/>
      <c r="H33255" s="11"/>
    </row>
    <row r="33256" spans="6:8" x14ac:dyDescent="0.25">
      <c r="F33256" s="11"/>
      <c r="G33256" s="11"/>
      <c r="H33256" s="11"/>
    </row>
    <row r="33257" spans="6:8" x14ac:dyDescent="0.25">
      <c r="F33257" s="11"/>
      <c r="G33257" s="11"/>
      <c r="H33257" s="11"/>
    </row>
    <row r="33258" spans="6:8" x14ac:dyDescent="0.25">
      <c r="F33258" s="11"/>
      <c r="G33258" s="11"/>
      <c r="H33258" s="11"/>
    </row>
    <row r="33259" spans="6:8" x14ac:dyDescent="0.25">
      <c r="F33259" s="11"/>
      <c r="G33259" s="11"/>
      <c r="H33259" s="11"/>
    </row>
    <row r="33260" spans="6:8" x14ac:dyDescent="0.25">
      <c r="F33260" s="11"/>
      <c r="G33260" s="11"/>
      <c r="H33260" s="11"/>
    </row>
    <row r="33261" spans="6:8" x14ac:dyDescent="0.25">
      <c r="F33261" s="11"/>
      <c r="G33261" s="11"/>
      <c r="H33261" s="11"/>
    </row>
    <row r="33262" spans="6:8" x14ac:dyDescent="0.25">
      <c r="F33262" s="11"/>
      <c r="G33262" s="11"/>
      <c r="H33262" s="11"/>
    </row>
    <row r="33263" spans="6:8" x14ac:dyDescent="0.25">
      <c r="F33263" s="11"/>
      <c r="G33263" s="11"/>
      <c r="H33263" s="11"/>
    </row>
    <row r="33264" spans="6:8" x14ac:dyDescent="0.25">
      <c r="F33264" s="11"/>
      <c r="G33264" s="11"/>
      <c r="H33264" s="11"/>
    </row>
    <row r="33265" spans="6:8" x14ac:dyDescent="0.25">
      <c r="F33265" s="11"/>
      <c r="G33265" s="11"/>
      <c r="H33265" s="11"/>
    </row>
    <row r="33266" spans="6:8" x14ac:dyDescent="0.25">
      <c r="F33266" s="11"/>
      <c r="G33266" s="11"/>
      <c r="H33266" s="11"/>
    </row>
    <row r="33267" spans="6:8" x14ac:dyDescent="0.25">
      <c r="F33267" s="11"/>
      <c r="G33267" s="11"/>
      <c r="H33267" s="11"/>
    </row>
    <row r="33268" spans="6:8" x14ac:dyDescent="0.25">
      <c r="F33268" s="11"/>
      <c r="G33268" s="11"/>
      <c r="H33268" s="11"/>
    </row>
    <row r="33269" spans="6:8" x14ac:dyDescent="0.25">
      <c r="F33269" s="11"/>
      <c r="G33269" s="11"/>
      <c r="H33269" s="11"/>
    </row>
    <row r="33270" spans="6:8" x14ac:dyDescent="0.25">
      <c r="F33270" s="11"/>
      <c r="G33270" s="11"/>
      <c r="H33270" s="11"/>
    </row>
    <row r="33271" spans="6:8" x14ac:dyDescent="0.25">
      <c r="F33271" s="11"/>
      <c r="G33271" s="11"/>
      <c r="H33271" s="11"/>
    </row>
    <row r="33272" spans="6:8" x14ac:dyDescent="0.25">
      <c r="F33272" s="11"/>
      <c r="G33272" s="11"/>
      <c r="H33272" s="11"/>
    </row>
    <row r="33273" spans="6:8" x14ac:dyDescent="0.25">
      <c r="F33273" s="11"/>
      <c r="G33273" s="11"/>
      <c r="H33273" s="11"/>
    </row>
    <row r="33274" spans="6:8" x14ac:dyDescent="0.25">
      <c r="F33274" s="11"/>
      <c r="G33274" s="11"/>
      <c r="H33274" s="11"/>
    </row>
    <row r="33275" spans="6:8" x14ac:dyDescent="0.25">
      <c r="F33275" s="11"/>
      <c r="G33275" s="11"/>
      <c r="H33275" s="11"/>
    </row>
    <row r="33276" spans="6:8" x14ac:dyDescent="0.25">
      <c r="F33276" s="11"/>
      <c r="G33276" s="11"/>
      <c r="H33276" s="11"/>
    </row>
    <row r="33277" spans="6:8" x14ac:dyDescent="0.25">
      <c r="F33277" s="11"/>
      <c r="G33277" s="11"/>
      <c r="H33277" s="11"/>
    </row>
    <row r="33278" spans="6:8" x14ac:dyDescent="0.25">
      <c r="F33278" s="11"/>
      <c r="G33278" s="11"/>
      <c r="H33278" s="11"/>
    </row>
    <row r="33279" spans="6:8" x14ac:dyDescent="0.25">
      <c r="F33279" s="11"/>
      <c r="G33279" s="11"/>
      <c r="H33279" s="11"/>
    </row>
    <row r="33280" spans="6:8" x14ac:dyDescent="0.25">
      <c r="F33280" s="11"/>
      <c r="G33280" s="11"/>
      <c r="H33280" s="11"/>
    </row>
    <row r="33281" spans="6:8" x14ac:dyDescent="0.25">
      <c r="F33281" s="11"/>
      <c r="G33281" s="11"/>
      <c r="H33281" s="11"/>
    </row>
    <row r="33282" spans="6:8" x14ac:dyDescent="0.25">
      <c r="F33282" s="11"/>
      <c r="G33282" s="11"/>
      <c r="H33282" s="11"/>
    </row>
    <row r="33283" spans="6:8" x14ac:dyDescent="0.25">
      <c r="F33283" s="11"/>
      <c r="G33283" s="11"/>
      <c r="H33283" s="11"/>
    </row>
    <row r="33284" spans="6:8" x14ac:dyDescent="0.25">
      <c r="F33284" s="11"/>
      <c r="G33284" s="11"/>
      <c r="H33284" s="11"/>
    </row>
    <row r="33285" spans="6:8" x14ac:dyDescent="0.25">
      <c r="F33285" s="11"/>
      <c r="G33285" s="11"/>
      <c r="H33285" s="11"/>
    </row>
    <row r="33286" spans="6:8" x14ac:dyDescent="0.25">
      <c r="F33286" s="11"/>
      <c r="G33286" s="11"/>
      <c r="H33286" s="11"/>
    </row>
    <row r="33287" spans="6:8" x14ac:dyDescent="0.25">
      <c r="F33287" s="11"/>
      <c r="G33287" s="11"/>
      <c r="H33287" s="11"/>
    </row>
    <row r="33288" spans="6:8" x14ac:dyDescent="0.25">
      <c r="F33288" s="11"/>
      <c r="G33288" s="11"/>
      <c r="H33288" s="11"/>
    </row>
    <row r="33289" spans="6:8" x14ac:dyDescent="0.25">
      <c r="F33289" s="11"/>
      <c r="G33289" s="11"/>
      <c r="H33289" s="11"/>
    </row>
    <row r="33290" spans="6:8" x14ac:dyDescent="0.25">
      <c r="F33290" s="11"/>
      <c r="G33290" s="11"/>
      <c r="H33290" s="11"/>
    </row>
    <row r="33291" spans="6:8" x14ac:dyDescent="0.25">
      <c r="F33291" s="11"/>
      <c r="G33291" s="11"/>
      <c r="H33291" s="11"/>
    </row>
    <row r="33292" spans="6:8" x14ac:dyDescent="0.25">
      <c r="F33292" s="11"/>
      <c r="G33292" s="11"/>
      <c r="H33292" s="11"/>
    </row>
    <row r="33293" spans="6:8" x14ac:dyDescent="0.25">
      <c r="F33293" s="11"/>
      <c r="G33293" s="11"/>
      <c r="H33293" s="11"/>
    </row>
    <row r="33294" spans="6:8" x14ac:dyDescent="0.25">
      <c r="F33294" s="11"/>
      <c r="G33294" s="11"/>
      <c r="H33294" s="11"/>
    </row>
    <row r="33295" spans="6:8" x14ac:dyDescent="0.25">
      <c r="F33295" s="11"/>
      <c r="G33295" s="11"/>
      <c r="H33295" s="11"/>
    </row>
    <row r="33296" spans="6:8" x14ac:dyDescent="0.25">
      <c r="F33296" s="11"/>
      <c r="G33296" s="11"/>
      <c r="H33296" s="11"/>
    </row>
    <row r="33297" spans="6:8" x14ac:dyDescent="0.25">
      <c r="F33297" s="11"/>
      <c r="G33297" s="11"/>
      <c r="H33297" s="11"/>
    </row>
    <row r="33298" spans="6:8" x14ac:dyDescent="0.25">
      <c r="F33298" s="11"/>
      <c r="G33298" s="11"/>
      <c r="H33298" s="11"/>
    </row>
    <row r="33299" spans="6:8" x14ac:dyDescent="0.25">
      <c r="F33299" s="11"/>
      <c r="G33299" s="11"/>
      <c r="H33299" s="11"/>
    </row>
    <row r="33300" spans="6:8" x14ac:dyDescent="0.25">
      <c r="F33300" s="11"/>
      <c r="G33300" s="11"/>
      <c r="H33300" s="11"/>
    </row>
    <row r="33301" spans="6:8" x14ac:dyDescent="0.25">
      <c r="F33301" s="11"/>
      <c r="G33301" s="11"/>
      <c r="H33301" s="11"/>
    </row>
    <row r="33302" spans="6:8" x14ac:dyDescent="0.25">
      <c r="F33302" s="11"/>
      <c r="G33302" s="11"/>
      <c r="H33302" s="11"/>
    </row>
    <row r="33303" spans="6:8" x14ac:dyDescent="0.25">
      <c r="F33303" s="11"/>
      <c r="G33303" s="11"/>
      <c r="H33303" s="11"/>
    </row>
    <row r="33304" spans="6:8" x14ac:dyDescent="0.25">
      <c r="F33304" s="11"/>
      <c r="G33304" s="11"/>
      <c r="H33304" s="11"/>
    </row>
    <row r="33305" spans="6:8" x14ac:dyDescent="0.25">
      <c r="F33305" s="11"/>
      <c r="G33305" s="11"/>
      <c r="H33305" s="11"/>
    </row>
    <row r="33306" spans="6:8" x14ac:dyDescent="0.25">
      <c r="F33306" s="11"/>
      <c r="G33306" s="11"/>
      <c r="H33306" s="11"/>
    </row>
    <row r="33307" spans="6:8" x14ac:dyDescent="0.25">
      <c r="F33307" s="11"/>
      <c r="G33307" s="11"/>
      <c r="H33307" s="11"/>
    </row>
    <row r="33308" spans="6:8" x14ac:dyDescent="0.25">
      <c r="F33308" s="11"/>
      <c r="G33308" s="11"/>
      <c r="H33308" s="11"/>
    </row>
    <row r="33309" spans="6:8" x14ac:dyDescent="0.25">
      <c r="F33309" s="11"/>
      <c r="G33309" s="11"/>
      <c r="H33309" s="11"/>
    </row>
    <row r="33310" spans="6:8" x14ac:dyDescent="0.25">
      <c r="F33310" s="11"/>
      <c r="G33310" s="11"/>
      <c r="H33310" s="11"/>
    </row>
    <row r="33311" spans="6:8" x14ac:dyDescent="0.25">
      <c r="F33311" s="11"/>
      <c r="G33311" s="11"/>
      <c r="H33311" s="11"/>
    </row>
    <row r="33312" spans="6:8" x14ac:dyDescent="0.25">
      <c r="F33312" s="11"/>
      <c r="G33312" s="11"/>
      <c r="H33312" s="11"/>
    </row>
    <row r="33313" spans="6:8" x14ac:dyDescent="0.25">
      <c r="F33313" s="11"/>
      <c r="G33313" s="11"/>
      <c r="H33313" s="11"/>
    </row>
    <row r="33314" spans="6:8" x14ac:dyDescent="0.25">
      <c r="F33314" s="11"/>
      <c r="G33314" s="11"/>
      <c r="H33314" s="11"/>
    </row>
    <row r="33315" spans="6:8" x14ac:dyDescent="0.25">
      <c r="F33315" s="11"/>
      <c r="G33315" s="11"/>
      <c r="H33315" s="11"/>
    </row>
    <row r="33316" spans="6:8" x14ac:dyDescent="0.25">
      <c r="F33316" s="11"/>
      <c r="G33316" s="11"/>
      <c r="H33316" s="11"/>
    </row>
    <row r="33317" spans="6:8" x14ac:dyDescent="0.25">
      <c r="F33317" s="11"/>
      <c r="G33317" s="11"/>
      <c r="H33317" s="11"/>
    </row>
    <row r="33318" spans="6:8" x14ac:dyDescent="0.25">
      <c r="F33318" s="11"/>
      <c r="G33318" s="11"/>
      <c r="H33318" s="11"/>
    </row>
    <row r="33319" spans="6:8" x14ac:dyDescent="0.25">
      <c r="F33319" s="11"/>
      <c r="G33319" s="11"/>
      <c r="H33319" s="11"/>
    </row>
    <row r="33320" spans="6:8" x14ac:dyDescent="0.25">
      <c r="F33320" s="11"/>
      <c r="G33320" s="11"/>
      <c r="H33320" s="11"/>
    </row>
    <row r="33321" spans="6:8" x14ac:dyDescent="0.25">
      <c r="F33321" s="11"/>
      <c r="G33321" s="11"/>
      <c r="H33321" s="11"/>
    </row>
    <row r="33322" spans="6:8" x14ac:dyDescent="0.25">
      <c r="F33322" s="11"/>
      <c r="G33322" s="11"/>
      <c r="H33322" s="11"/>
    </row>
    <row r="33323" spans="6:8" x14ac:dyDescent="0.25">
      <c r="F33323" s="11"/>
      <c r="G33323" s="11"/>
      <c r="H33323" s="11"/>
    </row>
    <row r="33324" spans="6:8" x14ac:dyDescent="0.25">
      <c r="F33324" s="11"/>
      <c r="G33324" s="11"/>
      <c r="H33324" s="11"/>
    </row>
    <row r="33325" spans="6:8" x14ac:dyDescent="0.25">
      <c r="F33325" s="11"/>
      <c r="G33325" s="11"/>
      <c r="H33325" s="11"/>
    </row>
    <row r="33326" spans="6:8" x14ac:dyDescent="0.25">
      <c r="F33326" s="11"/>
      <c r="G33326" s="11"/>
      <c r="H33326" s="11"/>
    </row>
    <row r="33327" spans="6:8" x14ac:dyDescent="0.25">
      <c r="F33327" s="11"/>
      <c r="G33327" s="11"/>
      <c r="H33327" s="11"/>
    </row>
    <row r="33328" spans="6:8" x14ac:dyDescent="0.25">
      <c r="F33328" s="11"/>
      <c r="G33328" s="11"/>
      <c r="H33328" s="11"/>
    </row>
    <row r="33329" spans="6:8" x14ac:dyDescent="0.25">
      <c r="F33329" s="11"/>
      <c r="G33329" s="11"/>
      <c r="H33329" s="11"/>
    </row>
    <row r="33330" spans="6:8" x14ac:dyDescent="0.25">
      <c r="F33330" s="11"/>
      <c r="G33330" s="11"/>
      <c r="H33330" s="11"/>
    </row>
    <row r="33331" spans="6:8" x14ac:dyDescent="0.25">
      <c r="F33331" s="11"/>
      <c r="G33331" s="11"/>
      <c r="H33331" s="11"/>
    </row>
    <row r="33332" spans="6:8" x14ac:dyDescent="0.25">
      <c r="F33332" s="11"/>
      <c r="G33332" s="11"/>
      <c r="H33332" s="11"/>
    </row>
    <row r="33333" spans="6:8" x14ac:dyDescent="0.25">
      <c r="F33333" s="11"/>
      <c r="G33333" s="11"/>
      <c r="H33333" s="11"/>
    </row>
    <row r="33334" spans="6:8" x14ac:dyDescent="0.25">
      <c r="F33334" s="11"/>
      <c r="G33334" s="11"/>
      <c r="H33334" s="11"/>
    </row>
    <row r="33335" spans="6:8" x14ac:dyDescent="0.25">
      <c r="F33335" s="11"/>
      <c r="G33335" s="11"/>
      <c r="H33335" s="11"/>
    </row>
    <row r="33336" spans="6:8" x14ac:dyDescent="0.25">
      <c r="F33336" s="11"/>
      <c r="G33336" s="11"/>
      <c r="H33336" s="11"/>
    </row>
    <row r="33337" spans="6:8" x14ac:dyDescent="0.25">
      <c r="F33337" s="11"/>
      <c r="G33337" s="11"/>
      <c r="H33337" s="11"/>
    </row>
    <row r="33338" spans="6:8" x14ac:dyDescent="0.25">
      <c r="F33338" s="11"/>
      <c r="G33338" s="11"/>
      <c r="H33338" s="11"/>
    </row>
    <row r="33339" spans="6:8" x14ac:dyDescent="0.25">
      <c r="F33339" s="11"/>
      <c r="G33339" s="11"/>
      <c r="H33339" s="11"/>
    </row>
    <row r="33340" spans="6:8" x14ac:dyDescent="0.25">
      <c r="F33340" s="11"/>
      <c r="G33340" s="11"/>
      <c r="H33340" s="11"/>
    </row>
    <row r="33341" spans="6:8" x14ac:dyDescent="0.25">
      <c r="F33341" s="11"/>
      <c r="G33341" s="11"/>
      <c r="H33341" s="11"/>
    </row>
    <row r="33342" spans="6:8" x14ac:dyDescent="0.25">
      <c r="F33342" s="11"/>
      <c r="G33342" s="11"/>
      <c r="H33342" s="11"/>
    </row>
    <row r="33343" spans="6:8" x14ac:dyDescent="0.25">
      <c r="F33343" s="11"/>
      <c r="G33343" s="11"/>
      <c r="H33343" s="11"/>
    </row>
    <row r="33344" spans="6:8" x14ac:dyDescent="0.25">
      <c r="F33344" s="11"/>
      <c r="G33344" s="11"/>
      <c r="H33344" s="11"/>
    </row>
    <row r="33345" spans="6:8" x14ac:dyDescent="0.25">
      <c r="F33345" s="11"/>
      <c r="G33345" s="11"/>
      <c r="H33345" s="11"/>
    </row>
    <row r="33346" spans="6:8" x14ac:dyDescent="0.25">
      <c r="F33346" s="11"/>
      <c r="G33346" s="11"/>
      <c r="H33346" s="11"/>
    </row>
    <row r="33347" spans="6:8" x14ac:dyDescent="0.25">
      <c r="F33347" s="11"/>
      <c r="G33347" s="11"/>
      <c r="H33347" s="11"/>
    </row>
    <row r="33348" spans="6:8" x14ac:dyDescent="0.25">
      <c r="F33348" s="11"/>
      <c r="G33348" s="11"/>
      <c r="H33348" s="11"/>
    </row>
    <row r="33349" spans="6:8" x14ac:dyDescent="0.25">
      <c r="F33349" s="11"/>
      <c r="G33349" s="11"/>
      <c r="H33349" s="11"/>
    </row>
    <row r="33350" spans="6:8" x14ac:dyDescent="0.25">
      <c r="F33350" s="11"/>
      <c r="G33350" s="11"/>
      <c r="H33350" s="11"/>
    </row>
    <row r="33351" spans="6:8" x14ac:dyDescent="0.25">
      <c r="F33351" s="11"/>
      <c r="G33351" s="11"/>
      <c r="H33351" s="11"/>
    </row>
    <row r="33352" spans="6:8" x14ac:dyDescent="0.25">
      <c r="F33352" s="11"/>
      <c r="G33352" s="11"/>
      <c r="H33352" s="11"/>
    </row>
    <row r="33353" spans="6:8" x14ac:dyDescent="0.25">
      <c r="F33353" s="11"/>
      <c r="G33353" s="11"/>
      <c r="H33353" s="11"/>
    </row>
    <row r="33354" spans="6:8" x14ac:dyDescent="0.25">
      <c r="F33354" s="11"/>
      <c r="G33354" s="11"/>
      <c r="H33354" s="11"/>
    </row>
    <row r="33355" spans="6:8" x14ac:dyDescent="0.25">
      <c r="F33355" s="11"/>
      <c r="G33355" s="11"/>
      <c r="H33355" s="11"/>
    </row>
    <row r="33356" spans="6:8" x14ac:dyDescent="0.25">
      <c r="F33356" s="11"/>
      <c r="G33356" s="11"/>
      <c r="H33356" s="11"/>
    </row>
    <row r="33357" spans="6:8" x14ac:dyDescent="0.25">
      <c r="F33357" s="11"/>
      <c r="G33357" s="11"/>
      <c r="H33357" s="11"/>
    </row>
    <row r="33358" spans="6:8" x14ac:dyDescent="0.25">
      <c r="F33358" s="11"/>
      <c r="G33358" s="11"/>
      <c r="H33358" s="11"/>
    </row>
    <row r="33359" spans="6:8" x14ac:dyDescent="0.25">
      <c r="F33359" s="11"/>
      <c r="G33359" s="11"/>
      <c r="H33359" s="11"/>
    </row>
    <row r="33360" spans="6:8" x14ac:dyDescent="0.25">
      <c r="F33360" s="11"/>
      <c r="G33360" s="11"/>
      <c r="H33360" s="11"/>
    </row>
    <row r="33361" spans="6:8" x14ac:dyDescent="0.25">
      <c r="F33361" s="11"/>
      <c r="G33361" s="11"/>
      <c r="H33361" s="11"/>
    </row>
    <row r="33362" spans="6:8" x14ac:dyDescent="0.25">
      <c r="F33362" s="11"/>
      <c r="G33362" s="11"/>
      <c r="H33362" s="11"/>
    </row>
    <row r="33363" spans="6:8" x14ac:dyDescent="0.25">
      <c r="F33363" s="11"/>
      <c r="G33363" s="11"/>
      <c r="H33363" s="11"/>
    </row>
    <row r="33364" spans="6:8" x14ac:dyDescent="0.25">
      <c r="F33364" s="11"/>
      <c r="G33364" s="11"/>
      <c r="H33364" s="11"/>
    </row>
    <row r="33365" spans="6:8" x14ac:dyDescent="0.25">
      <c r="F33365" s="11"/>
      <c r="G33365" s="11"/>
      <c r="H33365" s="11"/>
    </row>
    <row r="33366" spans="6:8" x14ac:dyDescent="0.25">
      <c r="F33366" s="11"/>
      <c r="G33366" s="11"/>
      <c r="H33366" s="11"/>
    </row>
    <row r="33367" spans="6:8" x14ac:dyDescent="0.25">
      <c r="F33367" s="11"/>
      <c r="G33367" s="11"/>
      <c r="H33367" s="11"/>
    </row>
    <row r="33368" spans="6:8" x14ac:dyDescent="0.25">
      <c r="F33368" s="11"/>
      <c r="G33368" s="11"/>
      <c r="H33368" s="11"/>
    </row>
    <row r="33369" spans="6:8" x14ac:dyDescent="0.25">
      <c r="F33369" s="11"/>
      <c r="G33369" s="11"/>
      <c r="H33369" s="11"/>
    </row>
    <row r="33370" spans="6:8" x14ac:dyDescent="0.25">
      <c r="F33370" s="11"/>
      <c r="G33370" s="11"/>
      <c r="H33370" s="11"/>
    </row>
    <row r="33371" spans="6:8" x14ac:dyDescent="0.25">
      <c r="F33371" s="11"/>
      <c r="G33371" s="11"/>
      <c r="H33371" s="11"/>
    </row>
    <row r="33372" spans="6:8" x14ac:dyDescent="0.25">
      <c r="F33372" s="11"/>
      <c r="G33372" s="11"/>
      <c r="H33372" s="11"/>
    </row>
    <row r="33373" spans="6:8" x14ac:dyDescent="0.25">
      <c r="F33373" s="11"/>
      <c r="G33373" s="11"/>
      <c r="H33373" s="11"/>
    </row>
    <row r="33374" spans="6:8" x14ac:dyDescent="0.25">
      <c r="F33374" s="11"/>
      <c r="G33374" s="11"/>
      <c r="H33374" s="11"/>
    </row>
    <row r="33375" spans="6:8" x14ac:dyDescent="0.25">
      <c r="F33375" s="11"/>
      <c r="G33375" s="11"/>
      <c r="H33375" s="11"/>
    </row>
    <row r="33376" spans="6:8" x14ac:dyDescent="0.25">
      <c r="F33376" s="11"/>
      <c r="G33376" s="11"/>
      <c r="H33376" s="11"/>
    </row>
    <row r="33377" spans="6:8" x14ac:dyDescent="0.25">
      <c r="F33377" s="11"/>
      <c r="G33377" s="11"/>
      <c r="H33377" s="11"/>
    </row>
    <row r="33378" spans="6:8" x14ac:dyDescent="0.25">
      <c r="F33378" s="11"/>
      <c r="G33378" s="11"/>
      <c r="H33378" s="11"/>
    </row>
    <row r="33379" spans="6:8" x14ac:dyDescent="0.25">
      <c r="F33379" s="11"/>
      <c r="G33379" s="11"/>
      <c r="H33379" s="11"/>
    </row>
    <row r="33380" spans="6:8" x14ac:dyDescent="0.25">
      <c r="F33380" s="11"/>
      <c r="G33380" s="11"/>
      <c r="H33380" s="11"/>
    </row>
    <row r="33381" spans="6:8" x14ac:dyDescent="0.25">
      <c r="F33381" s="11"/>
      <c r="G33381" s="11"/>
      <c r="H33381" s="11"/>
    </row>
    <row r="33382" spans="6:8" x14ac:dyDescent="0.25">
      <c r="F33382" s="11"/>
      <c r="G33382" s="11"/>
      <c r="H33382" s="11"/>
    </row>
    <row r="33383" spans="6:8" x14ac:dyDescent="0.25">
      <c r="F33383" s="11"/>
      <c r="G33383" s="11"/>
      <c r="H33383" s="11"/>
    </row>
    <row r="33384" spans="6:8" x14ac:dyDescent="0.25">
      <c r="F33384" s="11"/>
      <c r="G33384" s="11"/>
      <c r="H33384" s="11"/>
    </row>
    <row r="33385" spans="6:8" x14ac:dyDescent="0.25">
      <c r="F33385" s="11"/>
      <c r="G33385" s="11"/>
      <c r="H33385" s="11"/>
    </row>
    <row r="33386" spans="6:8" x14ac:dyDescent="0.25">
      <c r="F33386" s="11"/>
      <c r="G33386" s="11"/>
      <c r="H33386" s="11"/>
    </row>
    <row r="33387" spans="6:8" x14ac:dyDescent="0.25">
      <c r="F33387" s="11"/>
      <c r="G33387" s="11"/>
      <c r="H33387" s="11"/>
    </row>
    <row r="33388" spans="6:8" x14ac:dyDescent="0.25">
      <c r="F33388" s="11"/>
      <c r="G33388" s="11"/>
      <c r="H33388" s="11"/>
    </row>
    <row r="33389" spans="6:8" x14ac:dyDescent="0.25">
      <c r="F33389" s="11"/>
      <c r="G33389" s="11"/>
      <c r="H33389" s="11"/>
    </row>
    <row r="33390" spans="6:8" x14ac:dyDescent="0.25">
      <c r="F33390" s="11"/>
      <c r="G33390" s="11"/>
      <c r="H33390" s="11"/>
    </row>
    <row r="33391" spans="6:8" x14ac:dyDescent="0.25">
      <c r="F33391" s="11"/>
      <c r="G33391" s="11"/>
      <c r="H33391" s="11"/>
    </row>
    <row r="33392" spans="6:8" x14ac:dyDescent="0.25">
      <c r="F33392" s="11"/>
      <c r="G33392" s="11"/>
      <c r="H33392" s="11"/>
    </row>
    <row r="33393" spans="6:8" x14ac:dyDescent="0.25">
      <c r="F33393" s="11"/>
      <c r="G33393" s="11"/>
      <c r="H33393" s="11"/>
    </row>
    <row r="33394" spans="6:8" x14ac:dyDescent="0.25">
      <c r="F33394" s="11"/>
      <c r="G33394" s="11"/>
      <c r="H33394" s="11"/>
    </row>
    <row r="33395" spans="6:8" x14ac:dyDescent="0.25">
      <c r="F33395" s="11"/>
      <c r="G33395" s="11"/>
      <c r="H33395" s="11"/>
    </row>
    <row r="33396" spans="6:8" x14ac:dyDescent="0.25">
      <c r="F33396" s="11"/>
      <c r="G33396" s="11"/>
      <c r="H33396" s="11"/>
    </row>
    <row r="33397" spans="6:8" x14ac:dyDescent="0.25">
      <c r="F33397" s="11"/>
      <c r="G33397" s="11"/>
      <c r="H33397" s="11"/>
    </row>
    <row r="33398" spans="6:8" x14ac:dyDescent="0.25">
      <c r="F33398" s="11"/>
      <c r="G33398" s="11"/>
      <c r="H33398" s="11"/>
    </row>
    <row r="33399" spans="6:8" x14ac:dyDescent="0.25">
      <c r="F33399" s="11"/>
      <c r="G33399" s="11"/>
      <c r="H33399" s="11"/>
    </row>
    <row r="33400" spans="6:8" x14ac:dyDescent="0.25">
      <c r="F33400" s="11"/>
      <c r="G33400" s="11"/>
      <c r="H33400" s="11"/>
    </row>
    <row r="33401" spans="6:8" x14ac:dyDescent="0.25">
      <c r="F33401" s="11"/>
      <c r="G33401" s="11"/>
      <c r="H33401" s="11"/>
    </row>
    <row r="33402" spans="6:8" x14ac:dyDescent="0.25">
      <c r="F33402" s="11"/>
      <c r="G33402" s="11"/>
      <c r="H33402" s="11"/>
    </row>
    <row r="33403" spans="6:8" x14ac:dyDescent="0.25">
      <c r="F33403" s="11"/>
      <c r="G33403" s="11"/>
      <c r="H33403" s="11"/>
    </row>
    <row r="33404" spans="6:8" x14ac:dyDescent="0.25">
      <c r="F33404" s="11"/>
      <c r="G33404" s="11"/>
      <c r="H33404" s="11"/>
    </row>
    <row r="33405" spans="6:8" x14ac:dyDescent="0.25">
      <c r="F33405" s="11"/>
      <c r="G33405" s="11"/>
      <c r="H33405" s="11"/>
    </row>
    <row r="33406" spans="6:8" x14ac:dyDescent="0.25">
      <c r="F33406" s="11"/>
      <c r="G33406" s="11"/>
      <c r="H33406" s="11"/>
    </row>
    <row r="33407" spans="6:8" x14ac:dyDescent="0.25">
      <c r="F33407" s="11"/>
      <c r="G33407" s="11"/>
      <c r="H33407" s="11"/>
    </row>
    <row r="33408" spans="6:8" x14ac:dyDescent="0.25">
      <c r="F33408" s="11"/>
      <c r="G33408" s="11"/>
      <c r="H33408" s="11"/>
    </row>
    <row r="33409" spans="6:8" x14ac:dyDescent="0.25">
      <c r="F33409" s="11"/>
      <c r="G33409" s="11"/>
      <c r="H33409" s="11"/>
    </row>
    <row r="33410" spans="6:8" x14ac:dyDescent="0.25">
      <c r="F33410" s="11"/>
      <c r="G33410" s="11"/>
      <c r="H33410" s="11"/>
    </row>
    <row r="33411" spans="6:8" x14ac:dyDescent="0.25">
      <c r="F33411" s="11"/>
      <c r="G33411" s="11"/>
      <c r="H33411" s="11"/>
    </row>
    <row r="33412" spans="6:8" x14ac:dyDescent="0.25">
      <c r="F33412" s="11"/>
      <c r="G33412" s="11"/>
      <c r="H33412" s="11"/>
    </row>
    <row r="33413" spans="6:8" x14ac:dyDescent="0.25">
      <c r="F33413" s="11"/>
      <c r="G33413" s="11"/>
      <c r="H33413" s="11"/>
    </row>
    <row r="33414" spans="6:8" x14ac:dyDescent="0.25">
      <c r="F33414" s="11"/>
      <c r="G33414" s="11"/>
      <c r="H33414" s="11"/>
    </row>
    <row r="33415" spans="6:8" x14ac:dyDescent="0.25">
      <c r="F33415" s="11"/>
      <c r="G33415" s="11"/>
      <c r="H33415" s="11"/>
    </row>
    <row r="33416" spans="6:8" x14ac:dyDescent="0.25">
      <c r="F33416" s="11"/>
      <c r="G33416" s="11"/>
      <c r="H33416" s="11"/>
    </row>
    <row r="33417" spans="6:8" x14ac:dyDescent="0.25">
      <c r="F33417" s="11"/>
      <c r="G33417" s="11"/>
      <c r="H33417" s="11"/>
    </row>
    <row r="33418" spans="6:8" x14ac:dyDescent="0.25">
      <c r="F33418" s="11"/>
      <c r="G33418" s="11"/>
      <c r="H33418" s="11"/>
    </row>
    <row r="33419" spans="6:8" x14ac:dyDescent="0.25">
      <c r="F33419" s="11"/>
      <c r="G33419" s="11"/>
      <c r="H33419" s="11"/>
    </row>
    <row r="33420" spans="6:8" x14ac:dyDescent="0.25">
      <c r="F33420" s="11"/>
      <c r="G33420" s="11"/>
      <c r="H33420" s="11"/>
    </row>
    <row r="33421" spans="6:8" x14ac:dyDescent="0.25">
      <c r="F33421" s="11"/>
      <c r="G33421" s="11"/>
      <c r="H33421" s="11"/>
    </row>
    <row r="33422" spans="6:8" x14ac:dyDescent="0.25">
      <c r="F33422" s="11"/>
      <c r="G33422" s="11"/>
      <c r="H33422" s="11"/>
    </row>
    <row r="33423" spans="6:8" x14ac:dyDescent="0.25">
      <c r="F33423" s="11"/>
      <c r="G33423" s="11"/>
      <c r="H33423" s="11"/>
    </row>
    <row r="33424" spans="6:8" x14ac:dyDescent="0.25">
      <c r="F33424" s="11"/>
      <c r="G33424" s="11"/>
      <c r="H33424" s="11"/>
    </row>
    <row r="33425" spans="6:8" x14ac:dyDescent="0.25">
      <c r="F33425" s="11"/>
      <c r="G33425" s="11"/>
      <c r="H33425" s="11"/>
    </row>
    <row r="33426" spans="6:8" x14ac:dyDescent="0.25">
      <c r="F33426" s="11"/>
      <c r="G33426" s="11"/>
      <c r="H33426" s="11"/>
    </row>
    <row r="33427" spans="6:8" x14ac:dyDescent="0.25">
      <c r="F33427" s="11"/>
      <c r="G33427" s="11"/>
      <c r="H33427" s="11"/>
    </row>
    <row r="33428" spans="6:8" x14ac:dyDescent="0.25">
      <c r="F33428" s="11"/>
      <c r="G33428" s="11"/>
      <c r="H33428" s="11"/>
    </row>
    <row r="33429" spans="6:8" x14ac:dyDescent="0.25">
      <c r="F33429" s="11"/>
      <c r="G33429" s="11"/>
      <c r="H33429" s="11"/>
    </row>
    <row r="33430" spans="6:8" x14ac:dyDescent="0.25">
      <c r="F33430" s="11"/>
      <c r="G33430" s="11"/>
      <c r="H33430" s="11"/>
    </row>
    <row r="33431" spans="6:8" x14ac:dyDescent="0.25">
      <c r="F33431" s="11"/>
      <c r="G33431" s="11"/>
      <c r="H33431" s="11"/>
    </row>
    <row r="33432" spans="6:8" x14ac:dyDescent="0.25">
      <c r="F33432" s="11"/>
      <c r="G33432" s="11"/>
      <c r="H33432" s="11"/>
    </row>
    <row r="33433" spans="6:8" x14ac:dyDescent="0.25">
      <c r="F33433" s="11"/>
      <c r="G33433" s="11"/>
      <c r="H33433" s="11"/>
    </row>
    <row r="33434" spans="6:8" x14ac:dyDescent="0.25">
      <c r="F33434" s="11"/>
      <c r="G33434" s="11"/>
      <c r="H33434" s="11"/>
    </row>
    <row r="33435" spans="6:8" x14ac:dyDescent="0.25">
      <c r="F33435" s="11"/>
      <c r="G33435" s="11"/>
      <c r="H33435" s="11"/>
    </row>
    <row r="33436" spans="6:8" x14ac:dyDescent="0.25">
      <c r="F33436" s="11"/>
      <c r="G33436" s="11"/>
      <c r="H33436" s="11"/>
    </row>
    <row r="33437" spans="6:8" x14ac:dyDescent="0.25">
      <c r="F33437" s="11"/>
      <c r="G33437" s="11"/>
      <c r="H33437" s="11"/>
    </row>
    <row r="33438" spans="6:8" x14ac:dyDescent="0.25">
      <c r="F33438" s="11"/>
      <c r="G33438" s="11"/>
      <c r="H33438" s="11"/>
    </row>
    <row r="33439" spans="6:8" x14ac:dyDescent="0.25">
      <c r="F33439" s="11"/>
      <c r="G33439" s="11"/>
      <c r="H33439" s="11"/>
    </row>
    <row r="33440" spans="6:8" x14ac:dyDescent="0.25">
      <c r="F33440" s="11"/>
      <c r="G33440" s="11"/>
      <c r="H33440" s="11"/>
    </row>
    <row r="33441" spans="6:8" x14ac:dyDescent="0.25">
      <c r="F33441" s="11"/>
      <c r="G33441" s="11"/>
      <c r="H33441" s="11"/>
    </row>
    <row r="33442" spans="6:8" x14ac:dyDescent="0.25">
      <c r="F33442" s="11"/>
      <c r="G33442" s="11"/>
      <c r="H33442" s="11"/>
    </row>
    <row r="33443" spans="6:8" x14ac:dyDescent="0.25">
      <c r="F33443" s="11"/>
      <c r="G33443" s="11"/>
      <c r="H33443" s="11"/>
    </row>
    <row r="33444" spans="6:8" x14ac:dyDescent="0.25">
      <c r="F33444" s="11"/>
      <c r="G33444" s="11"/>
      <c r="H33444" s="11"/>
    </row>
    <row r="33445" spans="6:8" x14ac:dyDescent="0.25">
      <c r="F33445" s="11"/>
      <c r="G33445" s="11"/>
      <c r="H33445" s="11"/>
    </row>
    <row r="33446" spans="6:8" x14ac:dyDescent="0.25">
      <c r="F33446" s="11"/>
      <c r="G33446" s="11"/>
      <c r="H33446" s="11"/>
    </row>
    <row r="33447" spans="6:8" x14ac:dyDescent="0.25">
      <c r="F33447" s="11"/>
      <c r="G33447" s="11"/>
      <c r="H33447" s="11"/>
    </row>
    <row r="33448" spans="6:8" x14ac:dyDescent="0.25">
      <c r="F33448" s="11"/>
      <c r="G33448" s="11"/>
      <c r="H33448" s="11"/>
    </row>
    <row r="33449" spans="6:8" x14ac:dyDescent="0.25">
      <c r="F33449" s="11"/>
      <c r="G33449" s="11"/>
      <c r="H33449" s="11"/>
    </row>
    <row r="33450" spans="6:8" x14ac:dyDescent="0.25">
      <c r="F33450" s="11"/>
      <c r="G33450" s="11"/>
      <c r="H33450" s="11"/>
    </row>
    <row r="33451" spans="6:8" x14ac:dyDescent="0.25">
      <c r="F33451" s="11"/>
      <c r="G33451" s="11"/>
      <c r="H33451" s="11"/>
    </row>
    <row r="33452" spans="6:8" x14ac:dyDescent="0.25">
      <c r="F33452" s="11"/>
      <c r="G33452" s="11"/>
      <c r="H33452" s="11"/>
    </row>
    <row r="33453" spans="6:8" x14ac:dyDescent="0.25">
      <c r="F33453" s="11"/>
      <c r="G33453" s="11"/>
      <c r="H33453" s="11"/>
    </row>
    <row r="33454" spans="6:8" x14ac:dyDescent="0.25">
      <c r="F33454" s="11"/>
      <c r="G33454" s="11"/>
      <c r="H33454" s="11"/>
    </row>
    <row r="33455" spans="6:8" x14ac:dyDescent="0.25">
      <c r="F33455" s="11"/>
      <c r="G33455" s="11"/>
      <c r="H33455" s="11"/>
    </row>
    <row r="33456" spans="6:8" x14ac:dyDescent="0.25">
      <c r="F33456" s="11"/>
      <c r="G33456" s="11"/>
      <c r="H33456" s="11"/>
    </row>
    <row r="33457" spans="6:8" x14ac:dyDescent="0.25">
      <c r="F33457" s="11"/>
      <c r="G33457" s="11"/>
      <c r="H33457" s="11"/>
    </row>
    <row r="33458" spans="6:8" x14ac:dyDescent="0.25">
      <c r="F33458" s="11"/>
      <c r="G33458" s="11"/>
      <c r="H33458" s="11"/>
    </row>
    <row r="33459" spans="6:8" x14ac:dyDescent="0.25">
      <c r="F33459" s="11"/>
      <c r="G33459" s="11"/>
      <c r="H33459" s="11"/>
    </row>
    <row r="33460" spans="6:8" x14ac:dyDescent="0.25">
      <c r="F33460" s="11"/>
      <c r="G33460" s="11"/>
      <c r="H33460" s="11"/>
    </row>
    <row r="33461" spans="6:8" x14ac:dyDescent="0.25">
      <c r="F33461" s="11"/>
      <c r="G33461" s="11"/>
      <c r="H33461" s="11"/>
    </row>
    <row r="33462" spans="6:8" x14ac:dyDescent="0.25">
      <c r="F33462" s="11"/>
      <c r="G33462" s="11"/>
      <c r="H33462" s="11"/>
    </row>
    <row r="33463" spans="6:8" x14ac:dyDescent="0.25">
      <c r="F33463" s="11"/>
      <c r="G33463" s="11"/>
      <c r="H33463" s="11"/>
    </row>
    <row r="33464" spans="6:8" x14ac:dyDescent="0.25">
      <c r="F33464" s="11"/>
      <c r="G33464" s="11"/>
      <c r="H33464" s="11"/>
    </row>
    <row r="33465" spans="6:8" x14ac:dyDescent="0.25">
      <c r="F33465" s="11"/>
      <c r="G33465" s="11"/>
      <c r="H33465" s="11"/>
    </row>
    <row r="33466" spans="6:8" x14ac:dyDescent="0.25">
      <c r="F33466" s="11"/>
      <c r="G33466" s="11"/>
      <c r="H33466" s="11"/>
    </row>
    <row r="33467" spans="6:8" x14ac:dyDescent="0.25">
      <c r="F33467" s="11"/>
      <c r="G33467" s="11"/>
      <c r="H33467" s="11"/>
    </row>
    <row r="33468" spans="6:8" x14ac:dyDescent="0.25">
      <c r="F33468" s="11"/>
      <c r="G33468" s="11"/>
      <c r="H33468" s="11"/>
    </row>
    <row r="33469" spans="6:8" x14ac:dyDescent="0.25">
      <c r="F33469" s="11"/>
      <c r="G33469" s="11"/>
      <c r="H33469" s="11"/>
    </row>
    <row r="33470" spans="6:8" x14ac:dyDescent="0.25">
      <c r="F33470" s="11"/>
      <c r="G33470" s="11"/>
      <c r="H33470" s="11"/>
    </row>
    <row r="33471" spans="6:8" x14ac:dyDescent="0.25">
      <c r="F33471" s="11"/>
      <c r="G33471" s="11"/>
      <c r="H33471" s="11"/>
    </row>
    <row r="33472" spans="6:8" x14ac:dyDescent="0.25">
      <c r="F33472" s="11"/>
      <c r="G33472" s="11"/>
      <c r="H33472" s="11"/>
    </row>
    <row r="33473" spans="6:8" x14ac:dyDescent="0.25">
      <c r="F33473" s="11"/>
      <c r="G33473" s="11"/>
      <c r="H33473" s="11"/>
    </row>
    <row r="33474" spans="6:8" x14ac:dyDescent="0.25">
      <c r="F33474" s="11"/>
      <c r="G33474" s="11"/>
      <c r="H33474" s="11"/>
    </row>
    <row r="33475" spans="6:8" x14ac:dyDescent="0.25">
      <c r="F33475" s="11"/>
      <c r="G33475" s="11"/>
      <c r="H33475" s="11"/>
    </row>
    <row r="33476" spans="6:8" x14ac:dyDescent="0.25">
      <c r="F33476" s="11"/>
      <c r="G33476" s="11"/>
      <c r="H33476" s="11"/>
    </row>
    <row r="33477" spans="6:8" x14ac:dyDescent="0.25">
      <c r="F33477" s="11"/>
      <c r="G33477" s="11"/>
      <c r="H33477" s="11"/>
    </row>
    <row r="33478" spans="6:8" x14ac:dyDescent="0.25">
      <c r="F33478" s="11"/>
      <c r="G33478" s="11"/>
      <c r="H33478" s="11"/>
    </row>
    <row r="33479" spans="6:8" x14ac:dyDescent="0.25">
      <c r="F33479" s="11"/>
      <c r="G33479" s="11"/>
      <c r="H33479" s="11"/>
    </row>
    <row r="33480" spans="6:8" x14ac:dyDescent="0.25">
      <c r="F33480" s="11"/>
      <c r="G33480" s="11"/>
      <c r="H33480" s="11"/>
    </row>
    <row r="33481" spans="6:8" x14ac:dyDescent="0.25">
      <c r="F33481" s="11"/>
      <c r="G33481" s="11"/>
      <c r="H33481" s="11"/>
    </row>
    <row r="33482" spans="6:8" x14ac:dyDescent="0.25">
      <c r="F33482" s="11"/>
      <c r="G33482" s="11"/>
      <c r="H33482" s="11"/>
    </row>
    <row r="33483" spans="6:8" x14ac:dyDescent="0.25">
      <c r="F33483" s="11"/>
      <c r="G33483" s="11"/>
      <c r="H33483" s="11"/>
    </row>
    <row r="33484" spans="6:8" x14ac:dyDescent="0.25">
      <c r="F33484" s="11"/>
      <c r="G33484" s="11"/>
      <c r="H33484" s="11"/>
    </row>
    <row r="33485" spans="6:8" x14ac:dyDescent="0.25">
      <c r="F33485" s="11"/>
      <c r="G33485" s="11"/>
      <c r="H33485" s="11"/>
    </row>
    <row r="33486" spans="6:8" x14ac:dyDescent="0.25">
      <c r="F33486" s="11"/>
      <c r="G33486" s="11"/>
      <c r="H33486" s="11"/>
    </row>
    <row r="33487" spans="6:8" x14ac:dyDescent="0.25">
      <c r="F33487" s="11"/>
      <c r="G33487" s="11"/>
      <c r="H33487" s="11"/>
    </row>
    <row r="33488" spans="6:8" x14ac:dyDescent="0.25">
      <c r="F33488" s="11"/>
      <c r="G33488" s="11"/>
      <c r="H33488" s="11"/>
    </row>
    <row r="33489" spans="6:8" x14ac:dyDescent="0.25">
      <c r="F33489" s="11"/>
      <c r="G33489" s="11"/>
      <c r="H33489" s="11"/>
    </row>
    <row r="33490" spans="6:8" x14ac:dyDescent="0.25">
      <c r="F33490" s="11"/>
      <c r="G33490" s="11"/>
      <c r="H33490" s="11"/>
    </row>
    <row r="33491" spans="6:8" x14ac:dyDescent="0.25">
      <c r="F33491" s="11"/>
      <c r="G33491" s="11"/>
      <c r="H33491" s="11"/>
    </row>
    <row r="33492" spans="6:8" x14ac:dyDescent="0.25">
      <c r="F33492" s="11"/>
      <c r="G33492" s="11"/>
      <c r="H33492" s="11"/>
    </row>
    <row r="33493" spans="6:8" x14ac:dyDescent="0.25">
      <c r="F33493" s="11"/>
      <c r="G33493" s="11"/>
      <c r="H33493" s="11"/>
    </row>
    <row r="33494" spans="6:8" x14ac:dyDescent="0.25">
      <c r="F33494" s="11"/>
      <c r="G33494" s="11"/>
      <c r="H33494" s="11"/>
    </row>
    <row r="33495" spans="6:8" x14ac:dyDescent="0.25">
      <c r="F33495" s="11"/>
      <c r="G33495" s="11"/>
      <c r="H33495" s="11"/>
    </row>
    <row r="33496" spans="6:8" x14ac:dyDescent="0.25">
      <c r="F33496" s="11"/>
      <c r="G33496" s="11"/>
      <c r="H33496" s="11"/>
    </row>
    <row r="33497" spans="6:8" x14ac:dyDescent="0.25">
      <c r="F33497" s="11"/>
      <c r="G33497" s="11"/>
      <c r="H33497" s="11"/>
    </row>
    <row r="33498" spans="6:8" x14ac:dyDescent="0.25">
      <c r="F33498" s="11"/>
      <c r="G33498" s="11"/>
      <c r="H33498" s="11"/>
    </row>
    <row r="33499" spans="6:8" x14ac:dyDescent="0.25">
      <c r="F33499" s="11"/>
      <c r="G33499" s="11"/>
      <c r="H33499" s="11"/>
    </row>
    <row r="33500" spans="6:8" x14ac:dyDescent="0.25">
      <c r="F33500" s="11"/>
      <c r="G33500" s="11"/>
      <c r="H33500" s="11"/>
    </row>
    <row r="33501" spans="6:8" x14ac:dyDescent="0.25">
      <c r="F33501" s="11"/>
      <c r="G33501" s="11"/>
      <c r="H33501" s="11"/>
    </row>
    <row r="33502" spans="6:8" x14ac:dyDescent="0.25">
      <c r="F33502" s="11"/>
      <c r="G33502" s="11"/>
      <c r="H33502" s="11"/>
    </row>
    <row r="33503" spans="6:8" x14ac:dyDescent="0.25">
      <c r="F33503" s="11"/>
      <c r="G33503" s="11"/>
      <c r="H33503" s="11"/>
    </row>
    <row r="33504" spans="6:8" x14ac:dyDescent="0.25">
      <c r="F33504" s="11"/>
      <c r="G33504" s="11"/>
      <c r="H33504" s="11"/>
    </row>
    <row r="33505" spans="6:8" x14ac:dyDescent="0.25">
      <c r="F33505" s="11"/>
      <c r="G33505" s="11"/>
      <c r="H33505" s="11"/>
    </row>
    <row r="33506" spans="6:8" x14ac:dyDescent="0.25">
      <c r="F33506" s="11"/>
      <c r="G33506" s="11"/>
      <c r="H33506" s="11"/>
    </row>
    <row r="33507" spans="6:8" x14ac:dyDescent="0.25">
      <c r="F33507" s="11"/>
      <c r="G33507" s="11"/>
      <c r="H33507" s="11"/>
    </row>
    <row r="33508" spans="6:8" x14ac:dyDescent="0.25">
      <c r="F33508" s="11"/>
      <c r="G33508" s="11"/>
      <c r="H33508" s="11"/>
    </row>
    <row r="33509" spans="6:8" x14ac:dyDescent="0.25">
      <c r="F33509" s="11"/>
      <c r="G33509" s="11"/>
      <c r="H33509" s="11"/>
    </row>
    <row r="33510" spans="6:8" x14ac:dyDescent="0.25">
      <c r="F33510" s="11"/>
      <c r="G33510" s="11"/>
      <c r="H33510" s="11"/>
    </row>
    <row r="33511" spans="6:8" x14ac:dyDescent="0.25">
      <c r="F33511" s="11"/>
      <c r="G33511" s="11"/>
      <c r="H33511" s="11"/>
    </row>
    <row r="33512" spans="6:8" x14ac:dyDescent="0.25">
      <c r="F33512" s="11"/>
      <c r="G33512" s="11"/>
      <c r="H33512" s="11"/>
    </row>
    <row r="33513" spans="6:8" x14ac:dyDescent="0.25">
      <c r="F33513" s="11"/>
      <c r="G33513" s="11"/>
      <c r="H33513" s="11"/>
    </row>
    <row r="33514" spans="6:8" x14ac:dyDescent="0.25">
      <c r="F33514" s="11"/>
      <c r="G33514" s="11"/>
      <c r="H33514" s="11"/>
    </row>
    <row r="33515" spans="6:8" x14ac:dyDescent="0.25">
      <c r="F33515" s="11"/>
      <c r="G33515" s="11"/>
      <c r="H33515" s="11"/>
    </row>
    <row r="33516" spans="6:8" x14ac:dyDescent="0.25">
      <c r="F33516" s="11"/>
      <c r="G33516" s="11"/>
      <c r="H33516" s="11"/>
    </row>
    <row r="33517" spans="6:8" x14ac:dyDescent="0.25">
      <c r="F33517" s="11"/>
      <c r="G33517" s="11"/>
      <c r="H33517" s="11"/>
    </row>
    <row r="33518" spans="6:8" x14ac:dyDescent="0.25">
      <c r="F33518" s="11"/>
      <c r="G33518" s="11"/>
      <c r="H33518" s="11"/>
    </row>
    <row r="33519" spans="6:8" x14ac:dyDescent="0.25">
      <c r="F33519" s="11"/>
      <c r="G33519" s="11"/>
      <c r="H33519" s="11"/>
    </row>
    <row r="33520" spans="6:8" x14ac:dyDescent="0.25">
      <c r="F33520" s="11"/>
      <c r="G33520" s="11"/>
      <c r="H33520" s="11"/>
    </row>
    <row r="33521" spans="6:8" x14ac:dyDescent="0.25">
      <c r="F33521" s="11"/>
      <c r="G33521" s="11"/>
      <c r="H33521" s="11"/>
    </row>
    <row r="33522" spans="6:8" x14ac:dyDescent="0.25">
      <c r="F33522" s="11"/>
      <c r="G33522" s="11"/>
      <c r="H33522" s="11"/>
    </row>
    <row r="33523" spans="6:8" x14ac:dyDescent="0.25">
      <c r="F33523" s="11"/>
      <c r="G33523" s="11"/>
      <c r="H33523" s="11"/>
    </row>
    <row r="33524" spans="6:8" x14ac:dyDescent="0.25">
      <c r="F33524" s="11"/>
      <c r="G33524" s="11"/>
      <c r="H33524" s="11"/>
    </row>
    <row r="33525" spans="6:8" x14ac:dyDescent="0.25">
      <c r="F33525" s="11"/>
      <c r="G33525" s="11"/>
      <c r="H33525" s="11"/>
    </row>
    <row r="33526" spans="6:8" x14ac:dyDescent="0.25">
      <c r="F33526" s="11"/>
      <c r="G33526" s="11"/>
      <c r="H33526" s="11"/>
    </row>
    <row r="33527" spans="6:8" x14ac:dyDescent="0.25">
      <c r="F33527" s="11"/>
      <c r="G33527" s="11"/>
      <c r="H33527" s="11"/>
    </row>
    <row r="33528" spans="6:8" x14ac:dyDescent="0.25">
      <c r="F33528" s="11"/>
      <c r="G33528" s="11"/>
      <c r="H33528" s="11"/>
    </row>
    <row r="33529" spans="6:8" x14ac:dyDescent="0.25">
      <c r="F33529" s="11"/>
      <c r="G33529" s="11"/>
      <c r="H33529" s="11"/>
    </row>
    <row r="33530" spans="6:8" x14ac:dyDescent="0.25">
      <c r="F33530" s="11"/>
      <c r="G33530" s="11"/>
      <c r="H33530" s="11"/>
    </row>
    <row r="33531" spans="6:8" x14ac:dyDescent="0.25">
      <c r="F33531" s="11"/>
      <c r="G33531" s="11"/>
      <c r="H33531" s="11"/>
    </row>
    <row r="33532" spans="6:8" x14ac:dyDescent="0.25">
      <c r="F33532" s="11"/>
      <c r="G33532" s="11"/>
      <c r="H33532" s="11"/>
    </row>
    <row r="33533" spans="6:8" x14ac:dyDescent="0.25">
      <c r="F33533" s="11"/>
      <c r="G33533" s="11"/>
      <c r="H33533" s="11"/>
    </row>
    <row r="33534" spans="6:8" x14ac:dyDescent="0.25">
      <c r="F33534" s="11"/>
      <c r="G33534" s="11"/>
      <c r="H33534" s="11"/>
    </row>
    <row r="33535" spans="6:8" x14ac:dyDescent="0.25">
      <c r="F33535" s="11"/>
      <c r="G33535" s="11"/>
      <c r="H33535" s="11"/>
    </row>
    <row r="33536" spans="6:8" x14ac:dyDescent="0.25">
      <c r="F33536" s="11"/>
      <c r="G33536" s="11"/>
      <c r="H33536" s="11"/>
    </row>
    <row r="33537" spans="6:8" x14ac:dyDescent="0.25">
      <c r="F33537" s="11"/>
      <c r="G33537" s="11"/>
      <c r="H33537" s="11"/>
    </row>
    <row r="33538" spans="6:8" x14ac:dyDescent="0.25">
      <c r="F33538" s="11"/>
      <c r="G33538" s="11"/>
      <c r="H33538" s="11"/>
    </row>
    <row r="33539" spans="6:8" x14ac:dyDescent="0.25">
      <c r="F33539" s="11"/>
      <c r="G33539" s="11"/>
      <c r="H33539" s="11"/>
    </row>
    <row r="33540" spans="6:8" x14ac:dyDescent="0.25">
      <c r="F33540" s="11"/>
      <c r="G33540" s="11"/>
      <c r="H33540" s="11"/>
    </row>
    <row r="33541" spans="6:8" x14ac:dyDescent="0.25">
      <c r="F33541" s="11"/>
      <c r="G33541" s="11"/>
      <c r="H33541" s="11"/>
    </row>
    <row r="33542" spans="6:8" x14ac:dyDescent="0.25">
      <c r="F33542" s="11"/>
      <c r="G33542" s="11"/>
      <c r="H33542" s="11"/>
    </row>
    <row r="33543" spans="6:8" x14ac:dyDescent="0.25">
      <c r="F33543" s="11"/>
      <c r="G33543" s="11"/>
      <c r="H33543" s="11"/>
    </row>
    <row r="33544" spans="6:8" x14ac:dyDescent="0.25">
      <c r="F33544" s="11"/>
      <c r="G33544" s="11"/>
      <c r="H33544" s="11"/>
    </row>
    <row r="33545" spans="6:8" x14ac:dyDescent="0.25">
      <c r="F33545" s="11"/>
      <c r="G33545" s="11"/>
      <c r="H33545" s="11"/>
    </row>
    <row r="33546" spans="6:8" x14ac:dyDescent="0.25">
      <c r="F33546" s="11"/>
      <c r="G33546" s="11"/>
      <c r="H33546" s="11"/>
    </row>
    <row r="33547" spans="6:8" x14ac:dyDescent="0.25">
      <c r="F33547" s="11"/>
      <c r="G33547" s="11"/>
      <c r="H33547" s="11"/>
    </row>
    <row r="33548" spans="6:8" x14ac:dyDescent="0.25">
      <c r="F33548" s="11"/>
      <c r="G33548" s="11"/>
      <c r="H33548" s="11"/>
    </row>
    <row r="33549" spans="6:8" x14ac:dyDescent="0.25">
      <c r="F33549" s="11"/>
      <c r="G33549" s="11"/>
      <c r="H33549" s="11"/>
    </row>
    <row r="33550" spans="6:8" x14ac:dyDescent="0.25">
      <c r="F33550" s="11"/>
      <c r="G33550" s="11"/>
      <c r="H33550" s="11"/>
    </row>
    <row r="33551" spans="6:8" x14ac:dyDescent="0.25">
      <c r="F33551" s="11"/>
      <c r="G33551" s="11"/>
      <c r="H33551" s="11"/>
    </row>
    <row r="33552" spans="6:8" x14ac:dyDescent="0.25">
      <c r="F33552" s="11"/>
      <c r="G33552" s="11"/>
      <c r="H33552" s="11"/>
    </row>
    <row r="33553" spans="6:8" x14ac:dyDescent="0.25">
      <c r="F33553" s="11"/>
      <c r="G33553" s="11"/>
      <c r="H33553" s="11"/>
    </row>
    <row r="33554" spans="6:8" x14ac:dyDescent="0.25">
      <c r="F33554" s="11"/>
      <c r="G33554" s="11"/>
      <c r="H33554" s="11"/>
    </row>
    <row r="33555" spans="6:8" x14ac:dyDescent="0.25">
      <c r="F33555" s="11"/>
      <c r="G33555" s="11"/>
      <c r="H33555" s="11"/>
    </row>
    <row r="33556" spans="6:8" x14ac:dyDescent="0.25">
      <c r="F33556" s="11"/>
      <c r="G33556" s="11"/>
      <c r="H33556" s="11"/>
    </row>
    <row r="33557" spans="6:8" x14ac:dyDescent="0.25">
      <c r="F33557" s="11"/>
      <c r="G33557" s="11"/>
      <c r="H33557" s="11"/>
    </row>
    <row r="33558" spans="6:8" x14ac:dyDescent="0.25">
      <c r="F33558" s="11"/>
      <c r="G33558" s="11"/>
      <c r="H33558" s="11"/>
    </row>
    <row r="33559" spans="6:8" x14ac:dyDescent="0.25">
      <c r="F33559" s="11"/>
      <c r="G33559" s="11"/>
      <c r="H33559" s="11"/>
    </row>
    <row r="33560" spans="6:8" x14ac:dyDescent="0.25">
      <c r="F33560" s="11"/>
      <c r="G33560" s="11"/>
      <c r="H33560" s="11"/>
    </row>
    <row r="33561" spans="6:8" x14ac:dyDescent="0.25">
      <c r="F33561" s="11"/>
      <c r="G33561" s="11"/>
      <c r="H33561" s="11"/>
    </row>
    <row r="33562" spans="6:8" x14ac:dyDescent="0.25">
      <c r="F33562" s="11"/>
      <c r="G33562" s="11"/>
      <c r="H33562" s="11"/>
    </row>
    <row r="33563" spans="6:8" x14ac:dyDescent="0.25">
      <c r="F33563" s="11"/>
      <c r="G33563" s="11"/>
      <c r="H33563" s="11"/>
    </row>
    <row r="33564" spans="6:8" x14ac:dyDescent="0.25">
      <c r="F33564" s="11"/>
      <c r="G33564" s="11"/>
      <c r="H33564" s="11"/>
    </row>
    <row r="33565" spans="6:8" x14ac:dyDescent="0.25">
      <c r="F33565" s="11"/>
      <c r="G33565" s="11"/>
      <c r="H33565" s="11"/>
    </row>
    <row r="33566" spans="6:8" x14ac:dyDescent="0.25">
      <c r="F33566" s="11"/>
      <c r="G33566" s="11"/>
      <c r="H33566" s="11"/>
    </row>
    <row r="33567" spans="6:8" x14ac:dyDescent="0.25">
      <c r="F33567" s="11"/>
      <c r="G33567" s="11"/>
      <c r="H33567" s="11"/>
    </row>
    <row r="33568" spans="6:8" x14ac:dyDescent="0.25">
      <c r="F33568" s="11"/>
      <c r="G33568" s="11"/>
      <c r="H33568" s="11"/>
    </row>
    <row r="33569" spans="6:8" x14ac:dyDescent="0.25">
      <c r="F33569" s="11"/>
      <c r="G33569" s="11"/>
      <c r="H33569" s="11"/>
    </row>
    <row r="33570" spans="6:8" x14ac:dyDescent="0.25">
      <c r="F33570" s="11"/>
      <c r="G33570" s="11"/>
      <c r="H33570" s="11"/>
    </row>
    <row r="33571" spans="6:8" x14ac:dyDescent="0.25">
      <c r="F33571" s="11"/>
      <c r="G33571" s="11"/>
      <c r="H33571" s="11"/>
    </row>
    <row r="33572" spans="6:8" x14ac:dyDescent="0.25">
      <c r="F33572" s="11"/>
      <c r="G33572" s="11"/>
      <c r="H33572" s="11"/>
    </row>
    <row r="33573" spans="6:8" x14ac:dyDescent="0.25">
      <c r="F33573" s="11"/>
      <c r="G33573" s="11"/>
      <c r="H33573" s="11"/>
    </row>
    <row r="33574" spans="6:8" x14ac:dyDescent="0.25">
      <c r="F33574" s="11"/>
      <c r="G33574" s="11"/>
      <c r="H33574" s="11"/>
    </row>
    <row r="33575" spans="6:8" x14ac:dyDescent="0.25">
      <c r="F33575" s="11"/>
      <c r="G33575" s="11"/>
      <c r="H33575" s="11"/>
    </row>
    <row r="33576" spans="6:8" x14ac:dyDescent="0.25">
      <c r="F33576" s="11"/>
      <c r="G33576" s="11"/>
      <c r="H33576" s="11"/>
    </row>
    <row r="33577" spans="6:8" x14ac:dyDescent="0.25">
      <c r="F33577" s="11"/>
      <c r="G33577" s="11"/>
      <c r="H33577" s="11"/>
    </row>
    <row r="33578" spans="6:8" x14ac:dyDescent="0.25">
      <c r="F33578" s="11"/>
      <c r="G33578" s="11"/>
      <c r="H33578" s="11"/>
    </row>
    <row r="33579" spans="6:8" x14ac:dyDescent="0.25">
      <c r="F33579" s="11"/>
      <c r="G33579" s="11"/>
      <c r="H33579" s="11"/>
    </row>
    <row r="33580" spans="6:8" x14ac:dyDescent="0.25">
      <c r="F33580" s="11"/>
      <c r="G33580" s="11"/>
      <c r="H33580" s="11"/>
    </row>
    <row r="33581" spans="6:8" x14ac:dyDescent="0.25">
      <c r="F33581" s="11"/>
      <c r="G33581" s="11"/>
      <c r="H33581" s="11"/>
    </row>
    <row r="33582" spans="6:8" x14ac:dyDescent="0.25">
      <c r="F33582" s="11"/>
      <c r="G33582" s="11"/>
      <c r="H33582" s="11"/>
    </row>
    <row r="33583" spans="6:8" x14ac:dyDescent="0.25">
      <c r="F33583" s="11"/>
      <c r="G33583" s="11"/>
      <c r="H33583" s="11"/>
    </row>
    <row r="33584" spans="6:8" x14ac:dyDescent="0.25">
      <c r="F33584" s="11"/>
      <c r="G33584" s="11"/>
      <c r="H33584" s="11"/>
    </row>
    <row r="33585" spans="6:8" x14ac:dyDescent="0.25">
      <c r="F33585" s="11"/>
      <c r="G33585" s="11"/>
      <c r="H33585" s="11"/>
    </row>
    <row r="33586" spans="6:8" x14ac:dyDescent="0.25">
      <c r="F33586" s="11"/>
      <c r="G33586" s="11"/>
      <c r="H33586" s="11"/>
    </row>
    <row r="33587" spans="6:8" x14ac:dyDescent="0.25">
      <c r="F33587" s="11"/>
      <c r="G33587" s="11"/>
      <c r="H33587" s="11"/>
    </row>
    <row r="33588" spans="6:8" x14ac:dyDescent="0.25">
      <c r="F33588" s="11"/>
      <c r="G33588" s="11"/>
      <c r="H33588" s="11"/>
    </row>
    <row r="33589" spans="6:8" x14ac:dyDescent="0.25">
      <c r="F33589" s="11"/>
      <c r="G33589" s="11"/>
      <c r="H33589" s="11"/>
    </row>
    <row r="33590" spans="6:8" x14ac:dyDescent="0.25">
      <c r="F33590" s="11"/>
      <c r="G33590" s="11"/>
      <c r="H33590" s="11"/>
    </row>
    <row r="33591" spans="6:8" x14ac:dyDescent="0.25">
      <c r="F33591" s="11"/>
      <c r="G33591" s="11"/>
      <c r="H33591" s="11"/>
    </row>
    <row r="33592" spans="6:8" x14ac:dyDescent="0.25">
      <c r="F33592" s="11"/>
      <c r="G33592" s="11"/>
      <c r="H33592" s="11"/>
    </row>
    <row r="33593" spans="6:8" x14ac:dyDescent="0.25">
      <c r="F33593" s="11"/>
      <c r="G33593" s="11"/>
      <c r="H33593" s="11"/>
    </row>
    <row r="33594" spans="6:8" x14ac:dyDescent="0.25">
      <c r="F33594" s="11"/>
      <c r="G33594" s="11"/>
      <c r="H33594" s="11"/>
    </row>
    <row r="33595" spans="6:8" x14ac:dyDescent="0.25">
      <c r="F33595" s="11"/>
      <c r="G33595" s="11"/>
      <c r="H33595" s="11"/>
    </row>
    <row r="33596" spans="6:8" x14ac:dyDescent="0.25">
      <c r="F33596" s="11"/>
      <c r="G33596" s="11"/>
      <c r="H33596" s="11"/>
    </row>
    <row r="33597" spans="6:8" x14ac:dyDescent="0.25">
      <c r="F33597" s="11"/>
      <c r="G33597" s="11"/>
      <c r="H33597" s="11"/>
    </row>
    <row r="33598" spans="6:8" x14ac:dyDescent="0.25">
      <c r="F33598" s="11"/>
      <c r="G33598" s="11"/>
      <c r="H33598" s="11"/>
    </row>
    <row r="33599" spans="6:8" x14ac:dyDescent="0.25">
      <c r="F33599" s="11"/>
      <c r="G33599" s="11"/>
      <c r="H33599" s="11"/>
    </row>
    <row r="33600" spans="6:8" x14ac:dyDescent="0.25">
      <c r="F33600" s="11"/>
      <c r="G33600" s="11"/>
      <c r="H33600" s="11"/>
    </row>
    <row r="33601" spans="6:8" x14ac:dyDescent="0.25">
      <c r="F33601" s="11"/>
      <c r="G33601" s="11"/>
      <c r="H33601" s="11"/>
    </row>
    <row r="33602" spans="6:8" x14ac:dyDescent="0.25">
      <c r="F33602" s="11"/>
      <c r="G33602" s="11"/>
      <c r="H33602" s="11"/>
    </row>
    <row r="33603" spans="6:8" x14ac:dyDescent="0.25">
      <c r="F33603" s="11"/>
      <c r="G33603" s="11"/>
      <c r="H33603" s="11"/>
    </row>
    <row r="33604" spans="6:8" x14ac:dyDescent="0.25">
      <c r="F33604" s="11"/>
      <c r="G33604" s="11"/>
      <c r="H33604" s="11"/>
    </row>
    <row r="33605" spans="6:8" x14ac:dyDescent="0.25">
      <c r="F33605" s="11"/>
      <c r="G33605" s="11"/>
      <c r="H33605" s="11"/>
    </row>
    <row r="33606" spans="6:8" x14ac:dyDescent="0.25">
      <c r="F33606" s="11"/>
      <c r="G33606" s="11"/>
      <c r="H33606" s="11"/>
    </row>
    <row r="33607" spans="6:8" x14ac:dyDescent="0.25">
      <c r="F33607" s="11"/>
      <c r="G33607" s="11"/>
      <c r="H33607" s="11"/>
    </row>
    <row r="33608" spans="6:8" x14ac:dyDescent="0.25">
      <c r="F33608" s="11"/>
      <c r="G33608" s="11"/>
      <c r="H33608" s="11"/>
    </row>
    <row r="33609" spans="6:8" x14ac:dyDescent="0.25">
      <c r="F33609" s="11"/>
      <c r="G33609" s="11"/>
      <c r="H33609" s="11"/>
    </row>
    <row r="33610" spans="6:8" x14ac:dyDescent="0.25">
      <c r="F33610" s="11"/>
      <c r="G33610" s="11"/>
      <c r="H33610" s="11"/>
    </row>
    <row r="33611" spans="6:8" x14ac:dyDescent="0.25">
      <c r="F33611" s="11"/>
      <c r="G33611" s="11"/>
      <c r="H33611" s="11"/>
    </row>
    <row r="33612" spans="6:8" x14ac:dyDescent="0.25">
      <c r="F33612" s="11"/>
      <c r="G33612" s="11"/>
      <c r="H33612" s="11"/>
    </row>
    <row r="33613" spans="6:8" x14ac:dyDescent="0.25">
      <c r="F33613" s="11"/>
      <c r="G33613" s="11"/>
      <c r="H33613" s="11"/>
    </row>
    <row r="33614" spans="6:8" x14ac:dyDescent="0.25">
      <c r="F33614" s="11"/>
      <c r="G33614" s="11"/>
      <c r="H33614" s="11"/>
    </row>
    <row r="33615" spans="6:8" x14ac:dyDescent="0.25">
      <c r="F33615" s="11"/>
      <c r="G33615" s="11"/>
      <c r="H33615" s="11"/>
    </row>
    <row r="33616" spans="6:8" x14ac:dyDescent="0.25">
      <c r="F33616" s="11"/>
      <c r="G33616" s="11"/>
      <c r="H33616" s="11"/>
    </row>
    <row r="33617" spans="6:8" x14ac:dyDescent="0.25">
      <c r="F33617" s="11"/>
      <c r="G33617" s="11"/>
      <c r="H33617" s="11"/>
    </row>
    <row r="33618" spans="6:8" x14ac:dyDescent="0.25">
      <c r="F33618" s="11"/>
      <c r="G33618" s="11"/>
      <c r="H33618" s="11"/>
    </row>
    <row r="33619" spans="6:8" x14ac:dyDescent="0.25">
      <c r="F33619" s="11"/>
      <c r="G33619" s="11"/>
      <c r="H33619" s="11"/>
    </row>
    <row r="33620" spans="6:8" x14ac:dyDescent="0.25">
      <c r="F33620" s="11"/>
      <c r="G33620" s="11"/>
      <c r="H33620" s="11"/>
    </row>
    <row r="33621" spans="6:8" x14ac:dyDescent="0.25">
      <c r="F33621" s="11"/>
      <c r="G33621" s="11"/>
      <c r="H33621" s="11"/>
    </row>
    <row r="33622" spans="6:8" x14ac:dyDescent="0.25">
      <c r="F33622" s="11"/>
      <c r="G33622" s="11"/>
      <c r="H33622" s="11"/>
    </row>
    <row r="33623" spans="6:8" x14ac:dyDescent="0.25">
      <c r="F33623" s="11"/>
      <c r="G33623" s="11"/>
      <c r="H33623" s="11"/>
    </row>
    <row r="33624" spans="6:8" x14ac:dyDescent="0.25">
      <c r="F33624" s="11"/>
      <c r="G33624" s="11"/>
      <c r="H33624" s="11"/>
    </row>
    <row r="33625" spans="6:8" x14ac:dyDescent="0.25">
      <c r="F33625" s="11"/>
      <c r="G33625" s="11"/>
      <c r="H33625" s="11"/>
    </row>
    <row r="33626" spans="6:8" x14ac:dyDescent="0.25">
      <c r="F33626" s="11"/>
      <c r="G33626" s="11"/>
      <c r="H33626" s="11"/>
    </row>
    <row r="33627" spans="6:8" x14ac:dyDescent="0.25">
      <c r="F33627" s="11"/>
      <c r="G33627" s="11"/>
      <c r="H33627" s="11"/>
    </row>
    <row r="33628" spans="6:8" x14ac:dyDescent="0.25">
      <c r="F33628" s="11"/>
      <c r="G33628" s="11"/>
      <c r="H33628" s="11"/>
    </row>
    <row r="33629" spans="6:8" x14ac:dyDescent="0.25">
      <c r="F33629" s="11"/>
      <c r="G33629" s="11"/>
      <c r="H33629" s="11"/>
    </row>
    <row r="33630" spans="6:8" x14ac:dyDescent="0.25">
      <c r="F33630" s="11"/>
      <c r="G33630" s="11"/>
      <c r="H33630" s="11"/>
    </row>
    <row r="33631" spans="6:8" x14ac:dyDescent="0.25">
      <c r="F33631" s="11"/>
      <c r="G33631" s="11"/>
      <c r="H33631" s="11"/>
    </row>
    <row r="33632" spans="6:8" x14ac:dyDescent="0.25">
      <c r="F33632" s="11"/>
      <c r="G33632" s="11"/>
      <c r="H33632" s="11"/>
    </row>
    <row r="33633" spans="6:8" x14ac:dyDescent="0.25">
      <c r="F33633" s="11"/>
      <c r="G33633" s="11"/>
      <c r="H33633" s="11"/>
    </row>
    <row r="33634" spans="6:8" x14ac:dyDescent="0.25">
      <c r="F33634" s="11"/>
      <c r="G33634" s="11"/>
      <c r="H33634" s="11"/>
    </row>
    <row r="33635" spans="6:8" x14ac:dyDescent="0.25">
      <c r="F33635" s="11"/>
      <c r="G33635" s="11"/>
      <c r="H33635" s="11"/>
    </row>
    <row r="33636" spans="6:8" x14ac:dyDescent="0.25">
      <c r="F33636" s="11"/>
      <c r="G33636" s="11"/>
      <c r="H33636" s="11"/>
    </row>
    <row r="33637" spans="6:8" x14ac:dyDescent="0.25">
      <c r="F33637" s="11"/>
      <c r="G33637" s="11"/>
      <c r="H33637" s="11"/>
    </row>
    <row r="33638" spans="6:8" x14ac:dyDescent="0.25">
      <c r="F33638" s="11"/>
      <c r="G33638" s="11"/>
      <c r="H33638" s="11"/>
    </row>
    <row r="33639" spans="6:8" x14ac:dyDescent="0.25">
      <c r="F33639" s="11"/>
      <c r="G33639" s="11"/>
      <c r="H33639" s="11"/>
    </row>
    <row r="33640" spans="6:8" x14ac:dyDescent="0.25">
      <c r="F33640" s="11"/>
      <c r="G33640" s="11"/>
      <c r="H33640" s="11"/>
    </row>
    <row r="33641" spans="6:8" x14ac:dyDescent="0.25">
      <c r="F33641" s="11"/>
      <c r="G33641" s="11"/>
      <c r="H33641" s="11"/>
    </row>
    <row r="33642" spans="6:8" x14ac:dyDescent="0.25">
      <c r="F33642" s="11"/>
      <c r="G33642" s="11"/>
      <c r="H33642" s="11"/>
    </row>
    <row r="33643" spans="6:8" x14ac:dyDescent="0.25">
      <c r="F33643" s="11"/>
      <c r="G33643" s="11"/>
      <c r="H33643" s="11"/>
    </row>
    <row r="33644" spans="6:8" x14ac:dyDescent="0.25">
      <c r="F33644" s="11"/>
      <c r="G33644" s="11"/>
      <c r="H33644" s="11"/>
    </row>
    <row r="33645" spans="6:8" x14ac:dyDescent="0.25">
      <c r="F33645" s="11"/>
      <c r="G33645" s="11"/>
      <c r="H33645" s="11"/>
    </row>
    <row r="33646" spans="6:8" x14ac:dyDescent="0.25">
      <c r="F33646" s="11"/>
      <c r="G33646" s="11"/>
      <c r="H33646" s="11"/>
    </row>
    <row r="33647" spans="6:8" x14ac:dyDescent="0.25">
      <c r="F33647" s="11"/>
      <c r="G33647" s="11"/>
      <c r="H33647" s="11"/>
    </row>
    <row r="33648" spans="6:8" x14ac:dyDescent="0.25">
      <c r="F33648" s="11"/>
      <c r="G33648" s="11"/>
      <c r="H33648" s="11"/>
    </row>
    <row r="33649" spans="6:8" x14ac:dyDescent="0.25">
      <c r="F33649" s="11"/>
      <c r="G33649" s="11"/>
      <c r="H33649" s="11"/>
    </row>
    <row r="33650" spans="6:8" x14ac:dyDescent="0.25">
      <c r="F33650" s="11"/>
      <c r="G33650" s="11"/>
      <c r="H33650" s="11"/>
    </row>
    <row r="33651" spans="6:8" x14ac:dyDescent="0.25">
      <c r="F33651" s="11"/>
      <c r="G33651" s="11"/>
      <c r="H33651" s="11"/>
    </row>
    <row r="33652" spans="6:8" x14ac:dyDescent="0.25">
      <c r="F33652" s="11"/>
      <c r="G33652" s="11"/>
      <c r="H33652" s="11"/>
    </row>
    <row r="33653" spans="6:8" x14ac:dyDescent="0.25">
      <c r="F33653" s="11"/>
      <c r="G33653" s="11"/>
      <c r="H33653" s="11"/>
    </row>
    <row r="33654" spans="6:8" x14ac:dyDescent="0.25">
      <c r="F33654" s="11"/>
      <c r="G33654" s="11"/>
      <c r="H33654" s="11"/>
    </row>
    <row r="33655" spans="6:8" x14ac:dyDescent="0.25">
      <c r="F33655" s="11"/>
      <c r="G33655" s="11"/>
      <c r="H33655" s="11"/>
    </row>
    <row r="33656" spans="6:8" x14ac:dyDescent="0.25">
      <c r="F33656" s="11"/>
      <c r="G33656" s="11"/>
      <c r="H33656" s="11"/>
    </row>
    <row r="33657" spans="6:8" x14ac:dyDescent="0.25">
      <c r="F33657" s="11"/>
      <c r="G33657" s="11"/>
      <c r="H33657" s="11"/>
    </row>
    <row r="33658" spans="6:8" x14ac:dyDescent="0.25">
      <c r="F33658" s="11"/>
      <c r="G33658" s="11"/>
      <c r="H33658" s="11"/>
    </row>
    <row r="33659" spans="6:8" x14ac:dyDescent="0.25">
      <c r="F33659" s="11"/>
      <c r="G33659" s="11"/>
      <c r="H33659" s="11"/>
    </row>
    <row r="33660" spans="6:8" x14ac:dyDescent="0.25">
      <c r="F33660" s="11"/>
      <c r="G33660" s="11"/>
      <c r="H33660" s="11"/>
    </row>
    <row r="33661" spans="6:8" x14ac:dyDescent="0.25">
      <c r="F33661" s="11"/>
      <c r="G33661" s="11"/>
      <c r="H33661" s="11"/>
    </row>
    <row r="33662" spans="6:8" x14ac:dyDescent="0.25">
      <c r="F33662" s="11"/>
      <c r="G33662" s="11"/>
      <c r="H33662" s="11"/>
    </row>
    <row r="33663" spans="6:8" x14ac:dyDescent="0.25">
      <c r="F33663" s="11"/>
      <c r="G33663" s="11"/>
      <c r="H33663" s="11"/>
    </row>
    <row r="33664" spans="6:8" x14ac:dyDescent="0.25">
      <c r="F33664" s="11"/>
      <c r="G33664" s="11"/>
      <c r="H33664" s="11"/>
    </row>
    <row r="33665" spans="6:8" x14ac:dyDescent="0.25">
      <c r="F33665" s="11"/>
      <c r="G33665" s="11"/>
      <c r="H33665" s="11"/>
    </row>
    <row r="33666" spans="6:8" x14ac:dyDescent="0.25">
      <c r="F33666" s="11"/>
      <c r="G33666" s="11"/>
      <c r="H33666" s="11"/>
    </row>
    <row r="33667" spans="6:8" x14ac:dyDescent="0.25">
      <c r="F33667" s="11"/>
      <c r="G33667" s="11"/>
      <c r="H33667" s="11"/>
    </row>
    <row r="33668" spans="6:8" x14ac:dyDescent="0.25">
      <c r="F33668" s="11"/>
      <c r="G33668" s="11"/>
      <c r="H33668" s="11"/>
    </row>
    <row r="33669" spans="6:8" x14ac:dyDescent="0.25">
      <c r="F33669" s="11"/>
      <c r="G33669" s="11"/>
      <c r="H33669" s="11"/>
    </row>
    <row r="33670" spans="6:8" x14ac:dyDescent="0.25">
      <c r="F33670" s="11"/>
      <c r="G33670" s="11"/>
      <c r="H33670" s="11"/>
    </row>
    <row r="33671" spans="6:8" x14ac:dyDescent="0.25">
      <c r="F33671" s="11"/>
      <c r="G33671" s="11"/>
      <c r="H33671" s="11"/>
    </row>
    <row r="33672" spans="6:8" x14ac:dyDescent="0.25">
      <c r="F33672" s="11"/>
      <c r="G33672" s="11"/>
      <c r="H33672" s="11"/>
    </row>
    <row r="33673" spans="6:8" x14ac:dyDescent="0.25">
      <c r="F33673" s="11"/>
      <c r="G33673" s="11"/>
      <c r="H33673" s="11"/>
    </row>
    <row r="33674" spans="6:8" x14ac:dyDescent="0.25">
      <c r="F33674" s="11"/>
      <c r="G33674" s="11"/>
      <c r="H33674" s="11"/>
    </row>
    <row r="33675" spans="6:8" x14ac:dyDescent="0.25">
      <c r="F33675" s="11"/>
      <c r="G33675" s="11"/>
      <c r="H33675" s="11"/>
    </row>
    <row r="33676" spans="6:8" x14ac:dyDescent="0.25">
      <c r="F33676" s="11"/>
      <c r="G33676" s="11"/>
      <c r="H33676" s="11"/>
    </row>
    <row r="33677" spans="6:8" x14ac:dyDescent="0.25">
      <c r="F33677" s="11"/>
      <c r="G33677" s="11"/>
      <c r="H33677" s="11"/>
    </row>
    <row r="33678" spans="6:8" x14ac:dyDescent="0.25">
      <c r="F33678" s="11"/>
      <c r="G33678" s="11"/>
      <c r="H33678" s="11"/>
    </row>
    <row r="33679" spans="6:8" x14ac:dyDescent="0.25">
      <c r="F33679" s="11"/>
      <c r="G33679" s="11"/>
      <c r="H33679" s="11"/>
    </row>
    <row r="33680" spans="6:8" x14ac:dyDescent="0.25">
      <c r="F33680" s="11"/>
      <c r="G33680" s="11"/>
      <c r="H33680" s="11"/>
    </row>
    <row r="33681" spans="6:8" x14ac:dyDescent="0.25">
      <c r="F33681" s="11"/>
      <c r="G33681" s="11"/>
      <c r="H33681" s="11"/>
    </row>
    <row r="33682" spans="6:8" x14ac:dyDescent="0.25">
      <c r="F33682" s="11"/>
      <c r="G33682" s="11"/>
      <c r="H33682" s="11"/>
    </row>
    <row r="33683" spans="6:8" x14ac:dyDescent="0.25">
      <c r="F33683" s="11"/>
      <c r="G33683" s="11"/>
      <c r="H33683" s="11"/>
    </row>
    <row r="33684" spans="6:8" x14ac:dyDescent="0.25">
      <c r="F33684" s="11"/>
      <c r="G33684" s="11"/>
      <c r="H33684" s="11"/>
    </row>
    <row r="33685" spans="6:8" x14ac:dyDescent="0.25">
      <c r="F33685" s="11"/>
      <c r="G33685" s="11"/>
      <c r="H33685" s="11"/>
    </row>
    <row r="33686" spans="6:8" x14ac:dyDescent="0.25">
      <c r="F33686" s="11"/>
      <c r="G33686" s="11"/>
      <c r="H33686" s="11"/>
    </row>
    <row r="33687" spans="6:8" x14ac:dyDescent="0.25">
      <c r="F33687" s="11"/>
      <c r="G33687" s="11"/>
      <c r="H33687" s="11"/>
    </row>
    <row r="33688" spans="6:8" x14ac:dyDescent="0.25">
      <c r="F33688" s="11"/>
      <c r="G33688" s="11"/>
      <c r="H33688" s="11"/>
    </row>
    <row r="33689" spans="6:8" x14ac:dyDescent="0.25">
      <c r="F33689" s="11"/>
      <c r="G33689" s="11"/>
      <c r="H33689" s="11"/>
    </row>
    <row r="33690" spans="6:8" x14ac:dyDescent="0.25">
      <c r="F33690" s="11"/>
      <c r="G33690" s="11"/>
      <c r="H33690" s="11"/>
    </row>
    <row r="33691" spans="6:8" x14ac:dyDescent="0.25">
      <c r="F33691" s="11"/>
      <c r="G33691" s="11"/>
      <c r="H33691" s="11"/>
    </row>
    <row r="33692" spans="6:8" x14ac:dyDescent="0.25">
      <c r="F33692" s="11"/>
      <c r="G33692" s="11"/>
      <c r="H33692" s="11"/>
    </row>
    <row r="33693" spans="6:8" x14ac:dyDescent="0.25">
      <c r="F33693" s="11"/>
      <c r="G33693" s="11"/>
      <c r="H33693" s="11"/>
    </row>
    <row r="33694" spans="6:8" x14ac:dyDescent="0.25">
      <c r="F33694" s="11"/>
      <c r="G33694" s="11"/>
      <c r="H33694" s="11"/>
    </row>
    <row r="33695" spans="6:8" x14ac:dyDescent="0.25">
      <c r="F33695" s="11"/>
      <c r="G33695" s="11"/>
      <c r="H33695" s="11"/>
    </row>
    <row r="33696" spans="6:8" x14ac:dyDescent="0.25">
      <c r="F33696" s="11"/>
      <c r="G33696" s="11"/>
      <c r="H33696" s="11"/>
    </row>
    <row r="33697" spans="6:8" x14ac:dyDescent="0.25">
      <c r="F33697" s="11"/>
      <c r="G33697" s="11"/>
      <c r="H33697" s="11"/>
    </row>
    <row r="33698" spans="6:8" x14ac:dyDescent="0.25">
      <c r="F33698" s="11"/>
      <c r="G33698" s="11"/>
      <c r="H33698" s="11"/>
    </row>
    <row r="33699" spans="6:8" x14ac:dyDescent="0.25">
      <c r="F33699" s="11"/>
      <c r="G33699" s="11"/>
      <c r="H33699" s="11"/>
    </row>
    <row r="33700" spans="6:8" x14ac:dyDescent="0.25">
      <c r="F33700" s="11"/>
      <c r="G33700" s="11"/>
      <c r="H33700" s="11"/>
    </row>
    <row r="33701" spans="6:8" x14ac:dyDescent="0.25">
      <c r="F33701" s="11"/>
      <c r="G33701" s="11"/>
      <c r="H33701" s="11"/>
    </row>
    <row r="33702" spans="6:8" x14ac:dyDescent="0.25">
      <c r="F33702" s="11"/>
      <c r="G33702" s="11"/>
      <c r="H33702" s="11"/>
    </row>
    <row r="33703" spans="6:8" x14ac:dyDescent="0.25">
      <c r="F33703" s="11"/>
      <c r="G33703" s="11"/>
      <c r="H33703" s="11"/>
    </row>
    <row r="33704" spans="6:8" x14ac:dyDescent="0.25">
      <c r="F33704" s="11"/>
      <c r="G33704" s="11"/>
      <c r="H33704" s="11"/>
    </row>
    <row r="33705" spans="6:8" x14ac:dyDescent="0.25">
      <c r="F33705" s="11"/>
      <c r="G33705" s="11"/>
      <c r="H33705" s="11"/>
    </row>
    <row r="33706" spans="6:8" x14ac:dyDescent="0.25">
      <c r="F33706" s="11"/>
      <c r="G33706" s="11"/>
      <c r="H33706" s="11"/>
    </row>
    <row r="33707" spans="6:8" x14ac:dyDescent="0.25">
      <c r="F33707" s="11"/>
      <c r="G33707" s="11"/>
      <c r="H33707" s="11"/>
    </row>
    <row r="33708" spans="6:8" x14ac:dyDescent="0.25">
      <c r="F33708" s="11"/>
      <c r="G33708" s="11"/>
      <c r="H33708" s="11"/>
    </row>
    <row r="33709" spans="6:8" x14ac:dyDescent="0.25">
      <c r="F33709" s="11"/>
      <c r="G33709" s="11"/>
      <c r="H33709" s="11"/>
    </row>
    <row r="33710" spans="6:8" x14ac:dyDescent="0.25">
      <c r="F33710" s="11"/>
      <c r="G33710" s="11"/>
      <c r="H33710" s="11"/>
    </row>
    <row r="33711" spans="6:8" x14ac:dyDescent="0.25">
      <c r="F33711" s="11"/>
      <c r="G33711" s="11"/>
      <c r="H33711" s="11"/>
    </row>
    <row r="33712" spans="6:8" x14ac:dyDescent="0.25">
      <c r="F33712" s="11"/>
      <c r="G33712" s="11"/>
      <c r="H33712" s="11"/>
    </row>
    <row r="33713" spans="6:8" x14ac:dyDescent="0.25">
      <c r="F33713" s="11"/>
      <c r="G33713" s="11"/>
      <c r="H33713" s="11"/>
    </row>
    <row r="33714" spans="6:8" x14ac:dyDescent="0.25">
      <c r="F33714" s="11"/>
      <c r="G33714" s="11"/>
      <c r="H33714" s="11"/>
    </row>
    <row r="33715" spans="6:8" x14ac:dyDescent="0.25">
      <c r="F33715" s="11"/>
      <c r="G33715" s="11"/>
      <c r="H33715" s="11"/>
    </row>
    <row r="33716" spans="6:8" x14ac:dyDescent="0.25">
      <c r="F33716" s="11"/>
      <c r="G33716" s="11"/>
      <c r="H33716" s="11"/>
    </row>
    <row r="33717" spans="6:8" x14ac:dyDescent="0.25">
      <c r="F33717" s="11"/>
      <c r="G33717" s="11"/>
      <c r="H33717" s="11"/>
    </row>
    <row r="33718" spans="6:8" x14ac:dyDescent="0.25">
      <c r="F33718" s="11"/>
      <c r="G33718" s="11"/>
      <c r="H33718" s="11"/>
    </row>
    <row r="33719" spans="6:8" x14ac:dyDescent="0.25">
      <c r="F33719" s="11"/>
      <c r="G33719" s="11"/>
      <c r="H33719" s="11"/>
    </row>
    <row r="33720" spans="6:8" x14ac:dyDescent="0.25">
      <c r="F33720" s="11"/>
      <c r="G33720" s="11"/>
      <c r="H33720" s="11"/>
    </row>
    <row r="33721" spans="6:8" x14ac:dyDescent="0.25">
      <c r="F33721" s="11"/>
      <c r="G33721" s="11"/>
      <c r="H33721" s="11"/>
    </row>
    <row r="33722" spans="6:8" x14ac:dyDescent="0.25">
      <c r="F33722" s="11"/>
      <c r="G33722" s="11"/>
      <c r="H33722" s="11"/>
    </row>
    <row r="33723" spans="6:8" x14ac:dyDescent="0.25">
      <c r="F33723" s="11"/>
      <c r="G33723" s="11"/>
      <c r="H33723" s="11"/>
    </row>
    <row r="33724" spans="6:8" x14ac:dyDescent="0.25">
      <c r="F33724" s="11"/>
      <c r="G33724" s="11"/>
      <c r="H33724" s="11"/>
    </row>
    <row r="33725" spans="6:8" x14ac:dyDescent="0.25">
      <c r="F33725" s="11"/>
      <c r="G33725" s="11"/>
      <c r="H33725" s="11"/>
    </row>
    <row r="33726" spans="6:8" x14ac:dyDescent="0.25">
      <c r="F33726" s="11"/>
      <c r="G33726" s="11"/>
      <c r="H33726" s="11"/>
    </row>
    <row r="33727" spans="6:8" x14ac:dyDescent="0.25">
      <c r="F33727" s="11"/>
      <c r="G33727" s="11"/>
      <c r="H33727" s="11"/>
    </row>
    <row r="33728" spans="6:8" x14ac:dyDescent="0.25">
      <c r="F33728" s="11"/>
      <c r="G33728" s="11"/>
      <c r="H33728" s="11"/>
    </row>
    <row r="33729" spans="6:8" x14ac:dyDescent="0.25">
      <c r="F33729" s="11"/>
      <c r="G33729" s="11"/>
      <c r="H33729" s="11"/>
    </row>
    <row r="33730" spans="6:8" x14ac:dyDescent="0.25">
      <c r="F33730" s="11"/>
      <c r="G33730" s="11"/>
      <c r="H33730" s="11"/>
    </row>
    <row r="33731" spans="6:8" x14ac:dyDescent="0.25">
      <c r="F33731" s="11"/>
      <c r="G33731" s="11"/>
      <c r="H33731" s="11"/>
    </row>
    <row r="33732" spans="6:8" x14ac:dyDescent="0.25">
      <c r="F33732" s="11"/>
      <c r="G33732" s="11"/>
      <c r="H33732" s="11"/>
    </row>
    <row r="33733" spans="6:8" x14ac:dyDescent="0.25">
      <c r="F33733" s="11"/>
      <c r="G33733" s="11"/>
      <c r="H33733" s="11"/>
    </row>
    <row r="33734" spans="6:8" x14ac:dyDescent="0.25">
      <c r="F33734" s="11"/>
      <c r="G33734" s="11"/>
      <c r="H33734" s="11"/>
    </row>
    <row r="33735" spans="6:8" x14ac:dyDescent="0.25">
      <c r="F33735" s="11"/>
      <c r="G33735" s="11"/>
      <c r="H33735" s="11"/>
    </row>
    <row r="33736" spans="6:8" x14ac:dyDescent="0.25">
      <c r="F33736" s="11"/>
      <c r="G33736" s="11"/>
      <c r="H33736" s="11"/>
    </row>
    <row r="33737" spans="6:8" x14ac:dyDescent="0.25">
      <c r="F33737" s="11"/>
      <c r="G33737" s="11"/>
      <c r="H33737" s="11"/>
    </row>
    <row r="33738" spans="6:8" x14ac:dyDescent="0.25">
      <c r="F33738" s="11"/>
      <c r="G33738" s="11"/>
      <c r="H33738" s="11"/>
    </row>
    <row r="33739" spans="6:8" x14ac:dyDescent="0.25">
      <c r="F33739" s="11"/>
      <c r="G33739" s="11"/>
      <c r="H33739" s="11"/>
    </row>
    <row r="33740" spans="6:8" x14ac:dyDescent="0.25">
      <c r="F33740" s="11"/>
      <c r="G33740" s="11"/>
      <c r="H33740" s="11"/>
    </row>
    <row r="33741" spans="6:8" x14ac:dyDescent="0.25">
      <c r="F33741" s="11"/>
      <c r="G33741" s="11"/>
      <c r="H33741" s="11"/>
    </row>
    <row r="33742" spans="6:8" x14ac:dyDescent="0.25">
      <c r="F33742" s="11"/>
      <c r="G33742" s="11"/>
      <c r="H33742" s="11"/>
    </row>
    <row r="33743" spans="6:8" x14ac:dyDescent="0.25">
      <c r="F33743" s="11"/>
      <c r="G33743" s="11"/>
      <c r="H33743" s="11"/>
    </row>
    <row r="33744" spans="6:8" x14ac:dyDescent="0.25">
      <c r="F33744" s="11"/>
      <c r="G33744" s="11"/>
      <c r="H33744" s="11"/>
    </row>
    <row r="33745" spans="6:8" x14ac:dyDescent="0.25">
      <c r="F33745" s="11"/>
      <c r="G33745" s="11"/>
      <c r="H33745" s="11"/>
    </row>
    <row r="33746" spans="6:8" x14ac:dyDescent="0.25">
      <c r="F33746" s="11"/>
      <c r="G33746" s="11"/>
      <c r="H33746" s="11"/>
    </row>
    <row r="33747" spans="6:8" x14ac:dyDescent="0.25">
      <c r="F33747" s="11"/>
      <c r="G33747" s="11"/>
      <c r="H33747" s="11"/>
    </row>
    <row r="33748" spans="6:8" x14ac:dyDescent="0.25">
      <c r="F33748" s="11"/>
      <c r="G33748" s="11"/>
      <c r="H33748" s="11"/>
    </row>
    <row r="33749" spans="6:8" x14ac:dyDescent="0.25">
      <c r="F33749" s="11"/>
      <c r="G33749" s="11"/>
      <c r="H33749" s="11"/>
    </row>
    <row r="33750" spans="6:8" x14ac:dyDescent="0.25">
      <c r="F33750" s="11"/>
      <c r="G33750" s="11"/>
      <c r="H33750" s="11"/>
    </row>
    <row r="33751" spans="6:8" x14ac:dyDescent="0.25">
      <c r="F33751" s="11"/>
      <c r="G33751" s="11"/>
      <c r="H33751" s="11"/>
    </row>
    <row r="33752" spans="6:8" x14ac:dyDescent="0.25">
      <c r="F33752" s="11"/>
      <c r="G33752" s="11"/>
      <c r="H33752" s="11"/>
    </row>
    <row r="33753" spans="6:8" x14ac:dyDescent="0.25">
      <c r="F33753" s="11"/>
      <c r="G33753" s="11"/>
      <c r="H33753" s="11"/>
    </row>
    <row r="33754" spans="6:8" x14ac:dyDescent="0.25">
      <c r="F33754" s="11"/>
      <c r="G33754" s="11"/>
      <c r="H33754" s="11"/>
    </row>
    <row r="33755" spans="6:8" x14ac:dyDescent="0.25">
      <c r="F33755" s="11"/>
      <c r="G33755" s="11"/>
      <c r="H33755" s="11"/>
    </row>
    <row r="33756" spans="6:8" x14ac:dyDescent="0.25">
      <c r="F33756" s="11"/>
      <c r="G33756" s="11"/>
      <c r="H33756" s="11"/>
    </row>
    <row r="33757" spans="6:8" x14ac:dyDescent="0.25">
      <c r="F33757" s="11"/>
      <c r="G33757" s="11"/>
      <c r="H33757" s="11"/>
    </row>
    <row r="33758" spans="6:8" x14ac:dyDescent="0.25">
      <c r="F33758" s="11"/>
      <c r="G33758" s="11"/>
      <c r="H33758" s="11"/>
    </row>
    <row r="33759" spans="6:8" x14ac:dyDescent="0.25">
      <c r="F33759" s="11"/>
      <c r="G33759" s="11"/>
      <c r="H33759" s="11"/>
    </row>
    <row r="33760" spans="6:8" x14ac:dyDescent="0.25">
      <c r="F33760" s="11"/>
      <c r="G33760" s="11"/>
      <c r="H33760" s="11"/>
    </row>
    <row r="33761" spans="6:8" x14ac:dyDescent="0.25">
      <c r="F33761" s="11"/>
      <c r="G33761" s="11"/>
      <c r="H33761" s="11"/>
    </row>
    <row r="33762" spans="6:8" x14ac:dyDescent="0.25">
      <c r="F33762" s="11"/>
      <c r="G33762" s="11"/>
      <c r="H33762" s="11"/>
    </row>
    <row r="33763" spans="6:8" x14ac:dyDescent="0.25">
      <c r="F33763" s="11"/>
      <c r="G33763" s="11"/>
      <c r="H33763" s="11"/>
    </row>
    <row r="33764" spans="6:8" x14ac:dyDescent="0.25">
      <c r="F33764" s="11"/>
      <c r="G33764" s="11"/>
      <c r="H33764" s="11"/>
    </row>
    <row r="33765" spans="6:8" x14ac:dyDescent="0.25">
      <c r="F33765" s="11"/>
      <c r="G33765" s="11"/>
      <c r="H33765" s="11"/>
    </row>
    <row r="33766" spans="6:8" x14ac:dyDescent="0.25">
      <c r="F33766" s="11"/>
      <c r="G33766" s="11"/>
      <c r="H33766" s="11"/>
    </row>
    <row r="33767" spans="6:8" x14ac:dyDescent="0.25">
      <c r="F33767" s="11"/>
      <c r="G33767" s="11"/>
      <c r="H33767" s="11"/>
    </row>
    <row r="33768" spans="6:8" x14ac:dyDescent="0.25">
      <c r="F33768" s="11"/>
      <c r="G33768" s="11"/>
      <c r="H33768" s="11"/>
    </row>
    <row r="33769" spans="6:8" x14ac:dyDescent="0.25">
      <c r="F33769" s="11"/>
      <c r="G33769" s="11"/>
      <c r="H33769" s="11"/>
    </row>
    <row r="33770" spans="6:8" x14ac:dyDescent="0.25">
      <c r="F33770" s="11"/>
      <c r="G33770" s="11"/>
      <c r="H33770" s="11"/>
    </row>
    <row r="33771" spans="6:8" x14ac:dyDescent="0.25">
      <c r="F33771" s="11"/>
      <c r="G33771" s="11"/>
      <c r="H33771" s="11"/>
    </row>
    <row r="33772" spans="6:8" x14ac:dyDescent="0.25">
      <c r="F33772" s="11"/>
      <c r="G33772" s="11"/>
      <c r="H33772" s="11"/>
    </row>
    <row r="33773" spans="6:8" x14ac:dyDescent="0.25">
      <c r="F33773" s="11"/>
      <c r="G33773" s="11"/>
      <c r="H33773" s="11"/>
    </row>
    <row r="33774" spans="6:8" x14ac:dyDescent="0.25">
      <c r="F33774" s="11"/>
      <c r="G33774" s="11"/>
      <c r="H33774" s="11"/>
    </row>
    <row r="33775" spans="6:8" x14ac:dyDescent="0.25">
      <c r="F33775" s="11"/>
      <c r="G33775" s="11"/>
      <c r="H33775" s="11"/>
    </row>
    <row r="33776" spans="6:8" x14ac:dyDescent="0.25">
      <c r="F33776" s="11"/>
      <c r="G33776" s="11"/>
      <c r="H33776" s="11"/>
    </row>
    <row r="33777" spans="6:8" x14ac:dyDescent="0.25">
      <c r="F33777" s="11"/>
      <c r="G33777" s="11"/>
      <c r="H33777" s="11"/>
    </row>
    <row r="33778" spans="6:8" x14ac:dyDescent="0.25">
      <c r="F33778" s="11"/>
      <c r="G33778" s="11"/>
      <c r="H33778" s="11"/>
    </row>
    <row r="33779" spans="6:8" x14ac:dyDescent="0.25">
      <c r="F33779" s="11"/>
      <c r="G33779" s="11"/>
      <c r="H33779" s="11"/>
    </row>
    <row r="33780" spans="6:8" x14ac:dyDescent="0.25">
      <c r="F33780" s="11"/>
      <c r="G33780" s="11"/>
      <c r="H33780" s="11"/>
    </row>
    <row r="33781" spans="6:8" x14ac:dyDescent="0.25">
      <c r="F33781" s="11"/>
      <c r="G33781" s="11"/>
      <c r="H33781" s="11"/>
    </row>
    <row r="33782" spans="6:8" x14ac:dyDescent="0.25">
      <c r="F33782" s="11"/>
      <c r="G33782" s="11"/>
      <c r="H33782" s="11"/>
    </row>
    <row r="33783" spans="6:8" x14ac:dyDescent="0.25">
      <c r="F33783" s="11"/>
      <c r="G33783" s="11"/>
      <c r="H33783" s="11"/>
    </row>
    <row r="33784" spans="6:8" x14ac:dyDescent="0.25">
      <c r="F33784" s="11"/>
      <c r="G33784" s="11"/>
      <c r="H33784" s="11"/>
    </row>
    <row r="33785" spans="6:8" x14ac:dyDescent="0.25">
      <c r="F33785" s="11"/>
      <c r="G33785" s="11"/>
      <c r="H33785" s="11"/>
    </row>
    <row r="33786" spans="6:8" x14ac:dyDescent="0.25">
      <c r="F33786" s="11"/>
      <c r="G33786" s="11"/>
      <c r="H33786" s="11"/>
    </row>
    <row r="33787" spans="6:8" x14ac:dyDescent="0.25">
      <c r="F33787" s="11"/>
      <c r="G33787" s="11"/>
      <c r="H33787" s="11"/>
    </row>
    <row r="33788" spans="6:8" x14ac:dyDescent="0.25">
      <c r="F33788" s="11"/>
      <c r="G33788" s="11"/>
      <c r="H33788" s="11"/>
    </row>
    <row r="33789" spans="6:8" x14ac:dyDescent="0.25">
      <c r="F33789" s="11"/>
      <c r="G33789" s="11"/>
      <c r="H33789" s="11"/>
    </row>
    <row r="33790" spans="6:8" x14ac:dyDescent="0.25">
      <c r="F33790" s="11"/>
      <c r="G33790" s="11"/>
      <c r="H33790" s="11"/>
    </row>
    <row r="33791" spans="6:8" x14ac:dyDescent="0.25">
      <c r="F33791" s="11"/>
      <c r="G33791" s="11"/>
      <c r="H33791" s="11"/>
    </row>
    <row r="33792" spans="6:8" x14ac:dyDescent="0.25">
      <c r="F33792" s="11"/>
      <c r="G33792" s="11"/>
      <c r="H33792" s="11"/>
    </row>
    <row r="33793" spans="6:8" x14ac:dyDescent="0.25">
      <c r="F33793" s="11"/>
      <c r="G33793" s="11"/>
      <c r="H33793" s="11"/>
    </row>
    <row r="33794" spans="6:8" x14ac:dyDescent="0.25">
      <c r="F33794" s="11"/>
      <c r="G33794" s="11"/>
      <c r="H33794" s="11"/>
    </row>
    <row r="33795" spans="6:8" x14ac:dyDescent="0.25">
      <c r="F33795" s="11"/>
      <c r="G33795" s="11"/>
      <c r="H33795" s="11"/>
    </row>
    <row r="33796" spans="6:8" x14ac:dyDescent="0.25">
      <c r="F33796" s="11"/>
      <c r="G33796" s="11"/>
      <c r="H33796" s="11"/>
    </row>
    <row r="33797" spans="6:8" x14ac:dyDescent="0.25">
      <c r="F33797" s="11"/>
      <c r="G33797" s="11"/>
      <c r="H33797" s="11"/>
    </row>
    <row r="33798" spans="6:8" x14ac:dyDescent="0.25">
      <c r="F33798" s="11"/>
      <c r="G33798" s="11"/>
      <c r="H33798" s="11"/>
    </row>
    <row r="33799" spans="6:8" x14ac:dyDescent="0.25">
      <c r="F33799" s="11"/>
      <c r="G33799" s="11"/>
      <c r="H33799" s="11"/>
    </row>
    <row r="33800" spans="6:8" x14ac:dyDescent="0.25">
      <c r="F33800" s="11"/>
      <c r="G33800" s="11"/>
      <c r="H33800" s="11"/>
    </row>
    <row r="33801" spans="6:8" x14ac:dyDescent="0.25">
      <c r="F33801" s="11"/>
      <c r="G33801" s="11"/>
      <c r="H33801" s="11"/>
    </row>
    <row r="33802" spans="6:8" x14ac:dyDescent="0.25">
      <c r="F33802" s="11"/>
      <c r="G33802" s="11"/>
      <c r="H33802" s="11"/>
    </row>
    <row r="33803" spans="6:8" x14ac:dyDescent="0.25">
      <c r="F33803" s="11"/>
      <c r="G33803" s="11"/>
      <c r="H33803" s="11"/>
    </row>
    <row r="33804" spans="6:8" x14ac:dyDescent="0.25">
      <c r="F33804" s="11"/>
      <c r="G33804" s="11"/>
      <c r="H33804" s="11"/>
    </row>
    <row r="33805" spans="6:8" x14ac:dyDescent="0.25">
      <c r="F33805" s="11"/>
      <c r="G33805" s="11"/>
      <c r="H33805" s="11"/>
    </row>
    <row r="33806" spans="6:8" x14ac:dyDescent="0.25">
      <c r="F33806" s="11"/>
      <c r="G33806" s="11"/>
      <c r="H33806" s="11"/>
    </row>
    <row r="33807" spans="6:8" x14ac:dyDescent="0.25">
      <c r="F33807" s="11"/>
      <c r="G33807" s="11"/>
      <c r="H33807" s="11"/>
    </row>
    <row r="33808" spans="6:8" x14ac:dyDescent="0.25">
      <c r="F33808" s="11"/>
      <c r="G33808" s="11"/>
      <c r="H33808" s="11"/>
    </row>
    <row r="33809" spans="6:8" x14ac:dyDescent="0.25">
      <c r="F33809" s="11"/>
      <c r="G33809" s="11"/>
      <c r="H33809" s="11"/>
    </row>
    <row r="33810" spans="6:8" x14ac:dyDescent="0.25">
      <c r="F33810" s="11"/>
      <c r="G33810" s="11"/>
      <c r="H33810" s="11"/>
    </row>
    <row r="33811" spans="6:8" x14ac:dyDescent="0.25">
      <c r="F33811" s="11"/>
      <c r="G33811" s="11"/>
      <c r="H33811" s="11"/>
    </row>
    <row r="33812" spans="6:8" x14ac:dyDescent="0.25">
      <c r="F33812" s="11"/>
      <c r="G33812" s="11"/>
      <c r="H33812" s="11"/>
    </row>
    <row r="33813" spans="6:8" x14ac:dyDescent="0.25">
      <c r="F33813" s="11"/>
      <c r="G33813" s="11"/>
      <c r="H33813" s="11"/>
    </row>
    <row r="33814" spans="6:8" x14ac:dyDescent="0.25">
      <c r="F33814" s="11"/>
      <c r="G33814" s="11"/>
      <c r="H33814" s="11"/>
    </row>
    <row r="33815" spans="6:8" x14ac:dyDescent="0.25">
      <c r="F33815" s="11"/>
      <c r="G33815" s="11"/>
      <c r="H33815" s="11"/>
    </row>
    <row r="33816" spans="6:8" x14ac:dyDescent="0.25">
      <c r="F33816" s="11"/>
      <c r="G33816" s="11"/>
      <c r="H33816" s="11"/>
    </row>
    <row r="33817" spans="6:8" x14ac:dyDescent="0.25">
      <c r="F33817" s="11"/>
      <c r="G33817" s="11"/>
      <c r="H33817" s="11"/>
    </row>
    <row r="33818" spans="6:8" x14ac:dyDescent="0.25">
      <c r="F33818" s="11"/>
      <c r="G33818" s="11"/>
      <c r="H33818" s="11"/>
    </row>
    <row r="33819" spans="6:8" x14ac:dyDescent="0.25">
      <c r="F33819" s="11"/>
      <c r="G33819" s="11"/>
      <c r="H33819" s="11"/>
    </row>
    <row r="33820" spans="6:8" x14ac:dyDescent="0.25">
      <c r="F33820" s="11"/>
      <c r="G33820" s="11"/>
      <c r="H33820" s="11"/>
    </row>
    <row r="33821" spans="6:8" x14ac:dyDescent="0.25">
      <c r="F33821" s="11"/>
      <c r="G33821" s="11"/>
      <c r="H33821" s="11"/>
    </row>
    <row r="33822" spans="6:8" x14ac:dyDescent="0.25">
      <c r="F33822" s="11"/>
      <c r="G33822" s="11"/>
      <c r="H33822" s="11"/>
    </row>
    <row r="33823" spans="6:8" x14ac:dyDescent="0.25">
      <c r="F33823" s="11"/>
      <c r="G33823" s="11"/>
      <c r="H33823" s="11"/>
    </row>
    <row r="33824" spans="6:8" x14ac:dyDescent="0.25">
      <c r="F33824" s="11"/>
      <c r="G33824" s="11"/>
      <c r="H33824" s="11"/>
    </row>
    <row r="33825" spans="6:8" x14ac:dyDescent="0.25">
      <c r="F33825" s="11"/>
      <c r="G33825" s="11"/>
      <c r="H33825" s="11"/>
    </row>
    <row r="33826" spans="6:8" x14ac:dyDescent="0.25">
      <c r="F33826" s="11"/>
      <c r="G33826" s="11"/>
      <c r="H33826" s="11"/>
    </row>
    <row r="33827" spans="6:8" x14ac:dyDescent="0.25">
      <c r="F33827" s="11"/>
      <c r="G33827" s="11"/>
      <c r="H33827" s="11"/>
    </row>
    <row r="33828" spans="6:8" x14ac:dyDescent="0.25">
      <c r="F33828" s="11"/>
      <c r="G33828" s="11"/>
      <c r="H33828" s="11"/>
    </row>
    <row r="33829" spans="6:8" x14ac:dyDescent="0.25">
      <c r="F33829" s="11"/>
      <c r="G33829" s="11"/>
      <c r="H33829" s="11"/>
    </row>
    <row r="33830" spans="6:8" x14ac:dyDescent="0.25">
      <c r="F33830" s="11"/>
      <c r="G33830" s="11"/>
      <c r="H33830" s="11"/>
    </row>
    <row r="33831" spans="6:8" x14ac:dyDescent="0.25">
      <c r="F33831" s="11"/>
      <c r="G33831" s="11"/>
      <c r="H33831" s="11"/>
    </row>
    <row r="33832" spans="6:8" x14ac:dyDescent="0.25">
      <c r="F33832" s="11"/>
      <c r="G33832" s="11"/>
      <c r="H33832" s="11"/>
    </row>
    <row r="33833" spans="6:8" x14ac:dyDescent="0.25">
      <c r="F33833" s="11"/>
      <c r="G33833" s="11"/>
      <c r="H33833" s="11"/>
    </row>
    <row r="33834" spans="6:8" x14ac:dyDescent="0.25">
      <c r="F33834" s="11"/>
      <c r="G33834" s="11"/>
      <c r="H33834" s="11"/>
    </row>
    <row r="33835" spans="6:8" x14ac:dyDescent="0.25">
      <c r="F33835" s="11"/>
      <c r="G33835" s="11"/>
      <c r="H33835" s="11"/>
    </row>
    <row r="33836" spans="6:8" x14ac:dyDescent="0.25">
      <c r="F33836" s="11"/>
      <c r="G33836" s="11"/>
      <c r="H33836" s="11"/>
    </row>
    <row r="33837" spans="6:8" x14ac:dyDescent="0.25">
      <c r="F33837" s="11"/>
      <c r="G33837" s="11"/>
      <c r="H33837" s="11"/>
    </row>
    <row r="33838" spans="6:8" x14ac:dyDescent="0.25">
      <c r="F33838" s="11"/>
      <c r="G33838" s="11"/>
      <c r="H33838" s="11"/>
    </row>
    <row r="33839" spans="6:8" x14ac:dyDescent="0.25">
      <c r="F33839" s="11"/>
      <c r="G33839" s="11"/>
      <c r="H33839" s="11"/>
    </row>
    <row r="33840" spans="6:8" x14ac:dyDescent="0.25">
      <c r="F33840" s="11"/>
      <c r="G33840" s="11"/>
      <c r="H33840" s="11"/>
    </row>
    <row r="33841" spans="6:8" x14ac:dyDescent="0.25">
      <c r="F33841" s="11"/>
      <c r="G33841" s="11"/>
      <c r="H33841" s="11"/>
    </row>
    <row r="33842" spans="6:8" x14ac:dyDescent="0.25">
      <c r="F33842" s="11"/>
      <c r="G33842" s="11"/>
      <c r="H33842" s="11"/>
    </row>
    <row r="33843" spans="6:8" x14ac:dyDescent="0.25">
      <c r="F33843" s="11"/>
      <c r="G33843" s="11"/>
      <c r="H33843" s="11"/>
    </row>
    <row r="33844" spans="6:8" x14ac:dyDescent="0.25">
      <c r="F33844" s="11"/>
      <c r="G33844" s="11"/>
      <c r="H33844" s="11"/>
    </row>
    <row r="33845" spans="6:8" x14ac:dyDescent="0.25">
      <c r="F33845" s="11"/>
      <c r="G33845" s="11"/>
      <c r="H33845" s="11"/>
    </row>
    <row r="33846" spans="6:8" x14ac:dyDescent="0.25">
      <c r="F33846" s="11"/>
      <c r="G33846" s="11"/>
      <c r="H33846" s="11"/>
    </row>
    <row r="33847" spans="6:8" x14ac:dyDescent="0.25">
      <c r="F33847" s="11"/>
      <c r="G33847" s="11"/>
      <c r="H33847" s="11"/>
    </row>
    <row r="33848" spans="6:8" x14ac:dyDescent="0.25">
      <c r="F33848" s="11"/>
      <c r="G33848" s="11"/>
      <c r="H33848" s="11"/>
    </row>
    <row r="33849" spans="6:8" x14ac:dyDescent="0.25">
      <c r="F33849" s="11"/>
      <c r="G33849" s="11"/>
      <c r="H33849" s="11"/>
    </row>
    <row r="33850" spans="6:8" x14ac:dyDescent="0.25">
      <c r="F33850" s="11"/>
      <c r="G33850" s="11"/>
      <c r="H33850" s="11"/>
    </row>
    <row r="33851" spans="6:8" x14ac:dyDescent="0.25">
      <c r="F33851" s="11"/>
      <c r="G33851" s="11"/>
      <c r="H33851" s="11"/>
    </row>
    <row r="33852" spans="6:8" x14ac:dyDescent="0.25">
      <c r="F33852" s="11"/>
      <c r="G33852" s="11"/>
      <c r="H33852" s="11"/>
    </row>
    <row r="33853" spans="6:8" x14ac:dyDescent="0.25">
      <c r="F33853" s="11"/>
      <c r="G33853" s="11"/>
      <c r="H33853" s="11"/>
    </row>
    <row r="33854" spans="6:8" x14ac:dyDescent="0.25">
      <c r="F33854" s="11"/>
      <c r="G33854" s="11"/>
      <c r="H33854" s="11"/>
    </row>
    <row r="33855" spans="6:8" x14ac:dyDescent="0.25">
      <c r="F33855" s="11"/>
      <c r="G33855" s="11"/>
      <c r="H33855" s="11"/>
    </row>
    <row r="33856" spans="6:8" x14ac:dyDescent="0.25">
      <c r="F33856" s="11"/>
      <c r="G33856" s="11"/>
      <c r="H33856" s="11"/>
    </row>
    <row r="33857" spans="6:8" x14ac:dyDescent="0.25">
      <c r="F33857" s="11"/>
      <c r="G33857" s="11"/>
      <c r="H33857" s="11"/>
    </row>
    <row r="33858" spans="6:8" x14ac:dyDescent="0.25">
      <c r="F33858" s="11"/>
      <c r="G33858" s="11"/>
      <c r="H33858" s="11"/>
    </row>
    <row r="33859" spans="6:8" x14ac:dyDescent="0.25">
      <c r="F33859" s="11"/>
      <c r="G33859" s="11"/>
      <c r="H33859" s="11"/>
    </row>
    <row r="33860" spans="6:8" x14ac:dyDescent="0.25">
      <c r="F33860" s="11"/>
      <c r="G33860" s="11"/>
      <c r="H33860" s="11"/>
    </row>
    <row r="33861" spans="6:8" x14ac:dyDescent="0.25">
      <c r="F33861" s="11"/>
      <c r="G33861" s="11"/>
      <c r="H33861" s="11"/>
    </row>
    <row r="33862" spans="6:8" x14ac:dyDescent="0.25">
      <c r="F33862" s="11"/>
      <c r="G33862" s="11"/>
      <c r="H33862" s="11"/>
    </row>
    <row r="33863" spans="6:8" x14ac:dyDescent="0.25">
      <c r="F33863" s="11"/>
      <c r="G33863" s="11"/>
      <c r="H33863" s="11"/>
    </row>
    <row r="33864" spans="6:8" x14ac:dyDescent="0.25">
      <c r="F33864" s="11"/>
      <c r="G33864" s="11"/>
      <c r="H33864" s="11"/>
    </row>
    <row r="33865" spans="6:8" x14ac:dyDescent="0.25">
      <c r="F33865" s="11"/>
      <c r="G33865" s="11"/>
      <c r="H33865" s="11"/>
    </row>
    <row r="33866" spans="6:8" x14ac:dyDescent="0.25">
      <c r="F33866" s="11"/>
      <c r="G33866" s="11"/>
      <c r="H33866" s="11"/>
    </row>
    <row r="33867" spans="6:8" x14ac:dyDescent="0.25">
      <c r="F33867" s="11"/>
      <c r="G33867" s="11"/>
      <c r="H33867" s="11"/>
    </row>
    <row r="33868" spans="6:8" x14ac:dyDescent="0.25">
      <c r="F33868" s="11"/>
      <c r="G33868" s="11"/>
      <c r="H33868" s="11"/>
    </row>
    <row r="33869" spans="6:8" x14ac:dyDescent="0.25">
      <c r="F33869" s="11"/>
      <c r="G33869" s="11"/>
      <c r="H33869" s="11"/>
    </row>
    <row r="33870" spans="6:8" x14ac:dyDescent="0.25">
      <c r="F33870" s="11"/>
      <c r="G33870" s="11"/>
      <c r="H33870" s="11"/>
    </row>
    <row r="33871" spans="6:8" x14ac:dyDescent="0.25">
      <c r="F33871" s="11"/>
      <c r="G33871" s="11"/>
      <c r="H33871" s="11"/>
    </row>
    <row r="33872" spans="6:8" x14ac:dyDescent="0.25">
      <c r="F33872" s="11"/>
      <c r="G33872" s="11"/>
      <c r="H33872" s="11"/>
    </row>
    <row r="33873" spans="6:8" x14ac:dyDescent="0.25">
      <c r="F33873" s="11"/>
      <c r="G33873" s="11"/>
      <c r="H33873" s="11"/>
    </row>
    <row r="33874" spans="6:8" x14ac:dyDescent="0.25">
      <c r="F33874" s="11"/>
      <c r="G33874" s="11"/>
      <c r="H33874" s="11"/>
    </row>
    <row r="33875" spans="6:8" x14ac:dyDescent="0.25">
      <c r="F33875" s="11"/>
      <c r="G33875" s="11"/>
      <c r="H33875" s="11"/>
    </row>
    <row r="33876" spans="6:8" x14ac:dyDescent="0.25">
      <c r="F33876" s="11"/>
      <c r="G33876" s="11"/>
      <c r="H33876" s="11"/>
    </row>
    <row r="33877" spans="6:8" x14ac:dyDescent="0.25">
      <c r="F33877" s="11"/>
      <c r="G33877" s="11"/>
      <c r="H33877" s="11"/>
    </row>
    <row r="33878" spans="6:8" x14ac:dyDescent="0.25">
      <c r="F33878" s="11"/>
      <c r="G33878" s="11"/>
      <c r="H33878" s="11"/>
    </row>
    <row r="33879" spans="6:8" x14ac:dyDescent="0.25">
      <c r="F33879" s="11"/>
      <c r="G33879" s="11"/>
      <c r="H33879" s="11"/>
    </row>
    <row r="33880" spans="6:8" x14ac:dyDescent="0.25">
      <c r="F33880" s="11"/>
      <c r="G33880" s="11"/>
      <c r="H33880" s="11"/>
    </row>
    <row r="33881" spans="6:8" x14ac:dyDescent="0.25">
      <c r="F33881" s="11"/>
      <c r="G33881" s="11"/>
      <c r="H33881" s="11"/>
    </row>
    <row r="33882" spans="6:8" x14ac:dyDescent="0.25">
      <c r="F33882" s="11"/>
      <c r="G33882" s="11"/>
      <c r="H33882" s="11"/>
    </row>
    <row r="33883" spans="6:8" x14ac:dyDescent="0.25">
      <c r="F33883" s="11"/>
      <c r="G33883" s="11"/>
      <c r="H33883" s="11"/>
    </row>
    <row r="33884" spans="6:8" x14ac:dyDescent="0.25">
      <c r="F33884" s="11"/>
      <c r="G33884" s="11"/>
      <c r="H33884" s="11"/>
    </row>
    <row r="33885" spans="6:8" x14ac:dyDescent="0.25">
      <c r="F33885" s="11"/>
      <c r="G33885" s="11"/>
      <c r="H33885" s="11"/>
    </row>
    <row r="33886" spans="6:8" x14ac:dyDescent="0.25">
      <c r="F33886" s="11"/>
      <c r="G33886" s="11"/>
      <c r="H33886" s="11"/>
    </row>
    <row r="33887" spans="6:8" x14ac:dyDescent="0.25">
      <c r="F33887" s="11"/>
      <c r="G33887" s="11"/>
      <c r="H33887" s="11"/>
    </row>
    <row r="33888" spans="6:8" x14ac:dyDescent="0.25">
      <c r="F33888" s="11"/>
      <c r="G33888" s="11"/>
      <c r="H33888" s="11"/>
    </row>
    <row r="33889" spans="6:8" x14ac:dyDescent="0.25">
      <c r="F33889" s="11"/>
      <c r="G33889" s="11"/>
      <c r="H33889" s="11"/>
    </row>
    <row r="33890" spans="6:8" x14ac:dyDescent="0.25">
      <c r="F33890" s="11"/>
      <c r="G33890" s="11"/>
      <c r="H33890" s="11"/>
    </row>
    <row r="33891" spans="6:8" x14ac:dyDescent="0.25">
      <c r="F33891" s="11"/>
      <c r="G33891" s="11"/>
      <c r="H33891" s="11"/>
    </row>
    <row r="33892" spans="6:8" x14ac:dyDescent="0.25">
      <c r="F33892" s="11"/>
      <c r="G33892" s="11"/>
      <c r="H33892" s="11"/>
    </row>
    <row r="33893" spans="6:8" x14ac:dyDescent="0.25">
      <c r="F33893" s="11"/>
      <c r="G33893" s="11"/>
      <c r="H33893" s="11"/>
    </row>
    <row r="33894" spans="6:8" x14ac:dyDescent="0.25">
      <c r="F33894" s="11"/>
      <c r="G33894" s="11"/>
      <c r="H33894" s="11"/>
    </row>
    <row r="33895" spans="6:8" x14ac:dyDescent="0.25">
      <c r="F33895" s="11"/>
      <c r="G33895" s="11"/>
      <c r="H33895" s="11"/>
    </row>
    <row r="33896" spans="6:8" x14ac:dyDescent="0.25">
      <c r="F33896" s="11"/>
      <c r="G33896" s="11"/>
      <c r="H33896" s="11"/>
    </row>
    <row r="33897" spans="6:8" x14ac:dyDescent="0.25">
      <c r="F33897" s="11"/>
      <c r="G33897" s="11"/>
      <c r="H33897" s="11"/>
    </row>
    <row r="33898" spans="6:8" x14ac:dyDescent="0.25">
      <c r="F33898" s="11"/>
      <c r="G33898" s="11"/>
      <c r="H33898" s="11"/>
    </row>
    <row r="33899" spans="6:8" x14ac:dyDescent="0.25">
      <c r="F33899" s="11"/>
      <c r="G33899" s="11"/>
      <c r="H33899" s="11"/>
    </row>
    <row r="33900" spans="6:8" x14ac:dyDescent="0.25">
      <c r="F33900" s="11"/>
      <c r="G33900" s="11"/>
      <c r="H33900" s="11"/>
    </row>
    <row r="33901" spans="6:8" x14ac:dyDescent="0.25">
      <c r="F33901" s="11"/>
      <c r="G33901" s="11"/>
      <c r="H33901" s="11"/>
    </row>
    <row r="33902" spans="6:8" x14ac:dyDescent="0.25">
      <c r="F33902" s="11"/>
      <c r="G33902" s="11"/>
      <c r="H33902" s="11"/>
    </row>
    <row r="33903" spans="6:8" x14ac:dyDescent="0.25">
      <c r="F33903" s="11"/>
      <c r="G33903" s="11"/>
      <c r="H33903" s="11"/>
    </row>
    <row r="33904" spans="6:8" x14ac:dyDescent="0.25">
      <c r="F33904" s="11"/>
      <c r="G33904" s="11"/>
      <c r="H33904" s="11"/>
    </row>
    <row r="33905" spans="6:8" x14ac:dyDescent="0.25">
      <c r="F33905" s="11"/>
      <c r="G33905" s="11"/>
      <c r="H33905" s="11"/>
    </row>
    <row r="33906" spans="6:8" x14ac:dyDescent="0.25">
      <c r="F33906" s="11"/>
      <c r="G33906" s="11"/>
      <c r="H33906" s="11"/>
    </row>
    <row r="33907" spans="6:8" x14ac:dyDescent="0.25">
      <c r="F33907" s="11"/>
      <c r="G33907" s="11"/>
      <c r="H33907" s="11"/>
    </row>
    <row r="33908" spans="6:8" x14ac:dyDescent="0.25">
      <c r="F33908" s="11"/>
      <c r="G33908" s="11"/>
      <c r="H33908" s="11"/>
    </row>
    <row r="33909" spans="6:8" x14ac:dyDescent="0.25">
      <c r="F33909" s="11"/>
      <c r="G33909" s="11"/>
      <c r="H33909" s="11"/>
    </row>
    <row r="33910" spans="6:8" x14ac:dyDescent="0.25">
      <c r="F33910" s="11"/>
      <c r="G33910" s="11"/>
      <c r="H33910" s="11"/>
    </row>
    <row r="33911" spans="6:8" x14ac:dyDescent="0.25">
      <c r="F33911" s="11"/>
      <c r="G33911" s="11"/>
      <c r="H33911" s="11"/>
    </row>
    <row r="33912" spans="6:8" x14ac:dyDescent="0.25">
      <c r="F33912" s="11"/>
      <c r="G33912" s="11"/>
      <c r="H33912" s="11"/>
    </row>
    <row r="33913" spans="6:8" x14ac:dyDescent="0.25">
      <c r="F33913" s="11"/>
      <c r="G33913" s="11"/>
      <c r="H33913" s="11"/>
    </row>
    <row r="33914" spans="6:8" x14ac:dyDescent="0.25">
      <c r="F33914" s="11"/>
      <c r="G33914" s="11"/>
      <c r="H33914" s="11"/>
    </row>
    <row r="33915" spans="6:8" x14ac:dyDescent="0.25">
      <c r="F33915" s="11"/>
      <c r="G33915" s="11"/>
      <c r="H33915" s="11"/>
    </row>
    <row r="33916" spans="6:8" x14ac:dyDescent="0.25">
      <c r="F33916" s="11"/>
      <c r="G33916" s="11"/>
      <c r="H33916" s="11"/>
    </row>
    <row r="33917" spans="6:8" x14ac:dyDescent="0.25">
      <c r="F33917" s="11"/>
      <c r="G33917" s="11"/>
      <c r="H33917" s="11"/>
    </row>
    <row r="33918" spans="6:8" x14ac:dyDescent="0.25">
      <c r="F33918" s="11"/>
      <c r="G33918" s="11"/>
      <c r="H33918" s="11"/>
    </row>
    <row r="33919" spans="6:8" x14ac:dyDescent="0.25">
      <c r="F33919" s="11"/>
      <c r="G33919" s="11"/>
      <c r="H33919" s="11"/>
    </row>
    <row r="33920" spans="6:8" x14ac:dyDescent="0.25">
      <c r="F33920" s="11"/>
      <c r="G33920" s="11"/>
      <c r="H33920" s="11"/>
    </row>
    <row r="33921" spans="6:8" x14ac:dyDescent="0.25">
      <c r="F33921" s="11"/>
      <c r="G33921" s="11"/>
      <c r="H33921" s="11"/>
    </row>
    <row r="33922" spans="6:8" x14ac:dyDescent="0.25">
      <c r="F33922" s="11"/>
      <c r="G33922" s="11"/>
      <c r="H33922" s="11"/>
    </row>
    <row r="33923" spans="6:8" x14ac:dyDescent="0.25">
      <c r="F33923" s="11"/>
      <c r="G33923" s="11"/>
      <c r="H33923" s="11"/>
    </row>
    <row r="33924" spans="6:8" x14ac:dyDescent="0.25">
      <c r="F33924" s="11"/>
      <c r="G33924" s="11"/>
      <c r="H33924" s="11"/>
    </row>
    <row r="33925" spans="6:8" x14ac:dyDescent="0.25">
      <c r="F33925" s="11"/>
      <c r="G33925" s="11"/>
      <c r="H33925" s="11"/>
    </row>
    <row r="33926" spans="6:8" x14ac:dyDescent="0.25">
      <c r="F33926" s="11"/>
      <c r="G33926" s="11"/>
      <c r="H33926" s="11"/>
    </row>
    <row r="33927" spans="6:8" x14ac:dyDescent="0.25">
      <c r="F33927" s="11"/>
      <c r="G33927" s="11"/>
      <c r="H33927" s="11"/>
    </row>
    <row r="33928" spans="6:8" x14ac:dyDescent="0.25">
      <c r="F33928" s="11"/>
      <c r="G33928" s="11"/>
      <c r="H33928" s="11"/>
    </row>
    <row r="33929" spans="6:8" x14ac:dyDescent="0.25">
      <c r="F33929" s="11"/>
      <c r="G33929" s="11"/>
      <c r="H33929" s="11"/>
    </row>
    <row r="33930" spans="6:8" x14ac:dyDescent="0.25">
      <c r="F33930" s="11"/>
      <c r="G33930" s="11"/>
      <c r="H33930" s="11"/>
    </row>
    <row r="33931" spans="6:8" x14ac:dyDescent="0.25">
      <c r="F33931" s="11"/>
      <c r="G33931" s="11"/>
      <c r="H33931" s="11"/>
    </row>
    <row r="33932" spans="6:8" x14ac:dyDescent="0.25">
      <c r="F33932" s="11"/>
      <c r="G33932" s="11"/>
      <c r="H33932" s="11"/>
    </row>
    <row r="33933" spans="6:8" x14ac:dyDescent="0.25">
      <c r="F33933" s="11"/>
      <c r="G33933" s="11"/>
      <c r="H33933" s="11"/>
    </row>
    <row r="33934" spans="6:8" x14ac:dyDescent="0.25">
      <c r="F33934" s="11"/>
      <c r="G33934" s="11"/>
      <c r="H33934" s="11"/>
    </row>
    <row r="33935" spans="6:8" x14ac:dyDescent="0.25">
      <c r="F33935" s="11"/>
      <c r="G33935" s="11"/>
      <c r="H33935" s="11"/>
    </row>
    <row r="33936" spans="6:8" x14ac:dyDescent="0.25">
      <c r="F33936" s="11"/>
      <c r="G33936" s="11"/>
      <c r="H33936" s="11"/>
    </row>
    <row r="33937" spans="6:8" x14ac:dyDescent="0.25">
      <c r="F33937" s="11"/>
      <c r="G33937" s="11"/>
      <c r="H33937" s="11"/>
    </row>
    <row r="33938" spans="6:8" x14ac:dyDescent="0.25">
      <c r="F33938" s="11"/>
      <c r="G33938" s="11"/>
      <c r="H33938" s="11"/>
    </row>
    <row r="33939" spans="6:8" x14ac:dyDescent="0.25">
      <c r="F33939" s="11"/>
      <c r="G33939" s="11"/>
      <c r="H33939" s="11"/>
    </row>
    <row r="33940" spans="6:8" x14ac:dyDescent="0.25">
      <c r="F33940" s="11"/>
      <c r="G33940" s="11"/>
      <c r="H33940" s="11"/>
    </row>
    <row r="33941" spans="6:8" x14ac:dyDescent="0.25">
      <c r="F33941" s="11"/>
      <c r="G33941" s="11"/>
      <c r="H33941" s="11"/>
    </row>
    <row r="33942" spans="6:8" x14ac:dyDescent="0.25">
      <c r="F33942" s="11"/>
      <c r="G33942" s="11"/>
      <c r="H33942" s="11"/>
    </row>
    <row r="33943" spans="6:8" x14ac:dyDescent="0.25">
      <c r="F33943" s="11"/>
      <c r="G33943" s="11"/>
      <c r="H33943" s="11"/>
    </row>
    <row r="33944" spans="6:8" x14ac:dyDescent="0.25">
      <c r="F33944" s="11"/>
      <c r="G33944" s="11"/>
      <c r="H33944" s="11"/>
    </row>
    <row r="33945" spans="6:8" x14ac:dyDescent="0.25">
      <c r="F33945" s="11"/>
      <c r="G33945" s="11"/>
      <c r="H33945" s="11"/>
    </row>
    <row r="33946" spans="6:8" x14ac:dyDescent="0.25">
      <c r="F33946" s="11"/>
      <c r="G33946" s="11"/>
      <c r="H33946" s="11"/>
    </row>
    <row r="33947" spans="6:8" x14ac:dyDescent="0.25">
      <c r="F33947" s="11"/>
      <c r="G33947" s="11"/>
      <c r="H33947" s="11"/>
    </row>
    <row r="33948" spans="6:8" x14ac:dyDescent="0.25">
      <c r="F33948" s="11"/>
      <c r="G33948" s="11"/>
      <c r="H33948" s="11"/>
    </row>
    <row r="33949" spans="6:8" x14ac:dyDescent="0.25">
      <c r="F33949" s="11"/>
      <c r="G33949" s="11"/>
      <c r="H33949" s="11"/>
    </row>
    <row r="33950" spans="6:8" x14ac:dyDescent="0.25">
      <c r="F33950" s="11"/>
      <c r="G33950" s="11"/>
      <c r="H33950" s="11"/>
    </row>
    <row r="33951" spans="6:8" x14ac:dyDescent="0.25">
      <c r="F33951" s="11"/>
      <c r="G33951" s="11"/>
      <c r="H33951" s="11"/>
    </row>
    <row r="33952" spans="6:8" x14ac:dyDescent="0.25">
      <c r="F33952" s="11"/>
      <c r="G33952" s="11"/>
      <c r="H33952" s="11"/>
    </row>
    <row r="33953" spans="6:8" x14ac:dyDescent="0.25">
      <c r="F33953" s="11"/>
      <c r="G33953" s="11"/>
      <c r="H33953" s="11"/>
    </row>
    <row r="33954" spans="6:8" x14ac:dyDescent="0.25">
      <c r="F33954" s="11"/>
      <c r="G33954" s="11"/>
      <c r="H33954" s="11"/>
    </row>
    <row r="33955" spans="6:8" x14ac:dyDescent="0.25">
      <c r="F33955" s="11"/>
      <c r="G33955" s="11"/>
      <c r="H33955" s="11"/>
    </row>
    <row r="33956" spans="6:8" x14ac:dyDescent="0.25">
      <c r="F33956" s="11"/>
      <c r="G33956" s="11"/>
      <c r="H33956" s="11"/>
    </row>
    <row r="33957" spans="6:8" x14ac:dyDescent="0.25">
      <c r="F33957" s="11"/>
      <c r="G33957" s="11"/>
      <c r="H33957" s="11"/>
    </row>
    <row r="33958" spans="6:8" x14ac:dyDescent="0.25">
      <c r="F33958" s="11"/>
      <c r="G33958" s="11"/>
      <c r="H33958" s="11"/>
    </row>
    <row r="33959" spans="6:8" x14ac:dyDescent="0.25">
      <c r="F33959" s="11"/>
      <c r="G33959" s="11"/>
      <c r="H33959" s="11"/>
    </row>
    <row r="33960" spans="6:8" x14ac:dyDescent="0.25">
      <c r="F33960" s="11"/>
      <c r="G33960" s="11"/>
      <c r="H33960" s="11"/>
    </row>
    <row r="33961" spans="6:8" x14ac:dyDescent="0.25">
      <c r="F33961" s="11"/>
      <c r="G33961" s="11"/>
      <c r="H33961" s="11"/>
    </row>
    <row r="33962" spans="6:8" x14ac:dyDescent="0.25">
      <c r="F33962" s="11"/>
      <c r="G33962" s="11"/>
      <c r="H33962" s="11"/>
    </row>
    <row r="33963" spans="6:8" x14ac:dyDescent="0.25">
      <c r="F33963" s="11"/>
      <c r="G33963" s="11"/>
      <c r="H33963" s="11"/>
    </row>
    <row r="33964" spans="6:8" x14ac:dyDescent="0.25">
      <c r="F33964" s="11"/>
      <c r="G33964" s="11"/>
      <c r="H33964" s="11"/>
    </row>
    <row r="33965" spans="6:8" x14ac:dyDescent="0.25">
      <c r="F33965" s="11"/>
      <c r="G33965" s="11"/>
      <c r="H33965" s="11"/>
    </row>
    <row r="33966" spans="6:8" x14ac:dyDescent="0.25">
      <c r="F33966" s="11"/>
      <c r="G33966" s="11"/>
      <c r="H33966" s="11"/>
    </row>
    <row r="33967" spans="6:8" x14ac:dyDescent="0.25">
      <c r="F33967" s="11"/>
      <c r="G33967" s="11"/>
      <c r="H33967" s="11"/>
    </row>
    <row r="33968" spans="6:8" x14ac:dyDescent="0.25">
      <c r="F33968" s="11"/>
      <c r="G33968" s="11"/>
      <c r="H33968" s="11"/>
    </row>
    <row r="33969" spans="6:8" x14ac:dyDescent="0.25">
      <c r="F33969" s="11"/>
      <c r="G33969" s="11"/>
      <c r="H33969" s="11"/>
    </row>
    <row r="33970" spans="6:8" x14ac:dyDescent="0.25">
      <c r="F33970" s="11"/>
      <c r="G33970" s="11"/>
      <c r="H33970" s="11"/>
    </row>
    <row r="33971" spans="6:8" x14ac:dyDescent="0.25">
      <c r="F33971" s="11"/>
      <c r="G33971" s="11"/>
      <c r="H33971" s="11"/>
    </row>
    <row r="33972" spans="6:8" x14ac:dyDescent="0.25">
      <c r="F33972" s="11"/>
      <c r="G33972" s="11"/>
      <c r="H33972" s="11"/>
    </row>
    <row r="33973" spans="6:8" x14ac:dyDescent="0.25">
      <c r="F33973" s="11"/>
      <c r="G33973" s="11"/>
      <c r="H33973" s="11"/>
    </row>
    <row r="33974" spans="6:8" x14ac:dyDescent="0.25">
      <c r="F33974" s="11"/>
      <c r="G33974" s="11"/>
      <c r="H33974" s="11"/>
    </row>
    <row r="33975" spans="6:8" x14ac:dyDescent="0.25">
      <c r="F33975" s="11"/>
      <c r="G33975" s="11"/>
      <c r="H33975" s="11"/>
    </row>
    <row r="33976" spans="6:8" x14ac:dyDescent="0.25">
      <c r="F33976" s="11"/>
      <c r="G33976" s="11"/>
      <c r="H33976" s="11"/>
    </row>
    <row r="33977" spans="6:8" x14ac:dyDescent="0.25">
      <c r="F33977" s="11"/>
      <c r="G33977" s="11"/>
      <c r="H33977" s="11"/>
    </row>
    <row r="33978" spans="6:8" x14ac:dyDescent="0.25">
      <c r="F33978" s="11"/>
      <c r="G33978" s="11"/>
      <c r="H33978" s="11"/>
    </row>
    <row r="33979" spans="6:8" x14ac:dyDescent="0.25">
      <c r="F33979" s="11"/>
      <c r="G33979" s="11"/>
      <c r="H33979" s="11"/>
    </row>
    <row r="33980" spans="6:8" x14ac:dyDescent="0.25">
      <c r="F33980" s="11"/>
      <c r="G33980" s="11"/>
      <c r="H33980" s="11"/>
    </row>
    <row r="33981" spans="6:8" x14ac:dyDescent="0.25">
      <c r="F33981" s="11"/>
      <c r="G33981" s="11"/>
      <c r="H33981" s="11"/>
    </row>
    <row r="33982" spans="6:8" x14ac:dyDescent="0.25">
      <c r="F33982" s="11"/>
      <c r="G33982" s="11"/>
      <c r="H33982" s="11"/>
    </row>
    <row r="33983" spans="6:8" x14ac:dyDescent="0.25">
      <c r="F33983" s="11"/>
      <c r="G33983" s="11"/>
      <c r="H33983" s="11"/>
    </row>
    <row r="33984" spans="6:8" x14ac:dyDescent="0.25">
      <c r="F33984" s="11"/>
      <c r="G33984" s="11"/>
      <c r="H33984" s="11"/>
    </row>
    <row r="33985" spans="6:8" x14ac:dyDescent="0.25">
      <c r="F33985" s="11"/>
      <c r="G33985" s="11"/>
      <c r="H33985" s="11"/>
    </row>
    <row r="33986" spans="6:8" x14ac:dyDescent="0.25">
      <c r="F33986" s="11"/>
      <c r="G33986" s="11"/>
      <c r="H33986" s="11"/>
    </row>
    <row r="33987" spans="6:8" x14ac:dyDescent="0.25">
      <c r="F33987" s="11"/>
      <c r="G33987" s="11"/>
      <c r="H33987" s="11"/>
    </row>
    <row r="33988" spans="6:8" x14ac:dyDescent="0.25">
      <c r="F33988" s="11"/>
      <c r="G33988" s="11"/>
      <c r="H33988" s="11"/>
    </row>
    <row r="33989" spans="6:8" x14ac:dyDescent="0.25">
      <c r="F33989" s="11"/>
      <c r="G33989" s="11"/>
      <c r="H33989" s="11"/>
    </row>
    <row r="33990" spans="6:8" x14ac:dyDescent="0.25">
      <c r="F33990" s="11"/>
      <c r="G33990" s="11"/>
      <c r="H33990" s="11"/>
    </row>
    <row r="33991" spans="6:8" x14ac:dyDescent="0.25">
      <c r="F33991" s="11"/>
      <c r="G33991" s="11"/>
      <c r="H33991" s="11"/>
    </row>
    <row r="33992" spans="6:8" x14ac:dyDescent="0.25">
      <c r="F33992" s="11"/>
      <c r="G33992" s="11"/>
      <c r="H33992" s="11"/>
    </row>
    <row r="33993" spans="6:8" x14ac:dyDescent="0.25">
      <c r="F33993" s="11"/>
      <c r="G33993" s="11"/>
      <c r="H33993" s="11"/>
    </row>
    <row r="33994" spans="6:8" x14ac:dyDescent="0.25">
      <c r="F33994" s="11"/>
      <c r="G33994" s="11"/>
      <c r="H33994" s="11"/>
    </row>
    <row r="33995" spans="6:8" x14ac:dyDescent="0.25">
      <c r="F33995" s="11"/>
      <c r="G33995" s="11"/>
      <c r="H33995" s="11"/>
    </row>
    <row r="33996" spans="6:8" x14ac:dyDescent="0.25">
      <c r="F33996" s="11"/>
      <c r="G33996" s="11"/>
      <c r="H33996" s="11"/>
    </row>
    <row r="33997" spans="6:8" x14ac:dyDescent="0.25">
      <c r="F33997" s="11"/>
      <c r="G33997" s="11"/>
      <c r="H33997" s="11"/>
    </row>
    <row r="33998" spans="6:8" x14ac:dyDescent="0.25">
      <c r="F33998" s="11"/>
      <c r="G33998" s="11"/>
      <c r="H33998" s="11"/>
    </row>
    <row r="33999" spans="6:8" x14ac:dyDescent="0.25">
      <c r="F33999" s="11"/>
      <c r="G33999" s="11"/>
      <c r="H33999" s="11"/>
    </row>
    <row r="34000" spans="6:8" x14ac:dyDescent="0.25">
      <c r="F34000" s="11"/>
      <c r="G34000" s="11"/>
      <c r="H34000" s="11"/>
    </row>
    <row r="34001" spans="6:8" x14ac:dyDescent="0.25">
      <c r="F34001" s="11"/>
      <c r="G34001" s="11"/>
      <c r="H34001" s="11"/>
    </row>
    <row r="34002" spans="6:8" x14ac:dyDescent="0.25">
      <c r="F34002" s="11"/>
      <c r="G34002" s="11"/>
      <c r="H34002" s="11"/>
    </row>
    <row r="34003" spans="6:8" x14ac:dyDescent="0.25">
      <c r="F34003" s="11"/>
      <c r="G34003" s="11"/>
      <c r="H34003" s="11"/>
    </row>
    <row r="34004" spans="6:8" x14ac:dyDescent="0.25">
      <c r="F34004" s="11"/>
      <c r="G34004" s="11"/>
      <c r="H34004" s="11"/>
    </row>
    <row r="34005" spans="6:8" x14ac:dyDescent="0.25">
      <c r="F34005" s="11"/>
      <c r="G34005" s="11"/>
      <c r="H34005" s="11"/>
    </row>
    <row r="34006" spans="6:8" x14ac:dyDescent="0.25">
      <c r="F34006" s="11"/>
      <c r="G34006" s="11"/>
      <c r="H34006" s="11"/>
    </row>
    <row r="34007" spans="6:8" x14ac:dyDescent="0.25">
      <c r="F34007" s="11"/>
      <c r="G34007" s="11"/>
      <c r="H34007" s="11"/>
    </row>
    <row r="34008" spans="6:8" x14ac:dyDescent="0.25">
      <c r="F34008" s="11"/>
      <c r="G34008" s="11"/>
      <c r="H34008" s="11"/>
    </row>
    <row r="34009" spans="6:8" x14ac:dyDescent="0.25">
      <c r="F34009" s="11"/>
      <c r="G34009" s="11"/>
      <c r="H34009" s="11"/>
    </row>
    <row r="34010" spans="6:8" x14ac:dyDescent="0.25">
      <c r="F34010" s="11"/>
      <c r="G34010" s="11"/>
      <c r="H34010" s="11"/>
    </row>
    <row r="34011" spans="6:8" x14ac:dyDescent="0.25">
      <c r="F34011" s="11"/>
      <c r="G34011" s="11"/>
      <c r="H34011" s="11"/>
    </row>
    <row r="34012" spans="6:8" x14ac:dyDescent="0.25">
      <c r="F34012" s="11"/>
      <c r="G34012" s="11"/>
      <c r="H34012" s="11"/>
    </row>
    <row r="34013" spans="6:8" x14ac:dyDescent="0.25">
      <c r="F34013" s="11"/>
      <c r="G34013" s="11"/>
      <c r="H34013" s="11"/>
    </row>
    <row r="34014" spans="6:8" x14ac:dyDescent="0.25">
      <c r="F34014" s="11"/>
      <c r="G34014" s="11"/>
      <c r="H34014" s="11"/>
    </row>
    <row r="34015" spans="6:8" x14ac:dyDescent="0.25">
      <c r="F34015" s="11"/>
      <c r="G34015" s="11"/>
      <c r="H34015" s="11"/>
    </row>
    <row r="34016" spans="6:8" x14ac:dyDescent="0.25">
      <c r="F34016" s="11"/>
      <c r="G34016" s="11"/>
      <c r="H34016" s="11"/>
    </row>
    <row r="34017" spans="6:8" x14ac:dyDescent="0.25">
      <c r="F34017" s="11"/>
      <c r="G34017" s="11"/>
      <c r="H34017" s="11"/>
    </row>
    <row r="34018" spans="6:8" x14ac:dyDescent="0.25">
      <c r="F34018" s="11"/>
      <c r="G34018" s="11"/>
      <c r="H34018" s="11"/>
    </row>
    <row r="34019" spans="6:8" x14ac:dyDescent="0.25">
      <c r="F34019" s="11"/>
      <c r="G34019" s="11"/>
      <c r="H34019" s="11"/>
    </row>
    <row r="34020" spans="6:8" x14ac:dyDescent="0.25">
      <c r="F34020" s="11"/>
      <c r="G34020" s="11"/>
      <c r="H34020" s="11"/>
    </row>
    <row r="34021" spans="6:8" x14ac:dyDescent="0.25">
      <c r="F34021" s="11"/>
      <c r="G34021" s="11"/>
      <c r="H34021" s="11"/>
    </row>
    <row r="34022" spans="6:8" x14ac:dyDescent="0.25">
      <c r="F34022" s="11"/>
      <c r="G34022" s="11"/>
      <c r="H34022" s="11"/>
    </row>
    <row r="34023" spans="6:8" x14ac:dyDescent="0.25">
      <c r="F34023" s="11"/>
      <c r="G34023" s="11"/>
      <c r="H34023" s="11"/>
    </row>
    <row r="34024" spans="6:8" x14ac:dyDescent="0.25">
      <c r="F34024" s="11"/>
      <c r="G34024" s="11"/>
      <c r="H34024" s="11"/>
    </row>
    <row r="34025" spans="6:8" x14ac:dyDescent="0.25">
      <c r="F34025" s="11"/>
      <c r="G34025" s="11"/>
      <c r="H34025" s="11"/>
    </row>
    <row r="34026" spans="6:8" x14ac:dyDescent="0.25">
      <c r="F34026" s="11"/>
      <c r="G34026" s="11"/>
      <c r="H34026" s="11"/>
    </row>
    <row r="34027" spans="6:8" x14ac:dyDescent="0.25">
      <c r="F34027" s="11"/>
      <c r="G34027" s="11"/>
      <c r="H34027" s="11"/>
    </row>
    <row r="34028" spans="6:8" x14ac:dyDescent="0.25">
      <c r="F34028" s="11"/>
      <c r="G34028" s="11"/>
      <c r="H34028" s="11"/>
    </row>
    <row r="34029" spans="6:8" x14ac:dyDescent="0.25">
      <c r="F34029" s="11"/>
      <c r="G34029" s="11"/>
      <c r="H34029" s="11"/>
    </row>
    <row r="34030" spans="6:8" x14ac:dyDescent="0.25">
      <c r="F34030" s="11"/>
      <c r="G34030" s="11"/>
      <c r="H34030" s="11"/>
    </row>
    <row r="34031" spans="6:8" x14ac:dyDescent="0.25">
      <c r="F34031" s="11"/>
      <c r="G34031" s="11"/>
      <c r="H34031" s="11"/>
    </row>
    <row r="34032" spans="6:8" x14ac:dyDescent="0.25">
      <c r="F34032" s="11"/>
      <c r="G34032" s="11"/>
      <c r="H34032" s="11"/>
    </row>
    <row r="34033" spans="6:8" x14ac:dyDescent="0.25">
      <c r="F34033" s="11"/>
      <c r="G34033" s="11"/>
      <c r="H34033" s="11"/>
    </row>
    <row r="34034" spans="6:8" x14ac:dyDescent="0.25">
      <c r="F34034" s="11"/>
      <c r="G34034" s="11"/>
      <c r="H34034" s="11"/>
    </row>
    <row r="34035" spans="6:8" x14ac:dyDescent="0.25">
      <c r="F34035" s="11"/>
      <c r="G34035" s="11"/>
      <c r="H34035" s="11"/>
    </row>
    <row r="34036" spans="6:8" x14ac:dyDescent="0.25">
      <c r="F34036" s="11"/>
      <c r="G34036" s="11"/>
      <c r="H34036" s="11"/>
    </row>
    <row r="34037" spans="6:8" x14ac:dyDescent="0.25">
      <c r="F34037" s="11"/>
      <c r="G34037" s="11"/>
      <c r="H34037" s="11"/>
    </row>
    <row r="34038" spans="6:8" x14ac:dyDescent="0.25">
      <c r="F34038" s="11"/>
      <c r="G34038" s="11"/>
      <c r="H34038" s="11"/>
    </row>
    <row r="34039" spans="6:8" x14ac:dyDescent="0.25">
      <c r="F34039" s="11"/>
      <c r="G34039" s="11"/>
      <c r="H34039" s="11"/>
    </row>
    <row r="34040" spans="6:8" x14ac:dyDescent="0.25">
      <c r="F34040" s="11"/>
      <c r="G34040" s="11"/>
      <c r="H34040" s="11"/>
    </row>
    <row r="34041" spans="6:8" x14ac:dyDescent="0.25">
      <c r="F34041" s="11"/>
      <c r="G34041" s="11"/>
      <c r="H34041" s="11"/>
    </row>
    <row r="34042" spans="6:8" x14ac:dyDescent="0.25">
      <c r="F34042" s="11"/>
      <c r="G34042" s="11"/>
      <c r="H34042" s="11"/>
    </row>
    <row r="34043" spans="6:8" x14ac:dyDescent="0.25">
      <c r="F34043" s="11"/>
      <c r="G34043" s="11"/>
      <c r="H34043" s="11"/>
    </row>
    <row r="34044" spans="6:8" x14ac:dyDescent="0.25">
      <c r="F34044" s="11"/>
      <c r="G34044" s="11"/>
      <c r="H34044" s="11"/>
    </row>
    <row r="34045" spans="6:8" x14ac:dyDescent="0.25">
      <c r="F34045" s="11"/>
      <c r="G34045" s="11"/>
      <c r="H34045" s="11"/>
    </row>
    <row r="34046" spans="6:8" x14ac:dyDescent="0.25">
      <c r="F34046" s="11"/>
      <c r="G34046" s="11"/>
      <c r="H34046" s="11"/>
    </row>
    <row r="34047" spans="6:8" x14ac:dyDescent="0.25">
      <c r="F34047" s="11"/>
      <c r="G34047" s="11"/>
      <c r="H34047" s="11"/>
    </row>
    <row r="34048" spans="6:8" x14ac:dyDescent="0.25">
      <c r="F34048" s="11"/>
      <c r="G34048" s="11"/>
      <c r="H34048" s="11"/>
    </row>
    <row r="34049" spans="6:8" x14ac:dyDescent="0.25">
      <c r="F34049" s="11"/>
      <c r="G34049" s="11"/>
      <c r="H34049" s="11"/>
    </row>
    <row r="34050" spans="6:8" x14ac:dyDescent="0.25">
      <c r="F34050" s="11"/>
      <c r="G34050" s="11"/>
      <c r="H34050" s="11"/>
    </row>
    <row r="34051" spans="6:8" x14ac:dyDescent="0.25">
      <c r="F34051" s="11"/>
      <c r="G34051" s="11"/>
      <c r="H34051" s="11"/>
    </row>
    <row r="34052" spans="6:8" x14ac:dyDescent="0.25">
      <c r="F34052" s="11"/>
      <c r="G34052" s="11"/>
      <c r="H34052" s="11"/>
    </row>
    <row r="34053" spans="6:8" x14ac:dyDescent="0.25">
      <c r="F34053" s="11"/>
      <c r="G34053" s="11"/>
      <c r="H34053" s="11"/>
    </row>
    <row r="34054" spans="6:8" x14ac:dyDescent="0.25">
      <c r="F34054" s="11"/>
      <c r="G34054" s="11"/>
      <c r="H34054" s="11"/>
    </row>
    <row r="34055" spans="6:8" x14ac:dyDescent="0.25">
      <c r="F34055" s="11"/>
      <c r="G34055" s="11"/>
      <c r="H34055" s="11"/>
    </row>
    <row r="34056" spans="6:8" x14ac:dyDescent="0.25">
      <c r="F34056" s="11"/>
      <c r="G34056" s="11"/>
      <c r="H34056" s="11"/>
    </row>
    <row r="34057" spans="6:8" x14ac:dyDescent="0.25">
      <c r="F34057" s="11"/>
      <c r="G34057" s="11"/>
      <c r="H34057" s="11"/>
    </row>
    <row r="34058" spans="6:8" x14ac:dyDescent="0.25">
      <c r="F34058" s="11"/>
      <c r="G34058" s="11"/>
      <c r="H34058" s="11"/>
    </row>
    <row r="34059" spans="6:8" x14ac:dyDescent="0.25">
      <c r="F34059" s="11"/>
      <c r="G34059" s="11"/>
      <c r="H34059" s="11"/>
    </row>
    <row r="34060" spans="6:8" x14ac:dyDescent="0.25">
      <c r="F34060" s="11"/>
      <c r="G34060" s="11"/>
      <c r="H34060" s="11"/>
    </row>
    <row r="34061" spans="6:8" x14ac:dyDescent="0.25">
      <c r="F34061" s="11"/>
      <c r="G34061" s="11"/>
      <c r="H34061" s="11"/>
    </row>
    <row r="34062" spans="6:8" x14ac:dyDescent="0.25">
      <c r="F34062" s="11"/>
      <c r="G34062" s="11"/>
      <c r="H34062" s="11"/>
    </row>
    <row r="34063" spans="6:8" x14ac:dyDescent="0.25">
      <c r="F34063" s="11"/>
      <c r="G34063" s="11"/>
      <c r="H34063" s="11"/>
    </row>
    <row r="34064" spans="6:8" x14ac:dyDescent="0.25">
      <c r="F34064" s="11"/>
      <c r="G34064" s="11"/>
      <c r="H34064" s="11"/>
    </row>
    <row r="34065" spans="6:8" x14ac:dyDescent="0.25">
      <c r="F34065" s="11"/>
      <c r="G34065" s="11"/>
      <c r="H34065" s="11"/>
    </row>
    <row r="34066" spans="6:8" x14ac:dyDescent="0.25">
      <c r="F34066" s="11"/>
      <c r="G34066" s="11"/>
      <c r="H34066" s="11"/>
    </row>
    <row r="34067" spans="6:8" x14ac:dyDescent="0.25">
      <c r="F34067" s="11"/>
      <c r="G34067" s="11"/>
      <c r="H34067" s="11"/>
    </row>
    <row r="34068" spans="6:8" x14ac:dyDescent="0.25">
      <c r="F34068" s="11"/>
      <c r="G34068" s="11"/>
      <c r="H34068" s="11"/>
    </row>
    <row r="34069" spans="6:8" x14ac:dyDescent="0.25">
      <c r="F34069" s="11"/>
      <c r="G34069" s="11"/>
      <c r="H34069" s="11"/>
    </row>
    <row r="34070" spans="6:8" x14ac:dyDescent="0.25">
      <c r="F34070" s="11"/>
      <c r="G34070" s="11"/>
      <c r="H34070" s="11"/>
    </row>
    <row r="34071" spans="6:8" x14ac:dyDescent="0.25">
      <c r="F34071" s="11"/>
      <c r="G34071" s="11"/>
      <c r="H34071" s="11"/>
    </row>
    <row r="34072" spans="6:8" x14ac:dyDescent="0.25">
      <c r="F34072" s="11"/>
      <c r="G34072" s="11"/>
      <c r="H34072" s="11"/>
    </row>
    <row r="34073" spans="6:8" x14ac:dyDescent="0.25">
      <c r="F34073" s="11"/>
      <c r="G34073" s="11"/>
      <c r="H34073" s="11"/>
    </row>
    <row r="34074" spans="6:8" x14ac:dyDescent="0.25">
      <c r="F34074" s="11"/>
      <c r="G34074" s="11"/>
      <c r="H34074" s="11"/>
    </row>
    <row r="34075" spans="6:8" x14ac:dyDescent="0.25">
      <c r="F34075" s="11"/>
      <c r="G34075" s="11"/>
      <c r="H34075" s="11"/>
    </row>
    <row r="34076" spans="6:8" x14ac:dyDescent="0.25">
      <c r="F34076" s="11"/>
      <c r="G34076" s="11"/>
      <c r="H34076" s="11"/>
    </row>
    <row r="34077" spans="6:8" x14ac:dyDescent="0.25">
      <c r="F34077" s="11"/>
      <c r="G34077" s="11"/>
      <c r="H34077" s="11"/>
    </row>
    <row r="34078" spans="6:8" x14ac:dyDescent="0.25">
      <c r="F34078" s="11"/>
      <c r="G34078" s="11"/>
      <c r="H34078" s="11"/>
    </row>
    <row r="34079" spans="6:8" x14ac:dyDescent="0.25">
      <c r="F34079" s="11"/>
      <c r="G34079" s="11"/>
      <c r="H34079" s="11"/>
    </row>
    <row r="34080" spans="6:8" x14ac:dyDescent="0.25">
      <c r="F34080" s="11"/>
      <c r="G34080" s="11"/>
      <c r="H34080" s="11"/>
    </row>
    <row r="34081" spans="6:8" x14ac:dyDescent="0.25">
      <c r="F34081" s="11"/>
      <c r="G34081" s="11"/>
      <c r="H34081" s="11"/>
    </row>
    <row r="34082" spans="6:8" x14ac:dyDescent="0.25">
      <c r="F34082" s="11"/>
      <c r="G34082" s="11"/>
      <c r="H34082" s="11"/>
    </row>
    <row r="34083" spans="6:8" x14ac:dyDescent="0.25">
      <c r="F34083" s="11"/>
      <c r="G34083" s="11"/>
      <c r="H34083" s="11"/>
    </row>
    <row r="34084" spans="6:8" x14ac:dyDescent="0.25">
      <c r="F34084" s="11"/>
      <c r="G34084" s="11"/>
      <c r="H34084" s="11"/>
    </row>
    <row r="34085" spans="6:8" x14ac:dyDescent="0.25">
      <c r="F34085" s="11"/>
      <c r="G34085" s="11"/>
      <c r="H34085" s="11"/>
    </row>
    <row r="34086" spans="6:8" x14ac:dyDescent="0.25">
      <c r="F34086" s="11"/>
      <c r="G34086" s="11"/>
      <c r="H34086" s="11"/>
    </row>
    <row r="34087" spans="6:8" x14ac:dyDescent="0.25">
      <c r="F34087" s="11"/>
      <c r="G34087" s="11"/>
      <c r="H34087" s="11"/>
    </row>
    <row r="34088" spans="6:8" x14ac:dyDescent="0.25">
      <c r="F34088" s="11"/>
      <c r="G34088" s="11"/>
      <c r="H34088" s="11"/>
    </row>
    <row r="34089" spans="6:8" x14ac:dyDescent="0.25">
      <c r="F34089" s="11"/>
      <c r="G34089" s="11"/>
      <c r="H34089" s="11"/>
    </row>
    <row r="34090" spans="6:8" x14ac:dyDescent="0.25">
      <c r="F34090" s="11"/>
      <c r="G34090" s="11"/>
      <c r="H34090" s="11"/>
    </row>
    <row r="34091" spans="6:8" x14ac:dyDescent="0.25">
      <c r="F34091" s="11"/>
      <c r="G34091" s="11"/>
      <c r="H34091" s="11"/>
    </row>
    <row r="34092" spans="6:8" x14ac:dyDescent="0.25">
      <c r="F34092" s="11"/>
      <c r="G34092" s="11"/>
      <c r="H34092" s="11"/>
    </row>
    <row r="34093" spans="6:8" x14ac:dyDescent="0.25">
      <c r="F34093" s="11"/>
      <c r="G34093" s="11"/>
      <c r="H34093" s="11"/>
    </row>
    <row r="34094" spans="6:8" x14ac:dyDescent="0.25">
      <c r="F34094" s="11"/>
      <c r="G34094" s="11"/>
      <c r="H34094" s="11"/>
    </row>
    <row r="34095" spans="6:8" x14ac:dyDescent="0.25">
      <c r="F34095" s="11"/>
      <c r="G34095" s="11"/>
      <c r="H34095" s="11"/>
    </row>
    <row r="34096" spans="6:8" x14ac:dyDescent="0.25">
      <c r="F34096" s="11"/>
      <c r="G34096" s="11"/>
      <c r="H34096" s="11"/>
    </row>
    <row r="34097" spans="6:8" x14ac:dyDescent="0.25">
      <c r="F34097" s="11"/>
      <c r="G34097" s="11"/>
      <c r="H34097" s="11"/>
    </row>
    <row r="34098" spans="6:8" x14ac:dyDescent="0.25">
      <c r="F34098" s="11"/>
      <c r="G34098" s="11"/>
      <c r="H34098" s="11"/>
    </row>
    <row r="34099" spans="6:8" x14ac:dyDescent="0.25">
      <c r="F34099" s="11"/>
      <c r="G34099" s="11"/>
      <c r="H34099" s="11"/>
    </row>
    <row r="34100" spans="6:8" x14ac:dyDescent="0.25">
      <c r="F34100" s="11"/>
      <c r="G34100" s="11"/>
      <c r="H34100" s="11"/>
    </row>
    <row r="34101" spans="6:8" x14ac:dyDescent="0.25">
      <c r="F34101" s="11"/>
      <c r="G34101" s="11"/>
      <c r="H34101" s="11"/>
    </row>
    <row r="34102" spans="6:8" x14ac:dyDescent="0.25">
      <c r="F34102" s="11"/>
      <c r="G34102" s="11"/>
      <c r="H34102" s="11"/>
    </row>
    <row r="34103" spans="6:8" x14ac:dyDescent="0.25">
      <c r="F34103" s="11"/>
      <c r="G34103" s="11"/>
      <c r="H34103" s="11"/>
    </row>
    <row r="34104" spans="6:8" x14ac:dyDescent="0.25">
      <c r="F34104" s="11"/>
      <c r="G34104" s="11"/>
      <c r="H34104" s="11"/>
    </row>
    <row r="34105" spans="6:8" x14ac:dyDescent="0.25">
      <c r="F34105" s="11"/>
      <c r="G34105" s="11"/>
      <c r="H34105" s="11"/>
    </row>
    <row r="34106" spans="6:8" x14ac:dyDescent="0.25">
      <c r="F34106" s="11"/>
      <c r="G34106" s="11"/>
      <c r="H34106" s="11"/>
    </row>
    <row r="34107" spans="6:8" x14ac:dyDescent="0.25">
      <c r="F34107" s="11"/>
      <c r="G34107" s="11"/>
      <c r="H34107" s="11"/>
    </row>
    <row r="34108" spans="6:8" x14ac:dyDescent="0.25">
      <c r="F34108" s="11"/>
      <c r="G34108" s="11"/>
      <c r="H34108" s="11"/>
    </row>
    <row r="34109" spans="6:8" x14ac:dyDescent="0.25">
      <c r="F34109" s="11"/>
      <c r="G34109" s="11"/>
      <c r="H34109" s="11"/>
    </row>
    <row r="34110" spans="6:8" x14ac:dyDescent="0.25">
      <c r="F34110" s="11"/>
      <c r="G34110" s="11"/>
      <c r="H34110" s="11"/>
    </row>
    <row r="34111" spans="6:8" x14ac:dyDescent="0.25">
      <c r="F34111" s="11"/>
      <c r="G34111" s="11"/>
      <c r="H34111" s="11"/>
    </row>
    <row r="34112" spans="6:8" x14ac:dyDescent="0.25">
      <c r="F34112" s="11"/>
      <c r="G34112" s="11"/>
      <c r="H34112" s="11"/>
    </row>
    <row r="34113" spans="6:8" x14ac:dyDescent="0.25">
      <c r="F34113" s="11"/>
      <c r="G34113" s="11"/>
      <c r="H34113" s="11"/>
    </row>
    <row r="34114" spans="6:8" x14ac:dyDescent="0.25">
      <c r="F34114" s="11"/>
      <c r="G34114" s="11"/>
      <c r="H34114" s="11"/>
    </row>
    <row r="34115" spans="6:8" x14ac:dyDescent="0.25">
      <c r="F34115" s="11"/>
      <c r="G34115" s="11"/>
      <c r="H34115" s="11"/>
    </row>
    <row r="34116" spans="6:8" x14ac:dyDescent="0.25">
      <c r="F34116" s="11"/>
      <c r="G34116" s="11"/>
      <c r="H34116" s="11"/>
    </row>
    <row r="34117" spans="6:8" x14ac:dyDescent="0.25">
      <c r="F34117" s="11"/>
      <c r="G34117" s="11"/>
      <c r="H34117" s="11"/>
    </row>
    <row r="34118" spans="6:8" x14ac:dyDescent="0.25">
      <c r="F34118" s="11"/>
      <c r="G34118" s="11"/>
      <c r="H34118" s="11"/>
    </row>
    <row r="34119" spans="6:8" x14ac:dyDescent="0.25">
      <c r="F34119" s="11"/>
      <c r="G34119" s="11"/>
      <c r="H34119" s="11"/>
    </row>
    <row r="34120" spans="6:8" x14ac:dyDescent="0.25">
      <c r="F34120" s="11"/>
      <c r="G34120" s="11"/>
      <c r="H34120" s="11"/>
    </row>
    <row r="34121" spans="6:8" x14ac:dyDescent="0.25">
      <c r="F34121" s="11"/>
      <c r="G34121" s="11"/>
      <c r="H34121" s="11"/>
    </row>
    <row r="34122" spans="6:8" x14ac:dyDescent="0.25">
      <c r="F34122" s="11"/>
      <c r="G34122" s="11"/>
      <c r="H34122" s="11"/>
    </row>
    <row r="34123" spans="6:8" x14ac:dyDescent="0.25">
      <c r="F34123" s="11"/>
      <c r="G34123" s="11"/>
      <c r="H34123" s="11"/>
    </row>
    <row r="34124" spans="6:8" x14ac:dyDescent="0.25">
      <c r="F34124" s="11"/>
      <c r="G34124" s="11"/>
      <c r="H34124" s="11"/>
    </row>
    <row r="34125" spans="6:8" x14ac:dyDescent="0.25">
      <c r="F34125" s="11"/>
      <c r="G34125" s="11"/>
      <c r="H34125" s="11"/>
    </row>
    <row r="34126" spans="6:8" x14ac:dyDescent="0.25">
      <c r="F34126" s="11"/>
      <c r="G34126" s="11"/>
      <c r="H34126" s="11"/>
    </row>
    <row r="34127" spans="6:8" x14ac:dyDescent="0.25">
      <c r="F34127" s="11"/>
      <c r="G34127" s="11"/>
      <c r="H34127" s="11"/>
    </row>
    <row r="34128" spans="6:8" x14ac:dyDescent="0.25">
      <c r="F34128" s="11"/>
      <c r="G34128" s="11"/>
      <c r="H34128" s="11"/>
    </row>
    <row r="34129" spans="6:8" x14ac:dyDescent="0.25">
      <c r="F34129" s="11"/>
      <c r="G34129" s="11"/>
      <c r="H34129" s="11"/>
    </row>
    <row r="34130" spans="6:8" x14ac:dyDescent="0.25">
      <c r="F34130" s="11"/>
      <c r="G34130" s="11"/>
      <c r="H34130" s="11"/>
    </row>
    <row r="34131" spans="6:8" x14ac:dyDescent="0.25">
      <c r="F34131" s="11"/>
      <c r="G34131" s="11"/>
      <c r="H34131" s="11"/>
    </row>
    <row r="34132" spans="6:8" x14ac:dyDescent="0.25">
      <c r="F34132" s="11"/>
      <c r="G34132" s="11"/>
      <c r="H34132" s="11"/>
    </row>
    <row r="34133" spans="6:8" x14ac:dyDescent="0.25">
      <c r="F34133" s="11"/>
      <c r="G34133" s="11"/>
      <c r="H34133" s="11"/>
    </row>
    <row r="34134" spans="6:8" x14ac:dyDescent="0.25">
      <c r="F34134" s="11"/>
      <c r="G34134" s="11"/>
      <c r="H34134" s="11"/>
    </row>
    <row r="34135" spans="6:8" x14ac:dyDescent="0.25">
      <c r="F34135" s="11"/>
      <c r="G34135" s="11"/>
      <c r="H34135" s="11"/>
    </row>
    <row r="34136" spans="6:8" x14ac:dyDescent="0.25">
      <c r="F34136" s="11"/>
      <c r="G34136" s="11"/>
      <c r="H34136" s="11"/>
    </row>
    <row r="34137" spans="6:8" x14ac:dyDescent="0.25">
      <c r="F34137" s="11"/>
      <c r="G34137" s="11"/>
      <c r="H34137" s="11"/>
    </row>
    <row r="34138" spans="6:8" x14ac:dyDescent="0.25">
      <c r="F34138" s="11"/>
      <c r="G34138" s="11"/>
      <c r="H34138" s="11"/>
    </row>
    <row r="34139" spans="6:8" x14ac:dyDescent="0.25">
      <c r="F34139" s="11"/>
      <c r="G34139" s="11"/>
      <c r="H34139" s="11"/>
    </row>
    <row r="34140" spans="6:8" x14ac:dyDescent="0.25">
      <c r="F34140" s="11"/>
      <c r="G34140" s="11"/>
      <c r="H34140" s="11"/>
    </row>
    <row r="34141" spans="6:8" x14ac:dyDescent="0.25">
      <c r="F34141" s="11"/>
      <c r="G34141" s="11"/>
      <c r="H34141" s="11"/>
    </row>
    <row r="34142" spans="6:8" x14ac:dyDescent="0.25">
      <c r="F34142" s="11"/>
      <c r="G34142" s="11"/>
      <c r="H34142" s="11"/>
    </row>
    <row r="34143" spans="6:8" x14ac:dyDescent="0.25">
      <c r="F34143" s="11"/>
      <c r="G34143" s="11"/>
      <c r="H34143" s="11"/>
    </row>
    <row r="34144" spans="6:8" x14ac:dyDescent="0.25">
      <c r="F34144" s="11"/>
      <c r="G34144" s="11"/>
      <c r="H34144" s="11"/>
    </row>
    <row r="34145" spans="6:8" x14ac:dyDescent="0.25">
      <c r="F34145" s="11"/>
      <c r="G34145" s="11"/>
      <c r="H34145" s="11"/>
    </row>
    <row r="34146" spans="6:8" x14ac:dyDescent="0.25">
      <c r="F34146" s="11"/>
      <c r="G34146" s="11"/>
      <c r="H34146" s="11"/>
    </row>
    <row r="34147" spans="6:8" x14ac:dyDescent="0.25">
      <c r="F34147" s="11"/>
      <c r="G34147" s="11"/>
      <c r="H34147" s="11"/>
    </row>
    <row r="34148" spans="6:8" x14ac:dyDescent="0.25">
      <c r="F34148" s="11"/>
      <c r="G34148" s="11"/>
      <c r="H34148" s="11"/>
    </row>
    <row r="34149" spans="6:8" x14ac:dyDescent="0.25">
      <c r="F34149" s="11"/>
      <c r="G34149" s="11"/>
      <c r="H34149" s="11"/>
    </row>
    <row r="34150" spans="6:8" x14ac:dyDescent="0.25">
      <c r="F34150" s="11"/>
      <c r="G34150" s="11"/>
      <c r="H34150" s="11"/>
    </row>
    <row r="34151" spans="6:8" x14ac:dyDescent="0.25">
      <c r="F34151" s="11"/>
      <c r="G34151" s="11"/>
      <c r="H34151" s="11"/>
    </row>
    <row r="34152" spans="6:8" x14ac:dyDescent="0.25">
      <c r="F34152" s="11"/>
      <c r="G34152" s="11"/>
      <c r="H34152" s="11"/>
    </row>
    <row r="34153" spans="6:8" x14ac:dyDescent="0.25">
      <c r="F34153" s="11"/>
      <c r="G34153" s="11"/>
      <c r="H34153" s="11"/>
    </row>
    <row r="34154" spans="6:8" x14ac:dyDescent="0.25">
      <c r="F34154" s="11"/>
      <c r="G34154" s="11"/>
      <c r="H34154" s="11"/>
    </row>
    <row r="34155" spans="6:8" x14ac:dyDescent="0.25">
      <c r="F34155" s="11"/>
      <c r="G34155" s="11"/>
      <c r="H34155" s="11"/>
    </row>
    <row r="34156" spans="6:8" x14ac:dyDescent="0.25">
      <c r="F34156" s="11"/>
      <c r="G34156" s="11"/>
      <c r="H34156" s="11"/>
    </row>
    <row r="34157" spans="6:8" x14ac:dyDescent="0.25">
      <c r="F34157" s="11"/>
      <c r="G34157" s="11"/>
      <c r="H34157" s="11"/>
    </row>
    <row r="34158" spans="6:8" x14ac:dyDescent="0.25">
      <c r="F34158" s="11"/>
      <c r="G34158" s="11"/>
      <c r="H34158" s="11"/>
    </row>
    <row r="34159" spans="6:8" x14ac:dyDescent="0.25">
      <c r="F34159" s="11"/>
      <c r="G34159" s="11"/>
      <c r="H34159" s="11"/>
    </row>
    <row r="34160" spans="6:8" x14ac:dyDescent="0.25">
      <c r="F34160" s="11"/>
      <c r="G34160" s="11"/>
      <c r="H34160" s="11"/>
    </row>
    <row r="34161" spans="6:8" x14ac:dyDescent="0.25">
      <c r="F34161" s="11"/>
      <c r="G34161" s="11"/>
      <c r="H34161" s="11"/>
    </row>
    <row r="34162" spans="6:8" x14ac:dyDescent="0.25">
      <c r="F34162" s="11"/>
      <c r="G34162" s="11"/>
      <c r="H34162" s="11"/>
    </row>
    <row r="34163" spans="6:8" x14ac:dyDescent="0.25">
      <c r="F34163" s="11"/>
      <c r="G34163" s="11"/>
      <c r="H34163" s="11"/>
    </row>
    <row r="34164" spans="6:8" x14ac:dyDescent="0.25">
      <c r="F34164" s="11"/>
      <c r="G34164" s="11"/>
      <c r="H34164" s="11"/>
    </row>
    <row r="34165" spans="6:8" x14ac:dyDescent="0.25">
      <c r="F34165" s="11"/>
      <c r="G34165" s="11"/>
      <c r="H34165" s="11"/>
    </row>
    <row r="34166" spans="6:8" x14ac:dyDescent="0.25">
      <c r="F34166" s="11"/>
      <c r="G34166" s="11"/>
      <c r="H34166" s="11"/>
    </row>
    <row r="34167" spans="6:8" x14ac:dyDescent="0.25">
      <c r="F34167" s="11"/>
      <c r="G34167" s="11"/>
      <c r="H34167" s="11"/>
    </row>
    <row r="34168" spans="6:8" x14ac:dyDescent="0.25">
      <c r="F34168" s="11"/>
      <c r="G34168" s="11"/>
      <c r="H34168" s="11"/>
    </row>
    <row r="34169" spans="6:8" x14ac:dyDescent="0.25">
      <c r="F34169" s="11"/>
      <c r="G34169" s="11"/>
      <c r="H34169" s="11"/>
    </row>
    <row r="34170" spans="6:8" x14ac:dyDescent="0.25">
      <c r="F34170" s="11"/>
      <c r="G34170" s="11"/>
      <c r="H34170" s="11"/>
    </row>
    <row r="34171" spans="6:8" x14ac:dyDescent="0.25">
      <c r="F34171" s="11"/>
      <c r="G34171" s="11"/>
      <c r="H34171" s="11"/>
    </row>
    <row r="34172" spans="6:8" x14ac:dyDescent="0.25">
      <c r="F34172" s="11"/>
      <c r="G34172" s="11"/>
      <c r="H34172" s="11"/>
    </row>
    <row r="34173" spans="6:8" x14ac:dyDescent="0.25">
      <c r="F34173" s="11"/>
      <c r="G34173" s="11"/>
      <c r="H34173" s="11"/>
    </row>
    <row r="34174" spans="6:8" x14ac:dyDescent="0.25">
      <c r="F34174" s="11"/>
      <c r="G34174" s="11"/>
      <c r="H34174" s="11"/>
    </row>
    <row r="34175" spans="6:8" x14ac:dyDescent="0.25">
      <c r="F34175" s="11"/>
      <c r="G34175" s="11"/>
      <c r="H34175" s="11"/>
    </row>
    <row r="34176" spans="6:8" x14ac:dyDescent="0.25">
      <c r="F34176" s="11"/>
      <c r="G34176" s="11"/>
      <c r="H34176" s="11"/>
    </row>
    <row r="34177" spans="6:8" x14ac:dyDescent="0.25">
      <c r="F34177" s="11"/>
      <c r="G34177" s="11"/>
      <c r="H34177" s="11"/>
    </row>
    <row r="34178" spans="6:8" x14ac:dyDescent="0.25">
      <c r="F34178" s="11"/>
      <c r="G34178" s="11"/>
      <c r="H34178" s="11"/>
    </row>
    <row r="34179" spans="6:8" x14ac:dyDescent="0.25">
      <c r="F34179" s="11"/>
      <c r="G34179" s="11"/>
      <c r="H34179" s="11"/>
    </row>
    <row r="34180" spans="6:8" x14ac:dyDescent="0.25">
      <c r="F34180" s="11"/>
      <c r="G34180" s="11"/>
      <c r="H34180" s="11"/>
    </row>
    <row r="34181" spans="6:8" x14ac:dyDescent="0.25">
      <c r="F34181" s="11"/>
      <c r="G34181" s="11"/>
      <c r="H34181" s="11"/>
    </row>
    <row r="34182" spans="6:8" x14ac:dyDescent="0.25">
      <c r="F34182" s="11"/>
      <c r="G34182" s="11"/>
      <c r="H34182" s="11"/>
    </row>
    <row r="34183" spans="6:8" x14ac:dyDescent="0.25">
      <c r="F34183" s="11"/>
      <c r="G34183" s="11"/>
      <c r="H34183" s="11"/>
    </row>
    <row r="34184" spans="6:8" x14ac:dyDescent="0.25">
      <c r="F34184" s="11"/>
      <c r="G34184" s="11"/>
      <c r="H34184" s="11"/>
    </row>
    <row r="34185" spans="6:8" x14ac:dyDescent="0.25">
      <c r="F34185" s="11"/>
      <c r="G34185" s="11"/>
      <c r="H34185" s="11"/>
    </row>
    <row r="34186" spans="6:8" x14ac:dyDescent="0.25">
      <c r="F34186" s="11"/>
      <c r="G34186" s="11"/>
      <c r="H34186" s="11"/>
    </row>
    <row r="34187" spans="6:8" x14ac:dyDescent="0.25">
      <c r="F34187" s="11"/>
      <c r="G34187" s="11"/>
      <c r="H34187" s="11"/>
    </row>
    <row r="34188" spans="6:8" x14ac:dyDescent="0.25">
      <c r="F34188" s="11"/>
      <c r="G34188" s="11"/>
      <c r="H34188" s="11"/>
    </row>
    <row r="34189" spans="6:8" x14ac:dyDescent="0.25">
      <c r="F34189" s="11"/>
      <c r="G34189" s="11"/>
      <c r="H34189" s="11"/>
    </row>
    <row r="34190" spans="6:8" x14ac:dyDescent="0.25">
      <c r="F34190" s="11"/>
      <c r="G34190" s="11"/>
      <c r="H34190" s="11"/>
    </row>
    <row r="34191" spans="6:8" x14ac:dyDescent="0.25">
      <c r="F34191" s="11"/>
      <c r="G34191" s="11"/>
      <c r="H34191" s="11"/>
    </row>
    <row r="34192" spans="6:8" x14ac:dyDescent="0.25">
      <c r="F34192" s="11"/>
      <c r="G34192" s="11"/>
      <c r="H34192" s="11"/>
    </row>
    <row r="34193" spans="6:8" x14ac:dyDescent="0.25">
      <c r="F34193" s="11"/>
      <c r="G34193" s="11"/>
      <c r="H34193" s="11"/>
    </row>
    <row r="34194" spans="6:8" x14ac:dyDescent="0.25">
      <c r="F34194" s="11"/>
      <c r="G34194" s="11"/>
      <c r="H34194" s="11"/>
    </row>
    <row r="34195" spans="6:8" x14ac:dyDescent="0.25">
      <c r="F34195" s="11"/>
      <c r="G34195" s="11"/>
      <c r="H34195" s="11"/>
    </row>
    <row r="34196" spans="6:8" x14ac:dyDescent="0.25">
      <c r="F34196" s="11"/>
      <c r="G34196" s="11"/>
      <c r="H34196" s="11"/>
    </row>
    <row r="34197" spans="6:8" x14ac:dyDescent="0.25">
      <c r="F34197" s="11"/>
      <c r="G34197" s="11"/>
      <c r="H34197" s="11"/>
    </row>
    <row r="34198" spans="6:8" x14ac:dyDescent="0.25">
      <c r="F34198" s="11"/>
      <c r="G34198" s="11"/>
      <c r="H34198" s="11"/>
    </row>
    <row r="34199" spans="6:8" x14ac:dyDescent="0.25">
      <c r="F34199" s="11"/>
      <c r="G34199" s="11"/>
      <c r="H34199" s="11"/>
    </row>
    <row r="34200" spans="6:8" x14ac:dyDescent="0.25">
      <c r="F34200" s="11"/>
      <c r="G34200" s="11"/>
      <c r="H34200" s="11"/>
    </row>
    <row r="34201" spans="6:8" x14ac:dyDescent="0.25">
      <c r="F34201" s="11"/>
      <c r="G34201" s="11"/>
      <c r="H34201" s="11"/>
    </row>
    <row r="34202" spans="6:8" x14ac:dyDescent="0.25">
      <c r="F34202" s="11"/>
      <c r="G34202" s="11"/>
      <c r="H34202" s="11"/>
    </row>
    <row r="34203" spans="6:8" x14ac:dyDescent="0.25">
      <c r="F34203" s="11"/>
      <c r="G34203" s="11"/>
      <c r="H34203" s="11"/>
    </row>
    <row r="34204" spans="6:8" x14ac:dyDescent="0.25">
      <c r="F34204" s="11"/>
      <c r="G34204" s="11"/>
      <c r="H34204" s="11"/>
    </row>
    <row r="34205" spans="6:8" x14ac:dyDescent="0.25">
      <c r="F34205" s="11"/>
      <c r="G34205" s="11"/>
      <c r="H34205" s="11"/>
    </row>
    <row r="34206" spans="6:8" x14ac:dyDescent="0.25">
      <c r="F34206" s="11"/>
      <c r="G34206" s="11"/>
      <c r="H34206" s="11"/>
    </row>
    <row r="34207" spans="6:8" x14ac:dyDescent="0.25">
      <c r="F34207" s="11"/>
      <c r="G34207" s="11"/>
      <c r="H34207" s="11"/>
    </row>
    <row r="34208" spans="6:8" x14ac:dyDescent="0.25">
      <c r="F34208" s="11"/>
      <c r="G34208" s="11"/>
      <c r="H34208" s="11"/>
    </row>
    <row r="34209" spans="6:8" x14ac:dyDescent="0.25">
      <c r="F34209" s="11"/>
      <c r="G34209" s="11"/>
      <c r="H34209" s="11"/>
    </row>
    <row r="34210" spans="6:8" x14ac:dyDescent="0.25">
      <c r="F34210" s="11"/>
      <c r="G34210" s="11"/>
      <c r="H34210" s="11"/>
    </row>
    <row r="34211" spans="6:8" x14ac:dyDescent="0.25">
      <c r="F34211" s="11"/>
      <c r="G34211" s="11"/>
      <c r="H34211" s="11"/>
    </row>
    <row r="34212" spans="6:8" x14ac:dyDescent="0.25">
      <c r="F34212" s="11"/>
      <c r="G34212" s="11"/>
      <c r="H34212" s="11"/>
    </row>
    <row r="34213" spans="6:8" x14ac:dyDescent="0.25">
      <c r="F34213" s="11"/>
      <c r="G34213" s="11"/>
      <c r="H34213" s="11"/>
    </row>
    <row r="34214" spans="6:8" x14ac:dyDescent="0.25">
      <c r="F34214" s="11"/>
      <c r="G34214" s="11"/>
      <c r="H34214" s="11"/>
    </row>
    <row r="34215" spans="6:8" x14ac:dyDescent="0.25">
      <c r="F34215" s="11"/>
      <c r="G34215" s="11"/>
      <c r="H34215" s="11"/>
    </row>
    <row r="34216" spans="6:8" x14ac:dyDescent="0.25">
      <c r="F34216" s="11"/>
      <c r="G34216" s="11"/>
      <c r="H34216" s="11"/>
    </row>
    <row r="34217" spans="6:8" x14ac:dyDescent="0.25">
      <c r="F34217" s="11"/>
      <c r="G34217" s="11"/>
      <c r="H34217" s="11"/>
    </row>
    <row r="34218" spans="6:8" x14ac:dyDescent="0.25">
      <c r="F34218" s="11"/>
      <c r="G34218" s="11"/>
      <c r="H34218" s="11"/>
    </row>
    <row r="34219" spans="6:8" x14ac:dyDescent="0.25">
      <c r="F34219" s="11"/>
      <c r="G34219" s="11"/>
      <c r="H34219" s="11"/>
    </row>
    <row r="34220" spans="6:8" x14ac:dyDescent="0.25">
      <c r="F34220" s="11"/>
      <c r="G34220" s="11"/>
      <c r="H34220" s="11"/>
    </row>
    <row r="34221" spans="6:8" x14ac:dyDescent="0.25">
      <c r="F34221" s="11"/>
      <c r="G34221" s="11"/>
      <c r="H34221" s="11"/>
    </row>
    <row r="34222" spans="6:8" x14ac:dyDescent="0.25">
      <c r="F34222" s="11"/>
      <c r="G34222" s="11"/>
      <c r="H34222" s="11"/>
    </row>
    <row r="34223" spans="6:8" x14ac:dyDescent="0.25">
      <c r="F34223" s="11"/>
      <c r="G34223" s="11"/>
      <c r="H34223" s="11"/>
    </row>
    <row r="34224" spans="6:8" x14ac:dyDescent="0.25">
      <c r="F34224" s="11"/>
      <c r="G34224" s="11"/>
      <c r="H34224" s="11"/>
    </row>
    <row r="34225" spans="6:8" x14ac:dyDescent="0.25">
      <c r="F34225" s="11"/>
      <c r="G34225" s="11"/>
      <c r="H34225" s="11"/>
    </row>
    <row r="34226" spans="6:8" x14ac:dyDescent="0.25">
      <c r="F34226" s="11"/>
      <c r="G34226" s="11"/>
      <c r="H34226" s="11"/>
    </row>
    <row r="34227" spans="6:8" x14ac:dyDescent="0.25">
      <c r="F34227" s="11"/>
      <c r="G34227" s="11"/>
      <c r="H34227" s="11"/>
    </row>
    <row r="34228" spans="6:8" x14ac:dyDescent="0.25">
      <c r="F34228" s="11"/>
      <c r="G34228" s="11"/>
      <c r="H34228" s="11"/>
    </row>
    <row r="34229" spans="6:8" x14ac:dyDescent="0.25">
      <c r="F34229" s="11"/>
      <c r="G34229" s="11"/>
      <c r="H34229" s="11"/>
    </row>
    <row r="34230" spans="6:8" x14ac:dyDescent="0.25">
      <c r="F34230" s="11"/>
      <c r="G34230" s="11"/>
      <c r="H34230" s="11"/>
    </row>
    <row r="34231" spans="6:8" x14ac:dyDescent="0.25">
      <c r="F34231" s="11"/>
      <c r="G34231" s="11"/>
      <c r="H34231" s="11"/>
    </row>
    <row r="34232" spans="6:8" x14ac:dyDescent="0.25">
      <c r="F34232" s="11"/>
      <c r="G34232" s="11"/>
      <c r="H34232" s="11"/>
    </row>
    <row r="34233" spans="6:8" x14ac:dyDescent="0.25">
      <c r="F34233" s="11"/>
      <c r="G34233" s="11"/>
      <c r="H34233" s="11"/>
    </row>
    <row r="34234" spans="6:8" x14ac:dyDescent="0.25">
      <c r="F34234" s="11"/>
      <c r="G34234" s="11"/>
      <c r="H34234" s="11"/>
    </row>
    <row r="34235" spans="6:8" x14ac:dyDescent="0.25">
      <c r="F34235" s="11"/>
      <c r="G34235" s="11"/>
      <c r="H34235" s="11"/>
    </row>
    <row r="34236" spans="6:8" x14ac:dyDescent="0.25">
      <c r="F34236" s="11"/>
      <c r="G34236" s="11"/>
      <c r="H34236" s="11"/>
    </row>
    <row r="34237" spans="6:8" x14ac:dyDescent="0.25">
      <c r="F34237" s="11"/>
      <c r="G34237" s="11"/>
      <c r="H34237" s="11"/>
    </row>
    <row r="34238" spans="6:8" x14ac:dyDescent="0.25">
      <c r="F34238" s="11"/>
      <c r="G34238" s="11"/>
      <c r="H34238" s="11"/>
    </row>
    <row r="34239" spans="6:8" x14ac:dyDescent="0.25">
      <c r="F34239" s="11"/>
      <c r="G34239" s="11"/>
      <c r="H34239" s="11"/>
    </row>
    <row r="34240" spans="6:8" x14ac:dyDescent="0.25">
      <c r="F34240" s="11"/>
      <c r="G34240" s="11"/>
      <c r="H34240" s="11"/>
    </row>
    <row r="34241" spans="6:8" x14ac:dyDescent="0.25">
      <c r="F34241" s="11"/>
      <c r="G34241" s="11"/>
      <c r="H34241" s="11"/>
    </row>
    <row r="34242" spans="6:8" x14ac:dyDescent="0.25">
      <c r="F34242" s="11"/>
      <c r="G34242" s="11"/>
      <c r="H34242" s="11"/>
    </row>
    <row r="34243" spans="6:8" x14ac:dyDescent="0.25">
      <c r="F34243" s="11"/>
      <c r="G34243" s="11"/>
      <c r="H34243" s="11"/>
    </row>
    <row r="34244" spans="6:8" x14ac:dyDescent="0.25">
      <c r="F34244" s="11"/>
      <c r="G34244" s="11"/>
      <c r="H34244" s="11"/>
    </row>
    <row r="34245" spans="6:8" x14ac:dyDescent="0.25">
      <c r="F34245" s="11"/>
      <c r="G34245" s="11"/>
      <c r="H34245" s="11"/>
    </row>
    <row r="34246" spans="6:8" x14ac:dyDescent="0.25">
      <c r="F34246" s="11"/>
      <c r="G34246" s="11"/>
      <c r="H34246" s="11"/>
    </row>
    <row r="34247" spans="6:8" x14ac:dyDescent="0.25">
      <c r="F34247" s="11"/>
      <c r="G34247" s="11"/>
      <c r="H34247" s="11"/>
    </row>
    <row r="34248" spans="6:8" x14ac:dyDescent="0.25">
      <c r="F34248" s="11"/>
      <c r="G34248" s="11"/>
      <c r="H34248" s="11"/>
    </row>
    <row r="34249" spans="6:8" x14ac:dyDescent="0.25">
      <c r="F34249" s="11"/>
      <c r="G34249" s="11"/>
      <c r="H34249" s="11"/>
    </row>
    <row r="34250" spans="6:8" x14ac:dyDescent="0.25">
      <c r="F34250" s="11"/>
      <c r="G34250" s="11"/>
      <c r="H34250" s="11"/>
    </row>
    <row r="34251" spans="6:8" x14ac:dyDescent="0.25">
      <c r="F34251" s="11"/>
      <c r="G34251" s="11"/>
      <c r="H34251" s="11"/>
    </row>
    <row r="34252" spans="6:8" x14ac:dyDescent="0.25">
      <c r="F34252" s="11"/>
      <c r="G34252" s="11"/>
      <c r="H34252" s="11"/>
    </row>
    <row r="34253" spans="6:8" x14ac:dyDescent="0.25">
      <c r="F34253" s="11"/>
      <c r="G34253" s="11"/>
      <c r="H34253" s="11"/>
    </row>
    <row r="34254" spans="6:8" x14ac:dyDescent="0.25">
      <c r="F34254" s="11"/>
      <c r="G34254" s="11"/>
      <c r="H34254" s="11"/>
    </row>
    <row r="34255" spans="6:8" x14ac:dyDescent="0.25">
      <c r="F34255" s="11"/>
      <c r="G34255" s="11"/>
      <c r="H34255" s="11"/>
    </row>
    <row r="34256" spans="6:8" x14ac:dyDescent="0.25">
      <c r="F34256" s="11"/>
      <c r="G34256" s="11"/>
      <c r="H34256" s="11"/>
    </row>
    <row r="34257" spans="6:8" x14ac:dyDescent="0.25">
      <c r="F34257" s="11"/>
      <c r="G34257" s="11"/>
      <c r="H34257" s="11"/>
    </row>
    <row r="34258" spans="6:8" x14ac:dyDescent="0.25">
      <c r="F34258" s="11"/>
      <c r="G34258" s="11"/>
      <c r="H34258" s="11"/>
    </row>
    <row r="34259" spans="6:8" x14ac:dyDescent="0.25">
      <c r="F34259" s="11"/>
      <c r="G34259" s="11"/>
      <c r="H34259" s="11"/>
    </row>
    <row r="34260" spans="6:8" x14ac:dyDescent="0.25">
      <c r="F34260" s="11"/>
      <c r="G34260" s="11"/>
      <c r="H34260" s="11"/>
    </row>
    <row r="34261" spans="6:8" x14ac:dyDescent="0.25">
      <c r="F34261" s="11"/>
      <c r="G34261" s="11"/>
      <c r="H34261" s="11"/>
    </row>
    <row r="34262" spans="6:8" x14ac:dyDescent="0.25">
      <c r="F34262" s="11"/>
      <c r="G34262" s="11"/>
      <c r="H34262" s="11"/>
    </row>
    <row r="34263" spans="6:8" x14ac:dyDescent="0.25">
      <c r="F34263" s="11"/>
      <c r="G34263" s="11"/>
      <c r="H34263" s="11"/>
    </row>
    <row r="34264" spans="6:8" x14ac:dyDescent="0.25">
      <c r="F34264" s="11"/>
      <c r="G34264" s="11"/>
      <c r="H34264" s="11"/>
    </row>
    <row r="34265" spans="6:8" x14ac:dyDescent="0.25">
      <c r="F34265" s="11"/>
      <c r="G34265" s="11"/>
      <c r="H34265" s="11"/>
    </row>
    <row r="34266" spans="6:8" x14ac:dyDescent="0.25">
      <c r="F34266" s="11"/>
      <c r="G34266" s="11"/>
      <c r="H34266" s="11"/>
    </row>
    <row r="34267" spans="6:8" x14ac:dyDescent="0.25">
      <c r="F34267" s="11"/>
      <c r="G34267" s="11"/>
      <c r="H34267" s="11"/>
    </row>
    <row r="34268" spans="6:8" x14ac:dyDescent="0.25">
      <c r="F34268" s="11"/>
      <c r="G34268" s="11"/>
      <c r="H34268" s="11"/>
    </row>
    <row r="34269" spans="6:8" x14ac:dyDescent="0.25">
      <c r="F34269" s="11"/>
      <c r="G34269" s="11"/>
      <c r="H34269" s="11"/>
    </row>
    <row r="34270" spans="6:8" x14ac:dyDescent="0.25">
      <c r="F34270" s="11"/>
      <c r="G34270" s="11"/>
      <c r="H34270" s="11"/>
    </row>
    <row r="34271" spans="6:8" x14ac:dyDescent="0.25">
      <c r="F34271" s="11"/>
      <c r="G34271" s="11"/>
      <c r="H34271" s="11"/>
    </row>
    <row r="34272" spans="6:8" x14ac:dyDescent="0.25">
      <c r="F34272" s="11"/>
      <c r="G34272" s="11"/>
      <c r="H34272" s="11"/>
    </row>
    <row r="34273" spans="6:8" x14ac:dyDescent="0.25">
      <c r="F34273" s="11"/>
      <c r="G34273" s="11"/>
      <c r="H34273" s="11"/>
    </row>
    <row r="34274" spans="6:8" x14ac:dyDescent="0.25">
      <c r="F34274" s="11"/>
      <c r="G34274" s="11"/>
      <c r="H34274" s="11"/>
    </row>
    <row r="34275" spans="6:8" x14ac:dyDescent="0.25">
      <c r="F34275" s="11"/>
      <c r="G34275" s="11"/>
      <c r="H34275" s="11"/>
    </row>
    <row r="34276" spans="6:8" x14ac:dyDescent="0.25">
      <c r="F34276" s="11"/>
      <c r="G34276" s="11"/>
      <c r="H34276" s="11"/>
    </row>
    <row r="34277" spans="6:8" x14ac:dyDescent="0.25">
      <c r="F34277" s="11"/>
      <c r="G34277" s="11"/>
      <c r="H34277" s="11"/>
    </row>
    <row r="34278" spans="6:8" x14ac:dyDescent="0.25">
      <c r="F34278" s="11"/>
      <c r="G34278" s="11"/>
      <c r="H34278" s="11"/>
    </row>
    <row r="34279" spans="6:8" x14ac:dyDescent="0.25">
      <c r="F34279" s="11"/>
      <c r="G34279" s="11"/>
      <c r="H34279" s="11"/>
    </row>
    <row r="34280" spans="6:8" x14ac:dyDescent="0.25">
      <c r="F34280" s="11"/>
      <c r="G34280" s="11"/>
      <c r="H34280" s="11"/>
    </row>
    <row r="34281" spans="6:8" x14ac:dyDescent="0.25">
      <c r="F34281" s="11"/>
      <c r="G34281" s="11"/>
      <c r="H34281" s="11"/>
    </row>
    <row r="34282" spans="6:8" x14ac:dyDescent="0.25">
      <c r="F34282" s="11"/>
      <c r="G34282" s="11"/>
      <c r="H34282" s="11"/>
    </row>
    <row r="34283" spans="6:8" x14ac:dyDescent="0.25">
      <c r="F34283" s="11"/>
      <c r="G34283" s="11"/>
      <c r="H34283" s="11"/>
    </row>
    <row r="34284" spans="6:8" x14ac:dyDescent="0.25">
      <c r="F34284" s="11"/>
      <c r="G34284" s="11"/>
      <c r="H34284" s="11"/>
    </row>
    <row r="34285" spans="6:8" x14ac:dyDescent="0.25">
      <c r="F34285" s="11"/>
      <c r="G34285" s="11"/>
      <c r="H34285" s="11"/>
    </row>
    <row r="34286" spans="6:8" x14ac:dyDescent="0.25">
      <c r="F34286" s="11"/>
      <c r="G34286" s="11"/>
      <c r="H34286" s="11"/>
    </row>
    <row r="34287" spans="6:8" x14ac:dyDescent="0.25">
      <c r="F34287" s="11"/>
      <c r="G34287" s="11"/>
      <c r="H34287" s="11"/>
    </row>
    <row r="34288" spans="6:8" x14ac:dyDescent="0.25">
      <c r="F34288" s="11"/>
      <c r="G34288" s="11"/>
      <c r="H34288" s="11"/>
    </row>
    <row r="34289" spans="6:8" x14ac:dyDescent="0.25">
      <c r="F34289" s="11"/>
      <c r="G34289" s="11"/>
      <c r="H34289" s="11"/>
    </row>
    <row r="34290" spans="6:8" x14ac:dyDescent="0.25">
      <c r="F34290" s="11"/>
      <c r="G34290" s="11"/>
      <c r="H34290" s="11"/>
    </row>
    <row r="34291" spans="6:8" x14ac:dyDescent="0.25">
      <c r="F34291" s="11"/>
      <c r="G34291" s="11"/>
      <c r="H34291" s="11"/>
    </row>
    <row r="34292" spans="6:8" x14ac:dyDescent="0.25">
      <c r="F34292" s="11"/>
      <c r="G34292" s="11"/>
      <c r="H34292" s="11"/>
    </row>
    <row r="34293" spans="6:8" x14ac:dyDescent="0.25">
      <c r="F34293" s="11"/>
      <c r="G34293" s="11"/>
      <c r="H34293" s="11"/>
    </row>
    <row r="34294" spans="6:8" x14ac:dyDescent="0.25">
      <c r="F34294" s="11"/>
      <c r="G34294" s="11"/>
      <c r="H34294" s="11"/>
    </row>
    <row r="34295" spans="6:8" x14ac:dyDescent="0.25">
      <c r="F34295" s="11"/>
      <c r="G34295" s="11"/>
      <c r="H34295" s="11"/>
    </row>
    <row r="34296" spans="6:8" x14ac:dyDescent="0.25">
      <c r="F34296" s="11"/>
      <c r="G34296" s="11"/>
      <c r="H34296" s="11"/>
    </row>
    <row r="34297" spans="6:8" x14ac:dyDescent="0.25">
      <c r="F34297" s="11"/>
      <c r="G34297" s="11"/>
      <c r="H34297" s="11"/>
    </row>
    <row r="34298" spans="6:8" x14ac:dyDescent="0.25">
      <c r="F34298" s="11"/>
      <c r="G34298" s="11"/>
      <c r="H34298" s="11"/>
    </row>
    <row r="34299" spans="6:8" x14ac:dyDescent="0.25">
      <c r="F34299" s="11"/>
      <c r="G34299" s="11"/>
      <c r="H34299" s="11"/>
    </row>
    <row r="34300" spans="6:8" x14ac:dyDescent="0.25">
      <c r="F34300" s="11"/>
      <c r="G34300" s="11"/>
      <c r="H34300" s="11"/>
    </row>
    <row r="34301" spans="6:8" x14ac:dyDescent="0.25">
      <c r="F34301" s="11"/>
      <c r="G34301" s="11"/>
      <c r="H34301" s="11"/>
    </row>
    <row r="34302" spans="6:8" x14ac:dyDescent="0.25">
      <c r="F34302" s="11"/>
      <c r="G34302" s="11"/>
      <c r="H34302" s="11"/>
    </row>
    <row r="34303" spans="6:8" x14ac:dyDescent="0.25">
      <c r="F34303" s="11"/>
      <c r="G34303" s="11"/>
      <c r="H34303" s="11"/>
    </row>
    <row r="34304" spans="6:8" x14ac:dyDescent="0.25">
      <c r="F34304" s="11"/>
      <c r="G34304" s="11"/>
      <c r="H34304" s="11"/>
    </row>
    <row r="34305" spans="6:8" x14ac:dyDescent="0.25">
      <c r="F34305" s="11"/>
      <c r="G34305" s="11"/>
      <c r="H34305" s="11"/>
    </row>
    <row r="34306" spans="6:8" x14ac:dyDescent="0.25">
      <c r="F34306" s="11"/>
      <c r="G34306" s="11"/>
      <c r="H34306" s="11"/>
    </row>
    <row r="34307" spans="6:8" x14ac:dyDescent="0.25">
      <c r="F34307" s="11"/>
      <c r="G34307" s="11"/>
      <c r="H34307" s="11"/>
    </row>
    <row r="34308" spans="6:8" x14ac:dyDescent="0.25">
      <c r="F34308" s="11"/>
      <c r="G34308" s="11"/>
      <c r="H34308" s="11"/>
    </row>
    <row r="34309" spans="6:8" x14ac:dyDescent="0.25">
      <c r="F34309" s="11"/>
      <c r="G34309" s="11"/>
      <c r="H34309" s="11"/>
    </row>
    <row r="34310" spans="6:8" x14ac:dyDescent="0.25">
      <c r="F34310" s="11"/>
      <c r="G34310" s="11"/>
      <c r="H34310" s="11"/>
    </row>
    <row r="34311" spans="6:8" x14ac:dyDescent="0.25">
      <c r="F34311" s="11"/>
      <c r="G34311" s="11"/>
      <c r="H34311" s="11"/>
    </row>
    <row r="34312" spans="6:8" x14ac:dyDescent="0.25">
      <c r="F34312" s="11"/>
      <c r="G34312" s="11"/>
      <c r="H34312" s="11"/>
    </row>
    <row r="34313" spans="6:8" x14ac:dyDescent="0.25">
      <c r="F34313" s="11"/>
      <c r="G34313" s="11"/>
      <c r="H34313" s="11"/>
    </row>
    <row r="34314" spans="6:8" x14ac:dyDescent="0.25">
      <c r="F34314" s="11"/>
      <c r="G34314" s="11"/>
      <c r="H34314" s="11"/>
    </row>
    <row r="34315" spans="6:8" x14ac:dyDescent="0.25">
      <c r="F34315" s="11"/>
      <c r="G34315" s="11"/>
      <c r="H34315" s="11"/>
    </row>
    <row r="34316" spans="6:8" x14ac:dyDescent="0.25">
      <c r="F34316" s="11"/>
      <c r="G34316" s="11"/>
      <c r="H34316" s="11"/>
    </row>
    <row r="34317" spans="6:8" x14ac:dyDescent="0.25">
      <c r="F34317" s="11"/>
      <c r="G34317" s="11"/>
      <c r="H34317" s="11"/>
    </row>
    <row r="34318" spans="6:8" x14ac:dyDescent="0.25">
      <c r="F34318" s="11"/>
      <c r="G34318" s="11"/>
      <c r="H34318" s="11"/>
    </row>
    <row r="34319" spans="6:8" x14ac:dyDescent="0.25">
      <c r="F34319" s="11"/>
      <c r="G34319" s="11"/>
      <c r="H34319" s="11"/>
    </row>
    <row r="34320" spans="6:8" x14ac:dyDescent="0.25">
      <c r="F34320" s="11"/>
      <c r="G34320" s="11"/>
      <c r="H34320" s="11"/>
    </row>
    <row r="34321" spans="6:8" x14ac:dyDescent="0.25">
      <c r="F34321" s="11"/>
      <c r="G34321" s="11"/>
      <c r="H34321" s="11"/>
    </row>
    <row r="34322" spans="6:8" x14ac:dyDescent="0.25">
      <c r="F34322" s="11"/>
      <c r="G34322" s="11"/>
      <c r="H34322" s="11"/>
    </row>
    <row r="34323" spans="6:8" x14ac:dyDescent="0.25">
      <c r="F34323" s="11"/>
      <c r="G34323" s="11"/>
      <c r="H34323" s="11"/>
    </row>
    <row r="34324" spans="6:8" x14ac:dyDescent="0.25">
      <c r="F34324" s="11"/>
      <c r="G34324" s="11"/>
      <c r="H34324" s="11"/>
    </row>
    <row r="34325" spans="6:8" x14ac:dyDescent="0.25">
      <c r="F34325" s="11"/>
      <c r="G34325" s="11"/>
      <c r="H34325" s="11"/>
    </row>
    <row r="34326" spans="6:8" x14ac:dyDescent="0.25">
      <c r="F34326" s="11"/>
      <c r="G34326" s="11"/>
      <c r="H34326" s="11"/>
    </row>
    <row r="34327" spans="6:8" x14ac:dyDescent="0.25">
      <c r="F34327" s="11"/>
      <c r="G34327" s="11"/>
      <c r="H34327" s="11"/>
    </row>
    <row r="34328" spans="6:8" x14ac:dyDescent="0.25">
      <c r="F34328" s="11"/>
      <c r="G34328" s="11"/>
      <c r="H34328" s="11"/>
    </row>
    <row r="34329" spans="6:8" x14ac:dyDescent="0.25">
      <c r="F34329" s="11"/>
      <c r="G34329" s="11"/>
      <c r="H34329" s="11"/>
    </row>
    <row r="34330" spans="6:8" x14ac:dyDescent="0.25">
      <c r="F34330" s="11"/>
      <c r="G34330" s="11"/>
      <c r="H34330" s="11"/>
    </row>
    <row r="34331" spans="6:8" x14ac:dyDescent="0.25">
      <c r="F34331" s="11"/>
      <c r="G34331" s="11"/>
      <c r="H34331" s="11"/>
    </row>
    <row r="34332" spans="6:8" x14ac:dyDescent="0.25">
      <c r="F34332" s="11"/>
      <c r="G34332" s="11"/>
      <c r="H34332" s="11"/>
    </row>
    <row r="34333" spans="6:8" x14ac:dyDescent="0.25">
      <c r="F34333" s="11"/>
      <c r="G34333" s="11"/>
      <c r="H34333" s="11"/>
    </row>
    <row r="34334" spans="6:8" x14ac:dyDescent="0.25">
      <c r="F34334" s="11"/>
      <c r="G34334" s="11"/>
      <c r="H34334" s="11"/>
    </row>
    <row r="34335" spans="6:8" x14ac:dyDescent="0.25">
      <c r="F34335" s="11"/>
      <c r="G34335" s="11"/>
      <c r="H34335" s="11"/>
    </row>
    <row r="34336" spans="6:8" x14ac:dyDescent="0.25">
      <c r="F34336" s="11"/>
      <c r="G34336" s="11"/>
      <c r="H34336" s="11"/>
    </row>
    <row r="34337" spans="6:8" x14ac:dyDescent="0.25">
      <c r="F34337" s="11"/>
      <c r="G34337" s="11"/>
      <c r="H34337" s="11"/>
    </row>
    <row r="34338" spans="6:8" x14ac:dyDescent="0.25">
      <c r="F34338" s="11"/>
      <c r="G34338" s="11"/>
      <c r="H34338" s="11"/>
    </row>
    <row r="34339" spans="6:8" x14ac:dyDescent="0.25">
      <c r="F34339" s="11"/>
      <c r="G34339" s="11"/>
      <c r="H34339" s="11"/>
    </row>
    <row r="34340" spans="6:8" x14ac:dyDescent="0.25">
      <c r="F34340" s="11"/>
      <c r="G34340" s="11"/>
      <c r="H34340" s="11"/>
    </row>
    <row r="34341" spans="6:8" x14ac:dyDescent="0.25">
      <c r="F34341" s="11"/>
      <c r="G34341" s="11"/>
      <c r="H34341" s="11"/>
    </row>
    <row r="34342" spans="6:8" x14ac:dyDescent="0.25">
      <c r="F34342" s="11"/>
      <c r="G34342" s="11"/>
      <c r="H34342" s="11"/>
    </row>
    <row r="34343" spans="6:8" x14ac:dyDescent="0.25">
      <c r="F34343" s="11"/>
      <c r="G34343" s="11"/>
      <c r="H34343" s="11"/>
    </row>
    <row r="34344" spans="6:8" x14ac:dyDescent="0.25">
      <c r="F34344" s="11"/>
      <c r="G34344" s="11"/>
      <c r="H34344" s="11"/>
    </row>
    <row r="34345" spans="6:8" x14ac:dyDescent="0.25">
      <c r="F34345" s="11"/>
      <c r="G34345" s="11"/>
      <c r="H34345" s="11"/>
    </row>
    <row r="34346" spans="6:8" x14ac:dyDescent="0.25">
      <c r="F34346" s="11"/>
      <c r="G34346" s="11"/>
      <c r="H34346" s="11"/>
    </row>
    <row r="34347" spans="6:8" x14ac:dyDescent="0.25">
      <c r="F34347" s="11"/>
      <c r="G34347" s="11"/>
      <c r="H34347" s="11"/>
    </row>
    <row r="34348" spans="6:8" x14ac:dyDescent="0.25">
      <c r="F34348" s="11"/>
      <c r="G34348" s="11"/>
      <c r="H34348" s="11"/>
    </row>
    <row r="34349" spans="6:8" x14ac:dyDescent="0.25">
      <c r="F34349" s="11"/>
      <c r="G34349" s="11"/>
      <c r="H34349" s="11"/>
    </row>
    <row r="34350" spans="6:8" x14ac:dyDescent="0.25">
      <c r="F34350" s="11"/>
      <c r="G34350" s="11"/>
      <c r="H34350" s="11"/>
    </row>
    <row r="34351" spans="6:8" x14ac:dyDescent="0.25">
      <c r="F34351" s="11"/>
      <c r="G34351" s="11"/>
      <c r="H34351" s="11"/>
    </row>
    <row r="34352" spans="6:8" x14ac:dyDescent="0.25">
      <c r="F34352" s="11"/>
      <c r="G34352" s="11"/>
      <c r="H34352" s="11"/>
    </row>
    <row r="34353" spans="6:8" x14ac:dyDescent="0.25">
      <c r="F34353" s="11"/>
      <c r="G34353" s="11"/>
      <c r="H34353" s="11"/>
    </row>
    <row r="34354" spans="6:8" x14ac:dyDescent="0.25">
      <c r="F34354" s="11"/>
      <c r="G34354" s="11"/>
      <c r="H34354" s="11"/>
    </row>
    <row r="34355" spans="6:8" x14ac:dyDescent="0.25">
      <c r="F34355" s="11"/>
      <c r="G34355" s="11"/>
      <c r="H34355" s="11"/>
    </row>
    <row r="34356" spans="6:8" x14ac:dyDescent="0.25">
      <c r="F34356" s="11"/>
      <c r="G34356" s="11"/>
      <c r="H34356" s="11"/>
    </row>
    <row r="34357" spans="6:8" x14ac:dyDescent="0.25">
      <c r="F34357" s="11"/>
      <c r="G34357" s="11"/>
      <c r="H34357" s="11"/>
    </row>
    <row r="34358" spans="6:8" x14ac:dyDescent="0.25">
      <c r="F34358" s="11"/>
      <c r="G34358" s="11"/>
      <c r="H34358" s="11"/>
    </row>
    <row r="34359" spans="6:8" x14ac:dyDescent="0.25">
      <c r="F34359" s="11"/>
      <c r="G34359" s="11"/>
      <c r="H34359" s="11"/>
    </row>
    <row r="34360" spans="6:8" x14ac:dyDescent="0.25">
      <c r="F34360" s="11"/>
      <c r="G34360" s="11"/>
      <c r="H34360" s="11"/>
    </row>
    <row r="34361" spans="6:8" x14ac:dyDescent="0.25">
      <c r="F34361" s="11"/>
      <c r="G34361" s="11"/>
      <c r="H34361" s="11"/>
    </row>
    <row r="34362" spans="6:8" x14ac:dyDescent="0.25">
      <c r="F34362" s="11"/>
      <c r="G34362" s="11"/>
      <c r="H34362" s="11"/>
    </row>
    <row r="34363" spans="6:8" x14ac:dyDescent="0.25">
      <c r="F34363" s="11"/>
      <c r="G34363" s="11"/>
      <c r="H34363" s="11"/>
    </row>
    <row r="34364" spans="6:8" x14ac:dyDescent="0.25">
      <c r="F34364" s="11"/>
      <c r="G34364" s="11"/>
      <c r="H34364" s="11"/>
    </row>
    <row r="34365" spans="6:8" x14ac:dyDescent="0.25">
      <c r="F34365" s="11"/>
      <c r="G34365" s="11"/>
      <c r="H34365" s="11"/>
    </row>
    <row r="34366" spans="6:8" x14ac:dyDescent="0.25">
      <c r="F34366" s="11"/>
      <c r="G34366" s="11"/>
      <c r="H34366" s="11"/>
    </row>
    <row r="34367" spans="6:8" x14ac:dyDescent="0.25">
      <c r="F34367" s="11"/>
      <c r="G34367" s="11"/>
      <c r="H34367" s="11"/>
    </row>
    <row r="34368" spans="6:8" x14ac:dyDescent="0.25">
      <c r="F34368" s="11"/>
      <c r="G34368" s="11"/>
      <c r="H34368" s="11"/>
    </row>
    <row r="34369" spans="6:8" x14ac:dyDescent="0.25">
      <c r="F34369" s="11"/>
      <c r="G34369" s="11"/>
      <c r="H34369" s="11"/>
    </row>
    <row r="34370" spans="6:8" x14ac:dyDescent="0.25">
      <c r="F34370" s="11"/>
      <c r="G34370" s="11"/>
      <c r="H34370" s="11"/>
    </row>
    <row r="34371" spans="6:8" x14ac:dyDescent="0.25">
      <c r="F34371" s="11"/>
      <c r="G34371" s="11"/>
      <c r="H34371" s="11"/>
    </row>
    <row r="34372" spans="6:8" x14ac:dyDescent="0.25">
      <c r="F34372" s="11"/>
      <c r="G34372" s="11"/>
      <c r="H34372" s="11"/>
    </row>
    <row r="34373" spans="6:8" x14ac:dyDescent="0.25">
      <c r="F34373" s="11"/>
      <c r="G34373" s="11"/>
      <c r="H34373" s="11"/>
    </row>
    <row r="34374" spans="6:8" x14ac:dyDescent="0.25">
      <c r="F34374" s="11"/>
      <c r="G34374" s="11"/>
      <c r="H34374" s="11"/>
    </row>
    <row r="34375" spans="6:8" x14ac:dyDescent="0.25">
      <c r="F34375" s="11"/>
      <c r="G34375" s="11"/>
      <c r="H34375" s="11"/>
    </row>
    <row r="34376" spans="6:8" x14ac:dyDescent="0.25">
      <c r="F34376" s="11"/>
      <c r="G34376" s="11"/>
      <c r="H34376" s="11"/>
    </row>
    <row r="34377" spans="6:8" x14ac:dyDescent="0.25">
      <c r="F34377" s="11"/>
      <c r="G34377" s="11"/>
      <c r="H34377" s="11"/>
    </row>
    <row r="34378" spans="6:8" x14ac:dyDescent="0.25">
      <c r="F34378" s="11"/>
      <c r="G34378" s="11"/>
      <c r="H34378" s="11"/>
    </row>
    <row r="34379" spans="6:8" x14ac:dyDescent="0.25">
      <c r="F34379" s="11"/>
      <c r="G34379" s="11"/>
      <c r="H34379" s="11"/>
    </row>
    <row r="34380" spans="6:8" x14ac:dyDescent="0.25">
      <c r="F34380" s="11"/>
      <c r="G34380" s="11"/>
      <c r="H34380" s="11"/>
    </row>
    <row r="34381" spans="6:8" x14ac:dyDescent="0.25">
      <c r="F34381" s="11"/>
      <c r="G34381" s="11"/>
      <c r="H34381" s="11"/>
    </row>
    <row r="34382" spans="6:8" x14ac:dyDescent="0.25">
      <c r="F34382" s="11"/>
      <c r="G34382" s="11"/>
      <c r="H34382" s="11"/>
    </row>
    <row r="34383" spans="6:8" x14ac:dyDescent="0.25">
      <c r="F34383" s="11"/>
      <c r="G34383" s="11"/>
      <c r="H34383" s="11"/>
    </row>
    <row r="34384" spans="6:8" x14ac:dyDescent="0.25">
      <c r="F34384" s="11"/>
      <c r="G34384" s="11"/>
      <c r="H34384" s="11"/>
    </row>
    <row r="34385" spans="6:8" x14ac:dyDescent="0.25">
      <c r="F34385" s="11"/>
      <c r="G34385" s="11"/>
      <c r="H34385" s="11"/>
    </row>
    <row r="34386" spans="6:8" x14ac:dyDescent="0.25">
      <c r="F34386" s="11"/>
      <c r="G34386" s="11"/>
      <c r="H34386" s="11"/>
    </row>
    <row r="34387" spans="6:8" x14ac:dyDescent="0.25">
      <c r="F34387" s="11"/>
      <c r="G34387" s="11"/>
      <c r="H34387" s="11"/>
    </row>
    <row r="34388" spans="6:8" x14ac:dyDescent="0.25">
      <c r="F34388" s="11"/>
      <c r="G34388" s="11"/>
      <c r="H34388" s="11"/>
    </row>
    <row r="34389" spans="6:8" x14ac:dyDescent="0.25">
      <c r="F34389" s="11"/>
      <c r="G34389" s="11"/>
      <c r="H34389" s="11"/>
    </row>
    <row r="34390" spans="6:8" x14ac:dyDescent="0.25">
      <c r="F34390" s="11"/>
      <c r="G34390" s="11"/>
      <c r="H34390" s="11"/>
    </row>
    <row r="34391" spans="6:8" x14ac:dyDescent="0.25">
      <c r="F34391" s="11"/>
      <c r="G34391" s="11"/>
      <c r="H34391" s="11"/>
    </row>
    <row r="34392" spans="6:8" x14ac:dyDescent="0.25">
      <c r="F34392" s="11"/>
      <c r="G34392" s="11"/>
      <c r="H34392" s="11"/>
    </row>
    <row r="34393" spans="6:8" x14ac:dyDescent="0.25">
      <c r="F34393" s="11"/>
      <c r="G34393" s="11"/>
      <c r="H34393" s="11"/>
    </row>
    <row r="34394" spans="6:8" x14ac:dyDescent="0.25">
      <c r="F34394" s="11"/>
      <c r="G34394" s="11"/>
      <c r="H34394" s="11"/>
    </row>
    <row r="34395" spans="6:8" x14ac:dyDescent="0.25">
      <c r="F34395" s="11"/>
      <c r="G34395" s="11"/>
      <c r="H34395" s="11"/>
    </row>
    <row r="34396" spans="6:8" x14ac:dyDescent="0.25">
      <c r="F34396" s="11"/>
      <c r="G34396" s="11"/>
      <c r="H34396" s="11"/>
    </row>
    <row r="34397" spans="6:8" x14ac:dyDescent="0.25">
      <c r="F34397" s="11"/>
      <c r="G34397" s="11"/>
      <c r="H34397" s="11"/>
    </row>
    <row r="34398" spans="6:8" x14ac:dyDescent="0.25">
      <c r="F34398" s="11"/>
      <c r="G34398" s="11"/>
      <c r="H34398" s="11"/>
    </row>
    <row r="34399" spans="6:8" x14ac:dyDescent="0.25">
      <c r="F34399" s="11"/>
      <c r="G34399" s="11"/>
      <c r="H34399" s="11"/>
    </row>
    <row r="34400" spans="6:8" x14ac:dyDescent="0.25">
      <c r="F34400" s="11"/>
      <c r="G34400" s="11"/>
      <c r="H34400" s="11"/>
    </row>
    <row r="34401" spans="6:8" x14ac:dyDescent="0.25">
      <c r="F34401" s="11"/>
      <c r="G34401" s="11"/>
      <c r="H34401" s="11"/>
    </row>
    <row r="34402" spans="6:8" x14ac:dyDescent="0.25">
      <c r="F34402" s="11"/>
      <c r="G34402" s="11"/>
      <c r="H34402" s="11"/>
    </row>
    <row r="34403" spans="6:8" x14ac:dyDescent="0.25">
      <c r="F34403" s="11"/>
      <c r="G34403" s="11"/>
      <c r="H34403" s="11"/>
    </row>
    <row r="34404" spans="6:8" x14ac:dyDescent="0.25">
      <c r="F34404" s="11"/>
      <c r="G34404" s="11"/>
      <c r="H34404" s="11"/>
    </row>
    <row r="34405" spans="6:8" x14ac:dyDescent="0.25">
      <c r="F34405" s="11"/>
      <c r="G34405" s="11"/>
      <c r="H34405" s="11"/>
    </row>
    <row r="34406" spans="6:8" x14ac:dyDescent="0.25">
      <c r="F34406" s="11"/>
      <c r="G34406" s="11"/>
      <c r="H34406" s="11"/>
    </row>
    <row r="34407" spans="6:8" x14ac:dyDescent="0.25">
      <c r="F34407" s="11"/>
      <c r="G34407" s="11"/>
      <c r="H34407" s="11"/>
    </row>
    <row r="34408" spans="6:8" x14ac:dyDescent="0.25">
      <c r="F34408" s="11"/>
      <c r="G34408" s="11"/>
      <c r="H34408" s="11"/>
    </row>
    <row r="34409" spans="6:8" x14ac:dyDescent="0.25">
      <c r="F34409" s="11"/>
      <c r="G34409" s="11"/>
      <c r="H34409" s="11"/>
    </row>
    <row r="34410" spans="6:8" x14ac:dyDescent="0.25">
      <c r="F34410" s="11"/>
      <c r="G34410" s="11"/>
      <c r="H34410" s="11"/>
    </row>
    <row r="34411" spans="6:8" x14ac:dyDescent="0.25">
      <c r="F34411" s="11"/>
      <c r="G34411" s="11"/>
      <c r="H34411" s="11"/>
    </row>
    <row r="34412" spans="6:8" x14ac:dyDescent="0.25">
      <c r="F34412" s="11"/>
      <c r="G34412" s="11"/>
      <c r="H34412" s="11"/>
    </row>
    <row r="34413" spans="6:8" x14ac:dyDescent="0.25">
      <c r="F34413" s="11"/>
      <c r="G34413" s="11"/>
      <c r="H34413" s="11"/>
    </row>
    <row r="34414" spans="6:8" x14ac:dyDescent="0.25">
      <c r="F34414" s="11"/>
      <c r="G34414" s="11"/>
      <c r="H34414" s="11"/>
    </row>
    <row r="34415" spans="6:8" x14ac:dyDescent="0.25">
      <c r="F34415" s="11"/>
      <c r="G34415" s="11"/>
      <c r="H34415" s="11"/>
    </row>
    <row r="34416" spans="6:8" x14ac:dyDescent="0.25">
      <c r="F34416" s="11"/>
      <c r="G34416" s="11"/>
      <c r="H34416" s="11"/>
    </row>
    <row r="34417" spans="6:8" x14ac:dyDescent="0.25">
      <c r="F34417" s="11"/>
      <c r="G34417" s="11"/>
      <c r="H34417" s="11"/>
    </row>
    <row r="34418" spans="6:8" x14ac:dyDescent="0.25">
      <c r="F34418" s="11"/>
      <c r="G34418" s="11"/>
      <c r="H34418" s="11"/>
    </row>
    <row r="34419" spans="6:8" x14ac:dyDescent="0.25">
      <c r="F34419" s="11"/>
      <c r="G34419" s="11"/>
      <c r="H34419" s="11"/>
    </row>
    <row r="34420" spans="6:8" x14ac:dyDescent="0.25">
      <c r="F34420" s="11"/>
      <c r="G34420" s="11"/>
      <c r="H34420" s="11"/>
    </row>
    <row r="34421" spans="6:8" x14ac:dyDescent="0.25">
      <c r="F34421" s="11"/>
      <c r="G34421" s="11"/>
      <c r="H34421" s="11"/>
    </row>
    <row r="34422" spans="6:8" x14ac:dyDescent="0.25">
      <c r="F34422" s="11"/>
      <c r="G34422" s="11"/>
      <c r="H34422" s="11"/>
    </row>
    <row r="34423" spans="6:8" x14ac:dyDescent="0.25">
      <c r="F34423" s="11"/>
      <c r="G34423" s="11"/>
      <c r="H34423" s="11"/>
    </row>
    <row r="34424" spans="6:8" x14ac:dyDescent="0.25">
      <c r="F34424" s="11"/>
      <c r="G34424" s="11"/>
      <c r="H34424" s="11"/>
    </row>
    <row r="34425" spans="6:8" x14ac:dyDescent="0.25">
      <c r="F34425" s="11"/>
      <c r="G34425" s="11"/>
      <c r="H34425" s="11"/>
    </row>
    <row r="34426" spans="6:8" x14ac:dyDescent="0.25">
      <c r="F34426" s="11"/>
      <c r="G34426" s="11"/>
      <c r="H34426" s="11"/>
    </row>
    <row r="34427" spans="6:8" x14ac:dyDescent="0.25">
      <c r="F34427" s="11"/>
      <c r="G34427" s="11"/>
      <c r="H34427" s="11"/>
    </row>
    <row r="34428" spans="6:8" x14ac:dyDescent="0.25">
      <c r="F34428" s="11"/>
      <c r="G34428" s="11"/>
      <c r="H34428" s="11"/>
    </row>
    <row r="34429" spans="6:8" x14ac:dyDescent="0.25">
      <c r="F34429" s="11"/>
      <c r="G34429" s="11"/>
      <c r="H34429" s="11"/>
    </row>
    <row r="34430" spans="6:8" x14ac:dyDescent="0.25">
      <c r="F34430" s="11"/>
      <c r="G34430" s="11"/>
      <c r="H34430" s="11"/>
    </row>
    <row r="34431" spans="6:8" x14ac:dyDescent="0.25">
      <c r="F34431" s="11"/>
      <c r="G34431" s="11"/>
      <c r="H34431" s="11"/>
    </row>
    <row r="34432" spans="6:8" x14ac:dyDescent="0.25">
      <c r="F34432" s="11"/>
      <c r="G34432" s="11"/>
      <c r="H34432" s="11"/>
    </row>
    <row r="34433" spans="6:8" x14ac:dyDescent="0.25">
      <c r="F34433" s="11"/>
      <c r="G34433" s="11"/>
      <c r="H34433" s="11"/>
    </row>
    <row r="34434" spans="6:8" x14ac:dyDescent="0.25">
      <c r="F34434" s="11"/>
      <c r="G34434" s="11"/>
      <c r="H34434" s="11"/>
    </row>
    <row r="34435" spans="6:8" x14ac:dyDescent="0.25">
      <c r="F34435" s="11"/>
      <c r="G34435" s="11"/>
      <c r="H34435" s="11"/>
    </row>
    <row r="34436" spans="6:8" x14ac:dyDescent="0.25">
      <c r="F34436" s="11"/>
      <c r="G34436" s="11"/>
      <c r="H34436" s="11"/>
    </row>
    <row r="34437" spans="6:8" x14ac:dyDescent="0.25">
      <c r="F34437" s="11"/>
      <c r="G34437" s="11"/>
      <c r="H34437" s="11"/>
    </row>
    <row r="34438" spans="6:8" x14ac:dyDescent="0.25">
      <c r="F34438" s="11"/>
      <c r="G34438" s="11"/>
      <c r="H34438" s="11"/>
    </row>
    <row r="34439" spans="6:8" x14ac:dyDescent="0.25">
      <c r="F34439" s="11"/>
      <c r="G34439" s="11"/>
      <c r="H34439" s="11"/>
    </row>
    <row r="34440" spans="6:8" x14ac:dyDescent="0.25">
      <c r="F34440" s="11"/>
      <c r="G34440" s="11"/>
      <c r="H34440" s="11"/>
    </row>
    <row r="34441" spans="6:8" x14ac:dyDescent="0.25">
      <c r="F34441" s="11"/>
      <c r="G34441" s="11"/>
      <c r="H34441" s="11"/>
    </row>
    <row r="34442" spans="6:8" x14ac:dyDescent="0.25">
      <c r="F34442" s="11"/>
      <c r="G34442" s="11"/>
      <c r="H34442" s="11"/>
    </row>
    <row r="34443" spans="6:8" x14ac:dyDescent="0.25">
      <c r="F34443" s="11"/>
      <c r="G34443" s="11"/>
      <c r="H34443" s="11"/>
    </row>
    <row r="34444" spans="6:8" x14ac:dyDescent="0.25">
      <c r="F34444" s="11"/>
      <c r="G34444" s="11"/>
      <c r="H34444" s="11"/>
    </row>
    <row r="34445" spans="6:8" x14ac:dyDescent="0.25">
      <c r="F34445" s="11"/>
      <c r="G34445" s="11"/>
      <c r="H34445" s="11"/>
    </row>
    <row r="34446" spans="6:8" x14ac:dyDescent="0.25">
      <c r="F34446" s="11"/>
      <c r="G34446" s="11"/>
      <c r="H34446" s="11"/>
    </row>
    <row r="34447" spans="6:8" x14ac:dyDescent="0.25">
      <c r="F34447" s="11"/>
      <c r="G34447" s="11"/>
      <c r="H34447" s="11"/>
    </row>
    <row r="34448" spans="6:8" x14ac:dyDescent="0.25">
      <c r="F34448" s="11"/>
      <c r="G34448" s="11"/>
      <c r="H34448" s="11"/>
    </row>
    <row r="34449" spans="6:8" x14ac:dyDescent="0.25">
      <c r="F34449" s="11"/>
      <c r="G34449" s="11"/>
      <c r="H34449" s="11"/>
    </row>
    <row r="34450" spans="6:8" x14ac:dyDescent="0.25">
      <c r="F34450" s="11"/>
      <c r="G34450" s="11"/>
      <c r="H34450" s="11"/>
    </row>
    <row r="34451" spans="6:8" x14ac:dyDescent="0.25">
      <c r="F34451" s="11"/>
      <c r="G34451" s="11"/>
      <c r="H34451" s="11"/>
    </row>
    <row r="34452" spans="6:8" x14ac:dyDescent="0.25">
      <c r="F34452" s="11"/>
      <c r="G34452" s="11"/>
      <c r="H34452" s="11"/>
    </row>
    <row r="34453" spans="6:8" x14ac:dyDescent="0.25">
      <c r="F34453" s="11"/>
      <c r="G34453" s="11"/>
      <c r="H34453" s="11"/>
    </row>
    <row r="34454" spans="6:8" x14ac:dyDescent="0.25">
      <c r="F34454" s="11"/>
      <c r="G34454" s="11"/>
      <c r="H34454" s="11"/>
    </row>
    <row r="34455" spans="6:8" x14ac:dyDescent="0.25">
      <c r="F34455" s="11"/>
      <c r="G34455" s="11"/>
      <c r="H34455" s="11"/>
    </row>
    <row r="34456" spans="6:8" x14ac:dyDescent="0.25">
      <c r="F34456" s="11"/>
      <c r="G34456" s="11"/>
      <c r="H34456" s="11"/>
    </row>
    <row r="34457" spans="6:8" x14ac:dyDescent="0.25">
      <c r="F34457" s="11"/>
      <c r="G34457" s="11"/>
      <c r="H34457" s="11"/>
    </row>
    <row r="34458" spans="6:8" x14ac:dyDescent="0.25">
      <c r="F34458" s="11"/>
      <c r="G34458" s="11"/>
      <c r="H34458" s="11"/>
    </row>
    <row r="34459" spans="6:8" x14ac:dyDescent="0.25">
      <c r="F34459" s="11"/>
      <c r="G34459" s="11"/>
      <c r="H34459" s="11"/>
    </row>
    <row r="34460" spans="6:8" x14ac:dyDescent="0.25">
      <c r="F34460" s="11"/>
      <c r="G34460" s="11"/>
      <c r="H34460" s="11"/>
    </row>
    <row r="34461" spans="6:8" x14ac:dyDescent="0.25">
      <c r="F34461" s="11"/>
      <c r="G34461" s="11"/>
      <c r="H34461" s="11"/>
    </row>
    <row r="34462" spans="6:8" x14ac:dyDescent="0.25">
      <c r="F34462" s="11"/>
      <c r="G34462" s="11"/>
      <c r="H34462" s="11"/>
    </row>
    <row r="34463" spans="6:8" x14ac:dyDescent="0.25">
      <c r="F34463" s="11"/>
      <c r="G34463" s="11"/>
      <c r="H34463" s="11"/>
    </row>
    <row r="34464" spans="6:8" x14ac:dyDescent="0.25">
      <c r="F34464" s="11"/>
      <c r="G34464" s="11"/>
      <c r="H34464" s="11"/>
    </row>
    <row r="34465" spans="6:8" x14ac:dyDescent="0.25">
      <c r="F34465" s="11"/>
      <c r="G34465" s="11"/>
      <c r="H34465" s="11"/>
    </row>
    <row r="34466" spans="6:8" x14ac:dyDescent="0.25">
      <c r="F34466" s="11"/>
      <c r="G34466" s="11"/>
      <c r="H34466" s="11"/>
    </row>
    <row r="34467" spans="6:8" x14ac:dyDescent="0.25">
      <c r="F34467" s="11"/>
      <c r="G34467" s="11"/>
      <c r="H34467" s="11"/>
    </row>
    <row r="34468" spans="6:8" x14ac:dyDescent="0.25">
      <c r="F34468" s="11"/>
      <c r="G34468" s="11"/>
      <c r="H34468" s="11"/>
    </row>
    <row r="34469" spans="6:8" x14ac:dyDescent="0.25">
      <c r="F34469" s="11"/>
      <c r="G34469" s="11"/>
      <c r="H34469" s="11"/>
    </row>
    <row r="34470" spans="6:8" x14ac:dyDescent="0.25">
      <c r="F34470" s="11"/>
      <c r="G34470" s="11"/>
      <c r="H34470" s="11"/>
    </row>
    <row r="34471" spans="6:8" x14ac:dyDescent="0.25">
      <c r="F34471" s="11"/>
      <c r="G34471" s="11"/>
      <c r="H34471" s="11"/>
    </row>
    <row r="34472" spans="6:8" x14ac:dyDescent="0.25">
      <c r="F34472" s="11"/>
      <c r="G34472" s="11"/>
      <c r="H34472" s="11"/>
    </row>
    <row r="34473" spans="6:8" x14ac:dyDescent="0.25">
      <c r="F34473" s="11"/>
      <c r="G34473" s="11"/>
      <c r="H34473" s="11"/>
    </row>
    <row r="34474" spans="6:8" x14ac:dyDescent="0.25">
      <c r="F34474" s="11"/>
      <c r="G34474" s="11"/>
      <c r="H34474" s="11"/>
    </row>
    <row r="34475" spans="6:8" x14ac:dyDescent="0.25">
      <c r="F34475" s="11"/>
      <c r="G34475" s="11"/>
      <c r="H34475" s="11"/>
    </row>
    <row r="34476" spans="6:8" x14ac:dyDescent="0.25">
      <c r="F34476" s="11"/>
      <c r="G34476" s="11"/>
      <c r="H34476" s="11"/>
    </row>
    <row r="34477" spans="6:8" x14ac:dyDescent="0.25">
      <c r="F34477" s="11"/>
      <c r="G34477" s="11"/>
      <c r="H34477" s="11"/>
    </row>
    <row r="34478" spans="6:8" x14ac:dyDescent="0.25">
      <c r="F34478" s="11"/>
      <c r="G34478" s="11"/>
      <c r="H34478" s="11"/>
    </row>
    <row r="34479" spans="6:8" x14ac:dyDescent="0.25">
      <c r="F34479" s="11"/>
      <c r="G34479" s="11"/>
      <c r="H34479" s="11"/>
    </row>
    <row r="34480" spans="6:8" x14ac:dyDescent="0.25">
      <c r="F34480" s="11"/>
      <c r="G34480" s="11"/>
      <c r="H34480" s="11"/>
    </row>
    <row r="34481" spans="6:8" x14ac:dyDescent="0.25">
      <c r="F34481" s="11"/>
      <c r="G34481" s="11"/>
      <c r="H34481" s="11"/>
    </row>
    <row r="34482" spans="6:8" x14ac:dyDescent="0.25">
      <c r="F34482" s="11"/>
      <c r="G34482" s="11"/>
      <c r="H34482" s="11"/>
    </row>
    <row r="34483" spans="6:8" x14ac:dyDescent="0.25">
      <c r="F34483" s="11"/>
      <c r="G34483" s="11"/>
      <c r="H34483" s="11"/>
    </row>
    <row r="34484" spans="6:8" x14ac:dyDescent="0.25">
      <c r="F34484" s="11"/>
      <c r="G34484" s="11"/>
      <c r="H34484" s="11"/>
    </row>
    <row r="34485" spans="6:8" x14ac:dyDescent="0.25">
      <c r="F34485" s="11"/>
      <c r="G34485" s="11"/>
      <c r="H34485" s="11"/>
    </row>
    <row r="34486" spans="6:8" x14ac:dyDescent="0.25">
      <c r="F34486" s="11"/>
      <c r="G34486" s="11"/>
      <c r="H34486" s="11"/>
    </row>
    <row r="34487" spans="6:8" x14ac:dyDescent="0.25">
      <c r="F34487" s="11"/>
      <c r="G34487" s="11"/>
      <c r="H34487" s="11"/>
    </row>
    <row r="34488" spans="6:8" x14ac:dyDescent="0.25">
      <c r="F34488" s="11"/>
      <c r="G34488" s="11"/>
      <c r="H34488" s="11"/>
    </row>
    <row r="34489" spans="6:8" x14ac:dyDescent="0.25">
      <c r="F34489" s="11"/>
      <c r="G34489" s="11"/>
      <c r="H34489" s="11"/>
    </row>
    <row r="34490" spans="6:8" x14ac:dyDescent="0.25">
      <c r="F34490" s="11"/>
      <c r="G34490" s="11"/>
      <c r="H34490" s="11"/>
    </row>
    <row r="34491" spans="6:8" x14ac:dyDescent="0.25">
      <c r="F34491" s="11"/>
      <c r="G34491" s="11"/>
      <c r="H34491" s="11"/>
    </row>
    <row r="34492" spans="6:8" x14ac:dyDescent="0.25">
      <c r="F34492" s="11"/>
      <c r="G34492" s="11"/>
      <c r="H34492" s="11"/>
    </row>
    <row r="34493" spans="6:8" x14ac:dyDescent="0.25">
      <c r="F34493" s="11"/>
      <c r="G34493" s="11"/>
      <c r="H34493" s="11"/>
    </row>
    <row r="34494" spans="6:8" x14ac:dyDescent="0.25">
      <c r="F34494" s="11"/>
      <c r="G34494" s="11"/>
      <c r="H34494" s="11"/>
    </row>
    <row r="34495" spans="6:8" x14ac:dyDescent="0.25">
      <c r="F34495" s="11"/>
      <c r="G34495" s="11"/>
      <c r="H34495" s="11"/>
    </row>
    <row r="34496" spans="6:8" x14ac:dyDescent="0.25">
      <c r="F34496" s="11"/>
      <c r="G34496" s="11"/>
      <c r="H34496" s="11"/>
    </row>
    <row r="34497" spans="6:8" x14ac:dyDescent="0.25">
      <c r="F34497" s="11"/>
      <c r="G34497" s="11"/>
      <c r="H34497" s="11"/>
    </row>
    <row r="34498" spans="6:8" x14ac:dyDescent="0.25">
      <c r="F34498" s="11"/>
      <c r="G34498" s="11"/>
      <c r="H34498" s="11"/>
    </row>
    <row r="34499" spans="6:8" x14ac:dyDescent="0.25">
      <c r="F34499" s="11"/>
      <c r="G34499" s="11"/>
      <c r="H34499" s="11"/>
    </row>
    <row r="34500" spans="6:8" x14ac:dyDescent="0.25">
      <c r="F34500" s="11"/>
      <c r="G34500" s="11"/>
      <c r="H34500" s="11"/>
    </row>
    <row r="34501" spans="6:8" x14ac:dyDescent="0.25">
      <c r="F34501" s="11"/>
      <c r="G34501" s="11"/>
      <c r="H34501" s="11"/>
    </row>
    <row r="34502" spans="6:8" x14ac:dyDescent="0.25">
      <c r="F34502" s="11"/>
      <c r="G34502" s="11"/>
      <c r="H34502" s="11"/>
    </row>
    <row r="34503" spans="6:8" x14ac:dyDescent="0.25">
      <c r="F34503" s="11"/>
      <c r="G34503" s="11"/>
      <c r="H34503" s="11"/>
    </row>
    <row r="34504" spans="6:8" x14ac:dyDescent="0.25">
      <c r="F34504" s="11"/>
      <c r="G34504" s="11"/>
      <c r="H34504" s="11"/>
    </row>
    <row r="34505" spans="6:8" x14ac:dyDescent="0.25">
      <c r="F34505" s="11"/>
      <c r="G34505" s="11"/>
      <c r="H34505" s="11"/>
    </row>
    <row r="34506" spans="6:8" x14ac:dyDescent="0.25">
      <c r="F34506" s="11"/>
      <c r="G34506" s="11"/>
      <c r="H34506" s="11"/>
    </row>
    <row r="34507" spans="6:8" x14ac:dyDescent="0.25">
      <c r="F34507" s="11"/>
      <c r="G34507" s="11"/>
      <c r="H34507" s="11"/>
    </row>
    <row r="34508" spans="6:8" x14ac:dyDescent="0.25">
      <c r="F34508" s="11"/>
      <c r="G34508" s="11"/>
      <c r="H34508" s="11"/>
    </row>
    <row r="34509" spans="6:8" x14ac:dyDescent="0.25">
      <c r="F34509" s="11"/>
      <c r="G34509" s="11"/>
      <c r="H34509" s="11"/>
    </row>
    <row r="34510" spans="6:8" x14ac:dyDescent="0.25">
      <c r="F34510" s="11"/>
      <c r="G34510" s="11"/>
      <c r="H34510" s="11"/>
    </row>
    <row r="34511" spans="6:8" x14ac:dyDescent="0.25">
      <c r="F34511" s="11"/>
      <c r="G34511" s="11"/>
      <c r="H34511" s="11"/>
    </row>
    <row r="34512" spans="6:8" x14ac:dyDescent="0.25">
      <c r="F34512" s="11"/>
      <c r="G34512" s="11"/>
      <c r="H34512" s="11"/>
    </row>
    <row r="34513" spans="6:8" x14ac:dyDescent="0.25">
      <c r="F34513" s="11"/>
      <c r="G34513" s="11"/>
      <c r="H34513" s="11"/>
    </row>
    <row r="34514" spans="6:8" x14ac:dyDescent="0.25">
      <c r="F34514" s="11"/>
      <c r="G34514" s="11"/>
      <c r="H34514" s="11"/>
    </row>
    <row r="34515" spans="6:8" x14ac:dyDescent="0.25">
      <c r="F34515" s="11"/>
      <c r="G34515" s="11"/>
      <c r="H34515" s="11"/>
    </row>
    <row r="34516" spans="6:8" x14ac:dyDescent="0.25">
      <c r="F34516" s="11"/>
      <c r="G34516" s="11"/>
      <c r="H34516" s="11"/>
    </row>
    <row r="34517" spans="6:8" x14ac:dyDescent="0.25">
      <c r="F34517" s="11"/>
      <c r="G34517" s="11"/>
      <c r="H34517" s="11"/>
    </row>
    <row r="34518" spans="6:8" x14ac:dyDescent="0.25">
      <c r="F34518" s="11"/>
      <c r="G34518" s="11"/>
      <c r="H34518" s="11"/>
    </row>
    <row r="34519" spans="6:8" x14ac:dyDescent="0.25">
      <c r="F34519" s="11"/>
      <c r="G34519" s="11"/>
      <c r="H34519" s="11"/>
    </row>
    <row r="34520" spans="6:8" x14ac:dyDescent="0.25">
      <c r="F34520" s="11"/>
      <c r="G34520" s="11"/>
      <c r="H34520" s="11"/>
    </row>
    <row r="34521" spans="6:8" x14ac:dyDescent="0.25">
      <c r="F34521" s="11"/>
      <c r="G34521" s="11"/>
      <c r="H34521" s="11"/>
    </row>
    <row r="34522" spans="6:8" x14ac:dyDescent="0.25">
      <c r="F34522" s="11"/>
      <c r="G34522" s="11"/>
      <c r="H34522" s="11"/>
    </row>
    <row r="34523" spans="6:8" x14ac:dyDescent="0.25">
      <c r="F34523" s="11"/>
      <c r="G34523" s="11"/>
      <c r="H34523" s="11"/>
    </row>
    <row r="34524" spans="6:8" x14ac:dyDescent="0.25">
      <c r="F34524" s="11"/>
      <c r="G34524" s="11"/>
      <c r="H34524" s="11"/>
    </row>
    <row r="34525" spans="6:8" x14ac:dyDescent="0.25">
      <c r="F34525" s="11"/>
      <c r="G34525" s="11"/>
      <c r="H34525" s="11"/>
    </row>
    <row r="34526" spans="6:8" x14ac:dyDescent="0.25">
      <c r="F34526" s="11"/>
      <c r="G34526" s="11"/>
      <c r="H34526" s="11"/>
    </row>
    <row r="34527" spans="6:8" x14ac:dyDescent="0.25">
      <c r="F34527" s="11"/>
      <c r="G34527" s="11"/>
      <c r="H34527" s="11"/>
    </row>
    <row r="34528" spans="6:8" x14ac:dyDescent="0.25">
      <c r="F34528" s="11"/>
      <c r="G34528" s="11"/>
      <c r="H34528" s="11"/>
    </row>
    <row r="34529" spans="6:8" x14ac:dyDescent="0.25">
      <c r="F34529" s="11"/>
      <c r="G34529" s="11"/>
      <c r="H34529" s="11"/>
    </row>
    <row r="34530" spans="6:8" x14ac:dyDescent="0.25">
      <c r="F34530" s="11"/>
      <c r="G34530" s="11"/>
      <c r="H34530" s="11"/>
    </row>
    <row r="34531" spans="6:8" x14ac:dyDescent="0.25">
      <c r="F34531" s="11"/>
      <c r="G34531" s="11"/>
      <c r="H34531" s="11"/>
    </row>
    <row r="34532" spans="6:8" x14ac:dyDescent="0.25">
      <c r="F34532" s="11"/>
      <c r="G34532" s="11"/>
      <c r="H34532" s="11"/>
    </row>
    <row r="34533" spans="6:8" x14ac:dyDescent="0.25">
      <c r="F34533" s="11"/>
      <c r="G34533" s="11"/>
      <c r="H34533" s="11"/>
    </row>
    <row r="34534" spans="6:8" x14ac:dyDescent="0.25">
      <c r="F34534" s="11"/>
      <c r="G34534" s="11"/>
      <c r="H34534" s="11"/>
    </row>
    <row r="34535" spans="6:8" x14ac:dyDescent="0.25">
      <c r="F34535" s="11"/>
      <c r="G34535" s="11"/>
      <c r="H34535" s="11"/>
    </row>
    <row r="34536" spans="6:8" x14ac:dyDescent="0.25">
      <c r="F34536" s="11"/>
      <c r="G34536" s="11"/>
      <c r="H34536" s="11"/>
    </row>
    <row r="34537" spans="6:8" x14ac:dyDescent="0.25">
      <c r="F34537" s="11"/>
      <c r="G34537" s="11"/>
      <c r="H34537" s="11"/>
    </row>
    <row r="34538" spans="6:8" x14ac:dyDescent="0.25">
      <c r="F34538" s="11"/>
      <c r="G34538" s="11"/>
      <c r="H34538" s="11"/>
    </row>
    <row r="34539" spans="6:8" x14ac:dyDescent="0.25">
      <c r="F34539" s="11"/>
      <c r="G34539" s="11"/>
      <c r="H34539" s="11"/>
    </row>
    <row r="34540" spans="6:8" x14ac:dyDescent="0.25">
      <c r="F34540" s="11"/>
      <c r="G34540" s="11"/>
      <c r="H34540" s="11"/>
    </row>
    <row r="34541" spans="6:8" x14ac:dyDescent="0.25">
      <c r="F34541" s="11"/>
      <c r="G34541" s="11"/>
      <c r="H34541" s="11"/>
    </row>
    <row r="34542" spans="6:8" x14ac:dyDescent="0.25">
      <c r="F34542" s="11"/>
      <c r="G34542" s="11"/>
      <c r="H34542" s="11"/>
    </row>
    <row r="34543" spans="6:8" x14ac:dyDescent="0.25">
      <c r="F34543" s="11"/>
      <c r="G34543" s="11"/>
      <c r="H34543" s="11"/>
    </row>
    <row r="34544" spans="6:8" x14ac:dyDescent="0.25">
      <c r="F34544" s="11"/>
      <c r="G34544" s="11"/>
      <c r="H34544" s="11"/>
    </row>
    <row r="34545" spans="6:8" x14ac:dyDescent="0.25">
      <c r="F34545" s="11"/>
      <c r="G34545" s="11"/>
      <c r="H34545" s="11"/>
    </row>
    <row r="34546" spans="6:8" x14ac:dyDescent="0.25">
      <c r="F34546" s="11"/>
      <c r="G34546" s="11"/>
      <c r="H34546" s="11"/>
    </row>
    <row r="34547" spans="6:8" x14ac:dyDescent="0.25">
      <c r="F34547" s="11"/>
      <c r="G34547" s="11"/>
      <c r="H34547" s="11"/>
    </row>
    <row r="34548" spans="6:8" x14ac:dyDescent="0.25">
      <c r="F34548" s="11"/>
      <c r="G34548" s="11"/>
      <c r="H34548" s="11"/>
    </row>
    <row r="34549" spans="6:8" x14ac:dyDescent="0.25">
      <c r="F34549" s="11"/>
      <c r="G34549" s="11"/>
      <c r="H34549" s="11"/>
    </row>
    <row r="34550" spans="6:8" x14ac:dyDescent="0.25">
      <c r="F34550" s="11"/>
      <c r="G34550" s="11"/>
      <c r="H34550" s="11"/>
    </row>
    <row r="34551" spans="6:8" x14ac:dyDescent="0.25">
      <c r="F34551" s="11"/>
      <c r="G34551" s="11"/>
      <c r="H34551" s="11"/>
    </row>
    <row r="34552" spans="6:8" x14ac:dyDescent="0.25">
      <c r="F34552" s="11"/>
      <c r="G34552" s="11"/>
      <c r="H34552" s="11"/>
    </row>
    <row r="34553" spans="6:8" x14ac:dyDescent="0.25">
      <c r="F34553" s="11"/>
      <c r="G34553" s="11"/>
      <c r="H34553" s="11"/>
    </row>
    <row r="34554" spans="6:8" x14ac:dyDescent="0.25">
      <c r="F34554" s="11"/>
      <c r="G34554" s="11"/>
      <c r="H34554" s="11"/>
    </row>
    <row r="34555" spans="6:8" x14ac:dyDescent="0.25">
      <c r="F34555" s="11"/>
      <c r="G34555" s="11"/>
      <c r="H34555" s="11"/>
    </row>
    <row r="34556" spans="6:8" x14ac:dyDescent="0.25">
      <c r="F34556" s="11"/>
      <c r="G34556" s="11"/>
      <c r="H34556" s="11"/>
    </row>
    <row r="34557" spans="6:8" x14ac:dyDescent="0.25">
      <c r="F34557" s="11"/>
      <c r="G34557" s="11"/>
      <c r="H34557" s="11"/>
    </row>
    <row r="34558" spans="6:8" x14ac:dyDescent="0.25">
      <c r="F34558" s="11"/>
      <c r="G34558" s="11"/>
      <c r="H34558" s="11"/>
    </row>
    <row r="34559" spans="6:8" x14ac:dyDescent="0.25">
      <c r="F34559" s="11"/>
      <c r="G34559" s="11"/>
      <c r="H34559" s="11"/>
    </row>
    <row r="34560" spans="6:8" x14ac:dyDescent="0.25">
      <c r="F34560" s="11"/>
      <c r="G34560" s="11"/>
      <c r="H34560" s="11"/>
    </row>
    <row r="34561" spans="6:8" x14ac:dyDescent="0.25">
      <c r="F34561" s="11"/>
      <c r="G34561" s="11"/>
      <c r="H34561" s="11"/>
    </row>
    <row r="34562" spans="6:8" x14ac:dyDescent="0.25">
      <c r="F34562" s="11"/>
      <c r="G34562" s="11"/>
      <c r="H34562" s="11"/>
    </row>
    <row r="34563" spans="6:8" x14ac:dyDescent="0.25">
      <c r="F34563" s="11"/>
      <c r="G34563" s="11"/>
      <c r="H34563" s="11"/>
    </row>
    <row r="34564" spans="6:8" x14ac:dyDescent="0.25">
      <c r="F34564" s="11"/>
      <c r="G34564" s="11"/>
      <c r="H34564" s="11"/>
    </row>
    <row r="34565" spans="6:8" x14ac:dyDescent="0.25">
      <c r="F34565" s="11"/>
      <c r="G34565" s="11"/>
      <c r="H34565" s="11"/>
    </row>
    <row r="34566" spans="6:8" x14ac:dyDescent="0.25">
      <c r="F34566" s="11"/>
      <c r="G34566" s="11"/>
      <c r="H34566" s="11"/>
    </row>
    <row r="34567" spans="6:8" x14ac:dyDescent="0.25">
      <c r="F34567" s="11"/>
      <c r="G34567" s="11"/>
      <c r="H34567" s="11"/>
    </row>
    <row r="34568" spans="6:8" x14ac:dyDescent="0.25">
      <c r="F34568" s="11"/>
      <c r="G34568" s="11"/>
      <c r="H34568" s="11"/>
    </row>
    <row r="34569" spans="6:8" x14ac:dyDescent="0.25">
      <c r="F34569" s="11"/>
      <c r="G34569" s="11"/>
      <c r="H34569" s="11"/>
    </row>
    <row r="34570" spans="6:8" x14ac:dyDescent="0.25">
      <c r="F34570" s="11"/>
      <c r="G34570" s="11"/>
      <c r="H34570" s="11"/>
    </row>
    <row r="34571" spans="6:8" x14ac:dyDescent="0.25">
      <c r="F34571" s="11"/>
      <c r="G34571" s="11"/>
      <c r="H34571" s="11"/>
    </row>
    <row r="34572" spans="6:8" x14ac:dyDescent="0.25">
      <c r="F34572" s="11"/>
      <c r="G34572" s="11"/>
      <c r="H34572" s="11"/>
    </row>
    <row r="34573" spans="6:8" x14ac:dyDescent="0.25">
      <c r="F34573" s="11"/>
      <c r="G34573" s="11"/>
      <c r="H34573" s="11"/>
    </row>
    <row r="34574" spans="6:8" x14ac:dyDescent="0.25">
      <c r="F34574" s="11"/>
      <c r="G34574" s="11"/>
      <c r="H34574" s="11"/>
    </row>
    <row r="34575" spans="6:8" x14ac:dyDescent="0.25">
      <c r="F34575" s="11"/>
      <c r="G34575" s="11"/>
      <c r="H34575" s="11"/>
    </row>
    <row r="34576" spans="6:8" x14ac:dyDescent="0.25">
      <c r="F34576" s="11"/>
      <c r="G34576" s="11"/>
      <c r="H34576" s="11"/>
    </row>
    <row r="34577" spans="6:8" x14ac:dyDescent="0.25">
      <c r="F34577" s="11"/>
      <c r="G34577" s="11"/>
      <c r="H34577" s="11"/>
    </row>
    <row r="34578" spans="6:8" x14ac:dyDescent="0.25">
      <c r="F34578" s="11"/>
      <c r="G34578" s="11"/>
      <c r="H34578" s="11"/>
    </row>
    <row r="34579" spans="6:8" x14ac:dyDescent="0.25">
      <c r="F34579" s="11"/>
      <c r="G34579" s="11"/>
      <c r="H34579" s="11"/>
    </row>
    <row r="34580" spans="6:8" x14ac:dyDescent="0.25">
      <c r="F34580" s="11"/>
      <c r="G34580" s="11"/>
      <c r="H34580" s="11"/>
    </row>
    <row r="34581" spans="6:8" x14ac:dyDescent="0.25">
      <c r="F34581" s="11"/>
      <c r="G34581" s="11"/>
      <c r="H34581" s="11"/>
    </row>
    <row r="34582" spans="6:8" x14ac:dyDescent="0.25">
      <c r="F34582" s="11"/>
      <c r="G34582" s="11"/>
      <c r="H34582" s="11"/>
    </row>
    <row r="34583" spans="6:8" x14ac:dyDescent="0.25">
      <c r="F34583" s="11"/>
      <c r="G34583" s="11"/>
      <c r="H34583" s="11"/>
    </row>
    <row r="34584" spans="6:8" x14ac:dyDescent="0.25">
      <c r="F34584" s="11"/>
      <c r="G34584" s="11"/>
      <c r="H34584" s="11"/>
    </row>
    <row r="34585" spans="6:8" x14ac:dyDescent="0.25">
      <c r="F34585" s="11"/>
      <c r="G34585" s="11"/>
      <c r="H34585" s="11"/>
    </row>
    <row r="34586" spans="6:8" x14ac:dyDescent="0.25">
      <c r="F34586" s="11"/>
      <c r="G34586" s="11"/>
      <c r="H34586" s="11"/>
    </row>
    <row r="34587" spans="6:8" x14ac:dyDescent="0.25">
      <c r="F34587" s="11"/>
      <c r="G34587" s="11"/>
      <c r="H34587" s="11"/>
    </row>
    <row r="34588" spans="6:8" x14ac:dyDescent="0.25">
      <c r="F34588" s="11"/>
      <c r="G34588" s="11"/>
      <c r="H34588" s="11"/>
    </row>
    <row r="34589" spans="6:8" x14ac:dyDescent="0.25">
      <c r="F34589" s="11"/>
      <c r="G34589" s="11"/>
      <c r="H34589" s="11"/>
    </row>
    <row r="34590" spans="6:8" x14ac:dyDescent="0.25">
      <c r="F34590" s="11"/>
      <c r="G34590" s="11"/>
      <c r="H34590" s="11"/>
    </row>
    <row r="34591" spans="6:8" x14ac:dyDescent="0.25">
      <c r="F34591" s="11"/>
      <c r="G34591" s="11"/>
      <c r="H34591" s="11"/>
    </row>
    <row r="34592" spans="6:8" x14ac:dyDescent="0.25">
      <c r="F34592" s="11"/>
      <c r="G34592" s="11"/>
      <c r="H34592" s="11"/>
    </row>
    <row r="34593" spans="6:8" x14ac:dyDescent="0.25">
      <c r="F34593" s="11"/>
      <c r="G34593" s="11"/>
      <c r="H34593" s="11"/>
    </row>
    <row r="34594" spans="6:8" x14ac:dyDescent="0.25">
      <c r="F34594" s="11"/>
      <c r="G34594" s="11"/>
      <c r="H34594" s="11"/>
    </row>
    <row r="34595" spans="6:8" x14ac:dyDescent="0.25">
      <c r="F34595" s="11"/>
      <c r="G34595" s="11"/>
      <c r="H34595" s="11"/>
    </row>
    <row r="34596" spans="6:8" x14ac:dyDescent="0.25">
      <c r="F34596" s="11"/>
      <c r="G34596" s="11"/>
      <c r="H34596" s="11"/>
    </row>
    <row r="34597" spans="6:8" x14ac:dyDescent="0.25">
      <c r="F34597" s="11"/>
      <c r="G34597" s="11"/>
      <c r="H34597" s="11"/>
    </row>
    <row r="34598" spans="6:8" x14ac:dyDescent="0.25">
      <c r="F34598" s="11"/>
      <c r="G34598" s="11"/>
      <c r="H34598" s="11"/>
    </row>
    <row r="34599" spans="6:8" x14ac:dyDescent="0.25">
      <c r="F34599" s="11"/>
      <c r="G34599" s="11"/>
      <c r="H34599" s="11"/>
    </row>
    <row r="34600" spans="6:8" x14ac:dyDescent="0.25">
      <c r="F34600" s="11"/>
      <c r="G34600" s="11"/>
      <c r="H34600" s="11"/>
    </row>
    <row r="34601" spans="6:8" x14ac:dyDescent="0.25">
      <c r="F34601" s="11"/>
      <c r="G34601" s="11"/>
      <c r="H34601" s="11"/>
    </row>
    <row r="34602" spans="6:8" x14ac:dyDescent="0.25">
      <c r="F34602" s="11"/>
      <c r="G34602" s="11"/>
      <c r="H34602" s="11"/>
    </row>
    <row r="34603" spans="6:8" x14ac:dyDescent="0.25">
      <c r="F34603" s="11"/>
      <c r="G34603" s="11"/>
      <c r="H34603" s="11"/>
    </row>
    <row r="34604" spans="6:8" x14ac:dyDescent="0.25">
      <c r="F34604" s="11"/>
      <c r="G34604" s="11"/>
      <c r="H34604" s="11"/>
    </row>
    <row r="34605" spans="6:8" x14ac:dyDescent="0.25">
      <c r="F34605" s="11"/>
      <c r="G34605" s="11"/>
      <c r="H34605" s="11"/>
    </row>
    <row r="34606" spans="6:8" x14ac:dyDescent="0.25">
      <c r="F34606" s="11"/>
      <c r="G34606" s="11"/>
      <c r="H34606" s="11"/>
    </row>
    <row r="34607" spans="6:8" x14ac:dyDescent="0.25">
      <c r="F34607" s="11"/>
      <c r="G34607" s="11"/>
      <c r="H34607" s="11"/>
    </row>
    <row r="34608" spans="6:8" x14ac:dyDescent="0.25">
      <c r="F34608" s="11"/>
      <c r="G34608" s="11"/>
      <c r="H34608" s="11"/>
    </row>
    <row r="34609" spans="6:8" x14ac:dyDescent="0.25">
      <c r="F34609" s="11"/>
      <c r="G34609" s="11"/>
      <c r="H34609" s="11"/>
    </row>
    <row r="34610" spans="6:8" x14ac:dyDescent="0.25">
      <c r="F34610" s="11"/>
      <c r="G34610" s="11"/>
      <c r="H34610" s="11"/>
    </row>
    <row r="34611" spans="6:8" x14ac:dyDescent="0.25">
      <c r="F34611" s="11"/>
      <c r="G34611" s="11"/>
      <c r="H34611" s="11"/>
    </row>
    <row r="34612" spans="6:8" x14ac:dyDescent="0.25">
      <c r="F34612" s="11"/>
      <c r="G34612" s="11"/>
      <c r="H34612" s="11"/>
    </row>
    <row r="34613" spans="6:8" x14ac:dyDescent="0.25">
      <c r="F34613" s="11"/>
      <c r="G34613" s="11"/>
      <c r="H34613" s="11"/>
    </row>
    <row r="34614" spans="6:8" x14ac:dyDescent="0.25">
      <c r="F34614" s="11"/>
      <c r="G34614" s="11"/>
      <c r="H34614" s="11"/>
    </row>
    <row r="34615" spans="6:8" x14ac:dyDescent="0.25">
      <c r="F34615" s="11"/>
      <c r="G34615" s="11"/>
      <c r="H34615" s="11"/>
    </row>
    <row r="34616" spans="6:8" x14ac:dyDescent="0.25">
      <c r="F34616" s="11"/>
      <c r="G34616" s="11"/>
      <c r="H34616" s="11"/>
    </row>
    <row r="34617" spans="6:8" x14ac:dyDescent="0.25">
      <c r="F34617" s="11"/>
      <c r="G34617" s="11"/>
      <c r="H34617" s="11"/>
    </row>
    <row r="34618" spans="6:8" x14ac:dyDescent="0.25">
      <c r="F34618" s="11"/>
      <c r="G34618" s="11"/>
      <c r="H34618" s="11"/>
    </row>
    <row r="34619" spans="6:8" x14ac:dyDescent="0.25">
      <c r="F34619" s="11"/>
      <c r="G34619" s="11"/>
      <c r="H34619" s="11"/>
    </row>
    <row r="34620" spans="6:8" x14ac:dyDescent="0.25">
      <c r="F34620" s="11"/>
      <c r="G34620" s="11"/>
      <c r="H34620" s="11"/>
    </row>
    <row r="34621" spans="6:8" x14ac:dyDescent="0.25">
      <c r="F34621" s="11"/>
      <c r="G34621" s="11"/>
      <c r="H34621" s="11"/>
    </row>
    <row r="34622" spans="6:8" x14ac:dyDescent="0.25">
      <c r="F34622" s="11"/>
      <c r="G34622" s="11"/>
      <c r="H34622" s="11"/>
    </row>
    <row r="34623" spans="6:8" x14ac:dyDescent="0.25">
      <c r="F34623" s="11"/>
      <c r="G34623" s="11"/>
      <c r="H34623" s="11"/>
    </row>
    <row r="34624" spans="6:8" x14ac:dyDescent="0.25">
      <c r="F34624" s="11"/>
      <c r="G34624" s="11"/>
      <c r="H34624" s="11"/>
    </row>
    <row r="34625" spans="6:8" x14ac:dyDescent="0.25">
      <c r="F34625" s="11"/>
      <c r="G34625" s="11"/>
      <c r="H34625" s="11"/>
    </row>
    <row r="34626" spans="6:8" x14ac:dyDescent="0.25">
      <c r="F34626" s="11"/>
      <c r="G34626" s="11"/>
      <c r="H34626" s="11"/>
    </row>
    <row r="34627" spans="6:8" x14ac:dyDescent="0.25">
      <c r="F34627" s="11"/>
      <c r="G34627" s="11"/>
      <c r="H34627" s="11"/>
    </row>
    <row r="34628" spans="6:8" x14ac:dyDescent="0.25">
      <c r="F34628" s="11"/>
      <c r="G34628" s="11"/>
      <c r="H34628" s="11"/>
    </row>
    <row r="34629" spans="6:8" x14ac:dyDescent="0.25">
      <c r="F34629" s="11"/>
      <c r="G34629" s="11"/>
      <c r="H34629" s="11"/>
    </row>
    <row r="34630" spans="6:8" x14ac:dyDescent="0.25">
      <c r="F34630" s="11"/>
      <c r="G34630" s="11"/>
      <c r="H34630" s="11"/>
    </row>
    <row r="34631" spans="6:8" x14ac:dyDescent="0.25">
      <c r="F34631" s="11"/>
      <c r="G34631" s="11"/>
      <c r="H34631" s="11"/>
    </row>
    <row r="34632" spans="6:8" x14ac:dyDescent="0.25">
      <c r="F34632" s="11"/>
      <c r="G34632" s="11"/>
      <c r="H34632" s="11"/>
    </row>
    <row r="34633" spans="6:8" x14ac:dyDescent="0.25">
      <c r="F34633" s="11"/>
      <c r="G34633" s="11"/>
      <c r="H34633" s="11"/>
    </row>
    <row r="34634" spans="6:8" x14ac:dyDescent="0.25">
      <c r="F34634" s="11"/>
      <c r="G34634" s="11"/>
      <c r="H34634" s="11"/>
    </row>
    <row r="34635" spans="6:8" x14ac:dyDescent="0.25">
      <c r="F34635" s="11"/>
      <c r="G34635" s="11"/>
      <c r="H34635" s="11"/>
    </row>
    <row r="34636" spans="6:8" x14ac:dyDescent="0.25">
      <c r="F34636" s="11"/>
      <c r="G34636" s="11"/>
      <c r="H34636" s="11"/>
    </row>
    <row r="34637" spans="6:8" x14ac:dyDescent="0.25">
      <c r="F34637" s="11"/>
      <c r="G34637" s="11"/>
      <c r="H34637" s="11"/>
    </row>
    <row r="34638" spans="6:8" x14ac:dyDescent="0.25">
      <c r="F34638" s="11"/>
      <c r="G34638" s="11"/>
      <c r="H34638" s="11"/>
    </row>
    <row r="34639" spans="6:8" x14ac:dyDescent="0.25">
      <c r="F34639" s="11"/>
      <c r="G34639" s="11"/>
      <c r="H34639" s="11"/>
    </row>
    <row r="34640" spans="6:8" x14ac:dyDescent="0.25">
      <c r="F34640" s="11"/>
      <c r="G34640" s="11"/>
      <c r="H34640" s="11"/>
    </row>
    <row r="34641" spans="6:8" x14ac:dyDescent="0.25">
      <c r="F34641" s="11"/>
      <c r="G34641" s="11"/>
      <c r="H34641" s="11"/>
    </row>
    <row r="34642" spans="6:8" x14ac:dyDescent="0.25">
      <c r="F34642" s="11"/>
      <c r="G34642" s="11"/>
      <c r="H34642" s="11"/>
    </row>
    <row r="34643" spans="6:8" x14ac:dyDescent="0.25">
      <c r="F34643" s="11"/>
      <c r="G34643" s="11"/>
      <c r="H34643" s="11"/>
    </row>
    <row r="34644" spans="6:8" x14ac:dyDescent="0.25">
      <c r="F34644" s="11"/>
      <c r="G34644" s="11"/>
      <c r="H34644" s="11"/>
    </row>
    <row r="34645" spans="6:8" x14ac:dyDescent="0.25">
      <c r="F34645" s="11"/>
      <c r="G34645" s="11"/>
      <c r="H34645" s="11"/>
    </row>
    <row r="34646" spans="6:8" x14ac:dyDescent="0.25">
      <c r="F34646" s="11"/>
      <c r="G34646" s="11"/>
      <c r="H34646" s="11"/>
    </row>
    <row r="34647" spans="6:8" x14ac:dyDescent="0.25">
      <c r="F34647" s="11"/>
      <c r="G34647" s="11"/>
      <c r="H34647" s="11"/>
    </row>
    <row r="34648" spans="6:8" x14ac:dyDescent="0.25">
      <c r="F34648" s="11"/>
      <c r="G34648" s="11"/>
      <c r="H34648" s="11"/>
    </row>
    <row r="34649" spans="6:8" x14ac:dyDescent="0.25">
      <c r="F34649" s="11"/>
      <c r="G34649" s="11"/>
      <c r="H34649" s="11"/>
    </row>
    <row r="34650" spans="6:8" x14ac:dyDescent="0.25">
      <c r="F34650" s="11"/>
      <c r="G34650" s="11"/>
      <c r="H34650" s="11"/>
    </row>
    <row r="34651" spans="6:8" x14ac:dyDescent="0.25">
      <c r="F34651" s="11"/>
      <c r="G34651" s="11"/>
      <c r="H34651" s="11"/>
    </row>
    <row r="34652" spans="6:8" x14ac:dyDescent="0.25">
      <c r="F34652" s="11"/>
      <c r="G34652" s="11"/>
      <c r="H34652" s="11"/>
    </row>
    <row r="34653" spans="6:8" x14ac:dyDescent="0.25">
      <c r="F34653" s="11"/>
      <c r="G34653" s="11"/>
      <c r="H34653" s="11"/>
    </row>
    <row r="34654" spans="6:8" x14ac:dyDescent="0.25">
      <c r="F34654" s="11"/>
      <c r="G34654" s="11"/>
      <c r="H34654" s="11"/>
    </row>
    <row r="34655" spans="6:8" x14ac:dyDescent="0.25">
      <c r="F34655" s="11"/>
      <c r="G34655" s="11"/>
      <c r="H34655" s="11"/>
    </row>
    <row r="34656" spans="6:8" x14ac:dyDescent="0.25">
      <c r="F34656" s="11"/>
      <c r="G34656" s="11"/>
      <c r="H34656" s="11"/>
    </row>
    <row r="34657" spans="6:8" x14ac:dyDescent="0.25">
      <c r="F34657" s="11"/>
      <c r="G34657" s="11"/>
      <c r="H34657" s="11"/>
    </row>
    <row r="34658" spans="6:8" x14ac:dyDescent="0.25">
      <c r="F34658" s="11"/>
      <c r="G34658" s="11"/>
      <c r="H34658" s="11"/>
    </row>
    <row r="34659" spans="6:8" x14ac:dyDescent="0.25">
      <c r="F34659" s="11"/>
      <c r="G34659" s="11"/>
      <c r="H34659" s="11"/>
    </row>
    <row r="34660" spans="6:8" x14ac:dyDescent="0.25">
      <c r="F34660" s="11"/>
      <c r="G34660" s="11"/>
      <c r="H34660" s="11"/>
    </row>
    <row r="34661" spans="6:8" x14ac:dyDescent="0.25">
      <c r="F34661" s="11"/>
      <c r="G34661" s="11"/>
      <c r="H34661" s="11"/>
    </row>
    <row r="34662" spans="6:8" x14ac:dyDescent="0.25">
      <c r="F34662" s="11"/>
      <c r="G34662" s="11"/>
      <c r="H34662" s="11"/>
    </row>
    <row r="34663" spans="6:8" x14ac:dyDescent="0.25">
      <c r="F34663" s="11"/>
      <c r="G34663" s="11"/>
      <c r="H34663" s="11"/>
    </row>
    <row r="34664" spans="6:8" x14ac:dyDescent="0.25">
      <c r="F34664" s="11"/>
      <c r="G34664" s="11"/>
      <c r="H34664" s="11"/>
    </row>
    <row r="34665" spans="6:8" x14ac:dyDescent="0.25">
      <c r="F34665" s="11"/>
      <c r="G34665" s="11"/>
      <c r="H34665" s="11"/>
    </row>
    <row r="34666" spans="6:8" x14ac:dyDescent="0.25">
      <c r="F34666" s="11"/>
      <c r="G34666" s="11"/>
      <c r="H34666" s="11"/>
    </row>
    <row r="34667" spans="6:8" x14ac:dyDescent="0.25">
      <c r="F34667" s="11"/>
      <c r="G34667" s="11"/>
      <c r="H34667" s="11"/>
    </row>
    <row r="34668" spans="6:8" x14ac:dyDescent="0.25">
      <c r="F34668" s="11"/>
      <c r="G34668" s="11"/>
      <c r="H34668" s="11"/>
    </row>
    <row r="34669" spans="6:8" x14ac:dyDescent="0.25">
      <c r="F34669" s="11"/>
      <c r="G34669" s="11"/>
      <c r="H34669" s="11"/>
    </row>
    <row r="34670" spans="6:8" x14ac:dyDescent="0.25">
      <c r="F34670" s="11"/>
      <c r="G34670" s="11"/>
      <c r="H34670" s="11"/>
    </row>
    <row r="34671" spans="6:8" x14ac:dyDescent="0.25">
      <c r="F34671" s="11"/>
      <c r="G34671" s="11"/>
      <c r="H34671" s="11"/>
    </row>
    <row r="34672" spans="6:8" x14ac:dyDescent="0.25">
      <c r="F34672" s="11"/>
      <c r="G34672" s="11"/>
      <c r="H34672" s="11"/>
    </row>
    <row r="34673" spans="6:8" x14ac:dyDescent="0.25">
      <c r="F34673" s="11"/>
      <c r="G34673" s="11"/>
      <c r="H34673" s="11"/>
    </row>
    <row r="34674" spans="6:8" x14ac:dyDescent="0.25">
      <c r="F34674" s="11"/>
      <c r="G34674" s="11"/>
      <c r="H34674" s="11"/>
    </row>
    <row r="34675" spans="6:8" x14ac:dyDescent="0.25">
      <c r="F34675" s="11"/>
      <c r="G34675" s="11"/>
      <c r="H34675" s="11"/>
    </row>
    <row r="34676" spans="6:8" x14ac:dyDescent="0.25">
      <c r="F34676" s="11"/>
      <c r="G34676" s="11"/>
      <c r="H34676" s="11"/>
    </row>
    <row r="34677" spans="6:8" x14ac:dyDescent="0.25">
      <c r="F34677" s="11"/>
      <c r="G34677" s="11"/>
      <c r="H34677" s="11"/>
    </row>
    <row r="34678" spans="6:8" x14ac:dyDescent="0.25">
      <c r="F34678" s="11"/>
      <c r="G34678" s="11"/>
      <c r="H34678" s="11"/>
    </row>
    <row r="34679" spans="6:8" x14ac:dyDescent="0.25">
      <c r="F34679" s="11"/>
      <c r="G34679" s="11"/>
      <c r="H34679" s="11"/>
    </row>
    <row r="34680" spans="6:8" x14ac:dyDescent="0.25">
      <c r="F34680" s="11"/>
      <c r="G34680" s="11"/>
      <c r="H34680" s="11"/>
    </row>
    <row r="34681" spans="6:8" x14ac:dyDescent="0.25">
      <c r="F34681" s="11"/>
      <c r="G34681" s="11"/>
      <c r="H34681" s="11"/>
    </row>
    <row r="34682" spans="6:8" x14ac:dyDescent="0.25">
      <c r="F34682" s="11"/>
      <c r="G34682" s="11"/>
      <c r="H34682" s="11"/>
    </row>
    <row r="34683" spans="6:8" x14ac:dyDescent="0.25">
      <c r="F34683" s="11"/>
      <c r="G34683" s="11"/>
      <c r="H34683" s="11"/>
    </row>
    <row r="34684" spans="6:8" x14ac:dyDescent="0.25">
      <c r="F34684" s="11"/>
      <c r="G34684" s="11"/>
      <c r="H34684" s="11"/>
    </row>
    <row r="34685" spans="6:8" x14ac:dyDescent="0.25">
      <c r="F34685" s="11"/>
      <c r="G34685" s="11"/>
      <c r="H34685" s="11"/>
    </row>
    <row r="34686" spans="6:8" x14ac:dyDescent="0.25">
      <c r="F34686" s="11"/>
      <c r="G34686" s="11"/>
      <c r="H34686" s="11"/>
    </row>
    <row r="34687" spans="6:8" x14ac:dyDescent="0.25">
      <c r="F34687" s="11"/>
      <c r="G34687" s="11"/>
      <c r="H34687" s="11"/>
    </row>
    <row r="34688" spans="6:8" x14ac:dyDescent="0.25">
      <c r="F34688" s="11"/>
      <c r="G34688" s="11"/>
      <c r="H34688" s="11"/>
    </row>
    <row r="34689" spans="6:8" x14ac:dyDescent="0.25">
      <c r="F34689" s="11"/>
      <c r="G34689" s="11"/>
      <c r="H34689" s="11"/>
    </row>
    <row r="34690" spans="6:8" x14ac:dyDescent="0.25">
      <c r="F34690" s="11"/>
      <c r="G34690" s="11"/>
      <c r="H34690" s="11"/>
    </row>
    <row r="34691" spans="6:8" x14ac:dyDescent="0.25">
      <c r="F34691" s="11"/>
      <c r="G34691" s="11"/>
      <c r="H34691" s="11"/>
    </row>
    <row r="34692" spans="6:8" x14ac:dyDescent="0.25">
      <c r="F34692" s="11"/>
      <c r="G34692" s="11"/>
      <c r="H34692" s="11"/>
    </row>
    <row r="34693" spans="6:8" x14ac:dyDescent="0.25">
      <c r="F34693" s="11"/>
      <c r="G34693" s="11"/>
      <c r="H34693" s="11"/>
    </row>
    <row r="34694" spans="6:8" x14ac:dyDescent="0.25">
      <c r="F34694" s="11"/>
      <c r="G34694" s="11"/>
      <c r="H34694" s="11"/>
    </row>
    <row r="34695" spans="6:8" x14ac:dyDescent="0.25">
      <c r="F34695" s="11"/>
      <c r="G34695" s="11"/>
      <c r="H34695" s="11"/>
    </row>
    <row r="34696" spans="6:8" x14ac:dyDescent="0.25">
      <c r="F34696" s="11"/>
      <c r="G34696" s="11"/>
      <c r="H34696" s="11"/>
    </row>
    <row r="34697" spans="6:8" x14ac:dyDescent="0.25">
      <c r="F34697" s="11"/>
      <c r="G34697" s="11"/>
      <c r="H34697" s="11"/>
    </row>
    <row r="34698" spans="6:8" x14ac:dyDescent="0.25">
      <c r="F34698" s="11"/>
      <c r="G34698" s="11"/>
      <c r="H34698" s="11"/>
    </row>
    <row r="34699" spans="6:8" x14ac:dyDescent="0.25">
      <c r="F34699" s="11"/>
      <c r="G34699" s="11"/>
      <c r="H34699" s="11"/>
    </row>
    <row r="34700" spans="6:8" x14ac:dyDescent="0.25">
      <c r="F34700" s="11"/>
      <c r="G34700" s="11"/>
      <c r="H34700" s="11"/>
    </row>
    <row r="34701" spans="6:8" x14ac:dyDescent="0.25">
      <c r="F34701" s="11"/>
      <c r="G34701" s="11"/>
      <c r="H34701" s="11"/>
    </row>
    <row r="34702" spans="6:8" x14ac:dyDescent="0.25">
      <c r="F34702" s="11"/>
      <c r="G34702" s="11"/>
      <c r="H34702" s="11"/>
    </row>
    <row r="34703" spans="6:8" x14ac:dyDescent="0.25">
      <c r="F34703" s="11"/>
      <c r="G34703" s="11"/>
      <c r="H34703" s="11"/>
    </row>
    <row r="34704" spans="6:8" x14ac:dyDescent="0.25">
      <c r="F34704" s="11"/>
      <c r="G34704" s="11"/>
      <c r="H34704" s="11"/>
    </row>
    <row r="34705" spans="6:8" x14ac:dyDescent="0.25">
      <c r="F34705" s="11"/>
      <c r="G34705" s="11"/>
      <c r="H34705" s="11"/>
    </row>
    <row r="34706" spans="6:8" x14ac:dyDescent="0.25">
      <c r="F34706" s="11"/>
      <c r="G34706" s="11"/>
      <c r="H34706" s="11"/>
    </row>
    <row r="34707" spans="6:8" x14ac:dyDescent="0.25">
      <c r="F34707" s="11"/>
      <c r="G34707" s="11"/>
      <c r="H34707" s="11"/>
    </row>
    <row r="34708" spans="6:8" x14ac:dyDescent="0.25">
      <c r="F34708" s="11"/>
      <c r="G34708" s="11"/>
      <c r="H34708" s="11"/>
    </row>
    <row r="34709" spans="6:8" x14ac:dyDescent="0.25">
      <c r="F34709" s="11"/>
      <c r="G34709" s="11"/>
      <c r="H34709" s="11"/>
    </row>
    <row r="34710" spans="6:8" x14ac:dyDescent="0.25">
      <c r="F34710" s="11"/>
      <c r="G34710" s="11"/>
      <c r="H34710" s="11"/>
    </row>
    <row r="34711" spans="6:8" x14ac:dyDescent="0.25">
      <c r="F34711" s="11"/>
      <c r="G34711" s="11"/>
      <c r="H34711" s="11"/>
    </row>
    <row r="34712" spans="6:8" x14ac:dyDescent="0.25">
      <c r="F34712" s="11"/>
      <c r="G34712" s="11"/>
      <c r="H34712" s="11"/>
    </row>
    <row r="34713" spans="6:8" x14ac:dyDescent="0.25">
      <c r="F34713" s="11"/>
      <c r="G34713" s="11"/>
      <c r="H34713" s="11"/>
    </row>
    <row r="34714" spans="6:8" x14ac:dyDescent="0.25">
      <c r="F34714" s="11"/>
      <c r="G34714" s="11"/>
      <c r="H34714" s="11"/>
    </row>
    <row r="34715" spans="6:8" x14ac:dyDescent="0.25">
      <c r="F34715" s="11"/>
      <c r="G34715" s="11"/>
      <c r="H34715" s="11"/>
    </row>
    <row r="34716" spans="6:8" x14ac:dyDescent="0.25">
      <c r="F34716" s="11"/>
      <c r="G34716" s="11"/>
      <c r="H34716" s="11"/>
    </row>
    <row r="34717" spans="6:8" x14ac:dyDescent="0.25">
      <c r="F34717" s="11"/>
      <c r="G34717" s="11"/>
      <c r="H34717" s="11"/>
    </row>
    <row r="34718" spans="6:8" x14ac:dyDescent="0.25">
      <c r="F34718" s="11"/>
      <c r="G34718" s="11"/>
      <c r="H34718" s="11"/>
    </row>
    <row r="34719" spans="6:8" x14ac:dyDescent="0.25">
      <c r="F34719" s="11"/>
      <c r="G34719" s="11"/>
      <c r="H34719" s="11"/>
    </row>
    <row r="34720" spans="6:8" x14ac:dyDescent="0.25">
      <c r="F34720" s="11"/>
      <c r="G34720" s="11"/>
      <c r="H34720" s="11"/>
    </row>
    <row r="34721" spans="6:8" x14ac:dyDescent="0.25">
      <c r="F34721" s="11"/>
      <c r="G34721" s="11"/>
      <c r="H34721" s="11"/>
    </row>
    <row r="34722" spans="6:8" x14ac:dyDescent="0.25">
      <c r="F34722" s="11"/>
      <c r="G34722" s="11"/>
      <c r="H34722" s="11"/>
    </row>
    <row r="34723" spans="6:8" x14ac:dyDescent="0.25">
      <c r="F34723" s="11"/>
      <c r="G34723" s="11"/>
      <c r="H34723" s="11"/>
    </row>
    <row r="34724" spans="6:8" x14ac:dyDescent="0.25">
      <c r="F34724" s="11"/>
      <c r="G34724" s="11"/>
      <c r="H34724" s="11"/>
    </row>
    <row r="34725" spans="6:8" x14ac:dyDescent="0.25">
      <c r="F34725" s="11"/>
      <c r="G34725" s="11"/>
      <c r="H34725" s="11"/>
    </row>
    <row r="34726" spans="6:8" x14ac:dyDescent="0.25">
      <c r="F34726" s="11"/>
      <c r="G34726" s="11"/>
      <c r="H34726" s="11"/>
    </row>
    <row r="34727" spans="6:8" x14ac:dyDescent="0.25">
      <c r="F34727" s="11"/>
      <c r="G34727" s="11"/>
      <c r="H34727" s="11"/>
    </row>
    <row r="34728" spans="6:8" x14ac:dyDescent="0.25">
      <c r="F34728" s="11"/>
      <c r="G34728" s="11"/>
      <c r="H34728" s="11"/>
    </row>
    <row r="34729" spans="6:8" x14ac:dyDescent="0.25">
      <c r="F34729" s="11"/>
      <c r="G34729" s="11"/>
      <c r="H34729" s="11"/>
    </row>
    <row r="34730" spans="6:8" x14ac:dyDescent="0.25">
      <c r="F34730" s="11"/>
      <c r="G34730" s="11"/>
      <c r="H34730" s="11"/>
    </row>
    <row r="34731" spans="6:8" x14ac:dyDescent="0.25">
      <c r="F34731" s="11"/>
      <c r="G34731" s="11"/>
      <c r="H34731" s="11"/>
    </row>
    <row r="34732" spans="6:8" x14ac:dyDescent="0.25">
      <c r="F34732" s="11"/>
      <c r="G34732" s="11"/>
      <c r="H34732" s="11"/>
    </row>
    <row r="34733" spans="6:8" x14ac:dyDescent="0.25">
      <c r="F34733" s="11"/>
      <c r="G34733" s="11"/>
      <c r="H34733" s="11"/>
    </row>
    <row r="34734" spans="6:8" x14ac:dyDescent="0.25">
      <c r="F34734" s="11"/>
      <c r="G34734" s="11"/>
      <c r="H34734" s="11"/>
    </row>
    <row r="34735" spans="6:8" x14ac:dyDescent="0.25">
      <c r="F34735" s="11"/>
      <c r="G34735" s="11"/>
      <c r="H34735" s="11"/>
    </row>
    <row r="34736" spans="6:8" x14ac:dyDescent="0.25">
      <c r="F34736" s="11"/>
      <c r="G34736" s="11"/>
      <c r="H34736" s="11"/>
    </row>
    <row r="34737" spans="6:8" x14ac:dyDescent="0.25">
      <c r="F34737" s="11"/>
      <c r="G34737" s="11"/>
      <c r="H34737" s="11"/>
    </row>
    <row r="34738" spans="6:8" x14ac:dyDescent="0.25">
      <c r="F34738" s="11"/>
      <c r="G34738" s="11"/>
      <c r="H34738" s="11"/>
    </row>
    <row r="34739" spans="6:8" x14ac:dyDescent="0.25">
      <c r="F34739" s="11"/>
      <c r="G34739" s="11"/>
      <c r="H34739" s="11"/>
    </row>
    <row r="34740" spans="6:8" x14ac:dyDescent="0.25">
      <c r="F34740" s="11"/>
      <c r="G34740" s="11"/>
      <c r="H34740" s="11"/>
    </row>
    <row r="34741" spans="6:8" x14ac:dyDescent="0.25">
      <c r="F34741" s="11"/>
      <c r="G34741" s="11"/>
      <c r="H34741" s="11"/>
    </row>
    <row r="34742" spans="6:8" x14ac:dyDescent="0.25">
      <c r="F34742" s="11"/>
      <c r="G34742" s="11"/>
      <c r="H34742" s="11"/>
    </row>
    <row r="34743" spans="6:8" x14ac:dyDescent="0.25">
      <c r="F34743" s="11"/>
      <c r="G34743" s="11"/>
      <c r="H34743" s="11"/>
    </row>
    <row r="34744" spans="6:8" x14ac:dyDescent="0.25">
      <c r="F34744" s="11"/>
      <c r="G34744" s="11"/>
      <c r="H34744" s="11"/>
    </row>
    <row r="34745" spans="6:8" x14ac:dyDescent="0.25">
      <c r="F34745" s="11"/>
      <c r="G34745" s="11"/>
      <c r="H34745" s="11"/>
    </row>
    <row r="34746" spans="6:8" x14ac:dyDescent="0.25">
      <c r="F34746" s="11"/>
      <c r="G34746" s="11"/>
      <c r="H34746" s="11"/>
    </row>
    <row r="34747" spans="6:8" x14ac:dyDescent="0.25">
      <c r="F34747" s="11"/>
      <c r="G34747" s="11"/>
      <c r="H34747" s="11"/>
    </row>
    <row r="34748" spans="6:8" x14ac:dyDescent="0.25">
      <c r="F34748" s="11"/>
      <c r="G34748" s="11"/>
      <c r="H34748" s="11"/>
    </row>
    <row r="34749" spans="6:8" x14ac:dyDescent="0.25">
      <c r="F34749" s="11"/>
      <c r="G34749" s="11"/>
      <c r="H34749" s="11"/>
    </row>
    <row r="34750" spans="6:8" x14ac:dyDescent="0.25">
      <c r="F34750" s="11"/>
      <c r="G34750" s="11"/>
      <c r="H34750" s="11"/>
    </row>
    <row r="34751" spans="6:8" x14ac:dyDescent="0.25">
      <c r="F34751" s="11"/>
      <c r="G34751" s="11"/>
      <c r="H34751" s="11"/>
    </row>
    <row r="34752" spans="6:8" x14ac:dyDescent="0.25">
      <c r="F34752" s="11"/>
      <c r="G34752" s="11"/>
      <c r="H34752" s="11"/>
    </row>
    <row r="34753" spans="6:8" x14ac:dyDescent="0.25">
      <c r="F34753" s="11"/>
      <c r="G34753" s="11"/>
      <c r="H34753" s="11"/>
    </row>
    <row r="34754" spans="6:8" x14ac:dyDescent="0.25">
      <c r="F34754" s="11"/>
      <c r="G34754" s="11"/>
      <c r="H34754" s="11"/>
    </row>
    <row r="34755" spans="6:8" x14ac:dyDescent="0.25">
      <c r="F34755" s="11"/>
      <c r="G34755" s="11"/>
      <c r="H34755" s="11"/>
    </row>
    <row r="34756" spans="6:8" x14ac:dyDescent="0.25">
      <c r="F34756" s="11"/>
      <c r="G34756" s="11"/>
      <c r="H34756" s="11"/>
    </row>
    <row r="34757" spans="6:8" x14ac:dyDescent="0.25">
      <c r="F34757" s="11"/>
      <c r="G34757" s="11"/>
      <c r="H34757" s="11"/>
    </row>
    <row r="34758" spans="6:8" x14ac:dyDescent="0.25">
      <c r="F34758" s="11"/>
      <c r="G34758" s="11"/>
      <c r="H34758" s="11"/>
    </row>
    <row r="34759" spans="6:8" x14ac:dyDescent="0.25">
      <c r="F34759" s="11"/>
      <c r="G34759" s="11"/>
      <c r="H34759" s="11"/>
    </row>
    <row r="34760" spans="6:8" x14ac:dyDescent="0.25">
      <c r="F34760" s="11"/>
      <c r="G34760" s="11"/>
      <c r="H34760" s="11"/>
    </row>
    <row r="34761" spans="6:8" x14ac:dyDescent="0.25">
      <c r="F34761" s="11"/>
      <c r="G34761" s="11"/>
      <c r="H34761" s="11"/>
    </row>
    <row r="34762" spans="6:8" x14ac:dyDescent="0.25">
      <c r="F34762" s="11"/>
      <c r="G34762" s="11"/>
      <c r="H34762" s="11"/>
    </row>
    <row r="34763" spans="6:8" x14ac:dyDescent="0.25">
      <c r="F34763" s="11"/>
      <c r="G34763" s="11"/>
      <c r="H34763" s="11"/>
    </row>
    <row r="34764" spans="6:8" x14ac:dyDescent="0.25">
      <c r="F34764" s="11"/>
      <c r="G34764" s="11"/>
      <c r="H34764" s="11"/>
    </row>
    <row r="34765" spans="6:8" x14ac:dyDescent="0.25">
      <c r="F34765" s="11"/>
      <c r="G34765" s="11"/>
      <c r="H34765" s="11"/>
    </row>
    <row r="34766" spans="6:8" x14ac:dyDescent="0.25">
      <c r="F34766" s="11"/>
      <c r="G34766" s="11"/>
      <c r="H34766" s="11"/>
    </row>
    <row r="34767" spans="6:8" x14ac:dyDescent="0.25">
      <c r="F34767" s="11"/>
      <c r="G34767" s="11"/>
      <c r="H34767" s="11"/>
    </row>
    <row r="34768" spans="6:8" x14ac:dyDescent="0.25">
      <c r="F34768" s="11"/>
      <c r="G34768" s="11"/>
      <c r="H34768" s="11"/>
    </row>
    <row r="34769" spans="6:8" x14ac:dyDescent="0.25">
      <c r="F34769" s="11"/>
      <c r="G34769" s="11"/>
      <c r="H34769" s="11"/>
    </row>
    <row r="34770" spans="6:8" x14ac:dyDescent="0.25">
      <c r="F34770" s="11"/>
      <c r="G34770" s="11"/>
      <c r="H34770" s="11"/>
    </row>
    <row r="34771" spans="6:8" x14ac:dyDescent="0.25">
      <c r="F34771" s="11"/>
      <c r="G34771" s="11"/>
      <c r="H34771" s="11"/>
    </row>
    <row r="34772" spans="6:8" x14ac:dyDescent="0.25">
      <c r="F34772" s="11"/>
      <c r="G34772" s="11"/>
      <c r="H34772" s="11"/>
    </row>
    <row r="34773" spans="6:8" x14ac:dyDescent="0.25">
      <c r="F34773" s="11"/>
      <c r="G34773" s="11"/>
      <c r="H34773" s="11"/>
    </row>
    <row r="34774" spans="6:8" x14ac:dyDescent="0.25">
      <c r="F34774" s="11"/>
      <c r="G34774" s="11"/>
      <c r="H34774" s="11"/>
    </row>
    <row r="34775" spans="6:8" x14ac:dyDescent="0.25">
      <c r="F34775" s="11"/>
      <c r="G34775" s="11"/>
      <c r="H34775" s="11"/>
    </row>
    <row r="34776" spans="6:8" x14ac:dyDescent="0.25">
      <c r="F34776" s="11"/>
      <c r="G34776" s="11"/>
      <c r="H34776" s="11"/>
    </row>
    <row r="34777" spans="6:8" x14ac:dyDescent="0.25">
      <c r="F34777" s="11"/>
      <c r="G34777" s="11"/>
      <c r="H34777" s="11"/>
    </row>
    <row r="34778" spans="6:8" x14ac:dyDescent="0.25">
      <c r="F34778" s="11"/>
      <c r="G34778" s="11"/>
      <c r="H34778" s="11"/>
    </row>
    <row r="34779" spans="6:8" x14ac:dyDescent="0.25">
      <c r="F34779" s="11"/>
      <c r="G34779" s="11"/>
      <c r="H34779" s="11"/>
    </row>
    <row r="34780" spans="6:8" x14ac:dyDescent="0.25">
      <c r="F34780" s="11"/>
      <c r="G34780" s="11"/>
      <c r="H34780" s="11"/>
    </row>
    <row r="34781" spans="6:8" x14ac:dyDescent="0.25">
      <c r="F34781" s="11"/>
      <c r="G34781" s="11"/>
      <c r="H34781" s="11"/>
    </row>
    <row r="34782" spans="6:8" x14ac:dyDescent="0.25">
      <c r="F34782" s="11"/>
      <c r="G34782" s="11"/>
      <c r="H34782" s="11"/>
    </row>
    <row r="34783" spans="6:8" x14ac:dyDescent="0.25">
      <c r="F34783" s="11"/>
      <c r="G34783" s="11"/>
      <c r="H34783" s="11"/>
    </row>
    <row r="34784" spans="6:8" x14ac:dyDescent="0.25">
      <c r="F34784" s="11"/>
      <c r="G34784" s="11"/>
      <c r="H34784" s="11"/>
    </row>
    <row r="34785" spans="6:8" x14ac:dyDescent="0.25">
      <c r="F34785" s="11"/>
      <c r="G34785" s="11"/>
      <c r="H34785" s="11"/>
    </row>
    <row r="34786" spans="6:8" x14ac:dyDescent="0.25">
      <c r="F34786" s="11"/>
      <c r="G34786" s="11"/>
      <c r="H34786" s="11"/>
    </row>
    <row r="34787" spans="6:8" x14ac:dyDescent="0.25">
      <c r="F34787" s="11"/>
      <c r="G34787" s="11"/>
      <c r="H34787" s="11"/>
    </row>
    <row r="34788" spans="6:8" x14ac:dyDescent="0.25">
      <c r="F34788" s="11"/>
      <c r="G34788" s="11"/>
      <c r="H34788" s="11"/>
    </row>
    <row r="34789" spans="6:8" x14ac:dyDescent="0.25">
      <c r="F34789" s="11"/>
      <c r="G34789" s="11"/>
      <c r="H34789" s="11"/>
    </row>
    <row r="34790" spans="6:8" x14ac:dyDescent="0.25">
      <c r="F34790" s="11"/>
      <c r="G34790" s="11"/>
      <c r="H34790" s="11"/>
    </row>
    <row r="34791" spans="6:8" x14ac:dyDescent="0.25">
      <c r="F34791" s="11"/>
      <c r="G34791" s="11"/>
      <c r="H34791" s="11"/>
    </row>
    <row r="34792" spans="6:8" x14ac:dyDescent="0.25">
      <c r="F34792" s="11"/>
      <c r="G34792" s="11"/>
      <c r="H34792" s="11"/>
    </row>
    <row r="34793" spans="6:8" x14ac:dyDescent="0.25">
      <c r="F34793" s="11"/>
      <c r="G34793" s="11"/>
      <c r="H34793" s="11"/>
    </row>
    <row r="34794" spans="6:8" x14ac:dyDescent="0.25">
      <c r="F34794" s="11"/>
      <c r="G34794" s="11"/>
      <c r="H34794" s="11"/>
    </row>
    <row r="34795" spans="6:8" x14ac:dyDescent="0.25">
      <c r="F34795" s="11"/>
      <c r="G34795" s="11"/>
      <c r="H34795" s="11"/>
    </row>
    <row r="34796" spans="6:8" x14ac:dyDescent="0.25">
      <c r="F34796" s="11"/>
      <c r="G34796" s="11"/>
      <c r="H34796" s="11"/>
    </row>
    <row r="34797" spans="6:8" x14ac:dyDescent="0.25">
      <c r="F34797" s="11"/>
      <c r="G34797" s="11"/>
      <c r="H34797" s="11"/>
    </row>
    <row r="34798" spans="6:8" x14ac:dyDescent="0.25">
      <c r="F34798" s="11"/>
      <c r="G34798" s="11"/>
      <c r="H34798" s="11"/>
    </row>
    <row r="34799" spans="6:8" x14ac:dyDescent="0.25">
      <c r="F34799" s="11"/>
      <c r="G34799" s="11"/>
      <c r="H34799" s="11"/>
    </row>
    <row r="34800" spans="6:8" x14ac:dyDescent="0.25">
      <c r="F34800" s="11"/>
      <c r="G34800" s="11"/>
      <c r="H34800" s="11"/>
    </row>
    <row r="34801" spans="6:8" x14ac:dyDescent="0.25">
      <c r="F34801" s="11"/>
      <c r="G34801" s="11"/>
      <c r="H34801" s="11"/>
    </row>
    <row r="34802" spans="6:8" x14ac:dyDescent="0.25">
      <c r="F34802" s="11"/>
      <c r="G34802" s="11"/>
      <c r="H34802" s="11"/>
    </row>
    <row r="34803" spans="6:8" x14ac:dyDescent="0.25">
      <c r="F34803" s="11"/>
      <c r="G34803" s="11"/>
      <c r="H34803" s="11"/>
    </row>
    <row r="34804" spans="6:8" x14ac:dyDescent="0.25">
      <c r="F34804" s="11"/>
      <c r="G34804" s="11"/>
      <c r="H34804" s="11"/>
    </row>
    <row r="34805" spans="6:8" x14ac:dyDescent="0.25">
      <c r="F34805" s="11"/>
      <c r="G34805" s="11"/>
      <c r="H34805" s="11"/>
    </row>
    <row r="34806" spans="6:8" x14ac:dyDescent="0.25">
      <c r="F34806" s="11"/>
      <c r="G34806" s="11"/>
      <c r="H34806" s="11"/>
    </row>
    <row r="34807" spans="6:8" x14ac:dyDescent="0.25">
      <c r="F34807" s="11"/>
      <c r="G34807" s="11"/>
      <c r="H34807" s="11"/>
    </row>
    <row r="34808" spans="6:8" x14ac:dyDescent="0.25">
      <c r="F34808" s="11"/>
      <c r="G34808" s="11"/>
      <c r="H34808" s="11"/>
    </row>
    <row r="34809" spans="6:8" x14ac:dyDescent="0.25">
      <c r="F34809" s="11"/>
      <c r="G34809" s="11"/>
      <c r="H34809" s="11"/>
    </row>
    <row r="34810" spans="6:8" x14ac:dyDescent="0.25">
      <c r="F34810" s="11"/>
      <c r="G34810" s="11"/>
      <c r="H34810" s="11"/>
    </row>
    <row r="34811" spans="6:8" x14ac:dyDescent="0.25">
      <c r="F34811" s="11"/>
      <c r="G34811" s="11"/>
      <c r="H34811" s="11"/>
    </row>
    <row r="34812" spans="6:8" x14ac:dyDescent="0.25">
      <c r="F34812" s="11"/>
      <c r="G34812" s="11"/>
      <c r="H34812" s="11"/>
    </row>
    <row r="34813" spans="6:8" x14ac:dyDescent="0.25">
      <c r="F34813" s="11"/>
      <c r="G34813" s="11"/>
      <c r="H34813" s="11"/>
    </row>
    <row r="34814" spans="6:8" x14ac:dyDescent="0.25">
      <c r="F34814" s="11"/>
      <c r="G34814" s="11"/>
      <c r="H34814" s="11"/>
    </row>
    <row r="34815" spans="6:8" x14ac:dyDescent="0.25">
      <c r="F34815" s="11"/>
      <c r="G34815" s="11"/>
      <c r="H34815" s="11"/>
    </row>
    <row r="34816" spans="6:8" x14ac:dyDescent="0.25">
      <c r="F34816" s="11"/>
      <c r="G34816" s="11"/>
      <c r="H34816" s="11"/>
    </row>
    <row r="34817" spans="6:8" x14ac:dyDescent="0.25">
      <c r="F34817" s="11"/>
      <c r="G34817" s="11"/>
      <c r="H34817" s="11"/>
    </row>
    <row r="34818" spans="6:8" x14ac:dyDescent="0.25">
      <c r="F34818" s="11"/>
      <c r="G34818" s="11"/>
      <c r="H34818" s="11"/>
    </row>
    <row r="34819" spans="6:8" x14ac:dyDescent="0.25">
      <c r="F34819" s="11"/>
      <c r="G34819" s="11"/>
      <c r="H34819" s="11"/>
    </row>
    <row r="34820" spans="6:8" x14ac:dyDescent="0.25">
      <c r="F34820" s="11"/>
      <c r="G34820" s="11"/>
      <c r="H34820" s="11"/>
    </row>
    <row r="34821" spans="6:8" x14ac:dyDescent="0.25">
      <c r="F34821" s="11"/>
      <c r="G34821" s="11"/>
      <c r="H34821" s="11"/>
    </row>
    <row r="34822" spans="6:8" x14ac:dyDescent="0.25">
      <c r="F34822" s="11"/>
      <c r="G34822" s="11"/>
      <c r="H34822" s="11"/>
    </row>
    <row r="34823" spans="6:8" x14ac:dyDescent="0.25">
      <c r="F34823" s="11"/>
      <c r="G34823" s="11"/>
      <c r="H34823" s="11"/>
    </row>
    <row r="34824" spans="6:8" x14ac:dyDescent="0.25">
      <c r="F34824" s="11"/>
      <c r="G34824" s="11"/>
      <c r="H34824" s="11"/>
    </row>
    <row r="34825" spans="6:8" x14ac:dyDescent="0.25">
      <c r="F34825" s="11"/>
      <c r="G34825" s="11"/>
      <c r="H34825" s="11"/>
    </row>
    <row r="34826" spans="6:8" x14ac:dyDescent="0.25">
      <c r="F34826" s="11"/>
      <c r="G34826" s="11"/>
      <c r="H34826" s="11"/>
    </row>
    <row r="34827" spans="6:8" x14ac:dyDescent="0.25">
      <c r="F34827" s="11"/>
      <c r="G34827" s="11"/>
      <c r="H34827" s="11"/>
    </row>
    <row r="34828" spans="6:8" x14ac:dyDescent="0.25">
      <c r="F34828" s="11"/>
      <c r="G34828" s="11"/>
      <c r="H34828" s="11"/>
    </row>
    <row r="34829" spans="6:8" x14ac:dyDescent="0.25">
      <c r="F34829" s="11"/>
      <c r="G34829" s="11"/>
      <c r="H34829" s="11"/>
    </row>
    <row r="34830" spans="6:8" x14ac:dyDescent="0.25">
      <c r="F34830" s="11"/>
      <c r="G34830" s="11"/>
      <c r="H34830" s="11"/>
    </row>
    <row r="34831" spans="6:8" x14ac:dyDescent="0.25">
      <c r="F34831" s="11"/>
      <c r="G34831" s="11"/>
      <c r="H34831" s="11"/>
    </row>
    <row r="34832" spans="6:8" x14ac:dyDescent="0.25">
      <c r="F34832" s="11"/>
      <c r="G34832" s="11"/>
      <c r="H34832" s="11"/>
    </row>
    <row r="34833" spans="6:8" x14ac:dyDescent="0.25">
      <c r="F34833" s="11"/>
      <c r="G34833" s="11"/>
      <c r="H34833" s="11"/>
    </row>
    <row r="34834" spans="6:8" x14ac:dyDescent="0.25">
      <c r="F34834" s="11"/>
      <c r="G34834" s="11"/>
      <c r="H34834" s="11"/>
    </row>
    <row r="34835" spans="6:8" x14ac:dyDescent="0.25">
      <c r="F34835" s="11"/>
      <c r="G34835" s="11"/>
      <c r="H34835" s="11"/>
    </row>
    <row r="34836" spans="6:8" x14ac:dyDescent="0.25">
      <c r="F34836" s="11"/>
      <c r="G34836" s="11"/>
      <c r="H34836" s="11"/>
    </row>
    <row r="34837" spans="6:8" x14ac:dyDescent="0.25">
      <c r="F34837" s="11"/>
      <c r="G34837" s="11"/>
      <c r="H34837" s="11"/>
    </row>
    <row r="34838" spans="6:8" x14ac:dyDescent="0.25">
      <c r="F34838" s="11"/>
      <c r="G34838" s="11"/>
      <c r="H34838" s="11"/>
    </row>
    <row r="34839" spans="6:8" x14ac:dyDescent="0.25">
      <c r="F34839" s="11"/>
      <c r="G34839" s="11"/>
      <c r="H34839" s="11"/>
    </row>
    <row r="34840" spans="6:8" x14ac:dyDescent="0.25">
      <c r="F34840" s="11"/>
      <c r="G34840" s="11"/>
      <c r="H34840" s="11"/>
    </row>
    <row r="34841" spans="6:8" x14ac:dyDescent="0.25">
      <c r="F34841" s="11"/>
      <c r="G34841" s="11"/>
      <c r="H34841" s="11"/>
    </row>
    <row r="34842" spans="6:8" x14ac:dyDescent="0.25">
      <c r="F34842" s="11"/>
      <c r="G34842" s="11"/>
      <c r="H34842" s="11"/>
    </row>
    <row r="34843" spans="6:8" x14ac:dyDescent="0.25">
      <c r="F34843" s="11"/>
      <c r="G34843" s="11"/>
      <c r="H34843" s="11"/>
    </row>
    <row r="34844" spans="6:8" x14ac:dyDescent="0.25">
      <c r="F34844" s="11"/>
      <c r="G34844" s="11"/>
      <c r="H34844" s="11"/>
    </row>
    <row r="34845" spans="6:8" x14ac:dyDescent="0.25">
      <c r="F34845" s="11"/>
      <c r="G34845" s="11"/>
      <c r="H34845" s="11"/>
    </row>
    <row r="34846" spans="6:8" x14ac:dyDescent="0.25">
      <c r="F34846" s="11"/>
      <c r="G34846" s="11"/>
      <c r="H34846" s="11"/>
    </row>
    <row r="34847" spans="6:8" x14ac:dyDescent="0.25">
      <c r="F34847" s="11"/>
      <c r="G34847" s="11"/>
      <c r="H34847" s="11"/>
    </row>
    <row r="34848" spans="6:8" x14ac:dyDescent="0.25">
      <c r="F34848" s="11"/>
      <c r="G34848" s="11"/>
      <c r="H34848" s="11"/>
    </row>
    <row r="34849" spans="6:8" x14ac:dyDescent="0.25">
      <c r="F34849" s="11"/>
      <c r="G34849" s="11"/>
      <c r="H34849" s="11"/>
    </row>
    <row r="34850" spans="6:8" x14ac:dyDescent="0.25">
      <c r="F34850" s="11"/>
      <c r="G34850" s="11"/>
      <c r="H34850" s="11"/>
    </row>
    <row r="34851" spans="6:8" x14ac:dyDescent="0.25">
      <c r="F34851" s="11"/>
      <c r="G34851" s="11"/>
      <c r="H34851" s="11"/>
    </row>
    <row r="34852" spans="6:8" x14ac:dyDescent="0.25">
      <c r="F34852" s="11"/>
      <c r="G34852" s="11"/>
      <c r="H34852" s="11"/>
    </row>
    <row r="34853" spans="6:8" x14ac:dyDescent="0.25">
      <c r="F34853" s="11"/>
      <c r="G34853" s="11"/>
      <c r="H34853" s="11"/>
    </row>
    <row r="34854" spans="6:8" x14ac:dyDescent="0.25">
      <c r="F34854" s="11"/>
      <c r="G34854" s="11"/>
      <c r="H34854" s="11"/>
    </row>
    <row r="34855" spans="6:8" x14ac:dyDescent="0.25">
      <c r="F34855" s="11"/>
      <c r="G34855" s="11"/>
      <c r="H34855" s="11"/>
    </row>
    <row r="34856" spans="6:8" x14ac:dyDescent="0.25">
      <c r="F34856" s="11"/>
      <c r="G34856" s="11"/>
      <c r="H34856" s="11"/>
    </row>
    <row r="34857" spans="6:8" x14ac:dyDescent="0.25">
      <c r="F34857" s="11"/>
      <c r="G34857" s="11"/>
      <c r="H34857" s="11"/>
    </row>
    <row r="34858" spans="6:8" x14ac:dyDescent="0.25">
      <c r="F34858" s="11"/>
      <c r="G34858" s="11"/>
      <c r="H34858" s="11"/>
    </row>
    <row r="34859" spans="6:8" x14ac:dyDescent="0.25">
      <c r="F34859" s="11"/>
      <c r="G34859" s="11"/>
      <c r="H34859" s="11"/>
    </row>
    <row r="34860" spans="6:8" x14ac:dyDescent="0.25">
      <c r="F34860" s="11"/>
      <c r="G34860" s="11"/>
      <c r="H34860" s="11"/>
    </row>
    <row r="34861" spans="6:8" x14ac:dyDescent="0.25">
      <c r="F34861" s="11"/>
      <c r="G34861" s="11"/>
      <c r="H34861" s="11"/>
    </row>
    <row r="34862" spans="6:8" x14ac:dyDescent="0.25">
      <c r="F34862" s="11"/>
      <c r="G34862" s="11"/>
      <c r="H34862" s="11"/>
    </row>
    <row r="34863" spans="6:8" x14ac:dyDescent="0.25">
      <c r="F34863" s="11"/>
      <c r="G34863" s="11"/>
      <c r="H34863" s="11"/>
    </row>
    <row r="34864" spans="6:8" x14ac:dyDescent="0.25">
      <c r="F34864" s="11"/>
      <c r="G34864" s="11"/>
      <c r="H34864" s="11"/>
    </row>
    <row r="34865" spans="6:8" x14ac:dyDescent="0.25">
      <c r="F34865" s="11"/>
      <c r="G34865" s="11"/>
      <c r="H34865" s="11"/>
    </row>
    <row r="34866" spans="6:8" x14ac:dyDescent="0.25">
      <c r="F34866" s="11"/>
      <c r="G34866" s="11"/>
      <c r="H34866" s="11"/>
    </row>
    <row r="34867" spans="6:8" x14ac:dyDescent="0.25">
      <c r="F34867" s="11"/>
      <c r="G34867" s="11"/>
      <c r="H34867" s="11"/>
    </row>
    <row r="34868" spans="6:8" x14ac:dyDescent="0.25">
      <c r="F34868" s="11"/>
      <c r="G34868" s="11"/>
      <c r="H34868" s="11"/>
    </row>
    <row r="34869" spans="6:8" x14ac:dyDescent="0.25">
      <c r="F34869" s="11"/>
      <c r="G34869" s="11"/>
      <c r="H34869" s="11"/>
    </row>
    <row r="34870" spans="6:8" x14ac:dyDescent="0.25">
      <c r="F34870" s="11"/>
      <c r="G34870" s="11"/>
      <c r="H34870" s="11"/>
    </row>
    <row r="34871" spans="6:8" x14ac:dyDescent="0.25">
      <c r="F34871" s="11"/>
      <c r="G34871" s="11"/>
      <c r="H34871" s="11"/>
    </row>
    <row r="34872" spans="6:8" x14ac:dyDescent="0.25">
      <c r="F34872" s="11"/>
      <c r="G34872" s="11"/>
      <c r="H34872" s="11"/>
    </row>
    <row r="34873" spans="6:8" x14ac:dyDescent="0.25">
      <c r="F34873" s="11"/>
      <c r="G34873" s="11"/>
      <c r="H34873" s="11"/>
    </row>
    <row r="34874" spans="6:8" x14ac:dyDescent="0.25">
      <c r="F34874" s="11"/>
      <c r="G34874" s="11"/>
      <c r="H34874" s="11"/>
    </row>
    <row r="34875" spans="6:8" x14ac:dyDescent="0.25">
      <c r="F34875" s="11"/>
      <c r="G34875" s="11"/>
      <c r="H34875" s="11"/>
    </row>
    <row r="34876" spans="6:8" x14ac:dyDescent="0.25">
      <c r="F34876" s="11"/>
      <c r="G34876" s="11"/>
      <c r="H34876" s="11"/>
    </row>
    <row r="34877" spans="6:8" x14ac:dyDescent="0.25">
      <c r="F34877" s="11"/>
      <c r="G34877" s="11"/>
      <c r="H34877" s="11"/>
    </row>
    <row r="34878" spans="6:8" x14ac:dyDescent="0.25">
      <c r="F34878" s="11"/>
      <c r="G34878" s="11"/>
      <c r="H34878" s="11"/>
    </row>
    <row r="34879" spans="6:8" x14ac:dyDescent="0.25">
      <c r="F34879" s="11"/>
      <c r="G34879" s="11"/>
      <c r="H34879" s="11"/>
    </row>
    <row r="34880" spans="6:8" x14ac:dyDescent="0.25">
      <c r="F34880" s="11"/>
      <c r="G34880" s="11"/>
      <c r="H34880" s="11"/>
    </row>
    <row r="34881" spans="6:8" x14ac:dyDescent="0.25">
      <c r="F34881" s="11"/>
      <c r="G34881" s="11"/>
      <c r="H34881" s="11"/>
    </row>
    <row r="34882" spans="6:8" x14ac:dyDescent="0.25">
      <c r="F34882" s="11"/>
      <c r="G34882" s="11"/>
      <c r="H34882" s="11"/>
    </row>
    <row r="34883" spans="6:8" x14ac:dyDescent="0.25">
      <c r="F34883" s="11"/>
      <c r="G34883" s="11"/>
      <c r="H34883" s="11"/>
    </row>
    <row r="34884" spans="6:8" x14ac:dyDescent="0.25">
      <c r="F34884" s="11"/>
      <c r="G34884" s="11"/>
      <c r="H34884" s="11"/>
    </row>
    <row r="34885" spans="6:8" x14ac:dyDescent="0.25">
      <c r="F34885" s="11"/>
      <c r="G34885" s="11"/>
      <c r="H34885" s="11"/>
    </row>
    <row r="34886" spans="6:8" x14ac:dyDescent="0.25">
      <c r="F34886" s="11"/>
      <c r="G34886" s="11"/>
      <c r="H34886" s="11"/>
    </row>
    <row r="34887" spans="6:8" x14ac:dyDescent="0.25">
      <c r="F34887" s="11"/>
      <c r="G34887" s="11"/>
      <c r="H34887" s="11"/>
    </row>
    <row r="34888" spans="6:8" x14ac:dyDescent="0.25">
      <c r="F34888" s="11"/>
      <c r="G34888" s="11"/>
      <c r="H34888" s="11"/>
    </row>
    <row r="34889" spans="6:8" x14ac:dyDescent="0.25">
      <c r="F34889" s="11"/>
      <c r="G34889" s="11"/>
      <c r="H34889" s="11"/>
    </row>
    <row r="34890" spans="6:8" x14ac:dyDescent="0.25">
      <c r="F34890" s="11"/>
      <c r="G34890" s="11"/>
      <c r="H34890" s="11"/>
    </row>
    <row r="34891" spans="6:8" x14ac:dyDescent="0.25">
      <c r="F34891" s="11"/>
      <c r="G34891" s="11"/>
      <c r="H34891" s="11"/>
    </row>
    <row r="34892" spans="6:8" x14ac:dyDescent="0.25">
      <c r="F34892" s="11"/>
      <c r="G34892" s="11"/>
      <c r="H34892" s="11"/>
    </row>
    <row r="34893" spans="6:8" x14ac:dyDescent="0.25">
      <c r="F34893" s="11"/>
      <c r="G34893" s="11"/>
      <c r="H34893" s="11"/>
    </row>
    <row r="34894" spans="6:8" x14ac:dyDescent="0.25">
      <c r="F34894" s="11"/>
      <c r="G34894" s="11"/>
      <c r="H34894" s="11"/>
    </row>
    <row r="34895" spans="6:8" x14ac:dyDescent="0.25">
      <c r="F34895" s="11"/>
      <c r="G34895" s="11"/>
      <c r="H34895" s="11"/>
    </row>
    <row r="34896" spans="6:8" x14ac:dyDescent="0.25">
      <c r="F34896" s="11"/>
      <c r="G34896" s="11"/>
      <c r="H34896" s="11"/>
    </row>
    <row r="34897" spans="6:8" x14ac:dyDescent="0.25">
      <c r="F34897" s="11"/>
      <c r="G34897" s="11"/>
      <c r="H34897" s="11"/>
    </row>
    <row r="34898" spans="6:8" x14ac:dyDescent="0.25">
      <c r="F34898" s="11"/>
      <c r="G34898" s="11"/>
      <c r="H34898" s="11"/>
    </row>
    <row r="34899" spans="6:8" x14ac:dyDescent="0.25">
      <c r="F34899" s="11"/>
      <c r="G34899" s="11"/>
      <c r="H34899" s="11"/>
    </row>
    <row r="34900" spans="6:8" x14ac:dyDescent="0.25">
      <c r="F34900" s="11"/>
      <c r="G34900" s="11"/>
      <c r="H34900" s="11"/>
    </row>
    <row r="34901" spans="6:8" x14ac:dyDescent="0.25">
      <c r="F34901" s="11"/>
      <c r="G34901" s="11"/>
      <c r="H34901" s="11"/>
    </row>
    <row r="34902" spans="6:8" x14ac:dyDescent="0.25">
      <c r="F34902" s="11"/>
      <c r="G34902" s="11"/>
      <c r="H34902" s="11"/>
    </row>
    <row r="34903" spans="6:8" x14ac:dyDescent="0.25">
      <c r="F34903" s="11"/>
      <c r="G34903" s="11"/>
      <c r="H34903" s="11"/>
    </row>
    <row r="34904" spans="6:8" x14ac:dyDescent="0.25">
      <c r="F34904" s="11"/>
      <c r="G34904" s="11"/>
      <c r="H34904" s="11"/>
    </row>
    <row r="34905" spans="6:8" x14ac:dyDescent="0.25">
      <c r="F34905" s="11"/>
      <c r="G34905" s="11"/>
      <c r="H34905" s="11"/>
    </row>
    <row r="34906" spans="6:8" x14ac:dyDescent="0.25">
      <c r="F34906" s="11"/>
      <c r="G34906" s="11"/>
      <c r="H34906" s="11"/>
    </row>
    <row r="34907" spans="6:8" x14ac:dyDescent="0.25">
      <c r="F34907" s="11"/>
      <c r="G34907" s="11"/>
      <c r="H34907" s="11"/>
    </row>
    <row r="34908" spans="6:8" x14ac:dyDescent="0.25">
      <c r="F34908" s="11"/>
      <c r="G34908" s="11"/>
      <c r="H34908" s="11"/>
    </row>
    <row r="34909" spans="6:8" x14ac:dyDescent="0.25">
      <c r="F34909" s="11"/>
      <c r="G34909" s="11"/>
      <c r="H34909" s="11"/>
    </row>
    <row r="34910" spans="6:8" x14ac:dyDescent="0.25">
      <c r="F34910" s="11"/>
      <c r="G34910" s="11"/>
      <c r="H34910" s="11"/>
    </row>
    <row r="34911" spans="6:8" x14ac:dyDescent="0.25">
      <c r="F34911" s="11"/>
      <c r="G34911" s="11"/>
      <c r="H34911" s="11"/>
    </row>
    <row r="34912" spans="6:8" x14ac:dyDescent="0.25">
      <c r="F34912" s="11"/>
      <c r="G34912" s="11"/>
      <c r="H34912" s="11"/>
    </row>
    <row r="34913" spans="6:8" x14ac:dyDescent="0.25">
      <c r="F34913" s="11"/>
      <c r="G34913" s="11"/>
      <c r="H34913" s="11"/>
    </row>
    <row r="34914" spans="6:8" x14ac:dyDescent="0.25">
      <c r="F34914" s="11"/>
      <c r="G34914" s="11"/>
      <c r="H34914" s="11"/>
    </row>
    <row r="34915" spans="6:8" x14ac:dyDescent="0.25">
      <c r="F34915" s="11"/>
      <c r="G34915" s="11"/>
      <c r="H34915" s="11"/>
    </row>
    <row r="34916" spans="6:8" x14ac:dyDescent="0.25">
      <c r="F34916" s="11"/>
      <c r="G34916" s="11"/>
      <c r="H34916" s="11"/>
    </row>
    <row r="34917" spans="6:8" x14ac:dyDescent="0.25">
      <c r="F34917" s="11"/>
      <c r="G34917" s="11"/>
      <c r="H34917" s="11"/>
    </row>
    <row r="34918" spans="6:8" x14ac:dyDescent="0.25">
      <c r="F34918" s="11"/>
      <c r="G34918" s="11"/>
      <c r="H34918" s="11"/>
    </row>
    <row r="34919" spans="6:8" x14ac:dyDescent="0.25">
      <c r="F34919" s="11"/>
      <c r="G34919" s="11"/>
      <c r="H34919" s="11"/>
    </row>
    <row r="34920" spans="6:8" x14ac:dyDescent="0.25">
      <c r="F34920" s="11"/>
      <c r="G34920" s="11"/>
      <c r="H34920" s="11"/>
    </row>
    <row r="34921" spans="6:8" x14ac:dyDescent="0.25">
      <c r="F34921" s="11"/>
      <c r="G34921" s="11"/>
      <c r="H34921" s="11"/>
    </row>
    <row r="34922" spans="6:8" x14ac:dyDescent="0.25">
      <c r="F34922" s="11"/>
      <c r="G34922" s="11"/>
      <c r="H34922" s="11"/>
    </row>
    <row r="34923" spans="6:8" x14ac:dyDescent="0.25">
      <c r="F34923" s="11"/>
      <c r="G34923" s="11"/>
      <c r="H34923" s="11"/>
    </row>
    <row r="34924" spans="6:8" x14ac:dyDescent="0.25">
      <c r="F34924" s="11"/>
      <c r="G34924" s="11"/>
      <c r="H34924" s="11"/>
    </row>
    <row r="34925" spans="6:8" x14ac:dyDescent="0.25">
      <c r="F34925" s="11"/>
      <c r="G34925" s="11"/>
      <c r="H34925" s="11"/>
    </row>
    <row r="34926" spans="6:8" x14ac:dyDescent="0.25">
      <c r="F34926" s="11"/>
      <c r="G34926" s="11"/>
      <c r="H34926" s="11"/>
    </row>
    <row r="34927" spans="6:8" x14ac:dyDescent="0.25">
      <c r="F34927" s="11"/>
      <c r="G34927" s="11"/>
      <c r="H34927" s="11"/>
    </row>
    <row r="34928" spans="6:8" x14ac:dyDescent="0.25">
      <c r="F34928" s="11"/>
      <c r="G34928" s="11"/>
      <c r="H34928" s="11"/>
    </row>
    <row r="34929" spans="6:8" x14ac:dyDescent="0.25">
      <c r="F34929" s="11"/>
      <c r="G34929" s="11"/>
      <c r="H34929" s="11"/>
    </row>
    <row r="34930" spans="6:8" x14ac:dyDescent="0.25">
      <c r="F34930" s="11"/>
      <c r="G34930" s="11"/>
      <c r="H34930" s="11"/>
    </row>
    <row r="34931" spans="6:8" x14ac:dyDescent="0.25">
      <c r="F34931" s="11"/>
      <c r="G34931" s="11"/>
      <c r="H34931" s="11"/>
    </row>
    <row r="34932" spans="6:8" x14ac:dyDescent="0.25">
      <c r="F34932" s="11"/>
      <c r="G34932" s="11"/>
      <c r="H34932" s="11"/>
    </row>
    <row r="34933" spans="6:8" x14ac:dyDescent="0.25">
      <c r="F34933" s="11"/>
      <c r="G34933" s="11"/>
      <c r="H34933" s="11"/>
    </row>
    <row r="34934" spans="6:8" x14ac:dyDescent="0.25">
      <c r="F34934" s="11"/>
      <c r="G34934" s="11"/>
      <c r="H34934" s="11"/>
    </row>
    <row r="34935" spans="6:8" x14ac:dyDescent="0.25">
      <c r="F34935" s="11"/>
      <c r="G34935" s="11"/>
      <c r="H34935" s="11"/>
    </row>
    <row r="34936" spans="6:8" x14ac:dyDescent="0.25">
      <c r="F34936" s="11"/>
      <c r="G34936" s="11"/>
      <c r="H34936" s="11"/>
    </row>
    <row r="34937" spans="6:8" x14ac:dyDescent="0.25">
      <c r="F34937" s="11"/>
      <c r="G34937" s="11"/>
      <c r="H34937" s="11"/>
    </row>
    <row r="34938" spans="6:8" x14ac:dyDescent="0.25">
      <c r="F34938" s="11"/>
      <c r="G34938" s="11"/>
      <c r="H34938" s="11"/>
    </row>
    <row r="34939" spans="6:8" x14ac:dyDescent="0.25">
      <c r="F34939" s="11"/>
      <c r="G34939" s="11"/>
      <c r="H34939" s="11"/>
    </row>
    <row r="34940" spans="6:8" x14ac:dyDescent="0.25">
      <c r="F34940" s="11"/>
      <c r="G34940" s="11"/>
      <c r="H34940" s="11"/>
    </row>
    <row r="34941" spans="6:8" x14ac:dyDescent="0.25">
      <c r="F34941" s="11"/>
      <c r="G34941" s="11"/>
      <c r="H34941" s="11"/>
    </row>
    <row r="34942" spans="6:8" x14ac:dyDescent="0.25">
      <c r="F34942" s="11"/>
      <c r="G34942" s="11"/>
      <c r="H34942" s="11"/>
    </row>
    <row r="34943" spans="6:8" x14ac:dyDescent="0.25">
      <c r="F34943" s="11"/>
      <c r="G34943" s="11"/>
      <c r="H34943" s="11"/>
    </row>
    <row r="34944" spans="6:8" x14ac:dyDescent="0.25">
      <c r="F34944" s="11"/>
      <c r="G34944" s="11"/>
      <c r="H34944" s="11"/>
    </row>
    <row r="34945" spans="6:8" x14ac:dyDescent="0.25">
      <c r="F34945" s="11"/>
      <c r="G34945" s="11"/>
      <c r="H34945" s="11"/>
    </row>
    <row r="34946" spans="6:8" x14ac:dyDescent="0.25">
      <c r="F34946" s="11"/>
      <c r="G34946" s="11"/>
      <c r="H34946" s="11"/>
    </row>
    <row r="34947" spans="6:8" x14ac:dyDescent="0.25">
      <c r="F34947" s="11"/>
      <c r="G34947" s="11"/>
      <c r="H34947" s="11"/>
    </row>
    <row r="34948" spans="6:8" x14ac:dyDescent="0.25">
      <c r="F34948" s="11"/>
      <c r="G34948" s="11"/>
      <c r="H34948" s="11"/>
    </row>
    <row r="34949" spans="6:8" x14ac:dyDescent="0.25">
      <c r="F34949" s="11"/>
      <c r="G34949" s="11"/>
      <c r="H34949" s="11"/>
    </row>
    <row r="34950" spans="6:8" x14ac:dyDescent="0.25">
      <c r="F34950" s="11"/>
      <c r="G34950" s="11"/>
      <c r="H34950" s="11"/>
    </row>
    <row r="34951" spans="6:8" x14ac:dyDescent="0.25">
      <c r="F34951" s="11"/>
      <c r="G34951" s="11"/>
      <c r="H34951" s="11"/>
    </row>
    <row r="34952" spans="6:8" x14ac:dyDescent="0.25">
      <c r="F34952" s="11"/>
      <c r="G34952" s="11"/>
      <c r="H34952" s="11"/>
    </row>
    <row r="34953" spans="6:8" x14ac:dyDescent="0.25">
      <c r="F34953" s="11"/>
      <c r="G34953" s="11"/>
      <c r="H34953" s="11"/>
    </row>
    <row r="34954" spans="6:8" x14ac:dyDescent="0.25">
      <c r="F34954" s="11"/>
      <c r="G34954" s="11"/>
      <c r="H34954" s="11"/>
    </row>
    <row r="34955" spans="6:8" x14ac:dyDescent="0.25">
      <c r="F34955" s="11"/>
      <c r="G34955" s="11"/>
      <c r="H34955" s="11"/>
    </row>
    <row r="34956" spans="6:8" x14ac:dyDescent="0.25">
      <c r="F34956" s="11"/>
      <c r="G34956" s="11"/>
      <c r="H34956" s="11"/>
    </row>
    <row r="34957" spans="6:8" x14ac:dyDescent="0.25">
      <c r="F34957" s="11"/>
      <c r="G34957" s="11"/>
      <c r="H34957" s="11"/>
    </row>
    <row r="34958" spans="6:8" x14ac:dyDescent="0.25">
      <c r="F34958" s="11"/>
      <c r="G34958" s="11"/>
      <c r="H34958" s="11"/>
    </row>
    <row r="34959" spans="6:8" x14ac:dyDescent="0.25">
      <c r="F34959" s="11"/>
      <c r="G34959" s="11"/>
      <c r="H34959" s="11"/>
    </row>
    <row r="34960" spans="6:8" x14ac:dyDescent="0.25">
      <c r="F34960" s="11"/>
      <c r="G34960" s="11"/>
      <c r="H34960" s="11"/>
    </row>
    <row r="34961" spans="6:8" x14ac:dyDescent="0.25">
      <c r="F34961" s="11"/>
      <c r="G34961" s="11"/>
      <c r="H34961" s="11"/>
    </row>
    <row r="34962" spans="6:8" x14ac:dyDescent="0.25">
      <c r="F34962" s="11"/>
      <c r="G34962" s="11"/>
      <c r="H34962" s="11"/>
    </row>
    <row r="34963" spans="6:8" x14ac:dyDescent="0.25">
      <c r="F34963" s="11"/>
      <c r="G34963" s="11"/>
      <c r="H34963" s="11"/>
    </row>
    <row r="34964" spans="6:8" x14ac:dyDescent="0.25">
      <c r="F34964" s="11"/>
      <c r="G34964" s="11"/>
      <c r="H34964" s="11"/>
    </row>
    <row r="34965" spans="6:8" x14ac:dyDescent="0.25">
      <c r="F34965" s="11"/>
      <c r="G34965" s="11"/>
      <c r="H34965" s="11"/>
    </row>
    <row r="34966" spans="6:8" x14ac:dyDescent="0.25">
      <c r="F34966" s="11"/>
      <c r="G34966" s="11"/>
      <c r="H34966" s="11"/>
    </row>
    <row r="34967" spans="6:8" x14ac:dyDescent="0.25">
      <c r="F34967" s="11"/>
      <c r="G34967" s="11"/>
      <c r="H34967" s="11"/>
    </row>
    <row r="34968" spans="6:8" x14ac:dyDescent="0.25">
      <c r="F34968" s="11"/>
      <c r="G34968" s="11"/>
      <c r="H34968" s="11"/>
    </row>
    <row r="34969" spans="6:8" x14ac:dyDescent="0.25">
      <c r="F34969" s="11"/>
      <c r="G34969" s="11"/>
      <c r="H34969" s="11"/>
    </row>
    <row r="34970" spans="6:8" x14ac:dyDescent="0.25">
      <c r="F34970" s="11"/>
      <c r="G34970" s="11"/>
      <c r="H34970" s="11"/>
    </row>
    <row r="34971" spans="6:8" x14ac:dyDescent="0.25">
      <c r="F34971" s="11"/>
      <c r="G34971" s="11"/>
      <c r="H34971" s="11"/>
    </row>
    <row r="34972" spans="6:8" x14ac:dyDescent="0.25">
      <c r="F34972" s="11"/>
      <c r="G34972" s="11"/>
      <c r="H34972" s="11"/>
    </row>
    <row r="34973" spans="6:8" x14ac:dyDescent="0.25">
      <c r="F34973" s="11"/>
      <c r="G34973" s="11"/>
      <c r="H34973" s="11"/>
    </row>
    <row r="34974" spans="6:8" x14ac:dyDescent="0.25">
      <c r="F34974" s="11"/>
      <c r="G34974" s="11"/>
      <c r="H34974" s="11"/>
    </row>
    <row r="34975" spans="6:8" x14ac:dyDescent="0.25">
      <c r="F34975" s="11"/>
      <c r="G34975" s="11"/>
      <c r="H34975" s="11"/>
    </row>
    <row r="34976" spans="6:8" x14ac:dyDescent="0.25">
      <c r="F34976" s="11"/>
      <c r="G34976" s="11"/>
      <c r="H34976" s="11"/>
    </row>
    <row r="34977" spans="6:8" x14ac:dyDescent="0.25">
      <c r="F34977" s="11"/>
      <c r="G34977" s="11"/>
      <c r="H34977" s="11"/>
    </row>
    <row r="34978" spans="6:8" x14ac:dyDescent="0.25">
      <c r="F34978" s="11"/>
      <c r="G34978" s="11"/>
      <c r="H34978" s="11"/>
    </row>
    <row r="34979" spans="6:8" x14ac:dyDescent="0.25">
      <c r="F34979" s="11"/>
      <c r="G34979" s="11"/>
      <c r="H34979" s="11"/>
    </row>
    <row r="34980" spans="6:8" x14ac:dyDescent="0.25">
      <c r="F34980" s="11"/>
      <c r="G34980" s="11"/>
      <c r="H34980" s="11"/>
    </row>
    <row r="34981" spans="6:8" x14ac:dyDescent="0.25">
      <c r="F34981" s="11"/>
      <c r="G34981" s="11"/>
      <c r="H34981" s="11"/>
    </row>
    <row r="34982" spans="6:8" x14ac:dyDescent="0.25">
      <c r="F34982" s="11"/>
      <c r="G34982" s="11"/>
      <c r="H34982" s="11"/>
    </row>
    <row r="34983" spans="6:8" x14ac:dyDescent="0.25">
      <c r="F34983" s="11"/>
      <c r="G34983" s="11"/>
      <c r="H34983" s="11"/>
    </row>
    <row r="34984" spans="6:8" x14ac:dyDescent="0.25">
      <c r="F34984" s="11"/>
      <c r="G34984" s="11"/>
      <c r="H34984" s="11"/>
    </row>
    <row r="34985" spans="6:8" x14ac:dyDescent="0.25">
      <c r="F34985" s="11"/>
      <c r="G34985" s="11"/>
      <c r="H34985" s="11"/>
    </row>
    <row r="34986" spans="6:8" x14ac:dyDescent="0.25">
      <c r="F34986" s="11"/>
      <c r="G34986" s="11"/>
      <c r="H34986" s="11"/>
    </row>
    <row r="34987" spans="6:8" x14ac:dyDescent="0.25">
      <c r="F34987" s="11"/>
      <c r="G34987" s="11"/>
      <c r="H34987" s="11"/>
    </row>
    <row r="34988" spans="6:8" x14ac:dyDescent="0.25">
      <c r="F34988" s="11"/>
      <c r="G34988" s="11"/>
      <c r="H34988" s="11"/>
    </row>
    <row r="34989" spans="6:8" x14ac:dyDescent="0.25">
      <c r="F34989" s="11"/>
      <c r="G34989" s="11"/>
      <c r="H34989" s="11"/>
    </row>
    <row r="34990" spans="6:8" x14ac:dyDescent="0.25">
      <c r="F34990" s="11"/>
      <c r="G34990" s="11"/>
      <c r="H34990" s="11"/>
    </row>
    <row r="34991" spans="6:8" x14ac:dyDescent="0.25">
      <c r="F34991" s="11"/>
      <c r="G34991" s="11"/>
      <c r="H34991" s="11"/>
    </row>
    <row r="34992" spans="6:8" x14ac:dyDescent="0.25">
      <c r="F34992" s="11"/>
      <c r="G34992" s="11"/>
      <c r="H34992" s="11"/>
    </row>
    <row r="34993" spans="6:8" x14ac:dyDescent="0.25">
      <c r="F34993" s="11"/>
      <c r="G34993" s="11"/>
      <c r="H34993" s="11"/>
    </row>
    <row r="34994" spans="6:8" x14ac:dyDescent="0.25">
      <c r="F34994" s="11"/>
      <c r="G34994" s="11"/>
      <c r="H34994" s="11"/>
    </row>
    <row r="34995" spans="6:8" x14ac:dyDescent="0.25">
      <c r="F34995" s="11"/>
      <c r="G34995" s="11"/>
      <c r="H34995" s="11"/>
    </row>
    <row r="34996" spans="6:8" x14ac:dyDescent="0.25">
      <c r="F34996" s="11"/>
      <c r="G34996" s="11"/>
      <c r="H34996" s="11"/>
    </row>
    <row r="34997" spans="6:8" x14ac:dyDescent="0.25">
      <c r="F34997" s="11"/>
      <c r="G34997" s="11"/>
      <c r="H34997" s="11"/>
    </row>
    <row r="34998" spans="6:8" x14ac:dyDescent="0.25">
      <c r="F34998" s="11"/>
      <c r="G34998" s="11"/>
      <c r="H34998" s="11"/>
    </row>
    <row r="34999" spans="6:8" x14ac:dyDescent="0.25">
      <c r="F34999" s="11"/>
      <c r="G34999" s="11"/>
      <c r="H34999" s="11"/>
    </row>
    <row r="35000" spans="6:8" x14ac:dyDescent="0.25">
      <c r="F35000" s="11"/>
      <c r="G35000" s="11"/>
      <c r="H35000" s="11"/>
    </row>
    <row r="35001" spans="6:8" x14ac:dyDescent="0.25">
      <c r="F35001" s="11"/>
      <c r="G35001" s="11"/>
      <c r="H35001" s="11"/>
    </row>
    <row r="35002" spans="6:8" x14ac:dyDescent="0.25">
      <c r="F35002" s="11"/>
      <c r="G35002" s="11"/>
      <c r="H35002" s="11"/>
    </row>
    <row r="35003" spans="6:8" x14ac:dyDescent="0.25">
      <c r="F35003" s="11"/>
      <c r="G35003" s="11"/>
      <c r="H35003" s="11"/>
    </row>
    <row r="35004" spans="6:8" x14ac:dyDescent="0.25">
      <c r="F35004" s="11"/>
      <c r="G35004" s="11"/>
      <c r="H35004" s="11"/>
    </row>
    <row r="35005" spans="6:8" x14ac:dyDescent="0.25">
      <c r="F35005" s="11"/>
      <c r="G35005" s="11"/>
      <c r="H35005" s="11"/>
    </row>
    <row r="35006" spans="6:8" x14ac:dyDescent="0.25">
      <c r="F35006" s="11"/>
      <c r="G35006" s="11"/>
      <c r="H35006" s="11"/>
    </row>
    <row r="35007" spans="6:8" x14ac:dyDescent="0.25">
      <c r="F35007" s="11"/>
      <c r="G35007" s="11"/>
      <c r="H35007" s="11"/>
    </row>
    <row r="35008" spans="6:8" x14ac:dyDescent="0.25">
      <c r="F35008" s="11"/>
      <c r="G35008" s="11"/>
      <c r="H35008" s="11"/>
    </row>
    <row r="35009" spans="6:8" x14ac:dyDescent="0.25">
      <c r="F35009" s="11"/>
      <c r="G35009" s="11"/>
      <c r="H35009" s="11"/>
    </row>
    <row r="35010" spans="6:8" x14ac:dyDescent="0.25">
      <c r="F35010" s="11"/>
      <c r="G35010" s="11"/>
      <c r="H35010" s="11"/>
    </row>
    <row r="35011" spans="6:8" x14ac:dyDescent="0.25">
      <c r="F35011" s="11"/>
      <c r="G35011" s="11"/>
      <c r="H35011" s="11"/>
    </row>
    <row r="35012" spans="6:8" x14ac:dyDescent="0.25">
      <c r="F35012" s="11"/>
      <c r="G35012" s="11"/>
      <c r="H35012" s="11"/>
    </row>
    <row r="35013" spans="6:8" x14ac:dyDescent="0.25">
      <c r="F35013" s="11"/>
      <c r="G35013" s="11"/>
      <c r="H35013" s="11"/>
    </row>
    <row r="35014" spans="6:8" x14ac:dyDescent="0.25">
      <c r="F35014" s="11"/>
      <c r="G35014" s="11"/>
      <c r="H35014" s="11"/>
    </row>
    <row r="35015" spans="6:8" x14ac:dyDescent="0.25">
      <c r="F35015" s="11"/>
      <c r="G35015" s="11"/>
      <c r="H35015" s="11"/>
    </row>
    <row r="35016" spans="6:8" x14ac:dyDescent="0.25">
      <c r="F35016" s="11"/>
      <c r="G35016" s="11"/>
      <c r="H35016" s="11"/>
    </row>
    <row r="35017" spans="6:8" x14ac:dyDescent="0.25">
      <c r="F35017" s="11"/>
      <c r="G35017" s="11"/>
      <c r="H35017" s="11"/>
    </row>
    <row r="35018" spans="6:8" x14ac:dyDescent="0.25">
      <c r="F35018" s="11"/>
      <c r="G35018" s="11"/>
      <c r="H35018" s="11"/>
    </row>
    <row r="35019" spans="6:8" x14ac:dyDescent="0.25">
      <c r="F35019" s="11"/>
      <c r="G35019" s="11"/>
      <c r="H35019" s="11"/>
    </row>
    <row r="35020" spans="6:8" x14ac:dyDescent="0.25">
      <c r="F35020" s="11"/>
      <c r="G35020" s="11"/>
      <c r="H35020" s="11"/>
    </row>
    <row r="35021" spans="6:8" x14ac:dyDescent="0.25">
      <c r="F35021" s="11"/>
      <c r="G35021" s="11"/>
      <c r="H35021" s="11"/>
    </row>
    <row r="35022" spans="6:8" x14ac:dyDescent="0.25">
      <c r="F35022" s="11"/>
      <c r="G35022" s="11"/>
      <c r="H35022" s="11"/>
    </row>
    <row r="35023" spans="6:8" x14ac:dyDescent="0.25">
      <c r="F35023" s="11"/>
      <c r="G35023" s="11"/>
      <c r="H35023" s="11"/>
    </row>
    <row r="35024" spans="6:8" x14ac:dyDescent="0.25">
      <c r="F35024" s="11"/>
      <c r="G35024" s="11"/>
      <c r="H35024" s="11"/>
    </row>
    <row r="35025" spans="6:8" x14ac:dyDescent="0.25">
      <c r="F35025" s="11"/>
      <c r="G35025" s="11"/>
      <c r="H35025" s="11"/>
    </row>
    <row r="35026" spans="6:8" x14ac:dyDescent="0.25">
      <c r="F35026" s="11"/>
      <c r="G35026" s="11"/>
      <c r="H35026" s="11"/>
    </row>
    <row r="35027" spans="6:8" x14ac:dyDescent="0.25">
      <c r="F35027" s="11"/>
      <c r="G35027" s="11"/>
      <c r="H35027" s="11"/>
    </row>
    <row r="35028" spans="6:8" x14ac:dyDescent="0.25">
      <c r="F35028" s="11"/>
      <c r="G35028" s="11"/>
      <c r="H35028" s="11"/>
    </row>
    <row r="35029" spans="6:8" x14ac:dyDescent="0.25">
      <c r="F35029" s="11"/>
      <c r="G35029" s="11"/>
      <c r="H35029" s="11"/>
    </row>
    <row r="35030" spans="6:8" x14ac:dyDescent="0.25">
      <c r="F35030" s="11"/>
      <c r="G35030" s="11"/>
      <c r="H35030" s="11"/>
    </row>
    <row r="35031" spans="6:8" x14ac:dyDescent="0.25">
      <c r="F35031" s="11"/>
      <c r="G35031" s="11"/>
      <c r="H35031" s="11"/>
    </row>
    <row r="35032" spans="6:8" x14ac:dyDescent="0.25">
      <c r="F35032" s="11"/>
      <c r="G35032" s="11"/>
      <c r="H35032" s="11"/>
    </row>
    <row r="35033" spans="6:8" x14ac:dyDescent="0.25">
      <c r="F35033" s="11"/>
      <c r="G35033" s="11"/>
      <c r="H35033" s="11"/>
    </row>
    <row r="35034" spans="6:8" x14ac:dyDescent="0.25">
      <c r="F35034" s="11"/>
      <c r="G35034" s="11"/>
      <c r="H35034" s="11"/>
    </row>
    <row r="35035" spans="6:8" x14ac:dyDescent="0.25">
      <c r="F35035" s="11"/>
      <c r="G35035" s="11"/>
      <c r="H35035" s="11"/>
    </row>
    <row r="35036" spans="6:8" x14ac:dyDescent="0.25">
      <c r="F35036" s="11"/>
      <c r="G35036" s="11"/>
      <c r="H35036" s="11"/>
    </row>
    <row r="35037" spans="6:8" x14ac:dyDescent="0.25">
      <c r="F35037" s="11"/>
      <c r="G35037" s="11"/>
      <c r="H35037" s="11"/>
    </row>
    <row r="35038" spans="6:8" x14ac:dyDescent="0.25">
      <c r="F35038" s="11"/>
      <c r="G35038" s="11"/>
      <c r="H35038" s="11"/>
    </row>
    <row r="35039" spans="6:8" x14ac:dyDescent="0.25">
      <c r="F35039" s="11"/>
      <c r="G35039" s="11"/>
      <c r="H35039" s="11"/>
    </row>
    <row r="35040" spans="6:8" x14ac:dyDescent="0.25">
      <c r="F35040" s="11"/>
      <c r="G35040" s="11"/>
      <c r="H35040" s="11"/>
    </row>
    <row r="35041" spans="6:8" x14ac:dyDescent="0.25">
      <c r="F35041" s="11"/>
      <c r="G35041" s="11"/>
      <c r="H35041" s="11"/>
    </row>
    <row r="35042" spans="6:8" x14ac:dyDescent="0.25">
      <c r="F35042" s="11"/>
      <c r="G35042" s="11"/>
      <c r="H35042" s="11"/>
    </row>
    <row r="35043" spans="6:8" x14ac:dyDescent="0.25">
      <c r="F35043" s="11"/>
      <c r="G35043" s="11"/>
      <c r="H35043" s="11"/>
    </row>
    <row r="35044" spans="6:8" x14ac:dyDescent="0.25">
      <c r="F35044" s="11"/>
      <c r="G35044" s="11"/>
      <c r="H35044" s="11"/>
    </row>
    <row r="35045" spans="6:8" x14ac:dyDescent="0.25">
      <c r="F35045" s="11"/>
      <c r="G35045" s="11"/>
      <c r="H35045" s="11"/>
    </row>
    <row r="35046" spans="6:8" x14ac:dyDescent="0.25">
      <c r="F35046" s="11"/>
      <c r="G35046" s="11"/>
      <c r="H35046" s="11"/>
    </row>
    <row r="35047" spans="6:8" x14ac:dyDescent="0.25">
      <c r="F35047" s="11"/>
      <c r="G35047" s="11"/>
      <c r="H35047" s="11"/>
    </row>
    <row r="35048" spans="6:8" x14ac:dyDescent="0.25">
      <c r="F35048" s="11"/>
      <c r="G35048" s="11"/>
      <c r="H35048" s="11"/>
    </row>
    <row r="35049" spans="6:8" x14ac:dyDescent="0.25">
      <c r="F35049" s="11"/>
      <c r="G35049" s="11"/>
      <c r="H35049" s="11"/>
    </row>
    <row r="35050" spans="6:8" x14ac:dyDescent="0.25">
      <c r="F35050" s="11"/>
      <c r="G35050" s="11"/>
      <c r="H35050" s="11"/>
    </row>
    <row r="35051" spans="6:8" x14ac:dyDescent="0.25">
      <c r="F35051" s="11"/>
      <c r="G35051" s="11"/>
      <c r="H35051" s="11"/>
    </row>
    <row r="35052" spans="6:8" x14ac:dyDescent="0.25">
      <c r="F35052" s="11"/>
      <c r="G35052" s="11"/>
      <c r="H35052" s="11"/>
    </row>
    <row r="35053" spans="6:8" x14ac:dyDescent="0.25">
      <c r="F35053" s="11"/>
      <c r="G35053" s="11"/>
      <c r="H35053" s="11"/>
    </row>
    <row r="35054" spans="6:8" x14ac:dyDescent="0.25">
      <c r="F35054" s="11"/>
      <c r="G35054" s="11"/>
      <c r="H35054" s="11"/>
    </row>
    <row r="35055" spans="6:8" x14ac:dyDescent="0.25">
      <c r="F35055" s="11"/>
      <c r="G35055" s="11"/>
      <c r="H35055" s="11"/>
    </row>
    <row r="35056" spans="6:8" x14ac:dyDescent="0.25">
      <c r="F35056" s="11"/>
      <c r="G35056" s="11"/>
      <c r="H35056" s="11"/>
    </row>
    <row r="35057" spans="6:8" x14ac:dyDescent="0.25">
      <c r="F35057" s="11"/>
      <c r="G35057" s="11"/>
      <c r="H35057" s="11"/>
    </row>
    <row r="35058" spans="6:8" x14ac:dyDescent="0.25">
      <c r="F35058" s="11"/>
      <c r="G35058" s="11"/>
      <c r="H35058" s="11"/>
    </row>
    <row r="35059" spans="6:8" x14ac:dyDescent="0.25">
      <c r="F35059" s="11"/>
      <c r="G35059" s="11"/>
      <c r="H35059" s="11"/>
    </row>
    <row r="35060" spans="6:8" x14ac:dyDescent="0.25">
      <c r="F35060" s="11"/>
      <c r="G35060" s="11"/>
      <c r="H35060" s="11"/>
    </row>
    <row r="35061" spans="6:8" x14ac:dyDescent="0.25">
      <c r="F35061" s="11"/>
      <c r="G35061" s="11"/>
      <c r="H35061" s="11"/>
    </row>
    <row r="35062" spans="6:8" x14ac:dyDescent="0.25">
      <c r="F35062" s="11"/>
      <c r="G35062" s="11"/>
      <c r="H35062" s="11"/>
    </row>
    <row r="35063" spans="6:8" x14ac:dyDescent="0.25">
      <c r="F35063" s="11"/>
      <c r="G35063" s="11"/>
      <c r="H35063" s="11"/>
    </row>
    <row r="35064" spans="6:8" x14ac:dyDescent="0.25">
      <c r="F35064" s="11"/>
      <c r="G35064" s="11"/>
      <c r="H35064" s="11"/>
    </row>
    <row r="35065" spans="6:8" x14ac:dyDescent="0.25">
      <c r="F35065" s="11"/>
      <c r="G35065" s="11"/>
      <c r="H35065" s="11"/>
    </row>
    <row r="35066" spans="6:8" x14ac:dyDescent="0.25">
      <c r="F35066" s="11"/>
      <c r="G35066" s="11"/>
      <c r="H35066" s="11"/>
    </row>
    <row r="35067" spans="6:8" x14ac:dyDescent="0.25">
      <c r="F35067" s="11"/>
      <c r="G35067" s="11"/>
      <c r="H35067" s="11"/>
    </row>
    <row r="35068" spans="6:8" x14ac:dyDescent="0.25">
      <c r="F35068" s="11"/>
      <c r="G35068" s="11"/>
      <c r="H35068" s="11"/>
    </row>
    <row r="35069" spans="6:8" x14ac:dyDescent="0.25">
      <c r="F35069" s="11"/>
      <c r="G35069" s="11"/>
      <c r="H35069" s="11"/>
    </row>
    <row r="35070" spans="6:8" x14ac:dyDescent="0.25">
      <c r="F35070" s="11"/>
      <c r="G35070" s="11"/>
      <c r="H35070" s="11"/>
    </row>
    <row r="35071" spans="6:8" x14ac:dyDescent="0.25">
      <c r="F35071" s="11"/>
      <c r="G35071" s="11"/>
      <c r="H35071" s="11"/>
    </row>
    <row r="35072" spans="6:8" x14ac:dyDescent="0.25">
      <c r="F35072" s="11"/>
      <c r="G35072" s="11"/>
      <c r="H35072" s="11"/>
    </row>
    <row r="35073" spans="6:8" x14ac:dyDescent="0.25">
      <c r="F35073" s="11"/>
      <c r="G35073" s="11"/>
      <c r="H35073" s="11"/>
    </row>
    <row r="35074" spans="6:8" x14ac:dyDescent="0.25">
      <c r="F35074" s="11"/>
      <c r="G35074" s="11"/>
      <c r="H35074" s="11"/>
    </row>
    <row r="35075" spans="6:8" x14ac:dyDescent="0.25">
      <c r="F35075" s="11"/>
      <c r="G35075" s="11"/>
      <c r="H35075" s="11"/>
    </row>
    <row r="35076" spans="6:8" x14ac:dyDescent="0.25">
      <c r="F35076" s="11"/>
      <c r="G35076" s="11"/>
      <c r="H35076" s="11"/>
    </row>
    <row r="35077" spans="6:8" x14ac:dyDescent="0.25">
      <c r="F35077" s="11"/>
      <c r="G35077" s="11"/>
      <c r="H35077" s="11"/>
    </row>
    <row r="35078" spans="6:8" x14ac:dyDescent="0.25">
      <c r="F35078" s="11"/>
      <c r="G35078" s="11"/>
      <c r="H35078" s="11"/>
    </row>
    <row r="35079" spans="6:8" x14ac:dyDescent="0.25">
      <c r="F35079" s="11"/>
      <c r="G35079" s="11"/>
      <c r="H35079" s="11"/>
    </row>
    <row r="35080" spans="6:8" x14ac:dyDescent="0.25">
      <c r="F35080" s="11"/>
      <c r="G35080" s="11"/>
      <c r="H35080" s="11"/>
    </row>
    <row r="35081" spans="6:8" x14ac:dyDescent="0.25">
      <c r="F35081" s="11"/>
      <c r="G35081" s="11"/>
      <c r="H35081" s="11"/>
    </row>
    <row r="35082" spans="6:8" x14ac:dyDescent="0.25">
      <c r="F35082" s="11"/>
      <c r="G35082" s="11"/>
      <c r="H35082" s="11"/>
    </row>
    <row r="35083" spans="6:8" x14ac:dyDescent="0.25">
      <c r="F35083" s="11"/>
      <c r="G35083" s="11"/>
      <c r="H35083" s="11"/>
    </row>
    <row r="35084" spans="6:8" x14ac:dyDescent="0.25">
      <c r="F35084" s="11"/>
      <c r="G35084" s="11"/>
      <c r="H35084" s="11"/>
    </row>
    <row r="35085" spans="6:8" x14ac:dyDescent="0.25">
      <c r="F35085" s="11"/>
      <c r="G35085" s="11"/>
      <c r="H35085" s="11"/>
    </row>
    <row r="35086" spans="6:8" x14ac:dyDescent="0.25">
      <c r="F35086" s="11"/>
      <c r="G35086" s="11"/>
      <c r="H35086" s="11"/>
    </row>
    <row r="35087" spans="6:8" x14ac:dyDescent="0.25">
      <c r="F35087" s="11"/>
      <c r="G35087" s="11"/>
      <c r="H35087" s="11"/>
    </row>
    <row r="35088" spans="6:8" x14ac:dyDescent="0.25">
      <c r="F35088" s="11"/>
      <c r="G35088" s="11"/>
      <c r="H35088" s="11"/>
    </row>
    <row r="35089" spans="6:8" x14ac:dyDescent="0.25">
      <c r="F35089" s="11"/>
      <c r="G35089" s="11"/>
      <c r="H35089" s="11"/>
    </row>
    <row r="35090" spans="6:8" x14ac:dyDescent="0.25">
      <c r="F35090" s="11"/>
      <c r="G35090" s="11"/>
      <c r="H35090" s="11"/>
    </row>
    <row r="35091" spans="6:8" x14ac:dyDescent="0.25">
      <c r="F35091" s="11"/>
      <c r="G35091" s="11"/>
      <c r="H35091" s="11"/>
    </row>
    <row r="35092" spans="6:8" x14ac:dyDescent="0.25">
      <c r="F35092" s="11"/>
      <c r="G35092" s="11"/>
      <c r="H35092" s="11"/>
    </row>
    <row r="35093" spans="6:8" x14ac:dyDescent="0.25">
      <c r="F35093" s="11"/>
      <c r="G35093" s="11"/>
      <c r="H35093" s="11"/>
    </row>
    <row r="35094" spans="6:8" x14ac:dyDescent="0.25">
      <c r="F35094" s="11"/>
      <c r="G35094" s="11"/>
      <c r="H35094" s="11"/>
    </row>
    <row r="35095" spans="6:8" x14ac:dyDescent="0.25">
      <c r="F35095" s="11"/>
      <c r="G35095" s="11"/>
      <c r="H35095" s="11"/>
    </row>
    <row r="35096" spans="6:8" x14ac:dyDescent="0.25">
      <c r="F35096" s="11"/>
      <c r="G35096" s="11"/>
      <c r="H35096" s="11"/>
    </row>
    <row r="35097" spans="6:8" x14ac:dyDescent="0.25">
      <c r="F35097" s="11"/>
      <c r="G35097" s="11"/>
      <c r="H35097" s="11"/>
    </row>
    <row r="35098" spans="6:8" x14ac:dyDescent="0.25">
      <c r="F35098" s="11"/>
      <c r="G35098" s="11"/>
      <c r="H35098" s="11"/>
    </row>
    <row r="35099" spans="6:8" x14ac:dyDescent="0.25">
      <c r="F35099" s="11"/>
      <c r="G35099" s="11"/>
      <c r="H35099" s="11"/>
    </row>
    <row r="35100" spans="6:8" x14ac:dyDescent="0.25">
      <c r="F35100" s="11"/>
      <c r="G35100" s="11"/>
      <c r="H35100" s="11"/>
    </row>
    <row r="35101" spans="6:8" x14ac:dyDescent="0.25">
      <c r="F35101" s="11"/>
      <c r="G35101" s="11"/>
      <c r="H35101" s="11"/>
    </row>
    <row r="35102" spans="6:8" x14ac:dyDescent="0.25">
      <c r="F35102" s="11"/>
      <c r="G35102" s="11"/>
      <c r="H35102" s="11"/>
    </row>
    <row r="35103" spans="6:8" x14ac:dyDescent="0.25">
      <c r="F35103" s="11"/>
      <c r="G35103" s="11"/>
      <c r="H35103" s="11"/>
    </row>
    <row r="35104" spans="6:8" x14ac:dyDescent="0.25">
      <c r="F35104" s="11"/>
      <c r="G35104" s="11"/>
      <c r="H35104" s="11"/>
    </row>
    <row r="35105" spans="6:8" x14ac:dyDescent="0.25">
      <c r="F35105" s="11"/>
      <c r="G35105" s="11"/>
      <c r="H35105" s="11"/>
    </row>
    <row r="35106" spans="6:8" x14ac:dyDescent="0.25">
      <c r="F35106" s="11"/>
      <c r="G35106" s="11"/>
      <c r="H35106" s="11"/>
    </row>
    <row r="35107" spans="6:8" x14ac:dyDescent="0.25">
      <c r="F35107" s="11"/>
      <c r="G35107" s="11"/>
      <c r="H35107" s="11"/>
    </row>
    <row r="35108" spans="6:8" x14ac:dyDescent="0.25">
      <c r="F35108" s="11"/>
      <c r="G35108" s="11"/>
      <c r="H35108" s="11"/>
    </row>
    <row r="35109" spans="6:8" x14ac:dyDescent="0.25">
      <c r="F35109" s="11"/>
      <c r="G35109" s="11"/>
      <c r="H35109" s="11"/>
    </row>
    <row r="35110" spans="6:8" x14ac:dyDescent="0.25">
      <c r="F35110" s="11"/>
      <c r="G35110" s="11"/>
      <c r="H35110" s="11"/>
    </row>
    <row r="35111" spans="6:8" x14ac:dyDescent="0.25">
      <c r="F35111" s="11"/>
      <c r="G35111" s="11"/>
      <c r="H35111" s="11"/>
    </row>
    <row r="35112" spans="6:8" x14ac:dyDescent="0.25">
      <c r="F35112" s="11"/>
      <c r="G35112" s="11"/>
      <c r="H35112" s="11"/>
    </row>
    <row r="35113" spans="6:8" x14ac:dyDescent="0.25">
      <c r="F35113" s="11"/>
      <c r="G35113" s="11"/>
      <c r="H35113" s="11"/>
    </row>
    <row r="35114" spans="6:8" x14ac:dyDescent="0.25">
      <c r="F35114" s="11"/>
      <c r="G35114" s="11"/>
      <c r="H35114" s="11"/>
    </row>
    <row r="35115" spans="6:8" x14ac:dyDescent="0.25">
      <c r="F35115" s="11"/>
      <c r="G35115" s="11"/>
      <c r="H35115" s="11"/>
    </row>
    <row r="35116" spans="6:8" x14ac:dyDescent="0.25">
      <c r="F35116" s="11"/>
      <c r="G35116" s="11"/>
      <c r="H35116" s="11"/>
    </row>
    <row r="35117" spans="6:8" x14ac:dyDescent="0.25">
      <c r="F35117" s="11"/>
      <c r="G35117" s="11"/>
      <c r="H35117" s="11"/>
    </row>
    <row r="35118" spans="6:8" x14ac:dyDescent="0.25">
      <c r="F35118" s="11"/>
      <c r="G35118" s="11"/>
      <c r="H35118" s="11"/>
    </row>
    <row r="35119" spans="6:8" x14ac:dyDescent="0.25">
      <c r="F35119" s="11"/>
      <c r="G35119" s="11"/>
      <c r="H35119" s="11"/>
    </row>
    <row r="35120" spans="6:8" x14ac:dyDescent="0.25">
      <c r="F35120" s="11"/>
      <c r="G35120" s="11"/>
      <c r="H35120" s="11"/>
    </row>
    <row r="35121" spans="6:8" x14ac:dyDescent="0.25">
      <c r="F35121" s="11"/>
      <c r="G35121" s="11"/>
      <c r="H35121" s="11"/>
    </row>
    <row r="35122" spans="6:8" x14ac:dyDescent="0.25">
      <c r="F35122" s="11"/>
      <c r="G35122" s="11"/>
      <c r="H35122" s="11"/>
    </row>
    <row r="35123" spans="6:8" x14ac:dyDescent="0.25">
      <c r="F35123" s="11"/>
      <c r="G35123" s="11"/>
      <c r="H35123" s="11"/>
    </row>
    <row r="35124" spans="6:8" x14ac:dyDescent="0.25">
      <c r="F35124" s="11"/>
      <c r="G35124" s="11"/>
      <c r="H35124" s="11"/>
    </row>
    <row r="35125" spans="6:8" x14ac:dyDescent="0.25">
      <c r="F35125" s="11"/>
      <c r="G35125" s="11"/>
      <c r="H35125" s="11"/>
    </row>
    <row r="35126" spans="6:8" x14ac:dyDescent="0.25">
      <c r="F35126" s="11"/>
      <c r="G35126" s="11"/>
      <c r="H35126" s="11"/>
    </row>
    <row r="35127" spans="6:8" x14ac:dyDescent="0.25">
      <c r="F35127" s="11"/>
      <c r="G35127" s="11"/>
      <c r="H35127" s="11"/>
    </row>
    <row r="35128" spans="6:8" x14ac:dyDescent="0.25">
      <c r="F35128" s="11"/>
      <c r="G35128" s="11"/>
      <c r="H35128" s="11"/>
    </row>
    <row r="35129" spans="6:8" x14ac:dyDescent="0.25">
      <c r="F35129" s="11"/>
      <c r="G35129" s="11"/>
      <c r="H35129" s="11"/>
    </row>
    <row r="35130" spans="6:8" x14ac:dyDescent="0.25">
      <c r="F35130" s="11"/>
      <c r="G35130" s="11"/>
      <c r="H35130" s="11"/>
    </row>
    <row r="35131" spans="6:8" x14ac:dyDescent="0.25">
      <c r="F35131" s="11"/>
      <c r="G35131" s="11"/>
      <c r="H35131" s="11"/>
    </row>
    <row r="35132" spans="6:8" x14ac:dyDescent="0.25">
      <c r="F35132" s="11"/>
      <c r="G35132" s="11"/>
      <c r="H35132" s="11"/>
    </row>
    <row r="35133" spans="6:8" x14ac:dyDescent="0.25">
      <c r="F35133" s="11"/>
      <c r="G35133" s="11"/>
      <c r="H35133" s="11"/>
    </row>
    <row r="35134" spans="6:8" x14ac:dyDescent="0.25">
      <c r="F35134" s="11"/>
      <c r="G35134" s="11"/>
      <c r="H35134" s="11"/>
    </row>
    <row r="35135" spans="6:8" x14ac:dyDescent="0.25">
      <c r="F35135" s="11"/>
      <c r="G35135" s="11"/>
      <c r="H35135" s="11"/>
    </row>
    <row r="35136" spans="6:8" x14ac:dyDescent="0.25">
      <c r="F35136" s="11"/>
      <c r="G35136" s="11"/>
      <c r="H35136" s="11"/>
    </row>
    <row r="35137" spans="6:8" x14ac:dyDescent="0.25">
      <c r="F35137" s="11"/>
      <c r="G35137" s="11"/>
      <c r="H35137" s="11"/>
    </row>
    <row r="35138" spans="6:8" x14ac:dyDescent="0.25">
      <c r="F35138" s="11"/>
      <c r="G35138" s="11"/>
      <c r="H35138" s="11"/>
    </row>
    <row r="35139" spans="6:8" x14ac:dyDescent="0.25">
      <c r="F35139" s="11"/>
      <c r="G35139" s="11"/>
      <c r="H35139" s="11"/>
    </row>
    <row r="35140" spans="6:8" x14ac:dyDescent="0.25">
      <c r="F35140" s="11"/>
      <c r="G35140" s="11"/>
      <c r="H35140" s="11"/>
    </row>
    <row r="35141" spans="6:8" x14ac:dyDescent="0.25">
      <c r="F35141" s="11"/>
      <c r="G35141" s="11"/>
      <c r="H35141" s="11"/>
    </row>
    <row r="35142" spans="6:8" x14ac:dyDescent="0.25">
      <c r="F35142" s="11"/>
      <c r="G35142" s="11"/>
      <c r="H35142" s="11"/>
    </row>
    <row r="35143" spans="6:8" x14ac:dyDescent="0.25">
      <c r="F35143" s="11"/>
      <c r="G35143" s="11"/>
      <c r="H35143" s="11"/>
    </row>
    <row r="35144" spans="6:8" x14ac:dyDescent="0.25">
      <c r="F35144" s="11"/>
      <c r="G35144" s="11"/>
      <c r="H35144" s="11"/>
    </row>
    <row r="35145" spans="6:8" x14ac:dyDescent="0.25">
      <c r="F35145" s="11"/>
      <c r="G35145" s="11"/>
      <c r="H35145" s="11"/>
    </row>
    <row r="35146" spans="6:8" x14ac:dyDescent="0.25">
      <c r="F35146" s="11"/>
      <c r="G35146" s="11"/>
      <c r="H35146" s="11"/>
    </row>
    <row r="35147" spans="6:8" x14ac:dyDescent="0.25">
      <c r="F35147" s="11"/>
      <c r="G35147" s="11"/>
      <c r="H35147" s="11"/>
    </row>
    <row r="35148" spans="6:8" x14ac:dyDescent="0.25">
      <c r="F35148" s="11"/>
      <c r="G35148" s="11"/>
      <c r="H35148" s="11"/>
    </row>
    <row r="35149" spans="6:8" x14ac:dyDescent="0.25">
      <c r="F35149" s="11"/>
      <c r="G35149" s="11"/>
      <c r="H35149" s="11"/>
    </row>
    <row r="35150" spans="6:8" x14ac:dyDescent="0.25">
      <c r="F35150" s="11"/>
      <c r="G35150" s="11"/>
      <c r="H35150" s="11"/>
    </row>
    <row r="35151" spans="6:8" x14ac:dyDescent="0.25">
      <c r="F35151" s="11"/>
      <c r="G35151" s="11"/>
      <c r="H35151" s="11"/>
    </row>
    <row r="35152" spans="6:8" x14ac:dyDescent="0.25">
      <c r="F35152" s="11"/>
      <c r="G35152" s="11"/>
      <c r="H35152" s="11"/>
    </row>
    <row r="35153" spans="6:8" x14ac:dyDescent="0.25">
      <c r="F35153" s="11"/>
      <c r="G35153" s="11"/>
      <c r="H35153" s="11"/>
    </row>
    <row r="35154" spans="6:8" x14ac:dyDescent="0.25">
      <c r="F35154" s="11"/>
      <c r="G35154" s="11"/>
      <c r="H35154" s="11"/>
    </row>
    <row r="35155" spans="6:8" x14ac:dyDescent="0.25">
      <c r="F35155" s="11"/>
      <c r="G35155" s="11"/>
      <c r="H35155" s="11"/>
    </row>
    <row r="35156" spans="6:8" x14ac:dyDescent="0.25">
      <c r="F35156" s="11"/>
      <c r="G35156" s="11"/>
      <c r="H35156" s="11"/>
    </row>
    <row r="35157" spans="6:8" x14ac:dyDescent="0.25">
      <c r="F35157" s="11"/>
      <c r="G35157" s="11"/>
      <c r="H35157" s="11"/>
    </row>
    <row r="35158" spans="6:8" x14ac:dyDescent="0.25">
      <c r="F35158" s="11"/>
      <c r="G35158" s="11"/>
      <c r="H35158" s="11"/>
    </row>
    <row r="35159" spans="6:8" x14ac:dyDescent="0.25">
      <c r="F35159" s="11"/>
      <c r="G35159" s="11"/>
      <c r="H35159" s="11"/>
    </row>
    <row r="35160" spans="6:8" x14ac:dyDescent="0.25">
      <c r="F35160" s="11"/>
      <c r="G35160" s="11"/>
      <c r="H35160" s="11"/>
    </row>
    <row r="35161" spans="6:8" x14ac:dyDescent="0.25">
      <c r="F35161" s="11"/>
      <c r="G35161" s="11"/>
      <c r="H35161" s="11"/>
    </row>
    <row r="35162" spans="6:8" x14ac:dyDescent="0.25">
      <c r="F35162" s="11"/>
      <c r="G35162" s="11"/>
      <c r="H35162" s="11"/>
    </row>
    <row r="35163" spans="6:8" x14ac:dyDescent="0.25">
      <c r="F35163" s="11"/>
      <c r="G35163" s="11"/>
      <c r="H35163" s="11"/>
    </row>
    <row r="35164" spans="6:8" x14ac:dyDescent="0.25">
      <c r="F35164" s="11"/>
      <c r="G35164" s="11"/>
      <c r="H35164" s="11"/>
    </row>
    <row r="35165" spans="6:8" x14ac:dyDescent="0.25">
      <c r="F35165" s="11"/>
      <c r="G35165" s="11"/>
      <c r="H35165" s="11"/>
    </row>
    <row r="35166" spans="6:8" x14ac:dyDescent="0.25">
      <c r="F35166" s="11"/>
      <c r="G35166" s="11"/>
      <c r="H35166" s="11"/>
    </row>
    <row r="35167" spans="6:8" x14ac:dyDescent="0.25">
      <c r="F35167" s="11"/>
      <c r="G35167" s="11"/>
      <c r="H35167" s="11"/>
    </row>
    <row r="35168" spans="6:8" x14ac:dyDescent="0.25">
      <c r="F35168" s="11"/>
      <c r="G35168" s="11"/>
      <c r="H35168" s="11"/>
    </row>
    <row r="35169" spans="6:8" x14ac:dyDescent="0.25">
      <c r="F35169" s="11"/>
      <c r="G35169" s="11"/>
      <c r="H35169" s="11"/>
    </row>
    <row r="35170" spans="6:8" x14ac:dyDescent="0.25">
      <c r="F35170" s="11"/>
      <c r="G35170" s="11"/>
      <c r="H35170" s="11"/>
    </row>
    <row r="35171" spans="6:8" x14ac:dyDescent="0.25">
      <c r="F35171" s="11"/>
      <c r="G35171" s="11"/>
      <c r="H35171" s="11"/>
    </row>
    <row r="35172" spans="6:8" x14ac:dyDescent="0.25">
      <c r="F35172" s="11"/>
      <c r="G35172" s="11"/>
      <c r="H35172" s="11"/>
    </row>
    <row r="35173" spans="6:8" x14ac:dyDescent="0.25">
      <c r="F35173" s="11"/>
      <c r="G35173" s="11"/>
      <c r="H35173" s="11"/>
    </row>
    <row r="35174" spans="6:8" x14ac:dyDescent="0.25">
      <c r="F35174" s="11"/>
      <c r="G35174" s="11"/>
      <c r="H35174" s="11"/>
    </row>
    <row r="35175" spans="6:8" x14ac:dyDescent="0.25">
      <c r="F35175" s="11"/>
      <c r="G35175" s="11"/>
      <c r="H35175" s="11"/>
    </row>
    <row r="35176" spans="6:8" x14ac:dyDescent="0.25">
      <c r="F35176" s="11"/>
      <c r="G35176" s="11"/>
      <c r="H35176" s="11"/>
    </row>
    <row r="35177" spans="6:8" x14ac:dyDescent="0.25">
      <c r="F35177" s="11"/>
      <c r="G35177" s="11"/>
      <c r="H35177" s="11"/>
    </row>
    <row r="35178" spans="6:8" x14ac:dyDescent="0.25">
      <c r="F35178" s="11"/>
      <c r="G35178" s="11"/>
      <c r="H35178" s="11"/>
    </row>
    <row r="35179" spans="6:8" x14ac:dyDescent="0.25">
      <c r="F35179" s="11"/>
      <c r="G35179" s="11"/>
      <c r="H35179" s="11"/>
    </row>
    <row r="35180" spans="6:8" x14ac:dyDescent="0.25">
      <c r="F35180" s="11"/>
      <c r="G35180" s="11"/>
      <c r="H35180" s="11"/>
    </row>
    <row r="35181" spans="6:8" x14ac:dyDescent="0.25">
      <c r="F35181" s="11"/>
      <c r="G35181" s="11"/>
      <c r="H35181" s="11"/>
    </row>
    <row r="35182" spans="6:8" x14ac:dyDescent="0.25">
      <c r="F35182" s="11"/>
      <c r="G35182" s="11"/>
      <c r="H35182" s="11"/>
    </row>
    <row r="35183" spans="6:8" x14ac:dyDescent="0.25">
      <c r="F35183" s="11"/>
      <c r="G35183" s="11"/>
      <c r="H35183" s="11"/>
    </row>
    <row r="35184" spans="6:8" x14ac:dyDescent="0.25">
      <c r="F35184" s="11"/>
      <c r="G35184" s="11"/>
      <c r="H35184" s="11"/>
    </row>
    <row r="35185" spans="6:8" x14ac:dyDescent="0.25">
      <c r="F35185" s="11"/>
      <c r="G35185" s="11"/>
      <c r="H35185" s="11"/>
    </row>
    <row r="35186" spans="6:8" x14ac:dyDescent="0.25">
      <c r="F35186" s="11"/>
      <c r="G35186" s="11"/>
      <c r="H35186" s="11"/>
    </row>
    <row r="35187" spans="6:8" x14ac:dyDescent="0.25">
      <c r="F35187" s="11"/>
      <c r="G35187" s="11"/>
      <c r="H35187" s="11"/>
    </row>
    <row r="35188" spans="6:8" x14ac:dyDescent="0.25">
      <c r="F35188" s="11"/>
      <c r="G35188" s="11"/>
      <c r="H35188" s="11"/>
    </row>
    <row r="35189" spans="6:8" x14ac:dyDescent="0.25">
      <c r="F35189" s="11"/>
      <c r="G35189" s="11"/>
      <c r="H35189" s="11"/>
    </row>
    <row r="35190" spans="6:8" x14ac:dyDescent="0.25">
      <c r="F35190" s="11"/>
      <c r="G35190" s="11"/>
      <c r="H35190" s="11"/>
    </row>
    <row r="35191" spans="6:8" x14ac:dyDescent="0.25">
      <c r="F35191" s="11"/>
      <c r="G35191" s="11"/>
      <c r="H35191" s="11"/>
    </row>
    <row r="35192" spans="6:8" x14ac:dyDescent="0.25">
      <c r="F35192" s="11"/>
      <c r="G35192" s="11"/>
      <c r="H35192" s="11"/>
    </row>
    <row r="35193" spans="6:8" x14ac:dyDescent="0.25">
      <c r="F35193" s="11"/>
      <c r="G35193" s="11"/>
      <c r="H35193" s="11"/>
    </row>
    <row r="35194" spans="6:8" x14ac:dyDescent="0.25">
      <c r="F35194" s="11"/>
      <c r="G35194" s="11"/>
      <c r="H35194" s="11"/>
    </row>
    <row r="35195" spans="6:8" x14ac:dyDescent="0.25">
      <c r="F35195" s="11"/>
      <c r="G35195" s="11"/>
      <c r="H35195" s="11"/>
    </row>
    <row r="35196" spans="6:8" x14ac:dyDescent="0.25">
      <c r="F35196" s="11"/>
      <c r="G35196" s="11"/>
      <c r="H35196" s="11"/>
    </row>
    <row r="35197" spans="6:8" x14ac:dyDescent="0.25">
      <c r="F35197" s="11"/>
      <c r="G35197" s="11"/>
      <c r="H35197" s="11"/>
    </row>
    <row r="35198" spans="6:8" x14ac:dyDescent="0.25">
      <c r="F35198" s="11"/>
      <c r="G35198" s="11"/>
      <c r="H35198" s="11"/>
    </row>
    <row r="35199" spans="6:8" x14ac:dyDescent="0.25">
      <c r="F35199" s="11"/>
      <c r="G35199" s="11"/>
      <c r="H35199" s="11"/>
    </row>
    <row r="35200" spans="6:8" x14ac:dyDescent="0.25">
      <c r="F35200" s="11"/>
      <c r="G35200" s="11"/>
      <c r="H35200" s="11"/>
    </row>
    <row r="35201" spans="6:8" x14ac:dyDescent="0.25">
      <c r="F35201" s="11"/>
      <c r="G35201" s="11"/>
      <c r="H35201" s="11"/>
    </row>
    <row r="35202" spans="6:8" x14ac:dyDescent="0.25">
      <c r="F35202" s="11"/>
      <c r="G35202" s="11"/>
      <c r="H35202" s="11"/>
    </row>
    <row r="35203" spans="6:8" x14ac:dyDescent="0.25">
      <c r="F35203" s="11"/>
      <c r="G35203" s="11"/>
      <c r="H35203" s="11"/>
    </row>
    <row r="35204" spans="6:8" x14ac:dyDescent="0.25">
      <c r="F35204" s="11"/>
      <c r="G35204" s="11"/>
      <c r="H35204" s="11"/>
    </row>
    <row r="35205" spans="6:8" x14ac:dyDescent="0.25">
      <c r="F35205" s="11"/>
      <c r="G35205" s="11"/>
      <c r="H35205" s="11"/>
    </row>
    <row r="35206" spans="6:8" x14ac:dyDescent="0.25">
      <c r="F35206" s="11"/>
      <c r="G35206" s="11"/>
      <c r="H35206" s="11"/>
    </row>
    <row r="35207" spans="6:8" x14ac:dyDescent="0.25">
      <c r="F35207" s="11"/>
      <c r="G35207" s="11"/>
      <c r="H35207" s="11"/>
    </row>
    <row r="35208" spans="6:8" x14ac:dyDescent="0.25">
      <c r="F35208" s="11"/>
      <c r="G35208" s="11"/>
      <c r="H35208" s="11"/>
    </row>
    <row r="35209" spans="6:8" x14ac:dyDescent="0.25">
      <c r="F35209" s="11"/>
      <c r="G35209" s="11"/>
      <c r="H35209" s="11"/>
    </row>
    <row r="35210" spans="6:8" x14ac:dyDescent="0.25">
      <c r="F35210" s="11"/>
      <c r="G35210" s="11"/>
      <c r="H35210" s="11"/>
    </row>
    <row r="35211" spans="6:8" x14ac:dyDescent="0.25">
      <c r="F35211" s="11"/>
      <c r="G35211" s="11"/>
      <c r="H35211" s="11"/>
    </row>
    <row r="35212" spans="6:8" x14ac:dyDescent="0.25">
      <c r="F35212" s="11"/>
      <c r="G35212" s="11"/>
      <c r="H35212" s="11"/>
    </row>
    <row r="35213" spans="6:8" x14ac:dyDescent="0.25">
      <c r="F35213" s="11"/>
      <c r="G35213" s="11"/>
      <c r="H35213" s="11"/>
    </row>
    <row r="35214" spans="6:8" x14ac:dyDescent="0.25">
      <c r="F35214" s="11"/>
      <c r="G35214" s="11"/>
      <c r="H35214" s="11"/>
    </row>
    <row r="35215" spans="6:8" x14ac:dyDescent="0.25">
      <c r="F35215" s="11"/>
      <c r="G35215" s="11"/>
      <c r="H35215" s="11"/>
    </row>
    <row r="35216" spans="6:8" x14ac:dyDescent="0.25">
      <c r="F35216" s="11"/>
      <c r="G35216" s="11"/>
      <c r="H35216" s="11"/>
    </row>
    <row r="35217" spans="6:8" x14ac:dyDescent="0.25">
      <c r="F35217" s="11"/>
      <c r="G35217" s="11"/>
      <c r="H35217" s="11"/>
    </row>
    <row r="35218" spans="6:8" x14ac:dyDescent="0.25">
      <c r="F35218" s="11"/>
      <c r="G35218" s="11"/>
      <c r="H35218" s="11"/>
    </row>
    <row r="35219" spans="6:8" x14ac:dyDescent="0.25">
      <c r="F35219" s="11"/>
      <c r="G35219" s="11"/>
      <c r="H35219" s="11"/>
    </row>
    <row r="35220" spans="6:8" x14ac:dyDescent="0.25">
      <c r="F35220" s="11"/>
      <c r="G35220" s="11"/>
      <c r="H35220" s="11"/>
    </row>
    <row r="35221" spans="6:8" x14ac:dyDescent="0.25">
      <c r="F35221" s="11"/>
      <c r="G35221" s="11"/>
      <c r="H35221" s="11"/>
    </row>
    <row r="35222" spans="6:8" x14ac:dyDescent="0.25">
      <c r="F35222" s="11"/>
      <c r="G35222" s="11"/>
      <c r="H35222" s="11"/>
    </row>
    <row r="35223" spans="6:8" x14ac:dyDescent="0.25">
      <c r="F35223" s="11"/>
      <c r="G35223" s="11"/>
      <c r="H35223" s="11"/>
    </row>
    <row r="35224" spans="6:8" x14ac:dyDescent="0.25">
      <c r="F35224" s="11"/>
      <c r="G35224" s="11"/>
      <c r="H35224" s="11"/>
    </row>
    <row r="35225" spans="6:8" x14ac:dyDescent="0.25">
      <c r="F35225" s="11"/>
      <c r="G35225" s="11"/>
      <c r="H35225" s="11"/>
    </row>
    <row r="35226" spans="6:8" x14ac:dyDescent="0.25">
      <c r="F35226" s="11"/>
      <c r="G35226" s="11"/>
      <c r="H35226" s="11"/>
    </row>
    <row r="35227" spans="6:8" x14ac:dyDescent="0.25">
      <c r="F35227" s="11"/>
      <c r="G35227" s="11"/>
      <c r="H35227" s="11"/>
    </row>
    <row r="35228" spans="6:8" x14ac:dyDescent="0.25">
      <c r="F35228" s="11"/>
      <c r="G35228" s="11"/>
      <c r="H35228" s="11"/>
    </row>
    <row r="35229" spans="6:8" x14ac:dyDescent="0.25">
      <c r="F35229" s="11"/>
      <c r="G35229" s="11"/>
      <c r="H35229" s="11"/>
    </row>
    <row r="35230" spans="6:8" x14ac:dyDescent="0.25">
      <c r="F35230" s="11"/>
      <c r="G35230" s="11"/>
      <c r="H35230" s="11"/>
    </row>
    <row r="35231" spans="6:8" x14ac:dyDescent="0.25">
      <c r="F35231" s="11"/>
      <c r="G35231" s="11"/>
      <c r="H35231" s="11"/>
    </row>
    <row r="35232" spans="6:8" x14ac:dyDescent="0.25">
      <c r="F35232" s="11"/>
      <c r="G35232" s="11"/>
      <c r="H35232" s="11"/>
    </row>
    <row r="35233" spans="6:8" x14ac:dyDescent="0.25">
      <c r="F35233" s="11"/>
      <c r="G35233" s="11"/>
      <c r="H35233" s="11"/>
    </row>
    <row r="35234" spans="6:8" x14ac:dyDescent="0.25">
      <c r="F35234" s="11"/>
      <c r="G35234" s="11"/>
      <c r="H35234" s="11"/>
    </row>
    <row r="35235" spans="6:8" x14ac:dyDescent="0.25">
      <c r="F35235" s="11"/>
      <c r="G35235" s="11"/>
      <c r="H35235" s="11"/>
    </row>
    <row r="35236" spans="6:8" x14ac:dyDescent="0.25">
      <c r="F35236" s="11"/>
      <c r="G35236" s="11"/>
      <c r="H35236" s="11"/>
    </row>
    <row r="35237" spans="6:8" x14ac:dyDescent="0.25">
      <c r="F35237" s="11"/>
      <c r="G35237" s="11"/>
      <c r="H35237" s="11"/>
    </row>
    <row r="35238" spans="6:8" x14ac:dyDescent="0.25">
      <c r="F35238" s="11"/>
      <c r="G35238" s="11"/>
      <c r="H35238" s="11"/>
    </row>
    <row r="35239" spans="6:8" x14ac:dyDescent="0.25">
      <c r="F35239" s="11"/>
      <c r="G35239" s="11"/>
      <c r="H35239" s="11"/>
    </row>
    <row r="35240" spans="6:8" x14ac:dyDescent="0.25">
      <c r="F35240" s="11"/>
      <c r="G35240" s="11"/>
      <c r="H35240" s="11"/>
    </row>
    <row r="35241" spans="6:8" x14ac:dyDescent="0.25">
      <c r="F35241" s="11"/>
      <c r="G35241" s="11"/>
      <c r="H35241" s="11"/>
    </row>
    <row r="35242" spans="6:8" x14ac:dyDescent="0.25">
      <c r="F35242" s="11"/>
      <c r="G35242" s="11"/>
      <c r="H35242" s="11"/>
    </row>
    <row r="35243" spans="6:8" x14ac:dyDescent="0.25">
      <c r="F35243" s="11"/>
      <c r="G35243" s="11"/>
      <c r="H35243" s="11"/>
    </row>
    <row r="35244" spans="6:8" x14ac:dyDescent="0.25">
      <c r="F35244" s="11"/>
      <c r="G35244" s="11"/>
      <c r="H35244" s="11"/>
    </row>
    <row r="35245" spans="6:8" x14ac:dyDescent="0.25">
      <c r="F35245" s="11"/>
      <c r="G35245" s="11"/>
      <c r="H35245" s="11"/>
    </row>
    <row r="35246" spans="6:8" x14ac:dyDescent="0.25">
      <c r="F35246" s="11"/>
      <c r="G35246" s="11"/>
      <c r="H35246" s="11"/>
    </row>
    <row r="35247" spans="6:8" x14ac:dyDescent="0.25">
      <c r="F35247" s="11"/>
      <c r="G35247" s="11"/>
      <c r="H35247" s="11"/>
    </row>
    <row r="35248" spans="6:8" x14ac:dyDescent="0.25">
      <c r="F35248" s="11"/>
      <c r="G35248" s="11"/>
      <c r="H35248" s="11"/>
    </row>
    <row r="35249" spans="6:8" x14ac:dyDescent="0.25">
      <c r="F35249" s="11"/>
      <c r="G35249" s="11"/>
      <c r="H35249" s="11"/>
    </row>
    <row r="35250" spans="6:8" x14ac:dyDescent="0.25">
      <c r="F35250" s="11"/>
      <c r="G35250" s="11"/>
      <c r="H35250" s="11"/>
    </row>
    <row r="35251" spans="6:8" x14ac:dyDescent="0.25">
      <c r="F35251" s="11"/>
      <c r="G35251" s="11"/>
      <c r="H35251" s="11"/>
    </row>
    <row r="35252" spans="6:8" x14ac:dyDescent="0.25">
      <c r="F35252" s="11"/>
      <c r="G35252" s="11"/>
      <c r="H35252" s="11"/>
    </row>
    <row r="35253" spans="6:8" x14ac:dyDescent="0.25">
      <c r="F35253" s="11"/>
      <c r="G35253" s="11"/>
      <c r="H35253" s="11"/>
    </row>
    <row r="35254" spans="6:8" x14ac:dyDescent="0.25">
      <c r="F35254" s="11"/>
      <c r="G35254" s="11"/>
      <c r="H35254" s="11"/>
    </row>
    <row r="35255" spans="6:8" x14ac:dyDescent="0.25">
      <c r="F35255" s="11"/>
      <c r="G35255" s="11"/>
      <c r="H35255" s="11"/>
    </row>
    <row r="35256" spans="6:8" x14ac:dyDescent="0.25">
      <c r="F35256" s="11"/>
      <c r="G35256" s="11"/>
      <c r="H35256" s="11"/>
    </row>
    <row r="35257" spans="6:8" x14ac:dyDescent="0.25">
      <c r="F35257" s="11"/>
      <c r="G35257" s="11"/>
      <c r="H35257" s="11"/>
    </row>
    <row r="35258" spans="6:8" x14ac:dyDescent="0.25">
      <c r="F35258" s="11"/>
      <c r="G35258" s="11"/>
      <c r="H35258" s="11"/>
    </row>
    <row r="35259" spans="6:8" x14ac:dyDescent="0.25">
      <c r="F35259" s="11"/>
      <c r="G35259" s="11"/>
      <c r="H35259" s="11"/>
    </row>
    <row r="35260" spans="6:8" x14ac:dyDescent="0.25">
      <c r="F35260" s="11"/>
      <c r="G35260" s="11"/>
      <c r="H35260" s="11"/>
    </row>
    <row r="35261" spans="6:8" x14ac:dyDescent="0.25">
      <c r="F35261" s="11"/>
      <c r="G35261" s="11"/>
      <c r="H35261" s="11"/>
    </row>
    <row r="35262" spans="6:8" x14ac:dyDescent="0.25">
      <c r="F35262" s="11"/>
      <c r="G35262" s="11"/>
      <c r="H35262" s="11"/>
    </row>
    <row r="35263" spans="6:8" x14ac:dyDescent="0.25">
      <c r="F35263" s="11"/>
      <c r="G35263" s="11"/>
      <c r="H35263" s="11"/>
    </row>
    <row r="35264" spans="6:8" x14ac:dyDescent="0.25">
      <c r="F35264" s="11"/>
      <c r="G35264" s="11"/>
      <c r="H35264" s="11"/>
    </row>
    <row r="35265" spans="6:8" x14ac:dyDescent="0.25">
      <c r="F35265" s="11"/>
      <c r="G35265" s="11"/>
      <c r="H35265" s="11"/>
    </row>
    <row r="35266" spans="6:8" x14ac:dyDescent="0.25">
      <c r="F35266" s="11"/>
      <c r="G35266" s="11"/>
      <c r="H35266" s="11"/>
    </row>
    <row r="35267" spans="6:8" x14ac:dyDescent="0.25">
      <c r="F35267" s="11"/>
      <c r="G35267" s="11"/>
      <c r="H35267" s="11"/>
    </row>
    <row r="35268" spans="6:8" x14ac:dyDescent="0.25">
      <c r="F35268" s="11"/>
      <c r="G35268" s="11"/>
      <c r="H35268" s="11"/>
    </row>
    <row r="35269" spans="6:8" x14ac:dyDescent="0.25">
      <c r="F35269" s="11"/>
      <c r="G35269" s="11"/>
      <c r="H35269" s="11"/>
    </row>
    <row r="35270" spans="6:8" x14ac:dyDescent="0.25">
      <c r="F35270" s="11"/>
      <c r="G35270" s="11"/>
      <c r="H35270" s="11"/>
    </row>
    <row r="35271" spans="6:8" x14ac:dyDescent="0.25">
      <c r="F35271" s="11"/>
      <c r="G35271" s="11"/>
      <c r="H35271" s="11"/>
    </row>
    <row r="35272" spans="6:8" x14ac:dyDescent="0.25">
      <c r="F35272" s="11"/>
      <c r="G35272" s="11"/>
      <c r="H35272" s="11"/>
    </row>
    <row r="35273" spans="6:8" x14ac:dyDescent="0.25">
      <c r="F35273" s="11"/>
      <c r="G35273" s="11"/>
      <c r="H35273" s="11"/>
    </row>
    <row r="35274" spans="6:8" x14ac:dyDescent="0.25">
      <c r="F35274" s="11"/>
      <c r="G35274" s="11"/>
      <c r="H35274" s="11"/>
    </row>
    <row r="35275" spans="6:8" x14ac:dyDescent="0.25">
      <c r="F35275" s="11"/>
      <c r="G35275" s="11"/>
      <c r="H35275" s="11"/>
    </row>
    <row r="35276" spans="6:8" x14ac:dyDescent="0.25">
      <c r="F35276" s="11"/>
      <c r="G35276" s="11"/>
      <c r="H35276" s="11"/>
    </row>
    <row r="35277" spans="6:8" x14ac:dyDescent="0.25">
      <c r="F35277" s="11"/>
      <c r="G35277" s="11"/>
      <c r="H35277" s="11"/>
    </row>
    <row r="35278" spans="6:8" x14ac:dyDescent="0.25">
      <c r="F35278" s="11"/>
      <c r="G35278" s="11"/>
      <c r="H35278" s="11"/>
    </row>
    <row r="35279" spans="6:8" x14ac:dyDescent="0.25">
      <c r="F35279" s="11"/>
      <c r="G35279" s="11"/>
      <c r="H35279" s="11"/>
    </row>
    <row r="35280" spans="6:8" x14ac:dyDescent="0.25">
      <c r="F35280" s="11"/>
      <c r="G35280" s="11"/>
      <c r="H35280" s="11"/>
    </row>
    <row r="35281" spans="6:8" x14ac:dyDescent="0.25">
      <c r="F35281" s="11"/>
      <c r="G35281" s="11"/>
      <c r="H35281" s="11"/>
    </row>
    <row r="35282" spans="6:8" x14ac:dyDescent="0.25">
      <c r="F35282" s="11"/>
      <c r="G35282" s="11"/>
      <c r="H35282" s="11"/>
    </row>
    <row r="35283" spans="6:8" x14ac:dyDescent="0.25">
      <c r="F35283" s="11"/>
      <c r="G35283" s="11"/>
      <c r="H35283" s="11"/>
    </row>
    <row r="35284" spans="6:8" x14ac:dyDescent="0.25">
      <c r="F35284" s="11"/>
      <c r="G35284" s="11"/>
      <c r="H35284" s="11"/>
    </row>
    <row r="35285" spans="6:8" x14ac:dyDescent="0.25">
      <c r="F35285" s="11"/>
      <c r="G35285" s="11"/>
      <c r="H35285" s="11"/>
    </row>
    <row r="35286" spans="6:8" x14ac:dyDescent="0.25">
      <c r="F35286" s="11"/>
      <c r="G35286" s="11"/>
      <c r="H35286" s="11"/>
    </row>
    <row r="35287" spans="6:8" x14ac:dyDescent="0.25">
      <c r="F35287" s="11"/>
      <c r="G35287" s="11"/>
      <c r="H35287" s="11"/>
    </row>
    <row r="35288" spans="6:8" x14ac:dyDescent="0.25">
      <c r="F35288" s="11"/>
      <c r="G35288" s="11"/>
      <c r="H35288" s="11"/>
    </row>
    <row r="35289" spans="6:8" x14ac:dyDescent="0.25">
      <c r="F35289" s="11"/>
      <c r="G35289" s="11"/>
      <c r="H35289" s="11"/>
    </row>
    <row r="35290" spans="6:8" x14ac:dyDescent="0.25">
      <c r="F35290" s="11"/>
      <c r="G35290" s="11"/>
      <c r="H35290" s="11"/>
    </row>
    <row r="35291" spans="6:8" x14ac:dyDescent="0.25">
      <c r="F35291" s="11"/>
      <c r="G35291" s="11"/>
      <c r="H35291" s="11"/>
    </row>
    <row r="35292" spans="6:8" x14ac:dyDescent="0.25">
      <c r="F35292" s="11"/>
      <c r="G35292" s="11"/>
      <c r="H35292" s="11"/>
    </row>
    <row r="35293" spans="6:8" x14ac:dyDescent="0.25">
      <c r="F35293" s="11"/>
      <c r="G35293" s="11"/>
      <c r="H35293" s="11"/>
    </row>
    <row r="35294" spans="6:8" x14ac:dyDescent="0.25">
      <c r="F35294" s="11"/>
      <c r="G35294" s="11"/>
      <c r="H35294" s="11"/>
    </row>
    <row r="35295" spans="6:8" x14ac:dyDescent="0.25">
      <c r="F35295" s="11"/>
      <c r="G35295" s="11"/>
      <c r="H35295" s="11"/>
    </row>
    <row r="35296" spans="6:8" x14ac:dyDescent="0.25">
      <c r="F35296" s="11"/>
      <c r="G35296" s="11"/>
      <c r="H35296" s="11"/>
    </row>
    <row r="35297" spans="6:8" x14ac:dyDescent="0.25">
      <c r="F35297" s="11"/>
      <c r="G35297" s="11"/>
      <c r="H35297" s="11"/>
    </row>
    <row r="35298" spans="6:8" x14ac:dyDescent="0.25">
      <c r="F35298" s="11"/>
      <c r="G35298" s="11"/>
      <c r="H35298" s="11"/>
    </row>
    <row r="35299" spans="6:8" x14ac:dyDescent="0.25">
      <c r="F35299" s="11"/>
      <c r="G35299" s="11"/>
      <c r="H35299" s="11"/>
    </row>
    <row r="35300" spans="6:8" x14ac:dyDescent="0.25">
      <c r="F35300" s="11"/>
      <c r="G35300" s="11"/>
      <c r="H35300" s="11"/>
    </row>
    <row r="35301" spans="6:8" x14ac:dyDescent="0.25">
      <c r="F35301" s="11"/>
      <c r="G35301" s="11"/>
      <c r="H35301" s="11"/>
    </row>
    <row r="35302" spans="6:8" x14ac:dyDescent="0.25">
      <c r="F35302" s="11"/>
      <c r="G35302" s="11"/>
      <c r="H35302" s="11"/>
    </row>
    <row r="35303" spans="6:8" x14ac:dyDescent="0.25">
      <c r="F35303" s="11"/>
      <c r="G35303" s="11"/>
      <c r="H35303" s="11"/>
    </row>
    <row r="35304" spans="6:8" x14ac:dyDescent="0.25">
      <c r="F35304" s="11"/>
      <c r="G35304" s="11"/>
      <c r="H35304" s="11"/>
    </row>
    <row r="35305" spans="6:8" x14ac:dyDescent="0.25">
      <c r="F35305" s="11"/>
      <c r="G35305" s="11"/>
      <c r="H35305" s="11"/>
    </row>
    <row r="35306" spans="6:8" x14ac:dyDescent="0.25">
      <c r="F35306" s="11"/>
      <c r="G35306" s="11"/>
      <c r="H35306" s="11"/>
    </row>
    <row r="35307" spans="6:8" x14ac:dyDescent="0.25">
      <c r="F35307" s="11"/>
      <c r="G35307" s="11"/>
      <c r="H35307" s="11"/>
    </row>
    <row r="35308" spans="6:8" x14ac:dyDescent="0.25">
      <c r="F35308" s="11"/>
      <c r="G35308" s="11"/>
      <c r="H35308" s="11"/>
    </row>
    <row r="35309" spans="6:8" x14ac:dyDescent="0.25">
      <c r="F35309" s="11"/>
      <c r="G35309" s="11"/>
      <c r="H35309" s="11"/>
    </row>
    <row r="35310" spans="6:8" x14ac:dyDescent="0.25">
      <c r="F35310" s="11"/>
      <c r="G35310" s="11"/>
      <c r="H35310" s="11"/>
    </row>
    <row r="35311" spans="6:8" x14ac:dyDescent="0.25">
      <c r="F35311" s="11"/>
      <c r="G35311" s="11"/>
      <c r="H35311" s="11"/>
    </row>
    <row r="35312" spans="6:8" x14ac:dyDescent="0.25">
      <c r="F35312" s="11"/>
      <c r="G35312" s="11"/>
      <c r="H35312" s="11"/>
    </row>
    <row r="35313" spans="6:8" x14ac:dyDescent="0.25">
      <c r="F35313" s="11"/>
      <c r="G35313" s="11"/>
      <c r="H35313" s="11"/>
    </row>
    <row r="35314" spans="6:8" x14ac:dyDescent="0.25">
      <c r="F35314" s="11"/>
      <c r="G35314" s="11"/>
      <c r="H35314" s="11"/>
    </row>
    <row r="35315" spans="6:8" x14ac:dyDescent="0.25">
      <c r="F35315" s="11"/>
      <c r="G35315" s="11"/>
      <c r="H35315" s="11"/>
    </row>
    <row r="35316" spans="6:8" x14ac:dyDescent="0.25">
      <c r="F35316" s="11"/>
      <c r="G35316" s="11"/>
      <c r="H35316" s="11"/>
    </row>
    <row r="35317" spans="6:8" x14ac:dyDescent="0.25">
      <c r="F35317" s="11"/>
      <c r="G35317" s="11"/>
      <c r="H35317" s="11"/>
    </row>
    <row r="35318" spans="6:8" x14ac:dyDescent="0.25">
      <c r="F35318" s="11"/>
      <c r="G35318" s="11"/>
      <c r="H35318" s="11"/>
    </row>
    <row r="35319" spans="6:8" x14ac:dyDescent="0.25">
      <c r="F35319" s="11"/>
      <c r="G35319" s="11"/>
      <c r="H35319" s="11"/>
    </row>
    <row r="35320" spans="6:8" x14ac:dyDescent="0.25">
      <c r="F35320" s="11"/>
      <c r="G35320" s="11"/>
      <c r="H35320" s="11"/>
    </row>
    <row r="35321" spans="6:8" x14ac:dyDescent="0.25">
      <c r="F35321" s="11"/>
      <c r="G35321" s="11"/>
      <c r="H35321" s="11"/>
    </row>
    <row r="35322" spans="6:8" x14ac:dyDescent="0.25">
      <c r="F35322" s="11"/>
      <c r="G35322" s="11"/>
      <c r="H35322" s="11"/>
    </row>
    <row r="35323" spans="6:8" x14ac:dyDescent="0.25">
      <c r="F35323" s="11"/>
      <c r="G35323" s="11"/>
      <c r="H35323" s="11"/>
    </row>
    <row r="35324" spans="6:8" x14ac:dyDescent="0.25">
      <c r="F35324" s="11"/>
      <c r="G35324" s="11"/>
      <c r="H35324" s="11"/>
    </row>
    <row r="35325" spans="6:8" x14ac:dyDescent="0.25">
      <c r="F35325" s="11"/>
      <c r="G35325" s="11"/>
      <c r="H35325" s="11"/>
    </row>
    <row r="35326" spans="6:8" x14ac:dyDescent="0.25">
      <c r="F35326" s="11"/>
      <c r="G35326" s="11"/>
      <c r="H35326" s="11"/>
    </row>
    <row r="35327" spans="6:8" x14ac:dyDescent="0.25">
      <c r="F35327" s="11"/>
      <c r="G35327" s="11"/>
      <c r="H35327" s="11"/>
    </row>
    <row r="35328" spans="6:8" x14ac:dyDescent="0.25">
      <c r="F35328" s="11"/>
      <c r="G35328" s="11"/>
      <c r="H35328" s="11"/>
    </row>
    <row r="35329" spans="6:8" x14ac:dyDescent="0.25">
      <c r="F35329" s="11"/>
      <c r="G35329" s="11"/>
      <c r="H35329" s="11"/>
    </row>
    <row r="35330" spans="6:8" x14ac:dyDescent="0.25">
      <c r="F35330" s="11"/>
      <c r="G35330" s="11"/>
      <c r="H35330" s="11"/>
    </row>
    <row r="35331" spans="6:8" x14ac:dyDescent="0.25">
      <c r="F35331" s="11"/>
      <c r="G35331" s="11"/>
      <c r="H35331" s="11"/>
    </row>
    <row r="35332" spans="6:8" x14ac:dyDescent="0.25">
      <c r="F35332" s="11"/>
      <c r="G35332" s="11"/>
      <c r="H35332" s="11"/>
    </row>
    <row r="35333" spans="6:8" x14ac:dyDescent="0.25">
      <c r="F35333" s="11"/>
      <c r="G35333" s="11"/>
      <c r="H35333" s="11"/>
    </row>
    <row r="35334" spans="6:8" x14ac:dyDescent="0.25">
      <c r="F35334" s="11"/>
      <c r="G35334" s="11"/>
      <c r="H35334" s="11"/>
    </row>
    <row r="35335" spans="6:8" x14ac:dyDescent="0.25">
      <c r="F35335" s="11"/>
      <c r="G35335" s="11"/>
      <c r="H35335" s="11"/>
    </row>
    <row r="35336" spans="6:8" x14ac:dyDescent="0.25">
      <c r="F35336" s="11"/>
      <c r="G35336" s="11"/>
      <c r="H35336" s="11"/>
    </row>
    <row r="35337" spans="6:8" x14ac:dyDescent="0.25">
      <c r="F35337" s="11"/>
      <c r="G35337" s="11"/>
      <c r="H35337" s="11"/>
    </row>
    <row r="35338" spans="6:8" x14ac:dyDescent="0.25">
      <c r="F35338" s="11"/>
      <c r="G35338" s="11"/>
      <c r="H35338" s="11"/>
    </row>
    <row r="35339" spans="6:8" x14ac:dyDescent="0.25">
      <c r="F35339" s="11"/>
      <c r="G35339" s="11"/>
      <c r="H35339" s="11"/>
    </row>
    <row r="35340" spans="6:8" x14ac:dyDescent="0.25">
      <c r="F35340" s="11"/>
      <c r="G35340" s="11"/>
      <c r="H35340" s="11"/>
    </row>
    <row r="35341" spans="6:8" x14ac:dyDescent="0.25">
      <c r="F35341" s="11"/>
      <c r="G35341" s="11"/>
      <c r="H35341" s="11"/>
    </row>
    <row r="35342" spans="6:8" x14ac:dyDescent="0.25">
      <c r="F35342" s="11"/>
      <c r="G35342" s="11"/>
      <c r="H35342" s="11"/>
    </row>
    <row r="35343" spans="6:8" x14ac:dyDescent="0.25">
      <c r="F35343" s="11"/>
      <c r="G35343" s="11"/>
      <c r="H35343" s="11"/>
    </row>
    <row r="35344" spans="6:8" x14ac:dyDescent="0.25">
      <c r="F35344" s="11"/>
      <c r="G35344" s="11"/>
      <c r="H35344" s="11"/>
    </row>
    <row r="35345" spans="6:8" x14ac:dyDescent="0.25">
      <c r="F35345" s="11"/>
      <c r="G35345" s="11"/>
      <c r="H35345" s="11"/>
    </row>
    <row r="35346" spans="6:8" x14ac:dyDescent="0.25">
      <c r="F35346" s="11"/>
      <c r="G35346" s="11"/>
      <c r="H35346" s="11"/>
    </row>
    <row r="35347" spans="6:8" x14ac:dyDescent="0.25">
      <c r="F35347" s="11"/>
      <c r="G35347" s="11"/>
      <c r="H35347" s="11"/>
    </row>
    <row r="35348" spans="6:8" x14ac:dyDescent="0.25">
      <c r="F35348" s="11"/>
      <c r="G35348" s="11"/>
      <c r="H35348" s="11"/>
    </row>
    <row r="35349" spans="6:8" x14ac:dyDescent="0.25">
      <c r="F35349" s="11"/>
      <c r="G35349" s="11"/>
      <c r="H35349" s="11"/>
    </row>
    <row r="35350" spans="6:8" x14ac:dyDescent="0.25">
      <c r="F35350" s="11"/>
      <c r="G35350" s="11"/>
      <c r="H35350" s="11"/>
    </row>
    <row r="35351" spans="6:8" x14ac:dyDescent="0.25">
      <c r="F35351" s="11"/>
      <c r="G35351" s="11"/>
      <c r="H35351" s="11"/>
    </row>
    <row r="35352" spans="6:8" x14ac:dyDescent="0.25">
      <c r="F35352" s="11"/>
      <c r="G35352" s="11"/>
      <c r="H35352" s="11"/>
    </row>
    <row r="35353" spans="6:8" x14ac:dyDescent="0.25">
      <c r="F35353" s="11"/>
      <c r="G35353" s="11"/>
      <c r="H35353" s="11"/>
    </row>
    <row r="35354" spans="6:8" x14ac:dyDescent="0.25">
      <c r="F35354" s="11"/>
      <c r="G35354" s="11"/>
      <c r="H35354" s="11"/>
    </row>
    <row r="35355" spans="6:8" x14ac:dyDescent="0.25">
      <c r="F35355" s="11"/>
      <c r="G35355" s="11"/>
      <c r="H35355" s="11"/>
    </row>
    <row r="35356" spans="6:8" x14ac:dyDescent="0.25">
      <c r="F35356" s="11"/>
      <c r="G35356" s="11"/>
      <c r="H35356" s="11"/>
    </row>
    <row r="35357" spans="6:8" x14ac:dyDescent="0.25">
      <c r="F35357" s="11"/>
      <c r="G35357" s="11"/>
      <c r="H35357" s="11"/>
    </row>
    <row r="35358" spans="6:8" x14ac:dyDescent="0.25">
      <c r="F35358" s="11"/>
      <c r="G35358" s="11"/>
      <c r="H35358" s="11"/>
    </row>
    <row r="35359" spans="6:8" x14ac:dyDescent="0.25">
      <c r="F35359" s="11"/>
      <c r="G35359" s="11"/>
      <c r="H35359" s="11"/>
    </row>
    <row r="35360" spans="6:8" x14ac:dyDescent="0.25">
      <c r="F35360" s="11"/>
      <c r="G35360" s="11"/>
      <c r="H35360" s="11"/>
    </row>
    <row r="35361" spans="6:8" x14ac:dyDescent="0.25">
      <c r="F35361" s="11"/>
      <c r="G35361" s="11"/>
      <c r="H35361" s="11"/>
    </row>
    <row r="35362" spans="6:8" x14ac:dyDescent="0.25">
      <c r="F35362" s="11"/>
      <c r="G35362" s="11"/>
      <c r="H35362" s="11"/>
    </row>
    <row r="35363" spans="6:8" x14ac:dyDescent="0.25">
      <c r="F35363" s="11"/>
      <c r="G35363" s="11"/>
      <c r="H35363" s="11"/>
    </row>
    <row r="35364" spans="6:8" x14ac:dyDescent="0.25">
      <c r="F35364" s="11"/>
      <c r="G35364" s="11"/>
      <c r="H35364" s="11"/>
    </row>
    <row r="35365" spans="6:8" x14ac:dyDescent="0.25">
      <c r="F35365" s="11"/>
      <c r="G35365" s="11"/>
      <c r="H35365" s="11"/>
    </row>
    <row r="35366" spans="6:8" x14ac:dyDescent="0.25">
      <c r="F35366" s="11"/>
      <c r="G35366" s="11"/>
      <c r="H35366" s="11"/>
    </row>
    <row r="35367" spans="6:8" x14ac:dyDescent="0.25">
      <c r="F35367" s="11"/>
      <c r="G35367" s="11"/>
      <c r="H35367" s="11"/>
    </row>
    <row r="35368" spans="6:8" x14ac:dyDescent="0.25">
      <c r="F35368" s="11"/>
      <c r="G35368" s="11"/>
      <c r="H35368" s="11"/>
    </row>
    <row r="35369" spans="6:8" x14ac:dyDescent="0.25">
      <c r="F35369" s="11"/>
      <c r="G35369" s="11"/>
      <c r="H35369" s="11"/>
    </row>
    <row r="35370" spans="6:8" x14ac:dyDescent="0.25">
      <c r="F35370" s="11"/>
      <c r="G35370" s="11"/>
      <c r="H35370" s="11"/>
    </row>
    <row r="35371" spans="6:8" x14ac:dyDescent="0.25">
      <c r="F35371" s="11"/>
      <c r="G35371" s="11"/>
      <c r="H35371" s="11"/>
    </row>
    <row r="35372" spans="6:8" x14ac:dyDescent="0.25">
      <c r="F35372" s="11"/>
      <c r="G35372" s="11"/>
      <c r="H35372" s="11"/>
    </row>
    <row r="35373" spans="6:8" x14ac:dyDescent="0.25">
      <c r="F35373" s="11"/>
      <c r="G35373" s="11"/>
      <c r="H35373" s="11"/>
    </row>
    <row r="35374" spans="6:8" x14ac:dyDescent="0.25">
      <c r="F35374" s="11"/>
      <c r="G35374" s="11"/>
      <c r="H35374" s="11"/>
    </row>
    <row r="35375" spans="6:8" x14ac:dyDescent="0.25">
      <c r="F35375" s="11"/>
      <c r="G35375" s="11"/>
      <c r="H35375" s="11"/>
    </row>
    <row r="35376" spans="6:8" x14ac:dyDescent="0.25">
      <c r="F35376" s="11"/>
      <c r="G35376" s="11"/>
      <c r="H35376" s="11"/>
    </row>
    <row r="35377" spans="6:8" x14ac:dyDescent="0.25">
      <c r="F35377" s="11"/>
      <c r="G35377" s="11"/>
      <c r="H35377" s="11"/>
    </row>
    <row r="35378" spans="6:8" x14ac:dyDescent="0.25">
      <c r="F35378" s="11"/>
      <c r="G35378" s="11"/>
      <c r="H35378" s="11"/>
    </row>
    <row r="35379" spans="6:8" x14ac:dyDescent="0.25">
      <c r="F35379" s="11"/>
      <c r="G35379" s="11"/>
      <c r="H35379" s="11"/>
    </row>
    <row r="35380" spans="6:8" x14ac:dyDescent="0.25">
      <c r="F35380" s="11"/>
      <c r="G35380" s="11"/>
      <c r="H35380" s="11"/>
    </row>
    <row r="35381" spans="6:8" x14ac:dyDescent="0.25">
      <c r="F35381" s="11"/>
      <c r="G35381" s="11"/>
      <c r="H35381" s="11"/>
    </row>
    <row r="35382" spans="6:8" x14ac:dyDescent="0.25">
      <c r="F35382" s="11"/>
      <c r="G35382" s="11"/>
      <c r="H35382" s="11"/>
    </row>
    <row r="35383" spans="6:8" x14ac:dyDescent="0.25">
      <c r="F35383" s="11"/>
      <c r="G35383" s="11"/>
      <c r="H35383" s="11"/>
    </row>
    <row r="35384" spans="6:8" x14ac:dyDescent="0.25">
      <c r="F35384" s="11"/>
      <c r="G35384" s="11"/>
      <c r="H35384" s="11"/>
    </row>
    <row r="35385" spans="6:8" x14ac:dyDescent="0.25">
      <c r="F35385" s="11"/>
      <c r="G35385" s="11"/>
      <c r="H35385" s="11"/>
    </row>
    <row r="35386" spans="6:8" x14ac:dyDescent="0.25">
      <c r="F35386" s="11"/>
      <c r="G35386" s="11"/>
      <c r="H35386" s="11"/>
    </row>
    <row r="35387" spans="6:8" x14ac:dyDescent="0.25">
      <c r="F35387" s="11"/>
      <c r="G35387" s="11"/>
      <c r="H35387" s="11"/>
    </row>
    <row r="35388" spans="6:8" x14ac:dyDescent="0.25">
      <c r="F35388" s="11"/>
      <c r="G35388" s="11"/>
      <c r="H35388" s="11"/>
    </row>
    <row r="35389" spans="6:8" x14ac:dyDescent="0.25">
      <c r="F35389" s="11"/>
      <c r="G35389" s="11"/>
      <c r="H35389" s="11"/>
    </row>
    <row r="35390" spans="6:8" x14ac:dyDescent="0.25">
      <c r="F35390" s="11"/>
      <c r="G35390" s="11"/>
      <c r="H35390" s="11"/>
    </row>
    <row r="35391" spans="6:8" x14ac:dyDescent="0.25">
      <c r="F35391" s="11"/>
      <c r="G35391" s="11"/>
      <c r="H35391" s="11"/>
    </row>
    <row r="35392" spans="6:8" x14ac:dyDescent="0.25">
      <c r="F35392" s="11"/>
      <c r="G35392" s="11"/>
      <c r="H35392" s="11"/>
    </row>
    <row r="35393" spans="6:8" x14ac:dyDescent="0.25">
      <c r="F35393" s="11"/>
      <c r="G35393" s="11"/>
      <c r="H35393" s="11"/>
    </row>
    <row r="35394" spans="6:8" x14ac:dyDescent="0.25">
      <c r="F35394" s="11"/>
      <c r="G35394" s="11"/>
      <c r="H35394" s="11"/>
    </row>
    <row r="35395" spans="6:8" x14ac:dyDescent="0.25">
      <c r="F35395" s="11"/>
      <c r="G35395" s="11"/>
      <c r="H35395" s="11"/>
    </row>
    <row r="35396" spans="6:8" x14ac:dyDescent="0.25">
      <c r="F35396" s="11"/>
      <c r="G35396" s="11"/>
      <c r="H35396" s="11"/>
    </row>
    <row r="35397" spans="6:8" x14ac:dyDescent="0.25">
      <c r="F35397" s="11"/>
      <c r="G35397" s="11"/>
      <c r="H35397" s="11"/>
    </row>
    <row r="35398" spans="6:8" x14ac:dyDescent="0.25">
      <c r="F35398" s="11"/>
      <c r="G35398" s="11"/>
      <c r="H35398" s="11"/>
    </row>
    <row r="35399" spans="6:8" x14ac:dyDescent="0.25">
      <c r="F35399" s="11"/>
      <c r="G35399" s="11"/>
      <c r="H35399" s="11"/>
    </row>
    <row r="35400" spans="6:8" x14ac:dyDescent="0.25">
      <c r="F35400" s="11"/>
      <c r="G35400" s="11"/>
      <c r="H35400" s="11"/>
    </row>
    <row r="35401" spans="6:8" x14ac:dyDescent="0.25">
      <c r="F35401" s="11"/>
      <c r="G35401" s="11"/>
      <c r="H35401" s="11"/>
    </row>
    <row r="35402" spans="6:8" x14ac:dyDescent="0.25">
      <c r="F35402" s="11"/>
      <c r="G35402" s="11"/>
      <c r="H35402" s="11"/>
    </row>
    <row r="35403" spans="6:8" x14ac:dyDescent="0.25">
      <c r="F35403" s="11"/>
      <c r="G35403" s="11"/>
      <c r="H35403" s="11"/>
    </row>
    <row r="35404" spans="6:8" x14ac:dyDescent="0.25">
      <c r="F35404" s="11"/>
      <c r="G35404" s="11"/>
      <c r="H35404" s="11"/>
    </row>
    <row r="35405" spans="6:8" x14ac:dyDescent="0.25">
      <c r="F35405" s="11"/>
      <c r="G35405" s="11"/>
      <c r="H35405" s="11"/>
    </row>
    <row r="35406" spans="6:8" x14ac:dyDescent="0.25">
      <c r="F35406" s="11"/>
      <c r="G35406" s="11"/>
      <c r="H35406" s="11"/>
    </row>
    <row r="35407" spans="6:8" x14ac:dyDescent="0.25">
      <c r="F35407" s="11"/>
      <c r="G35407" s="11"/>
      <c r="H35407" s="11"/>
    </row>
    <row r="35408" spans="6:8" x14ac:dyDescent="0.25">
      <c r="F35408" s="11"/>
      <c r="G35408" s="11"/>
      <c r="H35408" s="11"/>
    </row>
    <row r="35409" spans="6:8" x14ac:dyDescent="0.25">
      <c r="F35409" s="11"/>
      <c r="G35409" s="11"/>
      <c r="H35409" s="11"/>
    </row>
    <row r="35410" spans="6:8" x14ac:dyDescent="0.25">
      <c r="F35410" s="11"/>
      <c r="G35410" s="11"/>
      <c r="H35410" s="11"/>
    </row>
    <row r="35411" spans="6:8" x14ac:dyDescent="0.25">
      <c r="F35411" s="11"/>
      <c r="G35411" s="11"/>
      <c r="H35411" s="11"/>
    </row>
    <row r="35412" spans="6:8" x14ac:dyDescent="0.25">
      <c r="F35412" s="11"/>
      <c r="G35412" s="11"/>
      <c r="H35412" s="11"/>
    </row>
    <row r="35413" spans="6:8" x14ac:dyDescent="0.25">
      <c r="F35413" s="11"/>
      <c r="G35413" s="11"/>
      <c r="H35413" s="11"/>
    </row>
    <row r="35414" spans="6:8" x14ac:dyDescent="0.25">
      <c r="F35414" s="11"/>
      <c r="G35414" s="11"/>
      <c r="H35414" s="11"/>
    </row>
    <row r="35415" spans="6:8" x14ac:dyDescent="0.25">
      <c r="F35415" s="11"/>
      <c r="G35415" s="11"/>
      <c r="H35415" s="11"/>
    </row>
    <row r="35416" spans="6:8" x14ac:dyDescent="0.25">
      <c r="F35416" s="11"/>
      <c r="G35416" s="11"/>
      <c r="H35416" s="11"/>
    </row>
    <row r="35417" spans="6:8" x14ac:dyDescent="0.25">
      <c r="F35417" s="11"/>
      <c r="G35417" s="11"/>
      <c r="H35417" s="11"/>
    </row>
    <row r="35418" spans="6:8" x14ac:dyDescent="0.25">
      <c r="F35418" s="11"/>
      <c r="G35418" s="11"/>
      <c r="H35418" s="11"/>
    </row>
    <row r="35419" spans="6:8" x14ac:dyDescent="0.25">
      <c r="F35419" s="11"/>
      <c r="G35419" s="11"/>
      <c r="H35419" s="11"/>
    </row>
    <row r="35420" spans="6:8" x14ac:dyDescent="0.25">
      <c r="F35420" s="11"/>
      <c r="G35420" s="11"/>
      <c r="H35420" s="11"/>
    </row>
    <row r="35421" spans="6:8" x14ac:dyDescent="0.25">
      <c r="F35421" s="11"/>
      <c r="G35421" s="11"/>
      <c r="H35421" s="11"/>
    </row>
    <row r="35422" spans="6:8" x14ac:dyDescent="0.25">
      <c r="F35422" s="11"/>
      <c r="G35422" s="11"/>
      <c r="H35422" s="11"/>
    </row>
    <row r="35423" spans="6:8" x14ac:dyDescent="0.25">
      <c r="F35423" s="11"/>
      <c r="G35423" s="11"/>
      <c r="H35423" s="11"/>
    </row>
    <row r="35424" spans="6:8" x14ac:dyDescent="0.25">
      <c r="F35424" s="11"/>
      <c r="G35424" s="11"/>
      <c r="H35424" s="11"/>
    </row>
    <row r="35425" spans="6:8" x14ac:dyDescent="0.25">
      <c r="F35425" s="11"/>
      <c r="G35425" s="11"/>
      <c r="H35425" s="11"/>
    </row>
    <row r="35426" spans="6:8" x14ac:dyDescent="0.25">
      <c r="F35426" s="11"/>
      <c r="G35426" s="11"/>
      <c r="H35426" s="11"/>
    </row>
    <row r="35427" spans="6:8" x14ac:dyDescent="0.25">
      <c r="F35427" s="11"/>
      <c r="G35427" s="11"/>
      <c r="H35427" s="11"/>
    </row>
    <row r="35428" spans="6:8" x14ac:dyDescent="0.25">
      <c r="F35428" s="11"/>
      <c r="G35428" s="11"/>
      <c r="H35428" s="11"/>
    </row>
    <row r="35429" spans="6:8" x14ac:dyDescent="0.25">
      <c r="F35429" s="11"/>
      <c r="G35429" s="11"/>
      <c r="H35429" s="11"/>
    </row>
    <row r="35430" spans="6:8" x14ac:dyDescent="0.25">
      <c r="F35430" s="11"/>
      <c r="G35430" s="11"/>
      <c r="H35430" s="11"/>
    </row>
    <row r="35431" spans="6:8" x14ac:dyDescent="0.25">
      <c r="F35431" s="11"/>
      <c r="G35431" s="11"/>
      <c r="H35431" s="11"/>
    </row>
    <row r="35432" spans="6:8" x14ac:dyDescent="0.25">
      <c r="F35432" s="11"/>
      <c r="G35432" s="11"/>
      <c r="H35432" s="11"/>
    </row>
    <row r="35433" spans="6:8" x14ac:dyDescent="0.25">
      <c r="F35433" s="11"/>
      <c r="G35433" s="11"/>
      <c r="H35433" s="11"/>
    </row>
    <row r="35434" spans="6:8" x14ac:dyDescent="0.25">
      <c r="F35434" s="11"/>
      <c r="G35434" s="11"/>
      <c r="H35434" s="11"/>
    </row>
    <row r="35435" spans="6:8" x14ac:dyDescent="0.25">
      <c r="F35435" s="11"/>
      <c r="G35435" s="11"/>
      <c r="H35435" s="11"/>
    </row>
    <row r="35436" spans="6:8" x14ac:dyDescent="0.25">
      <c r="F35436" s="11"/>
      <c r="G35436" s="11"/>
      <c r="H35436" s="11"/>
    </row>
    <row r="35437" spans="6:8" x14ac:dyDescent="0.25">
      <c r="F35437" s="11"/>
      <c r="G35437" s="11"/>
      <c r="H35437" s="11"/>
    </row>
    <row r="35438" spans="6:8" x14ac:dyDescent="0.25">
      <c r="F35438" s="11"/>
      <c r="G35438" s="11"/>
      <c r="H35438" s="11"/>
    </row>
    <row r="35439" spans="6:8" x14ac:dyDescent="0.25">
      <c r="F35439" s="11"/>
      <c r="G35439" s="11"/>
      <c r="H35439" s="11"/>
    </row>
    <row r="35440" spans="6:8" x14ac:dyDescent="0.25">
      <c r="F35440" s="11"/>
      <c r="G35440" s="11"/>
      <c r="H35440" s="11"/>
    </row>
    <row r="35441" spans="6:8" x14ac:dyDescent="0.25">
      <c r="F35441" s="11"/>
      <c r="G35441" s="11"/>
      <c r="H35441" s="11"/>
    </row>
    <row r="35442" spans="6:8" x14ac:dyDescent="0.25">
      <c r="F35442" s="11"/>
      <c r="G35442" s="11"/>
      <c r="H35442" s="11"/>
    </row>
    <row r="35443" spans="6:8" x14ac:dyDescent="0.25">
      <c r="F35443" s="11"/>
      <c r="G35443" s="11"/>
      <c r="H35443" s="11"/>
    </row>
    <row r="35444" spans="6:8" x14ac:dyDescent="0.25">
      <c r="F35444" s="11"/>
      <c r="G35444" s="11"/>
      <c r="H35444" s="11"/>
    </row>
    <row r="35445" spans="6:8" x14ac:dyDescent="0.25">
      <c r="F35445" s="11"/>
      <c r="G35445" s="11"/>
      <c r="H35445" s="11"/>
    </row>
    <row r="35446" spans="6:8" x14ac:dyDescent="0.25">
      <c r="F35446" s="11"/>
      <c r="G35446" s="11"/>
      <c r="H35446" s="11"/>
    </row>
    <row r="35447" spans="6:8" x14ac:dyDescent="0.25">
      <c r="F35447" s="11"/>
      <c r="G35447" s="11"/>
      <c r="H35447" s="11"/>
    </row>
    <row r="35448" spans="6:8" x14ac:dyDescent="0.25">
      <c r="F35448" s="11"/>
      <c r="G35448" s="11"/>
      <c r="H35448" s="11"/>
    </row>
    <row r="35449" spans="6:8" x14ac:dyDescent="0.25">
      <c r="F35449" s="11"/>
      <c r="G35449" s="11"/>
      <c r="H35449" s="11"/>
    </row>
    <row r="35450" spans="6:8" x14ac:dyDescent="0.25">
      <c r="F35450" s="11"/>
      <c r="G35450" s="11"/>
      <c r="H35450" s="11"/>
    </row>
    <row r="35451" spans="6:8" x14ac:dyDescent="0.25">
      <c r="F35451" s="11"/>
      <c r="G35451" s="11"/>
      <c r="H35451" s="11"/>
    </row>
    <row r="35452" spans="6:8" x14ac:dyDescent="0.25">
      <c r="F35452" s="11"/>
      <c r="G35452" s="11"/>
      <c r="H35452" s="11"/>
    </row>
    <row r="35453" spans="6:8" x14ac:dyDescent="0.25">
      <c r="F35453" s="11"/>
      <c r="G35453" s="11"/>
      <c r="H35453" s="11"/>
    </row>
    <row r="35454" spans="6:8" x14ac:dyDescent="0.25">
      <c r="F35454" s="11"/>
      <c r="G35454" s="11"/>
      <c r="H35454" s="11"/>
    </row>
    <row r="35455" spans="6:8" x14ac:dyDescent="0.25">
      <c r="F35455" s="11"/>
      <c r="G35455" s="11"/>
      <c r="H35455" s="11"/>
    </row>
    <row r="35456" spans="6:8" x14ac:dyDescent="0.25">
      <c r="F35456" s="11"/>
      <c r="G35456" s="11"/>
      <c r="H35456" s="11"/>
    </row>
    <row r="35457" spans="6:8" x14ac:dyDescent="0.25">
      <c r="F35457" s="11"/>
      <c r="G35457" s="11"/>
      <c r="H35457" s="11"/>
    </row>
    <row r="35458" spans="6:8" x14ac:dyDescent="0.25">
      <c r="F35458" s="11"/>
      <c r="G35458" s="11"/>
      <c r="H35458" s="11"/>
    </row>
    <row r="35459" spans="6:8" x14ac:dyDescent="0.25">
      <c r="F35459" s="11"/>
      <c r="G35459" s="11"/>
      <c r="H35459" s="11"/>
    </row>
    <row r="35460" spans="6:8" x14ac:dyDescent="0.25">
      <c r="F35460" s="11"/>
      <c r="G35460" s="11"/>
      <c r="H35460" s="11"/>
    </row>
    <row r="35461" spans="6:8" x14ac:dyDescent="0.25">
      <c r="F35461" s="11"/>
      <c r="G35461" s="11"/>
      <c r="H35461" s="11"/>
    </row>
    <row r="35462" spans="6:8" x14ac:dyDescent="0.25">
      <c r="F35462" s="11"/>
      <c r="G35462" s="11"/>
      <c r="H35462" s="11"/>
    </row>
    <row r="35463" spans="6:8" x14ac:dyDescent="0.25">
      <c r="F35463" s="11"/>
      <c r="G35463" s="11"/>
      <c r="H35463" s="11"/>
    </row>
    <row r="35464" spans="6:8" x14ac:dyDescent="0.25">
      <c r="F35464" s="11"/>
      <c r="G35464" s="11"/>
      <c r="H35464" s="11"/>
    </row>
    <row r="35465" spans="6:8" x14ac:dyDescent="0.25">
      <c r="F35465" s="11"/>
      <c r="G35465" s="11"/>
      <c r="H35465" s="11"/>
    </row>
    <row r="35466" spans="6:8" x14ac:dyDescent="0.25">
      <c r="F35466" s="11"/>
      <c r="G35466" s="11"/>
      <c r="H35466" s="11"/>
    </row>
    <row r="35467" spans="6:8" x14ac:dyDescent="0.25">
      <c r="F35467" s="11"/>
      <c r="G35467" s="11"/>
      <c r="H35467" s="11"/>
    </row>
    <row r="35468" spans="6:8" x14ac:dyDescent="0.25">
      <c r="F35468" s="11"/>
      <c r="G35468" s="11"/>
      <c r="H35468" s="11"/>
    </row>
    <row r="35469" spans="6:8" x14ac:dyDescent="0.25">
      <c r="F35469" s="11"/>
      <c r="G35469" s="11"/>
      <c r="H35469" s="11"/>
    </row>
    <row r="35470" spans="6:8" x14ac:dyDescent="0.25">
      <c r="F35470" s="11"/>
      <c r="G35470" s="11"/>
      <c r="H35470" s="11"/>
    </row>
    <row r="35471" spans="6:8" x14ac:dyDescent="0.25">
      <c r="F35471" s="11"/>
      <c r="G35471" s="11"/>
      <c r="H35471" s="11"/>
    </row>
    <row r="35472" spans="6:8" x14ac:dyDescent="0.25">
      <c r="F35472" s="11"/>
      <c r="G35472" s="11"/>
      <c r="H35472" s="11"/>
    </row>
    <row r="35473" spans="6:8" x14ac:dyDescent="0.25">
      <c r="F35473" s="11"/>
      <c r="G35473" s="11"/>
      <c r="H35473" s="11"/>
    </row>
    <row r="35474" spans="6:8" x14ac:dyDescent="0.25">
      <c r="F35474" s="11"/>
      <c r="G35474" s="11"/>
      <c r="H35474" s="11"/>
    </row>
    <row r="35475" spans="6:8" x14ac:dyDescent="0.25">
      <c r="F35475" s="11"/>
      <c r="G35475" s="11"/>
      <c r="H35475" s="11"/>
    </row>
    <row r="35476" spans="6:8" x14ac:dyDescent="0.25">
      <c r="F35476" s="11"/>
      <c r="G35476" s="11"/>
      <c r="H35476" s="11"/>
    </row>
    <row r="35477" spans="6:8" x14ac:dyDescent="0.25">
      <c r="F35477" s="11"/>
      <c r="G35477" s="11"/>
      <c r="H35477" s="11"/>
    </row>
    <row r="35478" spans="6:8" x14ac:dyDescent="0.25">
      <c r="F35478" s="11"/>
      <c r="G35478" s="11"/>
      <c r="H35478" s="11"/>
    </row>
    <row r="35479" spans="6:8" x14ac:dyDescent="0.25">
      <c r="F35479" s="11"/>
      <c r="G35479" s="11"/>
      <c r="H35479" s="11"/>
    </row>
    <row r="35480" spans="6:8" x14ac:dyDescent="0.25">
      <c r="F35480" s="11"/>
      <c r="G35480" s="11"/>
      <c r="H35480" s="11"/>
    </row>
    <row r="35481" spans="6:8" x14ac:dyDescent="0.25">
      <c r="F35481" s="11"/>
      <c r="G35481" s="11"/>
      <c r="H35481" s="11"/>
    </row>
    <row r="35482" spans="6:8" x14ac:dyDescent="0.25">
      <c r="F35482" s="11"/>
      <c r="G35482" s="11"/>
      <c r="H35482" s="11"/>
    </row>
    <row r="35483" spans="6:8" x14ac:dyDescent="0.25">
      <c r="F35483" s="11"/>
      <c r="G35483" s="11"/>
      <c r="H35483" s="11"/>
    </row>
    <row r="35484" spans="6:8" x14ac:dyDescent="0.25">
      <c r="F35484" s="11"/>
      <c r="G35484" s="11"/>
      <c r="H35484" s="11"/>
    </row>
    <row r="35485" spans="6:8" x14ac:dyDescent="0.25">
      <c r="F35485" s="11"/>
      <c r="G35485" s="11"/>
      <c r="H35485" s="11"/>
    </row>
    <row r="35486" spans="6:8" x14ac:dyDescent="0.25">
      <c r="F35486" s="11"/>
      <c r="G35486" s="11"/>
      <c r="H35486" s="11"/>
    </row>
    <row r="35487" spans="6:8" x14ac:dyDescent="0.25">
      <c r="F35487" s="11"/>
      <c r="G35487" s="11"/>
      <c r="H35487" s="11"/>
    </row>
    <row r="35488" spans="6:8" x14ac:dyDescent="0.25">
      <c r="F35488" s="11"/>
      <c r="G35488" s="11"/>
      <c r="H35488" s="11"/>
    </row>
    <row r="35489" spans="6:8" x14ac:dyDescent="0.25">
      <c r="F35489" s="11"/>
      <c r="G35489" s="11"/>
      <c r="H35489" s="11"/>
    </row>
    <row r="35490" spans="6:8" x14ac:dyDescent="0.25">
      <c r="F35490" s="11"/>
      <c r="G35490" s="11"/>
      <c r="H35490" s="11"/>
    </row>
    <row r="35491" spans="6:8" x14ac:dyDescent="0.25">
      <c r="F35491" s="11"/>
      <c r="G35491" s="11"/>
      <c r="H35491" s="11"/>
    </row>
    <row r="35492" spans="6:8" x14ac:dyDescent="0.25">
      <c r="F35492" s="11"/>
      <c r="G35492" s="11"/>
      <c r="H35492" s="11"/>
    </row>
    <row r="35493" spans="6:8" x14ac:dyDescent="0.25">
      <c r="F35493" s="11"/>
      <c r="G35493" s="11"/>
      <c r="H35493" s="11"/>
    </row>
    <row r="35494" spans="6:8" x14ac:dyDescent="0.25">
      <c r="F35494" s="11"/>
      <c r="G35494" s="11"/>
      <c r="H35494" s="11"/>
    </row>
    <row r="35495" spans="6:8" x14ac:dyDescent="0.25">
      <c r="F35495" s="11"/>
      <c r="G35495" s="11"/>
      <c r="H35495" s="11"/>
    </row>
    <row r="35496" spans="6:8" x14ac:dyDescent="0.25">
      <c r="F35496" s="11"/>
      <c r="G35496" s="11"/>
      <c r="H35496" s="11"/>
    </row>
    <row r="35497" spans="6:8" x14ac:dyDescent="0.25">
      <c r="F35497" s="11"/>
      <c r="G35497" s="11"/>
      <c r="H35497" s="11"/>
    </row>
    <row r="35498" spans="6:8" x14ac:dyDescent="0.25">
      <c r="F35498" s="11"/>
      <c r="G35498" s="11"/>
      <c r="H35498" s="11"/>
    </row>
    <row r="35499" spans="6:8" x14ac:dyDescent="0.25">
      <c r="F35499" s="11"/>
      <c r="G35499" s="11"/>
      <c r="H35499" s="11"/>
    </row>
    <row r="35500" spans="6:8" x14ac:dyDescent="0.25">
      <c r="F35500" s="11"/>
      <c r="G35500" s="11"/>
      <c r="H35500" s="11"/>
    </row>
    <row r="35501" spans="6:8" x14ac:dyDescent="0.25">
      <c r="F35501" s="11"/>
      <c r="G35501" s="11"/>
      <c r="H35501" s="11"/>
    </row>
    <row r="35502" spans="6:8" x14ac:dyDescent="0.25">
      <c r="F35502" s="11"/>
      <c r="G35502" s="11"/>
      <c r="H35502" s="11"/>
    </row>
    <row r="35503" spans="6:8" x14ac:dyDescent="0.25">
      <c r="F35503" s="11"/>
      <c r="G35503" s="11"/>
      <c r="H35503" s="11"/>
    </row>
    <row r="35504" spans="6:8" x14ac:dyDescent="0.25">
      <c r="F35504" s="11"/>
      <c r="G35504" s="11"/>
      <c r="H35504" s="11"/>
    </row>
    <row r="35505" spans="6:8" x14ac:dyDescent="0.25">
      <c r="F35505" s="11"/>
      <c r="G35505" s="11"/>
      <c r="H35505" s="11"/>
    </row>
    <row r="35506" spans="6:8" x14ac:dyDescent="0.25">
      <c r="F35506" s="11"/>
      <c r="G35506" s="11"/>
      <c r="H35506" s="11"/>
    </row>
    <row r="35507" spans="6:8" x14ac:dyDescent="0.25">
      <c r="F35507" s="11"/>
      <c r="G35507" s="11"/>
      <c r="H35507" s="11"/>
    </row>
    <row r="35508" spans="6:8" x14ac:dyDescent="0.25">
      <c r="F35508" s="11"/>
      <c r="G35508" s="11"/>
      <c r="H35508" s="11"/>
    </row>
    <row r="35509" spans="6:8" x14ac:dyDescent="0.25">
      <c r="F35509" s="11"/>
      <c r="G35509" s="11"/>
      <c r="H35509" s="11"/>
    </row>
    <row r="35510" spans="6:8" x14ac:dyDescent="0.25">
      <c r="F35510" s="11"/>
      <c r="G35510" s="11"/>
      <c r="H35510" s="11"/>
    </row>
    <row r="35511" spans="6:8" x14ac:dyDescent="0.25">
      <c r="F35511" s="11"/>
      <c r="G35511" s="11"/>
      <c r="H35511" s="11"/>
    </row>
    <row r="35512" spans="6:8" x14ac:dyDescent="0.25">
      <c r="F35512" s="11"/>
      <c r="G35512" s="11"/>
      <c r="H35512" s="11"/>
    </row>
    <row r="35513" spans="6:8" x14ac:dyDescent="0.25">
      <c r="F35513" s="11"/>
      <c r="G35513" s="11"/>
      <c r="H35513" s="11"/>
    </row>
    <row r="35514" spans="6:8" x14ac:dyDescent="0.25">
      <c r="F35514" s="11"/>
      <c r="G35514" s="11"/>
      <c r="H35514" s="11"/>
    </row>
    <row r="35515" spans="6:8" x14ac:dyDescent="0.25">
      <c r="F35515" s="11"/>
      <c r="G35515" s="11"/>
      <c r="H35515" s="11"/>
    </row>
    <row r="35516" spans="6:8" x14ac:dyDescent="0.25">
      <c r="F35516" s="11"/>
      <c r="G35516" s="11"/>
      <c r="H35516" s="11"/>
    </row>
    <row r="35517" spans="6:8" x14ac:dyDescent="0.25">
      <c r="F35517" s="11"/>
      <c r="G35517" s="11"/>
      <c r="H35517" s="11"/>
    </row>
    <row r="35518" spans="6:8" x14ac:dyDescent="0.25">
      <c r="F35518" s="11"/>
      <c r="G35518" s="11"/>
      <c r="H35518" s="11"/>
    </row>
    <row r="35519" spans="6:8" x14ac:dyDescent="0.25">
      <c r="F35519" s="11"/>
      <c r="G35519" s="11"/>
      <c r="H35519" s="11"/>
    </row>
    <row r="35520" spans="6:8" x14ac:dyDescent="0.25">
      <c r="F35520" s="11"/>
      <c r="G35520" s="11"/>
      <c r="H35520" s="11"/>
    </row>
    <row r="35521" spans="6:8" x14ac:dyDescent="0.25">
      <c r="F35521" s="11"/>
      <c r="G35521" s="11"/>
      <c r="H35521" s="11"/>
    </row>
    <row r="35522" spans="6:8" x14ac:dyDescent="0.25">
      <c r="F35522" s="11"/>
      <c r="G35522" s="11"/>
      <c r="H35522" s="11"/>
    </row>
    <row r="35523" spans="6:8" x14ac:dyDescent="0.25">
      <c r="F35523" s="11"/>
      <c r="G35523" s="11"/>
      <c r="H35523" s="11"/>
    </row>
    <row r="35524" spans="6:8" x14ac:dyDescent="0.25">
      <c r="F35524" s="11"/>
      <c r="G35524" s="11"/>
      <c r="H35524" s="11"/>
    </row>
    <row r="35525" spans="6:8" x14ac:dyDescent="0.25">
      <c r="F35525" s="11"/>
      <c r="G35525" s="11"/>
      <c r="H35525" s="11"/>
    </row>
    <row r="35526" spans="6:8" x14ac:dyDescent="0.25">
      <c r="F35526" s="11"/>
      <c r="G35526" s="11"/>
      <c r="H35526" s="11"/>
    </row>
    <row r="35527" spans="6:8" x14ac:dyDescent="0.25">
      <c r="F35527" s="11"/>
      <c r="G35527" s="11"/>
      <c r="H35527" s="11"/>
    </row>
    <row r="35528" spans="6:8" x14ac:dyDescent="0.25">
      <c r="F35528" s="11"/>
      <c r="G35528" s="11"/>
      <c r="H35528" s="11"/>
    </row>
    <row r="35529" spans="6:8" x14ac:dyDescent="0.25">
      <c r="F35529" s="11"/>
      <c r="G35529" s="11"/>
      <c r="H35529" s="11"/>
    </row>
    <row r="35530" spans="6:8" x14ac:dyDescent="0.25">
      <c r="F35530" s="11"/>
      <c r="G35530" s="11"/>
      <c r="H35530" s="11"/>
    </row>
    <row r="35531" spans="6:8" x14ac:dyDescent="0.25">
      <c r="F35531" s="11"/>
      <c r="G35531" s="11"/>
      <c r="H35531" s="11"/>
    </row>
    <row r="35532" spans="6:8" x14ac:dyDescent="0.25">
      <c r="F35532" s="11"/>
      <c r="G35532" s="11"/>
      <c r="H35532" s="11"/>
    </row>
    <row r="35533" spans="6:8" x14ac:dyDescent="0.25">
      <c r="F35533" s="11"/>
      <c r="G35533" s="11"/>
      <c r="H35533" s="11"/>
    </row>
    <row r="35534" spans="6:8" x14ac:dyDescent="0.25">
      <c r="F35534" s="11"/>
      <c r="G35534" s="11"/>
      <c r="H35534" s="11"/>
    </row>
    <row r="35535" spans="6:8" x14ac:dyDescent="0.25">
      <c r="F35535" s="11"/>
      <c r="G35535" s="11"/>
      <c r="H35535" s="11"/>
    </row>
    <row r="35536" spans="6:8" x14ac:dyDescent="0.25">
      <c r="F35536" s="11"/>
      <c r="G35536" s="11"/>
      <c r="H35536" s="11"/>
    </row>
    <row r="35537" spans="6:8" x14ac:dyDescent="0.25">
      <c r="F35537" s="11"/>
      <c r="G35537" s="11"/>
      <c r="H35537" s="11"/>
    </row>
    <row r="35538" spans="6:8" x14ac:dyDescent="0.25">
      <c r="F35538" s="11"/>
      <c r="G35538" s="11"/>
      <c r="H35538" s="11"/>
    </row>
    <row r="35539" spans="6:8" x14ac:dyDescent="0.25">
      <c r="F35539" s="11"/>
      <c r="G35539" s="11"/>
      <c r="H35539" s="11"/>
    </row>
    <row r="35540" spans="6:8" x14ac:dyDescent="0.25">
      <c r="F35540" s="11"/>
      <c r="G35540" s="11"/>
      <c r="H35540" s="11"/>
    </row>
    <row r="35541" spans="6:8" x14ac:dyDescent="0.25">
      <c r="F35541" s="11"/>
      <c r="G35541" s="11"/>
      <c r="H35541" s="11"/>
    </row>
    <row r="35542" spans="6:8" x14ac:dyDescent="0.25">
      <c r="F35542" s="11"/>
      <c r="G35542" s="11"/>
      <c r="H35542" s="11"/>
    </row>
    <row r="35543" spans="6:8" x14ac:dyDescent="0.25">
      <c r="F35543" s="11"/>
      <c r="G35543" s="11"/>
      <c r="H35543" s="11"/>
    </row>
    <row r="35544" spans="6:8" x14ac:dyDescent="0.25">
      <c r="F35544" s="11"/>
      <c r="G35544" s="11"/>
      <c r="H35544" s="11"/>
    </row>
    <row r="35545" spans="6:8" x14ac:dyDescent="0.25">
      <c r="F35545" s="11"/>
      <c r="G35545" s="11"/>
      <c r="H35545" s="11"/>
    </row>
    <row r="35546" spans="6:8" x14ac:dyDescent="0.25">
      <c r="F35546" s="11"/>
      <c r="G35546" s="11"/>
      <c r="H35546" s="11"/>
    </row>
    <row r="35547" spans="6:8" x14ac:dyDescent="0.25">
      <c r="F35547" s="11"/>
      <c r="G35547" s="11"/>
      <c r="H35547" s="11"/>
    </row>
    <row r="35548" spans="6:8" x14ac:dyDescent="0.25">
      <c r="F35548" s="11"/>
      <c r="G35548" s="11"/>
      <c r="H35548" s="11"/>
    </row>
    <row r="35549" spans="6:8" x14ac:dyDescent="0.25">
      <c r="F35549" s="11"/>
      <c r="G35549" s="11"/>
      <c r="H35549" s="11"/>
    </row>
    <row r="35550" spans="6:8" x14ac:dyDescent="0.25">
      <c r="F35550" s="11"/>
      <c r="G35550" s="11"/>
      <c r="H35550" s="11"/>
    </row>
    <row r="35551" spans="6:8" x14ac:dyDescent="0.25">
      <c r="F35551" s="11"/>
      <c r="G35551" s="11"/>
      <c r="H35551" s="11"/>
    </row>
    <row r="35552" spans="6:8" x14ac:dyDescent="0.25">
      <c r="F35552" s="11"/>
      <c r="G35552" s="11"/>
      <c r="H35552" s="11"/>
    </row>
    <row r="35553" spans="6:8" x14ac:dyDescent="0.25">
      <c r="F35553" s="11"/>
      <c r="G35553" s="11"/>
      <c r="H35553" s="11"/>
    </row>
    <row r="35554" spans="6:8" x14ac:dyDescent="0.25">
      <c r="F35554" s="11"/>
      <c r="G35554" s="11"/>
      <c r="H35554" s="11"/>
    </row>
    <row r="35555" spans="6:8" x14ac:dyDescent="0.25">
      <c r="F35555" s="11"/>
      <c r="G35555" s="11"/>
      <c r="H35555" s="11"/>
    </row>
    <row r="35556" spans="6:8" x14ac:dyDescent="0.25">
      <c r="F35556" s="11"/>
      <c r="G35556" s="11"/>
      <c r="H35556" s="11"/>
    </row>
    <row r="35557" spans="6:8" x14ac:dyDescent="0.25">
      <c r="F35557" s="11"/>
      <c r="G35557" s="11"/>
      <c r="H35557" s="11"/>
    </row>
    <row r="35558" spans="6:8" x14ac:dyDescent="0.25">
      <c r="F35558" s="11"/>
      <c r="G35558" s="11"/>
      <c r="H35558" s="11"/>
    </row>
    <row r="35559" spans="6:8" x14ac:dyDescent="0.25">
      <c r="F35559" s="11"/>
      <c r="G35559" s="11"/>
      <c r="H35559" s="11"/>
    </row>
    <row r="35560" spans="6:8" x14ac:dyDescent="0.25">
      <c r="F35560" s="11"/>
      <c r="G35560" s="11"/>
      <c r="H35560" s="11"/>
    </row>
    <row r="35561" spans="6:8" x14ac:dyDescent="0.25">
      <c r="F35561" s="11"/>
      <c r="G35561" s="11"/>
      <c r="H35561" s="11"/>
    </row>
    <row r="35562" spans="6:8" x14ac:dyDescent="0.25">
      <c r="F35562" s="11"/>
      <c r="G35562" s="11"/>
      <c r="H35562" s="11"/>
    </row>
    <row r="35563" spans="6:8" x14ac:dyDescent="0.25">
      <c r="F35563" s="11"/>
      <c r="G35563" s="11"/>
      <c r="H35563" s="11"/>
    </row>
    <row r="35564" spans="6:8" x14ac:dyDescent="0.25">
      <c r="F35564" s="11"/>
      <c r="G35564" s="11"/>
      <c r="H35564" s="11"/>
    </row>
    <row r="35565" spans="6:8" x14ac:dyDescent="0.25">
      <c r="F35565" s="11"/>
      <c r="G35565" s="11"/>
      <c r="H35565" s="11"/>
    </row>
    <row r="35566" spans="6:8" x14ac:dyDescent="0.25">
      <c r="F35566" s="11"/>
      <c r="G35566" s="11"/>
      <c r="H35566" s="11"/>
    </row>
    <row r="35567" spans="6:8" x14ac:dyDescent="0.25">
      <c r="F35567" s="11"/>
      <c r="G35567" s="11"/>
      <c r="H35567" s="11"/>
    </row>
    <row r="35568" spans="6:8" x14ac:dyDescent="0.25">
      <c r="F35568" s="11"/>
      <c r="G35568" s="11"/>
      <c r="H35568" s="11"/>
    </row>
    <row r="35569" spans="6:8" x14ac:dyDescent="0.25">
      <c r="F35569" s="11"/>
      <c r="G35569" s="11"/>
      <c r="H35569" s="11"/>
    </row>
    <row r="35570" spans="6:8" x14ac:dyDescent="0.25">
      <c r="F35570" s="11"/>
      <c r="G35570" s="11"/>
      <c r="H35570" s="11"/>
    </row>
    <row r="35571" spans="6:8" x14ac:dyDescent="0.25">
      <c r="F35571" s="11"/>
      <c r="G35571" s="11"/>
      <c r="H35571" s="11"/>
    </row>
    <row r="35572" spans="6:8" x14ac:dyDescent="0.25">
      <c r="F35572" s="11"/>
      <c r="G35572" s="11"/>
      <c r="H35572" s="11"/>
    </row>
    <row r="35573" spans="6:8" x14ac:dyDescent="0.25">
      <c r="F35573" s="11"/>
      <c r="G35573" s="11"/>
      <c r="H35573" s="11"/>
    </row>
    <row r="35574" spans="6:8" x14ac:dyDescent="0.25">
      <c r="F35574" s="11"/>
      <c r="G35574" s="11"/>
      <c r="H35574" s="11"/>
    </row>
    <row r="35575" spans="6:8" x14ac:dyDescent="0.25">
      <c r="F35575" s="11"/>
      <c r="G35575" s="11"/>
      <c r="H35575" s="11"/>
    </row>
    <row r="35576" spans="6:8" x14ac:dyDescent="0.25">
      <c r="F35576" s="11"/>
      <c r="G35576" s="11"/>
      <c r="H35576" s="11"/>
    </row>
    <row r="35577" spans="6:8" x14ac:dyDescent="0.25">
      <c r="F35577" s="11"/>
      <c r="G35577" s="11"/>
      <c r="H35577" s="11"/>
    </row>
    <row r="35578" spans="6:8" x14ac:dyDescent="0.25">
      <c r="F35578" s="11"/>
      <c r="G35578" s="11"/>
      <c r="H35578" s="11"/>
    </row>
    <row r="35579" spans="6:8" x14ac:dyDescent="0.25">
      <c r="F35579" s="11"/>
      <c r="G35579" s="11"/>
      <c r="H35579" s="11"/>
    </row>
    <row r="35580" spans="6:8" x14ac:dyDescent="0.25">
      <c r="F35580" s="11"/>
      <c r="G35580" s="11"/>
      <c r="H35580" s="11"/>
    </row>
    <row r="35581" spans="6:8" x14ac:dyDescent="0.25">
      <c r="F35581" s="11"/>
      <c r="G35581" s="11"/>
      <c r="H35581" s="11"/>
    </row>
    <row r="35582" spans="6:8" x14ac:dyDescent="0.25">
      <c r="F35582" s="11"/>
      <c r="G35582" s="11"/>
      <c r="H35582" s="11"/>
    </row>
    <row r="35583" spans="6:8" x14ac:dyDescent="0.25">
      <c r="F35583" s="11"/>
      <c r="G35583" s="11"/>
      <c r="H35583" s="11"/>
    </row>
    <row r="35584" spans="6:8" x14ac:dyDescent="0.25">
      <c r="F35584" s="11"/>
      <c r="G35584" s="11"/>
      <c r="H35584" s="11"/>
    </row>
    <row r="35585" spans="6:8" x14ac:dyDescent="0.25">
      <c r="F35585" s="11"/>
      <c r="G35585" s="11"/>
      <c r="H35585" s="11"/>
    </row>
    <row r="35586" spans="6:8" x14ac:dyDescent="0.25">
      <c r="F35586" s="11"/>
      <c r="G35586" s="11"/>
      <c r="H35586" s="11"/>
    </row>
    <row r="35587" spans="6:8" x14ac:dyDescent="0.25">
      <c r="F35587" s="11"/>
      <c r="G35587" s="11"/>
      <c r="H35587" s="11"/>
    </row>
    <row r="35588" spans="6:8" x14ac:dyDescent="0.25">
      <c r="F35588" s="11"/>
      <c r="G35588" s="11"/>
      <c r="H35588" s="11"/>
    </row>
    <row r="35589" spans="6:8" x14ac:dyDescent="0.25">
      <c r="F35589" s="11"/>
      <c r="G35589" s="11"/>
      <c r="H35589" s="11"/>
    </row>
    <row r="35590" spans="6:8" x14ac:dyDescent="0.25">
      <c r="F35590" s="11"/>
      <c r="G35590" s="11"/>
      <c r="H35590" s="11"/>
    </row>
    <row r="35591" spans="6:8" x14ac:dyDescent="0.25">
      <c r="F35591" s="11"/>
      <c r="G35591" s="11"/>
      <c r="H35591" s="11"/>
    </row>
    <row r="35592" spans="6:8" x14ac:dyDescent="0.25">
      <c r="F35592" s="11"/>
      <c r="G35592" s="11"/>
      <c r="H35592" s="11"/>
    </row>
    <row r="35593" spans="6:8" x14ac:dyDescent="0.25">
      <c r="F35593" s="11"/>
      <c r="G35593" s="11"/>
      <c r="H35593" s="11"/>
    </row>
    <row r="35594" spans="6:8" x14ac:dyDescent="0.25">
      <c r="F35594" s="11"/>
      <c r="G35594" s="11"/>
      <c r="H35594" s="11"/>
    </row>
    <row r="35595" spans="6:8" x14ac:dyDescent="0.25">
      <c r="F35595" s="11"/>
      <c r="G35595" s="11"/>
      <c r="H35595" s="11"/>
    </row>
    <row r="35596" spans="6:8" x14ac:dyDescent="0.25">
      <c r="F35596" s="11"/>
      <c r="G35596" s="11"/>
      <c r="H35596" s="11"/>
    </row>
    <row r="35597" spans="6:8" x14ac:dyDescent="0.25">
      <c r="F35597" s="11"/>
      <c r="G35597" s="11"/>
      <c r="H35597" s="11"/>
    </row>
    <row r="35598" spans="6:8" x14ac:dyDescent="0.25">
      <c r="F35598" s="11"/>
      <c r="G35598" s="11"/>
      <c r="H35598" s="11"/>
    </row>
    <row r="35599" spans="6:8" x14ac:dyDescent="0.25">
      <c r="F35599" s="11"/>
      <c r="G35599" s="11"/>
      <c r="H35599" s="11"/>
    </row>
    <row r="35600" spans="6:8" x14ac:dyDescent="0.25">
      <c r="F35600" s="11"/>
      <c r="G35600" s="11"/>
      <c r="H35600" s="11"/>
    </row>
    <row r="35601" spans="6:8" x14ac:dyDescent="0.25">
      <c r="F35601" s="11"/>
      <c r="G35601" s="11"/>
      <c r="H35601" s="11"/>
    </row>
    <row r="35602" spans="6:8" x14ac:dyDescent="0.25">
      <c r="F35602" s="11"/>
      <c r="G35602" s="11"/>
      <c r="H35602" s="11"/>
    </row>
    <row r="35603" spans="6:8" x14ac:dyDescent="0.25">
      <c r="F35603" s="11"/>
      <c r="G35603" s="11"/>
      <c r="H35603" s="11"/>
    </row>
    <row r="35604" spans="6:8" x14ac:dyDescent="0.25">
      <c r="F35604" s="11"/>
      <c r="G35604" s="11"/>
      <c r="H35604" s="11"/>
    </row>
    <row r="35605" spans="6:8" x14ac:dyDescent="0.25">
      <c r="F35605" s="11"/>
      <c r="G35605" s="11"/>
      <c r="H35605" s="11"/>
    </row>
    <row r="35606" spans="6:8" x14ac:dyDescent="0.25">
      <c r="F35606" s="11"/>
      <c r="G35606" s="11"/>
      <c r="H35606" s="11"/>
    </row>
    <row r="35607" spans="6:8" x14ac:dyDescent="0.25">
      <c r="F35607" s="11"/>
      <c r="G35607" s="11"/>
      <c r="H35607" s="11"/>
    </row>
    <row r="35608" spans="6:8" x14ac:dyDescent="0.25">
      <c r="F35608" s="11"/>
      <c r="G35608" s="11"/>
      <c r="H35608" s="11"/>
    </row>
    <row r="35609" spans="6:8" x14ac:dyDescent="0.25">
      <c r="F35609" s="11"/>
      <c r="G35609" s="11"/>
      <c r="H35609" s="11"/>
    </row>
    <row r="35610" spans="6:8" x14ac:dyDescent="0.25">
      <c r="F35610" s="11"/>
      <c r="G35610" s="11"/>
      <c r="H35610" s="11"/>
    </row>
    <row r="35611" spans="6:8" x14ac:dyDescent="0.25">
      <c r="F35611" s="11"/>
      <c r="G35611" s="11"/>
      <c r="H35611" s="11"/>
    </row>
    <row r="35612" spans="6:8" x14ac:dyDescent="0.25">
      <c r="F35612" s="11"/>
      <c r="G35612" s="11"/>
      <c r="H35612" s="11"/>
    </row>
    <row r="35613" spans="6:8" x14ac:dyDescent="0.25">
      <c r="F35613" s="11"/>
      <c r="G35613" s="11"/>
      <c r="H35613" s="11"/>
    </row>
    <row r="35614" spans="6:8" x14ac:dyDescent="0.25">
      <c r="F35614" s="11"/>
      <c r="G35614" s="11"/>
      <c r="H35614" s="11"/>
    </row>
    <row r="35615" spans="6:8" x14ac:dyDescent="0.25">
      <c r="F35615" s="11"/>
      <c r="G35615" s="11"/>
      <c r="H35615" s="11"/>
    </row>
    <row r="35616" spans="6:8" x14ac:dyDescent="0.25">
      <c r="F35616" s="11"/>
      <c r="G35616" s="11"/>
      <c r="H35616" s="11"/>
    </row>
    <row r="35617" spans="6:8" x14ac:dyDescent="0.25">
      <c r="F35617" s="11"/>
      <c r="G35617" s="11"/>
      <c r="H35617" s="11"/>
    </row>
    <row r="35618" spans="6:8" x14ac:dyDescent="0.25">
      <c r="F35618" s="11"/>
      <c r="G35618" s="11"/>
      <c r="H35618" s="11"/>
    </row>
    <row r="35619" spans="6:8" x14ac:dyDescent="0.25">
      <c r="F35619" s="11"/>
      <c r="G35619" s="11"/>
      <c r="H35619" s="11"/>
    </row>
    <row r="35620" spans="6:8" x14ac:dyDescent="0.25">
      <c r="F35620" s="11"/>
      <c r="G35620" s="11"/>
      <c r="H35620" s="11"/>
    </row>
    <row r="35621" spans="6:8" x14ac:dyDescent="0.25">
      <c r="F35621" s="11"/>
      <c r="G35621" s="11"/>
      <c r="H35621" s="11"/>
    </row>
    <row r="35622" spans="6:8" x14ac:dyDescent="0.25">
      <c r="F35622" s="11"/>
      <c r="G35622" s="11"/>
      <c r="H35622" s="11"/>
    </row>
    <row r="35623" spans="6:8" x14ac:dyDescent="0.25">
      <c r="F35623" s="11"/>
      <c r="G35623" s="11"/>
      <c r="H35623" s="11"/>
    </row>
    <row r="35624" spans="6:8" x14ac:dyDescent="0.25">
      <c r="F35624" s="11"/>
      <c r="G35624" s="11"/>
      <c r="H35624" s="11"/>
    </row>
    <row r="35625" spans="6:8" x14ac:dyDescent="0.25">
      <c r="F35625" s="11"/>
      <c r="G35625" s="11"/>
      <c r="H35625" s="11"/>
    </row>
    <row r="35626" spans="6:8" x14ac:dyDescent="0.25">
      <c r="F35626" s="11"/>
      <c r="G35626" s="11"/>
      <c r="H35626" s="11"/>
    </row>
    <row r="35627" spans="6:8" x14ac:dyDescent="0.25">
      <c r="F35627" s="11"/>
      <c r="G35627" s="11"/>
      <c r="H35627" s="11"/>
    </row>
    <row r="35628" spans="6:8" x14ac:dyDescent="0.25">
      <c r="F35628" s="11"/>
      <c r="G35628" s="11"/>
      <c r="H35628" s="11"/>
    </row>
    <row r="35629" spans="6:8" x14ac:dyDescent="0.25">
      <c r="F35629" s="11"/>
      <c r="G35629" s="11"/>
      <c r="H35629" s="11"/>
    </row>
    <row r="35630" spans="6:8" x14ac:dyDescent="0.25">
      <c r="F35630" s="11"/>
      <c r="G35630" s="11"/>
      <c r="H35630" s="11"/>
    </row>
    <row r="35631" spans="6:8" x14ac:dyDescent="0.25">
      <c r="F35631" s="11"/>
      <c r="G35631" s="11"/>
      <c r="H35631" s="11"/>
    </row>
    <row r="35632" spans="6:8" x14ac:dyDescent="0.25">
      <c r="F35632" s="11"/>
      <c r="G35632" s="11"/>
      <c r="H35632" s="11"/>
    </row>
    <row r="35633" spans="6:8" x14ac:dyDescent="0.25">
      <c r="F35633" s="11"/>
      <c r="G35633" s="11"/>
      <c r="H35633" s="11"/>
    </row>
    <row r="35634" spans="6:8" x14ac:dyDescent="0.25">
      <c r="F35634" s="11"/>
      <c r="G35634" s="11"/>
      <c r="H35634" s="11"/>
    </row>
    <row r="35635" spans="6:8" x14ac:dyDescent="0.25">
      <c r="F35635" s="11"/>
      <c r="G35635" s="11"/>
      <c r="H35635" s="11"/>
    </row>
    <row r="35636" spans="6:8" x14ac:dyDescent="0.25">
      <c r="F35636" s="11"/>
      <c r="G35636" s="11"/>
      <c r="H35636" s="11"/>
    </row>
    <row r="35637" spans="6:8" x14ac:dyDescent="0.25">
      <c r="F35637" s="11"/>
      <c r="G35637" s="11"/>
      <c r="H35637" s="11"/>
    </row>
    <row r="35638" spans="6:8" x14ac:dyDescent="0.25">
      <c r="F35638" s="11"/>
      <c r="G35638" s="11"/>
      <c r="H35638" s="11"/>
    </row>
    <row r="35639" spans="6:8" x14ac:dyDescent="0.25">
      <c r="F35639" s="11"/>
      <c r="G35639" s="11"/>
      <c r="H35639" s="11"/>
    </row>
    <row r="35640" spans="6:8" x14ac:dyDescent="0.25">
      <c r="F35640" s="11"/>
      <c r="G35640" s="11"/>
      <c r="H35640" s="11"/>
    </row>
    <row r="35641" spans="6:8" x14ac:dyDescent="0.25">
      <c r="F35641" s="11"/>
      <c r="G35641" s="11"/>
      <c r="H35641" s="11"/>
    </row>
    <row r="35642" spans="6:8" x14ac:dyDescent="0.25">
      <c r="F35642" s="11"/>
      <c r="G35642" s="11"/>
      <c r="H35642" s="11"/>
    </row>
    <row r="35643" spans="6:8" x14ac:dyDescent="0.25">
      <c r="F35643" s="11"/>
      <c r="G35643" s="11"/>
      <c r="H35643" s="11"/>
    </row>
    <row r="35644" spans="6:8" x14ac:dyDescent="0.25">
      <c r="F35644" s="11"/>
      <c r="G35644" s="11"/>
      <c r="H35644" s="11"/>
    </row>
    <row r="35645" spans="6:8" x14ac:dyDescent="0.25">
      <c r="F35645" s="11"/>
      <c r="G35645" s="11"/>
      <c r="H35645" s="11"/>
    </row>
    <row r="35646" spans="6:8" x14ac:dyDescent="0.25">
      <c r="F35646" s="11"/>
      <c r="G35646" s="11"/>
      <c r="H35646" s="11"/>
    </row>
    <row r="35647" spans="6:8" x14ac:dyDescent="0.25">
      <c r="F35647" s="11"/>
      <c r="G35647" s="11"/>
      <c r="H35647" s="11"/>
    </row>
    <row r="35648" spans="6:8" x14ac:dyDescent="0.25">
      <c r="F35648" s="11"/>
      <c r="G35648" s="11"/>
      <c r="H35648" s="11"/>
    </row>
    <row r="35649" spans="6:8" x14ac:dyDescent="0.25">
      <c r="F35649" s="11"/>
      <c r="G35649" s="11"/>
      <c r="H35649" s="11"/>
    </row>
    <row r="35650" spans="6:8" x14ac:dyDescent="0.25">
      <c r="F35650" s="11"/>
      <c r="G35650" s="11"/>
      <c r="H35650" s="11"/>
    </row>
    <row r="35651" spans="6:8" x14ac:dyDescent="0.25">
      <c r="F35651" s="11"/>
      <c r="G35651" s="11"/>
      <c r="H35651" s="11"/>
    </row>
    <row r="35652" spans="6:8" x14ac:dyDescent="0.25">
      <c r="F35652" s="11"/>
      <c r="G35652" s="11"/>
      <c r="H35652" s="11"/>
    </row>
    <row r="35653" spans="6:8" x14ac:dyDescent="0.25">
      <c r="F35653" s="11"/>
      <c r="G35653" s="11"/>
      <c r="H35653" s="11"/>
    </row>
    <row r="35654" spans="6:8" x14ac:dyDescent="0.25">
      <c r="F35654" s="11"/>
      <c r="G35654" s="11"/>
      <c r="H35654" s="11"/>
    </row>
    <row r="35655" spans="6:8" x14ac:dyDescent="0.25">
      <c r="F35655" s="11"/>
      <c r="G35655" s="11"/>
      <c r="H35655" s="11"/>
    </row>
    <row r="35656" spans="6:8" x14ac:dyDescent="0.25">
      <c r="F35656" s="11"/>
      <c r="G35656" s="11"/>
      <c r="H35656" s="11"/>
    </row>
    <row r="35657" spans="6:8" x14ac:dyDescent="0.25">
      <c r="F35657" s="11"/>
      <c r="G35657" s="11"/>
      <c r="H35657" s="11"/>
    </row>
    <row r="35658" spans="6:8" x14ac:dyDescent="0.25">
      <c r="F35658" s="11"/>
      <c r="G35658" s="11"/>
      <c r="H35658" s="11"/>
    </row>
    <row r="35659" spans="6:8" x14ac:dyDescent="0.25">
      <c r="F35659" s="11"/>
      <c r="G35659" s="11"/>
      <c r="H35659" s="11"/>
    </row>
    <row r="35660" spans="6:8" x14ac:dyDescent="0.25">
      <c r="F35660" s="11"/>
      <c r="G35660" s="11"/>
      <c r="H35660" s="11"/>
    </row>
    <row r="35661" spans="6:8" x14ac:dyDescent="0.25">
      <c r="F35661" s="11"/>
      <c r="G35661" s="11"/>
      <c r="H35661" s="11"/>
    </row>
    <row r="35662" spans="6:8" x14ac:dyDescent="0.25">
      <c r="F35662" s="11"/>
      <c r="G35662" s="11"/>
      <c r="H35662" s="11"/>
    </row>
    <row r="35663" spans="6:8" x14ac:dyDescent="0.25">
      <c r="F35663" s="11"/>
      <c r="G35663" s="11"/>
      <c r="H35663" s="11"/>
    </row>
    <row r="35664" spans="6:8" x14ac:dyDescent="0.25">
      <c r="F35664" s="11"/>
      <c r="G35664" s="11"/>
      <c r="H35664" s="11"/>
    </row>
    <row r="35665" spans="6:8" x14ac:dyDescent="0.25">
      <c r="F35665" s="11"/>
      <c r="G35665" s="11"/>
      <c r="H35665" s="11"/>
    </row>
    <row r="35666" spans="6:8" x14ac:dyDescent="0.25">
      <c r="F35666" s="11"/>
      <c r="G35666" s="11"/>
      <c r="H35666" s="11"/>
    </row>
    <row r="35667" spans="6:8" x14ac:dyDescent="0.25">
      <c r="F35667" s="11"/>
      <c r="G35667" s="11"/>
      <c r="H35667" s="11"/>
    </row>
    <row r="35668" spans="6:8" x14ac:dyDescent="0.25">
      <c r="F35668" s="11"/>
      <c r="G35668" s="11"/>
      <c r="H35668" s="11"/>
    </row>
    <row r="35669" spans="6:8" x14ac:dyDescent="0.25">
      <c r="F35669" s="11"/>
      <c r="G35669" s="11"/>
      <c r="H35669" s="11"/>
    </row>
    <row r="35670" spans="6:8" x14ac:dyDescent="0.25">
      <c r="F35670" s="11"/>
      <c r="G35670" s="11"/>
      <c r="H35670" s="11"/>
    </row>
    <row r="35671" spans="6:8" x14ac:dyDescent="0.25">
      <c r="F35671" s="11"/>
      <c r="G35671" s="11"/>
      <c r="H35671" s="11"/>
    </row>
    <row r="35672" spans="6:8" x14ac:dyDescent="0.25">
      <c r="F35672" s="11"/>
      <c r="G35672" s="11"/>
      <c r="H35672" s="11"/>
    </row>
    <row r="35673" spans="6:8" x14ac:dyDescent="0.25">
      <c r="F35673" s="11"/>
      <c r="G35673" s="11"/>
      <c r="H35673" s="11"/>
    </row>
    <row r="35674" spans="6:8" x14ac:dyDescent="0.25">
      <c r="F35674" s="11"/>
      <c r="G35674" s="11"/>
      <c r="H35674" s="11"/>
    </row>
    <row r="35675" spans="6:8" x14ac:dyDescent="0.25">
      <c r="F35675" s="11"/>
      <c r="G35675" s="11"/>
      <c r="H35675" s="11"/>
    </row>
    <row r="35676" spans="6:8" x14ac:dyDescent="0.25">
      <c r="F35676" s="11"/>
      <c r="G35676" s="11"/>
      <c r="H35676" s="11"/>
    </row>
    <row r="35677" spans="6:8" x14ac:dyDescent="0.25">
      <c r="F35677" s="11"/>
      <c r="G35677" s="11"/>
      <c r="H35677" s="11"/>
    </row>
    <row r="35678" spans="6:8" x14ac:dyDescent="0.25">
      <c r="F35678" s="11"/>
      <c r="G35678" s="11"/>
      <c r="H35678" s="11"/>
    </row>
    <row r="35679" spans="6:8" x14ac:dyDescent="0.25">
      <c r="F35679" s="11"/>
      <c r="G35679" s="11"/>
      <c r="H35679" s="11"/>
    </row>
    <row r="35680" spans="6:8" x14ac:dyDescent="0.25">
      <c r="F35680" s="11"/>
      <c r="G35680" s="11"/>
      <c r="H35680" s="11"/>
    </row>
    <row r="35681" spans="6:8" x14ac:dyDescent="0.25">
      <c r="F35681" s="11"/>
      <c r="G35681" s="11"/>
      <c r="H35681" s="11"/>
    </row>
    <row r="35682" spans="6:8" x14ac:dyDescent="0.25">
      <c r="F35682" s="11"/>
      <c r="G35682" s="11"/>
      <c r="H35682" s="11"/>
    </row>
    <row r="35683" spans="6:8" x14ac:dyDescent="0.25">
      <c r="F35683" s="11"/>
      <c r="G35683" s="11"/>
      <c r="H35683" s="11"/>
    </row>
    <row r="35684" spans="6:8" x14ac:dyDescent="0.25">
      <c r="F35684" s="11"/>
      <c r="G35684" s="11"/>
      <c r="H35684" s="11"/>
    </row>
    <row r="35685" spans="6:8" x14ac:dyDescent="0.25">
      <c r="F35685" s="11"/>
      <c r="G35685" s="11"/>
      <c r="H35685" s="11"/>
    </row>
    <row r="35686" spans="6:8" x14ac:dyDescent="0.25">
      <c r="F35686" s="11"/>
      <c r="G35686" s="11"/>
      <c r="H35686" s="11"/>
    </row>
    <row r="35687" spans="6:8" x14ac:dyDescent="0.25">
      <c r="F35687" s="11"/>
      <c r="G35687" s="11"/>
      <c r="H35687" s="11"/>
    </row>
    <row r="35688" spans="6:8" x14ac:dyDescent="0.25">
      <c r="F35688" s="11"/>
      <c r="G35688" s="11"/>
      <c r="H35688" s="11"/>
    </row>
    <row r="35689" spans="6:8" x14ac:dyDescent="0.25">
      <c r="F35689" s="11"/>
      <c r="G35689" s="11"/>
      <c r="H35689" s="11"/>
    </row>
    <row r="35690" spans="6:8" x14ac:dyDescent="0.25">
      <c r="F35690" s="11"/>
      <c r="G35690" s="11"/>
      <c r="H35690" s="11"/>
    </row>
    <row r="35691" spans="6:8" x14ac:dyDescent="0.25">
      <c r="F35691" s="11"/>
      <c r="G35691" s="11"/>
      <c r="H35691" s="11"/>
    </row>
    <row r="35692" spans="6:8" x14ac:dyDescent="0.25">
      <c r="F35692" s="11"/>
      <c r="G35692" s="11"/>
      <c r="H35692" s="11"/>
    </row>
    <row r="35693" spans="6:8" x14ac:dyDescent="0.25">
      <c r="F35693" s="11"/>
      <c r="G35693" s="11"/>
      <c r="H35693" s="11"/>
    </row>
    <row r="35694" spans="6:8" x14ac:dyDescent="0.25">
      <c r="F35694" s="11"/>
      <c r="G35694" s="11"/>
      <c r="H35694" s="11"/>
    </row>
    <row r="35695" spans="6:8" x14ac:dyDescent="0.25">
      <c r="F35695" s="11"/>
      <c r="G35695" s="11"/>
      <c r="H35695" s="11"/>
    </row>
    <row r="35696" spans="6:8" x14ac:dyDescent="0.25">
      <c r="F35696" s="11"/>
      <c r="G35696" s="11"/>
      <c r="H35696" s="11"/>
    </row>
    <row r="35697" spans="6:8" x14ac:dyDescent="0.25">
      <c r="F35697" s="11"/>
      <c r="G35697" s="11"/>
      <c r="H35697" s="11"/>
    </row>
    <row r="35698" spans="6:8" x14ac:dyDescent="0.25">
      <c r="F35698" s="11"/>
      <c r="G35698" s="11"/>
      <c r="H35698" s="11"/>
    </row>
    <row r="35699" spans="6:8" x14ac:dyDescent="0.25">
      <c r="F35699" s="11"/>
      <c r="G35699" s="11"/>
      <c r="H35699" s="11"/>
    </row>
    <row r="35700" spans="6:8" x14ac:dyDescent="0.25">
      <c r="F35700" s="11"/>
      <c r="G35700" s="11"/>
      <c r="H35700" s="11"/>
    </row>
    <row r="35701" spans="6:8" x14ac:dyDescent="0.25">
      <c r="F35701" s="11"/>
      <c r="G35701" s="11"/>
      <c r="H35701" s="11"/>
    </row>
    <row r="35702" spans="6:8" x14ac:dyDescent="0.25">
      <c r="F35702" s="11"/>
      <c r="G35702" s="11"/>
      <c r="H35702" s="11"/>
    </row>
    <row r="35703" spans="6:8" x14ac:dyDescent="0.25">
      <c r="F35703" s="11"/>
      <c r="G35703" s="11"/>
      <c r="H35703" s="11"/>
    </row>
    <row r="35704" spans="6:8" x14ac:dyDescent="0.25">
      <c r="F35704" s="11"/>
      <c r="G35704" s="11"/>
      <c r="H35704" s="11"/>
    </row>
    <row r="35705" spans="6:8" x14ac:dyDescent="0.25">
      <c r="F35705" s="11"/>
      <c r="G35705" s="11"/>
      <c r="H35705" s="11"/>
    </row>
    <row r="35706" spans="6:8" x14ac:dyDescent="0.25">
      <c r="F35706" s="11"/>
      <c r="G35706" s="11"/>
      <c r="H35706" s="11"/>
    </row>
    <row r="35707" spans="6:8" x14ac:dyDescent="0.25">
      <c r="F35707" s="11"/>
      <c r="G35707" s="11"/>
      <c r="H35707" s="11"/>
    </row>
    <row r="35708" spans="6:8" x14ac:dyDescent="0.25">
      <c r="F35708" s="11"/>
      <c r="G35708" s="11"/>
      <c r="H35708" s="11"/>
    </row>
    <row r="35709" spans="6:8" x14ac:dyDescent="0.25">
      <c r="F35709" s="11"/>
      <c r="G35709" s="11"/>
      <c r="H35709" s="11"/>
    </row>
    <row r="35710" spans="6:8" x14ac:dyDescent="0.25">
      <c r="F35710" s="11"/>
      <c r="G35710" s="11"/>
      <c r="H35710" s="11"/>
    </row>
    <row r="35711" spans="6:8" x14ac:dyDescent="0.25">
      <c r="F35711" s="11"/>
      <c r="G35711" s="11"/>
      <c r="H35711" s="11"/>
    </row>
    <row r="35712" spans="6:8" x14ac:dyDescent="0.25">
      <c r="F35712" s="11"/>
      <c r="G35712" s="11"/>
      <c r="H35712" s="11"/>
    </row>
    <row r="35713" spans="6:8" x14ac:dyDescent="0.25">
      <c r="F35713" s="11"/>
      <c r="G35713" s="11"/>
      <c r="H35713" s="11"/>
    </row>
    <row r="35714" spans="6:8" x14ac:dyDescent="0.25">
      <c r="F35714" s="11"/>
      <c r="G35714" s="11"/>
      <c r="H35714" s="11"/>
    </row>
    <row r="35715" spans="6:8" x14ac:dyDescent="0.25">
      <c r="F35715" s="11"/>
      <c r="G35715" s="11"/>
      <c r="H35715" s="11"/>
    </row>
    <row r="35716" spans="6:8" x14ac:dyDescent="0.25">
      <c r="F35716" s="11"/>
      <c r="G35716" s="11"/>
      <c r="H35716" s="11"/>
    </row>
    <row r="35717" spans="6:8" x14ac:dyDescent="0.25">
      <c r="F35717" s="11"/>
      <c r="G35717" s="11"/>
      <c r="H35717" s="11"/>
    </row>
    <row r="35718" spans="6:8" x14ac:dyDescent="0.25">
      <c r="F35718" s="11"/>
      <c r="G35718" s="11"/>
      <c r="H35718" s="11"/>
    </row>
    <row r="35719" spans="6:8" x14ac:dyDescent="0.25">
      <c r="F35719" s="11"/>
      <c r="G35719" s="11"/>
      <c r="H35719" s="11"/>
    </row>
    <row r="35720" spans="6:8" x14ac:dyDescent="0.25">
      <c r="F35720" s="11"/>
      <c r="G35720" s="11"/>
      <c r="H35720" s="11"/>
    </row>
    <row r="35721" spans="6:8" x14ac:dyDescent="0.25">
      <c r="F35721" s="11"/>
      <c r="G35721" s="11"/>
      <c r="H35721" s="11"/>
    </row>
    <row r="35722" spans="6:8" x14ac:dyDescent="0.25">
      <c r="F35722" s="11"/>
      <c r="G35722" s="11"/>
      <c r="H35722" s="11"/>
    </row>
    <row r="35723" spans="6:8" x14ac:dyDescent="0.25">
      <c r="F35723" s="11"/>
      <c r="G35723" s="11"/>
      <c r="H35723" s="11"/>
    </row>
    <row r="35724" spans="6:8" x14ac:dyDescent="0.25">
      <c r="F35724" s="11"/>
      <c r="G35724" s="11"/>
      <c r="H35724" s="11"/>
    </row>
    <row r="35725" spans="6:8" x14ac:dyDescent="0.25">
      <c r="F35725" s="11"/>
      <c r="G35725" s="11"/>
      <c r="H35725" s="11"/>
    </row>
    <row r="35726" spans="6:8" x14ac:dyDescent="0.25">
      <c r="F35726" s="11"/>
      <c r="G35726" s="11"/>
      <c r="H35726" s="11"/>
    </row>
    <row r="35727" spans="6:8" x14ac:dyDescent="0.25">
      <c r="F35727" s="11"/>
      <c r="G35727" s="11"/>
      <c r="H35727" s="11"/>
    </row>
    <row r="35728" spans="6:8" x14ac:dyDescent="0.25">
      <c r="F35728" s="11"/>
      <c r="G35728" s="11"/>
      <c r="H35728" s="11"/>
    </row>
    <row r="35729" spans="6:8" x14ac:dyDescent="0.25">
      <c r="F35729" s="11"/>
      <c r="G35729" s="11"/>
      <c r="H35729" s="11"/>
    </row>
    <row r="35730" spans="6:8" x14ac:dyDescent="0.25">
      <c r="F35730" s="11"/>
      <c r="G35730" s="11"/>
      <c r="H35730" s="11"/>
    </row>
    <row r="35731" spans="6:8" x14ac:dyDescent="0.25">
      <c r="F35731" s="11"/>
      <c r="G35731" s="11"/>
      <c r="H35731" s="11"/>
    </row>
    <row r="35732" spans="6:8" x14ac:dyDescent="0.25">
      <c r="F35732" s="11"/>
      <c r="G35732" s="11"/>
      <c r="H35732" s="11"/>
    </row>
    <row r="35733" spans="6:8" x14ac:dyDescent="0.25">
      <c r="F35733" s="11"/>
      <c r="G35733" s="11"/>
      <c r="H35733" s="11"/>
    </row>
    <row r="35734" spans="6:8" x14ac:dyDescent="0.25">
      <c r="F35734" s="11"/>
      <c r="G35734" s="11"/>
      <c r="H35734" s="11"/>
    </row>
    <row r="35735" spans="6:8" x14ac:dyDescent="0.25">
      <c r="F35735" s="11"/>
      <c r="G35735" s="11"/>
      <c r="H35735" s="11"/>
    </row>
    <row r="35736" spans="6:8" x14ac:dyDescent="0.25">
      <c r="F35736" s="11"/>
      <c r="G35736" s="11"/>
      <c r="H35736" s="11"/>
    </row>
    <row r="35737" spans="6:8" x14ac:dyDescent="0.25">
      <c r="F35737" s="11"/>
      <c r="G35737" s="11"/>
      <c r="H35737" s="11"/>
    </row>
    <row r="35738" spans="6:8" x14ac:dyDescent="0.25">
      <c r="F35738" s="11"/>
      <c r="G35738" s="11"/>
      <c r="H35738" s="11"/>
    </row>
    <row r="35739" spans="6:8" x14ac:dyDescent="0.25">
      <c r="F35739" s="11"/>
      <c r="G35739" s="11"/>
      <c r="H35739" s="11"/>
    </row>
    <row r="35740" spans="6:8" x14ac:dyDescent="0.25">
      <c r="F35740" s="11"/>
      <c r="G35740" s="11"/>
      <c r="H35740" s="11"/>
    </row>
    <row r="35741" spans="6:8" x14ac:dyDescent="0.25">
      <c r="F35741" s="11"/>
      <c r="G35741" s="11"/>
      <c r="H35741" s="11"/>
    </row>
    <row r="35742" spans="6:8" x14ac:dyDescent="0.25">
      <c r="F35742" s="11"/>
      <c r="G35742" s="11"/>
      <c r="H35742" s="11"/>
    </row>
    <row r="35743" spans="6:8" x14ac:dyDescent="0.25">
      <c r="F35743" s="11"/>
      <c r="G35743" s="11"/>
      <c r="H35743" s="11"/>
    </row>
    <row r="35744" spans="6:8" x14ac:dyDescent="0.25">
      <c r="F35744" s="11"/>
      <c r="G35744" s="11"/>
      <c r="H35744" s="11"/>
    </row>
    <row r="35745" spans="6:8" x14ac:dyDescent="0.25">
      <c r="F35745" s="11"/>
      <c r="G35745" s="11"/>
      <c r="H35745" s="11"/>
    </row>
    <row r="35746" spans="6:8" x14ac:dyDescent="0.25">
      <c r="F35746" s="11"/>
      <c r="G35746" s="11"/>
      <c r="H35746" s="11"/>
    </row>
    <row r="35747" spans="6:8" x14ac:dyDescent="0.25">
      <c r="F35747" s="11"/>
      <c r="G35747" s="11"/>
      <c r="H35747" s="11"/>
    </row>
    <row r="35748" spans="6:8" x14ac:dyDescent="0.25">
      <c r="F35748" s="11"/>
      <c r="G35748" s="11"/>
      <c r="H35748" s="11"/>
    </row>
    <row r="35749" spans="6:8" x14ac:dyDescent="0.25">
      <c r="F35749" s="11"/>
      <c r="G35749" s="11"/>
      <c r="H35749" s="11"/>
    </row>
    <row r="35750" spans="6:8" x14ac:dyDescent="0.25">
      <c r="F35750" s="11"/>
      <c r="G35750" s="11"/>
      <c r="H35750" s="11"/>
    </row>
    <row r="35751" spans="6:8" x14ac:dyDescent="0.25">
      <c r="F35751" s="11"/>
      <c r="G35751" s="11"/>
      <c r="H35751" s="11"/>
    </row>
    <row r="35752" spans="6:8" x14ac:dyDescent="0.25">
      <c r="F35752" s="11"/>
      <c r="G35752" s="11"/>
      <c r="H35752" s="11"/>
    </row>
    <row r="35753" spans="6:8" x14ac:dyDescent="0.25">
      <c r="F35753" s="11"/>
      <c r="G35753" s="11"/>
      <c r="H35753" s="11"/>
    </row>
    <row r="35754" spans="6:8" x14ac:dyDescent="0.25">
      <c r="F35754" s="11"/>
      <c r="G35754" s="11"/>
      <c r="H35754" s="11"/>
    </row>
    <row r="35755" spans="6:8" x14ac:dyDescent="0.25">
      <c r="F35755" s="11"/>
      <c r="G35755" s="11"/>
      <c r="H35755" s="11"/>
    </row>
    <row r="35756" spans="6:8" x14ac:dyDescent="0.25">
      <c r="F35756" s="11"/>
      <c r="G35756" s="11"/>
      <c r="H35756" s="11"/>
    </row>
    <row r="35757" spans="6:8" x14ac:dyDescent="0.25">
      <c r="F35757" s="11"/>
      <c r="G35757" s="11"/>
      <c r="H35757" s="11"/>
    </row>
    <row r="35758" spans="6:8" x14ac:dyDescent="0.25">
      <c r="F35758" s="11"/>
      <c r="G35758" s="11"/>
      <c r="H35758" s="11"/>
    </row>
    <row r="35759" spans="6:8" x14ac:dyDescent="0.25">
      <c r="F35759" s="11"/>
      <c r="G35759" s="11"/>
      <c r="H35759" s="11"/>
    </row>
    <row r="35760" spans="6:8" x14ac:dyDescent="0.25">
      <c r="F35760" s="11"/>
      <c r="G35760" s="11"/>
      <c r="H35760" s="11"/>
    </row>
    <row r="35761" spans="6:8" x14ac:dyDescent="0.25">
      <c r="F35761" s="11"/>
      <c r="G35761" s="11"/>
      <c r="H35761" s="11"/>
    </row>
    <row r="35762" spans="6:8" x14ac:dyDescent="0.25">
      <c r="F35762" s="11"/>
      <c r="G35762" s="11"/>
      <c r="H35762" s="11"/>
    </row>
    <row r="35763" spans="6:8" x14ac:dyDescent="0.25">
      <c r="F35763" s="11"/>
      <c r="G35763" s="11"/>
      <c r="H35763" s="11"/>
    </row>
    <row r="35764" spans="6:8" x14ac:dyDescent="0.25">
      <c r="F35764" s="11"/>
      <c r="G35764" s="11"/>
      <c r="H35764" s="11"/>
    </row>
    <row r="35765" spans="6:8" x14ac:dyDescent="0.25">
      <c r="F35765" s="11"/>
      <c r="G35765" s="11"/>
      <c r="H35765" s="11"/>
    </row>
    <row r="35766" spans="6:8" x14ac:dyDescent="0.25">
      <c r="F35766" s="11"/>
      <c r="G35766" s="11"/>
      <c r="H35766" s="11"/>
    </row>
    <row r="35767" spans="6:8" x14ac:dyDescent="0.25">
      <c r="F35767" s="11"/>
      <c r="G35767" s="11"/>
      <c r="H35767" s="11"/>
    </row>
    <row r="35768" spans="6:8" x14ac:dyDescent="0.25">
      <c r="F35768" s="11"/>
      <c r="G35768" s="11"/>
      <c r="H35768" s="11"/>
    </row>
    <row r="35769" spans="6:8" x14ac:dyDescent="0.25">
      <c r="F35769" s="11"/>
      <c r="G35769" s="11"/>
      <c r="H35769" s="11"/>
    </row>
    <row r="35770" spans="6:8" x14ac:dyDescent="0.25">
      <c r="F35770" s="11"/>
      <c r="G35770" s="11"/>
      <c r="H35770" s="11"/>
    </row>
    <row r="35771" spans="6:8" x14ac:dyDescent="0.25">
      <c r="F35771" s="11"/>
      <c r="G35771" s="11"/>
      <c r="H35771" s="11"/>
    </row>
    <row r="35772" spans="6:8" x14ac:dyDescent="0.25">
      <c r="F35772" s="11"/>
      <c r="G35772" s="11"/>
      <c r="H35772" s="11"/>
    </row>
    <row r="35773" spans="6:8" x14ac:dyDescent="0.25">
      <c r="F35773" s="11"/>
      <c r="G35773" s="11"/>
      <c r="H35773" s="11"/>
    </row>
    <row r="35774" spans="6:8" x14ac:dyDescent="0.25">
      <c r="F35774" s="11"/>
      <c r="G35774" s="11"/>
      <c r="H35774" s="11"/>
    </row>
    <row r="35775" spans="6:8" x14ac:dyDescent="0.25">
      <c r="F35775" s="11"/>
      <c r="G35775" s="11"/>
      <c r="H35775" s="11"/>
    </row>
    <row r="35776" spans="6:8" x14ac:dyDescent="0.25">
      <c r="F35776" s="11"/>
      <c r="G35776" s="11"/>
      <c r="H35776" s="11"/>
    </row>
    <row r="35777" spans="6:8" x14ac:dyDescent="0.25">
      <c r="F35777" s="11"/>
      <c r="G35777" s="11"/>
      <c r="H35777" s="11"/>
    </row>
    <row r="35778" spans="6:8" x14ac:dyDescent="0.25">
      <c r="F35778" s="11"/>
      <c r="G35778" s="11"/>
      <c r="H35778" s="11"/>
    </row>
    <row r="35779" spans="6:8" x14ac:dyDescent="0.25">
      <c r="F35779" s="11"/>
      <c r="G35779" s="11"/>
      <c r="H35779" s="11"/>
    </row>
    <row r="35780" spans="6:8" x14ac:dyDescent="0.25">
      <c r="F35780" s="11"/>
      <c r="G35780" s="11"/>
      <c r="H35780" s="11"/>
    </row>
    <row r="35781" spans="6:8" x14ac:dyDescent="0.25">
      <c r="F35781" s="11"/>
      <c r="G35781" s="11"/>
      <c r="H35781" s="11"/>
    </row>
    <row r="35782" spans="6:8" x14ac:dyDescent="0.25">
      <c r="F35782" s="11"/>
      <c r="G35782" s="11"/>
      <c r="H35782" s="11"/>
    </row>
    <row r="35783" spans="6:8" x14ac:dyDescent="0.25">
      <c r="F35783" s="11"/>
      <c r="G35783" s="11"/>
      <c r="H35783" s="11"/>
    </row>
    <row r="35784" spans="6:8" x14ac:dyDescent="0.25">
      <c r="F35784" s="11"/>
      <c r="G35784" s="11"/>
      <c r="H35784" s="11"/>
    </row>
    <row r="35785" spans="6:8" x14ac:dyDescent="0.25">
      <c r="F35785" s="11"/>
      <c r="G35785" s="11"/>
      <c r="H35785" s="11"/>
    </row>
    <row r="35786" spans="6:8" x14ac:dyDescent="0.25">
      <c r="F35786" s="11"/>
      <c r="G35786" s="11"/>
      <c r="H35786" s="11"/>
    </row>
    <row r="35787" spans="6:8" x14ac:dyDescent="0.25">
      <c r="F35787" s="11"/>
      <c r="G35787" s="11"/>
      <c r="H35787" s="11"/>
    </row>
    <row r="35788" spans="6:8" x14ac:dyDescent="0.25">
      <c r="F35788" s="11"/>
      <c r="G35788" s="11"/>
      <c r="H35788" s="11"/>
    </row>
    <row r="35789" spans="6:8" x14ac:dyDescent="0.25">
      <c r="F35789" s="11"/>
      <c r="G35789" s="11"/>
      <c r="H35789" s="11"/>
    </row>
    <row r="35790" spans="6:8" x14ac:dyDescent="0.25">
      <c r="F35790" s="11"/>
      <c r="G35790" s="11"/>
      <c r="H35790" s="11"/>
    </row>
    <row r="35791" spans="6:8" x14ac:dyDescent="0.25">
      <c r="F35791" s="11"/>
      <c r="G35791" s="11"/>
      <c r="H35791" s="11"/>
    </row>
    <row r="35792" spans="6:8" x14ac:dyDescent="0.25">
      <c r="F35792" s="11"/>
      <c r="G35792" s="11"/>
      <c r="H35792" s="11"/>
    </row>
    <row r="35793" spans="6:8" x14ac:dyDescent="0.25">
      <c r="F35793" s="11"/>
      <c r="G35793" s="11"/>
      <c r="H35793" s="11"/>
    </row>
    <row r="35794" spans="6:8" x14ac:dyDescent="0.25">
      <c r="F35794" s="11"/>
      <c r="G35794" s="11"/>
      <c r="H35794" s="11"/>
    </row>
    <row r="35795" spans="6:8" x14ac:dyDescent="0.25">
      <c r="F35795" s="11"/>
      <c r="G35795" s="11"/>
      <c r="H35795" s="11"/>
    </row>
    <row r="35796" spans="6:8" x14ac:dyDescent="0.25">
      <c r="F35796" s="11"/>
      <c r="G35796" s="11"/>
      <c r="H35796" s="11"/>
    </row>
    <row r="35797" spans="6:8" x14ac:dyDescent="0.25">
      <c r="F35797" s="11"/>
      <c r="G35797" s="11"/>
      <c r="H35797" s="11"/>
    </row>
    <row r="35798" spans="6:8" x14ac:dyDescent="0.25">
      <c r="F35798" s="11"/>
      <c r="G35798" s="11"/>
      <c r="H35798" s="11"/>
    </row>
    <row r="35799" spans="6:8" x14ac:dyDescent="0.25">
      <c r="F35799" s="11"/>
      <c r="G35799" s="11"/>
      <c r="H35799" s="11"/>
    </row>
    <row r="35800" spans="6:8" x14ac:dyDescent="0.25">
      <c r="F35800" s="11"/>
      <c r="G35800" s="11"/>
      <c r="H35800" s="11"/>
    </row>
    <row r="35801" spans="6:8" x14ac:dyDescent="0.25">
      <c r="F35801" s="11"/>
      <c r="G35801" s="11"/>
      <c r="H35801" s="11"/>
    </row>
    <row r="35802" spans="6:8" x14ac:dyDescent="0.25">
      <c r="F35802" s="11"/>
      <c r="G35802" s="11"/>
      <c r="H35802" s="11"/>
    </row>
    <row r="35803" spans="6:8" x14ac:dyDescent="0.25">
      <c r="F35803" s="11"/>
      <c r="G35803" s="11"/>
      <c r="H35803" s="11"/>
    </row>
    <row r="35804" spans="6:8" x14ac:dyDescent="0.25">
      <c r="F35804" s="11"/>
      <c r="G35804" s="11"/>
      <c r="H35804" s="11"/>
    </row>
    <row r="35805" spans="6:8" x14ac:dyDescent="0.25">
      <c r="F35805" s="11"/>
      <c r="G35805" s="11"/>
      <c r="H35805" s="11"/>
    </row>
    <row r="35806" spans="6:8" x14ac:dyDescent="0.25">
      <c r="F35806" s="11"/>
      <c r="G35806" s="11"/>
      <c r="H35806" s="11"/>
    </row>
    <row r="35807" spans="6:8" x14ac:dyDescent="0.25">
      <c r="F35807" s="11"/>
      <c r="G35807" s="11"/>
      <c r="H35807" s="11"/>
    </row>
    <row r="35808" spans="6:8" x14ac:dyDescent="0.25">
      <c r="F35808" s="11"/>
      <c r="G35808" s="11"/>
      <c r="H35808" s="11"/>
    </row>
    <row r="35809" spans="6:8" x14ac:dyDescent="0.25">
      <c r="F35809" s="11"/>
      <c r="G35809" s="11"/>
      <c r="H35809" s="11"/>
    </row>
    <row r="35810" spans="6:8" x14ac:dyDescent="0.25">
      <c r="F35810" s="11"/>
      <c r="G35810" s="11"/>
      <c r="H35810" s="11"/>
    </row>
    <row r="35811" spans="6:8" x14ac:dyDescent="0.25">
      <c r="F35811" s="11"/>
      <c r="G35811" s="11"/>
      <c r="H35811" s="11"/>
    </row>
    <row r="35812" spans="6:8" x14ac:dyDescent="0.25">
      <c r="F35812" s="11"/>
      <c r="G35812" s="11"/>
      <c r="H35812" s="11"/>
    </row>
    <row r="35813" spans="6:8" x14ac:dyDescent="0.25">
      <c r="F35813" s="11"/>
      <c r="G35813" s="11"/>
      <c r="H35813" s="11"/>
    </row>
    <row r="35814" spans="6:8" x14ac:dyDescent="0.25">
      <c r="F35814" s="11"/>
      <c r="G35814" s="11"/>
      <c r="H35814" s="11"/>
    </row>
    <row r="35815" spans="6:8" x14ac:dyDescent="0.25">
      <c r="F35815" s="11"/>
      <c r="G35815" s="11"/>
      <c r="H35815" s="11"/>
    </row>
    <row r="35816" spans="6:8" x14ac:dyDescent="0.25">
      <c r="F35816" s="11"/>
      <c r="G35816" s="11"/>
      <c r="H35816" s="11"/>
    </row>
    <row r="35817" spans="6:8" x14ac:dyDescent="0.25">
      <c r="F35817" s="11"/>
      <c r="G35817" s="11"/>
      <c r="H35817" s="11"/>
    </row>
    <row r="35818" spans="6:8" x14ac:dyDescent="0.25">
      <c r="F35818" s="11"/>
      <c r="G35818" s="11"/>
      <c r="H35818" s="11"/>
    </row>
    <row r="35819" spans="6:8" x14ac:dyDescent="0.25">
      <c r="F35819" s="11"/>
      <c r="G35819" s="11"/>
      <c r="H35819" s="11"/>
    </row>
    <row r="35820" spans="6:8" x14ac:dyDescent="0.25">
      <c r="F35820" s="11"/>
      <c r="G35820" s="11"/>
      <c r="H35820" s="11"/>
    </row>
    <row r="35821" spans="6:8" x14ac:dyDescent="0.25">
      <c r="F35821" s="11"/>
      <c r="G35821" s="11"/>
      <c r="H35821" s="11"/>
    </row>
    <row r="35822" spans="6:8" x14ac:dyDescent="0.25">
      <c r="F35822" s="11"/>
      <c r="G35822" s="11"/>
      <c r="H35822" s="11"/>
    </row>
    <row r="35823" spans="6:8" x14ac:dyDescent="0.25">
      <c r="F35823" s="11"/>
      <c r="G35823" s="11"/>
      <c r="H35823" s="11"/>
    </row>
    <row r="35824" spans="6:8" x14ac:dyDescent="0.25">
      <c r="F35824" s="11"/>
      <c r="G35824" s="11"/>
      <c r="H35824" s="11"/>
    </row>
    <row r="35825" spans="6:8" x14ac:dyDescent="0.25">
      <c r="F35825" s="11"/>
      <c r="G35825" s="11"/>
      <c r="H35825" s="11"/>
    </row>
    <row r="35826" spans="6:8" x14ac:dyDescent="0.25">
      <c r="F35826" s="11"/>
      <c r="G35826" s="11"/>
      <c r="H35826" s="11"/>
    </row>
    <row r="35827" spans="6:8" x14ac:dyDescent="0.25">
      <c r="F35827" s="11"/>
      <c r="G35827" s="11"/>
      <c r="H35827" s="11"/>
    </row>
    <row r="35828" spans="6:8" x14ac:dyDescent="0.25">
      <c r="F35828" s="11"/>
      <c r="G35828" s="11"/>
      <c r="H35828" s="11"/>
    </row>
    <row r="35829" spans="6:8" x14ac:dyDescent="0.25">
      <c r="F35829" s="11"/>
      <c r="G35829" s="11"/>
      <c r="H35829" s="11"/>
    </row>
    <row r="35830" spans="6:8" x14ac:dyDescent="0.25">
      <c r="F35830" s="11"/>
      <c r="G35830" s="11"/>
      <c r="H35830" s="11"/>
    </row>
    <row r="35831" spans="6:8" x14ac:dyDescent="0.25">
      <c r="F35831" s="11"/>
      <c r="G35831" s="11"/>
      <c r="H35831" s="11"/>
    </row>
    <row r="35832" spans="6:8" x14ac:dyDescent="0.25">
      <c r="F35832" s="11"/>
      <c r="G35832" s="11"/>
      <c r="H35832" s="11"/>
    </row>
    <row r="35833" spans="6:8" x14ac:dyDescent="0.25">
      <c r="F35833" s="11"/>
      <c r="G35833" s="11"/>
      <c r="H35833" s="11"/>
    </row>
    <row r="35834" spans="6:8" x14ac:dyDescent="0.25">
      <c r="F35834" s="11"/>
      <c r="G35834" s="11"/>
      <c r="H35834" s="11"/>
    </row>
    <row r="35835" spans="6:8" x14ac:dyDescent="0.25">
      <c r="F35835" s="11"/>
      <c r="G35835" s="11"/>
      <c r="H35835" s="11"/>
    </row>
    <row r="35836" spans="6:8" x14ac:dyDescent="0.25">
      <c r="F35836" s="11"/>
      <c r="G35836" s="11"/>
      <c r="H35836" s="11"/>
    </row>
    <row r="35837" spans="6:8" x14ac:dyDescent="0.25">
      <c r="F35837" s="11"/>
      <c r="G35837" s="11"/>
      <c r="H35837" s="11"/>
    </row>
    <row r="35838" spans="6:8" x14ac:dyDescent="0.25">
      <c r="F35838" s="11"/>
      <c r="G35838" s="11"/>
      <c r="H35838" s="11"/>
    </row>
    <row r="35839" spans="6:8" x14ac:dyDescent="0.25">
      <c r="F35839" s="11"/>
      <c r="G35839" s="11"/>
      <c r="H35839" s="11"/>
    </row>
    <row r="35840" spans="6:8" x14ac:dyDescent="0.25">
      <c r="F35840" s="11"/>
      <c r="G35840" s="11"/>
      <c r="H35840" s="11"/>
    </row>
    <row r="35841" spans="6:8" x14ac:dyDescent="0.25">
      <c r="F35841" s="11"/>
      <c r="G35841" s="11"/>
      <c r="H35841" s="11"/>
    </row>
    <row r="35842" spans="6:8" x14ac:dyDescent="0.25">
      <c r="F35842" s="11"/>
      <c r="G35842" s="11"/>
      <c r="H35842" s="11"/>
    </row>
    <row r="35843" spans="6:8" x14ac:dyDescent="0.25">
      <c r="F35843" s="11"/>
      <c r="G35843" s="11"/>
      <c r="H35843" s="11"/>
    </row>
    <row r="35844" spans="6:8" x14ac:dyDescent="0.25">
      <c r="F35844" s="11"/>
      <c r="G35844" s="11"/>
      <c r="H35844" s="11"/>
    </row>
    <row r="35845" spans="6:8" x14ac:dyDescent="0.25">
      <c r="F35845" s="11"/>
      <c r="G35845" s="11"/>
      <c r="H35845" s="11"/>
    </row>
    <row r="35846" spans="6:8" x14ac:dyDescent="0.25">
      <c r="F35846" s="11"/>
      <c r="G35846" s="11"/>
      <c r="H35846" s="11"/>
    </row>
    <row r="35847" spans="6:8" x14ac:dyDescent="0.25">
      <c r="F35847" s="11"/>
      <c r="G35847" s="11"/>
      <c r="H35847" s="11"/>
    </row>
    <row r="35848" spans="6:8" x14ac:dyDescent="0.25">
      <c r="F35848" s="11"/>
      <c r="G35848" s="11"/>
      <c r="H35848" s="11"/>
    </row>
    <row r="35849" spans="6:8" x14ac:dyDescent="0.25">
      <c r="F35849" s="11"/>
      <c r="G35849" s="11"/>
      <c r="H35849" s="11"/>
    </row>
    <row r="35850" spans="6:8" x14ac:dyDescent="0.25">
      <c r="F35850" s="11"/>
      <c r="G35850" s="11"/>
      <c r="H35850" s="11"/>
    </row>
    <row r="35851" spans="6:8" x14ac:dyDescent="0.25">
      <c r="F35851" s="11"/>
      <c r="G35851" s="11"/>
      <c r="H35851" s="11"/>
    </row>
    <row r="35852" spans="6:8" x14ac:dyDescent="0.25">
      <c r="F35852" s="11"/>
      <c r="G35852" s="11"/>
      <c r="H35852" s="11"/>
    </row>
    <row r="35853" spans="6:8" x14ac:dyDescent="0.25">
      <c r="F35853" s="11"/>
      <c r="G35853" s="11"/>
      <c r="H35853" s="11"/>
    </row>
    <row r="35854" spans="6:8" x14ac:dyDescent="0.25">
      <c r="F35854" s="11"/>
      <c r="G35854" s="11"/>
      <c r="H35854" s="11"/>
    </row>
    <row r="35855" spans="6:8" x14ac:dyDescent="0.25">
      <c r="F35855" s="11"/>
      <c r="G35855" s="11"/>
      <c r="H35855" s="11"/>
    </row>
    <row r="35856" spans="6:8" x14ac:dyDescent="0.25">
      <c r="F35856" s="11"/>
      <c r="G35856" s="11"/>
      <c r="H35856" s="11"/>
    </row>
    <row r="35857" spans="6:8" x14ac:dyDescent="0.25">
      <c r="F35857" s="11"/>
      <c r="G35857" s="11"/>
      <c r="H35857" s="11"/>
    </row>
    <row r="35858" spans="6:8" x14ac:dyDescent="0.25">
      <c r="F35858" s="11"/>
      <c r="G35858" s="11"/>
      <c r="H35858" s="11"/>
    </row>
    <row r="35859" spans="6:8" x14ac:dyDescent="0.25">
      <c r="F35859" s="11"/>
      <c r="G35859" s="11"/>
      <c r="H35859" s="11"/>
    </row>
    <row r="35860" spans="6:8" x14ac:dyDescent="0.25">
      <c r="F35860" s="11"/>
      <c r="G35860" s="11"/>
      <c r="H35860" s="11"/>
    </row>
    <row r="35861" spans="6:8" x14ac:dyDescent="0.25">
      <c r="F35861" s="11"/>
      <c r="G35861" s="11"/>
      <c r="H35861" s="11"/>
    </row>
    <row r="35862" spans="6:8" x14ac:dyDescent="0.25">
      <c r="F35862" s="11"/>
      <c r="G35862" s="11"/>
      <c r="H35862" s="11"/>
    </row>
    <row r="35863" spans="6:8" x14ac:dyDescent="0.25">
      <c r="F35863" s="11"/>
      <c r="G35863" s="11"/>
      <c r="H35863" s="11"/>
    </row>
    <row r="35864" spans="6:8" x14ac:dyDescent="0.25">
      <c r="F35864" s="11"/>
      <c r="G35864" s="11"/>
      <c r="H35864" s="11"/>
    </row>
    <row r="35865" spans="6:8" x14ac:dyDescent="0.25">
      <c r="F35865" s="11"/>
      <c r="G35865" s="11"/>
      <c r="H35865" s="11"/>
    </row>
    <row r="35866" spans="6:8" x14ac:dyDescent="0.25">
      <c r="F35866" s="11"/>
      <c r="G35866" s="11"/>
      <c r="H35866" s="11"/>
    </row>
    <row r="35867" spans="6:8" x14ac:dyDescent="0.25">
      <c r="F35867" s="11"/>
      <c r="G35867" s="11"/>
      <c r="H35867" s="11"/>
    </row>
    <row r="35868" spans="6:8" x14ac:dyDescent="0.25">
      <c r="F35868" s="11"/>
      <c r="G35868" s="11"/>
      <c r="H35868" s="11"/>
    </row>
    <row r="35869" spans="6:8" x14ac:dyDescent="0.25">
      <c r="F35869" s="11"/>
      <c r="G35869" s="11"/>
      <c r="H35869" s="11"/>
    </row>
    <row r="35870" spans="6:8" x14ac:dyDescent="0.25">
      <c r="F35870" s="11"/>
      <c r="G35870" s="11"/>
      <c r="H35870" s="11"/>
    </row>
    <row r="35871" spans="6:8" x14ac:dyDescent="0.25">
      <c r="F35871" s="11"/>
      <c r="G35871" s="11"/>
      <c r="H35871" s="11"/>
    </row>
    <row r="35872" spans="6:8" x14ac:dyDescent="0.25">
      <c r="F35872" s="11"/>
      <c r="G35872" s="11"/>
      <c r="H35872" s="11"/>
    </row>
    <row r="35873" spans="6:8" x14ac:dyDescent="0.25">
      <c r="F35873" s="11"/>
      <c r="G35873" s="11"/>
      <c r="H35873" s="11"/>
    </row>
    <row r="35874" spans="6:8" x14ac:dyDescent="0.25">
      <c r="F35874" s="11"/>
      <c r="G35874" s="11"/>
      <c r="H35874" s="11"/>
    </row>
    <row r="35875" spans="6:8" x14ac:dyDescent="0.25">
      <c r="F35875" s="11"/>
      <c r="G35875" s="11"/>
      <c r="H35875" s="11"/>
    </row>
    <row r="35876" spans="6:8" x14ac:dyDescent="0.25">
      <c r="F35876" s="11"/>
      <c r="G35876" s="11"/>
      <c r="H35876" s="11"/>
    </row>
    <row r="35877" spans="6:8" x14ac:dyDescent="0.25">
      <c r="F35877" s="11"/>
      <c r="G35877" s="11"/>
      <c r="H35877" s="11"/>
    </row>
    <row r="35878" spans="6:8" x14ac:dyDescent="0.25">
      <c r="F35878" s="11"/>
      <c r="G35878" s="11"/>
      <c r="H35878" s="11"/>
    </row>
    <row r="35879" spans="6:8" x14ac:dyDescent="0.25">
      <c r="F35879" s="11"/>
      <c r="G35879" s="11"/>
      <c r="H35879" s="11"/>
    </row>
    <row r="35880" spans="6:8" x14ac:dyDescent="0.25">
      <c r="F35880" s="11"/>
      <c r="G35880" s="11"/>
      <c r="H35880" s="11"/>
    </row>
    <row r="35881" spans="6:8" x14ac:dyDescent="0.25">
      <c r="F35881" s="11"/>
      <c r="G35881" s="11"/>
      <c r="H35881" s="11"/>
    </row>
    <row r="35882" spans="6:8" x14ac:dyDescent="0.25">
      <c r="F35882" s="11"/>
      <c r="G35882" s="11"/>
      <c r="H35882" s="11"/>
    </row>
    <row r="35883" spans="6:8" x14ac:dyDescent="0.25">
      <c r="F35883" s="11"/>
      <c r="G35883" s="11"/>
      <c r="H35883" s="11"/>
    </row>
    <row r="35884" spans="6:8" x14ac:dyDescent="0.25">
      <c r="F35884" s="11"/>
      <c r="G35884" s="11"/>
      <c r="H35884" s="11"/>
    </row>
    <row r="35885" spans="6:8" x14ac:dyDescent="0.25">
      <c r="F35885" s="11"/>
      <c r="G35885" s="11"/>
      <c r="H35885" s="11"/>
    </row>
    <row r="35886" spans="6:8" x14ac:dyDescent="0.25">
      <c r="F35886" s="11"/>
      <c r="G35886" s="11"/>
      <c r="H35886" s="11"/>
    </row>
    <row r="35887" spans="6:8" x14ac:dyDescent="0.25">
      <c r="F35887" s="11"/>
      <c r="G35887" s="11"/>
      <c r="H35887" s="11"/>
    </row>
    <row r="35888" spans="6:8" x14ac:dyDescent="0.25">
      <c r="F35888" s="11"/>
      <c r="G35888" s="11"/>
      <c r="H35888" s="11"/>
    </row>
    <row r="35889" spans="6:8" x14ac:dyDescent="0.25">
      <c r="F35889" s="11"/>
      <c r="G35889" s="11"/>
      <c r="H35889" s="11"/>
    </row>
    <row r="35890" spans="6:8" x14ac:dyDescent="0.25">
      <c r="F35890" s="11"/>
      <c r="G35890" s="11"/>
      <c r="H35890" s="11"/>
    </row>
    <row r="35891" spans="6:8" x14ac:dyDescent="0.25">
      <c r="F35891" s="11"/>
      <c r="G35891" s="11"/>
      <c r="H35891" s="11"/>
    </row>
    <row r="35892" spans="6:8" x14ac:dyDescent="0.25">
      <c r="F35892" s="11"/>
      <c r="G35892" s="11"/>
      <c r="H35892" s="11"/>
    </row>
    <row r="35893" spans="6:8" x14ac:dyDescent="0.25">
      <c r="F35893" s="11"/>
      <c r="G35893" s="11"/>
      <c r="H35893" s="11"/>
    </row>
    <row r="35894" spans="6:8" x14ac:dyDescent="0.25">
      <c r="F35894" s="11"/>
      <c r="G35894" s="11"/>
      <c r="H35894" s="11"/>
    </row>
    <row r="35895" spans="6:8" x14ac:dyDescent="0.25">
      <c r="F35895" s="11"/>
      <c r="G35895" s="11"/>
      <c r="H35895" s="11"/>
    </row>
    <row r="35896" spans="6:8" x14ac:dyDescent="0.25">
      <c r="F35896" s="11"/>
      <c r="G35896" s="11"/>
      <c r="H35896" s="11"/>
    </row>
    <row r="35897" spans="6:8" x14ac:dyDescent="0.25">
      <c r="F35897" s="11"/>
      <c r="G35897" s="11"/>
      <c r="H35897" s="11"/>
    </row>
    <row r="35898" spans="6:8" x14ac:dyDescent="0.25">
      <c r="F35898" s="11"/>
      <c r="G35898" s="11"/>
      <c r="H35898" s="11"/>
    </row>
    <row r="35899" spans="6:8" x14ac:dyDescent="0.25">
      <c r="F35899" s="11"/>
      <c r="G35899" s="11"/>
      <c r="H35899" s="11"/>
    </row>
    <row r="35900" spans="6:8" x14ac:dyDescent="0.25">
      <c r="F35900" s="11"/>
      <c r="G35900" s="11"/>
      <c r="H35900" s="11"/>
    </row>
    <row r="35901" spans="6:8" x14ac:dyDescent="0.25">
      <c r="F35901" s="11"/>
      <c r="G35901" s="11"/>
      <c r="H35901" s="11"/>
    </row>
    <row r="35902" spans="6:8" x14ac:dyDescent="0.25">
      <c r="F35902" s="11"/>
      <c r="G35902" s="11"/>
      <c r="H35902" s="11"/>
    </row>
    <row r="35903" spans="6:8" x14ac:dyDescent="0.25">
      <c r="F35903" s="11"/>
      <c r="G35903" s="11"/>
      <c r="H35903" s="11"/>
    </row>
    <row r="35904" spans="6:8" x14ac:dyDescent="0.25">
      <c r="F35904" s="11"/>
      <c r="G35904" s="11"/>
      <c r="H35904" s="11"/>
    </row>
    <row r="35905" spans="6:8" x14ac:dyDescent="0.25">
      <c r="F35905" s="11"/>
      <c r="G35905" s="11"/>
      <c r="H35905" s="11"/>
    </row>
    <row r="35906" spans="6:8" x14ac:dyDescent="0.25">
      <c r="F35906" s="11"/>
      <c r="G35906" s="11"/>
      <c r="H35906" s="11"/>
    </row>
    <row r="35907" spans="6:8" x14ac:dyDescent="0.25">
      <c r="F35907" s="11"/>
      <c r="G35907" s="11"/>
      <c r="H35907" s="11"/>
    </row>
    <row r="35908" spans="6:8" x14ac:dyDescent="0.25">
      <c r="F35908" s="11"/>
      <c r="G35908" s="11"/>
      <c r="H35908" s="11"/>
    </row>
    <row r="35909" spans="6:8" x14ac:dyDescent="0.25">
      <c r="F35909" s="11"/>
      <c r="G35909" s="11"/>
      <c r="H35909" s="11"/>
    </row>
    <row r="35910" spans="6:8" x14ac:dyDescent="0.25">
      <c r="F35910" s="11"/>
      <c r="G35910" s="11"/>
      <c r="H35910" s="11"/>
    </row>
    <row r="35911" spans="6:8" x14ac:dyDescent="0.25">
      <c r="F35911" s="11"/>
      <c r="G35911" s="11"/>
      <c r="H35911" s="11"/>
    </row>
    <row r="35912" spans="6:8" x14ac:dyDescent="0.25">
      <c r="F35912" s="11"/>
      <c r="G35912" s="11"/>
      <c r="H35912" s="11"/>
    </row>
    <row r="35913" spans="6:8" x14ac:dyDescent="0.25">
      <c r="F35913" s="11"/>
      <c r="G35913" s="11"/>
      <c r="H35913" s="11"/>
    </row>
    <row r="35914" spans="6:8" x14ac:dyDescent="0.25">
      <c r="F35914" s="11"/>
      <c r="G35914" s="11"/>
      <c r="H35914" s="11"/>
    </row>
    <row r="35915" spans="6:8" x14ac:dyDescent="0.25">
      <c r="F35915" s="11"/>
      <c r="G35915" s="11"/>
      <c r="H35915" s="11"/>
    </row>
    <row r="35916" spans="6:8" x14ac:dyDescent="0.25">
      <c r="F35916" s="11"/>
      <c r="G35916" s="11"/>
      <c r="H35916" s="11"/>
    </row>
    <row r="35917" spans="6:8" x14ac:dyDescent="0.25">
      <c r="F35917" s="11"/>
      <c r="G35917" s="11"/>
      <c r="H35917" s="11"/>
    </row>
    <row r="35918" spans="6:8" x14ac:dyDescent="0.25">
      <c r="F35918" s="11"/>
      <c r="G35918" s="11"/>
      <c r="H35918" s="11"/>
    </row>
    <row r="35919" spans="6:8" x14ac:dyDescent="0.25">
      <c r="F35919" s="11"/>
      <c r="G35919" s="11"/>
      <c r="H35919" s="11"/>
    </row>
    <row r="35920" spans="6:8" x14ac:dyDescent="0.25">
      <c r="F35920" s="11"/>
      <c r="G35920" s="11"/>
      <c r="H35920" s="11"/>
    </row>
    <row r="35921" spans="6:8" x14ac:dyDescent="0.25">
      <c r="F35921" s="11"/>
      <c r="G35921" s="11"/>
      <c r="H35921" s="11"/>
    </row>
    <row r="35922" spans="6:8" x14ac:dyDescent="0.25">
      <c r="F35922" s="11"/>
      <c r="G35922" s="11"/>
      <c r="H35922" s="11"/>
    </row>
    <row r="35923" spans="6:8" x14ac:dyDescent="0.25">
      <c r="F35923" s="11"/>
      <c r="G35923" s="11"/>
      <c r="H35923" s="11"/>
    </row>
    <row r="35924" spans="6:8" x14ac:dyDescent="0.25">
      <c r="F35924" s="11"/>
      <c r="G35924" s="11"/>
      <c r="H35924" s="11"/>
    </row>
    <row r="35925" spans="6:8" x14ac:dyDescent="0.25">
      <c r="F35925" s="11"/>
      <c r="G35925" s="11"/>
      <c r="H35925" s="11"/>
    </row>
    <row r="35926" spans="6:8" x14ac:dyDescent="0.25">
      <c r="F35926" s="11"/>
      <c r="G35926" s="11"/>
      <c r="H35926" s="11"/>
    </row>
    <row r="35927" spans="6:8" x14ac:dyDescent="0.25">
      <c r="F35927" s="11"/>
      <c r="G35927" s="11"/>
      <c r="H35927" s="11"/>
    </row>
    <row r="35928" spans="6:8" x14ac:dyDescent="0.25">
      <c r="F35928" s="11"/>
      <c r="G35928" s="11"/>
      <c r="H35928" s="11"/>
    </row>
    <row r="35929" spans="6:8" x14ac:dyDescent="0.25">
      <c r="F35929" s="11"/>
      <c r="G35929" s="11"/>
      <c r="H35929" s="11"/>
    </row>
    <row r="35930" spans="6:8" x14ac:dyDescent="0.25">
      <c r="F35930" s="11"/>
      <c r="G35930" s="11"/>
      <c r="H35930" s="11"/>
    </row>
    <row r="35931" spans="6:8" x14ac:dyDescent="0.25">
      <c r="F35931" s="11"/>
      <c r="G35931" s="11"/>
      <c r="H35931" s="11"/>
    </row>
    <row r="35932" spans="6:8" x14ac:dyDescent="0.25">
      <c r="F35932" s="11"/>
      <c r="G35932" s="11"/>
      <c r="H35932" s="11"/>
    </row>
    <row r="35933" spans="6:8" x14ac:dyDescent="0.25">
      <c r="F35933" s="11"/>
      <c r="G35933" s="11"/>
      <c r="H35933" s="11"/>
    </row>
    <row r="35934" spans="6:8" x14ac:dyDescent="0.25">
      <c r="F35934" s="11"/>
      <c r="G35934" s="11"/>
      <c r="H35934" s="11"/>
    </row>
    <row r="35935" spans="6:8" x14ac:dyDescent="0.25">
      <c r="F35935" s="11"/>
      <c r="G35935" s="11"/>
      <c r="H35935" s="11"/>
    </row>
    <row r="35936" spans="6:8" x14ac:dyDescent="0.25">
      <c r="F35936" s="11"/>
      <c r="G35936" s="11"/>
      <c r="H35936" s="11"/>
    </row>
    <row r="35937" spans="6:8" x14ac:dyDescent="0.25">
      <c r="F35937" s="11"/>
      <c r="G35937" s="11"/>
      <c r="H35937" s="11"/>
    </row>
    <row r="35938" spans="6:8" x14ac:dyDescent="0.25">
      <c r="F35938" s="11"/>
      <c r="G35938" s="11"/>
      <c r="H35938" s="11"/>
    </row>
    <row r="35939" spans="6:8" x14ac:dyDescent="0.25">
      <c r="F35939" s="11"/>
      <c r="G35939" s="11"/>
      <c r="H35939" s="11"/>
    </row>
    <row r="35940" spans="6:8" x14ac:dyDescent="0.25">
      <c r="F35940" s="11"/>
      <c r="G35940" s="11"/>
      <c r="H35940" s="11"/>
    </row>
    <row r="35941" spans="6:8" x14ac:dyDescent="0.25">
      <c r="F35941" s="11"/>
      <c r="G35941" s="11"/>
      <c r="H35941" s="11"/>
    </row>
    <row r="35942" spans="6:8" x14ac:dyDescent="0.25">
      <c r="F35942" s="11"/>
      <c r="G35942" s="11"/>
      <c r="H35942" s="11"/>
    </row>
    <row r="35943" spans="6:8" x14ac:dyDescent="0.25">
      <c r="F35943" s="11"/>
      <c r="G35943" s="11"/>
      <c r="H35943" s="11"/>
    </row>
    <row r="35944" spans="6:8" x14ac:dyDescent="0.25">
      <c r="F35944" s="11"/>
      <c r="G35944" s="11"/>
      <c r="H35944" s="11"/>
    </row>
    <row r="35945" spans="6:8" x14ac:dyDescent="0.25">
      <c r="F35945" s="11"/>
      <c r="G35945" s="11"/>
      <c r="H35945" s="11"/>
    </row>
    <row r="35946" spans="6:8" x14ac:dyDescent="0.25">
      <c r="F35946" s="11"/>
      <c r="G35946" s="11"/>
      <c r="H35946" s="11"/>
    </row>
    <row r="35947" spans="6:8" x14ac:dyDescent="0.25">
      <c r="F35947" s="11"/>
      <c r="G35947" s="11"/>
      <c r="H35947" s="11"/>
    </row>
    <row r="35948" spans="6:8" x14ac:dyDescent="0.25">
      <c r="F35948" s="11"/>
      <c r="G35948" s="11"/>
      <c r="H35948" s="11"/>
    </row>
    <row r="35949" spans="6:8" x14ac:dyDescent="0.25">
      <c r="F35949" s="11"/>
      <c r="G35949" s="11"/>
      <c r="H35949" s="11"/>
    </row>
    <row r="35950" spans="6:8" x14ac:dyDescent="0.25">
      <c r="F35950" s="11"/>
      <c r="G35950" s="11"/>
      <c r="H35950" s="11"/>
    </row>
    <row r="35951" spans="6:8" x14ac:dyDescent="0.25">
      <c r="F35951" s="11"/>
      <c r="G35951" s="11"/>
      <c r="H35951" s="11"/>
    </row>
    <row r="35952" spans="6:8" x14ac:dyDescent="0.25">
      <c r="F35952" s="11"/>
      <c r="G35952" s="11"/>
      <c r="H35952" s="11"/>
    </row>
    <row r="35953" spans="6:8" x14ac:dyDescent="0.25">
      <c r="F35953" s="11"/>
      <c r="G35953" s="11"/>
      <c r="H35953" s="11"/>
    </row>
    <row r="35954" spans="6:8" x14ac:dyDescent="0.25">
      <c r="F35954" s="11"/>
      <c r="G35954" s="11"/>
      <c r="H35954" s="11"/>
    </row>
    <row r="35955" spans="6:8" x14ac:dyDescent="0.25">
      <c r="F35955" s="11"/>
      <c r="G35955" s="11"/>
      <c r="H35955" s="11"/>
    </row>
    <row r="35956" spans="6:8" x14ac:dyDescent="0.25">
      <c r="F35956" s="11"/>
      <c r="G35956" s="11"/>
      <c r="H35956" s="11"/>
    </row>
    <row r="35957" spans="6:8" x14ac:dyDescent="0.25">
      <c r="F35957" s="11"/>
      <c r="G35957" s="11"/>
      <c r="H35957" s="11"/>
    </row>
    <row r="35958" spans="6:8" x14ac:dyDescent="0.25">
      <c r="F35958" s="11"/>
      <c r="G35958" s="11"/>
      <c r="H35958" s="11"/>
    </row>
    <row r="35959" spans="6:8" x14ac:dyDescent="0.25">
      <c r="F35959" s="11"/>
      <c r="G35959" s="11"/>
      <c r="H35959" s="11"/>
    </row>
    <row r="35960" spans="6:8" x14ac:dyDescent="0.25">
      <c r="F35960" s="11"/>
      <c r="G35960" s="11"/>
      <c r="H35960" s="11"/>
    </row>
    <row r="35961" spans="6:8" x14ac:dyDescent="0.25">
      <c r="F35961" s="11"/>
      <c r="G35961" s="11"/>
      <c r="H35961" s="11"/>
    </row>
    <row r="35962" spans="6:8" x14ac:dyDescent="0.25">
      <c r="F35962" s="11"/>
      <c r="G35962" s="11"/>
      <c r="H35962" s="11"/>
    </row>
    <row r="35963" spans="6:8" x14ac:dyDescent="0.25">
      <c r="F35963" s="11"/>
      <c r="G35963" s="11"/>
      <c r="H35963" s="11"/>
    </row>
    <row r="35964" spans="6:8" x14ac:dyDescent="0.25">
      <c r="F35964" s="11"/>
      <c r="G35964" s="11"/>
      <c r="H35964" s="11"/>
    </row>
    <row r="35965" spans="6:8" x14ac:dyDescent="0.25">
      <c r="F35965" s="11"/>
      <c r="G35965" s="11"/>
      <c r="H35965" s="11"/>
    </row>
    <row r="35966" spans="6:8" x14ac:dyDescent="0.25">
      <c r="F35966" s="11"/>
      <c r="G35966" s="11"/>
      <c r="H35966" s="11"/>
    </row>
    <row r="35967" spans="6:8" x14ac:dyDescent="0.25">
      <c r="F35967" s="11"/>
      <c r="G35967" s="11"/>
      <c r="H35967" s="11"/>
    </row>
    <row r="35968" spans="6:8" x14ac:dyDescent="0.25">
      <c r="F35968" s="11"/>
      <c r="G35968" s="11"/>
      <c r="H35968" s="11"/>
    </row>
    <row r="35969" spans="6:8" x14ac:dyDescent="0.25">
      <c r="F35969" s="11"/>
      <c r="G35969" s="11"/>
      <c r="H35969" s="11"/>
    </row>
    <row r="35970" spans="6:8" x14ac:dyDescent="0.25">
      <c r="F35970" s="11"/>
      <c r="G35970" s="11"/>
      <c r="H35970" s="11"/>
    </row>
    <row r="35971" spans="6:8" x14ac:dyDescent="0.25">
      <c r="F35971" s="11"/>
      <c r="G35971" s="11"/>
      <c r="H35971" s="11"/>
    </row>
    <row r="35972" spans="6:8" x14ac:dyDescent="0.25">
      <c r="F35972" s="11"/>
      <c r="G35972" s="11"/>
      <c r="H35972" s="11"/>
    </row>
    <row r="35973" spans="6:8" x14ac:dyDescent="0.25">
      <c r="F35973" s="11"/>
      <c r="G35973" s="11"/>
      <c r="H35973" s="11"/>
    </row>
    <row r="35974" spans="6:8" x14ac:dyDescent="0.25">
      <c r="F35974" s="11"/>
      <c r="G35974" s="11"/>
      <c r="H35974" s="11"/>
    </row>
    <row r="35975" spans="6:8" x14ac:dyDescent="0.25">
      <c r="F35975" s="11"/>
      <c r="G35975" s="11"/>
      <c r="H35975" s="11"/>
    </row>
    <row r="35976" spans="6:8" x14ac:dyDescent="0.25">
      <c r="F35976" s="11"/>
      <c r="G35976" s="11"/>
      <c r="H35976" s="11"/>
    </row>
    <row r="35977" spans="6:8" x14ac:dyDescent="0.25">
      <c r="F35977" s="11"/>
      <c r="G35977" s="11"/>
      <c r="H35977" s="11"/>
    </row>
    <row r="35978" spans="6:8" x14ac:dyDescent="0.25">
      <c r="F35978" s="11"/>
      <c r="G35978" s="11"/>
      <c r="H35978" s="11"/>
    </row>
    <row r="35979" spans="6:8" x14ac:dyDescent="0.25">
      <c r="F35979" s="11"/>
      <c r="G35979" s="11"/>
      <c r="H35979" s="11"/>
    </row>
    <row r="35980" spans="6:8" x14ac:dyDescent="0.25">
      <c r="F35980" s="11"/>
      <c r="G35980" s="11"/>
      <c r="H35980" s="11"/>
    </row>
    <row r="35981" spans="6:8" x14ac:dyDescent="0.25">
      <c r="F35981" s="11"/>
      <c r="G35981" s="11"/>
      <c r="H35981" s="11"/>
    </row>
    <row r="35982" spans="6:8" x14ac:dyDescent="0.25">
      <c r="F35982" s="11"/>
      <c r="G35982" s="11"/>
      <c r="H35982" s="11"/>
    </row>
    <row r="35983" spans="6:8" x14ac:dyDescent="0.25">
      <c r="F35983" s="11"/>
      <c r="G35983" s="11"/>
      <c r="H35983" s="11"/>
    </row>
    <row r="35984" spans="6:8" x14ac:dyDescent="0.25">
      <c r="F35984" s="11"/>
      <c r="G35984" s="11"/>
      <c r="H35984" s="11"/>
    </row>
    <row r="35985" spans="6:8" x14ac:dyDescent="0.25">
      <c r="F35985" s="11"/>
      <c r="G35985" s="11"/>
      <c r="H35985" s="11"/>
    </row>
    <row r="35986" spans="6:8" x14ac:dyDescent="0.25">
      <c r="F35986" s="11"/>
      <c r="G35986" s="11"/>
      <c r="H35986" s="11"/>
    </row>
    <row r="35987" spans="6:8" x14ac:dyDescent="0.25">
      <c r="F35987" s="11"/>
      <c r="G35987" s="11"/>
      <c r="H35987" s="11"/>
    </row>
    <row r="35988" spans="6:8" x14ac:dyDescent="0.25">
      <c r="F35988" s="11"/>
      <c r="G35988" s="11"/>
      <c r="H35988" s="11"/>
    </row>
    <row r="35989" spans="6:8" x14ac:dyDescent="0.25">
      <c r="F35989" s="11"/>
      <c r="G35989" s="11"/>
      <c r="H35989" s="11"/>
    </row>
    <row r="35990" spans="6:8" x14ac:dyDescent="0.25">
      <c r="F35990" s="11"/>
      <c r="G35990" s="11"/>
      <c r="H35990" s="11"/>
    </row>
    <row r="35991" spans="6:8" x14ac:dyDescent="0.25">
      <c r="F35991" s="11"/>
      <c r="G35991" s="11"/>
      <c r="H35991" s="11"/>
    </row>
    <row r="35992" spans="6:8" x14ac:dyDescent="0.25">
      <c r="F35992" s="11"/>
      <c r="G35992" s="11"/>
      <c r="H35992" s="11"/>
    </row>
    <row r="35993" spans="6:8" x14ac:dyDescent="0.25">
      <c r="F35993" s="11"/>
      <c r="G35993" s="11"/>
      <c r="H35993" s="11"/>
    </row>
    <row r="35994" spans="6:8" x14ac:dyDescent="0.25">
      <c r="F35994" s="11"/>
      <c r="G35994" s="11"/>
      <c r="H35994" s="11"/>
    </row>
    <row r="35995" spans="6:8" x14ac:dyDescent="0.25">
      <c r="F35995" s="11"/>
      <c r="G35995" s="11"/>
      <c r="H35995" s="11"/>
    </row>
    <row r="35996" spans="6:8" x14ac:dyDescent="0.25">
      <c r="F35996" s="11"/>
      <c r="G35996" s="11"/>
      <c r="H35996" s="11"/>
    </row>
    <row r="35997" spans="6:8" x14ac:dyDescent="0.25">
      <c r="F35997" s="11"/>
      <c r="G35997" s="11"/>
      <c r="H35997" s="11"/>
    </row>
    <row r="35998" spans="6:8" x14ac:dyDescent="0.25">
      <c r="F35998" s="11"/>
      <c r="G35998" s="11"/>
      <c r="H35998" s="11"/>
    </row>
    <row r="35999" spans="6:8" x14ac:dyDescent="0.25">
      <c r="F35999" s="11"/>
      <c r="G35999" s="11"/>
      <c r="H35999" s="11"/>
    </row>
    <row r="36000" spans="6:8" x14ac:dyDescent="0.25">
      <c r="F36000" s="11"/>
      <c r="G36000" s="11"/>
      <c r="H36000" s="11"/>
    </row>
    <row r="36001" spans="6:8" x14ac:dyDescent="0.25">
      <c r="F36001" s="11"/>
      <c r="G36001" s="11"/>
      <c r="H36001" s="11"/>
    </row>
    <row r="36002" spans="6:8" x14ac:dyDescent="0.25">
      <c r="F36002" s="11"/>
      <c r="G36002" s="11"/>
      <c r="H36002" s="11"/>
    </row>
    <row r="36003" spans="6:8" x14ac:dyDescent="0.25">
      <c r="F36003" s="11"/>
      <c r="G36003" s="11"/>
      <c r="H36003" s="11"/>
    </row>
    <row r="36004" spans="6:8" x14ac:dyDescent="0.25">
      <c r="F36004" s="11"/>
      <c r="G36004" s="11"/>
      <c r="H36004" s="11"/>
    </row>
    <row r="36005" spans="6:8" x14ac:dyDescent="0.25">
      <c r="F36005" s="11"/>
      <c r="G36005" s="11"/>
      <c r="H36005" s="11"/>
    </row>
    <row r="36006" spans="6:8" x14ac:dyDescent="0.25">
      <c r="F36006" s="11"/>
      <c r="G36006" s="11"/>
      <c r="H36006" s="11"/>
    </row>
    <row r="36007" spans="6:8" x14ac:dyDescent="0.25">
      <c r="F36007" s="11"/>
      <c r="G36007" s="11"/>
      <c r="H36007" s="11"/>
    </row>
    <row r="36008" spans="6:8" x14ac:dyDescent="0.25">
      <c r="F36008" s="11"/>
      <c r="G36008" s="11"/>
      <c r="H36008" s="11"/>
    </row>
    <row r="36009" spans="6:8" x14ac:dyDescent="0.25">
      <c r="F36009" s="11"/>
      <c r="G36009" s="11"/>
      <c r="H36009" s="11"/>
    </row>
    <row r="36010" spans="6:8" x14ac:dyDescent="0.25">
      <c r="F36010" s="11"/>
      <c r="G36010" s="11"/>
      <c r="H36010" s="11"/>
    </row>
    <row r="36011" spans="6:8" x14ac:dyDescent="0.25">
      <c r="F36011" s="11"/>
      <c r="G36011" s="11"/>
      <c r="H36011" s="11"/>
    </row>
    <row r="36012" spans="6:8" x14ac:dyDescent="0.25">
      <c r="F36012" s="11"/>
      <c r="G36012" s="11"/>
      <c r="H36012" s="11"/>
    </row>
    <row r="36013" spans="6:8" x14ac:dyDescent="0.25">
      <c r="F36013" s="11"/>
      <c r="G36013" s="11"/>
      <c r="H36013" s="11"/>
    </row>
    <row r="36014" spans="6:8" x14ac:dyDescent="0.25">
      <c r="F36014" s="11"/>
      <c r="G36014" s="11"/>
      <c r="H36014" s="11"/>
    </row>
    <row r="36015" spans="6:8" x14ac:dyDescent="0.25">
      <c r="F36015" s="11"/>
      <c r="G36015" s="11"/>
      <c r="H36015" s="11"/>
    </row>
    <row r="36016" spans="6:8" x14ac:dyDescent="0.25">
      <c r="F36016" s="11"/>
      <c r="G36016" s="11"/>
      <c r="H36016" s="11"/>
    </row>
    <row r="36017" spans="6:8" x14ac:dyDescent="0.25">
      <c r="F36017" s="11"/>
      <c r="G36017" s="11"/>
      <c r="H36017" s="11"/>
    </row>
    <row r="36018" spans="6:8" x14ac:dyDescent="0.25">
      <c r="F36018" s="11"/>
      <c r="G36018" s="11"/>
      <c r="H36018" s="11"/>
    </row>
    <row r="36019" spans="6:8" x14ac:dyDescent="0.25">
      <c r="F36019" s="11"/>
      <c r="G36019" s="11"/>
      <c r="H36019" s="11"/>
    </row>
    <row r="36020" spans="6:8" x14ac:dyDescent="0.25">
      <c r="F36020" s="11"/>
      <c r="G36020" s="11"/>
      <c r="H36020" s="11"/>
    </row>
    <row r="36021" spans="6:8" x14ac:dyDescent="0.25">
      <c r="F36021" s="11"/>
      <c r="G36021" s="11"/>
      <c r="H36021" s="11"/>
    </row>
    <row r="36022" spans="6:8" x14ac:dyDescent="0.25">
      <c r="F36022" s="11"/>
      <c r="G36022" s="11"/>
      <c r="H36022" s="11"/>
    </row>
    <row r="36023" spans="6:8" x14ac:dyDescent="0.25">
      <c r="F36023" s="11"/>
      <c r="G36023" s="11"/>
      <c r="H36023" s="11"/>
    </row>
    <row r="36024" spans="6:8" x14ac:dyDescent="0.25">
      <c r="F36024" s="11"/>
      <c r="G36024" s="11"/>
      <c r="H36024" s="11"/>
    </row>
    <row r="36025" spans="6:8" x14ac:dyDescent="0.25">
      <c r="F36025" s="11"/>
      <c r="G36025" s="11"/>
      <c r="H36025" s="11"/>
    </row>
    <row r="36026" spans="6:8" x14ac:dyDescent="0.25">
      <c r="F36026" s="11"/>
      <c r="G36026" s="11"/>
      <c r="H36026" s="11"/>
    </row>
    <row r="36027" spans="6:8" x14ac:dyDescent="0.25">
      <c r="F36027" s="11"/>
      <c r="G36027" s="11"/>
      <c r="H36027" s="11"/>
    </row>
    <row r="36028" spans="6:8" x14ac:dyDescent="0.25">
      <c r="F36028" s="11"/>
      <c r="G36028" s="11"/>
      <c r="H36028" s="11"/>
    </row>
    <row r="36029" spans="6:8" x14ac:dyDescent="0.25">
      <c r="F36029" s="11"/>
      <c r="G36029" s="11"/>
      <c r="H36029" s="11"/>
    </row>
    <row r="36030" spans="6:8" x14ac:dyDescent="0.25">
      <c r="F36030" s="11"/>
      <c r="G36030" s="11"/>
      <c r="H36030" s="11"/>
    </row>
    <row r="36031" spans="6:8" x14ac:dyDescent="0.25">
      <c r="F36031" s="11"/>
      <c r="G36031" s="11"/>
      <c r="H36031" s="11"/>
    </row>
    <row r="36032" spans="6:8" x14ac:dyDescent="0.25">
      <c r="F36032" s="11"/>
      <c r="G36032" s="11"/>
      <c r="H36032" s="11"/>
    </row>
    <row r="36033" spans="6:8" x14ac:dyDescent="0.25">
      <c r="F36033" s="11"/>
      <c r="G36033" s="11"/>
      <c r="H36033" s="11"/>
    </row>
    <row r="36034" spans="6:8" x14ac:dyDescent="0.25">
      <c r="F36034" s="11"/>
      <c r="G36034" s="11"/>
      <c r="H36034" s="11"/>
    </row>
    <row r="36035" spans="6:8" x14ac:dyDescent="0.25">
      <c r="F36035" s="11"/>
      <c r="G36035" s="11"/>
      <c r="H36035" s="11"/>
    </row>
    <row r="36036" spans="6:8" x14ac:dyDescent="0.25">
      <c r="F36036" s="11"/>
      <c r="G36036" s="11"/>
      <c r="H36036" s="11"/>
    </row>
    <row r="36037" spans="6:8" x14ac:dyDescent="0.25">
      <c r="F36037" s="11"/>
      <c r="G36037" s="11"/>
      <c r="H36037" s="11"/>
    </row>
    <row r="36038" spans="6:8" x14ac:dyDescent="0.25">
      <c r="F36038" s="11"/>
      <c r="G36038" s="11"/>
      <c r="H36038" s="11"/>
    </row>
    <row r="36039" spans="6:8" x14ac:dyDescent="0.25">
      <c r="F36039" s="11"/>
      <c r="G36039" s="11"/>
      <c r="H36039" s="11"/>
    </row>
    <row r="36040" spans="6:8" x14ac:dyDescent="0.25">
      <c r="F36040" s="11"/>
      <c r="G36040" s="11"/>
      <c r="H36040" s="11"/>
    </row>
    <row r="36041" spans="6:8" x14ac:dyDescent="0.25">
      <c r="F36041" s="11"/>
      <c r="G36041" s="11"/>
      <c r="H36041" s="11"/>
    </row>
    <row r="36042" spans="6:8" x14ac:dyDescent="0.25">
      <c r="F36042" s="11"/>
      <c r="G36042" s="11"/>
      <c r="H36042" s="11"/>
    </row>
    <row r="36043" spans="6:8" x14ac:dyDescent="0.25">
      <c r="F36043" s="11"/>
      <c r="G36043" s="11"/>
      <c r="H36043" s="11"/>
    </row>
    <row r="36044" spans="6:8" x14ac:dyDescent="0.25">
      <c r="F36044" s="11"/>
      <c r="G36044" s="11"/>
      <c r="H36044" s="11"/>
    </row>
    <row r="36045" spans="6:8" x14ac:dyDescent="0.25">
      <c r="F36045" s="11"/>
      <c r="G36045" s="11"/>
      <c r="H36045" s="11"/>
    </row>
    <row r="36046" spans="6:8" x14ac:dyDescent="0.25">
      <c r="F36046" s="11"/>
      <c r="G36046" s="11"/>
      <c r="H36046" s="11"/>
    </row>
    <row r="36047" spans="6:8" x14ac:dyDescent="0.25">
      <c r="F36047" s="11"/>
      <c r="G36047" s="11"/>
      <c r="H36047" s="11"/>
    </row>
    <row r="36048" spans="6:8" x14ac:dyDescent="0.25">
      <c r="F36048" s="11"/>
      <c r="G36048" s="11"/>
      <c r="H36048" s="11"/>
    </row>
    <row r="36049" spans="6:8" x14ac:dyDescent="0.25">
      <c r="F36049" s="11"/>
      <c r="G36049" s="11"/>
      <c r="H36049" s="11"/>
    </row>
    <row r="36050" spans="6:8" x14ac:dyDescent="0.25">
      <c r="F36050" s="11"/>
      <c r="G36050" s="11"/>
      <c r="H36050" s="11"/>
    </row>
    <row r="36051" spans="6:8" x14ac:dyDescent="0.25">
      <c r="F36051" s="11"/>
      <c r="G36051" s="11"/>
      <c r="H36051" s="11"/>
    </row>
    <row r="36052" spans="6:8" x14ac:dyDescent="0.25">
      <c r="F36052" s="11"/>
      <c r="G36052" s="11"/>
      <c r="H36052" s="11"/>
    </row>
    <row r="36053" spans="6:8" x14ac:dyDescent="0.25">
      <c r="F36053" s="11"/>
      <c r="G36053" s="11"/>
      <c r="H36053" s="11"/>
    </row>
    <row r="36054" spans="6:8" x14ac:dyDescent="0.25">
      <c r="F36054" s="11"/>
      <c r="G36054" s="11"/>
      <c r="H36054" s="11"/>
    </row>
    <row r="36055" spans="6:8" x14ac:dyDescent="0.25">
      <c r="F36055" s="11"/>
      <c r="G36055" s="11"/>
      <c r="H36055" s="11"/>
    </row>
    <row r="36056" spans="6:8" x14ac:dyDescent="0.25">
      <c r="F36056" s="11"/>
      <c r="G36056" s="11"/>
      <c r="H36056" s="11"/>
    </row>
    <row r="36057" spans="6:8" x14ac:dyDescent="0.25">
      <c r="F36057" s="11"/>
      <c r="G36057" s="11"/>
      <c r="H36057" s="11"/>
    </row>
    <row r="36058" spans="6:8" x14ac:dyDescent="0.25">
      <c r="F36058" s="11"/>
      <c r="G36058" s="11"/>
      <c r="H36058" s="11"/>
    </row>
    <row r="36059" spans="6:8" x14ac:dyDescent="0.25">
      <c r="F36059" s="11"/>
      <c r="G36059" s="11"/>
      <c r="H36059" s="11"/>
    </row>
    <row r="36060" spans="6:8" x14ac:dyDescent="0.25">
      <c r="F36060" s="11"/>
      <c r="G36060" s="11"/>
      <c r="H36060" s="11"/>
    </row>
    <row r="36061" spans="6:8" x14ac:dyDescent="0.25">
      <c r="F36061" s="11"/>
      <c r="G36061" s="11"/>
      <c r="H36061" s="11"/>
    </row>
    <row r="36062" spans="6:8" x14ac:dyDescent="0.25">
      <c r="F36062" s="11"/>
      <c r="G36062" s="11"/>
      <c r="H36062" s="11"/>
    </row>
    <row r="36063" spans="6:8" x14ac:dyDescent="0.25">
      <c r="F36063" s="11"/>
      <c r="G36063" s="11"/>
      <c r="H36063" s="11"/>
    </row>
    <row r="36064" spans="6:8" x14ac:dyDescent="0.25">
      <c r="F36064" s="11"/>
      <c r="G36064" s="11"/>
      <c r="H36064" s="11"/>
    </row>
    <row r="36065" spans="6:8" x14ac:dyDescent="0.25">
      <c r="F36065" s="11"/>
      <c r="G36065" s="11"/>
      <c r="H36065" s="11"/>
    </row>
    <row r="36066" spans="6:8" x14ac:dyDescent="0.25">
      <c r="F36066" s="11"/>
      <c r="G36066" s="11"/>
      <c r="H36066" s="11"/>
    </row>
    <row r="36067" spans="6:8" x14ac:dyDescent="0.25">
      <c r="F36067" s="11"/>
      <c r="G36067" s="11"/>
      <c r="H36067" s="11"/>
    </row>
    <row r="36068" spans="6:8" x14ac:dyDescent="0.25">
      <c r="F36068" s="11"/>
      <c r="G36068" s="11"/>
      <c r="H36068" s="11"/>
    </row>
    <row r="36069" spans="6:8" x14ac:dyDescent="0.25">
      <c r="F36069" s="11"/>
      <c r="G36069" s="11"/>
      <c r="H36069" s="11"/>
    </row>
    <row r="36070" spans="6:8" x14ac:dyDescent="0.25">
      <c r="F36070" s="11"/>
      <c r="G36070" s="11"/>
      <c r="H36070" s="11"/>
    </row>
    <row r="36071" spans="6:8" x14ac:dyDescent="0.25">
      <c r="F36071" s="11"/>
      <c r="G36071" s="11"/>
      <c r="H36071" s="11"/>
    </row>
    <row r="36072" spans="6:8" x14ac:dyDescent="0.25">
      <c r="F36072" s="11"/>
      <c r="G36072" s="11"/>
      <c r="H36072" s="11"/>
    </row>
    <row r="36073" spans="6:8" x14ac:dyDescent="0.25">
      <c r="F36073" s="11"/>
      <c r="G36073" s="11"/>
      <c r="H36073" s="11"/>
    </row>
    <row r="36074" spans="6:8" x14ac:dyDescent="0.25">
      <c r="F36074" s="11"/>
      <c r="G36074" s="11"/>
      <c r="H36074" s="11"/>
    </row>
    <row r="36075" spans="6:8" x14ac:dyDescent="0.25">
      <c r="F36075" s="11"/>
      <c r="G36075" s="11"/>
      <c r="H36075" s="11"/>
    </row>
    <row r="36076" spans="6:8" x14ac:dyDescent="0.25">
      <c r="F36076" s="11"/>
      <c r="G36076" s="11"/>
      <c r="H36076" s="11"/>
    </row>
    <row r="36077" spans="6:8" x14ac:dyDescent="0.25">
      <c r="F36077" s="11"/>
      <c r="G36077" s="11"/>
      <c r="H36077" s="11"/>
    </row>
    <row r="36078" spans="6:8" x14ac:dyDescent="0.25">
      <c r="F36078" s="11"/>
      <c r="G36078" s="11"/>
      <c r="H36078" s="11"/>
    </row>
    <row r="36079" spans="6:8" x14ac:dyDescent="0.25">
      <c r="F36079" s="11"/>
      <c r="G36079" s="11"/>
      <c r="H36079" s="11"/>
    </row>
    <row r="36080" spans="6:8" x14ac:dyDescent="0.25">
      <c r="F36080" s="11"/>
      <c r="G36080" s="11"/>
      <c r="H36080" s="11"/>
    </row>
    <row r="36081" spans="6:8" x14ac:dyDescent="0.25">
      <c r="F36081" s="11"/>
      <c r="G36081" s="11"/>
      <c r="H36081" s="11"/>
    </row>
    <row r="36082" spans="6:8" x14ac:dyDescent="0.25">
      <c r="F36082" s="11"/>
      <c r="G36082" s="11"/>
      <c r="H36082" s="11"/>
    </row>
    <row r="36083" spans="6:8" x14ac:dyDescent="0.25">
      <c r="F36083" s="11"/>
      <c r="G36083" s="11"/>
      <c r="H36083" s="11"/>
    </row>
    <row r="36084" spans="6:8" x14ac:dyDescent="0.25">
      <c r="F36084" s="11"/>
      <c r="G36084" s="11"/>
      <c r="H36084" s="11"/>
    </row>
    <row r="36085" spans="6:8" x14ac:dyDescent="0.25">
      <c r="F36085" s="11"/>
      <c r="G36085" s="11"/>
      <c r="H36085" s="11"/>
    </row>
    <row r="36086" spans="6:8" x14ac:dyDescent="0.25">
      <c r="F36086" s="11"/>
      <c r="G36086" s="11"/>
      <c r="H36086" s="11"/>
    </row>
    <row r="36087" spans="6:8" x14ac:dyDescent="0.25">
      <c r="F36087" s="11"/>
      <c r="G36087" s="11"/>
      <c r="H36087" s="11"/>
    </row>
    <row r="36088" spans="6:8" x14ac:dyDescent="0.25">
      <c r="F36088" s="11"/>
      <c r="G36088" s="11"/>
      <c r="H36088" s="11"/>
    </row>
    <row r="36089" spans="6:8" x14ac:dyDescent="0.25">
      <c r="F36089" s="11"/>
      <c r="G36089" s="11"/>
      <c r="H36089" s="11"/>
    </row>
    <row r="36090" spans="6:8" x14ac:dyDescent="0.25">
      <c r="F36090" s="11"/>
      <c r="G36090" s="11"/>
      <c r="H36090" s="11"/>
    </row>
    <row r="36091" spans="6:8" x14ac:dyDescent="0.25">
      <c r="F36091" s="11"/>
      <c r="G36091" s="11"/>
      <c r="H36091" s="11"/>
    </row>
    <row r="36092" spans="6:8" x14ac:dyDescent="0.25">
      <c r="F36092" s="11"/>
      <c r="G36092" s="11"/>
      <c r="H36092" s="11"/>
    </row>
    <row r="36093" spans="6:8" x14ac:dyDescent="0.25">
      <c r="F36093" s="11"/>
      <c r="G36093" s="11"/>
      <c r="H36093" s="11"/>
    </row>
    <row r="36094" spans="6:8" x14ac:dyDescent="0.25">
      <c r="F36094" s="11"/>
      <c r="G36094" s="11"/>
      <c r="H36094" s="11"/>
    </row>
    <row r="36095" spans="6:8" x14ac:dyDescent="0.25">
      <c r="F36095" s="11"/>
      <c r="G36095" s="11"/>
      <c r="H36095" s="11"/>
    </row>
    <row r="36096" spans="6:8" x14ac:dyDescent="0.25">
      <c r="F36096" s="11"/>
      <c r="G36096" s="11"/>
      <c r="H36096" s="11"/>
    </row>
    <row r="36097" spans="6:8" x14ac:dyDescent="0.25">
      <c r="F36097" s="11"/>
      <c r="G36097" s="11"/>
      <c r="H36097" s="11"/>
    </row>
    <row r="36098" spans="6:8" x14ac:dyDescent="0.25">
      <c r="F36098" s="11"/>
      <c r="G36098" s="11"/>
      <c r="H36098" s="11"/>
    </row>
    <row r="36099" spans="6:8" x14ac:dyDescent="0.25">
      <c r="F36099" s="11"/>
      <c r="G36099" s="11"/>
      <c r="H36099" s="11"/>
    </row>
    <row r="36100" spans="6:8" x14ac:dyDescent="0.25">
      <c r="F36100" s="11"/>
      <c r="G36100" s="11"/>
      <c r="H36100" s="11"/>
    </row>
    <row r="36101" spans="6:8" x14ac:dyDescent="0.25">
      <c r="F36101" s="11"/>
      <c r="G36101" s="11"/>
      <c r="H36101" s="11"/>
    </row>
    <row r="36102" spans="6:8" x14ac:dyDescent="0.25">
      <c r="F36102" s="11"/>
      <c r="G36102" s="11"/>
      <c r="H36102" s="11"/>
    </row>
    <row r="36103" spans="6:8" x14ac:dyDescent="0.25">
      <c r="F36103" s="11"/>
      <c r="G36103" s="11"/>
      <c r="H36103" s="11"/>
    </row>
    <row r="36104" spans="6:8" x14ac:dyDescent="0.25">
      <c r="F36104" s="11"/>
      <c r="G36104" s="11"/>
      <c r="H36104" s="11"/>
    </row>
    <row r="36105" spans="6:8" x14ac:dyDescent="0.25">
      <c r="F36105" s="11"/>
      <c r="G36105" s="11"/>
      <c r="H36105" s="11"/>
    </row>
    <row r="36106" spans="6:8" x14ac:dyDescent="0.25">
      <c r="F36106" s="11"/>
      <c r="G36106" s="11"/>
      <c r="H36106" s="11"/>
    </row>
    <row r="36107" spans="6:8" x14ac:dyDescent="0.25">
      <c r="F36107" s="11"/>
      <c r="G36107" s="11"/>
      <c r="H36107" s="11"/>
    </row>
    <row r="36108" spans="6:8" x14ac:dyDescent="0.25">
      <c r="F36108" s="11"/>
      <c r="G36108" s="11"/>
      <c r="H36108" s="11"/>
    </row>
    <row r="36109" spans="6:8" x14ac:dyDescent="0.25">
      <c r="F36109" s="11"/>
      <c r="G36109" s="11"/>
      <c r="H36109" s="11"/>
    </row>
    <row r="36110" spans="6:8" x14ac:dyDescent="0.25">
      <c r="F36110" s="11"/>
      <c r="G36110" s="11"/>
      <c r="H36110" s="11"/>
    </row>
    <row r="36111" spans="6:8" x14ac:dyDescent="0.25">
      <c r="F36111" s="11"/>
      <c r="G36111" s="11"/>
      <c r="H36111" s="11"/>
    </row>
    <row r="36112" spans="6:8" x14ac:dyDescent="0.25">
      <c r="F36112" s="11"/>
      <c r="G36112" s="11"/>
      <c r="H36112" s="11"/>
    </row>
    <row r="36113" spans="6:8" x14ac:dyDescent="0.25">
      <c r="F36113" s="11"/>
      <c r="G36113" s="11"/>
      <c r="H36113" s="11"/>
    </row>
    <row r="36114" spans="6:8" x14ac:dyDescent="0.25">
      <c r="F36114" s="11"/>
      <c r="G36114" s="11"/>
      <c r="H36114" s="11"/>
    </row>
    <row r="36115" spans="6:8" x14ac:dyDescent="0.25">
      <c r="F36115" s="11"/>
      <c r="G36115" s="11"/>
      <c r="H36115" s="11"/>
    </row>
    <row r="36116" spans="6:8" x14ac:dyDescent="0.25">
      <c r="F36116" s="11"/>
      <c r="G36116" s="11"/>
      <c r="H36116" s="11"/>
    </row>
    <row r="36117" spans="6:8" x14ac:dyDescent="0.25">
      <c r="F36117" s="11"/>
      <c r="G36117" s="11"/>
      <c r="H36117" s="11"/>
    </row>
    <row r="36118" spans="6:8" x14ac:dyDescent="0.25">
      <c r="F36118" s="11"/>
      <c r="G36118" s="11"/>
      <c r="H36118" s="11"/>
    </row>
    <row r="36119" spans="6:8" x14ac:dyDescent="0.25">
      <c r="F36119" s="11"/>
      <c r="G36119" s="11"/>
      <c r="H36119" s="11"/>
    </row>
    <row r="36120" spans="6:8" x14ac:dyDescent="0.25">
      <c r="F36120" s="11"/>
      <c r="G36120" s="11"/>
      <c r="H36120" s="11"/>
    </row>
    <row r="36121" spans="6:8" x14ac:dyDescent="0.25">
      <c r="F36121" s="11"/>
      <c r="G36121" s="11"/>
      <c r="H36121" s="11"/>
    </row>
    <row r="36122" spans="6:8" x14ac:dyDescent="0.25">
      <c r="F36122" s="11"/>
      <c r="G36122" s="11"/>
      <c r="H36122" s="11"/>
    </row>
    <row r="36123" spans="6:8" x14ac:dyDescent="0.25">
      <c r="F36123" s="11"/>
      <c r="G36123" s="11"/>
      <c r="H36123" s="11"/>
    </row>
    <row r="36124" spans="6:8" x14ac:dyDescent="0.25">
      <c r="F36124" s="11"/>
      <c r="G36124" s="11"/>
      <c r="H36124" s="11"/>
    </row>
    <row r="36125" spans="6:8" x14ac:dyDescent="0.25">
      <c r="F36125" s="11"/>
      <c r="G36125" s="11"/>
      <c r="H36125" s="11"/>
    </row>
    <row r="36126" spans="6:8" x14ac:dyDescent="0.25">
      <c r="F36126" s="11"/>
      <c r="G36126" s="11"/>
      <c r="H36126" s="11"/>
    </row>
    <row r="36127" spans="6:8" x14ac:dyDescent="0.25">
      <c r="F36127" s="11"/>
      <c r="G36127" s="11"/>
      <c r="H36127" s="11"/>
    </row>
    <row r="36128" spans="6:8" x14ac:dyDescent="0.25">
      <c r="F36128" s="11"/>
      <c r="G36128" s="11"/>
      <c r="H36128" s="11"/>
    </row>
    <row r="36129" spans="6:8" x14ac:dyDescent="0.25">
      <c r="F36129" s="11"/>
      <c r="G36129" s="11"/>
      <c r="H36129" s="11"/>
    </row>
    <row r="36130" spans="6:8" x14ac:dyDescent="0.25">
      <c r="F36130" s="11"/>
      <c r="G36130" s="11"/>
      <c r="H36130" s="11"/>
    </row>
    <row r="36131" spans="6:8" x14ac:dyDescent="0.25">
      <c r="F36131" s="11"/>
      <c r="G36131" s="11"/>
      <c r="H36131" s="11"/>
    </row>
    <row r="36132" spans="6:8" x14ac:dyDescent="0.25">
      <c r="F36132" s="11"/>
      <c r="G36132" s="11"/>
      <c r="H36132" s="11"/>
    </row>
    <row r="36133" spans="6:8" x14ac:dyDescent="0.25">
      <c r="F36133" s="11"/>
      <c r="G36133" s="11"/>
      <c r="H36133" s="11"/>
    </row>
    <row r="36134" spans="6:8" x14ac:dyDescent="0.25">
      <c r="F36134" s="11"/>
      <c r="G36134" s="11"/>
      <c r="H36134" s="11"/>
    </row>
    <row r="36135" spans="6:8" x14ac:dyDescent="0.25">
      <c r="F36135" s="11"/>
      <c r="G36135" s="11"/>
      <c r="H36135" s="11"/>
    </row>
    <row r="36136" spans="6:8" x14ac:dyDescent="0.25">
      <c r="F36136" s="11"/>
      <c r="G36136" s="11"/>
      <c r="H36136" s="11"/>
    </row>
    <row r="36137" spans="6:8" x14ac:dyDescent="0.25">
      <c r="F36137" s="11"/>
      <c r="G36137" s="11"/>
      <c r="H36137" s="11"/>
    </row>
    <row r="36138" spans="6:8" x14ac:dyDescent="0.25">
      <c r="F36138" s="11"/>
      <c r="G36138" s="11"/>
      <c r="H36138" s="11"/>
    </row>
    <row r="36139" spans="6:8" x14ac:dyDescent="0.25">
      <c r="F36139" s="11"/>
      <c r="G36139" s="11"/>
      <c r="H36139" s="11"/>
    </row>
    <row r="36140" spans="6:8" x14ac:dyDescent="0.25">
      <c r="F36140" s="11"/>
      <c r="G36140" s="11"/>
      <c r="H36140" s="11"/>
    </row>
    <row r="36141" spans="6:8" x14ac:dyDescent="0.25">
      <c r="F36141" s="11"/>
      <c r="G36141" s="11"/>
      <c r="H36141" s="11"/>
    </row>
    <row r="36142" spans="6:8" x14ac:dyDescent="0.25">
      <c r="F36142" s="11"/>
      <c r="G36142" s="11"/>
      <c r="H36142" s="11"/>
    </row>
    <row r="36143" spans="6:8" x14ac:dyDescent="0.25">
      <c r="F36143" s="11"/>
      <c r="G36143" s="11"/>
      <c r="H36143" s="11"/>
    </row>
    <row r="36144" spans="6:8" x14ac:dyDescent="0.25">
      <c r="F36144" s="11"/>
      <c r="G36144" s="11"/>
      <c r="H36144" s="11"/>
    </row>
    <row r="36145" spans="6:8" x14ac:dyDescent="0.25">
      <c r="F36145" s="11"/>
      <c r="G36145" s="11"/>
      <c r="H36145" s="11"/>
    </row>
    <row r="36146" spans="6:8" x14ac:dyDescent="0.25">
      <c r="F36146" s="11"/>
      <c r="G36146" s="11"/>
      <c r="H36146" s="11"/>
    </row>
    <row r="36147" spans="6:8" x14ac:dyDescent="0.25">
      <c r="F36147" s="11"/>
      <c r="G36147" s="11"/>
      <c r="H36147" s="11"/>
    </row>
    <row r="36148" spans="6:8" x14ac:dyDescent="0.25">
      <c r="F36148" s="11"/>
      <c r="G36148" s="11"/>
      <c r="H36148" s="11"/>
    </row>
    <row r="36149" spans="6:8" x14ac:dyDescent="0.25">
      <c r="F36149" s="11"/>
      <c r="G36149" s="11"/>
      <c r="H36149" s="11"/>
    </row>
    <row r="36150" spans="6:8" x14ac:dyDescent="0.25">
      <c r="F36150" s="11"/>
      <c r="G36150" s="11"/>
      <c r="H36150" s="11"/>
    </row>
    <row r="36151" spans="6:8" x14ac:dyDescent="0.25">
      <c r="F36151" s="11"/>
      <c r="G36151" s="11"/>
      <c r="H36151" s="11"/>
    </row>
    <row r="36152" spans="6:8" x14ac:dyDescent="0.25">
      <c r="F36152" s="11"/>
      <c r="G36152" s="11"/>
      <c r="H36152" s="11"/>
    </row>
    <row r="36153" spans="6:8" x14ac:dyDescent="0.25">
      <c r="F36153" s="11"/>
      <c r="G36153" s="11"/>
      <c r="H36153" s="11"/>
    </row>
    <row r="36154" spans="6:8" x14ac:dyDescent="0.25">
      <c r="F36154" s="11"/>
      <c r="G36154" s="11"/>
      <c r="H36154" s="11"/>
    </row>
    <row r="36155" spans="6:8" x14ac:dyDescent="0.25">
      <c r="F36155" s="11"/>
      <c r="G36155" s="11"/>
      <c r="H36155" s="11"/>
    </row>
    <row r="36156" spans="6:8" x14ac:dyDescent="0.25">
      <c r="F36156" s="11"/>
      <c r="G36156" s="11"/>
      <c r="H36156" s="11"/>
    </row>
    <row r="36157" spans="6:8" x14ac:dyDescent="0.25">
      <c r="F36157" s="11"/>
      <c r="G36157" s="11"/>
      <c r="H36157" s="11"/>
    </row>
    <row r="36158" spans="6:8" x14ac:dyDescent="0.25">
      <c r="F36158" s="11"/>
      <c r="G36158" s="11"/>
      <c r="H36158" s="11"/>
    </row>
    <row r="36159" spans="6:8" x14ac:dyDescent="0.25">
      <c r="F36159" s="11"/>
      <c r="G36159" s="11"/>
      <c r="H36159" s="11"/>
    </row>
    <row r="36160" spans="6:8" x14ac:dyDescent="0.25">
      <c r="F36160" s="11"/>
      <c r="G36160" s="11"/>
      <c r="H36160" s="11"/>
    </row>
    <row r="36161" spans="6:8" x14ac:dyDescent="0.25">
      <c r="F36161" s="11"/>
      <c r="G36161" s="11"/>
      <c r="H36161" s="11"/>
    </row>
    <row r="36162" spans="6:8" x14ac:dyDescent="0.25">
      <c r="F36162" s="11"/>
      <c r="G36162" s="11"/>
      <c r="H36162" s="11"/>
    </row>
    <row r="36163" spans="6:8" x14ac:dyDescent="0.25">
      <c r="F36163" s="11"/>
      <c r="G36163" s="11"/>
      <c r="H36163" s="11"/>
    </row>
    <row r="36164" spans="6:8" x14ac:dyDescent="0.25">
      <c r="F36164" s="11"/>
      <c r="G36164" s="11"/>
      <c r="H36164" s="11"/>
    </row>
    <row r="36165" spans="6:8" x14ac:dyDescent="0.25">
      <c r="F36165" s="11"/>
      <c r="G36165" s="11"/>
      <c r="H36165" s="11"/>
    </row>
    <row r="36166" spans="6:8" x14ac:dyDescent="0.25">
      <c r="F36166" s="11"/>
      <c r="G36166" s="11"/>
      <c r="H36166" s="11"/>
    </row>
    <row r="36167" spans="6:8" x14ac:dyDescent="0.25">
      <c r="F36167" s="11"/>
      <c r="G36167" s="11"/>
      <c r="H36167" s="11"/>
    </row>
    <row r="36168" spans="6:8" x14ac:dyDescent="0.25">
      <c r="F36168" s="11"/>
      <c r="G36168" s="11"/>
      <c r="H36168" s="11"/>
    </row>
    <row r="36169" spans="6:8" x14ac:dyDescent="0.25">
      <c r="F36169" s="11"/>
      <c r="G36169" s="11"/>
      <c r="H36169" s="11"/>
    </row>
    <row r="36170" spans="6:8" x14ac:dyDescent="0.25">
      <c r="F36170" s="11"/>
      <c r="G36170" s="11"/>
      <c r="H36170" s="11"/>
    </row>
    <row r="36171" spans="6:8" x14ac:dyDescent="0.25">
      <c r="F36171" s="11"/>
      <c r="G36171" s="11"/>
      <c r="H36171" s="11"/>
    </row>
    <row r="36172" spans="6:8" x14ac:dyDescent="0.25">
      <c r="F36172" s="11"/>
      <c r="G36172" s="11"/>
      <c r="H36172" s="11"/>
    </row>
    <row r="36173" spans="6:8" x14ac:dyDescent="0.25">
      <c r="F36173" s="11"/>
      <c r="G36173" s="11"/>
      <c r="H36173" s="11"/>
    </row>
    <row r="36174" spans="6:8" x14ac:dyDescent="0.25">
      <c r="F36174" s="11"/>
      <c r="G36174" s="11"/>
      <c r="H36174" s="11"/>
    </row>
    <row r="36175" spans="6:8" x14ac:dyDescent="0.25">
      <c r="F36175" s="11"/>
      <c r="G36175" s="11"/>
      <c r="H36175" s="11"/>
    </row>
    <row r="36176" spans="6:8" x14ac:dyDescent="0.25">
      <c r="F36176" s="11"/>
      <c r="G36176" s="11"/>
      <c r="H36176" s="11"/>
    </row>
    <row r="36177" spans="6:8" x14ac:dyDescent="0.25">
      <c r="F36177" s="11"/>
      <c r="G36177" s="11"/>
      <c r="H36177" s="11"/>
    </row>
    <row r="36178" spans="6:8" x14ac:dyDescent="0.25">
      <c r="F36178" s="11"/>
      <c r="G36178" s="11"/>
      <c r="H36178" s="11"/>
    </row>
    <row r="36179" spans="6:8" x14ac:dyDescent="0.25">
      <c r="F36179" s="11"/>
      <c r="G36179" s="11"/>
      <c r="H36179" s="11"/>
    </row>
    <row r="36180" spans="6:8" x14ac:dyDescent="0.25">
      <c r="F36180" s="11"/>
      <c r="G36180" s="11"/>
      <c r="H36180" s="11"/>
    </row>
    <row r="36181" spans="6:8" x14ac:dyDescent="0.25">
      <c r="F36181" s="11"/>
      <c r="G36181" s="11"/>
      <c r="H36181" s="11"/>
    </row>
    <row r="36182" spans="6:8" x14ac:dyDescent="0.25">
      <c r="F36182" s="11"/>
      <c r="G36182" s="11"/>
      <c r="H36182" s="11"/>
    </row>
    <row r="36183" spans="6:8" x14ac:dyDescent="0.25">
      <c r="F36183" s="11"/>
      <c r="G36183" s="11"/>
      <c r="H36183" s="11"/>
    </row>
    <row r="36184" spans="6:8" x14ac:dyDescent="0.25">
      <c r="F36184" s="11"/>
      <c r="G36184" s="11"/>
      <c r="H36184" s="11"/>
    </row>
    <row r="36185" spans="6:8" x14ac:dyDescent="0.25">
      <c r="F36185" s="11"/>
      <c r="G36185" s="11"/>
      <c r="H36185" s="11"/>
    </row>
    <row r="36186" spans="6:8" x14ac:dyDescent="0.25">
      <c r="F36186" s="11"/>
      <c r="G36186" s="11"/>
      <c r="H36186" s="11"/>
    </row>
    <row r="36187" spans="6:8" x14ac:dyDescent="0.25">
      <c r="F36187" s="11"/>
      <c r="G36187" s="11"/>
      <c r="H36187" s="11"/>
    </row>
    <row r="36188" spans="6:8" x14ac:dyDescent="0.25">
      <c r="F36188" s="11"/>
      <c r="G36188" s="11"/>
      <c r="H36188" s="11"/>
    </row>
    <row r="36189" spans="6:8" x14ac:dyDescent="0.25">
      <c r="F36189" s="11"/>
      <c r="G36189" s="11"/>
      <c r="H36189" s="11"/>
    </row>
    <row r="36190" spans="6:8" x14ac:dyDescent="0.25">
      <c r="F36190" s="11"/>
      <c r="G36190" s="11"/>
      <c r="H36190" s="11"/>
    </row>
    <row r="36191" spans="6:8" x14ac:dyDescent="0.25">
      <c r="F36191" s="11"/>
      <c r="G36191" s="11"/>
      <c r="H36191" s="11"/>
    </row>
    <row r="36192" spans="6:8" x14ac:dyDescent="0.25">
      <c r="F36192" s="11"/>
      <c r="G36192" s="11"/>
      <c r="H36192" s="11"/>
    </row>
    <row r="36193" spans="6:8" x14ac:dyDescent="0.25">
      <c r="F36193" s="11"/>
      <c r="G36193" s="11"/>
      <c r="H36193" s="11"/>
    </row>
    <row r="36194" spans="6:8" x14ac:dyDescent="0.25">
      <c r="F36194" s="11"/>
      <c r="G36194" s="11"/>
      <c r="H36194" s="11"/>
    </row>
    <row r="36195" spans="6:8" x14ac:dyDescent="0.25">
      <c r="F36195" s="11"/>
      <c r="G36195" s="11"/>
      <c r="H36195" s="11"/>
    </row>
    <row r="36196" spans="6:8" x14ac:dyDescent="0.25">
      <c r="F36196" s="11"/>
      <c r="G36196" s="11"/>
      <c r="H36196" s="11"/>
    </row>
    <row r="36197" spans="6:8" x14ac:dyDescent="0.25">
      <c r="F36197" s="11"/>
      <c r="G36197" s="11"/>
      <c r="H36197" s="11"/>
    </row>
    <row r="36198" spans="6:8" x14ac:dyDescent="0.25">
      <c r="F36198" s="11"/>
      <c r="G36198" s="11"/>
      <c r="H36198" s="11"/>
    </row>
    <row r="36199" spans="6:8" x14ac:dyDescent="0.25">
      <c r="F36199" s="11"/>
      <c r="G36199" s="11"/>
      <c r="H36199" s="11"/>
    </row>
    <row r="36200" spans="6:8" x14ac:dyDescent="0.25">
      <c r="F36200" s="11"/>
      <c r="G36200" s="11"/>
      <c r="H36200" s="11"/>
    </row>
    <row r="36201" spans="6:8" x14ac:dyDescent="0.25">
      <c r="F36201" s="11"/>
      <c r="G36201" s="11"/>
      <c r="H36201" s="11"/>
    </row>
    <row r="36202" spans="6:8" x14ac:dyDescent="0.25">
      <c r="F36202" s="11"/>
      <c r="G36202" s="11"/>
      <c r="H36202" s="11"/>
    </row>
    <row r="36203" spans="6:8" x14ac:dyDescent="0.25">
      <c r="F36203" s="11"/>
      <c r="G36203" s="11"/>
      <c r="H36203" s="11"/>
    </row>
    <row r="36204" spans="6:8" x14ac:dyDescent="0.25">
      <c r="F36204" s="11"/>
      <c r="G36204" s="11"/>
      <c r="H36204" s="11"/>
    </row>
    <row r="36205" spans="6:8" x14ac:dyDescent="0.25">
      <c r="F36205" s="11"/>
      <c r="G36205" s="11"/>
      <c r="H36205" s="11"/>
    </row>
    <row r="36206" spans="6:8" x14ac:dyDescent="0.25">
      <c r="F36206" s="11"/>
      <c r="G36206" s="11"/>
      <c r="H36206" s="11"/>
    </row>
    <row r="36207" spans="6:8" x14ac:dyDescent="0.25">
      <c r="F36207" s="11"/>
      <c r="G36207" s="11"/>
      <c r="H36207" s="11"/>
    </row>
    <row r="36208" spans="6:8" x14ac:dyDescent="0.25">
      <c r="F36208" s="11"/>
      <c r="G36208" s="11"/>
      <c r="H36208" s="11"/>
    </row>
    <row r="36209" spans="6:8" x14ac:dyDescent="0.25">
      <c r="F36209" s="11"/>
      <c r="G36209" s="11"/>
      <c r="H36209" s="11"/>
    </row>
    <row r="36210" spans="6:8" x14ac:dyDescent="0.25">
      <c r="F36210" s="11"/>
      <c r="G36210" s="11"/>
      <c r="H36210" s="11"/>
    </row>
    <row r="36211" spans="6:8" x14ac:dyDescent="0.25">
      <c r="F36211" s="11"/>
      <c r="G36211" s="11"/>
      <c r="H36211" s="11"/>
    </row>
    <row r="36212" spans="6:8" x14ac:dyDescent="0.25">
      <c r="F36212" s="11"/>
      <c r="G36212" s="11"/>
      <c r="H36212" s="11"/>
    </row>
    <row r="36213" spans="6:8" x14ac:dyDescent="0.25">
      <c r="F36213" s="11"/>
      <c r="G36213" s="11"/>
      <c r="H36213" s="11"/>
    </row>
    <row r="36214" spans="6:8" x14ac:dyDescent="0.25">
      <c r="F36214" s="11"/>
      <c r="G36214" s="11"/>
      <c r="H36214" s="11"/>
    </row>
    <row r="36215" spans="6:8" x14ac:dyDescent="0.25">
      <c r="F36215" s="11"/>
      <c r="G36215" s="11"/>
      <c r="H36215" s="11"/>
    </row>
    <row r="36216" spans="6:8" x14ac:dyDescent="0.25">
      <c r="F36216" s="11"/>
      <c r="G36216" s="11"/>
      <c r="H36216" s="11"/>
    </row>
    <row r="36217" spans="6:8" x14ac:dyDescent="0.25">
      <c r="F36217" s="11"/>
      <c r="G36217" s="11"/>
      <c r="H36217" s="11"/>
    </row>
    <row r="36218" spans="6:8" x14ac:dyDescent="0.25">
      <c r="F36218" s="11"/>
      <c r="G36218" s="11"/>
      <c r="H36218" s="11"/>
    </row>
    <row r="36219" spans="6:8" x14ac:dyDescent="0.25">
      <c r="F36219" s="11"/>
      <c r="G36219" s="11"/>
      <c r="H36219" s="11"/>
    </row>
    <row r="36220" spans="6:8" x14ac:dyDescent="0.25">
      <c r="F36220" s="11"/>
      <c r="G36220" s="11"/>
      <c r="H36220" s="11"/>
    </row>
    <row r="36221" spans="6:8" x14ac:dyDescent="0.25">
      <c r="F36221" s="11"/>
      <c r="G36221" s="11"/>
      <c r="H36221" s="11"/>
    </row>
    <row r="36222" spans="6:8" x14ac:dyDescent="0.25">
      <c r="F36222" s="11"/>
      <c r="G36222" s="11"/>
      <c r="H36222" s="11"/>
    </row>
    <row r="36223" spans="6:8" x14ac:dyDescent="0.25">
      <c r="F36223" s="11"/>
      <c r="G36223" s="11"/>
      <c r="H36223" s="11"/>
    </row>
    <row r="36224" spans="6:8" x14ac:dyDescent="0.25">
      <c r="F36224" s="11"/>
      <c r="G36224" s="11"/>
      <c r="H36224" s="11"/>
    </row>
    <row r="36225" spans="6:8" x14ac:dyDescent="0.25">
      <c r="F36225" s="11"/>
      <c r="G36225" s="11"/>
      <c r="H36225" s="11"/>
    </row>
    <row r="36226" spans="6:8" x14ac:dyDescent="0.25">
      <c r="F36226" s="11"/>
      <c r="G36226" s="11"/>
      <c r="H36226" s="11"/>
    </row>
    <row r="36227" spans="6:8" x14ac:dyDescent="0.25">
      <c r="F36227" s="11"/>
      <c r="G36227" s="11"/>
      <c r="H36227" s="11"/>
    </row>
    <row r="36228" spans="6:8" x14ac:dyDescent="0.25">
      <c r="F36228" s="11"/>
      <c r="G36228" s="11"/>
      <c r="H36228" s="11"/>
    </row>
    <row r="36229" spans="6:8" x14ac:dyDescent="0.25">
      <c r="F36229" s="11"/>
      <c r="G36229" s="11"/>
      <c r="H36229" s="11"/>
    </row>
    <row r="36230" spans="6:8" x14ac:dyDescent="0.25">
      <c r="F36230" s="11"/>
      <c r="G36230" s="11"/>
      <c r="H36230" s="11"/>
    </row>
    <row r="36231" spans="6:8" x14ac:dyDescent="0.25">
      <c r="F36231" s="11"/>
      <c r="G36231" s="11"/>
      <c r="H36231" s="11"/>
    </row>
    <row r="36232" spans="6:8" x14ac:dyDescent="0.25">
      <c r="F36232" s="11"/>
      <c r="G36232" s="11"/>
      <c r="H36232" s="11"/>
    </row>
    <row r="36233" spans="6:8" x14ac:dyDescent="0.25">
      <c r="F36233" s="11"/>
      <c r="G36233" s="11"/>
      <c r="H36233" s="11"/>
    </row>
    <row r="36234" spans="6:8" x14ac:dyDescent="0.25">
      <c r="F36234" s="11"/>
      <c r="G36234" s="11"/>
      <c r="H36234" s="11"/>
    </row>
    <row r="36235" spans="6:8" x14ac:dyDescent="0.25">
      <c r="F36235" s="11"/>
      <c r="G36235" s="11"/>
      <c r="H36235" s="11"/>
    </row>
    <row r="36236" spans="6:8" x14ac:dyDescent="0.25">
      <c r="F36236" s="11"/>
      <c r="G36236" s="11"/>
      <c r="H36236" s="11"/>
    </row>
    <row r="36237" spans="6:8" x14ac:dyDescent="0.25">
      <c r="F36237" s="11"/>
      <c r="G36237" s="11"/>
      <c r="H36237" s="11"/>
    </row>
    <row r="36238" spans="6:8" x14ac:dyDescent="0.25">
      <c r="F36238" s="11"/>
      <c r="G36238" s="11"/>
      <c r="H36238" s="11"/>
    </row>
    <row r="36239" spans="6:8" x14ac:dyDescent="0.25">
      <c r="F36239" s="11"/>
      <c r="G36239" s="11"/>
      <c r="H36239" s="11"/>
    </row>
    <row r="36240" spans="6:8" x14ac:dyDescent="0.25">
      <c r="F36240" s="11"/>
      <c r="G36240" s="11"/>
      <c r="H36240" s="11"/>
    </row>
    <row r="36241" spans="6:8" x14ac:dyDescent="0.25">
      <c r="F36241" s="11"/>
      <c r="G36241" s="11"/>
      <c r="H36241" s="11"/>
    </row>
    <row r="36242" spans="6:8" x14ac:dyDescent="0.25">
      <c r="F36242" s="11"/>
      <c r="G36242" s="11"/>
      <c r="H36242" s="11"/>
    </row>
    <row r="36243" spans="6:8" x14ac:dyDescent="0.25">
      <c r="F36243" s="11"/>
      <c r="G36243" s="11"/>
      <c r="H36243" s="11"/>
    </row>
    <row r="36244" spans="6:8" x14ac:dyDescent="0.25">
      <c r="F36244" s="11"/>
      <c r="G36244" s="11"/>
      <c r="H36244" s="11"/>
    </row>
    <row r="36245" spans="6:8" x14ac:dyDescent="0.25">
      <c r="F36245" s="11"/>
      <c r="G36245" s="11"/>
      <c r="H36245" s="11"/>
    </row>
    <row r="36246" spans="6:8" x14ac:dyDescent="0.25">
      <c r="F36246" s="11"/>
      <c r="G36246" s="11"/>
      <c r="H36246" s="11"/>
    </row>
    <row r="36247" spans="6:8" x14ac:dyDescent="0.25">
      <c r="F36247" s="11"/>
      <c r="G36247" s="11"/>
      <c r="H36247" s="11"/>
    </row>
    <row r="36248" spans="6:8" x14ac:dyDescent="0.25">
      <c r="F36248" s="11"/>
      <c r="G36248" s="11"/>
      <c r="H36248" s="11"/>
    </row>
    <row r="36249" spans="6:8" x14ac:dyDescent="0.25">
      <c r="F36249" s="11"/>
      <c r="G36249" s="11"/>
      <c r="H36249" s="11"/>
    </row>
    <row r="36250" spans="6:8" x14ac:dyDescent="0.25">
      <c r="F36250" s="11"/>
      <c r="G36250" s="11"/>
      <c r="H36250" s="11"/>
    </row>
    <row r="36251" spans="6:8" x14ac:dyDescent="0.25">
      <c r="F36251" s="11"/>
      <c r="G36251" s="11"/>
      <c r="H36251" s="11"/>
    </row>
    <row r="36252" spans="6:8" x14ac:dyDescent="0.25">
      <c r="F36252" s="11"/>
      <c r="G36252" s="11"/>
      <c r="H36252" s="11"/>
    </row>
    <row r="36253" spans="6:8" x14ac:dyDescent="0.25">
      <c r="F36253" s="11"/>
      <c r="G36253" s="11"/>
      <c r="H36253" s="11"/>
    </row>
    <row r="36254" spans="6:8" x14ac:dyDescent="0.25">
      <c r="F36254" s="11"/>
      <c r="G36254" s="11"/>
      <c r="H36254" s="11"/>
    </row>
    <row r="36255" spans="6:8" x14ac:dyDescent="0.25">
      <c r="F36255" s="11"/>
      <c r="G36255" s="11"/>
      <c r="H36255" s="11"/>
    </row>
    <row r="36256" spans="6:8" x14ac:dyDescent="0.25">
      <c r="F36256" s="11"/>
      <c r="G36256" s="11"/>
      <c r="H36256" s="11"/>
    </row>
    <row r="36257" spans="6:8" x14ac:dyDescent="0.25">
      <c r="F36257" s="11"/>
      <c r="G36257" s="11"/>
      <c r="H36257" s="11"/>
    </row>
    <row r="36258" spans="6:8" x14ac:dyDescent="0.25">
      <c r="F36258" s="11"/>
      <c r="G36258" s="11"/>
      <c r="H36258" s="11"/>
    </row>
    <row r="36259" spans="6:8" x14ac:dyDescent="0.25">
      <c r="F36259" s="11"/>
      <c r="G36259" s="11"/>
      <c r="H36259" s="11"/>
    </row>
    <row r="36260" spans="6:8" x14ac:dyDescent="0.25">
      <c r="F36260" s="11"/>
      <c r="G36260" s="11"/>
      <c r="H36260" s="11"/>
    </row>
    <row r="36261" spans="6:8" x14ac:dyDescent="0.25">
      <c r="F36261" s="11"/>
      <c r="G36261" s="11"/>
      <c r="H36261" s="11"/>
    </row>
    <row r="36262" spans="6:8" x14ac:dyDescent="0.25">
      <c r="F36262" s="11"/>
      <c r="G36262" s="11"/>
      <c r="H36262" s="11"/>
    </row>
    <row r="36263" spans="6:8" x14ac:dyDescent="0.25">
      <c r="F36263" s="11"/>
      <c r="G36263" s="11"/>
      <c r="H36263" s="11"/>
    </row>
    <row r="36264" spans="6:8" x14ac:dyDescent="0.25">
      <c r="F36264" s="11"/>
      <c r="G36264" s="11"/>
      <c r="H36264" s="11"/>
    </row>
    <row r="36265" spans="6:8" x14ac:dyDescent="0.25">
      <c r="F36265" s="11"/>
      <c r="G36265" s="11"/>
      <c r="H36265" s="11"/>
    </row>
    <row r="36266" spans="6:8" x14ac:dyDescent="0.25">
      <c r="F36266" s="11"/>
      <c r="G36266" s="11"/>
      <c r="H36266" s="11"/>
    </row>
    <row r="36267" spans="6:8" x14ac:dyDescent="0.25">
      <c r="F36267" s="11"/>
      <c r="G36267" s="11"/>
      <c r="H36267" s="11"/>
    </row>
    <row r="36268" spans="6:8" x14ac:dyDescent="0.25">
      <c r="F36268" s="11"/>
      <c r="G36268" s="11"/>
      <c r="H36268" s="11"/>
    </row>
    <row r="36269" spans="6:8" x14ac:dyDescent="0.25">
      <c r="F36269" s="11"/>
      <c r="G36269" s="11"/>
      <c r="H36269" s="11"/>
    </row>
    <row r="36270" spans="6:8" x14ac:dyDescent="0.25">
      <c r="F36270" s="11"/>
      <c r="G36270" s="11"/>
      <c r="H36270" s="11"/>
    </row>
    <row r="36271" spans="6:8" x14ac:dyDescent="0.25">
      <c r="F36271" s="11"/>
      <c r="G36271" s="11"/>
      <c r="H36271" s="11"/>
    </row>
    <row r="36272" spans="6:8" x14ac:dyDescent="0.25">
      <c r="F36272" s="11"/>
      <c r="G36272" s="11"/>
      <c r="H36272" s="11"/>
    </row>
    <row r="36273" spans="6:8" x14ac:dyDescent="0.25">
      <c r="F36273" s="11"/>
      <c r="G36273" s="11"/>
      <c r="H36273" s="11"/>
    </row>
    <row r="36274" spans="6:8" x14ac:dyDescent="0.25">
      <c r="F36274" s="11"/>
      <c r="G36274" s="11"/>
      <c r="H36274" s="11"/>
    </row>
    <row r="36275" spans="6:8" x14ac:dyDescent="0.25">
      <c r="F36275" s="11"/>
      <c r="G36275" s="11"/>
      <c r="H36275" s="11"/>
    </row>
    <row r="36276" spans="6:8" x14ac:dyDescent="0.25">
      <c r="F36276" s="11"/>
      <c r="G36276" s="11"/>
      <c r="H36276" s="11"/>
    </row>
    <row r="36277" spans="6:8" x14ac:dyDescent="0.25">
      <c r="F36277" s="11"/>
      <c r="G36277" s="11"/>
      <c r="H36277" s="11"/>
    </row>
    <row r="36278" spans="6:8" x14ac:dyDescent="0.25">
      <c r="F36278" s="11"/>
      <c r="G36278" s="11"/>
      <c r="H36278" s="11"/>
    </row>
    <row r="36279" spans="6:8" x14ac:dyDescent="0.25">
      <c r="F36279" s="11"/>
      <c r="G36279" s="11"/>
      <c r="H36279" s="11"/>
    </row>
    <row r="36280" spans="6:8" x14ac:dyDescent="0.25">
      <c r="F36280" s="11"/>
      <c r="G36280" s="11"/>
      <c r="H36280" s="11"/>
    </row>
    <row r="36281" spans="6:8" x14ac:dyDescent="0.25">
      <c r="F36281" s="11"/>
      <c r="G36281" s="11"/>
      <c r="H36281" s="11"/>
    </row>
    <row r="36282" spans="6:8" x14ac:dyDescent="0.25">
      <c r="F36282" s="11"/>
      <c r="G36282" s="11"/>
      <c r="H36282" s="11"/>
    </row>
    <row r="36283" spans="6:8" x14ac:dyDescent="0.25">
      <c r="F36283" s="11"/>
      <c r="G36283" s="11"/>
      <c r="H36283" s="11"/>
    </row>
    <row r="36284" spans="6:8" x14ac:dyDescent="0.25">
      <c r="F36284" s="11"/>
      <c r="G36284" s="11"/>
      <c r="H36284" s="11"/>
    </row>
    <row r="36285" spans="6:8" x14ac:dyDescent="0.25">
      <c r="F36285" s="11"/>
      <c r="G36285" s="11"/>
      <c r="H36285" s="11"/>
    </row>
    <row r="36286" spans="6:8" x14ac:dyDescent="0.25">
      <c r="F36286" s="11"/>
      <c r="G36286" s="11"/>
      <c r="H36286" s="11"/>
    </row>
    <row r="36287" spans="6:8" x14ac:dyDescent="0.25">
      <c r="F36287" s="11"/>
      <c r="G36287" s="11"/>
      <c r="H36287" s="11"/>
    </row>
    <row r="36288" spans="6:8" x14ac:dyDescent="0.25">
      <c r="F36288" s="11"/>
      <c r="G36288" s="11"/>
      <c r="H36288" s="11"/>
    </row>
    <row r="36289" spans="6:8" x14ac:dyDescent="0.25">
      <c r="F36289" s="11"/>
      <c r="G36289" s="11"/>
      <c r="H36289" s="11"/>
    </row>
    <row r="36290" spans="6:8" x14ac:dyDescent="0.25">
      <c r="F36290" s="11"/>
      <c r="G36290" s="11"/>
      <c r="H36290" s="11"/>
    </row>
    <row r="36291" spans="6:8" x14ac:dyDescent="0.25">
      <c r="F36291" s="11"/>
      <c r="G36291" s="11"/>
      <c r="H36291" s="11"/>
    </row>
    <row r="36292" spans="6:8" x14ac:dyDescent="0.25">
      <c r="F36292" s="11"/>
      <c r="G36292" s="11"/>
      <c r="H36292" s="11"/>
    </row>
    <row r="36293" spans="6:8" x14ac:dyDescent="0.25">
      <c r="F36293" s="11"/>
      <c r="G36293" s="11"/>
      <c r="H36293" s="11"/>
    </row>
    <row r="36294" spans="6:8" x14ac:dyDescent="0.25">
      <c r="F36294" s="11"/>
      <c r="G36294" s="11"/>
      <c r="H36294" s="11"/>
    </row>
    <row r="36295" spans="6:8" x14ac:dyDescent="0.25">
      <c r="F36295" s="11"/>
      <c r="G36295" s="11"/>
      <c r="H36295" s="11"/>
    </row>
    <row r="36296" spans="6:8" x14ac:dyDescent="0.25">
      <c r="F36296" s="11"/>
      <c r="G36296" s="11"/>
      <c r="H36296" s="11"/>
    </row>
    <row r="36297" spans="6:8" x14ac:dyDescent="0.25">
      <c r="F36297" s="11"/>
      <c r="G36297" s="11"/>
      <c r="H36297" s="11"/>
    </row>
    <row r="36298" spans="6:8" x14ac:dyDescent="0.25">
      <c r="F36298" s="11"/>
      <c r="G36298" s="11"/>
      <c r="H36298" s="11"/>
    </row>
    <row r="36299" spans="6:8" x14ac:dyDescent="0.25">
      <c r="F36299" s="11"/>
      <c r="G36299" s="11"/>
      <c r="H36299" s="11"/>
    </row>
    <row r="36300" spans="6:8" x14ac:dyDescent="0.25">
      <c r="F36300" s="11"/>
      <c r="G36300" s="11"/>
      <c r="H36300" s="11"/>
    </row>
    <row r="36301" spans="6:8" x14ac:dyDescent="0.25">
      <c r="F36301" s="11"/>
      <c r="G36301" s="11"/>
      <c r="H36301" s="11"/>
    </row>
    <row r="36302" spans="6:8" x14ac:dyDescent="0.25">
      <c r="F36302" s="11"/>
      <c r="G36302" s="11"/>
      <c r="H36302" s="11"/>
    </row>
    <row r="36303" spans="6:8" x14ac:dyDescent="0.25">
      <c r="F36303" s="11"/>
      <c r="G36303" s="11"/>
      <c r="H36303" s="11"/>
    </row>
    <row r="36304" spans="6:8" x14ac:dyDescent="0.25">
      <c r="F36304" s="11"/>
      <c r="G36304" s="11"/>
      <c r="H36304" s="11"/>
    </row>
    <row r="36305" spans="6:8" x14ac:dyDescent="0.25">
      <c r="F36305" s="11"/>
      <c r="G36305" s="11"/>
      <c r="H36305" s="11"/>
    </row>
    <row r="36306" spans="6:8" x14ac:dyDescent="0.25">
      <c r="F36306" s="11"/>
      <c r="G36306" s="11"/>
      <c r="H36306" s="11"/>
    </row>
    <row r="36307" spans="6:8" x14ac:dyDescent="0.25">
      <c r="F36307" s="11"/>
      <c r="G36307" s="11"/>
      <c r="H36307" s="11"/>
    </row>
    <row r="36308" spans="6:8" x14ac:dyDescent="0.25">
      <c r="F36308" s="11"/>
      <c r="G36308" s="11"/>
      <c r="H36308" s="11"/>
    </row>
    <row r="36309" spans="6:8" x14ac:dyDescent="0.25">
      <c r="F36309" s="11"/>
      <c r="G36309" s="11"/>
      <c r="H36309" s="11"/>
    </row>
    <row r="36310" spans="6:8" x14ac:dyDescent="0.25">
      <c r="F36310" s="11"/>
      <c r="G36310" s="11"/>
      <c r="H36310" s="11"/>
    </row>
    <row r="36311" spans="6:8" x14ac:dyDescent="0.25">
      <c r="F36311" s="11"/>
      <c r="G36311" s="11"/>
      <c r="H36311" s="11"/>
    </row>
    <row r="36312" spans="6:8" x14ac:dyDescent="0.25">
      <c r="F36312" s="11"/>
      <c r="G36312" s="11"/>
      <c r="H36312" s="11"/>
    </row>
    <row r="36313" spans="6:8" x14ac:dyDescent="0.25">
      <c r="F36313" s="11"/>
      <c r="G36313" s="11"/>
      <c r="H36313" s="11"/>
    </row>
    <row r="36314" spans="6:8" x14ac:dyDescent="0.25">
      <c r="F36314" s="11"/>
      <c r="G36314" s="11"/>
      <c r="H36314" s="11"/>
    </row>
    <row r="36315" spans="6:8" x14ac:dyDescent="0.25">
      <c r="F36315" s="11"/>
      <c r="G36315" s="11"/>
      <c r="H36315" s="11"/>
    </row>
    <row r="36316" spans="6:8" x14ac:dyDescent="0.25">
      <c r="F36316" s="11"/>
      <c r="G36316" s="11"/>
      <c r="H36316" s="11"/>
    </row>
    <row r="36317" spans="6:8" x14ac:dyDescent="0.25">
      <c r="F36317" s="11"/>
      <c r="G36317" s="11"/>
      <c r="H36317" s="11"/>
    </row>
    <row r="36318" spans="6:8" x14ac:dyDescent="0.25">
      <c r="F36318" s="11"/>
      <c r="G36318" s="11"/>
      <c r="H36318" s="11"/>
    </row>
    <row r="36319" spans="6:8" x14ac:dyDescent="0.25">
      <c r="F36319" s="11"/>
      <c r="G36319" s="11"/>
      <c r="H36319" s="11"/>
    </row>
    <row r="36320" spans="6:8" x14ac:dyDescent="0.25">
      <c r="F36320" s="11"/>
      <c r="G36320" s="11"/>
      <c r="H36320" s="11"/>
    </row>
    <row r="36321" spans="6:8" x14ac:dyDescent="0.25">
      <c r="F36321" s="11"/>
      <c r="G36321" s="11"/>
      <c r="H36321" s="11"/>
    </row>
    <row r="36322" spans="6:8" x14ac:dyDescent="0.25">
      <c r="F36322" s="11"/>
      <c r="G36322" s="11"/>
      <c r="H36322" s="11"/>
    </row>
    <row r="36323" spans="6:8" x14ac:dyDescent="0.25">
      <c r="F36323" s="11"/>
      <c r="G36323" s="11"/>
      <c r="H36323" s="11"/>
    </row>
    <row r="36324" spans="6:8" x14ac:dyDescent="0.25">
      <c r="F36324" s="11"/>
      <c r="G36324" s="11"/>
      <c r="H36324" s="11"/>
    </row>
    <row r="36325" spans="6:8" x14ac:dyDescent="0.25">
      <c r="F36325" s="11"/>
      <c r="G36325" s="11"/>
      <c r="H36325" s="11"/>
    </row>
    <row r="36326" spans="6:8" x14ac:dyDescent="0.25">
      <c r="F36326" s="11"/>
      <c r="G36326" s="11"/>
      <c r="H36326" s="11"/>
    </row>
    <row r="36327" spans="6:8" x14ac:dyDescent="0.25">
      <c r="F36327" s="11"/>
      <c r="G36327" s="11"/>
      <c r="H36327" s="11"/>
    </row>
    <row r="36328" spans="6:8" x14ac:dyDescent="0.25">
      <c r="F36328" s="11"/>
      <c r="G36328" s="11"/>
      <c r="H36328" s="11"/>
    </row>
    <row r="36329" spans="6:8" x14ac:dyDescent="0.25">
      <c r="F36329" s="11"/>
      <c r="G36329" s="11"/>
      <c r="H36329" s="11"/>
    </row>
    <row r="36330" spans="6:8" x14ac:dyDescent="0.25">
      <c r="F36330" s="11"/>
      <c r="G36330" s="11"/>
      <c r="H36330" s="11"/>
    </row>
    <row r="36331" spans="6:8" x14ac:dyDescent="0.25">
      <c r="F36331" s="11"/>
      <c r="G36331" s="11"/>
      <c r="H36331" s="11"/>
    </row>
    <row r="36332" spans="6:8" x14ac:dyDescent="0.25">
      <c r="F36332" s="11"/>
      <c r="G36332" s="11"/>
      <c r="H36332" s="11"/>
    </row>
    <row r="36333" spans="6:8" x14ac:dyDescent="0.25">
      <c r="F36333" s="11"/>
      <c r="G36333" s="11"/>
      <c r="H36333" s="11"/>
    </row>
    <row r="36334" spans="6:8" x14ac:dyDescent="0.25">
      <c r="F36334" s="11"/>
      <c r="G36334" s="11"/>
      <c r="H36334" s="11"/>
    </row>
    <row r="36335" spans="6:8" x14ac:dyDescent="0.25">
      <c r="F36335" s="11"/>
      <c r="G36335" s="11"/>
      <c r="H36335" s="11"/>
    </row>
    <row r="36336" spans="6:8" x14ac:dyDescent="0.25">
      <c r="F36336" s="11"/>
      <c r="G36336" s="11"/>
      <c r="H36336" s="11"/>
    </row>
    <row r="36337" spans="6:8" x14ac:dyDescent="0.25">
      <c r="F36337" s="11"/>
      <c r="G36337" s="11"/>
      <c r="H36337" s="11"/>
    </row>
    <row r="36338" spans="6:8" x14ac:dyDescent="0.25">
      <c r="F36338" s="11"/>
      <c r="G36338" s="11"/>
      <c r="H36338" s="11"/>
    </row>
    <row r="36339" spans="6:8" x14ac:dyDescent="0.25">
      <c r="F36339" s="11"/>
      <c r="G36339" s="11"/>
      <c r="H36339" s="11"/>
    </row>
    <row r="36340" spans="6:8" x14ac:dyDescent="0.25">
      <c r="F36340" s="11"/>
      <c r="G36340" s="11"/>
      <c r="H36340" s="11"/>
    </row>
    <row r="36341" spans="6:8" x14ac:dyDescent="0.25">
      <c r="F36341" s="11"/>
      <c r="G36341" s="11"/>
      <c r="H36341" s="11"/>
    </row>
    <row r="36342" spans="6:8" x14ac:dyDescent="0.25">
      <c r="F36342" s="11"/>
      <c r="G36342" s="11"/>
      <c r="H36342" s="11"/>
    </row>
    <row r="36343" spans="6:8" x14ac:dyDescent="0.25">
      <c r="F36343" s="11"/>
      <c r="G36343" s="11"/>
      <c r="H36343" s="11"/>
    </row>
    <row r="36344" spans="6:8" x14ac:dyDescent="0.25">
      <c r="F36344" s="11"/>
      <c r="G36344" s="11"/>
      <c r="H36344" s="11"/>
    </row>
    <row r="36345" spans="6:8" x14ac:dyDescent="0.25">
      <c r="F36345" s="11"/>
      <c r="G36345" s="11"/>
      <c r="H36345" s="11"/>
    </row>
    <row r="36346" spans="6:8" x14ac:dyDescent="0.25">
      <c r="F36346" s="11"/>
      <c r="G36346" s="11"/>
      <c r="H36346" s="11"/>
    </row>
    <row r="36347" spans="6:8" x14ac:dyDescent="0.25">
      <c r="F36347" s="11"/>
      <c r="G36347" s="11"/>
      <c r="H36347" s="11"/>
    </row>
    <row r="36348" spans="6:8" x14ac:dyDescent="0.25">
      <c r="F36348" s="11"/>
      <c r="G36348" s="11"/>
      <c r="H36348" s="11"/>
    </row>
    <row r="36349" spans="6:8" x14ac:dyDescent="0.25">
      <c r="F36349" s="11"/>
      <c r="G36349" s="11"/>
      <c r="H36349" s="11"/>
    </row>
    <row r="36350" spans="6:8" x14ac:dyDescent="0.25">
      <c r="F36350" s="11"/>
      <c r="G36350" s="11"/>
      <c r="H36350" s="11"/>
    </row>
    <row r="36351" spans="6:8" x14ac:dyDescent="0.25">
      <c r="F36351" s="11"/>
      <c r="G36351" s="11"/>
      <c r="H36351" s="11"/>
    </row>
    <row r="36352" spans="6:8" x14ac:dyDescent="0.25">
      <c r="F36352" s="11"/>
      <c r="G36352" s="11"/>
      <c r="H36352" s="11"/>
    </row>
    <row r="36353" spans="6:8" x14ac:dyDescent="0.25">
      <c r="F36353" s="11"/>
      <c r="G36353" s="11"/>
      <c r="H36353" s="11"/>
    </row>
    <row r="36354" spans="6:8" x14ac:dyDescent="0.25">
      <c r="F36354" s="11"/>
      <c r="G36354" s="11"/>
      <c r="H36354" s="11"/>
    </row>
    <row r="36355" spans="6:8" x14ac:dyDescent="0.25">
      <c r="F36355" s="11"/>
      <c r="G36355" s="11"/>
      <c r="H36355" s="11"/>
    </row>
    <row r="36356" spans="6:8" x14ac:dyDescent="0.25">
      <c r="F36356" s="11"/>
      <c r="G36356" s="11"/>
      <c r="H36356" s="11"/>
    </row>
    <row r="36357" spans="6:8" x14ac:dyDescent="0.25">
      <c r="F36357" s="11"/>
      <c r="G36357" s="11"/>
      <c r="H36357" s="11"/>
    </row>
    <row r="36358" spans="6:8" x14ac:dyDescent="0.25">
      <c r="F36358" s="11"/>
      <c r="G36358" s="11"/>
      <c r="H36358" s="11"/>
    </row>
    <row r="36359" spans="6:8" x14ac:dyDescent="0.25">
      <c r="F36359" s="11"/>
      <c r="G36359" s="11"/>
      <c r="H36359" s="11"/>
    </row>
    <row r="36360" spans="6:8" x14ac:dyDescent="0.25">
      <c r="F36360" s="11"/>
      <c r="G36360" s="11"/>
      <c r="H36360" s="11"/>
    </row>
    <row r="36361" spans="6:8" x14ac:dyDescent="0.25">
      <c r="F36361" s="11"/>
      <c r="G36361" s="11"/>
      <c r="H36361" s="11"/>
    </row>
    <row r="36362" spans="6:8" x14ac:dyDescent="0.25">
      <c r="F36362" s="11"/>
      <c r="G36362" s="11"/>
      <c r="H36362" s="11"/>
    </row>
    <row r="36363" spans="6:8" x14ac:dyDescent="0.25">
      <c r="F36363" s="11"/>
      <c r="G36363" s="11"/>
      <c r="H36363" s="11"/>
    </row>
    <row r="36364" spans="6:8" x14ac:dyDescent="0.25">
      <c r="F36364" s="11"/>
      <c r="G36364" s="11"/>
      <c r="H36364" s="11"/>
    </row>
    <row r="36365" spans="6:8" x14ac:dyDescent="0.25">
      <c r="F36365" s="11"/>
      <c r="G36365" s="11"/>
      <c r="H36365" s="11"/>
    </row>
    <row r="36366" spans="6:8" x14ac:dyDescent="0.25">
      <c r="F36366" s="11"/>
      <c r="G36366" s="11"/>
      <c r="H36366" s="11"/>
    </row>
    <row r="36367" spans="6:8" x14ac:dyDescent="0.25">
      <c r="F36367" s="11"/>
      <c r="G36367" s="11"/>
      <c r="H36367" s="11"/>
    </row>
    <row r="36368" spans="6:8" x14ac:dyDescent="0.25">
      <c r="F36368" s="11"/>
      <c r="G36368" s="11"/>
      <c r="H36368" s="11"/>
    </row>
    <row r="36369" spans="6:8" x14ac:dyDescent="0.25">
      <c r="F36369" s="11"/>
      <c r="G36369" s="11"/>
      <c r="H36369" s="11"/>
    </row>
    <row r="36370" spans="6:8" x14ac:dyDescent="0.25">
      <c r="F36370" s="11"/>
      <c r="G36370" s="11"/>
      <c r="H36370" s="11"/>
    </row>
    <row r="36371" spans="6:8" x14ac:dyDescent="0.25">
      <c r="F36371" s="11"/>
      <c r="G36371" s="11"/>
      <c r="H36371" s="11"/>
    </row>
    <row r="36372" spans="6:8" x14ac:dyDescent="0.25">
      <c r="F36372" s="11"/>
      <c r="G36372" s="11"/>
      <c r="H36372" s="11"/>
    </row>
    <row r="36373" spans="6:8" x14ac:dyDescent="0.25">
      <c r="F36373" s="11"/>
      <c r="G36373" s="11"/>
      <c r="H36373" s="11"/>
    </row>
    <row r="36374" spans="6:8" x14ac:dyDescent="0.25">
      <c r="F36374" s="11"/>
      <c r="G36374" s="11"/>
      <c r="H36374" s="11"/>
    </row>
    <row r="36375" spans="6:8" x14ac:dyDescent="0.25">
      <c r="F36375" s="11"/>
      <c r="G36375" s="11"/>
      <c r="H36375" s="11"/>
    </row>
    <row r="36376" spans="6:8" x14ac:dyDescent="0.25">
      <c r="F36376" s="11"/>
      <c r="G36376" s="11"/>
      <c r="H36376" s="11"/>
    </row>
    <row r="36377" spans="6:8" x14ac:dyDescent="0.25">
      <c r="F36377" s="11"/>
      <c r="G36377" s="11"/>
      <c r="H36377" s="11"/>
    </row>
    <row r="36378" spans="6:8" x14ac:dyDescent="0.25">
      <c r="F36378" s="11"/>
      <c r="G36378" s="11"/>
      <c r="H36378" s="11"/>
    </row>
    <row r="36379" spans="6:8" x14ac:dyDescent="0.25">
      <c r="F36379" s="11"/>
      <c r="G36379" s="11"/>
      <c r="H36379" s="11"/>
    </row>
    <row r="36380" spans="6:8" x14ac:dyDescent="0.25">
      <c r="F36380" s="11"/>
      <c r="G36380" s="11"/>
      <c r="H36380" s="11"/>
    </row>
    <row r="36381" spans="6:8" x14ac:dyDescent="0.25">
      <c r="F36381" s="11"/>
      <c r="G36381" s="11"/>
      <c r="H36381" s="11"/>
    </row>
    <row r="36382" spans="6:8" x14ac:dyDescent="0.25">
      <c r="F36382" s="11"/>
      <c r="G36382" s="11"/>
      <c r="H36382" s="11"/>
    </row>
    <row r="36383" spans="6:8" x14ac:dyDescent="0.25">
      <c r="F36383" s="11"/>
      <c r="G36383" s="11"/>
      <c r="H36383" s="11"/>
    </row>
    <row r="36384" spans="6:8" x14ac:dyDescent="0.25">
      <c r="F36384" s="11"/>
      <c r="G36384" s="11"/>
      <c r="H36384" s="11"/>
    </row>
    <row r="36385" spans="6:8" x14ac:dyDescent="0.25">
      <c r="F36385" s="11"/>
      <c r="G36385" s="11"/>
      <c r="H36385" s="11"/>
    </row>
    <row r="36386" spans="6:8" x14ac:dyDescent="0.25">
      <c r="F36386" s="11"/>
      <c r="G36386" s="11"/>
      <c r="H36386" s="11"/>
    </row>
    <row r="36387" spans="6:8" x14ac:dyDescent="0.25">
      <c r="F36387" s="11"/>
      <c r="G36387" s="11"/>
      <c r="H36387" s="11"/>
    </row>
    <row r="36388" spans="6:8" x14ac:dyDescent="0.25">
      <c r="F36388" s="11"/>
      <c r="G36388" s="11"/>
      <c r="H36388" s="11"/>
    </row>
    <row r="36389" spans="6:8" x14ac:dyDescent="0.25">
      <c r="F36389" s="11"/>
      <c r="G36389" s="11"/>
      <c r="H36389" s="11"/>
    </row>
    <row r="36390" spans="6:8" x14ac:dyDescent="0.25">
      <c r="F36390" s="11"/>
      <c r="G36390" s="11"/>
      <c r="H36390" s="11"/>
    </row>
    <row r="36391" spans="6:8" x14ac:dyDescent="0.25">
      <c r="F36391" s="11"/>
      <c r="G36391" s="11"/>
      <c r="H36391" s="11"/>
    </row>
    <row r="36392" spans="6:8" x14ac:dyDescent="0.25">
      <c r="F36392" s="11"/>
      <c r="G36392" s="11"/>
      <c r="H36392" s="11"/>
    </row>
    <row r="36393" spans="6:8" x14ac:dyDescent="0.25">
      <c r="F36393" s="11"/>
      <c r="G36393" s="11"/>
      <c r="H36393" s="11"/>
    </row>
    <row r="36394" spans="6:8" x14ac:dyDescent="0.25">
      <c r="F36394" s="11"/>
      <c r="G36394" s="11"/>
      <c r="H36394" s="11"/>
    </row>
    <row r="36395" spans="6:8" x14ac:dyDescent="0.25">
      <c r="F36395" s="11"/>
      <c r="G36395" s="11"/>
      <c r="H36395" s="11"/>
    </row>
    <row r="36396" spans="6:8" x14ac:dyDescent="0.25">
      <c r="F36396" s="11"/>
      <c r="G36396" s="11"/>
      <c r="H36396" s="11"/>
    </row>
    <row r="36397" spans="6:8" x14ac:dyDescent="0.25">
      <c r="F36397" s="11"/>
      <c r="G36397" s="11"/>
      <c r="H36397" s="11"/>
    </row>
    <row r="36398" spans="6:8" x14ac:dyDescent="0.25">
      <c r="F36398" s="11"/>
      <c r="G36398" s="11"/>
      <c r="H36398" s="11"/>
    </row>
    <row r="36399" spans="6:8" x14ac:dyDescent="0.25">
      <c r="F36399" s="11"/>
      <c r="G36399" s="11"/>
      <c r="H36399" s="11"/>
    </row>
    <row r="36400" spans="6:8" x14ac:dyDescent="0.25">
      <c r="F36400" s="11"/>
      <c r="G36400" s="11"/>
      <c r="H36400" s="11"/>
    </row>
    <row r="36401" spans="6:8" x14ac:dyDescent="0.25">
      <c r="F36401" s="11"/>
      <c r="G36401" s="11"/>
      <c r="H36401" s="11"/>
    </row>
    <row r="36402" spans="6:8" x14ac:dyDescent="0.25">
      <c r="F36402" s="11"/>
      <c r="G36402" s="11"/>
      <c r="H36402" s="11"/>
    </row>
    <row r="36403" spans="6:8" x14ac:dyDescent="0.25">
      <c r="F36403" s="11"/>
      <c r="G36403" s="11"/>
      <c r="H36403" s="11"/>
    </row>
    <row r="36404" spans="6:8" x14ac:dyDescent="0.25">
      <c r="F36404" s="11"/>
      <c r="G36404" s="11"/>
      <c r="H36404" s="11"/>
    </row>
    <row r="36405" spans="6:8" x14ac:dyDescent="0.25">
      <c r="F36405" s="11"/>
      <c r="G36405" s="11"/>
      <c r="H36405" s="11"/>
    </row>
    <row r="36406" spans="6:8" x14ac:dyDescent="0.25">
      <c r="F36406" s="11"/>
      <c r="G36406" s="11"/>
      <c r="H36406" s="11"/>
    </row>
    <row r="36407" spans="6:8" x14ac:dyDescent="0.25">
      <c r="F36407" s="11"/>
      <c r="G36407" s="11"/>
      <c r="H36407" s="11"/>
    </row>
    <row r="36408" spans="6:8" x14ac:dyDescent="0.25">
      <c r="F36408" s="11"/>
      <c r="G36408" s="11"/>
      <c r="H36408" s="11"/>
    </row>
    <row r="36409" spans="6:8" x14ac:dyDescent="0.25">
      <c r="F36409" s="11"/>
      <c r="G36409" s="11"/>
      <c r="H36409" s="11"/>
    </row>
    <row r="36410" spans="6:8" x14ac:dyDescent="0.25">
      <c r="F36410" s="11"/>
      <c r="G36410" s="11"/>
      <c r="H36410" s="11"/>
    </row>
    <row r="36411" spans="6:8" x14ac:dyDescent="0.25">
      <c r="F36411" s="11"/>
      <c r="G36411" s="11"/>
      <c r="H36411" s="11"/>
    </row>
    <row r="36412" spans="6:8" x14ac:dyDescent="0.25">
      <c r="F36412" s="11"/>
      <c r="G36412" s="11"/>
      <c r="H36412" s="11"/>
    </row>
    <row r="36413" spans="6:8" x14ac:dyDescent="0.25">
      <c r="F36413" s="11"/>
      <c r="G36413" s="11"/>
      <c r="H36413" s="11"/>
    </row>
    <row r="36414" spans="6:8" x14ac:dyDescent="0.25">
      <c r="F36414" s="11"/>
      <c r="G36414" s="11"/>
      <c r="H36414" s="11"/>
    </row>
    <row r="36415" spans="6:8" x14ac:dyDescent="0.25">
      <c r="F36415" s="11"/>
      <c r="G36415" s="11"/>
      <c r="H36415" s="11"/>
    </row>
    <row r="36416" spans="6:8" x14ac:dyDescent="0.25">
      <c r="F36416" s="11"/>
      <c r="G36416" s="11"/>
      <c r="H36416" s="11"/>
    </row>
    <row r="36417" spans="6:8" x14ac:dyDescent="0.25">
      <c r="F36417" s="11"/>
      <c r="G36417" s="11"/>
      <c r="H36417" s="11"/>
    </row>
    <row r="36418" spans="6:8" x14ac:dyDescent="0.25">
      <c r="F36418" s="11"/>
      <c r="G36418" s="11"/>
      <c r="H36418" s="11"/>
    </row>
    <row r="36419" spans="6:8" x14ac:dyDescent="0.25">
      <c r="F36419" s="11"/>
      <c r="G36419" s="11"/>
      <c r="H36419" s="11"/>
    </row>
    <row r="36420" spans="6:8" x14ac:dyDescent="0.25">
      <c r="F36420" s="11"/>
      <c r="G36420" s="11"/>
      <c r="H36420" s="11"/>
    </row>
    <row r="36421" spans="6:8" x14ac:dyDescent="0.25">
      <c r="F36421" s="11"/>
      <c r="G36421" s="11"/>
      <c r="H36421" s="11"/>
    </row>
    <row r="36422" spans="6:8" x14ac:dyDescent="0.25">
      <c r="F36422" s="11"/>
      <c r="G36422" s="11"/>
      <c r="H36422" s="11"/>
    </row>
    <row r="36423" spans="6:8" x14ac:dyDescent="0.25">
      <c r="F36423" s="11"/>
      <c r="G36423" s="11"/>
      <c r="H36423" s="11"/>
    </row>
    <row r="36424" spans="6:8" x14ac:dyDescent="0.25">
      <c r="F36424" s="11"/>
      <c r="G36424" s="11"/>
      <c r="H36424" s="11"/>
    </row>
    <row r="36425" spans="6:8" x14ac:dyDescent="0.25">
      <c r="F36425" s="11"/>
      <c r="G36425" s="11"/>
      <c r="H36425" s="11"/>
    </row>
    <row r="36426" spans="6:8" x14ac:dyDescent="0.25">
      <c r="F36426" s="11"/>
      <c r="G36426" s="11"/>
      <c r="H36426" s="11"/>
    </row>
    <row r="36427" spans="6:8" x14ac:dyDescent="0.25">
      <c r="F36427" s="11"/>
      <c r="G36427" s="11"/>
      <c r="H36427" s="11"/>
    </row>
    <row r="36428" spans="6:8" x14ac:dyDescent="0.25">
      <c r="F36428" s="11"/>
      <c r="G36428" s="11"/>
      <c r="H36428" s="11"/>
    </row>
    <row r="36429" spans="6:8" x14ac:dyDescent="0.25">
      <c r="F36429" s="11"/>
      <c r="G36429" s="11"/>
      <c r="H36429" s="11"/>
    </row>
    <row r="36430" spans="6:8" x14ac:dyDescent="0.25">
      <c r="F36430" s="11"/>
      <c r="G36430" s="11"/>
      <c r="H36430" s="11"/>
    </row>
    <row r="36431" spans="6:8" x14ac:dyDescent="0.25">
      <c r="F36431" s="11"/>
      <c r="G36431" s="11"/>
      <c r="H36431" s="11"/>
    </row>
    <row r="36432" spans="6:8" x14ac:dyDescent="0.25">
      <c r="F36432" s="11"/>
      <c r="G36432" s="11"/>
      <c r="H36432" s="11"/>
    </row>
    <row r="36433" spans="6:8" x14ac:dyDescent="0.25">
      <c r="F36433" s="11"/>
      <c r="G36433" s="11"/>
      <c r="H36433" s="11"/>
    </row>
    <row r="36434" spans="6:8" x14ac:dyDescent="0.25">
      <c r="F36434" s="11"/>
      <c r="G36434" s="11"/>
      <c r="H36434" s="11"/>
    </row>
    <row r="36435" spans="6:8" x14ac:dyDescent="0.25">
      <c r="F36435" s="11"/>
      <c r="G36435" s="11"/>
      <c r="H36435" s="11"/>
    </row>
    <row r="36436" spans="6:8" x14ac:dyDescent="0.25">
      <c r="F36436" s="11"/>
      <c r="G36436" s="11"/>
      <c r="H36436" s="11"/>
    </row>
    <row r="36437" spans="6:8" x14ac:dyDescent="0.25">
      <c r="F36437" s="11"/>
      <c r="G36437" s="11"/>
      <c r="H36437" s="11"/>
    </row>
    <row r="36438" spans="6:8" x14ac:dyDescent="0.25">
      <c r="F36438" s="11"/>
      <c r="G36438" s="11"/>
      <c r="H36438" s="11"/>
    </row>
    <row r="36439" spans="6:8" x14ac:dyDescent="0.25">
      <c r="F36439" s="11"/>
      <c r="G36439" s="11"/>
      <c r="H36439" s="11"/>
    </row>
    <row r="36440" spans="6:8" x14ac:dyDescent="0.25">
      <c r="F36440" s="11"/>
      <c r="G36440" s="11"/>
      <c r="H36440" s="11"/>
    </row>
    <row r="36441" spans="6:8" x14ac:dyDescent="0.25">
      <c r="F36441" s="11"/>
      <c r="G36441" s="11"/>
      <c r="H36441" s="11"/>
    </row>
    <row r="36442" spans="6:8" x14ac:dyDescent="0.25">
      <c r="F36442" s="11"/>
      <c r="G36442" s="11"/>
      <c r="H36442" s="11"/>
    </row>
    <row r="36443" spans="6:8" x14ac:dyDescent="0.25">
      <c r="F36443" s="11"/>
      <c r="G36443" s="11"/>
      <c r="H36443" s="11"/>
    </row>
    <row r="36444" spans="6:8" x14ac:dyDescent="0.25">
      <c r="F36444" s="11"/>
      <c r="G36444" s="11"/>
      <c r="H36444" s="11"/>
    </row>
    <row r="36445" spans="6:8" x14ac:dyDescent="0.25">
      <c r="F36445" s="11"/>
      <c r="G36445" s="11"/>
      <c r="H36445" s="11"/>
    </row>
    <row r="36446" spans="6:8" x14ac:dyDescent="0.25">
      <c r="F36446" s="11"/>
      <c r="G36446" s="11"/>
      <c r="H36446" s="11"/>
    </row>
    <row r="36447" spans="6:8" x14ac:dyDescent="0.25">
      <c r="F36447" s="11"/>
      <c r="G36447" s="11"/>
      <c r="H36447" s="11"/>
    </row>
    <row r="36448" spans="6:8" x14ac:dyDescent="0.25">
      <c r="F36448" s="11"/>
      <c r="G36448" s="11"/>
      <c r="H36448" s="11"/>
    </row>
    <row r="36449" spans="6:8" x14ac:dyDescent="0.25">
      <c r="F36449" s="11"/>
      <c r="G36449" s="11"/>
      <c r="H36449" s="11"/>
    </row>
    <row r="36450" spans="6:8" x14ac:dyDescent="0.25">
      <c r="F36450" s="11"/>
      <c r="G36450" s="11"/>
      <c r="H36450" s="11"/>
    </row>
    <row r="36451" spans="6:8" x14ac:dyDescent="0.25">
      <c r="F36451" s="11"/>
      <c r="G36451" s="11"/>
      <c r="H36451" s="11"/>
    </row>
    <row r="36452" spans="6:8" x14ac:dyDescent="0.25">
      <c r="F36452" s="11"/>
      <c r="G36452" s="11"/>
      <c r="H36452" s="11"/>
    </row>
    <row r="36453" spans="6:8" x14ac:dyDescent="0.25">
      <c r="F36453" s="11"/>
      <c r="G36453" s="11"/>
      <c r="H36453" s="11"/>
    </row>
    <row r="36454" spans="6:8" x14ac:dyDescent="0.25">
      <c r="F36454" s="11"/>
      <c r="G36454" s="11"/>
      <c r="H36454" s="11"/>
    </row>
    <row r="36455" spans="6:8" x14ac:dyDescent="0.25">
      <c r="F36455" s="11"/>
      <c r="G36455" s="11"/>
      <c r="H36455" s="11"/>
    </row>
    <row r="36456" spans="6:8" x14ac:dyDescent="0.25">
      <c r="F36456" s="11"/>
      <c r="G36456" s="11"/>
      <c r="H36456" s="11"/>
    </row>
    <row r="36457" spans="6:8" x14ac:dyDescent="0.25">
      <c r="F36457" s="11"/>
      <c r="G36457" s="11"/>
      <c r="H36457" s="11"/>
    </row>
    <row r="36458" spans="6:8" x14ac:dyDescent="0.25">
      <c r="F36458" s="11"/>
      <c r="G36458" s="11"/>
      <c r="H36458" s="11"/>
    </row>
    <row r="36459" spans="6:8" x14ac:dyDescent="0.25">
      <c r="F36459" s="11"/>
      <c r="G36459" s="11"/>
      <c r="H36459" s="11"/>
    </row>
    <row r="36460" spans="6:8" x14ac:dyDescent="0.25">
      <c r="F36460" s="11"/>
      <c r="G36460" s="11"/>
      <c r="H36460" s="11"/>
    </row>
    <row r="36461" spans="6:8" x14ac:dyDescent="0.25">
      <c r="F36461" s="11"/>
      <c r="G36461" s="11"/>
      <c r="H36461" s="11"/>
    </row>
    <row r="36462" spans="6:8" x14ac:dyDescent="0.25">
      <c r="F36462" s="11"/>
      <c r="G36462" s="11"/>
      <c r="H36462" s="11"/>
    </row>
    <row r="36463" spans="6:8" x14ac:dyDescent="0.25">
      <c r="F36463" s="11"/>
      <c r="G36463" s="11"/>
      <c r="H36463" s="11"/>
    </row>
    <row r="36464" spans="6:8" x14ac:dyDescent="0.25">
      <c r="F36464" s="11"/>
      <c r="G36464" s="11"/>
      <c r="H36464" s="11"/>
    </row>
    <row r="36465" spans="6:8" x14ac:dyDescent="0.25">
      <c r="F36465" s="11"/>
      <c r="G36465" s="11"/>
      <c r="H36465" s="11"/>
    </row>
    <row r="36466" spans="6:8" x14ac:dyDescent="0.25">
      <c r="F36466" s="11"/>
      <c r="G36466" s="11"/>
      <c r="H36466" s="11"/>
    </row>
    <row r="36467" spans="6:8" x14ac:dyDescent="0.25">
      <c r="F36467" s="11"/>
      <c r="G36467" s="11"/>
      <c r="H36467" s="11"/>
    </row>
    <row r="36468" spans="6:8" x14ac:dyDescent="0.25">
      <c r="F36468" s="11"/>
      <c r="G36468" s="11"/>
      <c r="H36468" s="11"/>
    </row>
    <row r="36469" spans="6:8" x14ac:dyDescent="0.25">
      <c r="F36469" s="11"/>
      <c r="G36469" s="11"/>
      <c r="H36469" s="11"/>
    </row>
    <row r="36470" spans="6:8" x14ac:dyDescent="0.25">
      <c r="F36470" s="11"/>
      <c r="G36470" s="11"/>
      <c r="H36470" s="11"/>
    </row>
    <row r="36471" spans="6:8" x14ac:dyDescent="0.25">
      <c r="F36471" s="11"/>
      <c r="G36471" s="11"/>
      <c r="H36471" s="11"/>
    </row>
    <row r="36472" spans="6:8" x14ac:dyDescent="0.25">
      <c r="F36472" s="11"/>
      <c r="G36472" s="11"/>
      <c r="H36472" s="11"/>
    </row>
    <row r="36473" spans="6:8" x14ac:dyDescent="0.25">
      <c r="F36473" s="11"/>
      <c r="G36473" s="11"/>
      <c r="H36473" s="11"/>
    </row>
    <row r="36474" spans="6:8" x14ac:dyDescent="0.25">
      <c r="F36474" s="11"/>
      <c r="G36474" s="11"/>
      <c r="H36474" s="11"/>
    </row>
    <row r="36475" spans="6:8" x14ac:dyDescent="0.25">
      <c r="F36475" s="11"/>
      <c r="G36475" s="11"/>
      <c r="H36475" s="11"/>
    </row>
    <row r="36476" spans="6:8" x14ac:dyDescent="0.25">
      <c r="F36476" s="11"/>
      <c r="G36476" s="11"/>
      <c r="H36476" s="11"/>
    </row>
    <row r="36477" spans="6:8" x14ac:dyDescent="0.25">
      <c r="F36477" s="11"/>
      <c r="G36477" s="11"/>
      <c r="H36477" s="11"/>
    </row>
    <row r="36478" spans="6:8" x14ac:dyDescent="0.25">
      <c r="F36478" s="11"/>
      <c r="G36478" s="11"/>
      <c r="H36478" s="11"/>
    </row>
    <row r="36479" spans="6:8" x14ac:dyDescent="0.25">
      <c r="F36479" s="11"/>
      <c r="G36479" s="11"/>
      <c r="H36479" s="11"/>
    </row>
    <row r="36480" spans="6:8" x14ac:dyDescent="0.25">
      <c r="F36480" s="11"/>
      <c r="G36480" s="11"/>
      <c r="H36480" s="11"/>
    </row>
    <row r="36481" spans="6:8" x14ac:dyDescent="0.25">
      <c r="F36481" s="11"/>
      <c r="G36481" s="11"/>
      <c r="H36481" s="11"/>
    </row>
    <row r="36482" spans="6:8" x14ac:dyDescent="0.25">
      <c r="F36482" s="11"/>
      <c r="G36482" s="11"/>
      <c r="H36482" s="11"/>
    </row>
    <row r="36483" spans="6:8" x14ac:dyDescent="0.25">
      <c r="F36483" s="11"/>
      <c r="G36483" s="11"/>
      <c r="H36483" s="11"/>
    </row>
    <row r="36484" spans="6:8" x14ac:dyDescent="0.25">
      <c r="F36484" s="11"/>
      <c r="G36484" s="11"/>
      <c r="H36484" s="11"/>
    </row>
    <row r="36485" spans="6:8" x14ac:dyDescent="0.25">
      <c r="F36485" s="11"/>
      <c r="G36485" s="11"/>
      <c r="H36485" s="11"/>
    </row>
    <row r="36486" spans="6:8" x14ac:dyDescent="0.25">
      <c r="F36486" s="11"/>
      <c r="G36486" s="11"/>
      <c r="H36486" s="11"/>
    </row>
    <row r="36487" spans="6:8" x14ac:dyDescent="0.25">
      <c r="F36487" s="11"/>
      <c r="G36487" s="11"/>
      <c r="H36487" s="11"/>
    </row>
    <row r="36488" spans="6:8" x14ac:dyDescent="0.25">
      <c r="F36488" s="11"/>
      <c r="G36488" s="11"/>
      <c r="H36488" s="11"/>
    </row>
    <row r="36489" spans="6:8" x14ac:dyDescent="0.25">
      <c r="F36489" s="11"/>
      <c r="G36489" s="11"/>
      <c r="H36489" s="11"/>
    </row>
    <row r="36490" spans="6:8" x14ac:dyDescent="0.25">
      <c r="F36490" s="11"/>
      <c r="G36490" s="11"/>
      <c r="H36490" s="11"/>
    </row>
    <row r="36491" spans="6:8" x14ac:dyDescent="0.25">
      <c r="F36491" s="11"/>
      <c r="G36491" s="11"/>
      <c r="H36491" s="11"/>
    </row>
    <row r="36492" spans="6:8" x14ac:dyDescent="0.25">
      <c r="F36492" s="11"/>
      <c r="G36492" s="11"/>
      <c r="H36492" s="11"/>
    </row>
    <row r="36493" spans="6:8" x14ac:dyDescent="0.25">
      <c r="F36493" s="11"/>
      <c r="G36493" s="11"/>
      <c r="H36493" s="11"/>
    </row>
    <row r="36494" spans="6:8" x14ac:dyDescent="0.25">
      <c r="F36494" s="11"/>
      <c r="G36494" s="11"/>
      <c r="H36494" s="11"/>
    </row>
    <row r="36495" spans="6:8" x14ac:dyDescent="0.25">
      <c r="F36495" s="11"/>
      <c r="G36495" s="11"/>
      <c r="H36495" s="11"/>
    </row>
    <row r="36496" spans="6:8" x14ac:dyDescent="0.25">
      <c r="F36496" s="11"/>
      <c r="G36496" s="11"/>
      <c r="H36496" s="11"/>
    </row>
    <row r="36497" spans="6:8" x14ac:dyDescent="0.25">
      <c r="F36497" s="11"/>
      <c r="G36497" s="11"/>
      <c r="H36497" s="11"/>
    </row>
    <row r="36498" spans="6:8" x14ac:dyDescent="0.25">
      <c r="F36498" s="11"/>
      <c r="G36498" s="11"/>
      <c r="H36498" s="11"/>
    </row>
    <row r="36499" spans="6:8" x14ac:dyDescent="0.25">
      <c r="F36499" s="11"/>
      <c r="G36499" s="11"/>
      <c r="H36499" s="11"/>
    </row>
    <row r="36500" spans="6:8" x14ac:dyDescent="0.25">
      <c r="F36500" s="11"/>
      <c r="G36500" s="11"/>
      <c r="H36500" s="11"/>
    </row>
    <row r="36501" spans="6:8" x14ac:dyDescent="0.25">
      <c r="F36501" s="11"/>
      <c r="G36501" s="11"/>
      <c r="H36501" s="11"/>
    </row>
    <row r="36502" spans="6:8" x14ac:dyDescent="0.25">
      <c r="F36502" s="11"/>
      <c r="G36502" s="11"/>
      <c r="H36502" s="11"/>
    </row>
    <row r="36503" spans="6:8" x14ac:dyDescent="0.25">
      <c r="F36503" s="11"/>
      <c r="G36503" s="11"/>
      <c r="H36503" s="11"/>
    </row>
    <row r="36504" spans="6:8" x14ac:dyDescent="0.25">
      <c r="F36504" s="11"/>
      <c r="G36504" s="11"/>
      <c r="H36504" s="11"/>
    </row>
    <row r="36505" spans="6:8" x14ac:dyDescent="0.25">
      <c r="F36505" s="11"/>
      <c r="G36505" s="11"/>
      <c r="H36505" s="11"/>
    </row>
    <row r="36506" spans="6:8" x14ac:dyDescent="0.25">
      <c r="F36506" s="11"/>
      <c r="G36506" s="11"/>
      <c r="H36506" s="11"/>
    </row>
    <row r="36507" spans="6:8" x14ac:dyDescent="0.25">
      <c r="F36507" s="11"/>
      <c r="G36507" s="11"/>
      <c r="H36507" s="11"/>
    </row>
    <row r="36508" spans="6:8" x14ac:dyDescent="0.25">
      <c r="F36508" s="11"/>
      <c r="G36508" s="11"/>
      <c r="H36508" s="11"/>
    </row>
    <row r="36509" spans="6:8" x14ac:dyDescent="0.25">
      <c r="F36509" s="11"/>
      <c r="G36509" s="11"/>
      <c r="H36509" s="11"/>
    </row>
    <row r="36510" spans="6:8" x14ac:dyDescent="0.25">
      <c r="F36510" s="11"/>
      <c r="G36510" s="11"/>
      <c r="H36510" s="11"/>
    </row>
    <row r="36511" spans="6:8" x14ac:dyDescent="0.25">
      <c r="F36511" s="11"/>
      <c r="G36511" s="11"/>
      <c r="H36511" s="11"/>
    </row>
    <row r="36512" spans="6:8" x14ac:dyDescent="0.25">
      <c r="F36512" s="11"/>
      <c r="G36512" s="11"/>
      <c r="H36512" s="11"/>
    </row>
    <row r="36513" spans="6:8" x14ac:dyDescent="0.25">
      <c r="F36513" s="11"/>
      <c r="G36513" s="11"/>
      <c r="H36513" s="11"/>
    </row>
    <row r="36514" spans="6:8" x14ac:dyDescent="0.25">
      <c r="F36514" s="11"/>
      <c r="G36514" s="11"/>
      <c r="H36514" s="11"/>
    </row>
    <row r="36515" spans="6:8" x14ac:dyDescent="0.25">
      <c r="F36515" s="11"/>
      <c r="G36515" s="11"/>
      <c r="H36515" s="11"/>
    </row>
    <row r="36516" spans="6:8" x14ac:dyDescent="0.25">
      <c r="F36516" s="11"/>
      <c r="G36516" s="11"/>
      <c r="H36516" s="11"/>
    </row>
    <row r="36517" spans="6:8" x14ac:dyDescent="0.25">
      <c r="F36517" s="11"/>
      <c r="G36517" s="11"/>
      <c r="H36517" s="11"/>
    </row>
    <row r="36518" spans="6:8" x14ac:dyDescent="0.25">
      <c r="F36518" s="11"/>
      <c r="G36518" s="11"/>
      <c r="H36518" s="11"/>
    </row>
    <row r="36519" spans="6:8" x14ac:dyDescent="0.25">
      <c r="F36519" s="11"/>
      <c r="G36519" s="11"/>
      <c r="H36519" s="11"/>
    </row>
    <row r="36520" spans="6:8" x14ac:dyDescent="0.25">
      <c r="F36520" s="11"/>
      <c r="G36520" s="11"/>
      <c r="H36520" s="11"/>
    </row>
    <row r="36521" spans="6:8" x14ac:dyDescent="0.25">
      <c r="F36521" s="11"/>
      <c r="G36521" s="11"/>
      <c r="H36521" s="11"/>
    </row>
    <row r="36522" spans="6:8" x14ac:dyDescent="0.25">
      <c r="F36522" s="11"/>
      <c r="G36522" s="11"/>
      <c r="H36522" s="11"/>
    </row>
    <row r="36523" spans="6:8" x14ac:dyDescent="0.25">
      <c r="F36523" s="11"/>
      <c r="G36523" s="11"/>
      <c r="H36523" s="11"/>
    </row>
    <row r="36524" spans="6:8" x14ac:dyDescent="0.25">
      <c r="F36524" s="11"/>
      <c r="G36524" s="11"/>
      <c r="H36524" s="11"/>
    </row>
    <row r="36525" spans="6:8" x14ac:dyDescent="0.25">
      <c r="F36525" s="11"/>
      <c r="G36525" s="11"/>
      <c r="H36525" s="11"/>
    </row>
    <row r="36526" spans="6:8" x14ac:dyDescent="0.25">
      <c r="F36526" s="11"/>
      <c r="G36526" s="11"/>
      <c r="H36526" s="11"/>
    </row>
    <row r="36527" spans="6:8" x14ac:dyDescent="0.25">
      <c r="F36527" s="11"/>
      <c r="G36527" s="11"/>
      <c r="H36527" s="11"/>
    </row>
    <row r="36528" spans="6:8" x14ac:dyDescent="0.25">
      <c r="F36528" s="11"/>
      <c r="G36528" s="11"/>
      <c r="H36528" s="11"/>
    </row>
    <row r="36529" spans="6:8" x14ac:dyDescent="0.25">
      <c r="F36529" s="11"/>
      <c r="G36529" s="11"/>
      <c r="H36529" s="11"/>
    </row>
    <row r="36530" spans="6:8" x14ac:dyDescent="0.25">
      <c r="F36530" s="11"/>
      <c r="G36530" s="11"/>
      <c r="H36530" s="11"/>
    </row>
    <row r="36531" spans="6:8" x14ac:dyDescent="0.25">
      <c r="F36531" s="11"/>
      <c r="G36531" s="11"/>
      <c r="H36531" s="11"/>
    </row>
    <row r="36532" spans="6:8" x14ac:dyDescent="0.25">
      <c r="F36532" s="11"/>
      <c r="G36532" s="11"/>
      <c r="H36532" s="11"/>
    </row>
    <row r="36533" spans="6:8" x14ac:dyDescent="0.25">
      <c r="F36533" s="11"/>
      <c r="G36533" s="11"/>
      <c r="H36533" s="11"/>
    </row>
    <row r="36534" spans="6:8" x14ac:dyDescent="0.25">
      <c r="F36534" s="11"/>
      <c r="G36534" s="11"/>
      <c r="H36534" s="11"/>
    </row>
    <row r="36535" spans="6:8" x14ac:dyDescent="0.25">
      <c r="F36535" s="11"/>
      <c r="G36535" s="11"/>
      <c r="H36535" s="11"/>
    </row>
    <row r="36536" spans="6:8" x14ac:dyDescent="0.25">
      <c r="F36536" s="11"/>
      <c r="G36536" s="11"/>
      <c r="H36536" s="11"/>
    </row>
    <row r="36537" spans="6:8" x14ac:dyDescent="0.25">
      <c r="F36537" s="11"/>
      <c r="G36537" s="11"/>
      <c r="H36537" s="11"/>
    </row>
    <row r="36538" spans="6:8" x14ac:dyDescent="0.25">
      <c r="F36538" s="11"/>
      <c r="G36538" s="11"/>
      <c r="H36538" s="11"/>
    </row>
    <row r="36539" spans="6:8" x14ac:dyDescent="0.25">
      <c r="F36539" s="11"/>
      <c r="G36539" s="11"/>
      <c r="H36539" s="11"/>
    </row>
    <row r="36540" spans="6:8" x14ac:dyDescent="0.25">
      <c r="F36540" s="11"/>
      <c r="G36540" s="11"/>
      <c r="H36540" s="11"/>
    </row>
    <row r="36541" spans="6:8" x14ac:dyDescent="0.25">
      <c r="F36541" s="11"/>
      <c r="G36541" s="11"/>
      <c r="H36541" s="11"/>
    </row>
    <row r="36542" spans="6:8" x14ac:dyDescent="0.25">
      <c r="F36542" s="11"/>
      <c r="G36542" s="11"/>
      <c r="H36542" s="11"/>
    </row>
    <row r="36543" spans="6:8" x14ac:dyDescent="0.25">
      <c r="F36543" s="11"/>
      <c r="G36543" s="11"/>
      <c r="H36543" s="11"/>
    </row>
    <row r="36544" spans="6:8" x14ac:dyDescent="0.25">
      <c r="F36544" s="11"/>
      <c r="G36544" s="11"/>
      <c r="H36544" s="11"/>
    </row>
    <row r="36545" spans="6:8" x14ac:dyDescent="0.25">
      <c r="F36545" s="11"/>
      <c r="G36545" s="11"/>
      <c r="H36545" s="11"/>
    </row>
    <row r="36546" spans="6:8" x14ac:dyDescent="0.25">
      <c r="F36546" s="11"/>
      <c r="G36546" s="11"/>
      <c r="H36546" s="11"/>
    </row>
    <row r="36547" spans="6:8" x14ac:dyDescent="0.25">
      <c r="F36547" s="11"/>
      <c r="G36547" s="11"/>
      <c r="H36547" s="11"/>
    </row>
    <row r="36548" spans="6:8" x14ac:dyDescent="0.25">
      <c r="F36548" s="11"/>
      <c r="G36548" s="11"/>
      <c r="H36548" s="11"/>
    </row>
    <row r="36549" spans="6:8" x14ac:dyDescent="0.25">
      <c r="F36549" s="11"/>
      <c r="G36549" s="11"/>
      <c r="H36549" s="11"/>
    </row>
    <row r="36550" spans="6:8" x14ac:dyDescent="0.25">
      <c r="F36550" s="11"/>
      <c r="G36550" s="11"/>
      <c r="H36550" s="11"/>
    </row>
    <row r="36551" spans="6:8" x14ac:dyDescent="0.25">
      <c r="F36551" s="11"/>
      <c r="G36551" s="11"/>
      <c r="H36551" s="11"/>
    </row>
    <row r="36552" spans="6:8" x14ac:dyDescent="0.25">
      <c r="F36552" s="11"/>
      <c r="G36552" s="11"/>
      <c r="H36552" s="11"/>
    </row>
    <row r="36553" spans="6:8" x14ac:dyDescent="0.25">
      <c r="F36553" s="11"/>
      <c r="G36553" s="11"/>
      <c r="H36553" s="11"/>
    </row>
    <row r="36554" spans="6:8" x14ac:dyDescent="0.25">
      <c r="F36554" s="11"/>
      <c r="G36554" s="11"/>
      <c r="H36554" s="11"/>
    </row>
    <row r="36555" spans="6:8" x14ac:dyDescent="0.25">
      <c r="F36555" s="11"/>
      <c r="G36555" s="11"/>
      <c r="H36555" s="11"/>
    </row>
    <row r="36556" spans="6:8" x14ac:dyDescent="0.25">
      <c r="F36556" s="11"/>
      <c r="G36556" s="11"/>
      <c r="H36556" s="11"/>
    </row>
    <row r="36557" spans="6:8" x14ac:dyDescent="0.25">
      <c r="F36557" s="11"/>
      <c r="G36557" s="11"/>
      <c r="H36557" s="11"/>
    </row>
    <row r="36558" spans="6:8" x14ac:dyDescent="0.25">
      <c r="F36558" s="11"/>
      <c r="G36558" s="11"/>
      <c r="H36558" s="11"/>
    </row>
    <row r="36559" spans="6:8" x14ac:dyDescent="0.25">
      <c r="F36559" s="11"/>
      <c r="G36559" s="11"/>
      <c r="H36559" s="11"/>
    </row>
    <row r="36560" spans="6:8" x14ac:dyDescent="0.25">
      <c r="F36560" s="11"/>
      <c r="G36560" s="11"/>
      <c r="H36560" s="11"/>
    </row>
    <row r="36561" spans="6:8" x14ac:dyDescent="0.25">
      <c r="F36561" s="11"/>
      <c r="G36561" s="11"/>
      <c r="H36561" s="11"/>
    </row>
    <row r="36562" spans="6:8" x14ac:dyDescent="0.25">
      <c r="F36562" s="11"/>
      <c r="G36562" s="11"/>
      <c r="H36562" s="11"/>
    </row>
    <row r="36563" spans="6:8" x14ac:dyDescent="0.25">
      <c r="F36563" s="11"/>
      <c r="G36563" s="11"/>
      <c r="H36563" s="11"/>
    </row>
    <row r="36564" spans="6:8" x14ac:dyDescent="0.25">
      <c r="F36564" s="11"/>
      <c r="G36564" s="11"/>
      <c r="H36564" s="11"/>
    </row>
    <row r="36565" spans="6:8" x14ac:dyDescent="0.25">
      <c r="F36565" s="11"/>
      <c r="G36565" s="11"/>
      <c r="H36565" s="11"/>
    </row>
    <row r="36566" spans="6:8" x14ac:dyDescent="0.25">
      <c r="F36566" s="11"/>
      <c r="G36566" s="11"/>
      <c r="H36566" s="11"/>
    </row>
    <row r="36567" spans="6:8" x14ac:dyDescent="0.25">
      <c r="F36567" s="11"/>
      <c r="G36567" s="11"/>
      <c r="H36567" s="11"/>
    </row>
    <row r="36568" spans="6:8" x14ac:dyDescent="0.25">
      <c r="F36568" s="11"/>
      <c r="G36568" s="11"/>
      <c r="H36568" s="11"/>
    </row>
    <row r="36569" spans="6:8" x14ac:dyDescent="0.25">
      <c r="F36569" s="11"/>
      <c r="G36569" s="11"/>
      <c r="H36569" s="11"/>
    </row>
    <row r="36570" spans="6:8" x14ac:dyDescent="0.25">
      <c r="F36570" s="11"/>
      <c r="G36570" s="11"/>
      <c r="H36570" s="11"/>
    </row>
    <row r="36571" spans="6:8" x14ac:dyDescent="0.25">
      <c r="F36571" s="11"/>
      <c r="G36571" s="11"/>
      <c r="H36571" s="11"/>
    </row>
    <row r="36572" spans="6:8" x14ac:dyDescent="0.25">
      <c r="F36572" s="11"/>
      <c r="G36572" s="11"/>
      <c r="H36572" s="11"/>
    </row>
    <row r="36573" spans="6:8" x14ac:dyDescent="0.25">
      <c r="F36573" s="11"/>
      <c r="G36573" s="11"/>
      <c r="H36573" s="11"/>
    </row>
    <row r="36574" spans="6:8" x14ac:dyDescent="0.25">
      <c r="F36574" s="11"/>
      <c r="G36574" s="11"/>
      <c r="H36574" s="11"/>
    </row>
    <row r="36575" spans="6:8" x14ac:dyDescent="0.25">
      <c r="F36575" s="11"/>
      <c r="G36575" s="11"/>
      <c r="H36575" s="11"/>
    </row>
    <row r="36576" spans="6:8" x14ac:dyDescent="0.25">
      <c r="F36576" s="11"/>
      <c r="G36576" s="11"/>
      <c r="H36576" s="11"/>
    </row>
    <row r="36577" spans="6:8" x14ac:dyDescent="0.25">
      <c r="F36577" s="11"/>
      <c r="G36577" s="11"/>
      <c r="H36577" s="11"/>
    </row>
    <row r="36578" spans="6:8" x14ac:dyDescent="0.25">
      <c r="F36578" s="11"/>
      <c r="G36578" s="11"/>
      <c r="H36578" s="11"/>
    </row>
    <row r="36579" spans="6:8" x14ac:dyDescent="0.25">
      <c r="F36579" s="11"/>
      <c r="G36579" s="11"/>
      <c r="H36579" s="11"/>
    </row>
    <row r="36580" spans="6:8" x14ac:dyDescent="0.25">
      <c r="F36580" s="11"/>
      <c r="G36580" s="11"/>
      <c r="H36580" s="11"/>
    </row>
    <row r="36581" spans="6:8" x14ac:dyDescent="0.25">
      <c r="F36581" s="11"/>
      <c r="G36581" s="11"/>
      <c r="H36581" s="11"/>
    </row>
    <row r="36582" spans="6:8" x14ac:dyDescent="0.25">
      <c r="F36582" s="11"/>
      <c r="G36582" s="11"/>
      <c r="H36582" s="11"/>
    </row>
    <row r="36583" spans="6:8" x14ac:dyDescent="0.25">
      <c r="F36583" s="11"/>
      <c r="G36583" s="11"/>
      <c r="H36583" s="11"/>
    </row>
    <row r="36584" spans="6:8" x14ac:dyDescent="0.25">
      <c r="F36584" s="11"/>
      <c r="G36584" s="11"/>
      <c r="H36584" s="11"/>
    </row>
    <row r="36585" spans="6:8" x14ac:dyDescent="0.25">
      <c r="F36585" s="11"/>
      <c r="G36585" s="11"/>
      <c r="H36585" s="11"/>
    </row>
    <row r="36586" spans="6:8" x14ac:dyDescent="0.25">
      <c r="F36586" s="11"/>
      <c r="G36586" s="11"/>
      <c r="H36586" s="11"/>
    </row>
    <row r="36587" spans="6:8" x14ac:dyDescent="0.25">
      <c r="F36587" s="11"/>
      <c r="G36587" s="11"/>
      <c r="H36587" s="11"/>
    </row>
    <row r="36588" spans="6:8" x14ac:dyDescent="0.25">
      <c r="F36588" s="11"/>
      <c r="G36588" s="11"/>
      <c r="H36588" s="11"/>
    </row>
    <row r="36589" spans="6:8" x14ac:dyDescent="0.25">
      <c r="F36589" s="11"/>
      <c r="G36589" s="11"/>
      <c r="H36589" s="11"/>
    </row>
    <row r="36590" spans="6:8" x14ac:dyDescent="0.25">
      <c r="F36590" s="11"/>
      <c r="G36590" s="11"/>
      <c r="H36590" s="11"/>
    </row>
    <row r="36591" spans="6:8" x14ac:dyDescent="0.25">
      <c r="F36591" s="11"/>
      <c r="G36591" s="11"/>
      <c r="H36591" s="11"/>
    </row>
    <row r="36592" spans="6:8" x14ac:dyDescent="0.25">
      <c r="F36592" s="11"/>
      <c r="G36592" s="11"/>
      <c r="H36592" s="11"/>
    </row>
    <row r="36593" spans="6:8" x14ac:dyDescent="0.25">
      <c r="F36593" s="11"/>
      <c r="G36593" s="11"/>
      <c r="H36593" s="11"/>
    </row>
    <row r="36594" spans="6:8" x14ac:dyDescent="0.25">
      <c r="F36594" s="11"/>
      <c r="G36594" s="11"/>
      <c r="H36594" s="11"/>
    </row>
    <row r="36595" spans="6:8" x14ac:dyDescent="0.25">
      <c r="F36595" s="11"/>
      <c r="G36595" s="11"/>
      <c r="H36595" s="11"/>
    </row>
    <row r="36596" spans="6:8" x14ac:dyDescent="0.25">
      <c r="F36596" s="11"/>
      <c r="G36596" s="11"/>
      <c r="H36596" s="11"/>
    </row>
    <row r="36597" spans="6:8" x14ac:dyDescent="0.25">
      <c r="F36597" s="11"/>
      <c r="G36597" s="11"/>
      <c r="H36597" s="11"/>
    </row>
    <row r="36598" spans="6:8" x14ac:dyDescent="0.25">
      <c r="F36598" s="11"/>
      <c r="G36598" s="11"/>
      <c r="H36598" s="11"/>
    </row>
    <row r="36599" spans="6:8" x14ac:dyDescent="0.25">
      <c r="F36599" s="11"/>
      <c r="G36599" s="11"/>
      <c r="H36599" s="11"/>
    </row>
    <row r="36600" spans="6:8" x14ac:dyDescent="0.25">
      <c r="F36600" s="11"/>
      <c r="G36600" s="11"/>
      <c r="H36600" s="11"/>
    </row>
    <row r="36601" spans="6:8" x14ac:dyDescent="0.25">
      <c r="F36601" s="11"/>
      <c r="G36601" s="11"/>
      <c r="H36601" s="11"/>
    </row>
    <row r="36602" spans="6:8" x14ac:dyDescent="0.25">
      <c r="F36602" s="11"/>
      <c r="G36602" s="11"/>
      <c r="H36602" s="11"/>
    </row>
    <row r="36603" spans="6:8" x14ac:dyDescent="0.25">
      <c r="F36603" s="11"/>
      <c r="G36603" s="11"/>
      <c r="H36603" s="11"/>
    </row>
    <row r="36604" spans="6:8" x14ac:dyDescent="0.25">
      <c r="F36604" s="11"/>
      <c r="G36604" s="11"/>
      <c r="H36604" s="11"/>
    </row>
    <row r="36605" spans="6:8" x14ac:dyDescent="0.25">
      <c r="F36605" s="11"/>
      <c r="G36605" s="11"/>
      <c r="H36605" s="11"/>
    </row>
    <row r="36606" spans="6:8" x14ac:dyDescent="0.25">
      <c r="F36606" s="11"/>
      <c r="G36606" s="11"/>
      <c r="H36606" s="11"/>
    </row>
    <row r="36607" spans="6:8" x14ac:dyDescent="0.25">
      <c r="F36607" s="11"/>
      <c r="G36607" s="11"/>
      <c r="H36607" s="11"/>
    </row>
    <row r="36608" spans="6:8" x14ac:dyDescent="0.25">
      <c r="F36608" s="11"/>
      <c r="G36608" s="11"/>
      <c r="H36608" s="11"/>
    </row>
    <row r="36609" spans="6:8" x14ac:dyDescent="0.25">
      <c r="F36609" s="11"/>
      <c r="G36609" s="11"/>
      <c r="H36609" s="11"/>
    </row>
    <row r="36610" spans="6:8" x14ac:dyDescent="0.25">
      <c r="F36610" s="11"/>
      <c r="G36610" s="11"/>
      <c r="H36610" s="11"/>
    </row>
    <row r="36611" spans="6:8" x14ac:dyDescent="0.25">
      <c r="F36611" s="11"/>
      <c r="G36611" s="11"/>
      <c r="H36611" s="11"/>
    </row>
    <row r="36612" spans="6:8" x14ac:dyDescent="0.25">
      <c r="F36612" s="11"/>
      <c r="G36612" s="11"/>
      <c r="H36612" s="11"/>
    </row>
    <row r="36613" spans="6:8" x14ac:dyDescent="0.25">
      <c r="F36613" s="11"/>
      <c r="G36613" s="11"/>
      <c r="H36613" s="11"/>
    </row>
    <row r="36614" spans="6:8" x14ac:dyDescent="0.25">
      <c r="F36614" s="11"/>
      <c r="G36614" s="11"/>
      <c r="H36614" s="11"/>
    </row>
    <row r="36615" spans="6:8" x14ac:dyDescent="0.25">
      <c r="F36615" s="11"/>
      <c r="G36615" s="11"/>
      <c r="H36615" s="11"/>
    </row>
    <row r="36616" spans="6:8" x14ac:dyDescent="0.25">
      <c r="F36616" s="11"/>
      <c r="G36616" s="11"/>
      <c r="H36616" s="11"/>
    </row>
    <row r="36617" spans="6:8" x14ac:dyDescent="0.25">
      <c r="F36617" s="11"/>
      <c r="G36617" s="11"/>
      <c r="H36617" s="11"/>
    </row>
    <row r="36618" spans="6:8" x14ac:dyDescent="0.25">
      <c r="F36618" s="11"/>
      <c r="G36618" s="11"/>
      <c r="H36618" s="11"/>
    </row>
    <row r="36619" spans="6:8" x14ac:dyDescent="0.25">
      <c r="F36619" s="11"/>
      <c r="G36619" s="11"/>
      <c r="H36619" s="11"/>
    </row>
    <row r="36620" spans="6:8" x14ac:dyDescent="0.25">
      <c r="F36620" s="11"/>
      <c r="G36620" s="11"/>
      <c r="H36620" s="11"/>
    </row>
    <row r="36621" spans="6:8" x14ac:dyDescent="0.25">
      <c r="F36621" s="11"/>
      <c r="G36621" s="11"/>
      <c r="H36621" s="11"/>
    </row>
    <row r="36622" spans="6:8" x14ac:dyDescent="0.25">
      <c r="F36622" s="11"/>
      <c r="G36622" s="11"/>
      <c r="H36622" s="11"/>
    </row>
    <row r="36623" spans="6:8" x14ac:dyDescent="0.25">
      <c r="F36623" s="11"/>
      <c r="G36623" s="11"/>
      <c r="H36623" s="11"/>
    </row>
    <row r="36624" spans="6:8" x14ac:dyDescent="0.25">
      <c r="F36624" s="11"/>
      <c r="G36624" s="11"/>
      <c r="H36624" s="11"/>
    </row>
    <row r="36625" spans="6:8" x14ac:dyDescent="0.25">
      <c r="F36625" s="11"/>
      <c r="G36625" s="11"/>
      <c r="H36625" s="11"/>
    </row>
    <row r="36626" spans="6:8" x14ac:dyDescent="0.25">
      <c r="F36626" s="11"/>
      <c r="G36626" s="11"/>
      <c r="H36626" s="11"/>
    </row>
    <row r="36627" spans="6:8" x14ac:dyDescent="0.25">
      <c r="F36627" s="11"/>
      <c r="G36627" s="11"/>
      <c r="H36627" s="11"/>
    </row>
    <row r="36628" spans="6:8" x14ac:dyDescent="0.25">
      <c r="F36628" s="11"/>
      <c r="G36628" s="11"/>
      <c r="H36628" s="11"/>
    </row>
    <row r="36629" spans="6:8" x14ac:dyDescent="0.25">
      <c r="F36629" s="11"/>
      <c r="G36629" s="11"/>
      <c r="H36629" s="11"/>
    </row>
    <row r="36630" spans="6:8" x14ac:dyDescent="0.25">
      <c r="F36630" s="11"/>
      <c r="G36630" s="11"/>
      <c r="H36630" s="11"/>
    </row>
    <row r="36631" spans="6:8" x14ac:dyDescent="0.25">
      <c r="F36631" s="11"/>
      <c r="G36631" s="11"/>
      <c r="H36631" s="11"/>
    </row>
    <row r="36632" spans="6:8" x14ac:dyDescent="0.25">
      <c r="F36632" s="11"/>
      <c r="G36632" s="11"/>
      <c r="H36632" s="11"/>
    </row>
    <row r="36633" spans="6:8" x14ac:dyDescent="0.25">
      <c r="F36633" s="11"/>
      <c r="G36633" s="11"/>
      <c r="H36633" s="11"/>
    </row>
    <row r="36634" spans="6:8" x14ac:dyDescent="0.25">
      <c r="F36634" s="11"/>
      <c r="G36634" s="11"/>
      <c r="H36634" s="11"/>
    </row>
    <row r="36635" spans="6:8" x14ac:dyDescent="0.25">
      <c r="F36635" s="11"/>
      <c r="G36635" s="11"/>
      <c r="H36635" s="11"/>
    </row>
    <row r="36636" spans="6:8" x14ac:dyDescent="0.25">
      <c r="F36636" s="11"/>
      <c r="G36636" s="11"/>
      <c r="H36636" s="11"/>
    </row>
    <row r="36637" spans="6:8" x14ac:dyDescent="0.25">
      <c r="F36637" s="11"/>
      <c r="G36637" s="11"/>
      <c r="H36637" s="11"/>
    </row>
    <row r="36638" spans="6:8" x14ac:dyDescent="0.25">
      <c r="F36638" s="11"/>
      <c r="G36638" s="11"/>
      <c r="H36638" s="11"/>
    </row>
    <row r="36639" spans="6:8" x14ac:dyDescent="0.25">
      <c r="F36639" s="11"/>
      <c r="G36639" s="11"/>
      <c r="H36639" s="11"/>
    </row>
    <row r="36640" spans="6:8" x14ac:dyDescent="0.25">
      <c r="F36640" s="11"/>
      <c r="G36640" s="11"/>
      <c r="H36640" s="11"/>
    </row>
    <row r="36641" spans="6:8" x14ac:dyDescent="0.25">
      <c r="F36641" s="11"/>
      <c r="G36641" s="11"/>
      <c r="H36641" s="11"/>
    </row>
    <row r="36642" spans="6:8" x14ac:dyDescent="0.25">
      <c r="F36642" s="11"/>
      <c r="G36642" s="11"/>
      <c r="H36642" s="11"/>
    </row>
    <row r="36643" spans="6:8" x14ac:dyDescent="0.25">
      <c r="F36643" s="11"/>
      <c r="G36643" s="11"/>
      <c r="H36643" s="11"/>
    </row>
    <row r="36644" spans="6:8" x14ac:dyDescent="0.25">
      <c r="F36644" s="11"/>
      <c r="G36644" s="11"/>
      <c r="H36644" s="11"/>
    </row>
    <row r="36645" spans="6:8" x14ac:dyDescent="0.25">
      <c r="F36645" s="11"/>
      <c r="G36645" s="11"/>
      <c r="H36645" s="11"/>
    </row>
    <row r="36646" spans="6:8" x14ac:dyDescent="0.25">
      <c r="F36646" s="11"/>
      <c r="G36646" s="11"/>
      <c r="H36646" s="11"/>
    </row>
    <row r="36647" spans="6:8" x14ac:dyDescent="0.25">
      <c r="F36647" s="11"/>
      <c r="G36647" s="11"/>
      <c r="H36647" s="11"/>
    </row>
    <row r="36648" spans="6:8" x14ac:dyDescent="0.25">
      <c r="F36648" s="11"/>
      <c r="G36648" s="11"/>
      <c r="H36648" s="11"/>
    </row>
    <row r="36649" spans="6:8" x14ac:dyDescent="0.25">
      <c r="F36649" s="11"/>
      <c r="G36649" s="11"/>
      <c r="H36649" s="11"/>
    </row>
    <row r="36650" spans="6:8" x14ac:dyDescent="0.25">
      <c r="F36650" s="11"/>
      <c r="G36650" s="11"/>
      <c r="H36650" s="11"/>
    </row>
    <row r="36651" spans="6:8" x14ac:dyDescent="0.25">
      <c r="F36651" s="11"/>
      <c r="G36651" s="11"/>
      <c r="H36651" s="11"/>
    </row>
    <row r="36652" spans="6:8" x14ac:dyDescent="0.25">
      <c r="F36652" s="11"/>
      <c r="G36652" s="11"/>
      <c r="H36652" s="11"/>
    </row>
    <row r="36653" spans="6:8" x14ac:dyDescent="0.25">
      <c r="F36653" s="11"/>
      <c r="G36653" s="11"/>
      <c r="H36653" s="11"/>
    </row>
    <row r="36654" spans="6:8" x14ac:dyDescent="0.25">
      <c r="F36654" s="11"/>
      <c r="G36654" s="11"/>
      <c r="H36654" s="11"/>
    </row>
    <row r="36655" spans="6:8" x14ac:dyDescent="0.25">
      <c r="F36655" s="11"/>
      <c r="G36655" s="11"/>
      <c r="H36655" s="11"/>
    </row>
    <row r="36656" spans="6:8" x14ac:dyDescent="0.25">
      <c r="F36656" s="11"/>
      <c r="G36656" s="11"/>
      <c r="H36656" s="11"/>
    </row>
    <row r="36657" spans="6:8" x14ac:dyDescent="0.25">
      <c r="F36657" s="11"/>
      <c r="G36657" s="11"/>
      <c r="H36657" s="11"/>
    </row>
    <row r="36658" spans="6:8" x14ac:dyDescent="0.25">
      <c r="F36658" s="11"/>
      <c r="G36658" s="11"/>
      <c r="H36658" s="11"/>
    </row>
    <row r="36659" spans="6:8" x14ac:dyDescent="0.25">
      <c r="F36659" s="11"/>
      <c r="G36659" s="11"/>
      <c r="H36659" s="11"/>
    </row>
    <row r="36660" spans="6:8" x14ac:dyDescent="0.25">
      <c r="F36660" s="11"/>
      <c r="G36660" s="11"/>
      <c r="H36660" s="11"/>
    </row>
    <row r="36661" spans="6:8" x14ac:dyDescent="0.25">
      <c r="F36661" s="11"/>
      <c r="G36661" s="11"/>
      <c r="H36661" s="11"/>
    </row>
    <row r="36662" spans="6:8" x14ac:dyDescent="0.25">
      <c r="F36662" s="11"/>
      <c r="G36662" s="11"/>
      <c r="H36662" s="11"/>
    </row>
    <row r="36663" spans="6:8" x14ac:dyDescent="0.25">
      <c r="F36663" s="11"/>
      <c r="G36663" s="11"/>
      <c r="H36663" s="11"/>
    </row>
    <row r="36664" spans="6:8" x14ac:dyDescent="0.25">
      <c r="F36664" s="11"/>
      <c r="G36664" s="11"/>
      <c r="H36664" s="11"/>
    </row>
    <row r="36665" spans="6:8" x14ac:dyDescent="0.25">
      <c r="F36665" s="11"/>
      <c r="G36665" s="11"/>
      <c r="H36665" s="11"/>
    </row>
    <row r="36666" spans="6:8" x14ac:dyDescent="0.25">
      <c r="F36666" s="11"/>
      <c r="G36666" s="11"/>
      <c r="H36666" s="11"/>
    </row>
    <row r="36667" spans="6:8" x14ac:dyDescent="0.25">
      <c r="F36667" s="11"/>
      <c r="G36667" s="11"/>
      <c r="H36667" s="11"/>
    </row>
    <row r="36668" spans="6:8" x14ac:dyDescent="0.25">
      <c r="F36668" s="11"/>
      <c r="G36668" s="11"/>
      <c r="H36668" s="11"/>
    </row>
    <row r="36669" spans="6:8" x14ac:dyDescent="0.25">
      <c r="F36669" s="11"/>
      <c r="G36669" s="11"/>
      <c r="H36669" s="11"/>
    </row>
    <row r="36670" spans="6:8" x14ac:dyDescent="0.25">
      <c r="F36670" s="11"/>
      <c r="G36670" s="11"/>
      <c r="H36670" s="11"/>
    </row>
    <row r="36671" spans="6:8" x14ac:dyDescent="0.25">
      <c r="F36671" s="11"/>
      <c r="G36671" s="11"/>
      <c r="H36671" s="11"/>
    </row>
    <row r="36672" spans="6:8" x14ac:dyDescent="0.25">
      <c r="F36672" s="11"/>
      <c r="G36672" s="11"/>
      <c r="H36672" s="11"/>
    </row>
    <row r="36673" spans="6:8" x14ac:dyDescent="0.25">
      <c r="F36673" s="11"/>
      <c r="G36673" s="11"/>
      <c r="H36673" s="11"/>
    </row>
    <row r="36674" spans="6:8" x14ac:dyDescent="0.25">
      <c r="F36674" s="11"/>
      <c r="G36674" s="11"/>
      <c r="H36674" s="11"/>
    </row>
    <row r="36675" spans="6:8" x14ac:dyDescent="0.25">
      <c r="F36675" s="11"/>
      <c r="G36675" s="11"/>
      <c r="H36675" s="11"/>
    </row>
    <row r="36676" spans="6:8" x14ac:dyDescent="0.25">
      <c r="F36676" s="11"/>
      <c r="G36676" s="11"/>
      <c r="H36676" s="11"/>
    </row>
    <row r="36677" spans="6:8" x14ac:dyDescent="0.25">
      <c r="F36677" s="11"/>
      <c r="G36677" s="11"/>
      <c r="H36677" s="11"/>
    </row>
    <row r="36678" spans="6:8" x14ac:dyDescent="0.25">
      <c r="F36678" s="11"/>
      <c r="G36678" s="11"/>
      <c r="H36678" s="11"/>
    </row>
    <row r="36679" spans="6:8" x14ac:dyDescent="0.25">
      <c r="F36679" s="11"/>
      <c r="G36679" s="11"/>
      <c r="H36679" s="11"/>
    </row>
    <row r="36680" spans="6:8" x14ac:dyDescent="0.25">
      <c r="F36680" s="11"/>
      <c r="G36680" s="11"/>
      <c r="H36680" s="11"/>
    </row>
    <row r="36681" spans="6:8" x14ac:dyDescent="0.25">
      <c r="F36681" s="11"/>
      <c r="G36681" s="11"/>
      <c r="H36681" s="11"/>
    </row>
    <row r="36682" spans="6:8" x14ac:dyDescent="0.25">
      <c r="F36682" s="11"/>
      <c r="G36682" s="11"/>
      <c r="H36682" s="11"/>
    </row>
    <row r="36683" spans="6:8" x14ac:dyDescent="0.25">
      <c r="F36683" s="11"/>
      <c r="G36683" s="11"/>
      <c r="H36683" s="11"/>
    </row>
    <row r="36684" spans="6:8" x14ac:dyDescent="0.25">
      <c r="F36684" s="11"/>
      <c r="G36684" s="11"/>
      <c r="H36684" s="11"/>
    </row>
    <row r="36685" spans="6:8" x14ac:dyDescent="0.25">
      <c r="F36685" s="11"/>
      <c r="G36685" s="11"/>
      <c r="H36685" s="11"/>
    </row>
    <row r="36686" spans="6:8" x14ac:dyDescent="0.25">
      <c r="F36686" s="11"/>
      <c r="G36686" s="11"/>
      <c r="H36686" s="11"/>
    </row>
    <row r="36687" spans="6:8" x14ac:dyDescent="0.25">
      <c r="F36687" s="11"/>
      <c r="G36687" s="11"/>
      <c r="H36687" s="11"/>
    </row>
    <row r="36688" spans="6:8" x14ac:dyDescent="0.25">
      <c r="F36688" s="11"/>
      <c r="G36688" s="11"/>
      <c r="H36688" s="11"/>
    </row>
    <row r="36689" spans="6:8" x14ac:dyDescent="0.25">
      <c r="F36689" s="11"/>
      <c r="G36689" s="11"/>
      <c r="H36689" s="11"/>
    </row>
    <row r="36690" spans="6:8" x14ac:dyDescent="0.25">
      <c r="F36690" s="11"/>
      <c r="G36690" s="11"/>
      <c r="H36690" s="11"/>
    </row>
    <row r="36691" spans="6:8" x14ac:dyDescent="0.25">
      <c r="F36691" s="11"/>
      <c r="G36691" s="11"/>
      <c r="H36691" s="11"/>
    </row>
    <row r="36692" spans="6:8" x14ac:dyDescent="0.25">
      <c r="F36692" s="11"/>
      <c r="G36692" s="11"/>
      <c r="H36692" s="11"/>
    </row>
    <row r="36693" spans="6:8" x14ac:dyDescent="0.25">
      <c r="F36693" s="11"/>
      <c r="G36693" s="11"/>
      <c r="H36693" s="11"/>
    </row>
    <row r="36694" spans="6:8" x14ac:dyDescent="0.25">
      <c r="F36694" s="11"/>
      <c r="G36694" s="11"/>
      <c r="H36694" s="11"/>
    </row>
    <row r="36695" spans="6:8" x14ac:dyDescent="0.25">
      <c r="F36695" s="11"/>
      <c r="G36695" s="11"/>
      <c r="H36695" s="11"/>
    </row>
    <row r="36696" spans="6:8" x14ac:dyDescent="0.25">
      <c r="F36696" s="11"/>
      <c r="G36696" s="11"/>
      <c r="H36696" s="11"/>
    </row>
    <row r="36697" spans="6:8" x14ac:dyDescent="0.25">
      <c r="F36697" s="11"/>
      <c r="G36697" s="11"/>
      <c r="H36697" s="11"/>
    </row>
    <row r="36698" spans="6:8" x14ac:dyDescent="0.25">
      <c r="F36698" s="11"/>
      <c r="G36698" s="11"/>
      <c r="H36698" s="11"/>
    </row>
    <row r="36699" spans="6:8" x14ac:dyDescent="0.25">
      <c r="F36699" s="11"/>
      <c r="G36699" s="11"/>
      <c r="H36699" s="11"/>
    </row>
    <row r="36700" spans="6:8" x14ac:dyDescent="0.25">
      <c r="F36700" s="11"/>
      <c r="G36700" s="11"/>
      <c r="H36700" s="11"/>
    </row>
    <row r="36701" spans="6:8" x14ac:dyDescent="0.25">
      <c r="F36701" s="11"/>
      <c r="G36701" s="11"/>
      <c r="H36701" s="11"/>
    </row>
    <row r="36702" spans="6:8" x14ac:dyDescent="0.25">
      <c r="F36702" s="11"/>
      <c r="G36702" s="11"/>
      <c r="H36702" s="11"/>
    </row>
    <row r="36703" spans="6:8" x14ac:dyDescent="0.25">
      <c r="F36703" s="11"/>
      <c r="G36703" s="11"/>
      <c r="H36703" s="11"/>
    </row>
    <row r="36704" spans="6:8" x14ac:dyDescent="0.25">
      <c r="F36704" s="11"/>
      <c r="G36704" s="11"/>
      <c r="H36704" s="11"/>
    </row>
    <row r="36705" spans="6:8" x14ac:dyDescent="0.25">
      <c r="F36705" s="11"/>
      <c r="G36705" s="11"/>
      <c r="H36705" s="11"/>
    </row>
    <row r="36706" spans="6:8" x14ac:dyDescent="0.25">
      <c r="F36706" s="11"/>
      <c r="G36706" s="11"/>
      <c r="H36706" s="11"/>
    </row>
    <row r="36707" spans="6:8" x14ac:dyDescent="0.25">
      <c r="F36707" s="11"/>
      <c r="G36707" s="11"/>
      <c r="H36707" s="11"/>
    </row>
    <row r="36708" spans="6:8" x14ac:dyDescent="0.25">
      <c r="F36708" s="11"/>
      <c r="G36708" s="11"/>
      <c r="H36708" s="11"/>
    </row>
    <row r="36709" spans="6:8" x14ac:dyDescent="0.25">
      <c r="F36709" s="11"/>
      <c r="G36709" s="11"/>
      <c r="H36709" s="11"/>
    </row>
    <row r="36710" spans="6:8" x14ac:dyDescent="0.25">
      <c r="F36710" s="11"/>
      <c r="G36710" s="11"/>
      <c r="H36710" s="11"/>
    </row>
    <row r="36711" spans="6:8" x14ac:dyDescent="0.25">
      <c r="F36711" s="11"/>
      <c r="G36711" s="11"/>
      <c r="H36711" s="11"/>
    </row>
    <row r="36712" spans="6:8" x14ac:dyDescent="0.25">
      <c r="F36712" s="11"/>
      <c r="G36712" s="11"/>
      <c r="H36712" s="11"/>
    </row>
    <row r="36713" spans="6:8" x14ac:dyDescent="0.25">
      <c r="F36713" s="11"/>
      <c r="G36713" s="11"/>
      <c r="H36713" s="11"/>
    </row>
    <row r="36714" spans="6:8" x14ac:dyDescent="0.25">
      <c r="F36714" s="11"/>
      <c r="G36714" s="11"/>
      <c r="H36714" s="11"/>
    </row>
    <row r="36715" spans="6:8" x14ac:dyDescent="0.25">
      <c r="F36715" s="11"/>
      <c r="G36715" s="11"/>
      <c r="H36715" s="11"/>
    </row>
    <row r="36716" spans="6:8" x14ac:dyDescent="0.25">
      <c r="F36716" s="11"/>
      <c r="G36716" s="11"/>
      <c r="H36716" s="11"/>
    </row>
    <row r="36717" spans="6:8" x14ac:dyDescent="0.25">
      <c r="F36717" s="11"/>
      <c r="G36717" s="11"/>
      <c r="H36717" s="11"/>
    </row>
    <row r="36718" spans="6:8" x14ac:dyDescent="0.25">
      <c r="F36718" s="11"/>
      <c r="G36718" s="11"/>
      <c r="H36718" s="11"/>
    </row>
    <row r="36719" spans="6:8" x14ac:dyDescent="0.25">
      <c r="F36719" s="11"/>
      <c r="G36719" s="11"/>
      <c r="H36719" s="11"/>
    </row>
    <row r="36720" spans="6:8" x14ac:dyDescent="0.25">
      <c r="F36720" s="11"/>
      <c r="G36720" s="11"/>
      <c r="H36720" s="11"/>
    </row>
    <row r="36721" spans="6:8" x14ac:dyDescent="0.25">
      <c r="F36721" s="11"/>
      <c r="G36721" s="11"/>
      <c r="H36721" s="11"/>
    </row>
    <row r="36722" spans="6:8" x14ac:dyDescent="0.25">
      <c r="F36722" s="11"/>
      <c r="G36722" s="11"/>
      <c r="H36722" s="11"/>
    </row>
    <row r="36723" spans="6:8" x14ac:dyDescent="0.25">
      <c r="F36723" s="11"/>
      <c r="G36723" s="11"/>
      <c r="H36723" s="11"/>
    </row>
    <row r="36724" spans="6:8" x14ac:dyDescent="0.25">
      <c r="F36724" s="11"/>
      <c r="G36724" s="11"/>
      <c r="H36724" s="11"/>
    </row>
    <row r="36725" spans="6:8" x14ac:dyDescent="0.25">
      <c r="F36725" s="11"/>
      <c r="G36725" s="11"/>
      <c r="H36725" s="11"/>
    </row>
    <row r="36726" spans="6:8" x14ac:dyDescent="0.25">
      <c r="F36726" s="11"/>
      <c r="G36726" s="11"/>
      <c r="H36726" s="11"/>
    </row>
    <row r="36727" spans="6:8" x14ac:dyDescent="0.25">
      <c r="F36727" s="11"/>
      <c r="G36727" s="11"/>
      <c r="H36727" s="11"/>
    </row>
    <row r="36728" spans="6:8" x14ac:dyDescent="0.25">
      <c r="F36728" s="11"/>
      <c r="G36728" s="11"/>
      <c r="H36728" s="11"/>
    </row>
    <row r="36729" spans="6:8" x14ac:dyDescent="0.25">
      <c r="F36729" s="11"/>
      <c r="G36729" s="11"/>
      <c r="H36729" s="11"/>
    </row>
    <row r="36730" spans="6:8" x14ac:dyDescent="0.25">
      <c r="F36730" s="11"/>
      <c r="G36730" s="11"/>
      <c r="H36730" s="11"/>
    </row>
    <row r="36731" spans="6:8" x14ac:dyDescent="0.25">
      <c r="F36731" s="11"/>
      <c r="G36731" s="11"/>
      <c r="H36731" s="11"/>
    </row>
    <row r="36732" spans="6:8" x14ac:dyDescent="0.25">
      <c r="F36732" s="11"/>
      <c r="G36732" s="11"/>
      <c r="H36732" s="11"/>
    </row>
    <row r="36733" spans="6:8" x14ac:dyDescent="0.25">
      <c r="F36733" s="11"/>
      <c r="G36733" s="11"/>
      <c r="H36733" s="11"/>
    </row>
    <row r="36734" spans="6:8" x14ac:dyDescent="0.25">
      <c r="F36734" s="11"/>
      <c r="G36734" s="11"/>
      <c r="H36734" s="11"/>
    </row>
    <row r="36735" spans="6:8" x14ac:dyDescent="0.25">
      <c r="F36735" s="11"/>
      <c r="G36735" s="11"/>
      <c r="H36735" s="11"/>
    </row>
    <row r="36736" spans="6:8" x14ac:dyDescent="0.25">
      <c r="F36736" s="11"/>
      <c r="G36736" s="11"/>
      <c r="H36736" s="11"/>
    </row>
    <row r="36737" spans="6:8" x14ac:dyDescent="0.25">
      <c r="F36737" s="11"/>
      <c r="G36737" s="11"/>
      <c r="H36737" s="11"/>
    </row>
    <row r="36738" spans="6:8" x14ac:dyDescent="0.25">
      <c r="F36738" s="11"/>
      <c r="G36738" s="11"/>
      <c r="H36738" s="11"/>
    </row>
    <row r="36739" spans="6:8" x14ac:dyDescent="0.25">
      <c r="F36739" s="11"/>
      <c r="G36739" s="11"/>
      <c r="H36739" s="11"/>
    </row>
    <row r="36740" spans="6:8" x14ac:dyDescent="0.25">
      <c r="F36740" s="11"/>
      <c r="G36740" s="11"/>
      <c r="H36740" s="11"/>
    </row>
    <row r="36741" spans="6:8" x14ac:dyDescent="0.25">
      <c r="F36741" s="11"/>
      <c r="G36741" s="11"/>
      <c r="H36741" s="11"/>
    </row>
    <row r="36742" spans="6:8" x14ac:dyDescent="0.25">
      <c r="F36742" s="11"/>
      <c r="G36742" s="11"/>
      <c r="H36742" s="11"/>
    </row>
    <row r="36743" spans="6:8" x14ac:dyDescent="0.25">
      <c r="F36743" s="11"/>
      <c r="G36743" s="11"/>
      <c r="H36743" s="11"/>
    </row>
    <row r="36744" spans="6:8" x14ac:dyDescent="0.25">
      <c r="F36744" s="11"/>
      <c r="G36744" s="11"/>
      <c r="H36744" s="11"/>
    </row>
    <row r="36745" spans="6:8" x14ac:dyDescent="0.25">
      <c r="F36745" s="11"/>
      <c r="G36745" s="11"/>
      <c r="H36745" s="11"/>
    </row>
    <row r="36746" spans="6:8" x14ac:dyDescent="0.25">
      <c r="F36746" s="11"/>
      <c r="G36746" s="11"/>
      <c r="H36746" s="11"/>
    </row>
    <row r="36747" spans="6:8" x14ac:dyDescent="0.25">
      <c r="F36747" s="11"/>
      <c r="G36747" s="11"/>
      <c r="H36747" s="11"/>
    </row>
    <row r="36748" spans="6:8" x14ac:dyDescent="0.25">
      <c r="F36748" s="11"/>
      <c r="G36748" s="11"/>
      <c r="H36748" s="11"/>
    </row>
    <row r="36749" spans="6:8" x14ac:dyDescent="0.25">
      <c r="F36749" s="11"/>
      <c r="G36749" s="11"/>
      <c r="H36749" s="11"/>
    </row>
    <row r="36750" spans="6:8" x14ac:dyDescent="0.25">
      <c r="F36750" s="11"/>
      <c r="G36750" s="11"/>
      <c r="H36750" s="11"/>
    </row>
    <row r="36751" spans="6:8" x14ac:dyDescent="0.25">
      <c r="F36751" s="11"/>
      <c r="G36751" s="11"/>
      <c r="H36751" s="11"/>
    </row>
    <row r="36752" spans="6:8" x14ac:dyDescent="0.25">
      <c r="F36752" s="11"/>
      <c r="G36752" s="11"/>
      <c r="H36752" s="11"/>
    </row>
    <row r="36753" spans="6:8" x14ac:dyDescent="0.25">
      <c r="F36753" s="11"/>
      <c r="G36753" s="11"/>
      <c r="H36753" s="11"/>
    </row>
    <row r="36754" spans="6:8" x14ac:dyDescent="0.25">
      <c r="F36754" s="11"/>
      <c r="G36754" s="11"/>
      <c r="H36754" s="11"/>
    </row>
    <row r="36755" spans="6:8" x14ac:dyDescent="0.25">
      <c r="F36755" s="11"/>
      <c r="G36755" s="11"/>
      <c r="H36755" s="11"/>
    </row>
    <row r="36756" spans="6:8" x14ac:dyDescent="0.25">
      <c r="F36756" s="11"/>
      <c r="G36756" s="11"/>
      <c r="H36756" s="11"/>
    </row>
    <row r="36757" spans="6:8" x14ac:dyDescent="0.25">
      <c r="F36757" s="11"/>
      <c r="G36757" s="11"/>
      <c r="H36757" s="11"/>
    </row>
    <row r="36758" spans="6:8" x14ac:dyDescent="0.25">
      <c r="F36758" s="11"/>
      <c r="G36758" s="11"/>
      <c r="H36758" s="11"/>
    </row>
    <row r="36759" spans="6:8" x14ac:dyDescent="0.25">
      <c r="F36759" s="11"/>
      <c r="G36759" s="11"/>
      <c r="H36759" s="11"/>
    </row>
    <row r="36760" spans="6:8" x14ac:dyDescent="0.25">
      <c r="F36760" s="11"/>
      <c r="G36760" s="11"/>
      <c r="H36760" s="11"/>
    </row>
    <row r="36761" spans="6:8" x14ac:dyDescent="0.25">
      <c r="F36761" s="11"/>
      <c r="G36761" s="11"/>
      <c r="H36761" s="11"/>
    </row>
    <row r="36762" spans="6:8" x14ac:dyDescent="0.25">
      <c r="F36762" s="11"/>
      <c r="G36762" s="11"/>
      <c r="H36762" s="11"/>
    </row>
    <row r="36763" spans="6:8" x14ac:dyDescent="0.25">
      <c r="F36763" s="11"/>
      <c r="G36763" s="11"/>
      <c r="H36763" s="11"/>
    </row>
    <row r="36764" spans="6:8" x14ac:dyDescent="0.25">
      <c r="F36764" s="11"/>
      <c r="G36764" s="11"/>
      <c r="H36764" s="11"/>
    </row>
    <row r="36765" spans="6:8" x14ac:dyDescent="0.25">
      <c r="F36765" s="11"/>
      <c r="G36765" s="11"/>
      <c r="H36765" s="11"/>
    </row>
    <row r="36766" spans="6:8" x14ac:dyDescent="0.25">
      <c r="F36766" s="11"/>
      <c r="G36766" s="11"/>
      <c r="H36766" s="11"/>
    </row>
    <row r="36767" spans="6:8" x14ac:dyDescent="0.25">
      <c r="F36767" s="11"/>
      <c r="G36767" s="11"/>
      <c r="H36767" s="11"/>
    </row>
    <row r="36768" spans="6:8" x14ac:dyDescent="0.25">
      <c r="F36768" s="11"/>
      <c r="G36768" s="11"/>
      <c r="H36768" s="11"/>
    </row>
    <row r="36769" spans="6:8" x14ac:dyDescent="0.25">
      <c r="F36769" s="11"/>
      <c r="G36769" s="11"/>
      <c r="H36769" s="11"/>
    </row>
    <row r="36770" spans="6:8" x14ac:dyDescent="0.25">
      <c r="F36770" s="11"/>
      <c r="G36770" s="11"/>
      <c r="H36770" s="11"/>
    </row>
    <row r="36771" spans="6:8" x14ac:dyDescent="0.25">
      <c r="F36771" s="11"/>
      <c r="G36771" s="11"/>
      <c r="H36771" s="11"/>
    </row>
    <row r="36772" spans="6:8" x14ac:dyDescent="0.25">
      <c r="F36772" s="11"/>
      <c r="G36772" s="11"/>
      <c r="H36772" s="11"/>
    </row>
    <row r="36773" spans="6:8" x14ac:dyDescent="0.25">
      <c r="F36773" s="11"/>
      <c r="G36773" s="11"/>
      <c r="H36773" s="11"/>
    </row>
    <row r="36774" spans="6:8" x14ac:dyDescent="0.25">
      <c r="F36774" s="11"/>
      <c r="G36774" s="11"/>
      <c r="H36774" s="11"/>
    </row>
    <row r="36775" spans="6:8" x14ac:dyDescent="0.25">
      <c r="F36775" s="11"/>
      <c r="G36775" s="11"/>
      <c r="H36775" s="11"/>
    </row>
    <row r="36776" spans="6:8" x14ac:dyDescent="0.25">
      <c r="F36776" s="11"/>
      <c r="G36776" s="11"/>
      <c r="H36776" s="11"/>
    </row>
    <row r="36777" spans="6:8" x14ac:dyDescent="0.25">
      <c r="F36777" s="11"/>
      <c r="G36777" s="11"/>
      <c r="H36777" s="11"/>
    </row>
    <row r="36778" spans="6:8" x14ac:dyDescent="0.25">
      <c r="F36778" s="11"/>
      <c r="G36778" s="11"/>
      <c r="H36778" s="11"/>
    </row>
    <row r="36779" spans="6:8" x14ac:dyDescent="0.25">
      <c r="F36779" s="11"/>
      <c r="G36779" s="11"/>
      <c r="H36779" s="11"/>
    </row>
    <row r="36780" spans="6:8" x14ac:dyDescent="0.25">
      <c r="F36780" s="11"/>
      <c r="G36780" s="11"/>
      <c r="H36780" s="11"/>
    </row>
    <row r="36781" spans="6:8" x14ac:dyDescent="0.25">
      <c r="F36781" s="11"/>
      <c r="G36781" s="11"/>
      <c r="H36781" s="11"/>
    </row>
    <row r="36782" spans="6:8" x14ac:dyDescent="0.25">
      <c r="F36782" s="11"/>
      <c r="G36782" s="11"/>
      <c r="H36782" s="11"/>
    </row>
    <row r="36783" spans="6:8" x14ac:dyDescent="0.25">
      <c r="F36783" s="11"/>
      <c r="G36783" s="11"/>
      <c r="H36783" s="11"/>
    </row>
    <row r="36784" spans="6:8" x14ac:dyDescent="0.25">
      <c r="F36784" s="11"/>
      <c r="G36784" s="11"/>
      <c r="H36784" s="11"/>
    </row>
    <row r="36785" spans="6:8" x14ac:dyDescent="0.25">
      <c r="F36785" s="11"/>
      <c r="G36785" s="11"/>
      <c r="H36785" s="11"/>
    </row>
    <row r="36786" spans="6:8" x14ac:dyDescent="0.25">
      <c r="F36786" s="11"/>
      <c r="G36786" s="11"/>
      <c r="H36786" s="11"/>
    </row>
    <row r="36787" spans="6:8" x14ac:dyDescent="0.25">
      <c r="F36787" s="11"/>
      <c r="G36787" s="11"/>
      <c r="H36787" s="11"/>
    </row>
    <row r="36788" spans="6:8" x14ac:dyDescent="0.25">
      <c r="F36788" s="11"/>
      <c r="G36788" s="11"/>
      <c r="H36788" s="11"/>
    </row>
    <row r="36789" spans="6:8" x14ac:dyDescent="0.25">
      <c r="F36789" s="11"/>
      <c r="G36789" s="11"/>
      <c r="H36789" s="11"/>
    </row>
    <row r="36790" spans="6:8" x14ac:dyDescent="0.25">
      <c r="F36790" s="11"/>
      <c r="G36790" s="11"/>
      <c r="H36790" s="11"/>
    </row>
    <row r="36791" spans="6:8" x14ac:dyDescent="0.25">
      <c r="F36791" s="11"/>
      <c r="G36791" s="11"/>
      <c r="H36791" s="11"/>
    </row>
    <row r="36792" spans="6:8" x14ac:dyDescent="0.25">
      <c r="F36792" s="11"/>
      <c r="G36792" s="11"/>
      <c r="H36792" s="11"/>
    </row>
    <row r="36793" spans="6:8" x14ac:dyDescent="0.25">
      <c r="F36793" s="11"/>
      <c r="G36793" s="11"/>
      <c r="H36793" s="11"/>
    </row>
    <row r="36794" spans="6:8" x14ac:dyDescent="0.25">
      <c r="F36794" s="11"/>
      <c r="G36794" s="11"/>
      <c r="H36794" s="11"/>
    </row>
    <row r="36795" spans="6:8" x14ac:dyDescent="0.25">
      <c r="F36795" s="11"/>
      <c r="G36795" s="11"/>
      <c r="H36795" s="11"/>
    </row>
    <row r="36796" spans="6:8" x14ac:dyDescent="0.25">
      <c r="F36796" s="11"/>
      <c r="G36796" s="11"/>
      <c r="H36796" s="11"/>
    </row>
    <row r="36797" spans="6:8" x14ac:dyDescent="0.25">
      <c r="F36797" s="11"/>
      <c r="G36797" s="11"/>
      <c r="H36797" s="11"/>
    </row>
    <row r="36798" spans="6:8" x14ac:dyDescent="0.25">
      <c r="F36798" s="11"/>
      <c r="G36798" s="11"/>
      <c r="H36798" s="11"/>
    </row>
    <row r="36799" spans="6:8" x14ac:dyDescent="0.25">
      <c r="F36799" s="11"/>
      <c r="G36799" s="11"/>
      <c r="H36799" s="11"/>
    </row>
    <row r="36800" spans="6:8" x14ac:dyDescent="0.25">
      <c r="F36800" s="11"/>
      <c r="G36800" s="11"/>
      <c r="H36800" s="11"/>
    </row>
    <row r="36801" spans="6:8" x14ac:dyDescent="0.25">
      <c r="F36801" s="11"/>
      <c r="G36801" s="11"/>
      <c r="H36801" s="11"/>
    </row>
    <row r="36802" spans="6:8" x14ac:dyDescent="0.25">
      <c r="F36802" s="11"/>
      <c r="G36802" s="11"/>
      <c r="H36802" s="11"/>
    </row>
    <row r="36803" spans="6:8" x14ac:dyDescent="0.25">
      <c r="F36803" s="11"/>
      <c r="G36803" s="11"/>
      <c r="H36803" s="11"/>
    </row>
    <row r="36804" spans="6:8" x14ac:dyDescent="0.25">
      <c r="F36804" s="11"/>
      <c r="G36804" s="11"/>
      <c r="H36804" s="11"/>
    </row>
    <row r="36805" spans="6:8" x14ac:dyDescent="0.25">
      <c r="F36805" s="11"/>
      <c r="G36805" s="11"/>
      <c r="H36805" s="11"/>
    </row>
    <row r="36806" spans="6:8" x14ac:dyDescent="0.25">
      <c r="F36806" s="11"/>
      <c r="G36806" s="11"/>
      <c r="H36806" s="11"/>
    </row>
    <row r="36807" spans="6:8" x14ac:dyDescent="0.25">
      <c r="F36807" s="11"/>
      <c r="G36807" s="11"/>
      <c r="H36807" s="11"/>
    </row>
    <row r="36808" spans="6:8" x14ac:dyDescent="0.25">
      <c r="F36808" s="11"/>
      <c r="G36808" s="11"/>
      <c r="H36808" s="11"/>
    </row>
    <row r="36809" spans="6:8" x14ac:dyDescent="0.25">
      <c r="F36809" s="11"/>
      <c r="G36809" s="11"/>
      <c r="H36809" s="11"/>
    </row>
    <row r="36810" spans="6:8" x14ac:dyDescent="0.25">
      <c r="F36810" s="11"/>
      <c r="G36810" s="11"/>
      <c r="H36810" s="11"/>
    </row>
    <row r="36811" spans="6:8" x14ac:dyDescent="0.25">
      <c r="F36811" s="11"/>
      <c r="G36811" s="11"/>
      <c r="H36811" s="11"/>
    </row>
    <row r="36812" spans="6:8" x14ac:dyDescent="0.25">
      <c r="F36812" s="11"/>
      <c r="G36812" s="11"/>
      <c r="H36812" s="11"/>
    </row>
    <row r="36813" spans="6:8" x14ac:dyDescent="0.25">
      <c r="F36813" s="11"/>
      <c r="G36813" s="11"/>
      <c r="H36813" s="11"/>
    </row>
    <row r="36814" spans="6:8" x14ac:dyDescent="0.25">
      <c r="F36814" s="11"/>
      <c r="G36814" s="11"/>
      <c r="H36814" s="11"/>
    </row>
    <row r="36815" spans="6:8" x14ac:dyDescent="0.25">
      <c r="F36815" s="11"/>
      <c r="G36815" s="11"/>
      <c r="H36815" s="11"/>
    </row>
    <row r="36816" spans="6:8" x14ac:dyDescent="0.25">
      <c r="F36816" s="11"/>
      <c r="G36816" s="11"/>
      <c r="H36816" s="11"/>
    </row>
    <row r="36817" spans="6:8" x14ac:dyDescent="0.25">
      <c r="F36817" s="11"/>
      <c r="G36817" s="11"/>
      <c r="H36817" s="11"/>
    </row>
    <row r="36818" spans="6:8" x14ac:dyDescent="0.25">
      <c r="F36818" s="11"/>
      <c r="G36818" s="11"/>
      <c r="H36818" s="11"/>
    </row>
    <row r="36819" spans="6:8" x14ac:dyDescent="0.25">
      <c r="F36819" s="11"/>
      <c r="G36819" s="11"/>
      <c r="H36819" s="11"/>
    </row>
    <row r="36820" spans="6:8" x14ac:dyDescent="0.25">
      <c r="F36820" s="11"/>
      <c r="G36820" s="11"/>
      <c r="H36820" s="11"/>
    </row>
    <row r="36821" spans="6:8" x14ac:dyDescent="0.25">
      <c r="F36821" s="11"/>
      <c r="G36821" s="11"/>
      <c r="H36821" s="11"/>
    </row>
    <row r="36822" spans="6:8" x14ac:dyDescent="0.25">
      <c r="F36822" s="11"/>
      <c r="G36822" s="11"/>
      <c r="H36822" s="11"/>
    </row>
    <row r="36823" spans="6:8" x14ac:dyDescent="0.25">
      <c r="F36823" s="11"/>
      <c r="G36823" s="11"/>
      <c r="H36823" s="11"/>
    </row>
    <row r="36824" spans="6:8" x14ac:dyDescent="0.25">
      <c r="F36824" s="11"/>
      <c r="G36824" s="11"/>
      <c r="H36824" s="11"/>
    </row>
    <row r="36825" spans="6:8" x14ac:dyDescent="0.25">
      <c r="F36825" s="11"/>
      <c r="G36825" s="11"/>
      <c r="H36825" s="11"/>
    </row>
    <row r="36826" spans="6:8" x14ac:dyDescent="0.25">
      <c r="F36826" s="11"/>
      <c r="G36826" s="11"/>
      <c r="H36826" s="11"/>
    </row>
    <row r="36827" spans="6:8" x14ac:dyDescent="0.25">
      <c r="F36827" s="11"/>
      <c r="G36827" s="11"/>
      <c r="H36827" s="11"/>
    </row>
    <row r="36828" spans="6:8" x14ac:dyDescent="0.25">
      <c r="F36828" s="11"/>
      <c r="G36828" s="11"/>
      <c r="H36828" s="11"/>
    </row>
    <row r="36829" spans="6:8" x14ac:dyDescent="0.25">
      <c r="F36829" s="11"/>
      <c r="G36829" s="11"/>
      <c r="H36829" s="11"/>
    </row>
    <row r="36830" spans="6:8" x14ac:dyDescent="0.25">
      <c r="F36830" s="11"/>
      <c r="G36830" s="11"/>
      <c r="H36830" s="11"/>
    </row>
    <row r="36831" spans="6:8" x14ac:dyDescent="0.25">
      <c r="F36831" s="11"/>
      <c r="G36831" s="11"/>
      <c r="H36831" s="11"/>
    </row>
    <row r="36832" spans="6:8" x14ac:dyDescent="0.25">
      <c r="F36832" s="11"/>
      <c r="G36832" s="11"/>
      <c r="H36832" s="11"/>
    </row>
    <row r="36833" spans="6:8" x14ac:dyDescent="0.25">
      <c r="F36833" s="11"/>
      <c r="G36833" s="11"/>
      <c r="H36833" s="11"/>
    </row>
    <row r="36834" spans="6:8" x14ac:dyDescent="0.25">
      <c r="F36834" s="11"/>
      <c r="G36834" s="11"/>
      <c r="H36834" s="11"/>
    </row>
    <row r="36835" spans="6:8" x14ac:dyDescent="0.25">
      <c r="F36835" s="11"/>
      <c r="G36835" s="11"/>
      <c r="H36835" s="11"/>
    </row>
    <row r="36836" spans="6:8" x14ac:dyDescent="0.25">
      <c r="F36836" s="11"/>
      <c r="G36836" s="11"/>
      <c r="H36836" s="11"/>
    </row>
    <row r="36837" spans="6:8" x14ac:dyDescent="0.25">
      <c r="F36837" s="11"/>
      <c r="G36837" s="11"/>
      <c r="H36837" s="11"/>
    </row>
    <row r="36838" spans="6:8" x14ac:dyDescent="0.25">
      <c r="F36838" s="11"/>
      <c r="G36838" s="11"/>
      <c r="H36838" s="11"/>
    </row>
    <row r="36839" spans="6:8" x14ac:dyDescent="0.25">
      <c r="F36839" s="11"/>
      <c r="G36839" s="11"/>
      <c r="H36839" s="11"/>
    </row>
    <row r="36840" spans="6:8" x14ac:dyDescent="0.25">
      <c r="F36840" s="11"/>
      <c r="G36840" s="11"/>
      <c r="H36840" s="11"/>
    </row>
    <row r="36841" spans="6:8" x14ac:dyDescent="0.25">
      <c r="F36841" s="11"/>
      <c r="G36841" s="11"/>
      <c r="H36841" s="11"/>
    </row>
    <row r="36842" spans="6:8" x14ac:dyDescent="0.25">
      <c r="F36842" s="11"/>
      <c r="G36842" s="11"/>
      <c r="H36842" s="11"/>
    </row>
    <row r="36843" spans="6:8" x14ac:dyDescent="0.25">
      <c r="F36843" s="11"/>
      <c r="G36843" s="11"/>
      <c r="H36843" s="11"/>
    </row>
    <row r="36844" spans="6:8" x14ac:dyDescent="0.25">
      <c r="F36844" s="11"/>
      <c r="G36844" s="11"/>
      <c r="H36844" s="11"/>
    </row>
    <row r="36845" spans="6:8" x14ac:dyDescent="0.25">
      <c r="F36845" s="11"/>
      <c r="G36845" s="11"/>
      <c r="H36845" s="11"/>
    </row>
    <row r="36846" spans="6:8" x14ac:dyDescent="0.25">
      <c r="F36846" s="11"/>
      <c r="G36846" s="11"/>
      <c r="H36846" s="11"/>
    </row>
    <row r="36847" spans="6:8" x14ac:dyDescent="0.25">
      <c r="F36847" s="11"/>
      <c r="G36847" s="11"/>
      <c r="H36847" s="11"/>
    </row>
    <row r="36848" spans="6:8" x14ac:dyDescent="0.25">
      <c r="F36848" s="11"/>
      <c r="G36848" s="11"/>
      <c r="H36848" s="11"/>
    </row>
    <row r="36849" spans="6:8" x14ac:dyDescent="0.25">
      <c r="F36849" s="11"/>
      <c r="G36849" s="11"/>
      <c r="H36849" s="11"/>
    </row>
    <row r="36850" spans="6:8" x14ac:dyDescent="0.25">
      <c r="F36850" s="11"/>
      <c r="G36850" s="11"/>
      <c r="H36850" s="11"/>
    </row>
    <row r="36851" spans="6:8" x14ac:dyDescent="0.25">
      <c r="F36851" s="11"/>
      <c r="G36851" s="11"/>
      <c r="H36851" s="11"/>
    </row>
    <row r="36852" spans="6:8" x14ac:dyDescent="0.25">
      <c r="F36852" s="11"/>
      <c r="G36852" s="11"/>
      <c r="H36852" s="11"/>
    </row>
    <row r="36853" spans="6:8" x14ac:dyDescent="0.25">
      <c r="F36853" s="11"/>
      <c r="G36853" s="11"/>
      <c r="H36853" s="11"/>
    </row>
    <row r="36854" spans="6:8" x14ac:dyDescent="0.25">
      <c r="F36854" s="11"/>
      <c r="G36854" s="11"/>
      <c r="H36854" s="11"/>
    </row>
    <row r="36855" spans="6:8" x14ac:dyDescent="0.25">
      <c r="F36855" s="11"/>
      <c r="G36855" s="11"/>
      <c r="H36855" s="11"/>
    </row>
    <row r="36856" spans="6:8" x14ac:dyDescent="0.25">
      <c r="F36856" s="11"/>
      <c r="G36856" s="11"/>
      <c r="H36856" s="11"/>
    </row>
    <row r="36857" spans="6:8" x14ac:dyDescent="0.25">
      <c r="F36857" s="11"/>
      <c r="G36857" s="11"/>
      <c r="H36857" s="11"/>
    </row>
    <row r="36858" spans="6:8" x14ac:dyDescent="0.25">
      <c r="F36858" s="11"/>
      <c r="G36858" s="11"/>
      <c r="H36858" s="11"/>
    </row>
    <row r="36859" spans="6:8" x14ac:dyDescent="0.25">
      <c r="F36859" s="11"/>
      <c r="G36859" s="11"/>
      <c r="H36859" s="11"/>
    </row>
    <row r="36860" spans="6:8" x14ac:dyDescent="0.25">
      <c r="F36860" s="11"/>
      <c r="G36860" s="11"/>
      <c r="H36860" s="11"/>
    </row>
    <row r="36861" spans="6:8" x14ac:dyDescent="0.25">
      <c r="F36861" s="11"/>
      <c r="G36861" s="11"/>
      <c r="H36861" s="11"/>
    </row>
    <row r="36862" spans="6:8" x14ac:dyDescent="0.25">
      <c r="F36862" s="11"/>
      <c r="G36862" s="11"/>
      <c r="H36862" s="11"/>
    </row>
    <row r="36863" spans="6:8" x14ac:dyDescent="0.25">
      <c r="F36863" s="11"/>
      <c r="G36863" s="11"/>
      <c r="H36863" s="11"/>
    </row>
    <row r="36864" spans="6:8" x14ac:dyDescent="0.25">
      <c r="F36864" s="11"/>
      <c r="G36864" s="11"/>
      <c r="H36864" s="11"/>
    </row>
    <row r="36865" spans="6:8" x14ac:dyDescent="0.25">
      <c r="F36865" s="11"/>
      <c r="G36865" s="11"/>
      <c r="H36865" s="11"/>
    </row>
    <row r="36866" spans="6:8" x14ac:dyDescent="0.25">
      <c r="F36866" s="11"/>
      <c r="G36866" s="11"/>
      <c r="H36866" s="11"/>
    </row>
    <row r="36867" spans="6:8" x14ac:dyDescent="0.25">
      <c r="F36867" s="11"/>
      <c r="G36867" s="11"/>
      <c r="H36867" s="11"/>
    </row>
    <row r="36868" spans="6:8" x14ac:dyDescent="0.25">
      <c r="F36868" s="11"/>
      <c r="G36868" s="11"/>
      <c r="H36868" s="11"/>
    </row>
    <row r="36869" spans="6:8" x14ac:dyDescent="0.25">
      <c r="F36869" s="11"/>
      <c r="G36869" s="11"/>
      <c r="H36869" s="11"/>
    </row>
    <row r="36870" spans="6:8" x14ac:dyDescent="0.25">
      <c r="F36870" s="11"/>
      <c r="G36870" s="11"/>
      <c r="H36870" s="11"/>
    </row>
    <row r="36871" spans="6:8" x14ac:dyDescent="0.25">
      <c r="F36871" s="11"/>
      <c r="G36871" s="11"/>
      <c r="H36871" s="11"/>
    </row>
    <row r="36872" spans="6:8" x14ac:dyDescent="0.25">
      <c r="F36872" s="11"/>
      <c r="G36872" s="11"/>
      <c r="H36872" s="11"/>
    </row>
    <row r="36873" spans="6:8" x14ac:dyDescent="0.25">
      <c r="F36873" s="11"/>
      <c r="G36873" s="11"/>
      <c r="H36873" s="11"/>
    </row>
    <row r="36874" spans="6:8" x14ac:dyDescent="0.25">
      <c r="F36874" s="11"/>
      <c r="G36874" s="11"/>
      <c r="H36874" s="11"/>
    </row>
    <row r="36875" spans="6:8" x14ac:dyDescent="0.25">
      <c r="F36875" s="11"/>
      <c r="G36875" s="11"/>
      <c r="H36875" s="11"/>
    </row>
    <row r="36876" spans="6:8" x14ac:dyDescent="0.25">
      <c r="F36876" s="11"/>
      <c r="G36876" s="11"/>
      <c r="H36876" s="11"/>
    </row>
    <row r="36877" spans="6:8" x14ac:dyDescent="0.25">
      <c r="F36877" s="11"/>
      <c r="G36877" s="11"/>
      <c r="H36877" s="11"/>
    </row>
    <row r="36878" spans="6:8" x14ac:dyDescent="0.25">
      <c r="F36878" s="11"/>
      <c r="G36878" s="11"/>
      <c r="H36878" s="11"/>
    </row>
    <row r="36879" spans="6:8" x14ac:dyDescent="0.25">
      <c r="F36879" s="11"/>
      <c r="G36879" s="11"/>
      <c r="H36879" s="11"/>
    </row>
    <row r="36880" spans="6:8" x14ac:dyDescent="0.25">
      <c r="F36880" s="11"/>
      <c r="G36880" s="11"/>
      <c r="H36880" s="11"/>
    </row>
    <row r="36881" spans="6:8" x14ac:dyDescent="0.25">
      <c r="F36881" s="11"/>
      <c r="G36881" s="11"/>
      <c r="H36881" s="11"/>
    </row>
    <row r="36882" spans="6:8" x14ac:dyDescent="0.25">
      <c r="F36882" s="11"/>
      <c r="G36882" s="11"/>
      <c r="H36882" s="11"/>
    </row>
    <row r="36883" spans="6:8" x14ac:dyDescent="0.25">
      <c r="F36883" s="11"/>
      <c r="G36883" s="11"/>
      <c r="H36883" s="11"/>
    </row>
    <row r="36884" spans="6:8" x14ac:dyDescent="0.25">
      <c r="F36884" s="11"/>
      <c r="G36884" s="11"/>
      <c r="H36884" s="11"/>
    </row>
    <row r="36885" spans="6:8" x14ac:dyDescent="0.25">
      <c r="F36885" s="11"/>
      <c r="G36885" s="11"/>
      <c r="H36885" s="11"/>
    </row>
    <row r="36886" spans="6:8" x14ac:dyDescent="0.25">
      <c r="F36886" s="11"/>
      <c r="G36886" s="11"/>
      <c r="H36886" s="11"/>
    </row>
    <row r="36887" spans="6:8" x14ac:dyDescent="0.25">
      <c r="F36887" s="11"/>
      <c r="G36887" s="11"/>
      <c r="H36887" s="11"/>
    </row>
    <row r="36888" spans="6:8" x14ac:dyDescent="0.25">
      <c r="F36888" s="11"/>
      <c r="G36888" s="11"/>
      <c r="H36888" s="11"/>
    </row>
    <row r="36889" spans="6:8" x14ac:dyDescent="0.25">
      <c r="F36889" s="11"/>
      <c r="G36889" s="11"/>
      <c r="H36889" s="11"/>
    </row>
    <row r="36890" spans="6:8" x14ac:dyDescent="0.25">
      <c r="F36890" s="11"/>
      <c r="G36890" s="11"/>
      <c r="H36890" s="11"/>
    </row>
    <row r="36891" spans="6:8" x14ac:dyDescent="0.25">
      <c r="F36891" s="11"/>
      <c r="G36891" s="11"/>
      <c r="H36891" s="11"/>
    </row>
    <row r="36892" spans="6:8" x14ac:dyDescent="0.25">
      <c r="F36892" s="11"/>
      <c r="G36892" s="11"/>
      <c r="H36892" s="11"/>
    </row>
    <row r="36893" spans="6:8" x14ac:dyDescent="0.25">
      <c r="F36893" s="11"/>
      <c r="G36893" s="11"/>
      <c r="H36893" s="11"/>
    </row>
    <row r="36894" spans="6:8" x14ac:dyDescent="0.25">
      <c r="F36894" s="11"/>
      <c r="G36894" s="11"/>
      <c r="H36894" s="11"/>
    </row>
    <row r="36895" spans="6:8" x14ac:dyDescent="0.25">
      <c r="F36895" s="11"/>
      <c r="G36895" s="11"/>
      <c r="H36895" s="11"/>
    </row>
    <row r="36896" spans="6:8" x14ac:dyDescent="0.25">
      <c r="F36896" s="11"/>
      <c r="G36896" s="11"/>
      <c r="H36896" s="11"/>
    </row>
    <row r="36897" spans="6:8" x14ac:dyDescent="0.25">
      <c r="F36897" s="11"/>
      <c r="G36897" s="11"/>
      <c r="H36897" s="11"/>
    </row>
    <row r="36898" spans="6:8" x14ac:dyDescent="0.25">
      <c r="F36898" s="11"/>
      <c r="G36898" s="11"/>
      <c r="H36898" s="11"/>
    </row>
    <row r="36899" spans="6:8" x14ac:dyDescent="0.25">
      <c r="F36899" s="11"/>
      <c r="G36899" s="11"/>
      <c r="H36899" s="11"/>
    </row>
    <row r="36900" spans="6:8" x14ac:dyDescent="0.25">
      <c r="F36900" s="11"/>
      <c r="G36900" s="11"/>
      <c r="H36900" s="11"/>
    </row>
    <row r="36901" spans="6:8" x14ac:dyDescent="0.25">
      <c r="F36901" s="11"/>
      <c r="G36901" s="11"/>
      <c r="H36901" s="11"/>
    </row>
    <row r="36902" spans="6:8" x14ac:dyDescent="0.25">
      <c r="F36902" s="11"/>
      <c r="G36902" s="11"/>
      <c r="H36902" s="11"/>
    </row>
    <row r="36903" spans="6:8" x14ac:dyDescent="0.25">
      <c r="F36903" s="11"/>
      <c r="G36903" s="11"/>
      <c r="H36903" s="11"/>
    </row>
    <row r="36904" spans="6:8" x14ac:dyDescent="0.25">
      <c r="F36904" s="11"/>
      <c r="G36904" s="11"/>
      <c r="H36904" s="11"/>
    </row>
    <row r="36905" spans="6:8" x14ac:dyDescent="0.25">
      <c r="F36905" s="11"/>
      <c r="G36905" s="11"/>
      <c r="H36905" s="11"/>
    </row>
    <row r="36906" spans="6:8" x14ac:dyDescent="0.25">
      <c r="F36906" s="11"/>
      <c r="G36906" s="11"/>
      <c r="H36906" s="11"/>
    </row>
    <row r="36907" spans="6:8" x14ac:dyDescent="0.25">
      <c r="F36907" s="11"/>
      <c r="G36907" s="11"/>
      <c r="H36907" s="11"/>
    </row>
    <row r="36908" spans="6:8" x14ac:dyDescent="0.25">
      <c r="F36908" s="11"/>
      <c r="G36908" s="11"/>
      <c r="H36908" s="11"/>
    </row>
    <row r="36909" spans="6:8" x14ac:dyDescent="0.25">
      <c r="F36909" s="11"/>
      <c r="G36909" s="11"/>
      <c r="H36909" s="11"/>
    </row>
    <row r="36910" spans="6:8" x14ac:dyDescent="0.25">
      <c r="F36910" s="11"/>
      <c r="G36910" s="11"/>
      <c r="H36910" s="11"/>
    </row>
    <row r="36911" spans="6:8" x14ac:dyDescent="0.25">
      <c r="F36911" s="11"/>
      <c r="G36911" s="11"/>
      <c r="H36911" s="11"/>
    </row>
    <row r="36912" spans="6:8" x14ac:dyDescent="0.25">
      <c r="F36912" s="11"/>
      <c r="G36912" s="11"/>
      <c r="H36912" s="11"/>
    </row>
    <row r="36913" spans="6:8" x14ac:dyDescent="0.25">
      <c r="F36913" s="11"/>
      <c r="G36913" s="11"/>
      <c r="H36913" s="11"/>
    </row>
    <row r="36914" spans="6:8" x14ac:dyDescent="0.25">
      <c r="F36914" s="11"/>
      <c r="G36914" s="11"/>
      <c r="H36914" s="11"/>
    </row>
    <row r="36915" spans="6:8" x14ac:dyDescent="0.25">
      <c r="F36915" s="11"/>
      <c r="G36915" s="11"/>
      <c r="H36915" s="11"/>
    </row>
    <row r="36916" spans="6:8" x14ac:dyDescent="0.25">
      <c r="F36916" s="11"/>
      <c r="G36916" s="11"/>
      <c r="H36916" s="11"/>
    </row>
    <row r="36917" spans="6:8" x14ac:dyDescent="0.25">
      <c r="F36917" s="11"/>
      <c r="G36917" s="11"/>
      <c r="H36917" s="11"/>
    </row>
    <row r="36918" spans="6:8" x14ac:dyDescent="0.25">
      <c r="F36918" s="11"/>
      <c r="G36918" s="11"/>
      <c r="H36918" s="11"/>
    </row>
    <row r="36919" spans="6:8" x14ac:dyDescent="0.25">
      <c r="F36919" s="11"/>
      <c r="G36919" s="11"/>
      <c r="H36919" s="11"/>
    </row>
    <row r="36920" spans="6:8" x14ac:dyDescent="0.25">
      <c r="F36920" s="11"/>
      <c r="G36920" s="11"/>
      <c r="H36920" s="11"/>
    </row>
    <row r="36921" spans="6:8" x14ac:dyDescent="0.25">
      <c r="F36921" s="11"/>
      <c r="G36921" s="11"/>
      <c r="H36921" s="11"/>
    </row>
    <row r="36922" spans="6:8" x14ac:dyDescent="0.25">
      <c r="F36922" s="11"/>
      <c r="G36922" s="11"/>
      <c r="H36922" s="11"/>
    </row>
    <row r="36923" spans="6:8" x14ac:dyDescent="0.25">
      <c r="F36923" s="11"/>
      <c r="G36923" s="11"/>
      <c r="H36923" s="11"/>
    </row>
    <row r="36924" spans="6:8" x14ac:dyDescent="0.25">
      <c r="F36924" s="11"/>
      <c r="G36924" s="11"/>
      <c r="H36924" s="11"/>
    </row>
    <row r="36925" spans="6:8" x14ac:dyDescent="0.25">
      <c r="F36925" s="11"/>
      <c r="G36925" s="11"/>
      <c r="H36925" s="11"/>
    </row>
    <row r="36926" spans="6:8" x14ac:dyDescent="0.25">
      <c r="F36926" s="11"/>
      <c r="G36926" s="11"/>
      <c r="H36926" s="11"/>
    </row>
    <row r="36927" spans="6:8" x14ac:dyDescent="0.25">
      <c r="F36927" s="11"/>
      <c r="G36927" s="11"/>
      <c r="H36927" s="11"/>
    </row>
    <row r="36928" spans="6:8" x14ac:dyDescent="0.25">
      <c r="F36928" s="11"/>
      <c r="G36928" s="11"/>
      <c r="H36928" s="11"/>
    </row>
    <row r="36929" spans="6:8" x14ac:dyDescent="0.25">
      <c r="F36929" s="11"/>
      <c r="G36929" s="11"/>
      <c r="H36929" s="11"/>
    </row>
    <row r="36930" spans="6:8" x14ac:dyDescent="0.25">
      <c r="F36930" s="11"/>
      <c r="G36930" s="11"/>
      <c r="H36930" s="11"/>
    </row>
    <row r="36931" spans="6:8" x14ac:dyDescent="0.25">
      <c r="F36931" s="11"/>
      <c r="G36931" s="11"/>
      <c r="H36931" s="11"/>
    </row>
    <row r="36932" spans="6:8" x14ac:dyDescent="0.25">
      <c r="F36932" s="11"/>
      <c r="G36932" s="11"/>
      <c r="H36932" s="11"/>
    </row>
    <row r="36933" spans="6:8" x14ac:dyDescent="0.25">
      <c r="F36933" s="11"/>
      <c r="G36933" s="11"/>
      <c r="H36933" s="11"/>
    </row>
    <row r="36934" spans="6:8" x14ac:dyDescent="0.25">
      <c r="F36934" s="11"/>
      <c r="G36934" s="11"/>
      <c r="H36934" s="11"/>
    </row>
    <row r="36935" spans="6:8" x14ac:dyDescent="0.25">
      <c r="F36935" s="11"/>
      <c r="G36935" s="11"/>
      <c r="H36935" s="11"/>
    </row>
    <row r="36936" spans="6:8" x14ac:dyDescent="0.25">
      <c r="F36936" s="11"/>
      <c r="G36936" s="11"/>
      <c r="H36936" s="11"/>
    </row>
    <row r="36937" spans="6:8" x14ac:dyDescent="0.25">
      <c r="F36937" s="11"/>
      <c r="G36937" s="11"/>
      <c r="H36937" s="11"/>
    </row>
    <row r="36938" spans="6:8" x14ac:dyDescent="0.25">
      <c r="F36938" s="11"/>
      <c r="G36938" s="11"/>
      <c r="H36938" s="11"/>
    </row>
    <row r="36939" spans="6:8" x14ac:dyDescent="0.25">
      <c r="F36939" s="11"/>
      <c r="G36939" s="11"/>
      <c r="H36939" s="11"/>
    </row>
    <row r="36940" spans="6:8" x14ac:dyDescent="0.25">
      <c r="F36940" s="11"/>
      <c r="G36940" s="11"/>
      <c r="H36940" s="11"/>
    </row>
    <row r="36941" spans="6:8" x14ac:dyDescent="0.25">
      <c r="F36941" s="11"/>
      <c r="G36941" s="11"/>
      <c r="H36941" s="11"/>
    </row>
    <row r="36942" spans="6:8" x14ac:dyDescent="0.25">
      <c r="F36942" s="11"/>
      <c r="G36942" s="11"/>
      <c r="H36942" s="11"/>
    </row>
    <row r="36943" spans="6:8" x14ac:dyDescent="0.25">
      <c r="F36943" s="11"/>
      <c r="G36943" s="11"/>
      <c r="H36943" s="11"/>
    </row>
    <row r="36944" spans="6:8" x14ac:dyDescent="0.25">
      <c r="F36944" s="11"/>
      <c r="G36944" s="11"/>
      <c r="H36944" s="11"/>
    </row>
    <row r="36945" spans="6:8" x14ac:dyDescent="0.25">
      <c r="F36945" s="11"/>
      <c r="G36945" s="11"/>
      <c r="H36945" s="11"/>
    </row>
    <row r="36946" spans="6:8" x14ac:dyDescent="0.25">
      <c r="F36946" s="11"/>
      <c r="G36946" s="11"/>
      <c r="H36946" s="11"/>
    </row>
    <row r="36947" spans="6:8" x14ac:dyDescent="0.25">
      <c r="F36947" s="11"/>
      <c r="G36947" s="11"/>
      <c r="H36947" s="11"/>
    </row>
    <row r="36948" spans="6:8" x14ac:dyDescent="0.25">
      <c r="F36948" s="11"/>
      <c r="G36948" s="11"/>
      <c r="H36948" s="11"/>
    </row>
    <row r="36949" spans="6:8" x14ac:dyDescent="0.25">
      <c r="F36949" s="11"/>
      <c r="G36949" s="11"/>
      <c r="H36949" s="11"/>
    </row>
    <row r="36950" spans="6:8" x14ac:dyDescent="0.25">
      <c r="F36950" s="11"/>
      <c r="G36950" s="11"/>
      <c r="H36950" s="11"/>
    </row>
    <row r="36951" spans="6:8" x14ac:dyDescent="0.25">
      <c r="F36951" s="11"/>
      <c r="G36951" s="11"/>
      <c r="H36951" s="11"/>
    </row>
    <row r="36952" spans="6:8" x14ac:dyDescent="0.25">
      <c r="F36952" s="11"/>
      <c r="G36952" s="11"/>
      <c r="H36952" s="11"/>
    </row>
    <row r="36953" spans="6:8" x14ac:dyDescent="0.25">
      <c r="F36953" s="11"/>
      <c r="G36953" s="11"/>
      <c r="H36953" s="11"/>
    </row>
    <row r="36954" spans="6:8" x14ac:dyDescent="0.25">
      <c r="F36954" s="11"/>
      <c r="G36954" s="11"/>
      <c r="H36954" s="11"/>
    </row>
    <row r="36955" spans="6:8" x14ac:dyDescent="0.25">
      <c r="F36955" s="11"/>
      <c r="G36955" s="11"/>
      <c r="H36955" s="11"/>
    </row>
    <row r="36956" spans="6:8" x14ac:dyDescent="0.25">
      <c r="F36956" s="11"/>
      <c r="G36956" s="11"/>
      <c r="H36956" s="11"/>
    </row>
    <row r="36957" spans="6:8" x14ac:dyDescent="0.25">
      <c r="F36957" s="11"/>
      <c r="G36957" s="11"/>
      <c r="H36957" s="11"/>
    </row>
    <row r="36958" spans="6:8" x14ac:dyDescent="0.25">
      <c r="F36958" s="11"/>
      <c r="G36958" s="11"/>
      <c r="H36958" s="11"/>
    </row>
    <row r="36959" spans="6:8" x14ac:dyDescent="0.25">
      <c r="F36959" s="11"/>
      <c r="G36959" s="11"/>
      <c r="H36959" s="11"/>
    </row>
    <row r="36960" spans="6:8" x14ac:dyDescent="0.25">
      <c r="F36960" s="11"/>
      <c r="G36960" s="11"/>
      <c r="H36960" s="11"/>
    </row>
    <row r="36961" spans="6:8" x14ac:dyDescent="0.25">
      <c r="F36961" s="11"/>
      <c r="G36961" s="11"/>
      <c r="H36961" s="11"/>
    </row>
    <row r="36962" spans="6:8" x14ac:dyDescent="0.25">
      <c r="F36962" s="11"/>
      <c r="G36962" s="11"/>
      <c r="H36962" s="11"/>
    </row>
    <row r="36963" spans="6:8" x14ac:dyDescent="0.25">
      <c r="F36963" s="11"/>
      <c r="G36963" s="11"/>
      <c r="H36963" s="11"/>
    </row>
    <row r="36964" spans="6:8" x14ac:dyDescent="0.25">
      <c r="F36964" s="11"/>
      <c r="G36964" s="11"/>
      <c r="H36964" s="11"/>
    </row>
    <row r="36965" spans="6:8" x14ac:dyDescent="0.25">
      <c r="F36965" s="11"/>
      <c r="G36965" s="11"/>
      <c r="H36965" s="11"/>
    </row>
    <row r="36966" spans="6:8" x14ac:dyDescent="0.25">
      <c r="F36966" s="11"/>
      <c r="G36966" s="11"/>
      <c r="H36966" s="11"/>
    </row>
    <row r="36967" spans="6:8" x14ac:dyDescent="0.25">
      <c r="F36967" s="11"/>
      <c r="G36967" s="11"/>
      <c r="H36967" s="11"/>
    </row>
    <row r="36968" spans="6:8" x14ac:dyDescent="0.25">
      <c r="F36968" s="11"/>
      <c r="G36968" s="11"/>
      <c r="H36968" s="11"/>
    </row>
    <row r="36969" spans="6:8" x14ac:dyDescent="0.25">
      <c r="F36969" s="11"/>
      <c r="G36969" s="11"/>
      <c r="H36969" s="11"/>
    </row>
    <row r="36970" spans="6:8" x14ac:dyDescent="0.25">
      <c r="F36970" s="11"/>
      <c r="G36970" s="11"/>
      <c r="H36970" s="11"/>
    </row>
    <row r="36971" spans="6:8" x14ac:dyDescent="0.25">
      <c r="F36971" s="11"/>
      <c r="G36971" s="11"/>
      <c r="H36971" s="11"/>
    </row>
    <row r="36972" spans="6:8" x14ac:dyDescent="0.25">
      <c r="F36972" s="11"/>
      <c r="G36972" s="11"/>
      <c r="H36972" s="11"/>
    </row>
    <row r="36973" spans="6:8" x14ac:dyDescent="0.25">
      <c r="F36973" s="11"/>
      <c r="G36973" s="11"/>
      <c r="H36973" s="11"/>
    </row>
    <row r="36974" spans="6:8" x14ac:dyDescent="0.25">
      <c r="F36974" s="11"/>
      <c r="G36974" s="11"/>
      <c r="H36974" s="11"/>
    </row>
    <row r="36975" spans="6:8" x14ac:dyDescent="0.25">
      <c r="F36975" s="11"/>
      <c r="G36975" s="11"/>
      <c r="H36975" s="11"/>
    </row>
    <row r="36976" spans="6:8" x14ac:dyDescent="0.25">
      <c r="F36976" s="11"/>
      <c r="G36976" s="11"/>
      <c r="H36976" s="11"/>
    </row>
    <row r="36977" spans="6:8" x14ac:dyDescent="0.25">
      <c r="F36977" s="11"/>
      <c r="G36977" s="11"/>
      <c r="H36977" s="11"/>
    </row>
    <row r="36978" spans="6:8" x14ac:dyDescent="0.25">
      <c r="F36978" s="11"/>
      <c r="G36978" s="11"/>
      <c r="H36978" s="11"/>
    </row>
    <row r="36979" spans="6:8" x14ac:dyDescent="0.25">
      <c r="F36979" s="11"/>
      <c r="G36979" s="11"/>
      <c r="H36979" s="11"/>
    </row>
    <row r="36980" spans="6:8" x14ac:dyDescent="0.25">
      <c r="F36980" s="11"/>
      <c r="G36980" s="11"/>
      <c r="H36980" s="11"/>
    </row>
    <row r="36981" spans="6:8" x14ac:dyDescent="0.25">
      <c r="F36981" s="11"/>
      <c r="G36981" s="11"/>
      <c r="H36981" s="11"/>
    </row>
    <row r="36982" spans="6:8" x14ac:dyDescent="0.25">
      <c r="F36982" s="11"/>
      <c r="G36982" s="11"/>
      <c r="H36982" s="11"/>
    </row>
    <row r="36983" spans="6:8" x14ac:dyDescent="0.25">
      <c r="F36983" s="11"/>
      <c r="G36983" s="11"/>
      <c r="H36983" s="11"/>
    </row>
    <row r="36984" spans="6:8" x14ac:dyDescent="0.25">
      <c r="F36984" s="11"/>
      <c r="G36984" s="11"/>
      <c r="H36984" s="11"/>
    </row>
    <row r="36985" spans="6:8" x14ac:dyDescent="0.25">
      <c r="F36985" s="11"/>
      <c r="G36985" s="11"/>
      <c r="H36985" s="11"/>
    </row>
    <row r="36986" spans="6:8" x14ac:dyDescent="0.25">
      <c r="F36986" s="11"/>
      <c r="G36986" s="11"/>
      <c r="H36986" s="11"/>
    </row>
    <row r="36987" spans="6:8" x14ac:dyDescent="0.25">
      <c r="F36987" s="11"/>
      <c r="G36987" s="11"/>
      <c r="H36987" s="11"/>
    </row>
    <row r="36988" spans="6:8" x14ac:dyDescent="0.25">
      <c r="F36988" s="11"/>
      <c r="G36988" s="11"/>
      <c r="H36988" s="11"/>
    </row>
    <row r="36989" spans="6:8" x14ac:dyDescent="0.25">
      <c r="F36989" s="11"/>
      <c r="G36989" s="11"/>
      <c r="H36989" s="11"/>
    </row>
    <row r="36990" spans="6:8" x14ac:dyDescent="0.25">
      <c r="F36990" s="11"/>
      <c r="G36990" s="11"/>
      <c r="H36990" s="11"/>
    </row>
    <row r="36991" spans="6:8" x14ac:dyDescent="0.25">
      <c r="F36991" s="11"/>
      <c r="G36991" s="11"/>
      <c r="H36991" s="11"/>
    </row>
    <row r="36992" spans="6:8" x14ac:dyDescent="0.25">
      <c r="F36992" s="11"/>
      <c r="G36992" s="11"/>
      <c r="H36992" s="11"/>
    </row>
    <row r="36993" spans="6:8" x14ac:dyDescent="0.25">
      <c r="F36993" s="11"/>
      <c r="G36993" s="11"/>
      <c r="H36993" s="11"/>
    </row>
    <row r="36994" spans="6:8" x14ac:dyDescent="0.25">
      <c r="F36994" s="11"/>
      <c r="G36994" s="11"/>
      <c r="H36994" s="11"/>
    </row>
    <row r="36995" spans="6:8" x14ac:dyDescent="0.25">
      <c r="F36995" s="11"/>
      <c r="G36995" s="11"/>
      <c r="H36995" s="11"/>
    </row>
    <row r="36996" spans="6:8" x14ac:dyDescent="0.25">
      <c r="F36996" s="11"/>
      <c r="G36996" s="11"/>
      <c r="H36996" s="11"/>
    </row>
    <row r="36997" spans="6:8" x14ac:dyDescent="0.25">
      <c r="F36997" s="11"/>
      <c r="G36997" s="11"/>
      <c r="H36997" s="11"/>
    </row>
    <row r="36998" spans="6:8" x14ac:dyDescent="0.25">
      <c r="F36998" s="11"/>
      <c r="G36998" s="11"/>
      <c r="H36998" s="11"/>
    </row>
    <row r="36999" spans="6:8" x14ac:dyDescent="0.25">
      <c r="F36999" s="11"/>
      <c r="G36999" s="11"/>
      <c r="H36999" s="11"/>
    </row>
    <row r="37000" spans="6:8" x14ac:dyDescent="0.25">
      <c r="F37000" s="11"/>
      <c r="G37000" s="11"/>
      <c r="H37000" s="11"/>
    </row>
    <row r="37001" spans="6:8" x14ac:dyDescent="0.25">
      <c r="F37001" s="11"/>
      <c r="G37001" s="11"/>
      <c r="H37001" s="11"/>
    </row>
    <row r="37002" spans="6:8" x14ac:dyDescent="0.25">
      <c r="F37002" s="11"/>
      <c r="G37002" s="11"/>
      <c r="H37002" s="11"/>
    </row>
    <row r="37003" spans="6:8" x14ac:dyDescent="0.25">
      <c r="F37003" s="11"/>
      <c r="G37003" s="11"/>
      <c r="H37003" s="11"/>
    </row>
    <row r="37004" spans="6:8" x14ac:dyDescent="0.25">
      <c r="F37004" s="11"/>
      <c r="G37004" s="11"/>
      <c r="H37004" s="11"/>
    </row>
    <row r="37005" spans="6:8" x14ac:dyDescent="0.25">
      <c r="F37005" s="11"/>
      <c r="G37005" s="11"/>
      <c r="H37005" s="11"/>
    </row>
    <row r="37006" spans="6:8" x14ac:dyDescent="0.25">
      <c r="F37006" s="11"/>
      <c r="G37006" s="11"/>
      <c r="H37006" s="11"/>
    </row>
    <row r="37007" spans="6:8" x14ac:dyDescent="0.25">
      <c r="F37007" s="11"/>
      <c r="G37007" s="11"/>
      <c r="H37007" s="11"/>
    </row>
    <row r="37008" spans="6:8" x14ac:dyDescent="0.25">
      <c r="F37008" s="11"/>
      <c r="G37008" s="11"/>
      <c r="H37008" s="11"/>
    </row>
    <row r="37009" spans="6:8" x14ac:dyDescent="0.25">
      <c r="F37009" s="11"/>
      <c r="G37009" s="11"/>
      <c r="H37009" s="11"/>
    </row>
    <row r="37010" spans="6:8" x14ac:dyDescent="0.25">
      <c r="F37010" s="11"/>
      <c r="G37010" s="11"/>
      <c r="H37010" s="11"/>
    </row>
    <row r="37011" spans="6:8" x14ac:dyDescent="0.25">
      <c r="F37011" s="11"/>
      <c r="G37011" s="11"/>
      <c r="H37011" s="11"/>
    </row>
    <row r="37012" spans="6:8" x14ac:dyDescent="0.25">
      <c r="F37012" s="11"/>
      <c r="G37012" s="11"/>
      <c r="H37012" s="11"/>
    </row>
    <row r="37013" spans="6:8" x14ac:dyDescent="0.25">
      <c r="F37013" s="11"/>
      <c r="G37013" s="11"/>
      <c r="H37013" s="11"/>
    </row>
    <row r="37014" spans="6:8" x14ac:dyDescent="0.25">
      <c r="F37014" s="11"/>
      <c r="G37014" s="11"/>
      <c r="H37014" s="11"/>
    </row>
    <row r="37015" spans="6:8" x14ac:dyDescent="0.25">
      <c r="F37015" s="11"/>
      <c r="G37015" s="11"/>
      <c r="H37015" s="11"/>
    </row>
    <row r="37016" spans="6:8" x14ac:dyDescent="0.25">
      <c r="F37016" s="11"/>
      <c r="G37016" s="11"/>
      <c r="H37016" s="11"/>
    </row>
    <row r="37017" spans="6:8" x14ac:dyDescent="0.25">
      <c r="F37017" s="11"/>
      <c r="G37017" s="11"/>
      <c r="H37017" s="11"/>
    </row>
    <row r="37018" spans="6:8" x14ac:dyDescent="0.25">
      <c r="F37018" s="11"/>
      <c r="G37018" s="11"/>
      <c r="H37018" s="11"/>
    </row>
    <row r="37019" spans="6:8" x14ac:dyDescent="0.25">
      <c r="F37019" s="11"/>
      <c r="G37019" s="11"/>
      <c r="H37019" s="11"/>
    </row>
    <row r="37020" spans="6:8" x14ac:dyDescent="0.25">
      <c r="F37020" s="11"/>
      <c r="G37020" s="11"/>
      <c r="H37020" s="11"/>
    </row>
    <row r="37021" spans="6:8" x14ac:dyDescent="0.25">
      <c r="F37021" s="11"/>
      <c r="G37021" s="11"/>
      <c r="H37021" s="11"/>
    </row>
    <row r="37022" spans="6:8" x14ac:dyDescent="0.25">
      <c r="F37022" s="11"/>
      <c r="G37022" s="11"/>
      <c r="H37022" s="11"/>
    </row>
    <row r="37023" spans="6:8" x14ac:dyDescent="0.25">
      <c r="F37023" s="11"/>
      <c r="G37023" s="11"/>
      <c r="H37023" s="11"/>
    </row>
    <row r="37024" spans="6:8" x14ac:dyDescent="0.25">
      <c r="F37024" s="11"/>
      <c r="G37024" s="11"/>
      <c r="H37024" s="11"/>
    </row>
    <row r="37025" spans="6:8" x14ac:dyDescent="0.25">
      <c r="F37025" s="11"/>
      <c r="G37025" s="11"/>
      <c r="H37025" s="11"/>
    </row>
    <row r="37026" spans="6:8" x14ac:dyDescent="0.25">
      <c r="F37026" s="11"/>
      <c r="G37026" s="11"/>
      <c r="H37026" s="11"/>
    </row>
    <row r="37027" spans="6:8" x14ac:dyDescent="0.25">
      <c r="F37027" s="11"/>
      <c r="G37027" s="11"/>
      <c r="H37027" s="11"/>
    </row>
    <row r="37028" spans="6:8" x14ac:dyDescent="0.25">
      <c r="F37028" s="11"/>
      <c r="G37028" s="11"/>
      <c r="H37028" s="11"/>
    </row>
    <row r="37029" spans="6:8" x14ac:dyDescent="0.25">
      <c r="F37029" s="11"/>
      <c r="G37029" s="11"/>
      <c r="H37029" s="11"/>
    </row>
    <row r="37030" spans="6:8" x14ac:dyDescent="0.25">
      <c r="F37030" s="11"/>
      <c r="G37030" s="11"/>
      <c r="H37030" s="11"/>
    </row>
    <row r="37031" spans="6:8" x14ac:dyDescent="0.25">
      <c r="F37031" s="11"/>
      <c r="G37031" s="11"/>
      <c r="H37031" s="11"/>
    </row>
    <row r="37032" spans="6:8" x14ac:dyDescent="0.25">
      <c r="F37032" s="11"/>
      <c r="G37032" s="11"/>
      <c r="H37032" s="11"/>
    </row>
    <row r="37033" spans="6:8" x14ac:dyDescent="0.25">
      <c r="F37033" s="11"/>
      <c r="G37033" s="11"/>
      <c r="H37033" s="11"/>
    </row>
    <row r="37034" spans="6:8" x14ac:dyDescent="0.25">
      <c r="F37034" s="11"/>
      <c r="G37034" s="11"/>
      <c r="H37034" s="11"/>
    </row>
    <row r="37035" spans="6:8" x14ac:dyDescent="0.25">
      <c r="F37035" s="11"/>
      <c r="G37035" s="11"/>
      <c r="H37035" s="11"/>
    </row>
    <row r="37036" spans="6:8" x14ac:dyDescent="0.25">
      <c r="F37036" s="11"/>
      <c r="G37036" s="11"/>
      <c r="H37036" s="11"/>
    </row>
    <row r="37037" spans="6:8" x14ac:dyDescent="0.25">
      <c r="F37037" s="11"/>
      <c r="G37037" s="11"/>
      <c r="H37037" s="11"/>
    </row>
    <row r="37038" spans="6:8" x14ac:dyDescent="0.25">
      <c r="F37038" s="11"/>
      <c r="G37038" s="11"/>
      <c r="H37038" s="11"/>
    </row>
    <row r="37039" spans="6:8" x14ac:dyDescent="0.25">
      <c r="F37039" s="11"/>
      <c r="G37039" s="11"/>
      <c r="H37039" s="11"/>
    </row>
    <row r="37040" spans="6:8" x14ac:dyDescent="0.25">
      <c r="F37040" s="11"/>
      <c r="G37040" s="11"/>
      <c r="H37040" s="11"/>
    </row>
    <row r="37041" spans="6:8" x14ac:dyDescent="0.25">
      <c r="F37041" s="11"/>
      <c r="G37041" s="11"/>
      <c r="H37041" s="11"/>
    </row>
    <row r="37042" spans="6:8" x14ac:dyDescent="0.25">
      <c r="F37042" s="11"/>
      <c r="G37042" s="11"/>
      <c r="H37042" s="11"/>
    </row>
    <row r="37043" spans="6:8" x14ac:dyDescent="0.25">
      <c r="F37043" s="11"/>
      <c r="G37043" s="11"/>
      <c r="H37043" s="11"/>
    </row>
    <row r="37044" spans="6:8" x14ac:dyDescent="0.25">
      <c r="F37044" s="11"/>
      <c r="G37044" s="11"/>
      <c r="H37044" s="11"/>
    </row>
    <row r="37045" spans="6:8" x14ac:dyDescent="0.25">
      <c r="F37045" s="11"/>
      <c r="G37045" s="11"/>
      <c r="H37045" s="11"/>
    </row>
    <row r="37046" spans="6:8" x14ac:dyDescent="0.25">
      <c r="F37046" s="11"/>
      <c r="G37046" s="11"/>
      <c r="H37046" s="11"/>
    </row>
    <row r="37047" spans="6:8" x14ac:dyDescent="0.25">
      <c r="F37047" s="11"/>
      <c r="G37047" s="11"/>
      <c r="H37047" s="11"/>
    </row>
    <row r="37048" spans="6:8" x14ac:dyDescent="0.25">
      <c r="F37048" s="11"/>
      <c r="G37048" s="11"/>
      <c r="H37048" s="11"/>
    </row>
    <row r="37049" spans="6:8" x14ac:dyDescent="0.25">
      <c r="F37049" s="11"/>
      <c r="G37049" s="11"/>
      <c r="H37049" s="11"/>
    </row>
    <row r="37050" spans="6:8" x14ac:dyDescent="0.25">
      <c r="F37050" s="11"/>
      <c r="G37050" s="11"/>
      <c r="H37050" s="11"/>
    </row>
    <row r="37051" spans="6:8" x14ac:dyDescent="0.25">
      <c r="F37051" s="11"/>
      <c r="G37051" s="11"/>
      <c r="H37051" s="11"/>
    </row>
    <row r="37052" spans="6:8" x14ac:dyDescent="0.25">
      <c r="F37052" s="11"/>
      <c r="G37052" s="11"/>
      <c r="H37052" s="11"/>
    </row>
    <row r="37053" spans="6:8" x14ac:dyDescent="0.25">
      <c r="F37053" s="11"/>
      <c r="G37053" s="11"/>
      <c r="H37053" s="11"/>
    </row>
    <row r="37054" spans="6:8" x14ac:dyDescent="0.25">
      <c r="F37054" s="11"/>
      <c r="G37054" s="11"/>
      <c r="H37054" s="11"/>
    </row>
    <row r="37055" spans="6:8" x14ac:dyDescent="0.25">
      <c r="F37055" s="11"/>
      <c r="G37055" s="11"/>
      <c r="H37055" s="11"/>
    </row>
    <row r="37056" spans="6:8" x14ac:dyDescent="0.25">
      <c r="F37056" s="11"/>
      <c r="G37056" s="11"/>
      <c r="H37056" s="11"/>
    </row>
    <row r="37057" spans="6:8" x14ac:dyDescent="0.25">
      <c r="F37057" s="11"/>
      <c r="G37057" s="11"/>
      <c r="H37057" s="11"/>
    </row>
    <row r="37058" spans="6:8" x14ac:dyDescent="0.25">
      <c r="F37058" s="11"/>
      <c r="G37058" s="11"/>
      <c r="H37058" s="11"/>
    </row>
    <row r="37059" spans="6:8" x14ac:dyDescent="0.25">
      <c r="F37059" s="11"/>
      <c r="G37059" s="11"/>
      <c r="H37059" s="11"/>
    </row>
    <row r="37060" spans="6:8" x14ac:dyDescent="0.25">
      <c r="F37060" s="11"/>
      <c r="G37060" s="11"/>
      <c r="H37060" s="11"/>
    </row>
    <row r="37061" spans="6:8" x14ac:dyDescent="0.25">
      <c r="F37061" s="11"/>
      <c r="G37061" s="11"/>
      <c r="H37061" s="11"/>
    </row>
    <row r="37062" spans="6:8" x14ac:dyDescent="0.25">
      <c r="F37062" s="11"/>
      <c r="G37062" s="11"/>
      <c r="H37062" s="11"/>
    </row>
    <row r="37063" spans="6:8" x14ac:dyDescent="0.25">
      <c r="F37063" s="11"/>
      <c r="G37063" s="11"/>
      <c r="H37063" s="11"/>
    </row>
    <row r="37064" spans="6:8" x14ac:dyDescent="0.25">
      <c r="F37064" s="11"/>
      <c r="G37064" s="11"/>
      <c r="H37064" s="11"/>
    </row>
    <row r="37065" spans="6:8" x14ac:dyDescent="0.25">
      <c r="F37065" s="11"/>
      <c r="G37065" s="11"/>
      <c r="H37065" s="11"/>
    </row>
    <row r="37066" spans="6:8" x14ac:dyDescent="0.25">
      <c r="F37066" s="11"/>
      <c r="G37066" s="11"/>
      <c r="H37066" s="11"/>
    </row>
    <row r="37067" spans="6:8" x14ac:dyDescent="0.25">
      <c r="F37067" s="11"/>
      <c r="G37067" s="11"/>
      <c r="H37067" s="11"/>
    </row>
    <row r="37068" spans="6:8" x14ac:dyDescent="0.25">
      <c r="F37068" s="11"/>
      <c r="G37068" s="11"/>
      <c r="H37068" s="11"/>
    </row>
    <row r="37069" spans="6:8" x14ac:dyDescent="0.25">
      <c r="F37069" s="11"/>
      <c r="G37069" s="11"/>
      <c r="H37069" s="11"/>
    </row>
    <row r="37070" spans="6:8" x14ac:dyDescent="0.25">
      <c r="F37070" s="11"/>
      <c r="G37070" s="11"/>
      <c r="H37070" s="11"/>
    </row>
    <row r="37071" spans="6:8" x14ac:dyDescent="0.25">
      <c r="F37071" s="11"/>
      <c r="G37071" s="11"/>
      <c r="H37071" s="11"/>
    </row>
    <row r="37072" spans="6:8" x14ac:dyDescent="0.25">
      <c r="F37072" s="11"/>
      <c r="G37072" s="11"/>
      <c r="H37072" s="11"/>
    </row>
    <row r="37073" spans="6:8" x14ac:dyDescent="0.25">
      <c r="F37073" s="11"/>
      <c r="G37073" s="11"/>
      <c r="H37073" s="11"/>
    </row>
    <row r="37074" spans="6:8" x14ac:dyDescent="0.25">
      <c r="F37074" s="11"/>
      <c r="G37074" s="11"/>
      <c r="H37074" s="11"/>
    </row>
    <row r="37075" spans="6:8" x14ac:dyDescent="0.25">
      <c r="F37075" s="11"/>
      <c r="G37075" s="11"/>
      <c r="H37075" s="11"/>
    </row>
    <row r="37076" spans="6:8" x14ac:dyDescent="0.25">
      <c r="F37076" s="11"/>
      <c r="G37076" s="11"/>
      <c r="H37076" s="11"/>
    </row>
    <row r="37077" spans="6:8" x14ac:dyDescent="0.25">
      <c r="F37077" s="11"/>
      <c r="G37077" s="11"/>
      <c r="H37077" s="11"/>
    </row>
    <row r="37078" spans="6:8" x14ac:dyDescent="0.25">
      <c r="F37078" s="11"/>
      <c r="G37078" s="11"/>
      <c r="H37078" s="11"/>
    </row>
    <row r="37079" spans="6:8" x14ac:dyDescent="0.25">
      <c r="F37079" s="11"/>
      <c r="G37079" s="11"/>
      <c r="H37079" s="11"/>
    </row>
    <row r="37080" spans="6:8" x14ac:dyDescent="0.25">
      <c r="F37080" s="11"/>
      <c r="G37080" s="11"/>
      <c r="H37080" s="11"/>
    </row>
    <row r="37081" spans="6:8" x14ac:dyDescent="0.25">
      <c r="F37081" s="11"/>
      <c r="G37081" s="11"/>
      <c r="H37081" s="11"/>
    </row>
    <row r="37082" spans="6:8" x14ac:dyDescent="0.25">
      <c r="F37082" s="11"/>
      <c r="G37082" s="11"/>
      <c r="H37082" s="11"/>
    </row>
    <row r="37083" spans="6:8" x14ac:dyDescent="0.25">
      <c r="F37083" s="11"/>
      <c r="G37083" s="11"/>
      <c r="H37083" s="11"/>
    </row>
    <row r="37084" spans="6:8" x14ac:dyDescent="0.25">
      <c r="F37084" s="11"/>
      <c r="G37084" s="11"/>
      <c r="H37084" s="11"/>
    </row>
    <row r="37085" spans="6:8" x14ac:dyDescent="0.25">
      <c r="F37085" s="11"/>
      <c r="G37085" s="11"/>
      <c r="H37085" s="11"/>
    </row>
    <row r="37086" spans="6:8" x14ac:dyDescent="0.25">
      <c r="F37086" s="11"/>
      <c r="G37086" s="11"/>
      <c r="H37086" s="11"/>
    </row>
    <row r="37087" spans="6:8" x14ac:dyDescent="0.25">
      <c r="F37087" s="11"/>
      <c r="G37087" s="11"/>
      <c r="H37087" s="11"/>
    </row>
    <row r="37088" spans="6:8" x14ac:dyDescent="0.25">
      <c r="F37088" s="11"/>
      <c r="G37088" s="11"/>
      <c r="H37088" s="11"/>
    </row>
    <row r="37089" spans="6:8" x14ac:dyDescent="0.25">
      <c r="F37089" s="11"/>
      <c r="G37089" s="11"/>
      <c r="H37089" s="11"/>
    </row>
    <row r="37090" spans="6:8" x14ac:dyDescent="0.25">
      <c r="F37090" s="11"/>
      <c r="G37090" s="11"/>
      <c r="H37090" s="11"/>
    </row>
    <row r="37091" spans="6:8" x14ac:dyDescent="0.25">
      <c r="F37091" s="11"/>
      <c r="G37091" s="11"/>
      <c r="H37091" s="11"/>
    </row>
    <row r="37092" spans="6:8" x14ac:dyDescent="0.25">
      <c r="F37092" s="11"/>
      <c r="G37092" s="11"/>
      <c r="H37092" s="11"/>
    </row>
    <row r="37093" spans="6:8" x14ac:dyDescent="0.25">
      <c r="F37093" s="11"/>
      <c r="G37093" s="11"/>
      <c r="H37093" s="11"/>
    </row>
    <row r="37094" spans="6:8" x14ac:dyDescent="0.25">
      <c r="F37094" s="11"/>
      <c r="G37094" s="11"/>
      <c r="H37094" s="11"/>
    </row>
    <row r="37095" spans="6:8" x14ac:dyDescent="0.25">
      <c r="F37095" s="11"/>
      <c r="G37095" s="11"/>
      <c r="H37095" s="11"/>
    </row>
    <row r="37096" spans="6:8" x14ac:dyDescent="0.25">
      <c r="F37096" s="11"/>
      <c r="G37096" s="11"/>
      <c r="H37096" s="11"/>
    </row>
    <row r="37097" spans="6:8" x14ac:dyDescent="0.25">
      <c r="F37097" s="11"/>
      <c r="G37097" s="11"/>
      <c r="H37097" s="11"/>
    </row>
    <row r="37098" spans="6:8" x14ac:dyDescent="0.25">
      <c r="F37098" s="11"/>
      <c r="G37098" s="11"/>
      <c r="H37098" s="11"/>
    </row>
    <row r="37099" spans="6:8" x14ac:dyDescent="0.25">
      <c r="F37099" s="11"/>
      <c r="G37099" s="11"/>
      <c r="H37099" s="11"/>
    </row>
    <row r="37100" spans="6:8" x14ac:dyDescent="0.25">
      <c r="F37100" s="11"/>
      <c r="G37100" s="11"/>
      <c r="H37100" s="11"/>
    </row>
    <row r="37101" spans="6:8" x14ac:dyDescent="0.25">
      <c r="F37101" s="11"/>
      <c r="G37101" s="11"/>
      <c r="H37101" s="11"/>
    </row>
    <row r="37102" spans="6:8" x14ac:dyDescent="0.25">
      <c r="F37102" s="11"/>
      <c r="G37102" s="11"/>
      <c r="H37102" s="11"/>
    </row>
    <row r="37103" spans="6:8" x14ac:dyDescent="0.25">
      <c r="F37103" s="11"/>
      <c r="G37103" s="11"/>
      <c r="H37103" s="11"/>
    </row>
    <row r="37104" spans="6:8" x14ac:dyDescent="0.25">
      <c r="F37104" s="11"/>
      <c r="G37104" s="11"/>
      <c r="H37104" s="11"/>
    </row>
    <row r="37105" spans="6:8" x14ac:dyDescent="0.25">
      <c r="F37105" s="11"/>
      <c r="G37105" s="11"/>
      <c r="H37105" s="11"/>
    </row>
    <row r="37106" spans="6:8" x14ac:dyDescent="0.25">
      <c r="F37106" s="11"/>
      <c r="G37106" s="11"/>
      <c r="H37106" s="11"/>
    </row>
    <row r="37107" spans="6:8" x14ac:dyDescent="0.25">
      <c r="F37107" s="11"/>
      <c r="G37107" s="11"/>
      <c r="H37107" s="11"/>
    </row>
    <row r="37108" spans="6:8" x14ac:dyDescent="0.25">
      <c r="F37108" s="11"/>
      <c r="G37108" s="11"/>
      <c r="H37108" s="11"/>
    </row>
    <row r="37109" spans="6:8" x14ac:dyDescent="0.25">
      <c r="F37109" s="11"/>
      <c r="G37109" s="11"/>
      <c r="H37109" s="11"/>
    </row>
    <row r="37110" spans="6:8" x14ac:dyDescent="0.25">
      <c r="F37110" s="11"/>
      <c r="G37110" s="11"/>
      <c r="H37110" s="11"/>
    </row>
    <row r="37111" spans="6:8" x14ac:dyDescent="0.25">
      <c r="F37111" s="11"/>
      <c r="G37111" s="11"/>
      <c r="H37111" s="11"/>
    </row>
    <row r="37112" spans="6:8" x14ac:dyDescent="0.25">
      <c r="F37112" s="11"/>
      <c r="G37112" s="11"/>
      <c r="H37112" s="11"/>
    </row>
    <row r="37113" spans="6:8" x14ac:dyDescent="0.25">
      <c r="F37113" s="11"/>
      <c r="G37113" s="11"/>
      <c r="H37113" s="11"/>
    </row>
    <row r="37114" spans="6:8" x14ac:dyDescent="0.25">
      <c r="F37114" s="11"/>
      <c r="G37114" s="11"/>
      <c r="H37114" s="11"/>
    </row>
    <row r="37115" spans="6:8" x14ac:dyDescent="0.25">
      <c r="F37115" s="11"/>
      <c r="G37115" s="11"/>
      <c r="H37115" s="11"/>
    </row>
    <row r="37116" spans="6:8" x14ac:dyDescent="0.25">
      <c r="F37116" s="11"/>
      <c r="G37116" s="11"/>
      <c r="H37116" s="11"/>
    </row>
    <row r="37117" spans="6:8" x14ac:dyDescent="0.25">
      <c r="F37117" s="11"/>
      <c r="G37117" s="11"/>
      <c r="H37117" s="11"/>
    </row>
    <row r="37118" spans="6:8" x14ac:dyDescent="0.25">
      <c r="F37118" s="11"/>
      <c r="G37118" s="11"/>
      <c r="H37118" s="11"/>
    </row>
    <row r="37119" spans="6:8" x14ac:dyDescent="0.25">
      <c r="F37119" s="11"/>
      <c r="G37119" s="11"/>
      <c r="H37119" s="11"/>
    </row>
    <row r="37120" spans="6:8" x14ac:dyDescent="0.25">
      <c r="F37120" s="11"/>
      <c r="G37120" s="11"/>
      <c r="H37120" s="11"/>
    </row>
    <row r="37121" spans="6:8" x14ac:dyDescent="0.25">
      <c r="F37121" s="11"/>
      <c r="G37121" s="11"/>
      <c r="H37121" s="11"/>
    </row>
    <row r="37122" spans="6:8" x14ac:dyDescent="0.25">
      <c r="F37122" s="11"/>
      <c r="G37122" s="11"/>
      <c r="H37122" s="11"/>
    </row>
    <row r="37123" spans="6:8" x14ac:dyDescent="0.25">
      <c r="F37123" s="11"/>
      <c r="G37123" s="11"/>
      <c r="H37123" s="11"/>
    </row>
    <row r="37124" spans="6:8" x14ac:dyDescent="0.25">
      <c r="F37124" s="11"/>
      <c r="G37124" s="11"/>
      <c r="H37124" s="11"/>
    </row>
    <row r="37125" spans="6:8" x14ac:dyDescent="0.25">
      <c r="F37125" s="11"/>
      <c r="G37125" s="11"/>
      <c r="H37125" s="11"/>
    </row>
    <row r="37126" spans="6:8" x14ac:dyDescent="0.25">
      <c r="F37126" s="11"/>
      <c r="G37126" s="11"/>
      <c r="H37126" s="11"/>
    </row>
    <row r="37127" spans="6:8" x14ac:dyDescent="0.25">
      <c r="F37127" s="11"/>
      <c r="G37127" s="11"/>
      <c r="H37127" s="11"/>
    </row>
    <row r="37128" spans="6:8" x14ac:dyDescent="0.25">
      <c r="F37128" s="11"/>
      <c r="G37128" s="11"/>
      <c r="H37128" s="11"/>
    </row>
    <row r="37129" spans="6:8" x14ac:dyDescent="0.25">
      <c r="F37129" s="11"/>
      <c r="G37129" s="11"/>
      <c r="H37129" s="11"/>
    </row>
    <row r="37130" spans="6:8" x14ac:dyDescent="0.25">
      <c r="F37130" s="11"/>
      <c r="G37130" s="11"/>
      <c r="H37130" s="11"/>
    </row>
    <row r="37131" spans="6:8" x14ac:dyDescent="0.25">
      <c r="F37131" s="11"/>
      <c r="G37131" s="11"/>
      <c r="H37131" s="11"/>
    </row>
    <row r="37132" spans="6:8" x14ac:dyDescent="0.25">
      <c r="F37132" s="11"/>
      <c r="G37132" s="11"/>
      <c r="H37132" s="11"/>
    </row>
    <row r="37133" spans="6:8" x14ac:dyDescent="0.25">
      <c r="F37133" s="11"/>
      <c r="G37133" s="11"/>
      <c r="H37133" s="11"/>
    </row>
    <row r="37134" spans="6:8" x14ac:dyDescent="0.25">
      <c r="F37134" s="11"/>
      <c r="G37134" s="11"/>
      <c r="H37134" s="11"/>
    </row>
    <row r="37135" spans="6:8" x14ac:dyDescent="0.25">
      <c r="F37135" s="11"/>
      <c r="G37135" s="11"/>
      <c r="H37135" s="11"/>
    </row>
    <row r="37136" spans="6:8" x14ac:dyDescent="0.25">
      <c r="F37136" s="11"/>
      <c r="G37136" s="11"/>
      <c r="H37136" s="11"/>
    </row>
    <row r="37137" spans="6:8" x14ac:dyDescent="0.25">
      <c r="F37137" s="11"/>
      <c r="G37137" s="11"/>
      <c r="H37137" s="11"/>
    </row>
    <row r="37138" spans="6:8" x14ac:dyDescent="0.25">
      <c r="F37138" s="11"/>
      <c r="G37138" s="11"/>
      <c r="H37138" s="11"/>
    </row>
    <row r="37139" spans="6:8" x14ac:dyDescent="0.25">
      <c r="F37139" s="11"/>
      <c r="G37139" s="11"/>
      <c r="H37139" s="11"/>
    </row>
    <row r="37140" spans="6:8" x14ac:dyDescent="0.25">
      <c r="F37140" s="11"/>
      <c r="G37140" s="11"/>
      <c r="H37140" s="11"/>
    </row>
    <row r="37141" spans="6:8" x14ac:dyDescent="0.25">
      <c r="F37141" s="11"/>
      <c r="G37141" s="11"/>
      <c r="H37141" s="11"/>
    </row>
    <row r="37142" spans="6:8" x14ac:dyDescent="0.25">
      <c r="F37142" s="11"/>
      <c r="G37142" s="11"/>
      <c r="H37142" s="11"/>
    </row>
    <row r="37143" spans="6:8" x14ac:dyDescent="0.25">
      <c r="F37143" s="11"/>
      <c r="G37143" s="11"/>
      <c r="H37143" s="11"/>
    </row>
    <row r="37144" spans="6:8" x14ac:dyDescent="0.25">
      <c r="F37144" s="11"/>
      <c r="G37144" s="11"/>
      <c r="H37144" s="11"/>
    </row>
    <row r="37145" spans="6:8" x14ac:dyDescent="0.25">
      <c r="F37145" s="11"/>
      <c r="G37145" s="11"/>
      <c r="H37145" s="11"/>
    </row>
    <row r="37146" spans="6:8" x14ac:dyDescent="0.25">
      <c r="F37146" s="11"/>
      <c r="G37146" s="11"/>
      <c r="H37146" s="11"/>
    </row>
    <row r="37147" spans="6:8" x14ac:dyDescent="0.25">
      <c r="F37147" s="11"/>
      <c r="G37147" s="11"/>
      <c r="H37147" s="11"/>
    </row>
    <row r="37148" spans="6:8" x14ac:dyDescent="0.25">
      <c r="F37148" s="11"/>
      <c r="G37148" s="11"/>
      <c r="H37148" s="11"/>
    </row>
    <row r="37149" spans="6:8" x14ac:dyDescent="0.25">
      <c r="F37149" s="11"/>
      <c r="G37149" s="11"/>
      <c r="H37149" s="11"/>
    </row>
    <row r="37150" spans="6:8" x14ac:dyDescent="0.25">
      <c r="F37150" s="11"/>
      <c r="G37150" s="11"/>
      <c r="H37150" s="11"/>
    </row>
    <row r="37151" spans="6:8" x14ac:dyDescent="0.25">
      <c r="F37151" s="11"/>
      <c r="G37151" s="11"/>
      <c r="H37151" s="11"/>
    </row>
    <row r="37152" spans="6:8" x14ac:dyDescent="0.25">
      <c r="F37152" s="11"/>
      <c r="G37152" s="11"/>
      <c r="H37152" s="11"/>
    </row>
    <row r="37153" spans="6:8" x14ac:dyDescent="0.25">
      <c r="F37153" s="11"/>
      <c r="G37153" s="11"/>
      <c r="H37153" s="11"/>
    </row>
    <row r="37154" spans="6:8" x14ac:dyDescent="0.25">
      <c r="F37154" s="11"/>
      <c r="G37154" s="11"/>
      <c r="H37154" s="11"/>
    </row>
    <row r="37155" spans="6:8" x14ac:dyDescent="0.25">
      <c r="F37155" s="11"/>
      <c r="G37155" s="11"/>
      <c r="H37155" s="11"/>
    </row>
    <row r="37156" spans="6:8" x14ac:dyDescent="0.25">
      <c r="F37156" s="11"/>
      <c r="G37156" s="11"/>
      <c r="H37156" s="11"/>
    </row>
    <row r="37157" spans="6:8" x14ac:dyDescent="0.25">
      <c r="F37157" s="11"/>
      <c r="G37157" s="11"/>
      <c r="H37157" s="11"/>
    </row>
    <row r="37158" spans="6:8" x14ac:dyDescent="0.25">
      <c r="F37158" s="11"/>
      <c r="G37158" s="11"/>
      <c r="H37158" s="11"/>
    </row>
    <row r="37159" spans="6:8" x14ac:dyDescent="0.25">
      <c r="F37159" s="11"/>
      <c r="G37159" s="11"/>
      <c r="H37159" s="11"/>
    </row>
    <row r="37160" spans="6:8" x14ac:dyDescent="0.25">
      <c r="F37160" s="11"/>
      <c r="G37160" s="11"/>
      <c r="H37160" s="11"/>
    </row>
    <row r="37161" spans="6:8" x14ac:dyDescent="0.25">
      <c r="F37161" s="11"/>
      <c r="G37161" s="11"/>
      <c r="H37161" s="11"/>
    </row>
    <row r="37162" spans="6:8" x14ac:dyDescent="0.25">
      <c r="F37162" s="11"/>
      <c r="G37162" s="11"/>
      <c r="H37162" s="11"/>
    </row>
    <row r="37163" spans="6:8" x14ac:dyDescent="0.25">
      <c r="F37163" s="11"/>
      <c r="G37163" s="11"/>
      <c r="H37163" s="11"/>
    </row>
    <row r="37164" spans="6:8" x14ac:dyDescent="0.25">
      <c r="F37164" s="11"/>
      <c r="G37164" s="11"/>
      <c r="H37164" s="11"/>
    </row>
    <row r="37165" spans="6:8" x14ac:dyDescent="0.25">
      <c r="F37165" s="11"/>
      <c r="G37165" s="11"/>
      <c r="H37165" s="11"/>
    </row>
    <row r="37166" spans="6:8" x14ac:dyDescent="0.25">
      <c r="F37166" s="11"/>
      <c r="G37166" s="11"/>
      <c r="H37166" s="11"/>
    </row>
    <row r="37167" spans="6:8" x14ac:dyDescent="0.25">
      <c r="F37167" s="11"/>
      <c r="G37167" s="11"/>
      <c r="H37167" s="11"/>
    </row>
    <row r="37168" spans="6:8" x14ac:dyDescent="0.25">
      <c r="F37168" s="11"/>
      <c r="G37168" s="11"/>
      <c r="H37168" s="11"/>
    </row>
    <row r="37169" spans="6:8" x14ac:dyDescent="0.25">
      <c r="F37169" s="11"/>
      <c r="G37169" s="11"/>
      <c r="H37169" s="11"/>
    </row>
    <row r="37170" spans="6:8" x14ac:dyDescent="0.25">
      <c r="F37170" s="11"/>
      <c r="G37170" s="11"/>
      <c r="H37170" s="11"/>
    </row>
    <row r="37171" spans="6:8" x14ac:dyDescent="0.25">
      <c r="F37171" s="11"/>
      <c r="G37171" s="11"/>
      <c r="H37171" s="11"/>
    </row>
    <row r="37172" spans="6:8" x14ac:dyDescent="0.25">
      <c r="F37172" s="11"/>
      <c r="G37172" s="11"/>
      <c r="H37172" s="11"/>
    </row>
    <row r="37173" spans="6:8" x14ac:dyDescent="0.25">
      <c r="F37173" s="11"/>
      <c r="G37173" s="11"/>
      <c r="H37173" s="11"/>
    </row>
    <row r="37174" spans="6:8" x14ac:dyDescent="0.25">
      <c r="F37174" s="11"/>
      <c r="G37174" s="11"/>
      <c r="H37174" s="11"/>
    </row>
    <row r="37175" spans="6:8" x14ac:dyDescent="0.25">
      <c r="F37175" s="11"/>
      <c r="G37175" s="11"/>
      <c r="H37175" s="11"/>
    </row>
    <row r="37176" spans="6:8" x14ac:dyDescent="0.25">
      <c r="F37176" s="11"/>
      <c r="G37176" s="11"/>
      <c r="H37176" s="11"/>
    </row>
    <row r="37177" spans="6:8" x14ac:dyDescent="0.25">
      <c r="F37177" s="11"/>
      <c r="G37177" s="11"/>
      <c r="H37177" s="11"/>
    </row>
    <row r="37178" spans="6:8" x14ac:dyDescent="0.25">
      <c r="F37178" s="11"/>
      <c r="G37178" s="11"/>
      <c r="H37178" s="11"/>
    </row>
    <row r="37179" spans="6:8" x14ac:dyDescent="0.25">
      <c r="F37179" s="11"/>
      <c r="G37179" s="11"/>
      <c r="H37179" s="11"/>
    </row>
    <row r="37180" spans="6:8" x14ac:dyDescent="0.25">
      <c r="F37180" s="11"/>
      <c r="G37180" s="11"/>
      <c r="H37180" s="11"/>
    </row>
    <row r="37181" spans="6:8" x14ac:dyDescent="0.25">
      <c r="F37181" s="11"/>
      <c r="G37181" s="11"/>
      <c r="H37181" s="11"/>
    </row>
    <row r="37182" spans="6:8" x14ac:dyDescent="0.25">
      <c r="F37182" s="11"/>
      <c r="G37182" s="11"/>
      <c r="H37182" s="11"/>
    </row>
    <row r="37183" spans="6:8" x14ac:dyDescent="0.25">
      <c r="F37183" s="11"/>
      <c r="G37183" s="11"/>
      <c r="H37183" s="11"/>
    </row>
    <row r="37184" spans="6:8" x14ac:dyDescent="0.25">
      <c r="F37184" s="11"/>
      <c r="G37184" s="11"/>
      <c r="H37184" s="11"/>
    </row>
    <row r="37185" spans="6:8" x14ac:dyDescent="0.25">
      <c r="F37185" s="11"/>
      <c r="G37185" s="11"/>
      <c r="H37185" s="11"/>
    </row>
    <row r="37186" spans="6:8" x14ac:dyDescent="0.25">
      <c r="F37186" s="11"/>
      <c r="G37186" s="11"/>
      <c r="H37186" s="11"/>
    </row>
    <row r="37187" spans="6:8" x14ac:dyDescent="0.25">
      <c r="F37187" s="11"/>
      <c r="G37187" s="11"/>
      <c r="H37187" s="11"/>
    </row>
    <row r="37188" spans="6:8" x14ac:dyDescent="0.25">
      <c r="F37188" s="11"/>
      <c r="G37188" s="11"/>
      <c r="H37188" s="11"/>
    </row>
    <row r="37189" spans="6:8" x14ac:dyDescent="0.25">
      <c r="F37189" s="11"/>
      <c r="G37189" s="11"/>
      <c r="H37189" s="11"/>
    </row>
    <row r="37190" spans="6:8" x14ac:dyDescent="0.25">
      <c r="F37190" s="11"/>
      <c r="G37190" s="11"/>
      <c r="H37190" s="11"/>
    </row>
    <row r="37191" spans="6:8" x14ac:dyDescent="0.25">
      <c r="F37191" s="11"/>
      <c r="G37191" s="11"/>
      <c r="H37191" s="11"/>
    </row>
    <row r="37192" spans="6:8" x14ac:dyDescent="0.25">
      <c r="F37192" s="11"/>
      <c r="G37192" s="11"/>
      <c r="H37192" s="11"/>
    </row>
    <row r="37193" spans="6:8" x14ac:dyDescent="0.25">
      <c r="F37193" s="11"/>
      <c r="G37193" s="11"/>
      <c r="H37193" s="11"/>
    </row>
    <row r="37194" spans="6:8" x14ac:dyDescent="0.25">
      <c r="F37194" s="11"/>
      <c r="G37194" s="11"/>
      <c r="H37194" s="11"/>
    </row>
    <row r="37195" spans="6:8" x14ac:dyDescent="0.25">
      <c r="F37195" s="11"/>
      <c r="G37195" s="11"/>
      <c r="H37195" s="11"/>
    </row>
    <row r="37196" spans="6:8" x14ac:dyDescent="0.25">
      <c r="F37196" s="11"/>
      <c r="G37196" s="11"/>
      <c r="H37196" s="11"/>
    </row>
    <row r="37197" spans="6:8" x14ac:dyDescent="0.25">
      <c r="F37197" s="11"/>
      <c r="G37197" s="11"/>
      <c r="H37197" s="11"/>
    </row>
    <row r="37198" spans="6:8" x14ac:dyDescent="0.25">
      <c r="F37198" s="11"/>
      <c r="G37198" s="11"/>
      <c r="H37198" s="11"/>
    </row>
    <row r="37199" spans="6:8" x14ac:dyDescent="0.25">
      <c r="F37199" s="11"/>
      <c r="G37199" s="11"/>
      <c r="H37199" s="11"/>
    </row>
    <row r="37200" spans="6:8" x14ac:dyDescent="0.25">
      <c r="F37200" s="11"/>
      <c r="G37200" s="11"/>
      <c r="H37200" s="11"/>
    </row>
    <row r="37201" spans="6:8" x14ac:dyDescent="0.25">
      <c r="F37201" s="11"/>
      <c r="G37201" s="11"/>
      <c r="H37201" s="11"/>
    </row>
    <row r="37202" spans="6:8" x14ac:dyDescent="0.25">
      <c r="F37202" s="11"/>
      <c r="G37202" s="11"/>
      <c r="H37202" s="11"/>
    </row>
    <row r="37203" spans="6:8" x14ac:dyDescent="0.25">
      <c r="F37203" s="11"/>
      <c r="G37203" s="11"/>
      <c r="H37203" s="11"/>
    </row>
    <row r="37204" spans="6:8" x14ac:dyDescent="0.25">
      <c r="F37204" s="11"/>
      <c r="G37204" s="11"/>
      <c r="H37204" s="11"/>
    </row>
    <row r="37205" spans="6:8" x14ac:dyDescent="0.25">
      <c r="F37205" s="11"/>
      <c r="G37205" s="11"/>
      <c r="H37205" s="11"/>
    </row>
    <row r="37206" spans="6:8" x14ac:dyDescent="0.25">
      <c r="F37206" s="11"/>
      <c r="G37206" s="11"/>
      <c r="H37206" s="11"/>
    </row>
    <row r="37207" spans="6:8" x14ac:dyDescent="0.25">
      <c r="F37207" s="11"/>
      <c r="G37207" s="11"/>
      <c r="H37207" s="11"/>
    </row>
    <row r="37208" spans="6:8" x14ac:dyDescent="0.25">
      <c r="F37208" s="11"/>
      <c r="G37208" s="11"/>
      <c r="H37208" s="11"/>
    </row>
    <row r="37209" spans="6:8" x14ac:dyDescent="0.25">
      <c r="F37209" s="11"/>
      <c r="G37209" s="11"/>
      <c r="H37209" s="11"/>
    </row>
    <row r="37210" spans="6:8" x14ac:dyDescent="0.25">
      <c r="F37210" s="11"/>
      <c r="G37210" s="11"/>
      <c r="H37210" s="11"/>
    </row>
    <row r="37211" spans="6:8" x14ac:dyDescent="0.25">
      <c r="F37211" s="11"/>
      <c r="G37211" s="11"/>
      <c r="H37211" s="11"/>
    </row>
    <row r="37212" spans="6:8" x14ac:dyDescent="0.25">
      <c r="F37212" s="11"/>
      <c r="G37212" s="11"/>
      <c r="H37212" s="11"/>
    </row>
    <row r="37213" spans="6:8" x14ac:dyDescent="0.25">
      <c r="F37213" s="11"/>
      <c r="G37213" s="11"/>
      <c r="H37213" s="11"/>
    </row>
    <row r="37214" spans="6:8" x14ac:dyDescent="0.25">
      <c r="F37214" s="11"/>
      <c r="G37214" s="11"/>
      <c r="H37214" s="11"/>
    </row>
    <row r="37215" spans="6:8" x14ac:dyDescent="0.25">
      <c r="F37215" s="11"/>
      <c r="G37215" s="11"/>
      <c r="H37215" s="11"/>
    </row>
    <row r="37216" spans="6:8" x14ac:dyDescent="0.25">
      <c r="F37216" s="11"/>
      <c r="G37216" s="11"/>
      <c r="H37216" s="11"/>
    </row>
    <row r="37217" spans="6:8" x14ac:dyDescent="0.25">
      <c r="F37217" s="11"/>
      <c r="G37217" s="11"/>
      <c r="H37217" s="11"/>
    </row>
    <row r="37218" spans="6:8" x14ac:dyDescent="0.25">
      <c r="F37218" s="11"/>
      <c r="G37218" s="11"/>
      <c r="H37218" s="11"/>
    </row>
    <row r="37219" spans="6:8" x14ac:dyDescent="0.25">
      <c r="F37219" s="11"/>
      <c r="G37219" s="11"/>
      <c r="H37219" s="11"/>
    </row>
    <row r="37220" spans="6:8" x14ac:dyDescent="0.25">
      <c r="F37220" s="11"/>
      <c r="G37220" s="11"/>
      <c r="H37220" s="11"/>
    </row>
    <row r="37221" spans="6:8" x14ac:dyDescent="0.25">
      <c r="F37221" s="11"/>
      <c r="G37221" s="11"/>
      <c r="H37221" s="11"/>
    </row>
    <row r="37222" spans="6:8" x14ac:dyDescent="0.25">
      <c r="F37222" s="11"/>
      <c r="G37222" s="11"/>
      <c r="H37222" s="11"/>
    </row>
    <row r="37223" spans="6:8" x14ac:dyDescent="0.25">
      <c r="F37223" s="11"/>
      <c r="G37223" s="11"/>
      <c r="H37223" s="11"/>
    </row>
    <row r="37224" spans="6:8" x14ac:dyDescent="0.25">
      <c r="F37224" s="11"/>
      <c r="G37224" s="11"/>
      <c r="H37224" s="11"/>
    </row>
    <row r="37225" spans="6:8" x14ac:dyDescent="0.25">
      <c r="F37225" s="11"/>
      <c r="G37225" s="11"/>
      <c r="H37225" s="11"/>
    </row>
    <row r="37226" spans="6:8" x14ac:dyDescent="0.25">
      <c r="F37226" s="11"/>
      <c r="G37226" s="11"/>
      <c r="H37226" s="11"/>
    </row>
    <row r="37227" spans="6:8" x14ac:dyDescent="0.25">
      <c r="F37227" s="11"/>
      <c r="G37227" s="11"/>
      <c r="H37227" s="11"/>
    </row>
    <row r="37228" spans="6:8" x14ac:dyDescent="0.25">
      <c r="F37228" s="11"/>
      <c r="G37228" s="11"/>
      <c r="H37228" s="11"/>
    </row>
    <row r="37229" spans="6:8" x14ac:dyDescent="0.25">
      <c r="F37229" s="11"/>
      <c r="G37229" s="11"/>
      <c r="H37229" s="11"/>
    </row>
    <row r="37230" spans="6:8" x14ac:dyDescent="0.25">
      <c r="F37230" s="11"/>
      <c r="G37230" s="11"/>
      <c r="H37230" s="11"/>
    </row>
    <row r="37231" spans="6:8" x14ac:dyDescent="0.25">
      <c r="F37231" s="11"/>
      <c r="G37231" s="11"/>
      <c r="H37231" s="11"/>
    </row>
    <row r="37232" spans="6:8" x14ac:dyDescent="0.25">
      <c r="F37232" s="11"/>
      <c r="G37232" s="11"/>
      <c r="H37232" s="11"/>
    </row>
    <row r="37233" spans="6:8" x14ac:dyDescent="0.25">
      <c r="F37233" s="11"/>
      <c r="G37233" s="11"/>
      <c r="H37233" s="11"/>
    </row>
    <row r="37234" spans="6:8" x14ac:dyDescent="0.25">
      <c r="F37234" s="11"/>
      <c r="G37234" s="11"/>
      <c r="H37234" s="11"/>
    </row>
    <row r="37235" spans="6:8" x14ac:dyDescent="0.25">
      <c r="F37235" s="11"/>
      <c r="G37235" s="11"/>
      <c r="H37235" s="11"/>
    </row>
    <row r="37236" spans="6:8" x14ac:dyDescent="0.25">
      <c r="F37236" s="11"/>
      <c r="G37236" s="11"/>
      <c r="H37236" s="11"/>
    </row>
    <row r="37237" spans="6:8" x14ac:dyDescent="0.25">
      <c r="F37237" s="11"/>
      <c r="G37237" s="11"/>
      <c r="H37237" s="11"/>
    </row>
    <row r="37238" spans="6:8" x14ac:dyDescent="0.25">
      <c r="F37238" s="11"/>
      <c r="G37238" s="11"/>
      <c r="H37238" s="11"/>
    </row>
    <row r="37239" spans="6:8" x14ac:dyDescent="0.25">
      <c r="F37239" s="11"/>
      <c r="G37239" s="11"/>
      <c r="H37239" s="11"/>
    </row>
    <row r="37240" spans="6:8" x14ac:dyDescent="0.25">
      <c r="F37240" s="11"/>
      <c r="G37240" s="11"/>
      <c r="H37240" s="11"/>
    </row>
    <row r="37241" spans="6:8" x14ac:dyDescent="0.25">
      <c r="F37241" s="11"/>
      <c r="G37241" s="11"/>
      <c r="H37241" s="11"/>
    </row>
    <row r="37242" spans="6:8" x14ac:dyDescent="0.25">
      <c r="F37242" s="11"/>
      <c r="G37242" s="11"/>
      <c r="H37242" s="11"/>
    </row>
    <row r="37243" spans="6:8" x14ac:dyDescent="0.25">
      <c r="F37243" s="11"/>
      <c r="G37243" s="11"/>
      <c r="H37243" s="11"/>
    </row>
    <row r="37244" spans="6:8" x14ac:dyDescent="0.25">
      <c r="F37244" s="11"/>
      <c r="G37244" s="11"/>
      <c r="H37244" s="11"/>
    </row>
    <row r="37245" spans="6:8" x14ac:dyDescent="0.25">
      <c r="F37245" s="11"/>
      <c r="G37245" s="11"/>
      <c r="H37245" s="11"/>
    </row>
    <row r="37246" spans="6:8" x14ac:dyDescent="0.25">
      <c r="F37246" s="11"/>
      <c r="G37246" s="11"/>
      <c r="H37246" s="11"/>
    </row>
    <row r="37247" spans="6:8" x14ac:dyDescent="0.25">
      <c r="F37247" s="11"/>
      <c r="G37247" s="11"/>
      <c r="H37247" s="11"/>
    </row>
    <row r="37248" spans="6:8" x14ac:dyDescent="0.25">
      <c r="F37248" s="11"/>
      <c r="G37248" s="11"/>
      <c r="H37248" s="11"/>
    </row>
    <row r="37249" spans="6:8" x14ac:dyDescent="0.25">
      <c r="F37249" s="11"/>
      <c r="G37249" s="11"/>
      <c r="H37249" s="11"/>
    </row>
    <row r="37250" spans="6:8" x14ac:dyDescent="0.25">
      <c r="F37250" s="11"/>
      <c r="G37250" s="11"/>
      <c r="H37250" s="11"/>
    </row>
    <row r="37251" spans="6:8" x14ac:dyDescent="0.25">
      <c r="F37251" s="11"/>
      <c r="G37251" s="11"/>
      <c r="H37251" s="11"/>
    </row>
    <row r="37252" spans="6:8" x14ac:dyDescent="0.25">
      <c r="F37252" s="11"/>
      <c r="G37252" s="11"/>
      <c r="H37252" s="11"/>
    </row>
    <row r="37253" spans="6:8" x14ac:dyDescent="0.25">
      <c r="F37253" s="11"/>
      <c r="G37253" s="11"/>
      <c r="H37253" s="11"/>
    </row>
    <row r="37254" spans="6:8" x14ac:dyDescent="0.25">
      <c r="F37254" s="11"/>
      <c r="G37254" s="11"/>
      <c r="H37254" s="11"/>
    </row>
    <row r="37255" spans="6:8" x14ac:dyDescent="0.25">
      <c r="F37255" s="11"/>
      <c r="G37255" s="11"/>
      <c r="H37255" s="11"/>
    </row>
    <row r="37256" spans="6:8" x14ac:dyDescent="0.25">
      <c r="F37256" s="11"/>
      <c r="G37256" s="11"/>
      <c r="H37256" s="11"/>
    </row>
    <row r="37257" spans="6:8" x14ac:dyDescent="0.25">
      <c r="F37257" s="11"/>
      <c r="G37257" s="11"/>
      <c r="H37257" s="11"/>
    </row>
    <row r="37258" spans="6:8" x14ac:dyDescent="0.25">
      <c r="F37258" s="11"/>
      <c r="G37258" s="11"/>
      <c r="H37258" s="11"/>
    </row>
    <row r="37259" spans="6:8" x14ac:dyDescent="0.25">
      <c r="F37259" s="11"/>
      <c r="G37259" s="11"/>
      <c r="H37259" s="11"/>
    </row>
    <row r="37260" spans="6:8" x14ac:dyDescent="0.25">
      <c r="F37260" s="11"/>
      <c r="G37260" s="11"/>
      <c r="H37260" s="11"/>
    </row>
    <row r="37261" spans="6:8" x14ac:dyDescent="0.25">
      <c r="F37261" s="11"/>
      <c r="G37261" s="11"/>
      <c r="H37261" s="11"/>
    </row>
    <row r="37262" spans="6:8" x14ac:dyDescent="0.25">
      <c r="F37262" s="11"/>
      <c r="G37262" s="11"/>
      <c r="H37262" s="11"/>
    </row>
    <row r="37263" spans="6:8" x14ac:dyDescent="0.25">
      <c r="F37263" s="11"/>
      <c r="G37263" s="11"/>
      <c r="H37263" s="11"/>
    </row>
    <row r="37264" spans="6:8" x14ac:dyDescent="0.25">
      <c r="F37264" s="11"/>
      <c r="G37264" s="11"/>
      <c r="H37264" s="11"/>
    </row>
    <row r="37265" spans="6:8" x14ac:dyDescent="0.25">
      <c r="F37265" s="11"/>
      <c r="G37265" s="11"/>
      <c r="H37265" s="11"/>
    </row>
    <row r="37266" spans="6:8" x14ac:dyDescent="0.25">
      <c r="F37266" s="11"/>
      <c r="G37266" s="11"/>
      <c r="H37266" s="11"/>
    </row>
    <row r="37267" spans="6:8" x14ac:dyDescent="0.25">
      <c r="F37267" s="11"/>
      <c r="G37267" s="11"/>
      <c r="H37267" s="11"/>
    </row>
    <row r="37268" spans="6:8" x14ac:dyDescent="0.25">
      <c r="F37268" s="11"/>
      <c r="G37268" s="11"/>
      <c r="H37268" s="11"/>
    </row>
    <row r="37269" spans="6:8" x14ac:dyDescent="0.25">
      <c r="F37269" s="11"/>
      <c r="G37269" s="11"/>
      <c r="H37269" s="11"/>
    </row>
    <row r="37270" spans="6:8" x14ac:dyDescent="0.25">
      <c r="F37270" s="11"/>
      <c r="G37270" s="11"/>
      <c r="H37270" s="11"/>
    </row>
    <row r="37271" spans="6:8" x14ac:dyDescent="0.25">
      <c r="F37271" s="11"/>
      <c r="G37271" s="11"/>
      <c r="H37271" s="11"/>
    </row>
    <row r="37272" spans="6:8" x14ac:dyDescent="0.25">
      <c r="F37272" s="11"/>
      <c r="G37272" s="11"/>
      <c r="H37272" s="11"/>
    </row>
    <row r="37273" spans="6:8" x14ac:dyDescent="0.25">
      <c r="F37273" s="11"/>
      <c r="G37273" s="11"/>
      <c r="H37273" s="11"/>
    </row>
    <row r="37274" spans="6:8" x14ac:dyDescent="0.25">
      <c r="F37274" s="11"/>
      <c r="G37274" s="11"/>
      <c r="H37274" s="11"/>
    </row>
    <row r="37275" spans="6:8" x14ac:dyDescent="0.25">
      <c r="F37275" s="11"/>
      <c r="G37275" s="11"/>
      <c r="H37275" s="11"/>
    </row>
    <row r="37276" spans="6:8" x14ac:dyDescent="0.25">
      <c r="F37276" s="11"/>
      <c r="G37276" s="11"/>
      <c r="H37276" s="11"/>
    </row>
    <row r="37277" spans="6:8" x14ac:dyDescent="0.25">
      <c r="F37277" s="11"/>
      <c r="G37277" s="11"/>
      <c r="H37277" s="11"/>
    </row>
    <row r="37278" spans="6:8" x14ac:dyDescent="0.25">
      <c r="F37278" s="11"/>
      <c r="G37278" s="11"/>
      <c r="H37278" s="11"/>
    </row>
    <row r="37279" spans="6:8" x14ac:dyDescent="0.25">
      <c r="F37279" s="11"/>
      <c r="G37279" s="11"/>
      <c r="H37279" s="11"/>
    </row>
    <row r="37280" spans="6:8" x14ac:dyDescent="0.25">
      <c r="F37280" s="11"/>
      <c r="G37280" s="11"/>
      <c r="H37280" s="11"/>
    </row>
    <row r="37281" spans="6:8" x14ac:dyDescent="0.25">
      <c r="F37281" s="11"/>
      <c r="G37281" s="11"/>
      <c r="H37281" s="11"/>
    </row>
    <row r="37282" spans="6:8" x14ac:dyDescent="0.25">
      <c r="F37282" s="11"/>
      <c r="G37282" s="11"/>
      <c r="H37282" s="11"/>
    </row>
    <row r="37283" spans="6:8" x14ac:dyDescent="0.25">
      <c r="F37283" s="11"/>
      <c r="G37283" s="11"/>
      <c r="H37283" s="11"/>
    </row>
    <row r="37284" spans="6:8" x14ac:dyDescent="0.25">
      <c r="F37284" s="11"/>
      <c r="G37284" s="11"/>
      <c r="H37284" s="11"/>
    </row>
    <row r="37285" spans="6:8" x14ac:dyDescent="0.25">
      <c r="F37285" s="11"/>
      <c r="G37285" s="11"/>
      <c r="H37285" s="11"/>
    </row>
    <row r="37286" spans="6:8" x14ac:dyDescent="0.25">
      <c r="F37286" s="11"/>
      <c r="G37286" s="11"/>
      <c r="H37286" s="11"/>
    </row>
    <row r="37287" spans="6:8" x14ac:dyDescent="0.25">
      <c r="F37287" s="11"/>
      <c r="G37287" s="11"/>
      <c r="H37287" s="11"/>
    </row>
    <row r="37288" spans="6:8" x14ac:dyDescent="0.25">
      <c r="F37288" s="11"/>
      <c r="G37288" s="11"/>
      <c r="H37288" s="11"/>
    </row>
    <row r="37289" spans="6:8" x14ac:dyDescent="0.25">
      <c r="F37289" s="11"/>
      <c r="G37289" s="11"/>
      <c r="H37289" s="11"/>
    </row>
    <row r="37290" spans="6:8" x14ac:dyDescent="0.25">
      <c r="F37290" s="11"/>
      <c r="G37290" s="11"/>
      <c r="H37290" s="11"/>
    </row>
    <row r="37291" spans="6:8" x14ac:dyDescent="0.25">
      <c r="F37291" s="11"/>
      <c r="G37291" s="11"/>
      <c r="H37291" s="11"/>
    </row>
    <row r="37292" spans="6:8" x14ac:dyDescent="0.25">
      <c r="F37292" s="11"/>
      <c r="G37292" s="11"/>
      <c r="H37292" s="11"/>
    </row>
    <row r="37293" spans="6:8" x14ac:dyDescent="0.25">
      <c r="F37293" s="11"/>
      <c r="G37293" s="11"/>
      <c r="H37293" s="11"/>
    </row>
    <row r="37294" spans="6:8" x14ac:dyDescent="0.25">
      <c r="F37294" s="11"/>
      <c r="G37294" s="11"/>
      <c r="H37294" s="11"/>
    </row>
    <row r="37295" spans="6:8" x14ac:dyDescent="0.25">
      <c r="F37295" s="11"/>
      <c r="G37295" s="11"/>
      <c r="H37295" s="11"/>
    </row>
    <row r="37296" spans="6:8" x14ac:dyDescent="0.25">
      <c r="F37296" s="11"/>
      <c r="G37296" s="11"/>
      <c r="H37296" s="11"/>
    </row>
    <row r="37297" spans="6:8" x14ac:dyDescent="0.25">
      <c r="F37297" s="11"/>
      <c r="G37297" s="11"/>
      <c r="H37297" s="11"/>
    </row>
    <row r="37298" spans="6:8" x14ac:dyDescent="0.25">
      <c r="F37298" s="11"/>
      <c r="G37298" s="11"/>
      <c r="H37298" s="11"/>
    </row>
    <row r="37299" spans="6:8" x14ac:dyDescent="0.25">
      <c r="F37299" s="11"/>
      <c r="G37299" s="11"/>
      <c r="H37299" s="11"/>
    </row>
    <row r="37300" spans="6:8" x14ac:dyDescent="0.25">
      <c r="F37300" s="11"/>
      <c r="G37300" s="11"/>
      <c r="H37300" s="11"/>
    </row>
    <row r="37301" spans="6:8" x14ac:dyDescent="0.25">
      <c r="F37301" s="11"/>
      <c r="G37301" s="11"/>
      <c r="H37301" s="11"/>
    </row>
    <row r="37302" spans="6:8" x14ac:dyDescent="0.25">
      <c r="F37302" s="11"/>
      <c r="G37302" s="11"/>
      <c r="H37302" s="11"/>
    </row>
    <row r="37303" spans="6:8" x14ac:dyDescent="0.25">
      <c r="F37303" s="11"/>
      <c r="G37303" s="11"/>
      <c r="H37303" s="11"/>
    </row>
    <row r="37304" spans="6:8" x14ac:dyDescent="0.25">
      <c r="F37304" s="11"/>
      <c r="G37304" s="11"/>
      <c r="H37304" s="11"/>
    </row>
    <row r="37305" spans="6:8" x14ac:dyDescent="0.25">
      <c r="F37305" s="11"/>
      <c r="G37305" s="11"/>
      <c r="H37305" s="11"/>
    </row>
    <row r="37306" spans="6:8" x14ac:dyDescent="0.25">
      <c r="F37306" s="11"/>
      <c r="G37306" s="11"/>
      <c r="H37306" s="11"/>
    </row>
    <row r="37307" spans="6:8" x14ac:dyDescent="0.25">
      <c r="F37307" s="11"/>
      <c r="G37307" s="11"/>
      <c r="H37307" s="11"/>
    </row>
    <row r="37308" spans="6:8" x14ac:dyDescent="0.25">
      <c r="F37308" s="11"/>
      <c r="G37308" s="11"/>
      <c r="H37308" s="11"/>
    </row>
    <row r="37309" spans="6:8" x14ac:dyDescent="0.25">
      <c r="F37309" s="11"/>
      <c r="G37309" s="11"/>
      <c r="H37309" s="11"/>
    </row>
    <row r="37310" spans="6:8" x14ac:dyDescent="0.25">
      <c r="F37310" s="11"/>
      <c r="G37310" s="11"/>
      <c r="H37310" s="11"/>
    </row>
    <row r="37311" spans="6:8" x14ac:dyDescent="0.25">
      <c r="F37311" s="11"/>
      <c r="G37311" s="11"/>
      <c r="H37311" s="11"/>
    </row>
    <row r="37312" spans="6:8" x14ac:dyDescent="0.25">
      <c r="F37312" s="11"/>
      <c r="G37312" s="11"/>
      <c r="H37312" s="11"/>
    </row>
    <row r="37313" spans="6:8" x14ac:dyDescent="0.25">
      <c r="F37313" s="11"/>
      <c r="G37313" s="11"/>
      <c r="H37313" s="11"/>
    </row>
    <row r="37314" spans="6:8" x14ac:dyDescent="0.25">
      <c r="F37314" s="11"/>
      <c r="G37314" s="11"/>
      <c r="H37314" s="11"/>
    </row>
    <row r="37315" spans="6:8" x14ac:dyDescent="0.25">
      <c r="F37315" s="11"/>
      <c r="G37315" s="11"/>
      <c r="H37315" s="11"/>
    </row>
    <row r="37316" spans="6:8" x14ac:dyDescent="0.25">
      <c r="F37316" s="11"/>
      <c r="G37316" s="11"/>
      <c r="H37316" s="11"/>
    </row>
    <row r="37317" spans="6:8" x14ac:dyDescent="0.25">
      <c r="F37317" s="11"/>
      <c r="G37317" s="11"/>
      <c r="H37317" s="11"/>
    </row>
    <row r="37318" spans="6:8" x14ac:dyDescent="0.25">
      <c r="F37318" s="11"/>
      <c r="G37318" s="11"/>
      <c r="H37318" s="11"/>
    </row>
    <row r="37319" spans="6:8" x14ac:dyDescent="0.25">
      <c r="F37319" s="11"/>
      <c r="G37319" s="11"/>
      <c r="H37319" s="11"/>
    </row>
    <row r="37320" spans="6:8" x14ac:dyDescent="0.25">
      <c r="F37320" s="11"/>
      <c r="G37320" s="11"/>
      <c r="H37320" s="11"/>
    </row>
    <row r="37321" spans="6:8" x14ac:dyDescent="0.25">
      <c r="F37321" s="11"/>
      <c r="G37321" s="11"/>
      <c r="H37321" s="11"/>
    </row>
    <row r="37322" spans="6:8" x14ac:dyDescent="0.25">
      <c r="F37322" s="11"/>
      <c r="G37322" s="11"/>
      <c r="H37322" s="11"/>
    </row>
    <row r="37323" spans="6:8" x14ac:dyDescent="0.25">
      <c r="F37323" s="11"/>
      <c r="G37323" s="11"/>
      <c r="H37323" s="11"/>
    </row>
    <row r="37324" spans="6:8" x14ac:dyDescent="0.25">
      <c r="F37324" s="11"/>
      <c r="G37324" s="11"/>
      <c r="H37324" s="11"/>
    </row>
    <row r="37325" spans="6:8" x14ac:dyDescent="0.25">
      <c r="F37325" s="11"/>
      <c r="G37325" s="11"/>
      <c r="H37325" s="11"/>
    </row>
    <row r="37326" spans="6:8" x14ac:dyDescent="0.25">
      <c r="F37326" s="11"/>
      <c r="G37326" s="11"/>
      <c r="H37326" s="11"/>
    </row>
    <row r="37327" spans="6:8" x14ac:dyDescent="0.25">
      <c r="F37327" s="11"/>
      <c r="G37327" s="11"/>
      <c r="H37327" s="11"/>
    </row>
    <row r="37328" spans="6:8" x14ac:dyDescent="0.25">
      <c r="F37328" s="11"/>
      <c r="G37328" s="11"/>
      <c r="H37328" s="11"/>
    </row>
    <row r="37329" spans="6:8" x14ac:dyDescent="0.25">
      <c r="F37329" s="11"/>
      <c r="G37329" s="11"/>
      <c r="H37329" s="11"/>
    </row>
    <row r="37330" spans="6:8" x14ac:dyDescent="0.25">
      <c r="F37330" s="11"/>
      <c r="G37330" s="11"/>
      <c r="H37330" s="11"/>
    </row>
    <row r="37331" spans="6:8" x14ac:dyDescent="0.25">
      <c r="F37331" s="11"/>
      <c r="G37331" s="11"/>
      <c r="H37331" s="11"/>
    </row>
    <row r="37332" spans="6:8" x14ac:dyDescent="0.25">
      <c r="F37332" s="11"/>
      <c r="G37332" s="11"/>
      <c r="H37332" s="11"/>
    </row>
    <row r="37333" spans="6:8" x14ac:dyDescent="0.25">
      <c r="F37333" s="11"/>
      <c r="G37333" s="11"/>
      <c r="H37333" s="11"/>
    </row>
    <row r="37334" spans="6:8" x14ac:dyDescent="0.25">
      <c r="F37334" s="11"/>
      <c r="G37334" s="11"/>
      <c r="H37334" s="11"/>
    </row>
    <row r="37335" spans="6:8" x14ac:dyDescent="0.25">
      <c r="F37335" s="11"/>
      <c r="G37335" s="11"/>
      <c r="H37335" s="11"/>
    </row>
    <row r="37336" spans="6:8" x14ac:dyDescent="0.25">
      <c r="F37336" s="11"/>
      <c r="G37336" s="11"/>
      <c r="H37336" s="11"/>
    </row>
    <row r="37337" spans="6:8" x14ac:dyDescent="0.25">
      <c r="F37337" s="11"/>
      <c r="G37337" s="11"/>
      <c r="H37337" s="11"/>
    </row>
    <row r="37338" spans="6:8" x14ac:dyDescent="0.25">
      <c r="F37338" s="11"/>
      <c r="G37338" s="11"/>
      <c r="H37338" s="11"/>
    </row>
    <row r="37339" spans="6:8" x14ac:dyDescent="0.25">
      <c r="F37339" s="11"/>
      <c r="G37339" s="11"/>
      <c r="H37339" s="11"/>
    </row>
    <row r="37340" spans="6:8" x14ac:dyDescent="0.25">
      <c r="F37340" s="11"/>
      <c r="G37340" s="11"/>
      <c r="H37340" s="11"/>
    </row>
    <row r="37341" spans="6:8" x14ac:dyDescent="0.25">
      <c r="F37341" s="11"/>
      <c r="G37341" s="11"/>
      <c r="H37341" s="11"/>
    </row>
    <row r="37342" spans="6:8" x14ac:dyDescent="0.25">
      <c r="F37342" s="11"/>
      <c r="G37342" s="11"/>
      <c r="H37342" s="11"/>
    </row>
    <row r="37343" spans="6:8" x14ac:dyDescent="0.25">
      <c r="F37343" s="11"/>
      <c r="G37343" s="11"/>
      <c r="H37343" s="11"/>
    </row>
    <row r="37344" spans="6:8" x14ac:dyDescent="0.25">
      <c r="F37344" s="11"/>
      <c r="G37344" s="11"/>
      <c r="H37344" s="11"/>
    </row>
    <row r="37345" spans="6:8" x14ac:dyDescent="0.25">
      <c r="F37345" s="11"/>
      <c r="G37345" s="11"/>
      <c r="H37345" s="11"/>
    </row>
    <row r="37346" spans="6:8" x14ac:dyDescent="0.25">
      <c r="F37346" s="11"/>
      <c r="G37346" s="11"/>
      <c r="H37346" s="11"/>
    </row>
    <row r="37347" spans="6:8" x14ac:dyDescent="0.25">
      <c r="F37347" s="11"/>
      <c r="G37347" s="11"/>
      <c r="H37347" s="11"/>
    </row>
    <row r="37348" spans="6:8" x14ac:dyDescent="0.25">
      <c r="F37348" s="11"/>
      <c r="G37348" s="11"/>
      <c r="H37348" s="11"/>
    </row>
    <row r="37349" spans="6:8" x14ac:dyDescent="0.25">
      <c r="F37349" s="11"/>
      <c r="G37349" s="11"/>
      <c r="H37349" s="11"/>
    </row>
    <row r="37350" spans="6:8" x14ac:dyDescent="0.25">
      <c r="F37350" s="11"/>
      <c r="G37350" s="11"/>
      <c r="H37350" s="11"/>
    </row>
    <row r="37351" spans="6:8" x14ac:dyDescent="0.25">
      <c r="F37351" s="11"/>
      <c r="G37351" s="11"/>
      <c r="H37351" s="11"/>
    </row>
    <row r="37352" spans="6:8" x14ac:dyDescent="0.25">
      <c r="F37352" s="11"/>
      <c r="G37352" s="11"/>
      <c r="H37352" s="11"/>
    </row>
    <row r="37353" spans="6:8" x14ac:dyDescent="0.25">
      <c r="F37353" s="11"/>
      <c r="G37353" s="11"/>
      <c r="H37353" s="11"/>
    </row>
    <row r="37354" spans="6:8" x14ac:dyDescent="0.25">
      <c r="F37354" s="11"/>
      <c r="G37354" s="11"/>
      <c r="H37354" s="11"/>
    </row>
    <row r="37355" spans="6:8" x14ac:dyDescent="0.25">
      <c r="F37355" s="11"/>
      <c r="G37355" s="11"/>
      <c r="H37355" s="11"/>
    </row>
    <row r="37356" spans="6:8" x14ac:dyDescent="0.25">
      <c r="F37356" s="11"/>
      <c r="G37356" s="11"/>
      <c r="H37356" s="11"/>
    </row>
    <row r="37357" spans="6:8" x14ac:dyDescent="0.25">
      <c r="F37357" s="11"/>
      <c r="G37357" s="11"/>
      <c r="H37357" s="11"/>
    </row>
    <row r="37358" spans="6:8" x14ac:dyDescent="0.25">
      <c r="F37358" s="11"/>
      <c r="G37358" s="11"/>
      <c r="H37358" s="11"/>
    </row>
    <row r="37359" spans="6:8" x14ac:dyDescent="0.25">
      <c r="F37359" s="11"/>
      <c r="G37359" s="11"/>
      <c r="H37359" s="11"/>
    </row>
    <row r="37360" spans="6:8" x14ac:dyDescent="0.25">
      <c r="F37360" s="11"/>
      <c r="G37360" s="11"/>
      <c r="H37360" s="11"/>
    </row>
    <row r="37361" spans="6:8" x14ac:dyDescent="0.25">
      <c r="F37361" s="11"/>
      <c r="G37361" s="11"/>
      <c r="H37361" s="11"/>
    </row>
    <row r="37362" spans="6:8" x14ac:dyDescent="0.25">
      <c r="F37362" s="11"/>
      <c r="G37362" s="11"/>
      <c r="H37362" s="11"/>
    </row>
    <row r="37363" spans="6:8" x14ac:dyDescent="0.25">
      <c r="F37363" s="11"/>
      <c r="G37363" s="11"/>
      <c r="H37363" s="11"/>
    </row>
    <row r="37364" spans="6:8" x14ac:dyDescent="0.25">
      <c r="F37364" s="11"/>
      <c r="G37364" s="11"/>
      <c r="H37364" s="11"/>
    </row>
    <row r="37365" spans="6:8" x14ac:dyDescent="0.25">
      <c r="F37365" s="11"/>
      <c r="G37365" s="11"/>
      <c r="H37365" s="11"/>
    </row>
    <row r="37366" spans="6:8" x14ac:dyDescent="0.25">
      <c r="F37366" s="11"/>
      <c r="G37366" s="11"/>
      <c r="H37366" s="11"/>
    </row>
    <row r="37367" spans="6:8" x14ac:dyDescent="0.25">
      <c r="F37367" s="11"/>
      <c r="G37367" s="11"/>
      <c r="H37367" s="11"/>
    </row>
    <row r="37368" spans="6:8" x14ac:dyDescent="0.25">
      <c r="F37368" s="11"/>
      <c r="G37368" s="11"/>
      <c r="H37368" s="11"/>
    </row>
    <row r="37369" spans="6:8" x14ac:dyDescent="0.25">
      <c r="F37369" s="11"/>
      <c r="G37369" s="11"/>
      <c r="H37369" s="11"/>
    </row>
    <row r="37370" spans="6:8" x14ac:dyDescent="0.25">
      <c r="F37370" s="11"/>
      <c r="G37370" s="11"/>
      <c r="H37370" s="11"/>
    </row>
    <row r="37371" spans="6:8" x14ac:dyDescent="0.25">
      <c r="F37371" s="11"/>
      <c r="G37371" s="11"/>
      <c r="H37371" s="11"/>
    </row>
    <row r="37372" spans="6:8" x14ac:dyDescent="0.25">
      <c r="F37372" s="11"/>
      <c r="G37372" s="11"/>
      <c r="H37372" s="11"/>
    </row>
    <row r="37373" spans="6:8" x14ac:dyDescent="0.25">
      <c r="F37373" s="11"/>
      <c r="G37373" s="11"/>
      <c r="H37373" s="11"/>
    </row>
    <row r="37374" spans="6:8" x14ac:dyDescent="0.25">
      <c r="F37374" s="11"/>
      <c r="G37374" s="11"/>
      <c r="H37374" s="11"/>
    </row>
    <row r="37375" spans="6:8" x14ac:dyDescent="0.25">
      <c r="F37375" s="11"/>
      <c r="G37375" s="11"/>
      <c r="H37375" s="11"/>
    </row>
    <row r="37376" spans="6:8" x14ac:dyDescent="0.25">
      <c r="F37376" s="11"/>
      <c r="G37376" s="11"/>
      <c r="H37376" s="11"/>
    </row>
    <row r="37377" spans="6:8" x14ac:dyDescent="0.25">
      <c r="F37377" s="11"/>
      <c r="G37377" s="11"/>
      <c r="H37377" s="11"/>
    </row>
    <row r="37378" spans="6:8" x14ac:dyDescent="0.25">
      <c r="F37378" s="11"/>
      <c r="G37378" s="11"/>
      <c r="H37378" s="11"/>
    </row>
    <row r="37379" spans="6:8" x14ac:dyDescent="0.25">
      <c r="F37379" s="11"/>
      <c r="G37379" s="11"/>
      <c r="H37379" s="11"/>
    </row>
    <row r="37380" spans="6:8" x14ac:dyDescent="0.25">
      <c r="F37380" s="11"/>
      <c r="G37380" s="11"/>
      <c r="H37380" s="11"/>
    </row>
    <row r="37381" spans="6:8" x14ac:dyDescent="0.25">
      <c r="F37381" s="11"/>
      <c r="G37381" s="11"/>
      <c r="H37381" s="11"/>
    </row>
    <row r="37382" spans="6:8" x14ac:dyDescent="0.25">
      <c r="F37382" s="11"/>
      <c r="G37382" s="11"/>
      <c r="H37382" s="11"/>
    </row>
    <row r="37383" spans="6:8" x14ac:dyDescent="0.25">
      <c r="F37383" s="11"/>
      <c r="G37383" s="11"/>
      <c r="H37383" s="11"/>
    </row>
    <row r="37384" spans="6:8" x14ac:dyDescent="0.25">
      <c r="F37384" s="11"/>
      <c r="G37384" s="11"/>
      <c r="H37384" s="11"/>
    </row>
    <row r="37385" spans="6:8" x14ac:dyDescent="0.25">
      <c r="F37385" s="11"/>
      <c r="G37385" s="11"/>
      <c r="H37385" s="11"/>
    </row>
    <row r="37386" spans="6:8" x14ac:dyDescent="0.25">
      <c r="F37386" s="11"/>
      <c r="G37386" s="11"/>
      <c r="H37386" s="11"/>
    </row>
    <row r="37387" spans="6:8" x14ac:dyDescent="0.25">
      <c r="F37387" s="11"/>
      <c r="G37387" s="11"/>
      <c r="H37387" s="11"/>
    </row>
    <row r="37388" spans="6:8" x14ac:dyDescent="0.25">
      <c r="F37388" s="11"/>
      <c r="G37388" s="11"/>
      <c r="H37388" s="11"/>
    </row>
    <row r="37389" spans="6:8" x14ac:dyDescent="0.25">
      <c r="F37389" s="11"/>
      <c r="G37389" s="11"/>
      <c r="H37389" s="11"/>
    </row>
    <row r="37390" spans="6:8" x14ac:dyDescent="0.25">
      <c r="F37390" s="11"/>
      <c r="G37390" s="11"/>
      <c r="H37390" s="11"/>
    </row>
    <row r="37391" spans="6:8" x14ac:dyDescent="0.25">
      <c r="F37391" s="11"/>
      <c r="G37391" s="11"/>
      <c r="H37391" s="11"/>
    </row>
    <row r="37392" spans="6:8" x14ac:dyDescent="0.25">
      <c r="F37392" s="11"/>
      <c r="G37392" s="11"/>
      <c r="H37392" s="11"/>
    </row>
    <row r="37393" spans="6:8" x14ac:dyDescent="0.25">
      <c r="F37393" s="11"/>
      <c r="G37393" s="11"/>
      <c r="H37393" s="11"/>
    </row>
    <row r="37394" spans="6:8" x14ac:dyDescent="0.25">
      <c r="F37394" s="11"/>
      <c r="G37394" s="11"/>
      <c r="H37394" s="11"/>
    </row>
    <row r="37395" spans="6:8" x14ac:dyDescent="0.25">
      <c r="F37395" s="11"/>
      <c r="G37395" s="11"/>
      <c r="H37395" s="11"/>
    </row>
    <row r="37396" spans="6:8" x14ac:dyDescent="0.25">
      <c r="F37396" s="11"/>
      <c r="G37396" s="11"/>
      <c r="H37396" s="11"/>
    </row>
    <row r="37397" spans="6:8" x14ac:dyDescent="0.25">
      <c r="F37397" s="11"/>
      <c r="G37397" s="11"/>
      <c r="H37397" s="11"/>
    </row>
    <row r="37398" spans="6:8" x14ac:dyDescent="0.25">
      <c r="F37398" s="11"/>
      <c r="G37398" s="11"/>
      <c r="H37398" s="11"/>
    </row>
    <row r="37399" spans="6:8" x14ac:dyDescent="0.25">
      <c r="F37399" s="11"/>
      <c r="G37399" s="11"/>
      <c r="H37399" s="11"/>
    </row>
    <row r="37400" spans="6:8" x14ac:dyDescent="0.25">
      <c r="F37400" s="11"/>
      <c r="G37400" s="11"/>
      <c r="H37400" s="11"/>
    </row>
    <row r="37401" spans="6:8" x14ac:dyDescent="0.25">
      <c r="F37401" s="11"/>
      <c r="G37401" s="11"/>
      <c r="H37401" s="11"/>
    </row>
    <row r="37402" spans="6:8" x14ac:dyDescent="0.25">
      <c r="F37402" s="11"/>
      <c r="G37402" s="11"/>
      <c r="H37402" s="11"/>
    </row>
    <row r="37403" spans="6:8" x14ac:dyDescent="0.25">
      <c r="F37403" s="11"/>
      <c r="G37403" s="11"/>
      <c r="H37403" s="11"/>
    </row>
    <row r="37404" spans="6:8" x14ac:dyDescent="0.25">
      <c r="F37404" s="11"/>
      <c r="G37404" s="11"/>
      <c r="H37404" s="11"/>
    </row>
    <row r="37405" spans="6:8" x14ac:dyDescent="0.25">
      <c r="F37405" s="11"/>
      <c r="G37405" s="11"/>
      <c r="H37405" s="11"/>
    </row>
    <row r="37406" spans="6:8" x14ac:dyDescent="0.25">
      <c r="F37406" s="11"/>
      <c r="G37406" s="11"/>
      <c r="H37406" s="11"/>
    </row>
    <row r="37407" spans="6:8" x14ac:dyDescent="0.25">
      <c r="F37407" s="11"/>
      <c r="G37407" s="11"/>
      <c r="H37407" s="11"/>
    </row>
    <row r="37408" spans="6:8" x14ac:dyDescent="0.25">
      <c r="F37408" s="11"/>
      <c r="G37408" s="11"/>
      <c r="H37408" s="11"/>
    </row>
    <row r="37409" spans="6:8" x14ac:dyDescent="0.25">
      <c r="F37409" s="11"/>
      <c r="G37409" s="11"/>
      <c r="H37409" s="11"/>
    </row>
    <row r="37410" spans="6:8" x14ac:dyDescent="0.25">
      <c r="F37410" s="11"/>
      <c r="G37410" s="11"/>
      <c r="H37410" s="11"/>
    </row>
    <row r="37411" spans="6:8" x14ac:dyDescent="0.25">
      <c r="F37411" s="11"/>
      <c r="G37411" s="11"/>
      <c r="H37411" s="11"/>
    </row>
    <row r="37412" spans="6:8" x14ac:dyDescent="0.25">
      <c r="F37412" s="11"/>
      <c r="G37412" s="11"/>
      <c r="H37412" s="11"/>
    </row>
    <row r="37413" spans="6:8" x14ac:dyDescent="0.25">
      <c r="F37413" s="11"/>
      <c r="G37413" s="11"/>
      <c r="H37413" s="11"/>
    </row>
    <row r="37414" spans="6:8" x14ac:dyDescent="0.25">
      <c r="F37414" s="11"/>
      <c r="G37414" s="11"/>
      <c r="H37414" s="11"/>
    </row>
    <row r="37415" spans="6:8" x14ac:dyDescent="0.25">
      <c r="F37415" s="11"/>
      <c r="G37415" s="11"/>
      <c r="H37415" s="11"/>
    </row>
    <row r="37416" spans="6:8" x14ac:dyDescent="0.25">
      <c r="F37416" s="11"/>
      <c r="G37416" s="11"/>
      <c r="H37416" s="11"/>
    </row>
    <row r="37417" spans="6:8" x14ac:dyDescent="0.25">
      <c r="F37417" s="11"/>
      <c r="G37417" s="11"/>
      <c r="H37417" s="11"/>
    </row>
    <row r="37418" spans="6:8" x14ac:dyDescent="0.25">
      <c r="F37418" s="11"/>
      <c r="G37418" s="11"/>
      <c r="H37418" s="11"/>
    </row>
    <row r="37419" spans="6:8" x14ac:dyDescent="0.25">
      <c r="F37419" s="11"/>
      <c r="G37419" s="11"/>
      <c r="H37419" s="11"/>
    </row>
    <row r="37420" spans="6:8" x14ac:dyDescent="0.25">
      <c r="F37420" s="11"/>
      <c r="G37420" s="11"/>
      <c r="H37420" s="11"/>
    </row>
    <row r="37421" spans="6:8" x14ac:dyDescent="0.25">
      <c r="F37421" s="11"/>
      <c r="G37421" s="11"/>
      <c r="H37421" s="11"/>
    </row>
    <row r="37422" spans="6:8" x14ac:dyDescent="0.25">
      <c r="F37422" s="11"/>
      <c r="G37422" s="11"/>
      <c r="H37422" s="11"/>
    </row>
    <row r="37423" spans="6:8" x14ac:dyDescent="0.25">
      <c r="F37423" s="11"/>
      <c r="G37423" s="11"/>
      <c r="H37423" s="11"/>
    </row>
    <row r="37424" spans="6:8" x14ac:dyDescent="0.25">
      <c r="F37424" s="11"/>
      <c r="G37424" s="11"/>
      <c r="H37424" s="11"/>
    </row>
    <row r="37425" spans="6:8" x14ac:dyDescent="0.25">
      <c r="F37425" s="11"/>
      <c r="G37425" s="11"/>
      <c r="H37425" s="11"/>
    </row>
    <row r="37426" spans="6:8" x14ac:dyDescent="0.25">
      <c r="F37426" s="11"/>
      <c r="G37426" s="11"/>
      <c r="H37426" s="11"/>
    </row>
    <row r="37427" spans="6:8" x14ac:dyDescent="0.25">
      <c r="F37427" s="11"/>
      <c r="G37427" s="11"/>
      <c r="H37427" s="11"/>
    </row>
    <row r="37428" spans="6:8" x14ac:dyDescent="0.25">
      <c r="F37428" s="11"/>
      <c r="G37428" s="11"/>
      <c r="H37428" s="11"/>
    </row>
    <row r="37429" spans="6:8" x14ac:dyDescent="0.25">
      <c r="F37429" s="11"/>
      <c r="G37429" s="11"/>
      <c r="H37429" s="11"/>
    </row>
    <row r="37430" spans="6:8" x14ac:dyDescent="0.25">
      <c r="F37430" s="11"/>
      <c r="G37430" s="11"/>
      <c r="H37430" s="11"/>
    </row>
    <row r="37431" spans="6:8" x14ac:dyDescent="0.25">
      <c r="F37431" s="11"/>
      <c r="G37431" s="11"/>
      <c r="H37431" s="11"/>
    </row>
    <row r="37432" spans="6:8" x14ac:dyDescent="0.25">
      <c r="F37432" s="11"/>
      <c r="G37432" s="11"/>
      <c r="H37432" s="11"/>
    </row>
    <row r="37433" spans="6:8" x14ac:dyDescent="0.25">
      <c r="F37433" s="11"/>
      <c r="G37433" s="11"/>
      <c r="H37433" s="11"/>
    </row>
    <row r="37434" spans="6:8" x14ac:dyDescent="0.25">
      <c r="F37434" s="11"/>
      <c r="G37434" s="11"/>
      <c r="H37434" s="11"/>
    </row>
    <row r="37435" spans="6:8" x14ac:dyDescent="0.25">
      <c r="F37435" s="11"/>
      <c r="G37435" s="11"/>
      <c r="H37435" s="11"/>
    </row>
    <row r="37436" spans="6:8" x14ac:dyDescent="0.25">
      <c r="F37436" s="11"/>
      <c r="G37436" s="11"/>
      <c r="H37436" s="11"/>
    </row>
    <row r="37437" spans="6:8" x14ac:dyDescent="0.25">
      <c r="F37437" s="11"/>
      <c r="G37437" s="11"/>
      <c r="H37437" s="11"/>
    </row>
    <row r="37438" spans="6:8" x14ac:dyDescent="0.25">
      <c r="F37438" s="11"/>
      <c r="G37438" s="11"/>
      <c r="H37438" s="11"/>
    </row>
    <row r="37439" spans="6:8" x14ac:dyDescent="0.25">
      <c r="F37439" s="11"/>
      <c r="G37439" s="11"/>
      <c r="H37439" s="11"/>
    </row>
    <row r="37440" spans="6:8" x14ac:dyDescent="0.25">
      <c r="F37440" s="11"/>
      <c r="G37440" s="11"/>
      <c r="H37440" s="11"/>
    </row>
    <row r="37441" spans="6:8" x14ac:dyDescent="0.25">
      <c r="F37441" s="11"/>
      <c r="G37441" s="11"/>
      <c r="H37441" s="11"/>
    </row>
    <row r="37442" spans="6:8" x14ac:dyDescent="0.25">
      <c r="F37442" s="11"/>
      <c r="G37442" s="11"/>
      <c r="H37442" s="11"/>
    </row>
    <row r="37443" spans="6:8" x14ac:dyDescent="0.25">
      <c r="F37443" s="11"/>
      <c r="G37443" s="11"/>
      <c r="H37443" s="11"/>
    </row>
    <row r="37444" spans="6:8" x14ac:dyDescent="0.25">
      <c r="F37444" s="11"/>
      <c r="G37444" s="11"/>
      <c r="H37444" s="11"/>
    </row>
    <row r="37445" spans="6:8" x14ac:dyDescent="0.25">
      <c r="F37445" s="11"/>
      <c r="G37445" s="11"/>
      <c r="H37445" s="11"/>
    </row>
    <row r="37446" spans="6:8" x14ac:dyDescent="0.25">
      <c r="F37446" s="11"/>
      <c r="G37446" s="11"/>
      <c r="H37446" s="11"/>
    </row>
    <row r="37447" spans="6:8" x14ac:dyDescent="0.25">
      <c r="F37447" s="11"/>
      <c r="G37447" s="11"/>
      <c r="H37447" s="11"/>
    </row>
    <row r="37448" spans="6:8" x14ac:dyDescent="0.25">
      <c r="F37448" s="11"/>
      <c r="G37448" s="11"/>
      <c r="H37448" s="11"/>
    </row>
    <row r="37449" spans="6:8" x14ac:dyDescent="0.25">
      <c r="F37449" s="11"/>
      <c r="G37449" s="11"/>
      <c r="H37449" s="11"/>
    </row>
    <row r="37450" spans="6:8" x14ac:dyDescent="0.25">
      <c r="F37450" s="11"/>
      <c r="G37450" s="11"/>
      <c r="H37450" s="11"/>
    </row>
    <row r="37451" spans="6:8" x14ac:dyDescent="0.25">
      <c r="F37451" s="11"/>
      <c r="G37451" s="11"/>
      <c r="H37451" s="11"/>
    </row>
    <row r="37452" spans="6:8" x14ac:dyDescent="0.25">
      <c r="F37452" s="11"/>
      <c r="G37452" s="11"/>
      <c r="H37452" s="11"/>
    </row>
    <row r="37453" spans="6:8" x14ac:dyDescent="0.25">
      <c r="F37453" s="11"/>
      <c r="G37453" s="11"/>
      <c r="H37453" s="11"/>
    </row>
    <row r="37454" spans="6:8" x14ac:dyDescent="0.25">
      <c r="F37454" s="11"/>
      <c r="G37454" s="11"/>
      <c r="H37454" s="11"/>
    </row>
    <row r="37455" spans="6:8" x14ac:dyDescent="0.25">
      <c r="F37455" s="11"/>
      <c r="G37455" s="11"/>
      <c r="H37455" s="11"/>
    </row>
    <row r="37456" spans="6:8" x14ac:dyDescent="0.25">
      <c r="F37456" s="11"/>
      <c r="G37456" s="11"/>
      <c r="H37456" s="11"/>
    </row>
    <row r="37457" spans="6:8" x14ac:dyDescent="0.25">
      <c r="F37457" s="11"/>
      <c r="G37457" s="11"/>
      <c r="H37457" s="11"/>
    </row>
    <row r="37458" spans="6:8" x14ac:dyDescent="0.25">
      <c r="F37458" s="11"/>
      <c r="G37458" s="11"/>
      <c r="H37458" s="11"/>
    </row>
    <row r="37459" spans="6:8" x14ac:dyDescent="0.25">
      <c r="F37459" s="11"/>
      <c r="G37459" s="11"/>
      <c r="H37459" s="11"/>
    </row>
    <row r="37460" spans="6:8" x14ac:dyDescent="0.25">
      <c r="F37460" s="11"/>
      <c r="G37460" s="11"/>
      <c r="H37460" s="11"/>
    </row>
    <row r="37461" spans="6:8" x14ac:dyDescent="0.25">
      <c r="F37461" s="11"/>
      <c r="G37461" s="11"/>
      <c r="H37461" s="11"/>
    </row>
    <row r="37462" spans="6:8" x14ac:dyDescent="0.25">
      <c r="F37462" s="11"/>
      <c r="G37462" s="11"/>
      <c r="H37462" s="11"/>
    </row>
    <row r="37463" spans="6:8" x14ac:dyDescent="0.25">
      <c r="F37463" s="11"/>
      <c r="G37463" s="11"/>
      <c r="H37463" s="11"/>
    </row>
    <row r="37464" spans="6:8" x14ac:dyDescent="0.25">
      <c r="F37464" s="11"/>
      <c r="G37464" s="11"/>
      <c r="H37464" s="11"/>
    </row>
    <row r="37465" spans="6:8" x14ac:dyDescent="0.25">
      <c r="F37465" s="11"/>
      <c r="G37465" s="11"/>
      <c r="H37465" s="11"/>
    </row>
    <row r="37466" spans="6:8" x14ac:dyDescent="0.25">
      <c r="F37466" s="11"/>
      <c r="G37466" s="11"/>
      <c r="H37466" s="11"/>
    </row>
    <row r="37467" spans="6:8" x14ac:dyDescent="0.25">
      <c r="F37467" s="11"/>
      <c r="G37467" s="11"/>
      <c r="H37467" s="11"/>
    </row>
    <row r="37468" spans="6:8" x14ac:dyDescent="0.25">
      <c r="F37468" s="11"/>
      <c r="G37468" s="11"/>
      <c r="H37468" s="11"/>
    </row>
    <row r="37469" spans="6:8" x14ac:dyDescent="0.25">
      <c r="F37469" s="11"/>
      <c r="G37469" s="11"/>
      <c r="H37469" s="11"/>
    </row>
    <row r="37470" spans="6:8" x14ac:dyDescent="0.25">
      <c r="F37470" s="11"/>
      <c r="G37470" s="11"/>
      <c r="H37470" s="11"/>
    </row>
    <row r="37471" spans="6:8" x14ac:dyDescent="0.25">
      <c r="F37471" s="11"/>
      <c r="G37471" s="11"/>
      <c r="H37471" s="11"/>
    </row>
    <row r="37472" spans="6:8" x14ac:dyDescent="0.25">
      <c r="F37472" s="11"/>
      <c r="G37472" s="11"/>
      <c r="H37472" s="11"/>
    </row>
    <row r="37473" spans="6:8" x14ac:dyDescent="0.25">
      <c r="F37473" s="11"/>
      <c r="G37473" s="11"/>
      <c r="H37473" s="11"/>
    </row>
    <row r="37474" spans="6:8" x14ac:dyDescent="0.25">
      <c r="F37474" s="11"/>
      <c r="G37474" s="11"/>
      <c r="H37474" s="11"/>
    </row>
    <row r="37475" spans="6:8" x14ac:dyDescent="0.25">
      <c r="F37475" s="11"/>
      <c r="G37475" s="11"/>
      <c r="H37475" s="11"/>
    </row>
    <row r="37476" spans="6:8" x14ac:dyDescent="0.25">
      <c r="F37476" s="11"/>
      <c r="G37476" s="11"/>
      <c r="H37476" s="11"/>
    </row>
    <row r="37477" spans="6:8" x14ac:dyDescent="0.25">
      <c r="F37477" s="11"/>
      <c r="G37477" s="11"/>
      <c r="H37477" s="11"/>
    </row>
    <row r="37478" spans="6:8" x14ac:dyDescent="0.25">
      <c r="F37478" s="11"/>
      <c r="G37478" s="11"/>
      <c r="H37478" s="11"/>
    </row>
    <row r="37479" spans="6:8" x14ac:dyDescent="0.25">
      <c r="F37479" s="11"/>
      <c r="G37479" s="11"/>
      <c r="H37479" s="11"/>
    </row>
    <row r="37480" spans="6:8" x14ac:dyDescent="0.25">
      <c r="F37480" s="11"/>
      <c r="G37480" s="11"/>
      <c r="H37480" s="11"/>
    </row>
    <row r="37481" spans="6:8" x14ac:dyDescent="0.25">
      <c r="F37481" s="11"/>
      <c r="G37481" s="11"/>
      <c r="H37481" s="11"/>
    </row>
    <row r="37482" spans="6:8" x14ac:dyDescent="0.25">
      <c r="F37482" s="11"/>
      <c r="G37482" s="11"/>
      <c r="H37482" s="11"/>
    </row>
    <row r="37483" spans="6:8" x14ac:dyDescent="0.25">
      <c r="F37483" s="11"/>
      <c r="G37483" s="11"/>
      <c r="H37483" s="11"/>
    </row>
    <row r="37484" spans="6:8" x14ac:dyDescent="0.25">
      <c r="F37484" s="11"/>
      <c r="G37484" s="11"/>
      <c r="H37484" s="11"/>
    </row>
    <row r="37485" spans="6:8" x14ac:dyDescent="0.25">
      <c r="F37485" s="11"/>
      <c r="G37485" s="11"/>
      <c r="H37485" s="11"/>
    </row>
    <row r="37486" spans="6:8" x14ac:dyDescent="0.25">
      <c r="F37486" s="11"/>
      <c r="G37486" s="11"/>
      <c r="H37486" s="11"/>
    </row>
    <row r="37487" spans="6:8" x14ac:dyDescent="0.25">
      <c r="F37487" s="11"/>
      <c r="G37487" s="11"/>
      <c r="H37487" s="11"/>
    </row>
    <row r="37488" spans="6:8" x14ac:dyDescent="0.25">
      <c r="F37488" s="11"/>
      <c r="G37488" s="11"/>
      <c r="H37488" s="11"/>
    </row>
    <row r="37489" spans="6:8" x14ac:dyDescent="0.25">
      <c r="F37489" s="11"/>
      <c r="G37489" s="11"/>
      <c r="H37489" s="11"/>
    </row>
    <row r="37490" spans="6:8" x14ac:dyDescent="0.25">
      <c r="F37490" s="11"/>
      <c r="G37490" s="11"/>
      <c r="H37490" s="11"/>
    </row>
    <row r="37491" spans="6:8" x14ac:dyDescent="0.25">
      <c r="F37491" s="11"/>
      <c r="G37491" s="11"/>
      <c r="H37491" s="11"/>
    </row>
    <row r="37492" spans="6:8" x14ac:dyDescent="0.25">
      <c r="F37492" s="11"/>
      <c r="G37492" s="11"/>
      <c r="H37492" s="11"/>
    </row>
    <row r="37493" spans="6:8" x14ac:dyDescent="0.25">
      <c r="F37493" s="11"/>
      <c r="G37493" s="11"/>
      <c r="H37493" s="11"/>
    </row>
    <row r="37494" spans="6:8" x14ac:dyDescent="0.25">
      <c r="F37494" s="11"/>
      <c r="G37494" s="11"/>
      <c r="H37494" s="11"/>
    </row>
    <row r="37495" spans="6:8" x14ac:dyDescent="0.25">
      <c r="F37495" s="11"/>
      <c r="G37495" s="11"/>
      <c r="H37495" s="11"/>
    </row>
    <row r="37496" spans="6:8" x14ac:dyDescent="0.25">
      <c r="F37496" s="11"/>
      <c r="G37496" s="11"/>
      <c r="H37496" s="11"/>
    </row>
    <row r="37497" spans="6:8" x14ac:dyDescent="0.25">
      <c r="F37497" s="11"/>
      <c r="G37497" s="11"/>
      <c r="H37497" s="11"/>
    </row>
    <row r="37498" spans="6:8" x14ac:dyDescent="0.25">
      <c r="F37498" s="11"/>
      <c r="G37498" s="11"/>
      <c r="H37498" s="11"/>
    </row>
    <row r="37499" spans="6:8" x14ac:dyDescent="0.25">
      <c r="F37499" s="11"/>
      <c r="G37499" s="11"/>
      <c r="H37499" s="11"/>
    </row>
    <row r="37500" spans="6:8" x14ac:dyDescent="0.25">
      <c r="F37500" s="11"/>
      <c r="G37500" s="11"/>
      <c r="H37500" s="11"/>
    </row>
    <row r="37501" spans="6:8" x14ac:dyDescent="0.25">
      <c r="F37501" s="11"/>
      <c r="G37501" s="11"/>
      <c r="H37501" s="11"/>
    </row>
    <row r="37502" spans="6:8" x14ac:dyDescent="0.25">
      <c r="F37502" s="11"/>
      <c r="G37502" s="11"/>
      <c r="H37502" s="11"/>
    </row>
    <row r="37503" spans="6:8" x14ac:dyDescent="0.25">
      <c r="F37503" s="11"/>
      <c r="G37503" s="11"/>
      <c r="H37503" s="11"/>
    </row>
    <row r="37504" spans="6:8" x14ac:dyDescent="0.25">
      <c r="F37504" s="11"/>
      <c r="G37504" s="11"/>
      <c r="H37504" s="11"/>
    </row>
    <row r="37505" spans="6:8" x14ac:dyDescent="0.25">
      <c r="F37505" s="11"/>
      <c r="G37505" s="11"/>
      <c r="H37505" s="11"/>
    </row>
    <row r="37506" spans="6:8" x14ac:dyDescent="0.25">
      <c r="F37506" s="11"/>
      <c r="G37506" s="11"/>
      <c r="H37506" s="11"/>
    </row>
    <row r="37507" spans="6:8" x14ac:dyDescent="0.25">
      <c r="F37507" s="11"/>
      <c r="G37507" s="11"/>
      <c r="H37507" s="11"/>
    </row>
    <row r="37508" spans="6:8" x14ac:dyDescent="0.25">
      <c r="F37508" s="11"/>
      <c r="G37508" s="11"/>
      <c r="H37508" s="11"/>
    </row>
    <row r="37509" spans="6:8" x14ac:dyDescent="0.25">
      <c r="F37509" s="11"/>
      <c r="G37509" s="11"/>
      <c r="H37509" s="11"/>
    </row>
    <row r="37510" spans="6:8" x14ac:dyDescent="0.25">
      <c r="F37510" s="11"/>
      <c r="G37510" s="11"/>
      <c r="H37510" s="11"/>
    </row>
    <row r="37511" spans="6:8" x14ac:dyDescent="0.25">
      <c r="F37511" s="11"/>
      <c r="G37511" s="11"/>
      <c r="H37511" s="11"/>
    </row>
    <row r="37512" spans="6:8" x14ac:dyDescent="0.25">
      <c r="F37512" s="11"/>
      <c r="G37512" s="11"/>
      <c r="H37512" s="11"/>
    </row>
    <row r="37513" spans="6:8" x14ac:dyDescent="0.25">
      <c r="F37513" s="11"/>
      <c r="G37513" s="11"/>
      <c r="H37513" s="11"/>
    </row>
    <row r="37514" spans="6:8" x14ac:dyDescent="0.25">
      <c r="F37514" s="11"/>
      <c r="G37514" s="11"/>
      <c r="H37514" s="11"/>
    </row>
    <row r="37515" spans="6:8" x14ac:dyDescent="0.25">
      <c r="F37515" s="11"/>
      <c r="G37515" s="11"/>
      <c r="H37515" s="11"/>
    </row>
    <row r="37516" spans="6:8" x14ac:dyDescent="0.25">
      <c r="F37516" s="11"/>
      <c r="G37516" s="11"/>
      <c r="H37516" s="11"/>
    </row>
    <row r="37517" spans="6:8" x14ac:dyDescent="0.25">
      <c r="F37517" s="11"/>
      <c r="G37517" s="11"/>
      <c r="H37517" s="11"/>
    </row>
    <row r="37518" spans="6:8" x14ac:dyDescent="0.25">
      <c r="F37518" s="11"/>
      <c r="G37518" s="11"/>
      <c r="H37518" s="11"/>
    </row>
    <row r="37519" spans="6:8" x14ac:dyDescent="0.25">
      <c r="F37519" s="11"/>
      <c r="G37519" s="11"/>
      <c r="H37519" s="11"/>
    </row>
    <row r="37520" spans="6:8" x14ac:dyDescent="0.25">
      <c r="F37520" s="11"/>
      <c r="G37520" s="11"/>
      <c r="H37520" s="11"/>
    </row>
    <row r="37521" spans="6:8" x14ac:dyDescent="0.25">
      <c r="F37521" s="11"/>
      <c r="G37521" s="11"/>
      <c r="H37521" s="11"/>
    </row>
    <row r="37522" spans="6:8" x14ac:dyDescent="0.25">
      <c r="F37522" s="11"/>
      <c r="G37522" s="11"/>
      <c r="H37522" s="11"/>
    </row>
    <row r="37523" spans="6:8" x14ac:dyDescent="0.25">
      <c r="F37523" s="11"/>
      <c r="G37523" s="11"/>
      <c r="H37523" s="11"/>
    </row>
    <row r="37524" spans="6:8" x14ac:dyDescent="0.25">
      <c r="F37524" s="11"/>
      <c r="G37524" s="11"/>
      <c r="H37524" s="11"/>
    </row>
    <row r="37525" spans="6:8" x14ac:dyDescent="0.25">
      <c r="F37525" s="11"/>
      <c r="G37525" s="11"/>
      <c r="H37525" s="11"/>
    </row>
    <row r="37526" spans="6:8" x14ac:dyDescent="0.25">
      <c r="F37526" s="11"/>
      <c r="G37526" s="11"/>
      <c r="H37526" s="11"/>
    </row>
    <row r="37527" spans="6:8" x14ac:dyDescent="0.25">
      <c r="F37527" s="11"/>
      <c r="G37527" s="11"/>
      <c r="H37527" s="11"/>
    </row>
    <row r="37528" spans="6:8" x14ac:dyDescent="0.25">
      <c r="F37528" s="11"/>
      <c r="G37528" s="11"/>
      <c r="H37528" s="11"/>
    </row>
    <row r="37529" spans="6:8" x14ac:dyDescent="0.25">
      <c r="F37529" s="11"/>
      <c r="G37529" s="11"/>
      <c r="H37529" s="11"/>
    </row>
    <row r="37530" spans="6:8" x14ac:dyDescent="0.25">
      <c r="F37530" s="11"/>
      <c r="G37530" s="11"/>
      <c r="H37530" s="11"/>
    </row>
    <row r="37531" spans="6:8" x14ac:dyDescent="0.25">
      <c r="F37531" s="11"/>
      <c r="G37531" s="11"/>
      <c r="H37531" s="11"/>
    </row>
    <row r="37532" spans="6:8" x14ac:dyDescent="0.25">
      <c r="F37532" s="11"/>
      <c r="G37532" s="11"/>
      <c r="H37532" s="11"/>
    </row>
    <row r="37533" spans="6:8" x14ac:dyDescent="0.25">
      <c r="F37533" s="11"/>
      <c r="G37533" s="11"/>
      <c r="H37533" s="11"/>
    </row>
    <row r="37534" spans="6:8" x14ac:dyDescent="0.25">
      <c r="F37534" s="11"/>
      <c r="G37534" s="11"/>
      <c r="H37534" s="11"/>
    </row>
    <row r="37535" spans="6:8" x14ac:dyDescent="0.25">
      <c r="F37535" s="11"/>
      <c r="G37535" s="11"/>
      <c r="H37535" s="11"/>
    </row>
    <row r="37536" spans="6:8" x14ac:dyDescent="0.25">
      <c r="F37536" s="11"/>
      <c r="G37536" s="11"/>
      <c r="H37536" s="11"/>
    </row>
    <row r="37537" spans="6:8" x14ac:dyDescent="0.25">
      <c r="F37537" s="11"/>
      <c r="G37537" s="11"/>
      <c r="H37537" s="11"/>
    </row>
    <row r="37538" spans="6:8" x14ac:dyDescent="0.25">
      <c r="F37538" s="11"/>
      <c r="G37538" s="11"/>
      <c r="H37538" s="11"/>
    </row>
    <row r="37539" spans="6:8" x14ac:dyDescent="0.25">
      <c r="F37539" s="11"/>
      <c r="G37539" s="11"/>
      <c r="H37539" s="11"/>
    </row>
    <row r="37540" spans="6:8" x14ac:dyDescent="0.25">
      <c r="F37540" s="11"/>
      <c r="G37540" s="11"/>
      <c r="H37540" s="11"/>
    </row>
    <row r="37541" spans="6:8" x14ac:dyDescent="0.25">
      <c r="F37541" s="11"/>
      <c r="G37541" s="11"/>
      <c r="H37541" s="11"/>
    </row>
    <row r="37542" spans="6:8" x14ac:dyDescent="0.25">
      <c r="F37542" s="11"/>
      <c r="G37542" s="11"/>
      <c r="H37542" s="11"/>
    </row>
    <row r="37543" spans="6:8" x14ac:dyDescent="0.25">
      <c r="F37543" s="11"/>
      <c r="G37543" s="11"/>
      <c r="H37543" s="11"/>
    </row>
    <row r="37544" spans="6:8" x14ac:dyDescent="0.25">
      <c r="F37544" s="11"/>
      <c r="G37544" s="11"/>
      <c r="H37544" s="11"/>
    </row>
    <row r="37545" spans="6:8" x14ac:dyDescent="0.25">
      <c r="F37545" s="11"/>
      <c r="G37545" s="11"/>
      <c r="H37545" s="11"/>
    </row>
    <row r="37546" spans="6:8" x14ac:dyDescent="0.25">
      <c r="F37546" s="11"/>
      <c r="G37546" s="11"/>
      <c r="H37546" s="11"/>
    </row>
    <row r="37547" spans="6:8" x14ac:dyDescent="0.25">
      <c r="F37547" s="11"/>
      <c r="G37547" s="11"/>
      <c r="H37547" s="11"/>
    </row>
    <row r="37548" spans="6:8" x14ac:dyDescent="0.25">
      <c r="F37548" s="11"/>
      <c r="G37548" s="11"/>
      <c r="H37548" s="11"/>
    </row>
    <row r="37549" spans="6:8" x14ac:dyDescent="0.25">
      <c r="F37549" s="11"/>
      <c r="G37549" s="11"/>
      <c r="H37549" s="11"/>
    </row>
    <row r="37550" spans="6:8" x14ac:dyDescent="0.25">
      <c r="F37550" s="11"/>
      <c r="G37550" s="11"/>
      <c r="H37550" s="11"/>
    </row>
    <row r="37551" spans="6:8" x14ac:dyDescent="0.25">
      <c r="F37551" s="11"/>
      <c r="G37551" s="11"/>
      <c r="H37551" s="11"/>
    </row>
    <row r="37552" spans="6:8" x14ac:dyDescent="0.25">
      <c r="F37552" s="11"/>
      <c r="G37552" s="11"/>
      <c r="H37552" s="11"/>
    </row>
    <row r="37553" spans="6:8" x14ac:dyDescent="0.25">
      <c r="F37553" s="11"/>
      <c r="G37553" s="11"/>
      <c r="H37553" s="11"/>
    </row>
    <row r="37554" spans="6:8" x14ac:dyDescent="0.25">
      <c r="F37554" s="11"/>
      <c r="G37554" s="11"/>
      <c r="H37554" s="11"/>
    </row>
    <row r="37555" spans="6:8" x14ac:dyDescent="0.25">
      <c r="F37555" s="11"/>
      <c r="G37555" s="11"/>
      <c r="H37555" s="11"/>
    </row>
    <row r="37556" spans="6:8" x14ac:dyDescent="0.25">
      <c r="F37556" s="11"/>
      <c r="G37556" s="11"/>
      <c r="H37556" s="11"/>
    </row>
    <row r="37557" spans="6:8" x14ac:dyDescent="0.25">
      <c r="F37557" s="11"/>
      <c r="G37557" s="11"/>
      <c r="H37557" s="11"/>
    </row>
    <row r="37558" spans="6:8" x14ac:dyDescent="0.25">
      <c r="F37558" s="11"/>
      <c r="G37558" s="11"/>
      <c r="H37558" s="11"/>
    </row>
    <row r="37559" spans="6:8" x14ac:dyDescent="0.25">
      <c r="F37559" s="11"/>
      <c r="G37559" s="11"/>
      <c r="H37559" s="11"/>
    </row>
    <row r="37560" spans="6:8" x14ac:dyDescent="0.25">
      <c r="F37560" s="11"/>
      <c r="G37560" s="11"/>
      <c r="H37560" s="11"/>
    </row>
    <row r="37561" spans="6:8" x14ac:dyDescent="0.25">
      <c r="F37561" s="11"/>
      <c r="G37561" s="11"/>
      <c r="H37561" s="11"/>
    </row>
    <row r="37562" spans="6:8" x14ac:dyDescent="0.25">
      <c r="F37562" s="11"/>
      <c r="G37562" s="11"/>
      <c r="H37562" s="11"/>
    </row>
    <row r="37563" spans="6:8" x14ac:dyDescent="0.25">
      <c r="F37563" s="11"/>
      <c r="G37563" s="11"/>
      <c r="H37563" s="11"/>
    </row>
    <row r="37564" spans="6:8" x14ac:dyDescent="0.25">
      <c r="F37564" s="11"/>
      <c r="G37564" s="11"/>
      <c r="H37564" s="11"/>
    </row>
    <row r="37565" spans="6:8" x14ac:dyDescent="0.25">
      <c r="F37565" s="11"/>
      <c r="G37565" s="11"/>
      <c r="H37565" s="11"/>
    </row>
    <row r="37566" spans="6:8" x14ac:dyDescent="0.25">
      <c r="F37566" s="11"/>
      <c r="G37566" s="11"/>
      <c r="H37566" s="11"/>
    </row>
    <row r="37567" spans="6:8" x14ac:dyDescent="0.25">
      <c r="F37567" s="11"/>
      <c r="G37567" s="11"/>
      <c r="H37567" s="11"/>
    </row>
    <row r="37568" spans="6:8" x14ac:dyDescent="0.25">
      <c r="F37568" s="11"/>
      <c r="G37568" s="11"/>
      <c r="H37568" s="11"/>
    </row>
    <row r="37569" spans="6:8" x14ac:dyDescent="0.25">
      <c r="F37569" s="11"/>
      <c r="G37569" s="11"/>
      <c r="H37569" s="11"/>
    </row>
    <row r="37570" spans="6:8" x14ac:dyDescent="0.25">
      <c r="F37570" s="11"/>
      <c r="G37570" s="11"/>
      <c r="H37570" s="11"/>
    </row>
    <row r="37571" spans="6:8" x14ac:dyDescent="0.25">
      <c r="F37571" s="11"/>
      <c r="G37571" s="11"/>
      <c r="H37571" s="11"/>
    </row>
    <row r="37572" spans="6:8" x14ac:dyDescent="0.25">
      <c r="F37572" s="11"/>
      <c r="G37572" s="11"/>
      <c r="H37572" s="11"/>
    </row>
    <row r="37573" spans="6:8" x14ac:dyDescent="0.25">
      <c r="F37573" s="11"/>
      <c r="G37573" s="11"/>
      <c r="H37573" s="11"/>
    </row>
    <row r="37574" spans="6:8" x14ac:dyDescent="0.25">
      <c r="F37574" s="11"/>
      <c r="G37574" s="11"/>
      <c r="H37574" s="11"/>
    </row>
    <row r="37575" spans="6:8" x14ac:dyDescent="0.25">
      <c r="F37575" s="11"/>
      <c r="G37575" s="11"/>
      <c r="H37575" s="11"/>
    </row>
    <row r="37576" spans="6:8" x14ac:dyDescent="0.25">
      <c r="F37576" s="11"/>
      <c r="G37576" s="11"/>
      <c r="H37576" s="11"/>
    </row>
    <row r="37577" spans="6:8" x14ac:dyDescent="0.25">
      <c r="F37577" s="11"/>
      <c r="G37577" s="11"/>
      <c r="H37577" s="11"/>
    </row>
    <row r="37578" spans="6:8" x14ac:dyDescent="0.25">
      <c r="F37578" s="11"/>
      <c r="G37578" s="11"/>
      <c r="H37578" s="11"/>
    </row>
    <row r="37579" spans="6:8" x14ac:dyDescent="0.25">
      <c r="F37579" s="11"/>
      <c r="G37579" s="11"/>
      <c r="H37579" s="11"/>
    </row>
    <row r="37580" spans="6:8" x14ac:dyDescent="0.25">
      <c r="F37580" s="11"/>
      <c r="G37580" s="11"/>
      <c r="H37580" s="11"/>
    </row>
    <row r="37581" spans="6:8" x14ac:dyDescent="0.25">
      <c r="F37581" s="11"/>
      <c r="G37581" s="11"/>
      <c r="H37581" s="11"/>
    </row>
    <row r="37582" spans="6:8" x14ac:dyDescent="0.25">
      <c r="F37582" s="11"/>
      <c r="G37582" s="11"/>
      <c r="H37582" s="11"/>
    </row>
    <row r="37583" spans="6:8" x14ac:dyDescent="0.25">
      <c r="F37583" s="11"/>
      <c r="G37583" s="11"/>
      <c r="H37583" s="11"/>
    </row>
    <row r="37584" spans="6:8" x14ac:dyDescent="0.25">
      <c r="F37584" s="11"/>
      <c r="G37584" s="11"/>
      <c r="H37584" s="11"/>
    </row>
    <row r="37585" spans="6:8" x14ac:dyDescent="0.25">
      <c r="F37585" s="11"/>
      <c r="G37585" s="11"/>
      <c r="H37585" s="11"/>
    </row>
    <row r="37586" spans="6:8" x14ac:dyDescent="0.25">
      <c r="F37586" s="11"/>
      <c r="G37586" s="11"/>
      <c r="H37586" s="11"/>
    </row>
    <row r="37587" spans="6:8" x14ac:dyDescent="0.25">
      <c r="F37587" s="11"/>
      <c r="G37587" s="11"/>
      <c r="H37587" s="11"/>
    </row>
    <row r="37588" spans="6:8" x14ac:dyDescent="0.25">
      <c r="F37588" s="11"/>
      <c r="G37588" s="11"/>
      <c r="H37588" s="11"/>
    </row>
    <row r="37589" spans="6:8" x14ac:dyDescent="0.25">
      <c r="F37589" s="11"/>
      <c r="G37589" s="11"/>
      <c r="H37589" s="11"/>
    </row>
    <row r="37590" spans="6:8" x14ac:dyDescent="0.25">
      <c r="F37590" s="11"/>
      <c r="G37590" s="11"/>
      <c r="H37590" s="11"/>
    </row>
    <row r="37591" spans="6:8" x14ac:dyDescent="0.25">
      <c r="F37591" s="11"/>
      <c r="G37591" s="11"/>
      <c r="H37591" s="11"/>
    </row>
    <row r="37592" spans="6:8" x14ac:dyDescent="0.25">
      <c r="F37592" s="11"/>
      <c r="G37592" s="11"/>
      <c r="H37592" s="11"/>
    </row>
    <row r="37593" spans="6:8" x14ac:dyDescent="0.25">
      <c r="F37593" s="11"/>
      <c r="G37593" s="11"/>
      <c r="H37593" s="11"/>
    </row>
    <row r="37594" spans="6:8" x14ac:dyDescent="0.25">
      <c r="F37594" s="11"/>
      <c r="G37594" s="11"/>
      <c r="H37594" s="11"/>
    </row>
    <row r="37595" spans="6:8" x14ac:dyDescent="0.25">
      <c r="F37595" s="11"/>
      <c r="G37595" s="11"/>
      <c r="H37595" s="11"/>
    </row>
    <row r="37596" spans="6:8" x14ac:dyDescent="0.25">
      <c r="F37596" s="11"/>
      <c r="G37596" s="11"/>
      <c r="H37596" s="11"/>
    </row>
    <row r="37597" spans="6:8" x14ac:dyDescent="0.25">
      <c r="F37597" s="11"/>
      <c r="G37597" s="11"/>
      <c r="H37597" s="11"/>
    </row>
    <row r="37598" spans="6:8" x14ac:dyDescent="0.25">
      <c r="F37598" s="11"/>
      <c r="G37598" s="11"/>
      <c r="H37598" s="11"/>
    </row>
    <row r="37599" spans="6:8" x14ac:dyDescent="0.25">
      <c r="F37599" s="11"/>
      <c r="G37599" s="11"/>
      <c r="H37599" s="11"/>
    </row>
    <row r="37600" spans="6:8" x14ac:dyDescent="0.25">
      <c r="F37600" s="11"/>
      <c r="G37600" s="11"/>
      <c r="H37600" s="11"/>
    </row>
    <row r="37601" spans="6:8" x14ac:dyDescent="0.25">
      <c r="F37601" s="11"/>
      <c r="G37601" s="11"/>
      <c r="H37601" s="11"/>
    </row>
    <row r="37602" spans="6:8" x14ac:dyDescent="0.25">
      <c r="F37602" s="11"/>
      <c r="G37602" s="11"/>
      <c r="H37602" s="11"/>
    </row>
    <row r="37603" spans="6:8" x14ac:dyDescent="0.25">
      <c r="F37603" s="11"/>
      <c r="G37603" s="11"/>
      <c r="H37603" s="11"/>
    </row>
    <row r="37604" spans="6:8" x14ac:dyDescent="0.25">
      <c r="F37604" s="11"/>
      <c r="G37604" s="11"/>
      <c r="H37604" s="11"/>
    </row>
    <row r="37605" spans="6:8" x14ac:dyDescent="0.25">
      <c r="F37605" s="11"/>
      <c r="G37605" s="11"/>
      <c r="H37605" s="11"/>
    </row>
    <row r="37606" spans="6:8" x14ac:dyDescent="0.25">
      <c r="F37606" s="11"/>
      <c r="G37606" s="11"/>
      <c r="H37606" s="11"/>
    </row>
    <row r="37607" spans="6:8" x14ac:dyDescent="0.25">
      <c r="F37607" s="11"/>
      <c r="G37607" s="11"/>
      <c r="H37607" s="11"/>
    </row>
    <row r="37608" spans="6:8" x14ac:dyDescent="0.25">
      <c r="F37608" s="11"/>
      <c r="G37608" s="11"/>
      <c r="H37608" s="11"/>
    </row>
    <row r="37609" spans="6:8" x14ac:dyDescent="0.25">
      <c r="F37609" s="11"/>
      <c r="G37609" s="11"/>
      <c r="H37609" s="11"/>
    </row>
    <row r="37610" spans="6:8" x14ac:dyDescent="0.25">
      <c r="F37610" s="11"/>
      <c r="G37610" s="11"/>
      <c r="H37610" s="11"/>
    </row>
    <row r="37611" spans="6:8" x14ac:dyDescent="0.25">
      <c r="F37611" s="11"/>
      <c r="G37611" s="11"/>
      <c r="H37611" s="11"/>
    </row>
    <row r="37612" spans="6:8" x14ac:dyDescent="0.25">
      <c r="F37612" s="11"/>
      <c r="G37612" s="11"/>
      <c r="H37612" s="11"/>
    </row>
    <row r="37613" spans="6:8" x14ac:dyDescent="0.25">
      <c r="F37613" s="11"/>
      <c r="G37613" s="11"/>
      <c r="H37613" s="11"/>
    </row>
    <row r="37614" spans="6:8" x14ac:dyDescent="0.25">
      <c r="F37614" s="11"/>
      <c r="G37614" s="11"/>
      <c r="H37614" s="11"/>
    </row>
    <row r="37615" spans="6:8" x14ac:dyDescent="0.25">
      <c r="F37615" s="11"/>
      <c r="G37615" s="11"/>
      <c r="H37615" s="11"/>
    </row>
    <row r="37616" spans="6:8" x14ac:dyDescent="0.25">
      <c r="F37616" s="11"/>
      <c r="G37616" s="11"/>
      <c r="H37616" s="11"/>
    </row>
    <row r="37617" spans="6:8" x14ac:dyDescent="0.25">
      <c r="F37617" s="11"/>
      <c r="G37617" s="11"/>
      <c r="H37617" s="11"/>
    </row>
    <row r="37618" spans="6:8" x14ac:dyDescent="0.25">
      <c r="F37618" s="11"/>
      <c r="G37618" s="11"/>
      <c r="H37618" s="11"/>
    </row>
    <row r="37619" spans="6:8" x14ac:dyDescent="0.25">
      <c r="F37619" s="11"/>
      <c r="G37619" s="11"/>
      <c r="H37619" s="11"/>
    </row>
    <row r="37620" spans="6:8" x14ac:dyDescent="0.25">
      <c r="F37620" s="11"/>
      <c r="G37620" s="11"/>
      <c r="H37620" s="11"/>
    </row>
    <row r="37621" spans="6:8" x14ac:dyDescent="0.25">
      <c r="F37621" s="11"/>
      <c r="G37621" s="11"/>
      <c r="H37621" s="11"/>
    </row>
    <row r="37622" spans="6:8" x14ac:dyDescent="0.25">
      <c r="F37622" s="11"/>
      <c r="G37622" s="11"/>
      <c r="H37622" s="11"/>
    </row>
    <row r="37623" spans="6:8" x14ac:dyDescent="0.25">
      <c r="F37623" s="11"/>
      <c r="G37623" s="11"/>
      <c r="H37623" s="11"/>
    </row>
    <row r="37624" spans="6:8" x14ac:dyDescent="0.25">
      <c r="F37624" s="11"/>
      <c r="G37624" s="11"/>
      <c r="H37624" s="11"/>
    </row>
    <row r="37625" spans="6:8" x14ac:dyDescent="0.25">
      <c r="F37625" s="11"/>
      <c r="G37625" s="11"/>
      <c r="H37625" s="11"/>
    </row>
    <row r="37626" spans="6:8" x14ac:dyDescent="0.25">
      <c r="F37626" s="11"/>
      <c r="G37626" s="11"/>
      <c r="H37626" s="11"/>
    </row>
    <row r="37627" spans="6:8" x14ac:dyDescent="0.25">
      <c r="F37627" s="11"/>
      <c r="G37627" s="11"/>
      <c r="H37627" s="11"/>
    </row>
    <row r="37628" spans="6:8" x14ac:dyDescent="0.25">
      <c r="F37628" s="11"/>
      <c r="G37628" s="11"/>
      <c r="H37628" s="11"/>
    </row>
    <row r="37629" spans="6:8" x14ac:dyDescent="0.25">
      <c r="F37629" s="11"/>
      <c r="G37629" s="11"/>
      <c r="H37629" s="11"/>
    </row>
    <row r="37630" spans="6:8" x14ac:dyDescent="0.25">
      <c r="F37630" s="11"/>
      <c r="G37630" s="11"/>
      <c r="H37630" s="11"/>
    </row>
    <row r="37631" spans="6:8" x14ac:dyDescent="0.25">
      <c r="F37631" s="11"/>
      <c r="G37631" s="11"/>
      <c r="H37631" s="11"/>
    </row>
    <row r="37632" spans="6:8" x14ac:dyDescent="0.25">
      <c r="F37632" s="11"/>
      <c r="G37632" s="11"/>
      <c r="H37632" s="11"/>
    </row>
    <row r="37633" spans="6:8" x14ac:dyDescent="0.25">
      <c r="F37633" s="11"/>
      <c r="G37633" s="11"/>
      <c r="H37633" s="11"/>
    </row>
    <row r="37634" spans="6:8" x14ac:dyDescent="0.25">
      <c r="F37634" s="11"/>
      <c r="G37634" s="11"/>
      <c r="H37634" s="11"/>
    </row>
    <row r="37635" spans="6:8" x14ac:dyDescent="0.25">
      <c r="F37635" s="11"/>
      <c r="G37635" s="11"/>
      <c r="H37635" s="11"/>
    </row>
    <row r="37636" spans="6:8" x14ac:dyDescent="0.25">
      <c r="F37636" s="11"/>
      <c r="G37636" s="11"/>
      <c r="H37636" s="11"/>
    </row>
    <row r="37637" spans="6:8" x14ac:dyDescent="0.25">
      <c r="F37637" s="11"/>
      <c r="G37637" s="11"/>
      <c r="H37637" s="11"/>
    </row>
    <row r="37638" spans="6:8" x14ac:dyDescent="0.25">
      <c r="F37638" s="11"/>
      <c r="G37638" s="11"/>
      <c r="H37638" s="11"/>
    </row>
    <row r="37639" spans="6:8" x14ac:dyDescent="0.25">
      <c r="F37639" s="11"/>
      <c r="G37639" s="11"/>
      <c r="H37639" s="11"/>
    </row>
    <row r="37640" spans="6:8" x14ac:dyDescent="0.25">
      <c r="F37640" s="11"/>
      <c r="G37640" s="11"/>
      <c r="H37640" s="11"/>
    </row>
    <row r="37641" spans="6:8" x14ac:dyDescent="0.25">
      <c r="F37641" s="11"/>
      <c r="G37641" s="11"/>
      <c r="H37641" s="11"/>
    </row>
    <row r="37642" spans="6:8" x14ac:dyDescent="0.25">
      <c r="F37642" s="11"/>
      <c r="G37642" s="11"/>
      <c r="H37642" s="11"/>
    </row>
    <row r="37643" spans="6:8" x14ac:dyDescent="0.25">
      <c r="F37643" s="11"/>
      <c r="G37643" s="11"/>
      <c r="H37643" s="11"/>
    </row>
    <row r="37644" spans="6:8" x14ac:dyDescent="0.25">
      <c r="F37644" s="11"/>
      <c r="G37644" s="11"/>
      <c r="H37644" s="11"/>
    </row>
    <row r="37645" spans="6:8" x14ac:dyDescent="0.25">
      <c r="F37645" s="11"/>
      <c r="G37645" s="11"/>
      <c r="H37645" s="11"/>
    </row>
    <row r="37646" spans="6:8" x14ac:dyDescent="0.25">
      <c r="F37646" s="11"/>
      <c r="G37646" s="11"/>
      <c r="H37646" s="11"/>
    </row>
    <row r="37647" spans="6:8" x14ac:dyDescent="0.25">
      <c r="F37647" s="11"/>
      <c r="G37647" s="11"/>
      <c r="H37647" s="11"/>
    </row>
    <row r="37648" spans="6:8" x14ac:dyDescent="0.25">
      <c r="F37648" s="11"/>
      <c r="G37648" s="11"/>
      <c r="H37648" s="11"/>
    </row>
    <row r="37649" spans="6:8" x14ac:dyDescent="0.25">
      <c r="F37649" s="11"/>
      <c r="G37649" s="11"/>
      <c r="H37649" s="11"/>
    </row>
    <row r="37650" spans="6:8" x14ac:dyDescent="0.25">
      <c r="F37650" s="11"/>
      <c r="G37650" s="11"/>
      <c r="H37650" s="11"/>
    </row>
    <row r="37651" spans="6:8" x14ac:dyDescent="0.25">
      <c r="F37651" s="11"/>
      <c r="G37651" s="11"/>
      <c r="H37651" s="11"/>
    </row>
    <row r="37652" spans="6:8" x14ac:dyDescent="0.25">
      <c r="F37652" s="11"/>
      <c r="G37652" s="11"/>
      <c r="H37652" s="11"/>
    </row>
    <row r="37653" spans="6:8" x14ac:dyDescent="0.25">
      <c r="F37653" s="11"/>
      <c r="G37653" s="11"/>
      <c r="H37653" s="11"/>
    </row>
    <row r="37654" spans="6:8" x14ac:dyDescent="0.25">
      <c r="F37654" s="11"/>
      <c r="G37654" s="11"/>
      <c r="H37654" s="11"/>
    </row>
    <row r="37655" spans="6:8" x14ac:dyDescent="0.25">
      <c r="F37655" s="11"/>
      <c r="G37655" s="11"/>
      <c r="H37655" s="11"/>
    </row>
    <row r="37656" spans="6:8" x14ac:dyDescent="0.25">
      <c r="F37656" s="11"/>
      <c r="G37656" s="11"/>
      <c r="H37656" s="11"/>
    </row>
    <row r="37657" spans="6:8" x14ac:dyDescent="0.25">
      <c r="F37657" s="11"/>
      <c r="G37657" s="11"/>
      <c r="H37657" s="11"/>
    </row>
    <row r="37658" spans="6:8" x14ac:dyDescent="0.25">
      <c r="F37658" s="11"/>
      <c r="G37658" s="11"/>
      <c r="H37658" s="11"/>
    </row>
    <row r="37659" spans="6:8" x14ac:dyDescent="0.25">
      <c r="F37659" s="11"/>
      <c r="G37659" s="11"/>
      <c r="H37659" s="11"/>
    </row>
    <row r="37660" spans="6:8" x14ac:dyDescent="0.25">
      <c r="F37660" s="11"/>
      <c r="G37660" s="11"/>
      <c r="H37660" s="11"/>
    </row>
    <row r="37661" spans="6:8" x14ac:dyDescent="0.25">
      <c r="F37661" s="11"/>
      <c r="G37661" s="11"/>
      <c r="H37661" s="11"/>
    </row>
    <row r="37662" spans="6:8" x14ac:dyDescent="0.25">
      <c r="F37662" s="11"/>
      <c r="G37662" s="11"/>
      <c r="H37662" s="11"/>
    </row>
    <row r="37663" spans="6:8" x14ac:dyDescent="0.25">
      <c r="F37663" s="11"/>
      <c r="G37663" s="11"/>
      <c r="H37663" s="11"/>
    </row>
    <row r="37664" spans="6:8" x14ac:dyDescent="0.25">
      <c r="F37664" s="11"/>
      <c r="G37664" s="11"/>
      <c r="H37664" s="11"/>
    </row>
    <row r="37665" spans="6:8" x14ac:dyDescent="0.25">
      <c r="F37665" s="11"/>
      <c r="G37665" s="11"/>
      <c r="H37665" s="11"/>
    </row>
    <row r="37666" spans="6:8" x14ac:dyDescent="0.25">
      <c r="F37666" s="11"/>
      <c r="G37666" s="11"/>
      <c r="H37666" s="11"/>
    </row>
    <row r="37667" spans="6:8" x14ac:dyDescent="0.25">
      <c r="F37667" s="11"/>
      <c r="G37667" s="11"/>
      <c r="H37667" s="11"/>
    </row>
    <row r="37668" spans="6:8" x14ac:dyDescent="0.25">
      <c r="F37668" s="11"/>
      <c r="G37668" s="11"/>
      <c r="H37668" s="11"/>
    </row>
    <row r="37669" spans="6:8" x14ac:dyDescent="0.25">
      <c r="F37669" s="11"/>
      <c r="G37669" s="11"/>
      <c r="H37669" s="11"/>
    </row>
    <row r="37670" spans="6:8" x14ac:dyDescent="0.25">
      <c r="F37670" s="11"/>
      <c r="G37670" s="11"/>
      <c r="H37670" s="11"/>
    </row>
    <row r="37671" spans="6:8" x14ac:dyDescent="0.25">
      <c r="F37671" s="11"/>
      <c r="G37671" s="11"/>
      <c r="H37671" s="11"/>
    </row>
    <row r="37672" spans="6:8" x14ac:dyDescent="0.25">
      <c r="F37672" s="11"/>
      <c r="G37672" s="11"/>
      <c r="H37672" s="11"/>
    </row>
    <row r="37673" spans="6:8" x14ac:dyDescent="0.25">
      <c r="F37673" s="11"/>
      <c r="G37673" s="11"/>
      <c r="H37673" s="11"/>
    </row>
    <row r="37674" spans="6:8" x14ac:dyDescent="0.25">
      <c r="F37674" s="11"/>
      <c r="G37674" s="11"/>
      <c r="H37674" s="11"/>
    </row>
    <row r="37675" spans="6:8" x14ac:dyDescent="0.25">
      <c r="F37675" s="11"/>
      <c r="G37675" s="11"/>
      <c r="H37675" s="11"/>
    </row>
    <row r="37676" spans="6:8" x14ac:dyDescent="0.25">
      <c r="F37676" s="11"/>
      <c r="G37676" s="11"/>
      <c r="H37676" s="11"/>
    </row>
    <row r="37677" spans="6:8" x14ac:dyDescent="0.25">
      <c r="F37677" s="11"/>
      <c r="G37677" s="11"/>
      <c r="H37677" s="11"/>
    </row>
    <row r="37678" spans="6:8" x14ac:dyDescent="0.25">
      <c r="F37678" s="11"/>
      <c r="G37678" s="11"/>
      <c r="H37678" s="11"/>
    </row>
    <row r="37679" spans="6:8" x14ac:dyDescent="0.25">
      <c r="F37679" s="11"/>
      <c r="G37679" s="11"/>
      <c r="H37679" s="11"/>
    </row>
    <row r="37680" spans="6:8" x14ac:dyDescent="0.25">
      <c r="F37680" s="11"/>
      <c r="G37680" s="11"/>
      <c r="H37680" s="11"/>
    </row>
    <row r="37681" spans="6:8" x14ac:dyDescent="0.25">
      <c r="F37681" s="11"/>
      <c r="G37681" s="11"/>
      <c r="H37681" s="11"/>
    </row>
    <row r="37682" spans="6:8" x14ac:dyDescent="0.25">
      <c r="F37682" s="11"/>
      <c r="G37682" s="11"/>
      <c r="H37682" s="11"/>
    </row>
    <row r="37683" spans="6:8" x14ac:dyDescent="0.25">
      <c r="F37683" s="11"/>
      <c r="G37683" s="11"/>
      <c r="H37683" s="11"/>
    </row>
    <row r="37684" spans="6:8" x14ac:dyDescent="0.25">
      <c r="F37684" s="11"/>
      <c r="G37684" s="11"/>
      <c r="H37684" s="11"/>
    </row>
    <row r="37685" spans="6:8" x14ac:dyDescent="0.25">
      <c r="F37685" s="11"/>
      <c r="G37685" s="11"/>
      <c r="H37685" s="11"/>
    </row>
    <row r="37686" spans="6:8" x14ac:dyDescent="0.25">
      <c r="F37686" s="11"/>
      <c r="G37686" s="11"/>
      <c r="H37686" s="11"/>
    </row>
    <row r="37687" spans="6:8" x14ac:dyDescent="0.25">
      <c r="F37687" s="11"/>
      <c r="G37687" s="11"/>
      <c r="H37687" s="11"/>
    </row>
    <row r="37688" spans="6:8" x14ac:dyDescent="0.25">
      <c r="F37688" s="11"/>
      <c r="G37688" s="11"/>
      <c r="H37688" s="11"/>
    </row>
    <row r="37689" spans="6:8" x14ac:dyDescent="0.25">
      <c r="F37689" s="11"/>
      <c r="G37689" s="11"/>
      <c r="H37689" s="11"/>
    </row>
    <row r="37690" spans="6:8" x14ac:dyDescent="0.25">
      <c r="F37690" s="11"/>
      <c r="G37690" s="11"/>
      <c r="H37690" s="11"/>
    </row>
    <row r="37691" spans="6:8" x14ac:dyDescent="0.25">
      <c r="F37691" s="11"/>
      <c r="G37691" s="11"/>
      <c r="H37691" s="11"/>
    </row>
    <row r="37692" spans="6:8" x14ac:dyDescent="0.25">
      <c r="F37692" s="11"/>
      <c r="G37692" s="11"/>
      <c r="H37692" s="11"/>
    </row>
    <row r="37693" spans="6:8" x14ac:dyDescent="0.25">
      <c r="F37693" s="11"/>
      <c r="G37693" s="11"/>
      <c r="H37693" s="11"/>
    </row>
    <row r="37694" spans="6:8" x14ac:dyDescent="0.25">
      <c r="F37694" s="11"/>
      <c r="G37694" s="11"/>
      <c r="H37694" s="11"/>
    </row>
    <row r="37695" spans="6:8" x14ac:dyDescent="0.25">
      <c r="F37695" s="11"/>
      <c r="G37695" s="11"/>
      <c r="H37695" s="11"/>
    </row>
    <row r="37696" spans="6:8" x14ac:dyDescent="0.25">
      <c r="F37696" s="11"/>
      <c r="G37696" s="11"/>
      <c r="H37696" s="11"/>
    </row>
    <row r="37697" spans="6:8" x14ac:dyDescent="0.25">
      <c r="F37697" s="11"/>
      <c r="G37697" s="11"/>
      <c r="H37697" s="11"/>
    </row>
    <row r="37698" spans="6:8" x14ac:dyDescent="0.25">
      <c r="F37698" s="11"/>
      <c r="G37698" s="11"/>
      <c r="H37698" s="11"/>
    </row>
    <row r="37699" spans="6:8" x14ac:dyDescent="0.25">
      <c r="F37699" s="11"/>
      <c r="G37699" s="11"/>
      <c r="H37699" s="11"/>
    </row>
    <row r="37700" spans="6:8" x14ac:dyDescent="0.25">
      <c r="F37700" s="11"/>
      <c r="G37700" s="11"/>
      <c r="H37700" s="11"/>
    </row>
    <row r="37701" spans="6:8" x14ac:dyDescent="0.25">
      <c r="F37701" s="11"/>
      <c r="G37701" s="11"/>
      <c r="H37701" s="11"/>
    </row>
    <row r="37702" spans="6:8" x14ac:dyDescent="0.25">
      <c r="F37702" s="11"/>
      <c r="G37702" s="11"/>
      <c r="H37702" s="11"/>
    </row>
    <row r="37703" spans="6:8" x14ac:dyDescent="0.25">
      <c r="F37703" s="11"/>
      <c r="G37703" s="11"/>
      <c r="H37703" s="11"/>
    </row>
    <row r="37704" spans="6:8" x14ac:dyDescent="0.25">
      <c r="F37704" s="11"/>
      <c r="G37704" s="11"/>
      <c r="H37704" s="11"/>
    </row>
    <row r="37705" spans="6:8" x14ac:dyDescent="0.25">
      <c r="F37705" s="11"/>
      <c r="G37705" s="11"/>
      <c r="H37705" s="11"/>
    </row>
    <row r="37706" spans="6:8" x14ac:dyDescent="0.25">
      <c r="F37706" s="11"/>
      <c r="G37706" s="11"/>
      <c r="H37706" s="11"/>
    </row>
    <row r="37707" spans="6:8" x14ac:dyDescent="0.25">
      <c r="F37707" s="11"/>
      <c r="G37707" s="11"/>
      <c r="H37707" s="11"/>
    </row>
    <row r="37708" spans="6:8" x14ac:dyDescent="0.25">
      <c r="F37708" s="11"/>
      <c r="G37708" s="11"/>
      <c r="H37708" s="11"/>
    </row>
    <row r="37709" spans="6:8" x14ac:dyDescent="0.25">
      <c r="F37709" s="11"/>
      <c r="G37709" s="11"/>
      <c r="H37709" s="11"/>
    </row>
    <row r="37710" spans="6:8" x14ac:dyDescent="0.25">
      <c r="F37710" s="11"/>
      <c r="G37710" s="11"/>
      <c r="H37710" s="11"/>
    </row>
    <row r="37711" spans="6:8" x14ac:dyDescent="0.25">
      <c r="F37711" s="11"/>
      <c r="G37711" s="11"/>
      <c r="H37711" s="11"/>
    </row>
    <row r="37712" spans="6:8" x14ac:dyDescent="0.25">
      <c r="F37712" s="11"/>
      <c r="G37712" s="11"/>
      <c r="H37712" s="11"/>
    </row>
    <row r="37713" spans="6:8" x14ac:dyDescent="0.25">
      <c r="F37713" s="11"/>
      <c r="G37713" s="11"/>
      <c r="H37713" s="11"/>
    </row>
    <row r="37714" spans="6:8" x14ac:dyDescent="0.25">
      <c r="F37714" s="11"/>
      <c r="G37714" s="11"/>
      <c r="H37714" s="11"/>
    </row>
    <row r="37715" spans="6:8" x14ac:dyDescent="0.25">
      <c r="F37715" s="11"/>
      <c r="G37715" s="11"/>
      <c r="H37715" s="11"/>
    </row>
    <row r="37716" spans="6:8" x14ac:dyDescent="0.25">
      <c r="F37716" s="11"/>
      <c r="G37716" s="11"/>
      <c r="H37716" s="11"/>
    </row>
    <row r="37717" spans="6:8" x14ac:dyDescent="0.25">
      <c r="F37717" s="11"/>
      <c r="G37717" s="11"/>
      <c r="H37717" s="11"/>
    </row>
    <row r="37718" spans="6:8" x14ac:dyDescent="0.25">
      <c r="F37718" s="11"/>
      <c r="G37718" s="11"/>
      <c r="H37718" s="11"/>
    </row>
    <row r="37719" spans="6:8" x14ac:dyDescent="0.25">
      <c r="F37719" s="11"/>
      <c r="G37719" s="11"/>
      <c r="H37719" s="11"/>
    </row>
    <row r="37720" spans="6:8" x14ac:dyDescent="0.25">
      <c r="F37720" s="11"/>
      <c r="G37720" s="11"/>
      <c r="H37720" s="11"/>
    </row>
    <row r="37721" spans="6:8" x14ac:dyDescent="0.25">
      <c r="F37721" s="11"/>
      <c r="G37721" s="11"/>
      <c r="H37721" s="11"/>
    </row>
    <row r="37722" spans="6:8" x14ac:dyDescent="0.25">
      <c r="F37722" s="11"/>
      <c r="G37722" s="11"/>
      <c r="H37722" s="11"/>
    </row>
    <row r="37723" spans="6:8" x14ac:dyDescent="0.25">
      <c r="F37723" s="11"/>
      <c r="G37723" s="11"/>
      <c r="H37723" s="11"/>
    </row>
    <row r="37724" spans="6:8" x14ac:dyDescent="0.25">
      <c r="F37724" s="11"/>
      <c r="G37724" s="11"/>
      <c r="H37724" s="11"/>
    </row>
    <row r="37725" spans="6:8" x14ac:dyDescent="0.25">
      <c r="F37725" s="11"/>
      <c r="G37725" s="11"/>
      <c r="H37725" s="11"/>
    </row>
    <row r="37726" spans="6:8" x14ac:dyDescent="0.25">
      <c r="F37726" s="11"/>
      <c r="G37726" s="11"/>
      <c r="H37726" s="11"/>
    </row>
    <row r="37727" spans="6:8" x14ac:dyDescent="0.25">
      <c r="F37727" s="11"/>
      <c r="G37727" s="11"/>
      <c r="H37727" s="11"/>
    </row>
    <row r="37728" spans="6:8" x14ac:dyDescent="0.25">
      <c r="F37728" s="11"/>
      <c r="G37728" s="11"/>
      <c r="H37728" s="11"/>
    </row>
    <row r="37729" spans="6:8" x14ac:dyDescent="0.25">
      <c r="F37729" s="11"/>
      <c r="G37729" s="11"/>
      <c r="H37729" s="11"/>
    </row>
    <row r="37730" spans="6:8" x14ac:dyDescent="0.25">
      <c r="F37730" s="11"/>
      <c r="G37730" s="11"/>
      <c r="H37730" s="11"/>
    </row>
    <row r="37731" spans="6:8" x14ac:dyDescent="0.25">
      <c r="F37731" s="11"/>
      <c r="G37731" s="11"/>
      <c r="H37731" s="11"/>
    </row>
    <row r="37732" spans="6:8" x14ac:dyDescent="0.25">
      <c r="F37732" s="11"/>
      <c r="G37732" s="11"/>
      <c r="H37732" s="11"/>
    </row>
    <row r="37733" spans="6:8" x14ac:dyDescent="0.25">
      <c r="F37733" s="11"/>
      <c r="G37733" s="11"/>
      <c r="H37733" s="11"/>
    </row>
    <row r="37734" spans="6:8" x14ac:dyDescent="0.25">
      <c r="F37734" s="11"/>
      <c r="G37734" s="11"/>
      <c r="H37734" s="11"/>
    </row>
    <row r="37735" spans="6:8" x14ac:dyDescent="0.25">
      <c r="F37735" s="11"/>
      <c r="G37735" s="11"/>
      <c r="H37735" s="11"/>
    </row>
    <row r="37736" spans="6:8" x14ac:dyDescent="0.25">
      <c r="F37736" s="11"/>
      <c r="G37736" s="11"/>
      <c r="H37736" s="11"/>
    </row>
    <row r="37737" spans="6:8" x14ac:dyDescent="0.25">
      <c r="F37737" s="11"/>
      <c r="G37737" s="11"/>
      <c r="H37737" s="11"/>
    </row>
    <row r="37738" spans="6:8" x14ac:dyDescent="0.25">
      <c r="F37738" s="11"/>
      <c r="G37738" s="11"/>
      <c r="H37738" s="11"/>
    </row>
    <row r="37739" spans="6:8" x14ac:dyDescent="0.25">
      <c r="F37739" s="11"/>
      <c r="G37739" s="11"/>
      <c r="H37739" s="11"/>
    </row>
    <row r="37740" spans="6:8" x14ac:dyDescent="0.25">
      <c r="F37740" s="11"/>
      <c r="G37740" s="11"/>
      <c r="H37740" s="11"/>
    </row>
    <row r="37741" spans="6:8" x14ac:dyDescent="0.25">
      <c r="F37741" s="11"/>
      <c r="G37741" s="11"/>
      <c r="H37741" s="11"/>
    </row>
    <row r="37742" spans="6:8" x14ac:dyDescent="0.25">
      <c r="F37742" s="11"/>
      <c r="G37742" s="11"/>
      <c r="H37742" s="11"/>
    </row>
    <row r="37743" spans="6:8" x14ac:dyDescent="0.25">
      <c r="F37743" s="11"/>
      <c r="G37743" s="11"/>
      <c r="H37743" s="11"/>
    </row>
    <row r="37744" spans="6:8" x14ac:dyDescent="0.25">
      <c r="F37744" s="11"/>
      <c r="G37744" s="11"/>
      <c r="H37744" s="11"/>
    </row>
    <row r="37745" spans="6:8" x14ac:dyDescent="0.25">
      <c r="F37745" s="11"/>
      <c r="G37745" s="11"/>
      <c r="H37745" s="11"/>
    </row>
    <row r="37746" spans="6:8" x14ac:dyDescent="0.25">
      <c r="F37746" s="11"/>
      <c r="G37746" s="11"/>
      <c r="H37746" s="11"/>
    </row>
    <row r="37747" spans="6:8" x14ac:dyDescent="0.25">
      <c r="F37747" s="11"/>
      <c r="G37747" s="11"/>
      <c r="H37747" s="11"/>
    </row>
    <row r="37748" spans="6:8" x14ac:dyDescent="0.25">
      <c r="F37748" s="11"/>
      <c r="G37748" s="11"/>
      <c r="H37748" s="11"/>
    </row>
    <row r="37749" spans="6:8" x14ac:dyDescent="0.25">
      <c r="F37749" s="11"/>
      <c r="G37749" s="11"/>
      <c r="H37749" s="11"/>
    </row>
    <row r="37750" spans="6:8" x14ac:dyDescent="0.25">
      <c r="F37750" s="11"/>
      <c r="G37750" s="11"/>
      <c r="H37750" s="11"/>
    </row>
    <row r="37751" spans="6:8" x14ac:dyDescent="0.25">
      <c r="F37751" s="11"/>
      <c r="G37751" s="11"/>
      <c r="H37751" s="11"/>
    </row>
    <row r="37752" spans="6:8" x14ac:dyDescent="0.25">
      <c r="F37752" s="11"/>
      <c r="G37752" s="11"/>
      <c r="H37752" s="11"/>
    </row>
    <row r="37753" spans="6:8" x14ac:dyDescent="0.25">
      <c r="F37753" s="11"/>
      <c r="G37753" s="11"/>
      <c r="H37753" s="11"/>
    </row>
    <row r="37754" spans="6:8" x14ac:dyDescent="0.25">
      <c r="F37754" s="11"/>
      <c r="G37754" s="11"/>
      <c r="H37754" s="11"/>
    </row>
    <row r="37755" spans="6:8" x14ac:dyDescent="0.25">
      <c r="F37755" s="11"/>
      <c r="G37755" s="11"/>
      <c r="H37755" s="11"/>
    </row>
    <row r="37756" spans="6:8" x14ac:dyDescent="0.25">
      <c r="F37756" s="11"/>
      <c r="G37756" s="11"/>
      <c r="H37756" s="11"/>
    </row>
    <row r="37757" spans="6:8" x14ac:dyDescent="0.25">
      <c r="F37757" s="11"/>
      <c r="G37757" s="11"/>
      <c r="H37757" s="11"/>
    </row>
    <row r="37758" spans="6:8" x14ac:dyDescent="0.25">
      <c r="F37758" s="11"/>
      <c r="G37758" s="11"/>
      <c r="H37758" s="11"/>
    </row>
    <row r="37759" spans="6:8" x14ac:dyDescent="0.25">
      <c r="F37759" s="11"/>
      <c r="G37759" s="11"/>
      <c r="H37759" s="11"/>
    </row>
    <row r="37760" spans="6:8" x14ac:dyDescent="0.25">
      <c r="F37760" s="11"/>
      <c r="G37760" s="11"/>
      <c r="H37760" s="11"/>
    </row>
    <row r="37761" spans="6:8" x14ac:dyDescent="0.25">
      <c r="F37761" s="11"/>
      <c r="G37761" s="11"/>
      <c r="H37761" s="11"/>
    </row>
    <row r="37762" spans="6:8" x14ac:dyDescent="0.25">
      <c r="F37762" s="11"/>
      <c r="G37762" s="11"/>
      <c r="H37762" s="11"/>
    </row>
    <row r="37763" spans="6:8" x14ac:dyDescent="0.25">
      <c r="F37763" s="11"/>
      <c r="G37763" s="11"/>
      <c r="H37763" s="11"/>
    </row>
    <row r="37764" spans="6:8" x14ac:dyDescent="0.25">
      <c r="F37764" s="11"/>
      <c r="G37764" s="11"/>
      <c r="H37764" s="11"/>
    </row>
    <row r="37765" spans="6:8" x14ac:dyDescent="0.25">
      <c r="F37765" s="11"/>
      <c r="G37765" s="11"/>
      <c r="H37765" s="11"/>
    </row>
    <row r="37766" spans="6:8" x14ac:dyDescent="0.25">
      <c r="F37766" s="11"/>
      <c r="G37766" s="11"/>
      <c r="H37766" s="11"/>
    </row>
    <row r="37767" spans="6:8" x14ac:dyDescent="0.25">
      <c r="F37767" s="11"/>
      <c r="G37767" s="11"/>
      <c r="H37767" s="11"/>
    </row>
    <row r="37768" spans="6:8" x14ac:dyDescent="0.25">
      <c r="F37768" s="11"/>
      <c r="G37768" s="11"/>
      <c r="H37768" s="11"/>
    </row>
    <row r="37769" spans="6:8" x14ac:dyDescent="0.25">
      <c r="F37769" s="11"/>
      <c r="G37769" s="11"/>
      <c r="H37769" s="11"/>
    </row>
    <row r="37770" spans="6:8" x14ac:dyDescent="0.25">
      <c r="F37770" s="11"/>
      <c r="G37770" s="11"/>
      <c r="H37770" s="11"/>
    </row>
    <row r="37771" spans="6:8" x14ac:dyDescent="0.25">
      <c r="F37771" s="11"/>
      <c r="G37771" s="11"/>
      <c r="H37771" s="11"/>
    </row>
    <row r="37772" spans="6:8" x14ac:dyDescent="0.25">
      <c r="F37772" s="11"/>
      <c r="G37772" s="11"/>
      <c r="H37772" s="11"/>
    </row>
    <row r="37773" spans="6:8" x14ac:dyDescent="0.25">
      <c r="F37773" s="11"/>
      <c r="G37773" s="11"/>
      <c r="H37773" s="11"/>
    </row>
    <row r="37774" spans="6:8" x14ac:dyDescent="0.25">
      <c r="F37774" s="11"/>
      <c r="G37774" s="11"/>
      <c r="H37774" s="11"/>
    </row>
    <row r="37775" spans="6:8" x14ac:dyDescent="0.25">
      <c r="F37775" s="11"/>
      <c r="G37775" s="11"/>
      <c r="H37775" s="11"/>
    </row>
    <row r="37776" spans="6:8" x14ac:dyDescent="0.25">
      <c r="F37776" s="11"/>
      <c r="G37776" s="11"/>
      <c r="H37776" s="11"/>
    </row>
    <row r="37777" spans="6:8" x14ac:dyDescent="0.25">
      <c r="F37777" s="11"/>
      <c r="G37777" s="11"/>
      <c r="H37777" s="11"/>
    </row>
    <row r="37778" spans="6:8" x14ac:dyDescent="0.25">
      <c r="F37778" s="11"/>
      <c r="G37778" s="11"/>
      <c r="H37778" s="11"/>
    </row>
    <row r="37779" spans="6:8" x14ac:dyDescent="0.25">
      <c r="F37779" s="11"/>
      <c r="G37779" s="11"/>
      <c r="H37779" s="11"/>
    </row>
    <row r="37780" spans="6:8" x14ac:dyDescent="0.25">
      <c r="F37780" s="11"/>
      <c r="G37780" s="11"/>
      <c r="H37780" s="11"/>
    </row>
    <row r="37781" spans="6:8" x14ac:dyDescent="0.25">
      <c r="F37781" s="11"/>
      <c r="G37781" s="11"/>
      <c r="H37781" s="11"/>
    </row>
    <row r="37782" spans="6:8" x14ac:dyDescent="0.25">
      <c r="F37782" s="11"/>
      <c r="G37782" s="11"/>
      <c r="H37782" s="11"/>
    </row>
    <row r="37783" spans="6:8" x14ac:dyDescent="0.25">
      <c r="F37783" s="11"/>
      <c r="G37783" s="11"/>
      <c r="H37783" s="11"/>
    </row>
    <row r="37784" spans="6:8" x14ac:dyDescent="0.25">
      <c r="F37784" s="11"/>
      <c r="G37784" s="11"/>
      <c r="H37784" s="11"/>
    </row>
    <row r="37785" spans="6:8" x14ac:dyDescent="0.25">
      <c r="F37785" s="11"/>
      <c r="G37785" s="11"/>
      <c r="H37785" s="11"/>
    </row>
    <row r="37786" spans="6:8" x14ac:dyDescent="0.25">
      <c r="F37786" s="11"/>
      <c r="G37786" s="11"/>
      <c r="H37786" s="11"/>
    </row>
    <row r="37787" spans="6:8" x14ac:dyDescent="0.25">
      <c r="F37787" s="11"/>
      <c r="G37787" s="11"/>
      <c r="H37787" s="11"/>
    </row>
    <row r="37788" spans="6:8" x14ac:dyDescent="0.25">
      <c r="F37788" s="11"/>
      <c r="G37788" s="11"/>
      <c r="H37788" s="11"/>
    </row>
    <row r="37789" spans="6:8" x14ac:dyDescent="0.25">
      <c r="F37789" s="11"/>
      <c r="G37789" s="11"/>
      <c r="H37789" s="11"/>
    </row>
    <row r="37790" spans="6:8" x14ac:dyDescent="0.25">
      <c r="F37790" s="11"/>
      <c r="G37790" s="11"/>
      <c r="H37790" s="11"/>
    </row>
    <row r="37791" spans="6:8" x14ac:dyDescent="0.25">
      <c r="F37791" s="11"/>
      <c r="G37791" s="11"/>
      <c r="H37791" s="11"/>
    </row>
    <row r="37792" spans="6:8" x14ac:dyDescent="0.25">
      <c r="F37792" s="11"/>
      <c r="G37792" s="11"/>
      <c r="H37792" s="11"/>
    </row>
    <row r="37793" spans="6:8" x14ac:dyDescent="0.25">
      <c r="F37793" s="11"/>
      <c r="G37793" s="11"/>
      <c r="H37793" s="11"/>
    </row>
    <row r="37794" spans="6:8" x14ac:dyDescent="0.25">
      <c r="F37794" s="11"/>
      <c r="G37794" s="11"/>
      <c r="H37794" s="11"/>
    </row>
    <row r="37795" spans="6:8" x14ac:dyDescent="0.25">
      <c r="F37795" s="11"/>
      <c r="G37795" s="11"/>
      <c r="H37795" s="11"/>
    </row>
    <row r="37796" spans="6:8" x14ac:dyDescent="0.25">
      <c r="F37796" s="11"/>
      <c r="G37796" s="11"/>
      <c r="H37796" s="11"/>
    </row>
    <row r="37797" spans="6:8" x14ac:dyDescent="0.25">
      <c r="F37797" s="11"/>
      <c r="G37797" s="11"/>
      <c r="H37797" s="11"/>
    </row>
    <row r="37798" spans="6:8" x14ac:dyDescent="0.25">
      <c r="F37798" s="11"/>
      <c r="G37798" s="11"/>
      <c r="H37798" s="11"/>
    </row>
    <row r="37799" spans="6:8" x14ac:dyDescent="0.25">
      <c r="F37799" s="11"/>
      <c r="G37799" s="11"/>
      <c r="H37799" s="11"/>
    </row>
    <row r="37800" spans="6:8" x14ac:dyDescent="0.25">
      <c r="F37800" s="11"/>
      <c r="G37800" s="11"/>
      <c r="H37800" s="11"/>
    </row>
    <row r="37801" spans="6:8" x14ac:dyDescent="0.25">
      <c r="F37801" s="11"/>
      <c r="G37801" s="11"/>
      <c r="H37801" s="11"/>
    </row>
    <row r="37802" spans="6:8" x14ac:dyDescent="0.25">
      <c r="F37802" s="11"/>
      <c r="G37802" s="11"/>
      <c r="H37802" s="11"/>
    </row>
    <row r="37803" spans="6:8" x14ac:dyDescent="0.25">
      <c r="F37803" s="11"/>
      <c r="G37803" s="11"/>
      <c r="H37803" s="11"/>
    </row>
    <row r="37804" spans="6:8" x14ac:dyDescent="0.25">
      <c r="F37804" s="11"/>
      <c r="G37804" s="11"/>
      <c r="H37804" s="11"/>
    </row>
    <row r="37805" spans="6:8" x14ac:dyDescent="0.25">
      <c r="F37805" s="11"/>
      <c r="G37805" s="11"/>
      <c r="H37805" s="11"/>
    </row>
    <row r="37806" spans="6:8" x14ac:dyDescent="0.25">
      <c r="F37806" s="11"/>
      <c r="G37806" s="11"/>
      <c r="H37806" s="11"/>
    </row>
    <row r="37807" spans="6:8" x14ac:dyDescent="0.25">
      <c r="F37807" s="11"/>
      <c r="G37807" s="11"/>
      <c r="H37807" s="11"/>
    </row>
    <row r="37808" spans="6:8" x14ac:dyDescent="0.25">
      <c r="F37808" s="11"/>
      <c r="G37808" s="11"/>
      <c r="H37808" s="11"/>
    </row>
    <row r="37809" spans="6:8" x14ac:dyDescent="0.25">
      <c r="F37809" s="11"/>
      <c r="G37809" s="11"/>
      <c r="H37809" s="11"/>
    </row>
    <row r="37810" spans="6:8" x14ac:dyDescent="0.25">
      <c r="F37810" s="11"/>
      <c r="G37810" s="11"/>
      <c r="H37810" s="11"/>
    </row>
    <row r="37811" spans="6:8" x14ac:dyDescent="0.25">
      <c r="F37811" s="11"/>
      <c r="G37811" s="11"/>
      <c r="H37811" s="11"/>
    </row>
    <row r="37812" spans="6:8" x14ac:dyDescent="0.25">
      <c r="F37812" s="11"/>
      <c r="G37812" s="11"/>
      <c r="H37812" s="11"/>
    </row>
    <row r="37813" spans="6:8" x14ac:dyDescent="0.25">
      <c r="F37813" s="11"/>
      <c r="G37813" s="11"/>
      <c r="H37813" s="11"/>
    </row>
    <row r="37814" spans="6:8" x14ac:dyDescent="0.25">
      <c r="F37814" s="11"/>
      <c r="G37814" s="11"/>
      <c r="H37814" s="11"/>
    </row>
    <row r="37815" spans="6:8" x14ac:dyDescent="0.25">
      <c r="F37815" s="11"/>
      <c r="G37815" s="11"/>
      <c r="H37815" s="11"/>
    </row>
    <row r="37816" spans="6:8" x14ac:dyDescent="0.25">
      <c r="F37816" s="11"/>
      <c r="G37816" s="11"/>
      <c r="H37816" s="11"/>
    </row>
    <row r="37817" spans="6:8" x14ac:dyDescent="0.25">
      <c r="F37817" s="11"/>
      <c r="G37817" s="11"/>
      <c r="H37817" s="11"/>
    </row>
    <row r="37818" spans="6:8" x14ac:dyDescent="0.25">
      <c r="F37818" s="11"/>
      <c r="G37818" s="11"/>
      <c r="H37818" s="11"/>
    </row>
    <row r="37819" spans="6:8" x14ac:dyDescent="0.25">
      <c r="F37819" s="11"/>
      <c r="G37819" s="11"/>
      <c r="H37819" s="11"/>
    </row>
    <row r="37820" spans="6:8" x14ac:dyDescent="0.25">
      <c r="F37820" s="11"/>
      <c r="G37820" s="11"/>
      <c r="H37820" s="11"/>
    </row>
    <row r="37821" spans="6:8" x14ac:dyDescent="0.25">
      <c r="F37821" s="11"/>
      <c r="G37821" s="11"/>
      <c r="H37821" s="11"/>
    </row>
    <row r="37822" spans="6:8" x14ac:dyDescent="0.25">
      <c r="F37822" s="11"/>
      <c r="G37822" s="11"/>
      <c r="H37822" s="11"/>
    </row>
    <row r="37823" spans="6:8" x14ac:dyDescent="0.25">
      <c r="F37823" s="11"/>
      <c r="G37823" s="11"/>
      <c r="H37823" s="11"/>
    </row>
    <row r="37824" spans="6:8" x14ac:dyDescent="0.25">
      <c r="F37824" s="11"/>
      <c r="G37824" s="11"/>
      <c r="H37824" s="11"/>
    </row>
    <row r="37825" spans="6:8" x14ac:dyDescent="0.25">
      <c r="F37825" s="11"/>
      <c r="G37825" s="11"/>
      <c r="H37825" s="11"/>
    </row>
    <row r="37826" spans="6:8" x14ac:dyDescent="0.25">
      <c r="F37826" s="11"/>
      <c r="G37826" s="11"/>
      <c r="H37826" s="11"/>
    </row>
    <row r="37827" spans="6:8" x14ac:dyDescent="0.25">
      <c r="F37827" s="11"/>
      <c r="G37827" s="11"/>
      <c r="H37827" s="11"/>
    </row>
    <row r="37828" spans="6:8" x14ac:dyDescent="0.25">
      <c r="F37828" s="11"/>
      <c r="G37828" s="11"/>
      <c r="H37828" s="11"/>
    </row>
    <row r="37829" spans="6:8" x14ac:dyDescent="0.25">
      <c r="F37829" s="11"/>
      <c r="G37829" s="11"/>
      <c r="H37829" s="11"/>
    </row>
    <row r="37830" spans="6:8" x14ac:dyDescent="0.25">
      <c r="F37830" s="11"/>
      <c r="G37830" s="11"/>
      <c r="H37830" s="11"/>
    </row>
    <row r="37831" spans="6:8" x14ac:dyDescent="0.25">
      <c r="F37831" s="11"/>
      <c r="G37831" s="11"/>
      <c r="H37831" s="11"/>
    </row>
    <row r="37832" spans="6:8" x14ac:dyDescent="0.25">
      <c r="F37832" s="11"/>
      <c r="G37832" s="11"/>
      <c r="H37832" s="11"/>
    </row>
    <row r="37833" spans="6:8" x14ac:dyDescent="0.25">
      <c r="F37833" s="11"/>
      <c r="G37833" s="11"/>
      <c r="H37833" s="11"/>
    </row>
    <row r="37834" spans="6:8" x14ac:dyDescent="0.25">
      <c r="F37834" s="11"/>
      <c r="G37834" s="11"/>
      <c r="H37834" s="11"/>
    </row>
    <row r="37835" spans="6:8" x14ac:dyDescent="0.25">
      <c r="F37835" s="11"/>
      <c r="G37835" s="11"/>
      <c r="H37835" s="11"/>
    </row>
    <row r="37836" spans="6:8" x14ac:dyDescent="0.25">
      <c r="F37836" s="11"/>
      <c r="G37836" s="11"/>
      <c r="H37836" s="11"/>
    </row>
    <row r="37837" spans="6:8" x14ac:dyDescent="0.25">
      <c r="F37837" s="11"/>
      <c r="G37837" s="11"/>
      <c r="H37837" s="11"/>
    </row>
    <row r="37838" spans="6:8" x14ac:dyDescent="0.25">
      <c r="F37838" s="11"/>
      <c r="G37838" s="11"/>
      <c r="H37838" s="11"/>
    </row>
    <row r="37839" spans="6:8" x14ac:dyDescent="0.25">
      <c r="F37839" s="11"/>
      <c r="G37839" s="11"/>
      <c r="H37839" s="11"/>
    </row>
    <row r="37840" spans="6:8" x14ac:dyDescent="0.25">
      <c r="F37840" s="11"/>
      <c r="G37840" s="11"/>
      <c r="H37840" s="11"/>
    </row>
    <row r="37841" spans="6:8" x14ac:dyDescent="0.25">
      <c r="F37841" s="11"/>
      <c r="G37841" s="11"/>
      <c r="H37841" s="11"/>
    </row>
    <row r="37842" spans="6:8" x14ac:dyDescent="0.25">
      <c r="F37842" s="11"/>
      <c r="G37842" s="11"/>
      <c r="H37842" s="11"/>
    </row>
    <row r="37843" spans="6:8" x14ac:dyDescent="0.25">
      <c r="F37843" s="11"/>
      <c r="G37843" s="11"/>
      <c r="H37843" s="11"/>
    </row>
    <row r="37844" spans="6:8" x14ac:dyDescent="0.25">
      <c r="F37844" s="11"/>
      <c r="G37844" s="11"/>
      <c r="H37844" s="11"/>
    </row>
    <row r="37845" spans="6:8" x14ac:dyDescent="0.25">
      <c r="F37845" s="11"/>
      <c r="G37845" s="11"/>
      <c r="H37845" s="11"/>
    </row>
    <row r="37846" spans="6:8" x14ac:dyDescent="0.25">
      <c r="F37846" s="11"/>
      <c r="G37846" s="11"/>
      <c r="H37846" s="11"/>
    </row>
    <row r="37847" spans="6:8" x14ac:dyDescent="0.25">
      <c r="F37847" s="11"/>
      <c r="G37847" s="11"/>
      <c r="H37847" s="11"/>
    </row>
    <row r="37848" spans="6:8" x14ac:dyDescent="0.25">
      <c r="F37848" s="11"/>
      <c r="G37848" s="11"/>
      <c r="H37848" s="11"/>
    </row>
    <row r="37849" spans="6:8" x14ac:dyDescent="0.25">
      <c r="F37849" s="11"/>
      <c r="G37849" s="11"/>
      <c r="H37849" s="11"/>
    </row>
    <row r="37850" spans="6:8" x14ac:dyDescent="0.25">
      <c r="F37850" s="11"/>
      <c r="G37850" s="11"/>
      <c r="H37850" s="11"/>
    </row>
    <row r="37851" spans="6:8" x14ac:dyDescent="0.25">
      <c r="F37851" s="11"/>
      <c r="G37851" s="11"/>
      <c r="H37851" s="11"/>
    </row>
    <row r="37852" spans="6:8" x14ac:dyDescent="0.25">
      <c r="F37852" s="11"/>
      <c r="G37852" s="11"/>
      <c r="H37852" s="11"/>
    </row>
    <row r="37853" spans="6:8" x14ac:dyDescent="0.25">
      <c r="F37853" s="11"/>
      <c r="G37853" s="11"/>
      <c r="H37853" s="11"/>
    </row>
    <row r="37854" spans="6:8" x14ac:dyDescent="0.25">
      <c r="F37854" s="11"/>
      <c r="G37854" s="11"/>
      <c r="H37854" s="11"/>
    </row>
    <row r="37855" spans="6:8" x14ac:dyDescent="0.25">
      <c r="F37855" s="11"/>
      <c r="G37855" s="11"/>
      <c r="H37855" s="11"/>
    </row>
    <row r="37856" spans="6:8" x14ac:dyDescent="0.25">
      <c r="F37856" s="11"/>
      <c r="G37856" s="11"/>
      <c r="H37856" s="11"/>
    </row>
    <row r="37857" spans="6:8" x14ac:dyDescent="0.25">
      <c r="F37857" s="11"/>
      <c r="G37857" s="11"/>
      <c r="H37857" s="11"/>
    </row>
    <row r="37858" spans="6:8" x14ac:dyDescent="0.25">
      <c r="F37858" s="11"/>
      <c r="G37858" s="11"/>
      <c r="H37858" s="11"/>
    </row>
    <row r="37859" spans="6:8" x14ac:dyDescent="0.25">
      <c r="F37859" s="11"/>
      <c r="G37859" s="11"/>
      <c r="H37859" s="11"/>
    </row>
    <row r="37860" spans="6:8" x14ac:dyDescent="0.25">
      <c r="F37860" s="11"/>
      <c r="G37860" s="11"/>
      <c r="H37860" s="11"/>
    </row>
    <row r="37861" spans="6:8" x14ac:dyDescent="0.25">
      <c r="F37861" s="11"/>
      <c r="G37861" s="11"/>
      <c r="H37861" s="11"/>
    </row>
    <row r="37862" spans="6:8" x14ac:dyDescent="0.25">
      <c r="F37862" s="11"/>
      <c r="G37862" s="11"/>
      <c r="H37862" s="11"/>
    </row>
    <row r="37863" spans="6:8" x14ac:dyDescent="0.25">
      <c r="F37863" s="11"/>
      <c r="G37863" s="11"/>
      <c r="H37863" s="11"/>
    </row>
    <row r="37864" spans="6:8" x14ac:dyDescent="0.25">
      <c r="F37864" s="11"/>
      <c r="G37864" s="11"/>
      <c r="H37864" s="11"/>
    </row>
    <row r="37865" spans="6:8" x14ac:dyDescent="0.25">
      <c r="F37865" s="11"/>
      <c r="G37865" s="11"/>
      <c r="H37865" s="11"/>
    </row>
    <row r="37866" spans="6:8" x14ac:dyDescent="0.25">
      <c r="F37866" s="11"/>
      <c r="G37866" s="11"/>
      <c r="H37866" s="11"/>
    </row>
    <row r="37867" spans="6:8" x14ac:dyDescent="0.25">
      <c r="F37867" s="11"/>
      <c r="G37867" s="11"/>
      <c r="H37867" s="11"/>
    </row>
    <row r="37868" spans="6:8" x14ac:dyDescent="0.25">
      <c r="F37868" s="11"/>
      <c r="G37868" s="11"/>
      <c r="H37868" s="11"/>
    </row>
    <row r="37869" spans="6:8" x14ac:dyDescent="0.25">
      <c r="F37869" s="11"/>
      <c r="G37869" s="11"/>
      <c r="H37869" s="11"/>
    </row>
    <row r="37870" spans="6:8" x14ac:dyDescent="0.25">
      <c r="F37870" s="11"/>
      <c r="G37870" s="11"/>
      <c r="H37870" s="11"/>
    </row>
    <row r="37871" spans="6:8" x14ac:dyDescent="0.25">
      <c r="F37871" s="11"/>
      <c r="G37871" s="11"/>
      <c r="H37871" s="11"/>
    </row>
    <row r="37872" spans="6:8" x14ac:dyDescent="0.25">
      <c r="F37872" s="11"/>
      <c r="G37872" s="11"/>
      <c r="H37872" s="11"/>
    </row>
    <row r="37873" spans="6:8" x14ac:dyDescent="0.25">
      <c r="F37873" s="11"/>
      <c r="G37873" s="11"/>
      <c r="H37873" s="11"/>
    </row>
    <row r="37874" spans="6:8" x14ac:dyDescent="0.25">
      <c r="F37874" s="11"/>
      <c r="G37874" s="11"/>
      <c r="H37874" s="11"/>
    </row>
    <row r="37875" spans="6:8" x14ac:dyDescent="0.25">
      <c r="F37875" s="11"/>
      <c r="G37875" s="11"/>
      <c r="H37875" s="11"/>
    </row>
    <row r="37876" spans="6:8" x14ac:dyDescent="0.25">
      <c r="F37876" s="11"/>
      <c r="G37876" s="11"/>
      <c r="H37876" s="11"/>
    </row>
    <row r="37877" spans="6:8" x14ac:dyDescent="0.25">
      <c r="F37877" s="11"/>
      <c r="G37877" s="11"/>
      <c r="H37877" s="11"/>
    </row>
    <row r="37878" spans="6:8" x14ac:dyDescent="0.25">
      <c r="F37878" s="11"/>
      <c r="G37878" s="11"/>
      <c r="H37878" s="11"/>
    </row>
    <row r="37879" spans="6:8" x14ac:dyDescent="0.25">
      <c r="F37879" s="11"/>
      <c r="G37879" s="11"/>
      <c r="H37879" s="11"/>
    </row>
    <row r="37880" spans="6:8" x14ac:dyDescent="0.25">
      <c r="F37880" s="11"/>
      <c r="G37880" s="11"/>
      <c r="H37880" s="11"/>
    </row>
    <row r="37881" spans="6:8" x14ac:dyDescent="0.25">
      <c r="F37881" s="11"/>
      <c r="G37881" s="11"/>
      <c r="H37881" s="11"/>
    </row>
    <row r="37882" spans="6:8" x14ac:dyDescent="0.25">
      <c r="F37882" s="11"/>
      <c r="G37882" s="11"/>
      <c r="H37882" s="11"/>
    </row>
    <row r="37883" spans="6:8" x14ac:dyDescent="0.25">
      <c r="F37883" s="11"/>
      <c r="G37883" s="11"/>
      <c r="H37883" s="11"/>
    </row>
    <row r="37884" spans="6:8" x14ac:dyDescent="0.25">
      <c r="F37884" s="11"/>
      <c r="G37884" s="11"/>
      <c r="H37884" s="11"/>
    </row>
    <row r="37885" spans="6:8" x14ac:dyDescent="0.25">
      <c r="F37885" s="11"/>
      <c r="G37885" s="11"/>
      <c r="H37885" s="11"/>
    </row>
    <row r="37886" spans="6:8" x14ac:dyDescent="0.25">
      <c r="F37886" s="11"/>
      <c r="G37886" s="11"/>
      <c r="H37886" s="11"/>
    </row>
    <row r="37887" spans="6:8" x14ac:dyDescent="0.25">
      <c r="F37887" s="11"/>
      <c r="G37887" s="11"/>
      <c r="H37887" s="11"/>
    </row>
    <row r="37888" spans="6:8" x14ac:dyDescent="0.25">
      <c r="F37888" s="11"/>
      <c r="G37888" s="11"/>
      <c r="H37888" s="11"/>
    </row>
    <row r="37889" spans="6:8" x14ac:dyDescent="0.25">
      <c r="F37889" s="11"/>
      <c r="G37889" s="11"/>
      <c r="H37889" s="11"/>
    </row>
    <row r="37890" spans="6:8" x14ac:dyDescent="0.25">
      <c r="F37890" s="11"/>
      <c r="G37890" s="11"/>
      <c r="H37890" s="11"/>
    </row>
    <row r="37891" spans="6:8" x14ac:dyDescent="0.25">
      <c r="F37891" s="11"/>
      <c r="G37891" s="11"/>
      <c r="H37891" s="11"/>
    </row>
    <row r="37892" spans="6:8" x14ac:dyDescent="0.25">
      <c r="F37892" s="11"/>
      <c r="G37892" s="11"/>
      <c r="H37892" s="11"/>
    </row>
    <row r="37893" spans="6:8" x14ac:dyDescent="0.25">
      <c r="F37893" s="11"/>
      <c r="G37893" s="11"/>
      <c r="H37893" s="11"/>
    </row>
    <row r="37894" spans="6:8" x14ac:dyDescent="0.25">
      <c r="F37894" s="11"/>
      <c r="G37894" s="11"/>
      <c r="H37894" s="11"/>
    </row>
    <row r="37895" spans="6:8" x14ac:dyDescent="0.25">
      <c r="F37895" s="11"/>
      <c r="G37895" s="11"/>
      <c r="H37895" s="11"/>
    </row>
    <row r="37896" spans="6:8" x14ac:dyDescent="0.25">
      <c r="F37896" s="11"/>
      <c r="G37896" s="11"/>
      <c r="H37896" s="11"/>
    </row>
    <row r="37897" spans="6:8" x14ac:dyDescent="0.25">
      <c r="F37897" s="11"/>
      <c r="G37897" s="11"/>
      <c r="H37897" s="11"/>
    </row>
    <row r="37898" spans="6:8" x14ac:dyDescent="0.25">
      <c r="F37898" s="11"/>
      <c r="G37898" s="11"/>
      <c r="H37898" s="11"/>
    </row>
    <row r="37899" spans="6:8" x14ac:dyDescent="0.25">
      <c r="F37899" s="11"/>
      <c r="G37899" s="11"/>
      <c r="H37899" s="11"/>
    </row>
    <row r="37900" spans="6:8" x14ac:dyDescent="0.25">
      <c r="F37900" s="11"/>
      <c r="G37900" s="11"/>
      <c r="H37900" s="11"/>
    </row>
    <row r="37901" spans="6:8" x14ac:dyDescent="0.25">
      <c r="F37901" s="11"/>
      <c r="G37901" s="11"/>
      <c r="H37901" s="11"/>
    </row>
    <row r="37902" spans="6:8" x14ac:dyDescent="0.25">
      <c r="F37902" s="11"/>
      <c r="G37902" s="11"/>
      <c r="H37902" s="11"/>
    </row>
    <row r="37903" spans="6:8" x14ac:dyDescent="0.25">
      <c r="F37903" s="11"/>
      <c r="G37903" s="11"/>
      <c r="H37903" s="11"/>
    </row>
    <row r="37904" spans="6:8" x14ac:dyDescent="0.25">
      <c r="F37904" s="11"/>
      <c r="G37904" s="11"/>
      <c r="H37904" s="11"/>
    </row>
    <row r="37905" spans="6:8" x14ac:dyDescent="0.25">
      <c r="F37905" s="11"/>
      <c r="G37905" s="11"/>
      <c r="H37905" s="11"/>
    </row>
    <row r="37906" spans="6:8" x14ac:dyDescent="0.25">
      <c r="F37906" s="11"/>
      <c r="G37906" s="11"/>
      <c r="H37906" s="11"/>
    </row>
    <row r="37907" spans="6:8" x14ac:dyDescent="0.25">
      <c r="F37907" s="11"/>
      <c r="G37907" s="11"/>
      <c r="H37907" s="11"/>
    </row>
    <row r="37908" spans="6:8" x14ac:dyDescent="0.25">
      <c r="F37908" s="11"/>
      <c r="G37908" s="11"/>
      <c r="H37908" s="11"/>
    </row>
    <row r="37909" spans="6:8" x14ac:dyDescent="0.25">
      <c r="F37909" s="11"/>
      <c r="G37909" s="11"/>
      <c r="H37909" s="11"/>
    </row>
    <row r="37910" spans="6:8" x14ac:dyDescent="0.25">
      <c r="F37910" s="11"/>
      <c r="G37910" s="11"/>
      <c r="H37910" s="11"/>
    </row>
    <row r="37911" spans="6:8" x14ac:dyDescent="0.25">
      <c r="F37911" s="11"/>
      <c r="G37911" s="11"/>
      <c r="H37911" s="11"/>
    </row>
    <row r="37912" spans="6:8" x14ac:dyDescent="0.25">
      <c r="F37912" s="11"/>
      <c r="G37912" s="11"/>
      <c r="H37912" s="11"/>
    </row>
    <row r="37913" spans="6:8" x14ac:dyDescent="0.25">
      <c r="F37913" s="11"/>
      <c r="G37913" s="11"/>
      <c r="H37913" s="11"/>
    </row>
    <row r="37914" spans="6:8" x14ac:dyDescent="0.25">
      <c r="F37914" s="11"/>
      <c r="G37914" s="11"/>
      <c r="H37914" s="11"/>
    </row>
    <row r="37915" spans="6:8" x14ac:dyDescent="0.25">
      <c r="F37915" s="11"/>
      <c r="G37915" s="11"/>
      <c r="H37915" s="11"/>
    </row>
    <row r="37916" spans="6:8" x14ac:dyDescent="0.25">
      <c r="F37916" s="11"/>
      <c r="G37916" s="11"/>
      <c r="H37916" s="11"/>
    </row>
    <row r="37917" spans="6:8" x14ac:dyDescent="0.25">
      <c r="F37917" s="11"/>
      <c r="G37917" s="11"/>
      <c r="H37917" s="11"/>
    </row>
    <row r="37918" spans="6:8" x14ac:dyDescent="0.25">
      <c r="F37918" s="11"/>
      <c r="G37918" s="11"/>
      <c r="H37918" s="11"/>
    </row>
    <row r="37919" spans="6:8" x14ac:dyDescent="0.25">
      <c r="F37919" s="11"/>
      <c r="G37919" s="11"/>
      <c r="H37919" s="11"/>
    </row>
    <row r="37920" spans="6:8" x14ac:dyDescent="0.25">
      <c r="F37920" s="11"/>
      <c r="G37920" s="11"/>
      <c r="H37920" s="11"/>
    </row>
    <row r="37921" spans="6:8" x14ac:dyDescent="0.25">
      <c r="F37921" s="11"/>
      <c r="G37921" s="11"/>
      <c r="H37921" s="11"/>
    </row>
    <row r="37922" spans="6:8" x14ac:dyDescent="0.25">
      <c r="F37922" s="11"/>
      <c r="G37922" s="11"/>
      <c r="H37922" s="11"/>
    </row>
    <row r="37923" spans="6:8" x14ac:dyDescent="0.25">
      <c r="F37923" s="11"/>
      <c r="G37923" s="11"/>
      <c r="H37923" s="11"/>
    </row>
    <row r="37924" spans="6:8" x14ac:dyDescent="0.25">
      <c r="F37924" s="11"/>
      <c r="G37924" s="11"/>
      <c r="H37924" s="11"/>
    </row>
    <row r="37925" spans="6:8" x14ac:dyDescent="0.25">
      <c r="F37925" s="11"/>
      <c r="G37925" s="11"/>
      <c r="H37925" s="11"/>
    </row>
    <row r="37926" spans="6:8" x14ac:dyDescent="0.25">
      <c r="F37926" s="11"/>
      <c r="G37926" s="11"/>
      <c r="H37926" s="11"/>
    </row>
    <row r="37927" spans="6:8" x14ac:dyDescent="0.25">
      <c r="F37927" s="11"/>
      <c r="G37927" s="11"/>
      <c r="H37927" s="11"/>
    </row>
    <row r="37928" spans="6:8" x14ac:dyDescent="0.25">
      <c r="F37928" s="11"/>
      <c r="G37928" s="11"/>
      <c r="H37928" s="11"/>
    </row>
    <row r="37929" spans="6:8" x14ac:dyDescent="0.25">
      <c r="F37929" s="11"/>
      <c r="G37929" s="11"/>
      <c r="H37929" s="11"/>
    </row>
    <row r="37930" spans="6:8" x14ac:dyDescent="0.25">
      <c r="F37930" s="11"/>
      <c r="G37930" s="11"/>
      <c r="H37930" s="11"/>
    </row>
    <row r="37931" spans="6:8" x14ac:dyDescent="0.25">
      <c r="F37931" s="11"/>
      <c r="G37931" s="11"/>
      <c r="H37931" s="11"/>
    </row>
    <row r="37932" spans="6:8" x14ac:dyDescent="0.25">
      <c r="F37932" s="11"/>
      <c r="G37932" s="11"/>
      <c r="H37932" s="11"/>
    </row>
    <row r="37933" spans="6:8" x14ac:dyDescent="0.25">
      <c r="F37933" s="11"/>
      <c r="G37933" s="11"/>
      <c r="H37933" s="11"/>
    </row>
    <row r="37934" spans="6:8" x14ac:dyDescent="0.25">
      <c r="F37934" s="11"/>
      <c r="G37934" s="11"/>
      <c r="H37934" s="11"/>
    </row>
    <row r="37935" spans="6:8" x14ac:dyDescent="0.25">
      <c r="F37935" s="11"/>
      <c r="G37935" s="11"/>
      <c r="H37935" s="11"/>
    </row>
    <row r="37936" spans="6:8" x14ac:dyDescent="0.25">
      <c r="F37936" s="11"/>
      <c r="G37936" s="11"/>
      <c r="H37936" s="11"/>
    </row>
    <row r="37937" spans="6:8" x14ac:dyDescent="0.25">
      <c r="F37937" s="11"/>
      <c r="G37937" s="11"/>
      <c r="H37937" s="11"/>
    </row>
    <row r="37938" spans="6:8" x14ac:dyDescent="0.25">
      <c r="F37938" s="11"/>
      <c r="G37938" s="11"/>
      <c r="H37938" s="11"/>
    </row>
    <row r="37939" spans="6:8" x14ac:dyDescent="0.25">
      <c r="F37939" s="11"/>
      <c r="G37939" s="11"/>
      <c r="H37939" s="11"/>
    </row>
    <row r="37940" spans="6:8" x14ac:dyDescent="0.25">
      <c r="F37940" s="11"/>
      <c r="G37940" s="11"/>
      <c r="H37940" s="11"/>
    </row>
    <row r="37941" spans="6:8" x14ac:dyDescent="0.25">
      <c r="F37941" s="11"/>
      <c r="G37941" s="11"/>
      <c r="H37941" s="11"/>
    </row>
    <row r="37942" spans="6:8" x14ac:dyDescent="0.25">
      <c r="F37942" s="11"/>
      <c r="G37942" s="11"/>
      <c r="H37942" s="11"/>
    </row>
    <row r="37943" spans="6:8" x14ac:dyDescent="0.25">
      <c r="F37943" s="11"/>
      <c r="G37943" s="11"/>
      <c r="H37943" s="11"/>
    </row>
    <row r="37944" spans="6:8" x14ac:dyDescent="0.25">
      <c r="F37944" s="11"/>
      <c r="G37944" s="11"/>
      <c r="H37944" s="11"/>
    </row>
    <row r="37945" spans="6:8" x14ac:dyDescent="0.25">
      <c r="F37945" s="11"/>
      <c r="G37945" s="11"/>
      <c r="H37945" s="11"/>
    </row>
    <row r="37946" spans="6:8" x14ac:dyDescent="0.25">
      <c r="F37946" s="11"/>
      <c r="G37946" s="11"/>
      <c r="H37946" s="11"/>
    </row>
    <row r="37947" spans="6:8" x14ac:dyDescent="0.25">
      <c r="F37947" s="11"/>
      <c r="G37947" s="11"/>
      <c r="H37947" s="11"/>
    </row>
    <row r="37948" spans="6:8" x14ac:dyDescent="0.25">
      <c r="F37948" s="11"/>
      <c r="G37948" s="11"/>
      <c r="H37948" s="11"/>
    </row>
    <row r="37949" spans="6:8" x14ac:dyDescent="0.25">
      <c r="F37949" s="11"/>
      <c r="G37949" s="11"/>
      <c r="H37949" s="11"/>
    </row>
    <row r="37950" spans="6:8" x14ac:dyDescent="0.25">
      <c r="F37950" s="11"/>
      <c r="G37950" s="11"/>
      <c r="H37950" s="11"/>
    </row>
    <row r="37951" spans="6:8" x14ac:dyDescent="0.25">
      <c r="F37951" s="11"/>
      <c r="G37951" s="11"/>
      <c r="H37951" s="11"/>
    </row>
    <row r="37952" spans="6:8" x14ac:dyDescent="0.25">
      <c r="F37952" s="11"/>
      <c r="G37952" s="11"/>
      <c r="H37952" s="11"/>
    </row>
    <row r="37953" spans="6:8" x14ac:dyDescent="0.25">
      <c r="F37953" s="11"/>
      <c r="G37953" s="11"/>
      <c r="H37953" s="11"/>
    </row>
    <row r="37954" spans="6:8" x14ac:dyDescent="0.25">
      <c r="F37954" s="11"/>
      <c r="G37954" s="11"/>
      <c r="H37954" s="11"/>
    </row>
    <row r="37955" spans="6:8" x14ac:dyDescent="0.25">
      <c r="F37955" s="11"/>
      <c r="G37955" s="11"/>
      <c r="H37955" s="11"/>
    </row>
    <row r="37956" spans="6:8" x14ac:dyDescent="0.25">
      <c r="F37956" s="11"/>
      <c r="G37956" s="11"/>
      <c r="H37956" s="11"/>
    </row>
    <row r="37957" spans="6:8" x14ac:dyDescent="0.25">
      <c r="F37957" s="11"/>
      <c r="G37957" s="11"/>
      <c r="H37957" s="11"/>
    </row>
    <row r="37958" spans="6:8" x14ac:dyDescent="0.25">
      <c r="F37958" s="11"/>
      <c r="G37958" s="11"/>
      <c r="H37958" s="11"/>
    </row>
    <row r="37959" spans="6:8" x14ac:dyDescent="0.25">
      <c r="F37959" s="11"/>
      <c r="G37959" s="11"/>
      <c r="H37959" s="11"/>
    </row>
    <row r="37960" spans="6:8" x14ac:dyDescent="0.25">
      <c r="F37960" s="11"/>
      <c r="G37960" s="11"/>
      <c r="H37960" s="11"/>
    </row>
    <row r="37961" spans="6:8" x14ac:dyDescent="0.25">
      <c r="F37961" s="11"/>
      <c r="G37961" s="11"/>
      <c r="H37961" s="11"/>
    </row>
    <row r="37962" spans="6:8" x14ac:dyDescent="0.25">
      <c r="F37962" s="11"/>
      <c r="G37962" s="11"/>
      <c r="H37962" s="11"/>
    </row>
    <row r="37963" spans="6:8" x14ac:dyDescent="0.25">
      <c r="F37963" s="11"/>
      <c r="G37963" s="11"/>
      <c r="H37963" s="11"/>
    </row>
    <row r="37964" spans="6:8" x14ac:dyDescent="0.25">
      <c r="F37964" s="11"/>
      <c r="G37964" s="11"/>
      <c r="H37964" s="11"/>
    </row>
    <row r="37965" spans="6:8" x14ac:dyDescent="0.25">
      <c r="F37965" s="11"/>
      <c r="G37965" s="11"/>
      <c r="H37965" s="11"/>
    </row>
    <row r="37966" spans="6:8" x14ac:dyDescent="0.25">
      <c r="F37966" s="11"/>
      <c r="G37966" s="11"/>
      <c r="H37966" s="11"/>
    </row>
    <row r="37967" spans="6:8" x14ac:dyDescent="0.25">
      <c r="F37967" s="11"/>
      <c r="G37967" s="11"/>
      <c r="H37967" s="11"/>
    </row>
    <row r="37968" spans="6:8" x14ac:dyDescent="0.25">
      <c r="F37968" s="11"/>
      <c r="G37968" s="11"/>
      <c r="H37968" s="11"/>
    </row>
    <row r="37969" spans="6:8" x14ac:dyDescent="0.25">
      <c r="F37969" s="11"/>
      <c r="G37969" s="11"/>
      <c r="H37969" s="11"/>
    </row>
    <row r="37970" spans="6:8" x14ac:dyDescent="0.25">
      <c r="F37970" s="11"/>
      <c r="G37970" s="11"/>
      <c r="H37970" s="11"/>
    </row>
    <row r="37971" spans="6:8" x14ac:dyDescent="0.25">
      <c r="F37971" s="11"/>
      <c r="G37971" s="11"/>
      <c r="H37971" s="11"/>
    </row>
    <row r="37972" spans="6:8" x14ac:dyDescent="0.25">
      <c r="F37972" s="11"/>
      <c r="G37972" s="11"/>
      <c r="H37972" s="11"/>
    </row>
    <row r="37973" spans="6:8" x14ac:dyDescent="0.25">
      <c r="F37973" s="11"/>
      <c r="G37973" s="11"/>
      <c r="H37973" s="11"/>
    </row>
    <row r="37974" spans="6:8" x14ac:dyDescent="0.25">
      <c r="F37974" s="11"/>
      <c r="G37974" s="11"/>
      <c r="H37974" s="11"/>
    </row>
    <row r="37975" spans="6:8" x14ac:dyDescent="0.25">
      <c r="F37975" s="11"/>
      <c r="G37975" s="11"/>
      <c r="H37975" s="11"/>
    </row>
    <row r="37976" spans="6:8" x14ac:dyDescent="0.25">
      <c r="F37976" s="11"/>
      <c r="G37976" s="11"/>
      <c r="H37976" s="11"/>
    </row>
    <row r="37977" spans="6:8" x14ac:dyDescent="0.25">
      <c r="F37977" s="11"/>
      <c r="G37977" s="11"/>
      <c r="H37977" s="11"/>
    </row>
    <row r="37978" spans="6:8" x14ac:dyDescent="0.25">
      <c r="F37978" s="11"/>
      <c r="G37978" s="11"/>
      <c r="H37978" s="11"/>
    </row>
    <row r="37979" spans="6:8" x14ac:dyDescent="0.25">
      <c r="F37979" s="11"/>
      <c r="G37979" s="11"/>
      <c r="H37979" s="11"/>
    </row>
    <row r="37980" spans="6:8" x14ac:dyDescent="0.25">
      <c r="F37980" s="11"/>
      <c r="G37980" s="11"/>
      <c r="H37980" s="11"/>
    </row>
    <row r="37981" spans="6:8" x14ac:dyDescent="0.25">
      <c r="F37981" s="11"/>
      <c r="G37981" s="11"/>
      <c r="H37981" s="11"/>
    </row>
    <row r="37982" spans="6:8" x14ac:dyDescent="0.25">
      <c r="F37982" s="11"/>
      <c r="G37982" s="11"/>
      <c r="H37982" s="11"/>
    </row>
    <row r="37983" spans="6:8" x14ac:dyDescent="0.25">
      <c r="F37983" s="11"/>
      <c r="G37983" s="11"/>
      <c r="H37983" s="11"/>
    </row>
    <row r="37984" spans="6:8" x14ac:dyDescent="0.25">
      <c r="F37984" s="11"/>
      <c r="G37984" s="11"/>
      <c r="H37984" s="11"/>
    </row>
    <row r="37985" spans="6:8" x14ac:dyDescent="0.25">
      <c r="F37985" s="11"/>
      <c r="G37985" s="11"/>
      <c r="H37985" s="11"/>
    </row>
    <row r="37986" spans="6:8" x14ac:dyDescent="0.25">
      <c r="F37986" s="11"/>
      <c r="G37986" s="11"/>
      <c r="H37986" s="11"/>
    </row>
    <row r="37987" spans="6:8" x14ac:dyDescent="0.25">
      <c r="F37987" s="11"/>
      <c r="G37987" s="11"/>
      <c r="H37987" s="11"/>
    </row>
    <row r="37988" spans="6:8" x14ac:dyDescent="0.25">
      <c r="F37988" s="11"/>
      <c r="G37988" s="11"/>
      <c r="H37988" s="11"/>
    </row>
    <row r="37989" spans="6:8" x14ac:dyDescent="0.25">
      <c r="F37989" s="11"/>
      <c r="G37989" s="11"/>
      <c r="H37989" s="11"/>
    </row>
    <row r="37990" spans="6:8" x14ac:dyDescent="0.25">
      <c r="F37990" s="11"/>
      <c r="G37990" s="11"/>
      <c r="H37990" s="11"/>
    </row>
    <row r="37991" spans="6:8" x14ac:dyDescent="0.25">
      <c r="F37991" s="11"/>
      <c r="G37991" s="11"/>
      <c r="H37991" s="11"/>
    </row>
    <row r="37992" spans="6:8" x14ac:dyDescent="0.25">
      <c r="F37992" s="11"/>
      <c r="G37992" s="11"/>
      <c r="H37992" s="11"/>
    </row>
    <row r="37993" spans="6:8" x14ac:dyDescent="0.25">
      <c r="F37993" s="11"/>
      <c r="G37993" s="11"/>
      <c r="H37993" s="11"/>
    </row>
    <row r="37994" spans="6:8" x14ac:dyDescent="0.25">
      <c r="F37994" s="11"/>
      <c r="G37994" s="11"/>
      <c r="H37994" s="11"/>
    </row>
    <row r="37995" spans="6:8" x14ac:dyDescent="0.25">
      <c r="F37995" s="11"/>
      <c r="G37995" s="11"/>
      <c r="H37995" s="11"/>
    </row>
    <row r="37996" spans="6:8" x14ac:dyDescent="0.25">
      <c r="F37996" s="11"/>
      <c r="G37996" s="11"/>
      <c r="H37996" s="11"/>
    </row>
    <row r="37997" spans="6:8" x14ac:dyDescent="0.25">
      <c r="F37997" s="11"/>
      <c r="G37997" s="11"/>
      <c r="H37997" s="11"/>
    </row>
    <row r="37998" spans="6:8" x14ac:dyDescent="0.25">
      <c r="F37998" s="11"/>
      <c r="G37998" s="11"/>
      <c r="H37998" s="11"/>
    </row>
    <row r="37999" spans="6:8" x14ac:dyDescent="0.25">
      <c r="F37999" s="11"/>
      <c r="G37999" s="11"/>
      <c r="H37999" s="11"/>
    </row>
    <row r="38000" spans="6:8" x14ac:dyDescent="0.25">
      <c r="F38000" s="11"/>
      <c r="G38000" s="11"/>
      <c r="H38000" s="11"/>
    </row>
    <row r="38001" spans="6:8" x14ac:dyDescent="0.25">
      <c r="F38001" s="11"/>
      <c r="G38001" s="11"/>
      <c r="H38001" s="11"/>
    </row>
    <row r="38002" spans="6:8" x14ac:dyDescent="0.25">
      <c r="F38002" s="11"/>
      <c r="G38002" s="11"/>
      <c r="H38002" s="11"/>
    </row>
    <row r="38003" spans="6:8" x14ac:dyDescent="0.25">
      <c r="F38003" s="11"/>
      <c r="G38003" s="11"/>
      <c r="H38003" s="11"/>
    </row>
    <row r="38004" spans="6:8" x14ac:dyDescent="0.25">
      <c r="F38004" s="11"/>
      <c r="G38004" s="11"/>
      <c r="H38004" s="11"/>
    </row>
    <row r="38005" spans="6:8" x14ac:dyDescent="0.25">
      <c r="F38005" s="11"/>
      <c r="G38005" s="11"/>
      <c r="H38005" s="11"/>
    </row>
    <row r="38006" spans="6:8" x14ac:dyDescent="0.25">
      <c r="F38006" s="11"/>
      <c r="G38006" s="11"/>
      <c r="H38006" s="11"/>
    </row>
    <row r="38007" spans="6:8" x14ac:dyDescent="0.25">
      <c r="F38007" s="11"/>
      <c r="G38007" s="11"/>
      <c r="H38007" s="11"/>
    </row>
    <row r="38008" spans="6:8" x14ac:dyDescent="0.25">
      <c r="F38008" s="11"/>
      <c r="G38008" s="11"/>
      <c r="H38008" s="11"/>
    </row>
    <row r="38009" spans="6:8" x14ac:dyDescent="0.25">
      <c r="F38009" s="11"/>
      <c r="G38009" s="11"/>
      <c r="H38009" s="11"/>
    </row>
    <row r="38010" spans="6:8" x14ac:dyDescent="0.25">
      <c r="F38010" s="11"/>
      <c r="G38010" s="11"/>
      <c r="H38010" s="11"/>
    </row>
    <row r="38011" spans="6:8" x14ac:dyDescent="0.25">
      <c r="F38011" s="11"/>
      <c r="G38011" s="11"/>
      <c r="H38011" s="11"/>
    </row>
    <row r="38012" spans="6:8" x14ac:dyDescent="0.25">
      <c r="F38012" s="11"/>
      <c r="G38012" s="11"/>
      <c r="H38012" s="11"/>
    </row>
    <row r="38013" spans="6:8" x14ac:dyDescent="0.25">
      <c r="F38013" s="11"/>
      <c r="G38013" s="11"/>
      <c r="H38013" s="11"/>
    </row>
    <row r="38014" spans="6:8" x14ac:dyDescent="0.25">
      <c r="F38014" s="11"/>
      <c r="G38014" s="11"/>
      <c r="H38014" s="11"/>
    </row>
    <row r="38015" spans="6:8" x14ac:dyDescent="0.25">
      <c r="F38015" s="11"/>
      <c r="G38015" s="11"/>
      <c r="H38015" s="11"/>
    </row>
    <row r="38016" spans="6:8" x14ac:dyDescent="0.25">
      <c r="F38016" s="11"/>
      <c r="G38016" s="11"/>
      <c r="H38016" s="11"/>
    </row>
    <row r="38017" spans="6:8" x14ac:dyDescent="0.25">
      <c r="F38017" s="11"/>
      <c r="G38017" s="11"/>
      <c r="H38017" s="11"/>
    </row>
    <row r="38018" spans="6:8" x14ac:dyDescent="0.25">
      <c r="F38018" s="11"/>
      <c r="G38018" s="11"/>
      <c r="H38018" s="11"/>
    </row>
    <row r="38019" spans="6:8" x14ac:dyDescent="0.25">
      <c r="F38019" s="11"/>
      <c r="G38019" s="11"/>
      <c r="H38019" s="11"/>
    </row>
    <row r="38020" spans="6:8" x14ac:dyDescent="0.25">
      <c r="F38020" s="11"/>
      <c r="G38020" s="11"/>
      <c r="H38020" s="11"/>
    </row>
    <row r="38021" spans="6:8" x14ac:dyDescent="0.25">
      <c r="F38021" s="11"/>
      <c r="G38021" s="11"/>
      <c r="H38021" s="11"/>
    </row>
    <row r="38022" spans="6:8" x14ac:dyDescent="0.25">
      <c r="F38022" s="11"/>
      <c r="G38022" s="11"/>
      <c r="H38022" s="11"/>
    </row>
    <row r="38023" spans="6:8" x14ac:dyDescent="0.25">
      <c r="F38023" s="11"/>
      <c r="G38023" s="11"/>
      <c r="H38023" s="11"/>
    </row>
    <row r="38024" spans="6:8" x14ac:dyDescent="0.25">
      <c r="F38024" s="11"/>
      <c r="G38024" s="11"/>
      <c r="H38024" s="11"/>
    </row>
    <row r="38025" spans="6:8" x14ac:dyDescent="0.25">
      <c r="F38025" s="11"/>
      <c r="G38025" s="11"/>
      <c r="H38025" s="11"/>
    </row>
    <row r="38026" spans="6:8" x14ac:dyDescent="0.25">
      <c r="F38026" s="11"/>
      <c r="G38026" s="11"/>
      <c r="H38026" s="11"/>
    </row>
    <row r="38027" spans="6:8" x14ac:dyDescent="0.25">
      <c r="F38027" s="11"/>
      <c r="G38027" s="11"/>
      <c r="H38027" s="11"/>
    </row>
    <row r="38028" spans="6:8" x14ac:dyDescent="0.25">
      <c r="F38028" s="11"/>
      <c r="G38028" s="11"/>
      <c r="H38028" s="11"/>
    </row>
    <row r="38029" spans="6:8" x14ac:dyDescent="0.25">
      <c r="F38029" s="11"/>
      <c r="G38029" s="11"/>
      <c r="H38029" s="11"/>
    </row>
    <row r="38030" spans="6:8" x14ac:dyDescent="0.25">
      <c r="F38030" s="11"/>
      <c r="G38030" s="11"/>
      <c r="H38030" s="11"/>
    </row>
    <row r="38031" spans="6:8" x14ac:dyDescent="0.25">
      <c r="F38031" s="11"/>
      <c r="G38031" s="11"/>
      <c r="H38031" s="11"/>
    </row>
    <row r="38032" spans="6:8" x14ac:dyDescent="0.25">
      <c r="F38032" s="11"/>
      <c r="G38032" s="11"/>
      <c r="H38032" s="11"/>
    </row>
    <row r="38033" spans="6:8" x14ac:dyDescent="0.25">
      <c r="F38033" s="11"/>
      <c r="G38033" s="11"/>
      <c r="H38033" s="11"/>
    </row>
    <row r="38034" spans="6:8" x14ac:dyDescent="0.25">
      <c r="F38034" s="11"/>
      <c r="G38034" s="11"/>
      <c r="H38034" s="11"/>
    </row>
    <row r="38035" spans="6:8" x14ac:dyDescent="0.25">
      <c r="F38035" s="11"/>
      <c r="G38035" s="11"/>
      <c r="H38035" s="11"/>
    </row>
    <row r="38036" spans="6:8" x14ac:dyDescent="0.25">
      <c r="F38036" s="11"/>
      <c r="G38036" s="11"/>
      <c r="H38036" s="11"/>
    </row>
    <row r="38037" spans="6:8" x14ac:dyDescent="0.25">
      <c r="F38037" s="11"/>
      <c r="G38037" s="11"/>
      <c r="H38037" s="11"/>
    </row>
    <row r="38038" spans="6:8" x14ac:dyDescent="0.25">
      <c r="F38038" s="11"/>
      <c r="G38038" s="11"/>
      <c r="H38038" s="11"/>
    </row>
    <row r="38039" spans="6:8" x14ac:dyDescent="0.25">
      <c r="F38039" s="11"/>
      <c r="G38039" s="11"/>
      <c r="H38039" s="11"/>
    </row>
    <row r="38040" spans="6:8" x14ac:dyDescent="0.25">
      <c r="F38040" s="11"/>
      <c r="G38040" s="11"/>
      <c r="H38040" s="11"/>
    </row>
    <row r="38041" spans="6:8" x14ac:dyDescent="0.25">
      <c r="F38041" s="11"/>
      <c r="G38041" s="11"/>
      <c r="H38041" s="11"/>
    </row>
    <row r="38042" spans="6:8" x14ac:dyDescent="0.25">
      <c r="F38042" s="11"/>
      <c r="G38042" s="11"/>
      <c r="H38042" s="11"/>
    </row>
    <row r="38043" spans="6:8" x14ac:dyDescent="0.25">
      <c r="F38043" s="11"/>
      <c r="G38043" s="11"/>
      <c r="H38043" s="11"/>
    </row>
    <row r="38044" spans="6:8" x14ac:dyDescent="0.25">
      <c r="F38044" s="11"/>
      <c r="G38044" s="11"/>
      <c r="H38044" s="11"/>
    </row>
    <row r="38045" spans="6:8" x14ac:dyDescent="0.25">
      <c r="F38045" s="11"/>
      <c r="G38045" s="11"/>
      <c r="H38045" s="11"/>
    </row>
    <row r="38046" spans="6:8" x14ac:dyDescent="0.25">
      <c r="F38046" s="11"/>
      <c r="G38046" s="11"/>
      <c r="H38046" s="11"/>
    </row>
    <row r="38047" spans="6:8" x14ac:dyDescent="0.25">
      <c r="F38047" s="11"/>
      <c r="G38047" s="11"/>
      <c r="H38047" s="11"/>
    </row>
    <row r="38048" spans="6:8" x14ac:dyDescent="0.25">
      <c r="F38048" s="11"/>
      <c r="G38048" s="11"/>
      <c r="H38048" s="11"/>
    </row>
    <row r="38049" spans="6:8" x14ac:dyDescent="0.25">
      <c r="F38049" s="11"/>
      <c r="G38049" s="11"/>
      <c r="H38049" s="11"/>
    </row>
    <row r="38050" spans="6:8" x14ac:dyDescent="0.25">
      <c r="F38050" s="11"/>
      <c r="G38050" s="11"/>
      <c r="H38050" s="11"/>
    </row>
    <row r="38051" spans="6:8" x14ac:dyDescent="0.25">
      <c r="F38051" s="11"/>
      <c r="G38051" s="11"/>
      <c r="H38051" s="11"/>
    </row>
    <row r="38052" spans="6:8" x14ac:dyDescent="0.25">
      <c r="F38052" s="11"/>
      <c r="G38052" s="11"/>
      <c r="H38052" s="11"/>
    </row>
    <row r="38053" spans="6:8" x14ac:dyDescent="0.25">
      <c r="F38053" s="11"/>
      <c r="G38053" s="11"/>
      <c r="H38053" s="11"/>
    </row>
    <row r="38054" spans="6:8" x14ac:dyDescent="0.25">
      <c r="F38054" s="11"/>
      <c r="G38054" s="11"/>
      <c r="H38054" s="11"/>
    </row>
    <row r="38055" spans="6:8" x14ac:dyDescent="0.25">
      <c r="F38055" s="11"/>
      <c r="G38055" s="11"/>
      <c r="H38055" s="11"/>
    </row>
    <row r="38056" spans="6:8" x14ac:dyDescent="0.25">
      <c r="F38056" s="11"/>
      <c r="G38056" s="11"/>
      <c r="H38056" s="11"/>
    </row>
    <row r="38057" spans="6:8" x14ac:dyDescent="0.25">
      <c r="F38057" s="11"/>
      <c r="G38057" s="11"/>
      <c r="H38057" s="11"/>
    </row>
    <row r="38058" spans="6:8" x14ac:dyDescent="0.25">
      <c r="F38058" s="11"/>
      <c r="G38058" s="11"/>
      <c r="H38058" s="11"/>
    </row>
    <row r="38059" spans="6:8" x14ac:dyDescent="0.25">
      <c r="F38059" s="11"/>
      <c r="G38059" s="11"/>
      <c r="H38059" s="11"/>
    </row>
    <row r="38060" spans="6:8" x14ac:dyDescent="0.25">
      <c r="F38060" s="11"/>
      <c r="G38060" s="11"/>
      <c r="H38060" s="11"/>
    </row>
    <row r="38061" spans="6:8" x14ac:dyDescent="0.25">
      <c r="F38061" s="11"/>
      <c r="G38061" s="11"/>
      <c r="H38061" s="11"/>
    </row>
    <row r="38062" spans="6:8" x14ac:dyDescent="0.25">
      <c r="F38062" s="11"/>
      <c r="G38062" s="11"/>
      <c r="H38062" s="11"/>
    </row>
    <row r="38063" spans="6:8" x14ac:dyDescent="0.25">
      <c r="F38063" s="11"/>
      <c r="G38063" s="11"/>
      <c r="H38063" s="11"/>
    </row>
    <row r="38064" spans="6:8" x14ac:dyDescent="0.25">
      <c r="F38064" s="11"/>
      <c r="G38064" s="11"/>
      <c r="H38064" s="11"/>
    </row>
    <row r="38065" spans="6:8" x14ac:dyDescent="0.25">
      <c r="F38065" s="11"/>
      <c r="G38065" s="11"/>
      <c r="H38065" s="11"/>
    </row>
    <row r="38066" spans="6:8" x14ac:dyDescent="0.25">
      <c r="F38066" s="11"/>
      <c r="G38066" s="11"/>
      <c r="H38066" s="11"/>
    </row>
    <row r="38067" spans="6:8" x14ac:dyDescent="0.25">
      <c r="F38067" s="11"/>
      <c r="G38067" s="11"/>
      <c r="H38067" s="11"/>
    </row>
    <row r="38068" spans="6:8" x14ac:dyDescent="0.25">
      <c r="F38068" s="11"/>
      <c r="G38068" s="11"/>
      <c r="H38068" s="11"/>
    </row>
    <row r="38069" spans="6:8" x14ac:dyDescent="0.25">
      <c r="F38069" s="11"/>
      <c r="G38069" s="11"/>
      <c r="H38069" s="11"/>
    </row>
    <row r="38070" spans="6:8" x14ac:dyDescent="0.25">
      <c r="F38070" s="11"/>
      <c r="G38070" s="11"/>
      <c r="H38070" s="11"/>
    </row>
    <row r="38071" spans="6:8" x14ac:dyDescent="0.25">
      <c r="F38071" s="11"/>
      <c r="G38071" s="11"/>
      <c r="H38071" s="11"/>
    </row>
    <row r="38072" spans="6:8" x14ac:dyDescent="0.25">
      <c r="F38072" s="11"/>
      <c r="G38072" s="11"/>
      <c r="H38072" s="11"/>
    </row>
    <row r="38073" spans="6:8" x14ac:dyDescent="0.25">
      <c r="F38073" s="11"/>
      <c r="G38073" s="11"/>
      <c r="H38073" s="11"/>
    </row>
    <row r="38074" spans="6:8" x14ac:dyDescent="0.25">
      <c r="F38074" s="11"/>
      <c r="G38074" s="11"/>
      <c r="H38074" s="11"/>
    </row>
    <row r="38075" spans="6:8" x14ac:dyDescent="0.25">
      <c r="F38075" s="11"/>
      <c r="G38075" s="11"/>
      <c r="H38075" s="11"/>
    </row>
    <row r="38076" spans="6:8" x14ac:dyDescent="0.25">
      <c r="F38076" s="11"/>
      <c r="G38076" s="11"/>
      <c r="H38076" s="11"/>
    </row>
    <row r="38077" spans="6:8" x14ac:dyDescent="0.25">
      <c r="F38077" s="11"/>
      <c r="G38077" s="11"/>
      <c r="H38077" s="11"/>
    </row>
    <row r="38078" spans="6:8" x14ac:dyDescent="0.25">
      <c r="F38078" s="11"/>
      <c r="G38078" s="11"/>
      <c r="H38078" s="11"/>
    </row>
    <row r="38079" spans="6:8" x14ac:dyDescent="0.25">
      <c r="F38079" s="11"/>
      <c r="G38079" s="11"/>
      <c r="H38079" s="11"/>
    </row>
    <row r="38080" spans="6:8" x14ac:dyDescent="0.25">
      <c r="F38080" s="11"/>
      <c r="G38080" s="11"/>
      <c r="H38080" s="11"/>
    </row>
    <row r="38081" spans="6:8" x14ac:dyDescent="0.25">
      <c r="F38081" s="11"/>
      <c r="G38081" s="11"/>
      <c r="H38081" s="11"/>
    </row>
    <row r="38082" spans="6:8" x14ac:dyDescent="0.25">
      <c r="F38082" s="11"/>
      <c r="G38082" s="11"/>
      <c r="H38082" s="11"/>
    </row>
    <row r="38083" spans="6:8" x14ac:dyDescent="0.25">
      <c r="F38083" s="11"/>
      <c r="G38083" s="11"/>
      <c r="H38083" s="11"/>
    </row>
    <row r="38084" spans="6:8" x14ac:dyDescent="0.25">
      <c r="F38084" s="11"/>
      <c r="G38084" s="11"/>
      <c r="H38084" s="11"/>
    </row>
    <row r="38085" spans="6:8" x14ac:dyDescent="0.25">
      <c r="F38085" s="11"/>
      <c r="G38085" s="11"/>
      <c r="H38085" s="11"/>
    </row>
    <row r="38086" spans="6:8" x14ac:dyDescent="0.25">
      <c r="F38086" s="11"/>
      <c r="G38086" s="11"/>
      <c r="H38086" s="11"/>
    </row>
    <row r="38087" spans="6:8" x14ac:dyDescent="0.25">
      <c r="F38087" s="11"/>
      <c r="G38087" s="11"/>
      <c r="H38087" s="11"/>
    </row>
    <row r="38088" spans="6:8" x14ac:dyDescent="0.25">
      <c r="F38088" s="11"/>
      <c r="G38088" s="11"/>
      <c r="H38088" s="11"/>
    </row>
    <row r="38089" spans="6:8" x14ac:dyDescent="0.25">
      <c r="F38089" s="11"/>
      <c r="G38089" s="11"/>
      <c r="H38089" s="11"/>
    </row>
    <row r="38090" spans="6:8" x14ac:dyDescent="0.25">
      <c r="F38090" s="11"/>
      <c r="G38090" s="11"/>
      <c r="H38090" s="11"/>
    </row>
    <row r="38091" spans="6:8" x14ac:dyDescent="0.25">
      <c r="F38091" s="11"/>
      <c r="G38091" s="11"/>
      <c r="H38091" s="11"/>
    </row>
    <row r="38092" spans="6:8" x14ac:dyDescent="0.25">
      <c r="F38092" s="11"/>
      <c r="G38092" s="11"/>
      <c r="H38092" s="11"/>
    </row>
    <row r="38093" spans="6:8" x14ac:dyDescent="0.25">
      <c r="F38093" s="11"/>
      <c r="G38093" s="11"/>
      <c r="H38093" s="11"/>
    </row>
    <row r="38094" spans="6:8" x14ac:dyDescent="0.25">
      <c r="F38094" s="11"/>
      <c r="G38094" s="11"/>
      <c r="H38094" s="11"/>
    </row>
    <row r="38095" spans="6:8" x14ac:dyDescent="0.25">
      <c r="F38095" s="11"/>
      <c r="G38095" s="11"/>
      <c r="H38095" s="11"/>
    </row>
    <row r="38096" spans="6:8" x14ac:dyDescent="0.25">
      <c r="F38096" s="11"/>
      <c r="G38096" s="11"/>
      <c r="H38096" s="11"/>
    </row>
    <row r="38097" spans="6:8" x14ac:dyDescent="0.25">
      <c r="F38097" s="11"/>
      <c r="G38097" s="11"/>
      <c r="H38097" s="11"/>
    </row>
    <row r="38098" spans="6:8" x14ac:dyDescent="0.25">
      <c r="F38098" s="11"/>
      <c r="G38098" s="11"/>
      <c r="H38098" s="11"/>
    </row>
    <row r="38099" spans="6:8" x14ac:dyDescent="0.25">
      <c r="F38099" s="11"/>
      <c r="G38099" s="11"/>
      <c r="H38099" s="11"/>
    </row>
    <row r="38100" spans="6:8" x14ac:dyDescent="0.25">
      <c r="F38100" s="11"/>
      <c r="G38100" s="11"/>
      <c r="H38100" s="11"/>
    </row>
    <row r="38101" spans="6:8" x14ac:dyDescent="0.25">
      <c r="F38101" s="11"/>
      <c r="G38101" s="11"/>
      <c r="H38101" s="11"/>
    </row>
    <row r="38102" spans="6:8" x14ac:dyDescent="0.25">
      <c r="F38102" s="11"/>
      <c r="G38102" s="11"/>
      <c r="H38102" s="11"/>
    </row>
    <row r="38103" spans="6:8" x14ac:dyDescent="0.25">
      <c r="F38103" s="11"/>
      <c r="G38103" s="11"/>
      <c r="H38103" s="11"/>
    </row>
    <row r="38104" spans="6:8" x14ac:dyDescent="0.25">
      <c r="F38104" s="11"/>
      <c r="G38104" s="11"/>
      <c r="H38104" s="11"/>
    </row>
    <row r="38105" spans="6:8" x14ac:dyDescent="0.25">
      <c r="F38105" s="11"/>
      <c r="G38105" s="11"/>
      <c r="H38105" s="11"/>
    </row>
    <row r="38106" spans="6:8" x14ac:dyDescent="0.25">
      <c r="F38106" s="11"/>
      <c r="G38106" s="11"/>
      <c r="H38106" s="11"/>
    </row>
    <row r="38107" spans="6:8" x14ac:dyDescent="0.25">
      <c r="F38107" s="11"/>
      <c r="G38107" s="11"/>
      <c r="H38107" s="11"/>
    </row>
    <row r="38108" spans="6:8" x14ac:dyDescent="0.25">
      <c r="F38108" s="11"/>
      <c r="G38108" s="11"/>
      <c r="H38108" s="11"/>
    </row>
    <row r="38109" spans="6:8" x14ac:dyDescent="0.25">
      <c r="F38109" s="11"/>
      <c r="G38109" s="11"/>
      <c r="H38109" s="11"/>
    </row>
    <row r="38110" spans="6:8" x14ac:dyDescent="0.25">
      <c r="F38110" s="11"/>
      <c r="G38110" s="11"/>
      <c r="H38110" s="11"/>
    </row>
    <row r="38111" spans="6:8" x14ac:dyDescent="0.25">
      <c r="F38111" s="11"/>
      <c r="G38111" s="11"/>
      <c r="H38111" s="11"/>
    </row>
    <row r="38112" spans="6:8" x14ac:dyDescent="0.25">
      <c r="F38112" s="11"/>
      <c r="G38112" s="11"/>
      <c r="H38112" s="11"/>
    </row>
    <row r="38113" spans="6:8" x14ac:dyDescent="0.25">
      <c r="F38113" s="11"/>
      <c r="G38113" s="11"/>
      <c r="H38113" s="11"/>
    </row>
    <row r="38114" spans="6:8" x14ac:dyDescent="0.25">
      <c r="F38114" s="11"/>
      <c r="G38114" s="11"/>
      <c r="H38114" s="11"/>
    </row>
    <row r="38115" spans="6:8" x14ac:dyDescent="0.25">
      <c r="F38115" s="11"/>
      <c r="G38115" s="11"/>
      <c r="H38115" s="11"/>
    </row>
    <row r="38116" spans="6:8" x14ac:dyDescent="0.25">
      <c r="F38116" s="11"/>
      <c r="G38116" s="11"/>
      <c r="H38116" s="11"/>
    </row>
    <row r="38117" spans="6:8" x14ac:dyDescent="0.25">
      <c r="F38117" s="11"/>
      <c r="G38117" s="11"/>
      <c r="H38117" s="11"/>
    </row>
    <row r="38118" spans="6:8" x14ac:dyDescent="0.25">
      <c r="F38118" s="11"/>
      <c r="G38118" s="11"/>
      <c r="H38118" s="11"/>
    </row>
    <row r="38119" spans="6:8" x14ac:dyDescent="0.25">
      <c r="F38119" s="11"/>
      <c r="G38119" s="11"/>
      <c r="H38119" s="11"/>
    </row>
    <row r="38120" spans="6:8" x14ac:dyDescent="0.25">
      <c r="F38120" s="11"/>
      <c r="G38120" s="11"/>
      <c r="H38120" s="11"/>
    </row>
    <row r="38121" spans="6:8" x14ac:dyDescent="0.25">
      <c r="F38121" s="11"/>
      <c r="G38121" s="11"/>
      <c r="H38121" s="11"/>
    </row>
    <row r="38122" spans="6:8" x14ac:dyDescent="0.25">
      <c r="F38122" s="11"/>
      <c r="G38122" s="11"/>
      <c r="H38122" s="11"/>
    </row>
    <row r="38123" spans="6:8" x14ac:dyDescent="0.25">
      <c r="F38123" s="11"/>
      <c r="G38123" s="11"/>
      <c r="H38123" s="11"/>
    </row>
    <row r="38124" spans="6:8" x14ac:dyDescent="0.25">
      <c r="F38124" s="11"/>
      <c r="G38124" s="11"/>
      <c r="H38124" s="11"/>
    </row>
    <row r="38125" spans="6:8" x14ac:dyDescent="0.25">
      <c r="F38125" s="11"/>
      <c r="G38125" s="11"/>
      <c r="H38125" s="11"/>
    </row>
    <row r="38126" spans="6:8" x14ac:dyDescent="0.25">
      <c r="F38126" s="11"/>
      <c r="G38126" s="11"/>
      <c r="H38126" s="11"/>
    </row>
    <row r="38127" spans="6:8" x14ac:dyDescent="0.25">
      <c r="F38127" s="11"/>
      <c r="G38127" s="11"/>
      <c r="H38127" s="11"/>
    </row>
    <row r="38128" spans="6:8" x14ac:dyDescent="0.25">
      <c r="F38128" s="11"/>
      <c r="G38128" s="11"/>
      <c r="H38128" s="11"/>
    </row>
    <row r="38129" spans="6:8" x14ac:dyDescent="0.25">
      <c r="F38129" s="11"/>
      <c r="G38129" s="11"/>
      <c r="H38129" s="11"/>
    </row>
    <row r="38130" spans="6:8" x14ac:dyDescent="0.25">
      <c r="F38130" s="11"/>
      <c r="G38130" s="11"/>
      <c r="H38130" s="11"/>
    </row>
    <row r="38131" spans="6:8" x14ac:dyDescent="0.25">
      <c r="F38131" s="11"/>
      <c r="G38131" s="11"/>
      <c r="H38131" s="11"/>
    </row>
    <row r="38132" spans="6:8" x14ac:dyDescent="0.25">
      <c r="F38132" s="11"/>
      <c r="G38132" s="11"/>
      <c r="H38132" s="11"/>
    </row>
    <row r="38133" spans="6:8" x14ac:dyDescent="0.25">
      <c r="F38133" s="11"/>
      <c r="G38133" s="11"/>
      <c r="H38133" s="11"/>
    </row>
    <row r="38134" spans="6:8" x14ac:dyDescent="0.25">
      <c r="F38134" s="11"/>
      <c r="G38134" s="11"/>
      <c r="H38134" s="11"/>
    </row>
    <row r="38135" spans="6:8" x14ac:dyDescent="0.25">
      <c r="F38135" s="11"/>
      <c r="G38135" s="11"/>
      <c r="H38135" s="11"/>
    </row>
    <row r="38136" spans="6:8" x14ac:dyDescent="0.25">
      <c r="F38136" s="11"/>
      <c r="G38136" s="11"/>
      <c r="H38136" s="11"/>
    </row>
    <row r="38137" spans="6:8" x14ac:dyDescent="0.25">
      <c r="F38137" s="11"/>
      <c r="G38137" s="11"/>
      <c r="H38137" s="11"/>
    </row>
    <row r="38138" spans="6:8" x14ac:dyDescent="0.25">
      <c r="F38138" s="11"/>
      <c r="G38138" s="11"/>
      <c r="H38138" s="11"/>
    </row>
    <row r="38139" spans="6:8" x14ac:dyDescent="0.25">
      <c r="F38139" s="11"/>
      <c r="G38139" s="11"/>
      <c r="H38139" s="11"/>
    </row>
    <row r="38140" spans="6:8" x14ac:dyDescent="0.25">
      <c r="F38140" s="11"/>
      <c r="G38140" s="11"/>
      <c r="H38140" s="11"/>
    </row>
    <row r="38141" spans="6:8" x14ac:dyDescent="0.25">
      <c r="F38141" s="11"/>
      <c r="G38141" s="11"/>
      <c r="H38141" s="11"/>
    </row>
    <row r="38142" spans="6:8" x14ac:dyDescent="0.25">
      <c r="F38142" s="11"/>
      <c r="G38142" s="11"/>
      <c r="H38142" s="11"/>
    </row>
    <row r="38143" spans="6:8" x14ac:dyDescent="0.25">
      <c r="F38143" s="11"/>
      <c r="G38143" s="11"/>
      <c r="H38143" s="11"/>
    </row>
    <row r="38144" spans="6:8" x14ac:dyDescent="0.25">
      <c r="F38144" s="11"/>
      <c r="G38144" s="11"/>
      <c r="H38144" s="11"/>
    </row>
    <row r="38145" spans="6:8" x14ac:dyDescent="0.25">
      <c r="F38145" s="11"/>
      <c r="G38145" s="11"/>
      <c r="H38145" s="11"/>
    </row>
    <row r="38146" spans="6:8" x14ac:dyDescent="0.25">
      <c r="F38146" s="11"/>
      <c r="G38146" s="11"/>
      <c r="H38146" s="11"/>
    </row>
    <row r="38147" spans="6:8" x14ac:dyDescent="0.25">
      <c r="F38147" s="11"/>
      <c r="G38147" s="11"/>
      <c r="H38147" s="11"/>
    </row>
    <row r="38148" spans="6:8" x14ac:dyDescent="0.25">
      <c r="F38148" s="11"/>
      <c r="G38148" s="11"/>
      <c r="H38148" s="11"/>
    </row>
    <row r="38149" spans="6:8" x14ac:dyDescent="0.25">
      <c r="F38149" s="11"/>
      <c r="G38149" s="11"/>
      <c r="H38149" s="11"/>
    </row>
    <row r="38150" spans="6:8" x14ac:dyDescent="0.25">
      <c r="F38150" s="11"/>
      <c r="G38150" s="11"/>
      <c r="H38150" s="11"/>
    </row>
    <row r="38151" spans="6:8" x14ac:dyDescent="0.25">
      <c r="F38151" s="11"/>
      <c r="G38151" s="11"/>
      <c r="H38151" s="11"/>
    </row>
    <row r="38152" spans="6:8" x14ac:dyDescent="0.25">
      <c r="F38152" s="11"/>
      <c r="G38152" s="11"/>
      <c r="H38152" s="11"/>
    </row>
    <row r="38153" spans="6:8" x14ac:dyDescent="0.25">
      <c r="F38153" s="11"/>
      <c r="G38153" s="11"/>
      <c r="H38153" s="11"/>
    </row>
    <row r="38154" spans="6:8" x14ac:dyDescent="0.25">
      <c r="F38154" s="11"/>
      <c r="G38154" s="11"/>
      <c r="H38154" s="11"/>
    </row>
    <row r="38155" spans="6:8" x14ac:dyDescent="0.25">
      <c r="F38155" s="11"/>
      <c r="G38155" s="11"/>
      <c r="H38155" s="11"/>
    </row>
    <row r="38156" spans="6:8" x14ac:dyDescent="0.25">
      <c r="F38156" s="11"/>
      <c r="G38156" s="11"/>
      <c r="H38156" s="11"/>
    </row>
    <row r="38157" spans="6:8" x14ac:dyDescent="0.25">
      <c r="F38157" s="11"/>
      <c r="G38157" s="11"/>
      <c r="H38157" s="11"/>
    </row>
    <row r="38158" spans="6:8" x14ac:dyDescent="0.25">
      <c r="F38158" s="11"/>
      <c r="G38158" s="11"/>
      <c r="H38158" s="11"/>
    </row>
    <row r="38159" spans="6:8" x14ac:dyDescent="0.25">
      <c r="F38159" s="11"/>
      <c r="G38159" s="11"/>
      <c r="H38159" s="11"/>
    </row>
    <row r="38160" spans="6:8" x14ac:dyDescent="0.25">
      <c r="F38160" s="11"/>
      <c r="G38160" s="11"/>
      <c r="H38160" s="11"/>
    </row>
    <row r="38161" spans="6:8" x14ac:dyDescent="0.25">
      <c r="F38161" s="11"/>
      <c r="G38161" s="11"/>
      <c r="H38161" s="11"/>
    </row>
    <row r="38162" spans="6:8" x14ac:dyDescent="0.25">
      <c r="F38162" s="11"/>
      <c r="G38162" s="11"/>
      <c r="H38162" s="11"/>
    </row>
    <row r="38163" spans="6:8" x14ac:dyDescent="0.25">
      <c r="F38163" s="11"/>
      <c r="G38163" s="11"/>
      <c r="H38163" s="11"/>
    </row>
    <row r="38164" spans="6:8" x14ac:dyDescent="0.25">
      <c r="F38164" s="11"/>
      <c r="G38164" s="11"/>
      <c r="H38164" s="11"/>
    </row>
    <row r="38165" spans="6:8" x14ac:dyDescent="0.25">
      <c r="F38165" s="11"/>
      <c r="G38165" s="11"/>
      <c r="H38165" s="11"/>
    </row>
    <row r="38166" spans="6:8" x14ac:dyDescent="0.25">
      <c r="F38166" s="11"/>
      <c r="G38166" s="11"/>
      <c r="H38166" s="11"/>
    </row>
    <row r="38167" spans="6:8" x14ac:dyDescent="0.25">
      <c r="F38167" s="11"/>
      <c r="G38167" s="11"/>
      <c r="H38167" s="11"/>
    </row>
    <row r="38168" spans="6:8" x14ac:dyDescent="0.25">
      <c r="F38168" s="11"/>
      <c r="G38168" s="11"/>
      <c r="H38168" s="11"/>
    </row>
    <row r="38169" spans="6:8" x14ac:dyDescent="0.25">
      <c r="F38169" s="11"/>
      <c r="G38169" s="11"/>
      <c r="H38169" s="11"/>
    </row>
    <row r="38170" spans="6:8" x14ac:dyDescent="0.25">
      <c r="F38170" s="11"/>
      <c r="G38170" s="11"/>
      <c r="H38170" s="11"/>
    </row>
    <row r="38171" spans="6:8" x14ac:dyDescent="0.25">
      <c r="F38171" s="11"/>
      <c r="G38171" s="11"/>
      <c r="H38171" s="11"/>
    </row>
    <row r="38172" spans="6:8" x14ac:dyDescent="0.25">
      <c r="F38172" s="11"/>
      <c r="G38172" s="11"/>
      <c r="H38172" s="11"/>
    </row>
    <row r="38173" spans="6:8" x14ac:dyDescent="0.25">
      <c r="F38173" s="11"/>
      <c r="G38173" s="11"/>
      <c r="H38173" s="11"/>
    </row>
    <row r="38174" spans="6:8" x14ac:dyDescent="0.25">
      <c r="F38174" s="11"/>
      <c r="G38174" s="11"/>
      <c r="H38174" s="11"/>
    </row>
    <row r="38175" spans="6:8" x14ac:dyDescent="0.25">
      <c r="F38175" s="11"/>
      <c r="G38175" s="11"/>
      <c r="H38175" s="11"/>
    </row>
    <row r="38176" spans="6:8" x14ac:dyDescent="0.25">
      <c r="F38176" s="11"/>
      <c r="G38176" s="11"/>
      <c r="H38176" s="11"/>
    </row>
    <row r="38177" spans="6:8" x14ac:dyDescent="0.25">
      <c r="F38177" s="11"/>
      <c r="G38177" s="11"/>
      <c r="H38177" s="11"/>
    </row>
    <row r="38178" spans="6:8" x14ac:dyDescent="0.25">
      <c r="F38178" s="11"/>
      <c r="G38178" s="11"/>
      <c r="H38178" s="11"/>
    </row>
    <row r="38179" spans="6:8" x14ac:dyDescent="0.25">
      <c r="F38179" s="11"/>
      <c r="G38179" s="11"/>
      <c r="H38179" s="11"/>
    </row>
    <row r="38180" spans="6:8" x14ac:dyDescent="0.25">
      <c r="F38180" s="11"/>
      <c r="G38180" s="11"/>
      <c r="H38180" s="11"/>
    </row>
    <row r="38181" spans="6:8" x14ac:dyDescent="0.25">
      <c r="F38181" s="11"/>
      <c r="G38181" s="11"/>
      <c r="H38181" s="11"/>
    </row>
    <row r="38182" spans="6:8" x14ac:dyDescent="0.25">
      <c r="F38182" s="11"/>
      <c r="G38182" s="11"/>
      <c r="H38182" s="11"/>
    </row>
    <row r="38183" spans="6:8" x14ac:dyDescent="0.25">
      <c r="F38183" s="11"/>
      <c r="G38183" s="11"/>
      <c r="H38183" s="11"/>
    </row>
    <row r="38184" spans="6:8" x14ac:dyDescent="0.25">
      <c r="F38184" s="11"/>
      <c r="G38184" s="11"/>
      <c r="H38184" s="11"/>
    </row>
    <row r="38185" spans="6:8" x14ac:dyDescent="0.25">
      <c r="F38185" s="11"/>
      <c r="G38185" s="11"/>
      <c r="H38185" s="11"/>
    </row>
    <row r="38186" spans="6:8" x14ac:dyDescent="0.25">
      <c r="F38186" s="11"/>
      <c r="G38186" s="11"/>
      <c r="H38186" s="11"/>
    </row>
    <row r="38187" spans="6:8" x14ac:dyDescent="0.25">
      <c r="F38187" s="11"/>
      <c r="G38187" s="11"/>
      <c r="H38187" s="11"/>
    </row>
    <row r="38188" spans="6:8" x14ac:dyDescent="0.25">
      <c r="F38188" s="11"/>
      <c r="G38188" s="11"/>
      <c r="H38188" s="11"/>
    </row>
    <row r="38189" spans="6:8" x14ac:dyDescent="0.25">
      <c r="F38189" s="11"/>
      <c r="G38189" s="11"/>
      <c r="H38189" s="11"/>
    </row>
    <row r="38190" spans="6:8" x14ac:dyDescent="0.25">
      <c r="F38190" s="11"/>
      <c r="G38190" s="11"/>
      <c r="H38190" s="11"/>
    </row>
    <row r="38191" spans="6:8" x14ac:dyDescent="0.25">
      <c r="F38191" s="11"/>
      <c r="G38191" s="11"/>
      <c r="H38191" s="11"/>
    </row>
    <row r="38192" spans="6:8" x14ac:dyDescent="0.25">
      <c r="F38192" s="11"/>
      <c r="G38192" s="11"/>
      <c r="H38192" s="11"/>
    </row>
    <row r="38193" spans="6:8" x14ac:dyDescent="0.25">
      <c r="F38193" s="11"/>
      <c r="G38193" s="11"/>
      <c r="H38193" s="11"/>
    </row>
    <row r="38194" spans="6:8" x14ac:dyDescent="0.25">
      <c r="F38194" s="11"/>
      <c r="G38194" s="11"/>
      <c r="H38194" s="11"/>
    </row>
    <row r="38195" spans="6:8" x14ac:dyDescent="0.25">
      <c r="F38195" s="11"/>
      <c r="G38195" s="11"/>
      <c r="H38195" s="11"/>
    </row>
    <row r="38196" spans="6:8" x14ac:dyDescent="0.25">
      <c r="F38196" s="11"/>
      <c r="G38196" s="11"/>
      <c r="H38196" s="11"/>
    </row>
    <row r="38197" spans="6:8" x14ac:dyDescent="0.25">
      <c r="F38197" s="11"/>
      <c r="G38197" s="11"/>
      <c r="H38197" s="11"/>
    </row>
    <row r="38198" spans="6:8" x14ac:dyDescent="0.25">
      <c r="F38198" s="11"/>
      <c r="G38198" s="11"/>
      <c r="H38198" s="11"/>
    </row>
    <row r="38199" spans="6:8" x14ac:dyDescent="0.25">
      <c r="F38199" s="11"/>
      <c r="G38199" s="11"/>
      <c r="H38199" s="11"/>
    </row>
    <row r="38200" spans="6:8" x14ac:dyDescent="0.25">
      <c r="F38200" s="11"/>
      <c r="G38200" s="11"/>
      <c r="H38200" s="11"/>
    </row>
    <row r="38201" spans="6:8" x14ac:dyDescent="0.25">
      <c r="F38201" s="11"/>
      <c r="G38201" s="11"/>
      <c r="H38201" s="11"/>
    </row>
    <row r="38202" spans="6:8" x14ac:dyDescent="0.25">
      <c r="F38202" s="11"/>
      <c r="G38202" s="11"/>
      <c r="H38202" s="11"/>
    </row>
    <row r="38203" spans="6:8" x14ac:dyDescent="0.25">
      <c r="F38203" s="11"/>
      <c r="G38203" s="11"/>
      <c r="H38203" s="11"/>
    </row>
    <row r="38204" spans="6:8" x14ac:dyDescent="0.25">
      <c r="F38204" s="11"/>
      <c r="G38204" s="11"/>
      <c r="H38204" s="11"/>
    </row>
    <row r="38205" spans="6:8" x14ac:dyDescent="0.25">
      <c r="F38205" s="11"/>
      <c r="G38205" s="11"/>
      <c r="H38205" s="11"/>
    </row>
    <row r="38206" spans="6:8" x14ac:dyDescent="0.25">
      <c r="F38206" s="11"/>
      <c r="G38206" s="11"/>
      <c r="H38206" s="11"/>
    </row>
    <row r="38207" spans="6:8" x14ac:dyDescent="0.25">
      <c r="F38207" s="11"/>
      <c r="G38207" s="11"/>
      <c r="H38207" s="11"/>
    </row>
    <row r="38208" spans="6:8" x14ac:dyDescent="0.25">
      <c r="F38208" s="11"/>
      <c r="G38208" s="11"/>
      <c r="H38208" s="11"/>
    </row>
    <row r="38209" spans="6:8" x14ac:dyDescent="0.25">
      <c r="F38209" s="11"/>
      <c r="G38209" s="11"/>
      <c r="H38209" s="11"/>
    </row>
    <row r="38210" spans="6:8" x14ac:dyDescent="0.25">
      <c r="F38210" s="11"/>
      <c r="G38210" s="11"/>
      <c r="H38210" s="11"/>
    </row>
    <row r="38211" spans="6:8" x14ac:dyDescent="0.25">
      <c r="F38211" s="11"/>
      <c r="G38211" s="11"/>
      <c r="H38211" s="11"/>
    </row>
    <row r="38212" spans="6:8" x14ac:dyDescent="0.25">
      <c r="F38212" s="11"/>
      <c r="G38212" s="11"/>
      <c r="H38212" s="11"/>
    </row>
    <row r="38213" spans="6:8" x14ac:dyDescent="0.25">
      <c r="F38213" s="11"/>
      <c r="G38213" s="11"/>
      <c r="H38213" s="11"/>
    </row>
    <row r="38214" spans="6:8" x14ac:dyDescent="0.25">
      <c r="F38214" s="11"/>
      <c r="G38214" s="11"/>
      <c r="H38214" s="11"/>
    </row>
    <row r="38215" spans="6:8" x14ac:dyDescent="0.25">
      <c r="F38215" s="11"/>
      <c r="G38215" s="11"/>
      <c r="H38215" s="11"/>
    </row>
    <row r="38216" spans="6:8" x14ac:dyDescent="0.25">
      <c r="F38216" s="11"/>
      <c r="G38216" s="11"/>
      <c r="H38216" s="11"/>
    </row>
    <row r="38217" spans="6:8" x14ac:dyDescent="0.25">
      <c r="F38217" s="11"/>
      <c r="G38217" s="11"/>
      <c r="H38217" s="11"/>
    </row>
    <row r="38218" spans="6:8" x14ac:dyDescent="0.25">
      <c r="F38218" s="11"/>
      <c r="G38218" s="11"/>
      <c r="H38218" s="11"/>
    </row>
    <row r="38219" spans="6:8" x14ac:dyDescent="0.25">
      <c r="F38219" s="11"/>
      <c r="G38219" s="11"/>
      <c r="H38219" s="11"/>
    </row>
    <row r="38220" spans="6:8" x14ac:dyDescent="0.25">
      <c r="F38220" s="11"/>
      <c r="G38220" s="11"/>
      <c r="H38220" s="11"/>
    </row>
    <row r="38221" spans="6:8" x14ac:dyDescent="0.25">
      <c r="F38221" s="11"/>
      <c r="G38221" s="11"/>
      <c r="H38221" s="11"/>
    </row>
    <row r="38222" spans="6:8" x14ac:dyDescent="0.25">
      <c r="F38222" s="11"/>
      <c r="G38222" s="11"/>
      <c r="H38222" s="11"/>
    </row>
    <row r="38223" spans="6:8" x14ac:dyDescent="0.25">
      <c r="F38223" s="11"/>
      <c r="G38223" s="11"/>
      <c r="H38223" s="11"/>
    </row>
    <row r="38224" spans="6:8" x14ac:dyDescent="0.25">
      <c r="F38224" s="11"/>
      <c r="G38224" s="11"/>
      <c r="H38224" s="11"/>
    </row>
    <row r="38225" spans="6:8" x14ac:dyDescent="0.25">
      <c r="F38225" s="11"/>
      <c r="G38225" s="11"/>
      <c r="H38225" s="11"/>
    </row>
    <row r="38226" spans="6:8" x14ac:dyDescent="0.25">
      <c r="F38226" s="11"/>
      <c r="G38226" s="11"/>
      <c r="H38226" s="11"/>
    </row>
    <row r="38227" spans="6:8" x14ac:dyDescent="0.25">
      <c r="F38227" s="11"/>
      <c r="G38227" s="11"/>
      <c r="H38227" s="11"/>
    </row>
    <row r="38228" spans="6:8" x14ac:dyDescent="0.25">
      <c r="F38228" s="11"/>
      <c r="G38228" s="11"/>
      <c r="H38228" s="11"/>
    </row>
    <row r="38229" spans="6:8" x14ac:dyDescent="0.25">
      <c r="F38229" s="11"/>
      <c r="G38229" s="11"/>
      <c r="H38229" s="11"/>
    </row>
    <row r="38230" spans="6:8" x14ac:dyDescent="0.25">
      <c r="F38230" s="11"/>
      <c r="G38230" s="11"/>
      <c r="H38230" s="11"/>
    </row>
    <row r="38231" spans="6:8" x14ac:dyDescent="0.25">
      <c r="F38231" s="11"/>
      <c r="G38231" s="11"/>
      <c r="H38231" s="11"/>
    </row>
    <row r="38232" spans="6:8" x14ac:dyDescent="0.25">
      <c r="F38232" s="11"/>
      <c r="G38232" s="11"/>
      <c r="H38232" s="11"/>
    </row>
    <row r="38233" spans="6:8" x14ac:dyDescent="0.25">
      <c r="F38233" s="11"/>
      <c r="G38233" s="11"/>
      <c r="H38233" s="11"/>
    </row>
    <row r="38234" spans="6:8" x14ac:dyDescent="0.25">
      <c r="F38234" s="11"/>
      <c r="G38234" s="11"/>
      <c r="H38234" s="11"/>
    </row>
    <row r="38235" spans="6:8" x14ac:dyDescent="0.25">
      <c r="F38235" s="11"/>
      <c r="G38235" s="11"/>
      <c r="H38235" s="11"/>
    </row>
    <row r="38236" spans="6:8" x14ac:dyDescent="0.25">
      <c r="F38236" s="11"/>
      <c r="G38236" s="11"/>
      <c r="H38236" s="11"/>
    </row>
    <row r="38237" spans="6:8" x14ac:dyDescent="0.25">
      <c r="F38237" s="11"/>
      <c r="G38237" s="11"/>
      <c r="H38237" s="11"/>
    </row>
    <row r="38238" spans="6:8" x14ac:dyDescent="0.25">
      <c r="F38238" s="11"/>
      <c r="G38238" s="11"/>
      <c r="H38238" s="11"/>
    </row>
    <row r="38239" spans="6:8" x14ac:dyDescent="0.25">
      <c r="F38239" s="11"/>
      <c r="G38239" s="11"/>
      <c r="H38239" s="11"/>
    </row>
    <row r="38240" spans="6:8" x14ac:dyDescent="0.25">
      <c r="F38240" s="11"/>
      <c r="G38240" s="11"/>
      <c r="H38240" s="11"/>
    </row>
    <row r="38241" spans="6:8" x14ac:dyDescent="0.25">
      <c r="F38241" s="11"/>
      <c r="G38241" s="11"/>
      <c r="H38241" s="11"/>
    </row>
    <row r="38242" spans="6:8" x14ac:dyDescent="0.25">
      <c r="F38242" s="11"/>
      <c r="G38242" s="11"/>
      <c r="H38242" s="11"/>
    </row>
    <row r="38243" spans="6:8" x14ac:dyDescent="0.25">
      <c r="F38243" s="11"/>
      <c r="G38243" s="11"/>
      <c r="H38243" s="11"/>
    </row>
    <row r="38244" spans="6:8" x14ac:dyDescent="0.25">
      <c r="F38244" s="11"/>
      <c r="G38244" s="11"/>
      <c r="H38244" s="11"/>
    </row>
    <row r="38245" spans="6:8" x14ac:dyDescent="0.25">
      <c r="F38245" s="11"/>
      <c r="G38245" s="11"/>
      <c r="H38245" s="11"/>
    </row>
    <row r="38246" spans="6:8" x14ac:dyDescent="0.25">
      <c r="F38246" s="11"/>
      <c r="G38246" s="11"/>
      <c r="H38246" s="11"/>
    </row>
    <row r="38247" spans="6:8" x14ac:dyDescent="0.25">
      <c r="F38247" s="11"/>
      <c r="G38247" s="11"/>
      <c r="H38247" s="11"/>
    </row>
    <row r="38248" spans="6:8" x14ac:dyDescent="0.25">
      <c r="F38248" s="11"/>
      <c r="G38248" s="11"/>
      <c r="H38248" s="11"/>
    </row>
    <row r="38249" spans="6:8" x14ac:dyDescent="0.25">
      <c r="F38249" s="11"/>
      <c r="G38249" s="11"/>
      <c r="H38249" s="11"/>
    </row>
    <row r="38250" spans="6:8" x14ac:dyDescent="0.25">
      <c r="F38250" s="11"/>
      <c r="G38250" s="11"/>
      <c r="H38250" s="11"/>
    </row>
    <row r="38251" spans="6:8" x14ac:dyDescent="0.25">
      <c r="F38251" s="11"/>
      <c r="G38251" s="11"/>
      <c r="H38251" s="11"/>
    </row>
    <row r="38252" spans="6:8" x14ac:dyDescent="0.25">
      <c r="F38252" s="11"/>
      <c r="G38252" s="11"/>
      <c r="H38252" s="11"/>
    </row>
    <row r="38253" spans="6:8" x14ac:dyDescent="0.25">
      <c r="F38253" s="11"/>
      <c r="G38253" s="11"/>
      <c r="H38253" s="11"/>
    </row>
    <row r="38254" spans="6:8" x14ac:dyDescent="0.25">
      <c r="F38254" s="11"/>
      <c r="G38254" s="11"/>
      <c r="H38254" s="11"/>
    </row>
    <row r="38255" spans="6:8" x14ac:dyDescent="0.25">
      <c r="F38255" s="11"/>
      <c r="G38255" s="11"/>
      <c r="H38255" s="11"/>
    </row>
    <row r="38256" spans="6:8" x14ac:dyDescent="0.25">
      <c r="F38256" s="11"/>
      <c r="G38256" s="11"/>
      <c r="H38256" s="11"/>
    </row>
    <row r="38257" spans="6:8" x14ac:dyDescent="0.25">
      <c r="F38257" s="11"/>
      <c r="G38257" s="11"/>
      <c r="H38257" s="11"/>
    </row>
    <row r="38258" spans="6:8" x14ac:dyDescent="0.25">
      <c r="F38258" s="11"/>
      <c r="G38258" s="11"/>
      <c r="H38258" s="11"/>
    </row>
    <row r="38259" spans="6:8" x14ac:dyDescent="0.25">
      <c r="F38259" s="11"/>
      <c r="G38259" s="11"/>
      <c r="H38259" s="11"/>
    </row>
    <row r="38260" spans="6:8" x14ac:dyDescent="0.25">
      <c r="F38260" s="11"/>
      <c r="G38260" s="11"/>
      <c r="H38260" s="11"/>
    </row>
    <row r="38261" spans="6:8" x14ac:dyDescent="0.25">
      <c r="F38261" s="11"/>
      <c r="G38261" s="11"/>
      <c r="H38261" s="11"/>
    </row>
    <row r="38262" spans="6:8" x14ac:dyDescent="0.25">
      <c r="F38262" s="11"/>
      <c r="G38262" s="11"/>
      <c r="H38262" s="11"/>
    </row>
    <row r="38263" spans="6:8" x14ac:dyDescent="0.25">
      <c r="F38263" s="11"/>
      <c r="G38263" s="11"/>
      <c r="H38263" s="11"/>
    </row>
    <row r="38264" spans="6:8" x14ac:dyDescent="0.25">
      <c r="F38264" s="11"/>
      <c r="G38264" s="11"/>
      <c r="H38264" s="11"/>
    </row>
    <row r="38265" spans="6:8" x14ac:dyDescent="0.25">
      <c r="F38265" s="11"/>
      <c r="G38265" s="11"/>
      <c r="H38265" s="11"/>
    </row>
    <row r="38266" spans="6:8" x14ac:dyDescent="0.25">
      <c r="F38266" s="11"/>
      <c r="G38266" s="11"/>
      <c r="H38266" s="11"/>
    </row>
    <row r="38267" spans="6:8" x14ac:dyDescent="0.25">
      <c r="F38267" s="11"/>
      <c r="G38267" s="11"/>
      <c r="H38267" s="11"/>
    </row>
    <row r="38268" spans="6:8" x14ac:dyDescent="0.25">
      <c r="F38268" s="11"/>
      <c r="G38268" s="11"/>
      <c r="H38268" s="11"/>
    </row>
    <row r="38269" spans="6:8" x14ac:dyDescent="0.25">
      <c r="F38269" s="11"/>
      <c r="G38269" s="11"/>
      <c r="H38269" s="11"/>
    </row>
    <row r="38270" spans="6:8" x14ac:dyDescent="0.25">
      <c r="F38270" s="11"/>
      <c r="G38270" s="11"/>
      <c r="H38270" s="11"/>
    </row>
    <row r="38271" spans="6:8" x14ac:dyDescent="0.25">
      <c r="F38271" s="11"/>
      <c r="G38271" s="11"/>
      <c r="H38271" s="11"/>
    </row>
    <row r="38272" spans="6:8" x14ac:dyDescent="0.25">
      <c r="F38272" s="11"/>
      <c r="G38272" s="11"/>
      <c r="H38272" s="11"/>
    </row>
    <row r="38273" spans="6:8" x14ac:dyDescent="0.25">
      <c r="F38273" s="11"/>
      <c r="G38273" s="11"/>
      <c r="H38273" s="11"/>
    </row>
    <row r="38274" spans="6:8" x14ac:dyDescent="0.25">
      <c r="F38274" s="11"/>
      <c r="G38274" s="11"/>
      <c r="H38274" s="11"/>
    </row>
    <row r="38275" spans="6:8" x14ac:dyDescent="0.25">
      <c r="F38275" s="11"/>
      <c r="G38275" s="11"/>
      <c r="H38275" s="11"/>
    </row>
    <row r="38276" spans="6:8" x14ac:dyDescent="0.25">
      <c r="F38276" s="11"/>
      <c r="G38276" s="11"/>
      <c r="H38276" s="11"/>
    </row>
    <row r="38277" spans="6:8" x14ac:dyDescent="0.25">
      <c r="F38277" s="11"/>
      <c r="G38277" s="11"/>
      <c r="H38277" s="11"/>
    </row>
    <row r="38278" spans="6:8" x14ac:dyDescent="0.25">
      <c r="F38278" s="11"/>
      <c r="G38278" s="11"/>
      <c r="H38278" s="11"/>
    </row>
    <row r="38279" spans="6:8" x14ac:dyDescent="0.25">
      <c r="F38279" s="11"/>
      <c r="G38279" s="11"/>
      <c r="H38279" s="11"/>
    </row>
    <row r="38280" spans="6:8" x14ac:dyDescent="0.25">
      <c r="F38280" s="11"/>
      <c r="G38280" s="11"/>
      <c r="H38280" s="11"/>
    </row>
    <row r="38281" spans="6:8" x14ac:dyDescent="0.25">
      <c r="F38281" s="11"/>
      <c r="G38281" s="11"/>
      <c r="H38281" s="11"/>
    </row>
    <row r="38282" spans="6:8" x14ac:dyDescent="0.25">
      <c r="F38282" s="11"/>
      <c r="G38282" s="11"/>
      <c r="H38282" s="11"/>
    </row>
    <row r="38283" spans="6:8" x14ac:dyDescent="0.25">
      <c r="F38283" s="11"/>
      <c r="G38283" s="11"/>
      <c r="H38283" s="11"/>
    </row>
    <row r="38284" spans="6:8" x14ac:dyDescent="0.25">
      <c r="F38284" s="11"/>
      <c r="G38284" s="11"/>
      <c r="H38284" s="11"/>
    </row>
    <row r="38285" spans="6:8" x14ac:dyDescent="0.25">
      <c r="F38285" s="11"/>
      <c r="G38285" s="11"/>
      <c r="H38285" s="11"/>
    </row>
    <row r="38286" spans="6:8" x14ac:dyDescent="0.25">
      <c r="F38286" s="11"/>
      <c r="G38286" s="11"/>
      <c r="H38286" s="11"/>
    </row>
    <row r="38287" spans="6:8" x14ac:dyDescent="0.25">
      <c r="F38287" s="11"/>
      <c r="G38287" s="11"/>
      <c r="H38287" s="11"/>
    </row>
    <row r="38288" spans="6:8" x14ac:dyDescent="0.25">
      <c r="F38288" s="11"/>
      <c r="G38288" s="11"/>
      <c r="H38288" s="11"/>
    </row>
    <row r="38289" spans="6:8" x14ac:dyDescent="0.25">
      <c r="F38289" s="11"/>
      <c r="G38289" s="11"/>
      <c r="H38289" s="11"/>
    </row>
    <row r="38290" spans="6:8" x14ac:dyDescent="0.25">
      <c r="F38290" s="11"/>
      <c r="G38290" s="11"/>
      <c r="H38290" s="11"/>
    </row>
    <row r="38291" spans="6:8" x14ac:dyDescent="0.25">
      <c r="F38291" s="11"/>
      <c r="G38291" s="11"/>
      <c r="H38291" s="11"/>
    </row>
    <row r="38292" spans="6:8" x14ac:dyDescent="0.25">
      <c r="F38292" s="11"/>
      <c r="G38292" s="11"/>
      <c r="H38292" s="11"/>
    </row>
    <row r="38293" spans="6:8" x14ac:dyDescent="0.25">
      <c r="F38293" s="11"/>
      <c r="G38293" s="11"/>
      <c r="H38293" s="11"/>
    </row>
    <row r="38294" spans="6:8" x14ac:dyDescent="0.25">
      <c r="F38294" s="11"/>
      <c r="G38294" s="11"/>
      <c r="H38294" s="11"/>
    </row>
    <row r="38295" spans="6:8" x14ac:dyDescent="0.25">
      <c r="F38295" s="11"/>
      <c r="G38295" s="11"/>
      <c r="H38295" s="11"/>
    </row>
    <row r="38296" spans="6:8" x14ac:dyDescent="0.25">
      <c r="F38296" s="11"/>
      <c r="G38296" s="11"/>
      <c r="H38296" s="11"/>
    </row>
    <row r="38297" spans="6:8" x14ac:dyDescent="0.25">
      <c r="F38297" s="11"/>
      <c r="G38297" s="11"/>
      <c r="H38297" s="11"/>
    </row>
    <row r="38298" spans="6:8" x14ac:dyDescent="0.25">
      <c r="F38298" s="11"/>
      <c r="G38298" s="11"/>
      <c r="H38298" s="11"/>
    </row>
    <row r="38299" spans="6:8" x14ac:dyDescent="0.25">
      <c r="F38299" s="11"/>
      <c r="G38299" s="11"/>
      <c r="H38299" s="11"/>
    </row>
    <row r="38300" spans="6:8" x14ac:dyDescent="0.25">
      <c r="F38300" s="11"/>
      <c r="G38300" s="11"/>
      <c r="H38300" s="11"/>
    </row>
    <row r="38301" spans="6:8" x14ac:dyDescent="0.25">
      <c r="F38301" s="11"/>
      <c r="G38301" s="11"/>
      <c r="H38301" s="11"/>
    </row>
    <row r="38302" spans="6:8" x14ac:dyDescent="0.25">
      <c r="F38302" s="11"/>
      <c r="G38302" s="11"/>
      <c r="H38302" s="11"/>
    </row>
    <row r="38303" spans="6:8" x14ac:dyDescent="0.25">
      <c r="F38303" s="11"/>
      <c r="G38303" s="11"/>
      <c r="H38303" s="11"/>
    </row>
    <row r="38304" spans="6:8" x14ac:dyDescent="0.25">
      <c r="F38304" s="11"/>
      <c r="G38304" s="11"/>
      <c r="H38304" s="11"/>
    </row>
    <row r="38305" spans="6:8" x14ac:dyDescent="0.25">
      <c r="F38305" s="11"/>
      <c r="G38305" s="11"/>
      <c r="H38305" s="11"/>
    </row>
    <row r="38306" spans="6:8" x14ac:dyDescent="0.25">
      <c r="F38306" s="11"/>
      <c r="G38306" s="11"/>
      <c r="H38306" s="11"/>
    </row>
    <row r="38307" spans="6:8" x14ac:dyDescent="0.25">
      <c r="F38307" s="11"/>
      <c r="G38307" s="11"/>
      <c r="H38307" s="11"/>
    </row>
    <row r="38308" spans="6:8" x14ac:dyDescent="0.25">
      <c r="F38308" s="11"/>
      <c r="G38308" s="11"/>
      <c r="H38308" s="11"/>
    </row>
    <row r="38309" spans="6:8" x14ac:dyDescent="0.25">
      <c r="F38309" s="11"/>
      <c r="G38309" s="11"/>
      <c r="H38309" s="11"/>
    </row>
    <row r="38310" spans="6:8" x14ac:dyDescent="0.25">
      <c r="F38310" s="11"/>
      <c r="G38310" s="11"/>
      <c r="H38310" s="11"/>
    </row>
    <row r="38311" spans="6:8" x14ac:dyDescent="0.25">
      <c r="F38311" s="11"/>
      <c r="G38311" s="11"/>
      <c r="H38311" s="11"/>
    </row>
    <row r="38312" spans="6:8" x14ac:dyDescent="0.25">
      <c r="F38312" s="11"/>
      <c r="G38312" s="11"/>
      <c r="H38312" s="11"/>
    </row>
    <row r="38313" spans="6:8" x14ac:dyDescent="0.25">
      <c r="F38313" s="11"/>
      <c r="G38313" s="11"/>
      <c r="H38313" s="11"/>
    </row>
    <row r="38314" spans="6:8" x14ac:dyDescent="0.25">
      <c r="F38314" s="11"/>
      <c r="G38314" s="11"/>
      <c r="H38314" s="11"/>
    </row>
    <row r="38315" spans="6:8" x14ac:dyDescent="0.25">
      <c r="F38315" s="11"/>
      <c r="G38315" s="11"/>
      <c r="H38315" s="11"/>
    </row>
    <row r="38316" spans="6:8" x14ac:dyDescent="0.25">
      <c r="F38316" s="11"/>
      <c r="G38316" s="11"/>
      <c r="H38316" s="11"/>
    </row>
    <row r="38317" spans="6:8" x14ac:dyDescent="0.25">
      <c r="F38317" s="11"/>
      <c r="G38317" s="11"/>
      <c r="H38317" s="11"/>
    </row>
    <row r="38318" spans="6:8" x14ac:dyDescent="0.25">
      <c r="F38318" s="11"/>
      <c r="G38318" s="11"/>
      <c r="H38318" s="11"/>
    </row>
    <row r="38319" spans="6:8" x14ac:dyDescent="0.25">
      <c r="F38319" s="11"/>
      <c r="G38319" s="11"/>
      <c r="H38319" s="11"/>
    </row>
    <row r="38320" spans="6:8" x14ac:dyDescent="0.25">
      <c r="F38320" s="11"/>
      <c r="G38320" s="11"/>
      <c r="H38320" s="11"/>
    </row>
    <row r="38321" spans="6:8" x14ac:dyDescent="0.25">
      <c r="F38321" s="11"/>
      <c r="G38321" s="11"/>
      <c r="H38321" s="11"/>
    </row>
    <row r="38322" spans="6:8" x14ac:dyDescent="0.25">
      <c r="F38322" s="11"/>
      <c r="G38322" s="11"/>
      <c r="H38322" s="11"/>
    </row>
    <row r="38323" spans="6:8" x14ac:dyDescent="0.25">
      <c r="F38323" s="11"/>
      <c r="G38323" s="11"/>
      <c r="H38323" s="11"/>
    </row>
    <row r="38324" spans="6:8" x14ac:dyDescent="0.25">
      <c r="F38324" s="11"/>
      <c r="G38324" s="11"/>
      <c r="H38324" s="11"/>
    </row>
    <row r="38325" spans="6:8" x14ac:dyDescent="0.25">
      <c r="F38325" s="11"/>
      <c r="G38325" s="11"/>
      <c r="H38325" s="11"/>
    </row>
    <row r="38326" spans="6:8" x14ac:dyDescent="0.25">
      <c r="F38326" s="11"/>
      <c r="G38326" s="11"/>
      <c r="H38326" s="11"/>
    </row>
    <row r="38327" spans="6:8" x14ac:dyDescent="0.25">
      <c r="F38327" s="11"/>
      <c r="G38327" s="11"/>
      <c r="H38327" s="11"/>
    </row>
    <row r="38328" spans="6:8" x14ac:dyDescent="0.25">
      <c r="F38328" s="11"/>
      <c r="G38328" s="11"/>
      <c r="H38328" s="11"/>
    </row>
    <row r="38329" spans="6:8" x14ac:dyDescent="0.25">
      <c r="F38329" s="11"/>
      <c r="G38329" s="11"/>
      <c r="H38329" s="11"/>
    </row>
    <row r="38330" spans="6:8" x14ac:dyDescent="0.25">
      <c r="F38330" s="11"/>
      <c r="G38330" s="11"/>
      <c r="H38330" s="11"/>
    </row>
    <row r="38331" spans="6:8" x14ac:dyDescent="0.25">
      <c r="F38331" s="11"/>
      <c r="G38331" s="11"/>
      <c r="H38331" s="11"/>
    </row>
    <row r="38332" spans="6:8" x14ac:dyDescent="0.25">
      <c r="F38332" s="11"/>
      <c r="G38332" s="11"/>
      <c r="H38332" s="11"/>
    </row>
    <row r="38333" spans="6:8" x14ac:dyDescent="0.25">
      <c r="F38333" s="11"/>
      <c r="G38333" s="11"/>
      <c r="H38333" s="11"/>
    </row>
    <row r="38334" spans="6:8" x14ac:dyDescent="0.25">
      <c r="F38334" s="11"/>
      <c r="G38334" s="11"/>
      <c r="H38334" s="11"/>
    </row>
    <row r="38335" spans="6:8" x14ac:dyDescent="0.25">
      <c r="F38335" s="11"/>
      <c r="G38335" s="11"/>
      <c r="H38335" s="11"/>
    </row>
    <row r="38336" spans="6:8" x14ac:dyDescent="0.25">
      <c r="F38336" s="11"/>
      <c r="G38336" s="11"/>
      <c r="H38336" s="11"/>
    </row>
    <row r="38337" spans="6:8" x14ac:dyDescent="0.25">
      <c r="F38337" s="11"/>
      <c r="G38337" s="11"/>
      <c r="H38337" s="11"/>
    </row>
    <row r="38338" spans="6:8" x14ac:dyDescent="0.25">
      <c r="F38338" s="11"/>
      <c r="G38338" s="11"/>
      <c r="H38338" s="11"/>
    </row>
    <row r="38339" spans="6:8" x14ac:dyDescent="0.25">
      <c r="F38339" s="11"/>
      <c r="G38339" s="11"/>
      <c r="H38339" s="11"/>
    </row>
    <row r="38340" spans="6:8" x14ac:dyDescent="0.25">
      <c r="F38340" s="11"/>
      <c r="G38340" s="11"/>
      <c r="H38340" s="11"/>
    </row>
    <row r="38341" spans="6:8" x14ac:dyDescent="0.25">
      <c r="F38341" s="11"/>
      <c r="G38341" s="11"/>
      <c r="H38341" s="11"/>
    </row>
    <row r="38342" spans="6:8" x14ac:dyDescent="0.25">
      <c r="F38342" s="11"/>
      <c r="G38342" s="11"/>
      <c r="H38342" s="11"/>
    </row>
    <row r="38343" spans="6:8" x14ac:dyDescent="0.25">
      <c r="F38343" s="11"/>
      <c r="G38343" s="11"/>
      <c r="H38343" s="11"/>
    </row>
    <row r="38344" spans="6:8" x14ac:dyDescent="0.25">
      <c r="F38344" s="11"/>
      <c r="G38344" s="11"/>
      <c r="H38344" s="11"/>
    </row>
    <row r="38345" spans="6:8" x14ac:dyDescent="0.25">
      <c r="F38345" s="11"/>
      <c r="G38345" s="11"/>
      <c r="H38345" s="11"/>
    </row>
    <row r="38346" spans="6:8" x14ac:dyDescent="0.25">
      <c r="F38346" s="11"/>
      <c r="G38346" s="11"/>
      <c r="H38346" s="11"/>
    </row>
    <row r="38347" spans="6:8" x14ac:dyDescent="0.25">
      <c r="F38347" s="11"/>
      <c r="G38347" s="11"/>
      <c r="H38347" s="11"/>
    </row>
    <row r="38348" spans="6:8" x14ac:dyDescent="0.25">
      <c r="F38348" s="11"/>
      <c r="G38348" s="11"/>
      <c r="H38348" s="11"/>
    </row>
    <row r="38349" spans="6:8" x14ac:dyDescent="0.25">
      <c r="F38349" s="11"/>
      <c r="G38349" s="11"/>
      <c r="H38349" s="11"/>
    </row>
    <row r="38350" spans="6:8" x14ac:dyDescent="0.25">
      <c r="F38350" s="11"/>
      <c r="G38350" s="11"/>
      <c r="H38350" s="11"/>
    </row>
    <row r="38351" spans="6:8" x14ac:dyDescent="0.25">
      <c r="F38351" s="11"/>
      <c r="G38351" s="11"/>
      <c r="H38351" s="11"/>
    </row>
    <row r="38352" spans="6:8" x14ac:dyDescent="0.25">
      <c r="F38352" s="11"/>
      <c r="G38352" s="11"/>
      <c r="H38352" s="11"/>
    </row>
    <row r="38353" spans="6:8" x14ac:dyDescent="0.25">
      <c r="F38353" s="11"/>
      <c r="G38353" s="11"/>
      <c r="H38353" s="11"/>
    </row>
    <row r="38354" spans="6:8" x14ac:dyDescent="0.25">
      <c r="F38354" s="11"/>
      <c r="G38354" s="11"/>
      <c r="H38354" s="11"/>
    </row>
    <row r="38355" spans="6:8" x14ac:dyDescent="0.25">
      <c r="F38355" s="11"/>
      <c r="G38355" s="11"/>
      <c r="H38355" s="11"/>
    </row>
    <row r="38356" spans="6:8" x14ac:dyDescent="0.25">
      <c r="F38356" s="11"/>
      <c r="G38356" s="11"/>
      <c r="H38356" s="11"/>
    </row>
    <row r="38357" spans="6:8" x14ac:dyDescent="0.25">
      <c r="F38357" s="11"/>
      <c r="G38357" s="11"/>
      <c r="H38357" s="11"/>
    </row>
    <row r="38358" spans="6:8" x14ac:dyDescent="0.25">
      <c r="F38358" s="11"/>
      <c r="G38358" s="11"/>
      <c r="H38358" s="11"/>
    </row>
    <row r="38359" spans="6:8" x14ac:dyDescent="0.25">
      <c r="F38359" s="11"/>
      <c r="G38359" s="11"/>
      <c r="H38359" s="11"/>
    </row>
    <row r="38360" spans="6:8" x14ac:dyDescent="0.25">
      <c r="F38360" s="11"/>
      <c r="G38360" s="11"/>
      <c r="H38360" s="11"/>
    </row>
    <row r="38361" spans="6:8" x14ac:dyDescent="0.25">
      <c r="F38361" s="11"/>
      <c r="G38361" s="11"/>
      <c r="H38361" s="11"/>
    </row>
    <row r="38362" spans="6:8" x14ac:dyDescent="0.25">
      <c r="F38362" s="11"/>
      <c r="G38362" s="11"/>
      <c r="H38362" s="11"/>
    </row>
    <row r="38363" spans="6:8" x14ac:dyDescent="0.25">
      <c r="F38363" s="11"/>
      <c r="G38363" s="11"/>
      <c r="H38363" s="11"/>
    </row>
    <row r="38364" spans="6:8" x14ac:dyDescent="0.25">
      <c r="F38364" s="11"/>
      <c r="G38364" s="11"/>
      <c r="H38364" s="11"/>
    </row>
    <row r="38365" spans="6:8" x14ac:dyDescent="0.25">
      <c r="F38365" s="11"/>
      <c r="G38365" s="11"/>
      <c r="H38365" s="11"/>
    </row>
    <row r="38366" spans="6:8" x14ac:dyDescent="0.25">
      <c r="F38366" s="11"/>
      <c r="G38366" s="11"/>
      <c r="H38366" s="11"/>
    </row>
    <row r="38367" spans="6:8" x14ac:dyDescent="0.25">
      <c r="F38367" s="11"/>
      <c r="G38367" s="11"/>
      <c r="H38367" s="11"/>
    </row>
    <row r="38368" spans="6:8" x14ac:dyDescent="0.25">
      <c r="F38368" s="11"/>
      <c r="G38368" s="11"/>
      <c r="H38368" s="11"/>
    </row>
    <row r="38369" spans="6:8" x14ac:dyDescent="0.25">
      <c r="F38369" s="11"/>
      <c r="G38369" s="11"/>
      <c r="H38369" s="11"/>
    </row>
    <row r="38370" spans="6:8" x14ac:dyDescent="0.25">
      <c r="F38370" s="11"/>
      <c r="G38370" s="11"/>
      <c r="H38370" s="11"/>
    </row>
    <row r="38371" spans="6:8" x14ac:dyDescent="0.25">
      <c r="F38371" s="11"/>
      <c r="G38371" s="11"/>
      <c r="H38371" s="11"/>
    </row>
    <row r="38372" spans="6:8" x14ac:dyDescent="0.25">
      <c r="F38372" s="11"/>
      <c r="G38372" s="11"/>
      <c r="H38372" s="11"/>
    </row>
    <row r="38373" spans="6:8" x14ac:dyDescent="0.25">
      <c r="F38373" s="11"/>
      <c r="G38373" s="11"/>
      <c r="H38373" s="11"/>
    </row>
    <row r="38374" spans="6:8" x14ac:dyDescent="0.25">
      <c r="F38374" s="11"/>
      <c r="G38374" s="11"/>
      <c r="H38374" s="11"/>
    </row>
    <row r="38375" spans="6:8" x14ac:dyDescent="0.25">
      <c r="F38375" s="11"/>
      <c r="G38375" s="11"/>
      <c r="H38375" s="11"/>
    </row>
    <row r="38376" spans="6:8" x14ac:dyDescent="0.25">
      <c r="F38376" s="11"/>
      <c r="G38376" s="11"/>
      <c r="H38376" s="11"/>
    </row>
    <row r="38377" spans="6:8" x14ac:dyDescent="0.25">
      <c r="F38377" s="11"/>
      <c r="G38377" s="11"/>
      <c r="H38377" s="11"/>
    </row>
    <row r="38378" spans="6:8" x14ac:dyDescent="0.25">
      <c r="F38378" s="11"/>
      <c r="G38378" s="11"/>
      <c r="H38378" s="11"/>
    </row>
    <row r="38379" spans="6:8" x14ac:dyDescent="0.25">
      <c r="F38379" s="11"/>
      <c r="G38379" s="11"/>
      <c r="H38379" s="11"/>
    </row>
    <row r="38380" spans="6:8" x14ac:dyDescent="0.25">
      <c r="F38380" s="11"/>
      <c r="G38380" s="11"/>
      <c r="H38380" s="11"/>
    </row>
    <row r="38381" spans="6:8" x14ac:dyDescent="0.25">
      <c r="F38381" s="11"/>
      <c r="G38381" s="11"/>
      <c r="H38381" s="11"/>
    </row>
    <row r="38382" spans="6:8" x14ac:dyDescent="0.25">
      <c r="F38382" s="11"/>
      <c r="G38382" s="11"/>
      <c r="H38382" s="11"/>
    </row>
    <row r="38383" spans="6:8" x14ac:dyDescent="0.25">
      <c r="F38383" s="11"/>
      <c r="G38383" s="11"/>
      <c r="H38383" s="11"/>
    </row>
    <row r="38384" spans="6:8" x14ac:dyDescent="0.25">
      <c r="F38384" s="11"/>
      <c r="G38384" s="11"/>
      <c r="H38384" s="11"/>
    </row>
    <row r="38385" spans="6:8" x14ac:dyDescent="0.25">
      <c r="F38385" s="11"/>
      <c r="G38385" s="11"/>
      <c r="H38385" s="11"/>
    </row>
    <row r="38386" spans="6:8" x14ac:dyDescent="0.25">
      <c r="F38386" s="11"/>
      <c r="G38386" s="11"/>
      <c r="H38386" s="11"/>
    </row>
    <row r="38387" spans="6:8" x14ac:dyDescent="0.25">
      <c r="F38387" s="11"/>
      <c r="G38387" s="11"/>
      <c r="H38387" s="11"/>
    </row>
    <row r="38388" spans="6:8" x14ac:dyDescent="0.25">
      <c r="F38388" s="11"/>
      <c r="G38388" s="11"/>
      <c r="H38388" s="11"/>
    </row>
    <row r="38389" spans="6:8" x14ac:dyDescent="0.25">
      <c r="F38389" s="11"/>
      <c r="G38389" s="11"/>
      <c r="H38389" s="11"/>
    </row>
    <row r="38390" spans="6:8" x14ac:dyDescent="0.25">
      <c r="F38390" s="11"/>
      <c r="G38390" s="11"/>
      <c r="H38390" s="11"/>
    </row>
    <row r="38391" spans="6:8" x14ac:dyDescent="0.25">
      <c r="F38391" s="11"/>
      <c r="G38391" s="11"/>
      <c r="H38391" s="11"/>
    </row>
    <row r="38392" spans="6:8" x14ac:dyDescent="0.25">
      <c r="F38392" s="11"/>
      <c r="G38392" s="11"/>
      <c r="H38392" s="11"/>
    </row>
    <row r="38393" spans="6:8" x14ac:dyDescent="0.25">
      <c r="F38393" s="11"/>
      <c r="G38393" s="11"/>
      <c r="H38393" s="11"/>
    </row>
    <row r="38394" spans="6:8" x14ac:dyDescent="0.25">
      <c r="F38394" s="11"/>
      <c r="G38394" s="11"/>
      <c r="H38394" s="11"/>
    </row>
    <row r="38395" spans="6:8" x14ac:dyDescent="0.25">
      <c r="F38395" s="11"/>
      <c r="G38395" s="11"/>
      <c r="H38395" s="11"/>
    </row>
    <row r="38396" spans="6:8" x14ac:dyDescent="0.25">
      <c r="F38396" s="11"/>
      <c r="G38396" s="11"/>
      <c r="H38396" s="11"/>
    </row>
    <row r="38397" spans="6:8" x14ac:dyDescent="0.25">
      <c r="F38397" s="11"/>
      <c r="G38397" s="11"/>
      <c r="H38397" s="11"/>
    </row>
    <row r="38398" spans="6:8" x14ac:dyDescent="0.25">
      <c r="F38398" s="11"/>
      <c r="G38398" s="11"/>
      <c r="H38398" s="11"/>
    </row>
    <row r="38399" spans="6:8" x14ac:dyDescent="0.25">
      <c r="F38399" s="11"/>
      <c r="G38399" s="11"/>
      <c r="H38399" s="11"/>
    </row>
    <row r="38400" spans="6:8" x14ac:dyDescent="0.25">
      <c r="F38400" s="11"/>
      <c r="G38400" s="11"/>
      <c r="H38400" s="11"/>
    </row>
    <row r="38401" spans="6:8" x14ac:dyDescent="0.25">
      <c r="F38401" s="11"/>
      <c r="G38401" s="11"/>
      <c r="H38401" s="11"/>
    </row>
    <row r="38402" spans="6:8" x14ac:dyDescent="0.25">
      <c r="F38402" s="11"/>
      <c r="G38402" s="11"/>
      <c r="H38402" s="11"/>
    </row>
    <row r="38403" spans="6:8" x14ac:dyDescent="0.25">
      <c r="F38403" s="11"/>
      <c r="G38403" s="11"/>
      <c r="H38403" s="11"/>
    </row>
    <row r="38404" spans="6:8" x14ac:dyDescent="0.25">
      <c r="F38404" s="11"/>
      <c r="G38404" s="11"/>
      <c r="H38404" s="11"/>
    </row>
    <row r="38405" spans="6:8" x14ac:dyDescent="0.25">
      <c r="F38405" s="11"/>
      <c r="G38405" s="11"/>
      <c r="H38405" s="11"/>
    </row>
    <row r="38406" spans="6:8" x14ac:dyDescent="0.25">
      <c r="F38406" s="11"/>
      <c r="G38406" s="11"/>
      <c r="H38406" s="11"/>
    </row>
    <row r="38407" spans="6:8" x14ac:dyDescent="0.25">
      <c r="F38407" s="11"/>
      <c r="G38407" s="11"/>
      <c r="H38407" s="11"/>
    </row>
    <row r="38408" spans="6:8" x14ac:dyDescent="0.25">
      <c r="F38408" s="11"/>
      <c r="G38408" s="11"/>
      <c r="H38408" s="11"/>
    </row>
    <row r="38409" spans="6:8" x14ac:dyDescent="0.25">
      <c r="F38409" s="11"/>
      <c r="G38409" s="11"/>
      <c r="H38409" s="11"/>
    </row>
    <row r="38410" spans="6:8" x14ac:dyDescent="0.25">
      <c r="F38410" s="11"/>
      <c r="G38410" s="11"/>
      <c r="H38410" s="11"/>
    </row>
    <row r="38411" spans="6:8" x14ac:dyDescent="0.25">
      <c r="F38411" s="11"/>
      <c r="G38411" s="11"/>
      <c r="H38411" s="11"/>
    </row>
    <row r="38412" spans="6:8" x14ac:dyDescent="0.25">
      <c r="F38412" s="11"/>
      <c r="G38412" s="11"/>
      <c r="H38412" s="11"/>
    </row>
    <row r="38413" spans="6:8" x14ac:dyDescent="0.25">
      <c r="F38413" s="11"/>
      <c r="G38413" s="11"/>
      <c r="H38413" s="11"/>
    </row>
    <row r="38414" spans="6:8" x14ac:dyDescent="0.25">
      <c r="F38414" s="11"/>
      <c r="G38414" s="11"/>
      <c r="H38414" s="11"/>
    </row>
    <row r="38415" spans="6:8" x14ac:dyDescent="0.25">
      <c r="F38415" s="11"/>
      <c r="G38415" s="11"/>
      <c r="H38415" s="11"/>
    </row>
    <row r="38416" spans="6:8" x14ac:dyDescent="0.25">
      <c r="F38416" s="11"/>
      <c r="G38416" s="11"/>
      <c r="H38416" s="11"/>
    </row>
    <row r="38417" spans="6:8" x14ac:dyDescent="0.25">
      <c r="F38417" s="11"/>
      <c r="G38417" s="11"/>
      <c r="H38417" s="11"/>
    </row>
    <row r="38418" spans="6:8" x14ac:dyDescent="0.25">
      <c r="F38418" s="11"/>
      <c r="G38418" s="11"/>
      <c r="H38418" s="11"/>
    </row>
    <row r="38419" spans="6:8" x14ac:dyDescent="0.25">
      <c r="F38419" s="11"/>
      <c r="G38419" s="11"/>
      <c r="H38419" s="11"/>
    </row>
    <row r="38420" spans="6:8" x14ac:dyDescent="0.25">
      <c r="F38420" s="11"/>
      <c r="G38420" s="11"/>
      <c r="H38420" s="11"/>
    </row>
    <row r="38421" spans="6:8" x14ac:dyDescent="0.25">
      <c r="F38421" s="11"/>
      <c r="G38421" s="11"/>
      <c r="H38421" s="11"/>
    </row>
    <row r="38422" spans="6:8" x14ac:dyDescent="0.25">
      <c r="F38422" s="11"/>
      <c r="G38422" s="11"/>
      <c r="H38422" s="11"/>
    </row>
    <row r="38423" spans="6:8" x14ac:dyDescent="0.25">
      <c r="F38423" s="11"/>
      <c r="G38423" s="11"/>
      <c r="H38423" s="11"/>
    </row>
    <row r="38424" spans="6:8" x14ac:dyDescent="0.25">
      <c r="F38424" s="11"/>
      <c r="G38424" s="11"/>
      <c r="H38424" s="11"/>
    </row>
    <row r="38425" spans="6:8" x14ac:dyDescent="0.25">
      <c r="F38425" s="11"/>
      <c r="G38425" s="11"/>
      <c r="H38425" s="11"/>
    </row>
    <row r="38426" spans="6:8" x14ac:dyDescent="0.25">
      <c r="F38426" s="11"/>
      <c r="G38426" s="11"/>
      <c r="H38426" s="11"/>
    </row>
    <row r="38427" spans="6:8" x14ac:dyDescent="0.25">
      <c r="F38427" s="11"/>
      <c r="G38427" s="11"/>
      <c r="H38427" s="11"/>
    </row>
    <row r="38428" spans="6:8" x14ac:dyDescent="0.25">
      <c r="F38428" s="11"/>
      <c r="G38428" s="11"/>
      <c r="H38428" s="11"/>
    </row>
    <row r="38429" spans="6:8" x14ac:dyDescent="0.25">
      <c r="F38429" s="11"/>
      <c r="G38429" s="11"/>
      <c r="H38429" s="11"/>
    </row>
    <row r="38430" spans="6:8" x14ac:dyDescent="0.25">
      <c r="F38430" s="11"/>
      <c r="G38430" s="11"/>
      <c r="H38430" s="11"/>
    </row>
    <row r="38431" spans="6:8" x14ac:dyDescent="0.25">
      <c r="F38431" s="11"/>
      <c r="G38431" s="11"/>
      <c r="H38431" s="11"/>
    </row>
    <row r="38432" spans="6:8" x14ac:dyDescent="0.25">
      <c r="F38432" s="11"/>
      <c r="G38432" s="11"/>
      <c r="H38432" s="11"/>
    </row>
    <row r="38433" spans="6:8" x14ac:dyDescent="0.25">
      <c r="F38433" s="11"/>
      <c r="G38433" s="11"/>
      <c r="H38433" s="11"/>
    </row>
    <row r="38434" spans="6:8" x14ac:dyDescent="0.25">
      <c r="F38434" s="11"/>
      <c r="G38434" s="11"/>
      <c r="H38434" s="11"/>
    </row>
    <row r="38435" spans="6:8" x14ac:dyDescent="0.25">
      <c r="F38435" s="11"/>
      <c r="G38435" s="11"/>
      <c r="H38435" s="11"/>
    </row>
    <row r="38436" spans="6:8" x14ac:dyDescent="0.25">
      <c r="F38436" s="11"/>
      <c r="G38436" s="11"/>
      <c r="H38436" s="11"/>
    </row>
    <row r="38437" spans="6:8" x14ac:dyDescent="0.25">
      <c r="F38437" s="11"/>
      <c r="G38437" s="11"/>
      <c r="H38437" s="11"/>
    </row>
    <row r="38438" spans="6:8" x14ac:dyDescent="0.25">
      <c r="F38438" s="11"/>
      <c r="G38438" s="11"/>
      <c r="H38438" s="11"/>
    </row>
    <row r="38439" spans="6:8" x14ac:dyDescent="0.25">
      <c r="F38439" s="11"/>
      <c r="G38439" s="11"/>
      <c r="H38439" s="11"/>
    </row>
    <row r="38440" spans="6:8" x14ac:dyDescent="0.25">
      <c r="F38440" s="11"/>
      <c r="G38440" s="11"/>
      <c r="H38440" s="11"/>
    </row>
    <row r="38441" spans="6:8" x14ac:dyDescent="0.25">
      <c r="F38441" s="11"/>
      <c r="G38441" s="11"/>
      <c r="H38441" s="11"/>
    </row>
    <row r="38442" spans="6:8" x14ac:dyDescent="0.25">
      <c r="F38442" s="11"/>
      <c r="G38442" s="11"/>
      <c r="H38442" s="11"/>
    </row>
    <row r="38443" spans="6:8" x14ac:dyDescent="0.25">
      <c r="F38443" s="11"/>
      <c r="G38443" s="11"/>
      <c r="H38443" s="11"/>
    </row>
    <row r="38444" spans="6:8" x14ac:dyDescent="0.25">
      <c r="F38444" s="11"/>
      <c r="G38444" s="11"/>
      <c r="H38444" s="11"/>
    </row>
    <row r="38445" spans="6:8" x14ac:dyDescent="0.25">
      <c r="F38445" s="11"/>
      <c r="G38445" s="11"/>
      <c r="H38445" s="11"/>
    </row>
    <row r="38446" spans="6:8" x14ac:dyDescent="0.25">
      <c r="F38446" s="11"/>
      <c r="G38446" s="11"/>
      <c r="H38446" s="11"/>
    </row>
    <row r="38447" spans="6:8" x14ac:dyDescent="0.25">
      <c r="F38447" s="11"/>
      <c r="G38447" s="11"/>
      <c r="H38447" s="11"/>
    </row>
    <row r="38448" spans="6:8" x14ac:dyDescent="0.25">
      <c r="F38448" s="11"/>
      <c r="G38448" s="11"/>
      <c r="H38448" s="11"/>
    </row>
    <row r="38449" spans="6:8" x14ac:dyDescent="0.25">
      <c r="F38449" s="11"/>
      <c r="G38449" s="11"/>
      <c r="H38449" s="11"/>
    </row>
    <row r="38450" spans="6:8" x14ac:dyDescent="0.25">
      <c r="F38450" s="11"/>
      <c r="G38450" s="11"/>
      <c r="H38450" s="11"/>
    </row>
    <row r="38451" spans="6:8" x14ac:dyDescent="0.25">
      <c r="F38451" s="11"/>
      <c r="G38451" s="11"/>
      <c r="H38451" s="11"/>
    </row>
    <row r="38452" spans="6:8" x14ac:dyDescent="0.25">
      <c r="F38452" s="11"/>
      <c r="G38452" s="11"/>
      <c r="H38452" s="11"/>
    </row>
    <row r="38453" spans="6:8" x14ac:dyDescent="0.25">
      <c r="F38453" s="11"/>
      <c r="G38453" s="11"/>
      <c r="H38453" s="11"/>
    </row>
    <row r="38454" spans="6:8" x14ac:dyDescent="0.25">
      <c r="F38454" s="11"/>
      <c r="G38454" s="11"/>
      <c r="H38454" s="11"/>
    </row>
    <row r="38455" spans="6:8" x14ac:dyDescent="0.25">
      <c r="F38455" s="11"/>
      <c r="G38455" s="11"/>
      <c r="H38455" s="11"/>
    </row>
    <row r="38456" spans="6:8" x14ac:dyDescent="0.25">
      <c r="F38456" s="11"/>
      <c r="G38456" s="11"/>
      <c r="H38456" s="11"/>
    </row>
    <row r="38457" spans="6:8" x14ac:dyDescent="0.25">
      <c r="F38457" s="11"/>
      <c r="G38457" s="11"/>
      <c r="H38457" s="11"/>
    </row>
    <row r="38458" spans="6:8" x14ac:dyDescent="0.25">
      <c r="F38458" s="11"/>
      <c r="G38458" s="11"/>
      <c r="H38458" s="11"/>
    </row>
    <row r="38459" spans="6:8" x14ac:dyDescent="0.25">
      <c r="F38459" s="11"/>
      <c r="G38459" s="11"/>
      <c r="H38459" s="11"/>
    </row>
    <row r="38460" spans="6:8" x14ac:dyDescent="0.25">
      <c r="F38460" s="11"/>
      <c r="G38460" s="11"/>
      <c r="H38460" s="11"/>
    </row>
    <row r="38461" spans="6:8" x14ac:dyDescent="0.25">
      <c r="F38461" s="11"/>
      <c r="G38461" s="11"/>
      <c r="H38461" s="11"/>
    </row>
    <row r="38462" spans="6:8" x14ac:dyDescent="0.25">
      <c r="F38462" s="11"/>
      <c r="G38462" s="11"/>
      <c r="H38462" s="11"/>
    </row>
    <row r="38463" spans="6:8" x14ac:dyDescent="0.25">
      <c r="F38463" s="11"/>
      <c r="G38463" s="11"/>
      <c r="H38463" s="11"/>
    </row>
    <row r="38464" spans="6:8" x14ac:dyDescent="0.25">
      <c r="F38464" s="11"/>
      <c r="G38464" s="11"/>
      <c r="H38464" s="11"/>
    </row>
    <row r="38465" spans="6:8" x14ac:dyDescent="0.25">
      <c r="F38465" s="11"/>
      <c r="G38465" s="11"/>
      <c r="H38465" s="11"/>
    </row>
    <row r="38466" spans="6:8" x14ac:dyDescent="0.25">
      <c r="F38466" s="11"/>
      <c r="G38466" s="11"/>
      <c r="H38466" s="11"/>
    </row>
    <row r="38467" spans="6:8" x14ac:dyDescent="0.25">
      <c r="F38467" s="11"/>
      <c r="G38467" s="11"/>
      <c r="H38467" s="11"/>
    </row>
    <row r="38468" spans="6:8" x14ac:dyDescent="0.25">
      <c r="F38468" s="11"/>
      <c r="G38468" s="11"/>
      <c r="H38468" s="11"/>
    </row>
    <row r="38469" spans="6:8" x14ac:dyDescent="0.25">
      <c r="F38469" s="11"/>
      <c r="G38469" s="11"/>
      <c r="H38469" s="11"/>
    </row>
    <row r="38470" spans="6:8" x14ac:dyDescent="0.25">
      <c r="F38470" s="11"/>
      <c r="G38470" s="11"/>
      <c r="H38470" s="11"/>
    </row>
    <row r="38471" spans="6:8" x14ac:dyDescent="0.25">
      <c r="F38471" s="11"/>
      <c r="G38471" s="11"/>
      <c r="H38471" s="11"/>
    </row>
    <row r="38472" spans="6:8" x14ac:dyDescent="0.25">
      <c r="F38472" s="11"/>
      <c r="G38472" s="11"/>
      <c r="H38472" s="11"/>
    </row>
    <row r="38473" spans="6:8" x14ac:dyDescent="0.25">
      <c r="F38473" s="11"/>
      <c r="G38473" s="11"/>
      <c r="H38473" s="11"/>
    </row>
    <row r="38474" spans="6:8" x14ac:dyDescent="0.25">
      <c r="F38474" s="11"/>
      <c r="G38474" s="11"/>
      <c r="H38474" s="11"/>
    </row>
    <row r="38475" spans="6:8" x14ac:dyDescent="0.25">
      <c r="F38475" s="11"/>
      <c r="G38475" s="11"/>
      <c r="H38475" s="11"/>
    </row>
    <row r="38476" spans="6:8" x14ac:dyDescent="0.25">
      <c r="F38476" s="11"/>
      <c r="G38476" s="11"/>
      <c r="H38476" s="11"/>
    </row>
    <row r="38477" spans="6:8" x14ac:dyDescent="0.25">
      <c r="F38477" s="11"/>
      <c r="G38477" s="11"/>
      <c r="H38477" s="11"/>
    </row>
    <row r="38478" spans="6:8" x14ac:dyDescent="0.25">
      <c r="F38478" s="11"/>
      <c r="G38478" s="11"/>
      <c r="H38478" s="11"/>
    </row>
    <row r="38479" spans="6:8" x14ac:dyDescent="0.25">
      <c r="F38479" s="11"/>
      <c r="G38479" s="11"/>
      <c r="H38479" s="11"/>
    </row>
    <row r="38480" spans="6:8" x14ac:dyDescent="0.25">
      <c r="F38480" s="11"/>
      <c r="G38480" s="11"/>
      <c r="H38480" s="11"/>
    </row>
    <row r="38481" spans="6:8" x14ac:dyDescent="0.25">
      <c r="F38481" s="11"/>
      <c r="G38481" s="11"/>
      <c r="H38481" s="11"/>
    </row>
    <row r="38482" spans="6:8" x14ac:dyDescent="0.25">
      <c r="F38482" s="11"/>
      <c r="G38482" s="11"/>
      <c r="H38482" s="11"/>
    </row>
    <row r="38483" spans="6:8" x14ac:dyDescent="0.25">
      <c r="F38483" s="11"/>
      <c r="G38483" s="11"/>
      <c r="H38483" s="11"/>
    </row>
    <row r="38484" spans="6:8" x14ac:dyDescent="0.25">
      <c r="F38484" s="11"/>
      <c r="G38484" s="11"/>
      <c r="H38484" s="11"/>
    </row>
    <row r="38485" spans="6:8" x14ac:dyDescent="0.25">
      <c r="F38485" s="11"/>
      <c r="G38485" s="11"/>
      <c r="H38485" s="11"/>
    </row>
    <row r="38486" spans="6:8" x14ac:dyDescent="0.25">
      <c r="F38486" s="11"/>
      <c r="G38486" s="11"/>
      <c r="H38486" s="11"/>
    </row>
    <row r="38487" spans="6:8" x14ac:dyDescent="0.25">
      <c r="F38487" s="11"/>
      <c r="G38487" s="11"/>
      <c r="H38487" s="11"/>
    </row>
    <row r="38488" spans="6:8" x14ac:dyDescent="0.25">
      <c r="F38488" s="11"/>
      <c r="G38488" s="11"/>
      <c r="H38488" s="11"/>
    </row>
    <row r="38489" spans="6:8" x14ac:dyDescent="0.25">
      <c r="F38489" s="11"/>
      <c r="G38489" s="11"/>
      <c r="H38489" s="11"/>
    </row>
    <row r="38490" spans="6:8" x14ac:dyDescent="0.25">
      <c r="F38490" s="11"/>
      <c r="G38490" s="11"/>
      <c r="H38490" s="11"/>
    </row>
    <row r="38491" spans="6:8" x14ac:dyDescent="0.25">
      <c r="F38491" s="11"/>
      <c r="G38491" s="11"/>
      <c r="H38491" s="11"/>
    </row>
    <row r="38492" spans="6:8" x14ac:dyDescent="0.25">
      <c r="F38492" s="11"/>
      <c r="G38492" s="11"/>
      <c r="H38492" s="11"/>
    </row>
    <row r="38493" spans="6:8" x14ac:dyDescent="0.25">
      <c r="F38493" s="11"/>
      <c r="G38493" s="11"/>
      <c r="H38493" s="11"/>
    </row>
    <row r="38494" spans="6:8" x14ac:dyDescent="0.25">
      <c r="F38494" s="11"/>
      <c r="G38494" s="11"/>
      <c r="H38494" s="11"/>
    </row>
    <row r="38495" spans="6:8" x14ac:dyDescent="0.25">
      <c r="F38495" s="11"/>
      <c r="G38495" s="11"/>
      <c r="H38495" s="11"/>
    </row>
    <row r="38496" spans="6:8" x14ac:dyDescent="0.25">
      <c r="F38496" s="11"/>
      <c r="G38496" s="11"/>
      <c r="H38496" s="11"/>
    </row>
    <row r="38497" spans="6:8" x14ac:dyDescent="0.25">
      <c r="F38497" s="11"/>
      <c r="G38497" s="11"/>
      <c r="H38497" s="11"/>
    </row>
    <row r="38498" spans="6:8" x14ac:dyDescent="0.25">
      <c r="F38498" s="11"/>
      <c r="G38498" s="11"/>
      <c r="H38498" s="11"/>
    </row>
    <row r="38499" spans="6:8" x14ac:dyDescent="0.25">
      <c r="F38499" s="11"/>
      <c r="G38499" s="11"/>
      <c r="H38499" s="11"/>
    </row>
    <row r="38500" spans="6:8" x14ac:dyDescent="0.25">
      <c r="F38500" s="11"/>
      <c r="G38500" s="11"/>
      <c r="H38500" s="11"/>
    </row>
    <row r="38501" spans="6:8" x14ac:dyDescent="0.25">
      <c r="F38501" s="11"/>
      <c r="G38501" s="11"/>
      <c r="H38501" s="11"/>
    </row>
    <row r="38502" spans="6:8" x14ac:dyDescent="0.25">
      <c r="F38502" s="11"/>
      <c r="G38502" s="11"/>
      <c r="H38502" s="11"/>
    </row>
    <row r="38503" spans="6:8" x14ac:dyDescent="0.25">
      <c r="F38503" s="11"/>
      <c r="G38503" s="11"/>
      <c r="H38503" s="11"/>
    </row>
    <row r="38504" spans="6:8" x14ac:dyDescent="0.25">
      <c r="F38504" s="11"/>
      <c r="G38504" s="11"/>
      <c r="H38504" s="11"/>
    </row>
    <row r="38505" spans="6:8" x14ac:dyDescent="0.25">
      <c r="F38505" s="11"/>
      <c r="G38505" s="11"/>
      <c r="H38505" s="11"/>
    </row>
    <row r="38506" spans="6:8" x14ac:dyDescent="0.25">
      <c r="F38506" s="11"/>
      <c r="G38506" s="11"/>
      <c r="H38506" s="11"/>
    </row>
    <row r="38507" spans="6:8" x14ac:dyDescent="0.25">
      <c r="F38507" s="11"/>
      <c r="G38507" s="11"/>
      <c r="H38507" s="11"/>
    </row>
    <row r="38508" spans="6:8" x14ac:dyDescent="0.25">
      <c r="F38508" s="11"/>
      <c r="G38508" s="11"/>
      <c r="H38508" s="11"/>
    </row>
    <row r="38509" spans="6:8" x14ac:dyDescent="0.25">
      <c r="F38509" s="11"/>
      <c r="G38509" s="11"/>
      <c r="H38509" s="11"/>
    </row>
    <row r="38510" spans="6:8" x14ac:dyDescent="0.25">
      <c r="F38510" s="11"/>
      <c r="G38510" s="11"/>
      <c r="H38510" s="11"/>
    </row>
    <row r="38511" spans="6:8" x14ac:dyDescent="0.25">
      <c r="F38511" s="11"/>
      <c r="G38511" s="11"/>
      <c r="H38511" s="11"/>
    </row>
    <row r="38512" spans="6:8" x14ac:dyDescent="0.25">
      <c r="F38512" s="11"/>
      <c r="G38512" s="11"/>
      <c r="H38512" s="11"/>
    </row>
    <row r="38513" spans="6:8" x14ac:dyDescent="0.25">
      <c r="F38513" s="11"/>
      <c r="G38513" s="11"/>
      <c r="H38513" s="11"/>
    </row>
    <row r="38514" spans="6:8" x14ac:dyDescent="0.25">
      <c r="F38514" s="11"/>
      <c r="G38514" s="11"/>
      <c r="H38514" s="11"/>
    </row>
    <row r="38515" spans="6:8" x14ac:dyDescent="0.25">
      <c r="F38515" s="11"/>
      <c r="G38515" s="11"/>
      <c r="H38515" s="11"/>
    </row>
    <row r="38516" spans="6:8" x14ac:dyDescent="0.25">
      <c r="F38516" s="11"/>
      <c r="G38516" s="11"/>
      <c r="H38516" s="11"/>
    </row>
    <row r="38517" spans="6:8" x14ac:dyDescent="0.25">
      <c r="F38517" s="11"/>
      <c r="G38517" s="11"/>
      <c r="H38517" s="11"/>
    </row>
    <row r="38518" spans="6:8" x14ac:dyDescent="0.25">
      <c r="F38518" s="11"/>
      <c r="G38518" s="11"/>
      <c r="H38518" s="11"/>
    </row>
    <row r="38519" spans="6:8" x14ac:dyDescent="0.25">
      <c r="F38519" s="11"/>
      <c r="G38519" s="11"/>
      <c r="H38519" s="11"/>
    </row>
    <row r="38520" spans="6:8" x14ac:dyDescent="0.25">
      <c r="F38520" s="11"/>
      <c r="G38520" s="11"/>
      <c r="H38520" s="11"/>
    </row>
    <row r="38521" spans="6:8" x14ac:dyDescent="0.25">
      <c r="F38521" s="11"/>
      <c r="G38521" s="11"/>
      <c r="H38521" s="11"/>
    </row>
    <row r="38522" spans="6:8" x14ac:dyDescent="0.25">
      <c r="F38522" s="11"/>
      <c r="G38522" s="11"/>
      <c r="H38522" s="11"/>
    </row>
    <row r="38523" spans="6:8" x14ac:dyDescent="0.25">
      <c r="F38523" s="11"/>
      <c r="G38523" s="11"/>
      <c r="H38523" s="11"/>
    </row>
    <row r="38524" spans="6:8" x14ac:dyDescent="0.25">
      <c r="F38524" s="11"/>
      <c r="G38524" s="11"/>
      <c r="H38524" s="11"/>
    </row>
    <row r="38525" spans="6:8" x14ac:dyDescent="0.25">
      <c r="F38525" s="11"/>
      <c r="G38525" s="11"/>
      <c r="H38525" s="11"/>
    </row>
    <row r="38526" spans="6:8" x14ac:dyDescent="0.25">
      <c r="F38526" s="11"/>
      <c r="G38526" s="11"/>
      <c r="H38526" s="11"/>
    </row>
    <row r="38527" spans="6:8" x14ac:dyDescent="0.25">
      <c r="F38527" s="11"/>
      <c r="G38527" s="11"/>
      <c r="H38527" s="11"/>
    </row>
    <row r="38528" spans="6:8" x14ac:dyDescent="0.25">
      <c r="F38528" s="11"/>
      <c r="G38528" s="11"/>
      <c r="H38528" s="11"/>
    </row>
    <row r="38529" spans="6:8" x14ac:dyDescent="0.25">
      <c r="F38529" s="11"/>
      <c r="G38529" s="11"/>
      <c r="H38529" s="11"/>
    </row>
    <row r="38530" spans="6:8" x14ac:dyDescent="0.25">
      <c r="F38530" s="11"/>
      <c r="G38530" s="11"/>
      <c r="H38530" s="11"/>
    </row>
    <row r="38531" spans="6:8" x14ac:dyDescent="0.25">
      <c r="F38531" s="11"/>
      <c r="G38531" s="11"/>
      <c r="H38531" s="11"/>
    </row>
    <row r="38532" spans="6:8" x14ac:dyDescent="0.25">
      <c r="F38532" s="11"/>
      <c r="G38532" s="11"/>
      <c r="H38532" s="11"/>
    </row>
    <row r="38533" spans="6:8" x14ac:dyDescent="0.25">
      <c r="F38533" s="11"/>
      <c r="G38533" s="11"/>
      <c r="H38533" s="11"/>
    </row>
    <row r="38534" spans="6:8" x14ac:dyDescent="0.25">
      <c r="F38534" s="11"/>
      <c r="G38534" s="11"/>
      <c r="H38534" s="11"/>
    </row>
    <row r="38535" spans="6:8" x14ac:dyDescent="0.25">
      <c r="F38535" s="11"/>
      <c r="G38535" s="11"/>
      <c r="H38535" s="11"/>
    </row>
    <row r="38536" spans="6:8" x14ac:dyDescent="0.25">
      <c r="F38536" s="11"/>
      <c r="G38536" s="11"/>
      <c r="H38536" s="11"/>
    </row>
    <row r="38537" spans="6:8" x14ac:dyDescent="0.25">
      <c r="F38537" s="11"/>
      <c r="G38537" s="11"/>
      <c r="H38537" s="11"/>
    </row>
    <row r="38538" spans="6:8" x14ac:dyDescent="0.25">
      <c r="F38538" s="11"/>
      <c r="G38538" s="11"/>
      <c r="H38538" s="11"/>
    </row>
    <row r="38539" spans="6:8" x14ac:dyDescent="0.25">
      <c r="F38539" s="11"/>
      <c r="G38539" s="11"/>
      <c r="H38539" s="11"/>
    </row>
    <row r="38540" spans="6:8" x14ac:dyDescent="0.25">
      <c r="F38540" s="11"/>
      <c r="G38540" s="11"/>
      <c r="H38540" s="11"/>
    </row>
    <row r="38541" spans="6:8" x14ac:dyDescent="0.25">
      <c r="F38541" s="11"/>
      <c r="G38541" s="11"/>
      <c r="H38541" s="11"/>
    </row>
    <row r="38542" spans="6:8" x14ac:dyDescent="0.25">
      <c r="F38542" s="11"/>
      <c r="G38542" s="11"/>
      <c r="H38542" s="11"/>
    </row>
    <row r="38543" spans="6:8" x14ac:dyDescent="0.25">
      <c r="F38543" s="11"/>
      <c r="G38543" s="11"/>
      <c r="H38543" s="11"/>
    </row>
    <row r="38544" spans="6:8" x14ac:dyDescent="0.25">
      <c r="F38544" s="11"/>
      <c r="G38544" s="11"/>
      <c r="H38544" s="11"/>
    </row>
    <row r="38545" spans="6:8" x14ac:dyDescent="0.25">
      <c r="F38545" s="11"/>
      <c r="G38545" s="11"/>
      <c r="H38545" s="11"/>
    </row>
    <row r="38546" spans="6:8" x14ac:dyDescent="0.25">
      <c r="F38546" s="11"/>
      <c r="G38546" s="11"/>
      <c r="H38546" s="11"/>
    </row>
    <row r="38547" spans="6:8" x14ac:dyDescent="0.25">
      <c r="F38547" s="11"/>
      <c r="G38547" s="11"/>
      <c r="H38547" s="11"/>
    </row>
    <row r="38548" spans="6:8" x14ac:dyDescent="0.25">
      <c r="F38548" s="11"/>
      <c r="G38548" s="11"/>
      <c r="H38548" s="11"/>
    </row>
    <row r="38549" spans="6:8" x14ac:dyDescent="0.25">
      <c r="F38549" s="11"/>
      <c r="G38549" s="11"/>
      <c r="H38549" s="11"/>
    </row>
    <row r="38550" spans="6:8" x14ac:dyDescent="0.25">
      <c r="F38550" s="11"/>
      <c r="G38550" s="11"/>
      <c r="H38550" s="11"/>
    </row>
    <row r="38551" spans="6:8" x14ac:dyDescent="0.25">
      <c r="F38551" s="11"/>
      <c r="G38551" s="11"/>
      <c r="H38551" s="11"/>
    </row>
    <row r="38552" spans="6:8" x14ac:dyDescent="0.25">
      <c r="F38552" s="11"/>
      <c r="G38552" s="11"/>
      <c r="H38552" s="11"/>
    </row>
    <row r="38553" spans="6:8" x14ac:dyDescent="0.25">
      <c r="F38553" s="11"/>
      <c r="G38553" s="11"/>
      <c r="H38553" s="11"/>
    </row>
    <row r="38554" spans="6:8" x14ac:dyDescent="0.25">
      <c r="F38554" s="11"/>
      <c r="G38554" s="11"/>
      <c r="H38554" s="11"/>
    </row>
    <row r="38555" spans="6:8" x14ac:dyDescent="0.25">
      <c r="F38555" s="11"/>
      <c r="G38555" s="11"/>
      <c r="H38555" s="11"/>
    </row>
    <row r="38556" spans="6:8" x14ac:dyDescent="0.25">
      <c r="F38556" s="11"/>
      <c r="G38556" s="11"/>
      <c r="H38556" s="11"/>
    </row>
    <row r="38557" spans="6:8" x14ac:dyDescent="0.25">
      <c r="F38557" s="11"/>
      <c r="G38557" s="11"/>
      <c r="H38557" s="11"/>
    </row>
    <row r="38558" spans="6:8" x14ac:dyDescent="0.25">
      <c r="F38558" s="11"/>
      <c r="G38558" s="11"/>
      <c r="H38558" s="11"/>
    </row>
    <row r="38559" spans="6:8" x14ac:dyDescent="0.25">
      <c r="F38559" s="11"/>
      <c r="G38559" s="11"/>
      <c r="H38559" s="11"/>
    </row>
    <row r="38560" spans="6:8" x14ac:dyDescent="0.25">
      <c r="F38560" s="11"/>
      <c r="G38560" s="11"/>
      <c r="H38560" s="11"/>
    </row>
    <row r="38561" spans="6:8" x14ac:dyDescent="0.25">
      <c r="F38561" s="11"/>
      <c r="G38561" s="11"/>
      <c r="H38561" s="11"/>
    </row>
    <row r="38562" spans="6:8" x14ac:dyDescent="0.25">
      <c r="F38562" s="11"/>
      <c r="G38562" s="11"/>
      <c r="H38562" s="11"/>
    </row>
    <row r="38563" spans="6:8" x14ac:dyDescent="0.25">
      <c r="F38563" s="11"/>
      <c r="G38563" s="11"/>
      <c r="H38563" s="11"/>
    </row>
    <row r="38564" spans="6:8" x14ac:dyDescent="0.25">
      <c r="F38564" s="11"/>
      <c r="G38564" s="11"/>
      <c r="H38564" s="11"/>
    </row>
    <row r="38565" spans="6:8" x14ac:dyDescent="0.25">
      <c r="F38565" s="11"/>
      <c r="G38565" s="11"/>
      <c r="H38565" s="11"/>
    </row>
    <row r="38566" spans="6:8" x14ac:dyDescent="0.25">
      <c r="F38566" s="11"/>
      <c r="G38566" s="11"/>
      <c r="H38566" s="11"/>
    </row>
    <row r="38567" spans="6:8" x14ac:dyDescent="0.25">
      <c r="F38567" s="11"/>
      <c r="G38567" s="11"/>
      <c r="H38567" s="11"/>
    </row>
    <row r="38568" spans="6:8" x14ac:dyDescent="0.25">
      <c r="F38568" s="11"/>
      <c r="G38568" s="11"/>
      <c r="H38568" s="11"/>
    </row>
    <row r="38569" spans="6:8" x14ac:dyDescent="0.25">
      <c r="F38569" s="11"/>
      <c r="G38569" s="11"/>
      <c r="H38569" s="11"/>
    </row>
    <row r="38570" spans="6:8" x14ac:dyDescent="0.25">
      <c r="F38570" s="11"/>
      <c r="G38570" s="11"/>
      <c r="H38570" s="11"/>
    </row>
    <row r="38571" spans="6:8" x14ac:dyDescent="0.25">
      <c r="F38571" s="11"/>
      <c r="G38571" s="11"/>
      <c r="H38571" s="11"/>
    </row>
    <row r="38572" spans="6:8" x14ac:dyDescent="0.25">
      <c r="F38572" s="11"/>
      <c r="G38572" s="11"/>
      <c r="H38572" s="11"/>
    </row>
    <row r="38573" spans="6:8" x14ac:dyDescent="0.25">
      <c r="F38573" s="11"/>
      <c r="G38573" s="11"/>
      <c r="H38573" s="11"/>
    </row>
    <row r="38574" spans="6:8" x14ac:dyDescent="0.25">
      <c r="F38574" s="11"/>
      <c r="G38574" s="11"/>
      <c r="H38574" s="11"/>
    </row>
    <row r="38575" spans="6:8" x14ac:dyDescent="0.25">
      <c r="F38575" s="11"/>
      <c r="G38575" s="11"/>
      <c r="H38575" s="11"/>
    </row>
    <row r="38576" spans="6:8" x14ac:dyDescent="0.25">
      <c r="F38576" s="11"/>
      <c r="G38576" s="11"/>
      <c r="H38576" s="11"/>
    </row>
    <row r="38577" spans="6:8" x14ac:dyDescent="0.25">
      <c r="F38577" s="11"/>
      <c r="G38577" s="11"/>
      <c r="H38577" s="11"/>
    </row>
    <row r="38578" spans="6:8" x14ac:dyDescent="0.25">
      <c r="F38578" s="11"/>
      <c r="G38578" s="11"/>
      <c r="H38578" s="11"/>
    </row>
    <row r="38579" spans="6:8" x14ac:dyDescent="0.25">
      <c r="F38579" s="11"/>
      <c r="G38579" s="11"/>
      <c r="H38579" s="11"/>
    </row>
    <row r="38580" spans="6:8" x14ac:dyDescent="0.25">
      <c r="F38580" s="11"/>
      <c r="G38580" s="11"/>
      <c r="H38580" s="11"/>
    </row>
    <row r="38581" spans="6:8" x14ac:dyDescent="0.25">
      <c r="F38581" s="11"/>
      <c r="G38581" s="11"/>
      <c r="H38581" s="11"/>
    </row>
    <row r="38582" spans="6:8" x14ac:dyDescent="0.25">
      <c r="F38582" s="11"/>
      <c r="G38582" s="11"/>
      <c r="H38582" s="11"/>
    </row>
    <row r="38583" spans="6:8" x14ac:dyDescent="0.25">
      <c r="F38583" s="11"/>
      <c r="G38583" s="11"/>
      <c r="H38583" s="11"/>
    </row>
    <row r="38584" spans="6:8" x14ac:dyDescent="0.25">
      <c r="F38584" s="11"/>
      <c r="G38584" s="11"/>
      <c r="H38584" s="11"/>
    </row>
    <row r="38585" spans="6:8" x14ac:dyDescent="0.25">
      <c r="F38585" s="11"/>
      <c r="G38585" s="11"/>
      <c r="H38585" s="11"/>
    </row>
    <row r="38586" spans="6:8" x14ac:dyDescent="0.25">
      <c r="F38586" s="11"/>
      <c r="G38586" s="11"/>
      <c r="H38586" s="11"/>
    </row>
    <row r="38587" spans="6:8" x14ac:dyDescent="0.25">
      <c r="F38587" s="11"/>
      <c r="G38587" s="11"/>
      <c r="H38587" s="11"/>
    </row>
    <row r="38588" spans="6:8" x14ac:dyDescent="0.25">
      <c r="F38588" s="11"/>
      <c r="G38588" s="11"/>
      <c r="H38588" s="11"/>
    </row>
    <row r="38589" spans="6:8" x14ac:dyDescent="0.25">
      <c r="F38589" s="11"/>
      <c r="G38589" s="11"/>
      <c r="H38589" s="11"/>
    </row>
    <row r="38590" spans="6:8" x14ac:dyDescent="0.25">
      <c r="F38590" s="11"/>
      <c r="G38590" s="11"/>
      <c r="H38590" s="11"/>
    </row>
    <row r="38591" spans="6:8" x14ac:dyDescent="0.25">
      <c r="F38591" s="11"/>
      <c r="G38591" s="11"/>
      <c r="H38591" s="11"/>
    </row>
    <row r="38592" spans="6:8" x14ac:dyDescent="0.25">
      <c r="F38592" s="11"/>
      <c r="G38592" s="11"/>
      <c r="H38592" s="11"/>
    </row>
    <row r="38593" spans="6:8" x14ac:dyDescent="0.25">
      <c r="F38593" s="11"/>
      <c r="G38593" s="11"/>
      <c r="H38593" s="11"/>
    </row>
    <row r="38594" spans="6:8" x14ac:dyDescent="0.25">
      <c r="F38594" s="11"/>
      <c r="G38594" s="11"/>
      <c r="H38594" s="11"/>
    </row>
    <row r="38595" spans="6:8" x14ac:dyDescent="0.25">
      <c r="F38595" s="11"/>
      <c r="G38595" s="11"/>
      <c r="H38595" s="11"/>
    </row>
    <row r="38596" spans="6:8" x14ac:dyDescent="0.25">
      <c r="F38596" s="11"/>
      <c r="G38596" s="11"/>
      <c r="H38596" s="11"/>
    </row>
    <row r="38597" spans="6:8" x14ac:dyDescent="0.25">
      <c r="F38597" s="11"/>
      <c r="G38597" s="11"/>
      <c r="H38597" s="11"/>
    </row>
    <row r="38598" spans="6:8" x14ac:dyDescent="0.25">
      <c r="F38598" s="11"/>
      <c r="G38598" s="11"/>
      <c r="H38598" s="11"/>
    </row>
    <row r="38599" spans="6:8" x14ac:dyDescent="0.25">
      <c r="F38599" s="11"/>
      <c r="G38599" s="11"/>
      <c r="H38599" s="11"/>
    </row>
    <row r="38600" spans="6:8" x14ac:dyDescent="0.25">
      <c r="F38600" s="11"/>
      <c r="G38600" s="11"/>
      <c r="H38600" s="11"/>
    </row>
    <row r="38601" spans="6:8" x14ac:dyDescent="0.25">
      <c r="F38601" s="11"/>
      <c r="G38601" s="11"/>
      <c r="H38601" s="11"/>
    </row>
    <row r="38602" spans="6:8" x14ac:dyDescent="0.25">
      <c r="F38602" s="11"/>
      <c r="G38602" s="11"/>
      <c r="H38602" s="11"/>
    </row>
    <row r="38603" spans="6:8" x14ac:dyDescent="0.25">
      <c r="F38603" s="11"/>
      <c r="G38603" s="11"/>
      <c r="H38603" s="11"/>
    </row>
    <row r="38604" spans="6:8" x14ac:dyDescent="0.25">
      <c r="F38604" s="11"/>
      <c r="G38604" s="11"/>
      <c r="H38604" s="11"/>
    </row>
    <row r="38605" spans="6:8" x14ac:dyDescent="0.25">
      <c r="F38605" s="11"/>
      <c r="G38605" s="11"/>
      <c r="H38605" s="11"/>
    </row>
    <row r="38606" spans="6:8" x14ac:dyDescent="0.25">
      <c r="F38606" s="11"/>
      <c r="G38606" s="11"/>
      <c r="H38606" s="11"/>
    </row>
    <row r="38607" spans="6:8" x14ac:dyDescent="0.25">
      <c r="F38607" s="11"/>
      <c r="G38607" s="11"/>
      <c r="H38607" s="11"/>
    </row>
    <row r="38608" spans="6:8" x14ac:dyDescent="0.25">
      <c r="F38608" s="11"/>
      <c r="G38608" s="11"/>
      <c r="H38608" s="11"/>
    </row>
    <row r="38609" spans="6:8" x14ac:dyDescent="0.25">
      <c r="F38609" s="11"/>
      <c r="G38609" s="11"/>
      <c r="H38609" s="11"/>
    </row>
    <row r="38610" spans="6:8" x14ac:dyDescent="0.25">
      <c r="F38610" s="11"/>
      <c r="G38610" s="11"/>
      <c r="H38610" s="11"/>
    </row>
    <row r="38611" spans="6:8" x14ac:dyDescent="0.25">
      <c r="F38611" s="11"/>
      <c r="G38611" s="11"/>
      <c r="H38611" s="11"/>
    </row>
    <row r="38612" spans="6:8" x14ac:dyDescent="0.25">
      <c r="F38612" s="11"/>
      <c r="G38612" s="11"/>
      <c r="H38612" s="11"/>
    </row>
    <row r="38613" spans="6:8" x14ac:dyDescent="0.25">
      <c r="F38613" s="11"/>
      <c r="G38613" s="11"/>
      <c r="H38613" s="11"/>
    </row>
    <row r="38614" spans="6:8" x14ac:dyDescent="0.25">
      <c r="F38614" s="11"/>
      <c r="G38614" s="11"/>
      <c r="H38614" s="11"/>
    </row>
    <row r="38615" spans="6:8" x14ac:dyDescent="0.25">
      <c r="F38615" s="11"/>
      <c r="G38615" s="11"/>
      <c r="H38615" s="11"/>
    </row>
    <row r="38616" spans="6:8" x14ac:dyDescent="0.25">
      <c r="F38616" s="11"/>
      <c r="G38616" s="11"/>
      <c r="H38616" s="11"/>
    </row>
    <row r="38617" spans="6:8" x14ac:dyDescent="0.25">
      <c r="F38617" s="11"/>
      <c r="G38617" s="11"/>
      <c r="H38617" s="11"/>
    </row>
    <row r="38618" spans="6:8" x14ac:dyDescent="0.25">
      <c r="F38618" s="11"/>
      <c r="G38618" s="11"/>
      <c r="H38618" s="11"/>
    </row>
    <row r="38619" spans="6:8" x14ac:dyDescent="0.25">
      <c r="F38619" s="11"/>
      <c r="G38619" s="11"/>
      <c r="H38619" s="11"/>
    </row>
    <row r="38620" spans="6:8" x14ac:dyDescent="0.25">
      <c r="F38620" s="11"/>
      <c r="G38620" s="11"/>
      <c r="H38620" s="11"/>
    </row>
    <row r="38621" spans="6:8" x14ac:dyDescent="0.25">
      <c r="F38621" s="11"/>
      <c r="G38621" s="11"/>
      <c r="H38621" s="11"/>
    </row>
    <row r="38622" spans="6:8" x14ac:dyDescent="0.25">
      <c r="F38622" s="11"/>
      <c r="G38622" s="11"/>
      <c r="H38622" s="11"/>
    </row>
    <row r="38623" spans="6:8" x14ac:dyDescent="0.25">
      <c r="F38623" s="11"/>
      <c r="G38623" s="11"/>
      <c r="H38623" s="11"/>
    </row>
    <row r="38624" spans="6:8" x14ac:dyDescent="0.25">
      <c r="F38624" s="11"/>
      <c r="G38624" s="11"/>
      <c r="H38624" s="11"/>
    </row>
    <row r="38625" spans="6:8" x14ac:dyDescent="0.25">
      <c r="F38625" s="11"/>
      <c r="G38625" s="11"/>
      <c r="H38625" s="11"/>
    </row>
    <row r="38626" spans="6:8" x14ac:dyDescent="0.25">
      <c r="F38626" s="11"/>
      <c r="G38626" s="11"/>
      <c r="H38626" s="11"/>
    </row>
    <row r="38627" spans="6:8" x14ac:dyDescent="0.25">
      <c r="F38627" s="11"/>
      <c r="G38627" s="11"/>
      <c r="H38627" s="11"/>
    </row>
    <row r="38628" spans="6:8" x14ac:dyDescent="0.25">
      <c r="F38628" s="11"/>
      <c r="G38628" s="11"/>
      <c r="H38628" s="11"/>
    </row>
    <row r="38629" spans="6:8" x14ac:dyDescent="0.25">
      <c r="F38629" s="11"/>
      <c r="G38629" s="11"/>
      <c r="H38629" s="11"/>
    </row>
    <row r="38630" spans="6:8" x14ac:dyDescent="0.25">
      <c r="F38630" s="11"/>
      <c r="G38630" s="11"/>
      <c r="H38630" s="11"/>
    </row>
    <row r="38631" spans="6:8" x14ac:dyDescent="0.25">
      <c r="F38631" s="11"/>
      <c r="G38631" s="11"/>
      <c r="H38631" s="11"/>
    </row>
    <row r="38632" spans="6:8" x14ac:dyDescent="0.25">
      <c r="F38632" s="11"/>
      <c r="G38632" s="11"/>
      <c r="H38632" s="11"/>
    </row>
    <row r="38633" spans="6:8" x14ac:dyDescent="0.25">
      <c r="F38633" s="11"/>
      <c r="G38633" s="11"/>
      <c r="H38633" s="11"/>
    </row>
    <row r="38634" spans="6:8" x14ac:dyDescent="0.25">
      <c r="F38634" s="11"/>
      <c r="G38634" s="11"/>
      <c r="H38634" s="11"/>
    </row>
    <row r="38635" spans="6:8" x14ac:dyDescent="0.25">
      <c r="F38635" s="11"/>
      <c r="G38635" s="11"/>
      <c r="H38635" s="11"/>
    </row>
    <row r="38636" spans="6:8" x14ac:dyDescent="0.25">
      <c r="F38636" s="11"/>
      <c r="G38636" s="11"/>
      <c r="H38636" s="11"/>
    </row>
    <row r="38637" spans="6:8" x14ac:dyDescent="0.25">
      <c r="F38637" s="11"/>
      <c r="G38637" s="11"/>
      <c r="H38637" s="11"/>
    </row>
    <row r="38638" spans="6:8" x14ac:dyDescent="0.25">
      <c r="F38638" s="11"/>
      <c r="G38638" s="11"/>
      <c r="H38638" s="11"/>
    </row>
    <row r="38639" spans="6:8" x14ac:dyDescent="0.25">
      <c r="F38639" s="11"/>
      <c r="G38639" s="11"/>
      <c r="H38639" s="11"/>
    </row>
    <row r="38640" spans="6:8" x14ac:dyDescent="0.25">
      <c r="F38640" s="11"/>
      <c r="G38640" s="11"/>
      <c r="H38640" s="11"/>
    </row>
    <row r="38641" spans="6:8" x14ac:dyDescent="0.25">
      <c r="F38641" s="11"/>
      <c r="G38641" s="11"/>
      <c r="H38641" s="11"/>
    </row>
    <row r="38642" spans="6:8" x14ac:dyDescent="0.25">
      <c r="F38642" s="11"/>
      <c r="G38642" s="11"/>
      <c r="H38642" s="11"/>
    </row>
    <row r="38643" spans="6:8" x14ac:dyDescent="0.25">
      <c r="F38643" s="11"/>
      <c r="G38643" s="11"/>
      <c r="H38643" s="11"/>
    </row>
    <row r="38644" spans="6:8" x14ac:dyDescent="0.25">
      <c r="F38644" s="11"/>
      <c r="G38644" s="11"/>
      <c r="H38644" s="11"/>
    </row>
    <row r="38645" spans="6:8" x14ac:dyDescent="0.25">
      <c r="F38645" s="11"/>
      <c r="G38645" s="11"/>
      <c r="H38645" s="11"/>
    </row>
    <row r="38646" spans="6:8" x14ac:dyDescent="0.25">
      <c r="F38646" s="11"/>
      <c r="G38646" s="11"/>
      <c r="H38646" s="11"/>
    </row>
    <row r="38647" spans="6:8" x14ac:dyDescent="0.25">
      <c r="F38647" s="11"/>
      <c r="G38647" s="11"/>
      <c r="H38647" s="11"/>
    </row>
    <row r="38648" spans="6:8" x14ac:dyDescent="0.25">
      <c r="F38648" s="11"/>
      <c r="G38648" s="11"/>
      <c r="H38648" s="11"/>
    </row>
    <row r="38649" spans="6:8" x14ac:dyDescent="0.25">
      <c r="F38649" s="11"/>
      <c r="G38649" s="11"/>
      <c r="H38649" s="11"/>
    </row>
    <row r="38650" spans="6:8" x14ac:dyDescent="0.25">
      <c r="F38650" s="11"/>
      <c r="G38650" s="11"/>
      <c r="H38650" s="11"/>
    </row>
    <row r="38651" spans="6:8" x14ac:dyDescent="0.25">
      <c r="F38651" s="11"/>
      <c r="G38651" s="11"/>
      <c r="H38651" s="11"/>
    </row>
    <row r="38652" spans="6:8" x14ac:dyDescent="0.25">
      <c r="F38652" s="11"/>
      <c r="G38652" s="11"/>
      <c r="H38652" s="11"/>
    </row>
    <row r="38653" spans="6:8" x14ac:dyDescent="0.25">
      <c r="F38653" s="11"/>
      <c r="G38653" s="11"/>
      <c r="H38653" s="11"/>
    </row>
    <row r="38654" spans="6:8" x14ac:dyDescent="0.25">
      <c r="F38654" s="11"/>
      <c r="G38654" s="11"/>
      <c r="H38654" s="11"/>
    </row>
    <row r="38655" spans="6:8" x14ac:dyDescent="0.25">
      <c r="F38655" s="11"/>
      <c r="G38655" s="11"/>
      <c r="H38655" s="11"/>
    </row>
    <row r="38656" spans="6:8" x14ac:dyDescent="0.25">
      <c r="F38656" s="11"/>
      <c r="G38656" s="11"/>
      <c r="H38656" s="11"/>
    </row>
    <row r="38657" spans="6:8" x14ac:dyDescent="0.25">
      <c r="F38657" s="11"/>
      <c r="G38657" s="11"/>
      <c r="H38657" s="11"/>
    </row>
    <row r="38658" spans="6:8" x14ac:dyDescent="0.25">
      <c r="F38658" s="11"/>
      <c r="G38658" s="11"/>
      <c r="H38658" s="11"/>
    </row>
    <row r="38659" spans="6:8" x14ac:dyDescent="0.25">
      <c r="F38659" s="11"/>
      <c r="G38659" s="11"/>
      <c r="H38659" s="11"/>
    </row>
    <row r="38660" spans="6:8" x14ac:dyDescent="0.25">
      <c r="F38660" s="11"/>
      <c r="G38660" s="11"/>
      <c r="H38660" s="11"/>
    </row>
    <row r="38661" spans="6:8" x14ac:dyDescent="0.25">
      <c r="F38661" s="11"/>
      <c r="G38661" s="11"/>
      <c r="H38661" s="11"/>
    </row>
    <row r="38662" spans="6:8" x14ac:dyDescent="0.25">
      <c r="F38662" s="11"/>
      <c r="G38662" s="11"/>
      <c r="H38662" s="11"/>
    </row>
    <row r="38663" spans="6:8" x14ac:dyDescent="0.25">
      <c r="F38663" s="11"/>
      <c r="G38663" s="11"/>
      <c r="H38663" s="11"/>
    </row>
    <row r="38664" spans="6:8" x14ac:dyDescent="0.25">
      <c r="F38664" s="11"/>
      <c r="G38664" s="11"/>
      <c r="H38664" s="11"/>
    </row>
    <row r="38665" spans="6:8" x14ac:dyDescent="0.25">
      <c r="F38665" s="11"/>
      <c r="G38665" s="11"/>
      <c r="H38665" s="11"/>
    </row>
    <row r="38666" spans="6:8" x14ac:dyDescent="0.25">
      <c r="F38666" s="11"/>
      <c r="G38666" s="11"/>
      <c r="H38666" s="11"/>
    </row>
    <row r="38667" spans="6:8" x14ac:dyDescent="0.25">
      <c r="F38667" s="11"/>
      <c r="G38667" s="11"/>
      <c r="H38667" s="11"/>
    </row>
    <row r="38668" spans="6:8" x14ac:dyDescent="0.25">
      <c r="F38668" s="11"/>
      <c r="G38668" s="11"/>
      <c r="H38668" s="11"/>
    </row>
    <row r="38669" spans="6:8" x14ac:dyDescent="0.25">
      <c r="F38669" s="11"/>
      <c r="G38669" s="11"/>
      <c r="H38669" s="11"/>
    </row>
    <row r="38670" spans="6:8" x14ac:dyDescent="0.25">
      <c r="F38670" s="11"/>
      <c r="G38670" s="11"/>
      <c r="H38670" s="11"/>
    </row>
    <row r="38671" spans="6:8" x14ac:dyDescent="0.25">
      <c r="F38671" s="11"/>
      <c r="G38671" s="11"/>
      <c r="H38671" s="11"/>
    </row>
    <row r="38672" spans="6:8" x14ac:dyDescent="0.25">
      <c r="F38672" s="11"/>
      <c r="G38672" s="11"/>
      <c r="H38672" s="11"/>
    </row>
    <row r="38673" spans="6:8" x14ac:dyDescent="0.25">
      <c r="F38673" s="11"/>
      <c r="G38673" s="11"/>
      <c r="H38673" s="11"/>
    </row>
    <row r="38674" spans="6:8" x14ac:dyDescent="0.25">
      <c r="F38674" s="11"/>
      <c r="G38674" s="11"/>
      <c r="H38674" s="11"/>
    </row>
    <row r="38675" spans="6:8" x14ac:dyDescent="0.25">
      <c r="F38675" s="11"/>
      <c r="G38675" s="11"/>
      <c r="H38675" s="11"/>
    </row>
    <row r="38676" spans="6:8" x14ac:dyDescent="0.25">
      <c r="F38676" s="11"/>
      <c r="G38676" s="11"/>
      <c r="H38676" s="11"/>
    </row>
    <row r="38677" spans="6:8" x14ac:dyDescent="0.25">
      <c r="F38677" s="11"/>
      <c r="G38677" s="11"/>
      <c r="H38677" s="11"/>
    </row>
    <row r="38678" spans="6:8" x14ac:dyDescent="0.25">
      <c r="F38678" s="11"/>
      <c r="G38678" s="11"/>
      <c r="H38678" s="11"/>
    </row>
    <row r="38679" spans="6:8" x14ac:dyDescent="0.25">
      <c r="F38679" s="11"/>
      <c r="G38679" s="11"/>
      <c r="H38679" s="11"/>
    </row>
    <row r="38680" spans="6:8" x14ac:dyDescent="0.25">
      <c r="F38680" s="11"/>
      <c r="G38680" s="11"/>
      <c r="H38680" s="11"/>
    </row>
    <row r="38681" spans="6:8" x14ac:dyDescent="0.25">
      <c r="F38681" s="11"/>
      <c r="G38681" s="11"/>
      <c r="H38681" s="11"/>
    </row>
    <row r="38682" spans="6:8" x14ac:dyDescent="0.25">
      <c r="F38682" s="11"/>
      <c r="G38682" s="11"/>
      <c r="H38682" s="11"/>
    </row>
    <row r="38683" spans="6:8" x14ac:dyDescent="0.25">
      <c r="F38683" s="11"/>
      <c r="G38683" s="11"/>
      <c r="H38683" s="11"/>
    </row>
    <row r="38684" spans="6:8" x14ac:dyDescent="0.25">
      <c r="F38684" s="11"/>
      <c r="G38684" s="11"/>
      <c r="H38684" s="11"/>
    </row>
    <row r="38685" spans="6:8" x14ac:dyDescent="0.25">
      <c r="F38685" s="11"/>
      <c r="G38685" s="11"/>
      <c r="H38685" s="11"/>
    </row>
    <row r="38686" spans="6:8" x14ac:dyDescent="0.25">
      <c r="F38686" s="11"/>
      <c r="G38686" s="11"/>
      <c r="H38686" s="11"/>
    </row>
    <row r="38687" spans="6:8" x14ac:dyDescent="0.25">
      <c r="F38687" s="11"/>
      <c r="G38687" s="11"/>
      <c r="H38687" s="11"/>
    </row>
    <row r="38688" spans="6:8" x14ac:dyDescent="0.25">
      <c r="F38688" s="11"/>
      <c r="G38688" s="11"/>
      <c r="H38688" s="11"/>
    </row>
    <row r="38689" spans="6:8" x14ac:dyDescent="0.25">
      <c r="F38689" s="11"/>
      <c r="G38689" s="11"/>
      <c r="H38689" s="11"/>
    </row>
    <row r="38690" spans="6:8" x14ac:dyDescent="0.25">
      <c r="F38690" s="11"/>
      <c r="G38690" s="11"/>
      <c r="H38690" s="11"/>
    </row>
    <row r="38691" spans="6:8" x14ac:dyDescent="0.25">
      <c r="F38691" s="11"/>
      <c r="G38691" s="11"/>
      <c r="H38691" s="11"/>
    </row>
    <row r="38692" spans="6:8" x14ac:dyDescent="0.25">
      <c r="F38692" s="11"/>
      <c r="G38692" s="11"/>
      <c r="H38692" s="11"/>
    </row>
    <row r="38693" spans="6:8" x14ac:dyDescent="0.25">
      <c r="F38693" s="11"/>
      <c r="G38693" s="11"/>
      <c r="H38693" s="11"/>
    </row>
    <row r="38694" spans="6:8" x14ac:dyDescent="0.25">
      <c r="F38694" s="11"/>
      <c r="G38694" s="11"/>
      <c r="H38694" s="11"/>
    </row>
    <row r="38695" spans="6:8" x14ac:dyDescent="0.25">
      <c r="F38695" s="11"/>
      <c r="G38695" s="11"/>
      <c r="H38695" s="11"/>
    </row>
    <row r="38696" spans="6:8" x14ac:dyDescent="0.25">
      <c r="F38696" s="11"/>
      <c r="G38696" s="11"/>
      <c r="H38696" s="11"/>
    </row>
    <row r="38697" spans="6:8" x14ac:dyDescent="0.25">
      <c r="F38697" s="11"/>
      <c r="G38697" s="11"/>
      <c r="H38697" s="11"/>
    </row>
    <row r="38698" spans="6:8" x14ac:dyDescent="0.25">
      <c r="F38698" s="11"/>
      <c r="G38698" s="11"/>
      <c r="H38698" s="11"/>
    </row>
    <row r="38699" spans="6:8" x14ac:dyDescent="0.25">
      <c r="F38699" s="11"/>
      <c r="G38699" s="11"/>
      <c r="H38699" s="11"/>
    </row>
    <row r="38700" spans="6:8" x14ac:dyDescent="0.25">
      <c r="F38700" s="11"/>
      <c r="G38700" s="11"/>
      <c r="H38700" s="11"/>
    </row>
    <row r="38701" spans="6:8" x14ac:dyDescent="0.25">
      <c r="F38701" s="11"/>
      <c r="G38701" s="11"/>
      <c r="H38701" s="11"/>
    </row>
    <row r="38702" spans="6:8" x14ac:dyDescent="0.25">
      <c r="F38702" s="11"/>
      <c r="G38702" s="11"/>
      <c r="H38702" s="11"/>
    </row>
    <row r="38703" spans="6:8" x14ac:dyDescent="0.25">
      <c r="F38703" s="11"/>
      <c r="G38703" s="11"/>
      <c r="H38703" s="11"/>
    </row>
    <row r="38704" spans="6:8" x14ac:dyDescent="0.25">
      <c r="F38704" s="11"/>
      <c r="G38704" s="11"/>
      <c r="H38704" s="11"/>
    </row>
    <row r="38705" spans="6:8" x14ac:dyDescent="0.25">
      <c r="F38705" s="11"/>
      <c r="G38705" s="11"/>
      <c r="H38705" s="11"/>
    </row>
    <row r="38706" spans="6:8" x14ac:dyDescent="0.25">
      <c r="F38706" s="11"/>
      <c r="G38706" s="11"/>
      <c r="H38706" s="11"/>
    </row>
    <row r="38707" spans="6:8" x14ac:dyDescent="0.25">
      <c r="F38707" s="11"/>
      <c r="G38707" s="11"/>
      <c r="H38707" s="11"/>
    </row>
    <row r="38708" spans="6:8" x14ac:dyDescent="0.25">
      <c r="F38708" s="11"/>
      <c r="G38708" s="11"/>
      <c r="H38708" s="11"/>
    </row>
    <row r="38709" spans="6:8" x14ac:dyDescent="0.25">
      <c r="F38709" s="11"/>
      <c r="G38709" s="11"/>
      <c r="H38709" s="11"/>
    </row>
    <row r="38710" spans="6:8" x14ac:dyDescent="0.25">
      <c r="F38710" s="11"/>
      <c r="G38710" s="11"/>
      <c r="H38710" s="11"/>
    </row>
    <row r="38711" spans="6:8" x14ac:dyDescent="0.25">
      <c r="F38711" s="11"/>
      <c r="G38711" s="11"/>
      <c r="H38711" s="11"/>
    </row>
    <row r="38712" spans="6:8" x14ac:dyDescent="0.25">
      <c r="F38712" s="11"/>
      <c r="G38712" s="11"/>
      <c r="H38712" s="11"/>
    </row>
    <row r="38713" spans="6:8" x14ac:dyDescent="0.25">
      <c r="F38713" s="11"/>
      <c r="G38713" s="11"/>
      <c r="H38713" s="11"/>
    </row>
    <row r="38714" spans="6:8" x14ac:dyDescent="0.25">
      <c r="F38714" s="11"/>
      <c r="G38714" s="11"/>
      <c r="H38714" s="11"/>
    </row>
    <row r="38715" spans="6:8" x14ac:dyDescent="0.25">
      <c r="F38715" s="11"/>
      <c r="G38715" s="11"/>
      <c r="H38715" s="11"/>
    </row>
    <row r="38716" spans="6:8" x14ac:dyDescent="0.25">
      <c r="F38716" s="11"/>
      <c r="G38716" s="11"/>
      <c r="H38716" s="11"/>
    </row>
    <row r="38717" spans="6:8" x14ac:dyDescent="0.25">
      <c r="F38717" s="11"/>
      <c r="G38717" s="11"/>
      <c r="H38717" s="11"/>
    </row>
    <row r="38718" spans="6:8" x14ac:dyDescent="0.25">
      <c r="F38718" s="11"/>
      <c r="G38718" s="11"/>
      <c r="H38718" s="11"/>
    </row>
    <row r="38719" spans="6:8" x14ac:dyDescent="0.25">
      <c r="F38719" s="11"/>
      <c r="G38719" s="11"/>
      <c r="H38719" s="11"/>
    </row>
    <row r="38720" spans="6:8" x14ac:dyDescent="0.25">
      <c r="F38720" s="11"/>
      <c r="G38720" s="11"/>
      <c r="H38720" s="11"/>
    </row>
    <row r="38721" spans="6:8" x14ac:dyDescent="0.25">
      <c r="F38721" s="11"/>
      <c r="G38721" s="11"/>
      <c r="H38721" s="11"/>
    </row>
    <row r="38722" spans="6:8" x14ac:dyDescent="0.25">
      <c r="F38722" s="11"/>
      <c r="G38722" s="11"/>
      <c r="H38722" s="11"/>
    </row>
    <row r="38723" spans="6:8" x14ac:dyDescent="0.25">
      <c r="F38723" s="11"/>
      <c r="G38723" s="11"/>
      <c r="H38723" s="11"/>
    </row>
    <row r="38724" spans="6:8" x14ac:dyDescent="0.25">
      <c r="F38724" s="11"/>
      <c r="G38724" s="11"/>
      <c r="H38724" s="11"/>
    </row>
    <row r="38725" spans="6:8" x14ac:dyDescent="0.25">
      <c r="F38725" s="11"/>
      <c r="G38725" s="11"/>
      <c r="H38725" s="11"/>
    </row>
    <row r="38726" spans="6:8" x14ac:dyDescent="0.25">
      <c r="F38726" s="11"/>
      <c r="G38726" s="11"/>
      <c r="H38726" s="11"/>
    </row>
    <row r="38727" spans="6:8" x14ac:dyDescent="0.25">
      <c r="F38727" s="11"/>
      <c r="G38727" s="11"/>
      <c r="H38727" s="11"/>
    </row>
    <row r="38728" spans="6:8" x14ac:dyDescent="0.25">
      <c r="F38728" s="11"/>
      <c r="G38728" s="11"/>
      <c r="H38728" s="11"/>
    </row>
    <row r="38729" spans="6:8" x14ac:dyDescent="0.25">
      <c r="F38729" s="11"/>
      <c r="G38729" s="11"/>
      <c r="H38729" s="11"/>
    </row>
    <row r="38730" spans="6:8" x14ac:dyDescent="0.25">
      <c r="F38730" s="11"/>
      <c r="G38730" s="11"/>
      <c r="H38730" s="11"/>
    </row>
    <row r="38731" spans="6:8" x14ac:dyDescent="0.25">
      <c r="F38731" s="11"/>
      <c r="G38731" s="11"/>
      <c r="H38731" s="11"/>
    </row>
    <row r="38732" spans="6:8" x14ac:dyDescent="0.25">
      <c r="F38732" s="11"/>
      <c r="G38732" s="11"/>
      <c r="H38732" s="11"/>
    </row>
    <row r="38733" spans="6:8" x14ac:dyDescent="0.25">
      <c r="F38733" s="11"/>
      <c r="G38733" s="11"/>
      <c r="H38733" s="11"/>
    </row>
    <row r="38734" spans="6:8" x14ac:dyDescent="0.25">
      <c r="F38734" s="11"/>
      <c r="G38734" s="11"/>
      <c r="H38734" s="11"/>
    </row>
    <row r="38735" spans="6:8" x14ac:dyDescent="0.25">
      <c r="F38735" s="11"/>
      <c r="G38735" s="11"/>
      <c r="H38735" s="11"/>
    </row>
    <row r="38736" spans="6:8" x14ac:dyDescent="0.25">
      <c r="F38736" s="11"/>
      <c r="G38736" s="11"/>
      <c r="H38736" s="11"/>
    </row>
    <row r="38737" spans="6:8" x14ac:dyDescent="0.25">
      <c r="F38737" s="11"/>
      <c r="G38737" s="11"/>
      <c r="H38737" s="11"/>
    </row>
    <row r="38738" spans="6:8" x14ac:dyDescent="0.25">
      <c r="F38738" s="11"/>
      <c r="G38738" s="11"/>
      <c r="H38738" s="11"/>
    </row>
    <row r="38739" spans="6:8" x14ac:dyDescent="0.25">
      <c r="F38739" s="11"/>
      <c r="G38739" s="11"/>
      <c r="H38739" s="11"/>
    </row>
    <row r="38740" spans="6:8" x14ac:dyDescent="0.25">
      <c r="F38740" s="11"/>
      <c r="G38740" s="11"/>
      <c r="H38740" s="11"/>
    </row>
    <row r="38741" spans="6:8" x14ac:dyDescent="0.25">
      <c r="F38741" s="11"/>
      <c r="G38741" s="11"/>
      <c r="H38741" s="11"/>
    </row>
    <row r="38742" spans="6:8" x14ac:dyDescent="0.25">
      <c r="F38742" s="11"/>
      <c r="G38742" s="11"/>
      <c r="H38742" s="11"/>
    </row>
    <row r="38743" spans="6:8" x14ac:dyDescent="0.25">
      <c r="F38743" s="11"/>
      <c r="G38743" s="11"/>
      <c r="H38743" s="11"/>
    </row>
    <row r="38744" spans="6:8" x14ac:dyDescent="0.25">
      <c r="F38744" s="11"/>
      <c r="G38744" s="11"/>
      <c r="H38744" s="11"/>
    </row>
    <row r="38745" spans="6:8" x14ac:dyDescent="0.25">
      <c r="F38745" s="11"/>
      <c r="G38745" s="11"/>
      <c r="H38745" s="11"/>
    </row>
    <row r="38746" spans="6:8" x14ac:dyDescent="0.25">
      <c r="F38746" s="11"/>
      <c r="G38746" s="11"/>
      <c r="H38746" s="11"/>
    </row>
    <row r="38747" spans="6:8" x14ac:dyDescent="0.25">
      <c r="F38747" s="11"/>
      <c r="G38747" s="11"/>
      <c r="H38747" s="11"/>
    </row>
    <row r="38748" spans="6:8" x14ac:dyDescent="0.25">
      <c r="F38748" s="11"/>
      <c r="G38748" s="11"/>
      <c r="H38748" s="11"/>
    </row>
    <row r="38749" spans="6:8" x14ac:dyDescent="0.25">
      <c r="F38749" s="11"/>
      <c r="G38749" s="11"/>
      <c r="H38749" s="11"/>
    </row>
    <row r="38750" spans="6:8" x14ac:dyDescent="0.25">
      <c r="F38750" s="11"/>
      <c r="G38750" s="11"/>
      <c r="H38750" s="11"/>
    </row>
    <row r="38751" spans="6:8" x14ac:dyDescent="0.25">
      <c r="F38751" s="11"/>
      <c r="G38751" s="11"/>
      <c r="H38751" s="11"/>
    </row>
    <row r="38752" spans="6:8" x14ac:dyDescent="0.25">
      <c r="F38752" s="11"/>
      <c r="G38752" s="11"/>
      <c r="H38752" s="11"/>
    </row>
    <row r="38753" spans="6:8" x14ac:dyDescent="0.25">
      <c r="F38753" s="11"/>
      <c r="G38753" s="11"/>
      <c r="H38753" s="11"/>
    </row>
    <row r="38754" spans="6:8" x14ac:dyDescent="0.25">
      <c r="F38754" s="11"/>
      <c r="G38754" s="11"/>
      <c r="H38754" s="11"/>
    </row>
    <row r="38755" spans="6:8" x14ac:dyDescent="0.25">
      <c r="F38755" s="11"/>
      <c r="G38755" s="11"/>
      <c r="H38755" s="11"/>
    </row>
    <row r="38756" spans="6:8" x14ac:dyDescent="0.25">
      <c r="F38756" s="11"/>
      <c r="G38756" s="11"/>
      <c r="H38756" s="11"/>
    </row>
    <row r="38757" spans="6:8" x14ac:dyDescent="0.25">
      <c r="F38757" s="11"/>
      <c r="G38757" s="11"/>
      <c r="H38757" s="11"/>
    </row>
    <row r="38758" spans="6:8" x14ac:dyDescent="0.25">
      <c r="F38758" s="11"/>
      <c r="G38758" s="11"/>
      <c r="H38758" s="11"/>
    </row>
    <row r="38759" spans="6:8" x14ac:dyDescent="0.25">
      <c r="F38759" s="11"/>
      <c r="G38759" s="11"/>
      <c r="H38759" s="11"/>
    </row>
    <row r="38760" spans="6:8" x14ac:dyDescent="0.25">
      <c r="F38760" s="11"/>
      <c r="G38760" s="11"/>
      <c r="H38760" s="11"/>
    </row>
    <row r="38761" spans="6:8" x14ac:dyDescent="0.25">
      <c r="F38761" s="11"/>
      <c r="G38761" s="11"/>
      <c r="H38761" s="11"/>
    </row>
    <row r="38762" spans="6:8" x14ac:dyDescent="0.25">
      <c r="F38762" s="11"/>
      <c r="G38762" s="11"/>
      <c r="H38762" s="11"/>
    </row>
    <row r="38763" spans="6:8" x14ac:dyDescent="0.25">
      <c r="F38763" s="11"/>
      <c r="G38763" s="11"/>
      <c r="H38763" s="11"/>
    </row>
    <row r="38764" spans="6:8" x14ac:dyDescent="0.25">
      <c r="F38764" s="11"/>
      <c r="G38764" s="11"/>
      <c r="H38764" s="11"/>
    </row>
    <row r="38765" spans="6:8" x14ac:dyDescent="0.25">
      <c r="F38765" s="11"/>
      <c r="G38765" s="11"/>
      <c r="H38765" s="11"/>
    </row>
    <row r="38766" spans="6:8" x14ac:dyDescent="0.25">
      <c r="F38766" s="11"/>
      <c r="G38766" s="11"/>
      <c r="H38766" s="11"/>
    </row>
    <row r="38767" spans="6:8" x14ac:dyDescent="0.25">
      <c r="F38767" s="11"/>
      <c r="G38767" s="11"/>
      <c r="H38767" s="11"/>
    </row>
    <row r="38768" spans="6:8" x14ac:dyDescent="0.25">
      <c r="F38768" s="11"/>
      <c r="G38768" s="11"/>
      <c r="H38768" s="11"/>
    </row>
    <row r="38769" spans="6:8" x14ac:dyDescent="0.25">
      <c r="F38769" s="11"/>
      <c r="G38769" s="11"/>
      <c r="H38769" s="11"/>
    </row>
    <row r="38770" spans="6:8" x14ac:dyDescent="0.25">
      <c r="F38770" s="11"/>
      <c r="G38770" s="11"/>
      <c r="H38770" s="11"/>
    </row>
    <row r="38771" spans="6:8" x14ac:dyDescent="0.25">
      <c r="F38771" s="11"/>
      <c r="G38771" s="11"/>
      <c r="H38771" s="11"/>
    </row>
    <row r="38772" spans="6:8" x14ac:dyDescent="0.25">
      <c r="F38772" s="11"/>
      <c r="G38772" s="11"/>
      <c r="H38772" s="11"/>
    </row>
    <row r="38773" spans="6:8" x14ac:dyDescent="0.25">
      <c r="F38773" s="11"/>
      <c r="G38773" s="11"/>
      <c r="H38773" s="11"/>
    </row>
    <row r="38774" spans="6:8" x14ac:dyDescent="0.25">
      <c r="F38774" s="11"/>
      <c r="G38774" s="11"/>
      <c r="H38774" s="11"/>
    </row>
    <row r="38775" spans="6:8" x14ac:dyDescent="0.25">
      <c r="F38775" s="11"/>
      <c r="G38775" s="11"/>
      <c r="H38775" s="11"/>
    </row>
    <row r="38776" spans="6:8" x14ac:dyDescent="0.25">
      <c r="F38776" s="11"/>
      <c r="G38776" s="11"/>
      <c r="H38776" s="11"/>
    </row>
    <row r="38777" spans="6:8" x14ac:dyDescent="0.25">
      <c r="F38777" s="11"/>
      <c r="G38777" s="11"/>
      <c r="H38777" s="11"/>
    </row>
    <row r="38778" spans="6:8" x14ac:dyDescent="0.25">
      <c r="F38778" s="11"/>
      <c r="G38778" s="11"/>
      <c r="H38778" s="11"/>
    </row>
    <row r="38779" spans="6:8" x14ac:dyDescent="0.25">
      <c r="F38779" s="11"/>
      <c r="G38779" s="11"/>
      <c r="H38779" s="11"/>
    </row>
    <row r="38780" spans="6:8" x14ac:dyDescent="0.25">
      <c r="F38780" s="11"/>
      <c r="G38780" s="11"/>
      <c r="H38780" s="11"/>
    </row>
    <row r="38781" spans="6:8" x14ac:dyDescent="0.25">
      <c r="F38781" s="11"/>
      <c r="G38781" s="11"/>
      <c r="H38781" s="11"/>
    </row>
    <row r="38782" spans="6:8" x14ac:dyDescent="0.25">
      <c r="F38782" s="11"/>
      <c r="G38782" s="11"/>
      <c r="H38782" s="11"/>
    </row>
    <row r="38783" spans="6:8" x14ac:dyDescent="0.25">
      <c r="F38783" s="11"/>
      <c r="G38783" s="11"/>
      <c r="H38783" s="11"/>
    </row>
    <row r="38784" spans="6:8" x14ac:dyDescent="0.25">
      <c r="F38784" s="11"/>
      <c r="G38784" s="11"/>
      <c r="H38784" s="11"/>
    </row>
    <row r="38785" spans="6:8" x14ac:dyDescent="0.25">
      <c r="F38785" s="11"/>
      <c r="G38785" s="11"/>
      <c r="H38785" s="11"/>
    </row>
    <row r="38786" spans="6:8" x14ac:dyDescent="0.25">
      <c r="F38786" s="11"/>
      <c r="G38786" s="11"/>
      <c r="H38786" s="11"/>
    </row>
    <row r="38787" spans="6:8" x14ac:dyDescent="0.25">
      <c r="F38787" s="11"/>
      <c r="G38787" s="11"/>
      <c r="H38787" s="11"/>
    </row>
    <row r="38788" spans="6:8" x14ac:dyDescent="0.25">
      <c r="F38788" s="11"/>
      <c r="G38788" s="11"/>
      <c r="H38788" s="11"/>
    </row>
    <row r="38789" spans="6:8" x14ac:dyDescent="0.25">
      <c r="F38789" s="11"/>
      <c r="G38789" s="11"/>
      <c r="H38789" s="11"/>
    </row>
    <row r="38790" spans="6:8" x14ac:dyDescent="0.25">
      <c r="F38790" s="11"/>
      <c r="G38790" s="11"/>
      <c r="H38790" s="11"/>
    </row>
    <row r="38791" spans="6:8" x14ac:dyDescent="0.25">
      <c r="F38791" s="11"/>
      <c r="G38791" s="11"/>
      <c r="H38791" s="11"/>
    </row>
    <row r="38792" spans="6:8" x14ac:dyDescent="0.25">
      <c r="F38792" s="11"/>
      <c r="G38792" s="11"/>
      <c r="H38792" s="11"/>
    </row>
    <row r="38793" spans="6:8" x14ac:dyDescent="0.25">
      <c r="F38793" s="11"/>
      <c r="G38793" s="11"/>
      <c r="H38793" s="11"/>
    </row>
    <row r="38794" spans="6:8" x14ac:dyDescent="0.25">
      <c r="F38794" s="11"/>
      <c r="G38794" s="11"/>
      <c r="H38794" s="11"/>
    </row>
    <row r="38795" spans="6:8" x14ac:dyDescent="0.25">
      <c r="F38795" s="11"/>
      <c r="G38795" s="11"/>
      <c r="H38795" s="11"/>
    </row>
    <row r="38796" spans="6:8" x14ac:dyDescent="0.25">
      <c r="F38796" s="11"/>
      <c r="G38796" s="11"/>
      <c r="H38796" s="11"/>
    </row>
    <row r="38797" spans="6:8" x14ac:dyDescent="0.25">
      <c r="F38797" s="11"/>
      <c r="G38797" s="11"/>
      <c r="H38797" s="11"/>
    </row>
    <row r="38798" spans="6:8" x14ac:dyDescent="0.25">
      <c r="F38798" s="11"/>
      <c r="G38798" s="11"/>
      <c r="H38798" s="11"/>
    </row>
    <row r="38799" spans="6:8" x14ac:dyDescent="0.25">
      <c r="F38799" s="11"/>
      <c r="G38799" s="11"/>
      <c r="H38799" s="11"/>
    </row>
    <row r="38800" spans="6:8" x14ac:dyDescent="0.25">
      <c r="F38800" s="11"/>
      <c r="G38800" s="11"/>
      <c r="H38800" s="11"/>
    </row>
    <row r="38801" spans="6:8" x14ac:dyDescent="0.25">
      <c r="F38801" s="11"/>
      <c r="G38801" s="11"/>
      <c r="H38801" s="11"/>
    </row>
    <row r="38802" spans="6:8" x14ac:dyDescent="0.25">
      <c r="F38802" s="11"/>
      <c r="G38802" s="11"/>
      <c r="H38802" s="11"/>
    </row>
    <row r="38803" spans="6:8" x14ac:dyDescent="0.25">
      <c r="F38803" s="11"/>
      <c r="G38803" s="11"/>
      <c r="H38803" s="11"/>
    </row>
    <row r="38804" spans="6:8" x14ac:dyDescent="0.25">
      <c r="F38804" s="11"/>
      <c r="G38804" s="11"/>
      <c r="H38804" s="11"/>
    </row>
    <row r="38805" spans="6:8" x14ac:dyDescent="0.25">
      <c r="F38805" s="11"/>
      <c r="G38805" s="11"/>
      <c r="H38805" s="11"/>
    </row>
    <row r="38806" spans="6:8" x14ac:dyDescent="0.25">
      <c r="F38806" s="11"/>
      <c r="G38806" s="11"/>
      <c r="H38806" s="11"/>
    </row>
    <row r="38807" spans="6:8" x14ac:dyDescent="0.25">
      <c r="F38807" s="11"/>
      <c r="G38807" s="11"/>
      <c r="H38807" s="11"/>
    </row>
    <row r="38808" spans="6:8" x14ac:dyDescent="0.25">
      <c r="F38808" s="11"/>
      <c r="G38808" s="11"/>
      <c r="H38808" s="11"/>
    </row>
    <row r="38809" spans="6:8" x14ac:dyDescent="0.25">
      <c r="F38809" s="11"/>
      <c r="G38809" s="11"/>
      <c r="H38809" s="11"/>
    </row>
    <row r="38810" spans="6:8" x14ac:dyDescent="0.25">
      <c r="F38810" s="11"/>
      <c r="G38810" s="11"/>
      <c r="H38810" s="11"/>
    </row>
    <row r="38811" spans="6:8" x14ac:dyDescent="0.25">
      <c r="F38811" s="11"/>
      <c r="G38811" s="11"/>
      <c r="H38811" s="11"/>
    </row>
    <row r="38812" spans="6:8" x14ac:dyDescent="0.25">
      <c r="F38812" s="11"/>
      <c r="G38812" s="11"/>
      <c r="H38812" s="11"/>
    </row>
    <row r="38813" spans="6:8" x14ac:dyDescent="0.25">
      <c r="F38813" s="11"/>
      <c r="G38813" s="11"/>
      <c r="H38813" s="11"/>
    </row>
    <row r="38814" spans="6:8" x14ac:dyDescent="0.25">
      <c r="F38814" s="11"/>
      <c r="G38814" s="11"/>
      <c r="H38814" s="11"/>
    </row>
    <row r="38815" spans="6:8" x14ac:dyDescent="0.25">
      <c r="F38815" s="11"/>
      <c r="G38815" s="11"/>
      <c r="H38815" s="11"/>
    </row>
    <row r="38816" spans="6:8" x14ac:dyDescent="0.25">
      <c r="F38816" s="11"/>
      <c r="G38816" s="11"/>
      <c r="H38816" s="11"/>
    </row>
    <row r="38817" spans="6:8" x14ac:dyDescent="0.25">
      <c r="F38817" s="11"/>
      <c r="G38817" s="11"/>
      <c r="H38817" s="11"/>
    </row>
    <row r="38818" spans="6:8" x14ac:dyDescent="0.25">
      <c r="F38818" s="11"/>
      <c r="G38818" s="11"/>
      <c r="H38818" s="11"/>
    </row>
    <row r="38819" spans="6:8" x14ac:dyDescent="0.25">
      <c r="F38819" s="11"/>
      <c r="G38819" s="11"/>
      <c r="H38819" s="11"/>
    </row>
    <row r="38820" spans="6:8" x14ac:dyDescent="0.25">
      <c r="F38820" s="11"/>
      <c r="G38820" s="11"/>
      <c r="H38820" s="11"/>
    </row>
    <row r="38821" spans="6:8" x14ac:dyDescent="0.25">
      <c r="F38821" s="11"/>
      <c r="G38821" s="11"/>
      <c r="H38821" s="11"/>
    </row>
    <row r="38822" spans="6:8" x14ac:dyDescent="0.25">
      <c r="F38822" s="11"/>
      <c r="G38822" s="11"/>
      <c r="H38822" s="11"/>
    </row>
    <row r="38823" spans="6:8" x14ac:dyDescent="0.25">
      <c r="F38823" s="11"/>
      <c r="G38823" s="11"/>
      <c r="H38823" s="11"/>
    </row>
    <row r="38824" spans="6:8" x14ac:dyDescent="0.25">
      <c r="F38824" s="11"/>
      <c r="G38824" s="11"/>
      <c r="H38824" s="11"/>
    </row>
    <row r="38825" spans="6:8" x14ac:dyDescent="0.25">
      <c r="F38825" s="11"/>
      <c r="G38825" s="11"/>
      <c r="H38825" s="11"/>
    </row>
    <row r="38826" spans="6:8" x14ac:dyDescent="0.25">
      <c r="F38826" s="11"/>
      <c r="G38826" s="11"/>
      <c r="H38826" s="11"/>
    </row>
    <row r="38827" spans="6:8" x14ac:dyDescent="0.25">
      <c r="F38827" s="11"/>
      <c r="G38827" s="11"/>
      <c r="H38827" s="11"/>
    </row>
    <row r="38828" spans="6:8" x14ac:dyDescent="0.25">
      <c r="F38828" s="11"/>
      <c r="G38828" s="11"/>
      <c r="H38828" s="11"/>
    </row>
    <row r="38829" spans="6:8" x14ac:dyDescent="0.25">
      <c r="F38829" s="11"/>
      <c r="G38829" s="11"/>
      <c r="H38829" s="11"/>
    </row>
    <row r="38830" spans="6:8" x14ac:dyDescent="0.25">
      <c r="F38830" s="11"/>
      <c r="G38830" s="11"/>
      <c r="H38830" s="11"/>
    </row>
    <row r="38831" spans="6:8" x14ac:dyDescent="0.25">
      <c r="F38831" s="11"/>
      <c r="G38831" s="11"/>
      <c r="H38831" s="11"/>
    </row>
    <row r="38832" spans="6:8" x14ac:dyDescent="0.25">
      <c r="F38832" s="11"/>
      <c r="G38832" s="11"/>
      <c r="H38832" s="11"/>
    </row>
    <row r="38833" spans="6:8" x14ac:dyDescent="0.25">
      <c r="F38833" s="11"/>
      <c r="G38833" s="11"/>
      <c r="H38833" s="11"/>
    </row>
    <row r="38834" spans="6:8" x14ac:dyDescent="0.25">
      <c r="F38834" s="11"/>
      <c r="G38834" s="11"/>
      <c r="H38834" s="11"/>
    </row>
    <row r="38835" spans="6:8" x14ac:dyDescent="0.25">
      <c r="F38835" s="11"/>
      <c r="G38835" s="11"/>
      <c r="H38835" s="11"/>
    </row>
    <row r="38836" spans="6:8" x14ac:dyDescent="0.25">
      <c r="F38836" s="11"/>
      <c r="G38836" s="11"/>
      <c r="H38836" s="11"/>
    </row>
    <row r="38837" spans="6:8" x14ac:dyDescent="0.25">
      <c r="F38837" s="11"/>
      <c r="G38837" s="11"/>
      <c r="H38837" s="11"/>
    </row>
    <row r="38838" spans="6:8" x14ac:dyDescent="0.25">
      <c r="F38838" s="11"/>
      <c r="G38838" s="11"/>
      <c r="H38838" s="11"/>
    </row>
    <row r="38839" spans="6:8" x14ac:dyDescent="0.25">
      <c r="F38839" s="11"/>
      <c r="G38839" s="11"/>
      <c r="H38839" s="11"/>
    </row>
    <row r="38840" spans="6:8" x14ac:dyDescent="0.25">
      <c r="F38840" s="11"/>
      <c r="G38840" s="11"/>
      <c r="H38840" s="11"/>
    </row>
    <row r="38841" spans="6:8" x14ac:dyDescent="0.25">
      <c r="F38841" s="11"/>
      <c r="G38841" s="11"/>
      <c r="H38841" s="11"/>
    </row>
    <row r="38842" spans="6:8" x14ac:dyDescent="0.25">
      <c r="F38842" s="11"/>
      <c r="G38842" s="11"/>
      <c r="H38842" s="11"/>
    </row>
    <row r="38843" spans="6:8" x14ac:dyDescent="0.25">
      <c r="F38843" s="11"/>
      <c r="G38843" s="11"/>
      <c r="H38843" s="11"/>
    </row>
    <row r="38844" spans="6:8" x14ac:dyDescent="0.25">
      <c r="F38844" s="11"/>
      <c r="G38844" s="11"/>
      <c r="H38844" s="11"/>
    </row>
    <row r="38845" spans="6:8" x14ac:dyDescent="0.25">
      <c r="F38845" s="11"/>
      <c r="G38845" s="11"/>
      <c r="H38845" s="11"/>
    </row>
    <row r="38846" spans="6:8" x14ac:dyDescent="0.25">
      <c r="F38846" s="11"/>
      <c r="G38846" s="11"/>
      <c r="H38846" s="11"/>
    </row>
    <row r="38847" spans="6:8" x14ac:dyDescent="0.25">
      <c r="F38847" s="11"/>
      <c r="G38847" s="11"/>
      <c r="H38847" s="11"/>
    </row>
    <row r="38848" spans="6:8" x14ac:dyDescent="0.25">
      <c r="F38848" s="11"/>
      <c r="G38848" s="11"/>
      <c r="H38848" s="11"/>
    </row>
    <row r="38849" spans="6:8" x14ac:dyDescent="0.25">
      <c r="F38849" s="11"/>
      <c r="G38849" s="11"/>
      <c r="H38849" s="11"/>
    </row>
    <row r="38850" spans="6:8" x14ac:dyDescent="0.25">
      <c r="F38850" s="11"/>
      <c r="G38850" s="11"/>
      <c r="H38850" s="11"/>
    </row>
    <row r="38851" spans="6:8" x14ac:dyDescent="0.25">
      <c r="F38851" s="11"/>
      <c r="G38851" s="11"/>
      <c r="H38851" s="11"/>
    </row>
    <row r="38852" spans="6:8" x14ac:dyDescent="0.25">
      <c r="F38852" s="11"/>
      <c r="G38852" s="11"/>
      <c r="H38852" s="11"/>
    </row>
    <row r="38853" spans="6:8" x14ac:dyDescent="0.25">
      <c r="F38853" s="11"/>
      <c r="G38853" s="11"/>
      <c r="H38853" s="11"/>
    </row>
    <row r="38854" spans="6:8" x14ac:dyDescent="0.25">
      <c r="F38854" s="11"/>
      <c r="G38854" s="11"/>
      <c r="H38854" s="11"/>
    </row>
    <row r="38855" spans="6:8" x14ac:dyDescent="0.25">
      <c r="F38855" s="11"/>
      <c r="G38855" s="11"/>
      <c r="H38855" s="11"/>
    </row>
    <row r="38856" spans="6:8" x14ac:dyDescent="0.25">
      <c r="F38856" s="11"/>
      <c r="G38856" s="11"/>
      <c r="H38856" s="11"/>
    </row>
    <row r="38857" spans="6:8" x14ac:dyDescent="0.25">
      <c r="F38857" s="11"/>
      <c r="G38857" s="11"/>
      <c r="H38857" s="11"/>
    </row>
    <row r="38858" spans="6:8" x14ac:dyDescent="0.25">
      <c r="F38858" s="11"/>
      <c r="G38858" s="11"/>
      <c r="H38858" s="11"/>
    </row>
    <row r="38859" spans="6:8" x14ac:dyDescent="0.25">
      <c r="F38859" s="11"/>
      <c r="G38859" s="11"/>
      <c r="H38859" s="11"/>
    </row>
    <row r="38860" spans="6:8" x14ac:dyDescent="0.25">
      <c r="F38860" s="11"/>
      <c r="G38860" s="11"/>
      <c r="H38860" s="11"/>
    </row>
    <row r="38861" spans="6:8" x14ac:dyDescent="0.25">
      <c r="F38861" s="11"/>
      <c r="G38861" s="11"/>
      <c r="H38861" s="11"/>
    </row>
    <row r="38862" spans="6:8" x14ac:dyDescent="0.25">
      <c r="F38862" s="11"/>
      <c r="G38862" s="11"/>
      <c r="H38862" s="11"/>
    </row>
    <row r="38863" spans="6:8" x14ac:dyDescent="0.25">
      <c r="F38863" s="11"/>
      <c r="G38863" s="11"/>
      <c r="H38863" s="11"/>
    </row>
    <row r="38864" spans="6:8" x14ac:dyDescent="0.25">
      <c r="F38864" s="11"/>
      <c r="G38864" s="11"/>
      <c r="H38864" s="11"/>
    </row>
    <row r="38865" spans="6:8" x14ac:dyDescent="0.25">
      <c r="F38865" s="11"/>
      <c r="G38865" s="11"/>
      <c r="H38865" s="11"/>
    </row>
    <row r="38866" spans="6:8" x14ac:dyDescent="0.25">
      <c r="F38866" s="11"/>
      <c r="G38866" s="11"/>
      <c r="H38866" s="11"/>
    </row>
    <row r="38867" spans="6:8" x14ac:dyDescent="0.25">
      <c r="F38867" s="11"/>
      <c r="G38867" s="11"/>
      <c r="H38867" s="11"/>
    </row>
    <row r="38868" spans="6:8" x14ac:dyDescent="0.25">
      <c r="F38868" s="11"/>
      <c r="G38868" s="11"/>
      <c r="H38868" s="11"/>
    </row>
    <row r="38869" spans="6:8" x14ac:dyDescent="0.25">
      <c r="F38869" s="11"/>
      <c r="G38869" s="11"/>
      <c r="H38869" s="11"/>
    </row>
    <row r="38870" spans="6:8" x14ac:dyDescent="0.25">
      <c r="F38870" s="11"/>
      <c r="G38870" s="11"/>
      <c r="H38870" s="11"/>
    </row>
    <row r="38871" spans="6:8" x14ac:dyDescent="0.25">
      <c r="F38871" s="11"/>
      <c r="G38871" s="11"/>
      <c r="H38871" s="11"/>
    </row>
    <row r="38872" spans="6:8" x14ac:dyDescent="0.25">
      <c r="F38872" s="11"/>
      <c r="G38872" s="11"/>
      <c r="H38872" s="11"/>
    </row>
    <row r="38873" spans="6:8" x14ac:dyDescent="0.25">
      <c r="F38873" s="11"/>
      <c r="G38873" s="11"/>
      <c r="H38873" s="11"/>
    </row>
    <row r="38874" spans="6:8" x14ac:dyDescent="0.25">
      <c r="F38874" s="11"/>
      <c r="G38874" s="11"/>
      <c r="H38874" s="11"/>
    </row>
    <row r="38875" spans="6:8" x14ac:dyDescent="0.25">
      <c r="F38875" s="11"/>
      <c r="G38875" s="11"/>
      <c r="H38875" s="11"/>
    </row>
    <row r="38876" spans="6:8" x14ac:dyDescent="0.25">
      <c r="F38876" s="11"/>
      <c r="G38876" s="11"/>
      <c r="H38876" s="11"/>
    </row>
    <row r="38877" spans="6:8" x14ac:dyDescent="0.25">
      <c r="F38877" s="11"/>
      <c r="G38877" s="11"/>
      <c r="H38877" s="11"/>
    </row>
    <row r="38878" spans="6:8" x14ac:dyDescent="0.25">
      <c r="F38878" s="11"/>
      <c r="G38878" s="11"/>
      <c r="H38878" s="11"/>
    </row>
    <row r="38879" spans="6:8" x14ac:dyDescent="0.25">
      <c r="F38879" s="11"/>
      <c r="G38879" s="11"/>
      <c r="H38879" s="11"/>
    </row>
    <row r="38880" spans="6:8" x14ac:dyDescent="0.25">
      <c r="F38880" s="11"/>
      <c r="G38880" s="11"/>
      <c r="H38880" s="11"/>
    </row>
    <row r="38881" spans="6:8" x14ac:dyDescent="0.25">
      <c r="F38881" s="11"/>
      <c r="G38881" s="11"/>
      <c r="H38881" s="11"/>
    </row>
    <row r="38882" spans="6:8" x14ac:dyDescent="0.25">
      <c r="F38882" s="11"/>
      <c r="G38882" s="11"/>
      <c r="H38882" s="11"/>
    </row>
    <row r="38883" spans="6:8" x14ac:dyDescent="0.25">
      <c r="F38883" s="11"/>
      <c r="G38883" s="11"/>
      <c r="H38883" s="11"/>
    </row>
    <row r="38884" spans="6:8" x14ac:dyDescent="0.25">
      <c r="F38884" s="11"/>
      <c r="G38884" s="11"/>
      <c r="H38884" s="11"/>
    </row>
    <row r="38885" spans="6:8" x14ac:dyDescent="0.25">
      <c r="F38885" s="11"/>
      <c r="G38885" s="11"/>
      <c r="H38885" s="11"/>
    </row>
    <row r="38886" spans="6:8" x14ac:dyDescent="0.25">
      <c r="F38886" s="11"/>
      <c r="G38886" s="11"/>
      <c r="H38886" s="11"/>
    </row>
    <row r="38887" spans="6:8" x14ac:dyDescent="0.25">
      <c r="F38887" s="11"/>
      <c r="G38887" s="11"/>
      <c r="H38887" s="11"/>
    </row>
    <row r="38888" spans="6:8" x14ac:dyDescent="0.25">
      <c r="F38888" s="11"/>
      <c r="G38888" s="11"/>
      <c r="H38888" s="11"/>
    </row>
    <row r="38889" spans="6:8" x14ac:dyDescent="0.25">
      <c r="F38889" s="11"/>
      <c r="G38889" s="11"/>
      <c r="H38889" s="11"/>
    </row>
    <row r="38890" spans="6:8" x14ac:dyDescent="0.25">
      <c r="F38890" s="11"/>
      <c r="G38890" s="11"/>
      <c r="H38890" s="11"/>
    </row>
    <row r="38891" spans="6:8" x14ac:dyDescent="0.25">
      <c r="F38891" s="11"/>
      <c r="G38891" s="11"/>
      <c r="H38891" s="11"/>
    </row>
    <row r="38892" spans="6:8" x14ac:dyDescent="0.25">
      <c r="F38892" s="11"/>
      <c r="G38892" s="11"/>
      <c r="H38892" s="11"/>
    </row>
    <row r="38893" spans="6:8" x14ac:dyDescent="0.25">
      <c r="F38893" s="11"/>
      <c r="G38893" s="11"/>
      <c r="H38893" s="11"/>
    </row>
    <row r="38894" spans="6:8" x14ac:dyDescent="0.25">
      <c r="F38894" s="11"/>
      <c r="G38894" s="11"/>
      <c r="H38894" s="11"/>
    </row>
    <row r="38895" spans="6:8" x14ac:dyDescent="0.25">
      <c r="F38895" s="11"/>
      <c r="G38895" s="11"/>
      <c r="H38895" s="11"/>
    </row>
    <row r="38896" spans="6:8" x14ac:dyDescent="0.25">
      <c r="F38896" s="11"/>
      <c r="G38896" s="11"/>
      <c r="H38896" s="11"/>
    </row>
    <row r="38897" spans="6:8" x14ac:dyDescent="0.25">
      <c r="F38897" s="11"/>
      <c r="G38897" s="11"/>
      <c r="H38897" s="11"/>
    </row>
    <row r="38898" spans="6:8" x14ac:dyDescent="0.25">
      <c r="F38898" s="11"/>
      <c r="G38898" s="11"/>
      <c r="H38898" s="11"/>
    </row>
    <row r="38899" spans="6:8" x14ac:dyDescent="0.25">
      <c r="F38899" s="11"/>
      <c r="G38899" s="11"/>
      <c r="H38899" s="11"/>
    </row>
    <row r="38900" spans="6:8" x14ac:dyDescent="0.25">
      <c r="F38900" s="11"/>
      <c r="G38900" s="11"/>
      <c r="H38900" s="11"/>
    </row>
    <row r="38901" spans="6:8" x14ac:dyDescent="0.25">
      <c r="F38901" s="11"/>
      <c r="G38901" s="11"/>
      <c r="H38901" s="11"/>
    </row>
    <row r="38902" spans="6:8" x14ac:dyDescent="0.25">
      <c r="F38902" s="11"/>
      <c r="G38902" s="11"/>
      <c r="H38902" s="11"/>
    </row>
    <row r="38903" spans="6:8" x14ac:dyDescent="0.25">
      <c r="F38903" s="11"/>
      <c r="G38903" s="11"/>
      <c r="H38903" s="11"/>
    </row>
    <row r="38904" spans="6:8" x14ac:dyDescent="0.25">
      <c r="F38904" s="11"/>
      <c r="G38904" s="11"/>
      <c r="H38904" s="11"/>
    </row>
    <row r="38905" spans="6:8" x14ac:dyDescent="0.25">
      <c r="F38905" s="11"/>
      <c r="G38905" s="11"/>
      <c r="H38905" s="11"/>
    </row>
    <row r="38906" spans="6:8" x14ac:dyDescent="0.25">
      <c r="F38906" s="11"/>
      <c r="G38906" s="11"/>
      <c r="H38906" s="11"/>
    </row>
    <row r="38907" spans="6:8" x14ac:dyDescent="0.25">
      <c r="F38907" s="11"/>
      <c r="G38907" s="11"/>
      <c r="H38907" s="11"/>
    </row>
    <row r="38908" spans="6:8" x14ac:dyDescent="0.25">
      <c r="F38908" s="11"/>
      <c r="G38908" s="11"/>
      <c r="H38908" s="11"/>
    </row>
    <row r="38909" spans="6:8" x14ac:dyDescent="0.25">
      <c r="F38909" s="11"/>
      <c r="G38909" s="11"/>
      <c r="H38909" s="11"/>
    </row>
    <row r="38910" spans="6:8" x14ac:dyDescent="0.25">
      <c r="F38910" s="11"/>
      <c r="G38910" s="11"/>
      <c r="H38910" s="11"/>
    </row>
    <row r="38911" spans="6:8" x14ac:dyDescent="0.25">
      <c r="F38911" s="11"/>
      <c r="G38911" s="11"/>
      <c r="H38911" s="11"/>
    </row>
    <row r="38912" spans="6:8" x14ac:dyDescent="0.25">
      <c r="F38912" s="11"/>
      <c r="G38912" s="11"/>
      <c r="H38912" s="11"/>
    </row>
    <row r="38913" spans="6:8" x14ac:dyDescent="0.25">
      <c r="F38913" s="11"/>
      <c r="G38913" s="11"/>
      <c r="H38913" s="11"/>
    </row>
    <row r="38914" spans="6:8" x14ac:dyDescent="0.25">
      <c r="F38914" s="11"/>
      <c r="G38914" s="11"/>
      <c r="H38914" s="11"/>
    </row>
    <row r="38915" spans="6:8" x14ac:dyDescent="0.25">
      <c r="F38915" s="11"/>
      <c r="G38915" s="11"/>
      <c r="H38915" s="11"/>
    </row>
    <row r="38916" spans="6:8" x14ac:dyDescent="0.25">
      <c r="F38916" s="11"/>
      <c r="G38916" s="11"/>
      <c r="H38916" s="11"/>
    </row>
    <row r="38917" spans="6:8" x14ac:dyDescent="0.25">
      <c r="F38917" s="11"/>
      <c r="G38917" s="11"/>
      <c r="H38917" s="11"/>
    </row>
    <row r="38918" spans="6:8" x14ac:dyDescent="0.25">
      <c r="F38918" s="11"/>
      <c r="G38918" s="11"/>
      <c r="H38918" s="11"/>
    </row>
    <row r="38919" spans="6:8" x14ac:dyDescent="0.25">
      <c r="F38919" s="11"/>
      <c r="G38919" s="11"/>
      <c r="H38919" s="11"/>
    </row>
    <row r="38920" spans="6:8" x14ac:dyDescent="0.25">
      <c r="F38920" s="11"/>
      <c r="G38920" s="11"/>
      <c r="H38920" s="11"/>
    </row>
    <row r="38921" spans="6:8" x14ac:dyDescent="0.25">
      <c r="F38921" s="11"/>
      <c r="G38921" s="11"/>
      <c r="H38921" s="11"/>
    </row>
    <row r="38922" spans="6:8" x14ac:dyDescent="0.25">
      <c r="F38922" s="11"/>
      <c r="G38922" s="11"/>
      <c r="H38922" s="11"/>
    </row>
    <row r="38923" spans="6:8" x14ac:dyDescent="0.25">
      <c r="F38923" s="11"/>
      <c r="G38923" s="11"/>
      <c r="H38923" s="11"/>
    </row>
    <row r="38924" spans="6:8" x14ac:dyDescent="0.25">
      <c r="F38924" s="11"/>
      <c r="G38924" s="11"/>
      <c r="H38924" s="11"/>
    </row>
    <row r="38925" spans="6:8" x14ac:dyDescent="0.25">
      <c r="F38925" s="11"/>
      <c r="G38925" s="11"/>
      <c r="H38925" s="11"/>
    </row>
    <row r="38926" spans="6:8" x14ac:dyDescent="0.25">
      <c r="F38926" s="11"/>
      <c r="G38926" s="11"/>
      <c r="H38926" s="11"/>
    </row>
    <row r="38927" spans="6:8" x14ac:dyDescent="0.25">
      <c r="F38927" s="11"/>
      <c r="G38927" s="11"/>
      <c r="H38927" s="11"/>
    </row>
    <row r="38928" spans="6:8" x14ac:dyDescent="0.25">
      <c r="F38928" s="11"/>
      <c r="G38928" s="11"/>
      <c r="H38928" s="11"/>
    </row>
    <row r="38929" spans="6:8" x14ac:dyDescent="0.25">
      <c r="F38929" s="11"/>
      <c r="G38929" s="11"/>
      <c r="H38929" s="11"/>
    </row>
    <row r="38930" spans="6:8" x14ac:dyDescent="0.25">
      <c r="F38930" s="11"/>
      <c r="G38930" s="11"/>
      <c r="H38930" s="11"/>
    </row>
    <row r="38931" spans="6:8" x14ac:dyDescent="0.25">
      <c r="F38931" s="11"/>
      <c r="G38931" s="11"/>
      <c r="H38931" s="11"/>
    </row>
    <row r="38932" spans="6:8" x14ac:dyDescent="0.25">
      <c r="F38932" s="11"/>
      <c r="G38932" s="11"/>
      <c r="H38932" s="11"/>
    </row>
    <row r="38933" spans="6:8" x14ac:dyDescent="0.25">
      <c r="F38933" s="11"/>
      <c r="G38933" s="11"/>
      <c r="H38933" s="11"/>
    </row>
    <row r="38934" spans="6:8" x14ac:dyDescent="0.25">
      <c r="F38934" s="11"/>
      <c r="G38934" s="11"/>
      <c r="H38934" s="11"/>
    </row>
    <row r="38935" spans="6:8" x14ac:dyDescent="0.25">
      <c r="F38935" s="11"/>
      <c r="G38935" s="11"/>
      <c r="H38935" s="11"/>
    </row>
    <row r="38936" spans="6:8" x14ac:dyDescent="0.25">
      <c r="F38936" s="11"/>
      <c r="G38936" s="11"/>
      <c r="H38936" s="11"/>
    </row>
    <row r="38937" spans="6:8" x14ac:dyDescent="0.25">
      <c r="F38937" s="11"/>
      <c r="G38937" s="11"/>
      <c r="H38937" s="11"/>
    </row>
    <row r="38938" spans="6:8" x14ac:dyDescent="0.25">
      <c r="F38938" s="11"/>
      <c r="G38938" s="11"/>
      <c r="H38938" s="11"/>
    </row>
    <row r="38939" spans="6:8" x14ac:dyDescent="0.25">
      <c r="F38939" s="11"/>
      <c r="G38939" s="11"/>
      <c r="H38939" s="11"/>
    </row>
    <row r="38940" spans="6:8" x14ac:dyDescent="0.25">
      <c r="F38940" s="11"/>
      <c r="G38940" s="11"/>
      <c r="H38940" s="11"/>
    </row>
    <row r="38941" spans="6:8" x14ac:dyDescent="0.25">
      <c r="F38941" s="11"/>
      <c r="G38941" s="11"/>
      <c r="H38941" s="11"/>
    </row>
    <row r="38942" spans="6:8" x14ac:dyDescent="0.25">
      <c r="F38942" s="11"/>
      <c r="G38942" s="11"/>
      <c r="H38942" s="11"/>
    </row>
    <row r="38943" spans="6:8" x14ac:dyDescent="0.25">
      <c r="F38943" s="11"/>
      <c r="G38943" s="11"/>
      <c r="H38943" s="11"/>
    </row>
    <row r="38944" spans="6:8" x14ac:dyDescent="0.25">
      <c r="F38944" s="11"/>
      <c r="G38944" s="11"/>
      <c r="H38944" s="11"/>
    </row>
    <row r="38945" spans="6:8" x14ac:dyDescent="0.25">
      <c r="F38945" s="11"/>
      <c r="G38945" s="11"/>
      <c r="H38945" s="11"/>
    </row>
    <row r="38946" spans="6:8" x14ac:dyDescent="0.25">
      <c r="F38946" s="11"/>
      <c r="G38946" s="11"/>
      <c r="H38946" s="11"/>
    </row>
    <row r="38947" spans="6:8" x14ac:dyDescent="0.25">
      <c r="F38947" s="11"/>
      <c r="G38947" s="11"/>
      <c r="H38947" s="11"/>
    </row>
    <row r="38948" spans="6:8" x14ac:dyDescent="0.25">
      <c r="F38948" s="11"/>
      <c r="G38948" s="11"/>
      <c r="H38948" s="11"/>
    </row>
    <row r="38949" spans="6:8" x14ac:dyDescent="0.25">
      <c r="F38949" s="11"/>
      <c r="G38949" s="11"/>
      <c r="H38949" s="11"/>
    </row>
    <row r="38950" spans="6:8" x14ac:dyDescent="0.25">
      <c r="F38950" s="11"/>
      <c r="G38950" s="11"/>
      <c r="H38950" s="11"/>
    </row>
    <row r="38951" spans="6:8" x14ac:dyDescent="0.25">
      <c r="F38951" s="11"/>
      <c r="G38951" s="11"/>
      <c r="H38951" s="11"/>
    </row>
    <row r="38952" spans="6:8" x14ac:dyDescent="0.25">
      <c r="F38952" s="11"/>
      <c r="G38952" s="11"/>
      <c r="H38952" s="11"/>
    </row>
    <row r="38953" spans="6:8" x14ac:dyDescent="0.25">
      <c r="F38953" s="11"/>
      <c r="G38953" s="11"/>
      <c r="H38953" s="11"/>
    </row>
    <row r="38954" spans="6:8" x14ac:dyDescent="0.25">
      <c r="F38954" s="11"/>
      <c r="G38954" s="11"/>
      <c r="H38954" s="11"/>
    </row>
    <row r="38955" spans="6:8" x14ac:dyDescent="0.25">
      <c r="F38955" s="11"/>
      <c r="G38955" s="11"/>
      <c r="H38955" s="11"/>
    </row>
    <row r="38956" spans="6:8" x14ac:dyDescent="0.25">
      <c r="F38956" s="11"/>
      <c r="G38956" s="11"/>
      <c r="H38956" s="11"/>
    </row>
    <row r="38957" spans="6:8" x14ac:dyDescent="0.25">
      <c r="F38957" s="11"/>
      <c r="G38957" s="11"/>
      <c r="H38957" s="11"/>
    </row>
    <row r="38958" spans="6:8" x14ac:dyDescent="0.25">
      <c r="F38958" s="11"/>
      <c r="G38958" s="11"/>
      <c r="H38958" s="11"/>
    </row>
    <row r="38959" spans="6:8" x14ac:dyDescent="0.25">
      <c r="F38959" s="11"/>
      <c r="G38959" s="11"/>
      <c r="H38959" s="11"/>
    </row>
    <row r="38960" spans="6:8" x14ac:dyDescent="0.25">
      <c r="F38960" s="11"/>
      <c r="G38960" s="11"/>
      <c r="H38960" s="11"/>
    </row>
    <row r="38961" spans="6:8" x14ac:dyDescent="0.25">
      <c r="F38961" s="11"/>
      <c r="G38961" s="11"/>
      <c r="H38961" s="11"/>
    </row>
    <row r="38962" spans="6:8" x14ac:dyDescent="0.25">
      <c r="F38962" s="11"/>
      <c r="G38962" s="11"/>
      <c r="H38962" s="11"/>
    </row>
    <row r="38963" spans="6:8" x14ac:dyDescent="0.25">
      <c r="F38963" s="11"/>
      <c r="G38963" s="11"/>
      <c r="H38963" s="11"/>
    </row>
    <row r="38964" spans="6:8" x14ac:dyDescent="0.25">
      <c r="F38964" s="11"/>
      <c r="G38964" s="11"/>
      <c r="H38964" s="11"/>
    </row>
    <row r="38965" spans="6:8" x14ac:dyDescent="0.25">
      <c r="F38965" s="11"/>
      <c r="G38965" s="11"/>
      <c r="H38965" s="11"/>
    </row>
    <row r="38966" spans="6:8" x14ac:dyDescent="0.25">
      <c r="F38966" s="11"/>
      <c r="G38966" s="11"/>
      <c r="H38966" s="11"/>
    </row>
    <row r="38967" spans="6:8" x14ac:dyDescent="0.25">
      <c r="F38967" s="11"/>
      <c r="G38967" s="11"/>
      <c r="H38967" s="11"/>
    </row>
    <row r="38968" spans="6:8" x14ac:dyDescent="0.25">
      <c r="F38968" s="11"/>
      <c r="G38968" s="11"/>
      <c r="H38968" s="11"/>
    </row>
    <row r="38969" spans="6:8" x14ac:dyDescent="0.25">
      <c r="F38969" s="11"/>
      <c r="G38969" s="11"/>
      <c r="H38969" s="11"/>
    </row>
    <row r="38970" spans="6:8" x14ac:dyDescent="0.25">
      <c r="F38970" s="11"/>
      <c r="G38970" s="11"/>
      <c r="H38970" s="11"/>
    </row>
    <row r="38971" spans="6:8" x14ac:dyDescent="0.25">
      <c r="F38971" s="11"/>
      <c r="G38971" s="11"/>
      <c r="H38971" s="11"/>
    </row>
    <row r="38972" spans="6:8" x14ac:dyDescent="0.25">
      <c r="F38972" s="11"/>
      <c r="G38972" s="11"/>
      <c r="H38972" s="11"/>
    </row>
    <row r="38973" spans="6:8" x14ac:dyDescent="0.25">
      <c r="F38973" s="11"/>
      <c r="G38973" s="11"/>
      <c r="H38973" s="11"/>
    </row>
    <row r="38974" spans="6:8" x14ac:dyDescent="0.25">
      <c r="F38974" s="11"/>
      <c r="G38974" s="11"/>
      <c r="H38974" s="11"/>
    </row>
    <row r="38975" spans="6:8" x14ac:dyDescent="0.25">
      <c r="F38975" s="11"/>
      <c r="G38975" s="11"/>
      <c r="H38975" s="11"/>
    </row>
    <row r="38976" spans="6:8" x14ac:dyDescent="0.25">
      <c r="F38976" s="11"/>
      <c r="G38976" s="11"/>
      <c r="H38976" s="11"/>
    </row>
    <row r="38977" spans="6:8" x14ac:dyDescent="0.25">
      <c r="F38977" s="11"/>
      <c r="G38977" s="11"/>
      <c r="H38977" s="11"/>
    </row>
    <row r="38978" spans="6:8" x14ac:dyDescent="0.25">
      <c r="F38978" s="11"/>
      <c r="G38978" s="11"/>
      <c r="H38978" s="11"/>
    </row>
    <row r="38979" spans="6:8" x14ac:dyDescent="0.25">
      <c r="F38979" s="11"/>
      <c r="G38979" s="11"/>
      <c r="H38979" s="11"/>
    </row>
    <row r="38980" spans="6:8" x14ac:dyDescent="0.25">
      <c r="F38980" s="11"/>
      <c r="G38980" s="11"/>
      <c r="H38980" s="11"/>
    </row>
    <row r="38981" spans="6:8" x14ac:dyDescent="0.25">
      <c r="F38981" s="11"/>
      <c r="G38981" s="11"/>
      <c r="H38981" s="11"/>
    </row>
    <row r="38982" spans="6:8" x14ac:dyDescent="0.25">
      <c r="F38982" s="11"/>
      <c r="G38982" s="11"/>
      <c r="H38982" s="11"/>
    </row>
    <row r="38983" spans="6:8" x14ac:dyDescent="0.25">
      <c r="F38983" s="11"/>
      <c r="G38983" s="11"/>
      <c r="H38983" s="11"/>
    </row>
    <row r="38984" spans="6:8" x14ac:dyDescent="0.25">
      <c r="F38984" s="11"/>
      <c r="G38984" s="11"/>
      <c r="H38984" s="11"/>
    </row>
    <row r="38985" spans="6:8" x14ac:dyDescent="0.25">
      <c r="F38985" s="11"/>
      <c r="G38985" s="11"/>
      <c r="H38985" s="11"/>
    </row>
    <row r="38986" spans="6:8" x14ac:dyDescent="0.25">
      <c r="F38986" s="11"/>
      <c r="G38986" s="11"/>
      <c r="H38986" s="11"/>
    </row>
    <row r="38987" spans="6:8" x14ac:dyDescent="0.25">
      <c r="F38987" s="11"/>
      <c r="G38987" s="11"/>
      <c r="H38987" s="11"/>
    </row>
    <row r="38988" spans="6:8" x14ac:dyDescent="0.25">
      <c r="F38988" s="11"/>
      <c r="G38988" s="11"/>
      <c r="H38988" s="11"/>
    </row>
    <row r="38989" spans="6:8" x14ac:dyDescent="0.25">
      <c r="F38989" s="11"/>
      <c r="G38989" s="11"/>
      <c r="H38989" s="11"/>
    </row>
    <row r="38990" spans="6:8" x14ac:dyDescent="0.25">
      <c r="F38990" s="11"/>
      <c r="G38990" s="11"/>
      <c r="H38990" s="11"/>
    </row>
    <row r="38991" spans="6:8" x14ac:dyDescent="0.25">
      <c r="F38991" s="11"/>
      <c r="G38991" s="11"/>
      <c r="H38991" s="11"/>
    </row>
    <row r="38992" spans="6:8" x14ac:dyDescent="0.25">
      <c r="F38992" s="11"/>
      <c r="G38992" s="11"/>
      <c r="H38992" s="11"/>
    </row>
    <row r="38993" spans="6:8" x14ac:dyDescent="0.25">
      <c r="F38993" s="11"/>
      <c r="G38993" s="11"/>
      <c r="H38993" s="11"/>
    </row>
    <row r="38994" spans="6:8" x14ac:dyDescent="0.25">
      <c r="F38994" s="11"/>
      <c r="G38994" s="11"/>
      <c r="H38994" s="11"/>
    </row>
    <row r="38995" spans="6:8" x14ac:dyDescent="0.25">
      <c r="F38995" s="11"/>
      <c r="G38995" s="11"/>
      <c r="H38995" s="11"/>
    </row>
    <row r="38996" spans="6:8" x14ac:dyDescent="0.25">
      <c r="F38996" s="11"/>
      <c r="G38996" s="11"/>
      <c r="H38996" s="11"/>
    </row>
    <row r="38997" spans="6:8" x14ac:dyDescent="0.25">
      <c r="F38997" s="11"/>
      <c r="G38997" s="11"/>
      <c r="H38997" s="11"/>
    </row>
    <row r="38998" spans="6:8" x14ac:dyDescent="0.25">
      <c r="F38998" s="11"/>
      <c r="G38998" s="11"/>
      <c r="H38998" s="11"/>
    </row>
    <row r="38999" spans="6:8" x14ac:dyDescent="0.25">
      <c r="F38999" s="11"/>
      <c r="G38999" s="11"/>
      <c r="H38999" s="11"/>
    </row>
    <row r="39000" spans="6:8" x14ac:dyDescent="0.25">
      <c r="F39000" s="11"/>
      <c r="G39000" s="11"/>
      <c r="H39000" s="11"/>
    </row>
    <row r="39001" spans="6:8" x14ac:dyDescent="0.25">
      <c r="F39001" s="11"/>
      <c r="G39001" s="11"/>
      <c r="H39001" s="11"/>
    </row>
    <row r="39002" spans="6:8" x14ac:dyDescent="0.25">
      <c r="F39002" s="11"/>
      <c r="G39002" s="11"/>
      <c r="H39002" s="11"/>
    </row>
    <row r="39003" spans="6:8" x14ac:dyDescent="0.25">
      <c r="F39003" s="11"/>
      <c r="G39003" s="11"/>
      <c r="H39003" s="11"/>
    </row>
    <row r="39004" spans="6:8" x14ac:dyDescent="0.25">
      <c r="F39004" s="11"/>
      <c r="G39004" s="11"/>
      <c r="H39004" s="11"/>
    </row>
    <row r="39005" spans="6:8" x14ac:dyDescent="0.25">
      <c r="F39005" s="11"/>
      <c r="G39005" s="11"/>
      <c r="H39005" s="11"/>
    </row>
    <row r="39006" spans="6:8" x14ac:dyDescent="0.25">
      <c r="F39006" s="11"/>
      <c r="G39006" s="11"/>
      <c r="H39006" s="11"/>
    </row>
    <row r="39007" spans="6:8" x14ac:dyDescent="0.25">
      <c r="F39007" s="11"/>
      <c r="G39007" s="11"/>
      <c r="H39007" s="11"/>
    </row>
    <row r="39008" spans="6:8" x14ac:dyDescent="0.25">
      <c r="F39008" s="11"/>
      <c r="G39008" s="11"/>
      <c r="H39008" s="11"/>
    </row>
    <row r="39009" spans="6:8" x14ac:dyDescent="0.25">
      <c r="F39009" s="11"/>
      <c r="G39009" s="11"/>
      <c r="H39009" s="11"/>
    </row>
    <row r="39010" spans="6:8" x14ac:dyDescent="0.25">
      <c r="F39010" s="11"/>
      <c r="G39010" s="11"/>
      <c r="H39010" s="11"/>
    </row>
    <row r="39011" spans="6:8" x14ac:dyDescent="0.25">
      <c r="F39011" s="11"/>
      <c r="G39011" s="11"/>
      <c r="H39011" s="11"/>
    </row>
    <row r="39012" spans="6:8" x14ac:dyDescent="0.25">
      <c r="F39012" s="11"/>
      <c r="G39012" s="11"/>
      <c r="H39012" s="11"/>
    </row>
    <row r="39013" spans="6:8" x14ac:dyDescent="0.25">
      <c r="F39013" s="11"/>
      <c r="G39013" s="11"/>
      <c r="H39013" s="11"/>
    </row>
    <row r="39014" spans="6:8" x14ac:dyDescent="0.25">
      <c r="F39014" s="11"/>
      <c r="G39014" s="11"/>
      <c r="H39014" s="11"/>
    </row>
    <row r="39015" spans="6:8" x14ac:dyDescent="0.25">
      <c r="F39015" s="11"/>
      <c r="G39015" s="11"/>
      <c r="H39015" s="11"/>
    </row>
    <row r="39016" spans="6:8" x14ac:dyDescent="0.25">
      <c r="F39016" s="11"/>
      <c r="G39016" s="11"/>
      <c r="H39016" s="11"/>
    </row>
    <row r="39017" spans="6:8" x14ac:dyDescent="0.25">
      <c r="F39017" s="11"/>
      <c r="G39017" s="11"/>
      <c r="H39017" s="11"/>
    </row>
    <row r="39018" spans="6:8" x14ac:dyDescent="0.25">
      <c r="F39018" s="11"/>
      <c r="G39018" s="11"/>
      <c r="H39018" s="11"/>
    </row>
    <row r="39019" spans="6:8" x14ac:dyDescent="0.25">
      <c r="F39019" s="11"/>
      <c r="G39019" s="11"/>
      <c r="H39019" s="11"/>
    </row>
    <row r="39020" spans="6:8" x14ac:dyDescent="0.25">
      <c r="F39020" s="11"/>
      <c r="G39020" s="11"/>
      <c r="H39020" s="11"/>
    </row>
    <row r="39021" spans="6:8" x14ac:dyDescent="0.25">
      <c r="F39021" s="11"/>
      <c r="G39021" s="11"/>
      <c r="H39021" s="11"/>
    </row>
    <row r="39022" spans="6:8" x14ac:dyDescent="0.25">
      <c r="F39022" s="11"/>
      <c r="G39022" s="11"/>
      <c r="H39022" s="11"/>
    </row>
    <row r="39023" spans="6:8" x14ac:dyDescent="0.25">
      <c r="F39023" s="11"/>
      <c r="G39023" s="11"/>
      <c r="H39023" s="11"/>
    </row>
    <row r="39024" spans="6:8" x14ac:dyDescent="0.25">
      <c r="F39024" s="11"/>
      <c r="G39024" s="11"/>
      <c r="H39024" s="11"/>
    </row>
    <row r="39025" spans="6:8" x14ac:dyDescent="0.25">
      <c r="F39025" s="11"/>
      <c r="G39025" s="11"/>
      <c r="H39025" s="11"/>
    </row>
    <row r="39026" spans="6:8" x14ac:dyDescent="0.25">
      <c r="F39026" s="11"/>
      <c r="G39026" s="11"/>
      <c r="H39026" s="11"/>
    </row>
    <row r="39027" spans="6:8" x14ac:dyDescent="0.25">
      <c r="F39027" s="11"/>
      <c r="G39027" s="11"/>
      <c r="H39027" s="11"/>
    </row>
    <row r="39028" spans="6:8" x14ac:dyDescent="0.25">
      <c r="F39028" s="11"/>
      <c r="G39028" s="11"/>
      <c r="H39028" s="11"/>
    </row>
    <row r="39029" spans="6:8" x14ac:dyDescent="0.25">
      <c r="F39029" s="11"/>
      <c r="G39029" s="11"/>
      <c r="H39029" s="11"/>
    </row>
    <row r="39030" spans="6:8" x14ac:dyDescent="0.25">
      <c r="F39030" s="11"/>
      <c r="G39030" s="11"/>
      <c r="H39030" s="11"/>
    </row>
    <row r="39031" spans="6:8" x14ac:dyDescent="0.25">
      <c r="F39031" s="11"/>
      <c r="G39031" s="11"/>
      <c r="H39031" s="11"/>
    </row>
    <row r="39032" spans="6:8" x14ac:dyDescent="0.25">
      <c r="F39032" s="11"/>
      <c r="G39032" s="11"/>
      <c r="H39032" s="11"/>
    </row>
    <row r="39033" spans="6:8" x14ac:dyDescent="0.25">
      <c r="F39033" s="11"/>
      <c r="G39033" s="11"/>
      <c r="H39033" s="11"/>
    </row>
    <row r="39034" spans="6:8" x14ac:dyDescent="0.25">
      <c r="F39034" s="11"/>
      <c r="G39034" s="11"/>
      <c r="H39034" s="11"/>
    </row>
    <row r="39035" spans="6:8" x14ac:dyDescent="0.25">
      <c r="F39035" s="11"/>
      <c r="G39035" s="11"/>
      <c r="H39035" s="11"/>
    </row>
    <row r="39036" spans="6:8" x14ac:dyDescent="0.25">
      <c r="F39036" s="11"/>
      <c r="G39036" s="11"/>
      <c r="H39036" s="11"/>
    </row>
    <row r="39037" spans="6:8" x14ac:dyDescent="0.25">
      <c r="F39037" s="11"/>
      <c r="G39037" s="11"/>
      <c r="H39037" s="11"/>
    </row>
    <row r="39038" spans="6:8" x14ac:dyDescent="0.25">
      <c r="F39038" s="11"/>
      <c r="G39038" s="11"/>
      <c r="H39038" s="11"/>
    </row>
    <row r="39039" spans="6:8" x14ac:dyDescent="0.25">
      <c r="F39039" s="11"/>
      <c r="G39039" s="11"/>
      <c r="H39039" s="11"/>
    </row>
    <row r="39040" spans="6:8" x14ac:dyDescent="0.25">
      <c r="F39040" s="11"/>
      <c r="G39040" s="11"/>
      <c r="H39040" s="11"/>
    </row>
    <row r="39041" spans="6:8" x14ac:dyDescent="0.25">
      <c r="F39041" s="11"/>
      <c r="G39041" s="11"/>
      <c r="H39041" s="11"/>
    </row>
    <row r="39042" spans="6:8" x14ac:dyDescent="0.25">
      <c r="F39042" s="11"/>
      <c r="G39042" s="11"/>
      <c r="H39042" s="11"/>
    </row>
    <row r="39043" spans="6:8" x14ac:dyDescent="0.25">
      <c r="F39043" s="11"/>
      <c r="G39043" s="11"/>
      <c r="H39043" s="11"/>
    </row>
    <row r="39044" spans="6:8" x14ac:dyDescent="0.25">
      <c r="F39044" s="11"/>
      <c r="G39044" s="11"/>
      <c r="H39044" s="11"/>
    </row>
    <row r="39045" spans="6:8" x14ac:dyDescent="0.25">
      <c r="F39045" s="11"/>
      <c r="G39045" s="11"/>
      <c r="H39045" s="11"/>
    </row>
    <row r="39046" spans="6:8" x14ac:dyDescent="0.25">
      <c r="F39046" s="11"/>
      <c r="G39046" s="11"/>
      <c r="H39046" s="11"/>
    </row>
    <row r="39047" spans="6:8" x14ac:dyDescent="0.25">
      <c r="F39047" s="11"/>
      <c r="G39047" s="11"/>
      <c r="H39047" s="11"/>
    </row>
    <row r="39048" spans="6:8" x14ac:dyDescent="0.25">
      <c r="F39048" s="11"/>
      <c r="G39048" s="11"/>
      <c r="H39048" s="11"/>
    </row>
    <row r="39049" spans="6:8" x14ac:dyDescent="0.25">
      <c r="F39049" s="11"/>
      <c r="G39049" s="11"/>
      <c r="H39049" s="11"/>
    </row>
    <row r="39050" spans="6:8" x14ac:dyDescent="0.25">
      <c r="F39050" s="11"/>
      <c r="G39050" s="11"/>
      <c r="H39050" s="11"/>
    </row>
    <row r="39051" spans="6:8" x14ac:dyDescent="0.25">
      <c r="F39051" s="11"/>
      <c r="G39051" s="11"/>
      <c r="H39051" s="11"/>
    </row>
    <row r="39052" spans="6:8" x14ac:dyDescent="0.25">
      <c r="F39052" s="11"/>
      <c r="G39052" s="11"/>
      <c r="H39052" s="11"/>
    </row>
    <row r="39053" spans="6:8" x14ac:dyDescent="0.25">
      <c r="F39053" s="11"/>
      <c r="G39053" s="11"/>
      <c r="H39053" s="11"/>
    </row>
    <row r="39054" spans="6:8" x14ac:dyDescent="0.25">
      <c r="F39054" s="11"/>
      <c r="G39054" s="11"/>
      <c r="H39054" s="11"/>
    </row>
    <row r="39055" spans="6:8" x14ac:dyDescent="0.25">
      <c r="F39055" s="11"/>
      <c r="G39055" s="11"/>
      <c r="H39055" s="11"/>
    </row>
    <row r="39056" spans="6:8" x14ac:dyDescent="0.25">
      <c r="F39056" s="11"/>
      <c r="G39056" s="11"/>
      <c r="H39056" s="11"/>
    </row>
    <row r="39057" spans="6:8" x14ac:dyDescent="0.25">
      <c r="F39057" s="11"/>
      <c r="G39057" s="11"/>
      <c r="H39057" s="11"/>
    </row>
    <row r="39058" spans="6:8" x14ac:dyDescent="0.25">
      <c r="F39058" s="11"/>
      <c r="G39058" s="11"/>
      <c r="H39058" s="11"/>
    </row>
    <row r="39059" spans="6:8" x14ac:dyDescent="0.25">
      <c r="F39059" s="11"/>
      <c r="G39059" s="11"/>
      <c r="H39059" s="11"/>
    </row>
    <row r="39060" spans="6:8" x14ac:dyDescent="0.25">
      <c r="F39060" s="11"/>
      <c r="G39060" s="11"/>
      <c r="H39060" s="11"/>
    </row>
    <row r="39061" spans="6:8" x14ac:dyDescent="0.25">
      <c r="F39061" s="11"/>
      <c r="G39061" s="11"/>
      <c r="H39061" s="11"/>
    </row>
    <row r="39062" spans="6:8" x14ac:dyDescent="0.25">
      <c r="F39062" s="11"/>
      <c r="G39062" s="11"/>
      <c r="H39062" s="11"/>
    </row>
    <row r="39063" spans="6:8" x14ac:dyDescent="0.25">
      <c r="F39063" s="11"/>
      <c r="G39063" s="11"/>
      <c r="H39063" s="11"/>
    </row>
    <row r="39064" spans="6:8" x14ac:dyDescent="0.25">
      <c r="F39064" s="11"/>
      <c r="G39064" s="11"/>
      <c r="H39064" s="11"/>
    </row>
    <row r="39065" spans="6:8" x14ac:dyDescent="0.25">
      <c r="F39065" s="11"/>
      <c r="G39065" s="11"/>
      <c r="H39065" s="11"/>
    </row>
    <row r="39066" spans="6:8" x14ac:dyDescent="0.25">
      <c r="F39066" s="11"/>
      <c r="G39066" s="11"/>
      <c r="H39066" s="11"/>
    </row>
    <row r="39067" spans="6:8" x14ac:dyDescent="0.25">
      <c r="F39067" s="11"/>
      <c r="G39067" s="11"/>
      <c r="H39067" s="11"/>
    </row>
    <row r="39068" spans="6:8" x14ac:dyDescent="0.25">
      <c r="F39068" s="11"/>
      <c r="G39068" s="11"/>
      <c r="H39068" s="11"/>
    </row>
    <row r="39069" spans="6:8" x14ac:dyDescent="0.25">
      <c r="F39069" s="11"/>
      <c r="G39069" s="11"/>
      <c r="H39069" s="11"/>
    </row>
    <row r="39070" spans="6:8" x14ac:dyDescent="0.25">
      <c r="F39070" s="11"/>
      <c r="G39070" s="11"/>
      <c r="H39070" s="11"/>
    </row>
    <row r="39071" spans="6:8" x14ac:dyDescent="0.25">
      <c r="F39071" s="11"/>
      <c r="G39071" s="11"/>
      <c r="H39071" s="11"/>
    </row>
    <row r="39072" spans="6:8" x14ac:dyDescent="0.25">
      <c r="F39072" s="11"/>
      <c r="G39072" s="11"/>
      <c r="H39072" s="11"/>
    </row>
    <row r="39073" spans="6:8" x14ac:dyDescent="0.25">
      <c r="F39073" s="11"/>
      <c r="G39073" s="11"/>
      <c r="H39073" s="11"/>
    </row>
    <row r="39074" spans="6:8" x14ac:dyDescent="0.25">
      <c r="F39074" s="11"/>
      <c r="G39074" s="11"/>
      <c r="H39074" s="11"/>
    </row>
    <row r="39075" spans="6:8" x14ac:dyDescent="0.25">
      <c r="F39075" s="11"/>
      <c r="G39075" s="11"/>
      <c r="H39075" s="11"/>
    </row>
    <row r="39076" spans="6:8" x14ac:dyDescent="0.25">
      <c r="F39076" s="11"/>
      <c r="G39076" s="11"/>
      <c r="H39076" s="11"/>
    </row>
    <row r="39077" spans="6:8" x14ac:dyDescent="0.25">
      <c r="F39077" s="11"/>
      <c r="G39077" s="11"/>
      <c r="H39077" s="11"/>
    </row>
    <row r="39078" spans="6:8" x14ac:dyDescent="0.25">
      <c r="F39078" s="11"/>
      <c r="G39078" s="11"/>
      <c r="H39078" s="11"/>
    </row>
    <row r="39079" spans="6:8" x14ac:dyDescent="0.25">
      <c r="F39079" s="11"/>
      <c r="G39079" s="11"/>
      <c r="H39079" s="11"/>
    </row>
    <row r="39080" spans="6:8" x14ac:dyDescent="0.25">
      <c r="F39080" s="11"/>
      <c r="G39080" s="11"/>
      <c r="H39080" s="11"/>
    </row>
    <row r="39081" spans="6:8" x14ac:dyDescent="0.25">
      <c r="F39081" s="11"/>
      <c r="G39081" s="11"/>
      <c r="H39081" s="11"/>
    </row>
    <row r="39082" spans="6:8" x14ac:dyDescent="0.25">
      <c r="F39082" s="11"/>
      <c r="G39082" s="11"/>
      <c r="H39082" s="11"/>
    </row>
    <row r="39083" spans="6:8" x14ac:dyDescent="0.25">
      <c r="F39083" s="11"/>
      <c r="G39083" s="11"/>
      <c r="H39083" s="11"/>
    </row>
    <row r="39084" spans="6:8" x14ac:dyDescent="0.25">
      <c r="F39084" s="11"/>
      <c r="G39084" s="11"/>
      <c r="H39084" s="11"/>
    </row>
    <row r="39085" spans="6:8" x14ac:dyDescent="0.25">
      <c r="F39085" s="11"/>
      <c r="G39085" s="11"/>
      <c r="H39085" s="11"/>
    </row>
    <row r="39086" spans="6:8" x14ac:dyDescent="0.25">
      <c r="F39086" s="11"/>
      <c r="G39086" s="11"/>
      <c r="H39086" s="11"/>
    </row>
    <row r="39087" spans="6:8" x14ac:dyDescent="0.25">
      <c r="F39087" s="11"/>
      <c r="G39087" s="11"/>
      <c r="H39087" s="11"/>
    </row>
    <row r="39088" spans="6:8" x14ac:dyDescent="0.25">
      <c r="F39088" s="11"/>
      <c r="G39088" s="11"/>
      <c r="H39088" s="11"/>
    </row>
    <row r="39089" spans="6:8" x14ac:dyDescent="0.25">
      <c r="F39089" s="11"/>
      <c r="G39089" s="11"/>
      <c r="H39089" s="11"/>
    </row>
    <row r="39090" spans="6:8" x14ac:dyDescent="0.25">
      <c r="F39090" s="11"/>
      <c r="G39090" s="11"/>
      <c r="H39090" s="11"/>
    </row>
    <row r="39091" spans="6:8" x14ac:dyDescent="0.25">
      <c r="F39091" s="11"/>
      <c r="G39091" s="11"/>
      <c r="H39091" s="11"/>
    </row>
    <row r="39092" spans="6:8" x14ac:dyDescent="0.25">
      <c r="F39092" s="11"/>
      <c r="G39092" s="11"/>
      <c r="H39092" s="11"/>
    </row>
    <row r="39093" spans="6:8" x14ac:dyDescent="0.25">
      <c r="F39093" s="11"/>
      <c r="G39093" s="11"/>
      <c r="H39093" s="11"/>
    </row>
    <row r="39094" spans="6:8" x14ac:dyDescent="0.25">
      <c r="F39094" s="11"/>
      <c r="G39094" s="11"/>
      <c r="H39094" s="11"/>
    </row>
    <row r="39095" spans="6:8" x14ac:dyDescent="0.25">
      <c r="F39095" s="11"/>
      <c r="G39095" s="11"/>
      <c r="H39095" s="11"/>
    </row>
    <row r="39096" spans="6:8" x14ac:dyDescent="0.25">
      <c r="F39096" s="11"/>
      <c r="G39096" s="11"/>
      <c r="H39096" s="11"/>
    </row>
    <row r="39097" spans="6:8" x14ac:dyDescent="0.25">
      <c r="F39097" s="11"/>
      <c r="G39097" s="11"/>
      <c r="H39097" s="11"/>
    </row>
    <row r="39098" spans="6:8" x14ac:dyDescent="0.25">
      <c r="F39098" s="11"/>
      <c r="G39098" s="11"/>
      <c r="H39098" s="11"/>
    </row>
    <row r="39099" spans="6:8" x14ac:dyDescent="0.25">
      <c r="F39099" s="11"/>
      <c r="G39099" s="11"/>
      <c r="H39099" s="11"/>
    </row>
    <row r="39100" spans="6:8" x14ac:dyDescent="0.25">
      <c r="F39100" s="11"/>
      <c r="G39100" s="11"/>
      <c r="H39100" s="11"/>
    </row>
    <row r="39101" spans="6:8" x14ac:dyDescent="0.25">
      <c r="F39101" s="11"/>
      <c r="G39101" s="11"/>
      <c r="H39101" s="11"/>
    </row>
    <row r="39102" spans="6:8" x14ac:dyDescent="0.25">
      <c r="F39102" s="11"/>
      <c r="G39102" s="11"/>
      <c r="H39102" s="11"/>
    </row>
    <row r="39103" spans="6:8" x14ac:dyDescent="0.25">
      <c r="F39103" s="11"/>
      <c r="G39103" s="11"/>
      <c r="H39103" s="11"/>
    </row>
    <row r="39104" spans="6:8" x14ac:dyDescent="0.25">
      <c r="F39104" s="11"/>
      <c r="G39104" s="11"/>
      <c r="H39104" s="11"/>
    </row>
    <row r="39105" spans="6:8" x14ac:dyDescent="0.25">
      <c r="F39105" s="11"/>
      <c r="G39105" s="11"/>
      <c r="H39105" s="11"/>
    </row>
    <row r="39106" spans="6:8" x14ac:dyDescent="0.25">
      <c r="F39106" s="11"/>
      <c r="G39106" s="11"/>
      <c r="H39106" s="11"/>
    </row>
    <row r="39107" spans="6:8" x14ac:dyDescent="0.25">
      <c r="F39107" s="11"/>
      <c r="G39107" s="11"/>
      <c r="H39107" s="11"/>
    </row>
    <row r="39108" spans="6:8" x14ac:dyDescent="0.25">
      <c r="F39108" s="11"/>
      <c r="G39108" s="11"/>
      <c r="H39108" s="11"/>
    </row>
    <row r="39109" spans="6:8" x14ac:dyDescent="0.25">
      <c r="F39109" s="11"/>
      <c r="G39109" s="11"/>
      <c r="H39109" s="11"/>
    </row>
    <row r="39110" spans="6:8" x14ac:dyDescent="0.25">
      <c r="F39110" s="11"/>
      <c r="G39110" s="11"/>
      <c r="H39110" s="11"/>
    </row>
    <row r="39111" spans="6:8" x14ac:dyDescent="0.25">
      <c r="F39111" s="11"/>
      <c r="G39111" s="11"/>
      <c r="H39111" s="11"/>
    </row>
    <row r="39112" spans="6:8" x14ac:dyDescent="0.25">
      <c r="F39112" s="11"/>
      <c r="G39112" s="11"/>
      <c r="H39112" s="11"/>
    </row>
    <row r="39113" spans="6:8" x14ac:dyDescent="0.25">
      <c r="F39113" s="11"/>
      <c r="G39113" s="11"/>
      <c r="H39113" s="11"/>
    </row>
    <row r="39114" spans="6:8" x14ac:dyDescent="0.25">
      <c r="F39114" s="11"/>
      <c r="G39114" s="11"/>
      <c r="H39114" s="11"/>
    </row>
    <row r="39115" spans="6:8" x14ac:dyDescent="0.25">
      <c r="F39115" s="11"/>
      <c r="G39115" s="11"/>
      <c r="H39115" s="11"/>
    </row>
    <row r="39116" spans="6:8" x14ac:dyDescent="0.25">
      <c r="F39116" s="11"/>
      <c r="G39116" s="11"/>
      <c r="H39116" s="11"/>
    </row>
    <row r="39117" spans="6:8" x14ac:dyDescent="0.25">
      <c r="F39117" s="11"/>
      <c r="G39117" s="11"/>
      <c r="H39117" s="11"/>
    </row>
    <row r="39118" spans="6:8" x14ac:dyDescent="0.25">
      <c r="F39118" s="11"/>
      <c r="G39118" s="11"/>
      <c r="H39118" s="11"/>
    </row>
    <row r="39119" spans="6:8" x14ac:dyDescent="0.25">
      <c r="F39119" s="11"/>
      <c r="G39119" s="11"/>
      <c r="H39119" s="11"/>
    </row>
    <row r="39120" spans="6:8" x14ac:dyDescent="0.25">
      <c r="F39120" s="11"/>
      <c r="G39120" s="11"/>
      <c r="H39120" s="11"/>
    </row>
    <row r="39121" spans="6:8" x14ac:dyDescent="0.25">
      <c r="F39121" s="11"/>
      <c r="G39121" s="11"/>
      <c r="H39121" s="11"/>
    </row>
    <row r="39122" spans="6:8" x14ac:dyDescent="0.25">
      <c r="F39122" s="11"/>
      <c r="G39122" s="11"/>
      <c r="H39122" s="11"/>
    </row>
    <row r="39123" spans="6:8" x14ac:dyDescent="0.25">
      <c r="F39123" s="11"/>
      <c r="G39123" s="11"/>
      <c r="H39123" s="11"/>
    </row>
    <row r="39124" spans="6:8" x14ac:dyDescent="0.25">
      <c r="F39124" s="11"/>
      <c r="G39124" s="11"/>
      <c r="H39124" s="11"/>
    </row>
    <row r="39125" spans="6:8" x14ac:dyDescent="0.25">
      <c r="F39125" s="11"/>
      <c r="G39125" s="11"/>
      <c r="H39125" s="11"/>
    </row>
    <row r="39126" spans="6:8" x14ac:dyDescent="0.25">
      <c r="F39126" s="11"/>
      <c r="G39126" s="11"/>
      <c r="H39126" s="11"/>
    </row>
    <row r="39127" spans="6:8" x14ac:dyDescent="0.25">
      <c r="F39127" s="11"/>
      <c r="G39127" s="11"/>
      <c r="H39127" s="11"/>
    </row>
    <row r="39128" spans="6:8" x14ac:dyDescent="0.25">
      <c r="F39128" s="11"/>
      <c r="G39128" s="11"/>
      <c r="H39128" s="11"/>
    </row>
    <row r="39129" spans="6:8" x14ac:dyDescent="0.25">
      <c r="F39129" s="11"/>
      <c r="G39129" s="11"/>
      <c r="H39129" s="11"/>
    </row>
    <row r="39130" spans="6:8" x14ac:dyDescent="0.25">
      <c r="F39130" s="11"/>
      <c r="G39130" s="11"/>
      <c r="H39130" s="11"/>
    </row>
    <row r="39131" spans="6:8" x14ac:dyDescent="0.25">
      <c r="F39131" s="11"/>
      <c r="G39131" s="11"/>
      <c r="H39131" s="11"/>
    </row>
    <row r="39132" spans="6:8" x14ac:dyDescent="0.25">
      <c r="F39132" s="11"/>
      <c r="G39132" s="11"/>
      <c r="H39132" s="11"/>
    </row>
    <row r="39133" spans="6:8" x14ac:dyDescent="0.25">
      <c r="F39133" s="11"/>
      <c r="G39133" s="11"/>
      <c r="H39133" s="11"/>
    </row>
    <row r="39134" spans="6:8" x14ac:dyDescent="0.25">
      <c r="F39134" s="11"/>
      <c r="G39134" s="11"/>
      <c r="H39134" s="11"/>
    </row>
    <row r="39135" spans="6:8" x14ac:dyDescent="0.25">
      <c r="F39135" s="11"/>
      <c r="G39135" s="11"/>
      <c r="H39135" s="11"/>
    </row>
    <row r="39136" spans="6:8" x14ac:dyDescent="0.25">
      <c r="F39136" s="11"/>
      <c r="G39136" s="11"/>
      <c r="H39136" s="11"/>
    </row>
    <row r="39137" spans="6:8" x14ac:dyDescent="0.25">
      <c r="F39137" s="11"/>
      <c r="G39137" s="11"/>
      <c r="H39137" s="11"/>
    </row>
    <row r="39138" spans="6:8" x14ac:dyDescent="0.25">
      <c r="F39138" s="11"/>
      <c r="G39138" s="11"/>
      <c r="H39138" s="11"/>
    </row>
    <row r="39139" spans="6:8" x14ac:dyDescent="0.25">
      <c r="F39139" s="11"/>
      <c r="G39139" s="11"/>
      <c r="H39139" s="11"/>
    </row>
    <row r="39140" spans="6:8" x14ac:dyDescent="0.25">
      <c r="F39140" s="11"/>
      <c r="G39140" s="11"/>
      <c r="H39140" s="11"/>
    </row>
    <row r="39141" spans="6:8" x14ac:dyDescent="0.25">
      <c r="F39141" s="11"/>
      <c r="G39141" s="11"/>
      <c r="H39141" s="11"/>
    </row>
    <row r="39142" spans="6:8" x14ac:dyDescent="0.25">
      <c r="F39142" s="11"/>
      <c r="G39142" s="11"/>
      <c r="H39142" s="11"/>
    </row>
    <row r="39143" spans="6:8" x14ac:dyDescent="0.25">
      <c r="F39143" s="11"/>
      <c r="G39143" s="11"/>
      <c r="H39143" s="11"/>
    </row>
    <row r="39144" spans="6:8" x14ac:dyDescent="0.25">
      <c r="F39144" s="11"/>
      <c r="G39144" s="11"/>
      <c r="H39144" s="11"/>
    </row>
    <row r="39145" spans="6:8" x14ac:dyDescent="0.25">
      <c r="F39145" s="11"/>
      <c r="G39145" s="11"/>
      <c r="H39145" s="11"/>
    </row>
    <row r="39146" spans="6:8" x14ac:dyDescent="0.25">
      <c r="F39146" s="11"/>
      <c r="G39146" s="11"/>
      <c r="H39146" s="11"/>
    </row>
    <row r="39147" spans="6:8" x14ac:dyDescent="0.25">
      <c r="F39147" s="11"/>
      <c r="G39147" s="11"/>
      <c r="H39147" s="11"/>
    </row>
    <row r="39148" spans="6:8" x14ac:dyDescent="0.25">
      <c r="F39148" s="11"/>
      <c r="G39148" s="11"/>
      <c r="H39148" s="11"/>
    </row>
    <row r="39149" spans="6:8" x14ac:dyDescent="0.25">
      <c r="F39149" s="11"/>
      <c r="G39149" s="11"/>
      <c r="H39149" s="11"/>
    </row>
    <row r="39150" spans="6:8" x14ac:dyDescent="0.25">
      <c r="F39150" s="11"/>
      <c r="G39150" s="11"/>
      <c r="H39150" s="11"/>
    </row>
    <row r="39151" spans="6:8" x14ac:dyDescent="0.25">
      <c r="F39151" s="11"/>
      <c r="G39151" s="11"/>
      <c r="H39151" s="11"/>
    </row>
    <row r="39152" spans="6:8" x14ac:dyDescent="0.25">
      <c r="F39152" s="11"/>
      <c r="G39152" s="11"/>
      <c r="H39152" s="11"/>
    </row>
    <row r="39153" spans="6:8" x14ac:dyDescent="0.25">
      <c r="F39153" s="11"/>
      <c r="G39153" s="11"/>
      <c r="H39153" s="11"/>
    </row>
    <row r="39154" spans="6:8" x14ac:dyDescent="0.25">
      <c r="F39154" s="11"/>
      <c r="G39154" s="11"/>
      <c r="H39154" s="11"/>
    </row>
    <row r="39155" spans="6:8" x14ac:dyDescent="0.25">
      <c r="F39155" s="11"/>
      <c r="G39155" s="11"/>
      <c r="H39155" s="11"/>
    </row>
    <row r="39156" spans="6:8" x14ac:dyDescent="0.25">
      <c r="F39156" s="11"/>
      <c r="G39156" s="11"/>
      <c r="H39156" s="11"/>
    </row>
    <row r="39157" spans="6:8" x14ac:dyDescent="0.25">
      <c r="F39157" s="11"/>
      <c r="G39157" s="11"/>
      <c r="H39157" s="11"/>
    </row>
    <row r="39158" spans="6:8" x14ac:dyDescent="0.25">
      <c r="F39158" s="11"/>
      <c r="G39158" s="11"/>
      <c r="H39158" s="11"/>
    </row>
    <row r="39159" spans="6:8" x14ac:dyDescent="0.25">
      <c r="F39159" s="11"/>
      <c r="G39159" s="11"/>
      <c r="H39159" s="11"/>
    </row>
    <row r="39160" spans="6:8" x14ac:dyDescent="0.25">
      <c r="F39160" s="11"/>
      <c r="G39160" s="11"/>
      <c r="H39160" s="11"/>
    </row>
    <row r="39161" spans="6:8" x14ac:dyDescent="0.25">
      <c r="F39161" s="11"/>
      <c r="G39161" s="11"/>
      <c r="H39161" s="11"/>
    </row>
    <row r="39162" spans="6:8" x14ac:dyDescent="0.25">
      <c r="F39162" s="11"/>
      <c r="G39162" s="11"/>
      <c r="H39162" s="11"/>
    </row>
    <row r="39163" spans="6:8" x14ac:dyDescent="0.25">
      <c r="F39163" s="11"/>
      <c r="G39163" s="11"/>
      <c r="H39163" s="11"/>
    </row>
    <row r="39164" spans="6:8" x14ac:dyDescent="0.25">
      <c r="F39164" s="11"/>
      <c r="G39164" s="11"/>
      <c r="H39164" s="11"/>
    </row>
    <row r="39165" spans="6:8" x14ac:dyDescent="0.25">
      <c r="F39165" s="11"/>
      <c r="G39165" s="11"/>
      <c r="H39165" s="11"/>
    </row>
    <row r="39166" spans="6:8" x14ac:dyDescent="0.25">
      <c r="F39166" s="11"/>
      <c r="G39166" s="11"/>
      <c r="H39166" s="11"/>
    </row>
    <row r="39167" spans="6:8" x14ac:dyDescent="0.25">
      <c r="F39167" s="11"/>
      <c r="G39167" s="11"/>
      <c r="H39167" s="11"/>
    </row>
    <row r="39168" spans="6:8" x14ac:dyDescent="0.25">
      <c r="F39168" s="11"/>
      <c r="G39168" s="11"/>
      <c r="H39168" s="11"/>
    </row>
    <row r="39169" spans="6:8" x14ac:dyDescent="0.25">
      <c r="F39169" s="11"/>
      <c r="G39169" s="11"/>
      <c r="H39169" s="11"/>
    </row>
    <row r="39170" spans="6:8" x14ac:dyDescent="0.25">
      <c r="F39170" s="11"/>
      <c r="G39170" s="11"/>
      <c r="H39170" s="11"/>
    </row>
    <row r="39171" spans="6:8" x14ac:dyDescent="0.25">
      <c r="F39171" s="11"/>
      <c r="G39171" s="11"/>
      <c r="H39171" s="11"/>
    </row>
    <row r="39172" spans="6:8" x14ac:dyDescent="0.25">
      <c r="F39172" s="11"/>
      <c r="G39172" s="11"/>
      <c r="H39172" s="11"/>
    </row>
    <row r="39173" spans="6:8" x14ac:dyDescent="0.25">
      <c r="F39173" s="11"/>
      <c r="G39173" s="11"/>
      <c r="H39173" s="11"/>
    </row>
    <row r="39174" spans="6:8" x14ac:dyDescent="0.25">
      <c r="F39174" s="11"/>
      <c r="G39174" s="11"/>
      <c r="H39174" s="11"/>
    </row>
    <row r="39175" spans="6:8" x14ac:dyDescent="0.25">
      <c r="F39175" s="11"/>
      <c r="G39175" s="11"/>
      <c r="H39175" s="11"/>
    </row>
    <row r="39176" spans="6:8" x14ac:dyDescent="0.25">
      <c r="F39176" s="11"/>
      <c r="G39176" s="11"/>
      <c r="H39176" s="11"/>
    </row>
    <row r="39177" spans="6:8" x14ac:dyDescent="0.25">
      <c r="F39177" s="11"/>
      <c r="G39177" s="11"/>
      <c r="H39177" s="11"/>
    </row>
    <row r="39178" spans="6:8" x14ac:dyDescent="0.25">
      <c r="F39178" s="11"/>
      <c r="G39178" s="11"/>
      <c r="H39178" s="11"/>
    </row>
    <row r="39179" spans="6:8" x14ac:dyDescent="0.25">
      <c r="F39179" s="11"/>
      <c r="G39179" s="11"/>
      <c r="H39179" s="11"/>
    </row>
    <row r="39180" spans="6:8" x14ac:dyDescent="0.25">
      <c r="F39180" s="11"/>
      <c r="G39180" s="11"/>
      <c r="H39180" s="11"/>
    </row>
    <row r="39181" spans="6:8" x14ac:dyDescent="0.25">
      <c r="F39181" s="11"/>
      <c r="G39181" s="11"/>
      <c r="H39181" s="11"/>
    </row>
    <row r="39182" spans="6:8" x14ac:dyDescent="0.25">
      <c r="F39182" s="11"/>
      <c r="G39182" s="11"/>
      <c r="H39182" s="11"/>
    </row>
    <row r="39183" spans="6:8" x14ac:dyDescent="0.25">
      <c r="F39183" s="11"/>
      <c r="G39183" s="11"/>
      <c r="H39183" s="11"/>
    </row>
    <row r="39184" spans="6:8" x14ac:dyDescent="0.25">
      <c r="F39184" s="11"/>
      <c r="G39184" s="11"/>
      <c r="H39184" s="11"/>
    </row>
    <row r="39185" spans="6:8" x14ac:dyDescent="0.25">
      <c r="F39185" s="11"/>
      <c r="G39185" s="11"/>
      <c r="H39185" s="11"/>
    </row>
    <row r="39186" spans="6:8" x14ac:dyDescent="0.25">
      <c r="F39186" s="11"/>
      <c r="G39186" s="11"/>
      <c r="H39186" s="11"/>
    </row>
    <row r="39187" spans="6:8" x14ac:dyDescent="0.25">
      <c r="F39187" s="11"/>
      <c r="G39187" s="11"/>
      <c r="H39187" s="11"/>
    </row>
    <row r="39188" spans="6:8" x14ac:dyDescent="0.25">
      <c r="F39188" s="11"/>
      <c r="G39188" s="11"/>
      <c r="H39188" s="11"/>
    </row>
    <row r="39189" spans="6:8" x14ac:dyDescent="0.25">
      <c r="F39189" s="11"/>
      <c r="G39189" s="11"/>
      <c r="H39189" s="11"/>
    </row>
    <row r="39190" spans="6:8" x14ac:dyDescent="0.25">
      <c r="F39190" s="11"/>
      <c r="G39190" s="11"/>
      <c r="H39190" s="11"/>
    </row>
    <row r="39191" spans="6:8" x14ac:dyDescent="0.25">
      <c r="F39191" s="11"/>
      <c r="G39191" s="11"/>
      <c r="H39191" s="11"/>
    </row>
    <row r="39192" spans="6:8" x14ac:dyDescent="0.25">
      <c r="F39192" s="11"/>
      <c r="G39192" s="11"/>
      <c r="H39192" s="11"/>
    </row>
    <row r="39193" spans="6:8" x14ac:dyDescent="0.25">
      <c r="F39193" s="11"/>
      <c r="G39193" s="11"/>
      <c r="H39193" s="11"/>
    </row>
    <row r="39194" spans="6:8" x14ac:dyDescent="0.25">
      <c r="F39194" s="11"/>
      <c r="G39194" s="11"/>
      <c r="H39194" s="11"/>
    </row>
    <row r="39195" spans="6:8" x14ac:dyDescent="0.25">
      <c r="F39195" s="11"/>
      <c r="G39195" s="11"/>
      <c r="H39195" s="11"/>
    </row>
    <row r="39196" spans="6:8" x14ac:dyDescent="0.25">
      <c r="F39196" s="11"/>
      <c r="G39196" s="11"/>
      <c r="H39196" s="11"/>
    </row>
    <row r="39197" spans="6:8" x14ac:dyDescent="0.25">
      <c r="F39197" s="11"/>
      <c r="G39197" s="11"/>
      <c r="H39197" s="11"/>
    </row>
    <row r="39198" spans="6:8" x14ac:dyDescent="0.25">
      <c r="F39198" s="11"/>
      <c r="G39198" s="11"/>
      <c r="H39198" s="11"/>
    </row>
    <row r="39199" spans="6:8" x14ac:dyDescent="0.25">
      <c r="F39199" s="11"/>
      <c r="G39199" s="11"/>
      <c r="H39199" s="11"/>
    </row>
    <row r="39200" spans="6:8" x14ac:dyDescent="0.25">
      <c r="F39200" s="11"/>
      <c r="G39200" s="11"/>
      <c r="H39200" s="11"/>
    </row>
    <row r="39201" spans="6:8" x14ac:dyDescent="0.25">
      <c r="F39201" s="11"/>
      <c r="G39201" s="11"/>
      <c r="H39201" s="11"/>
    </row>
    <row r="39202" spans="6:8" x14ac:dyDescent="0.25">
      <c r="F39202" s="11"/>
      <c r="G39202" s="11"/>
      <c r="H39202" s="11"/>
    </row>
    <row r="39203" spans="6:8" x14ac:dyDescent="0.25">
      <c r="F39203" s="11"/>
      <c r="G39203" s="11"/>
      <c r="H39203" s="11"/>
    </row>
    <row r="39204" spans="6:8" x14ac:dyDescent="0.25">
      <c r="F39204" s="11"/>
      <c r="G39204" s="11"/>
      <c r="H39204" s="11"/>
    </row>
    <row r="39205" spans="6:8" x14ac:dyDescent="0.25">
      <c r="F39205" s="11"/>
      <c r="G39205" s="11"/>
      <c r="H39205" s="11"/>
    </row>
    <row r="39206" spans="6:8" x14ac:dyDescent="0.25">
      <c r="F39206" s="11"/>
      <c r="G39206" s="11"/>
      <c r="H39206" s="11"/>
    </row>
    <row r="39207" spans="6:8" x14ac:dyDescent="0.25">
      <c r="F39207" s="11"/>
      <c r="G39207" s="11"/>
      <c r="H39207" s="11"/>
    </row>
    <row r="39208" spans="6:8" x14ac:dyDescent="0.25">
      <c r="F39208" s="11"/>
      <c r="G39208" s="11"/>
      <c r="H39208" s="11"/>
    </row>
    <row r="39209" spans="6:8" x14ac:dyDescent="0.25">
      <c r="F39209" s="11"/>
      <c r="G39209" s="11"/>
      <c r="H39209" s="11"/>
    </row>
    <row r="39210" spans="6:8" x14ac:dyDescent="0.25">
      <c r="F39210" s="11"/>
      <c r="G39210" s="11"/>
      <c r="H39210" s="11"/>
    </row>
    <row r="39211" spans="6:8" x14ac:dyDescent="0.25">
      <c r="F39211" s="11"/>
      <c r="G39211" s="11"/>
      <c r="H39211" s="11"/>
    </row>
    <row r="39212" spans="6:8" x14ac:dyDescent="0.25">
      <c r="F39212" s="11"/>
      <c r="G39212" s="11"/>
      <c r="H39212" s="11"/>
    </row>
    <row r="39213" spans="6:8" x14ac:dyDescent="0.25">
      <c r="F39213" s="11"/>
      <c r="G39213" s="11"/>
      <c r="H39213" s="11"/>
    </row>
    <row r="39214" spans="6:8" x14ac:dyDescent="0.25">
      <c r="F39214" s="11"/>
      <c r="G39214" s="11"/>
      <c r="H39214" s="11"/>
    </row>
    <row r="39215" spans="6:8" x14ac:dyDescent="0.25">
      <c r="F39215" s="11"/>
      <c r="G39215" s="11"/>
      <c r="H39215" s="11"/>
    </row>
    <row r="39216" spans="6:8" x14ac:dyDescent="0.25">
      <c r="F39216" s="11"/>
      <c r="G39216" s="11"/>
      <c r="H39216" s="11"/>
    </row>
    <row r="39217" spans="6:8" x14ac:dyDescent="0.25">
      <c r="F39217" s="11"/>
      <c r="G39217" s="11"/>
      <c r="H39217" s="11"/>
    </row>
    <row r="39218" spans="6:8" x14ac:dyDescent="0.25">
      <c r="F39218" s="11"/>
      <c r="G39218" s="11"/>
      <c r="H39218" s="11"/>
    </row>
    <row r="39219" spans="6:8" x14ac:dyDescent="0.25">
      <c r="F39219" s="11"/>
      <c r="G39219" s="11"/>
      <c r="H39219" s="11"/>
    </row>
    <row r="39220" spans="6:8" x14ac:dyDescent="0.25">
      <c r="F39220" s="11"/>
      <c r="G39220" s="11"/>
      <c r="H39220" s="11"/>
    </row>
    <row r="39221" spans="6:8" x14ac:dyDescent="0.25">
      <c r="F39221" s="11"/>
      <c r="G39221" s="11"/>
      <c r="H39221" s="11"/>
    </row>
    <row r="39222" spans="6:8" x14ac:dyDescent="0.25">
      <c r="F39222" s="11"/>
      <c r="G39222" s="11"/>
      <c r="H39222" s="11"/>
    </row>
    <row r="39223" spans="6:8" x14ac:dyDescent="0.25">
      <c r="F39223" s="11"/>
      <c r="G39223" s="11"/>
      <c r="H39223" s="11"/>
    </row>
    <row r="39224" spans="6:8" x14ac:dyDescent="0.25">
      <c r="F39224" s="11"/>
      <c r="G39224" s="11"/>
      <c r="H39224" s="11"/>
    </row>
    <row r="39225" spans="6:8" x14ac:dyDescent="0.25">
      <c r="F39225" s="11"/>
      <c r="G39225" s="11"/>
      <c r="H39225" s="11"/>
    </row>
    <row r="39226" spans="6:8" x14ac:dyDescent="0.25">
      <c r="F39226" s="11"/>
      <c r="G39226" s="11"/>
      <c r="H39226" s="11"/>
    </row>
    <row r="39227" spans="6:8" x14ac:dyDescent="0.25">
      <c r="F39227" s="11"/>
      <c r="G39227" s="11"/>
      <c r="H39227" s="11"/>
    </row>
    <row r="39228" spans="6:8" x14ac:dyDescent="0.25">
      <c r="F39228" s="11"/>
      <c r="G39228" s="11"/>
      <c r="H39228" s="11"/>
    </row>
    <row r="39229" spans="6:8" x14ac:dyDescent="0.25">
      <c r="F39229" s="11"/>
      <c r="G39229" s="11"/>
      <c r="H39229" s="11"/>
    </row>
    <row r="39230" spans="6:8" x14ac:dyDescent="0.25">
      <c r="F39230" s="11"/>
      <c r="G39230" s="11"/>
      <c r="H39230" s="11"/>
    </row>
    <row r="39231" spans="6:8" x14ac:dyDescent="0.25">
      <c r="F39231" s="11"/>
      <c r="G39231" s="11"/>
      <c r="H39231" s="11"/>
    </row>
    <row r="39232" spans="6:8" x14ac:dyDescent="0.25">
      <c r="F39232" s="11"/>
      <c r="G39232" s="11"/>
      <c r="H39232" s="11"/>
    </row>
    <row r="39233" spans="6:8" x14ac:dyDescent="0.25">
      <c r="F39233" s="11"/>
      <c r="G39233" s="11"/>
      <c r="H39233" s="11"/>
    </row>
    <row r="39234" spans="6:8" x14ac:dyDescent="0.25">
      <c r="F39234" s="11"/>
      <c r="G39234" s="11"/>
      <c r="H39234" s="11"/>
    </row>
    <row r="39235" spans="6:8" x14ac:dyDescent="0.25">
      <c r="F39235" s="11"/>
      <c r="G39235" s="11"/>
      <c r="H39235" s="11"/>
    </row>
    <row r="39236" spans="6:8" x14ac:dyDescent="0.25">
      <c r="F39236" s="11"/>
      <c r="G39236" s="11"/>
      <c r="H39236" s="11"/>
    </row>
    <row r="39237" spans="6:8" x14ac:dyDescent="0.25">
      <c r="F39237" s="11"/>
      <c r="G39237" s="11"/>
      <c r="H39237" s="11"/>
    </row>
    <row r="39238" spans="6:8" x14ac:dyDescent="0.25">
      <c r="F39238" s="11"/>
      <c r="G39238" s="11"/>
      <c r="H39238" s="11"/>
    </row>
    <row r="39239" spans="6:8" x14ac:dyDescent="0.25">
      <c r="F39239" s="11"/>
      <c r="G39239" s="11"/>
      <c r="H39239" s="11"/>
    </row>
    <row r="39240" spans="6:8" x14ac:dyDescent="0.25">
      <c r="F39240" s="11"/>
      <c r="G39240" s="11"/>
      <c r="H39240" s="11"/>
    </row>
    <row r="39241" spans="6:8" x14ac:dyDescent="0.25">
      <c r="F39241" s="11"/>
      <c r="G39241" s="11"/>
      <c r="H39241" s="11"/>
    </row>
    <row r="39242" spans="6:8" x14ac:dyDescent="0.25">
      <c r="F39242" s="11"/>
      <c r="G39242" s="11"/>
      <c r="H39242" s="11"/>
    </row>
    <row r="39243" spans="6:8" x14ac:dyDescent="0.25">
      <c r="F39243" s="11"/>
      <c r="G39243" s="11"/>
      <c r="H39243" s="11"/>
    </row>
    <row r="39244" spans="6:8" x14ac:dyDescent="0.25">
      <c r="F39244" s="11"/>
      <c r="G39244" s="11"/>
      <c r="H39244" s="11"/>
    </row>
    <row r="39245" spans="6:8" x14ac:dyDescent="0.25">
      <c r="F39245" s="11"/>
      <c r="G39245" s="11"/>
      <c r="H39245" s="11"/>
    </row>
    <row r="39246" spans="6:8" x14ac:dyDescent="0.25">
      <c r="F39246" s="11"/>
      <c r="G39246" s="11"/>
      <c r="H39246" s="11"/>
    </row>
    <row r="39247" spans="6:8" x14ac:dyDescent="0.25">
      <c r="F39247" s="11"/>
      <c r="G39247" s="11"/>
      <c r="H39247" s="11"/>
    </row>
    <row r="39248" spans="6:8" x14ac:dyDescent="0.25">
      <c r="F39248" s="11"/>
      <c r="G39248" s="11"/>
      <c r="H39248" s="11"/>
    </row>
    <row r="39249" spans="6:8" x14ac:dyDescent="0.25">
      <c r="F39249" s="11"/>
      <c r="G39249" s="11"/>
      <c r="H39249" s="11"/>
    </row>
    <row r="39250" spans="6:8" x14ac:dyDescent="0.25">
      <c r="F39250" s="11"/>
      <c r="G39250" s="11"/>
      <c r="H39250" s="11"/>
    </row>
    <row r="39251" spans="6:8" x14ac:dyDescent="0.25">
      <c r="F39251" s="11"/>
      <c r="G39251" s="11"/>
      <c r="H39251" s="11"/>
    </row>
    <row r="39252" spans="6:8" x14ac:dyDescent="0.25">
      <c r="F39252" s="11"/>
      <c r="G39252" s="11"/>
      <c r="H39252" s="11"/>
    </row>
    <row r="39253" spans="6:8" x14ac:dyDescent="0.25">
      <c r="F39253" s="11"/>
      <c r="G39253" s="11"/>
      <c r="H39253" s="11"/>
    </row>
    <row r="39254" spans="6:8" x14ac:dyDescent="0.25">
      <c r="F39254" s="11"/>
      <c r="G39254" s="11"/>
      <c r="H39254" s="11"/>
    </row>
    <row r="39255" spans="6:8" x14ac:dyDescent="0.25">
      <c r="F39255" s="11"/>
      <c r="G39255" s="11"/>
      <c r="H39255" s="11"/>
    </row>
    <row r="39256" spans="6:8" x14ac:dyDescent="0.25">
      <c r="F39256" s="11"/>
      <c r="G39256" s="11"/>
      <c r="H39256" s="11"/>
    </row>
    <row r="39257" spans="6:8" x14ac:dyDescent="0.25">
      <c r="F39257" s="11"/>
      <c r="G39257" s="11"/>
      <c r="H39257" s="11"/>
    </row>
    <row r="39258" spans="6:8" x14ac:dyDescent="0.25">
      <c r="F39258" s="11"/>
      <c r="G39258" s="11"/>
      <c r="H39258" s="11"/>
    </row>
    <row r="39259" spans="6:8" x14ac:dyDescent="0.25">
      <c r="F39259" s="11"/>
      <c r="G39259" s="11"/>
      <c r="H39259" s="11"/>
    </row>
    <row r="39260" spans="6:8" x14ac:dyDescent="0.25">
      <c r="F39260" s="11"/>
      <c r="G39260" s="11"/>
      <c r="H39260" s="11"/>
    </row>
    <row r="39261" spans="6:8" x14ac:dyDescent="0.25">
      <c r="F39261" s="11"/>
      <c r="G39261" s="11"/>
      <c r="H39261" s="11"/>
    </row>
    <row r="39262" spans="6:8" x14ac:dyDescent="0.25">
      <c r="F39262" s="11"/>
      <c r="G39262" s="11"/>
      <c r="H39262" s="11"/>
    </row>
    <row r="39263" spans="6:8" x14ac:dyDescent="0.25">
      <c r="F39263" s="11"/>
      <c r="G39263" s="11"/>
      <c r="H39263" s="11"/>
    </row>
    <row r="39264" spans="6:8" x14ac:dyDescent="0.25">
      <c r="F39264" s="11"/>
      <c r="G39264" s="11"/>
      <c r="H39264" s="11"/>
    </row>
    <row r="39265" spans="6:8" x14ac:dyDescent="0.25">
      <c r="F39265" s="11"/>
      <c r="G39265" s="11"/>
      <c r="H39265" s="11"/>
    </row>
    <row r="39266" spans="6:8" x14ac:dyDescent="0.25">
      <c r="F39266" s="11"/>
      <c r="G39266" s="11"/>
      <c r="H39266" s="11"/>
    </row>
    <row r="39267" spans="6:8" x14ac:dyDescent="0.25">
      <c r="F39267" s="11"/>
      <c r="G39267" s="11"/>
      <c r="H39267" s="11"/>
    </row>
    <row r="39268" spans="6:8" x14ac:dyDescent="0.25">
      <c r="F39268" s="11"/>
      <c r="G39268" s="11"/>
      <c r="H39268" s="11"/>
    </row>
    <row r="39269" spans="6:8" x14ac:dyDescent="0.25">
      <c r="F39269" s="11"/>
      <c r="G39269" s="11"/>
      <c r="H39269" s="11"/>
    </row>
    <row r="39270" spans="6:8" x14ac:dyDescent="0.25">
      <c r="F39270" s="11"/>
      <c r="G39270" s="11"/>
      <c r="H39270" s="11"/>
    </row>
    <row r="39271" spans="6:8" x14ac:dyDescent="0.25">
      <c r="F39271" s="11"/>
      <c r="G39271" s="11"/>
      <c r="H39271" s="11"/>
    </row>
    <row r="39272" spans="6:8" x14ac:dyDescent="0.25">
      <c r="F39272" s="11"/>
      <c r="G39272" s="11"/>
      <c r="H39272" s="11"/>
    </row>
    <row r="39273" spans="6:8" x14ac:dyDescent="0.25">
      <c r="F39273" s="11"/>
      <c r="G39273" s="11"/>
      <c r="H39273" s="11"/>
    </row>
    <row r="39274" spans="6:8" x14ac:dyDescent="0.25">
      <c r="F39274" s="11"/>
      <c r="G39274" s="11"/>
      <c r="H39274" s="11"/>
    </row>
    <row r="39275" spans="6:8" x14ac:dyDescent="0.25">
      <c r="F39275" s="11"/>
      <c r="G39275" s="11"/>
      <c r="H39275" s="11"/>
    </row>
    <row r="39276" spans="6:8" x14ac:dyDescent="0.25">
      <c r="F39276" s="11"/>
      <c r="G39276" s="11"/>
      <c r="H39276" s="11"/>
    </row>
    <row r="39277" spans="6:8" x14ac:dyDescent="0.25">
      <c r="F39277" s="11"/>
      <c r="G39277" s="11"/>
      <c r="H39277" s="11"/>
    </row>
    <row r="39278" spans="6:8" x14ac:dyDescent="0.25">
      <c r="F39278" s="11"/>
      <c r="G39278" s="11"/>
      <c r="H39278" s="11"/>
    </row>
    <row r="39279" spans="6:8" x14ac:dyDescent="0.25">
      <c r="F39279" s="11"/>
      <c r="G39279" s="11"/>
      <c r="H39279" s="11"/>
    </row>
    <row r="39280" spans="6:8" x14ac:dyDescent="0.25">
      <c r="F39280" s="11"/>
      <c r="G39280" s="11"/>
      <c r="H39280" s="11"/>
    </row>
    <row r="39281" spans="6:8" x14ac:dyDescent="0.25">
      <c r="F39281" s="11"/>
      <c r="G39281" s="11"/>
      <c r="H39281" s="11"/>
    </row>
    <row r="39282" spans="6:8" x14ac:dyDescent="0.25">
      <c r="F39282" s="11"/>
      <c r="G39282" s="11"/>
      <c r="H39282" s="11"/>
    </row>
    <row r="39283" spans="6:8" x14ac:dyDescent="0.25">
      <c r="F39283" s="11"/>
      <c r="G39283" s="11"/>
      <c r="H39283" s="11"/>
    </row>
    <row r="39284" spans="6:8" x14ac:dyDescent="0.25">
      <c r="F39284" s="11"/>
      <c r="G39284" s="11"/>
      <c r="H39284" s="11"/>
    </row>
    <row r="39285" spans="6:8" x14ac:dyDescent="0.25">
      <c r="F39285" s="11"/>
      <c r="G39285" s="11"/>
      <c r="H39285" s="11"/>
    </row>
    <row r="39286" spans="6:8" x14ac:dyDescent="0.25">
      <c r="F39286" s="11"/>
      <c r="G39286" s="11"/>
      <c r="H39286" s="11"/>
    </row>
    <row r="39287" spans="6:8" x14ac:dyDescent="0.25">
      <c r="F39287" s="11"/>
      <c r="G39287" s="11"/>
      <c r="H39287" s="11"/>
    </row>
    <row r="39288" spans="6:8" x14ac:dyDescent="0.25">
      <c r="F39288" s="11"/>
      <c r="G39288" s="11"/>
      <c r="H39288" s="11"/>
    </row>
    <row r="39289" spans="6:8" x14ac:dyDescent="0.25">
      <c r="F39289" s="11"/>
      <c r="G39289" s="11"/>
      <c r="H39289" s="11"/>
    </row>
    <row r="39290" spans="6:8" x14ac:dyDescent="0.25">
      <c r="F39290" s="11"/>
      <c r="G39290" s="11"/>
      <c r="H39290" s="11"/>
    </row>
    <row r="39291" spans="6:8" x14ac:dyDescent="0.25">
      <c r="F39291" s="11"/>
      <c r="G39291" s="11"/>
      <c r="H39291" s="11"/>
    </row>
    <row r="39292" spans="6:8" x14ac:dyDescent="0.25">
      <c r="F39292" s="11"/>
      <c r="G39292" s="11"/>
      <c r="H39292" s="11"/>
    </row>
    <row r="39293" spans="6:8" x14ac:dyDescent="0.25">
      <c r="F39293" s="11"/>
      <c r="G39293" s="11"/>
      <c r="H39293" s="11"/>
    </row>
    <row r="39294" spans="6:8" x14ac:dyDescent="0.25">
      <c r="F39294" s="11"/>
      <c r="G39294" s="11"/>
      <c r="H39294" s="11"/>
    </row>
    <row r="39295" spans="6:8" x14ac:dyDescent="0.25">
      <c r="F39295" s="11"/>
      <c r="G39295" s="11"/>
      <c r="H39295" s="11"/>
    </row>
    <row r="39296" spans="6:8" x14ac:dyDescent="0.25">
      <c r="F39296" s="11"/>
      <c r="G39296" s="11"/>
      <c r="H39296" s="11"/>
    </row>
    <row r="39297" spans="6:8" x14ac:dyDescent="0.25">
      <c r="F39297" s="11"/>
      <c r="G39297" s="11"/>
      <c r="H39297" s="11"/>
    </row>
    <row r="39298" spans="6:8" x14ac:dyDescent="0.25">
      <c r="F39298" s="11"/>
      <c r="G39298" s="11"/>
      <c r="H39298" s="11"/>
    </row>
    <row r="39299" spans="6:8" x14ac:dyDescent="0.25">
      <c r="F39299" s="11"/>
      <c r="G39299" s="11"/>
      <c r="H39299" s="11"/>
    </row>
    <row r="39300" spans="6:8" x14ac:dyDescent="0.25">
      <c r="F39300" s="11"/>
      <c r="G39300" s="11"/>
      <c r="H39300" s="11"/>
    </row>
    <row r="39301" spans="6:8" x14ac:dyDescent="0.25">
      <c r="F39301" s="11"/>
      <c r="G39301" s="11"/>
      <c r="H39301" s="11"/>
    </row>
    <row r="39302" spans="6:8" x14ac:dyDescent="0.25">
      <c r="F39302" s="11"/>
      <c r="G39302" s="11"/>
      <c r="H39302" s="11"/>
    </row>
    <row r="39303" spans="6:8" x14ac:dyDescent="0.25">
      <c r="F39303" s="11"/>
      <c r="G39303" s="11"/>
      <c r="H39303" s="11"/>
    </row>
    <row r="39304" spans="6:8" x14ac:dyDescent="0.25">
      <c r="F39304" s="11"/>
      <c r="G39304" s="11"/>
      <c r="H39304" s="11"/>
    </row>
    <row r="39305" spans="6:8" x14ac:dyDescent="0.25">
      <c r="F39305" s="11"/>
      <c r="G39305" s="11"/>
      <c r="H39305" s="11"/>
    </row>
    <row r="39306" spans="6:8" x14ac:dyDescent="0.25">
      <c r="F39306" s="11"/>
      <c r="G39306" s="11"/>
      <c r="H39306" s="11"/>
    </row>
    <row r="39307" spans="6:8" x14ac:dyDescent="0.25">
      <c r="F39307" s="11"/>
      <c r="G39307" s="11"/>
      <c r="H39307" s="11"/>
    </row>
    <row r="39308" spans="6:8" x14ac:dyDescent="0.25">
      <c r="F39308" s="11"/>
      <c r="G39308" s="11"/>
      <c r="H39308" s="11"/>
    </row>
    <row r="39309" spans="6:8" x14ac:dyDescent="0.25">
      <c r="F39309" s="11"/>
      <c r="G39309" s="11"/>
      <c r="H39309" s="11"/>
    </row>
    <row r="39310" spans="6:8" x14ac:dyDescent="0.25">
      <c r="F39310" s="11"/>
      <c r="G39310" s="11"/>
      <c r="H39310" s="11"/>
    </row>
    <row r="39311" spans="6:8" x14ac:dyDescent="0.25">
      <c r="F39311" s="11"/>
      <c r="G39311" s="11"/>
      <c r="H39311" s="11"/>
    </row>
    <row r="39312" spans="6:8" x14ac:dyDescent="0.25">
      <c r="F39312" s="11"/>
      <c r="G39312" s="11"/>
      <c r="H39312" s="11"/>
    </row>
    <row r="39313" spans="6:8" x14ac:dyDescent="0.25">
      <c r="F39313" s="11"/>
      <c r="G39313" s="11"/>
      <c r="H39313" s="11"/>
    </row>
    <row r="39314" spans="6:8" x14ac:dyDescent="0.25">
      <c r="F39314" s="11"/>
      <c r="G39314" s="11"/>
      <c r="H39314" s="11"/>
    </row>
    <row r="39315" spans="6:8" x14ac:dyDescent="0.25">
      <c r="F39315" s="11"/>
      <c r="G39315" s="11"/>
      <c r="H39315" s="11"/>
    </row>
    <row r="39316" spans="6:8" x14ac:dyDescent="0.25">
      <c r="F39316" s="11"/>
      <c r="G39316" s="11"/>
      <c r="H39316" s="11"/>
    </row>
    <row r="39317" spans="6:8" x14ac:dyDescent="0.25">
      <c r="F39317" s="11"/>
      <c r="G39317" s="11"/>
      <c r="H39317" s="11"/>
    </row>
    <row r="39318" spans="6:8" x14ac:dyDescent="0.25">
      <c r="F39318" s="11"/>
      <c r="G39318" s="11"/>
      <c r="H39318" s="11"/>
    </row>
    <row r="39319" spans="6:8" x14ac:dyDescent="0.25">
      <c r="F39319" s="11"/>
      <c r="G39319" s="11"/>
      <c r="H39319" s="11"/>
    </row>
    <row r="39320" spans="6:8" x14ac:dyDescent="0.25">
      <c r="F39320" s="11"/>
      <c r="G39320" s="11"/>
      <c r="H39320" s="11"/>
    </row>
    <row r="39321" spans="6:8" x14ac:dyDescent="0.25">
      <c r="F39321" s="11"/>
      <c r="G39321" s="11"/>
      <c r="H39321" s="11"/>
    </row>
    <row r="39322" spans="6:8" x14ac:dyDescent="0.25">
      <c r="F39322" s="11"/>
      <c r="G39322" s="11"/>
      <c r="H39322" s="11"/>
    </row>
    <row r="39323" spans="6:8" x14ac:dyDescent="0.25">
      <c r="F39323" s="11"/>
      <c r="G39323" s="11"/>
      <c r="H39323" s="11"/>
    </row>
    <row r="39324" spans="6:8" x14ac:dyDescent="0.25">
      <c r="F39324" s="11"/>
      <c r="G39324" s="11"/>
      <c r="H39324" s="11"/>
    </row>
    <row r="39325" spans="6:8" x14ac:dyDescent="0.25">
      <c r="F39325" s="11"/>
      <c r="G39325" s="11"/>
      <c r="H39325" s="11"/>
    </row>
    <row r="39326" spans="6:8" x14ac:dyDescent="0.25">
      <c r="F39326" s="11"/>
      <c r="G39326" s="11"/>
      <c r="H39326" s="11"/>
    </row>
    <row r="39327" spans="6:8" x14ac:dyDescent="0.25">
      <c r="F39327" s="11"/>
      <c r="G39327" s="11"/>
      <c r="H39327" s="11"/>
    </row>
    <row r="39328" spans="6:8" x14ac:dyDescent="0.25">
      <c r="F39328" s="11"/>
      <c r="G39328" s="11"/>
      <c r="H39328" s="11"/>
    </row>
    <row r="39329" spans="6:8" x14ac:dyDescent="0.25">
      <c r="F39329" s="11"/>
      <c r="G39329" s="11"/>
      <c r="H39329" s="11"/>
    </row>
    <row r="39330" spans="6:8" x14ac:dyDescent="0.25">
      <c r="F39330" s="11"/>
      <c r="G39330" s="11"/>
      <c r="H39330" s="11"/>
    </row>
    <row r="39331" spans="6:8" x14ac:dyDescent="0.25">
      <c r="F39331" s="11"/>
      <c r="G39331" s="11"/>
      <c r="H39331" s="11"/>
    </row>
    <row r="39332" spans="6:8" x14ac:dyDescent="0.25">
      <c r="F39332" s="11"/>
      <c r="G39332" s="11"/>
      <c r="H39332" s="11"/>
    </row>
    <row r="39333" spans="6:8" x14ac:dyDescent="0.25">
      <c r="F39333" s="11"/>
      <c r="G39333" s="11"/>
      <c r="H39333" s="11"/>
    </row>
    <row r="39334" spans="6:8" x14ac:dyDescent="0.25">
      <c r="F39334" s="11"/>
      <c r="G39334" s="11"/>
      <c r="H39334" s="11"/>
    </row>
    <row r="39335" spans="6:8" x14ac:dyDescent="0.25">
      <c r="F39335" s="11"/>
      <c r="G39335" s="11"/>
      <c r="H39335" s="11"/>
    </row>
    <row r="39336" spans="6:8" x14ac:dyDescent="0.25">
      <c r="F39336" s="11"/>
      <c r="G39336" s="11"/>
      <c r="H39336" s="11"/>
    </row>
    <row r="39337" spans="6:8" x14ac:dyDescent="0.25">
      <c r="F39337" s="11"/>
      <c r="G39337" s="11"/>
      <c r="H39337" s="11"/>
    </row>
    <row r="39338" spans="6:8" x14ac:dyDescent="0.25">
      <c r="F39338" s="11"/>
      <c r="G39338" s="11"/>
      <c r="H39338" s="11"/>
    </row>
    <row r="39339" spans="6:8" x14ac:dyDescent="0.25">
      <c r="F39339" s="11"/>
      <c r="G39339" s="11"/>
      <c r="H39339" s="11"/>
    </row>
    <row r="39340" spans="6:8" x14ac:dyDescent="0.25">
      <c r="F39340" s="11"/>
      <c r="G39340" s="11"/>
      <c r="H39340" s="11"/>
    </row>
    <row r="39341" spans="6:8" x14ac:dyDescent="0.25">
      <c r="F39341" s="11"/>
      <c r="G39341" s="11"/>
      <c r="H39341" s="11"/>
    </row>
    <row r="39342" spans="6:8" x14ac:dyDescent="0.25">
      <c r="F39342" s="11"/>
      <c r="G39342" s="11"/>
      <c r="H39342" s="11"/>
    </row>
    <row r="39343" spans="6:8" x14ac:dyDescent="0.25">
      <c r="F39343" s="11"/>
      <c r="G39343" s="11"/>
      <c r="H39343" s="11"/>
    </row>
    <row r="39344" spans="6:8" x14ac:dyDescent="0.25">
      <c r="F39344" s="11"/>
      <c r="G39344" s="11"/>
      <c r="H39344" s="11"/>
    </row>
    <row r="39345" spans="6:8" x14ac:dyDescent="0.25">
      <c r="F39345" s="11"/>
      <c r="G39345" s="11"/>
      <c r="H39345" s="11"/>
    </row>
    <row r="39346" spans="6:8" x14ac:dyDescent="0.25">
      <c r="F39346" s="11"/>
      <c r="G39346" s="11"/>
      <c r="H39346" s="11"/>
    </row>
    <row r="39347" spans="6:8" x14ac:dyDescent="0.25">
      <c r="F39347" s="11"/>
      <c r="G39347" s="11"/>
      <c r="H39347" s="11"/>
    </row>
    <row r="39348" spans="6:8" x14ac:dyDescent="0.25">
      <c r="F39348" s="11"/>
      <c r="G39348" s="11"/>
      <c r="H39348" s="11"/>
    </row>
    <row r="39349" spans="6:8" x14ac:dyDescent="0.25">
      <c r="F39349" s="11"/>
      <c r="G39349" s="11"/>
      <c r="H39349" s="11"/>
    </row>
    <row r="39350" spans="6:8" x14ac:dyDescent="0.25">
      <c r="F39350" s="11"/>
      <c r="G39350" s="11"/>
      <c r="H39350" s="11"/>
    </row>
    <row r="39351" spans="6:8" x14ac:dyDescent="0.25">
      <c r="F39351" s="11"/>
      <c r="G39351" s="11"/>
      <c r="H39351" s="11"/>
    </row>
    <row r="39352" spans="6:8" x14ac:dyDescent="0.25">
      <c r="F39352" s="11"/>
      <c r="G39352" s="11"/>
      <c r="H39352" s="11"/>
    </row>
    <row r="39353" spans="6:8" x14ac:dyDescent="0.25">
      <c r="F39353" s="11"/>
      <c r="G39353" s="11"/>
      <c r="H39353" s="11"/>
    </row>
    <row r="39354" spans="6:8" x14ac:dyDescent="0.25">
      <c r="F39354" s="11"/>
      <c r="G39354" s="11"/>
      <c r="H39354" s="11"/>
    </row>
    <row r="39355" spans="6:8" x14ac:dyDescent="0.25">
      <c r="F39355" s="11"/>
      <c r="G39355" s="11"/>
      <c r="H39355" s="11"/>
    </row>
    <row r="39356" spans="6:8" x14ac:dyDescent="0.25">
      <c r="F39356" s="11"/>
      <c r="G39356" s="11"/>
      <c r="H39356" s="11"/>
    </row>
    <row r="39357" spans="6:8" x14ac:dyDescent="0.25">
      <c r="F39357" s="11"/>
      <c r="G39357" s="11"/>
      <c r="H39357" s="11"/>
    </row>
    <row r="39358" spans="6:8" x14ac:dyDescent="0.25">
      <c r="F39358" s="11"/>
      <c r="G39358" s="11"/>
      <c r="H39358" s="11"/>
    </row>
    <row r="39359" spans="6:8" x14ac:dyDescent="0.25">
      <c r="F39359" s="11"/>
      <c r="G39359" s="11"/>
      <c r="H39359" s="11"/>
    </row>
    <row r="39360" spans="6:8" x14ac:dyDescent="0.25">
      <c r="F39360" s="11"/>
      <c r="G39360" s="11"/>
      <c r="H39360" s="11"/>
    </row>
    <row r="39361" spans="6:8" x14ac:dyDescent="0.25">
      <c r="F39361" s="11"/>
      <c r="G39361" s="11"/>
      <c r="H39361" s="11"/>
    </row>
    <row r="39362" spans="6:8" x14ac:dyDescent="0.25">
      <c r="F39362" s="11"/>
      <c r="G39362" s="11"/>
      <c r="H39362" s="11"/>
    </row>
    <row r="39363" spans="6:8" x14ac:dyDescent="0.25">
      <c r="F39363" s="11"/>
      <c r="G39363" s="11"/>
      <c r="H39363" s="11"/>
    </row>
    <row r="39364" spans="6:8" x14ac:dyDescent="0.25">
      <c r="F39364" s="11"/>
      <c r="G39364" s="11"/>
      <c r="H39364" s="11"/>
    </row>
    <row r="39365" spans="6:8" x14ac:dyDescent="0.25">
      <c r="F39365" s="11"/>
      <c r="G39365" s="11"/>
      <c r="H39365" s="11"/>
    </row>
    <row r="39366" spans="6:8" x14ac:dyDescent="0.25">
      <c r="F39366" s="11"/>
      <c r="G39366" s="11"/>
      <c r="H39366" s="11"/>
    </row>
    <row r="39367" spans="6:8" x14ac:dyDescent="0.25">
      <c r="F39367" s="11"/>
      <c r="G39367" s="11"/>
      <c r="H39367" s="11"/>
    </row>
    <row r="39368" spans="6:8" x14ac:dyDescent="0.25">
      <c r="F39368" s="11"/>
      <c r="G39368" s="11"/>
      <c r="H39368" s="11"/>
    </row>
    <row r="39369" spans="6:8" x14ac:dyDescent="0.25">
      <c r="F39369" s="11"/>
      <c r="G39369" s="11"/>
      <c r="H39369" s="11"/>
    </row>
    <row r="39370" spans="6:8" x14ac:dyDescent="0.25">
      <c r="F39370" s="11"/>
      <c r="G39370" s="11"/>
      <c r="H39370" s="11"/>
    </row>
    <row r="39371" spans="6:8" x14ac:dyDescent="0.25">
      <c r="F39371" s="11"/>
      <c r="G39371" s="11"/>
      <c r="H39371" s="11"/>
    </row>
    <row r="39372" spans="6:8" x14ac:dyDescent="0.25">
      <c r="F39372" s="11"/>
      <c r="G39372" s="11"/>
      <c r="H39372" s="11"/>
    </row>
    <row r="39373" spans="6:8" x14ac:dyDescent="0.25">
      <c r="F39373" s="11"/>
      <c r="G39373" s="11"/>
      <c r="H39373" s="11"/>
    </row>
    <row r="39374" spans="6:8" x14ac:dyDescent="0.25">
      <c r="F39374" s="11"/>
      <c r="G39374" s="11"/>
      <c r="H39374" s="11"/>
    </row>
    <row r="39375" spans="6:8" x14ac:dyDescent="0.25">
      <c r="F39375" s="11"/>
      <c r="G39375" s="11"/>
      <c r="H39375" s="11"/>
    </row>
    <row r="39376" spans="6:8" x14ac:dyDescent="0.25">
      <c r="F39376" s="11"/>
      <c r="G39376" s="11"/>
      <c r="H39376" s="11"/>
    </row>
    <row r="39377" spans="6:8" x14ac:dyDescent="0.25">
      <c r="F39377" s="11"/>
      <c r="G39377" s="11"/>
      <c r="H39377" s="11"/>
    </row>
    <row r="39378" spans="6:8" x14ac:dyDescent="0.25">
      <c r="F39378" s="11"/>
      <c r="G39378" s="11"/>
      <c r="H39378" s="11"/>
    </row>
    <row r="39379" spans="6:8" x14ac:dyDescent="0.25">
      <c r="F39379" s="11"/>
      <c r="G39379" s="11"/>
      <c r="H39379" s="11"/>
    </row>
    <row r="39380" spans="6:8" x14ac:dyDescent="0.25">
      <c r="F39380" s="11"/>
      <c r="G39380" s="11"/>
      <c r="H39380" s="11"/>
    </row>
    <row r="39381" spans="6:8" x14ac:dyDescent="0.25">
      <c r="F39381" s="11"/>
      <c r="G39381" s="11"/>
      <c r="H39381" s="11"/>
    </row>
    <row r="39382" spans="6:8" x14ac:dyDescent="0.25">
      <c r="F39382" s="11"/>
      <c r="G39382" s="11"/>
      <c r="H39382" s="11"/>
    </row>
    <row r="39383" spans="6:8" x14ac:dyDescent="0.25">
      <c r="F39383" s="11"/>
      <c r="G39383" s="11"/>
      <c r="H39383" s="11"/>
    </row>
    <row r="39384" spans="6:8" x14ac:dyDescent="0.25">
      <c r="F39384" s="11"/>
      <c r="G39384" s="11"/>
      <c r="H39384" s="11"/>
    </row>
    <row r="39385" spans="6:8" x14ac:dyDescent="0.25">
      <c r="F39385" s="11"/>
      <c r="G39385" s="11"/>
      <c r="H39385" s="11"/>
    </row>
    <row r="39386" spans="6:8" x14ac:dyDescent="0.25">
      <c r="F39386" s="11"/>
      <c r="G39386" s="11"/>
      <c r="H39386" s="11"/>
    </row>
    <row r="39387" spans="6:8" x14ac:dyDescent="0.25">
      <c r="F39387" s="11"/>
      <c r="G39387" s="11"/>
      <c r="H39387" s="11"/>
    </row>
    <row r="39388" spans="6:8" x14ac:dyDescent="0.25">
      <c r="F39388" s="11"/>
      <c r="G39388" s="11"/>
      <c r="H39388" s="11"/>
    </row>
    <row r="39389" spans="6:8" x14ac:dyDescent="0.25">
      <c r="F39389" s="11"/>
      <c r="G39389" s="11"/>
      <c r="H39389" s="11"/>
    </row>
    <row r="39390" spans="6:8" x14ac:dyDescent="0.25">
      <c r="F39390" s="11"/>
      <c r="G39390" s="11"/>
      <c r="H39390" s="11"/>
    </row>
    <row r="39391" spans="6:8" x14ac:dyDescent="0.25">
      <c r="F39391" s="11"/>
      <c r="G39391" s="11"/>
      <c r="H39391" s="11"/>
    </row>
    <row r="39392" spans="6:8" x14ac:dyDescent="0.25">
      <c r="F39392" s="11"/>
      <c r="G39392" s="11"/>
      <c r="H39392" s="11"/>
    </row>
    <row r="39393" spans="6:8" x14ac:dyDescent="0.25">
      <c r="F39393" s="11"/>
      <c r="G39393" s="11"/>
      <c r="H39393" s="11"/>
    </row>
    <row r="39394" spans="6:8" x14ac:dyDescent="0.25">
      <c r="F39394" s="11"/>
      <c r="G39394" s="11"/>
      <c r="H39394" s="11"/>
    </row>
    <row r="39395" spans="6:8" x14ac:dyDescent="0.25">
      <c r="F39395" s="11"/>
      <c r="G39395" s="11"/>
      <c r="H39395" s="11"/>
    </row>
    <row r="39396" spans="6:8" x14ac:dyDescent="0.25">
      <c r="F39396" s="11"/>
      <c r="G39396" s="11"/>
      <c r="H39396" s="11"/>
    </row>
    <row r="39397" spans="6:8" x14ac:dyDescent="0.25">
      <c r="F39397" s="11"/>
      <c r="G39397" s="11"/>
      <c r="H39397" s="11"/>
    </row>
    <row r="39398" spans="6:8" x14ac:dyDescent="0.25">
      <c r="F39398" s="11"/>
      <c r="G39398" s="11"/>
      <c r="H39398" s="11"/>
    </row>
    <row r="39399" spans="6:8" x14ac:dyDescent="0.25">
      <c r="F39399" s="11"/>
      <c r="G39399" s="11"/>
      <c r="H39399" s="11"/>
    </row>
    <row r="39400" spans="6:8" x14ac:dyDescent="0.25">
      <c r="F39400" s="11"/>
      <c r="G39400" s="11"/>
      <c r="H39400" s="11"/>
    </row>
    <row r="39401" spans="6:8" x14ac:dyDescent="0.25">
      <c r="F39401" s="11"/>
      <c r="G39401" s="11"/>
      <c r="H39401" s="11"/>
    </row>
    <row r="39402" spans="6:8" x14ac:dyDescent="0.25">
      <c r="F39402" s="11"/>
      <c r="G39402" s="11"/>
      <c r="H39402" s="11"/>
    </row>
    <row r="39403" spans="6:8" x14ac:dyDescent="0.25">
      <c r="F39403" s="11"/>
      <c r="G39403" s="11"/>
      <c r="H39403" s="11"/>
    </row>
    <row r="39404" spans="6:8" x14ac:dyDescent="0.25">
      <c r="F39404" s="11"/>
      <c r="G39404" s="11"/>
      <c r="H39404" s="11"/>
    </row>
    <row r="39405" spans="6:8" x14ac:dyDescent="0.25">
      <c r="F39405" s="11"/>
      <c r="G39405" s="11"/>
      <c r="H39405" s="11"/>
    </row>
    <row r="39406" spans="6:8" x14ac:dyDescent="0.25">
      <c r="F39406" s="11"/>
      <c r="G39406" s="11"/>
      <c r="H39406" s="11"/>
    </row>
    <row r="39407" spans="6:8" x14ac:dyDescent="0.25">
      <c r="F39407" s="11"/>
      <c r="G39407" s="11"/>
      <c r="H39407" s="11"/>
    </row>
    <row r="39408" spans="6:8" x14ac:dyDescent="0.25">
      <c r="F39408" s="11"/>
      <c r="G39408" s="11"/>
      <c r="H39408" s="11"/>
    </row>
    <row r="39409" spans="6:8" x14ac:dyDescent="0.25">
      <c r="F39409" s="11"/>
      <c r="G39409" s="11"/>
      <c r="H39409" s="11"/>
    </row>
    <row r="39410" spans="6:8" x14ac:dyDescent="0.25">
      <c r="F39410" s="11"/>
      <c r="G39410" s="11"/>
      <c r="H39410" s="11"/>
    </row>
    <row r="39411" spans="6:8" x14ac:dyDescent="0.25">
      <c r="F39411" s="11"/>
      <c r="G39411" s="11"/>
      <c r="H39411" s="11"/>
    </row>
    <row r="39412" spans="6:8" x14ac:dyDescent="0.25">
      <c r="F39412" s="11"/>
      <c r="G39412" s="11"/>
      <c r="H39412" s="11"/>
    </row>
    <row r="39413" spans="6:8" x14ac:dyDescent="0.25">
      <c r="F39413" s="11"/>
      <c r="G39413" s="11"/>
      <c r="H39413" s="11"/>
    </row>
    <row r="39414" spans="6:8" x14ac:dyDescent="0.25">
      <c r="F39414" s="11"/>
      <c r="G39414" s="11"/>
      <c r="H39414" s="11"/>
    </row>
    <row r="39415" spans="6:8" x14ac:dyDescent="0.25">
      <c r="F39415" s="11"/>
      <c r="G39415" s="11"/>
      <c r="H39415" s="11"/>
    </row>
    <row r="39416" spans="6:8" x14ac:dyDescent="0.25">
      <c r="F39416" s="11"/>
      <c r="G39416" s="11"/>
      <c r="H39416" s="11"/>
    </row>
    <row r="39417" spans="6:8" x14ac:dyDescent="0.25">
      <c r="F39417" s="11"/>
      <c r="G39417" s="11"/>
      <c r="H39417" s="11"/>
    </row>
    <row r="39418" spans="6:8" x14ac:dyDescent="0.25">
      <c r="F39418" s="11"/>
      <c r="G39418" s="11"/>
      <c r="H39418" s="11"/>
    </row>
    <row r="39419" spans="6:8" x14ac:dyDescent="0.25">
      <c r="F39419" s="11"/>
      <c r="G39419" s="11"/>
      <c r="H39419" s="11"/>
    </row>
    <row r="39420" spans="6:8" x14ac:dyDescent="0.25">
      <c r="F39420" s="11"/>
      <c r="G39420" s="11"/>
      <c r="H39420" s="11"/>
    </row>
    <row r="39421" spans="6:8" x14ac:dyDescent="0.25">
      <c r="F39421" s="11"/>
      <c r="G39421" s="11"/>
      <c r="H39421" s="11"/>
    </row>
    <row r="39422" spans="6:8" x14ac:dyDescent="0.25">
      <c r="F39422" s="11"/>
      <c r="G39422" s="11"/>
      <c r="H39422" s="11"/>
    </row>
    <row r="39423" spans="6:8" x14ac:dyDescent="0.25">
      <c r="F39423" s="11"/>
      <c r="G39423" s="11"/>
      <c r="H39423" s="11"/>
    </row>
    <row r="39424" spans="6:8" x14ac:dyDescent="0.25">
      <c r="F39424" s="11"/>
      <c r="G39424" s="11"/>
      <c r="H39424" s="11"/>
    </row>
    <row r="39425" spans="6:8" x14ac:dyDescent="0.25">
      <c r="F39425" s="11"/>
      <c r="G39425" s="11"/>
      <c r="H39425" s="11"/>
    </row>
    <row r="39426" spans="6:8" x14ac:dyDescent="0.25">
      <c r="F39426" s="11"/>
      <c r="G39426" s="11"/>
      <c r="H39426" s="11"/>
    </row>
    <row r="39427" spans="6:8" x14ac:dyDescent="0.25">
      <c r="F39427" s="11"/>
      <c r="G39427" s="11"/>
      <c r="H39427" s="11"/>
    </row>
    <row r="39428" spans="6:8" x14ac:dyDescent="0.25">
      <c r="F39428" s="11"/>
      <c r="G39428" s="11"/>
      <c r="H39428" s="11"/>
    </row>
    <row r="39429" spans="6:8" x14ac:dyDescent="0.25">
      <c r="F39429" s="11"/>
      <c r="G39429" s="11"/>
      <c r="H39429" s="11"/>
    </row>
    <row r="39430" spans="6:8" x14ac:dyDescent="0.25">
      <c r="F39430" s="11"/>
      <c r="G39430" s="11"/>
      <c r="H39430" s="11"/>
    </row>
    <row r="39431" spans="6:8" x14ac:dyDescent="0.25">
      <c r="F39431" s="11"/>
      <c r="G39431" s="11"/>
      <c r="H39431" s="11"/>
    </row>
    <row r="39432" spans="6:8" x14ac:dyDescent="0.25">
      <c r="F39432" s="11"/>
      <c r="G39432" s="11"/>
      <c r="H39432" s="11"/>
    </row>
    <row r="39433" spans="6:8" x14ac:dyDescent="0.25">
      <c r="F39433" s="11"/>
      <c r="G39433" s="11"/>
      <c r="H39433" s="11"/>
    </row>
    <row r="39434" spans="6:8" x14ac:dyDescent="0.25">
      <c r="F39434" s="11"/>
      <c r="G39434" s="11"/>
      <c r="H39434" s="11"/>
    </row>
    <row r="39435" spans="6:8" x14ac:dyDescent="0.25">
      <c r="F39435" s="11"/>
      <c r="G39435" s="11"/>
      <c r="H39435" s="11"/>
    </row>
    <row r="39436" spans="6:8" x14ac:dyDescent="0.25">
      <c r="F39436" s="11"/>
      <c r="G39436" s="11"/>
      <c r="H39436" s="11"/>
    </row>
    <row r="39437" spans="6:8" x14ac:dyDescent="0.25">
      <c r="F39437" s="11"/>
      <c r="G39437" s="11"/>
      <c r="H39437" s="11"/>
    </row>
    <row r="39438" spans="6:8" x14ac:dyDescent="0.25">
      <c r="F39438" s="11"/>
      <c r="G39438" s="11"/>
      <c r="H39438" s="11"/>
    </row>
    <row r="39439" spans="6:8" x14ac:dyDescent="0.25">
      <c r="F39439" s="11"/>
      <c r="G39439" s="11"/>
      <c r="H39439" s="11"/>
    </row>
    <row r="39440" spans="6:8" x14ac:dyDescent="0.25">
      <c r="F39440" s="11"/>
      <c r="G39440" s="11"/>
      <c r="H39440" s="11"/>
    </row>
    <row r="39441" spans="6:8" x14ac:dyDescent="0.25">
      <c r="F39441" s="11"/>
      <c r="G39441" s="11"/>
      <c r="H39441" s="11"/>
    </row>
    <row r="39442" spans="6:8" x14ac:dyDescent="0.25">
      <c r="F39442" s="11"/>
      <c r="G39442" s="11"/>
      <c r="H39442" s="11"/>
    </row>
    <row r="39443" spans="6:8" x14ac:dyDescent="0.25">
      <c r="F39443" s="11"/>
      <c r="G39443" s="11"/>
      <c r="H39443" s="11"/>
    </row>
    <row r="39444" spans="6:8" x14ac:dyDescent="0.25">
      <c r="F39444" s="11"/>
      <c r="G39444" s="11"/>
      <c r="H39444" s="11"/>
    </row>
    <row r="39445" spans="6:8" x14ac:dyDescent="0.25">
      <c r="F39445" s="11"/>
      <c r="G39445" s="11"/>
      <c r="H39445" s="11"/>
    </row>
    <row r="39446" spans="6:8" x14ac:dyDescent="0.25">
      <c r="F39446" s="11"/>
      <c r="G39446" s="11"/>
      <c r="H39446" s="11"/>
    </row>
    <row r="39447" spans="6:8" x14ac:dyDescent="0.25">
      <c r="F39447" s="11"/>
      <c r="G39447" s="11"/>
      <c r="H39447" s="11"/>
    </row>
    <row r="39448" spans="6:8" x14ac:dyDescent="0.25">
      <c r="F39448" s="11"/>
      <c r="G39448" s="11"/>
      <c r="H39448" s="11"/>
    </row>
    <row r="39449" spans="6:8" x14ac:dyDescent="0.25">
      <c r="F39449" s="11"/>
      <c r="G39449" s="11"/>
      <c r="H39449" s="11"/>
    </row>
    <row r="39450" spans="6:8" x14ac:dyDescent="0.25">
      <c r="F39450" s="11"/>
      <c r="G39450" s="11"/>
      <c r="H39450" s="11"/>
    </row>
    <row r="39451" spans="6:8" x14ac:dyDescent="0.25">
      <c r="F39451" s="11"/>
      <c r="G39451" s="11"/>
      <c r="H39451" s="11"/>
    </row>
    <row r="39452" spans="6:8" x14ac:dyDescent="0.25">
      <c r="F39452" s="11"/>
      <c r="G39452" s="11"/>
      <c r="H39452" s="11"/>
    </row>
    <row r="39453" spans="6:8" x14ac:dyDescent="0.25">
      <c r="F39453" s="11"/>
      <c r="G39453" s="11"/>
      <c r="H39453" s="11"/>
    </row>
    <row r="39454" spans="6:8" x14ac:dyDescent="0.25">
      <c r="F39454" s="11"/>
      <c r="G39454" s="11"/>
      <c r="H39454" s="11"/>
    </row>
    <row r="39455" spans="6:8" x14ac:dyDescent="0.25">
      <c r="F39455" s="11"/>
      <c r="G39455" s="11"/>
      <c r="H39455" s="11"/>
    </row>
    <row r="39456" spans="6:8" x14ac:dyDescent="0.25">
      <c r="F39456" s="11"/>
      <c r="G39456" s="11"/>
      <c r="H39456" s="11"/>
    </row>
    <row r="39457" spans="6:8" x14ac:dyDescent="0.25">
      <c r="F39457" s="11"/>
      <c r="G39457" s="11"/>
      <c r="H39457" s="11"/>
    </row>
    <row r="39458" spans="6:8" x14ac:dyDescent="0.25">
      <c r="F39458" s="11"/>
      <c r="G39458" s="11"/>
      <c r="H39458" s="11"/>
    </row>
    <row r="39459" spans="6:8" x14ac:dyDescent="0.25">
      <c r="F39459" s="11"/>
      <c r="G39459" s="11"/>
      <c r="H39459" s="11"/>
    </row>
    <row r="39460" spans="6:8" x14ac:dyDescent="0.25">
      <c r="F39460" s="11"/>
      <c r="G39460" s="11"/>
      <c r="H39460" s="11"/>
    </row>
    <row r="39461" spans="6:8" x14ac:dyDescent="0.25">
      <c r="F39461" s="11"/>
      <c r="G39461" s="11"/>
      <c r="H39461" s="11"/>
    </row>
    <row r="39462" spans="6:8" x14ac:dyDescent="0.25">
      <c r="F39462" s="11"/>
      <c r="G39462" s="11"/>
      <c r="H39462" s="11"/>
    </row>
    <row r="39463" spans="6:8" x14ac:dyDescent="0.25">
      <c r="F39463" s="11"/>
      <c r="G39463" s="11"/>
      <c r="H39463" s="11"/>
    </row>
    <row r="39464" spans="6:8" x14ac:dyDescent="0.25">
      <c r="F39464" s="11"/>
      <c r="G39464" s="11"/>
      <c r="H39464" s="11"/>
    </row>
    <row r="39465" spans="6:8" x14ac:dyDescent="0.25">
      <c r="F39465" s="11"/>
      <c r="G39465" s="11"/>
      <c r="H39465" s="11"/>
    </row>
    <row r="39466" spans="6:8" x14ac:dyDescent="0.25">
      <c r="F39466" s="11"/>
      <c r="G39466" s="11"/>
      <c r="H39466" s="11"/>
    </row>
    <row r="39467" spans="6:8" x14ac:dyDescent="0.25">
      <c r="F39467" s="11"/>
      <c r="G39467" s="11"/>
      <c r="H39467" s="11"/>
    </row>
    <row r="39468" spans="6:8" x14ac:dyDescent="0.25">
      <c r="F39468" s="11"/>
      <c r="G39468" s="11"/>
      <c r="H39468" s="11"/>
    </row>
    <row r="39469" spans="6:8" x14ac:dyDescent="0.25">
      <c r="F39469" s="11"/>
      <c r="G39469" s="11"/>
      <c r="H39469" s="11"/>
    </row>
    <row r="39470" spans="6:8" x14ac:dyDescent="0.25">
      <c r="F39470" s="11"/>
      <c r="G39470" s="11"/>
      <c r="H39470" s="11"/>
    </row>
    <row r="39471" spans="6:8" x14ac:dyDescent="0.25">
      <c r="F39471" s="11"/>
      <c r="G39471" s="11"/>
      <c r="H39471" s="11"/>
    </row>
    <row r="39472" spans="6:8" x14ac:dyDescent="0.25">
      <c r="F39472" s="11"/>
      <c r="G39472" s="11"/>
      <c r="H39472" s="11"/>
    </row>
    <row r="39473" spans="6:8" x14ac:dyDescent="0.25">
      <c r="F39473" s="11"/>
      <c r="G39473" s="11"/>
      <c r="H39473" s="11"/>
    </row>
    <row r="39474" spans="6:8" x14ac:dyDescent="0.25">
      <c r="F39474" s="11"/>
      <c r="G39474" s="11"/>
      <c r="H39474" s="11"/>
    </row>
    <row r="39475" spans="6:8" x14ac:dyDescent="0.25">
      <c r="F39475" s="11"/>
      <c r="G39475" s="11"/>
      <c r="H39475" s="11"/>
    </row>
    <row r="39476" spans="6:8" x14ac:dyDescent="0.25">
      <c r="F39476" s="11"/>
      <c r="G39476" s="11"/>
      <c r="H39476" s="11"/>
    </row>
    <row r="39477" spans="6:8" x14ac:dyDescent="0.25">
      <c r="F39477" s="11"/>
      <c r="G39477" s="11"/>
      <c r="H39477" s="11"/>
    </row>
    <row r="39478" spans="6:8" x14ac:dyDescent="0.25">
      <c r="F39478" s="11"/>
      <c r="G39478" s="11"/>
      <c r="H39478" s="11"/>
    </row>
    <row r="39479" spans="6:8" x14ac:dyDescent="0.25">
      <c r="F39479" s="11"/>
      <c r="G39479" s="11"/>
      <c r="H39479" s="11"/>
    </row>
    <row r="39480" spans="6:8" x14ac:dyDescent="0.25">
      <c r="F39480" s="11"/>
      <c r="G39480" s="11"/>
      <c r="H39480" s="11"/>
    </row>
    <row r="39481" spans="6:8" x14ac:dyDescent="0.25">
      <c r="F39481" s="11"/>
      <c r="G39481" s="11"/>
      <c r="H39481" s="11"/>
    </row>
    <row r="39482" spans="6:8" x14ac:dyDescent="0.25">
      <c r="F39482" s="11"/>
      <c r="G39482" s="11"/>
      <c r="H39482" s="11"/>
    </row>
    <row r="39483" spans="6:8" x14ac:dyDescent="0.25">
      <c r="F39483" s="11"/>
      <c r="G39483" s="11"/>
      <c r="H39483" s="11"/>
    </row>
    <row r="39484" spans="6:8" x14ac:dyDescent="0.25">
      <c r="F39484" s="11"/>
      <c r="G39484" s="11"/>
      <c r="H39484" s="11"/>
    </row>
    <row r="39485" spans="6:8" x14ac:dyDescent="0.25">
      <c r="F39485" s="11"/>
      <c r="G39485" s="11"/>
      <c r="H39485" s="11"/>
    </row>
    <row r="39486" spans="6:8" x14ac:dyDescent="0.25">
      <c r="F39486" s="11"/>
      <c r="G39486" s="11"/>
      <c r="H39486" s="11"/>
    </row>
    <row r="39487" spans="6:8" x14ac:dyDescent="0.25">
      <c r="F39487" s="11"/>
      <c r="G39487" s="11"/>
      <c r="H39487" s="11"/>
    </row>
    <row r="39488" spans="6:8" x14ac:dyDescent="0.25">
      <c r="F39488" s="11"/>
      <c r="G39488" s="11"/>
      <c r="H39488" s="11"/>
    </row>
    <row r="39489" spans="6:8" x14ac:dyDescent="0.25">
      <c r="F39489" s="11"/>
      <c r="G39489" s="11"/>
      <c r="H39489" s="11"/>
    </row>
    <row r="39490" spans="6:8" x14ac:dyDescent="0.25">
      <c r="F39490" s="11"/>
      <c r="G39490" s="11"/>
      <c r="H39490" s="11"/>
    </row>
    <row r="39491" spans="6:8" x14ac:dyDescent="0.25">
      <c r="F39491" s="11"/>
      <c r="G39491" s="11"/>
      <c r="H39491" s="11"/>
    </row>
    <row r="39492" spans="6:8" x14ac:dyDescent="0.25">
      <c r="F39492" s="11"/>
      <c r="G39492" s="11"/>
      <c r="H39492" s="11"/>
    </row>
    <row r="39493" spans="6:8" x14ac:dyDescent="0.25">
      <c r="F39493" s="11"/>
      <c r="G39493" s="11"/>
      <c r="H39493" s="11"/>
    </row>
    <row r="39494" spans="6:8" x14ac:dyDescent="0.25">
      <c r="F39494" s="11"/>
      <c r="G39494" s="11"/>
      <c r="H39494" s="11"/>
    </row>
    <row r="39495" spans="6:8" x14ac:dyDescent="0.25">
      <c r="F39495" s="11"/>
      <c r="G39495" s="11"/>
      <c r="H39495" s="11"/>
    </row>
    <row r="39496" spans="6:8" x14ac:dyDescent="0.25">
      <c r="F39496" s="11"/>
      <c r="G39496" s="11"/>
      <c r="H39496" s="11"/>
    </row>
    <row r="39497" spans="6:8" x14ac:dyDescent="0.25">
      <c r="F39497" s="11"/>
      <c r="G39497" s="11"/>
      <c r="H39497" s="11"/>
    </row>
    <row r="39498" spans="6:8" x14ac:dyDescent="0.25">
      <c r="F39498" s="11"/>
      <c r="G39498" s="11"/>
      <c r="H39498" s="11"/>
    </row>
    <row r="39499" spans="6:8" x14ac:dyDescent="0.25">
      <c r="F39499" s="11"/>
      <c r="G39499" s="11"/>
      <c r="H39499" s="11"/>
    </row>
    <row r="39500" spans="6:8" x14ac:dyDescent="0.25">
      <c r="F39500" s="11"/>
      <c r="G39500" s="11"/>
      <c r="H39500" s="11"/>
    </row>
    <row r="39501" spans="6:8" x14ac:dyDescent="0.25">
      <c r="F39501" s="11"/>
      <c r="G39501" s="11"/>
      <c r="H39501" s="11"/>
    </row>
    <row r="39502" spans="6:8" x14ac:dyDescent="0.25">
      <c r="F39502" s="11"/>
      <c r="G39502" s="11"/>
      <c r="H39502" s="11"/>
    </row>
    <row r="39503" spans="6:8" x14ac:dyDescent="0.25">
      <c r="F39503" s="11"/>
      <c r="G39503" s="11"/>
      <c r="H39503" s="11"/>
    </row>
    <row r="39504" spans="6:8" x14ac:dyDescent="0.25">
      <c r="F39504" s="11"/>
      <c r="G39504" s="11"/>
      <c r="H39504" s="11"/>
    </row>
    <row r="39505" spans="6:8" x14ac:dyDescent="0.25">
      <c r="F39505" s="11"/>
      <c r="G39505" s="11"/>
      <c r="H39505" s="11"/>
    </row>
    <row r="39506" spans="6:8" x14ac:dyDescent="0.25">
      <c r="F39506" s="11"/>
      <c r="G39506" s="11"/>
      <c r="H39506" s="11"/>
    </row>
    <row r="39507" spans="6:8" x14ac:dyDescent="0.25">
      <c r="F39507" s="11"/>
      <c r="G39507" s="11"/>
      <c r="H39507" s="11"/>
    </row>
    <row r="39508" spans="6:8" x14ac:dyDescent="0.25">
      <c r="F39508" s="11"/>
      <c r="G39508" s="11"/>
      <c r="H39508" s="11"/>
    </row>
    <row r="39509" spans="6:8" x14ac:dyDescent="0.25">
      <c r="F39509" s="11"/>
      <c r="G39509" s="11"/>
      <c r="H39509" s="11"/>
    </row>
    <row r="39510" spans="6:8" x14ac:dyDescent="0.25">
      <c r="F39510" s="11"/>
      <c r="G39510" s="11"/>
      <c r="H39510" s="11"/>
    </row>
    <row r="39511" spans="6:8" x14ac:dyDescent="0.25">
      <c r="F39511" s="11"/>
      <c r="G39511" s="11"/>
      <c r="H39511" s="11"/>
    </row>
    <row r="39512" spans="6:8" x14ac:dyDescent="0.25">
      <c r="F39512" s="11"/>
      <c r="G39512" s="11"/>
      <c r="H39512" s="11"/>
    </row>
    <row r="39513" spans="6:8" x14ac:dyDescent="0.25">
      <c r="F39513" s="11"/>
      <c r="G39513" s="11"/>
      <c r="H39513" s="11"/>
    </row>
    <row r="39514" spans="6:8" x14ac:dyDescent="0.25">
      <c r="F39514" s="11"/>
      <c r="G39514" s="11"/>
      <c r="H39514" s="11"/>
    </row>
    <row r="39515" spans="6:8" x14ac:dyDescent="0.25">
      <c r="F39515" s="11"/>
      <c r="G39515" s="11"/>
      <c r="H39515" s="11"/>
    </row>
    <row r="39516" spans="6:8" x14ac:dyDescent="0.25">
      <c r="F39516" s="11"/>
      <c r="G39516" s="11"/>
      <c r="H39516" s="11"/>
    </row>
    <row r="39517" spans="6:8" x14ac:dyDescent="0.25">
      <c r="F39517" s="11"/>
      <c r="G39517" s="11"/>
      <c r="H39517" s="11"/>
    </row>
    <row r="39518" spans="6:8" x14ac:dyDescent="0.25">
      <c r="F39518" s="11"/>
      <c r="G39518" s="11"/>
      <c r="H39518" s="11"/>
    </row>
    <row r="39519" spans="6:8" x14ac:dyDescent="0.25">
      <c r="F39519" s="11"/>
      <c r="G39519" s="11"/>
      <c r="H39519" s="11"/>
    </row>
    <row r="39520" spans="6:8" x14ac:dyDescent="0.25">
      <c r="F39520" s="11"/>
      <c r="G39520" s="11"/>
      <c r="H39520" s="11"/>
    </row>
    <row r="39521" spans="6:8" x14ac:dyDescent="0.25">
      <c r="F39521" s="11"/>
      <c r="G39521" s="11"/>
      <c r="H39521" s="11"/>
    </row>
    <row r="39522" spans="6:8" x14ac:dyDescent="0.25">
      <c r="F39522" s="11"/>
      <c r="G39522" s="11"/>
      <c r="H39522" s="11"/>
    </row>
    <row r="39523" spans="6:8" x14ac:dyDescent="0.25">
      <c r="F39523" s="11"/>
      <c r="G39523" s="11"/>
      <c r="H39523" s="11"/>
    </row>
    <row r="39524" spans="6:8" x14ac:dyDescent="0.25">
      <c r="F39524" s="11"/>
      <c r="G39524" s="11"/>
      <c r="H39524" s="11"/>
    </row>
    <row r="39525" spans="6:8" x14ac:dyDescent="0.25">
      <c r="F39525" s="11"/>
      <c r="G39525" s="11"/>
      <c r="H39525" s="11"/>
    </row>
    <row r="39526" spans="6:8" x14ac:dyDescent="0.25">
      <c r="F39526" s="11"/>
      <c r="G39526" s="11"/>
      <c r="H39526" s="11"/>
    </row>
    <row r="39527" spans="6:8" x14ac:dyDescent="0.25">
      <c r="F39527" s="11"/>
      <c r="G39527" s="11"/>
      <c r="H39527" s="11"/>
    </row>
    <row r="39528" spans="6:8" x14ac:dyDescent="0.25">
      <c r="F39528" s="11"/>
      <c r="G39528" s="11"/>
      <c r="H39528" s="11"/>
    </row>
    <row r="39529" spans="6:8" x14ac:dyDescent="0.25">
      <c r="F39529" s="11"/>
      <c r="G39529" s="11"/>
      <c r="H39529" s="11"/>
    </row>
    <row r="39530" spans="6:8" x14ac:dyDescent="0.25">
      <c r="F39530" s="11"/>
      <c r="G39530" s="11"/>
      <c r="H39530" s="11"/>
    </row>
    <row r="39531" spans="6:8" x14ac:dyDescent="0.25">
      <c r="F39531" s="11"/>
      <c r="G39531" s="11"/>
      <c r="H39531" s="11"/>
    </row>
    <row r="39532" spans="6:8" x14ac:dyDescent="0.25">
      <c r="F39532" s="11"/>
      <c r="G39532" s="11"/>
      <c r="H39532" s="11"/>
    </row>
    <row r="39533" spans="6:8" x14ac:dyDescent="0.25">
      <c r="F39533" s="11"/>
      <c r="G39533" s="11"/>
      <c r="H39533" s="11"/>
    </row>
    <row r="39534" spans="6:8" x14ac:dyDescent="0.25">
      <c r="F39534" s="11"/>
      <c r="G39534" s="11"/>
      <c r="H39534" s="11"/>
    </row>
    <row r="39535" spans="6:8" x14ac:dyDescent="0.25">
      <c r="F39535" s="11"/>
      <c r="G39535" s="11"/>
      <c r="H39535" s="11"/>
    </row>
    <row r="39536" spans="6:8" x14ac:dyDescent="0.25">
      <c r="F39536" s="11"/>
      <c r="G39536" s="11"/>
      <c r="H39536" s="11"/>
    </row>
    <row r="39537" spans="6:8" x14ac:dyDescent="0.25">
      <c r="F39537" s="11"/>
      <c r="G39537" s="11"/>
      <c r="H39537" s="11"/>
    </row>
    <row r="39538" spans="6:8" x14ac:dyDescent="0.25">
      <c r="F39538" s="11"/>
      <c r="G39538" s="11"/>
      <c r="H39538" s="11"/>
    </row>
    <row r="39539" spans="6:8" x14ac:dyDescent="0.25">
      <c r="F39539" s="11"/>
      <c r="G39539" s="11"/>
      <c r="H39539" s="11"/>
    </row>
    <row r="39540" spans="6:8" x14ac:dyDescent="0.25">
      <c r="F39540" s="11"/>
      <c r="G39540" s="11"/>
      <c r="H39540" s="11"/>
    </row>
    <row r="39541" spans="6:8" x14ac:dyDescent="0.25">
      <c r="F39541" s="11"/>
      <c r="G39541" s="11"/>
      <c r="H39541" s="11"/>
    </row>
    <row r="39542" spans="6:8" x14ac:dyDescent="0.25">
      <c r="F39542" s="11"/>
      <c r="G39542" s="11"/>
      <c r="H39542" s="11"/>
    </row>
    <row r="39543" spans="6:8" x14ac:dyDescent="0.25">
      <c r="F39543" s="11"/>
      <c r="G39543" s="11"/>
      <c r="H39543" s="11"/>
    </row>
    <row r="39544" spans="6:8" x14ac:dyDescent="0.25">
      <c r="F39544" s="11"/>
      <c r="G39544" s="11"/>
      <c r="H39544" s="11"/>
    </row>
    <row r="39545" spans="6:8" x14ac:dyDescent="0.25">
      <c r="F39545" s="11"/>
      <c r="G39545" s="11"/>
      <c r="H39545" s="11"/>
    </row>
    <row r="39546" spans="6:8" x14ac:dyDescent="0.25">
      <c r="F39546" s="11"/>
      <c r="G39546" s="11"/>
      <c r="H39546" s="11"/>
    </row>
    <row r="39547" spans="6:8" x14ac:dyDescent="0.25">
      <c r="F39547" s="11"/>
      <c r="G39547" s="11"/>
      <c r="H39547" s="11"/>
    </row>
    <row r="39548" spans="6:8" x14ac:dyDescent="0.25">
      <c r="F39548" s="11"/>
      <c r="G39548" s="11"/>
      <c r="H39548" s="11"/>
    </row>
    <row r="39549" spans="6:8" x14ac:dyDescent="0.25">
      <c r="F39549" s="11"/>
      <c r="G39549" s="11"/>
      <c r="H39549" s="11"/>
    </row>
    <row r="39550" spans="6:8" x14ac:dyDescent="0.25">
      <c r="F39550" s="11"/>
      <c r="G39550" s="11"/>
      <c r="H39550" s="11"/>
    </row>
    <row r="39551" spans="6:8" x14ac:dyDescent="0.25">
      <c r="F39551" s="11"/>
      <c r="G39551" s="11"/>
      <c r="H39551" s="11"/>
    </row>
    <row r="39552" spans="6:8" x14ac:dyDescent="0.25">
      <c r="F39552" s="11"/>
      <c r="G39552" s="11"/>
      <c r="H39552" s="11"/>
    </row>
    <row r="39553" spans="6:8" x14ac:dyDescent="0.25">
      <c r="F39553" s="11"/>
      <c r="G39553" s="11"/>
      <c r="H39553" s="11"/>
    </row>
    <row r="39554" spans="6:8" x14ac:dyDescent="0.25">
      <c r="F39554" s="11"/>
      <c r="G39554" s="11"/>
      <c r="H39554" s="11"/>
    </row>
    <row r="39555" spans="6:8" x14ac:dyDescent="0.25">
      <c r="F39555" s="11"/>
      <c r="G39555" s="11"/>
      <c r="H39555" s="11"/>
    </row>
    <row r="39556" spans="6:8" x14ac:dyDescent="0.25">
      <c r="F39556" s="11"/>
      <c r="G39556" s="11"/>
      <c r="H39556" s="11"/>
    </row>
    <row r="39557" spans="6:8" x14ac:dyDescent="0.25">
      <c r="F39557" s="11"/>
      <c r="G39557" s="11"/>
      <c r="H39557" s="11"/>
    </row>
    <row r="39558" spans="6:8" x14ac:dyDescent="0.25">
      <c r="F39558" s="11"/>
      <c r="G39558" s="11"/>
      <c r="H39558" s="11"/>
    </row>
    <row r="39559" spans="6:8" x14ac:dyDescent="0.25">
      <c r="F39559" s="11"/>
      <c r="G39559" s="11"/>
      <c r="H39559" s="11"/>
    </row>
    <row r="39560" spans="6:8" x14ac:dyDescent="0.25">
      <c r="F39560" s="11"/>
      <c r="G39560" s="11"/>
      <c r="H39560" s="11"/>
    </row>
    <row r="39561" spans="6:8" x14ac:dyDescent="0.25">
      <c r="F39561" s="11"/>
      <c r="G39561" s="11"/>
      <c r="H39561" s="11"/>
    </row>
    <row r="39562" spans="6:8" x14ac:dyDescent="0.25">
      <c r="F39562" s="11"/>
      <c r="G39562" s="11"/>
      <c r="H39562" s="11"/>
    </row>
    <row r="39563" spans="6:8" x14ac:dyDescent="0.25">
      <c r="F39563" s="11"/>
      <c r="G39563" s="11"/>
      <c r="H39563" s="11"/>
    </row>
    <row r="39564" spans="6:8" x14ac:dyDescent="0.25">
      <c r="F39564" s="11"/>
      <c r="G39564" s="11"/>
      <c r="H39564" s="11"/>
    </row>
    <row r="39565" spans="6:8" x14ac:dyDescent="0.25">
      <c r="F39565" s="11"/>
      <c r="G39565" s="11"/>
      <c r="H39565" s="11"/>
    </row>
    <row r="39566" spans="6:8" x14ac:dyDescent="0.25">
      <c r="F39566" s="11"/>
      <c r="G39566" s="11"/>
      <c r="H39566" s="11"/>
    </row>
    <row r="39567" spans="6:8" x14ac:dyDescent="0.25">
      <c r="F39567" s="11"/>
      <c r="G39567" s="11"/>
      <c r="H39567" s="11"/>
    </row>
    <row r="39568" spans="6:8" x14ac:dyDescent="0.25">
      <c r="F39568" s="11"/>
      <c r="G39568" s="11"/>
      <c r="H39568" s="11"/>
    </row>
    <row r="39569" spans="6:8" x14ac:dyDescent="0.25">
      <c r="F39569" s="11"/>
      <c r="G39569" s="11"/>
      <c r="H39569" s="11"/>
    </row>
    <row r="39570" spans="6:8" x14ac:dyDescent="0.25">
      <c r="F39570" s="11"/>
      <c r="G39570" s="11"/>
      <c r="H39570" s="11"/>
    </row>
    <row r="39571" spans="6:8" x14ac:dyDescent="0.25">
      <c r="F39571" s="11"/>
      <c r="G39571" s="11"/>
      <c r="H39571" s="11"/>
    </row>
    <row r="39572" spans="6:8" x14ac:dyDescent="0.25">
      <c r="F39572" s="11"/>
      <c r="G39572" s="11"/>
      <c r="H39572" s="11"/>
    </row>
    <row r="39573" spans="6:8" x14ac:dyDescent="0.25">
      <c r="F39573" s="11"/>
      <c r="G39573" s="11"/>
      <c r="H39573" s="11"/>
    </row>
    <row r="39574" spans="6:8" x14ac:dyDescent="0.25">
      <c r="F39574" s="11"/>
      <c r="G39574" s="11"/>
      <c r="H39574" s="11"/>
    </row>
    <row r="39575" spans="6:8" x14ac:dyDescent="0.25">
      <c r="F39575" s="11"/>
      <c r="G39575" s="11"/>
      <c r="H39575" s="11"/>
    </row>
    <row r="39576" spans="6:8" x14ac:dyDescent="0.25">
      <c r="F39576" s="11"/>
      <c r="G39576" s="11"/>
      <c r="H39576" s="11"/>
    </row>
    <row r="39577" spans="6:8" x14ac:dyDescent="0.25">
      <c r="F39577" s="11"/>
      <c r="G39577" s="11"/>
      <c r="H39577" s="11"/>
    </row>
    <row r="39578" spans="6:8" x14ac:dyDescent="0.25">
      <c r="F39578" s="11"/>
      <c r="G39578" s="11"/>
      <c r="H39578" s="11"/>
    </row>
    <row r="39579" spans="6:8" x14ac:dyDescent="0.25">
      <c r="F39579" s="11"/>
      <c r="G39579" s="11"/>
      <c r="H39579" s="11"/>
    </row>
    <row r="39580" spans="6:8" x14ac:dyDescent="0.25">
      <c r="F39580" s="11"/>
      <c r="G39580" s="11"/>
      <c r="H39580" s="11"/>
    </row>
    <row r="39581" spans="6:8" x14ac:dyDescent="0.25">
      <c r="F39581" s="11"/>
      <c r="G39581" s="11"/>
      <c r="H39581" s="11"/>
    </row>
    <row r="39582" spans="6:8" x14ac:dyDescent="0.25">
      <c r="F39582" s="11"/>
      <c r="G39582" s="11"/>
      <c r="H39582" s="11"/>
    </row>
    <row r="39583" spans="6:8" x14ac:dyDescent="0.25">
      <c r="F39583" s="11"/>
      <c r="G39583" s="11"/>
      <c r="H39583" s="11"/>
    </row>
    <row r="39584" spans="6:8" x14ac:dyDescent="0.25">
      <c r="F39584" s="11"/>
      <c r="G39584" s="11"/>
      <c r="H39584" s="11"/>
    </row>
    <row r="39585" spans="6:8" x14ac:dyDescent="0.25">
      <c r="F39585" s="11"/>
      <c r="G39585" s="11"/>
      <c r="H39585" s="11"/>
    </row>
    <row r="39586" spans="6:8" x14ac:dyDescent="0.25">
      <c r="F39586" s="11"/>
      <c r="G39586" s="11"/>
      <c r="H39586" s="11"/>
    </row>
    <row r="39587" spans="6:8" x14ac:dyDescent="0.25">
      <c r="F39587" s="11"/>
      <c r="G39587" s="11"/>
      <c r="H39587" s="11"/>
    </row>
    <row r="39588" spans="6:8" x14ac:dyDescent="0.25">
      <c r="F39588" s="11"/>
      <c r="G39588" s="11"/>
      <c r="H39588" s="11"/>
    </row>
    <row r="39589" spans="6:8" x14ac:dyDescent="0.25">
      <c r="F39589" s="11"/>
      <c r="G39589" s="11"/>
      <c r="H39589" s="11"/>
    </row>
    <row r="39590" spans="6:8" x14ac:dyDescent="0.25">
      <c r="F39590" s="11"/>
      <c r="G39590" s="11"/>
      <c r="H39590" s="11"/>
    </row>
    <row r="39591" spans="6:8" x14ac:dyDescent="0.25">
      <c r="F39591" s="11"/>
      <c r="G39591" s="11"/>
      <c r="H39591" s="11"/>
    </row>
    <row r="39592" spans="6:8" x14ac:dyDescent="0.25">
      <c r="F39592" s="11"/>
      <c r="G39592" s="11"/>
      <c r="H39592" s="11"/>
    </row>
    <row r="39593" spans="6:8" x14ac:dyDescent="0.25">
      <c r="F39593" s="11"/>
      <c r="G39593" s="11"/>
      <c r="H39593" s="11"/>
    </row>
    <row r="39594" spans="6:8" x14ac:dyDescent="0.25">
      <c r="F39594" s="11"/>
      <c r="G39594" s="11"/>
      <c r="H39594" s="11"/>
    </row>
    <row r="39595" spans="6:8" x14ac:dyDescent="0.25">
      <c r="F39595" s="11"/>
      <c r="G39595" s="11"/>
      <c r="H39595" s="11"/>
    </row>
    <row r="39596" spans="6:8" x14ac:dyDescent="0.25">
      <c r="F39596" s="11"/>
      <c r="G39596" s="11"/>
      <c r="H39596" s="11"/>
    </row>
    <row r="39597" spans="6:8" x14ac:dyDescent="0.25">
      <c r="F39597" s="11"/>
      <c r="G39597" s="11"/>
      <c r="H39597" s="11"/>
    </row>
    <row r="39598" spans="6:8" x14ac:dyDescent="0.25">
      <c r="F39598" s="11"/>
      <c r="G39598" s="11"/>
      <c r="H39598" s="11"/>
    </row>
    <row r="39599" spans="6:8" x14ac:dyDescent="0.25">
      <c r="F39599" s="11"/>
      <c r="G39599" s="11"/>
      <c r="H39599" s="11"/>
    </row>
    <row r="39600" spans="6:8" x14ac:dyDescent="0.25">
      <c r="F39600" s="11"/>
      <c r="G39600" s="11"/>
      <c r="H39600" s="11"/>
    </row>
    <row r="39601" spans="6:8" x14ac:dyDescent="0.25">
      <c r="F39601" s="11"/>
      <c r="G39601" s="11"/>
      <c r="H39601" s="11"/>
    </row>
    <row r="39602" spans="6:8" x14ac:dyDescent="0.25">
      <c r="F39602" s="11"/>
      <c r="G39602" s="11"/>
      <c r="H39602" s="11"/>
    </row>
    <row r="39603" spans="6:8" x14ac:dyDescent="0.25">
      <c r="F39603" s="11"/>
      <c r="G39603" s="11"/>
      <c r="H39603" s="11"/>
    </row>
    <row r="39604" spans="6:8" x14ac:dyDescent="0.25">
      <c r="F39604" s="11"/>
      <c r="G39604" s="11"/>
      <c r="H39604" s="11"/>
    </row>
    <row r="39605" spans="6:8" x14ac:dyDescent="0.25">
      <c r="F39605" s="11"/>
      <c r="G39605" s="11"/>
      <c r="H39605" s="11"/>
    </row>
    <row r="39606" spans="6:8" x14ac:dyDescent="0.25">
      <c r="F39606" s="11"/>
      <c r="G39606" s="11"/>
      <c r="H39606" s="11"/>
    </row>
    <row r="39607" spans="6:8" x14ac:dyDescent="0.25">
      <c r="F39607" s="11"/>
      <c r="G39607" s="11"/>
      <c r="H39607" s="11"/>
    </row>
    <row r="39608" spans="6:8" x14ac:dyDescent="0.25">
      <c r="F39608" s="11"/>
      <c r="G39608" s="11"/>
      <c r="H39608" s="11"/>
    </row>
    <row r="39609" spans="6:8" x14ac:dyDescent="0.25">
      <c r="F39609" s="11"/>
      <c r="G39609" s="11"/>
      <c r="H39609" s="11"/>
    </row>
    <row r="39610" spans="6:8" x14ac:dyDescent="0.25">
      <c r="F39610" s="11"/>
      <c r="G39610" s="11"/>
      <c r="H39610" s="11"/>
    </row>
    <row r="39611" spans="6:8" x14ac:dyDescent="0.25">
      <c r="F39611" s="11"/>
      <c r="G39611" s="11"/>
      <c r="H39611" s="11"/>
    </row>
    <row r="39612" spans="6:8" x14ac:dyDescent="0.25">
      <c r="F39612" s="11"/>
      <c r="G39612" s="11"/>
      <c r="H39612" s="11"/>
    </row>
    <row r="39613" spans="6:8" x14ac:dyDescent="0.25">
      <c r="F39613" s="11"/>
      <c r="G39613" s="11"/>
      <c r="H39613" s="11"/>
    </row>
    <row r="39614" spans="6:8" x14ac:dyDescent="0.25">
      <c r="F39614" s="11"/>
      <c r="G39614" s="11"/>
      <c r="H39614" s="11"/>
    </row>
    <row r="39615" spans="6:8" x14ac:dyDescent="0.25">
      <c r="F39615" s="11"/>
      <c r="G39615" s="11"/>
      <c r="H39615" s="11"/>
    </row>
    <row r="39616" spans="6:8" x14ac:dyDescent="0.25">
      <c r="F39616" s="11"/>
      <c r="G39616" s="11"/>
      <c r="H39616" s="11"/>
    </row>
    <row r="39617" spans="6:8" x14ac:dyDescent="0.25">
      <c r="F39617" s="11"/>
      <c r="G39617" s="11"/>
      <c r="H39617" s="11"/>
    </row>
    <row r="39618" spans="6:8" x14ac:dyDescent="0.25">
      <c r="F39618" s="11"/>
      <c r="G39618" s="11"/>
      <c r="H39618" s="11"/>
    </row>
    <row r="39619" spans="6:8" x14ac:dyDescent="0.25">
      <c r="F39619" s="11"/>
      <c r="G39619" s="11"/>
      <c r="H39619" s="11"/>
    </row>
    <row r="39620" spans="6:8" x14ac:dyDescent="0.25">
      <c r="F39620" s="11"/>
      <c r="G39620" s="11"/>
      <c r="H39620" s="11"/>
    </row>
    <row r="39621" spans="6:8" x14ac:dyDescent="0.25">
      <c r="F39621" s="11"/>
      <c r="G39621" s="11"/>
      <c r="H39621" s="11"/>
    </row>
    <row r="39622" spans="6:8" x14ac:dyDescent="0.25">
      <c r="F39622" s="11"/>
      <c r="G39622" s="11"/>
      <c r="H39622" s="11"/>
    </row>
    <row r="39623" spans="6:8" x14ac:dyDescent="0.25">
      <c r="F39623" s="11"/>
      <c r="G39623" s="11"/>
      <c r="H39623" s="11"/>
    </row>
    <row r="39624" spans="6:8" x14ac:dyDescent="0.25">
      <c r="F39624" s="11"/>
      <c r="G39624" s="11"/>
      <c r="H39624" s="11"/>
    </row>
    <row r="39625" spans="6:8" x14ac:dyDescent="0.25">
      <c r="F39625" s="11"/>
      <c r="G39625" s="11"/>
      <c r="H39625" s="11"/>
    </row>
    <row r="39626" spans="6:8" x14ac:dyDescent="0.25">
      <c r="F39626" s="11"/>
      <c r="G39626" s="11"/>
      <c r="H39626" s="11"/>
    </row>
    <row r="39627" spans="6:8" x14ac:dyDescent="0.25">
      <c r="F39627" s="11"/>
      <c r="G39627" s="11"/>
      <c r="H39627" s="11"/>
    </row>
    <row r="39628" spans="6:8" x14ac:dyDescent="0.25">
      <c r="F39628" s="11"/>
      <c r="G39628" s="11"/>
      <c r="H39628" s="11"/>
    </row>
    <row r="39629" spans="6:8" x14ac:dyDescent="0.25">
      <c r="F39629" s="11"/>
      <c r="G39629" s="11"/>
      <c r="H39629" s="11"/>
    </row>
    <row r="39630" spans="6:8" x14ac:dyDescent="0.25">
      <c r="F39630" s="11"/>
      <c r="G39630" s="11"/>
      <c r="H39630" s="11"/>
    </row>
    <row r="39631" spans="6:8" x14ac:dyDescent="0.25">
      <c r="F39631" s="11"/>
      <c r="G39631" s="11"/>
      <c r="H39631" s="11"/>
    </row>
    <row r="39632" spans="6:8" x14ac:dyDescent="0.25">
      <c r="F39632" s="11"/>
      <c r="G39632" s="11"/>
      <c r="H39632" s="11"/>
    </row>
    <row r="39633" spans="6:8" x14ac:dyDescent="0.25">
      <c r="F39633" s="11"/>
      <c r="G39633" s="11"/>
      <c r="H39633" s="11"/>
    </row>
    <row r="39634" spans="6:8" x14ac:dyDescent="0.25">
      <c r="F39634" s="11"/>
      <c r="G39634" s="11"/>
      <c r="H39634" s="11"/>
    </row>
    <row r="39635" spans="6:8" x14ac:dyDescent="0.25">
      <c r="F39635" s="11"/>
      <c r="G39635" s="11"/>
      <c r="H39635" s="11"/>
    </row>
    <row r="39636" spans="6:8" x14ac:dyDescent="0.25">
      <c r="F39636" s="11"/>
      <c r="G39636" s="11"/>
      <c r="H39636" s="11"/>
    </row>
    <row r="39637" spans="6:8" x14ac:dyDescent="0.25">
      <c r="F39637" s="11"/>
      <c r="G39637" s="11"/>
      <c r="H39637" s="11"/>
    </row>
    <row r="39638" spans="6:8" x14ac:dyDescent="0.25">
      <c r="F39638" s="11"/>
      <c r="G39638" s="11"/>
      <c r="H39638" s="11"/>
    </row>
    <row r="39639" spans="6:8" x14ac:dyDescent="0.25">
      <c r="F39639" s="11"/>
      <c r="G39639" s="11"/>
      <c r="H39639" s="11"/>
    </row>
    <row r="39640" spans="6:8" x14ac:dyDescent="0.25">
      <c r="F39640" s="11"/>
      <c r="G39640" s="11"/>
      <c r="H39640" s="11"/>
    </row>
    <row r="39641" spans="6:8" x14ac:dyDescent="0.25">
      <c r="F39641" s="11"/>
      <c r="G39641" s="11"/>
      <c r="H39641" s="11"/>
    </row>
    <row r="39642" spans="6:8" x14ac:dyDescent="0.25">
      <c r="F39642" s="11"/>
      <c r="G39642" s="11"/>
      <c r="H39642" s="11"/>
    </row>
    <row r="39643" spans="6:8" x14ac:dyDescent="0.25">
      <c r="F39643" s="11"/>
      <c r="G39643" s="11"/>
      <c r="H39643" s="11"/>
    </row>
    <row r="39644" spans="6:8" x14ac:dyDescent="0.25">
      <c r="F39644" s="11"/>
      <c r="G39644" s="11"/>
      <c r="H39644" s="11"/>
    </row>
    <row r="39645" spans="6:8" x14ac:dyDescent="0.25">
      <c r="F39645" s="11"/>
      <c r="G39645" s="11"/>
      <c r="H39645" s="11"/>
    </row>
    <row r="39646" spans="6:8" x14ac:dyDescent="0.25">
      <c r="F39646" s="11"/>
      <c r="G39646" s="11"/>
      <c r="H39646" s="11"/>
    </row>
    <row r="39647" spans="6:8" x14ac:dyDescent="0.25">
      <c r="F39647" s="11"/>
      <c r="G39647" s="11"/>
      <c r="H39647" s="11"/>
    </row>
    <row r="39648" spans="6:8" x14ac:dyDescent="0.25">
      <c r="F39648" s="11"/>
      <c r="G39648" s="11"/>
      <c r="H39648" s="11"/>
    </row>
    <row r="39649" spans="6:8" x14ac:dyDescent="0.25">
      <c r="F39649" s="11"/>
      <c r="G39649" s="11"/>
      <c r="H39649" s="11"/>
    </row>
    <row r="39650" spans="6:8" x14ac:dyDescent="0.25">
      <c r="F39650" s="11"/>
      <c r="G39650" s="11"/>
      <c r="H39650" s="11"/>
    </row>
    <row r="39651" spans="6:8" x14ac:dyDescent="0.25">
      <c r="F39651" s="11"/>
      <c r="G39651" s="11"/>
      <c r="H39651" s="11"/>
    </row>
    <row r="39652" spans="6:8" x14ac:dyDescent="0.25">
      <c r="F39652" s="11"/>
      <c r="G39652" s="11"/>
      <c r="H39652" s="11"/>
    </row>
    <row r="39653" spans="6:8" x14ac:dyDescent="0.25">
      <c r="F39653" s="11"/>
      <c r="G39653" s="11"/>
      <c r="H39653" s="11"/>
    </row>
    <row r="39654" spans="6:8" x14ac:dyDescent="0.25">
      <c r="F39654" s="11"/>
      <c r="G39654" s="11"/>
      <c r="H39654" s="11"/>
    </row>
    <row r="39655" spans="6:8" x14ac:dyDescent="0.25">
      <c r="F39655" s="11"/>
      <c r="G39655" s="11"/>
      <c r="H39655" s="11"/>
    </row>
    <row r="39656" spans="6:8" x14ac:dyDescent="0.25">
      <c r="F39656" s="11"/>
      <c r="G39656" s="11"/>
      <c r="H39656" s="11"/>
    </row>
    <row r="39657" spans="6:8" x14ac:dyDescent="0.25">
      <c r="F39657" s="11"/>
      <c r="G39657" s="11"/>
      <c r="H39657" s="11"/>
    </row>
    <row r="39658" spans="6:8" x14ac:dyDescent="0.25">
      <c r="F39658" s="11"/>
      <c r="G39658" s="11"/>
      <c r="H39658" s="11"/>
    </row>
    <row r="39659" spans="6:8" x14ac:dyDescent="0.25">
      <c r="F39659" s="11"/>
      <c r="G39659" s="11"/>
      <c r="H39659" s="11"/>
    </row>
    <row r="39660" spans="6:8" x14ac:dyDescent="0.25">
      <c r="F39660" s="11"/>
      <c r="G39660" s="11"/>
      <c r="H39660" s="11"/>
    </row>
    <row r="39661" spans="6:8" x14ac:dyDescent="0.25">
      <c r="F39661" s="11"/>
      <c r="G39661" s="11"/>
      <c r="H39661" s="11"/>
    </row>
    <row r="39662" spans="6:8" x14ac:dyDescent="0.25">
      <c r="F39662" s="11"/>
      <c r="G39662" s="11"/>
      <c r="H39662" s="11"/>
    </row>
    <row r="39663" spans="6:8" x14ac:dyDescent="0.25">
      <c r="F39663" s="11"/>
      <c r="G39663" s="11"/>
      <c r="H39663" s="11"/>
    </row>
    <row r="39664" spans="6:8" x14ac:dyDescent="0.25">
      <c r="F39664" s="11"/>
      <c r="G39664" s="11"/>
      <c r="H39664" s="11"/>
    </row>
    <row r="39665" spans="6:8" x14ac:dyDescent="0.25">
      <c r="F39665" s="11"/>
      <c r="G39665" s="11"/>
      <c r="H39665" s="11"/>
    </row>
    <row r="39666" spans="6:8" x14ac:dyDescent="0.25">
      <c r="F39666" s="11"/>
      <c r="G39666" s="11"/>
      <c r="H39666" s="11"/>
    </row>
    <row r="39667" spans="6:8" x14ac:dyDescent="0.25">
      <c r="F39667" s="11"/>
      <c r="G39667" s="11"/>
      <c r="H39667" s="11"/>
    </row>
    <row r="39668" spans="6:8" x14ac:dyDescent="0.25">
      <c r="F39668" s="11"/>
      <c r="G39668" s="11"/>
      <c r="H39668" s="11"/>
    </row>
    <row r="39669" spans="6:8" x14ac:dyDescent="0.25">
      <c r="F39669" s="11"/>
      <c r="G39669" s="11"/>
      <c r="H39669" s="11"/>
    </row>
    <row r="39670" spans="6:8" x14ac:dyDescent="0.25">
      <c r="F39670" s="11"/>
      <c r="G39670" s="11"/>
      <c r="H39670" s="11"/>
    </row>
    <row r="39671" spans="6:8" x14ac:dyDescent="0.25">
      <c r="F39671" s="11"/>
      <c r="G39671" s="11"/>
      <c r="H39671" s="11"/>
    </row>
    <row r="39672" spans="6:8" x14ac:dyDescent="0.25">
      <c r="F39672" s="11"/>
      <c r="G39672" s="11"/>
      <c r="H39672" s="11"/>
    </row>
    <row r="39673" spans="6:8" x14ac:dyDescent="0.25">
      <c r="F39673" s="11"/>
      <c r="G39673" s="11"/>
      <c r="H39673" s="11"/>
    </row>
    <row r="39674" spans="6:8" x14ac:dyDescent="0.25">
      <c r="F39674" s="11"/>
      <c r="G39674" s="11"/>
      <c r="H39674" s="11"/>
    </row>
    <row r="39675" spans="6:8" x14ac:dyDescent="0.25">
      <c r="F39675" s="11"/>
      <c r="G39675" s="11"/>
      <c r="H39675" s="11"/>
    </row>
    <row r="39676" spans="6:8" x14ac:dyDescent="0.25">
      <c r="F39676" s="11"/>
      <c r="G39676" s="11"/>
      <c r="H39676" s="11"/>
    </row>
    <row r="39677" spans="6:8" x14ac:dyDescent="0.25">
      <c r="F39677" s="11"/>
      <c r="G39677" s="11"/>
      <c r="H39677" s="11"/>
    </row>
    <row r="39678" spans="6:8" x14ac:dyDescent="0.25">
      <c r="F39678" s="11"/>
      <c r="G39678" s="11"/>
      <c r="H39678" s="11"/>
    </row>
    <row r="39679" spans="6:8" x14ac:dyDescent="0.25">
      <c r="F39679" s="11"/>
      <c r="G39679" s="11"/>
      <c r="H39679" s="11"/>
    </row>
    <row r="39680" spans="6:8" x14ac:dyDescent="0.25">
      <c r="F39680" s="11"/>
      <c r="G39680" s="11"/>
      <c r="H39680" s="11"/>
    </row>
    <row r="39681" spans="6:8" x14ac:dyDescent="0.25">
      <c r="F39681" s="11"/>
      <c r="G39681" s="11"/>
      <c r="H39681" s="11"/>
    </row>
    <row r="39682" spans="6:8" x14ac:dyDescent="0.25">
      <c r="F39682" s="11"/>
      <c r="G39682" s="11"/>
      <c r="H39682" s="11"/>
    </row>
    <row r="39683" spans="6:8" x14ac:dyDescent="0.25">
      <c r="F39683" s="11"/>
      <c r="G39683" s="11"/>
      <c r="H39683" s="11"/>
    </row>
    <row r="39684" spans="6:8" x14ac:dyDescent="0.25">
      <c r="F39684" s="11"/>
      <c r="G39684" s="11"/>
      <c r="H39684" s="11"/>
    </row>
    <row r="39685" spans="6:8" x14ac:dyDescent="0.25">
      <c r="F39685" s="11"/>
      <c r="G39685" s="11"/>
      <c r="H39685" s="11"/>
    </row>
    <row r="39686" spans="6:8" x14ac:dyDescent="0.25">
      <c r="F39686" s="11"/>
      <c r="G39686" s="11"/>
      <c r="H39686" s="11"/>
    </row>
    <row r="39687" spans="6:8" x14ac:dyDescent="0.25">
      <c r="F39687" s="11"/>
      <c r="G39687" s="11"/>
      <c r="H39687" s="11"/>
    </row>
    <row r="39688" spans="6:8" x14ac:dyDescent="0.25">
      <c r="F39688" s="11"/>
      <c r="G39688" s="11"/>
      <c r="H39688" s="11"/>
    </row>
    <row r="39689" spans="6:8" x14ac:dyDescent="0.25">
      <c r="F39689" s="11"/>
      <c r="G39689" s="11"/>
      <c r="H39689" s="11"/>
    </row>
    <row r="39690" spans="6:8" x14ac:dyDescent="0.25">
      <c r="F39690" s="11"/>
      <c r="G39690" s="11"/>
      <c r="H39690" s="11"/>
    </row>
    <row r="39691" spans="6:8" x14ac:dyDescent="0.25">
      <c r="F39691" s="11"/>
      <c r="G39691" s="11"/>
      <c r="H39691" s="11"/>
    </row>
    <row r="39692" spans="6:8" x14ac:dyDescent="0.25">
      <c r="F39692" s="11"/>
      <c r="G39692" s="11"/>
      <c r="H39692" s="11"/>
    </row>
    <row r="39693" spans="6:8" x14ac:dyDescent="0.25">
      <c r="F39693" s="11"/>
      <c r="G39693" s="11"/>
      <c r="H39693" s="11"/>
    </row>
    <row r="39694" spans="6:8" x14ac:dyDescent="0.25">
      <c r="F39694" s="11"/>
      <c r="G39694" s="11"/>
      <c r="H39694" s="11"/>
    </row>
    <row r="39695" spans="6:8" x14ac:dyDescent="0.25">
      <c r="F39695" s="11"/>
      <c r="G39695" s="11"/>
      <c r="H39695" s="11"/>
    </row>
    <row r="39696" spans="6:8" x14ac:dyDescent="0.25">
      <c r="F39696" s="11"/>
      <c r="G39696" s="11"/>
      <c r="H39696" s="11"/>
    </row>
    <row r="39697" spans="6:8" x14ac:dyDescent="0.25">
      <c r="F39697" s="11"/>
      <c r="G39697" s="11"/>
      <c r="H39697" s="11"/>
    </row>
    <row r="39698" spans="6:8" x14ac:dyDescent="0.25">
      <c r="F39698" s="11"/>
      <c r="G39698" s="11"/>
      <c r="H39698" s="11"/>
    </row>
    <row r="39699" spans="6:8" x14ac:dyDescent="0.25">
      <c r="F39699" s="11"/>
      <c r="G39699" s="11"/>
      <c r="H39699" s="11"/>
    </row>
    <row r="39700" spans="6:8" x14ac:dyDescent="0.25">
      <c r="F39700" s="11"/>
      <c r="G39700" s="11"/>
      <c r="H39700" s="11"/>
    </row>
    <row r="39701" spans="6:8" x14ac:dyDescent="0.25">
      <c r="F39701" s="11"/>
      <c r="G39701" s="11"/>
      <c r="H39701" s="11"/>
    </row>
    <row r="39702" spans="6:8" x14ac:dyDescent="0.25">
      <c r="F39702" s="11"/>
      <c r="G39702" s="11"/>
      <c r="H39702" s="11"/>
    </row>
    <row r="39703" spans="6:8" x14ac:dyDescent="0.25">
      <c r="F39703" s="11"/>
      <c r="G39703" s="11"/>
      <c r="H39703" s="11"/>
    </row>
    <row r="39704" spans="6:8" x14ac:dyDescent="0.25">
      <c r="F39704" s="11"/>
      <c r="G39704" s="11"/>
      <c r="H39704" s="11"/>
    </row>
    <row r="39705" spans="6:8" x14ac:dyDescent="0.25">
      <c r="F39705" s="11"/>
      <c r="G39705" s="11"/>
      <c r="H39705" s="11"/>
    </row>
    <row r="39706" spans="6:8" x14ac:dyDescent="0.25">
      <c r="F39706" s="11"/>
      <c r="G39706" s="11"/>
      <c r="H39706" s="11"/>
    </row>
    <row r="39707" spans="6:8" x14ac:dyDescent="0.25">
      <c r="F39707" s="11"/>
      <c r="G39707" s="11"/>
      <c r="H39707" s="11"/>
    </row>
    <row r="39708" spans="6:8" x14ac:dyDescent="0.25">
      <c r="F39708" s="11"/>
      <c r="G39708" s="11"/>
      <c r="H39708" s="11"/>
    </row>
    <row r="39709" spans="6:8" x14ac:dyDescent="0.25">
      <c r="F39709" s="11"/>
      <c r="G39709" s="11"/>
      <c r="H39709" s="11"/>
    </row>
    <row r="39710" spans="6:8" x14ac:dyDescent="0.25">
      <c r="F39710" s="11"/>
      <c r="G39710" s="11"/>
      <c r="H39710" s="11"/>
    </row>
    <row r="39711" spans="6:8" x14ac:dyDescent="0.25">
      <c r="F39711" s="11"/>
      <c r="G39711" s="11"/>
      <c r="H39711" s="11"/>
    </row>
    <row r="39712" spans="6:8" x14ac:dyDescent="0.25">
      <c r="F39712" s="11"/>
      <c r="G39712" s="11"/>
      <c r="H39712" s="11"/>
    </row>
    <row r="39713" spans="6:8" x14ac:dyDescent="0.25">
      <c r="F39713" s="11"/>
      <c r="G39713" s="11"/>
      <c r="H39713" s="11"/>
    </row>
    <row r="39714" spans="6:8" x14ac:dyDescent="0.25">
      <c r="F39714" s="11"/>
      <c r="G39714" s="11"/>
      <c r="H39714" s="11"/>
    </row>
    <row r="39715" spans="6:8" x14ac:dyDescent="0.25">
      <c r="F39715" s="11"/>
      <c r="G39715" s="11"/>
      <c r="H39715" s="11"/>
    </row>
    <row r="39716" spans="6:8" x14ac:dyDescent="0.25">
      <c r="F39716" s="11"/>
      <c r="G39716" s="11"/>
      <c r="H39716" s="11"/>
    </row>
    <row r="39717" spans="6:8" x14ac:dyDescent="0.25">
      <c r="F39717" s="11"/>
      <c r="G39717" s="11"/>
      <c r="H39717" s="11"/>
    </row>
    <row r="39718" spans="6:8" x14ac:dyDescent="0.25">
      <c r="F39718" s="11"/>
      <c r="G39718" s="11"/>
      <c r="H39718" s="11"/>
    </row>
    <row r="39719" spans="6:8" x14ac:dyDescent="0.25">
      <c r="F39719" s="11"/>
      <c r="G39719" s="11"/>
      <c r="H39719" s="11"/>
    </row>
    <row r="39720" spans="6:8" x14ac:dyDescent="0.25">
      <c r="F39720" s="11"/>
      <c r="G39720" s="11"/>
      <c r="H39720" s="11"/>
    </row>
    <row r="39721" spans="6:8" x14ac:dyDescent="0.25">
      <c r="F39721" s="11"/>
      <c r="G39721" s="11"/>
      <c r="H39721" s="11"/>
    </row>
    <row r="39722" spans="6:8" x14ac:dyDescent="0.25">
      <c r="F39722" s="11"/>
      <c r="G39722" s="11"/>
      <c r="H39722" s="11"/>
    </row>
    <row r="39723" spans="6:8" x14ac:dyDescent="0.25">
      <c r="F39723" s="11"/>
      <c r="G39723" s="11"/>
      <c r="H39723" s="11"/>
    </row>
    <row r="39724" spans="6:8" x14ac:dyDescent="0.25">
      <c r="F39724" s="11"/>
      <c r="G39724" s="11"/>
      <c r="H39724" s="11"/>
    </row>
    <row r="39725" spans="6:8" x14ac:dyDescent="0.25">
      <c r="F39725" s="11"/>
      <c r="G39725" s="11"/>
      <c r="H39725" s="11"/>
    </row>
    <row r="39726" spans="6:8" x14ac:dyDescent="0.25">
      <c r="F39726" s="11"/>
      <c r="G39726" s="11"/>
      <c r="H39726" s="11"/>
    </row>
    <row r="39727" spans="6:8" x14ac:dyDescent="0.25">
      <c r="F39727" s="11"/>
      <c r="G39727" s="11"/>
      <c r="H39727" s="11"/>
    </row>
    <row r="39728" spans="6:8" x14ac:dyDescent="0.25">
      <c r="F39728" s="11"/>
      <c r="G39728" s="11"/>
      <c r="H39728" s="11"/>
    </row>
    <row r="39729" spans="6:8" x14ac:dyDescent="0.25">
      <c r="F39729" s="11"/>
      <c r="G39729" s="11"/>
      <c r="H39729" s="11"/>
    </row>
    <row r="39730" spans="6:8" x14ac:dyDescent="0.25">
      <c r="F39730" s="11"/>
      <c r="G39730" s="11"/>
      <c r="H39730" s="11"/>
    </row>
    <row r="39731" spans="6:8" x14ac:dyDescent="0.25">
      <c r="F39731" s="11"/>
      <c r="G39731" s="11"/>
      <c r="H39731" s="11"/>
    </row>
    <row r="39732" spans="6:8" x14ac:dyDescent="0.25">
      <c r="F39732" s="11"/>
      <c r="G39732" s="11"/>
      <c r="H39732" s="11"/>
    </row>
    <row r="39733" spans="6:8" x14ac:dyDescent="0.25">
      <c r="F39733" s="11"/>
      <c r="G39733" s="11"/>
      <c r="H39733" s="11"/>
    </row>
    <row r="39734" spans="6:8" x14ac:dyDescent="0.25">
      <c r="F39734" s="11"/>
      <c r="G39734" s="11"/>
      <c r="H39734" s="11"/>
    </row>
    <row r="39735" spans="6:8" x14ac:dyDescent="0.25">
      <c r="F39735" s="11"/>
      <c r="G39735" s="11"/>
      <c r="H39735" s="11"/>
    </row>
    <row r="39736" spans="6:8" x14ac:dyDescent="0.25">
      <c r="F39736" s="11"/>
      <c r="G39736" s="11"/>
      <c r="H39736" s="11"/>
    </row>
    <row r="39737" spans="6:8" x14ac:dyDescent="0.25">
      <c r="F39737" s="11"/>
      <c r="G39737" s="11"/>
      <c r="H39737" s="11"/>
    </row>
    <row r="39738" spans="6:8" x14ac:dyDescent="0.25">
      <c r="F39738" s="11"/>
      <c r="G39738" s="11"/>
      <c r="H39738" s="11"/>
    </row>
    <row r="39739" spans="6:8" x14ac:dyDescent="0.25">
      <c r="F39739" s="11"/>
      <c r="G39739" s="11"/>
      <c r="H39739" s="11"/>
    </row>
    <row r="39740" spans="6:8" x14ac:dyDescent="0.25">
      <c r="F39740" s="11"/>
      <c r="G39740" s="11"/>
      <c r="H39740" s="11"/>
    </row>
    <row r="39741" spans="6:8" x14ac:dyDescent="0.25">
      <c r="F39741" s="11"/>
      <c r="G39741" s="11"/>
      <c r="H39741" s="11"/>
    </row>
    <row r="39742" spans="6:8" x14ac:dyDescent="0.25">
      <c r="F39742" s="11"/>
      <c r="G39742" s="11"/>
      <c r="H39742" s="11"/>
    </row>
    <row r="39743" spans="6:8" x14ac:dyDescent="0.25">
      <c r="F39743" s="11"/>
      <c r="G39743" s="11"/>
      <c r="H39743" s="11"/>
    </row>
    <row r="39744" spans="6:8" x14ac:dyDescent="0.25">
      <c r="F39744" s="11"/>
      <c r="G39744" s="11"/>
      <c r="H39744" s="11"/>
    </row>
    <row r="39745" spans="6:8" x14ac:dyDescent="0.25">
      <c r="F39745" s="11"/>
      <c r="G39745" s="11"/>
      <c r="H39745" s="11"/>
    </row>
    <row r="39746" spans="6:8" x14ac:dyDescent="0.25">
      <c r="F39746" s="11"/>
      <c r="G39746" s="11"/>
      <c r="H39746" s="11"/>
    </row>
    <row r="39747" spans="6:8" x14ac:dyDescent="0.25">
      <c r="F39747" s="11"/>
      <c r="G39747" s="11"/>
      <c r="H39747" s="11"/>
    </row>
    <row r="39748" spans="6:8" x14ac:dyDescent="0.25">
      <c r="F39748" s="11"/>
      <c r="G39748" s="11"/>
      <c r="H39748" s="11"/>
    </row>
    <row r="39749" spans="6:8" x14ac:dyDescent="0.25">
      <c r="F39749" s="11"/>
      <c r="G39749" s="11"/>
      <c r="H39749" s="11"/>
    </row>
    <row r="39750" spans="6:8" x14ac:dyDescent="0.25">
      <c r="F39750" s="11"/>
      <c r="G39750" s="11"/>
      <c r="H39750" s="11"/>
    </row>
    <row r="39751" spans="6:8" x14ac:dyDescent="0.25">
      <c r="F39751" s="11"/>
      <c r="G39751" s="11"/>
      <c r="H39751" s="11"/>
    </row>
    <row r="39752" spans="6:8" x14ac:dyDescent="0.25">
      <c r="F39752" s="11"/>
      <c r="G39752" s="11"/>
      <c r="H39752" s="11"/>
    </row>
    <row r="39753" spans="6:8" x14ac:dyDescent="0.25">
      <c r="F39753" s="11"/>
      <c r="G39753" s="11"/>
      <c r="H39753" s="11"/>
    </row>
    <row r="39754" spans="6:8" x14ac:dyDescent="0.25">
      <c r="F39754" s="11"/>
      <c r="G39754" s="11"/>
      <c r="H39754" s="11"/>
    </row>
    <row r="39755" spans="6:8" x14ac:dyDescent="0.25">
      <c r="F39755" s="11"/>
      <c r="G39755" s="11"/>
      <c r="H39755" s="11"/>
    </row>
    <row r="39756" spans="6:8" x14ac:dyDescent="0.25">
      <c r="F39756" s="11"/>
      <c r="G39756" s="11"/>
      <c r="H39756" s="11"/>
    </row>
    <row r="39757" spans="6:8" x14ac:dyDescent="0.25">
      <c r="F39757" s="11"/>
      <c r="G39757" s="11"/>
      <c r="H39757" s="11"/>
    </row>
    <row r="39758" spans="6:8" x14ac:dyDescent="0.25">
      <c r="F39758" s="11"/>
      <c r="G39758" s="11"/>
      <c r="H39758" s="11"/>
    </row>
    <row r="39759" spans="6:8" x14ac:dyDescent="0.25">
      <c r="F39759" s="11"/>
      <c r="G39759" s="11"/>
      <c r="H39759" s="11"/>
    </row>
    <row r="39760" spans="6:8" x14ac:dyDescent="0.25">
      <c r="F39760" s="11"/>
      <c r="G39760" s="11"/>
      <c r="H39760" s="11"/>
    </row>
    <row r="39761" spans="6:8" x14ac:dyDescent="0.25">
      <c r="F39761" s="11"/>
      <c r="G39761" s="11"/>
      <c r="H39761" s="11"/>
    </row>
    <row r="39762" spans="6:8" x14ac:dyDescent="0.25">
      <c r="F39762" s="11"/>
      <c r="G39762" s="11"/>
      <c r="H39762" s="11"/>
    </row>
    <row r="39763" spans="6:8" x14ac:dyDescent="0.25">
      <c r="F39763" s="11"/>
      <c r="G39763" s="11"/>
      <c r="H39763" s="11"/>
    </row>
    <row r="39764" spans="6:8" x14ac:dyDescent="0.25">
      <c r="F39764" s="11"/>
      <c r="G39764" s="11"/>
      <c r="H39764" s="11"/>
    </row>
    <row r="39765" spans="6:8" x14ac:dyDescent="0.25">
      <c r="F39765" s="11"/>
      <c r="G39765" s="11"/>
      <c r="H39765" s="11"/>
    </row>
    <row r="39766" spans="6:8" x14ac:dyDescent="0.25">
      <c r="F39766" s="11"/>
      <c r="G39766" s="11"/>
      <c r="H39766" s="11"/>
    </row>
    <row r="39767" spans="6:8" x14ac:dyDescent="0.25">
      <c r="F39767" s="11"/>
      <c r="G39767" s="11"/>
      <c r="H39767" s="11"/>
    </row>
    <row r="39768" spans="6:8" x14ac:dyDescent="0.25">
      <c r="F39768" s="11"/>
      <c r="G39768" s="11"/>
      <c r="H39768" s="11"/>
    </row>
    <row r="39769" spans="6:8" x14ac:dyDescent="0.25">
      <c r="F39769" s="11"/>
      <c r="G39769" s="11"/>
      <c r="H39769" s="11"/>
    </row>
    <row r="39770" spans="6:8" x14ac:dyDescent="0.25">
      <c r="F39770" s="11"/>
      <c r="G39770" s="11"/>
      <c r="H39770" s="11"/>
    </row>
    <row r="39771" spans="6:8" x14ac:dyDescent="0.25">
      <c r="F39771" s="11"/>
      <c r="G39771" s="11"/>
      <c r="H39771" s="11"/>
    </row>
    <row r="39772" spans="6:8" x14ac:dyDescent="0.25">
      <c r="F39772" s="11"/>
      <c r="G39772" s="11"/>
      <c r="H39772" s="11"/>
    </row>
    <row r="39773" spans="6:8" x14ac:dyDescent="0.25">
      <c r="F39773" s="11"/>
      <c r="G39773" s="11"/>
      <c r="H39773" s="11"/>
    </row>
    <row r="39774" spans="6:8" x14ac:dyDescent="0.25">
      <c r="F39774" s="11"/>
      <c r="G39774" s="11"/>
      <c r="H39774" s="11"/>
    </row>
    <row r="39775" spans="6:8" x14ac:dyDescent="0.25">
      <c r="F39775" s="11"/>
      <c r="G39775" s="11"/>
      <c r="H39775" s="11"/>
    </row>
    <row r="39776" spans="6:8" x14ac:dyDescent="0.25">
      <c r="F39776" s="11"/>
      <c r="G39776" s="11"/>
      <c r="H39776" s="11"/>
    </row>
    <row r="39777" spans="6:8" x14ac:dyDescent="0.25">
      <c r="F39777" s="11"/>
      <c r="G39777" s="11"/>
      <c r="H39777" s="11"/>
    </row>
    <row r="39778" spans="6:8" x14ac:dyDescent="0.25">
      <c r="F39778" s="11"/>
      <c r="G39778" s="11"/>
      <c r="H39778" s="11"/>
    </row>
    <row r="39779" spans="6:8" x14ac:dyDescent="0.25">
      <c r="F39779" s="11"/>
      <c r="G39779" s="11"/>
      <c r="H39779" s="11"/>
    </row>
    <row r="39780" spans="6:8" x14ac:dyDescent="0.25">
      <c r="F39780" s="11"/>
      <c r="G39780" s="11"/>
      <c r="H39780" s="11"/>
    </row>
    <row r="39781" spans="6:8" x14ac:dyDescent="0.25">
      <c r="F39781" s="11"/>
      <c r="G39781" s="11"/>
      <c r="H39781" s="11"/>
    </row>
    <row r="39782" spans="6:8" x14ac:dyDescent="0.25">
      <c r="F39782" s="11"/>
      <c r="G39782" s="11"/>
      <c r="H39782" s="11"/>
    </row>
    <row r="39783" spans="6:8" x14ac:dyDescent="0.25">
      <c r="F39783" s="11"/>
      <c r="G39783" s="11"/>
      <c r="H39783" s="11"/>
    </row>
    <row r="39784" spans="6:8" x14ac:dyDescent="0.25">
      <c r="F39784" s="11"/>
      <c r="G39784" s="11"/>
      <c r="H39784" s="11"/>
    </row>
    <row r="39785" spans="6:8" x14ac:dyDescent="0.25">
      <c r="F39785" s="11"/>
      <c r="G39785" s="11"/>
      <c r="H39785" s="11"/>
    </row>
    <row r="39786" spans="6:8" x14ac:dyDescent="0.25">
      <c r="F39786" s="11"/>
      <c r="G39786" s="11"/>
      <c r="H39786" s="11"/>
    </row>
    <row r="39787" spans="6:8" x14ac:dyDescent="0.25">
      <c r="F39787" s="11"/>
      <c r="G39787" s="11"/>
      <c r="H39787" s="11"/>
    </row>
    <row r="39788" spans="6:8" x14ac:dyDescent="0.25">
      <c r="F39788" s="11"/>
      <c r="G39788" s="11"/>
      <c r="H39788" s="11"/>
    </row>
    <row r="39789" spans="6:8" x14ac:dyDescent="0.25">
      <c r="F39789" s="11"/>
      <c r="G39789" s="11"/>
      <c r="H39789" s="11"/>
    </row>
    <row r="39790" spans="6:8" x14ac:dyDescent="0.25">
      <c r="F39790" s="11"/>
      <c r="G39790" s="11"/>
      <c r="H39790" s="11"/>
    </row>
    <row r="39791" spans="6:8" x14ac:dyDescent="0.25">
      <c r="F39791" s="11"/>
      <c r="G39791" s="11"/>
      <c r="H39791" s="11"/>
    </row>
    <row r="39792" spans="6:8" x14ac:dyDescent="0.25">
      <c r="F39792" s="11"/>
      <c r="G39792" s="11"/>
      <c r="H39792" s="11"/>
    </row>
    <row r="39793" spans="6:8" x14ac:dyDescent="0.25">
      <c r="F39793" s="11"/>
      <c r="G39793" s="11"/>
      <c r="H39793" s="11"/>
    </row>
    <row r="39794" spans="6:8" x14ac:dyDescent="0.25">
      <c r="F39794" s="11"/>
      <c r="G39794" s="11"/>
      <c r="H39794" s="11"/>
    </row>
    <row r="39795" spans="6:8" x14ac:dyDescent="0.25">
      <c r="F39795" s="11"/>
      <c r="G39795" s="11"/>
      <c r="H39795" s="11"/>
    </row>
    <row r="39796" spans="6:8" x14ac:dyDescent="0.25">
      <c r="F39796" s="11"/>
      <c r="G39796" s="11"/>
      <c r="H39796" s="11"/>
    </row>
    <row r="39797" spans="6:8" x14ac:dyDescent="0.25">
      <c r="F39797" s="11"/>
      <c r="G39797" s="11"/>
      <c r="H39797" s="11"/>
    </row>
    <row r="39798" spans="6:8" x14ac:dyDescent="0.25">
      <c r="F39798" s="11"/>
      <c r="G39798" s="11"/>
      <c r="H39798" s="11"/>
    </row>
    <row r="39799" spans="6:8" x14ac:dyDescent="0.25">
      <c r="F39799" s="11"/>
      <c r="G39799" s="11"/>
      <c r="H39799" s="11"/>
    </row>
    <row r="39800" spans="6:8" x14ac:dyDescent="0.25">
      <c r="F39800" s="11"/>
      <c r="G39800" s="11"/>
      <c r="H39800" s="11"/>
    </row>
    <row r="39801" spans="6:8" x14ac:dyDescent="0.25">
      <c r="F39801" s="11"/>
      <c r="G39801" s="11"/>
      <c r="H39801" s="11"/>
    </row>
    <row r="39802" spans="6:8" x14ac:dyDescent="0.25">
      <c r="F39802" s="11"/>
      <c r="G39802" s="11"/>
      <c r="H39802" s="11"/>
    </row>
    <row r="39803" spans="6:8" x14ac:dyDescent="0.25">
      <c r="F39803" s="11"/>
      <c r="G39803" s="11"/>
      <c r="H39803" s="11"/>
    </row>
    <row r="39804" spans="6:8" x14ac:dyDescent="0.25">
      <c r="F39804" s="11"/>
      <c r="G39804" s="11"/>
      <c r="H39804" s="11"/>
    </row>
    <row r="39805" spans="6:8" x14ac:dyDescent="0.25">
      <c r="F39805" s="11"/>
      <c r="G39805" s="11"/>
      <c r="H39805" s="11"/>
    </row>
    <row r="39806" spans="6:8" x14ac:dyDescent="0.25">
      <c r="F39806" s="11"/>
      <c r="G39806" s="11"/>
      <c r="H39806" s="11"/>
    </row>
    <row r="39807" spans="6:8" x14ac:dyDescent="0.25">
      <c r="F39807" s="11"/>
      <c r="G39807" s="11"/>
      <c r="H39807" s="11"/>
    </row>
    <row r="39808" spans="6:8" x14ac:dyDescent="0.25">
      <c r="F39808" s="11"/>
      <c r="G39808" s="11"/>
      <c r="H39808" s="11"/>
    </row>
    <row r="39809" spans="6:8" x14ac:dyDescent="0.25">
      <c r="F39809" s="11"/>
      <c r="G39809" s="11"/>
      <c r="H39809" s="11"/>
    </row>
    <row r="39810" spans="6:8" x14ac:dyDescent="0.25">
      <c r="F39810" s="11"/>
      <c r="G39810" s="11"/>
      <c r="H39810" s="11"/>
    </row>
    <row r="39811" spans="6:8" x14ac:dyDescent="0.25">
      <c r="F39811" s="11"/>
      <c r="G39811" s="11"/>
      <c r="H39811" s="11"/>
    </row>
    <row r="39812" spans="6:8" x14ac:dyDescent="0.25">
      <c r="F39812" s="11"/>
      <c r="G39812" s="11"/>
      <c r="H39812" s="11"/>
    </row>
    <row r="39813" spans="6:8" x14ac:dyDescent="0.25">
      <c r="F39813" s="11"/>
      <c r="G39813" s="11"/>
      <c r="H39813" s="11"/>
    </row>
    <row r="39814" spans="6:8" x14ac:dyDescent="0.25">
      <c r="F39814" s="11"/>
      <c r="G39814" s="11"/>
      <c r="H39814" s="11"/>
    </row>
    <row r="39815" spans="6:8" x14ac:dyDescent="0.25">
      <c r="F39815" s="11"/>
      <c r="G39815" s="11"/>
      <c r="H39815" s="11"/>
    </row>
    <row r="39816" spans="6:8" x14ac:dyDescent="0.25">
      <c r="F39816" s="11"/>
      <c r="G39816" s="11"/>
      <c r="H39816" s="11"/>
    </row>
    <row r="39817" spans="6:8" x14ac:dyDescent="0.25">
      <c r="F39817" s="11"/>
      <c r="G39817" s="11"/>
      <c r="H39817" s="11"/>
    </row>
    <row r="39818" spans="6:8" x14ac:dyDescent="0.25">
      <c r="F39818" s="11"/>
      <c r="G39818" s="11"/>
      <c r="H39818" s="11"/>
    </row>
    <row r="39819" spans="6:8" x14ac:dyDescent="0.25">
      <c r="F39819" s="11"/>
      <c r="G39819" s="11"/>
      <c r="H39819" s="11"/>
    </row>
    <row r="39820" spans="6:8" x14ac:dyDescent="0.25">
      <c r="F39820" s="11"/>
      <c r="G39820" s="11"/>
      <c r="H39820" s="11"/>
    </row>
    <row r="39821" spans="6:8" x14ac:dyDescent="0.25">
      <c r="F39821" s="11"/>
      <c r="G39821" s="11"/>
      <c r="H39821" s="11"/>
    </row>
    <row r="39822" spans="6:8" x14ac:dyDescent="0.25">
      <c r="F39822" s="11"/>
      <c r="G39822" s="11"/>
      <c r="H39822" s="11"/>
    </row>
    <row r="39823" spans="6:8" x14ac:dyDescent="0.25">
      <c r="F39823" s="11"/>
      <c r="G39823" s="11"/>
      <c r="H39823" s="11"/>
    </row>
    <row r="39824" spans="6:8" x14ac:dyDescent="0.25">
      <c r="F39824" s="11"/>
      <c r="G39824" s="11"/>
      <c r="H39824" s="11"/>
    </row>
    <row r="39825" spans="6:8" x14ac:dyDescent="0.25">
      <c r="F39825" s="11"/>
      <c r="G39825" s="11"/>
      <c r="H39825" s="11"/>
    </row>
    <row r="39826" spans="6:8" x14ac:dyDescent="0.25">
      <c r="F39826" s="11"/>
      <c r="G39826" s="11"/>
      <c r="H39826" s="11"/>
    </row>
    <row r="39827" spans="6:8" x14ac:dyDescent="0.25">
      <c r="F39827" s="11"/>
      <c r="G39827" s="11"/>
      <c r="H39827" s="11"/>
    </row>
    <row r="39828" spans="6:8" x14ac:dyDescent="0.25">
      <c r="F39828" s="11"/>
      <c r="G39828" s="11"/>
      <c r="H39828" s="11"/>
    </row>
    <row r="39829" spans="6:8" x14ac:dyDescent="0.25">
      <c r="F39829" s="11"/>
      <c r="G39829" s="11"/>
      <c r="H39829" s="11"/>
    </row>
    <row r="39830" spans="6:8" x14ac:dyDescent="0.25">
      <c r="F39830" s="11"/>
      <c r="G39830" s="11"/>
      <c r="H39830" s="11"/>
    </row>
    <row r="39831" spans="6:8" x14ac:dyDescent="0.25">
      <c r="F39831" s="11"/>
      <c r="G39831" s="11"/>
      <c r="H39831" s="11"/>
    </row>
    <row r="39832" spans="6:8" x14ac:dyDescent="0.25">
      <c r="F39832" s="11"/>
      <c r="G39832" s="11"/>
      <c r="H39832" s="11"/>
    </row>
    <row r="39833" spans="6:8" x14ac:dyDescent="0.25">
      <c r="F39833" s="11"/>
      <c r="G39833" s="11"/>
      <c r="H39833" s="11"/>
    </row>
    <row r="39834" spans="6:8" x14ac:dyDescent="0.25">
      <c r="F39834" s="11"/>
      <c r="G39834" s="11"/>
      <c r="H39834" s="11"/>
    </row>
    <row r="39835" spans="6:8" x14ac:dyDescent="0.25">
      <c r="F39835" s="11"/>
      <c r="G39835" s="11"/>
      <c r="H39835" s="11"/>
    </row>
    <row r="39836" spans="6:8" x14ac:dyDescent="0.25">
      <c r="F39836" s="11"/>
      <c r="G39836" s="11"/>
      <c r="H39836" s="11"/>
    </row>
    <row r="39837" spans="6:8" x14ac:dyDescent="0.25">
      <c r="F39837" s="11"/>
      <c r="G39837" s="11"/>
      <c r="H39837" s="11"/>
    </row>
    <row r="39838" spans="6:8" x14ac:dyDescent="0.25">
      <c r="F39838" s="11"/>
      <c r="G39838" s="11"/>
      <c r="H39838" s="11"/>
    </row>
    <row r="39839" spans="6:8" x14ac:dyDescent="0.25">
      <c r="F39839" s="11"/>
      <c r="G39839" s="11"/>
      <c r="H39839" s="11"/>
    </row>
    <row r="39840" spans="6:8" x14ac:dyDescent="0.25">
      <c r="F39840" s="11"/>
      <c r="G39840" s="11"/>
      <c r="H39840" s="11"/>
    </row>
    <row r="39841" spans="6:8" x14ac:dyDescent="0.25">
      <c r="F39841" s="11"/>
      <c r="G39841" s="11"/>
      <c r="H39841" s="11"/>
    </row>
    <row r="39842" spans="6:8" x14ac:dyDescent="0.25">
      <c r="F39842" s="11"/>
      <c r="G39842" s="11"/>
      <c r="H39842" s="11"/>
    </row>
    <row r="39843" spans="6:8" x14ac:dyDescent="0.25">
      <c r="F39843" s="11"/>
      <c r="G39843" s="11"/>
      <c r="H39843" s="11"/>
    </row>
    <row r="39844" spans="6:8" x14ac:dyDescent="0.25">
      <c r="F39844" s="11"/>
      <c r="G39844" s="11"/>
      <c r="H39844" s="11"/>
    </row>
    <row r="39845" spans="6:8" x14ac:dyDescent="0.25">
      <c r="F39845" s="11"/>
      <c r="G39845" s="11"/>
      <c r="H39845" s="11"/>
    </row>
    <row r="39846" spans="6:8" x14ac:dyDescent="0.25">
      <c r="F39846" s="11"/>
      <c r="G39846" s="11"/>
      <c r="H39846" s="11"/>
    </row>
    <row r="39847" spans="6:8" x14ac:dyDescent="0.25">
      <c r="F39847" s="11"/>
      <c r="G39847" s="11"/>
      <c r="H39847" s="11"/>
    </row>
    <row r="39848" spans="6:8" x14ac:dyDescent="0.25">
      <c r="F39848" s="11"/>
      <c r="G39848" s="11"/>
      <c r="H39848" s="11"/>
    </row>
    <row r="39849" spans="6:8" x14ac:dyDescent="0.25">
      <c r="F39849" s="11"/>
      <c r="G39849" s="11"/>
      <c r="H39849" s="11"/>
    </row>
    <row r="39850" spans="6:8" x14ac:dyDescent="0.25">
      <c r="F39850" s="11"/>
      <c r="G39850" s="11"/>
      <c r="H39850" s="11"/>
    </row>
    <row r="39851" spans="6:8" x14ac:dyDescent="0.25">
      <c r="F39851" s="11"/>
      <c r="G39851" s="11"/>
      <c r="H39851" s="11"/>
    </row>
    <row r="39852" spans="6:8" x14ac:dyDescent="0.25">
      <c r="F39852" s="11"/>
      <c r="G39852" s="11"/>
      <c r="H39852" s="11"/>
    </row>
    <row r="39853" spans="6:8" x14ac:dyDescent="0.25">
      <c r="F39853" s="11"/>
      <c r="G39853" s="11"/>
      <c r="H39853" s="11"/>
    </row>
    <row r="39854" spans="6:8" x14ac:dyDescent="0.25">
      <c r="F39854" s="11"/>
      <c r="G39854" s="11"/>
      <c r="H39854" s="11"/>
    </row>
    <row r="39855" spans="6:8" x14ac:dyDescent="0.25">
      <c r="F39855" s="11"/>
      <c r="G39855" s="11"/>
      <c r="H39855" s="11"/>
    </row>
    <row r="39856" spans="6:8" x14ac:dyDescent="0.25">
      <c r="F39856" s="11"/>
      <c r="G39856" s="11"/>
      <c r="H39856" s="11"/>
    </row>
    <row r="39857" spans="6:8" x14ac:dyDescent="0.25">
      <c r="F39857" s="11"/>
      <c r="G39857" s="11"/>
      <c r="H39857" s="11"/>
    </row>
    <row r="39858" spans="6:8" x14ac:dyDescent="0.25">
      <c r="F39858" s="11"/>
      <c r="G39858" s="11"/>
      <c r="H39858" s="11"/>
    </row>
    <row r="39859" spans="6:8" x14ac:dyDescent="0.25">
      <c r="F39859" s="11"/>
      <c r="G39859" s="11"/>
      <c r="H39859" s="11"/>
    </row>
    <row r="39860" spans="6:8" x14ac:dyDescent="0.25">
      <c r="F39860" s="11"/>
      <c r="G39860" s="11"/>
      <c r="H39860" s="11"/>
    </row>
    <row r="39861" spans="6:8" x14ac:dyDescent="0.25">
      <c r="F39861" s="11"/>
      <c r="G39861" s="11"/>
      <c r="H39861" s="11"/>
    </row>
    <row r="39862" spans="6:8" x14ac:dyDescent="0.25">
      <c r="F39862" s="11"/>
      <c r="G39862" s="11"/>
      <c r="H39862" s="11"/>
    </row>
    <row r="39863" spans="6:8" x14ac:dyDescent="0.25">
      <c r="F39863" s="11"/>
      <c r="G39863" s="11"/>
      <c r="H39863" s="11"/>
    </row>
    <row r="39864" spans="6:8" x14ac:dyDescent="0.25">
      <c r="F39864" s="11"/>
      <c r="G39864" s="11"/>
      <c r="H39864" s="11"/>
    </row>
    <row r="39865" spans="6:8" x14ac:dyDescent="0.25">
      <c r="F39865" s="11"/>
      <c r="G39865" s="11"/>
      <c r="H39865" s="11"/>
    </row>
    <row r="39866" spans="6:8" x14ac:dyDescent="0.25">
      <c r="F39866" s="11"/>
      <c r="G39866" s="11"/>
      <c r="H39866" s="11"/>
    </row>
    <row r="39867" spans="6:8" x14ac:dyDescent="0.25">
      <c r="F39867" s="11"/>
      <c r="G39867" s="11"/>
      <c r="H39867" s="11"/>
    </row>
    <row r="39868" spans="6:8" x14ac:dyDescent="0.25">
      <c r="F39868" s="11"/>
      <c r="G39868" s="11"/>
      <c r="H39868" s="11"/>
    </row>
    <row r="39869" spans="6:8" x14ac:dyDescent="0.25">
      <c r="F39869" s="11"/>
      <c r="G39869" s="11"/>
      <c r="H39869" s="11"/>
    </row>
    <row r="39870" spans="6:8" x14ac:dyDescent="0.25">
      <c r="F39870" s="11"/>
      <c r="G39870" s="11"/>
      <c r="H39870" s="11"/>
    </row>
    <row r="39871" spans="6:8" x14ac:dyDescent="0.25">
      <c r="F39871" s="11"/>
      <c r="G39871" s="11"/>
      <c r="H39871" s="11"/>
    </row>
    <row r="39872" spans="6:8" x14ac:dyDescent="0.25">
      <c r="F39872" s="11"/>
      <c r="G39872" s="11"/>
      <c r="H39872" s="11"/>
    </row>
    <row r="39873" spans="6:8" x14ac:dyDescent="0.25">
      <c r="F39873" s="11"/>
      <c r="G39873" s="11"/>
      <c r="H39873" s="11"/>
    </row>
    <row r="39874" spans="6:8" x14ac:dyDescent="0.25">
      <c r="F39874" s="11"/>
      <c r="G39874" s="11"/>
      <c r="H39874" s="11"/>
    </row>
    <row r="39875" spans="6:8" x14ac:dyDescent="0.25">
      <c r="F39875" s="11"/>
      <c r="G39875" s="11"/>
      <c r="H39875" s="11"/>
    </row>
    <row r="39876" spans="6:8" x14ac:dyDescent="0.25">
      <c r="F39876" s="11"/>
      <c r="G39876" s="11"/>
      <c r="H39876" s="11"/>
    </row>
    <row r="39877" spans="6:8" x14ac:dyDescent="0.25">
      <c r="F39877" s="11"/>
      <c r="G39877" s="11"/>
      <c r="H39877" s="11"/>
    </row>
    <row r="39878" spans="6:8" x14ac:dyDescent="0.25">
      <c r="F39878" s="11"/>
      <c r="G39878" s="11"/>
      <c r="H39878" s="11"/>
    </row>
    <row r="39879" spans="6:8" x14ac:dyDescent="0.25">
      <c r="F39879" s="11"/>
      <c r="G39879" s="11"/>
      <c r="H39879" s="11"/>
    </row>
    <row r="39880" spans="6:8" x14ac:dyDescent="0.25">
      <c r="F39880" s="11"/>
      <c r="G39880" s="11"/>
      <c r="H39880" s="11"/>
    </row>
    <row r="39881" spans="6:8" x14ac:dyDescent="0.25">
      <c r="F39881" s="11"/>
      <c r="G39881" s="11"/>
      <c r="H39881" s="11"/>
    </row>
    <row r="39882" spans="6:8" x14ac:dyDescent="0.25">
      <c r="F39882" s="11"/>
      <c r="G39882" s="11"/>
      <c r="H39882" s="11"/>
    </row>
    <row r="39883" spans="6:8" x14ac:dyDescent="0.25">
      <c r="F39883" s="11"/>
      <c r="G39883" s="11"/>
      <c r="H39883" s="11"/>
    </row>
    <row r="39884" spans="6:8" x14ac:dyDescent="0.25">
      <c r="F39884" s="11"/>
      <c r="G39884" s="11"/>
      <c r="H39884" s="11"/>
    </row>
    <row r="39885" spans="6:8" x14ac:dyDescent="0.25">
      <c r="F39885" s="11"/>
      <c r="G39885" s="11"/>
      <c r="H39885" s="11"/>
    </row>
    <row r="39886" spans="6:8" x14ac:dyDescent="0.25">
      <c r="F39886" s="11"/>
      <c r="G39886" s="11"/>
      <c r="H39886" s="11"/>
    </row>
    <row r="39887" spans="6:8" x14ac:dyDescent="0.25">
      <c r="F39887" s="11"/>
      <c r="G39887" s="11"/>
      <c r="H39887" s="11"/>
    </row>
    <row r="39888" spans="6:8" x14ac:dyDescent="0.25">
      <c r="F39888" s="11"/>
      <c r="G39888" s="11"/>
      <c r="H39888" s="11"/>
    </row>
    <row r="39889" spans="6:8" x14ac:dyDescent="0.25">
      <c r="F39889" s="11"/>
      <c r="G39889" s="11"/>
      <c r="H39889" s="11"/>
    </row>
    <row r="39890" spans="6:8" x14ac:dyDescent="0.25">
      <c r="F39890" s="11"/>
      <c r="G39890" s="11"/>
      <c r="H39890" s="11"/>
    </row>
    <row r="39891" spans="6:8" x14ac:dyDescent="0.25">
      <c r="F39891" s="11"/>
      <c r="G39891" s="11"/>
      <c r="H39891" s="11"/>
    </row>
    <row r="39892" spans="6:8" x14ac:dyDescent="0.25">
      <c r="F39892" s="11"/>
      <c r="G39892" s="11"/>
      <c r="H39892" s="11"/>
    </row>
    <row r="39893" spans="6:8" x14ac:dyDescent="0.25">
      <c r="F39893" s="11"/>
      <c r="G39893" s="11"/>
      <c r="H39893" s="11"/>
    </row>
    <row r="39894" spans="6:8" x14ac:dyDescent="0.25">
      <c r="F39894" s="11"/>
      <c r="G39894" s="11"/>
      <c r="H39894" s="11"/>
    </row>
    <row r="39895" spans="6:8" x14ac:dyDescent="0.25">
      <c r="F39895" s="11"/>
      <c r="G39895" s="11"/>
      <c r="H39895" s="11"/>
    </row>
    <row r="39896" spans="6:8" x14ac:dyDescent="0.25">
      <c r="F39896" s="11"/>
      <c r="G39896" s="11"/>
      <c r="H39896" s="11"/>
    </row>
    <row r="39897" spans="6:8" x14ac:dyDescent="0.25">
      <c r="F39897" s="11"/>
      <c r="G39897" s="11"/>
      <c r="H39897" s="11"/>
    </row>
    <row r="39898" spans="6:8" x14ac:dyDescent="0.25">
      <c r="F39898" s="11"/>
      <c r="G39898" s="11"/>
      <c r="H39898" s="11"/>
    </row>
    <row r="39899" spans="6:8" x14ac:dyDescent="0.25">
      <c r="F39899" s="11"/>
      <c r="G39899" s="11"/>
      <c r="H39899" s="11"/>
    </row>
    <row r="39900" spans="6:8" x14ac:dyDescent="0.25">
      <c r="F39900" s="11"/>
      <c r="G39900" s="11"/>
      <c r="H39900" s="11"/>
    </row>
    <row r="39901" spans="6:8" x14ac:dyDescent="0.25">
      <c r="F39901" s="11"/>
      <c r="G39901" s="11"/>
      <c r="H39901" s="11"/>
    </row>
    <row r="39902" spans="6:8" x14ac:dyDescent="0.25">
      <c r="F39902" s="11"/>
      <c r="G39902" s="11"/>
      <c r="H39902" s="11"/>
    </row>
    <row r="39903" spans="6:8" x14ac:dyDescent="0.25">
      <c r="F39903" s="11"/>
      <c r="G39903" s="11"/>
      <c r="H39903" s="11"/>
    </row>
    <row r="39904" spans="6:8" x14ac:dyDescent="0.25">
      <c r="F39904" s="11"/>
      <c r="G39904" s="11"/>
      <c r="H39904" s="11"/>
    </row>
    <row r="39905" spans="6:8" x14ac:dyDescent="0.25">
      <c r="F39905" s="11"/>
      <c r="G39905" s="11"/>
      <c r="H39905" s="11"/>
    </row>
    <row r="39906" spans="6:8" x14ac:dyDescent="0.25">
      <c r="F39906" s="11"/>
      <c r="G39906" s="11"/>
      <c r="H39906" s="11"/>
    </row>
    <row r="39907" spans="6:8" x14ac:dyDescent="0.25">
      <c r="F39907" s="11"/>
      <c r="G39907" s="11"/>
      <c r="H39907" s="11"/>
    </row>
    <row r="39908" spans="6:8" x14ac:dyDescent="0.25">
      <c r="F39908" s="11"/>
      <c r="G39908" s="11"/>
      <c r="H39908" s="11"/>
    </row>
    <row r="39909" spans="6:8" x14ac:dyDescent="0.25">
      <c r="F39909" s="11"/>
      <c r="G39909" s="11"/>
      <c r="H39909" s="11"/>
    </row>
    <row r="39910" spans="6:8" x14ac:dyDescent="0.25">
      <c r="F39910" s="11"/>
      <c r="G39910" s="11"/>
      <c r="H39910" s="11"/>
    </row>
    <row r="39911" spans="6:8" x14ac:dyDescent="0.25">
      <c r="F39911" s="11"/>
      <c r="G39911" s="11"/>
      <c r="H39911" s="11"/>
    </row>
    <row r="39912" spans="6:8" x14ac:dyDescent="0.25">
      <c r="F39912" s="11"/>
      <c r="G39912" s="11"/>
      <c r="H39912" s="11"/>
    </row>
    <row r="39913" spans="6:8" x14ac:dyDescent="0.25">
      <c r="F39913" s="11"/>
      <c r="G39913" s="11"/>
      <c r="H39913" s="11"/>
    </row>
    <row r="39914" spans="6:8" x14ac:dyDescent="0.25">
      <c r="F39914" s="11"/>
      <c r="G39914" s="11"/>
      <c r="H39914" s="11"/>
    </row>
    <row r="39915" spans="6:8" x14ac:dyDescent="0.25">
      <c r="F39915" s="11"/>
      <c r="G39915" s="11"/>
      <c r="H39915" s="11"/>
    </row>
    <row r="39916" spans="6:8" x14ac:dyDescent="0.25">
      <c r="F39916" s="11"/>
      <c r="G39916" s="11"/>
      <c r="H39916" s="11"/>
    </row>
    <row r="39917" spans="6:8" x14ac:dyDescent="0.25">
      <c r="F39917" s="11"/>
      <c r="G39917" s="11"/>
      <c r="H39917" s="11"/>
    </row>
    <row r="39918" spans="6:8" x14ac:dyDescent="0.25">
      <c r="F39918" s="11"/>
      <c r="G39918" s="11"/>
      <c r="H39918" s="11"/>
    </row>
    <row r="39919" spans="6:8" x14ac:dyDescent="0.25">
      <c r="F39919" s="11"/>
      <c r="G39919" s="11"/>
      <c r="H39919" s="11"/>
    </row>
    <row r="39920" spans="6:8" x14ac:dyDescent="0.25">
      <c r="F39920" s="11"/>
      <c r="G39920" s="11"/>
      <c r="H39920" s="11"/>
    </row>
    <row r="39921" spans="6:8" x14ac:dyDescent="0.25">
      <c r="F39921" s="11"/>
      <c r="G39921" s="11"/>
      <c r="H39921" s="11"/>
    </row>
    <row r="39922" spans="6:8" x14ac:dyDescent="0.25">
      <c r="F39922" s="11"/>
      <c r="G39922" s="11"/>
      <c r="H39922" s="11"/>
    </row>
    <row r="39923" spans="6:8" x14ac:dyDescent="0.25">
      <c r="F39923" s="11"/>
      <c r="G39923" s="11"/>
      <c r="H39923" s="11"/>
    </row>
    <row r="39924" spans="6:8" x14ac:dyDescent="0.25">
      <c r="F39924" s="11"/>
      <c r="G39924" s="11"/>
      <c r="H39924" s="11"/>
    </row>
    <row r="39925" spans="6:8" x14ac:dyDescent="0.25">
      <c r="F39925" s="11"/>
      <c r="G39925" s="11"/>
      <c r="H39925" s="11"/>
    </row>
    <row r="39926" spans="6:8" x14ac:dyDescent="0.25">
      <c r="F39926" s="11"/>
      <c r="G39926" s="11"/>
      <c r="H39926" s="11"/>
    </row>
    <row r="39927" spans="6:8" x14ac:dyDescent="0.25">
      <c r="F39927" s="11"/>
      <c r="G39927" s="11"/>
      <c r="H39927" s="11"/>
    </row>
    <row r="39928" spans="6:8" x14ac:dyDescent="0.25">
      <c r="F39928" s="11"/>
      <c r="G39928" s="11"/>
      <c r="H39928" s="11"/>
    </row>
    <row r="39929" spans="6:8" x14ac:dyDescent="0.25">
      <c r="F39929" s="11"/>
      <c r="G39929" s="11"/>
      <c r="H39929" s="11"/>
    </row>
    <row r="39930" spans="6:8" x14ac:dyDescent="0.25">
      <c r="F39930" s="11"/>
      <c r="G39930" s="11"/>
      <c r="H39930" s="11"/>
    </row>
    <row r="39931" spans="6:8" x14ac:dyDescent="0.25">
      <c r="F39931" s="11"/>
      <c r="G39931" s="11"/>
      <c r="H39931" s="11"/>
    </row>
    <row r="39932" spans="6:8" x14ac:dyDescent="0.25">
      <c r="F39932" s="11"/>
      <c r="G39932" s="11"/>
      <c r="H39932" s="11"/>
    </row>
    <row r="39933" spans="6:8" x14ac:dyDescent="0.25">
      <c r="F39933" s="11"/>
      <c r="G39933" s="11"/>
      <c r="H39933" s="11"/>
    </row>
    <row r="39934" spans="6:8" x14ac:dyDescent="0.25">
      <c r="F39934" s="11"/>
      <c r="G39934" s="11"/>
      <c r="H39934" s="11"/>
    </row>
    <row r="39935" spans="6:8" x14ac:dyDescent="0.25">
      <c r="F39935" s="11"/>
      <c r="G39935" s="11"/>
      <c r="H39935" s="11"/>
    </row>
    <row r="39936" spans="6:8" x14ac:dyDescent="0.25">
      <c r="F39936" s="11"/>
      <c r="G39936" s="11"/>
      <c r="H39936" s="11"/>
    </row>
    <row r="39937" spans="6:8" x14ac:dyDescent="0.25">
      <c r="F39937" s="11"/>
      <c r="G39937" s="11"/>
      <c r="H39937" s="11"/>
    </row>
    <row r="39938" spans="6:8" x14ac:dyDescent="0.25">
      <c r="F39938" s="11"/>
      <c r="G39938" s="11"/>
      <c r="H39938" s="11"/>
    </row>
    <row r="39939" spans="6:8" x14ac:dyDescent="0.25">
      <c r="F39939" s="11"/>
      <c r="G39939" s="11"/>
      <c r="H39939" s="11"/>
    </row>
    <row r="39940" spans="6:8" x14ac:dyDescent="0.25">
      <c r="F39940" s="11"/>
      <c r="G39940" s="11"/>
      <c r="H39940" s="11"/>
    </row>
    <row r="39941" spans="6:8" x14ac:dyDescent="0.25">
      <c r="F39941" s="11"/>
      <c r="G39941" s="11"/>
      <c r="H39941" s="11"/>
    </row>
    <row r="39942" spans="6:8" x14ac:dyDescent="0.25">
      <c r="F39942" s="11"/>
      <c r="G39942" s="11"/>
      <c r="H39942" s="11"/>
    </row>
    <row r="39943" spans="6:8" x14ac:dyDescent="0.25">
      <c r="F39943" s="11"/>
      <c r="G39943" s="11"/>
      <c r="H39943" s="11"/>
    </row>
    <row r="39944" spans="6:8" x14ac:dyDescent="0.25">
      <c r="F39944" s="11"/>
      <c r="G39944" s="11"/>
      <c r="H39944" s="11"/>
    </row>
    <row r="39945" spans="6:8" x14ac:dyDescent="0.25">
      <c r="F39945" s="11"/>
      <c r="G39945" s="11"/>
      <c r="H39945" s="11"/>
    </row>
    <row r="39946" spans="6:8" x14ac:dyDescent="0.25">
      <c r="F39946" s="11"/>
      <c r="G39946" s="11"/>
      <c r="H39946" s="11"/>
    </row>
    <row r="39947" spans="6:8" x14ac:dyDescent="0.25">
      <c r="F39947" s="11"/>
      <c r="G39947" s="11"/>
      <c r="H39947" s="11"/>
    </row>
    <row r="39948" spans="6:8" x14ac:dyDescent="0.25">
      <c r="F39948" s="11"/>
      <c r="G39948" s="11"/>
      <c r="H39948" s="11"/>
    </row>
    <row r="39949" spans="6:8" x14ac:dyDescent="0.25">
      <c r="F39949" s="11"/>
      <c r="G39949" s="11"/>
      <c r="H39949" s="11"/>
    </row>
    <row r="39950" spans="6:8" x14ac:dyDescent="0.25">
      <c r="F39950" s="11"/>
      <c r="G39950" s="11"/>
      <c r="H39950" s="11"/>
    </row>
    <row r="39951" spans="6:8" x14ac:dyDescent="0.25">
      <c r="F39951" s="11"/>
      <c r="G39951" s="11"/>
      <c r="H39951" s="11"/>
    </row>
    <row r="39952" spans="6:8" x14ac:dyDescent="0.25">
      <c r="F39952" s="11"/>
      <c r="G39952" s="11"/>
      <c r="H39952" s="11"/>
    </row>
    <row r="39953" spans="6:8" x14ac:dyDescent="0.25">
      <c r="F39953" s="11"/>
      <c r="G39953" s="11"/>
      <c r="H39953" s="11"/>
    </row>
    <row r="39954" spans="6:8" x14ac:dyDescent="0.25">
      <c r="F39954" s="11"/>
      <c r="G39954" s="11"/>
      <c r="H39954" s="11"/>
    </row>
    <row r="39955" spans="6:8" x14ac:dyDescent="0.25">
      <c r="F39955" s="11"/>
      <c r="G39955" s="11"/>
      <c r="H39955" s="11"/>
    </row>
    <row r="39956" spans="6:8" x14ac:dyDescent="0.25">
      <c r="F39956" s="11"/>
      <c r="G39956" s="11"/>
      <c r="H39956" s="11"/>
    </row>
    <row r="39957" spans="6:8" x14ac:dyDescent="0.25">
      <c r="F39957" s="11"/>
      <c r="G39957" s="11"/>
      <c r="H39957" s="11"/>
    </row>
    <row r="39958" spans="6:8" x14ac:dyDescent="0.25">
      <c r="F39958" s="11"/>
      <c r="G39958" s="11"/>
      <c r="H39958" s="11"/>
    </row>
    <row r="39959" spans="6:8" x14ac:dyDescent="0.25">
      <c r="F39959" s="11"/>
      <c r="G39959" s="11"/>
      <c r="H39959" s="11"/>
    </row>
    <row r="39960" spans="6:8" x14ac:dyDescent="0.25">
      <c r="F39960" s="11"/>
      <c r="G39960" s="11"/>
      <c r="H39960" s="11"/>
    </row>
    <row r="39961" spans="6:8" x14ac:dyDescent="0.25">
      <c r="F39961" s="11"/>
      <c r="G39961" s="11"/>
      <c r="H39961" s="11"/>
    </row>
    <row r="39962" spans="6:8" x14ac:dyDescent="0.25">
      <c r="F39962" s="11"/>
      <c r="G39962" s="11"/>
      <c r="H39962" s="11"/>
    </row>
    <row r="39963" spans="6:8" x14ac:dyDescent="0.25">
      <c r="F39963" s="11"/>
      <c r="G39963" s="11"/>
      <c r="H39963" s="11"/>
    </row>
    <row r="39964" spans="6:8" x14ac:dyDescent="0.25">
      <c r="F39964" s="11"/>
      <c r="G39964" s="11"/>
      <c r="H39964" s="11"/>
    </row>
    <row r="39965" spans="6:8" x14ac:dyDescent="0.25">
      <c r="F39965" s="11"/>
      <c r="G39965" s="11"/>
      <c r="H39965" s="11"/>
    </row>
    <row r="39966" spans="6:8" x14ac:dyDescent="0.25">
      <c r="F39966" s="11"/>
      <c r="G39966" s="11"/>
      <c r="H39966" s="11"/>
    </row>
    <row r="39967" spans="6:8" x14ac:dyDescent="0.25">
      <c r="F39967" s="11"/>
      <c r="G39967" s="11"/>
      <c r="H39967" s="11"/>
    </row>
    <row r="39968" spans="6:8" x14ac:dyDescent="0.25">
      <c r="F39968" s="11"/>
      <c r="G39968" s="11"/>
      <c r="H39968" s="11"/>
    </row>
    <row r="39969" spans="6:8" x14ac:dyDescent="0.25">
      <c r="F39969" s="11"/>
      <c r="G39969" s="11"/>
      <c r="H39969" s="11"/>
    </row>
    <row r="39970" spans="6:8" x14ac:dyDescent="0.25">
      <c r="F39970" s="11"/>
      <c r="G39970" s="11"/>
      <c r="H39970" s="11"/>
    </row>
    <row r="39971" spans="6:8" x14ac:dyDescent="0.25">
      <c r="F39971" s="11"/>
      <c r="G39971" s="11"/>
      <c r="H39971" s="11"/>
    </row>
    <row r="39972" spans="6:8" x14ac:dyDescent="0.25">
      <c r="F39972" s="11"/>
      <c r="G39972" s="11"/>
      <c r="H39972" s="11"/>
    </row>
    <row r="39973" spans="6:8" x14ac:dyDescent="0.25">
      <c r="F39973" s="11"/>
      <c r="G39973" s="11"/>
      <c r="H39973" s="11"/>
    </row>
    <row r="39974" spans="6:8" x14ac:dyDescent="0.25">
      <c r="F39974" s="11"/>
      <c r="G39974" s="11"/>
      <c r="H39974" s="11"/>
    </row>
    <row r="39975" spans="6:8" x14ac:dyDescent="0.25">
      <c r="F39975" s="11"/>
      <c r="G39975" s="11"/>
      <c r="H39975" s="11"/>
    </row>
    <row r="39976" spans="6:8" x14ac:dyDescent="0.25">
      <c r="F39976" s="11"/>
      <c r="G39976" s="11"/>
      <c r="H39976" s="11"/>
    </row>
    <row r="39977" spans="6:8" x14ac:dyDescent="0.25">
      <c r="F39977" s="11"/>
      <c r="G39977" s="11"/>
      <c r="H39977" s="11"/>
    </row>
    <row r="39978" spans="6:8" x14ac:dyDescent="0.25">
      <c r="F39978" s="11"/>
      <c r="G39978" s="11"/>
      <c r="H39978" s="11"/>
    </row>
    <row r="39979" spans="6:8" x14ac:dyDescent="0.25">
      <c r="F39979" s="11"/>
      <c r="G39979" s="11"/>
      <c r="H39979" s="11"/>
    </row>
    <row r="39980" spans="6:8" x14ac:dyDescent="0.25">
      <c r="F39980" s="11"/>
      <c r="G39980" s="11"/>
      <c r="H39980" s="11"/>
    </row>
    <row r="39981" spans="6:8" x14ac:dyDescent="0.25">
      <c r="F39981" s="11"/>
      <c r="G39981" s="11"/>
      <c r="H39981" s="11"/>
    </row>
    <row r="39982" spans="6:8" x14ac:dyDescent="0.25">
      <c r="F39982" s="11"/>
      <c r="G39982" s="11"/>
      <c r="H39982" s="11"/>
    </row>
    <row r="39983" spans="6:8" x14ac:dyDescent="0.25">
      <c r="F39983" s="11"/>
      <c r="G39983" s="11"/>
      <c r="H39983" s="11"/>
    </row>
    <row r="39984" spans="6:8" x14ac:dyDescent="0.25">
      <c r="F39984" s="11"/>
      <c r="G39984" s="11"/>
      <c r="H39984" s="11"/>
    </row>
    <row r="39985" spans="6:8" x14ac:dyDescent="0.25">
      <c r="F39985" s="11"/>
      <c r="G39985" s="11"/>
      <c r="H39985" s="11"/>
    </row>
    <row r="39986" spans="6:8" x14ac:dyDescent="0.25">
      <c r="F39986" s="11"/>
      <c r="G39986" s="11"/>
      <c r="H39986" s="11"/>
    </row>
    <row r="39987" spans="6:8" x14ac:dyDescent="0.25">
      <c r="F39987" s="11"/>
      <c r="G39987" s="11"/>
      <c r="H39987" s="11"/>
    </row>
    <row r="39988" spans="6:8" x14ac:dyDescent="0.25">
      <c r="F39988" s="11"/>
      <c r="G39988" s="11"/>
      <c r="H39988" s="11"/>
    </row>
    <row r="39989" spans="6:8" x14ac:dyDescent="0.25">
      <c r="F39989" s="11"/>
      <c r="G39989" s="11"/>
      <c r="H39989" s="11"/>
    </row>
    <row r="39990" spans="6:8" x14ac:dyDescent="0.25">
      <c r="F39990" s="11"/>
      <c r="G39990" s="11"/>
      <c r="H39990" s="11"/>
    </row>
    <row r="39991" spans="6:8" x14ac:dyDescent="0.25">
      <c r="F39991" s="11"/>
      <c r="G39991" s="11"/>
      <c r="H39991" s="11"/>
    </row>
    <row r="39992" spans="6:8" x14ac:dyDescent="0.25">
      <c r="F39992" s="11"/>
      <c r="G39992" s="11"/>
      <c r="H39992" s="11"/>
    </row>
    <row r="39993" spans="6:8" x14ac:dyDescent="0.25">
      <c r="F39993" s="11"/>
      <c r="G39993" s="11"/>
      <c r="H39993" s="11"/>
    </row>
    <row r="39994" spans="6:8" x14ac:dyDescent="0.25">
      <c r="F39994" s="11"/>
      <c r="G39994" s="11"/>
      <c r="H39994" s="11"/>
    </row>
    <row r="39995" spans="6:8" x14ac:dyDescent="0.25">
      <c r="F39995" s="11"/>
      <c r="G39995" s="11"/>
      <c r="H39995" s="11"/>
    </row>
    <row r="39996" spans="6:8" x14ac:dyDescent="0.25">
      <c r="F39996" s="11"/>
      <c r="G39996" s="11"/>
      <c r="H39996" s="11"/>
    </row>
    <row r="39997" spans="6:8" x14ac:dyDescent="0.25">
      <c r="F39997" s="11"/>
      <c r="G39997" s="11"/>
      <c r="H39997" s="11"/>
    </row>
    <row r="39998" spans="6:8" x14ac:dyDescent="0.25">
      <c r="F39998" s="11"/>
      <c r="G39998" s="11"/>
      <c r="H39998" s="11"/>
    </row>
    <row r="39999" spans="6:8" x14ac:dyDescent="0.25">
      <c r="F39999" s="11"/>
      <c r="G39999" s="11"/>
      <c r="H39999" s="11"/>
    </row>
    <row r="40000" spans="6:8" x14ac:dyDescent="0.25">
      <c r="F40000" s="11"/>
      <c r="G40000" s="11"/>
      <c r="H40000" s="11"/>
    </row>
    <row r="40001" spans="6:8" x14ac:dyDescent="0.25">
      <c r="F40001" s="11"/>
      <c r="G40001" s="11"/>
      <c r="H40001" s="11"/>
    </row>
    <row r="40002" spans="6:8" x14ac:dyDescent="0.25">
      <c r="F40002" s="11"/>
      <c r="G40002" s="11"/>
      <c r="H40002" s="11"/>
    </row>
    <row r="40003" spans="6:8" x14ac:dyDescent="0.25">
      <c r="F40003" s="11"/>
      <c r="G40003" s="11"/>
      <c r="H40003" s="11"/>
    </row>
    <row r="40004" spans="6:8" x14ac:dyDescent="0.25">
      <c r="F40004" s="11"/>
      <c r="G40004" s="11"/>
      <c r="H40004" s="11"/>
    </row>
    <row r="40005" spans="6:8" x14ac:dyDescent="0.25">
      <c r="F40005" s="11"/>
      <c r="G40005" s="11"/>
      <c r="H40005" s="11"/>
    </row>
    <row r="40006" spans="6:8" x14ac:dyDescent="0.25">
      <c r="F40006" s="11"/>
      <c r="G40006" s="11"/>
      <c r="H40006" s="11"/>
    </row>
    <row r="40007" spans="6:8" x14ac:dyDescent="0.25">
      <c r="F40007" s="11"/>
      <c r="G40007" s="11"/>
      <c r="H40007" s="11"/>
    </row>
    <row r="40008" spans="6:8" x14ac:dyDescent="0.25">
      <c r="F40008" s="11"/>
      <c r="G40008" s="11"/>
      <c r="H40008" s="11"/>
    </row>
    <row r="40009" spans="6:8" x14ac:dyDescent="0.25">
      <c r="F40009" s="11"/>
      <c r="G40009" s="11"/>
      <c r="H40009" s="11"/>
    </row>
    <row r="40010" spans="6:8" x14ac:dyDescent="0.25">
      <c r="F40010" s="11"/>
      <c r="G40010" s="11"/>
      <c r="H40010" s="11"/>
    </row>
    <row r="40011" spans="6:8" x14ac:dyDescent="0.25">
      <c r="F40011" s="11"/>
      <c r="G40011" s="11"/>
      <c r="H40011" s="11"/>
    </row>
    <row r="40012" spans="6:8" x14ac:dyDescent="0.25">
      <c r="F40012" s="11"/>
      <c r="G40012" s="11"/>
      <c r="H40012" s="11"/>
    </row>
    <row r="40013" spans="6:8" x14ac:dyDescent="0.25">
      <c r="F40013" s="11"/>
      <c r="G40013" s="11"/>
      <c r="H40013" s="11"/>
    </row>
    <row r="40014" spans="6:8" x14ac:dyDescent="0.25">
      <c r="F40014" s="11"/>
      <c r="G40014" s="11"/>
      <c r="H40014" s="11"/>
    </row>
    <row r="40015" spans="6:8" x14ac:dyDescent="0.25">
      <c r="F40015" s="11"/>
      <c r="G40015" s="11"/>
      <c r="H40015" s="11"/>
    </row>
    <row r="40016" spans="6:8" x14ac:dyDescent="0.25">
      <c r="F40016" s="11"/>
      <c r="G40016" s="11"/>
      <c r="H40016" s="11"/>
    </row>
    <row r="40017" spans="6:8" x14ac:dyDescent="0.25">
      <c r="F40017" s="11"/>
      <c r="G40017" s="11"/>
      <c r="H40017" s="11"/>
    </row>
    <row r="40018" spans="6:8" x14ac:dyDescent="0.25">
      <c r="F40018" s="11"/>
      <c r="G40018" s="11"/>
      <c r="H40018" s="11"/>
    </row>
    <row r="40019" spans="6:8" x14ac:dyDescent="0.25">
      <c r="F40019" s="11"/>
      <c r="G40019" s="11"/>
      <c r="H40019" s="11"/>
    </row>
    <row r="40020" spans="6:8" x14ac:dyDescent="0.25">
      <c r="F40020" s="11"/>
      <c r="G40020" s="11"/>
      <c r="H40020" s="11"/>
    </row>
    <row r="40021" spans="6:8" x14ac:dyDescent="0.25">
      <c r="F40021" s="11"/>
      <c r="G40021" s="11"/>
      <c r="H40021" s="11"/>
    </row>
    <row r="40022" spans="6:8" x14ac:dyDescent="0.25">
      <c r="F40022" s="11"/>
      <c r="G40022" s="11"/>
      <c r="H40022" s="11"/>
    </row>
    <row r="40023" spans="6:8" x14ac:dyDescent="0.25">
      <c r="F40023" s="11"/>
      <c r="G40023" s="11"/>
      <c r="H40023" s="11"/>
    </row>
    <row r="40024" spans="6:8" x14ac:dyDescent="0.25">
      <c r="F40024" s="11"/>
      <c r="G40024" s="11"/>
      <c r="H40024" s="11"/>
    </row>
    <row r="40025" spans="6:8" x14ac:dyDescent="0.25">
      <c r="F40025" s="11"/>
      <c r="G40025" s="11"/>
      <c r="H40025" s="11"/>
    </row>
    <row r="40026" spans="6:8" x14ac:dyDescent="0.25">
      <c r="F40026" s="11"/>
      <c r="G40026" s="11"/>
      <c r="H40026" s="11"/>
    </row>
    <row r="40027" spans="6:8" x14ac:dyDescent="0.25">
      <c r="F40027" s="11"/>
      <c r="G40027" s="11"/>
      <c r="H40027" s="11"/>
    </row>
    <row r="40028" spans="6:8" x14ac:dyDescent="0.25">
      <c r="F40028" s="11"/>
      <c r="G40028" s="11"/>
      <c r="H40028" s="11"/>
    </row>
    <row r="40029" spans="6:8" x14ac:dyDescent="0.25">
      <c r="F40029" s="11"/>
      <c r="G40029" s="11"/>
      <c r="H40029" s="11"/>
    </row>
    <row r="40030" spans="6:8" x14ac:dyDescent="0.25">
      <c r="F40030" s="11"/>
      <c r="G40030" s="11"/>
      <c r="H40030" s="11"/>
    </row>
    <row r="40031" spans="6:8" x14ac:dyDescent="0.25">
      <c r="F40031" s="11"/>
      <c r="G40031" s="11"/>
      <c r="H40031" s="11"/>
    </row>
    <row r="40032" spans="6:8" x14ac:dyDescent="0.25">
      <c r="F40032" s="11"/>
      <c r="G40032" s="11"/>
      <c r="H40032" s="11"/>
    </row>
    <row r="40033" spans="6:8" x14ac:dyDescent="0.25">
      <c r="F40033" s="11"/>
      <c r="G40033" s="11"/>
      <c r="H40033" s="11"/>
    </row>
    <row r="40034" spans="6:8" x14ac:dyDescent="0.25">
      <c r="F40034" s="11"/>
      <c r="G40034" s="11"/>
      <c r="H40034" s="11"/>
    </row>
    <row r="40035" spans="6:8" x14ac:dyDescent="0.25">
      <c r="F40035" s="11"/>
      <c r="G40035" s="11"/>
      <c r="H40035" s="11"/>
    </row>
    <row r="40036" spans="6:8" x14ac:dyDescent="0.25">
      <c r="F40036" s="11"/>
      <c r="G40036" s="11"/>
      <c r="H40036" s="11"/>
    </row>
    <row r="40037" spans="6:8" x14ac:dyDescent="0.25">
      <c r="F40037" s="11"/>
      <c r="G40037" s="11"/>
      <c r="H40037" s="11"/>
    </row>
    <row r="40038" spans="6:8" x14ac:dyDescent="0.25">
      <c r="F40038" s="11"/>
      <c r="G40038" s="11"/>
      <c r="H40038" s="11"/>
    </row>
    <row r="40039" spans="6:8" x14ac:dyDescent="0.25">
      <c r="F40039" s="11"/>
      <c r="G40039" s="11"/>
      <c r="H40039" s="11"/>
    </row>
    <row r="40040" spans="6:8" x14ac:dyDescent="0.25">
      <c r="F40040" s="11"/>
      <c r="G40040" s="11"/>
      <c r="H40040" s="11"/>
    </row>
    <row r="40041" spans="6:8" x14ac:dyDescent="0.25">
      <c r="F40041" s="11"/>
      <c r="G40041" s="11"/>
      <c r="H40041" s="11"/>
    </row>
    <row r="40042" spans="6:8" x14ac:dyDescent="0.25">
      <c r="F40042" s="11"/>
      <c r="G40042" s="11"/>
      <c r="H40042" s="11"/>
    </row>
    <row r="40043" spans="6:8" x14ac:dyDescent="0.25">
      <c r="F40043" s="11"/>
      <c r="G40043" s="11"/>
      <c r="H40043" s="11"/>
    </row>
    <row r="40044" spans="6:8" x14ac:dyDescent="0.25">
      <c r="F40044" s="11"/>
      <c r="G40044" s="11"/>
      <c r="H40044" s="11"/>
    </row>
    <row r="40045" spans="6:8" x14ac:dyDescent="0.25">
      <c r="F40045" s="11"/>
      <c r="G40045" s="11"/>
      <c r="H40045" s="11"/>
    </row>
    <row r="40046" spans="6:8" x14ac:dyDescent="0.25">
      <c r="F40046" s="11"/>
      <c r="G40046" s="11"/>
      <c r="H40046" s="11"/>
    </row>
    <row r="40047" spans="6:8" x14ac:dyDescent="0.25">
      <c r="F40047" s="11"/>
      <c r="G40047" s="11"/>
      <c r="H40047" s="11"/>
    </row>
    <row r="40048" spans="6:8" x14ac:dyDescent="0.25">
      <c r="F40048" s="11"/>
      <c r="G40048" s="11"/>
      <c r="H40048" s="11"/>
    </row>
    <row r="40049" spans="6:8" x14ac:dyDescent="0.25">
      <c r="F40049" s="11"/>
      <c r="G40049" s="11"/>
      <c r="H40049" s="11"/>
    </row>
    <row r="40050" spans="6:8" x14ac:dyDescent="0.25">
      <c r="F40050" s="11"/>
      <c r="G40050" s="11"/>
      <c r="H40050" s="11"/>
    </row>
    <row r="40051" spans="6:8" x14ac:dyDescent="0.25">
      <c r="F40051" s="11"/>
      <c r="G40051" s="11"/>
      <c r="H40051" s="11"/>
    </row>
    <row r="40052" spans="6:8" x14ac:dyDescent="0.25">
      <c r="F40052" s="11"/>
      <c r="G40052" s="11"/>
      <c r="H40052" s="11"/>
    </row>
    <row r="40053" spans="6:8" x14ac:dyDescent="0.25">
      <c r="F40053" s="11"/>
      <c r="G40053" s="11"/>
      <c r="H40053" s="11"/>
    </row>
    <row r="40054" spans="6:8" x14ac:dyDescent="0.25">
      <c r="F40054" s="11"/>
      <c r="G40054" s="11"/>
      <c r="H40054" s="11"/>
    </row>
    <row r="40055" spans="6:8" x14ac:dyDescent="0.25">
      <c r="F40055" s="11"/>
      <c r="G40055" s="11"/>
      <c r="H40055" s="11"/>
    </row>
    <row r="40056" spans="6:8" x14ac:dyDescent="0.25">
      <c r="F40056" s="11"/>
      <c r="G40056" s="11"/>
      <c r="H40056" s="11"/>
    </row>
    <row r="40057" spans="6:8" x14ac:dyDescent="0.25">
      <c r="F40057" s="11"/>
      <c r="G40057" s="11"/>
      <c r="H40057" s="11"/>
    </row>
    <row r="40058" spans="6:8" x14ac:dyDescent="0.25">
      <c r="F40058" s="11"/>
      <c r="G40058" s="11"/>
      <c r="H40058" s="11"/>
    </row>
    <row r="40059" spans="6:8" x14ac:dyDescent="0.25">
      <c r="F40059" s="11"/>
      <c r="G40059" s="11"/>
      <c r="H40059" s="11"/>
    </row>
    <row r="40060" spans="6:8" x14ac:dyDescent="0.25">
      <c r="F40060" s="11"/>
      <c r="G40060" s="11"/>
      <c r="H40060" s="11"/>
    </row>
    <row r="40061" spans="6:8" x14ac:dyDescent="0.25">
      <c r="F40061" s="11"/>
      <c r="G40061" s="11"/>
      <c r="H40061" s="11"/>
    </row>
    <row r="40062" spans="6:8" x14ac:dyDescent="0.25">
      <c r="F40062" s="11"/>
      <c r="G40062" s="11"/>
      <c r="H40062" s="11"/>
    </row>
    <row r="40063" spans="6:8" x14ac:dyDescent="0.25">
      <c r="F40063" s="11"/>
      <c r="G40063" s="11"/>
      <c r="H40063" s="11"/>
    </row>
    <row r="40064" spans="6:8" x14ac:dyDescent="0.25">
      <c r="F40064" s="11"/>
      <c r="G40064" s="11"/>
      <c r="H40064" s="11"/>
    </row>
    <row r="40065" spans="6:8" x14ac:dyDescent="0.25">
      <c r="F40065" s="11"/>
      <c r="G40065" s="11"/>
      <c r="H40065" s="11"/>
    </row>
    <row r="40066" spans="6:8" x14ac:dyDescent="0.25">
      <c r="F40066" s="11"/>
      <c r="G40066" s="11"/>
      <c r="H40066" s="11"/>
    </row>
    <row r="40067" spans="6:8" x14ac:dyDescent="0.25">
      <c r="F40067" s="11"/>
      <c r="G40067" s="11"/>
      <c r="H40067" s="11"/>
    </row>
    <row r="40068" spans="6:8" x14ac:dyDescent="0.25">
      <c r="F40068" s="11"/>
      <c r="G40068" s="11"/>
      <c r="H40068" s="11"/>
    </row>
    <row r="40069" spans="6:8" x14ac:dyDescent="0.25">
      <c r="F40069" s="11"/>
      <c r="G40069" s="11"/>
      <c r="H40069" s="11"/>
    </row>
    <row r="40070" spans="6:8" x14ac:dyDescent="0.25">
      <c r="F40070" s="11"/>
      <c r="G40070" s="11"/>
      <c r="H40070" s="11"/>
    </row>
    <row r="40071" spans="6:8" x14ac:dyDescent="0.25">
      <c r="F40071" s="11"/>
      <c r="G40071" s="11"/>
      <c r="H40071" s="11"/>
    </row>
    <row r="40072" spans="6:8" x14ac:dyDescent="0.25">
      <c r="F40072" s="11"/>
      <c r="G40072" s="11"/>
      <c r="H40072" s="11"/>
    </row>
    <row r="40073" spans="6:8" x14ac:dyDescent="0.25">
      <c r="F40073" s="11"/>
      <c r="G40073" s="11"/>
      <c r="H40073" s="11"/>
    </row>
    <row r="40074" spans="6:8" x14ac:dyDescent="0.25">
      <c r="F40074" s="11"/>
      <c r="G40074" s="11"/>
      <c r="H40074" s="11"/>
    </row>
    <row r="40075" spans="6:8" x14ac:dyDescent="0.25">
      <c r="F40075" s="11"/>
      <c r="G40075" s="11"/>
      <c r="H40075" s="11"/>
    </row>
    <row r="40076" spans="6:8" x14ac:dyDescent="0.25">
      <c r="F40076" s="11"/>
      <c r="G40076" s="11"/>
      <c r="H40076" s="11"/>
    </row>
    <row r="40077" spans="6:8" x14ac:dyDescent="0.25">
      <c r="F40077" s="11"/>
      <c r="G40077" s="11"/>
      <c r="H40077" s="11"/>
    </row>
    <row r="40078" spans="6:8" x14ac:dyDescent="0.25">
      <c r="F40078" s="11"/>
      <c r="G40078" s="11"/>
      <c r="H40078" s="11"/>
    </row>
    <row r="40079" spans="6:8" x14ac:dyDescent="0.25">
      <c r="F40079" s="11"/>
      <c r="G40079" s="11"/>
      <c r="H40079" s="11"/>
    </row>
    <row r="40080" spans="6:8" x14ac:dyDescent="0.25">
      <c r="F40080" s="11"/>
      <c r="G40080" s="11"/>
      <c r="H40080" s="11"/>
    </row>
    <row r="40081" spans="6:8" x14ac:dyDescent="0.25">
      <c r="F40081" s="11"/>
      <c r="G40081" s="11"/>
      <c r="H40081" s="11"/>
    </row>
    <row r="40082" spans="6:8" x14ac:dyDescent="0.25">
      <c r="F40082" s="11"/>
      <c r="G40082" s="11"/>
      <c r="H40082" s="11"/>
    </row>
    <row r="40083" spans="6:8" x14ac:dyDescent="0.25">
      <c r="F40083" s="11"/>
      <c r="G40083" s="11"/>
      <c r="H40083" s="11"/>
    </row>
    <row r="40084" spans="6:8" x14ac:dyDescent="0.25">
      <c r="F40084" s="11"/>
      <c r="G40084" s="11"/>
      <c r="H40084" s="11"/>
    </row>
    <row r="40085" spans="6:8" x14ac:dyDescent="0.25">
      <c r="F40085" s="11"/>
      <c r="G40085" s="11"/>
      <c r="H40085" s="11"/>
    </row>
    <row r="40086" spans="6:8" x14ac:dyDescent="0.25">
      <c r="F40086" s="11"/>
      <c r="G40086" s="11"/>
      <c r="H40086" s="11"/>
    </row>
    <row r="40087" spans="6:8" x14ac:dyDescent="0.25">
      <c r="F40087" s="11"/>
      <c r="G40087" s="11"/>
      <c r="H40087" s="11"/>
    </row>
    <row r="40088" spans="6:8" x14ac:dyDescent="0.25">
      <c r="F40088" s="11"/>
      <c r="G40088" s="11"/>
      <c r="H40088" s="11"/>
    </row>
    <row r="40089" spans="6:8" x14ac:dyDescent="0.25">
      <c r="F40089" s="11"/>
      <c r="G40089" s="11"/>
      <c r="H40089" s="11"/>
    </row>
    <row r="40090" spans="6:8" x14ac:dyDescent="0.25">
      <c r="F40090" s="11"/>
      <c r="G40090" s="11"/>
      <c r="H40090" s="11"/>
    </row>
    <row r="40091" spans="6:8" x14ac:dyDescent="0.25">
      <c r="F40091" s="11"/>
      <c r="G40091" s="11"/>
      <c r="H40091" s="11"/>
    </row>
    <row r="40092" spans="6:8" x14ac:dyDescent="0.25">
      <c r="F40092" s="11"/>
      <c r="G40092" s="11"/>
      <c r="H40092" s="11"/>
    </row>
    <row r="40093" spans="6:8" x14ac:dyDescent="0.25">
      <c r="F40093" s="11"/>
      <c r="G40093" s="11"/>
      <c r="H40093" s="11"/>
    </row>
    <row r="40094" spans="6:8" x14ac:dyDescent="0.25">
      <c r="F40094" s="11"/>
      <c r="G40094" s="11"/>
      <c r="H40094" s="11"/>
    </row>
    <row r="40095" spans="6:8" x14ac:dyDescent="0.25">
      <c r="F40095" s="11"/>
      <c r="G40095" s="11"/>
      <c r="H40095" s="11"/>
    </row>
    <row r="40096" spans="6:8" x14ac:dyDescent="0.25">
      <c r="F40096" s="11"/>
      <c r="G40096" s="11"/>
      <c r="H40096" s="11"/>
    </row>
    <row r="40097" spans="6:8" x14ac:dyDescent="0.25">
      <c r="F40097" s="11"/>
      <c r="G40097" s="11"/>
      <c r="H40097" s="11"/>
    </row>
    <row r="40098" spans="6:8" x14ac:dyDescent="0.25">
      <c r="F40098" s="11"/>
      <c r="G40098" s="11"/>
      <c r="H40098" s="11"/>
    </row>
    <row r="40099" spans="6:8" x14ac:dyDescent="0.25">
      <c r="F40099" s="11"/>
      <c r="G40099" s="11"/>
      <c r="H40099" s="11"/>
    </row>
    <row r="40100" spans="6:8" x14ac:dyDescent="0.25">
      <c r="F40100" s="11"/>
      <c r="G40100" s="11"/>
      <c r="H40100" s="11"/>
    </row>
    <row r="40101" spans="6:8" x14ac:dyDescent="0.25">
      <c r="F40101" s="11"/>
      <c r="G40101" s="11"/>
      <c r="H40101" s="11"/>
    </row>
    <row r="40102" spans="6:8" x14ac:dyDescent="0.25">
      <c r="F40102" s="11"/>
      <c r="G40102" s="11"/>
      <c r="H40102" s="11"/>
    </row>
    <row r="40103" spans="6:8" x14ac:dyDescent="0.25">
      <c r="F40103" s="11"/>
      <c r="G40103" s="11"/>
      <c r="H40103" s="11"/>
    </row>
    <row r="40104" spans="6:8" x14ac:dyDescent="0.25">
      <c r="F40104" s="11"/>
      <c r="G40104" s="11"/>
      <c r="H40104" s="11"/>
    </row>
    <row r="40105" spans="6:8" x14ac:dyDescent="0.25">
      <c r="F40105" s="11"/>
      <c r="G40105" s="11"/>
      <c r="H40105" s="11"/>
    </row>
    <row r="40106" spans="6:8" x14ac:dyDescent="0.25">
      <c r="F40106" s="11"/>
      <c r="G40106" s="11"/>
      <c r="H40106" s="11"/>
    </row>
    <row r="40107" spans="6:8" x14ac:dyDescent="0.25">
      <c r="F40107" s="11"/>
      <c r="G40107" s="11"/>
      <c r="H40107" s="11"/>
    </row>
    <row r="40108" spans="6:8" x14ac:dyDescent="0.25">
      <c r="F40108" s="11"/>
      <c r="G40108" s="11"/>
      <c r="H40108" s="11"/>
    </row>
    <row r="40109" spans="6:8" x14ac:dyDescent="0.25">
      <c r="F40109" s="11"/>
      <c r="G40109" s="11"/>
      <c r="H40109" s="11"/>
    </row>
    <row r="40110" spans="6:8" x14ac:dyDescent="0.25">
      <c r="F40110" s="11"/>
      <c r="G40110" s="11"/>
      <c r="H40110" s="11"/>
    </row>
    <row r="40111" spans="6:8" x14ac:dyDescent="0.25">
      <c r="F40111" s="11"/>
      <c r="G40111" s="11"/>
      <c r="H40111" s="11"/>
    </row>
    <row r="40112" spans="6:8" x14ac:dyDescent="0.25">
      <c r="F40112" s="11"/>
      <c r="G40112" s="11"/>
      <c r="H40112" s="11"/>
    </row>
    <row r="40113" spans="6:8" x14ac:dyDescent="0.25">
      <c r="F40113" s="11"/>
      <c r="G40113" s="11"/>
      <c r="H40113" s="11"/>
    </row>
    <row r="40114" spans="6:8" x14ac:dyDescent="0.25">
      <c r="F40114" s="11"/>
      <c r="G40114" s="11"/>
      <c r="H40114" s="11"/>
    </row>
    <row r="40115" spans="6:8" x14ac:dyDescent="0.25">
      <c r="F40115" s="11"/>
      <c r="G40115" s="11"/>
      <c r="H40115" s="11"/>
    </row>
    <row r="40116" spans="6:8" x14ac:dyDescent="0.25">
      <c r="F40116" s="11"/>
      <c r="G40116" s="11"/>
      <c r="H40116" s="11"/>
    </row>
    <row r="40117" spans="6:8" x14ac:dyDescent="0.25">
      <c r="F40117" s="11"/>
      <c r="G40117" s="11"/>
      <c r="H40117" s="11"/>
    </row>
    <row r="40118" spans="6:8" x14ac:dyDescent="0.25">
      <c r="F40118" s="11"/>
      <c r="G40118" s="11"/>
      <c r="H40118" s="11"/>
    </row>
    <row r="40119" spans="6:8" x14ac:dyDescent="0.25">
      <c r="F40119" s="11"/>
      <c r="G40119" s="11"/>
      <c r="H40119" s="11"/>
    </row>
    <row r="40120" spans="6:8" x14ac:dyDescent="0.25">
      <c r="F40120" s="11"/>
      <c r="G40120" s="11"/>
      <c r="H40120" s="11"/>
    </row>
    <row r="40121" spans="6:8" x14ac:dyDescent="0.25">
      <c r="F40121" s="11"/>
      <c r="G40121" s="11"/>
      <c r="H40121" s="11"/>
    </row>
    <row r="40122" spans="6:8" x14ac:dyDescent="0.25">
      <c r="F40122" s="11"/>
      <c r="G40122" s="11"/>
      <c r="H40122" s="11"/>
    </row>
    <row r="40123" spans="6:8" x14ac:dyDescent="0.25">
      <c r="F40123" s="11"/>
      <c r="G40123" s="11"/>
      <c r="H40123" s="11"/>
    </row>
    <row r="40124" spans="6:8" x14ac:dyDescent="0.25">
      <c r="F40124" s="11"/>
      <c r="G40124" s="11"/>
      <c r="H40124" s="11"/>
    </row>
    <row r="40125" spans="6:8" x14ac:dyDescent="0.25">
      <c r="F40125" s="11"/>
      <c r="G40125" s="11"/>
      <c r="H40125" s="11"/>
    </row>
    <row r="40126" spans="6:8" x14ac:dyDescent="0.25">
      <c r="F40126" s="11"/>
      <c r="G40126" s="11"/>
      <c r="H40126" s="11"/>
    </row>
    <row r="40127" spans="6:8" x14ac:dyDescent="0.25">
      <c r="F40127" s="11"/>
      <c r="G40127" s="11"/>
      <c r="H40127" s="11"/>
    </row>
    <row r="40128" spans="6:8" x14ac:dyDescent="0.25">
      <c r="F40128" s="11"/>
      <c r="G40128" s="11"/>
      <c r="H40128" s="11"/>
    </row>
    <row r="40129" spans="6:8" x14ac:dyDescent="0.25">
      <c r="F40129" s="11"/>
      <c r="G40129" s="11"/>
      <c r="H40129" s="11"/>
    </row>
    <row r="40130" spans="6:8" x14ac:dyDescent="0.25">
      <c r="F40130" s="11"/>
      <c r="G40130" s="11"/>
      <c r="H40130" s="11"/>
    </row>
    <row r="40131" spans="6:8" x14ac:dyDescent="0.25">
      <c r="F40131" s="11"/>
      <c r="G40131" s="11"/>
      <c r="H40131" s="11"/>
    </row>
    <row r="40132" spans="6:8" x14ac:dyDescent="0.25">
      <c r="F40132" s="11"/>
      <c r="G40132" s="11"/>
      <c r="H40132" s="11"/>
    </row>
    <row r="40133" spans="6:8" x14ac:dyDescent="0.25">
      <c r="F40133" s="11"/>
      <c r="G40133" s="11"/>
      <c r="H40133" s="11"/>
    </row>
    <row r="40134" spans="6:8" x14ac:dyDescent="0.25">
      <c r="F40134" s="11"/>
      <c r="G40134" s="11"/>
      <c r="H40134" s="11"/>
    </row>
    <row r="40135" spans="6:8" x14ac:dyDescent="0.25">
      <c r="F40135" s="11"/>
      <c r="G40135" s="11"/>
      <c r="H40135" s="11"/>
    </row>
    <row r="40136" spans="6:8" x14ac:dyDescent="0.25">
      <c r="F40136" s="11"/>
      <c r="G40136" s="11"/>
      <c r="H40136" s="11"/>
    </row>
    <row r="40137" spans="6:8" x14ac:dyDescent="0.25">
      <c r="F40137" s="11"/>
      <c r="G40137" s="11"/>
      <c r="H40137" s="11"/>
    </row>
    <row r="40138" spans="6:8" x14ac:dyDescent="0.25">
      <c r="F40138" s="11"/>
      <c r="G40138" s="11"/>
      <c r="H40138" s="11"/>
    </row>
    <row r="40139" spans="6:8" x14ac:dyDescent="0.25">
      <c r="F40139" s="11"/>
      <c r="G40139" s="11"/>
      <c r="H40139" s="11"/>
    </row>
    <row r="40140" spans="6:8" x14ac:dyDescent="0.25">
      <c r="F40140" s="11"/>
      <c r="G40140" s="11"/>
      <c r="H40140" s="11"/>
    </row>
    <row r="40141" spans="6:8" x14ac:dyDescent="0.25">
      <c r="F40141" s="11"/>
      <c r="G40141" s="11"/>
      <c r="H40141" s="11"/>
    </row>
    <row r="40142" spans="6:8" x14ac:dyDescent="0.25">
      <c r="F40142" s="11"/>
      <c r="G40142" s="11"/>
      <c r="H40142" s="11"/>
    </row>
    <row r="40143" spans="6:8" x14ac:dyDescent="0.25">
      <c r="F40143" s="11"/>
      <c r="G40143" s="11"/>
      <c r="H40143" s="11"/>
    </row>
    <row r="40144" spans="6:8" x14ac:dyDescent="0.25">
      <c r="F40144" s="11"/>
      <c r="G40144" s="11"/>
      <c r="H40144" s="11"/>
    </row>
    <row r="40145" spans="6:8" x14ac:dyDescent="0.25">
      <c r="F40145" s="11"/>
      <c r="G40145" s="11"/>
      <c r="H40145" s="11"/>
    </row>
    <row r="40146" spans="6:8" x14ac:dyDescent="0.25">
      <c r="F40146" s="11"/>
      <c r="G40146" s="11"/>
      <c r="H40146" s="11"/>
    </row>
    <row r="40147" spans="6:8" x14ac:dyDescent="0.25">
      <c r="F40147" s="11"/>
      <c r="G40147" s="11"/>
      <c r="H40147" s="11"/>
    </row>
    <row r="40148" spans="6:8" x14ac:dyDescent="0.25">
      <c r="F40148" s="11"/>
      <c r="G40148" s="11"/>
      <c r="H40148" s="11"/>
    </row>
    <row r="40149" spans="6:8" x14ac:dyDescent="0.25">
      <c r="F40149" s="11"/>
      <c r="G40149" s="11"/>
      <c r="H40149" s="11"/>
    </row>
    <row r="40150" spans="6:8" x14ac:dyDescent="0.25">
      <c r="F40150" s="11"/>
      <c r="G40150" s="11"/>
      <c r="H40150" s="11"/>
    </row>
    <row r="40151" spans="6:8" x14ac:dyDescent="0.25">
      <c r="F40151" s="11"/>
      <c r="G40151" s="11"/>
      <c r="H40151" s="11"/>
    </row>
    <row r="40152" spans="6:8" x14ac:dyDescent="0.25">
      <c r="F40152" s="11"/>
      <c r="G40152" s="11"/>
      <c r="H40152" s="11"/>
    </row>
    <row r="40153" spans="6:8" x14ac:dyDescent="0.25">
      <c r="F40153" s="11"/>
      <c r="G40153" s="11"/>
      <c r="H40153" s="11"/>
    </row>
    <row r="40154" spans="6:8" x14ac:dyDescent="0.25">
      <c r="F40154" s="11"/>
      <c r="G40154" s="11"/>
      <c r="H40154" s="11"/>
    </row>
    <row r="40155" spans="6:8" x14ac:dyDescent="0.25">
      <c r="F40155" s="11"/>
      <c r="G40155" s="11"/>
      <c r="H40155" s="11"/>
    </row>
    <row r="40156" spans="6:8" x14ac:dyDescent="0.25">
      <c r="F40156" s="11"/>
      <c r="G40156" s="11"/>
      <c r="H40156" s="11"/>
    </row>
    <row r="40157" spans="6:8" x14ac:dyDescent="0.25">
      <c r="F40157" s="11"/>
      <c r="G40157" s="11"/>
      <c r="H40157" s="11"/>
    </row>
    <row r="40158" spans="6:8" x14ac:dyDescent="0.25">
      <c r="F40158" s="11"/>
      <c r="G40158" s="11"/>
      <c r="H40158" s="11"/>
    </row>
    <row r="40159" spans="6:8" x14ac:dyDescent="0.25">
      <c r="F40159" s="11"/>
      <c r="G40159" s="11"/>
      <c r="H40159" s="11"/>
    </row>
    <row r="40160" spans="6:8" x14ac:dyDescent="0.25">
      <c r="F40160" s="11"/>
      <c r="G40160" s="11"/>
      <c r="H40160" s="11"/>
    </row>
    <row r="40161" spans="6:8" x14ac:dyDescent="0.25">
      <c r="F40161" s="11"/>
      <c r="G40161" s="11"/>
      <c r="H40161" s="11"/>
    </row>
    <row r="40162" spans="6:8" x14ac:dyDescent="0.25">
      <c r="F40162" s="11"/>
      <c r="G40162" s="11"/>
      <c r="H40162" s="11"/>
    </row>
    <row r="40163" spans="6:8" x14ac:dyDescent="0.25">
      <c r="F40163" s="11"/>
      <c r="G40163" s="11"/>
      <c r="H40163" s="11"/>
    </row>
    <row r="40164" spans="6:8" x14ac:dyDescent="0.25">
      <c r="F40164" s="11"/>
      <c r="G40164" s="11"/>
      <c r="H40164" s="11"/>
    </row>
    <row r="40165" spans="6:8" x14ac:dyDescent="0.25">
      <c r="F40165" s="11"/>
      <c r="G40165" s="11"/>
      <c r="H40165" s="11"/>
    </row>
    <row r="40166" spans="6:8" x14ac:dyDescent="0.25">
      <c r="F40166" s="11"/>
      <c r="G40166" s="11"/>
      <c r="H40166" s="11"/>
    </row>
    <row r="40167" spans="6:8" x14ac:dyDescent="0.25">
      <c r="F40167" s="11"/>
      <c r="G40167" s="11"/>
      <c r="H40167" s="11"/>
    </row>
    <row r="40168" spans="6:8" x14ac:dyDescent="0.25">
      <c r="F40168" s="11"/>
      <c r="G40168" s="11"/>
      <c r="H40168" s="11"/>
    </row>
    <row r="40169" spans="6:8" x14ac:dyDescent="0.25">
      <c r="F40169" s="11"/>
      <c r="G40169" s="11"/>
      <c r="H40169" s="11"/>
    </row>
    <row r="40170" spans="6:8" x14ac:dyDescent="0.25">
      <c r="F40170" s="11"/>
      <c r="G40170" s="11"/>
      <c r="H40170" s="11"/>
    </row>
    <row r="40171" spans="6:8" x14ac:dyDescent="0.25">
      <c r="F40171" s="11"/>
      <c r="G40171" s="11"/>
      <c r="H40171" s="11"/>
    </row>
    <row r="40172" spans="6:8" x14ac:dyDescent="0.25">
      <c r="F40172" s="11"/>
      <c r="G40172" s="11"/>
      <c r="H40172" s="11"/>
    </row>
    <row r="40173" spans="6:8" x14ac:dyDescent="0.25">
      <c r="F40173" s="11"/>
      <c r="G40173" s="11"/>
      <c r="H40173" s="11"/>
    </row>
    <row r="40174" spans="6:8" x14ac:dyDescent="0.25">
      <c r="F40174" s="11"/>
      <c r="G40174" s="11"/>
      <c r="H40174" s="11"/>
    </row>
    <row r="40175" spans="6:8" x14ac:dyDescent="0.25">
      <c r="F40175" s="11"/>
      <c r="G40175" s="11"/>
      <c r="H40175" s="11"/>
    </row>
    <row r="40176" spans="6:8" x14ac:dyDescent="0.25">
      <c r="F40176" s="11"/>
      <c r="G40176" s="11"/>
      <c r="H40176" s="11"/>
    </row>
    <row r="40177" spans="6:8" x14ac:dyDescent="0.25">
      <c r="F40177" s="11"/>
      <c r="G40177" s="11"/>
      <c r="H40177" s="11"/>
    </row>
    <row r="40178" spans="6:8" x14ac:dyDescent="0.25">
      <c r="F40178" s="11"/>
      <c r="G40178" s="11"/>
      <c r="H40178" s="11"/>
    </row>
    <row r="40179" spans="6:8" x14ac:dyDescent="0.25">
      <c r="F40179" s="11"/>
      <c r="G40179" s="11"/>
      <c r="H40179" s="11"/>
    </row>
    <row r="40180" spans="6:8" x14ac:dyDescent="0.25">
      <c r="F40180" s="11"/>
      <c r="G40180" s="11"/>
      <c r="H40180" s="11"/>
    </row>
    <row r="40181" spans="6:8" x14ac:dyDescent="0.25">
      <c r="F40181" s="11"/>
      <c r="G40181" s="11"/>
      <c r="H40181" s="11"/>
    </row>
    <row r="40182" spans="6:8" x14ac:dyDescent="0.25">
      <c r="F40182" s="11"/>
      <c r="G40182" s="11"/>
      <c r="H40182" s="11"/>
    </row>
    <row r="40183" spans="6:8" x14ac:dyDescent="0.25">
      <c r="F40183" s="11"/>
      <c r="G40183" s="11"/>
      <c r="H40183" s="11"/>
    </row>
    <row r="40184" spans="6:8" x14ac:dyDescent="0.25">
      <c r="F40184" s="11"/>
      <c r="G40184" s="11"/>
      <c r="H40184" s="11"/>
    </row>
    <row r="40185" spans="6:8" x14ac:dyDescent="0.25">
      <c r="F40185" s="11"/>
      <c r="G40185" s="11"/>
      <c r="H40185" s="11"/>
    </row>
    <row r="40186" spans="6:8" x14ac:dyDescent="0.25">
      <c r="F40186" s="11"/>
      <c r="G40186" s="11"/>
      <c r="H40186" s="11"/>
    </row>
    <row r="40187" spans="6:8" x14ac:dyDescent="0.25">
      <c r="F40187" s="11"/>
      <c r="G40187" s="11"/>
      <c r="H40187" s="11"/>
    </row>
    <row r="40188" spans="6:8" x14ac:dyDescent="0.25">
      <c r="F40188" s="11"/>
      <c r="G40188" s="11"/>
      <c r="H40188" s="11"/>
    </row>
    <row r="40189" spans="6:8" x14ac:dyDescent="0.25">
      <c r="F40189" s="11"/>
      <c r="G40189" s="11"/>
      <c r="H40189" s="11"/>
    </row>
    <row r="40190" spans="6:8" x14ac:dyDescent="0.25">
      <c r="F40190" s="11"/>
      <c r="G40190" s="11"/>
      <c r="H40190" s="11"/>
    </row>
    <row r="40191" spans="6:8" x14ac:dyDescent="0.25">
      <c r="F40191" s="11"/>
      <c r="G40191" s="11"/>
      <c r="H40191" s="11"/>
    </row>
    <row r="40192" spans="6:8" x14ac:dyDescent="0.25">
      <c r="F40192" s="11"/>
      <c r="G40192" s="11"/>
      <c r="H40192" s="11"/>
    </row>
    <row r="40193" spans="6:8" x14ac:dyDescent="0.25">
      <c r="F40193" s="11"/>
      <c r="G40193" s="11"/>
      <c r="H40193" s="11"/>
    </row>
    <row r="40194" spans="6:8" x14ac:dyDescent="0.25">
      <c r="F40194" s="11"/>
      <c r="G40194" s="11"/>
      <c r="H40194" s="11"/>
    </row>
    <row r="40195" spans="6:8" x14ac:dyDescent="0.25">
      <c r="F40195" s="11"/>
      <c r="G40195" s="11"/>
      <c r="H40195" s="11"/>
    </row>
    <row r="40196" spans="6:8" x14ac:dyDescent="0.25">
      <c r="F40196" s="11"/>
      <c r="G40196" s="11"/>
      <c r="H40196" s="11"/>
    </row>
    <row r="40197" spans="6:8" x14ac:dyDescent="0.25">
      <c r="F40197" s="11"/>
      <c r="G40197" s="11"/>
      <c r="H40197" s="11"/>
    </row>
    <row r="40198" spans="6:8" x14ac:dyDescent="0.25">
      <c r="F40198" s="11"/>
      <c r="G40198" s="11"/>
      <c r="H40198" s="11"/>
    </row>
    <row r="40199" spans="6:8" x14ac:dyDescent="0.25">
      <c r="F40199" s="11"/>
      <c r="G40199" s="11"/>
      <c r="H40199" s="11"/>
    </row>
    <row r="40200" spans="6:8" x14ac:dyDescent="0.25">
      <c r="F40200" s="11"/>
      <c r="G40200" s="11"/>
      <c r="H40200" s="11"/>
    </row>
    <row r="40201" spans="6:8" x14ac:dyDescent="0.25">
      <c r="F40201" s="11"/>
      <c r="G40201" s="11"/>
      <c r="H40201" s="11"/>
    </row>
    <row r="40202" spans="6:8" x14ac:dyDescent="0.25">
      <c r="F40202" s="11"/>
      <c r="G40202" s="11"/>
      <c r="H40202" s="11"/>
    </row>
    <row r="40203" spans="6:8" x14ac:dyDescent="0.25">
      <c r="F40203" s="11"/>
      <c r="G40203" s="11"/>
      <c r="H40203" s="11"/>
    </row>
    <row r="40204" spans="6:8" x14ac:dyDescent="0.25">
      <c r="F40204" s="11"/>
      <c r="G40204" s="11"/>
      <c r="H40204" s="11"/>
    </row>
    <row r="40205" spans="6:8" x14ac:dyDescent="0.25">
      <c r="F40205" s="11"/>
      <c r="G40205" s="11"/>
      <c r="H40205" s="11"/>
    </row>
    <row r="40206" spans="6:8" x14ac:dyDescent="0.25">
      <c r="F40206" s="11"/>
      <c r="G40206" s="11"/>
      <c r="H40206" s="11"/>
    </row>
    <row r="40207" spans="6:8" x14ac:dyDescent="0.25">
      <c r="F40207" s="11"/>
      <c r="G40207" s="11"/>
      <c r="H40207" s="11"/>
    </row>
    <row r="40208" spans="6:8" x14ac:dyDescent="0.25">
      <c r="F40208" s="11"/>
      <c r="G40208" s="11"/>
      <c r="H40208" s="11"/>
    </row>
    <row r="40209" spans="6:8" x14ac:dyDescent="0.25">
      <c r="F40209" s="11"/>
      <c r="G40209" s="11"/>
      <c r="H40209" s="11"/>
    </row>
    <row r="40210" spans="6:8" x14ac:dyDescent="0.25">
      <c r="F40210" s="11"/>
      <c r="G40210" s="11"/>
      <c r="H40210" s="11"/>
    </row>
    <row r="40211" spans="6:8" x14ac:dyDescent="0.25">
      <c r="F40211" s="11"/>
      <c r="G40211" s="11"/>
      <c r="H40211" s="11"/>
    </row>
    <row r="40212" spans="6:8" x14ac:dyDescent="0.25">
      <c r="F40212" s="11"/>
      <c r="G40212" s="11"/>
      <c r="H40212" s="11"/>
    </row>
    <row r="40213" spans="6:8" x14ac:dyDescent="0.25">
      <c r="F40213" s="11"/>
      <c r="G40213" s="11"/>
      <c r="H40213" s="11"/>
    </row>
    <row r="40214" spans="6:8" x14ac:dyDescent="0.25">
      <c r="F40214" s="11"/>
      <c r="G40214" s="11"/>
      <c r="H40214" s="11"/>
    </row>
    <row r="40215" spans="6:8" x14ac:dyDescent="0.25">
      <c r="F40215" s="11"/>
      <c r="G40215" s="11"/>
      <c r="H40215" s="11"/>
    </row>
    <row r="40216" spans="6:8" x14ac:dyDescent="0.25">
      <c r="F40216" s="11"/>
      <c r="G40216" s="11"/>
      <c r="H40216" s="11"/>
    </row>
    <row r="40217" spans="6:8" x14ac:dyDescent="0.25">
      <c r="F40217" s="11"/>
      <c r="G40217" s="11"/>
      <c r="H40217" s="11"/>
    </row>
    <row r="40218" spans="6:8" x14ac:dyDescent="0.25">
      <c r="F40218" s="11"/>
      <c r="G40218" s="11"/>
      <c r="H40218" s="11"/>
    </row>
    <row r="40219" spans="6:8" x14ac:dyDescent="0.25">
      <c r="F40219" s="11"/>
      <c r="G40219" s="11"/>
      <c r="H40219" s="11"/>
    </row>
    <row r="40220" spans="6:8" x14ac:dyDescent="0.25">
      <c r="F40220" s="11"/>
      <c r="G40220" s="11"/>
      <c r="H40220" s="11"/>
    </row>
    <row r="40221" spans="6:8" x14ac:dyDescent="0.25">
      <c r="F40221" s="11"/>
      <c r="G40221" s="11"/>
      <c r="H40221" s="11"/>
    </row>
    <row r="40222" spans="6:8" x14ac:dyDescent="0.25">
      <c r="F40222" s="11"/>
      <c r="G40222" s="11"/>
      <c r="H40222" s="11"/>
    </row>
    <row r="40223" spans="6:8" x14ac:dyDescent="0.25">
      <c r="F40223" s="11"/>
      <c r="G40223" s="11"/>
      <c r="H40223" s="11"/>
    </row>
    <row r="40224" spans="6:8" x14ac:dyDescent="0.25">
      <c r="F40224" s="11"/>
      <c r="G40224" s="11"/>
      <c r="H40224" s="11"/>
    </row>
    <row r="40225" spans="6:8" x14ac:dyDescent="0.25">
      <c r="F40225" s="11"/>
      <c r="G40225" s="11"/>
      <c r="H40225" s="11"/>
    </row>
    <row r="40226" spans="6:8" x14ac:dyDescent="0.25">
      <c r="F40226" s="11"/>
      <c r="G40226" s="11"/>
      <c r="H40226" s="11"/>
    </row>
    <row r="40227" spans="6:8" x14ac:dyDescent="0.25">
      <c r="F40227" s="11"/>
      <c r="G40227" s="11"/>
      <c r="H40227" s="11"/>
    </row>
    <row r="40228" spans="6:8" x14ac:dyDescent="0.25">
      <c r="F40228" s="11"/>
      <c r="G40228" s="11"/>
      <c r="H40228" s="11"/>
    </row>
    <row r="40229" spans="6:8" x14ac:dyDescent="0.25">
      <c r="F40229" s="11"/>
      <c r="G40229" s="11"/>
      <c r="H40229" s="11"/>
    </row>
    <row r="40230" spans="6:8" x14ac:dyDescent="0.25">
      <c r="F40230" s="11"/>
      <c r="G40230" s="11"/>
      <c r="H40230" s="11"/>
    </row>
    <row r="40231" spans="6:8" x14ac:dyDescent="0.25">
      <c r="F40231" s="11"/>
      <c r="G40231" s="11"/>
      <c r="H40231" s="11"/>
    </row>
    <row r="40232" spans="6:8" x14ac:dyDescent="0.25">
      <c r="F40232" s="11"/>
      <c r="G40232" s="11"/>
      <c r="H40232" s="11"/>
    </row>
    <row r="40233" spans="6:8" x14ac:dyDescent="0.25">
      <c r="F40233" s="11"/>
      <c r="G40233" s="11"/>
      <c r="H40233" s="11"/>
    </row>
    <row r="40234" spans="6:8" x14ac:dyDescent="0.25">
      <c r="F40234" s="11"/>
      <c r="G40234" s="11"/>
      <c r="H40234" s="11"/>
    </row>
    <row r="40235" spans="6:8" x14ac:dyDescent="0.25">
      <c r="F40235" s="11"/>
      <c r="G40235" s="11"/>
      <c r="H40235" s="11"/>
    </row>
    <row r="40236" spans="6:8" x14ac:dyDescent="0.25">
      <c r="F40236" s="11"/>
      <c r="G40236" s="11"/>
      <c r="H40236" s="11"/>
    </row>
    <row r="40237" spans="6:8" x14ac:dyDescent="0.25">
      <c r="F40237" s="11"/>
      <c r="G40237" s="11"/>
      <c r="H40237" s="11"/>
    </row>
    <row r="40238" spans="6:8" x14ac:dyDescent="0.25">
      <c r="F40238" s="11"/>
      <c r="G40238" s="11"/>
      <c r="H40238" s="11"/>
    </row>
    <row r="40239" spans="6:8" x14ac:dyDescent="0.25">
      <c r="F40239" s="11"/>
      <c r="G40239" s="11"/>
      <c r="H40239" s="11"/>
    </row>
    <row r="40240" spans="6:8" x14ac:dyDescent="0.25">
      <c r="F40240" s="11"/>
      <c r="G40240" s="11"/>
      <c r="H40240" s="11"/>
    </row>
    <row r="40241" spans="6:8" x14ac:dyDescent="0.25">
      <c r="F40241" s="11"/>
      <c r="G40241" s="11"/>
      <c r="H40241" s="11"/>
    </row>
    <row r="40242" spans="6:8" x14ac:dyDescent="0.25">
      <c r="F40242" s="11"/>
      <c r="G40242" s="11"/>
      <c r="H40242" s="11"/>
    </row>
    <row r="40243" spans="6:8" x14ac:dyDescent="0.25">
      <c r="F40243" s="11"/>
      <c r="G40243" s="11"/>
      <c r="H40243" s="11"/>
    </row>
    <row r="40244" spans="6:8" x14ac:dyDescent="0.25">
      <c r="F40244" s="11"/>
      <c r="G40244" s="11"/>
      <c r="H40244" s="11"/>
    </row>
    <row r="40245" spans="6:8" x14ac:dyDescent="0.25">
      <c r="F40245" s="11"/>
      <c r="G40245" s="11"/>
      <c r="H40245" s="11"/>
    </row>
    <row r="40246" spans="6:8" x14ac:dyDescent="0.25">
      <c r="F40246" s="11"/>
      <c r="G40246" s="11"/>
      <c r="H40246" s="11"/>
    </row>
    <row r="40247" spans="6:8" x14ac:dyDescent="0.25">
      <c r="F40247" s="11"/>
      <c r="G40247" s="11"/>
      <c r="H40247" s="11"/>
    </row>
    <row r="40248" spans="6:8" x14ac:dyDescent="0.25">
      <c r="F40248" s="11"/>
      <c r="G40248" s="11"/>
      <c r="H40248" s="11"/>
    </row>
    <row r="40249" spans="6:8" x14ac:dyDescent="0.25">
      <c r="F40249" s="11"/>
      <c r="G40249" s="11"/>
      <c r="H40249" s="11"/>
    </row>
    <row r="40250" spans="6:8" x14ac:dyDescent="0.25">
      <c r="F40250" s="11"/>
      <c r="G40250" s="11"/>
      <c r="H40250" s="11"/>
    </row>
    <row r="40251" spans="6:8" x14ac:dyDescent="0.25">
      <c r="F40251" s="11"/>
      <c r="G40251" s="11"/>
      <c r="H40251" s="11"/>
    </row>
    <row r="40252" spans="6:8" x14ac:dyDescent="0.25">
      <c r="F40252" s="11"/>
      <c r="G40252" s="11"/>
      <c r="H40252" s="11"/>
    </row>
    <row r="40253" spans="6:8" x14ac:dyDescent="0.25">
      <c r="F40253" s="11"/>
      <c r="G40253" s="11"/>
      <c r="H40253" s="11"/>
    </row>
    <row r="40254" spans="6:8" x14ac:dyDescent="0.25">
      <c r="F40254" s="11"/>
      <c r="G40254" s="11"/>
      <c r="H40254" s="11"/>
    </row>
    <row r="40255" spans="6:8" x14ac:dyDescent="0.25">
      <c r="F40255" s="11"/>
      <c r="G40255" s="11"/>
      <c r="H40255" s="11"/>
    </row>
    <row r="40256" spans="6:8" x14ac:dyDescent="0.25">
      <c r="F40256" s="11"/>
      <c r="G40256" s="11"/>
      <c r="H40256" s="11"/>
    </row>
    <row r="40257" spans="6:8" x14ac:dyDescent="0.25">
      <c r="F40257" s="11"/>
      <c r="G40257" s="11"/>
      <c r="H40257" s="11"/>
    </row>
    <row r="40258" spans="6:8" x14ac:dyDescent="0.25">
      <c r="F40258" s="11"/>
      <c r="G40258" s="11"/>
      <c r="H40258" s="11"/>
    </row>
    <row r="40259" spans="6:8" x14ac:dyDescent="0.25">
      <c r="F40259" s="11"/>
      <c r="G40259" s="11"/>
      <c r="H40259" s="11"/>
    </row>
    <row r="40260" spans="6:8" x14ac:dyDescent="0.25">
      <c r="F40260" s="11"/>
      <c r="G40260" s="11"/>
      <c r="H40260" s="11"/>
    </row>
    <row r="40261" spans="6:8" x14ac:dyDescent="0.25">
      <c r="F40261" s="11"/>
      <c r="G40261" s="11"/>
      <c r="H40261" s="11"/>
    </row>
    <row r="40262" spans="6:8" x14ac:dyDescent="0.25">
      <c r="F40262" s="11"/>
      <c r="G40262" s="11"/>
      <c r="H40262" s="11"/>
    </row>
    <row r="40263" spans="6:8" x14ac:dyDescent="0.25">
      <c r="F40263" s="11"/>
      <c r="G40263" s="11"/>
      <c r="H40263" s="11"/>
    </row>
    <row r="40264" spans="6:8" x14ac:dyDescent="0.25">
      <c r="F40264" s="11"/>
      <c r="G40264" s="11"/>
      <c r="H40264" s="11"/>
    </row>
    <row r="40265" spans="6:8" x14ac:dyDescent="0.25">
      <c r="F40265" s="11"/>
      <c r="G40265" s="11"/>
      <c r="H40265" s="11"/>
    </row>
    <row r="40266" spans="6:8" x14ac:dyDescent="0.25">
      <c r="F40266" s="11"/>
      <c r="G40266" s="11"/>
      <c r="H40266" s="11"/>
    </row>
    <row r="40267" spans="6:8" x14ac:dyDescent="0.25">
      <c r="F40267" s="11"/>
      <c r="G40267" s="11"/>
      <c r="H40267" s="11"/>
    </row>
    <row r="40268" spans="6:8" x14ac:dyDescent="0.25">
      <c r="F40268" s="11"/>
      <c r="G40268" s="11"/>
      <c r="H40268" s="11"/>
    </row>
    <row r="40269" spans="6:8" x14ac:dyDescent="0.25">
      <c r="F40269" s="11"/>
      <c r="G40269" s="11"/>
      <c r="H40269" s="11"/>
    </row>
    <row r="40270" spans="6:8" x14ac:dyDescent="0.25">
      <c r="F40270" s="11"/>
      <c r="G40270" s="11"/>
      <c r="H40270" s="11"/>
    </row>
    <row r="40271" spans="6:8" x14ac:dyDescent="0.25">
      <c r="F40271" s="11"/>
      <c r="G40271" s="11"/>
      <c r="H40271" s="11"/>
    </row>
    <row r="40272" spans="6:8" x14ac:dyDescent="0.25">
      <c r="F40272" s="11"/>
      <c r="G40272" s="11"/>
      <c r="H40272" s="11"/>
    </row>
    <row r="40273" spans="6:8" x14ac:dyDescent="0.25">
      <c r="F40273" s="11"/>
      <c r="G40273" s="11"/>
      <c r="H40273" s="11"/>
    </row>
    <row r="40274" spans="6:8" x14ac:dyDescent="0.25">
      <c r="F40274" s="11"/>
      <c r="G40274" s="11"/>
      <c r="H40274" s="11"/>
    </row>
    <row r="40275" spans="6:8" x14ac:dyDescent="0.25">
      <c r="F40275" s="11"/>
      <c r="G40275" s="11"/>
      <c r="H40275" s="11"/>
    </row>
    <row r="40276" spans="6:8" x14ac:dyDescent="0.25">
      <c r="F40276" s="11"/>
      <c r="G40276" s="11"/>
      <c r="H40276" s="11"/>
    </row>
    <row r="40277" spans="6:8" x14ac:dyDescent="0.25">
      <c r="F40277" s="11"/>
      <c r="G40277" s="11"/>
      <c r="H40277" s="11"/>
    </row>
    <row r="40278" spans="6:8" x14ac:dyDescent="0.25">
      <c r="F40278" s="11"/>
      <c r="G40278" s="11"/>
      <c r="H40278" s="11"/>
    </row>
    <row r="40279" spans="6:8" x14ac:dyDescent="0.25">
      <c r="F40279" s="11"/>
      <c r="G40279" s="11"/>
      <c r="H40279" s="11"/>
    </row>
    <row r="40280" spans="6:8" x14ac:dyDescent="0.25">
      <c r="F40280" s="11"/>
      <c r="G40280" s="11"/>
      <c r="H40280" s="11"/>
    </row>
    <row r="40281" spans="6:8" x14ac:dyDescent="0.25">
      <c r="F40281" s="11"/>
      <c r="G40281" s="11"/>
      <c r="H40281" s="11"/>
    </row>
    <row r="40282" spans="6:8" x14ac:dyDescent="0.25">
      <c r="F40282" s="11"/>
      <c r="G40282" s="11"/>
      <c r="H40282" s="11"/>
    </row>
    <row r="40283" spans="6:8" x14ac:dyDescent="0.25">
      <c r="F40283" s="11"/>
      <c r="G40283" s="11"/>
      <c r="H40283" s="11"/>
    </row>
    <row r="40284" spans="6:8" x14ac:dyDescent="0.25">
      <c r="F40284" s="11"/>
      <c r="G40284" s="11"/>
      <c r="H40284" s="11"/>
    </row>
    <row r="40285" spans="6:8" x14ac:dyDescent="0.25">
      <c r="F40285" s="11"/>
      <c r="G40285" s="11"/>
      <c r="H40285" s="11"/>
    </row>
    <row r="40286" spans="6:8" x14ac:dyDescent="0.25">
      <c r="F40286" s="11"/>
      <c r="G40286" s="11"/>
      <c r="H40286" s="11"/>
    </row>
    <row r="40287" spans="6:8" x14ac:dyDescent="0.25">
      <c r="F40287" s="11"/>
      <c r="G40287" s="11"/>
      <c r="H40287" s="11"/>
    </row>
    <row r="40288" spans="6:8" x14ac:dyDescent="0.25">
      <c r="F40288" s="11"/>
      <c r="G40288" s="11"/>
      <c r="H40288" s="11"/>
    </row>
    <row r="40289" spans="6:8" x14ac:dyDescent="0.25">
      <c r="F40289" s="11"/>
      <c r="G40289" s="11"/>
      <c r="H40289" s="11"/>
    </row>
    <row r="40290" spans="6:8" x14ac:dyDescent="0.25">
      <c r="F40290" s="11"/>
      <c r="G40290" s="11"/>
      <c r="H40290" s="11"/>
    </row>
    <row r="40291" spans="6:8" x14ac:dyDescent="0.25">
      <c r="F40291" s="11"/>
      <c r="G40291" s="11"/>
      <c r="H40291" s="11"/>
    </row>
    <row r="40292" spans="6:8" x14ac:dyDescent="0.25">
      <c r="F40292" s="11"/>
      <c r="G40292" s="11"/>
      <c r="H40292" s="11"/>
    </row>
    <row r="40293" spans="6:8" x14ac:dyDescent="0.25">
      <c r="F40293" s="11"/>
      <c r="G40293" s="11"/>
      <c r="H40293" s="11"/>
    </row>
    <row r="40294" spans="6:8" x14ac:dyDescent="0.25">
      <c r="F40294" s="11"/>
      <c r="G40294" s="11"/>
      <c r="H40294" s="11"/>
    </row>
    <row r="40295" spans="6:8" x14ac:dyDescent="0.25">
      <c r="F40295" s="11"/>
      <c r="G40295" s="11"/>
      <c r="H40295" s="11"/>
    </row>
    <row r="40296" spans="6:8" x14ac:dyDescent="0.25">
      <c r="F40296" s="11"/>
      <c r="G40296" s="11"/>
      <c r="H40296" s="11"/>
    </row>
    <row r="40297" spans="6:8" x14ac:dyDescent="0.25">
      <c r="F40297" s="11"/>
      <c r="G40297" s="11"/>
      <c r="H40297" s="11"/>
    </row>
    <row r="40298" spans="6:8" x14ac:dyDescent="0.25">
      <c r="F40298" s="11"/>
      <c r="G40298" s="11"/>
      <c r="H40298" s="11"/>
    </row>
    <row r="40299" spans="6:8" x14ac:dyDescent="0.25">
      <c r="F40299" s="11"/>
      <c r="G40299" s="11"/>
      <c r="H40299" s="11"/>
    </row>
    <row r="40300" spans="6:8" x14ac:dyDescent="0.25">
      <c r="F40300" s="11"/>
      <c r="G40300" s="11"/>
      <c r="H40300" s="11"/>
    </row>
    <row r="40301" spans="6:8" x14ac:dyDescent="0.25">
      <c r="F40301" s="11"/>
      <c r="G40301" s="11"/>
      <c r="H40301" s="11"/>
    </row>
    <row r="40302" spans="6:8" x14ac:dyDescent="0.25">
      <c r="F40302" s="11"/>
      <c r="G40302" s="11"/>
      <c r="H40302" s="11"/>
    </row>
    <row r="40303" spans="6:8" x14ac:dyDescent="0.25">
      <c r="F40303" s="11"/>
      <c r="G40303" s="11"/>
      <c r="H40303" s="11"/>
    </row>
    <row r="40304" spans="6:8" x14ac:dyDescent="0.25">
      <c r="F40304" s="11"/>
      <c r="G40304" s="11"/>
      <c r="H40304" s="11"/>
    </row>
    <row r="40305" spans="6:8" x14ac:dyDescent="0.25">
      <c r="F40305" s="11"/>
      <c r="G40305" s="11"/>
      <c r="H40305" s="11"/>
    </row>
    <row r="40306" spans="6:8" x14ac:dyDescent="0.25">
      <c r="F40306" s="11"/>
      <c r="G40306" s="11"/>
      <c r="H40306" s="11"/>
    </row>
    <row r="40307" spans="6:8" x14ac:dyDescent="0.25">
      <c r="F40307" s="11"/>
      <c r="G40307" s="11"/>
      <c r="H40307" s="11"/>
    </row>
    <row r="40308" spans="6:8" x14ac:dyDescent="0.25">
      <c r="F40308" s="11"/>
      <c r="G40308" s="11"/>
      <c r="H40308" s="11"/>
    </row>
    <row r="40309" spans="6:8" x14ac:dyDescent="0.25">
      <c r="F40309" s="11"/>
      <c r="G40309" s="11"/>
      <c r="H40309" s="11"/>
    </row>
    <row r="40310" spans="6:8" x14ac:dyDescent="0.25">
      <c r="F40310" s="11"/>
      <c r="G40310" s="11"/>
      <c r="H40310" s="11"/>
    </row>
    <row r="40311" spans="6:8" x14ac:dyDescent="0.25">
      <c r="F40311" s="11"/>
      <c r="G40311" s="11"/>
      <c r="H40311" s="11"/>
    </row>
    <row r="40312" spans="6:8" x14ac:dyDescent="0.25">
      <c r="F40312" s="11"/>
      <c r="G40312" s="11"/>
      <c r="H40312" s="11"/>
    </row>
    <row r="40313" spans="6:8" x14ac:dyDescent="0.25">
      <c r="F40313" s="11"/>
      <c r="G40313" s="11"/>
      <c r="H40313" s="11"/>
    </row>
    <row r="40314" spans="6:8" x14ac:dyDescent="0.25">
      <c r="F40314" s="11"/>
      <c r="G40314" s="11"/>
      <c r="H40314" s="11"/>
    </row>
    <row r="40315" spans="6:8" x14ac:dyDescent="0.25">
      <c r="F40315" s="11"/>
      <c r="G40315" s="11"/>
      <c r="H40315" s="11"/>
    </row>
    <row r="40316" spans="6:8" x14ac:dyDescent="0.25">
      <c r="F40316" s="11"/>
      <c r="G40316" s="11"/>
      <c r="H40316" s="11"/>
    </row>
    <row r="40317" spans="6:8" x14ac:dyDescent="0.25">
      <c r="F40317" s="11"/>
      <c r="G40317" s="11"/>
      <c r="H40317" s="11"/>
    </row>
    <row r="40318" spans="6:8" x14ac:dyDescent="0.25">
      <c r="F40318" s="11"/>
      <c r="G40318" s="11"/>
      <c r="H40318" s="11"/>
    </row>
    <row r="40319" spans="6:8" x14ac:dyDescent="0.25">
      <c r="F40319" s="11"/>
      <c r="G40319" s="11"/>
      <c r="H40319" s="11"/>
    </row>
    <row r="40320" spans="6:8" x14ac:dyDescent="0.25">
      <c r="F40320" s="11"/>
      <c r="G40320" s="11"/>
      <c r="H40320" s="11"/>
    </row>
    <row r="40321" spans="6:8" x14ac:dyDescent="0.25">
      <c r="F40321" s="11"/>
      <c r="G40321" s="11"/>
      <c r="H40321" s="11"/>
    </row>
    <row r="40322" spans="6:8" x14ac:dyDescent="0.25">
      <c r="F40322" s="11"/>
      <c r="G40322" s="11"/>
      <c r="H40322" s="11"/>
    </row>
    <row r="40323" spans="6:8" x14ac:dyDescent="0.25">
      <c r="F40323" s="11"/>
      <c r="G40323" s="11"/>
      <c r="H40323" s="11"/>
    </row>
    <row r="40324" spans="6:8" x14ac:dyDescent="0.25">
      <c r="F40324" s="11"/>
      <c r="G40324" s="11"/>
      <c r="H40324" s="11"/>
    </row>
    <row r="40325" spans="6:8" x14ac:dyDescent="0.25">
      <c r="F40325" s="11"/>
      <c r="G40325" s="11"/>
      <c r="H40325" s="11"/>
    </row>
    <row r="40326" spans="6:8" x14ac:dyDescent="0.25">
      <c r="F40326" s="11"/>
      <c r="G40326" s="11"/>
      <c r="H40326" s="11"/>
    </row>
    <row r="40327" spans="6:8" x14ac:dyDescent="0.25">
      <c r="F40327" s="11"/>
      <c r="G40327" s="11"/>
      <c r="H40327" s="11"/>
    </row>
    <row r="40328" spans="6:8" x14ac:dyDescent="0.25">
      <c r="F40328" s="11"/>
      <c r="G40328" s="11"/>
      <c r="H40328" s="11"/>
    </row>
    <row r="40329" spans="6:8" x14ac:dyDescent="0.25">
      <c r="F40329" s="11"/>
      <c r="G40329" s="11"/>
      <c r="H40329" s="11"/>
    </row>
    <row r="40330" spans="6:8" x14ac:dyDescent="0.25">
      <c r="F40330" s="11"/>
      <c r="G40330" s="11"/>
      <c r="H40330" s="11"/>
    </row>
    <row r="40331" spans="6:8" x14ac:dyDescent="0.25">
      <c r="F40331" s="11"/>
      <c r="G40331" s="11"/>
      <c r="H40331" s="11"/>
    </row>
    <row r="40332" spans="6:8" x14ac:dyDescent="0.25">
      <c r="F40332" s="11"/>
      <c r="G40332" s="11"/>
      <c r="H40332" s="11"/>
    </row>
    <row r="40333" spans="6:8" x14ac:dyDescent="0.25">
      <c r="F40333" s="11"/>
      <c r="G40333" s="11"/>
      <c r="H40333" s="11"/>
    </row>
    <row r="40334" spans="6:8" x14ac:dyDescent="0.25">
      <c r="F40334" s="11"/>
      <c r="G40334" s="11"/>
      <c r="H40334" s="11"/>
    </row>
    <row r="40335" spans="6:8" x14ac:dyDescent="0.25">
      <c r="F40335" s="11"/>
      <c r="G40335" s="11"/>
      <c r="H40335" s="11"/>
    </row>
    <row r="40336" spans="6:8" x14ac:dyDescent="0.25">
      <c r="F40336" s="11"/>
      <c r="G40336" s="11"/>
      <c r="H40336" s="11"/>
    </row>
    <row r="40337" spans="6:8" x14ac:dyDescent="0.25">
      <c r="F40337" s="11"/>
      <c r="G40337" s="11"/>
      <c r="H40337" s="11"/>
    </row>
    <row r="40338" spans="6:8" x14ac:dyDescent="0.25">
      <c r="F40338" s="11"/>
      <c r="G40338" s="11"/>
      <c r="H40338" s="11"/>
    </row>
    <row r="40339" spans="6:8" x14ac:dyDescent="0.25">
      <c r="F40339" s="11"/>
      <c r="G40339" s="11"/>
      <c r="H40339" s="11"/>
    </row>
    <row r="40340" spans="6:8" x14ac:dyDescent="0.25">
      <c r="F40340" s="11"/>
      <c r="G40340" s="11"/>
      <c r="H40340" s="11"/>
    </row>
    <row r="40341" spans="6:8" x14ac:dyDescent="0.25">
      <c r="F40341" s="11"/>
      <c r="G40341" s="11"/>
      <c r="H40341" s="11"/>
    </row>
    <row r="40342" spans="6:8" x14ac:dyDescent="0.25">
      <c r="F40342" s="11"/>
      <c r="G40342" s="11"/>
      <c r="H40342" s="11"/>
    </row>
    <row r="40343" spans="6:8" x14ac:dyDescent="0.25">
      <c r="F40343" s="11"/>
      <c r="G40343" s="11"/>
      <c r="H40343" s="11"/>
    </row>
    <row r="40344" spans="6:8" x14ac:dyDescent="0.25">
      <c r="F40344" s="11"/>
      <c r="G40344" s="11"/>
      <c r="H40344" s="11"/>
    </row>
    <row r="40345" spans="6:8" x14ac:dyDescent="0.25">
      <c r="F40345" s="11"/>
      <c r="G40345" s="11"/>
      <c r="H40345" s="11"/>
    </row>
    <row r="40346" spans="6:8" x14ac:dyDescent="0.25">
      <c r="F40346" s="11"/>
      <c r="G40346" s="11"/>
      <c r="H40346" s="11"/>
    </row>
    <row r="40347" spans="6:8" x14ac:dyDescent="0.25">
      <c r="F40347" s="11"/>
      <c r="G40347" s="11"/>
      <c r="H40347" s="11"/>
    </row>
    <row r="40348" spans="6:8" x14ac:dyDescent="0.25">
      <c r="F40348" s="11"/>
      <c r="G40348" s="11"/>
      <c r="H40348" s="11"/>
    </row>
    <row r="40349" spans="6:8" x14ac:dyDescent="0.25">
      <c r="F40349" s="11"/>
      <c r="G40349" s="11"/>
      <c r="H40349" s="11"/>
    </row>
    <row r="40350" spans="6:8" x14ac:dyDescent="0.25">
      <c r="F40350" s="11"/>
      <c r="G40350" s="11"/>
      <c r="H40350" s="11"/>
    </row>
    <row r="40351" spans="6:8" x14ac:dyDescent="0.25">
      <c r="F40351" s="11"/>
      <c r="G40351" s="11"/>
      <c r="H40351" s="11"/>
    </row>
    <row r="40352" spans="6:8" x14ac:dyDescent="0.25">
      <c r="F40352" s="11"/>
      <c r="G40352" s="11"/>
      <c r="H40352" s="11"/>
    </row>
    <row r="40353" spans="6:8" x14ac:dyDescent="0.25">
      <c r="F40353" s="11"/>
      <c r="G40353" s="11"/>
      <c r="H40353" s="11"/>
    </row>
    <row r="40354" spans="6:8" x14ac:dyDescent="0.25">
      <c r="F40354" s="11"/>
      <c r="G40354" s="11"/>
      <c r="H40354" s="11"/>
    </row>
    <row r="40355" spans="6:8" x14ac:dyDescent="0.25">
      <c r="F40355" s="11"/>
      <c r="G40355" s="11"/>
      <c r="H40355" s="11"/>
    </row>
    <row r="40356" spans="6:8" x14ac:dyDescent="0.25">
      <c r="F40356" s="11"/>
      <c r="G40356" s="11"/>
      <c r="H40356" s="11"/>
    </row>
    <row r="40357" spans="6:8" x14ac:dyDescent="0.25">
      <c r="F40357" s="11"/>
      <c r="G40357" s="11"/>
      <c r="H40357" s="11"/>
    </row>
    <row r="40358" spans="6:8" x14ac:dyDescent="0.25">
      <c r="F40358" s="11"/>
      <c r="G40358" s="11"/>
      <c r="H40358" s="11"/>
    </row>
    <row r="40359" spans="6:8" x14ac:dyDescent="0.25">
      <c r="F40359" s="11"/>
      <c r="G40359" s="11"/>
      <c r="H40359" s="11"/>
    </row>
    <row r="40360" spans="6:8" x14ac:dyDescent="0.25">
      <c r="F40360" s="11"/>
      <c r="G40360" s="11"/>
      <c r="H40360" s="11"/>
    </row>
    <row r="40361" spans="6:8" x14ac:dyDescent="0.25">
      <c r="F40361" s="11"/>
      <c r="G40361" s="11"/>
      <c r="H40361" s="11"/>
    </row>
    <row r="40362" spans="6:8" x14ac:dyDescent="0.25">
      <c r="F40362" s="11"/>
      <c r="G40362" s="11"/>
      <c r="H40362" s="11"/>
    </row>
    <row r="40363" spans="6:8" x14ac:dyDescent="0.25">
      <c r="F40363" s="11"/>
      <c r="G40363" s="11"/>
      <c r="H40363" s="11"/>
    </row>
    <row r="40364" spans="6:8" x14ac:dyDescent="0.25">
      <c r="F40364" s="11"/>
      <c r="G40364" s="11"/>
      <c r="H40364" s="11"/>
    </row>
    <row r="40365" spans="6:8" x14ac:dyDescent="0.25">
      <c r="F40365" s="11"/>
      <c r="G40365" s="11"/>
      <c r="H40365" s="11"/>
    </row>
    <row r="40366" spans="6:8" x14ac:dyDescent="0.25">
      <c r="F40366" s="11"/>
      <c r="G40366" s="11"/>
      <c r="H40366" s="11"/>
    </row>
    <row r="40367" spans="6:8" x14ac:dyDescent="0.25">
      <c r="F40367" s="11"/>
      <c r="G40367" s="11"/>
      <c r="H40367" s="11"/>
    </row>
    <row r="40368" spans="6:8" x14ac:dyDescent="0.25">
      <c r="F40368" s="11"/>
      <c r="G40368" s="11"/>
      <c r="H40368" s="11"/>
    </row>
    <row r="40369" spans="6:8" x14ac:dyDescent="0.25">
      <c r="F40369" s="11"/>
      <c r="G40369" s="11"/>
      <c r="H40369" s="11"/>
    </row>
    <row r="40370" spans="6:8" x14ac:dyDescent="0.25">
      <c r="F40370" s="11"/>
      <c r="G40370" s="11"/>
      <c r="H40370" s="11"/>
    </row>
    <row r="40371" spans="6:8" x14ac:dyDescent="0.25">
      <c r="F40371" s="11"/>
      <c r="G40371" s="11"/>
      <c r="H40371" s="11"/>
    </row>
    <row r="40372" spans="6:8" x14ac:dyDescent="0.25">
      <c r="F40372" s="11"/>
      <c r="G40372" s="11"/>
      <c r="H40372" s="11"/>
    </row>
    <row r="40373" spans="6:8" x14ac:dyDescent="0.25">
      <c r="F40373" s="11"/>
      <c r="G40373" s="11"/>
      <c r="H40373" s="11"/>
    </row>
    <row r="40374" spans="6:8" x14ac:dyDescent="0.25">
      <c r="F40374" s="11"/>
      <c r="G40374" s="11"/>
      <c r="H40374" s="11"/>
    </row>
    <row r="40375" spans="6:8" x14ac:dyDescent="0.25">
      <c r="F40375" s="11"/>
      <c r="G40375" s="11"/>
      <c r="H40375" s="11"/>
    </row>
    <row r="40376" spans="6:8" x14ac:dyDescent="0.25">
      <c r="F40376" s="11"/>
      <c r="G40376" s="11"/>
      <c r="H40376" s="11"/>
    </row>
    <row r="40377" spans="6:8" x14ac:dyDescent="0.25">
      <c r="F40377" s="11"/>
      <c r="G40377" s="11"/>
      <c r="H40377" s="11"/>
    </row>
    <row r="40378" spans="6:8" x14ac:dyDescent="0.25">
      <c r="F40378" s="11"/>
      <c r="G40378" s="11"/>
      <c r="H40378" s="11"/>
    </row>
    <row r="40379" spans="6:8" x14ac:dyDescent="0.25">
      <c r="F40379" s="11"/>
      <c r="G40379" s="11"/>
      <c r="H40379" s="11"/>
    </row>
    <row r="40380" spans="6:8" x14ac:dyDescent="0.25">
      <c r="F40380" s="11"/>
      <c r="G40380" s="11"/>
      <c r="H40380" s="11"/>
    </row>
    <row r="40381" spans="6:8" x14ac:dyDescent="0.25">
      <c r="F40381" s="11"/>
      <c r="G40381" s="11"/>
      <c r="H40381" s="11"/>
    </row>
    <row r="40382" spans="6:8" x14ac:dyDescent="0.25">
      <c r="F40382" s="11"/>
      <c r="G40382" s="11"/>
      <c r="H40382" s="11"/>
    </row>
    <row r="40383" spans="6:8" x14ac:dyDescent="0.25">
      <c r="F40383" s="11"/>
      <c r="G40383" s="11"/>
      <c r="H40383" s="11"/>
    </row>
    <row r="40384" spans="6:8" x14ac:dyDescent="0.25">
      <c r="F40384" s="11"/>
      <c r="G40384" s="11"/>
      <c r="H40384" s="11"/>
    </row>
    <row r="40385" spans="6:8" x14ac:dyDescent="0.25">
      <c r="F40385" s="11"/>
      <c r="G40385" s="11"/>
      <c r="H40385" s="11"/>
    </row>
    <row r="40386" spans="6:8" x14ac:dyDescent="0.25">
      <c r="F40386" s="11"/>
      <c r="G40386" s="11"/>
      <c r="H40386" s="11"/>
    </row>
    <row r="40387" spans="6:8" x14ac:dyDescent="0.25">
      <c r="F40387" s="11"/>
      <c r="G40387" s="11"/>
      <c r="H40387" s="11"/>
    </row>
    <row r="40388" spans="6:8" x14ac:dyDescent="0.25">
      <c r="F40388" s="11"/>
      <c r="G40388" s="11"/>
      <c r="H40388" s="11"/>
    </row>
    <row r="40389" spans="6:8" x14ac:dyDescent="0.25">
      <c r="F40389" s="11"/>
      <c r="G40389" s="11"/>
      <c r="H40389" s="11"/>
    </row>
    <row r="40390" spans="6:8" x14ac:dyDescent="0.25">
      <c r="F40390" s="11"/>
      <c r="G40390" s="11"/>
      <c r="H40390" s="11"/>
    </row>
    <row r="40391" spans="6:8" x14ac:dyDescent="0.25">
      <c r="F40391" s="11"/>
      <c r="G40391" s="11"/>
      <c r="H40391" s="11"/>
    </row>
    <row r="40392" spans="6:8" x14ac:dyDescent="0.25">
      <c r="F40392" s="11"/>
      <c r="G40392" s="11"/>
      <c r="H40392" s="11"/>
    </row>
    <row r="40393" spans="6:8" x14ac:dyDescent="0.25">
      <c r="F40393" s="11"/>
      <c r="G40393" s="11"/>
      <c r="H40393" s="11"/>
    </row>
    <row r="40394" spans="6:8" x14ac:dyDescent="0.25">
      <c r="F40394" s="11"/>
      <c r="G40394" s="11"/>
      <c r="H40394" s="11"/>
    </row>
    <row r="40395" spans="6:8" x14ac:dyDescent="0.25">
      <c r="F40395" s="11"/>
      <c r="G40395" s="11"/>
      <c r="H40395" s="11"/>
    </row>
    <row r="40396" spans="6:8" x14ac:dyDescent="0.25">
      <c r="F40396" s="11"/>
      <c r="G40396" s="11"/>
      <c r="H40396" s="11"/>
    </row>
    <row r="40397" spans="6:8" x14ac:dyDescent="0.25">
      <c r="F40397" s="11"/>
      <c r="G40397" s="11"/>
      <c r="H40397" s="11"/>
    </row>
    <row r="40398" spans="6:8" x14ac:dyDescent="0.25">
      <c r="F40398" s="11"/>
      <c r="G40398" s="11"/>
      <c r="H40398" s="11"/>
    </row>
    <row r="40399" spans="6:8" x14ac:dyDescent="0.25">
      <c r="F40399" s="11"/>
      <c r="G40399" s="11"/>
      <c r="H40399" s="11"/>
    </row>
    <row r="40400" spans="6:8" x14ac:dyDescent="0.25">
      <c r="F40400" s="11"/>
      <c r="G40400" s="11"/>
      <c r="H40400" s="11"/>
    </row>
    <row r="40401" spans="6:8" x14ac:dyDescent="0.25">
      <c r="F40401" s="11"/>
      <c r="G40401" s="11"/>
      <c r="H40401" s="11"/>
    </row>
    <row r="40402" spans="6:8" x14ac:dyDescent="0.25">
      <c r="F40402" s="11"/>
      <c r="G40402" s="11"/>
      <c r="H40402" s="11"/>
    </row>
    <row r="40403" spans="6:8" x14ac:dyDescent="0.25">
      <c r="F40403" s="11"/>
      <c r="G40403" s="11"/>
      <c r="H40403" s="11"/>
    </row>
    <row r="40404" spans="6:8" x14ac:dyDescent="0.25">
      <c r="F40404" s="11"/>
      <c r="G40404" s="11"/>
      <c r="H40404" s="11"/>
    </row>
    <row r="40405" spans="6:8" x14ac:dyDescent="0.25">
      <c r="F40405" s="11"/>
      <c r="G40405" s="11"/>
      <c r="H40405" s="11"/>
    </row>
    <row r="40406" spans="6:8" x14ac:dyDescent="0.25">
      <c r="F40406" s="11"/>
      <c r="G40406" s="11"/>
      <c r="H40406" s="11"/>
    </row>
    <row r="40407" spans="6:8" x14ac:dyDescent="0.25">
      <c r="F40407" s="11"/>
      <c r="G40407" s="11"/>
      <c r="H40407" s="11"/>
    </row>
    <row r="40408" spans="6:8" x14ac:dyDescent="0.25">
      <c r="F40408" s="11"/>
      <c r="G40408" s="11"/>
      <c r="H40408" s="11"/>
    </row>
    <row r="40409" spans="6:8" x14ac:dyDescent="0.25">
      <c r="F40409" s="11"/>
      <c r="G40409" s="11"/>
      <c r="H40409" s="11"/>
    </row>
    <row r="40410" spans="6:8" x14ac:dyDescent="0.25">
      <c r="F40410" s="11"/>
      <c r="G40410" s="11"/>
      <c r="H40410" s="11"/>
    </row>
    <row r="40411" spans="6:8" x14ac:dyDescent="0.25">
      <c r="F40411" s="11"/>
      <c r="G40411" s="11"/>
      <c r="H40411" s="11"/>
    </row>
    <row r="40412" spans="6:8" x14ac:dyDescent="0.25">
      <c r="F40412" s="11"/>
      <c r="G40412" s="11"/>
      <c r="H40412" s="11"/>
    </row>
    <row r="40413" spans="6:8" x14ac:dyDescent="0.25">
      <c r="F40413" s="11"/>
      <c r="G40413" s="11"/>
      <c r="H40413" s="11"/>
    </row>
    <row r="40414" spans="6:8" x14ac:dyDescent="0.25">
      <c r="F40414" s="11"/>
      <c r="G40414" s="11"/>
      <c r="H40414" s="11"/>
    </row>
    <row r="40415" spans="6:8" x14ac:dyDescent="0.25">
      <c r="F40415" s="11"/>
      <c r="G40415" s="11"/>
      <c r="H40415" s="11"/>
    </row>
    <row r="40416" spans="6:8" x14ac:dyDescent="0.25">
      <c r="F40416" s="11"/>
      <c r="G40416" s="11"/>
      <c r="H40416" s="11"/>
    </row>
    <row r="40417" spans="6:8" x14ac:dyDescent="0.25">
      <c r="F40417" s="11"/>
      <c r="G40417" s="11"/>
      <c r="H40417" s="11"/>
    </row>
    <row r="40418" spans="6:8" x14ac:dyDescent="0.25">
      <c r="F40418" s="11"/>
      <c r="G40418" s="11"/>
      <c r="H40418" s="11"/>
    </row>
    <row r="40419" spans="6:8" x14ac:dyDescent="0.25">
      <c r="F40419" s="11"/>
      <c r="G40419" s="11"/>
      <c r="H40419" s="11"/>
    </row>
    <row r="40420" spans="6:8" x14ac:dyDescent="0.25">
      <c r="F40420" s="11"/>
      <c r="G40420" s="11"/>
      <c r="H40420" s="11"/>
    </row>
    <row r="40421" spans="6:8" x14ac:dyDescent="0.25">
      <c r="F40421" s="11"/>
      <c r="G40421" s="11"/>
      <c r="H40421" s="11"/>
    </row>
    <row r="40422" spans="6:8" x14ac:dyDescent="0.25">
      <c r="F40422" s="11"/>
      <c r="G40422" s="11"/>
      <c r="H40422" s="11"/>
    </row>
    <row r="40423" spans="6:8" x14ac:dyDescent="0.25">
      <c r="F40423" s="11"/>
      <c r="G40423" s="11"/>
      <c r="H40423" s="11"/>
    </row>
    <row r="40424" spans="6:8" x14ac:dyDescent="0.25">
      <c r="F40424" s="11"/>
      <c r="G40424" s="11"/>
      <c r="H40424" s="11"/>
    </row>
    <row r="40425" spans="6:8" x14ac:dyDescent="0.25">
      <c r="F40425" s="11"/>
      <c r="G40425" s="11"/>
      <c r="H40425" s="11"/>
    </row>
    <row r="40426" spans="6:8" x14ac:dyDescent="0.25">
      <c r="F40426" s="11"/>
      <c r="G40426" s="11"/>
      <c r="H40426" s="11"/>
    </row>
    <row r="40427" spans="6:8" x14ac:dyDescent="0.25">
      <c r="F40427" s="11"/>
      <c r="G40427" s="11"/>
      <c r="H40427" s="11"/>
    </row>
    <row r="40428" spans="6:8" x14ac:dyDescent="0.25">
      <c r="F40428" s="11"/>
      <c r="G40428" s="11"/>
      <c r="H40428" s="11"/>
    </row>
    <row r="40429" spans="6:8" x14ac:dyDescent="0.25">
      <c r="F40429" s="11"/>
      <c r="G40429" s="11"/>
      <c r="H40429" s="11"/>
    </row>
    <row r="40430" spans="6:8" x14ac:dyDescent="0.25">
      <c r="F40430" s="11"/>
      <c r="G40430" s="11"/>
      <c r="H40430" s="11"/>
    </row>
    <row r="40431" spans="6:8" x14ac:dyDescent="0.25">
      <c r="F40431" s="11"/>
      <c r="G40431" s="11"/>
      <c r="H40431" s="11"/>
    </row>
    <row r="40432" spans="6:8" x14ac:dyDescent="0.25">
      <c r="F40432" s="11"/>
      <c r="G40432" s="11"/>
      <c r="H40432" s="11"/>
    </row>
    <row r="40433" spans="6:8" x14ac:dyDescent="0.25">
      <c r="F40433" s="11"/>
      <c r="G40433" s="11"/>
      <c r="H40433" s="11"/>
    </row>
    <row r="40434" spans="6:8" x14ac:dyDescent="0.25">
      <c r="F40434" s="11"/>
      <c r="G40434" s="11"/>
      <c r="H40434" s="11"/>
    </row>
    <row r="40435" spans="6:8" x14ac:dyDescent="0.25">
      <c r="F40435" s="11"/>
      <c r="G40435" s="11"/>
      <c r="H40435" s="11"/>
    </row>
    <row r="40436" spans="6:8" x14ac:dyDescent="0.25">
      <c r="F40436" s="11"/>
      <c r="G40436" s="11"/>
      <c r="H40436" s="11"/>
    </row>
    <row r="40437" spans="6:8" x14ac:dyDescent="0.25">
      <c r="F40437" s="11"/>
      <c r="G40437" s="11"/>
      <c r="H40437" s="11"/>
    </row>
    <row r="40438" spans="6:8" x14ac:dyDescent="0.25">
      <c r="F40438" s="11"/>
      <c r="G40438" s="11"/>
      <c r="H40438" s="11"/>
    </row>
    <row r="40439" spans="6:8" x14ac:dyDescent="0.25">
      <c r="F40439" s="11"/>
      <c r="G40439" s="11"/>
      <c r="H40439" s="11"/>
    </row>
    <row r="40440" spans="6:8" x14ac:dyDescent="0.25">
      <c r="F40440" s="11"/>
      <c r="G40440" s="11"/>
      <c r="H40440" s="11"/>
    </row>
    <row r="40441" spans="6:8" x14ac:dyDescent="0.25">
      <c r="F40441" s="11"/>
      <c r="G40441" s="11"/>
      <c r="H40441" s="11"/>
    </row>
    <row r="40442" spans="6:8" x14ac:dyDescent="0.25">
      <c r="F40442" s="11"/>
      <c r="G40442" s="11"/>
      <c r="H40442" s="11"/>
    </row>
    <row r="40443" spans="6:8" x14ac:dyDescent="0.25">
      <c r="F40443" s="11"/>
      <c r="G40443" s="11"/>
      <c r="H40443" s="11"/>
    </row>
    <row r="40444" spans="6:8" x14ac:dyDescent="0.25">
      <c r="F40444" s="11"/>
      <c r="G40444" s="11"/>
      <c r="H40444" s="11"/>
    </row>
    <row r="40445" spans="6:8" x14ac:dyDescent="0.25">
      <c r="F40445" s="11"/>
      <c r="G40445" s="11"/>
      <c r="H40445" s="11"/>
    </row>
    <row r="40446" spans="6:8" x14ac:dyDescent="0.25">
      <c r="F40446" s="11"/>
      <c r="G40446" s="11"/>
      <c r="H40446" s="11"/>
    </row>
    <row r="40447" spans="6:8" x14ac:dyDescent="0.25">
      <c r="F40447" s="11"/>
      <c r="G40447" s="11"/>
      <c r="H40447" s="11"/>
    </row>
    <row r="40448" spans="6:8" x14ac:dyDescent="0.25">
      <c r="F40448" s="11"/>
      <c r="G40448" s="11"/>
      <c r="H40448" s="11"/>
    </row>
    <row r="40449" spans="6:8" x14ac:dyDescent="0.25">
      <c r="F40449" s="11"/>
      <c r="G40449" s="11"/>
      <c r="H40449" s="11"/>
    </row>
    <row r="40450" spans="6:8" x14ac:dyDescent="0.25">
      <c r="F40450" s="11"/>
      <c r="G40450" s="11"/>
      <c r="H40450" s="11"/>
    </row>
    <row r="40451" spans="6:8" x14ac:dyDescent="0.25">
      <c r="F40451" s="11"/>
      <c r="G40451" s="11"/>
      <c r="H40451" s="11"/>
    </row>
    <row r="40452" spans="6:8" x14ac:dyDescent="0.25">
      <c r="F40452" s="11"/>
      <c r="G40452" s="11"/>
      <c r="H40452" s="11"/>
    </row>
    <row r="40453" spans="6:8" x14ac:dyDescent="0.25">
      <c r="F40453" s="11"/>
      <c r="G40453" s="11"/>
      <c r="H40453" s="11"/>
    </row>
    <row r="40454" spans="6:8" x14ac:dyDescent="0.25">
      <c r="F40454" s="11"/>
      <c r="G40454" s="11"/>
      <c r="H40454" s="11"/>
    </row>
    <row r="40455" spans="6:8" x14ac:dyDescent="0.25">
      <c r="F40455" s="11"/>
      <c r="G40455" s="11"/>
      <c r="H40455" s="11"/>
    </row>
    <row r="40456" spans="6:8" x14ac:dyDescent="0.25">
      <c r="F40456" s="11"/>
      <c r="G40456" s="11"/>
      <c r="H40456" s="11"/>
    </row>
    <row r="40457" spans="6:8" x14ac:dyDescent="0.25">
      <c r="F40457" s="11"/>
      <c r="G40457" s="11"/>
      <c r="H40457" s="11"/>
    </row>
    <row r="40458" spans="6:8" x14ac:dyDescent="0.25">
      <c r="F40458" s="11"/>
      <c r="G40458" s="11"/>
      <c r="H40458" s="11"/>
    </row>
    <row r="40459" spans="6:8" x14ac:dyDescent="0.25">
      <c r="F40459" s="11"/>
      <c r="G40459" s="11"/>
      <c r="H40459" s="11"/>
    </row>
    <row r="40460" spans="6:8" x14ac:dyDescent="0.25">
      <c r="F40460" s="11"/>
      <c r="G40460" s="11"/>
      <c r="H40460" s="11"/>
    </row>
    <row r="40461" spans="6:8" x14ac:dyDescent="0.25">
      <c r="F40461" s="11"/>
      <c r="G40461" s="11"/>
      <c r="H40461" s="11"/>
    </row>
    <row r="40462" spans="6:8" x14ac:dyDescent="0.25">
      <c r="F40462" s="11"/>
      <c r="G40462" s="11"/>
      <c r="H40462" s="11"/>
    </row>
    <row r="40463" spans="6:8" x14ac:dyDescent="0.25">
      <c r="F40463" s="11"/>
      <c r="G40463" s="11"/>
      <c r="H40463" s="11"/>
    </row>
    <row r="40464" spans="6:8" x14ac:dyDescent="0.25">
      <c r="F40464" s="11"/>
      <c r="G40464" s="11"/>
      <c r="H40464" s="11"/>
    </row>
    <row r="40465" spans="6:8" x14ac:dyDescent="0.25">
      <c r="F40465" s="11"/>
      <c r="G40465" s="11"/>
      <c r="H40465" s="11"/>
    </row>
    <row r="40466" spans="6:8" x14ac:dyDescent="0.25">
      <c r="F40466" s="11"/>
      <c r="G40466" s="11"/>
      <c r="H40466" s="11"/>
    </row>
    <row r="40467" spans="6:8" x14ac:dyDescent="0.25">
      <c r="F40467" s="11"/>
      <c r="G40467" s="11"/>
      <c r="H40467" s="11"/>
    </row>
    <row r="40468" spans="6:8" x14ac:dyDescent="0.25">
      <c r="F40468" s="11"/>
      <c r="G40468" s="11"/>
      <c r="H40468" s="11"/>
    </row>
    <row r="40469" spans="6:8" x14ac:dyDescent="0.25">
      <c r="F40469" s="11"/>
      <c r="G40469" s="11"/>
      <c r="H40469" s="11"/>
    </row>
    <row r="40470" spans="6:8" x14ac:dyDescent="0.25">
      <c r="F40470" s="11"/>
      <c r="G40470" s="11"/>
      <c r="H40470" s="11"/>
    </row>
    <row r="40471" spans="6:8" x14ac:dyDescent="0.25">
      <c r="F40471" s="11"/>
      <c r="G40471" s="11"/>
      <c r="H40471" s="11"/>
    </row>
    <row r="40472" spans="6:8" x14ac:dyDescent="0.25">
      <c r="F40472" s="11"/>
      <c r="G40472" s="11"/>
      <c r="H40472" s="11"/>
    </row>
    <row r="40473" spans="6:8" x14ac:dyDescent="0.25">
      <c r="F40473" s="11"/>
      <c r="G40473" s="11"/>
      <c r="H40473" s="11"/>
    </row>
    <row r="40474" spans="6:8" x14ac:dyDescent="0.25">
      <c r="F40474" s="11"/>
      <c r="G40474" s="11"/>
      <c r="H40474" s="11"/>
    </row>
    <row r="40475" spans="6:8" x14ac:dyDescent="0.25">
      <c r="F40475" s="11"/>
      <c r="G40475" s="11"/>
      <c r="H40475" s="11"/>
    </row>
    <row r="40476" spans="6:8" x14ac:dyDescent="0.25">
      <c r="F40476" s="11"/>
      <c r="G40476" s="11"/>
      <c r="H40476" s="11"/>
    </row>
    <row r="40477" spans="6:8" x14ac:dyDescent="0.25">
      <c r="F40477" s="11"/>
      <c r="G40477" s="11"/>
      <c r="H40477" s="11"/>
    </row>
    <row r="40478" spans="6:8" x14ac:dyDescent="0.25">
      <c r="F40478" s="11"/>
      <c r="G40478" s="11"/>
      <c r="H40478" s="11"/>
    </row>
    <row r="40479" spans="6:8" x14ac:dyDescent="0.25">
      <c r="F40479" s="11"/>
      <c r="G40479" s="11"/>
      <c r="H40479" s="11"/>
    </row>
    <row r="40480" spans="6:8" x14ac:dyDescent="0.25">
      <c r="F40480" s="11"/>
      <c r="G40480" s="11"/>
      <c r="H40480" s="11"/>
    </row>
    <row r="40481" spans="6:8" x14ac:dyDescent="0.25">
      <c r="F40481" s="11"/>
      <c r="G40481" s="11"/>
      <c r="H40481" s="11"/>
    </row>
    <row r="40482" spans="6:8" x14ac:dyDescent="0.25">
      <c r="F40482" s="11"/>
      <c r="G40482" s="11"/>
      <c r="H40482" s="11"/>
    </row>
    <row r="40483" spans="6:8" x14ac:dyDescent="0.25">
      <c r="F40483" s="11"/>
      <c r="G40483" s="11"/>
      <c r="H40483" s="11"/>
    </row>
    <row r="40484" spans="6:8" x14ac:dyDescent="0.25">
      <c r="F40484" s="11"/>
      <c r="G40484" s="11"/>
      <c r="H40484" s="11"/>
    </row>
    <row r="40485" spans="6:8" x14ac:dyDescent="0.25">
      <c r="F40485" s="11"/>
      <c r="G40485" s="11"/>
      <c r="H40485" s="11"/>
    </row>
    <row r="40486" spans="6:8" x14ac:dyDescent="0.25">
      <c r="F40486" s="11"/>
      <c r="G40486" s="11"/>
      <c r="H40486" s="11"/>
    </row>
    <row r="40487" spans="6:8" x14ac:dyDescent="0.25">
      <c r="F40487" s="11"/>
      <c r="G40487" s="11"/>
      <c r="H40487" s="11"/>
    </row>
    <row r="40488" spans="6:8" x14ac:dyDescent="0.25">
      <c r="F40488" s="11"/>
      <c r="G40488" s="11"/>
      <c r="H40488" s="11"/>
    </row>
    <row r="40489" spans="6:8" x14ac:dyDescent="0.25">
      <c r="F40489" s="11"/>
      <c r="G40489" s="11"/>
      <c r="H40489" s="11"/>
    </row>
    <row r="40490" spans="6:8" x14ac:dyDescent="0.25">
      <c r="F40490" s="11"/>
      <c r="G40490" s="11"/>
      <c r="H40490" s="11"/>
    </row>
    <row r="40491" spans="6:8" x14ac:dyDescent="0.25">
      <c r="F40491" s="11"/>
      <c r="G40491" s="11"/>
      <c r="H40491" s="11"/>
    </row>
    <row r="40492" spans="6:8" x14ac:dyDescent="0.25">
      <c r="F40492" s="11"/>
      <c r="G40492" s="11"/>
      <c r="H40492" s="11"/>
    </row>
    <row r="40493" spans="6:8" x14ac:dyDescent="0.25">
      <c r="F40493" s="11"/>
      <c r="G40493" s="11"/>
      <c r="H40493" s="11"/>
    </row>
    <row r="40494" spans="6:8" x14ac:dyDescent="0.25">
      <c r="F40494" s="11"/>
      <c r="G40494" s="11"/>
      <c r="H40494" s="11"/>
    </row>
    <row r="40495" spans="6:8" x14ac:dyDescent="0.25">
      <c r="F40495" s="11"/>
      <c r="G40495" s="11"/>
      <c r="H40495" s="11"/>
    </row>
    <row r="40496" spans="6:8" x14ac:dyDescent="0.25">
      <c r="F40496" s="11"/>
      <c r="G40496" s="11"/>
      <c r="H40496" s="11"/>
    </row>
    <row r="40497" spans="6:8" x14ac:dyDescent="0.25">
      <c r="F40497" s="11"/>
      <c r="G40497" s="11"/>
      <c r="H40497" s="11"/>
    </row>
    <row r="40498" spans="6:8" x14ac:dyDescent="0.25">
      <c r="F40498" s="11"/>
      <c r="G40498" s="11"/>
      <c r="H40498" s="11"/>
    </row>
    <row r="40499" spans="6:8" x14ac:dyDescent="0.25">
      <c r="F40499" s="11"/>
      <c r="G40499" s="11"/>
      <c r="H40499" s="11"/>
    </row>
    <row r="40500" spans="6:8" x14ac:dyDescent="0.25">
      <c r="F40500" s="11"/>
      <c r="G40500" s="11"/>
      <c r="H40500" s="11"/>
    </row>
    <row r="40501" spans="6:8" x14ac:dyDescent="0.25">
      <c r="F40501" s="11"/>
      <c r="G40501" s="11"/>
      <c r="H40501" s="11"/>
    </row>
    <row r="40502" spans="6:8" x14ac:dyDescent="0.25">
      <c r="F40502" s="11"/>
      <c r="G40502" s="11"/>
      <c r="H40502" s="11"/>
    </row>
    <row r="40503" spans="6:8" x14ac:dyDescent="0.25">
      <c r="F40503" s="11"/>
      <c r="G40503" s="11"/>
      <c r="H40503" s="11"/>
    </row>
    <row r="40504" spans="6:8" x14ac:dyDescent="0.25">
      <c r="F40504" s="11"/>
      <c r="G40504" s="11"/>
      <c r="H40504" s="11"/>
    </row>
    <row r="40505" spans="6:8" x14ac:dyDescent="0.25">
      <c r="F40505" s="11"/>
      <c r="G40505" s="11"/>
      <c r="H40505" s="11"/>
    </row>
    <row r="40506" spans="6:8" x14ac:dyDescent="0.25">
      <c r="F40506" s="11"/>
      <c r="G40506" s="11"/>
      <c r="H40506" s="11"/>
    </row>
    <row r="40507" spans="6:8" x14ac:dyDescent="0.25">
      <c r="F40507" s="11"/>
      <c r="G40507" s="11"/>
      <c r="H40507" s="11"/>
    </row>
    <row r="40508" spans="6:8" x14ac:dyDescent="0.25">
      <c r="F40508" s="11"/>
      <c r="G40508" s="11"/>
      <c r="H40508" s="11"/>
    </row>
    <row r="40509" spans="6:8" x14ac:dyDescent="0.25">
      <c r="F40509" s="11"/>
      <c r="G40509" s="11"/>
      <c r="H40509" s="11"/>
    </row>
    <row r="40510" spans="6:8" x14ac:dyDescent="0.25">
      <c r="F40510" s="11"/>
      <c r="G40510" s="11"/>
      <c r="H40510" s="11"/>
    </row>
    <row r="40511" spans="6:8" x14ac:dyDescent="0.25">
      <c r="F40511" s="11"/>
      <c r="G40511" s="11"/>
      <c r="H40511" s="11"/>
    </row>
    <row r="40512" spans="6:8" x14ac:dyDescent="0.25">
      <c r="F40512" s="11"/>
      <c r="G40512" s="11"/>
      <c r="H40512" s="11"/>
    </row>
    <row r="40513" spans="6:8" x14ac:dyDescent="0.25">
      <c r="F40513" s="11"/>
      <c r="G40513" s="11"/>
      <c r="H40513" s="11"/>
    </row>
    <row r="40514" spans="6:8" x14ac:dyDescent="0.25">
      <c r="F40514" s="11"/>
      <c r="G40514" s="11"/>
      <c r="H40514" s="11"/>
    </row>
    <row r="40515" spans="6:8" x14ac:dyDescent="0.25">
      <c r="F40515" s="11"/>
      <c r="G40515" s="11"/>
      <c r="H40515" s="11"/>
    </row>
    <row r="40516" spans="6:8" x14ac:dyDescent="0.25">
      <c r="F40516" s="11"/>
      <c r="G40516" s="11"/>
      <c r="H40516" s="11"/>
    </row>
    <row r="40517" spans="6:8" x14ac:dyDescent="0.25">
      <c r="F40517" s="11"/>
      <c r="G40517" s="11"/>
      <c r="H40517" s="11"/>
    </row>
    <row r="40518" spans="6:8" x14ac:dyDescent="0.25">
      <c r="F40518" s="11"/>
      <c r="G40518" s="11"/>
      <c r="H40518" s="11"/>
    </row>
    <row r="40519" spans="6:8" x14ac:dyDescent="0.25">
      <c r="F40519" s="11"/>
      <c r="G40519" s="11"/>
      <c r="H40519" s="11"/>
    </row>
    <row r="40520" spans="6:8" x14ac:dyDescent="0.25">
      <c r="F40520" s="11"/>
      <c r="G40520" s="11"/>
      <c r="H40520" s="11"/>
    </row>
    <row r="40521" spans="6:8" x14ac:dyDescent="0.25">
      <c r="F40521" s="11"/>
      <c r="G40521" s="11"/>
      <c r="H40521" s="11"/>
    </row>
    <row r="40522" spans="6:8" x14ac:dyDescent="0.25">
      <c r="F40522" s="11"/>
      <c r="G40522" s="11"/>
      <c r="H40522" s="11"/>
    </row>
    <row r="40523" spans="6:8" x14ac:dyDescent="0.25">
      <c r="F40523" s="11"/>
      <c r="G40523" s="11"/>
      <c r="H40523" s="11"/>
    </row>
    <row r="40524" spans="6:8" x14ac:dyDescent="0.25">
      <c r="F40524" s="11"/>
      <c r="G40524" s="11"/>
      <c r="H40524" s="11"/>
    </row>
    <row r="40525" spans="6:8" x14ac:dyDescent="0.25">
      <c r="F40525" s="11"/>
      <c r="G40525" s="11"/>
      <c r="H40525" s="11"/>
    </row>
    <row r="40526" spans="6:8" x14ac:dyDescent="0.25">
      <c r="F40526" s="11"/>
      <c r="G40526" s="11"/>
      <c r="H40526" s="11"/>
    </row>
    <row r="40527" spans="6:8" x14ac:dyDescent="0.25">
      <c r="F40527" s="11"/>
      <c r="G40527" s="11"/>
      <c r="H40527" s="11"/>
    </row>
    <row r="40528" spans="6:8" x14ac:dyDescent="0.25">
      <c r="F40528" s="11"/>
      <c r="G40528" s="11"/>
      <c r="H40528" s="11"/>
    </row>
    <row r="40529" spans="6:8" x14ac:dyDescent="0.25">
      <c r="F40529" s="11"/>
      <c r="G40529" s="11"/>
      <c r="H40529" s="11"/>
    </row>
    <row r="40530" spans="6:8" x14ac:dyDescent="0.25">
      <c r="F40530" s="11"/>
      <c r="G40530" s="11"/>
      <c r="H40530" s="11"/>
    </row>
    <row r="40531" spans="6:8" x14ac:dyDescent="0.25">
      <c r="F40531" s="11"/>
      <c r="G40531" s="11"/>
      <c r="H40531" s="11"/>
    </row>
    <row r="40532" spans="6:8" x14ac:dyDescent="0.25">
      <c r="F40532" s="11"/>
      <c r="G40532" s="11"/>
      <c r="H40532" s="11"/>
    </row>
    <row r="40533" spans="6:8" x14ac:dyDescent="0.25">
      <c r="F40533" s="11"/>
      <c r="G40533" s="11"/>
      <c r="H40533" s="11"/>
    </row>
    <row r="40534" spans="6:8" x14ac:dyDescent="0.25">
      <c r="F40534" s="11"/>
      <c r="G40534" s="11"/>
      <c r="H40534" s="11"/>
    </row>
    <row r="40535" spans="6:8" x14ac:dyDescent="0.25">
      <c r="F40535" s="11"/>
      <c r="G40535" s="11"/>
      <c r="H40535" s="11"/>
    </row>
    <row r="40536" spans="6:8" x14ac:dyDescent="0.25">
      <c r="F40536" s="11"/>
      <c r="G40536" s="11"/>
      <c r="H40536" s="11"/>
    </row>
    <row r="40537" spans="6:8" x14ac:dyDescent="0.25">
      <c r="F40537" s="11"/>
      <c r="G40537" s="11"/>
      <c r="H40537" s="11"/>
    </row>
    <row r="40538" spans="6:8" x14ac:dyDescent="0.25">
      <c r="F40538" s="11"/>
      <c r="G40538" s="11"/>
      <c r="H40538" s="11"/>
    </row>
    <row r="40539" spans="6:8" x14ac:dyDescent="0.25">
      <c r="F40539" s="11"/>
      <c r="G40539" s="11"/>
      <c r="H40539" s="11"/>
    </row>
    <row r="40540" spans="6:8" x14ac:dyDescent="0.25">
      <c r="F40540" s="11"/>
      <c r="G40540" s="11"/>
      <c r="H40540" s="11"/>
    </row>
    <row r="40541" spans="6:8" x14ac:dyDescent="0.25">
      <c r="F40541" s="11"/>
      <c r="G40541" s="11"/>
      <c r="H40541" s="11"/>
    </row>
    <row r="40542" spans="6:8" x14ac:dyDescent="0.25">
      <c r="F40542" s="11"/>
      <c r="G40542" s="11"/>
      <c r="H40542" s="11"/>
    </row>
    <row r="40543" spans="6:8" x14ac:dyDescent="0.25">
      <c r="F40543" s="11"/>
      <c r="G40543" s="11"/>
      <c r="H40543" s="11"/>
    </row>
    <row r="40544" spans="6:8" x14ac:dyDescent="0.25">
      <c r="F40544" s="11"/>
      <c r="G40544" s="11"/>
      <c r="H40544" s="11"/>
    </row>
    <row r="40545" spans="6:8" x14ac:dyDescent="0.25">
      <c r="F40545" s="11"/>
      <c r="G40545" s="11"/>
      <c r="H40545" s="11"/>
    </row>
    <row r="40546" spans="6:8" x14ac:dyDescent="0.25">
      <c r="F40546" s="11"/>
      <c r="G40546" s="11"/>
      <c r="H40546" s="11"/>
    </row>
    <row r="40547" spans="6:8" x14ac:dyDescent="0.25">
      <c r="F40547" s="11"/>
      <c r="G40547" s="11"/>
      <c r="H40547" s="11"/>
    </row>
    <row r="40548" spans="6:8" x14ac:dyDescent="0.25">
      <c r="F40548" s="11"/>
      <c r="G40548" s="11"/>
      <c r="H40548" s="11"/>
    </row>
    <row r="40549" spans="6:8" x14ac:dyDescent="0.25">
      <c r="F40549" s="11"/>
      <c r="G40549" s="11"/>
      <c r="H40549" s="11"/>
    </row>
    <row r="40550" spans="6:8" x14ac:dyDescent="0.25">
      <c r="F40550" s="11"/>
      <c r="G40550" s="11"/>
      <c r="H40550" s="11"/>
    </row>
    <row r="40551" spans="6:8" x14ac:dyDescent="0.25">
      <c r="F40551" s="11"/>
      <c r="G40551" s="11"/>
      <c r="H40551" s="11"/>
    </row>
    <row r="40552" spans="6:8" x14ac:dyDescent="0.25">
      <c r="F40552" s="11"/>
      <c r="G40552" s="11"/>
      <c r="H40552" s="11"/>
    </row>
    <row r="40553" spans="6:8" x14ac:dyDescent="0.25">
      <c r="F40553" s="11"/>
      <c r="G40553" s="11"/>
      <c r="H40553" s="11"/>
    </row>
    <row r="40554" spans="6:8" x14ac:dyDescent="0.25">
      <c r="F40554" s="11"/>
      <c r="G40554" s="11"/>
      <c r="H40554" s="11"/>
    </row>
    <row r="40555" spans="6:8" x14ac:dyDescent="0.25">
      <c r="F40555" s="11"/>
      <c r="G40555" s="11"/>
      <c r="H40555" s="11"/>
    </row>
    <row r="40556" spans="6:8" x14ac:dyDescent="0.25">
      <c r="F40556" s="11"/>
      <c r="G40556" s="11"/>
      <c r="H40556" s="11"/>
    </row>
    <row r="40557" spans="6:8" x14ac:dyDescent="0.25">
      <c r="F40557" s="11"/>
      <c r="G40557" s="11"/>
      <c r="H40557" s="11"/>
    </row>
    <row r="40558" spans="6:8" x14ac:dyDescent="0.25">
      <c r="F40558" s="11"/>
      <c r="G40558" s="11"/>
      <c r="H40558" s="11"/>
    </row>
    <row r="40559" spans="6:8" x14ac:dyDescent="0.25">
      <c r="F40559" s="11"/>
      <c r="G40559" s="11"/>
      <c r="H40559" s="11"/>
    </row>
    <row r="40560" spans="6:8" x14ac:dyDescent="0.25">
      <c r="F40560" s="11"/>
      <c r="G40560" s="11"/>
      <c r="H40560" s="11"/>
    </row>
    <row r="40561" spans="6:8" x14ac:dyDescent="0.25">
      <c r="F40561" s="11"/>
      <c r="G40561" s="11"/>
      <c r="H40561" s="11"/>
    </row>
    <row r="40562" spans="6:8" x14ac:dyDescent="0.25">
      <c r="F40562" s="11"/>
      <c r="G40562" s="11"/>
      <c r="H40562" s="11"/>
    </row>
    <row r="40563" spans="6:8" x14ac:dyDescent="0.25">
      <c r="F40563" s="11"/>
      <c r="G40563" s="11"/>
      <c r="H40563" s="11"/>
    </row>
    <row r="40564" spans="6:8" x14ac:dyDescent="0.25">
      <c r="F40564" s="11"/>
      <c r="G40564" s="11"/>
      <c r="H40564" s="11"/>
    </row>
    <row r="40565" spans="6:8" x14ac:dyDescent="0.25">
      <c r="F40565" s="11"/>
      <c r="G40565" s="11"/>
      <c r="H40565" s="11"/>
    </row>
    <row r="40566" spans="6:8" x14ac:dyDescent="0.25">
      <c r="F40566" s="11"/>
      <c r="G40566" s="11"/>
      <c r="H40566" s="11"/>
    </row>
    <row r="40567" spans="6:8" x14ac:dyDescent="0.25">
      <c r="F40567" s="11"/>
      <c r="G40567" s="11"/>
      <c r="H40567" s="11"/>
    </row>
    <row r="40568" spans="6:8" x14ac:dyDescent="0.25">
      <c r="F40568" s="11"/>
      <c r="G40568" s="11"/>
      <c r="H40568" s="11"/>
    </row>
    <row r="40569" spans="6:8" x14ac:dyDescent="0.25">
      <c r="F40569" s="11"/>
      <c r="G40569" s="11"/>
      <c r="H40569" s="11"/>
    </row>
    <row r="40570" spans="6:8" x14ac:dyDescent="0.25">
      <c r="F40570" s="11"/>
      <c r="G40570" s="11"/>
      <c r="H40570" s="11"/>
    </row>
    <row r="40571" spans="6:8" x14ac:dyDescent="0.25">
      <c r="F40571" s="11"/>
      <c r="G40571" s="11"/>
      <c r="H40571" s="11"/>
    </row>
    <row r="40572" spans="6:8" x14ac:dyDescent="0.25">
      <c r="F40572" s="11"/>
      <c r="G40572" s="11"/>
      <c r="H40572" s="11"/>
    </row>
    <row r="40573" spans="6:8" x14ac:dyDescent="0.25">
      <c r="F40573" s="11"/>
      <c r="G40573" s="11"/>
      <c r="H40573" s="11"/>
    </row>
    <row r="40574" spans="6:8" x14ac:dyDescent="0.25">
      <c r="F40574" s="11"/>
      <c r="G40574" s="11"/>
      <c r="H40574" s="11"/>
    </row>
    <row r="40575" spans="6:8" x14ac:dyDescent="0.25">
      <c r="F40575" s="11"/>
      <c r="G40575" s="11"/>
      <c r="H40575" s="11"/>
    </row>
    <row r="40576" spans="6:8" x14ac:dyDescent="0.25">
      <c r="F40576" s="11"/>
      <c r="G40576" s="11"/>
      <c r="H40576" s="11"/>
    </row>
    <row r="40577" spans="6:8" x14ac:dyDescent="0.25">
      <c r="F40577" s="11"/>
      <c r="G40577" s="11"/>
      <c r="H40577" s="11"/>
    </row>
    <row r="40578" spans="6:8" x14ac:dyDescent="0.25">
      <c r="F40578" s="11"/>
      <c r="G40578" s="11"/>
      <c r="H40578" s="11"/>
    </row>
    <row r="40579" spans="6:8" x14ac:dyDescent="0.25">
      <c r="F40579" s="11"/>
      <c r="G40579" s="11"/>
      <c r="H40579" s="11"/>
    </row>
    <row r="40580" spans="6:8" x14ac:dyDescent="0.25">
      <c r="F40580" s="11"/>
      <c r="G40580" s="11"/>
      <c r="H40580" s="11"/>
    </row>
    <row r="40581" spans="6:8" x14ac:dyDescent="0.25">
      <c r="F40581" s="11"/>
      <c r="G40581" s="11"/>
      <c r="H40581" s="11"/>
    </row>
    <row r="40582" spans="6:8" x14ac:dyDescent="0.25">
      <c r="F40582" s="11"/>
      <c r="G40582" s="11"/>
      <c r="H40582" s="11"/>
    </row>
    <row r="40583" spans="6:8" x14ac:dyDescent="0.25">
      <c r="F40583" s="11"/>
      <c r="G40583" s="11"/>
      <c r="H40583" s="11"/>
    </row>
    <row r="40584" spans="6:8" x14ac:dyDescent="0.25">
      <c r="F40584" s="11"/>
      <c r="G40584" s="11"/>
      <c r="H40584" s="11"/>
    </row>
    <row r="40585" spans="6:8" x14ac:dyDescent="0.25">
      <c r="F40585" s="11"/>
      <c r="G40585" s="11"/>
      <c r="H40585" s="11"/>
    </row>
    <row r="40586" spans="6:8" x14ac:dyDescent="0.25">
      <c r="F40586" s="11"/>
      <c r="G40586" s="11"/>
      <c r="H40586" s="11"/>
    </row>
    <row r="40587" spans="6:8" x14ac:dyDescent="0.25">
      <c r="F40587" s="11"/>
      <c r="G40587" s="11"/>
      <c r="H40587" s="11"/>
    </row>
    <row r="40588" spans="6:8" x14ac:dyDescent="0.25">
      <c r="F40588" s="11"/>
      <c r="G40588" s="11"/>
      <c r="H40588" s="11"/>
    </row>
    <row r="40589" spans="6:8" x14ac:dyDescent="0.25">
      <c r="F40589" s="11"/>
      <c r="G40589" s="11"/>
      <c r="H40589" s="11"/>
    </row>
    <row r="40590" spans="6:8" x14ac:dyDescent="0.25">
      <c r="F40590" s="11"/>
      <c r="G40590" s="11"/>
      <c r="H40590" s="11"/>
    </row>
    <row r="40591" spans="6:8" x14ac:dyDescent="0.25">
      <c r="F40591" s="11"/>
      <c r="G40591" s="11"/>
      <c r="H40591" s="11"/>
    </row>
    <row r="40592" spans="6:8" x14ac:dyDescent="0.25">
      <c r="F40592" s="11"/>
      <c r="G40592" s="11"/>
      <c r="H40592" s="11"/>
    </row>
    <row r="40593" spans="6:8" x14ac:dyDescent="0.25">
      <c r="F40593" s="11"/>
      <c r="G40593" s="11"/>
      <c r="H40593" s="11"/>
    </row>
    <row r="40594" spans="6:8" x14ac:dyDescent="0.25">
      <c r="F40594" s="11"/>
      <c r="G40594" s="11"/>
      <c r="H40594" s="11"/>
    </row>
    <row r="40595" spans="6:8" x14ac:dyDescent="0.25">
      <c r="F40595" s="11"/>
      <c r="G40595" s="11"/>
      <c r="H40595" s="11"/>
    </row>
    <row r="40596" spans="6:8" x14ac:dyDescent="0.25">
      <c r="F40596" s="11"/>
      <c r="G40596" s="11"/>
      <c r="H40596" s="11"/>
    </row>
    <row r="40597" spans="6:8" x14ac:dyDescent="0.25">
      <c r="F40597" s="11"/>
      <c r="G40597" s="11"/>
      <c r="H40597" s="11"/>
    </row>
    <row r="40598" spans="6:8" x14ac:dyDescent="0.25">
      <c r="F40598" s="11"/>
      <c r="G40598" s="11"/>
      <c r="H40598" s="11"/>
    </row>
    <row r="40599" spans="6:8" x14ac:dyDescent="0.25">
      <c r="F40599" s="11"/>
      <c r="G40599" s="11"/>
      <c r="H40599" s="11"/>
    </row>
    <row r="40600" spans="6:8" x14ac:dyDescent="0.25">
      <c r="F40600" s="11"/>
      <c r="G40600" s="11"/>
      <c r="H40600" s="11"/>
    </row>
    <row r="40601" spans="6:8" x14ac:dyDescent="0.25">
      <c r="F40601" s="11"/>
      <c r="G40601" s="11"/>
      <c r="H40601" s="11"/>
    </row>
    <row r="40602" spans="6:8" x14ac:dyDescent="0.25">
      <c r="F40602" s="11"/>
      <c r="G40602" s="11"/>
      <c r="H40602" s="11"/>
    </row>
    <row r="40603" spans="6:8" x14ac:dyDescent="0.25">
      <c r="F40603" s="11"/>
      <c r="G40603" s="11"/>
      <c r="H40603" s="11"/>
    </row>
    <row r="40604" spans="6:8" x14ac:dyDescent="0.25">
      <c r="F40604" s="11"/>
      <c r="G40604" s="11"/>
      <c r="H40604" s="11"/>
    </row>
    <row r="40605" spans="6:8" x14ac:dyDescent="0.25">
      <c r="F40605" s="11"/>
      <c r="G40605" s="11"/>
      <c r="H40605" s="11"/>
    </row>
    <row r="40606" spans="6:8" x14ac:dyDescent="0.25">
      <c r="F40606" s="11"/>
      <c r="G40606" s="11"/>
      <c r="H40606" s="11"/>
    </row>
    <row r="40607" spans="6:8" x14ac:dyDescent="0.25">
      <c r="F40607" s="11"/>
      <c r="G40607" s="11"/>
      <c r="H40607" s="11"/>
    </row>
    <row r="40608" spans="6:8" x14ac:dyDescent="0.25">
      <c r="F40608" s="11"/>
      <c r="G40608" s="11"/>
      <c r="H40608" s="11"/>
    </row>
    <row r="40609" spans="6:8" x14ac:dyDescent="0.25">
      <c r="F40609" s="11"/>
      <c r="G40609" s="11"/>
      <c r="H40609" s="11"/>
    </row>
    <row r="40610" spans="6:8" x14ac:dyDescent="0.25">
      <c r="F40610" s="11"/>
      <c r="G40610" s="11"/>
      <c r="H40610" s="11"/>
    </row>
    <row r="40611" spans="6:8" x14ac:dyDescent="0.25">
      <c r="F40611" s="11"/>
      <c r="G40611" s="11"/>
      <c r="H40611" s="11"/>
    </row>
    <row r="40612" spans="6:8" x14ac:dyDescent="0.25">
      <c r="F40612" s="11"/>
      <c r="G40612" s="11"/>
      <c r="H40612" s="11"/>
    </row>
    <row r="40613" spans="6:8" x14ac:dyDescent="0.25">
      <c r="F40613" s="11"/>
      <c r="G40613" s="11"/>
      <c r="H40613" s="11"/>
    </row>
    <row r="40614" spans="6:8" x14ac:dyDescent="0.25">
      <c r="F40614" s="11"/>
      <c r="G40614" s="11"/>
      <c r="H40614" s="11"/>
    </row>
    <row r="40615" spans="6:8" x14ac:dyDescent="0.25">
      <c r="F40615" s="11"/>
      <c r="G40615" s="11"/>
      <c r="H40615" s="11"/>
    </row>
    <row r="40616" spans="6:8" x14ac:dyDescent="0.25">
      <c r="F40616" s="11"/>
      <c r="G40616" s="11"/>
      <c r="H40616" s="11"/>
    </row>
    <row r="40617" spans="6:8" x14ac:dyDescent="0.25">
      <c r="F40617" s="11"/>
      <c r="G40617" s="11"/>
      <c r="H40617" s="11"/>
    </row>
    <row r="40618" spans="6:8" x14ac:dyDescent="0.25">
      <c r="F40618" s="11"/>
      <c r="G40618" s="11"/>
      <c r="H40618" s="11"/>
    </row>
    <row r="40619" spans="6:8" x14ac:dyDescent="0.25">
      <c r="F40619" s="11"/>
      <c r="G40619" s="11"/>
      <c r="H40619" s="11"/>
    </row>
    <row r="40620" spans="6:8" x14ac:dyDescent="0.25">
      <c r="F40620" s="11"/>
      <c r="G40620" s="11"/>
      <c r="H40620" s="11"/>
    </row>
    <row r="40621" spans="6:8" x14ac:dyDescent="0.25">
      <c r="F40621" s="11"/>
      <c r="G40621" s="11"/>
      <c r="H40621" s="11"/>
    </row>
    <row r="40622" spans="6:8" x14ac:dyDescent="0.25">
      <c r="F40622" s="11"/>
      <c r="G40622" s="11"/>
      <c r="H40622" s="11"/>
    </row>
    <row r="40623" spans="6:8" x14ac:dyDescent="0.25">
      <c r="F40623" s="11"/>
      <c r="G40623" s="11"/>
      <c r="H40623" s="11"/>
    </row>
    <row r="40624" spans="6:8" x14ac:dyDescent="0.25">
      <c r="F40624" s="11"/>
      <c r="G40624" s="11"/>
      <c r="H40624" s="11"/>
    </row>
    <row r="40625" spans="6:8" x14ac:dyDescent="0.25">
      <c r="F40625" s="11"/>
      <c r="G40625" s="11"/>
      <c r="H40625" s="11"/>
    </row>
    <row r="40626" spans="6:8" x14ac:dyDescent="0.25">
      <c r="F40626" s="11"/>
      <c r="G40626" s="11"/>
      <c r="H40626" s="11"/>
    </row>
    <row r="40627" spans="6:8" x14ac:dyDescent="0.25">
      <c r="F40627" s="11"/>
      <c r="G40627" s="11"/>
      <c r="H40627" s="11"/>
    </row>
    <row r="40628" spans="6:8" x14ac:dyDescent="0.25">
      <c r="F40628" s="11"/>
      <c r="G40628" s="11"/>
      <c r="H40628" s="11"/>
    </row>
    <row r="40629" spans="6:8" x14ac:dyDescent="0.25">
      <c r="F40629" s="11"/>
      <c r="G40629" s="11"/>
      <c r="H40629" s="11"/>
    </row>
    <row r="40630" spans="6:8" x14ac:dyDescent="0.25">
      <c r="F40630" s="11"/>
      <c r="G40630" s="11"/>
      <c r="H40630" s="11"/>
    </row>
    <row r="40631" spans="6:8" x14ac:dyDescent="0.25">
      <c r="F40631" s="11"/>
      <c r="G40631" s="11"/>
      <c r="H40631" s="11"/>
    </row>
    <row r="40632" spans="6:8" x14ac:dyDescent="0.25">
      <c r="F40632" s="11"/>
      <c r="G40632" s="11"/>
      <c r="H40632" s="11"/>
    </row>
    <row r="40633" spans="6:8" x14ac:dyDescent="0.25">
      <c r="F40633" s="11"/>
      <c r="G40633" s="11"/>
      <c r="H40633" s="11"/>
    </row>
    <row r="40634" spans="6:8" x14ac:dyDescent="0.25">
      <c r="F40634" s="11"/>
      <c r="G40634" s="11"/>
      <c r="H40634" s="11"/>
    </row>
    <row r="40635" spans="6:8" x14ac:dyDescent="0.25">
      <c r="F40635" s="11"/>
      <c r="G40635" s="11"/>
      <c r="H40635" s="11"/>
    </row>
    <row r="40636" spans="6:8" x14ac:dyDescent="0.25">
      <c r="F40636" s="11"/>
      <c r="G40636" s="11"/>
      <c r="H40636" s="11"/>
    </row>
    <row r="40637" spans="6:8" x14ac:dyDescent="0.25">
      <c r="F40637" s="11"/>
      <c r="G40637" s="11"/>
      <c r="H40637" s="11"/>
    </row>
    <row r="40638" spans="6:8" x14ac:dyDescent="0.25">
      <c r="F40638" s="11"/>
      <c r="G40638" s="11"/>
      <c r="H40638" s="11"/>
    </row>
    <row r="40639" spans="6:8" x14ac:dyDescent="0.25">
      <c r="F40639" s="11"/>
      <c r="G40639" s="11"/>
      <c r="H40639" s="11"/>
    </row>
    <row r="40640" spans="6:8" x14ac:dyDescent="0.25">
      <c r="F40640" s="11"/>
      <c r="G40640" s="11"/>
      <c r="H40640" s="11"/>
    </row>
    <row r="40641" spans="6:8" x14ac:dyDescent="0.25">
      <c r="F40641" s="11"/>
      <c r="G40641" s="11"/>
      <c r="H40641" s="11"/>
    </row>
    <row r="40642" spans="6:8" x14ac:dyDescent="0.25">
      <c r="F40642" s="11"/>
      <c r="G40642" s="11"/>
      <c r="H40642" s="11"/>
    </row>
    <row r="40643" spans="6:8" x14ac:dyDescent="0.25">
      <c r="F40643" s="11"/>
      <c r="G40643" s="11"/>
      <c r="H40643" s="11"/>
    </row>
    <row r="40644" spans="6:8" x14ac:dyDescent="0.25">
      <c r="F40644" s="11"/>
      <c r="G40644" s="11"/>
      <c r="H40644" s="11"/>
    </row>
    <row r="40645" spans="6:8" x14ac:dyDescent="0.25">
      <c r="F40645" s="11"/>
      <c r="G40645" s="11"/>
      <c r="H40645" s="11"/>
    </row>
    <row r="40646" spans="6:8" x14ac:dyDescent="0.25">
      <c r="F40646" s="11"/>
      <c r="G40646" s="11"/>
      <c r="H40646" s="11"/>
    </row>
    <row r="40647" spans="6:8" x14ac:dyDescent="0.25">
      <c r="F40647" s="11"/>
      <c r="G40647" s="11"/>
      <c r="H40647" s="11"/>
    </row>
    <row r="40648" spans="6:8" x14ac:dyDescent="0.25">
      <c r="F40648" s="11"/>
      <c r="G40648" s="11"/>
      <c r="H40648" s="11"/>
    </row>
    <row r="40649" spans="6:8" x14ac:dyDescent="0.25">
      <c r="F40649" s="11"/>
      <c r="G40649" s="11"/>
      <c r="H40649" s="11"/>
    </row>
    <row r="40650" spans="6:8" x14ac:dyDescent="0.25">
      <c r="F40650" s="11"/>
      <c r="G40650" s="11"/>
      <c r="H40650" s="11"/>
    </row>
    <row r="40651" spans="6:8" x14ac:dyDescent="0.25">
      <c r="F40651" s="11"/>
      <c r="G40651" s="11"/>
      <c r="H40651" s="11"/>
    </row>
    <row r="40652" spans="6:8" x14ac:dyDescent="0.25">
      <c r="F40652" s="11"/>
      <c r="G40652" s="11"/>
      <c r="H40652" s="11"/>
    </row>
    <row r="40653" spans="6:8" x14ac:dyDescent="0.25">
      <c r="F40653" s="11"/>
      <c r="G40653" s="11"/>
      <c r="H40653" s="11"/>
    </row>
    <row r="40654" spans="6:8" x14ac:dyDescent="0.25">
      <c r="F40654" s="11"/>
      <c r="G40654" s="11"/>
      <c r="H40654" s="11"/>
    </row>
    <row r="40655" spans="6:8" x14ac:dyDescent="0.25">
      <c r="F40655" s="11"/>
      <c r="G40655" s="11"/>
      <c r="H40655" s="11"/>
    </row>
    <row r="40656" spans="6:8" x14ac:dyDescent="0.25">
      <c r="F40656" s="11"/>
      <c r="G40656" s="11"/>
      <c r="H40656" s="11"/>
    </row>
    <row r="40657" spans="6:8" x14ac:dyDescent="0.25">
      <c r="F40657" s="11"/>
      <c r="G40657" s="11"/>
      <c r="H40657" s="11"/>
    </row>
    <row r="40658" spans="6:8" x14ac:dyDescent="0.25">
      <c r="F40658" s="11"/>
      <c r="G40658" s="11"/>
      <c r="H40658" s="11"/>
    </row>
    <row r="40659" spans="6:8" x14ac:dyDescent="0.25">
      <c r="F40659" s="11"/>
      <c r="G40659" s="11"/>
      <c r="H40659" s="11"/>
    </row>
    <row r="40660" spans="6:8" x14ac:dyDescent="0.25">
      <c r="F40660" s="11"/>
      <c r="G40660" s="11"/>
      <c r="H40660" s="11"/>
    </row>
    <row r="40661" spans="6:8" x14ac:dyDescent="0.25">
      <c r="F40661" s="11"/>
      <c r="G40661" s="11"/>
      <c r="H40661" s="11"/>
    </row>
    <row r="40662" spans="6:8" x14ac:dyDescent="0.25">
      <c r="F40662" s="11"/>
      <c r="G40662" s="11"/>
      <c r="H40662" s="11"/>
    </row>
    <row r="40663" spans="6:8" x14ac:dyDescent="0.25">
      <c r="F40663" s="11"/>
      <c r="G40663" s="11"/>
      <c r="H40663" s="11"/>
    </row>
    <row r="40664" spans="6:8" x14ac:dyDescent="0.25">
      <c r="F40664" s="11"/>
      <c r="G40664" s="11"/>
      <c r="H40664" s="11"/>
    </row>
    <row r="40665" spans="6:8" x14ac:dyDescent="0.25">
      <c r="F40665" s="11"/>
      <c r="G40665" s="11"/>
      <c r="H40665" s="11"/>
    </row>
    <row r="40666" spans="6:8" x14ac:dyDescent="0.25">
      <c r="F40666" s="11"/>
      <c r="G40666" s="11"/>
      <c r="H40666" s="11"/>
    </row>
    <row r="40667" spans="6:8" x14ac:dyDescent="0.25">
      <c r="F40667" s="11"/>
      <c r="G40667" s="11"/>
      <c r="H40667" s="11"/>
    </row>
    <row r="40668" spans="6:8" x14ac:dyDescent="0.25">
      <c r="F40668" s="11"/>
      <c r="G40668" s="11"/>
      <c r="H40668" s="11"/>
    </row>
    <row r="40669" spans="6:8" x14ac:dyDescent="0.25">
      <c r="F40669" s="11"/>
      <c r="G40669" s="11"/>
      <c r="H40669" s="11"/>
    </row>
    <row r="40670" spans="6:8" x14ac:dyDescent="0.25">
      <c r="F40670" s="11"/>
      <c r="G40670" s="11"/>
      <c r="H40670" s="11"/>
    </row>
    <row r="40671" spans="6:8" x14ac:dyDescent="0.25">
      <c r="F40671" s="11"/>
      <c r="G40671" s="11"/>
      <c r="H40671" s="11"/>
    </row>
    <row r="40672" spans="6:8" x14ac:dyDescent="0.25">
      <c r="F40672" s="11"/>
      <c r="G40672" s="11"/>
      <c r="H40672" s="11"/>
    </row>
    <row r="40673" spans="6:8" x14ac:dyDescent="0.25">
      <c r="F40673" s="11"/>
      <c r="G40673" s="11"/>
      <c r="H40673" s="11"/>
    </row>
    <row r="40674" spans="6:8" x14ac:dyDescent="0.25">
      <c r="F40674" s="11"/>
      <c r="G40674" s="11"/>
      <c r="H40674" s="11"/>
    </row>
    <row r="40675" spans="6:8" x14ac:dyDescent="0.25">
      <c r="F40675" s="11"/>
      <c r="G40675" s="11"/>
      <c r="H40675" s="11"/>
    </row>
    <row r="40676" spans="6:8" x14ac:dyDescent="0.25">
      <c r="F40676" s="11"/>
      <c r="G40676" s="11"/>
      <c r="H40676" s="11"/>
    </row>
    <row r="40677" spans="6:8" x14ac:dyDescent="0.25">
      <c r="F40677" s="11"/>
      <c r="G40677" s="11"/>
      <c r="H40677" s="11"/>
    </row>
    <row r="40678" spans="6:8" x14ac:dyDescent="0.25">
      <c r="F40678" s="11"/>
      <c r="G40678" s="11"/>
      <c r="H40678" s="11"/>
    </row>
    <row r="40679" spans="6:8" x14ac:dyDescent="0.25">
      <c r="F40679" s="11"/>
      <c r="G40679" s="11"/>
      <c r="H40679" s="11"/>
    </row>
    <row r="40680" spans="6:8" x14ac:dyDescent="0.25">
      <c r="F40680" s="11"/>
      <c r="G40680" s="11"/>
      <c r="H40680" s="11"/>
    </row>
    <row r="40681" spans="6:8" x14ac:dyDescent="0.25">
      <c r="F40681" s="11"/>
      <c r="G40681" s="11"/>
      <c r="H40681" s="11"/>
    </row>
    <row r="40682" spans="6:8" x14ac:dyDescent="0.25">
      <c r="F40682" s="11"/>
      <c r="G40682" s="11"/>
      <c r="H40682" s="11"/>
    </row>
    <row r="40683" spans="6:8" x14ac:dyDescent="0.25">
      <c r="F40683" s="11"/>
      <c r="G40683" s="11"/>
      <c r="H40683" s="11"/>
    </row>
    <row r="40684" spans="6:8" x14ac:dyDescent="0.25">
      <c r="F40684" s="11"/>
      <c r="G40684" s="11"/>
      <c r="H40684" s="11"/>
    </row>
    <row r="40685" spans="6:8" x14ac:dyDescent="0.25">
      <c r="F40685" s="11"/>
      <c r="G40685" s="11"/>
      <c r="H40685" s="11"/>
    </row>
    <row r="40686" spans="6:8" x14ac:dyDescent="0.25">
      <c r="F40686" s="11"/>
      <c r="G40686" s="11"/>
      <c r="H40686" s="11"/>
    </row>
    <row r="40687" spans="6:8" x14ac:dyDescent="0.25">
      <c r="F40687" s="11"/>
      <c r="G40687" s="11"/>
      <c r="H40687" s="11"/>
    </row>
    <row r="40688" spans="6:8" x14ac:dyDescent="0.25">
      <c r="F40688" s="11"/>
      <c r="G40688" s="11"/>
      <c r="H40688" s="11"/>
    </row>
    <row r="40689" spans="6:8" x14ac:dyDescent="0.25">
      <c r="F40689" s="11"/>
      <c r="G40689" s="11"/>
      <c r="H40689" s="11"/>
    </row>
    <row r="40690" spans="6:8" x14ac:dyDescent="0.25">
      <c r="F40690" s="11"/>
      <c r="G40690" s="11"/>
      <c r="H40690" s="11"/>
    </row>
    <row r="40691" spans="6:8" x14ac:dyDescent="0.25">
      <c r="F40691" s="11"/>
      <c r="G40691" s="11"/>
      <c r="H40691" s="11"/>
    </row>
    <row r="40692" spans="6:8" x14ac:dyDescent="0.25">
      <c r="F40692" s="11"/>
      <c r="G40692" s="11"/>
      <c r="H40692" s="11"/>
    </row>
    <row r="40693" spans="6:8" x14ac:dyDescent="0.25">
      <c r="F40693" s="11"/>
      <c r="G40693" s="11"/>
      <c r="H40693" s="11"/>
    </row>
    <row r="40694" spans="6:8" x14ac:dyDescent="0.25">
      <c r="F40694" s="11"/>
      <c r="G40694" s="11"/>
      <c r="H40694" s="11"/>
    </row>
    <row r="40695" spans="6:8" x14ac:dyDescent="0.25">
      <c r="F40695" s="11"/>
      <c r="G40695" s="11"/>
      <c r="H40695" s="11"/>
    </row>
    <row r="40696" spans="6:8" x14ac:dyDescent="0.25">
      <c r="F40696" s="11"/>
      <c r="G40696" s="11"/>
      <c r="H40696" s="11"/>
    </row>
    <row r="40697" spans="6:8" x14ac:dyDescent="0.25">
      <c r="F40697" s="11"/>
      <c r="G40697" s="11"/>
      <c r="H40697" s="11"/>
    </row>
    <row r="40698" spans="6:8" x14ac:dyDescent="0.25">
      <c r="F40698" s="11"/>
      <c r="G40698" s="11"/>
      <c r="H40698" s="11"/>
    </row>
    <row r="40699" spans="6:8" x14ac:dyDescent="0.25">
      <c r="F40699" s="11"/>
      <c r="G40699" s="11"/>
      <c r="H40699" s="11"/>
    </row>
    <row r="40700" spans="6:8" x14ac:dyDescent="0.25">
      <c r="F40700" s="11"/>
      <c r="G40700" s="11"/>
      <c r="H40700" s="11"/>
    </row>
    <row r="40701" spans="6:8" x14ac:dyDescent="0.25">
      <c r="F40701" s="11"/>
      <c r="G40701" s="11"/>
      <c r="H40701" s="11"/>
    </row>
    <row r="40702" spans="6:8" x14ac:dyDescent="0.25">
      <c r="F40702" s="11"/>
      <c r="G40702" s="11"/>
      <c r="H40702" s="11"/>
    </row>
    <row r="40703" spans="6:8" x14ac:dyDescent="0.25">
      <c r="F40703" s="11"/>
      <c r="G40703" s="11"/>
      <c r="H40703" s="11"/>
    </row>
    <row r="40704" spans="6:8" x14ac:dyDescent="0.25">
      <c r="F40704" s="11"/>
      <c r="G40704" s="11"/>
      <c r="H40704" s="11"/>
    </row>
    <row r="40705" spans="6:8" x14ac:dyDescent="0.25">
      <c r="F40705" s="11"/>
      <c r="G40705" s="11"/>
      <c r="H40705" s="11"/>
    </row>
    <row r="40706" spans="6:8" x14ac:dyDescent="0.25">
      <c r="F40706" s="11"/>
      <c r="G40706" s="11"/>
      <c r="H40706" s="11"/>
    </row>
    <row r="40707" spans="6:8" x14ac:dyDescent="0.25">
      <c r="F40707" s="11"/>
      <c r="G40707" s="11"/>
      <c r="H40707" s="11"/>
    </row>
    <row r="40708" spans="6:8" x14ac:dyDescent="0.25">
      <c r="F40708" s="11"/>
      <c r="G40708" s="11"/>
      <c r="H40708" s="11"/>
    </row>
    <row r="40709" spans="6:8" x14ac:dyDescent="0.25">
      <c r="F40709" s="11"/>
      <c r="G40709" s="11"/>
      <c r="H40709" s="11"/>
    </row>
    <row r="40710" spans="6:8" x14ac:dyDescent="0.25">
      <c r="F40710" s="11"/>
      <c r="G40710" s="11"/>
      <c r="H40710" s="11"/>
    </row>
    <row r="40711" spans="6:8" x14ac:dyDescent="0.25">
      <c r="F40711" s="11"/>
      <c r="G40711" s="11"/>
      <c r="H40711" s="11"/>
    </row>
    <row r="40712" spans="6:8" x14ac:dyDescent="0.25">
      <c r="F40712" s="11"/>
      <c r="G40712" s="11"/>
      <c r="H40712" s="11"/>
    </row>
    <row r="40713" spans="6:8" x14ac:dyDescent="0.25">
      <c r="F40713" s="11"/>
      <c r="G40713" s="11"/>
      <c r="H40713" s="11"/>
    </row>
    <row r="40714" spans="6:8" x14ac:dyDescent="0.25">
      <c r="F40714" s="11"/>
      <c r="G40714" s="11"/>
      <c r="H40714" s="11"/>
    </row>
    <row r="40715" spans="6:8" x14ac:dyDescent="0.25">
      <c r="F40715" s="11"/>
      <c r="G40715" s="11"/>
      <c r="H40715" s="11"/>
    </row>
    <row r="40716" spans="6:8" x14ac:dyDescent="0.25">
      <c r="F40716" s="11"/>
      <c r="G40716" s="11"/>
      <c r="H40716" s="11"/>
    </row>
    <row r="40717" spans="6:8" x14ac:dyDescent="0.25">
      <c r="F40717" s="11"/>
      <c r="G40717" s="11"/>
      <c r="H40717" s="11"/>
    </row>
    <row r="40718" spans="6:8" x14ac:dyDescent="0.25">
      <c r="F40718" s="11"/>
      <c r="G40718" s="11"/>
      <c r="H40718" s="11"/>
    </row>
    <row r="40719" spans="6:8" x14ac:dyDescent="0.25">
      <c r="F40719" s="11"/>
      <c r="G40719" s="11"/>
      <c r="H40719" s="11"/>
    </row>
    <row r="40720" spans="6:8" x14ac:dyDescent="0.25">
      <c r="F40720" s="11"/>
      <c r="G40720" s="11"/>
      <c r="H40720" s="11"/>
    </row>
    <row r="40721" spans="6:8" x14ac:dyDescent="0.25">
      <c r="F40721" s="11"/>
      <c r="G40721" s="11"/>
      <c r="H40721" s="11"/>
    </row>
    <row r="40722" spans="6:8" x14ac:dyDescent="0.25">
      <c r="F40722" s="11"/>
      <c r="G40722" s="11"/>
      <c r="H40722" s="11"/>
    </row>
    <row r="40723" spans="6:8" x14ac:dyDescent="0.25">
      <c r="F40723" s="11"/>
      <c r="G40723" s="11"/>
      <c r="H40723" s="11"/>
    </row>
    <row r="40724" spans="6:8" x14ac:dyDescent="0.25">
      <c r="F40724" s="11"/>
      <c r="G40724" s="11"/>
      <c r="H40724" s="11"/>
    </row>
    <row r="40725" spans="6:8" x14ac:dyDescent="0.25">
      <c r="F40725" s="11"/>
      <c r="G40725" s="11"/>
      <c r="H40725" s="11"/>
    </row>
    <row r="40726" spans="6:8" x14ac:dyDescent="0.25">
      <c r="F40726" s="11"/>
      <c r="G40726" s="11"/>
      <c r="H40726" s="11"/>
    </row>
    <row r="40727" spans="6:8" x14ac:dyDescent="0.25">
      <c r="F40727" s="11"/>
      <c r="G40727" s="11"/>
      <c r="H40727" s="11"/>
    </row>
    <row r="40728" spans="6:8" x14ac:dyDescent="0.25">
      <c r="F40728" s="11"/>
      <c r="G40728" s="11"/>
      <c r="H40728" s="11"/>
    </row>
    <row r="40729" spans="6:8" x14ac:dyDescent="0.25">
      <c r="F40729" s="11"/>
      <c r="G40729" s="11"/>
      <c r="H40729" s="11"/>
    </row>
    <row r="40730" spans="6:8" x14ac:dyDescent="0.25">
      <c r="F40730" s="11"/>
      <c r="G40730" s="11"/>
      <c r="H40730" s="11"/>
    </row>
    <row r="40731" spans="6:8" x14ac:dyDescent="0.25">
      <c r="F40731" s="11"/>
      <c r="G40731" s="11"/>
      <c r="H40731" s="11"/>
    </row>
    <row r="40732" spans="6:8" x14ac:dyDescent="0.25">
      <c r="F40732" s="11"/>
      <c r="G40732" s="11"/>
      <c r="H40732" s="11"/>
    </row>
    <row r="40733" spans="6:8" x14ac:dyDescent="0.25">
      <c r="F40733" s="11"/>
      <c r="G40733" s="11"/>
      <c r="H40733" s="11"/>
    </row>
    <row r="40734" spans="6:8" x14ac:dyDescent="0.25">
      <c r="F40734" s="11"/>
      <c r="G40734" s="11"/>
      <c r="H40734" s="11"/>
    </row>
    <row r="40735" spans="6:8" x14ac:dyDescent="0.25">
      <c r="F40735" s="11"/>
      <c r="G40735" s="11"/>
      <c r="H40735" s="11"/>
    </row>
    <row r="40736" spans="6:8" x14ac:dyDescent="0.25">
      <c r="F40736" s="11"/>
      <c r="G40736" s="11"/>
      <c r="H40736" s="11"/>
    </row>
    <row r="40737" spans="6:8" x14ac:dyDescent="0.25">
      <c r="F40737" s="11"/>
      <c r="G40737" s="11"/>
      <c r="H40737" s="11"/>
    </row>
    <row r="40738" spans="6:8" x14ac:dyDescent="0.25">
      <c r="F40738" s="11"/>
      <c r="G40738" s="11"/>
      <c r="H40738" s="11"/>
    </row>
    <row r="40739" spans="6:8" x14ac:dyDescent="0.25">
      <c r="F40739" s="11"/>
      <c r="G40739" s="11"/>
      <c r="H40739" s="11"/>
    </row>
    <row r="40740" spans="6:8" x14ac:dyDescent="0.25">
      <c r="F40740" s="11"/>
      <c r="G40740" s="11"/>
      <c r="H40740" s="11"/>
    </row>
    <row r="40741" spans="6:8" x14ac:dyDescent="0.25">
      <c r="F40741" s="11"/>
      <c r="G40741" s="11"/>
      <c r="H40741" s="11"/>
    </row>
    <row r="40742" spans="6:8" x14ac:dyDescent="0.25">
      <c r="F40742" s="11"/>
      <c r="G40742" s="11"/>
      <c r="H40742" s="11"/>
    </row>
    <row r="40743" spans="6:8" x14ac:dyDescent="0.25">
      <c r="F40743" s="11"/>
      <c r="G40743" s="11"/>
      <c r="H40743" s="11"/>
    </row>
    <row r="40744" spans="6:8" x14ac:dyDescent="0.25">
      <c r="F40744" s="11"/>
      <c r="G40744" s="11"/>
      <c r="H40744" s="11"/>
    </row>
    <row r="40745" spans="6:8" x14ac:dyDescent="0.25">
      <c r="F40745" s="11"/>
      <c r="G40745" s="11"/>
      <c r="H40745" s="11"/>
    </row>
    <row r="40746" spans="6:8" x14ac:dyDescent="0.25">
      <c r="F40746" s="11"/>
      <c r="G40746" s="11"/>
      <c r="H40746" s="11"/>
    </row>
    <row r="40747" spans="6:8" x14ac:dyDescent="0.25">
      <c r="F40747" s="11"/>
      <c r="G40747" s="11"/>
      <c r="H40747" s="11"/>
    </row>
    <row r="40748" spans="6:8" x14ac:dyDescent="0.25">
      <c r="F40748" s="11"/>
      <c r="G40748" s="11"/>
      <c r="H40748" s="11"/>
    </row>
    <row r="40749" spans="6:8" x14ac:dyDescent="0.25">
      <c r="F40749" s="11"/>
      <c r="G40749" s="11"/>
      <c r="H40749" s="11"/>
    </row>
    <row r="40750" spans="6:8" x14ac:dyDescent="0.25">
      <c r="F40750" s="11"/>
      <c r="G40750" s="11"/>
      <c r="H40750" s="11"/>
    </row>
    <row r="40751" spans="6:8" x14ac:dyDescent="0.25">
      <c r="F40751" s="11"/>
      <c r="G40751" s="11"/>
      <c r="H40751" s="11"/>
    </row>
    <row r="40752" spans="6:8" x14ac:dyDescent="0.25">
      <c r="F40752" s="11"/>
      <c r="G40752" s="11"/>
      <c r="H40752" s="11"/>
    </row>
    <row r="40753" spans="6:8" x14ac:dyDescent="0.25">
      <c r="F40753" s="11"/>
      <c r="G40753" s="11"/>
      <c r="H40753" s="11"/>
    </row>
    <row r="40754" spans="6:8" x14ac:dyDescent="0.25">
      <c r="F40754" s="11"/>
      <c r="G40754" s="11"/>
      <c r="H40754" s="11"/>
    </row>
    <row r="40755" spans="6:8" x14ac:dyDescent="0.25">
      <c r="F40755" s="11"/>
      <c r="G40755" s="11"/>
      <c r="H40755" s="11"/>
    </row>
    <row r="40756" spans="6:8" x14ac:dyDescent="0.25">
      <c r="F40756" s="11"/>
      <c r="G40756" s="11"/>
      <c r="H40756" s="11"/>
    </row>
    <row r="40757" spans="6:8" x14ac:dyDescent="0.25">
      <c r="F40757" s="11"/>
      <c r="G40757" s="11"/>
      <c r="H40757" s="11"/>
    </row>
    <row r="40758" spans="6:8" x14ac:dyDescent="0.25">
      <c r="F40758" s="11"/>
      <c r="G40758" s="11"/>
      <c r="H40758" s="11"/>
    </row>
    <row r="40759" spans="6:8" x14ac:dyDescent="0.25">
      <c r="F40759" s="11"/>
      <c r="G40759" s="11"/>
      <c r="H40759" s="11"/>
    </row>
    <row r="40760" spans="6:8" x14ac:dyDescent="0.25">
      <c r="F40760" s="11"/>
      <c r="G40760" s="11"/>
      <c r="H40760" s="11"/>
    </row>
    <row r="40761" spans="6:8" x14ac:dyDescent="0.25">
      <c r="F40761" s="11"/>
      <c r="G40761" s="11"/>
      <c r="H40761" s="11"/>
    </row>
    <row r="40762" spans="6:8" x14ac:dyDescent="0.25">
      <c r="F40762" s="11"/>
      <c r="G40762" s="11"/>
      <c r="H40762" s="11"/>
    </row>
    <row r="40763" spans="6:8" x14ac:dyDescent="0.25">
      <c r="F40763" s="11"/>
      <c r="G40763" s="11"/>
      <c r="H40763" s="11"/>
    </row>
    <row r="40764" spans="6:8" x14ac:dyDescent="0.25">
      <c r="F40764" s="11"/>
      <c r="G40764" s="11"/>
      <c r="H40764" s="11"/>
    </row>
    <row r="40765" spans="6:8" x14ac:dyDescent="0.25">
      <c r="F40765" s="11"/>
      <c r="G40765" s="11"/>
      <c r="H40765" s="11"/>
    </row>
    <row r="40766" spans="6:8" x14ac:dyDescent="0.25">
      <c r="F40766" s="11"/>
      <c r="G40766" s="11"/>
      <c r="H40766" s="11"/>
    </row>
    <row r="40767" spans="6:8" x14ac:dyDescent="0.25">
      <c r="F40767" s="11"/>
      <c r="G40767" s="11"/>
      <c r="H40767" s="11"/>
    </row>
    <row r="40768" spans="6:8" x14ac:dyDescent="0.25">
      <c r="F40768" s="11"/>
      <c r="G40768" s="11"/>
      <c r="H40768" s="11"/>
    </row>
    <row r="40769" spans="6:8" x14ac:dyDescent="0.25">
      <c r="F40769" s="11"/>
      <c r="G40769" s="11"/>
      <c r="H40769" s="11"/>
    </row>
    <row r="40770" spans="6:8" x14ac:dyDescent="0.25">
      <c r="F40770" s="11"/>
      <c r="G40770" s="11"/>
      <c r="H40770" s="11"/>
    </row>
    <row r="40771" spans="6:8" x14ac:dyDescent="0.25">
      <c r="F40771" s="11"/>
      <c r="G40771" s="11"/>
      <c r="H40771" s="11"/>
    </row>
    <row r="40772" spans="6:8" x14ac:dyDescent="0.25">
      <c r="F40772" s="11"/>
      <c r="G40772" s="11"/>
      <c r="H40772" s="11"/>
    </row>
    <row r="40773" spans="6:8" x14ac:dyDescent="0.25">
      <c r="F40773" s="11"/>
      <c r="G40773" s="11"/>
      <c r="H40773" s="11"/>
    </row>
    <row r="40774" spans="6:8" x14ac:dyDescent="0.25">
      <c r="F40774" s="11"/>
      <c r="G40774" s="11"/>
      <c r="H40774" s="11"/>
    </row>
    <row r="40775" spans="6:8" x14ac:dyDescent="0.25">
      <c r="F40775" s="11"/>
      <c r="G40775" s="11"/>
      <c r="H40775" s="11"/>
    </row>
    <row r="40776" spans="6:8" x14ac:dyDescent="0.25">
      <c r="F40776" s="11"/>
      <c r="G40776" s="11"/>
      <c r="H40776" s="11"/>
    </row>
    <row r="40777" spans="6:8" x14ac:dyDescent="0.25">
      <c r="F40777" s="11"/>
      <c r="G40777" s="11"/>
      <c r="H40777" s="11"/>
    </row>
    <row r="40778" spans="6:8" x14ac:dyDescent="0.25">
      <c r="F40778" s="11"/>
      <c r="G40778" s="11"/>
      <c r="H40778" s="11"/>
    </row>
    <row r="40779" spans="6:8" x14ac:dyDescent="0.25">
      <c r="F40779" s="11"/>
      <c r="G40779" s="11"/>
      <c r="H40779" s="11"/>
    </row>
    <row r="40780" spans="6:8" x14ac:dyDescent="0.25">
      <c r="F40780" s="11"/>
      <c r="G40780" s="11"/>
      <c r="H40780" s="11"/>
    </row>
    <row r="40781" spans="6:8" x14ac:dyDescent="0.25">
      <c r="F40781" s="11"/>
      <c r="G40781" s="11"/>
      <c r="H40781" s="11"/>
    </row>
    <row r="40782" spans="6:8" x14ac:dyDescent="0.25">
      <c r="F40782" s="11"/>
      <c r="G40782" s="11"/>
      <c r="H40782" s="11"/>
    </row>
    <row r="40783" spans="6:8" x14ac:dyDescent="0.25">
      <c r="F40783" s="11"/>
      <c r="G40783" s="11"/>
      <c r="H40783" s="11"/>
    </row>
    <row r="40784" spans="6:8" x14ac:dyDescent="0.25">
      <c r="F40784" s="11"/>
      <c r="G40784" s="11"/>
      <c r="H40784" s="11"/>
    </row>
    <row r="40785" spans="6:8" x14ac:dyDescent="0.25">
      <c r="F40785" s="11"/>
      <c r="G40785" s="11"/>
      <c r="H40785" s="11"/>
    </row>
    <row r="40786" spans="6:8" x14ac:dyDescent="0.25">
      <c r="F40786" s="11"/>
      <c r="G40786" s="11"/>
      <c r="H40786" s="11"/>
    </row>
    <row r="40787" spans="6:8" x14ac:dyDescent="0.25">
      <c r="F40787" s="11"/>
      <c r="G40787" s="11"/>
      <c r="H40787" s="11"/>
    </row>
    <row r="40788" spans="6:8" x14ac:dyDescent="0.25">
      <c r="F40788" s="11"/>
      <c r="G40788" s="11"/>
      <c r="H40788" s="11"/>
    </row>
    <row r="40789" spans="6:8" x14ac:dyDescent="0.25">
      <c r="F40789" s="11"/>
      <c r="G40789" s="11"/>
      <c r="H40789" s="11"/>
    </row>
    <row r="40790" spans="6:8" x14ac:dyDescent="0.25">
      <c r="F40790" s="11"/>
      <c r="G40790" s="11"/>
      <c r="H40790" s="11"/>
    </row>
    <row r="40791" spans="6:8" x14ac:dyDescent="0.25">
      <c r="F40791" s="11"/>
      <c r="G40791" s="11"/>
      <c r="H40791" s="11"/>
    </row>
    <row r="40792" spans="6:8" x14ac:dyDescent="0.25">
      <c r="F40792" s="11"/>
      <c r="G40792" s="11"/>
      <c r="H40792" s="11"/>
    </row>
    <row r="40793" spans="6:8" x14ac:dyDescent="0.25">
      <c r="F40793" s="11"/>
      <c r="G40793" s="11"/>
      <c r="H40793" s="11"/>
    </row>
    <row r="40794" spans="6:8" x14ac:dyDescent="0.25">
      <c r="F40794" s="11"/>
      <c r="G40794" s="11"/>
      <c r="H40794" s="11"/>
    </row>
    <row r="40795" spans="6:8" x14ac:dyDescent="0.25">
      <c r="F40795" s="11"/>
      <c r="G40795" s="11"/>
      <c r="H40795" s="11"/>
    </row>
    <row r="40796" spans="6:8" x14ac:dyDescent="0.25">
      <c r="F40796" s="11"/>
      <c r="G40796" s="11"/>
      <c r="H40796" s="11"/>
    </row>
    <row r="40797" spans="6:8" x14ac:dyDescent="0.25">
      <c r="F40797" s="11"/>
      <c r="G40797" s="11"/>
      <c r="H40797" s="11"/>
    </row>
    <row r="40798" spans="6:8" x14ac:dyDescent="0.25">
      <c r="F40798" s="11"/>
      <c r="G40798" s="11"/>
      <c r="H40798" s="11"/>
    </row>
    <row r="40799" spans="6:8" x14ac:dyDescent="0.25">
      <c r="F40799" s="11"/>
      <c r="G40799" s="11"/>
      <c r="H40799" s="11"/>
    </row>
    <row r="40800" spans="6:8" x14ac:dyDescent="0.25">
      <c r="F40800" s="11"/>
      <c r="G40800" s="11"/>
      <c r="H40800" s="11"/>
    </row>
    <row r="40801" spans="6:8" x14ac:dyDescent="0.25">
      <c r="F40801" s="11"/>
      <c r="G40801" s="11"/>
      <c r="H40801" s="11"/>
    </row>
    <row r="40802" spans="6:8" x14ac:dyDescent="0.25">
      <c r="F40802" s="11"/>
      <c r="G40802" s="11"/>
      <c r="H40802" s="11"/>
    </row>
    <row r="40803" spans="6:8" x14ac:dyDescent="0.25">
      <c r="F40803" s="11"/>
      <c r="G40803" s="11"/>
      <c r="H40803" s="11"/>
    </row>
    <row r="40804" spans="6:8" x14ac:dyDescent="0.25">
      <c r="F40804" s="11"/>
      <c r="G40804" s="11"/>
      <c r="H40804" s="11"/>
    </row>
    <row r="40805" spans="6:8" x14ac:dyDescent="0.25">
      <c r="F40805" s="11"/>
      <c r="G40805" s="11"/>
      <c r="H40805" s="11"/>
    </row>
    <row r="40806" spans="6:8" x14ac:dyDescent="0.25">
      <c r="F40806" s="11"/>
      <c r="G40806" s="11"/>
      <c r="H40806" s="11"/>
    </row>
    <row r="40807" spans="6:8" x14ac:dyDescent="0.25">
      <c r="F40807" s="11"/>
      <c r="G40807" s="11"/>
      <c r="H40807" s="11"/>
    </row>
    <row r="40808" spans="6:8" x14ac:dyDescent="0.25">
      <c r="F40808" s="11"/>
      <c r="G40808" s="11"/>
      <c r="H40808" s="11"/>
    </row>
    <row r="40809" spans="6:8" x14ac:dyDescent="0.25">
      <c r="F40809" s="11"/>
      <c r="G40809" s="11"/>
      <c r="H40809" s="11"/>
    </row>
    <row r="40810" spans="6:8" x14ac:dyDescent="0.25">
      <c r="F40810" s="11"/>
      <c r="G40810" s="11"/>
      <c r="H40810" s="11"/>
    </row>
    <row r="40811" spans="6:8" x14ac:dyDescent="0.25">
      <c r="F40811" s="11"/>
      <c r="G40811" s="11"/>
      <c r="H40811" s="11"/>
    </row>
    <row r="40812" spans="6:8" x14ac:dyDescent="0.25">
      <c r="F40812" s="11"/>
      <c r="G40812" s="11"/>
      <c r="H40812" s="11"/>
    </row>
    <row r="40813" spans="6:8" x14ac:dyDescent="0.25">
      <c r="F40813" s="11"/>
      <c r="G40813" s="11"/>
      <c r="H40813" s="11"/>
    </row>
    <row r="40814" spans="6:8" x14ac:dyDescent="0.25">
      <c r="F40814" s="11"/>
      <c r="G40814" s="11"/>
      <c r="H40814" s="11"/>
    </row>
    <row r="40815" spans="6:8" x14ac:dyDescent="0.25">
      <c r="F40815" s="11"/>
      <c r="G40815" s="11"/>
      <c r="H40815" s="11"/>
    </row>
    <row r="40816" spans="6:8" x14ac:dyDescent="0.25">
      <c r="F40816" s="11"/>
      <c r="G40816" s="11"/>
      <c r="H40816" s="11"/>
    </row>
    <row r="40817" spans="6:8" x14ac:dyDescent="0.25">
      <c r="F40817" s="11"/>
      <c r="G40817" s="11"/>
      <c r="H40817" s="11"/>
    </row>
    <row r="40818" spans="6:8" x14ac:dyDescent="0.25">
      <c r="F40818" s="11"/>
      <c r="G40818" s="11"/>
      <c r="H40818" s="11"/>
    </row>
    <row r="40819" spans="6:8" x14ac:dyDescent="0.25">
      <c r="F40819" s="11"/>
      <c r="G40819" s="11"/>
      <c r="H40819" s="11"/>
    </row>
    <row r="40820" spans="6:8" x14ac:dyDescent="0.25">
      <c r="F40820" s="11"/>
      <c r="G40820" s="11"/>
      <c r="H40820" s="11"/>
    </row>
    <row r="40821" spans="6:8" x14ac:dyDescent="0.25">
      <c r="F40821" s="11"/>
      <c r="G40821" s="11"/>
      <c r="H40821" s="11"/>
    </row>
    <row r="40822" spans="6:8" x14ac:dyDescent="0.25">
      <c r="F40822" s="11"/>
      <c r="G40822" s="11"/>
      <c r="H40822" s="11"/>
    </row>
    <row r="40823" spans="6:8" x14ac:dyDescent="0.25">
      <c r="F40823" s="11"/>
      <c r="G40823" s="11"/>
      <c r="H40823" s="11"/>
    </row>
    <row r="40824" spans="6:8" x14ac:dyDescent="0.25">
      <c r="F40824" s="11"/>
      <c r="G40824" s="11"/>
      <c r="H40824" s="11"/>
    </row>
    <row r="40825" spans="6:8" x14ac:dyDescent="0.25">
      <c r="F40825" s="11"/>
      <c r="G40825" s="11"/>
      <c r="H40825" s="11"/>
    </row>
    <row r="40826" spans="6:8" x14ac:dyDescent="0.25">
      <c r="F40826" s="11"/>
      <c r="G40826" s="11"/>
      <c r="H40826" s="11"/>
    </row>
    <row r="40827" spans="6:8" x14ac:dyDescent="0.25">
      <c r="F40827" s="11"/>
      <c r="G40827" s="11"/>
      <c r="H40827" s="11"/>
    </row>
    <row r="40828" spans="6:8" x14ac:dyDescent="0.25">
      <c r="F40828" s="11"/>
      <c r="G40828" s="11"/>
      <c r="H40828" s="11"/>
    </row>
    <row r="40829" spans="6:8" x14ac:dyDescent="0.25">
      <c r="F40829" s="11"/>
      <c r="G40829" s="11"/>
      <c r="H40829" s="11"/>
    </row>
    <row r="40830" spans="6:8" x14ac:dyDescent="0.25">
      <c r="F40830" s="11"/>
      <c r="G40830" s="11"/>
      <c r="H40830" s="11"/>
    </row>
    <row r="40831" spans="6:8" x14ac:dyDescent="0.25">
      <c r="F40831" s="11"/>
      <c r="G40831" s="11"/>
      <c r="H40831" s="11"/>
    </row>
    <row r="40832" spans="6:8" x14ac:dyDescent="0.25">
      <c r="F40832" s="11"/>
      <c r="G40832" s="11"/>
      <c r="H40832" s="11"/>
    </row>
    <row r="40833" spans="6:8" x14ac:dyDescent="0.25">
      <c r="F40833" s="11"/>
      <c r="G40833" s="11"/>
      <c r="H40833" s="11"/>
    </row>
    <row r="40834" spans="6:8" x14ac:dyDescent="0.25">
      <c r="F40834" s="11"/>
      <c r="G40834" s="11"/>
      <c r="H40834" s="11"/>
    </row>
    <row r="40835" spans="6:8" x14ac:dyDescent="0.25">
      <c r="F40835" s="11"/>
      <c r="G40835" s="11"/>
      <c r="H40835" s="11"/>
    </row>
    <row r="40836" spans="6:8" x14ac:dyDescent="0.25">
      <c r="F40836" s="11"/>
      <c r="G40836" s="11"/>
      <c r="H40836" s="11"/>
    </row>
    <row r="40837" spans="6:8" x14ac:dyDescent="0.25">
      <c r="F40837" s="11"/>
      <c r="G40837" s="11"/>
      <c r="H40837" s="11"/>
    </row>
    <row r="40838" spans="6:8" x14ac:dyDescent="0.25">
      <c r="F40838" s="11"/>
      <c r="G40838" s="11"/>
      <c r="H40838" s="11"/>
    </row>
    <row r="40839" spans="6:8" x14ac:dyDescent="0.25">
      <c r="F40839" s="11"/>
      <c r="G40839" s="11"/>
      <c r="H40839" s="11"/>
    </row>
    <row r="40840" spans="6:8" x14ac:dyDescent="0.25">
      <c r="F40840" s="11"/>
      <c r="G40840" s="11"/>
      <c r="H40840" s="11"/>
    </row>
    <row r="40841" spans="6:8" x14ac:dyDescent="0.25">
      <c r="F40841" s="11"/>
      <c r="G40841" s="11"/>
      <c r="H40841" s="11"/>
    </row>
    <row r="40842" spans="6:8" x14ac:dyDescent="0.25">
      <c r="F40842" s="11"/>
      <c r="G40842" s="11"/>
      <c r="H40842" s="11"/>
    </row>
    <row r="40843" spans="6:8" x14ac:dyDescent="0.25">
      <c r="F40843" s="11"/>
      <c r="G40843" s="11"/>
      <c r="H40843" s="11"/>
    </row>
    <row r="40844" spans="6:8" x14ac:dyDescent="0.25">
      <c r="F40844" s="11"/>
      <c r="G40844" s="11"/>
      <c r="H40844" s="11"/>
    </row>
    <row r="40845" spans="6:8" x14ac:dyDescent="0.25">
      <c r="F40845" s="11"/>
      <c r="G40845" s="11"/>
      <c r="H40845" s="11"/>
    </row>
    <row r="40846" spans="6:8" x14ac:dyDescent="0.25">
      <c r="F40846" s="11"/>
      <c r="G40846" s="11"/>
      <c r="H40846" s="11"/>
    </row>
    <row r="40847" spans="6:8" x14ac:dyDescent="0.25">
      <c r="F40847" s="11"/>
      <c r="G40847" s="11"/>
      <c r="H40847" s="11"/>
    </row>
    <row r="40848" spans="6:8" x14ac:dyDescent="0.25">
      <c r="F40848" s="11"/>
      <c r="G40848" s="11"/>
      <c r="H40848" s="11"/>
    </row>
    <row r="40849" spans="6:8" x14ac:dyDescent="0.25">
      <c r="F40849" s="11"/>
      <c r="G40849" s="11"/>
      <c r="H40849" s="11"/>
    </row>
    <row r="40850" spans="6:8" x14ac:dyDescent="0.25">
      <c r="F40850" s="11"/>
      <c r="G40850" s="11"/>
      <c r="H40850" s="11"/>
    </row>
    <row r="40851" spans="6:8" x14ac:dyDescent="0.25">
      <c r="F40851" s="11"/>
      <c r="G40851" s="11"/>
      <c r="H40851" s="11"/>
    </row>
    <row r="40852" spans="6:8" x14ac:dyDescent="0.25">
      <c r="F40852" s="11"/>
      <c r="G40852" s="11"/>
      <c r="H40852" s="11"/>
    </row>
    <row r="40853" spans="6:8" x14ac:dyDescent="0.25">
      <c r="F40853" s="11"/>
      <c r="G40853" s="11"/>
      <c r="H40853" s="11"/>
    </row>
    <row r="40854" spans="6:8" x14ac:dyDescent="0.25">
      <c r="F40854" s="11"/>
      <c r="G40854" s="11"/>
      <c r="H40854" s="11"/>
    </row>
    <row r="40855" spans="6:8" x14ac:dyDescent="0.25">
      <c r="F40855" s="11"/>
      <c r="G40855" s="11"/>
      <c r="H40855" s="11"/>
    </row>
    <row r="40856" spans="6:8" x14ac:dyDescent="0.25">
      <c r="F40856" s="11"/>
      <c r="G40856" s="11"/>
      <c r="H40856" s="11"/>
    </row>
    <row r="40857" spans="6:8" x14ac:dyDescent="0.25">
      <c r="F40857" s="11"/>
      <c r="G40857" s="11"/>
      <c r="H40857" s="11"/>
    </row>
    <row r="40858" spans="6:8" x14ac:dyDescent="0.25">
      <c r="F40858" s="11"/>
      <c r="G40858" s="11"/>
      <c r="H40858" s="11"/>
    </row>
    <row r="40859" spans="6:8" x14ac:dyDescent="0.25">
      <c r="F40859" s="11"/>
      <c r="G40859" s="11"/>
      <c r="H40859" s="11"/>
    </row>
    <row r="40860" spans="6:8" x14ac:dyDescent="0.25">
      <c r="F40860" s="11"/>
      <c r="G40860" s="11"/>
      <c r="H40860" s="11"/>
    </row>
    <row r="40861" spans="6:8" x14ac:dyDescent="0.25">
      <c r="F40861" s="11"/>
      <c r="G40861" s="11"/>
      <c r="H40861" s="11"/>
    </row>
    <row r="40862" spans="6:8" x14ac:dyDescent="0.25">
      <c r="F40862" s="11"/>
      <c r="G40862" s="11"/>
      <c r="H40862" s="11"/>
    </row>
    <row r="40863" spans="6:8" x14ac:dyDescent="0.25">
      <c r="F40863" s="11"/>
      <c r="G40863" s="11"/>
      <c r="H40863" s="11"/>
    </row>
    <row r="40864" spans="6:8" x14ac:dyDescent="0.25">
      <c r="F40864" s="11"/>
      <c r="G40864" s="11"/>
      <c r="H40864" s="11"/>
    </row>
    <row r="40865" spans="6:8" x14ac:dyDescent="0.25">
      <c r="F40865" s="11"/>
      <c r="G40865" s="11"/>
      <c r="H40865" s="11"/>
    </row>
    <row r="40866" spans="6:8" x14ac:dyDescent="0.25">
      <c r="F40866" s="11"/>
      <c r="G40866" s="11"/>
      <c r="H40866" s="11"/>
    </row>
    <row r="40867" spans="6:8" x14ac:dyDescent="0.25">
      <c r="F40867" s="11"/>
      <c r="G40867" s="11"/>
      <c r="H40867" s="11"/>
    </row>
    <row r="40868" spans="6:8" x14ac:dyDescent="0.25">
      <c r="F40868" s="11"/>
      <c r="G40868" s="11"/>
      <c r="H40868" s="11"/>
    </row>
    <row r="40869" spans="6:8" x14ac:dyDescent="0.25">
      <c r="F40869" s="11"/>
      <c r="G40869" s="11"/>
      <c r="H40869" s="11"/>
    </row>
    <row r="40870" spans="6:8" x14ac:dyDescent="0.25">
      <c r="F40870" s="11"/>
      <c r="G40870" s="11"/>
      <c r="H40870" s="11"/>
    </row>
    <row r="40871" spans="6:8" x14ac:dyDescent="0.25">
      <c r="F40871" s="11"/>
      <c r="G40871" s="11"/>
      <c r="H40871" s="11"/>
    </row>
    <row r="40872" spans="6:8" x14ac:dyDescent="0.25">
      <c r="F40872" s="11"/>
      <c r="G40872" s="11"/>
      <c r="H40872" s="11"/>
    </row>
    <row r="40873" spans="6:8" x14ac:dyDescent="0.25">
      <c r="F40873" s="11"/>
      <c r="G40873" s="11"/>
      <c r="H40873" s="11"/>
    </row>
    <row r="40874" spans="6:8" x14ac:dyDescent="0.25">
      <c r="F40874" s="11"/>
      <c r="G40874" s="11"/>
      <c r="H40874" s="11"/>
    </row>
    <row r="40875" spans="6:8" x14ac:dyDescent="0.25">
      <c r="F40875" s="11"/>
      <c r="G40875" s="11"/>
      <c r="H40875" s="11"/>
    </row>
    <row r="40876" spans="6:8" x14ac:dyDescent="0.25">
      <c r="F40876" s="11"/>
      <c r="G40876" s="11"/>
      <c r="H40876" s="11"/>
    </row>
    <row r="40877" spans="6:8" x14ac:dyDescent="0.25">
      <c r="F40877" s="11"/>
      <c r="G40877" s="11"/>
      <c r="H40877" s="11"/>
    </row>
    <row r="40878" spans="6:8" x14ac:dyDescent="0.25">
      <c r="F40878" s="11"/>
      <c r="G40878" s="11"/>
      <c r="H40878" s="11"/>
    </row>
    <row r="40879" spans="6:8" x14ac:dyDescent="0.25">
      <c r="F40879" s="11"/>
      <c r="G40879" s="11"/>
      <c r="H40879" s="11"/>
    </row>
    <row r="40880" spans="6:8" x14ac:dyDescent="0.25">
      <c r="F40880" s="11"/>
      <c r="G40880" s="11"/>
      <c r="H40880" s="11"/>
    </row>
    <row r="40881" spans="6:8" x14ac:dyDescent="0.25">
      <c r="F40881" s="11"/>
      <c r="G40881" s="11"/>
      <c r="H40881" s="11"/>
    </row>
    <row r="40882" spans="6:8" x14ac:dyDescent="0.25">
      <c r="F40882" s="11"/>
      <c r="G40882" s="11"/>
      <c r="H40882" s="11"/>
    </row>
    <row r="40883" spans="6:8" x14ac:dyDescent="0.25">
      <c r="F40883" s="11"/>
      <c r="G40883" s="11"/>
      <c r="H40883" s="11"/>
    </row>
    <row r="40884" spans="6:8" x14ac:dyDescent="0.25">
      <c r="F40884" s="11"/>
      <c r="G40884" s="11"/>
      <c r="H40884" s="11"/>
    </row>
    <row r="40885" spans="6:8" x14ac:dyDescent="0.25">
      <c r="F40885" s="11"/>
      <c r="G40885" s="11"/>
      <c r="H40885" s="11"/>
    </row>
    <row r="40886" spans="6:8" x14ac:dyDescent="0.25">
      <c r="F40886" s="11"/>
      <c r="G40886" s="11"/>
      <c r="H40886" s="11"/>
    </row>
    <row r="40887" spans="6:8" x14ac:dyDescent="0.25">
      <c r="F40887" s="11"/>
      <c r="G40887" s="11"/>
      <c r="H40887" s="11"/>
    </row>
    <row r="40888" spans="6:8" x14ac:dyDescent="0.25">
      <c r="F40888" s="11"/>
      <c r="G40888" s="11"/>
      <c r="H40888" s="11"/>
    </row>
    <row r="40889" spans="6:8" x14ac:dyDescent="0.25">
      <c r="F40889" s="11"/>
      <c r="G40889" s="11"/>
      <c r="H40889" s="11"/>
    </row>
    <row r="40890" spans="6:8" x14ac:dyDescent="0.25">
      <c r="F40890" s="11"/>
      <c r="G40890" s="11"/>
      <c r="H40890" s="11"/>
    </row>
    <row r="40891" spans="6:8" x14ac:dyDescent="0.25">
      <c r="F40891" s="11"/>
      <c r="G40891" s="11"/>
      <c r="H40891" s="11"/>
    </row>
    <row r="40892" spans="6:8" x14ac:dyDescent="0.25">
      <c r="F40892" s="11"/>
      <c r="G40892" s="11"/>
      <c r="H40892" s="11"/>
    </row>
    <row r="40893" spans="6:8" x14ac:dyDescent="0.25">
      <c r="F40893" s="11"/>
      <c r="G40893" s="11"/>
      <c r="H40893" s="11"/>
    </row>
    <row r="40894" spans="6:8" x14ac:dyDescent="0.25">
      <c r="F40894" s="11"/>
      <c r="G40894" s="11"/>
      <c r="H40894" s="11"/>
    </row>
    <row r="40895" spans="6:8" x14ac:dyDescent="0.25">
      <c r="F40895" s="11"/>
      <c r="G40895" s="11"/>
      <c r="H40895" s="11"/>
    </row>
    <row r="40896" spans="6:8" x14ac:dyDescent="0.25">
      <c r="F40896" s="11"/>
      <c r="G40896" s="11"/>
      <c r="H40896" s="11"/>
    </row>
    <row r="40897" spans="6:8" x14ac:dyDescent="0.25">
      <c r="F40897" s="11"/>
      <c r="G40897" s="11"/>
      <c r="H40897" s="11"/>
    </row>
    <row r="40898" spans="6:8" x14ac:dyDescent="0.25">
      <c r="F40898" s="11"/>
      <c r="G40898" s="11"/>
      <c r="H40898" s="11"/>
    </row>
    <row r="40899" spans="6:8" x14ac:dyDescent="0.25">
      <c r="F40899" s="11"/>
      <c r="G40899" s="11"/>
      <c r="H40899" s="11"/>
    </row>
    <row r="40900" spans="6:8" x14ac:dyDescent="0.25">
      <c r="F40900" s="11"/>
      <c r="G40900" s="11"/>
      <c r="H40900" s="11"/>
    </row>
    <row r="40901" spans="6:8" x14ac:dyDescent="0.25">
      <c r="F40901" s="11"/>
      <c r="G40901" s="11"/>
      <c r="H40901" s="11"/>
    </row>
    <row r="40902" spans="6:8" x14ac:dyDescent="0.25">
      <c r="F40902" s="11"/>
      <c r="G40902" s="11"/>
      <c r="H40902" s="11"/>
    </row>
    <row r="40903" spans="6:8" x14ac:dyDescent="0.25">
      <c r="F40903" s="11"/>
      <c r="G40903" s="11"/>
      <c r="H40903" s="11"/>
    </row>
    <row r="40904" spans="6:8" x14ac:dyDescent="0.25">
      <c r="F40904" s="11"/>
      <c r="G40904" s="11"/>
      <c r="H40904" s="11"/>
    </row>
    <row r="40905" spans="6:8" x14ac:dyDescent="0.25">
      <c r="F40905" s="11"/>
      <c r="G40905" s="11"/>
      <c r="H40905" s="11"/>
    </row>
    <row r="40906" spans="6:8" x14ac:dyDescent="0.25">
      <c r="F40906" s="11"/>
      <c r="G40906" s="11"/>
      <c r="H40906" s="11"/>
    </row>
    <row r="40907" spans="6:8" x14ac:dyDescent="0.25">
      <c r="F40907" s="11"/>
      <c r="G40907" s="11"/>
      <c r="H40907" s="11"/>
    </row>
    <row r="40908" spans="6:8" x14ac:dyDescent="0.25">
      <c r="F40908" s="11"/>
      <c r="G40908" s="11"/>
      <c r="H40908" s="11"/>
    </row>
    <row r="40909" spans="6:8" x14ac:dyDescent="0.25">
      <c r="F40909" s="11"/>
      <c r="G40909" s="11"/>
      <c r="H40909" s="11"/>
    </row>
    <row r="40910" spans="6:8" x14ac:dyDescent="0.25">
      <c r="F40910" s="11"/>
      <c r="G40910" s="11"/>
      <c r="H40910" s="11"/>
    </row>
    <row r="40911" spans="6:8" x14ac:dyDescent="0.25">
      <c r="F40911" s="11"/>
      <c r="G40911" s="11"/>
      <c r="H40911" s="11"/>
    </row>
    <row r="40912" spans="6:8" x14ac:dyDescent="0.25">
      <c r="F40912" s="11"/>
      <c r="G40912" s="11"/>
      <c r="H40912" s="11"/>
    </row>
    <row r="40913" spans="6:8" x14ac:dyDescent="0.25">
      <c r="F40913" s="11"/>
      <c r="G40913" s="11"/>
      <c r="H40913" s="11"/>
    </row>
    <row r="40914" spans="6:8" x14ac:dyDescent="0.25">
      <c r="F40914" s="11"/>
      <c r="G40914" s="11"/>
      <c r="H40914" s="11"/>
    </row>
    <row r="40915" spans="6:8" x14ac:dyDescent="0.25">
      <c r="F40915" s="11"/>
      <c r="G40915" s="11"/>
      <c r="H40915" s="11"/>
    </row>
    <row r="40916" spans="6:8" x14ac:dyDescent="0.25">
      <c r="F40916" s="11"/>
      <c r="G40916" s="11"/>
      <c r="H40916" s="11"/>
    </row>
    <row r="40917" spans="6:8" x14ac:dyDescent="0.25">
      <c r="F40917" s="11"/>
      <c r="G40917" s="11"/>
      <c r="H40917" s="11"/>
    </row>
    <row r="40918" spans="6:8" x14ac:dyDescent="0.25">
      <c r="F40918" s="11"/>
      <c r="G40918" s="11"/>
      <c r="H40918" s="11"/>
    </row>
    <row r="40919" spans="6:8" x14ac:dyDescent="0.25">
      <c r="F40919" s="11"/>
      <c r="G40919" s="11"/>
      <c r="H40919" s="11"/>
    </row>
    <row r="40920" spans="6:8" x14ac:dyDescent="0.25">
      <c r="F40920" s="11"/>
      <c r="G40920" s="11"/>
      <c r="H40920" s="11"/>
    </row>
    <row r="40921" spans="6:8" x14ac:dyDescent="0.25">
      <c r="F40921" s="11"/>
      <c r="G40921" s="11"/>
      <c r="H40921" s="11"/>
    </row>
    <row r="40922" spans="6:8" x14ac:dyDescent="0.25">
      <c r="F40922" s="11"/>
      <c r="G40922" s="11"/>
      <c r="H40922" s="11"/>
    </row>
    <row r="40923" spans="6:8" x14ac:dyDescent="0.25">
      <c r="F40923" s="11"/>
      <c r="G40923" s="11"/>
      <c r="H40923" s="11"/>
    </row>
    <row r="40924" spans="6:8" x14ac:dyDescent="0.25">
      <c r="F40924" s="11"/>
      <c r="G40924" s="11"/>
      <c r="H40924" s="11"/>
    </row>
    <row r="40925" spans="6:8" x14ac:dyDescent="0.25">
      <c r="F40925" s="11"/>
      <c r="G40925" s="11"/>
      <c r="H40925" s="11"/>
    </row>
    <row r="40926" spans="6:8" x14ac:dyDescent="0.25">
      <c r="F40926" s="11"/>
      <c r="G40926" s="11"/>
      <c r="H40926" s="11"/>
    </row>
    <row r="40927" spans="6:8" x14ac:dyDescent="0.25">
      <c r="F40927" s="11"/>
      <c r="G40927" s="11"/>
      <c r="H40927" s="11"/>
    </row>
    <row r="40928" spans="6:8" x14ac:dyDescent="0.25">
      <c r="F40928" s="11"/>
      <c r="G40928" s="11"/>
      <c r="H40928" s="11"/>
    </row>
    <row r="40929" spans="6:8" x14ac:dyDescent="0.25">
      <c r="F40929" s="11"/>
      <c r="G40929" s="11"/>
      <c r="H40929" s="11"/>
    </row>
    <row r="40930" spans="6:8" x14ac:dyDescent="0.25">
      <c r="F40930" s="11"/>
      <c r="G40930" s="11"/>
      <c r="H40930" s="11"/>
    </row>
    <row r="40931" spans="6:8" x14ac:dyDescent="0.25">
      <c r="F40931" s="11"/>
      <c r="G40931" s="11"/>
      <c r="H40931" s="11"/>
    </row>
    <row r="40932" spans="6:8" x14ac:dyDescent="0.25">
      <c r="F40932" s="11"/>
      <c r="G40932" s="11"/>
      <c r="H40932" s="11"/>
    </row>
    <row r="40933" spans="6:8" x14ac:dyDescent="0.25">
      <c r="F40933" s="11"/>
      <c r="G40933" s="11"/>
      <c r="H40933" s="11"/>
    </row>
    <row r="40934" spans="6:8" x14ac:dyDescent="0.25">
      <c r="F40934" s="11"/>
      <c r="G40934" s="11"/>
      <c r="H40934" s="11"/>
    </row>
    <row r="40935" spans="6:8" x14ac:dyDescent="0.25">
      <c r="F40935" s="11"/>
      <c r="G40935" s="11"/>
      <c r="H40935" s="11"/>
    </row>
    <row r="40936" spans="6:8" x14ac:dyDescent="0.25">
      <c r="F40936" s="11"/>
      <c r="G40936" s="11"/>
      <c r="H40936" s="11"/>
    </row>
    <row r="40937" spans="6:8" x14ac:dyDescent="0.25">
      <c r="F40937" s="11"/>
      <c r="G40937" s="11"/>
      <c r="H40937" s="11"/>
    </row>
    <row r="40938" spans="6:8" x14ac:dyDescent="0.25">
      <c r="F40938" s="11"/>
      <c r="G40938" s="11"/>
      <c r="H40938" s="11"/>
    </row>
    <row r="40939" spans="6:8" x14ac:dyDescent="0.25">
      <c r="F40939" s="11"/>
      <c r="G40939" s="11"/>
      <c r="H40939" s="11"/>
    </row>
    <row r="40940" spans="6:8" x14ac:dyDescent="0.25">
      <c r="F40940" s="11"/>
      <c r="G40940" s="11"/>
      <c r="H40940" s="11"/>
    </row>
    <row r="40941" spans="6:8" x14ac:dyDescent="0.25">
      <c r="F40941" s="11"/>
      <c r="G40941" s="11"/>
      <c r="H40941" s="11"/>
    </row>
    <row r="40942" spans="6:8" x14ac:dyDescent="0.25">
      <c r="F40942" s="11"/>
      <c r="G40942" s="11"/>
      <c r="H40942" s="11"/>
    </row>
    <row r="40943" spans="6:8" x14ac:dyDescent="0.25">
      <c r="F40943" s="11"/>
      <c r="G40943" s="11"/>
      <c r="H40943" s="11"/>
    </row>
    <row r="40944" spans="6:8" x14ac:dyDescent="0.25">
      <c r="F40944" s="11"/>
      <c r="G40944" s="11"/>
      <c r="H40944" s="11"/>
    </row>
    <row r="40945" spans="6:8" x14ac:dyDescent="0.25">
      <c r="F40945" s="11"/>
      <c r="G40945" s="11"/>
      <c r="H40945" s="11"/>
    </row>
    <row r="40946" spans="6:8" x14ac:dyDescent="0.25">
      <c r="F40946" s="11"/>
      <c r="G40946" s="11"/>
      <c r="H40946" s="11"/>
    </row>
    <row r="40947" spans="6:8" x14ac:dyDescent="0.25">
      <c r="F40947" s="11"/>
      <c r="G40947" s="11"/>
      <c r="H40947" s="11"/>
    </row>
    <row r="40948" spans="6:8" x14ac:dyDescent="0.25">
      <c r="F40948" s="11"/>
      <c r="G40948" s="11"/>
      <c r="H40948" s="11"/>
    </row>
    <row r="40949" spans="6:8" x14ac:dyDescent="0.25">
      <c r="F40949" s="11"/>
      <c r="G40949" s="11"/>
      <c r="H40949" s="11"/>
    </row>
    <row r="40950" spans="6:8" x14ac:dyDescent="0.25">
      <c r="F40950" s="11"/>
      <c r="G40950" s="11"/>
      <c r="H40950" s="11"/>
    </row>
    <row r="40951" spans="6:8" x14ac:dyDescent="0.25">
      <c r="F40951" s="11"/>
      <c r="G40951" s="11"/>
      <c r="H40951" s="11"/>
    </row>
    <row r="40952" spans="6:8" x14ac:dyDescent="0.25">
      <c r="F40952" s="11"/>
      <c r="G40952" s="11"/>
      <c r="H40952" s="11"/>
    </row>
    <row r="40953" spans="6:8" x14ac:dyDescent="0.25">
      <c r="F40953" s="11"/>
      <c r="G40953" s="11"/>
      <c r="H40953" s="11"/>
    </row>
    <row r="40954" spans="6:8" x14ac:dyDescent="0.25">
      <c r="F40954" s="11"/>
      <c r="G40954" s="11"/>
      <c r="H40954" s="11"/>
    </row>
    <row r="40955" spans="6:8" x14ac:dyDescent="0.25">
      <c r="F40955" s="11"/>
      <c r="G40955" s="11"/>
      <c r="H40955" s="11"/>
    </row>
    <row r="40956" spans="6:8" x14ac:dyDescent="0.25">
      <c r="F40956" s="11"/>
      <c r="G40956" s="11"/>
      <c r="H40956" s="11"/>
    </row>
    <row r="40957" spans="6:8" x14ac:dyDescent="0.25">
      <c r="F40957" s="11"/>
      <c r="G40957" s="11"/>
      <c r="H40957" s="11"/>
    </row>
    <row r="40958" spans="6:8" x14ac:dyDescent="0.25">
      <c r="F40958" s="11"/>
      <c r="G40958" s="11"/>
      <c r="H40958" s="11"/>
    </row>
    <row r="40959" spans="6:8" x14ac:dyDescent="0.25">
      <c r="F40959" s="11"/>
      <c r="G40959" s="11"/>
      <c r="H40959" s="11"/>
    </row>
    <row r="40960" spans="6:8" x14ac:dyDescent="0.25">
      <c r="F40960" s="11"/>
      <c r="G40960" s="11"/>
      <c r="H40960" s="11"/>
    </row>
    <row r="40961" spans="6:8" x14ac:dyDescent="0.25">
      <c r="F40961" s="11"/>
      <c r="G40961" s="11"/>
      <c r="H40961" s="11"/>
    </row>
    <row r="40962" spans="6:8" x14ac:dyDescent="0.25">
      <c r="F40962" s="11"/>
      <c r="G40962" s="11"/>
      <c r="H40962" s="11"/>
    </row>
    <row r="40963" spans="6:8" x14ac:dyDescent="0.25">
      <c r="F40963" s="11"/>
      <c r="G40963" s="11"/>
      <c r="H40963" s="11"/>
    </row>
    <row r="40964" spans="6:8" x14ac:dyDescent="0.25">
      <c r="F40964" s="11"/>
      <c r="G40964" s="11"/>
      <c r="H40964" s="11"/>
    </row>
    <row r="40965" spans="6:8" x14ac:dyDescent="0.25">
      <c r="F40965" s="11"/>
      <c r="G40965" s="11"/>
      <c r="H40965" s="11"/>
    </row>
    <row r="40966" spans="6:8" x14ac:dyDescent="0.25">
      <c r="F40966" s="11"/>
      <c r="G40966" s="11"/>
      <c r="H40966" s="11"/>
    </row>
    <row r="40967" spans="6:8" x14ac:dyDescent="0.25">
      <c r="F40967" s="11"/>
      <c r="G40967" s="11"/>
      <c r="H40967" s="11"/>
    </row>
    <row r="40968" spans="6:8" x14ac:dyDescent="0.25">
      <c r="F40968" s="11"/>
      <c r="G40968" s="11"/>
      <c r="H40968" s="11"/>
    </row>
    <row r="40969" spans="6:8" x14ac:dyDescent="0.25">
      <c r="F40969" s="11"/>
      <c r="G40969" s="11"/>
      <c r="H40969" s="11"/>
    </row>
    <row r="40970" spans="6:8" x14ac:dyDescent="0.25">
      <c r="F40970" s="11"/>
      <c r="G40970" s="11"/>
      <c r="H40970" s="11"/>
    </row>
    <row r="40971" spans="6:8" x14ac:dyDescent="0.25">
      <c r="F40971" s="11"/>
      <c r="G40971" s="11"/>
      <c r="H40971" s="11"/>
    </row>
    <row r="40972" spans="6:8" x14ac:dyDescent="0.25">
      <c r="F40972" s="11"/>
      <c r="G40972" s="11"/>
      <c r="H40972" s="11"/>
    </row>
    <row r="40973" spans="6:8" x14ac:dyDescent="0.25">
      <c r="F40973" s="11"/>
      <c r="G40973" s="11"/>
      <c r="H40973" s="11"/>
    </row>
    <row r="40974" spans="6:8" x14ac:dyDescent="0.25">
      <c r="F40974" s="11"/>
      <c r="G40974" s="11"/>
      <c r="H40974" s="11"/>
    </row>
    <row r="40975" spans="6:8" x14ac:dyDescent="0.25">
      <c r="F40975" s="11"/>
      <c r="G40975" s="11"/>
      <c r="H40975" s="11"/>
    </row>
    <row r="40976" spans="6:8" x14ac:dyDescent="0.25">
      <c r="F40976" s="11"/>
      <c r="G40976" s="11"/>
      <c r="H40976" s="11"/>
    </row>
    <row r="40977" spans="6:8" x14ac:dyDescent="0.25">
      <c r="F40977" s="11"/>
      <c r="G40977" s="11"/>
      <c r="H40977" s="11"/>
    </row>
    <row r="40978" spans="6:8" x14ac:dyDescent="0.25">
      <c r="F40978" s="11"/>
      <c r="G40978" s="11"/>
      <c r="H40978" s="11"/>
    </row>
    <row r="40979" spans="6:8" x14ac:dyDescent="0.25">
      <c r="F40979" s="11"/>
      <c r="G40979" s="11"/>
      <c r="H40979" s="11"/>
    </row>
    <row r="40980" spans="6:8" x14ac:dyDescent="0.25">
      <c r="F40980" s="11"/>
      <c r="G40980" s="11"/>
      <c r="H40980" s="11"/>
    </row>
    <row r="40981" spans="6:8" x14ac:dyDescent="0.25">
      <c r="F40981" s="11"/>
      <c r="G40981" s="11"/>
      <c r="H40981" s="11"/>
    </row>
    <row r="40982" spans="6:8" x14ac:dyDescent="0.25">
      <c r="F40982" s="11"/>
      <c r="G40982" s="11"/>
      <c r="H40982" s="11"/>
    </row>
    <row r="40983" spans="6:8" x14ac:dyDescent="0.25">
      <c r="F40983" s="11"/>
      <c r="G40983" s="11"/>
      <c r="H40983" s="11"/>
    </row>
    <row r="40984" spans="6:8" x14ac:dyDescent="0.25">
      <c r="F40984" s="11"/>
      <c r="G40984" s="11"/>
      <c r="H40984" s="11"/>
    </row>
    <row r="40985" spans="6:8" x14ac:dyDescent="0.25">
      <c r="F40985" s="11"/>
      <c r="G40985" s="11"/>
      <c r="H40985" s="11"/>
    </row>
    <row r="40986" spans="6:8" x14ac:dyDescent="0.25">
      <c r="F40986" s="11"/>
      <c r="G40986" s="11"/>
      <c r="H40986" s="11"/>
    </row>
    <row r="40987" spans="6:8" x14ac:dyDescent="0.25">
      <c r="F40987" s="11"/>
      <c r="G40987" s="11"/>
      <c r="H40987" s="11"/>
    </row>
    <row r="40988" spans="6:8" x14ac:dyDescent="0.25">
      <c r="F40988" s="11"/>
      <c r="G40988" s="11"/>
      <c r="H40988" s="11"/>
    </row>
    <row r="40989" spans="6:8" x14ac:dyDescent="0.25">
      <c r="F40989" s="11"/>
      <c r="G40989" s="11"/>
      <c r="H40989" s="11"/>
    </row>
    <row r="40990" spans="6:8" x14ac:dyDescent="0.25">
      <c r="F40990" s="11"/>
      <c r="G40990" s="11"/>
      <c r="H40990" s="11"/>
    </row>
    <row r="40991" spans="6:8" x14ac:dyDescent="0.25">
      <c r="F40991" s="11"/>
      <c r="G40991" s="11"/>
      <c r="H40991" s="11"/>
    </row>
    <row r="40992" spans="6:8" x14ac:dyDescent="0.25">
      <c r="F40992" s="11"/>
      <c r="G40992" s="11"/>
      <c r="H40992" s="11"/>
    </row>
    <row r="40993" spans="6:8" x14ac:dyDescent="0.25">
      <c r="F40993" s="11"/>
      <c r="G40993" s="11"/>
      <c r="H40993" s="11"/>
    </row>
    <row r="40994" spans="6:8" x14ac:dyDescent="0.25">
      <c r="F40994" s="11"/>
      <c r="G40994" s="11"/>
      <c r="H40994" s="11"/>
    </row>
    <row r="40995" spans="6:8" x14ac:dyDescent="0.25">
      <c r="F40995" s="11"/>
      <c r="G40995" s="11"/>
      <c r="H40995" s="11"/>
    </row>
    <row r="40996" spans="6:8" x14ac:dyDescent="0.25">
      <c r="F40996" s="11"/>
      <c r="G40996" s="11"/>
      <c r="H40996" s="11"/>
    </row>
    <row r="40997" spans="6:8" x14ac:dyDescent="0.25">
      <c r="F40997" s="11"/>
      <c r="G40997" s="11"/>
      <c r="H40997" s="11"/>
    </row>
    <row r="40998" spans="6:8" x14ac:dyDescent="0.25">
      <c r="F40998" s="11"/>
      <c r="G40998" s="11"/>
      <c r="H40998" s="11"/>
    </row>
    <row r="40999" spans="6:8" x14ac:dyDescent="0.25">
      <c r="F40999" s="11"/>
      <c r="G40999" s="11"/>
      <c r="H40999" s="11"/>
    </row>
    <row r="41000" spans="6:8" x14ac:dyDescent="0.25">
      <c r="F41000" s="11"/>
      <c r="G41000" s="11"/>
      <c r="H41000" s="11"/>
    </row>
    <row r="41001" spans="6:8" x14ac:dyDescent="0.25">
      <c r="F41001" s="11"/>
      <c r="G41001" s="11"/>
      <c r="H41001" s="11"/>
    </row>
    <row r="41002" spans="6:8" x14ac:dyDescent="0.25">
      <c r="F41002" s="11"/>
      <c r="G41002" s="11"/>
      <c r="H41002" s="11"/>
    </row>
    <row r="41003" spans="6:8" x14ac:dyDescent="0.25">
      <c r="F41003" s="11"/>
      <c r="G41003" s="11"/>
      <c r="H41003" s="11"/>
    </row>
    <row r="41004" spans="6:8" x14ac:dyDescent="0.25">
      <c r="F41004" s="11"/>
      <c r="G41004" s="11"/>
      <c r="H41004" s="11"/>
    </row>
    <row r="41005" spans="6:8" x14ac:dyDescent="0.25">
      <c r="F41005" s="11"/>
      <c r="G41005" s="11"/>
      <c r="H41005" s="11"/>
    </row>
    <row r="41006" spans="6:8" x14ac:dyDescent="0.25">
      <c r="F41006" s="11"/>
      <c r="G41006" s="11"/>
      <c r="H41006" s="11"/>
    </row>
    <row r="41007" spans="6:8" x14ac:dyDescent="0.25">
      <c r="F41007" s="11"/>
      <c r="G41007" s="11"/>
      <c r="H41007" s="11"/>
    </row>
    <row r="41008" spans="6:8" x14ac:dyDescent="0.25">
      <c r="F41008" s="11"/>
      <c r="G41008" s="11"/>
      <c r="H41008" s="11"/>
    </row>
    <row r="41009" spans="6:8" x14ac:dyDescent="0.25">
      <c r="F41009" s="11"/>
      <c r="G41009" s="11"/>
      <c r="H41009" s="11"/>
    </row>
    <row r="41010" spans="6:8" x14ac:dyDescent="0.25">
      <c r="F41010" s="11"/>
      <c r="G41010" s="11"/>
      <c r="H41010" s="11"/>
    </row>
    <row r="41011" spans="6:8" x14ac:dyDescent="0.25">
      <c r="F41011" s="11"/>
      <c r="G41011" s="11"/>
      <c r="H41011" s="11"/>
    </row>
    <row r="41012" spans="6:8" x14ac:dyDescent="0.25">
      <c r="F41012" s="11"/>
      <c r="G41012" s="11"/>
      <c r="H41012" s="11"/>
    </row>
    <row r="41013" spans="6:8" x14ac:dyDescent="0.25">
      <c r="F41013" s="11"/>
      <c r="G41013" s="11"/>
      <c r="H41013" s="11"/>
    </row>
    <row r="41014" spans="6:8" x14ac:dyDescent="0.25">
      <c r="F41014" s="11"/>
      <c r="G41014" s="11"/>
      <c r="H41014" s="11"/>
    </row>
    <row r="41015" spans="6:8" x14ac:dyDescent="0.25">
      <c r="F41015" s="11"/>
      <c r="G41015" s="11"/>
      <c r="H41015" s="11"/>
    </row>
    <row r="41016" spans="6:8" x14ac:dyDescent="0.25">
      <c r="F41016" s="11"/>
      <c r="G41016" s="11"/>
      <c r="H41016" s="11"/>
    </row>
    <row r="41017" spans="6:8" x14ac:dyDescent="0.25">
      <c r="F41017" s="11"/>
      <c r="G41017" s="11"/>
      <c r="H41017" s="11"/>
    </row>
    <row r="41018" spans="6:8" x14ac:dyDescent="0.25">
      <c r="F41018" s="11"/>
      <c r="G41018" s="11"/>
      <c r="H41018" s="11"/>
    </row>
    <row r="41019" spans="6:8" x14ac:dyDescent="0.25">
      <c r="F41019" s="11"/>
      <c r="G41019" s="11"/>
      <c r="H41019" s="11"/>
    </row>
    <row r="41020" spans="6:8" x14ac:dyDescent="0.25">
      <c r="F41020" s="11"/>
      <c r="G41020" s="11"/>
      <c r="H41020" s="11"/>
    </row>
    <row r="41021" spans="6:8" x14ac:dyDescent="0.25">
      <c r="F41021" s="11"/>
      <c r="G41021" s="11"/>
      <c r="H41021" s="11"/>
    </row>
    <row r="41022" spans="6:8" x14ac:dyDescent="0.25">
      <c r="F41022" s="11"/>
      <c r="G41022" s="11"/>
      <c r="H41022" s="11"/>
    </row>
    <row r="41023" spans="6:8" x14ac:dyDescent="0.25">
      <c r="F41023" s="11"/>
      <c r="G41023" s="11"/>
      <c r="H41023" s="11"/>
    </row>
    <row r="41024" spans="6:8" x14ac:dyDescent="0.25">
      <c r="F41024" s="11"/>
      <c r="G41024" s="11"/>
      <c r="H41024" s="11"/>
    </row>
    <row r="41025" spans="6:8" x14ac:dyDescent="0.25">
      <c r="F41025" s="11"/>
      <c r="G41025" s="11"/>
      <c r="H41025" s="11"/>
    </row>
    <row r="41026" spans="6:8" x14ac:dyDescent="0.25">
      <c r="F41026" s="11"/>
      <c r="G41026" s="11"/>
      <c r="H41026" s="11"/>
    </row>
    <row r="41027" spans="6:8" x14ac:dyDescent="0.25">
      <c r="F41027" s="11"/>
      <c r="G41027" s="11"/>
      <c r="H41027" s="11"/>
    </row>
    <row r="41028" spans="6:8" x14ac:dyDescent="0.25">
      <c r="F41028" s="11"/>
      <c r="G41028" s="11"/>
      <c r="H41028" s="11"/>
    </row>
    <row r="41029" spans="6:8" x14ac:dyDescent="0.25">
      <c r="F41029" s="11"/>
      <c r="G41029" s="11"/>
      <c r="H41029" s="11"/>
    </row>
    <row r="41030" spans="6:8" x14ac:dyDescent="0.25">
      <c r="F41030" s="11"/>
      <c r="G41030" s="11"/>
      <c r="H41030" s="11"/>
    </row>
    <row r="41031" spans="6:8" x14ac:dyDescent="0.25">
      <c r="F41031" s="11"/>
      <c r="G41031" s="11"/>
      <c r="H41031" s="11"/>
    </row>
    <row r="41032" spans="6:8" x14ac:dyDescent="0.25">
      <c r="F41032" s="11"/>
      <c r="G41032" s="11"/>
      <c r="H41032" s="11"/>
    </row>
    <row r="41033" spans="6:8" x14ac:dyDescent="0.25">
      <c r="F41033" s="11"/>
      <c r="G41033" s="11"/>
      <c r="H41033" s="11"/>
    </row>
    <row r="41034" spans="6:8" x14ac:dyDescent="0.25">
      <c r="F41034" s="11"/>
      <c r="G41034" s="11"/>
      <c r="H41034" s="11"/>
    </row>
    <row r="41035" spans="6:8" x14ac:dyDescent="0.25">
      <c r="F41035" s="11"/>
      <c r="G41035" s="11"/>
      <c r="H41035" s="11"/>
    </row>
    <row r="41036" spans="6:8" x14ac:dyDescent="0.25">
      <c r="F41036" s="11"/>
      <c r="G41036" s="11"/>
      <c r="H41036" s="11"/>
    </row>
    <row r="41037" spans="6:8" x14ac:dyDescent="0.25">
      <c r="F41037" s="11"/>
      <c r="G41037" s="11"/>
      <c r="H41037" s="11"/>
    </row>
    <row r="41038" spans="6:8" x14ac:dyDescent="0.25">
      <c r="F41038" s="11"/>
      <c r="G41038" s="11"/>
      <c r="H41038" s="11"/>
    </row>
    <row r="41039" spans="6:8" x14ac:dyDescent="0.25">
      <c r="F41039" s="11"/>
      <c r="G41039" s="11"/>
      <c r="H41039" s="11"/>
    </row>
    <row r="41040" spans="6:8" x14ac:dyDescent="0.25">
      <c r="F41040" s="11"/>
      <c r="G41040" s="11"/>
      <c r="H41040" s="11"/>
    </row>
    <row r="41041" spans="6:8" x14ac:dyDescent="0.25">
      <c r="F41041" s="11"/>
      <c r="G41041" s="11"/>
      <c r="H41041" s="11"/>
    </row>
    <row r="41042" spans="6:8" x14ac:dyDescent="0.25">
      <c r="F41042" s="11"/>
      <c r="G41042" s="11"/>
      <c r="H41042" s="11"/>
    </row>
    <row r="41043" spans="6:8" x14ac:dyDescent="0.25">
      <c r="F41043" s="11"/>
      <c r="G41043" s="11"/>
      <c r="H41043" s="11"/>
    </row>
    <row r="41044" spans="6:8" x14ac:dyDescent="0.25">
      <c r="F41044" s="11"/>
      <c r="G41044" s="11"/>
      <c r="H41044" s="11"/>
    </row>
    <row r="41045" spans="6:8" x14ac:dyDescent="0.25">
      <c r="F41045" s="11"/>
      <c r="G41045" s="11"/>
      <c r="H41045" s="11"/>
    </row>
    <row r="41046" spans="6:8" x14ac:dyDescent="0.25">
      <c r="F41046" s="11"/>
      <c r="G41046" s="11"/>
      <c r="H41046" s="11"/>
    </row>
    <row r="41047" spans="6:8" x14ac:dyDescent="0.25">
      <c r="F41047" s="11"/>
      <c r="G41047" s="11"/>
      <c r="H41047" s="11"/>
    </row>
    <row r="41048" spans="6:8" x14ac:dyDescent="0.25">
      <c r="F41048" s="11"/>
      <c r="G41048" s="11"/>
      <c r="H41048" s="11"/>
    </row>
    <row r="41049" spans="6:8" x14ac:dyDescent="0.25">
      <c r="F41049" s="11"/>
      <c r="G41049" s="11"/>
      <c r="H41049" s="11"/>
    </row>
    <row r="41050" spans="6:8" x14ac:dyDescent="0.25">
      <c r="F41050" s="11"/>
      <c r="G41050" s="11"/>
      <c r="H41050" s="11"/>
    </row>
    <row r="41051" spans="6:8" x14ac:dyDescent="0.25">
      <c r="F41051" s="11"/>
      <c r="G41051" s="11"/>
      <c r="H41051" s="11"/>
    </row>
    <row r="41052" spans="6:8" x14ac:dyDescent="0.25">
      <c r="F41052" s="11"/>
      <c r="G41052" s="11"/>
      <c r="H41052" s="11"/>
    </row>
    <row r="41053" spans="6:8" x14ac:dyDescent="0.25">
      <c r="F41053" s="11"/>
      <c r="G41053" s="11"/>
      <c r="H41053" s="11"/>
    </row>
    <row r="41054" spans="6:8" x14ac:dyDescent="0.25">
      <c r="F41054" s="11"/>
      <c r="G41054" s="11"/>
      <c r="H41054" s="11"/>
    </row>
    <row r="41055" spans="6:8" x14ac:dyDescent="0.25">
      <c r="F41055" s="11"/>
      <c r="G41055" s="11"/>
      <c r="H41055" s="11"/>
    </row>
    <row r="41056" spans="6:8" x14ac:dyDescent="0.25">
      <c r="F41056" s="11"/>
      <c r="G41056" s="11"/>
      <c r="H41056" s="11"/>
    </row>
    <row r="41057" spans="6:8" x14ac:dyDescent="0.25">
      <c r="F41057" s="11"/>
      <c r="G41057" s="11"/>
      <c r="H41057" s="11"/>
    </row>
    <row r="41058" spans="6:8" x14ac:dyDescent="0.25">
      <c r="F41058" s="11"/>
      <c r="G41058" s="11"/>
      <c r="H41058" s="11"/>
    </row>
    <row r="41059" spans="6:8" x14ac:dyDescent="0.25">
      <c r="F41059" s="11"/>
      <c r="G41059" s="11"/>
      <c r="H41059" s="11"/>
    </row>
    <row r="41060" spans="6:8" x14ac:dyDescent="0.25">
      <c r="F41060" s="11"/>
      <c r="G41060" s="11"/>
      <c r="H41060" s="11"/>
    </row>
    <row r="41061" spans="6:8" x14ac:dyDescent="0.25">
      <c r="F41061" s="11"/>
      <c r="G41061" s="11"/>
      <c r="H41061" s="11"/>
    </row>
    <row r="41062" spans="6:8" x14ac:dyDescent="0.25">
      <c r="F41062" s="11"/>
      <c r="G41062" s="11"/>
      <c r="H41062" s="11"/>
    </row>
    <row r="41063" spans="6:8" x14ac:dyDescent="0.25">
      <c r="F41063" s="11"/>
      <c r="G41063" s="11"/>
      <c r="H41063" s="11"/>
    </row>
    <row r="41064" spans="6:8" x14ac:dyDescent="0.25">
      <c r="F41064" s="11"/>
      <c r="G41064" s="11"/>
      <c r="H41064" s="11"/>
    </row>
    <row r="41065" spans="6:8" x14ac:dyDescent="0.25">
      <c r="F41065" s="11"/>
      <c r="G41065" s="11"/>
      <c r="H41065" s="11"/>
    </row>
    <row r="41066" spans="6:8" x14ac:dyDescent="0.25">
      <c r="F41066" s="11"/>
      <c r="G41066" s="11"/>
      <c r="H41066" s="11"/>
    </row>
    <row r="41067" spans="6:8" x14ac:dyDescent="0.25">
      <c r="F41067" s="11"/>
      <c r="G41067" s="11"/>
      <c r="H41067" s="11"/>
    </row>
    <row r="41068" spans="6:8" x14ac:dyDescent="0.25">
      <c r="F41068" s="11"/>
      <c r="G41068" s="11"/>
      <c r="H41068" s="11"/>
    </row>
    <row r="41069" spans="6:8" x14ac:dyDescent="0.25">
      <c r="F41069" s="11"/>
      <c r="G41069" s="11"/>
      <c r="H41069" s="11"/>
    </row>
    <row r="41070" spans="6:8" x14ac:dyDescent="0.25">
      <c r="F41070" s="11"/>
      <c r="G41070" s="11"/>
      <c r="H41070" s="11"/>
    </row>
    <row r="41071" spans="6:8" x14ac:dyDescent="0.25">
      <c r="F41071" s="11"/>
      <c r="G41071" s="11"/>
      <c r="H41071" s="11"/>
    </row>
    <row r="41072" spans="6:8" x14ac:dyDescent="0.25">
      <c r="F41072" s="11"/>
      <c r="G41072" s="11"/>
      <c r="H41072" s="11"/>
    </row>
    <row r="41073" spans="6:8" x14ac:dyDescent="0.25">
      <c r="F41073" s="11"/>
      <c r="G41073" s="11"/>
      <c r="H41073" s="11"/>
    </row>
    <row r="41074" spans="6:8" x14ac:dyDescent="0.25">
      <c r="F41074" s="11"/>
      <c r="G41074" s="11"/>
      <c r="H41074" s="11"/>
    </row>
    <row r="41075" spans="6:8" x14ac:dyDescent="0.25">
      <c r="F41075" s="11"/>
      <c r="G41075" s="11"/>
      <c r="H41075" s="11"/>
    </row>
    <row r="41076" spans="6:8" x14ac:dyDescent="0.25">
      <c r="F41076" s="11"/>
      <c r="G41076" s="11"/>
      <c r="H41076" s="11"/>
    </row>
    <row r="41077" spans="6:8" x14ac:dyDescent="0.25">
      <c r="F41077" s="11"/>
      <c r="G41077" s="11"/>
      <c r="H41077" s="11"/>
    </row>
    <row r="41078" spans="6:8" x14ac:dyDescent="0.25">
      <c r="F41078" s="11"/>
      <c r="G41078" s="11"/>
      <c r="H41078" s="11"/>
    </row>
    <row r="41079" spans="6:8" x14ac:dyDescent="0.25">
      <c r="F41079" s="11"/>
      <c r="G41079" s="11"/>
      <c r="H41079" s="11"/>
    </row>
    <row r="41080" spans="6:8" x14ac:dyDescent="0.25">
      <c r="F41080" s="11"/>
      <c r="G41080" s="11"/>
      <c r="H41080" s="11"/>
    </row>
    <row r="41081" spans="6:8" x14ac:dyDescent="0.25">
      <c r="F41081" s="11"/>
      <c r="G41081" s="11"/>
      <c r="H41081" s="11"/>
    </row>
    <row r="41082" spans="6:8" x14ac:dyDescent="0.25">
      <c r="F41082" s="11"/>
      <c r="G41082" s="11"/>
      <c r="H41082" s="11"/>
    </row>
    <row r="41083" spans="6:8" x14ac:dyDescent="0.25">
      <c r="F41083" s="11"/>
      <c r="G41083" s="11"/>
      <c r="H41083" s="11"/>
    </row>
    <row r="41084" spans="6:8" x14ac:dyDescent="0.25">
      <c r="F41084" s="11"/>
      <c r="G41084" s="11"/>
      <c r="H41084" s="11"/>
    </row>
    <row r="41085" spans="6:8" x14ac:dyDescent="0.25">
      <c r="F41085" s="11"/>
      <c r="G41085" s="11"/>
      <c r="H41085" s="11"/>
    </row>
    <row r="41086" spans="6:8" x14ac:dyDescent="0.25">
      <c r="F41086" s="11"/>
      <c r="G41086" s="11"/>
      <c r="H41086" s="11"/>
    </row>
    <row r="41087" spans="6:8" x14ac:dyDescent="0.25">
      <c r="F41087" s="11"/>
      <c r="G41087" s="11"/>
      <c r="H41087" s="11"/>
    </row>
    <row r="41088" spans="6:8" x14ac:dyDescent="0.25">
      <c r="F41088" s="11"/>
      <c r="G41088" s="11"/>
      <c r="H41088" s="11"/>
    </row>
    <row r="41089" spans="6:8" x14ac:dyDescent="0.25">
      <c r="F41089" s="11"/>
      <c r="G41089" s="11"/>
      <c r="H41089" s="11"/>
    </row>
    <row r="41090" spans="6:8" x14ac:dyDescent="0.25">
      <c r="F41090" s="11"/>
      <c r="G41090" s="11"/>
      <c r="H41090" s="11"/>
    </row>
    <row r="41091" spans="6:8" x14ac:dyDescent="0.25">
      <c r="F41091" s="11"/>
      <c r="G41091" s="11"/>
      <c r="H41091" s="11"/>
    </row>
    <row r="41092" spans="6:8" x14ac:dyDescent="0.25">
      <c r="F41092" s="11"/>
      <c r="G41092" s="11"/>
      <c r="H41092" s="11"/>
    </row>
    <row r="41093" spans="6:8" x14ac:dyDescent="0.25">
      <c r="F41093" s="11"/>
      <c r="G41093" s="11"/>
      <c r="H41093" s="11"/>
    </row>
    <row r="41094" spans="6:8" x14ac:dyDescent="0.25">
      <c r="F41094" s="11"/>
      <c r="G41094" s="11"/>
      <c r="H41094" s="11"/>
    </row>
    <row r="41095" spans="6:8" x14ac:dyDescent="0.25">
      <c r="F41095" s="11"/>
      <c r="G41095" s="11"/>
      <c r="H41095" s="11"/>
    </row>
    <row r="41096" spans="6:8" x14ac:dyDescent="0.25">
      <c r="F41096" s="11"/>
      <c r="G41096" s="11"/>
      <c r="H41096" s="11"/>
    </row>
    <row r="41097" spans="6:8" x14ac:dyDescent="0.25">
      <c r="F41097" s="11"/>
      <c r="G41097" s="11"/>
      <c r="H41097" s="11"/>
    </row>
    <row r="41098" spans="6:8" x14ac:dyDescent="0.25">
      <c r="F41098" s="11"/>
      <c r="G41098" s="11"/>
      <c r="H41098" s="11"/>
    </row>
    <row r="41099" spans="6:8" x14ac:dyDescent="0.25">
      <c r="F41099" s="11"/>
      <c r="G41099" s="11"/>
      <c r="H41099" s="11"/>
    </row>
    <row r="41100" spans="6:8" x14ac:dyDescent="0.25">
      <c r="F41100" s="11"/>
      <c r="G41100" s="11"/>
      <c r="H41100" s="11"/>
    </row>
    <row r="41101" spans="6:8" x14ac:dyDescent="0.25">
      <c r="F41101" s="11"/>
      <c r="G41101" s="11"/>
      <c r="H41101" s="11"/>
    </row>
    <row r="41102" spans="6:8" x14ac:dyDescent="0.25">
      <c r="F41102" s="11"/>
      <c r="G41102" s="11"/>
      <c r="H41102" s="11"/>
    </row>
    <row r="41103" spans="6:8" x14ac:dyDescent="0.25">
      <c r="F41103" s="11"/>
      <c r="G41103" s="11"/>
      <c r="H41103" s="11"/>
    </row>
    <row r="41104" spans="6:8" x14ac:dyDescent="0.25">
      <c r="F41104" s="11"/>
      <c r="G41104" s="11"/>
      <c r="H41104" s="11"/>
    </row>
    <row r="41105" spans="6:8" x14ac:dyDescent="0.25">
      <c r="F41105" s="11"/>
      <c r="G41105" s="11"/>
      <c r="H41105" s="11"/>
    </row>
    <row r="41106" spans="6:8" x14ac:dyDescent="0.25">
      <c r="F41106" s="11"/>
      <c r="G41106" s="11"/>
      <c r="H41106" s="11"/>
    </row>
    <row r="41107" spans="6:8" x14ac:dyDescent="0.25">
      <c r="F41107" s="11"/>
      <c r="G41107" s="11"/>
      <c r="H41107" s="11"/>
    </row>
    <row r="41108" spans="6:8" x14ac:dyDescent="0.25">
      <c r="F41108" s="11"/>
      <c r="G41108" s="11"/>
      <c r="H41108" s="11"/>
    </row>
    <row r="41109" spans="6:8" x14ac:dyDescent="0.25">
      <c r="F41109" s="11"/>
      <c r="G41109" s="11"/>
      <c r="H41109" s="11"/>
    </row>
    <row r="41110" spans="6:8" x14ac:dyDescent="0.25">
      <c r="F41110" s="11"/>
      <c r="G41110" s="11"/>
      <c r="H41110" s="11"/>
    </row>
    <row r="41111" spans="6:8" x14ac:dyDescent="0.25">
      <c r="F41111" s="11"/>
      <c r="G41111" s="11"/>
      <c r="H41111" s="11"/>
    </row>
    <row r="41112" spans="6:8" x14ac:dyDescent="0.25">
      <c r="F41112" s="11"/>
      <c r="G41112" s="11"/>
      <c r="H41112" s="11"/>
    </row>
    <row r="41113" spans="6:8" x14ac:dyDescent="0.25">
      <c r="F41113" s="11"/>
      <c r="G41113" s="11"/>
      <c r="H41113" s="11"/>
    </row>
    <row r="41114" spans="6:8" x14ac:dyDescent="0.25">
      <c r="F41114" s="11"/>
      <c r="G41114" s="11"/>
      <c r="H41114" s="11"/>
    </row>
    <row r="41115" spans="6:8" x14ac:dyDescent="0.25">
      <c r="F41115" s="11"/>
      <c r="G41115" s="11"/>
      <c r="H41115" s="11"/>
    </row>
    <row r="41116" spans="6:8" x14ac:dyDescent="0.25">
      <c r="F41116" s="11"/>
      <c r="G41116" s="11"/>
      <c r="H41116" s="11"/>
    </row>
    <row r="41117" spans="6:8" x14ac:dyDescent="0.25">
      <c r="F41117" s="11"/>
      <c r="G41117" s="11"/>
      <c r="H41117" s="11"/>
    </row>
    <row r="41118" spans="6:8" x14ac:dyDescent="0.25">
      <c r="F41118" s="11"/>
      <c r="G41118" s="11"/>
      <c r="H41118" s="11"/>
    </row>
    <row r="41119" spans="6:8" x14ac:dyDescent="0.25">
      <c r="F41119" s="11"/>
      <c r="G41119" s="11"/>
      <c r="H41119" s="11"/>
    </row>
    <row r="41120" spans="6:8" x14ac:dyDescent="0.25">
      <c r="F41120" s="11"/>
      <c r="G41120" s="11"/>
      <c r="H41120" s="11"/>
    </row>
    <row r="41121" spans="6:8" x14ac:dyDescent="0.25">
      <c r="F41121" s="11"/>
      <c r="G41121" s="11"/>
      <c r="H41121" s="11"/>
    </row>
    <row r="41122" spans="6:8" x14ac:dyDescent="0.25">
      <c r="F41122" s="11"/>
      <c r="G41122" s="11"/>
      <c r="H41122" s="11"/>
    </row>
    <row r="41123" spans="6:8" x14ac:dyDescent="0.25">
      <c r="F41123" s="11"/>
      <c r="G41123" s="11"/>
      <c r="H41123" s="11"/>
    </row>
    <row r="41124" spans="6:8" x14ac:dyDescent="0.25">
      <c r="F41124" s="11"/>
      <c r="G41124" s="11"/>
      <c r="H41124" s="11"/>
    </row>
    <row r="41125" spans="6:8" x14ac:dyDescent="0.25">
      <c r="F41125" s="11"/>
      <c r="G41125" s="11"/>
      <c r="H41125" s="11"/>
    </row>
    <row r="41126" spans="6:8" x14ac:dyDescent="0.25">
      <c r="F41126" s="11"/>
      <c r="G41126" s="11"/>
      <c r="H41126" s="11"/>
    </row>
    <row r="41127" spans="6:8" x14ac:dyDescent="0.25">
      <c r="F41127" s="11"/>
      <c r="G41127" s="11"/>
      <c r="H41127" s="11"/>
    </row>
    <row r="41128" spans="6:8" x14ac:dyDescent="0.25">
      <c r="F41128" s="11"/>
      <c r="G41128" s="11"/>
      <c r="H41128" s="11"/>
    </row>
    <row r="41129" spans="6:8" x14ac:dyDescent="0.25">
      <c r="F41129" s="11"/>
      <c r="G41129" s="11"/>
      <c r="H41129" s="11"/>
    </row>
    <row r="41130" spans="6:8" x14ac:dyDescent="0.25">
      <c r="F41130" s="11"/>
      <c r="G41130" s="11"/>
      <c r="H41130" s="11"/>
    </row>
    <row r="41131" spans="6:8" x14ac:dyDescent="0.25">
      <c r="F41131" s="11"/>
      <c r="G41131" s="11"/>
      <c r="H41131" s="11"/>
    </row>
    <row r="41132" spans="6:8" x14ac:dyDescent="0.25">
      <c r="F41132" s="11"/>
      <c r="G41132" s="11"/>
      <c r="H41132" s="11"/>
    </row>
    <row r="41133" spans="6:8" x14ac:dyDescent="0.25">
      <c r="F41133" s="11"/>
      <c r="G41133" s="11"/>
      <c r="H41133" s="11"/>
    </row>
    <row r="41134" spans="6:8" x14ac:dyDescent="0.25">
      <c r="F41134" s="11"/>
      <c r="G41134" s="11"/>
      <c r="H41134" s="11"/>
    </row>
    <row r="41135" spans="6:8" x14ac:dyDescent="0.25">
      <c r="F41135" s="11"/>
      <c r="G41135" s="11"/>
      <c r="H41135" s="11"/>
    </row>
    <row r="41136" spans="6:8" x14ac:dyDescent="0.25">
      <c r="F41136" s="11"/>
      <c r="G41136" s="11"/>
      <c r="H41136" s="11"/>
    </row>
    <row r="41137" spans="6:8" x14ac:dyDescent="0.25">
      <c r="F41137" s="11"/>
      <c r="G41137" s="11"/>
      <c r="H41137" s="11"/>
    </row>
    <row r="41138" spans="6:8" x14ac:dyDescent="0.25">
      <c r="F41138" s="11"/>
      <c r="G41138" s="11"/>
      <c r="H41138" s="11"/>
    </row>
    <row r="41139" spans="6:8" x14ac:dyDescent="0.25">
      <c r="F41139" s="11"/>
      <c r="G41139" s="11"/>
      <c r="H41139" s="11"/>
    </row>
    <row r="41140" spans="6:8" x14ac:dyDescent="0.25">
      <c r="F41140" s="11"/>
      <c r="G41140" s="11"/>
      <c r="H41140" s="11"/>
    </row>
    <row r="41141" spans="6:8" x14ac:dyDescent="0.25">
      <c r="F41141" s="11"/>
      <c r="G41141" s="11"/>
      <c r="H41141" s="11"/>
    </row>
    <row r="41142" spans="6:8" x14ac:dyDescent="0.25">
      <c r="F41142" s="11"/>
      <c r="G41142" s="11"/>
      <c r="H41142" s="11"/>
    </row>
    <row r="41143" spans="6:8" x14ac:dyDescent="0.25">
      <c r="F41143" s="11"/>
      <c r="G41143" s="11"/>
      <c r="H41143" s="11"/>
    </row>
    <row r="41144" spans="6:8" x14ac:dyDescent="0.25">
      <c r="F41144" s="11"/>
      <c r="G41144" s="11"/>
      <c r="H41144" s="11"/>
    </row>
    <row r="41145" spans="6:8" x14ac:dyDescent="0.25">
      <c r="F41145" s="11"/>
      <c r="G41145" s="11"/>
      <c r="H41145" s="11"/>
    </row>
    <row r="41146" spans="6:8" x14ac:dyDescent="0.25">
      <c r="F41146" s="11"/>
      <c r="G41146" s="11"/>
      <c r="H41146" s="11"/>
    </row>
    <row r="41147" spans="6:8" x14ac:dyDescent="0.25">
      <c r="F41147" s="11"/>
      <c r="G41147" s="11"/>
      <c r="H41147" s="11"/>
    </row>
    <row r="41148" spans="6:8" x14ac:dyDescent="0.25">
      <c r="F41148" s="11"/>
      <c r="G41148" s="11"/>
      <c r="H41148" s="11"/>
    </row>
    <row r="41149" spans="6:8" x14ac:dyDescent="0.25">
      <c r="F41149" s="11"/>
      <c r="G41149" s="11"/>
      <c r="H41149" s="11"/>
    </row>
    <row r="41150" spans="6:8" x14ac:dyDescent="0.25">
      <c r="F41150" s="11"/>
      <c r="G41150" s="11"/>
      <c r="H41150" s="11"/>
    </row>
    <row r="41151" spans="6:8" x14ac:dyDescent="0.25">
      <c r="F41151" s="11"/>
      <c r="G41151" s="11"/>
      <c r="H41151" s="11"/>
    </row>
    <row r="41152" spans="6:8" x14ac:dyDescent="0.25">
      <c r="F41152" s="11"/>
      <c r="G41152" s="11"/>
      <c r="H41152" s="11"/>
    </row>
    <row r="41153" spans="6:8" x14ac:dyDescent="0.25">
      <c r="F41153" s="11"/>
      <c r="G41153" s="11"/>
      <c r="H41153" s="11"/>
    </row>
    <row r="41154" spans="6:8" x14ac:dyDescent="0.25">
      <c r="F41154" s="11"/>
      <c r="G41154" s="11"/>
      <c r="H41154" s="11"/>
    </row>
    <row r="41155" spans="6:8" x14ac:dyDescent="0.25">
      <c r="F41155" s="11"/>
      <c r="G41155" s="11"/>
      <c r="H41155" s="11"/>
    </row>
    <row r="41156" spans="6:8" x14ac:dyDescent="0.25">
      <c r="F41156" s="11"/>
      <c r="G41156" s="11"/>
      <c r="H41156" s="11"/>
    </row>
    <row r="41157" spans="6:8" x14ac:dyDescent="0.25">
      <c r="F41157" s="11"/>
      <c r="G41157" s="11"/>
      <c r="H41157" s="11"/>
    </row>
    <row r="41158" spans="6:8" x14ac:dyDescent="0.25">
      <c r="F41158" s="11"/>
      <c r="G41158" s="11"/>
      <c r="H41158" s="11"/>
    </row>
    <row r="41159" spans="6:8" x14ac:dyDescent="0.25">
      <c r="F41159" s="11"/>
      <c r="G41159" s="11"/>
      <c r="H41159" s="11"/>
    </row>
    <row r="41160" spans="6:8" x14ac:dyDescent="0.25">
      <c r="F41160" s="11"/>
      <c r="G41160" s="11"/>
      <c r="H41160" s="11"/>
    </row>
    <row r="41161" spans="6:8" x14ac:dyDescent="0.25">
      <c r="F41161" s="11"/>
      <c r="G41161" s="11"/>
      <c r="H41161" s="11"/>
    </row>
    <row r="41162" spans="6:8" x14ac:dyDescent="0.25">
      <c r="F41162" s="11"/>
      <c r="G41162" s="11"/>
      <c r="H41162" s="11"/>
    </row>
    <row r="41163" spans="6:8" x14ac:dyDescent="0.25">
      <c r="F41163" s="11"/>
      <c r="G41163" s="11"/>
      <c r="H41163" s="11"/>
    </row>
    <row r="41164" spans="6:8" x14ac:dyDescent="0.25">
      <c r="F41164" s="11"/>
      <c r="G41164" s="11"/>
      <c r="H41164" s="11"/>
    </row>
    <row r="41165" spans="6:8" x14ac:dyDescent="0.25">
      <c r="F41165" s="11"/>
      <c r="G41165" s="11"/>
      <c r="H41165" s="11"/>
    </row>
    <row r="41166" spans="6:8" x14ac:dyDescent="0.25">
      <c r="F41166" s="11"/>
      <c r="G41166" s="11"/>
      <c r="H41166" s="11"/>
    </row>
    <row r="41167" spans="6:8" x14ac:dyDescent="0.25">
      <c r="F41167" s="11"/>
      <c r="G41167" s="11"/>
      <c r="H41167" s="11"/>
    </row>
    <row r="41168" spans="6:8" x14ac:dyDescent="0.25">
      <c r="F41168" s="11"/>
      <c r="G41168" s="11"/>
      <c r="H41168" s="11"/>
    </row>
    <row r="41169" spans="6:8" x14ac:dyDescent="0.25">
      <c r="F41169" s="11"/>
      <c r="G41169" s="11"/>
      <c r="H41169" s="11"/>
    </row>
    <row r="41170" spans="6:8" x14ac:dyDescent="0.25">
      <c r="F41170" s="11"/>
      <c r="G41170" s="11"/>
      <c r="H41170" s="11"/>
    </row>
    <row r="41171" spans="6:8" x14ac:dyDescent="0.25">
      <c r="F41171" s="11"/>
      <c r="G41171" s="11"/>
      <c r="H41171" s="11"/>
    </row>
    <row r="41172" spans="6:8" x14ac:dyDescent="0.25">
      <c r="F41172" s="11"/>
      <c r="G41172" s="11"/>
      <c r="H41172" s="11"/>
    </row>
    <row r="41173" spans="6:8" x14ac:dyDescent="0.25">
      <c r="F41173" s="11"/>
      <c r="G41173" s="11"/>
      <c r="H41173" s="11"/>
    </row>
    <row r="41174" spans="6:8" x14ac:dyDescent="0.25">
      <c r="F41174" s="11"/>
      <c r="G41174" s="11"/>
      <c r="H41174" s="11"/>
    </row>
    <row r="41175" spans="6:8" x14ac:dyDescent="0.25">
      <c r="F41175" s="11"/>
      <c r="G41175" s="11"/>
      <c r="H41175" s="11"/>
    </row>
    <row r="41176" spans="6:8" x14ac:dyDescent="0.25">
      <c r="F41176" s="11"/>
      <c r="G41176" s="11"/>
      <c r="H41176" s="11"/>
    </row>
    <row r="41177" spans="6:8" x14ac:dyDescent="0.25">
      <c r="F41177" s="11"/>
      <c r="G41177" s="11"/>
      <c r="H41177" s="11"/>
    </row>
    <row r="41178" spans="6:8" x14ac:dyDescent="0.25">
      <c r="F41178" s="11"/>
      <c r="G41178" s="11"/>
      <c r="H41178" s="11"/>
    </row>
    <row r="41179" spans="6:8" x14ac:dyDescent="0.25">
      <c r="F41179" s="11"/>
      <c r="G41179" s="11"/>
      <c r="H41179" s="11"/>
    </row>
    <row r="41180" spans="6:8" x14ac:dyDescent="0.25">
      <c r="F41180" s="11"/>
      <c r="G41180" s="11"/>
      <c r="H41180" s="11"/>
    </row>
    <row r="41181" spans="6:8" x14ac:dyDescent="0.25">
      <c r="F41181" s="11"/>
      <c r="G41181" s="11"/>
      <c r="H41181" s="11"/>
    </row>
    <row r="41182" spans="6:8" x14ac:dyDescent="0.25">
      <c r="F41182" s="11"/>
      <c r="G41182" s="11"/>
      <c r="H41182" s="11"/>
    </row>
    <row r="41183" spans="6:8" x14ac:dyDescent="0.25">
      <c r="F41183" s="11"/>
      <c r="G41183" s="11"/>
      <c r="H41183" s="11"/>
    </row>
    <row r="41184" spans="6:8" x14ac:dyDescent="0.25">
      <c r="F41184" s="11"/>
      <c r="G41184" s="11"/>
      <c r="H41184" s="11"/>
    </row>
    <row r="41185" spans="6:8" x14ac:dyDescent="0.25">
      <c r="F41185" s="11"/>
      <c r="G41185" s="11"/>
      <c r="H41185" s="11"/>
    </row>
    <row r="41186" spans="6:8" x14ac:dyDescent="0.25">
      <c r="F41186" s="11"/>
      <c r="G41186" s="11"/>
      <c r="H41186" s="11"/>
    </row>
    <row r="41187" spans="6:8" x14ac:dyDescent="0.25">
      <c r="F41187" s="11"/>
      <c r="G41187" s="11"/>
      <c r="H41187" s="11"/>
    </row>
    <row r="41188" spans="6:8" x14ac:dyDescent="0.25">
      <c r="F41188" s="11"/>
      <c r="G41188" s="11"/>
      <c r="H41188" s="11"/>
    </row>
    <row r="41189" spans="6:8" x14ac:dyDescent="0.25">
      <c r="F41189" s="11"/>
      <c r="G41189" s="11"/>
      <c r="H41189" s="11"/>
    </row>
    <row r="41190" spans="6:8" x14ac:dyDescent="0.25">
      <c r="F41190" s="11"/>
      <c r="G41190" s="11"/>
      <c r="H41190" s="11"/>
    </row>
    <row r="41191" spans="6:8" x14ac:dyDescent="0.25">
      <c r="F41191" s="11"/>
      <c r="G41191" s="11"/>
      <c r="H41191" s="11"/>
    </row>
    <row r="41192" spans="6:8" x14ac:dyDescent="0.25">
      <c r="F41192" s="11"/>
      <c r="G41192" s="11"/>
      <c r="H41192" s="11"/>
    </row>
    <row r="41193" spans="6:8" x14ac:dyDescent="0.25">
      <c r="F41193" s="11"/>
      <c r="G41193" s="11"/>
      <c r="H41193" s="11"/>
    </row>
    <row r="41194" spans="6:8" x14ac:dyDescent="0.25">
      <c r="F41194" s="11"/>
      <c r="G41194" s="11"/>
      <c r="H41194" s="11"/>
    </row>
    <row r="41195" spans="6:8" x14ac:dyDescent="0.25">
      <c r="F41195" s="11"/>
      <c r="G41195" s="11"/>
      <c r="H41195" s="11"/>
    </row>
    <row r="41196" spans="6:8" x14ac:dyDescent="0.25">
      <c r="F41196" s="11"/>
      <c r="G41196" s="11"/>
      <c r="H41196" s="11"/>
    </row>
    <row r="41197" spans="6:8" x14ac:dyDescent="0.25">
      <c r="F41197" s="11"/>
      <c r="G41197" s="11"/>
      <c r="H41197" s="11"/>
    </row>
    <row r="41198" spans="6:8" x14ac:dyDescent="0.25">
      <c r="F41198" s="11"/>
      <c r="G41198" s="11"/>
      <c r="H41198" s="11"/>
    </row>
    <row r="41199" spans="6:8" x14ac:dyDescent="0.25">
      <c r="F41199" s="11"/>
      <c r="G41199" s="11"/>
      <c r="H41199" s="11"/>
    </row>
    <row r="41200" spans="6:8" x14ac:dyDescent="0.25">
      <c r="F41200" s="11"/>
      <c r="G41200" s="11"/>
      <c r="H41200" s="11"/>
    </row>
    <row r="41201" spans="6:8" x14ac:dyDescent="0.25">
      <c r="F41201" s="11"/>
      <c r="G41201" s="11"/>
      <c r="H41201" s="11"/>
    </row>
    <row r="41202" spans="6:8" x14ac:dyDescent="0.25">
      <c r="F41202" s="11"/>
      <c r="G41202" s="11"/>
      <c r="H41202" s="11"/>
    </row>
    <row r="41203" spans="6:8" x14ac:dyDescent="0.25">
      <c r="F41203" s="11"/>
      <c r="G41203" s="11"/>
      <c r="H41203" s="11"/>
    </row>
    <row r="41204" spans="6:8" x14ac:dyDescent="0.25">
      <c r="F41204" s="11"/>
      <c r="G41204" s="11"/>
      <c r="H41204" s="11"/>
    </row>
    <row r="41205" spans="6:8" x14ac:dyDescent="0.25">
      <c r="F41205" s="11"/>
      <c r="G41205" s="11"/>
      <c r="H41205" s="11"/>
    </row>
    <row r="41206" spans="6:8" x14ac:dyDescent="0.25">
      <c r="F41206" s="11"/>
      <c r="G41206" s="11"/>
      <c r="H41206" s="11"/>
    </row>
    <row r="41207" spans="6:8" x14ac:dyDescent="0.25">
      <c r="F41207" s="11"/>
      <c r="G41207" s="11"/>
      <c r="H41207" s="11"/>
    </row>
    <row r="41208" spans="6:8" x14ac:dyDescent="0.25">
      <c r="F41208" s="11"/>
      <c r="G41208" s="11"/>
      <c r="H41208" s="11"/>
    </row>
    <row r="41209" spans="6:8" x14ac:dyDescent="0.25">
      <c r="F41209" s="11"/>
      <c r="G41209" s="11"/>
      <c r="H41209" s="11"/>
    </row>
    <row r="41210" spans="6:8" x14ac:dyDescent="0.25">
      <c r="F41210" s="11"/>
      <c r="G41210" s="11"/>
      <c r="H41210" s="11"/>
    </row>
    <row r="41211" spans="6:8" x14ac:dyDescent="0.25">
      <c r="F41211" s="11"/>
      <c r="G41211" s="11"/>
      <c r="H41211" s="11"/>
    </row>
    <row r="41212" spans="6:8" x14ac:dyDescent="0.25">
      <c r="F41212" s="11"/>
      <c r="G41212" s="11"/>
      <c r="H41212" s="11"/>
    </row>
    <row r="41213" spans="6:8" x14ac:dyDescent="0.25">
      <c r="F41213" s="11"/>
      <c r="G41213" s="11"/>
      <c r="H41213" s="11"/>
    </row>
    <row r="41214" spans="6:8" x14ac:dyDescent="0.25">
      <c r="F41214" s="11"/>
      <c r="G41214" s="11"/>
      <c r="H41214" s="11"/>
    </row>
    <row r="41215" spans="6:8" x14ac:dyDescent="0.25">
      <c r="F41215" s="11"/>
      <c r="G41215" s="11"/>
      <c r="H41215" s="11"/>
    </row>
    <row r="41216" spans="6:8" x14ac:dyDescent="0.25">
      <c r="F41216" s="11"/>
      <c r="G41216" s="11"/>
      <c r="H41216" s="11"/>
    </row>
    <row r="41217" spans="6:8" x14ac:dyDescent="0.25">
      <c r="F41217" s="11"/>
      <c r="G41217" s="11"/>
      <c r="H41217" s="11"/>
    </row>
    <row r="41218" spans="6:8" x14ac:dyDescent="0.25">
      <c r="F41218" s="11"/>
      <c r="G41218" s="11"/>
      <c r="H41218" s="11"/>
    </row>
    <row r="41219" spans="6:8" x14ac:dyDescent="0.25">
      <c r="F41219" s="11"/>
      <c r="G41219" s="11"/>
      <c r="H41219" s="11"/>
    </row>
    <row r="41220" spans="6:8" x14ac:dyDescent="0.25">
      <c r="F41220" s="11"/>
      <c r="G41220" s="11"/>
      <c r="H41220" s="11"/>
    </row>
    <row r="41221" spans="6:8" x14ac:dyDescent="0.25">
      <c r="F41221" s="11"/>
      <c r="G41221" s="11"/>
      <c r="H41221" s="11"/>
    </row>
    <row r="41222" spans="6:8" x14ac:dyDescent="0.25">
      <c r="F41222" s="11"/>
      <c r="G41222" s="11"/>
      <c r="H41222" s="11"/>
    </row>
    <row r="41223" spans="6:8" x14ac:dyDescent="0.25">
      <c r="F41223" s="11"/>
      <c r="G41223" s="11"/>
      <c r="H41223" s="11"/>
    </row>
    <row r="41224" spans="6:8" x14ac:dyDescent="0.25">
      <c r="F41224" s="11"/>
      <c r="G41224" s="11"/>
      <c r="H41224" s="11"/>
    </row>
    <row r="41225" spans="6:8" x14ac:dyDescent="0.25">
      <c r="F41225" s="11"/>
      <c r="G41225" s="11"/>
      <c r="H41225" s="11"/>
    </row>
    <row r="41226" spans="6:8" x14ac:dyDescent="0.25">
      <c r="F41226" s="11"/>
      <c r="G41226" s="11"/>
      <c r="H41226" s="11"/>
    </row>
    <row r="41227" spans="6:8" x14ac:dyDescent="0.25">
      <c r="F41227" s="11"/>
      <c r="G41227" s="11"/>
      <c r="H41227" s="11"/>
    </row>
    <row r="41228" spans="6:8" x14ac:dyDescent="0.25">
      <c r="F41228" s="11"/>
      <c r="G41228" s="11"/>
      <c r="H41228" s="11"/>
    </row>
    <row r="41229" spans="6:8" x14ac:dyDescent="0.25">
      <c r="F41229" s="11"/>
      <c r="G41229" s="11"/>
      <c r="H41229" s="11"/>
    </row>
    <row r="41230" spans="6:8" x14ac:dyDescent="0.25">
      <c r="F41230" s="11"/>
      <c r="G41230" s="11"/>
      <c r="H41230" s="11"/>
    </row>
    <row r="41231" spans="6:8" x14ac:dyDescent="0.25">
      <c r="F41231" s="11"/>
      <c r="G41231" s="11"/>
      <c r="H41231" s="11"/>
    </row>
    <row r="41232" spans="6:8" x14ac:dyDescent="0.25">
      <c r="F41232" s="11"/>
      <c r="G41232" s="11"/>
      <c r="H41232" s="11"/>
    </row>
    <row r="41233" spans="6:8" x14ac:dyDescent="0.25">
      <c r="F41233" s="11"/>
      <c r="G41233" s="11"/>
      <c r="H41233" s="11"/>
    </row>
    <row r="41234" spans="6:8" x14ac:dyDescent="0.25">
      <c r="F41234" s="11"/>
      <c r="G41234" s="11"/>
      <c r="H41234" s="11"/>
    </row>
    <row r="41235" spans="6:8" x14ac:dyDescent="0.25">
      <c r="F41235" s="11"/>
      <c r="G41235" s="11"/>
      <c r="H41235" s="11"/>
    </row>
    <row r="41236" spans="6:8" x14ac:dyDescent="0.25">
      <c r="F41236" s="11"/>
      <c r="G41236" s="11"/>
      <c r="H41236" s="11"/>
    </row>
    <row r="41237" spans="6:8" x14ac:dyDescent="0.25">
      <c r="F41237" s="11"/>
      <c r="G41237" s="11"/>
      <c r="H41237" s="11"/>
    </row>
    <row r="41238" spans="6:8" x14ac:dyDescent="0.25">
      <c r="F41238" s="11"/>
      <c r="G41238" s="11"/>
      <c r="H41238" s="11"/>
    </row>
    <row r="41239" spans="6:8" x14ac:dyDescent="0.25">
      <c r="F41239" s="11"/>
      <c r="G41239" s="11"/>
      <c r="H41239" s="11"/>
    </row>
    <row r="41240" spans="6:8" x14ac:dyDescent="0.25">
      <c r="F41240" s="11"/>
      <c r="G41240" s="11"/>
      <c r="H41240" s="11"/>
    </row>
    <row r="41241" spans="6:8" x14ac:dyDescent="0.25">
      <c r="F41241" s="11"/>
      <c r="G41241" s="11"/>
      <c r="H41241" s="11"/>
    </row>
    <row r="41242" spans="6:8" x14ac:dyDescent="0.25">
      <c r="F41242" s="11"/>
      <c r="G41242" s="11"/>
      <c r="H41242" s="11"/>
    </row>
    <row r="41243" spans="6:8" x14ac:dyDescent="0.25">
      <c r="F41243" s="11"/>
      <c r="G41243" s="11"/>
      <c r="H41243" s="11"/>
    </row>
    <row r="41244" spans="6:8" x14ac:dyDescent="0.25">
      <c r="F41244" s="11"/>
      <c r="G41244" s="11"/>
      <c r="H41244" s="11"/>
    </row>
    <row r="41245" spans="6:8" x14ac:dyDescent="0.25">
      <c r="F41245" s="11"/>
      <c r="G41245" s="11"/>
      <c r="H41245" s="11"/>
    </row>
    <row r="41246" spans="6:8" x14ac:dyDescent="0.25">
      <c r="F41246" s="11"/>
      <c r="G41246" s="11"/>
      <c r="H41246" s="11"/>
    </row>
    <row r="41247" spans="6:8" x14ac:dyDescent="0.25">
      <c r="F41247" s="11"/>
      <c r="G41247" s="11"/>
      <c r="H41247" s="11"/>
    </row>
    <row r="41248" spans="6:8" x14ac:dyDescent="0.25">
      <c r="F41248" s="11"/>
      <c r="G41248" s="11"/>
      <c r="H41248" s="11"/>
    </row>
    <row r="41249" spans="6:8" x14ac:dyDescent="0.25">
      <c r="F41249" s="11"/>
      <c r="G41249" s="11"/>
      <c r="H41249" s="11"/>
    </row>
    <row r="41250" spans="6:8" x14ac:dyDescent="0.25">
      <c r="F41250" s="11"/>
      <c r="G41250" s="11"/>
      <c r="H41250" s="11"/>
    </row>
    <row r="41251" spans="6:8" x14ac:dyDescent="0.25">
      <c r="F41251" s="11"/>
      <c r="G41251" s="11"/>
      <c r="H41251" s="11"/>
    </row>
    <row r="41252" spans="6:8" x14ac:dyDescent="0.25">
      <c r="F41252" s="11"/>
      <c r="G41252" s="11"/>
      <c r="H41252" s="11"/>
    </row>
    <row r="41253" spans="6:8" x14ac:dyDescent="0.25">
      <c r="F41253" s="11"/>
      <c r="G41253" s="11"/>
      <c r="H41253" s="11"/>
    </row>
    <row r="41254" spans="6:8" x14ac:dyDescent="0.25">
      <c r="F41254" s="11"/>
      <c r="G41254" s="11"/>
      <c r="H41254" s="11"/>
    </row>
    <row r="41255" spans="6:8" x14ac:dyDescent="0.25">
      <c r="F41255" s="11"/>
      <c r="G41255" s="11"/>
      <c r="H41255" s="11"/>
    </row>
    <row r="41256" spans="6:8" x14ac:dyDescent="0.25">
      <c r="F41256" s="11"/>
      <c r="G41256" s="11"/>
      <c r="H41256" s="11"/>
    </row>
    <row r="41257" spans="6:8" x14ac:dyDescent="0.25">
      <c r="F41257" s="11"/>
      <c r="G41257" s="11"/>
      <c r="H41257" s="11"/>
    </row>
    <row r="41258" spans="6:8" x14ac:dyDescent="0.25">
      <c r="F41258" s="11"/>
      <c r="G41258" s="11"/>
      <c r="H41258" s="11"/>
    </row>
    <row r="41259" spans="6:8" x14ac:dyDescent="0.25">
      <c r="F41259" s="11"/>
      <c r="G41259" s="11"/>
      <c r="H41259" s="11"/>
    </row>
    <row r="41260" spans="6:8" x14ac:dyDescent="0.25">
      <c r="F41260" s="11"/>
      <c r="G41260" s="11"/>
      <c r="H41260" s="11"/>
    </row>
    <row r="41261" spans="6:8" x14ac:dyDescent="0.25">
      <c r="F41261" s="11"/>
      <c r="G41261" s="11"/>
      <c r="H41261" s="11"/>
    </row>
    <row r="41262" spans="6:8" x14ac:dyDescent="0.25">
      <c r="F41262" s="11"/>
      <c r="G41262" s="11"/>
      <c r="H41262" s="11"/>
    </row>
    <row r="41263" spans="6:8" x14ac:dyDescent="0.25">
      <c r="F41263" s="11"/>
      <c r="G41263" s="11"/>
      <c r="H41263" s="11"/>
    </row>
    <row r="41264" spans="6:8" x14ac:dyDescent="0.25">
      <c r="F41264" s="11"/>
      <c r="G41264" s="11"/>
      <c r="H41264" s="11"/>
    </row>
    <row r="41265" spans="6:8" x14ac:dyDescent="0.25">
      <c r="F41265" s="11"/>
      <c r="G41265" s="11"/>
      <c r="H41265" s="11"/>
    </row>
    <row r="41266" spans="6:8" x14ac:dyDescent="0.25">
      <c r="F41266" s="11"/>
      <c r="G41266" s="11"/>
      <c r="H41266" s="11"/>
    </row>
    <row r="41267" spans="6:8" x14ac:dyDescent="0.25">
      <c r="F41267" s="11"/>
      <c r="G41267" s="11"/>
      <c r="H41267" s="11"/>
    </row>
    <row r="41268" spans="6:8" x14ac:dyDescent="0.25">
      <c r="F41268" s="11"/>
      <c r="G41268" s="11"/>
      <c r="H41268" s="11"/>
    </row>
    <row r="41269" spans="6:8" x14ac:dyDescent="0.25">
      <c r="F41269" s="11"/>
      <c r="G41269" s="11"/>
      <c r="H41269" s="11"/>
    </row>
    <row r="41270" spans="6:8" x14ac:dyDescent="0.25">
      <c r="F41270" s="11"/>
      <c r="G41270" s="11"/>
      <c r="H41270" s="11"/>
    </row>
    <row r="41271" spans="6:8" x14ac:dyDescent="0.25">
      <c r="F41271" s="11"/>
      <c r="G41271" s="11"/>
      <c r="H41271" s="11"/>
    </row>
    <row r="41272" spans="6:8" x14ac:dyDescent="0.25">
      <c r="F41272" s="11"/>
      <c r="G41272" s="11"/>
      <c r="H41272" s="11"/>
    </row>
    <row r="41273" spans="6:8" x14ac:dyDescent="0.25">
      <c r="F41273" s="11"/>
      <c r="G41273" s="11"/>
      <c r="H41273" s="11"/>
    </row>
    <row r="41274" spans="6:8" x14ac:dyDescent="0.25">
      <c r="F41274" s="11"/>
      <c r="G41274" s="11"/>
      <c r="H41274" s="11"/>
    </row>
    <row r="41275" spans="6:8" x14ac:dyDescent="0.25">
      <c r="F41275" s="11"/>
      <c r="G41275" s="11"/>
      <c r="H41275" s="11"/>
    </row>
    <row r="41276" spans="6:8" x14ac:dyDescent="0.25">
      <c r="F41276" s="11"/>
      <c r="G41276" s="11"/>
      <c r="H41276" s="11"/>
    </row>
    <row r="41277" spans="6:8" x14ac:dyDescent="0.25">
      <c r="F41277" s="11"/>
      <c r="G41277" s="11"/>
      <c r="H41277" s="11"/>
    </row>
    <row r="41278" spans="6:8" x14ac:dyDescent="0.25">
      <c r="F41278" s="11"/>
      <c r="G41278" s="11"/>
      <c r="H41278" s="11"/>
    </row>
    <row r="41279" spans="6:8" x14ac:dyDescent="0.25">
      <c r="F41279" s="11"/>
      <c r="G41279" s="11"/>
      <c r="H41279" s="11"/>
    </row>
    <row r="41280" spans="6:8" x14ac:dyDescent="0.25">
      <c r="F41280" s="11"/>
      <c r="G41280" s="11"/>
      <c r="H41280" s="11"/>
    </row>
    <row r="41281" spans="6:8" x14ac:dyDescent="0.25">
      <c r="F41281" s="11"/>
      <c r="G41281" s="11"/>
      <c r="H41281" s="11"/>
    </row>
    <row r="41282" spans="6:8" x14ac:dyDescent="0.25">
      <c r="F41282" s="11"/>
      <c r="G41282" s="11"/>
      <c r="H41282" s="11"/>
    </row>
    <row r="41283" spans="6:8" x14ac:dyDescent="0.25">
      <c r="F41283" s="11"/>
      <c r="G41283" s="11"/>
      <c r="H41283" s="11"/>
    </row>
    <row r="41284" spans="6:8" x14ac:dyDescent="0.25">
      <c r="F41284" s="11"/>
      <c r="G41284" s="11"/>
      <c r="H41284" s="11"/>
    </row>
    <row r="41285" spans="6:8" x14ac:dyDescent="0.25">
      <c r="F41285" s="11"/>
      <c r="G41285" s="11"/>
      <c r="H41285" s="11"/>
    </row>
    <row r="41286" spans="6:8" x14ac:dyDescent="0.25">
      <c r="F41286" s="11"/>
      <c r="G41286" s="11"/>
      <c r="H41286" s="11"/>
    </row>
    <row r="41287" spans="6:8" x14ac:dyDescent="0.25">
      <c r="F41287" s="11"/>
      <c r="G41287" s="11"/>
      <c r="H41287" s="11"/>
    </row>
    <row r="41288" spans="6:8" x14ac:dyDescent="0.25">
      <c r="F41288" s="11"/>
      <c r="G41288" s="11"/>
      <c r="H41288" s="11"/>
    </row>
    <row r="41289" spans="6:8" x14ac:dyDescent="0.25">
      <c r="F41289" s="11"/>
      <c r="G41289" s="11"/>
      <c r="H41289" s="11"/>
    </row>
    <row r="41290" spans="6:8" x14ac:dyDescent="0.25">
      <c r="F41290" s="11"/>
      <c r="G41290" s="11"/>
      <c r="H41290" s="11"/>
    </row>
    <row r="41291" spans="6:8" x14ac:dyDescent="0.25">
      <c r="F41291" s="11"/>
      <c r="G41291" s="11"/>
      <c r="H41291" s="11"/>
    </row>
    <row r="41292" spans="6:8" x14ac:dyDescent="0.25">
      <c r="F41292" s="11"/>
      <c r="G41292" s="11"/>
      <c r="H41292" s="11"/>
    </row>
    <row r="41293" spans="6:8" x14ac:dyDescent="0.25">
      <c r="F41293" s="11"/>
      <c r="G41293" s="11"/>
      <c r="H41293" s="11"/>
    </row>
    <row r="41294" spans="6:8" x14ac:dyDescent="0.25">
      <c r="F41294" s="11"/>
      <c r="G41294" s="11"/>
      <c r="H41294" s="11"/>
    </row>
    <row r="41295" spans="6:8" x14ac:dyDescent="0.25">
      <c r="F41295" s="11"/>
      <c r="G41295" s="11"/>
      <c r="H41295" s="11"/>
    </row>
    <row r="41296" spans="6:8" x14ac:dyDescent="0.25">
      <c r="F41296" s="11"/>
      <c r="G41296" s="11"/>
      <c r="H41296" s="11"/>
    </row>
    <row r="41297" spans="6:8" x14ac:dyDescent="0.25">
      <c r="F41297" s="11"/>
      <c r="G41297" s="11"/>
      <c r="H41297" s="11"/>
    </row>
    <row r="41298" spans="6:8" x14ac:dyDescent="0.25">
      <c r="F41298" s="11"/>
      <c r="G41298" s="11"/>
      <c r="H41298" s="11"/>
    </row>
    <row r="41299" spans="6:8" x14ac:dyDescent="0.25">
      <c r="F41299" s="11"/>
      <c r="G41299" s="11"/>
      <c r="H41299" s="11"/>
    </row>
    <row r="41300" spans="6:8" x14ac:dyDescent="0.25">
      <c r="F41300" s="11"/>
      <c r="G41300" s="11"/>
      <c r="H41300" s="11"/>
    </row>
    <row r="41301" spans="6:8" x14ac:dyDescent="0.25">
      <c r="F41301" s="11"/>
      <c r="G41301" s="11"/>
      <c r="H41301" s="11"/>
    </row>
    <row r="41302" spans="6:8" x14ac:dyDescent="0.25">
      <c r="F41302" s="11"/>
      <c r="G41302" s="11"/>
      <c r="H41302" s="11"/>
    </row>
    <row r="41303" spans="6:8" x14ac:dyDescent="0.25">
      <c r="F41303" s="11"/>
      <c r="G41303" s="11"/>
      <c r="H41303" s="11"/>
    </row>
    <row r="41304" spans="6:8" x14ac:dyDescent="0.25">
      <c r="F41304" s="11"/>
      <c r="G41304" s="11"/>
      <c r="H41304" s="11"/>
    </row>
    <row r="41305" spans="6:8" x14ac:dyDescent="0.25">
      <c r="F41305" s="11"/>
      <c r="G41305" s="11"/>
      <c r="H41305" s="11"/>
    </row>
    <row r="41306" spans="6:8" x14ac:dyDescent="0.25">
      <c r="F41306" s="11"/>
      <c r="G41306" s="11"/>
      <c r="H41306" s="11"/>
    </row>
    <row r="41307" spans="6:8" x14ac:dyDescent="0.25">
      <c r="F41307" s="11"/>
      <c r="G41307" s="11"/>
      <c r="H41307" s="11"/>
    </row>
    <row r="41308" spans="6:8" x14ac:dyDescent="0.25">
      <c r="F41308" s="11"/>
      <c r="G41308" s="11"/>
      <c r="H41308" s="11"/>
    </row>
    <row r="41309" spans="6:8" x14ac:dyDescent="0.25">
      <c r="F41309" s="11"/>
      <c r="G41309" s="11"/>
      <c r="H41309" s="11"/>
    </row>
    <row r="41310" spans="6:8" x14ac:dyDescent="0.25">
      <c r="F41310" s="11"/>
      <c r="G41310" s="11"/>
      <c r="H41310" s="11"/>
    </row>
    <row r="41311" spans="6:8" x14ac:dyDescent="0.25">
      <c r="F41311" s="11"/>
      <c r="G41311" s="11"/>
      <c r="H41311" s="11"/>
    </row>
    <row r="41312" spans="6:8" x14ac:dyDescent="0.25">
      <c r="F41312" s="11"/>
      <c r="G41312" s="11"/>
      <c r="H41312" s="11"/>
    </row>
    <row r="41313" spans="6:8" x14ac:dyDescent="0.25">
      <c r="F41313" s="11"/>
      <c r="G41313" s="11"/>
      <c r="H41313" s="11"/>
    </row>
    <row r="41314" spans="6:8" x14ac:dyDescent="0.25">
      <c r="F41314" s="11"/>
      <c r="G41314" s="11"/>
      <c r="H41314" s="11"/>
    </row>
    <row r="41315" spans="6:8" x14ac:dyDescent="0.25">
      <c r="F41315" s="11"/>
      <c r="G41315" s="11"/>
      <c r="H41315" s="11"/>
    </row>
    <row r="41316" spans="6:8" x14ac:dyDescent="0.25">
      <c r="F41316" s="11"/>
      <c r="G41316" s="11"/>
      <c r="H41316" s="11"/>
    </row>
    <row r="41317" spans="6:8" x14ac:dyDescent="0.25">
      <c r="F41317" s="11"/>
      <c r="G41317" s="11"/>
      <c r="H41317" s="11"/>
    </row>
    <row r="41318" spans="6:8" x14ac:dyDescent="0.25">
      <c r="F41318" s="11"/>
      <c r="G41318" s="11"/>
      <c r="H41318" s="11"/>
    </row>
    <row r="41319" spans="6:8" x14ac:dyDescent="0.25">
      <c r="F41319" s="11"/>
      <c r="G41319" s="11"/>
      <c r="H41319" s="11"/>
    </row>
    <row r="41320" spans="6:8" x14ac:dyDescent="0.25">
      <c r="F41320" s="11"/>
      <c r="G41320" s="11"/>
      <c r="H41320" s="11"/>
    </row>
    <row r="41321" spans="6:8" x14ac:dyDescent="0.25">
      <c r="F41321" s="11"/>
      <c r="G41321" s="11"/>
      <c r="H41321" s="11"/>
    </row>
    <row r="41322" spans="6:8" x14ac:dyDescent="0.25">
      <c r="F41322" s="11"/>
      <c r="G41322" s="11"/>
      <c r="H41322" s="11"/>
    </row>
    <row r="41323" spans="6:8" x14ac:dyDescent="0.25">
      <c r="F41323" s="11"/>
      <c r="G41323" s="11"/>
      <c r="H41323" s="11"/>
    </row>
    <row r="41324" spans="6:8" x14ac:dyDescent="0.25">
      <c r="F41324" s="11"/>
      <c r="G41324" s="11"/>
      <c r="H41324" s="11"/>
    </row>
    <row r="41325" spans="6:8" x14ac:dyDescent="0.25">
      <c r="F41325" s="11"/>
      <c r="G41325" s="11"/>
      <c r="H41325" s="11"/>
    </row>
    <row r="41326" spans="6:8" x14ac:dyDescent="0.25">
      <c r="F41326" s="11"/>
      <c r="G41326" s="11"/>
      <c r="H41326" s="11"/>
    </row>
    <row r="41327" spans="6:8" x14ac:dyDescent="0.25">
      <c r="F41327" s="11"/>
      <c r="G41327" s="11"/>
      <c r="H41327" s="11"/>
    </row>
    <row r="41328" spans="6:8" x14ac:dyDescent="0.25">
      <c r="F41328" s="11"/>
      <c r="G41328" s="11"/>
      <c r="H41328" s="11"/>
    </row>
    <row r="41329" spans="6:8" x14ac:dyDescent="0.25">
      <c r="F41329" s="11"/>
      <c r="G41329" s="11"/>
      <c r="H41329" s="11"/>
    </row>
    <row r="41330" spans="6:8" x14ac:dyDescent="0.25">
      <c r="F41330" s="11"/>
      <c r="G41330" s="11"/>
      <c r="H41330" s="11"/>
    </row>
    <row r="41331" spans="6:8" x14ac:dyDescent="0.25">
      <c r="F41331" s="11"/>
      <c r="G41331" s="11"/>
      <c r="H41331" s="11"/>
    </row>
    <row r="41332" spans="6:8" x14ac:dyDescent="0.25">
      <c r="F41332" s="11"/>
      <c r="G41332" s="11"/>
      <c r="H41332" s="11"/>
    </row>
    <row r="41333" spans="6:8" x14ac:dyDescent="0.25">
      <c r="F41333" s="11"/>
      <c r="G41333" s="11"/>
      <c r="H41333" s="11"/>
    </row>
    <row r="41334" spans="6:8" x14ac:dyDescent="0.25">
      <c r="F41334" s="11"/>
      <c r="G41334" s="11"/>
      <c r="H41334" s="11"/>
    </row>
    <row r="41335" spans="6:8" x14ac:dyDescent="0.25">
      <c r="F41335" s="11"/>
      <c r="G41335" s="11"/>
      <c r="H41335" s="11"/>
    </row>
    <row r="41336" spans="6:8" x14ac:dyDescent="0.25">
      <c r="F41336" s="11"/>
      <c r="G41336" s="11"/>
      <c r="H41336" s="11"/>
    </row>
    <row r="41337" spans="6:8" x14ac:dyDescent="0.25">
      <c r="F41337" s="11"/>
      <c r="G41337" s="11"/>
      <c r="H41337" s="11"/>
    </row>
    <row r="41338" spans="6:8" x14ac:dyDescent="0.25">
      <c r="F41338" s="11"/>
      <c r="G41338" s="11"/>
      <c r="H41338" s="11"/>
    </row>
    <row r="41339" spans="6:8" x14ac:dyDescent="0.25">
      <c r="F41339" s="11"/>
      <c r="G41339" s="11"/>
      <c r="H41339" s="11"/>
    </row>
    <row r="41340" spans="6:8" x14ac:dyDescent="0.25">
      <c r="F41340" s="11"/>
      <c r="G41340" s="11"/>
      <c r="H41340" s="11"/>
    </row>
    <row r="41341" spans="6:8" x14ac:dyDescent="0.25">
      <c r="F41341" s="11"/>
      <c r="G41341" s="11"/>
      <c r="H41341" s="11"/>
    </row>
    <row r="41342" spans="6:8" x14ac:dyDescent="0.25">
      <c r="F41342" s="11"/>
      <c r="G41342" s="11"/>
      <c r="H41342" s="11"/>
    </row>
    <row r="41343" spans="6:8" x14ac:dyDescent="0.25">
      <c r="F41343" s="11"/>
      <c r="G41343" s="11"/>
      <c r="H41343" s="11"/>
    </row>
    <row r="41344" spans="6:8" x14ac:dyDescent="0.25">
      <c r="F41344" s="11"/>
      <c r="G41344" s="11"/>
      <c r="H41344" s="11"/>
    </row>
    <row r="41345" spans="6:8" x14ac:dyDescent="0.25">
      <c r="F41345" s="11"/>
      <c r="G41345" s="11"/>
      <c r="H41345" s="11"/>
    </row>
    <row r="41346" spans="6:8" x14ac:dyDescent="0.25">
      <c r="F41346" s="11"/>
      <c r="G41346" s="11"/>
      <c r="H41346" s="11"/>
    </row>
    <row r="41347" spans="6:8" x14ac:dyDescent="0.25">
      <c r="F41347" s="11"/>
      <c r="G41347" s="11"/>
      <c r="H41347" s="11"/>
    </row>
    <row r="41348" spans="6:8" x14ac:dyDescent="0.25">
      <c r="F41348" s="11"/>
      <c r="G41348" s="11"/>
      <c r="H41348" s="11"/>
    </row>
    <row r="41349" spans="6:8" x14ac:dyDescent="0.25">
      <c r="F41349" s="11"/>
      <c r="G41349" s="11"/>
      <c r="H41349" s="11"/>
    </row>
    <row r="41350" spans="6:8" x14ac:dyDescent="0.25">
      <c r="F41350" s="11"/>
      <c r="G41350" s="11"/>
      <c r="H41350" s="11"/>
    </row>
    <row r="41351" spans="6:8" x14ac:dyDescent="0.25">
      <c r="F41351" s="11"/>
      <c r="G41351" s="11"/>
      <c r="H41351" s="11"/>
    </row>
    <row r="41352" spans="6:8" x14ac:dyDescent="0.25">
      <c r="F41352" s="11"/>
      <c r="G41352" s="11"/>
      <c r="H41352" s="11"/>
    </row>
    <row r="41353" spans="6:8" x14ac:dyDescent="0.25">
      <c r="F41353" s="11"/>
      <c r="G41353" s="11"/>
      <c r="H41353" s="11"/>
    </row>
    <row r="41354" spans="6:8" x14ac:dyDescent="0.25">
      <c r="F41354" s="11"/>
      <c r="G41354" s="11"/>
      <c r="H41354" s="11"/>
    </row>
    <row r="41355" spans="6:8" x14ac:dyDescent="0.25">
      <c r="F41355" s="11"/>
      <c r="G41355" s="11"/>
      <c r="H41355" s="11"/>
    </row>
    <row r="41356" spans="6:8" x14ac:dyDescent="0.25">
      <c r="F41356" s="11"/>
      <c r="G41356" s="11"/>
      <c r="H41356" s="11"/>
    </row>
    <row r="41357" spans="6:8" x14ac:dyDescent="0.25">
      <c r="F41357" s="11"/>
      <c r="G41357" s="11"/>
      <c r="H41357" s="11"/>
    </row>
    <row r="41358" spans="6:8" x14ac:dyDescent="0.25">
      <c r="F41358" s="11"/>
      <c r="G41358" s="11"/>
      <c r="H41358" s="11"/>
    </row>
    <row r="41359" spans="6:8" x14ac:dyDescent="0.25">
      <c r="F41359" s="11"/>
      <c r="G41359" s="11"/>
      <c r="H41359" s="11"/>
    </row>
    <row r="41360" spans="6:8" x14ac:dyDescent="0.25">
      <c r="F41360" s="11"/>
      <c r="G41360" s="11"/>
      <c r="H41360" s="11"/>
    </row>
    <row r="41361" spans="6:8" x14ac:dyDescent="0.25">
      <c r="F41361" s="11"/>
      <c r="G41361" s="11"/>
      <c r="H41361" s="11"/>
    </row>
    <row r="41362" spans="6:8" x14ac:dyDescent="0.25">
      <c r="F41362" s="11"/>
      <c r="G41362" s="11"/>
      <c r="H41362" s="11"/>
    </row>
    <row r="41363" spans="6:8" x14ac:dyDescent="0.25">
      <c r="F41363" s="11"/>
      <c r="G41363" s="11"/>
      <c r="H41363" s="11"/>
    </row>
    <row r="41364" spans="6:8" x14ac:dyDescent="0.25">
      <c r="F41364" s="11"/>
      <c r="G41364" s="11"/>
      <c r="H41364" s="11"/>
    </row>
    <row r="41365" spans="6:8" x14ac:dyDescent="0.25">
      <c r="F41365" s="11"/>
      <c r="G41365" s="11"/>
      <c r="H41365" s="11"/>
    </row>
    <row r="41366" spans="6:8" x14ac:dyDescent="0.25">
      <c r="F41366" s="11"/>
      <c r="G41366" s="11"/>
      <c r="H41366" s="11"/>
    </row>
    <row r="41367" spans="6:8" x14ac:dyDescent="0.25">
      <c r="F41367" s="11"/>
      <c r="G41367" s="11"/>
      <c r="H41367" s="11"/>
    </row>
    <row r="41368" spans="6:8" x14ac:dyDescent="0.25">
      <c r="F41368" s="11"/>
      <c r="G41368" s="11"/>
      <c r="H41368" s="11"/>
    </row>
    <row r="41369" spans="6:8" x14ac:dyDescent="0.25">
      <c r="F41369" s="11"/>
      <c r="G41369" s="11"/>
      <c r="H41369" s="11"/>
    </row>
    <row r="41370" spans="6:8" x14ac:dyDescent="0.25">
      <c r="F41370" s="11"/>
      <c r="G41370" s="11"/>
      <c r="H41370" s="11"/>
    </row>
    <row r="41371" spans="6:8" x14ac:dyDescent="0.25">
      <c r="F41371" s="11"/>
      <c r="G41371" s="11"/>
      <c r="H41371" s="11"/>
    </row>
    <row r="41372" spans="6:8" x14ac:dyDescent="0.25">
      <c r="F41372" s="11"/>
      <c r="G41372" s="11"/>
      <c r="H41372" s="11"/>
    </row>
    <row r="41373" spans="6:8" x14ac:dyDescent="0.25">
      <c r="F41373" s="11"/>
      <c r="G41373" s="11"/>
      <c r="H41373" s="11"/>
    </row>
    <row r="41374" spans="6:8" x14ac:dyDescent="0.25">
      <c r="F41374" s="11"/>
      <c r="G41374" s="11"/>
      <c r="H41374" s="11"/>
    </row>
    <row r="41375" spans="6:8" x14ac:dyDescent="0.25">
      <c r="F41375" s="11"/>
      <c r="G41375" s="11"/>
      <c r="H41375" s="11"/>
    </row>
    <row r="41376" spans="6:8" x14ac:dyDescent="0.25">
      <c r="F41376" s="11"/>
      <c r="G41376" s="11"/>
      <c r="H41376" s="11"/>
    </row>
    <row r="41377" spans="6:8" x14ac:dyDescent="0.25">
      <c r="F41377" s="11"/>
      <c r="G41377" s="11"/>
      <c r="H41377" s="11"/>
    </row>
    <row r="41378" spans="6:8" x14ac:dyDescent="0.25">
      <c r="F41378" s="11"/>
      <c r="G41378" s="11"/>
      <c r="H41378" s="11"/>
    </row>
    <row r="41379" spans="6:8" x14ac:dyDescent="0.25">
      <c r="F41379" s="11"/>
      <c r="G41379" s="11"/>
      <c r="H41379" s="11"/>
    </row>
    <row r="41380" spans="6:8" x14ac:dyDescent="0.25">
      <c r="F41380" s="11"/>
      <c r="G41380" s="11"/>
      <c r="H41380" s="11"/>
    </row>
    <row r="41381" spans="6:8" x14ac:dyDescent="0.25">
      <c r="F41381" s="11"/>
      <c r="G41381" s="11"/>
      <c r="H41381" s="11"/>
    </row>
    <row r="41382" spans="6:8" x14ac:dyDescent="0.25">
      <c r="F41382" s="11"/>
      <c r="G41382" s="11"/>
      <c r="H41382" s="11"/>
    </row>
    <row r="41383" spans="6:8" x14ac:dyDescent="0.25">
      <c r="F41383" s="11"/>
      <c r="G41383" s="11"/>
      <c r="H41383" s="11"/>
    </row>
    <row r="41384" spans="6:8" x14ac:dyDescent="0.25">
      <c r="F41384" s="11"/>
      <c r="G41384" s="11"/>
      <c r="H41384" s="11"/>
    </row>
    <row r="41385" spans="6:8" x14ac:dyDescent="0.25">
      <c r="F41385" s="11"/>
      <c r="G41385" s="11"/>
      <c r="H41385" s="11"/>
    </row>
    <row r="41386" spans="6:8" x14ac:dyDescent="0.25">
      <c r="F41386" s="11"/>
      <c r="G41386" s="11"/>
      <c r="H41386" s="11"/>
    </row>
    <row r="41387" spans="6:8" x14ac:dyDescent="0.25">
      <c r="F41387" s="11"/>
      <c r="G41387" s="11"/>
      <c r="H41387" s="11"/>
    </row>
    <row r="41388" spans="6:8" x14ac:dyDescent="0.25">
      <c r="F41388" s="11"/>
      <c r="G41388" s="11"/>
      <c r="H41388" s="11"/>
    </row>
    <row r="41389" spans="6:8" x14ac:dyDescent="0.25">
      <c r="F41389" s="11"/>
      <c r="G41389" s="11"/>
      <c r="H41389" s="11"/>
    </row>
    <row r="41390" spans="6:8" x14ac:dyDescent="0.25">
      <c r="F41390" s="11"/>
      <c r="G41390" s="11"/>
      <c r="H41390" s="11"/>
    </row>
    <row r="41391" spans="6:8" x14ac:dyDescent="0.25">
      <c r="F41391" s="11"/>
      <c r="G41391" s="11"/>
      <c r="H41391" s="11"/>
    </row>
    <row r="41392" spans="6:8" x14ac:dyDescent="0.25">
      <c r="F41392" s="11"/>
      <c r="G41392" s="11"/>
      <c r="H41392" s="11"/>
    </row>
    <row r="41393" spans="6:8" x14ac:dyDescent="0.25">
      <c r="F41393" s="11"/>
      <c r="G41393" s="11"/>
      <c r="H41393" s="11"/>
    </row>
    <row r="41394" spans="6:8" x14ac:dyDescent="0.25">
      <c r="F41394" s="11"/>
      <c r="G41394" s="11"/>
      <c r="H41394" s="11"/>
    </row>
    <row r="41395" spans="6:8" x14ac:dyDescent="0.25">
      <c r="F41395" s="11"/>
      <c r="G41395" s="11"/>
      <c r="H41395" s="11"/>
    </row>
    <row r="41396" spans="6:8" x14ac:dyDescent="0.25">
      <c r="F41396" s="11"/>
      <c r="G41396" s="11"/>
      <c r="H41396" s="11"/>
    </row>
    <row r="41397" spans="6:8" x14ac:dyDescent="0.25">
      <c r="F41397" s="11"/>
      <c r="G41397" s="11"/>
      <c r="H41397" s="11"/>
    </row>
    <row r="41398" spans="6:8" x14ac:dyDescent="0.25">
      <c r="F41398" s="11"/>
      <c r="G41398" s="11"/>
      <c r="H41398" s="11"/>
    </row>
    <row r="41399" spans="6:8" x14ac:dyDescent="0.25">
      <c r="F41399" s="11"/>
      <c r="G41399" s="11"/>
      <c r="H41399" s="11"/>
    </row>
    <row r="41400" spans="6:8" x14ac:dyDescent="0.25">
      <c r="F41400" s="11"/>
      <c r="G41400" s="11"/>
      <c r="H41400" s="11"/>
    </row>
    <row r="41401" spans="6:8" x14ac:dyDescent="0.25">
      <c r="F41401" s="11"/>
      <c r="G41401" s="11"/>
      <c r="H41401" s="11"/>
    </row>
    <row r="41402" spans="6:8" x14ac:dyDescent="0.25">
      <c r="F41402" s="11"/>
      <c r="G41402" s="11"/>
      <c r="H41402" s="11"/>
    </row>
    <row r="41403" spans="6:8" x14ac:dyDescent="0.25">
      <c r="F41403" s="11"/>
      <c r="G41403" s="11"/>
      <c r="H41403" s="11"/>
    </row>
    <row r="41404" spans="6:8" x14ac:dyDescent="0.25">
      <c r="F41404" s="11"/>
      <c r="G41404" s="11"/>
      <c r="H41404" s="11"/>
    </row>
    <row r="41405" spans="6:8" x14ac:dyDescent="0.25">
      <c r="F41405" s="11"/>
      <c r="G41405" s="11"/>
      <c r="H41405" s="11"/>
    </row>
    <row r="41406" spans="6:8" x14ac:dyDescent="0.25">
      <c r="F41406" s="11"/>
      <c r="G41406" s="11"/>
      <c r="H41406" s="11"/>
    </row>
    <row r="41407" spans="6:8" x14ac:dyDescent="0.25">
      <c r="F41407" s="11"/>
      <c r="G41407" s="11"/>
      <c r="H41407" s="11"/>
    </row>
    <row r="41408" spans="6:8" x14ac:dyDescent="0.25">
      <c r="F41408" s="11"/>
      <c r="G41408" s="11"/>
      <c r="H41408" s="11"/>
    </row>
    <row r="41409" spans="6:8" x14ac:dyDescent="0.25">
      <c r="F41409" s="11"/>
      <c r="G41409" s="11"/>
      <c r="H41409" s="11"/>
    </row>
    <row r="41410" spans="6:8" x14ac:dyDescent="0.25">
      <c r="F41410" s="11"/>
      <c r="G41410" s="11"/>
      <c r="H41410" s="11"/>
    </row>
    <row r="41411" spans="6:8" x14ac:dyDescent="0.25">
      <c r="F41411" s="11"/>
      <c r="G41411" s="11"/>
      <c r="H41411" s="11"/>
    </row>
    <row r="41412" spans="6:8" x14ac:dyDescent="0.25">
      <c r="F41412" s="11"/>
      <c r="G41412" s="11"/>
      <c r="H41412" s="11"/>
    </row>
    <row r="41413" spans="6:8" x14ac:dyDescent="0.25">
      <c r="F41413" s="11"/>
      <c r="G41413" s="11"/>
      <c r="H41413" s="11"/>
    </row>
    <row r="41414" spans="6:8" x14ac:dyDescent="0.25">
      <c r="F41414" s="11"/>
      <c r="G41414" s="11"/>
      <c r="H41414" s="11"/>
    </row>
    <row r="41415" spans="6:8" x14ac:dyDescent="0.25">
      <c r="F41415" s="11"/>
      <c r="G41415" s="11"/>
      <c r="H41415" s="11"/>
    </row>
    <row r="41416" spans="6:8" x14ac:dyDescent="0.25">
      <c r="F41416" s="11"/>
      <c r="G41416" s="11"/>
      <c r="H41416" s="11"/>
    </row>
    <row r="41417" spans="6:8" x14ac:dyDescent="0.25">
      <c r="F41417" s="11"/>
      <c r="G41417" s="11"/>
      <c r="H41417" s="11"/>
    </row>
    <row r="41418" spans="6:8" x14ac:dyDescent="0.25">
      <c r="F41418" s="11"/>
      <c r="G41418" s="11"/>
      <c r="H41418" s="11"/>
    </row>
    <row r="41419" spans="6:8" x14ac:dyDescent="0.25">
      <c r="F41419" s="11"/>
      <c r="G41419" s="11"/>
      <c r="H41419" s="11"/>
    </row>
    <row r="41420" spans="6:8" x14ac:dyDescent="0.25">
      <c r="F41420" s="11"/>
      <c r="G41420" s="11"/>
      <c r="H41420" s="11"/>
    </row>
    <row r="41421" spans="6:8" x14ac:dyDescent="0.25">
      <c r="F41421" s="11"/>
      <c r="G41421" s="11"/>
      <c r="H41421" s="11"/>
    </row>
    <row r="41422" spans="6:8" x14ac:dyDescent="0.25">
      <c r="F41422" s="11"/>
      <c r="G41422" s="11"/>
      <c r="H41422" s="11"/>
    </row>
    <row r="41423" spans="6:8" x14ac:dyDescent="0.25">
      <c r="F41423" s="11"/>
      <c r="G41423" s="11"/>
      <c r="H41423" s="11"/>
    </row>
    <row r="41424" spans="6:8" x14ac:dyDescent="0.25">
      <c r="F41424" s="11"/>
      <c r="G41424" s="11"/>
      <c r="H41424" s="11"/>
    </row>
    <row r="41425" spans="6:8" x14ac:dyDescent="0.25">
      <c r="F41425" s="11"/>
      <c r="G41425" s="11"/>
      <c r="H41425" s="11"/>
    </row>
    <row r="41426" spans="6:8" x14ac:dyDescent="0.25">
      <c r="F41426" s="11"/>
      <c r="G41426" s="11"/>
      <c r="H41426" s="11"/>
    </row>
    <row r="41427" spans="6:8" x14ac:dyDescent="0.25">
      <c r="F41427" s="11"/>
      <c r="G41427" s="11"/>
      <c r="H41427" s="11"/>
    </row>
    <row r="41428" spans="6:8" x14ac:dyDescent="0.25">
      <c r="F41428" s="11"/>
      <c r="G41428" s="11"/>
      <c r="H41428" s="11"/>
    </row>
    <row r="41429" spans="6:8" x14ac:dyDescent="0.25">
      <c r="F41429" s="11"/>
      <c r="G41429" s="11"/>
      <c r="H41429" s="11"/>
    </row>
    <row r="41430" spans="6:8" x14ac:dyDescent="0.25">
      <c r="F41430" s="11"/>
      <c r="G41430" s="11"/>
      <c r="H41430" s="11"/>
    </row>
    <row r="41431" spans="6:8" x14ac:dyDescent="0.25">
      <c r="F41431" s="11"/>
      <c r="G41431" s="11"/>
      <c r="H41431" s="11"/>
    </row>
    <row r="41432" spans="6:8" x14ac:dyDescent="0.25">
      <c r="F41432" s="11"/>
      <c r="G41432" s="11"/>
      <c r="H41432" s="11"/>
    </row>
    <row r="41433" spans="6:8" x14ac:dyDescent="0.25">
      <c r="F41433" s="11"/>
      <c r="G41433" s="11"/>
      <c r="H41433" s="11"/>
    </row>
    <row r="41434" spans="6:8" x14ac:dyDescent="0.25">
      <c r="F41434" s="11"/>
      <c r="G41434" s="11"/>
      <c r="H41434" s="11"/>
    </row>
    <row r="41435" spans="6:8" x14ac:dyDescent="0.25">
      <c r="F41435" s="11"/>
      <c r="G41435" s="11"/>
      <c r="H41435" s="11"/>
    </row>
    <row r="41436" spans="6:8" x14ac:dyDescent="0.25">
      <c r="F41436" s="11"/>
      <c r="G41436" s="11"/>
      <c r="H41436" s="11"/>
    </row>
    <row r="41437" spans="6:8" x14ac:dyDescent="0.25">
      <c r="F41437" s="11"/>
      <c r="G41437" s="11"/>
      <c r="H41437" s="11"/>
    </row>
    <row r="41438" spans="6:8" x14ac:dyDescent="0.25">
      <c r="F41438" s="11"/>
      <c r="G41438" s="11"/>
      <c r="H41438" s="11"/>
    </row>
    <row r="41439" spans="6:8" x14ac:dyDescent="0.25">
      <c r="F41439" s="11"/>
      <c r="G41439" s="11"/>
      <c r="H41439" s="11"/>
    </row>
    <row r="41440" spans="6:8" x14ac:dyDescent="0.25">
      <c r="F41440" s="11"/>
      <c r="G41440" s="11"/>
      <c r="H41440" s="11"/>
    </row>
    <row r="41441" spans="6:8" x14ac:dyDescent="0.25">
      <c r="F41441" s="11"/>
      <c r="G41441" s="11"/>
      <c r="H41441" s="11"/>
    </row>
    <row r="41442" spans="6:8" x14ac:dyDescent="0.25">
      <c r="F41442" s="11"/>
      <c r="G41442" s="11"/>
      <c r="H41442" s="11"/>
    </row>
    <row r="41443" spans="6:8" x14ac:dyDescent="0.25">
      <c r="F41443" s="11"/>
      <c r="G41443" s="11"/>
      <c r="H41443" s="11"/>
    </row>
    <row r="41444" spans="6:8" x14ac:dyDescent="0.25">
      <c r="F41444" s="11"/>
      <c r="G41444" s="11"/>
      <c r="H41444" s="11"/>
    </row>
    <row r="41445" spans="6:8" x14ac:dyDescent="0.25">
      <c r="F41445" s="11"/>
      <c r="G41445" s="11"/>
      <c r="H41445" s="11"/>
    </row>
    <row r="41446" spans="6:8" x14ac:dyDescent="0.25">
      <c r="F41446" s="11"/>
      <c r="G41446" s="11"/>
      <c r="H41446" s="11"/>
    </row>
    <row r="41447" spans="6:8" x14ac:dyDescent="0.25">
      <c r="F41447" s="11"/>
      <c r="G41447" s="11"/>
      <c r="H41447" s="11"/>
    </row>
    <row r="41448" spans="6:8" x14ac:dyDescent="0.25">
      <c r="F41448" s="11"/>
      <c r="G41448" s="11"/>
      <c r="H41448" s="11"/>
    </row>
    <row r="41449" spans="6:8" x14ac:dyDescent="0.25">
      <c r="F41449" s="11"/>
      <c r="G41449" s="11"/>
      <c r="H41449" s="11"/>
    </row>
    <row r="41450" spans="6:8" x14ac:dyDescent="0.25">
      <c r="F41450" s="11"/>
      <c r="G41450" s="11"/>
      <c r="H41450" s="11"/>
    </row>
    <row r="41451" spans="6:8" x14ac:dyDescent="0.25">
      <c r="F41451" s="11"/>
      <c r="G41451" s="11"/>
      <c r="H41451" s="11"/>
    </row>
    <row r="41452" spans="6:8" x14ac:dyDescent="0.25">
      <c r="F41452" s="11"/>
      <c r="G41452" s="11"/>
      <c r="H41452" s="11"/>
    </row>
    <row r="41453" spans="6:8" x14ac:dyDescent="0.25">
      <c r="F41453" s="11"/>
      <c r="G41453" s="11"/>
      <c r="H41453" s="11"/>
    </row>
    <row r="41454" spans="6:8" x14ac:dyDescent="0.25">
      <c r="F41454" s="11"/>
      <c r="G41454" s="11"/>
      <c r="H41454" s="11"/>
    </row>
    <row r="41455" spans="6:8" x14ac:dyDescent="0.25">
      <c r="F41455" s="11"/>
      <c r="G41455" s="11"/>
      <c r="H41455" s="11"/>
    </row>
    <row r="41456" spans="6:8" x14ac:dyDescent="0.25">
      <c r="F41456" s="11"/>
      <c r="G41456" s="11"/>
      <c r="H41456" s="11"/>
    </row>
    <row r="41457" spans="6:8" x14ac:dyDescent="0.25">
      <c r="F41457" s="11"/>
      <c r="G41457" s="11"/>
      <c r="H41457" s="11"/>
    </row>
    <row r="41458" spans="6:8" x14ac:dyDescent="0.25">
      <c r="F41458" s="11"/>
      <c r="G41458" s="11"/>
      <c r="H41458" s="11"/>
    </row>
    <row r="41459" spans="6:8" x14ac:dyDescent="0.25">
      <c r="F41459" s="11"/>
      <c r="G41459" s="11"/>
      <c r="H41459" s="11"/>
    </row>
    <row r="41460" spans="6:8" x14ac:dyDescent="0.25">
      <c r="F41460" s="11"/>
      <c r="G41460" s="11"/>
      <c r="H41460" s="11"/>
    </row>
    <row r="41461" spans="6:8" x14ac:dyDescent="0.25">
      <c r="F41461" s="11"/>
      <c r="G41461" s="11"/>
      <c r="H41461" s="11"/>
    </row>
    <row r="41462" spans="6:8" x14ac:dyDescent="0.25">
      <c r="F41462" s="11"/>
      <c r="G41462" s="11"/>
      <c r="H41462" s="11"/>
    </row>
    <row r="41463" spans="6:8" x14ac:dyDescent="0.25">
      <c r="F41463" s="11"/>
      <c r="G41463" s="11"/>
      <c r="H41463" s="11"/>
    </row>
    <row r="41464" spans="6:8" x14ac:dyDescent="0.25">
      <c r="F41464" s="11"/>
      <c r="G41464" s="11"/>
      <c r="H41464" s="11"/>
    </row>
    <row r="41465" spans="6:8" x14ac:dyDescent="0.25">
      <c r="F41465" s="11"/>
      <c r="G41465" s="11"/>
      <c r="H41465" s="11"/>
    </row>
    <row r="41466" spans="6:8" x14ac:dyDescent="0.25">
      <c r="F41466" s="11"/>
      <c r="G41466" s="11"/>
      <c r="H41466" s="11"/>
    </row>
    <row r="41467" spans="6:8" x14ac:dyDescent="0.25">
      <c r="F41467" s="11"/>
      <c r="G41467" s="11"/>
      <c r="H41467" s="11"/>
    </row>
    <row r="41468" spans="6:8" x14ac:dyDescent="0.25">
      <c r="F41468" s="11"/>
      <c r="G41468" s="11"/>
      <c r="H41468" s="11"/>
    </row>
    <row r="41469" spans="6:8" x14ac:dyDescent="0.25">
      <c r="F41469" s="11"/>
      <c r="G41469" s="11"/>
      <c r="H41469" s="11"/>
    </row>
    <row r="41470" spans="6:8" x14ac:dyDescent="0.25">
      <c r="F41470" s="11"/>
      <c r="G41470" s="11"/>
      <c r="H41470" s="11"/>
    </row>
    <row r="41471" spans="6:8" x14ac:dyDescent="0.25">
      <c r="F41471" s="11"/>
      <c r="G41471" s="11"/>
      <c r="H41471" s="11"/>
    </row>
    <row r="41472" spans="6:8" x14ac:dyDescent="0.25">
      <c r="F41472" s="11"/>
      <c r="G41472" s="11"/>
      <c r="H41472" s="11"/>
    </row>
    <row r="41473" spans="6:8" x14ac:dyDescent="0.25">
      <c r="F41473" s="11"/>
      <c r="G41473" s="11"/>
      <c r="H41473" s="11"/>
    </row>
    <row r="41474" spans="6:8" x14ac:dyDescent="0.25">
      <c r="F41474" s="11"/>
      <c r="G41474" s="11"/>
      <c r="H41474" s="11"/>
    </row>
    <row r="41475" spans="6:8" x14ac:dyDescent="0.25">
      <c r="F41475" s="11"/>
      <c r="G41475" s="11"/>
      <c r="H41475" s="11"/>
    </row>
    <row r="41476" spans="6:8" x14ac:dyDescent="0.25">
      <c r="F41476" s="11"/>
      <c r="G41476" s="11"/>
      <c r="H41476" s="11"/>
    </row>
    <row r="41477" spans="6:8" x14ac:dyDescent="0.25">
      <c r="F41477" s="11"/>
      <c r="G41477" s="11"/>
      <c r="H41477" s="11"/>
    </row>
    <row r="41478" spans="6:8" x14ac:dyDescent="0.25">
      <c r="F41478" s="11"/>
      <c r="G41478" s="11"/>
      <c r="H41478" s="11"/>
    </row>
    <row r="41479" spans="6:8" x14ac:dyDescent="0.25">
      <c r="F41479" s="11"/>
      <c r="G41479" s="11"/>
      <c r="H41479" s="11"/>
    </row>
    <row r="41480" spans="6:8" x14ac:dyDescent="0.25">
      <c r="F41480" s="11"/>
      <c r="G41480" s="11"/>
      <c r="H41480" s="11"/>
    </row>
    <row r="41481" spans="6:8" x14ac:dyDescent="0.25">
      <c r="F41481" s="11"/>
      <c r="G41481" s="11"/>
      <c r="H41481" s="11"/>
    </row>
    <row r="41482" spans="6:8" x14ac:dyDescent="0.25">
      <c r="F41482" s="11"/>
      <c r="G41482" s="11"/>
      <c r="H41482" s="11"/>
    </row>
    <row r="41483" spans="6:8" x14ac:dyDescent="0.25">
      <c r="F41483" s="11"/>
      <c r="G41483" s="11"/>
      <c r="H41483" s="11"/>
    </row>
    <row r="41484" spans="6:8" x14ac:dyDescent="0.25">
      <c r="F41484" s="11"/>
      <c r="G41484" s="11"/>
      <c r="H41484" s="11"/>
    </row>
    <row r="41485" spans="6:8" x14ac:dyDescent="0.25">
      <c r="F41485" s="11"/>
      <c r="G41485" s="11"/>
      <c r="H41485" s="11"/>
    </row>
    <row r="41486" spans="6:8" x14ac:dyDescent="0.25">
      <c r="F41486" s="11"/>
      <c r="G41486" s="11"/>
      <c r="H41486" s="11"/>
    </row>
    <row r="41487" spans="6:8" x14ac:dyDescent="0.25">
      <c r="F41487" s="11"/>
      <c r="G41487" s="11"/>
      <c r="H41487" s="11"/>
    </row>
    <row r="41488" spans="6:8" x14ac:dyDescent="0.25">
      <c r="F41488" s="11"/>
      <c r="G41488" s="11"/>
      <c r="H41488" s="11"/>
    </row>
    <row r="41489" spans="6:8" x14ac:dyDescent="0.25">
      <c r="F41489" s="11"/>
      <c r="G41489" s="11"/>
      <c r="H41489" s="11"/>
    </row>
    <row r="41490" spans="6:8" x14ac:dyDescent="0.25">
      <c r="F41490" s="11"/>
      <c r="G41490" s="11"/>
      <c r="H41490" s="11"/>
    </row>
    <row r="41491" spans="6:8" x14ac:dyDescent="0.25">
      <c r="F41491" s="11"/>
      <c r="G41491" s="11"/>
      <c r="H41491" s="11"/>
    </row>
    <row r="41492" spans="6:8" x14ac:dyDescent="0.25">
      <c r="F41492" s="11"/>
      <c r="G41492" s="11"/>
      <c r="H41492" s="11"/>
    </row>
    <row r="41493" spans="6:8" x14ac:dyDescent="0.25">
      <c r="F41493" s="11"/>
      <c r="G41493" s="11"/>
      <c r="H41493" s="11"/>
    </row>
    <row r="41494" spans="6:8" x14ac:dyDescent="0.25">
      <c r="F41494" s="11"/>
      <c r="G41494" s="11"/>
      <c r="H41494" s="11"/>
    </row>
    <row r="41495" spans="6:8" x14ac:dyDescent="0.25">
      <c r="F41495" s="11"/>
      <c r="G41495" s="11"/>
      <c r="H41495" s="11"/>
    </row>
    <row r="41496" spans="6:8" x14ac:dyDescent="0.25">
      <c r="F41496" s="11"/>
      <c r="G41496" s="11"/>
      <c r="H41496" s="11"/>
    </row>
    <row r="41497" spans="6:8" x14ac:dyDescent="0.25">
      <c r="F41497" s="11"/>
      <c r="G41497" s="11"/>
      <c r="H41497" s="11"/>
    </row>
    <row r="41498" spans="6:8" x14ac:dyDescent="0.25">
      <c r="F41498" s="11"/>
      <c r="G41498" s="11"/>
      <c r="H41498" s="11"/>
    </row>
    <row r="41499" spans="6:8" x14ac:dyDescent="0.25">
      <c r="F41499" s="11"/>
      <c r="G41499" s="11"/>
      <c r="H41499" s="11"/>
    </row>
    <row r="41500" spans="6:8" x14ac:dyDescent="0.25">
      <c r="F41500" s="11"/>
      <c r="G41500" s="11"/>
      <c r="H41500" s="11"/>
    </row>
    <row r="41501" spans="6:8" x14ac:dyDescent="0.25">
      <c r="F41501" s="11"/>
      <c r="G41501" s="11"/>
      <c r="H41501" s="11"/>
    </row>
    <row r="41502" spans="6:8" x14ac:dyDescent="0.25">
      <c r="F41502" s="11"/>
      <c r="G41502" s="11"/>
      <c r="H41502" s="11"/>
    </row>
    <row r="41503" spans="6:8" x14ac:dyDescent="0.25">
      <c r="F41503" s="11"/>
      <c r="G41503" s="11"/>
      <c r="H41503" s="11"/>
    </row>
    <row r="41504" spans="6:8" x14ac:dyDescent="0.25">
      <c r="F41504" s="11"/>
      <c r="G41504" s="11"/>
      <c r="H41504" s="11"/>
    </row>
    <row r="41505" spans="6:8" x14ac:dyDescent="0.25">
      <c r="F41505" s="11"/>
      <c r="G41505" s="11"/>
      <c r="H41505" s="11"/>
    </row>
    <row r="41506" spans="6:8" x14ac:dyDescent="0.25">
      <c r="F41506" s="11"/>
      <c r="G41506" s="11"/>
      <c r="H41506" s="11"/>
    </row>
    <row r="41507" spans="6:8" x14ac:dyDescent="0.25">
      <c r="F41507" s="11"/>
      <c r="G41507" s="11"/>
      <c r="H41507" s="11"/>
    </row>
    <row r="41508" spans="6:8" x14ac:dyDescent="0.25">
      <c r="F41508" s="11"/>
      <c r="G41508" s="11"/>
      <c r="H41508" s="11"/>
    </row>
    <row r="41509" spans="6:8" x14ac:dyDescent="0.25">
      <c r="F41509" s="11"/>
      <c r="G41509" s="11"/>
      <c r="H41509" s="11"/>
    </row>
    <row r="41510" spans="6:8" x14ac:dyDescent="0.25">
      <c r="F41510" s="11"/>
      <c r="G41510" s="11"/>
      <c r="H41510" s="11"/>
    </row>
    <row r="41511" spans="6:8" x14ac:dyDescent="0.25">
      <c r="F41511" s="11"/>
      <c r="G41511" s="11"/>
      <c r="H41511" s="11"/>
    </row>
    <row r="41512" spans="6:8" x14ac:dyDescent="0.25">
      <c r="F41512" s="11"/>
      <c r="G41512" s="11"/>
      <c r="H41512" s="11"/>
    </row>
    <row r="41513" spans="6:8" x14ac:dyDescent="0.25">
      <c r="F41513" s="11"/>
      <c r="G41513" s="11"/>
      <c r="H41513" s="11"/>
    </row>
    <row r="41514" spans="6:8" x14ac:dyDescent="0.25">
      <c r="F41514" s="11"/>
      <c r="G41514" s="11"/>
      <c r="H41514" s="11"/>
    </row>
    <row r="41515" spans="6:8" x14ac:dyDescent="0.25">
      <c r="F41515" s="11"/>
      <c r="G41515" s="11"/>
      <c r="H41515" s="11"/>
    </row>
    <row r="41516" spans="6:8" x14ac:dyDescent="0.25">
      <c r="F41516" s="11"/>
      <c r="G41516" s="11"/>
      <c r="H41516" s="11"/>
    </row>
    <row r="41517" spans="6:8" x14ac:dyDescent="0.25">
      <c r="F41517" s="11"/>
      <c r="G41517" s="11"/>
      <c r="H41517" s="11"/>
    </row>
    <row r="41518" spans="6:8" x14ac:dyDescent="0.25">
      <c r="F41518" s="11"/>
      <c r="G41518" s="11"/>
      <c r="H41518" s="11"/>
    </row>
    <row r="41519" spans="6:8" x14ac:dyDescent="0.25">
      <c r="F41519" s="11"/>
      <c r="G41519" s="11"/>
      <c r="H41519" s="11"/>
    </row>
    <row r="41520" spans="6:8" x14ac:dyDescent="0.25">
      <c r="F41520" s="11"/>
      <c r="G41520" s="11"/>
      <c r="H41520" s="11"/>
    </row>
    <row r="41521" spans="6:8" x14ac:dyDescent="0.25">
      <c r="F41521" s="11"/>
      <c r="G41521" s="11"/>
      <c r="H41521" s="11"/>
    </row>
    <row r="41522" spans="6:8" x14ac:dyDescent="0.25">
      <c r="F41522" s="11"/>
      <c r="G41522" s="11"/>
      <c r="H41522" s="11"/>
    </row>
    <row r="41523" spans="6:8" x14ac:dyDescent="0.25">
      <c r="F41523" s="11"/>
      <c r="G41523" s="11"/>
      <c r="H41523" s="11"/>
    </row>
    <row r="41524" spans="6:8" x14ac:dyDescent="0.25">
      <c r="F41524" s="11"/>
      <c r="G41524" s="11"/>
      <c r="H41524" s="11"/>
    </row>
    <row r="41525" spans="6:8" x14ac:dyDescent="0.25">
      <c r="F41525" s="11"/>
      <c r="G41525" s="11"/>
      <c r="H41525" s="11"/>
    </row>
    <row r="41526" spans="6:8" x14ac:dyDescent="0.25">
      <c r="F41526" s="11"/>
      <c r="G41526" s="11"/>
      <c r="H41526" s="11"/>
    </row>
    <row r="41527" spans="6:8" x14ac:dyDescent="0.25">
      <c r="F41527" s="11"/>
      <c r="G41527" s="11"/>
      <c r="H41527" s="11"/>
    </row>
    <row r="41528" spans="6:8" x14ac:dyDescent="0.25">
      <c r="F41528" s="11"/>
      <c r="G41528" s="11"/>
      <c r="H41528" s="11"/>
    </row>
    <row r="41529" spans="6:8" x14ac:dyDescent="0.25">
      <c r="F41529" s="11"/>
      <c r="G41529" s="11"/>
      <c r="H41529" s="11"/>
    </row>
    <row r="41530" spans="6:8" x14ac:dyDescent="0.25">
      <c r="F41530" s="11"/>
      <c r="G41530" s="11"/>
      <c r="H41530" s="11"/>
    </row>
    <row r="41531" spans="6:8" x14ac:dyDescent="0.25">
      <c r="F41531" s="11"/>
      <c r="G41531" s="11"/>
      <c r="H41531" s="11"/>
    </row>
    <row r="41532" spans="6:8" x14ac:dyDescent="0.25">
      <c r="F41532" s="11"/>
      <c r="G41532" s="11"/>
      <c r="H41532" s="11"/>
    </row>
    <row r="41533" spans="6:8" x14ac:dyDescent="0.25">
      <c r="F41533" s="11"/>
      <c r="G41533" s="11"/>
      <c r="H41533" s="11"/>
    </row>
    <row r="41534" spans="6:8" x14ac:dyDescent="0.25">
      <c r="F41534" s="11"/>
      <c r="G41534" s="11"/>
      <c r="H41534" s="11"/>
    </row>
    <row r="41535" spans="6:8" x14ac:dyDescent="0.25">
      <c r="F41535" s="11"/>
      <c r="G41535" s="11"/>
      <c r="H41535" s="11"/>
    </row>
    <row r="41536" spans="6:8" x14ac:dyDescent="0.25">
      <c r="F41536" s="11"/>
      <c r="G41536" s="11"/>
      <c r="H41536" s="11"/>
    </row>
    <row r="41537" spans="6:8" x14ac:dyDescent="0.25">
      <c r="F41537" s="11"/>
      <c r="G41537" s="11"/>
      <c r="H41537" s="11"/>
    </row>
    <row r="41538" spans="6:8" x14ac:dyDescent="0.25">
      <c r="F41538" s="11"/>
      <c r="G41538" s="11"/>
      <c r="H41538" s="11"/>
    </row>
    <row r="41539" spans="6:8" x14ac:dyDescent="0.25">
      <c r="F41539" s="11"/>
      <c r="G41539" s="11"/>
      <c r="H41539" s="11"/>
    </row>
    <row r="41540" spans="6:8" x14ac:dyDescent="0.25">
      <c r="F41540" s="11"/>
      <c r="G41540" s="11"/>
      <c r="H41540" s="11"/>
    </row>
    <row r="41541" spans="6:8" x14ac:dyDescent="0.25">
      <c r="F41541" s="11"/>
      <c r="G41541" s="11"/>
      <c r="H41541" s="11"/>
    </row>
    <row r="41542" spans="6:8" x14ac:dyDescent="0.25">
      <c r="F41542" s="11"/>
      <c r="G41542" s="11"/>
      <c r="H41542" s="11"/>
    </row>
    <row r="41543" spans="6:8" x14ac:dyDescent="0.25">
      <c r="F41543" s="11"/>
      <c r="G41543" s="11"/>
      <c r="H41543" s="11"/>
    </row>
    <row r="41544" spans="6:8" x14ac:dyDescent="0.25">
      <c r="F41544" s="11"/>
      <c r="G41544" s="11"/>
      <c r="H41544" s="11"/>
    </row>
    <row r="41545" spans="6:8" x14ac:dyDescent="0.25">
      <c r="F41545" s="11"/>
      <c r="G41545" s="11"/>
      <c r="H41545" s="11"/>
    </row>
    <row r="41546" spans="6:8" x14ac:dyDescent="0.25">
      <c r="F41546" s="11"/>
      <c r="G41546" s="11"/>
      <c r="H41546" s="11"/>
    </row>
    <row r="41547" spans="6:8" x14ac:dyDescent="0.25">
      <c r="F41547" s="11"/>
      <c r="G41547" s="11"/>
      <c r="H41547" s="11"/>
    </row>
    <row r="41548" spans="6:8" x14ac:dyDescent="0.25">
      <c r="F41548" s="11"/>
      <c r="G41548" s="11"/>
      <c r="H41548" s="11"/>
    </row>
    <row r="41549" spans="6:8" x14ac:dyDescent="0.25">
      <c r="F41549" s="11"/>
      <c r="G41549" s="11"/>
      <c r="H41549" s="11"/>
    </row>
    <row r="41550" spans="6:8" x14ac:dyDescent="0.25">
      <c r="F41550" s="11"/>
      <c r="G41550" s="11"/>
      <c r="H41550" s="11"/>
    </row>
    <row r="41551" spans="6:8" x14ac:dyDescent="0.25">
      <c r="F41551" s="11"/>
      <c r="G41551" s="11"/>
      <c r="H41551" s="11"/>
    </row>
    <row r="41552" spans="6:8" x14ac:dyDescent="0.25">
      <c r="F41552" s="11"/>
      <c r="G41552" s="11"/>
      <c r="H41552" s="11"/>
    </row>
    <row r="41553" spans="6:8" x14ac:dyDescent="0.25">
      <c r="F41553" s="11"/>
      <c r="G41553" s="11"/>
      <c r="H41553" s="11"/>
    </row>
    <row r="41554" spans="6:8" x14ac:dyDescent="0.25">
      <c r="F41554" s="11"/>
      <c r="G41554" s="11"/>
      <c r="H41554" s="11"/>
    </row>
    <row r="41555" spans="6:8" x14ac:dyDescent="0.25">
      <c r="F41555" s="11"/>
      <c r="G41555" s="11"/>
      <c r="H41555" s="11"/>
    </row>
    <row r="41556" spans="6:8" x14ac:dyDescent="0.25">
      <c r="F41556" s="11"/>
      <c r="G41556" s="11"/>
      <c r="H41556" s="11"/>
    </row>
    <row r="41557" spans="6:8" x14ac:dyDescent="0.25">
      <c r="F41557" s="11"/>
      <c r="G41557" s="11"/>
      <c r="H41557" s="11"/>
    </row>
    <row r="41558" spans="6:8" x14ac:dyDescent="0.25">
      <c r="F41558" s="11"/>
      <c r="G41558" s="11"/>
      <c r="H41558" s="11"/>
    </row>
    <row r="41559" spans="6:8" x14ac:dyDescent="0.25">
      <c r="F41559" s="11"/>
      <c r="G41559" s="11"/>
      <c r="H41559" s="11"/>
    </row>
    <row r="41560" spans="6:8" x14ac:dyDescent="0.25">
      <c r="F41560" s="11"/>
      <c r="G41560" s="11"/>
      <c r="H41560" s="11"/>
    </row>
    <row r="41561" spans="6:8" x14ac:dyDescent="0.25">
      <c r="F41561" s="11"/>
      <c r="G41561" s="11"/>
      <c r="H41561" s="11"/>
    </row>
    <row r="41562" spans="6:8" x14ac:dyDescent="0.25">
      <c r="F41562" s="11"/>
      <c r="G41562" s="11"/>
      <c r="H41562" s="11"/>
    </row>
    <row r="41563" spans="6:8" x14ac:dyDescent="0.25">
      <c r="F41563" s="11"/>
      <c r="G41563" s="11"/>
      <c r="H41563" s="11"/>
    </row>
    <row r="41564" spans="6:8" x14ac:dyDescent="0.25">
      <c r="F41564" s="11"/>
      <c r="G41564" s="11"/>
      <c r="H41564" s="11"/>
    </row>
    <row r="41565" spans="6:8" x14ac:dyDescent="0.25">
      <c r="F41565" s="11"/>
      <c r="G41565" s="11"/>
      <c r="H41565" s="11"/>
    </row>
    <row r="41566" spans="6:8" x14ac:dyDescent="0.25">
      <c r="F41566" s="11"/>
      <c r="G41566" s="11"/>
      <c r="H41566" s="11"/>
    </row>
    <row r="41567" spans="6:8" x14ac:dyDescent="0.25">
      <c r="F41567" s="11"/>
      <c r="G41567" s="11"/>
      <c r="H41567" s="11"/>
    </row>
    <row r="41568" spans="6:8" x14ac:dyDescent="0.25">
      <c r="F41568" s="11"/>
      <c r="G41568" s="11"/>
      <c r="H41568" s="11"/>
    </row>
    <row r="41569" spans="6:8" x14ac:dyDescent="0.25">
      <c r="F41569" s="11"/>
      <c r="G41569" s="11"/>
      <c r="H41569" s="11"/>
    </row>
    <row r="41570" spans="6:8" x14ac:dyDescent="0.25">
      <c r="F41570" s="11"/>
      <c r="G41570" s="11"/>
      <c r="H41570" s="11"/>
    </row>
    <row r="41571" spans="6:8" x14ac:dyDescent="0.25">
      <c r="F41571" s="11"/>
      <c r="G41571" s="11"/>
      <c r="H41571" s="11"/>
    </row>
    <row r="41572" spans="6:8" x14ac:dyDescent="0.25">
      <c r="F41572" s="11"/>
      <c r="G41572" s="11"/>
      <c r="H41572" s="11"/>
    </row>
    <row r="41573" spans="6:8" x14ac:dyDescent="0.25">
      <c r="F41573" s="11"/>
      <c r="G41573" s="11"/>
      <c r="H41573" s="11"/>
    </row>
    <row r="41574" spans="6:8" x14ac:dyDescent="0.25">
      <c r="F41574" s="11"/>
      <c r="G41574" s="11"/>
      <c r="H41574" s="11"/>
    </row>
    <row r="41575" spans="6:8" x14ac:dyDescent="0.25">
      <c r="F41575" s="11"/>
      <c r="G41575" s="11"/>
      <c r="H41575" s="11"/>
    </row>
    <row r="41576" spans="6:8" x14ac:dyDescent="0.25">
      <c r="F41576" s="11"/>
      <c r="G41576" s="11"/>
      <c r="H41576" s="11"/>
    </row>
    <row r="41577" spans="6:8" x14ac:dyDescent="0.25">
      <c r="F41577" s="11"/>
      <c r="G41577" s="11"/>
      <c r="H41577" s="11"/>
    </row>
    <row r="41578" spans="6:8" x14ac:dyDescent="0.25">
      <c r="F41578" s="11"/>
      <c r="G41578" s="11"/>
      <c r="H41578" s="11"/>
    </row>
    <row r="41579" spans="6:8" x14ac:dyDescent="0.25">
      <c r="F41579" s="11"/>
      <c r="G41579" s="11"/>
      <c r="H41579" s="11"/>
    </row>
    <row r="41580" spans="6:8" x14ac:dyDescent="0.25">
      <c r="F41580" s="11"/>
      <c r="G41580" s="11"/>
      <c r="H41580" s="11"/>
    </row>
    <row r="41581" spans="6:8" x14ac:dyDescent="0.25">
      <c r="F41581" s="11"/>
      <c r="G41581" s="11"/>
      <c r="H41581" s="11"/>
    </row>
    <row r="41582" spans="6:8" x14ac:dyDescent="0.25">
      <c r="F41582" s="11"/>
      <c r="G41582" s="11"/>
      <c r="H41582" s="11"/>
    </row>
    <row r="41583" spans="6:8" x14ac:dyDescent="0.25">
      <c r="F41583" s="11"/>
      <c r="G41583" s="11"/>
      <c r="H41583" s="11"/>
    </row>
    <row r="41584" spans="6:8" x14ac:dyDescent="0.25">
      <c r="F41584" s="11"/>
      <c r="G41584" s="11"/>
      <c r="H41584" s="11"/>
    </row>
    <row r="41585" spans="6:8" x14ac:dyDescent="0.25">
      <c r="F41585" s="11"/>
      <c r="G41585" s="11"/>
      <c r="H41585" s="11"/>
    </row>
    <row r="41586" spans="6:8" x14ac:dyDescent="0.25">
      <c r="F41586" s="11"/>
      <c r="G41586" s="11"/>
      <c r="H41586" s="11"/>
    </row>
    <row r="41587" spans="6:8" x14ac:dyDescent="0.25">
      <c r="F41587" s="11"/>
      <c r="G41587" s="11"/>
      <c r="H41587" s="11"/>
    </row>
    <row r="41588" spans="6:8" x14ac:dyDescent="0.25">
      <c r="F41588" s="11"/>
      <c r="G41588" s="11"/>
      <c r="H41588" s="11"/>
    </row>
    <row r="41589" spans="6:8" x14ac:dyDescent="0.25">
      <c r="F41589" s="11"/>
      <c r="G41589" s="11"/>
      <c r="H41589" s="11"/>
    </row>
    <row r="41590" spans="6:8" x14ac:dyDescent="0.25">
      <c r="F41590" s="11"/>
      <c r="G41590" s="11"/>
      <c r="H41590" s="11"/>
    </row>
    <row r="41591" spans="6:8" x14ac:dyDescent="0.25">
      <c r="F41591" s="11"/>
      <c r="G41591" s="11"/>
      <c r="H41591" s="11"/>
    </row>
    <row r="41592" spans="6:8" x14ac:dyDescent="0.25">
      <c r="F41592" s="11"/>
      <c r="G41592" s="11"/>
      <c r="H41592" s="11"/>
    </row>
    <row r="41593" spans="6:8" x14ac:dyDescent="0.25">
      <c r="F41593" s="11"/>
      <c r="G41593" s="11"/>
      <c r="H41593" s="11"/>
    </row>
    <row r="41594" spans="6:8" x14ac:dyDescent="0.25">
      <c r="F41594" s="11"/>
      <c r="G41594" s="11"/>
      <c r="H41594" s="11"/>
    </row>
    <row r="41595" spans="6:8" x14ac:dyDescent="0.25">
      <c r="F41595" s="11"/>
      <c r="G41595" s="11"/>
      <c r="H41595" s="11"/>
    </row>
    <row r="41596" spans="6:8" x14ac:dyDescent="0.25">
      <c r="F41596" s="11"/>
      <c r="G41596" s="11"/>
      <c r="H41596" s="11"/>
    </row>
    <row r="41597" spans="6:8" x14ac:dyDescent="0.25">
      <c r="F41597" s="11"/>
      <c r="G41597" s="11"/>
      <c r="H41597" s="11"/>
    </row>
    <row r="41598" spans="6:8" x14ac:dyDescent="0.25">
      <c r="F41598" s="11"/>
      <c r="G41598" s="11"/>
      <c r="H41598" s="11"/>
    </row>
    <row r="41599" spans="6:8" x14ac:dyDescent="0.25">
      <c r="F41599" s="11"/>
      <c r="G41599" s="11"/>
      <c r="H41599" s="11"/>
    </row>
    <row r="41600" spans="6:8" x14ac:dyDescent="0.25">
      <c r="F41600" s="11"/>
      <c r="G41600" s="11"/>
      <c r="H41600" s="11"/>
    </row>
    <row r="41601" spans="6:8" x14ac:dyDescent="0.25">
      <c r="F41601" s="11"/>
      <c r="G41601" s="11"/>
      <c r="H41601" s="11"/>
    </row>
    <row r="41602" spans="6:8" x14ac:dyDescent="0.25">
      <c r="F41602" s="11"/>
      <c r="G41602" s="11"/>
      <c r="H41602" s="11"/>
    </row>
    <row r="41603" spans="6:8" x14ac:dyDescent="0.25">
      <c r="F41603" s="11"/>
      <c r="G41603" s="11"/>
      <c r="H41603" s="11"/>
    </row>
    <row r="41604" spans="6:8" x14ac:dyDescent="0.25">
      <c r="F41604" s="11"/>
      <c r="G41604" s="11"/>
      <c r="H41604" s="11"/>
    </row>
    <row r="41605" spans="6:8" x14ac:dyDescent="0.25">
      <c r="F41605" s="11"/>
      <c r="G41605" s="11"/>
      <c r="H41605" s="11"/>
    </row>
    <row r="41606" spans="6:8" x14ac:dyDescent="0.25">
      <c r="F41606" s="11"/>
      <c r="G41606" s="11"/>
      <c r="H41606" s="11"/>
    </row>
    <row r="41607" spans="6:8" x14ac:dyDescent="0.25">
      <c r="F41607" s="11"/>
      <c r="G41607" s="11"/>
      <c r="H41607" s="11"/>
    </row>
    <row r="41608" spans="6:8" x14ac:dyDescent="0.25">
      <c r="F41608" s="11"/>
      <c r="G41608" s="11"/>
      <c r="H41608" s="11"/>
    </row>
    <row r="41609" spans="6:8" x14ac:dyDescent="0.25">
      <c r="F41609" s="11"/>
      <c r="G41609" s="11"/>
      <c r="H41609" s="11"/>
    </row>
    <row r="41610" spans="6:8" x14ac:dyDescent="0.25">
      <c r="F41610" s="11"/>
      <c r="G41610" s="11"/>
      <c r="H41610" s="11"/>
    </row>
    <row r="41611" spans="6:8" x14ac:dyDescent="0.25">
      <c r="F41611" s="11"/>
      <c r="G41611" s="11"/>
      <c r="H41611" s="11"/>
    </row>
    <row r="41612" spans="6:8" x14ac:dyDescent="0.25">
      <c r="F41612" s="11"/>
      <c r="G41612" s="11"/>
      <c r="H41612" s="11"/>
    </row>
    <row r="41613" spans="6:8" x14ac:dyDescent="0.25">
      <c r="F41613" s="11"/>
      <c r="G41613" s="11"/>
      <c r="H41613" s="11"/>
    </row>
    <row r="41614" spans="6:8" x14ac:dyDescent="0.25">
      <c r="F41614" s="11"/>
      <c r="G41614" s="11"/>
      <c r="H41614" s="11"/>
    </row>
    <row r="41615" spans="6:8" x14ac:dyDescent="0.25">
      <c r="F41615" s="11"/>
      <c r="G41615" s="11"/>
      <c r="H41615" s="11"/>
    </row>
    <row r="41616" spans="6:8" x14ac:dyDescent="0.25">
      <c r="F41616" s="11"/>
      <c r="G41616" s="11"/>
      <c r="H41616" s="11"/>
    </row>
    <row r="41617" spans="6:8" x14ac:dyDescent="0.25">
      <c r="F41617" s="11"/>
      <c r="G41617" s="11"/>
      <c r="H41617" s="11"/>
    </row>
    <row r="41618" spans="6:8" x14ac:dyDescent="0.25">
      <c r="F41618" s="11"/>
      <c r="G41618" s="11"/>
      <c r="H41618" s="11"/>
    </row>
    <row r="41619" spans="6:8" x14ac:dyDescent="0.25">
      <c r="F41619" s="11"/>
      <c r="G41619" s="11"/>
      <c r="H41619" s="11"/>
    </row>
    <row r="41620" spans="6:8" x14ac:dyDescent="0.25">
      <c r="F41620" s="11"/>
      <c r="G41620" s="11"/>
      <c r="H41620" s="11"/>
    </row>
    <row r="41621" spans="6:8" x14ac:dyDescent="0.25">
      <c r="F41621" s="11"/>
      <c r="G41621" s="11"/>
      <c r="H41621" s="11"/>
    </row>
    <row r="41622" spans="6:8" x14ac:dyDescent="0.25">
      <c r="F41622" s="11"/>
      <c r="G41622" s="11"/>
      <c r="H41622" s="11"/>
    </row>
    <row r="41623" spans="6:8" x14ac:dyDescent="0.25">
      <c r="F41623" s="11"/>
      <c r="G41623" s="11"/>
      <c r="H41623" s="11"/>
    </row>
    <row r="41624" spans="6:8" x14ac:dyDescent="0.25">
      <c r="F41624" s="11"/>
      <c r="G41624" s="11"/>
      <c r="H41624" s="11"/>
    </row>
    <row r="41625" spans="6:8" x14ac:dyDescent="0.25">
      <c r="F41625" s="11"/>
      <c r="G41625" s="11"/>
      <c r="H41625" s="11"/>
    </row>
    <row r="41626" spans="6:8" x14ac:dyDescent="0.25">
      <c r="F41626" s="11"/>
      <c r="G41626" s="11"/>
      <c r="H41626" s="11"/>
    </row>
    <row r="41627" spans="6:8" x14ac:dyDescent="0.25">
      <c r="F41627" s="11"/>
      <c r="G41627" s="11"/>
      <c r="H41627" s="11"/>
    </row>
    <row r="41628" spans="6:8" x14ac:dyDescent="0.25">
      <c r="F41628" s="11"/>
      <c r="G41628" s="11"/>
      <c r="H41628" s="11"/>
    </row>
    <row r="41629" spans="6:8" x14ac:dyDescent="0.25">
      <c r="F41629" s="11"/>
      <c r="G41629" s="11"/>
      <c r="H41629" s="11"/>
    </row>
    <row r="41630" spans="6:8" x14ac:dyDescent="0.25">
      <c r="F41630" s="11"/>
      <c r="G41630" s="11"/>
      <c r="H41630" s="11"/>
    </row>
    <row r="41631" spans="6:8" x14ac:dyDescent="0.25">
      <c r="F41631" s="11"/>
      <c r="G41631" s="11"/>
      <c r="H41631" s="11"/>
    </row>
    <row r="41632" spans="6:8" x14ac:dyDescent="0.25">
      <c r="F41632" s="11"/>
      <c r="G41632" s="11"/>
      <c r="H41632" s="11"/>
    </row>
    <row r="41633" spans="6:8" x14ac:dyDescent="0.25">
      <c r="F41633" s="11"/>
      <c r="G41633" s="11"/>
      <c r="H41633" s="11"/>
    </row>
    <row r="41634" spans="6:8" x14ac:dyDescent="0.25">
      <c r="F41634" s="11"/>
      <c r="G41634" s="11"/>
      <c r="H41634" s="11"/>
    </row>
    <row r="41635" spans="6:8" x14ac:dyDescent="0.25">
      <c r="F41635" s="11"/>
      <c r="G41635" s="11"/>
      <c r="H41635" s="11"/>
    </row>
    <row r="41636" spans="6:8" x14ac:dyDescent="0.25">
      <c r="F41636" s="11"/>
      <c r="G41636" s="11"/>
      <c r="H41636" s="11"/>
    </row>
    <row r="41637" spans="6:8" x14ac:dyDescent="0.25">
      <c r="F41637" s="11"/>
      <c r="G41637" s="11"/>
      <c r="H41637" s="11"/>
    </row>
    <row r="41638" spans="6:8" x14ac:dyDescent="0.25">
      <c r="F41638" s="11"/>
      <c r="G41638" s="11"/>
      <c r="H41638" s="11"/>
    </row>
    <row r="41639" spans="6:8" x14ac:dyDescent="0.25">
      <c r="F41639" s="11"/>
      <c r="G41639" s="11"/>
      <c r="H41639" s="11"/>
    </row>
    <row r="41640" spans="6:8" x14ac:dyDescent="0.25">
      <c r="F41640" s="11"/>
      <c r="G41640" s="11"/>
      <c r="H41640" s="11"/>
    </row>
    <row r="41641" spans="6:8" x14ac:dyDescent="0.25">
      <c r="F41641" s="11"/>
      <c r="G41641" s="11"/>
      <c r="H41641" s="11"/>
    </row>
    <row r="41642" spans="6:8" x14ac:dyDescent="0.25">
      <c r="F41642" s="11"/>
      <c r="G41642" s="11"/>
      <c r="H41642" s="11"/>
    </row>
    <row r="41643" spans="6:8" x14ac:dyDescent="0.25">
      <c r="F41643" s="11"/>
      <c r="G41643" s="11"/>
      <c r="H41643" s="11"/>
    </row>
    <row r="41644" spans="6:8" x14ac:dyDescent="0.25">
      <c r="F41644" s="11"/>
      <c r="G41644" s="11"/>
      <c r="H41644" s="11"/>
    </row>
    <row r="41645" spans="6:8" x14ac:dyDescent="0.25">
      <c r="F41645" s="11"/>
      <c r="G41645" s="11"/>
      <c r="H41645" s="11"/>
    </row>
    <row r="41646" spans="6:8" x14ac:dyDescent="0.25">
      <c r="F41646" s="11"/>
      <c r="G41646" s="11"/>
      <c r="H41646" s="11"/>
    </row>
    <row r="41647" spans="6:8" x14ac:dyDescent="0.25">
      <c r="F41647" s="11"/>
      <c r="G41647" s="11"/>
      <c r="H41647" s="11"/>
    </row>
    <row r="41648" spans="6:8" x14ac:dyDescent="0.25">
      <c r="F41648" s="11"/>
      <c r="G41648" s="11"/>
      <c r="H41648" s="11"/>
    </row>
    <row r="41649" spans="6:8" x14ac:dyDescent="0.25">
      <c r="F41649" s="11"/>
      <c r="G41649" s="11"/>
      <c r="H41649" s="11"/>
    </row>
    <row r="41650" spans="6:8" x14ac:dyDescent="0.25">
      <c r="F41650" s="11"/>
      <c r="G41650" s="11"/>
      <c r="H41650" s="11"/>
    </row>
    <row r="41651" spans="6:8" x14ac:dyDescent="0.25">
      <c r="F41651" s="11"/>
      <c r="G41651" s="11"/>
      <c r="H41651" s="11"/>
    </row>
    <row r="41652" spans="6:8" x14ac:dyDescent="0.25">
      <c r="F41652" s="11"/>
      <c r="G41652" s="11"/>
      <c r="H41652" s="11"/>
    </row>
    <row r="41653" spans="6:8" x14ac:dyDescent="0.25">
      <c r="F41653" s="11"/>
      <c r="G41653" s="11"/>
      <c r="H41653" s="11"/>
    </row>
    <row r="41654" spans="6:8" x14ac:dyDescent="0.25">
      <c r="F41654" s="11"/>
      <c r="G41654" s="11"/>
      <c r="H41654" s="11"/>
    </row>
    <row r="41655" spans="6:8" x14ac:dyDescent="0.25">
      <c r="F41655" s="11"/>
      <c r="G41655" s="11"/>
      <c r="H41655" s="11"/>
    </row>
    <row r="41656" spans="6:8" x14ac:dyDescent="0.25">
      <c r="F41656" s="11"/>
      <c r="G41656" s="11"/>
      <c r="H41656" s="11"/>
    </row>
    <row r="41657" spans="6:8" x14ac:dyDescent="0.25">
      <c r="F41657" s="11"/>
      <c r="G41657" s="11"/>
      <c r="H41657" s="11"/>
    </row>
    <row r="41658" spans="6:8" x14ac:dyDescent="0.25">
      <c r="F41658" s="11"/>
      <c r="G41658" s="11"/>
      <c r="H41658" s="11"/>
    </row>
    <row r="41659" spans="6:8" x14ac:dyDescent="0.25">
      <c r="F41659" s="11"/>
      <c r="G41659" s="11"/>
      <c r="H41659" s="11"/>
    </row>
    <row r="41660" spans="6:8" x14ac:dyDescent="0.25">
      <c r="F41660" s="11"/>
      <c r="G41660" s="11"/>
      <c r="H41660" s="11"/>
    </row>
    <row r="41661" spans="6:8" x14ac:dyDescent="0.25">
      <c r="F41661" s="11"/>
      <c r="G41661" s="11"/>
      <c r="H41661" s="11"/>
    </row>
    <row r="41662" spans="6:8" x14ac:dyDescent="0.25">
      <c r="F41662" s="11"/>
      <c r="G41662" s="11"/>
      <c r="H41662" s="11"/>
    </row>
    <row r="41663" spans="6:8" x14ac:dyDescent="0.25">
      <c r="F41663" s="11"/>
      <c r="G41663" s="11"/>
      <c r="H41663" s="11"/>
    </row>
    <row r="41664" spans="6:8" x14ac:dyDescent="0.25">
      <c r="F41664" s="11"/>
      <c r="G41664" s="11"/>
      <c r="H41664" s="11"/>
    </row>
    <row r="41665" spans="6:8" x14ac:dyDescent="0.25">
      <c r="F41665" s="11"/>
      <c r="G41665" s="11"/>
      <c r="H41665" s="11"/>
    </row>
    <row r="41666" spans="6:8" x14ac:dyDescent="0.25">
      <c r="F41666" s="11"/>
      <c r="G41666" s="11"/>
      <c r="H41666" s="11"/>
    </row>
    <row r="41667" spans="6:8" x14ac:dyDescent="0.25">
      <c r="F41667" s="11"/>
      <c r="G41667" s="11"/>
      <c r="H41667" s="11"/>
    </row>
    <row r="41668" spans="6:8" x14ac:dyDescent="0.25">
      <c r="F41668" s="11"/>
      <c r="G41668" s="11"/>
      <c r="H41668" s="11"/>
    </row>
    <row r="41669" spans="6:8" x14ac:dyDescent="0.25">
      <c r="F41669" s="11"/>
      <c r="G41669" s="11"/>
      <c r="H41669" s="11"/>
    </row>
    <row r="41670" spans="6:8" x14ac:dyDescent="0.25">
      <c r="F41670" s="11"/>
      <c r="G41670" s="11"/>
      <c r="H41670" s="11"/>
    </row>
    <row r="41671" spans="6:8" x14ac:dyDescent="0.25">
      <c r="F41671" s="11"/>
      <c r="G41671" s="11"/>
      <c r="H41671" s="11"/>
    </row>
    <row r="41672" spans="6:8" x14ac:dyDescent="0.25">
      <c r="F41672" s="11"/>
      <c r="G41672" s="11"/>
      <c r="H41672" s="11"/>
    </row>
    <row r="41673" spans="6:8" x14ac:dyDescent="0.25">
      <c r="F41673" s="11"/>
      <c r="G41673" s="11"/>
      <c r="H41673" s="11"/>
    </row>
    <row r="41674" spans="6:8" x14ac:dyDescent="0.25">
      <c r="F41674" s="11"/>
      <c r="G41674" s="11"/>
      <c r="H41674" s="11"/>
    </row>
    <row r="41675" spans="6:8" x14ac:dyDescent="0.25">
      <c r="F41675" s="11"/>
      <c r="G41675" s="11"/>
      <c r="H41675" s="11"/>
    </row>
    <row r="41676" spans="6:8" x14ac:dyDescent="0.25">
      <c r="F41676" s="11"/>
      <c r="G41676" s="11"/>
      <c r="H41676" s="11"/>
    </row>
    <row r="41677" spans="6:8" x14ac:dyDescent="0.25">
      <c r="F41677" s="11"/>
      <c r="G41677" s="11"/>
      <c r="H41677" s="11"/>
    </row>
    <row r="41678" spans="6:8" x14ac:dyDescent="0.25">
      <c r="F41678" s="11"/>
      <c r="G41678" s="11"/>
      <c r="H41678" s="11"/>
    </row>
    <row r="41679" spans="6:8" x14ac:dyDescent="0.25">
      <c r="F41679" s="11"/>
      <c r="G41679" s="11"/>
      <c r="H41679" s="11"/>
    </row>
    <row r="41680" spans="6:8" x14ac:dyDescent="0.25">
      <c r="F41680" s="11"/>
      <c r="G41680" s="11"/>
      <c r="H41680" s="11"/>
    </row>
    <row r="41681" spans="6:8" x14ac:dyDescent="0.25">
      <c r="F41681" s="11"/>
      <c r="G41681" s="11"/>
      <c r="H41681" s="11"/>
    </row>
    <row r="41682" spans="6:8" x14ac:dyDescent="0.25">
      <c r="F41682" s="11"/>
      <c r="G41682" s="11"/>
      <c r="H41682" s="11"/>
    </row>
    <row r="41683" spans="6:8" x14ac:dyDescent="0.25">
      <c r="F41683" s="11"/>
      <c r="G41683" s="11"/>
      <c r="H41683" s="11"/>
    </row>
    <row r="41684" spans="6:8" x14ac:dyDescent="0.25">
      <c r="F41684" s="11"/>
      <c r="G41684" s="11"/>
      <c r="H41684" s="11"/>
    </row>
    <row r="41685" spans="6:8" x14ac:dyDescent="0.25">
      <c r="F41685" s="11"/>
      <c r="G41685" s="11"/>
      <c r="H41685" s="11"/>
    </row>
    <row r="41686" spans="6:8" x14ac:dyDescent="0.25">
      <c r="F41686" s="11"/>
      <c r="G41686" s="11"/>
      <c r="H41686" s="11"/>
    </row>
    <row r="41687" spans="6:8" x14ac:dyDescent="0.25">
      <c r="F41687" s="11"/>
      <c r="G41687" s="11"/>
      <c r="H41687" s="11"/>
    </row>
    <row r="41688" spans="6:8" x14ac:dyDescent="0.25">
      <c r="F41688" s="11"/>
      <c r="G41688" s="11"/>
      <c r="H41688" s="11"/>
    </row>
    <row r="41689" spans="6:8" x14ac:dyDescent="0.25">
      <c r="F41689" s="11"/>
      <c r="G41689" s="11"/>
      <c r="H41689" s="11"/>
    </row>
    <row r="41690" spans="6:8" x14ac:dyDescent="0.25">
      <c r="F41690" s="11"/>
      <c r="G41690" s="11"/>
      <c r="H41690" s="11"/>
    </row>
    <row r="41691" spans="6:8" x14ac:dyDescent="0.25">
      <c r="F41691" s="11"/>
      <c r="G41691" s="11"/>
      <c r="H41691" s="11"/>
    </row>
    <row r="41692" spans="6:8" x14ac:dyDescent="0.25">
      <c r="F41692" s="11"/>
      <c r="G41692" s="11"/>
      <c r="H41692" s="11"/>
    </row>
    <row r="41693" spans="6:8" x14ac:dyDescent="0.25">
      <c r="F41693" s="11"/>
      <c r="G41693" s="11"/>
      <c r="H41693" s="11"/>
    </row>
    <row r="41694" spans="6:8" x14ac:dyDescent="0.25">
      <c r="F41694" s="11"/>
      <c r="G41694" s="11"/>
      <c r="H41694" s="11"/>
    </row>
    <row r="41695" spans="6:8" x14ac:dyDescent="0.25">
      <c r="F41695" s="11"/>
      <c r="G41695" s="11"/>
      <c r="H41695" s="11"/>
    </row>
    <row r="41696" spans="6:8" x14ac:dyDescent="0.25">
      <c r="F41696" s="11"/>
      <c r="G41696" s="11"/>
      <c r="H41696" s="11"/>
    </row>
    <row r="41697" spans="6:8" x14ac:dyDescent="0.25">
      <c r="F41697" s="11"/>
      <c r="G41697" s="11"/>
      <c r="H41697" s="11"/>
    </row>
    <row r="41698" spans="6:8" x14ac:dyDescent="0.25">
      <c r="F41698" s="11"/>
      <c r="G41698" s="11"/>
      <c r="H41698" s="11"/>
    </row>
    <row r="41699" spans="6:8" x14ac:dyDescent="0.25">
      <c r="F41699" s="11"/>
      <c r="G41699" s="11"/>
      <c r="H41699" s="11"/>
    </row>
    <row r="41700" spans="6:8" x14ac:dyDescent="0.25">
      <c r="F41700" s="11"/>
      <c r="G41700" s="11"/>
      <c r="H41700" s="11"/>
    </row>
    <row r="41701" spans="6:8" x14ac:dyDescent="0.25">
      <c r="F41701" s="11"/>
      <c r="G41701" s="11"/>
      <c r="H41701" s="11"/>
    </row>
    <row r="41702" spans="6:8" x14ac:dyDescent="0.25">
      <c r="F41702" s="11"/>
      <c r="G41702" s="11"/>
      <c r="H41702" s="11"/>
    </row>
    <row r="41703" spans="6:8" x14ac:dyDescent="0.25">
      <c r="F41703" s="11"/>
      <c r="G41703" s="11"/>
      <c r="H41703" s="11"/>
    </row>
    <row r="41704" spans="6:8" x14ac:dyDescent="0.25">
      <c r="F41704" s="11"/>
      <c r="G41704" s="11"/>
      <c r="H41704" s="11"/>
    </row>
    <row r="41705" spans="6:8" x14ac:dyDescent="0.25">
      <c r="F41705" s="11"/>
      <c r="G41705" s="11"/>
      <c r="H41705" s="11"/>
    </row>
    <row r="41706" spans="6:8" x14ac:dyDescent="0.25">
      <c r="F41706" s="11"/>
      <c r="G41706" s="11"/>
      <c r="H41706" s="11"/>
    </row>
    <row r="41707" spans="6:8" x14ac:dyDescent="0.25">
      <c r="F41707" s="11"/>
      <c r="G41707" s="11"/>
      <c r="H41707" s="11"/>
    </row>
    <row r="41708" spans="6:8" x14ac:dyDescent="0.25">
      <c r="F41708" s="11"/>
      <c r="G41708" s="11"/>
      <c r="H41708" s="11"/>
    </row>
    <row r="41709" spans="6:8" x14ac:dyDescent="0.25">
      <c r="F41709" s="11"/>
      <c r="G41709" s="11"/>
      <c r="H41709" s="11"/>
    </row>
    <row r="41710" spans="6:8" x14ac:dyDescent="0.25">
      <c r="F41710" s="11"/>
      <c r="G41710" s="11"/>
      <c r="H41710" s="11"/>
    </row>
    <row r="41711" spans="6:8" x14ac:dyDescent="0.25">
      <c r="F41711" s="11"/>
      <c r="G41711" s="11"/>
      <c r="H41711" s="11"/>
    </row>
    <row r="41712" spans="6:8" x14ac:dyDescent="0.25">
      <c r="F41712" s="11"/>
      <c r="G41712" s="11"/>
      <c r="H41712" s="11"/>
    </row>
    <row r="41713" spans="6:8" x14ac:dyDescent="0.25">
      <c r="F41713" s="11"/>
      <c r="G41713" s="11"/>
      <c r="H41713" s="11"/>
    </row>
    <row r="41714" spans="6:8" x14ac:dyDescent="0.25">
      <c r="F41714" s="11"/>
      <c r="G41714" s="11"/>
      <c r="H41714" s="11"/>
    </row>
    <row r="41715" spans="6:8" x14ac:dyDescent="0.25">
      <c r="F41715" s="11"/>
      <c r="G41715" s="11"/>
      <c r="H41715" s="11"/>
    </row>
    <row r="41716" spans="6:8" x14ac:dyDescent="0.25">
      <c r="F41716" s="11"/>
      <c r="G41716" s="11"/>
      <c r="H41716" s="11"/>
    </row>
    <row r="41717" spans="6:8" x14ac:dyDescent="0.25">
      <c r="F41717" s="11"/>
      <c r="G41717" s="11"/>
      <c r="H41717" s="11"/>
    </row>
    <row r="41718" spans="6:8" x14ac:dyDescent="0.25">
      <c r="F41718" s="11"/>
      <c r="G41718" s="11"/>
      <c r="H41718" s="11"/>
    </row>
    <row r="41719" spans="6:8" x14ac:dyDescent="0.25">
      <c r="F41719" s="11"/>
      <c r="G41719" s="11"/>
      <c r="H41719" s="11"/>
    </row>
    <row r="41720" spans="6:8" x14ac:dyDescent="0.25">
      <c r="F41720" s="11"/>
      <c r="G41720" s="11"/>
      <c r="H41720" s="11"/>
    </row>
    <row r="41721" spans="6:8" x14ac:dyDescent="0.25">
      <c r="F41721" s="11"/>
      <c r="G41721" s="11"/>
      <c r="H41721" s="11"/>
    </row>
    <row r="41722" spans="6:8" x14ac:dyDescent="0.25">
      <c r="F41722" s="11"/>
      <c r="G41722" s="11"/>
      <c r="H41722" s="11"/>
    </row>
    <row r="41723" spans="6:8" x14ac:dyDescent="0.25">
      <c r="F41723" s="11"/>
      <c r="G41723" s="11"/>
      <c r="H41723" s="11"/>
    </row>
    <row r="41724" spans="6:8" x14ac:dyDescent="0.25">
      <c r="F41724" s="11"/>
      <c r="G41724" s="11"/>
      <c r="H41724" s="11"/>
    </row>
    <row r="41725" spans="6:8" x14ac:dyDescent="0.25">
      <c r="F41725" s="11"/>
      <c r="G41725" s="11"/>
      <c r="H41725" s="11"/>
    </row>
    <row r="41726" spans="6:8" x14ac:dyDescent="0.25">
      <c r="F41726" s="11"/>
      <c r="G41726" s="11"/>
      <c r="H41726" s="11"/>
    </row>
    <row r="41727" spans="6:8" x14ac:dyDescent="0.25">
      <c r="F41727" s="11"/>
      <c r="G41727" s="11"/>
      <c r="H41727" s="11"/>
    </row>
    <row r="41728" spans="6:8" x14ac:dyDescent="0.25">
      <c r="F41728" s="11"/>
      <c r="G41728" s="11"/>
      <c r="H41728" s="11"/>
    </row>
    <row r="41729" spans="6:8" x14ac:dyDescent="0.25">
      <c r="F41729" s="11"/>
      <c r="G41729" s="11"/>
      <c r="H41729" s="11"/>
    </row>
    <row r="41730" spans="6:8" x14ac:dyDescent="0.25">
      <c r="F41730" s="11"/>
      <c r="G41730" s="11"/>
      <c r="H41730" s="11"/>
    </row>
    <row r="41731" spans="6:8" x14ac:dyDescent="0.25">
      <c r="F41731" s="11"/>
      <c r="G41731" s="11"/>
      <c r="H41731" s="11"/>
    </row>
    <row r="41732" spans="6:8" x14ac:dyDescent="0.25">
      <c r="F41732" s="11"/>
      <c r="G41732" s="11"/>
      <c r="H41732" s="11"/>
    </row>
    <row r="41733" spans="6:8" x14ac:dyDescent="0.25">
      <c r="F41733" s="11"/>
      <c r="G41733" s="11"/>
      <c r="H41733" s="11"/>
    </row>
    <row r="41734" spans="6:8" x14ac:dyDescent="0.25">
      <c r="F41734" s="11"/>
      <c r="G41734" s="11"/>
      <c r="H41734" s="11"/>
    </row>
    <row r="41735" spans="6:8" x14ac:dyDescent="0.25">
      <c r="F41735" s="11"/>
      <c r="G41735" s="11"/>
      <c r="H41735" s="11"/>
    </row>
    <row r="41736" spans="6:8" x14ac:dyDescent="0.25">
      <c r="F41736" s="11"/>
      <c r="G41736" s="11"/>
      <c r="H41736" s="11"/>
    </row>
    <row r="41737" spans="6:8" x14ac:dyDescent="0.25">
      <c r="F41737" s="11"/>
      <c r="G41737" s="11"/>
      <c r="H41737" s="11"/>
    </row>
    <row r="41738" spans="6:8" x14ac:dyDescent="0.25">
      <c r="F41738" s="11"/>
      <c r="G41738" s="11"/>
      <c r="H41738" s="11"/>
    </row>
    <row r="41739" spans="6:8" x14ac:dyDescent="0.25">
      <c r="F41739" s="11"/>
      <c r="G41739" s="11"/>
      <c r="H41739" s="11"/>
    </row>
    <row r="41740" spans="6:8" x14ac:dyDescent="0.25">
      <c r="F41740" s="11"/>
      <c r="G41740" s="11"/>
      <c r="H41740" s="11"/>
    </row>
    <row r="41741" spans="6:8" x14ac:dyDescent="0.25">
      <c r="F41741" s="11"/>
      <c r="G41741" s="11"/>
      <c r="H41741" s="11"/>
    </row>
    <row r="41742" spans="6:8" x14ac:dyDescent="0.25">
      <c r="F41742" s="11"/>
      <c r="G41742" s="11"/>
      <c r="H41742" s="11"/>
    </row>
    <row r="41743" spans="6:8" x14ac:dyDescent="0.25">
      <c r="F41743" s="11"/>
      <c r="G41743" s="11"/>
      <c r="H41743" s="11"/>
    </row>
    <row r="41744" spans="6:8" x14ac:dyDescent="0.25">
      <c r="F41744" s="11"/>
      <c r="G41744" s="11"/>
      <c r="H41744" s="11"/>
    </row>
    <row r="41745" spans="6:8" x14ac:dyDescent="0.25">
      <c r="F41745" s="11"/>
      <c r="G41745" s="11"/>
      <c r="H41745" s="11"/>
    </row>
    <row r="41746" spans="6:8" x14ac:dyDescent="0.25">
      <c r="F41746" s="11"/>
      <c r="G41746" s="11"/>
      <c r="H41746" s="11"/>
    </row>
    <row r="41747" spans="6:8" x14ac:dyDescent="0.25">
      <c r="F41747" s="11"/>
      <c r="G41747" s="11"/>
      <c r="H41747" s="11"/>
    </row>
    <row r="41748" spans="6:8" x14ac:dyDescent="0.25">
      <c r="F41748" s="11"/>
      <c r="G41748" s="11"/>
      <c r="H41748" s="11"/>
    </row>
    <row r="41749" spans="6:8" x14ac:dyDescent="0.25">
      <c r="F41749" s="11"/>
      <c r="G41749" s="11"/>
      <c r="H41749" s="11"/>
    </row>
    <row r="41750" spans="6:8" x14ac:dyDescent="0.25">
      <c r="F41750" s="11"/>
      <c r="G41750" s="11"/>
      <c r="H41750" s="11"/>
    </row>
    <row r="41751" spans="6:8" x14ac:dyDescent="0.25">
      <c r="F41751" s="11"/>
      <c r="G41751" s="11"/>
      <c r="H41751" s="11"/>
    </row>
    <row r="41752" spans="6:8" x14ac:dyDescent="0.25">
      <c r="F41752" s="11"/>
      <c r="G41752" s="11"/>
      <c r="H41752" s="11"/>
    </row>
    <row r="41753" spans="6:8" x14ac:dyDescent="0.25">
      <c r="F41753" s="11"/>
      <c r="G41753" s="11"/>
      <c r="H41753" s="11"/>
    </row>
    <row r="41754" spans="6:8" x14ac:dyDescent="0.25">
      <c r="F41754" s="11"/>
      <c r="G41754" s="11"/>
      <c r="H41754" s="11"/>
    </row>
    <row r="41755" spans="6:8" x14ac:dyDescent="0.25">
      <c r="F41755" s="11"/>
      <c r="G41755" s="11"/>
      <c r="H41755" s="11"/>
    </row>
    <row r="41756" spans="6:8" x14ac:dyDescent="0.25">
      <c r="F41756" s="11"/>
      <c r="G41756" s="11"/>
      <c r="H41756" s="11"/>
    </row>
    <row r="41757" spans="6:8" x14ac:dyDescent="0.25">
      <c r="F41757" s="11"/>
      <c r="G41757" s="11"/>
      <c r="H41757" s="11"/>
    </row>
    <row r="41758" spans="6:8" x14ac:dyDescent="0.25">
      <c r="F41758" s="11"/>
      <c r="G41758" s="11"/>
      <c r="H41758" s="11"/>
    </row>
    <row r="41759" spans="6:8" x14ac:dyDescent="0.25">
      <c r="F41759" s="11"/>
      <c r="G41759" s="11"/>
      <c r="H41759" s="11"/>
    </row>
    <row r="41760" spans="6:8" x14ac:dyDescent="0.25">
      <c r="F41760" s="11"/>
      <c r="G41760" s="11"/>
      <c r="H41760" s="11"/>
    </row>
    <row r="41761" spans="6:8" x14ac:dyDescent="0.25">
      <c r="F41761" s="11"/>
      <c r="G41761" s="11"/>
      <c r="H41761" s="11"/>
    </row>
    <row r="41762" spans="6:8" x14ac:dyDescent="0.25">
      <c r="F41762" s="11"/>
      <c r="G41762" s="11"/>
      <c r="H41762" s="11"/>
    </row>
    <row r="41763" spans="6:8" x14ac:dyDescent="0.25">
      <c r="F41763" s="11"/>
      <c r="G41763" s="11"/>
      <c r="H41763" s="11"/>
    </row>
    <row r="41764" spans="6:8" x14ac:dyDescent="0.25">
      <c r="F41764" s="11"/>
      <c r="G41764" s="11"/>
      <c r="H41764" s="11"/>
    </row>
    <row r="41765" spans="6:8" x14ac:dyDescent="0.25">
      <c r="F41765" s="11"/>
      <c r="G41765" s="11"/>
      <c r="H41765" s="11"/>
    </row>
    <row r="41766" spans="6:8" x14ac:dyDescent="0.25">
      <c r="F41766" s="11"/>
      <c r="G41766" s="11"/>
      <c r="H41766" s="11"/>
    </row>
    <row r="41767" spans="6:8" x14ac:dyDescent="0.25">
      <c r="F41767" s="11"/>
      <c r="G41767" s="11"/>
      <c r="H41767" s="11"/>
    </row>
    <row r="41768" spans="6:8" x14ac:dyDescent="0.25">
      <c r="F41768" s="11"/>
      <c r="G41768" s="11"/>
      <c r="H41768" s="11"/>
    </row>
    <row r="41769" spans="6:8" x14ac:dyDescent="0.25">
      <c r="F41769" s="11"/>
      <c r="G41769" s="11"/>
      <c r="H41769" s="11"/>
    </row>
    <row r="41770" spans="6:8" x14ac:dyDescent="0.25">
      <c r="F41770" s="11"/>
      <c r="G41770" s="11"/>
      <c r="H41770" s="11"/>
    </row>
    <row r="41771" spans="6:8" x14ac:dyDescent="0.25">
      <c r="F41771" s="11"/>
      <c r="G41771" s="11"/>
      <c r="H41771" s="11"/>
    </row>
    <row r="41772" spans="6:8" x14ac:dyDescent="0.25">
      <c r="F41772" s="11"/>
      <c r="G41772" s="11"/>
      <c r="H41772" s="11"/>
    </row>
    <row r="41773" spans="6:8" x14ac:dyDescent="0.25">
      <c r="F41773" s="11"/>
      <c r="G41773" s="11"/>
      <c r="H41773" s="11"/>
    </row>
    <row r="41774" spans="6:8" x14ac:dyDescent="0.25">
      <c r="F41774" s="11"/>
      <c r="G41774" s="11"/>
      <c r="H41774" s="11"/>
    </row>
    <row r="41775" spans="6:8" x14ac:dyDescent="0.25">
      <c r="F41775" s="11"/>
      <c r="G41775" s="11"/>
      <c r="H41775" s="11"/>
    </row>
    <row r="41776" spans="6:8" x14ac:dyDescent="0.25">
      <c r="F41776" s="11"/>
      <c r="G41776" s="11"/>
      <c r="H41776" s="11"/>
    </row>
    <row r="41777" spans="6:8" x14ac:dyDescent="0.25">
      <c r="F41777" s="11"/>
      <c r="G41777" s="11"/>
      <c r="H41777" s="11"/>
    </row>
    <row r="41778" spans="6:8" x14ac:dyDescent="0.25">
      <c r="F41778" s="11"/>
      <c r="G41778" s="11"/>
      <c r="H41778" s="11"/>
    </row>
    <row r="41779" spans="6:8" x14ac:dyDescent="0.25">
      <c r="F41779" s="11"/>
      <c r="G41779" s="11"/>
      <c r="H41779" s="11"/>
    </row>
    <row r="41780" spans="6:8" x14ac:dyDescent="0.25">
      <c r="F41780" s="11"/>
      <c r="G41780" s="11"/>
      <c r="H41780" s="11"/>
    </row>
    <row r="41781" spans="6:8" x14ac:dyDescent="0.25">
      <c r="F41781" s="11"/>
      <c r="G41781" s="11"/>
      <c r="H41781" s="11"/>
    </row>
    <row r="41782" spans="6:8" x14ac:dyDescent="0.25">
      <c r="F41782" s="11"/>
      <c r="G41782" s="11"/>
      <c r="H41782" s="11"/>
    </row>
    <row r="41783" spans="6:8" x14ac:dyDescent="0.25">
      <c r="F41783" s="11"/>
      <c r="G41783" s="11"/>
      <c r="H41783" s="11"/>
    </row>
    <row r="41784" spans="6:8" x14ac:dyDescent="0.25">
      <c r="F41784" s="11"/>
      <c r="G41784" s="11"/>
      <c r="H41784" s="11"/>
    </row>
    <row r="41785" spans="6:8" x14ac:dyDescent="0.25">
      <c r="F41785" s="11"/>
      <c r="G41785" s="11"/>
      <c r="H41785" s="11"/>
    </row>
    <row r="41786" spans="6:8" x14ac:dyDescent="0.25">
      <c r="F41786" s="11"/>
      <c r="G41786" s="11"/>
      <c r="H41786" s="11"/>
    </row>
    <row r="41787" spans="6:8" x14ac:dyDescent="0.25">
      <c r="F41787" s="11"/>
      <c r="G41787" s="11"/>
      <c r="H41787" s="11"/>
    </row>
    <row r="41788" spans="6:8" x14ac:dyDescent="0.25">
      <c r="F41788" s="11"/>
      <c r="G41788" s="11"/>
      <c r="H41788" s="11"/>
    </row>
    <row r="41789" spans="6:8" x14ac:dyDescent="0.25">
      <c r="F41789" s="11"/>
      <c r="G41789" s="11"/>
      <c r="H41789" s="11"/>
    </row>
    <row r="41790" spans="6:8" x14ac:dyDescent="0.25">
      <c r="F41790" s="11"/>
      <c r="G41790" s="11"/>
      <c r="H41790" s="11"/>
    </row>
    <row r="41791" spans="6:8" x14ac:dyDescent="0.25">
      <c r="F41791" s="11"/>
      <c r="G41791" s="11"/>
      <c r="H41791" s="11"/>
    </row>
    <row r="41792" spans="6:8" x14ac:dyDescent="0.25">
      <c r="F41792" s="11"/>
      <c r="G41792" s="11"/>
      <c r="H41792" s="11"/>
    </row>
    <row r="41793" spans="6:8" x14ac:dyDescent="0.25">
      <c r="F41793" s="11"/>
      <c r="G41793" s="11"/>
      <c r="H41793" s="11"/>
    </row>
    <row r="41794" spans="6:8" x14ac:dyDescent="0.25">
      <c r="F41794" s="11"/>
      <c r="G41794" s="11"/>
      <c r="H41794" s="11"/>
    </row>
    <row r="41795" spans="6:8" x14ac:dyDescent="0.25">
      <c r="F41795" s="11"/>
      <c r="G41795" s="11"/>
      <c r="H41795" s="11"/>
    </row>
    <row r="41796" spans="6:8" x14ac:dyDescent="0.25">
      <c r="F41796" s="11"/>
      <c r="G41796" s="11"/>
      <c r="H41796" s="11"/>
    </row>
    <row r="41797" spans="6:8" x14ac:dyDescent="0.25">
      <c r="F41797" s="11"/>
      <c r="G41797" s="11"/>
      <c r="H41797" s="11"/>
    </row>
    <row r="41798" spans="6:8" x14ac:dyDescent="0.25">
      <c r="F41798" s="11"/>
      <c r="G41798" s="11"/>
      <c r="H41798" s="11"/>
    </row>
    <row r="41799" spans="6:8" x14ac:dyDescent="0.25">
      <c r="F41799" s="11"/>
      <c r="G41799" s="11"/>
      <c r="H41799" s="11"/>
    </row>
    <row r="41800" spans="6:8" x14ac:dyDescent="0.25">
      <c r="F41800" s="11"/>
      <c r="G41800" s="11"/>
      <c r="H41800" s="11"/>
    </row>
    <row r="41801" spans="6:8" x14ac:dyDescent="0.25">
      <c r="F41801" s="11"/>
      <c r="G41801" s="11"/>
      <c r="H41801" s="11"/>
    </row>
    <row r="41802" spans="6:8" x14ac:dyDescent="0.25">
      <c r="F41802" s="11"/>
      <c r="G41802" s="11"/>
      <c r="H41802" s="11"/>
    </row>
    <row r="41803" spans="6:8" x14ac:dyDescent="0.25">
      <c r="F41803" s="11"/>
      <c r="G41803" s="11"/>
      <c r="H41803" s="11"/>
    </row>
    <row r="41804" spans="6:8" x14ac:dyDescent="0.25">
      <c r="F41804" s="11"/>
      <c r="G41804" s="11"/>
      <c r="H41804" s="11"/>
    </row>
    <row r="41805" spans="6:8" x14ac:dyDescent="0.25">
      <c r="F41805" s="11"/>
      <c r="G41805" s="11"/>
      <c r="H41805" s="11"/>
    </row>
    <row r="41806" spans="6:8" x14ac:dyDescent="0.25">
      <c r="F41806" s="11"/>
      <c r="G41806" s="11"/>
      <c r="H41806" s="11"/>
    </row>
    <row r="41807" spans="6:8" x14ac:dyDescent="0.25">
      <c r="F41807" s="11"/>
      <c r="G41807" s="11"/>
      <c r="H41807" s="11"/>
    </row>
    <row r="41808" spans="6:8" x14ac:dyDescent="0.25">
      <c r="F41808" s="11"/>
      <c r="G41808" s="11"/>
      <c r="H41808" s="11"/>
    </row>
    <row r="41809" spans="6:8" x14ac:dyDescent="0.25">
      <c r="F41809" s="11"/>
      <c r="G41809" s="11"/>
      <c r="H41809" s="11"/>
    </row>
    <row r="41810" spans="6:8" x14ac:dyDescent="0.25">
      <c r="F41810" s="11"/>
      <c r="G41810" s="11"/>
      <c r="H41810" s="11"/>
    </row>
    <row r="41811" spans="6:8" x14ac:dyDescent="0.25">
      <c r="F41811" s="11"/>
      <c r="G41811" s="11"/>
      <c r="H41811" s="11"/>
    </row>
    <row r="41812" spans="6:8" x14ac:dyDescent="0.25">
      <c r="F41812" s="11"/>
      <c r="G41812" s="11"/>
      <c r="H41812" s="11"/>
    </row>
    <row r="41813" spans="6:8" x14ac:dyDescent="0.25">
      <c r="F41813" s="11"/>
      <c r="G41813" s="11"/>
      <c r="H41813" s="11"/>
    </row>
    <row r="41814" spans="6:8" x14ac:dyDescent="0.25">
      <c r="F41814" s="11"/>
      <c r="G41814" s="11"/>
      <c r="H41814" s="11"/>
    </row>
    <row r="41815" spans="6:8" x14ac:dyDescent="0.25">
      <c r="F41815" s="11"/>
      <c r="G41815" s="11"/>
      <c r="H41815" s="11"/>
    </row>
    <row r="41816" spans="6:8" x14ac:dyDescent="0.25">
      <c r="F41816" s="11"/>
      <c r="G41816" s="11"/>
      <c r="H41816" s="11"/>
    </row>
    <row r="41817" spans="6:8" x14ac:dyDescent="0.25">
      <c r="F41817" s="11"/>
      <c r="G41817" s="11"/>
      <c r="H41817" s="11"/>
    </row>
    <row r="41818" spans="6:8" x14ac:dyDescent="0.25">
      <c r="F41818" s="11"/>
      <c r="G41818" s="11"/>
      <c r="H41818" s="11"/>
    </row>
    <row r="41819" spans="6:8" x14ac:dyDescent="0.25">
      <c r="F41819" s="11"/>
      <c r="G41819" s="11"/>
      <c r="H41819" s="11"/>
    </row>
    <row r="41820" spans="6:8" x14ac:dyDescent="0.25">
      <c r="F41820" s="11"/>
      <c r="G41820" s="11"/>
      <c r="H41820" s="11"/>
    </row>
    <row r="41821" spans="6:8" x14ac:dyDescent="0.25">
      <c r="F41821" s="11"/>
      <c r="G41821" s="11"/>
      <c r="H41821" s="11"/>
    </row>
    <row r="41822" spans="6:8" x14ac:dyDescent="0.25">
      <c r="F41822" s="11"/>
      <c r="G41822" s="11"/>
      <c r="H41822" s="11"/>
    </row>
    <row r="41823" spans="6:8" x14ac:dyDescent="0.25">
      <c r="F41823" s="11"/>
      <c r="G41823" s="11"/>
      <c r="H41823" s="11"/>
    </row>
    <row r="41824" spans="6:8" x14ac:dyDescent="0.25">
      <c r="F41824" s="11"/>
      <c r="G41824" s="11"/>
      <c r="H41824" s="11"/>
    </row>
    <row r="41825" spans="6:8" x14ac:dyDescent="0.25">
      <c r="F41825" s="11"/>
      <c r="G41825" s="11"/>
      <c r="H41825" s="11"/>
    </row>
    <row r="41826" spans="6:8" x14ac:dyDescent="0.25">
      <c r="F41826" s="11"/>
      <c r="G41826" s="11"/>
      <c r="H41826" s="11"/>
    </row>
    <row r="41827" spans="6:8" x14ac:dyDescent="0.25">
      <c r="F41827" s="11"/>
      <c r="G41827" s="11"/>
      <c r="H41827" s="11"/>
    </row>
    <row r="41828" spans="6:8" x14ac:dyDescent="0.25">
      <c r="F41828" s="11"/>
      <c r="G41828" s="11"/>
      <c r="H41828" s="11"/>
    </row>
    <row r="41829" spans="6:8" x14ac:dyDescent="0.25">
      <c r="F41829" s="11"/>
      <c r="G41829" s="11"/>
      <c r="H41829" s="11"/>
    </row>
    <row r="41830" spans="6:8" x14ac:dyDescent="0.25">
      <c r="F41830" s="11"/>
      <c r="G41830" s="11"/>
      <c r="H41830" s="11"/>
    </row>
    <row r="41831" spans="6:8" x14ac:dyDescent="0.25">
      <c r="F41831" s="11"/>
      <c r="G41831" s="11"/>
      <c r="H41831" s="11"/>
    </row>
    <row r="41832" spans="6:8" x14ac:dyDescent="0.25">
      <c r="F41832" s="11"/>
      <c r="G41832" s="11"/>
      <c r="H41832" s="11"/>
    </row>
    <row r="41833" spans="6:8" x14ac:dyDescent="0.25">
      <c r="F41833" s="11"/>
      <c r="G41833" s="11"/>
      <c r="H41833" s="11"/>
    </row>
    <row r="41834" spans="6:8" x14ac:dyDescent="0.25">
      <c r="F41834" s="11"/>
      <c r="G41834" s="11"/>
      <c r="H41834" s="11"/>
    </row>
    <row r="41835" spans="6:8" x14ac:dyDescent="0.25">
      <c r="F41835" s="11"/>
      <c r="G41835" s="11"/>
      <c r="H41835" s="11"/>
    </row>
    <row r="41836" spans="6:8" x14ac:dyDescent="0.25">
      <c r="F41836" s="11"/>
      <c r="G41836" s="11"/>
      <c r="H41836" s="11"/>
    </row>
    <row r="41837" spans="6:8" x14ac:dyDescent="0.25">
      <c r="F41837" s="11"/>
      <c r="G41837" s="11"/>
      <c r="H41837" s="11"/>
    </row>
    <row r="41838" spans="6:8" x14ac:dyDescent="0.25">
      <c r="F41838" s="11"/>
      <c r="G41838" s="11"/>
      <c r="H41838" s="11"/>
    </row>
    <row r="41839" spans="6:8" x14ac:dyDescent="0.25">
      <c r="F41839" s="11"/>
      <c r="G41839" s="11"/>
      <c r="H41839" s="11"/>
    </row>
    <row r="41840" spans="6:8" x14ac:dyDescent="0.25">
      <c r="F41840" s="11"/>
      <c r="G41840" s="11"/>
      <c r="H41840" s="11"/>
    </row>
    <row r="41841" spans="6:8" x14ac:dyDescent="0.25">
      <c r="F41841" s="11"/>
      <c r="G41841" s="11"/>
      <c r="H41841" s="11"/>
    </row>
    <row r="41842" spans="6:8" x14ac:dyDescent="0.25">
      <c r="F41842" s="11"/>
      <c r="G41842" s="11"/>
      <c r="H41842" s="11"/>
    </row>
    <row r="41843" spans="6:8" x14ac:dyDescent="0.25">
      <c r="F41843" s="11"/>
      <c r="G41843" s="11"/>
      <c r="H41843" s="11"/>
    </row>
    <row r="41844" spans="6:8" x14ac:dyDescent="0.25">
      <c r="F41844" s="11"/>
      <c r="G41844" s="11"/>
      <c r="H41844" s="11"/>
    </row>
    <row r="41845" spans="6:8" x14ac:dyDescent="0.25">
      <c r="F41845" s="11"/>
      <c r="G41845" s="11"/>
      <c r="H41845" s="11"/>
    </row>
    <row r="41846" spans="6:8" x14ac:dyDescent="0.25">
      <c r="F41846" s="11"/>
      <c r="G41846" s="11"/>
      <c r="H41846" s="11"/>
    </row>
    <row r="41847" spans="6:8" x14ac:dyDescent="0.25">
      <c r="F41847" s="11"/>
      <c r="G41847" s="11"/>
      <c r="H41847" s="11"/>
    </row>
    <row r="41848" spans="6:8" x14ac:dyDescent="0.25">
      <c r="F41848" s="11"/>
      <c r="G41848" s="11"/>
      <c r="H41848" s="11"/>
    </row>
    <row r="41849" spans="6:8" x14ac:dyDescent="0.25">
      <c r="F41849" s="11"/>
      <c r="G41849" s="11"/>
      <c r="H41849" s="11"/>
    </row>
    <row r="41850" spans="6:8" x14ac:dyDescent="0.25">
      <c r="F41850" s="11"/>
      <c r="G41850" s="11"/>
      <c r="H41850" s="11"/>
    </row>
    <row r="41851" spans="6:8" x14ac:dyDescent="0.25">
      <c r="F41851" s="11"/>
      <c r="G41851" s="11"/>
      <c r="H41851" s="11"/>
    </row>
    <row r="41852" spans="6:8" x14ac:dyDescent="0.25">
      <c r="F41852" s="11"/>
      <c r="G41852" s="11"/>
      <c r="H41852" s="11"/>
    </row>
    <row r="41853" spans="6:8" x14ac:dyDescent="0.25">
      <c r="F41853" s="11"/>
      <c r="G41853" s="11"/>
      <c r="H41853" s="11"/>
    </row>
    <row r="41854" spans="6:8" x14ac:dyDescent="0.25">
      <c r="F41854" s="11"/>
      <c r="G41854" s="11"/>
      <c r="H41854" s="11"/>
    </row>
    <row r="41855" spans="6:8" x14ac:dyDescent="0.25">
      <c r="F41855" s="11"/>
      <c r="G41855" s="11"/>
      <c r="H41855" s="11"/>
    </row>
    <row r="41856" spans="6:8" x14ac:dyDescent="0.25">
      <c r="F41856" s="11"/>
      <c r="G41856" s="11"/>
      <c r="H41856" s="11"/>
    </row>
    <row r="41857" spans="6:8" x14ac:dyDescent="0.25">
      <c r="F41857" s="11"/>
      <c r="G41857" s="11"/>
      <c r="H41857" s="11"/>
    </row>
    <row r="41858" spans="6:8" x14ac:dyDescent="0.25">
      <c r="F41858" s="11"/>
      <c r="G41858" s="11"/>
      <c r="H41858" s="11"/>
    </row>
    <row r="41859" spans="6:8" x14ac:dyDescent="0.25">
      <c r="F41859" s="11"/>
      <c r="G41859" s="11"/>
      <c r="H41859" s="11"/>
    </row>
    <row r="41860" spans="6:8" x14ac:dyDescent="0.25">
      <c r="F41860" s="11"/>
      <c r="G41860" s="11"/>
      <c r="H41860" s="11"/>
    </row>
    <row r="41861" spans="6:8" x14ac:dyDescent="0.25">
      <c r="F41861" s="11"/>
      <c r="G41861" s="11"/>
      <c r="H41861" s="11"/>
    </row>
    <row r="41862" spans="6:8" x14ac:dyDescent="0.25">
      <c r="F41862" s="11"/>
      <c r="G41862" s="11"/>
      <c r="H41862" s="11"/>
    </row>
    <row r="41863" spans="6:8" x14ac:dyDescent="0.25">
      <c r="F41863" s="11"/>
      <c r="G41863" s="11"/>
      <c r="H41863" s="11"/>
    </row>
    <row r="41864" spans="6:8" x14ac:dyDescent="0.25">
      <c r="F41864" s="11"/>
      <c r="G41864" s="11"/>
      <c r="H41864" s="11"/>
    </row>
    <row r="41865" spans="6:8" x14ac:dyDescent="0.25">
      <c r="F41865" s="11"/>
      <c r="G41865" s="11"/>
      <c r="H41865" s="11"/>
    </row>
    <row r="41866" spans="6:8" x14ac:dyDescent="0.25">
      <c r="F41866" s="11"/>
      <c r="G41866" s="11"/>
      <c r="H41866" s="11"/>
    </row>
    <row r="41867" spans="6:8" x14ac:dyDescent="0.25">
      <c r="F41867" s="11"/>
      <c r="G41867" s="11"/>
      <c r="H41867" s="11"/>
    </row>
    <row r="41868" spans="6:8" x14ac:dyDescent="0.25">
      <c r="F41868" s="11"/>
      <c r="G41868" s="11"/>
      <c r="H41868" s="11"/>
    </row>
    <row r="41869" spans="6:8" x14ac:dyDescent="0.25">
      <c r="F41869" s="11"/>
      <c r="G41869" s="11"/>
      <c r="H41869" s="11"/>
    </row>
    <row r="41870" spans="6:8" x14ac:dyDescent="0.25">
      <c r="F41870" s="11"/>
      <c r="G41870" s="11"/>
      <c r="H41870" s="11"/>
    </row>
    <row r="41871" spans="6:8" x14ac:dyDescent="0.25">
      <c r="F41871" s="11"/>
      <c r="G41871" s="11"/>
      <c r="H41871" s="11"/>
    </row>
    <row r="41872" spans="6:8" x14ac:dyDescent="0.25">
      <c r="F41872" s="11"/>
      <c r="G41872" s="11"/>
      <c r="H41872" s="11"/>
    </row>
    <row r="41873" spans="6:8" x14ac:dyDescent="0.25">
      <c r="F41873" s="11"/>
      <c r="G41873" s="11"/>
      <c r="H41873" s="11"/>
    </row>
    <row r="41874" spans="6:8" x14ac:dyDescent="0.25">
      <c r="F41874" s="11"/>
      <c r="G41874" s="11"/>
      <c r="H41874" s="11"/>
    </row>
    <row r="41875" spans="6:8" x14ac:dyDescent="0.25">
      <c r="F41875" s="11"/>
      <c r="G41875" s="11"/>
      <c r="H41875" s="11"/>
    </row>
    <row r="41876" spans="6:8" x14ac:dyDescent="0.25">
      <c r="F41876" s="11"/>
      <c r="G41876" s="11"/>
      <c r="H41876" s="11"/>
    </row>
    <row r="41877" spans="6:8" x14ac:dyDescent="0.25">
      <c r="F41877" s="11"/>
      <c r="G41877" s="11"/>
      <c r="H41877" s="11"/>
    </row>
    <row r="41878" spans="6:8" x14ac:dyDescent="0.25">
      <c r="F41878" s="11"/>
      <c r="G41878" s="11"/>
      <c r="H41878" s="11"/>
    </row>
    <row r="41879" spans="6:8" x14ac:dyDescent="0.25">
      <c r="F41879" s="11"/>
      <c r="G41879" s="11"/>
      <c r="H41879" s="11"/>
    </row>
    <row r="41880" spans="6:8" x14ac:dyDescent="0.25">
      <c r="F41880" s="11"/>
      <c r="G41880" s="11"/>
      <c r="H41880" s="11"/>
    </row>
    <row r="41881" spans="6:8" x14ac:dyDescent="0.25">
      <c r="F41881" s="11"/>
      <c r="G41881" s="11"/>
      <c r="H41881" s="11"/>
    </row>
    <row r="41882" spans="6:8" x14ac:dyDescent="0.25">
      <c r="F41882" s="11"/>
      <c r="G41882" s="11"/>
      <c r="H41882" s="11"/>
    </row>
    <row r="41883" spans="6:8" x14ac:dyDescent="0.25">
      <c r="F41883" s="11"/>
      <c r="G41883" s="11"/>
      <c r="H41883" s="11"/>
    </row>
    <row r="41884" spans="6:8" x14ac:dyDescent="0.25">
      <c r="F41884" s="11"/>
      <c r="G41884" s="11"/>
      <c r="H41884" s="11"/>
    </row>
    <row r="41885" spans="6:8" x14ac:dyDescent="0.25">
      <c r="F41885" s="11"/>
      <c r="G41885" s="11"/>
      <c r="H41885" s="11"/>
    </row>
    <row r="41886" spans="6:8" x14ac:dyDescent="0.25">
      <c r="F41886" s="11"/>
      <c r="G41886" s="11"/>
      <c r="H41886" s="11"/>
    </row>
    <row r="41887" spans="6:8" x14ac:dyDescent="0.25">
      <c r="F41887" s="11"/>
      <c r="G41887" s="11"/>
      <c r="H41887" s="11"/>
    </row>
    <row r="41888" spans="6:8" x14ac:dyDescent="0.25">
      <c r="F41888" s="11"/>
      <c r="G41888" s="11"/>
      <c r="H41888" s="11"/>
    </row>
    <row r="41889" spans="6:8" x14ac:dyDescent="0.25">
      <c r="F41889" s="11"/>
      <c r="G41889" s="11"/>
      <c r="H41889" s="11"/>
    </row>
    <row r="41890" spans="6:8" x14ac:dyDescent="0.25">
      <c r="F41890" s="11"/>
      <c r="G41890" s="11"/>
      <c r="H41890" s="11"/>
    </row>
    <row r="41891" spans="6:8" x14ac:dyDescent="0.25">
      <c r="F41891" s="11"/>
      <c r="G41891" s="11"/>
      <c r="H41891" s="11"/>
    </row>
    <row r="41892" spans="6:8" x14ac:dyDescent="0.25">
      <c r="F41892" s="11"/>
      <c r="G41892" s="11"/>
      <c r="H41892" s="11"/>
    </row>
    <row r="41893" spans="6:8" x14ac:dyDescent="0.25">
      <c r="F41893" s="11"/>
      <c r="G41893" s="11"/>
      <c r="H41893" s="11"/>
    </row>
    <row r="41894" spans="6:8" x14ac:dyDescent="0.25">
      <c r="F41894" s="11"/>
      <c r="G41894" s="11"/>
      <c r="H41894" s="11"/>
    </row>
    <row r="41895" spans="6:8" x14ac:dyDescent="0.25">
      <c r="F41895" s="11"/>
      <c r="G41895" s="11"/>
      <c r="H41895" s="11"/>
    </row>
    <row r="41896" spans="6:8" x14ac:dyDescent="0.25">
      <c r="F41896" s="11"/>
      <c r="G41896" s="11"/>
      <c r="H41896" s="11"/>
    </row>
    <row r="41897" spans="6:8" x14ac:dyDescent="0.25">
      <c r="F41897" s="11"/>
      <c r="G41897" s="11"/>
      <c r="H41897" s="11"/>
    </row>
    <row r="41898" spans="6:8" x14ac:dyDescent="0.25">
      <c r="F41898" s="11"/>
      <c r="G41898" s="11"/>
      <c r="H41898" s="11"/>
    </row>
    <row r="41899" spans="6:8" x14ac:dyDescent="0.25">
      <c r="F41899" s="11"/>
      <c r="G41899" s="11"/>
      <c r="H41899" s="11"/>
    </row>
    <row r="41900" spans="6:8" x14ac:dyDescent="0.25">
      <c r="F41900" s="11"/>
      <c r="G41900" s="11"/>
      <c r="H41900" s="11"/>
    </row>
    <row r="41901" spans="6:8" x14ac:dyDescent="0.25">
      <c r="F41901" s="11"/>
      <c r="G41901" s="11"/>
      <c r="H41901" s="11"/>
    </row>
    <row r="41902" spans="6:8" x14ac:dyDescent="0.25">
      <c r="F41902" s="11"/>
      <c r="G41902" s="11"/>
      <c r="H41902" s="11"/>
    </row>
    <row r="41903" spans="6:8" x14ac:dyDescent="0.25">
      <c r="F41903" s="11"/>
      <c r="G41903" s="11"/>
      <c r="H41903" s="11"/>
    </row>
    <row r="41904" spans="6:8" x14ac:dyDescent="0.25">
      <c r="F41904" s="11"/>
      <c r="G41904" s="11"/>
      <c r="H41904" s="11"/>
    </row>
    <row r="41905" spans="6:8" x14ac:dyDescent="0.25">
      <c r="F41905" s="11"/>
      <c r="G41905" s="11"/>
      <c r="H41905" s="11"/>
    </row>
    <row r="41906" spans="6:8" x14ac:dyDescent="0.25">
      <c r="F41906" s="11"/>
      <c r="G41906" s="11"/>
      <c r="H41906" s="11"/>
    </row>
    <row r="41907" spans="6:8" x14ac:dyDescent="0.25">
      <c r="F41907" s="11"/>
      <c r="G41907" s="11"/>
      <c r="H41907" s="11"/>
    </row>
    <row r="41908" spans="6:8" x14ac:dyDescent="0.25">
      <c r="F41908" s="11"/>
      <c r="G41908" s="11"/>
      <c r="H41908" s="11"/>
    </row>
    <row r="41909" spans="6:8" x14ac:dyDescent="0.25">
      <c r="F41909" s="11"/>
      <c r="G41909" s="11"/>
      <c r="H41909" s="11"/>
    </row>
    <row r="41910" spans="6:8" x14ac:dyDescent="0.25">
      <c r="F41910" s="11"/>
      <c r="G41910" s="11"/>
      <c r="H41910" s="11"/>
    </row>
    <row r="41911" spans="6:8" x14ac:dyDescent="0.25">
      <c r="F41911" s="11"/>
      <c r="G41911" s="11"/>
      <c r="H41911" s="11"/>
    </row>
    <row r="41912" spans="6:8" x14ac:dyDescent="0.25">
      <c r="F41912" s="11"/>
      <c r="G41912" s="11"/>
      <c r="H41912" s="11"/>
    </row>
    <row r="41913" spans="6:8" x14ac:dyDescent="0.25">
      <c r="F41913" s="11"/>
      <c r="G41913" s="11"/>
      <c r="H41913" s="11"/>
    </row>
    <row r="41914" spans="6:8" x14ac:dyDescent="0.25">
      <c r="F41914" s="11"/>
      <c r="G41914" s="11"/>
      <c r="H41914" s="11"/>
    </row>
    <row r="41915" spans="6:8" x14ac:dyDescent="0.25">
      <c r="F41915" s="11"/>
      <c r="G41915" s="11"/>
      <c r="H41915" s="11"/>
    </row>
    <row r="41916" spans="6:8" x14ac:dyDescent="0.25">
      <c r="F41916" s="11"/>
      <c r="G41916" s="11"/>
      <c r="H41916" s="11"/>
    </row>
    <row r="41917" spans="6:8" x14ac:dyDescent="0.25">
      <c r="F41917" s="11"/>
      <c r="G41917" s="11"/>
      <c r="H41917" s="11"/>
    </row>
    <row r="41918" spans="6:8" x14ac:dyDescent="0.25">
      <c r="F41918" s="11"/>
      <c r="G41918" s="11"/>
      <c r="H41918" s="11"/>
    </row>
    <row r="41919" spans="6:8" x14ac:dyDescent="0.25">
      <c r="F41919" s="11"/>
      <c r="G41919" s="11"/>
      <c r="H41919" s="11"/>
    </row>
    <row r="41920" spans="6:8" x14ac:dyDescent="0.25">
      <c r="F41920" s="11"/>
      <c r="G41920" s="11"/>
      <c r="H41920" s="11"/>
    </row>
    <row r="41921" spans="6:8" x14ac:dyDescent="0.25">
      <c r="F41921" s="11"/>
      <c r="G41921" s="11"/>
      <c r="H41921" s="11"/>
    </row>
    <row r="41922" spans="6:8" x14ac:dyDescent="0.25">
      <c r="F41922" s="11"/>
      <c r="G41922" s="11"/>
      <c r="H41922" s="11"/>
    </row>
    <row r="41923" spans="6:8" x14ac:dyDescent="0.25">
      <c r="F41923" s="11"/>
      <c r="G41923" s="11"/>
      <c r="H41923" s="11"/>
    </row>
    <row r="41924" spans="6:8" x14ac:dyDescent="0.25">
      <c r="F41924" s="11"/>
      <c r="G41924" s="11"/>
      <c r="H41924" s="11"/>
    </row>
    <row r="41925" spans="6:8" x14ac:dyDescent="0.25">
      <c r="F41925" s="11"/>
      <c r="G41925" s="11"/>
      <c r="H41925" s="11"/>
    </row>
    <row r="41926" spans="6:8" x14ac:dyDescent="0.25">
      <c r="F41926" s="11"/>
      <c r="G41926" s="11"/>
      <c r="H41926" s="11"/>
    </row>
    <row r="41927" spans="6:8" x14ac:dyDescent="0.25">
      <c r="F41927" s="11"/>
      <c r="G41927" s="11"/>
      <c r="H41927" s="11"/>
    </row>
    <row r="41928" spans="6:8" x14ac:dyDescent="0.25">
      <c r="F41928" s="11"/>
      <c r="G41928" s="11"/>
      <c r="H41928" s="11"/>
    </row>
    <row r="41929" spans="6:8" x14ac:dyDescent="0.25">
      <c r="F41929" s="11"/>
      <c r="G41929" s="11"/>
      <c r="H41929" s="11"/>
    </row>
    <row r="41930" spans="6:8" x14ac:dyDescent="0.25">
      <c r="F41930" s="11"/>
      <c r="G41930" s="11"/>
      <c r="H41930" s="11"/>
    </row>
    <row r="41931" spans="6:8" x14ac:dyDescent="0.25">
      <c r="F41931" s="11"/>
      <c r="G41931" s="11"/>
      <c r="H41931" s="11"/>
    </row>
    <row r="41932" spans="6:8" x14ac:dyDescent="0.25">
      <c r="F41932" s="11"/>
      <c r="G41932" s="11"/>
      <c r="H41932" s="11"/>
    </row>
    <row r="41933" spans="6:8" x14ac:dyDescent="0.25">
      <c r="F41933" s="11"/>
      <c r="G41933" s="11"/>
      <c r="H41933" s="11"/>
    </row>
    <row r="41934" spans="6:8" x14ac:dyDescent="0.25">
      <c r="F41934" s="11"/>
      <c r="G41934" s="11"/>
      <c r="H41934" s="11"/>
    </row>
    <row r="41935" spans="6:8" x14ac:dyDescent="0.25">
      <c r="F41935" s="11"/>
      <c r="G41935" s="11"/>
      <c r="H41935" s="11"/>
    </row>
    <row r="41936" spans="6:8" x14ac:dyDescent="0.25">
      <c r="F41936" s="11"/>
      <c r="G41936" s="11"/>
      <c r="H41936" s="11"/>
    </row>
    <row r="41937" spans="6:8" x14ac:dyDescent="0.25">
      <c r="F41937" s="11"/>
      <c r="G41937" s="11"/>
      <c r="H41937" s="11"/>
    </row>
    <row r="41938" spans="6:8" x14ac:dyDescent="0.25">
      <c r="F41938" s="11"/>
      <c r="G41938" s="11"/>
      <c r="H41938" s="11"/>
    </row>
    <row r="41939" spans="6:8" x14ac:dyDescent="0.25">
      <c r="F41939" s="11"/>
      <c r="G41939" s="11"/>
      <c r="H41939" s="11"/>
    </row>
    <row r="41940" spans="6:8" x14ac:dyDescent="0.25">
      <c r="F41940" s="11"/>
      <c r="G41940" s="11"/>
      <c r="H41940" s="11"/>
    </row>
    <row r="41941" spans="6:8" x14ac:dyDescent="0.25">
      <c r="F41941" s="11"/>
      <c r="G41941" s="11"/>
      <c r="H41941" s="11"/>
    </row>
    <row r="41942" spans="6:8" x14ac:dyDescent="0.25">
      <c r="F41942" s="11"/>
      <c r="G41942" s="11"/>
      <c r="H41942" s="11"/>
    </row>
    <row r="41943" spans="6:8" x14ac:dyDescent="0.25">
      <c r="F41943" s="11"/>
      <c r="G41943" s="11"/>
      <c r="H41943" s="11"/>
    </row>
    <row r="41944" spans="6:8" x14ac:dyDescent="0.25">
      <c r="F41944" s="11"/>
      <c r="G41944" s="11"/>
      <c r="H41944" s="11"/>
    </row>
    <row r="41945" spans="6:8" x14ac:dyDescent="0.25">
      <c r="F41945" s="11"/>
      <c r="G41945" s="11"/>
      <c r="H41945" s="11"/>
    </row>
    <row r="41946" spans="6:8" x14ac:dyDescent="0.25">
      <c r="F41946" s="11"/>
      <c r="G41946" s="11"/>
      <c r="H41946" s="11"/>
    </row>
    <row r="41947" spans="6:8" x14ac:dyDescent="0.25">
      <c r="F41947" s="11"/>
      <c r="G41947" s="11"/>
      <c r="H41947" s="11"/>
    </row>
    <row r="41948" spans="6:8" x14ac:dyDescent="0.25">
      <c r="F41948" s="11"/>
      <c r="G41948" s="11"/>
      <c r="H41948" s="11"/>
    </row>
    <row r="41949" spans="6:8" x14ac:dyDescent="0.25">
      <c r="F41949" s="11"/>
      <c r="G41949" s="11"/>
      <c r="H41949" s="11"/>
    </row>
    <row r="41950" spans="6:8" x14ac:dyDescent="0.25">
      <c r="F41950" s="11"/>
      <c r="G41950" s="11"/>
      <c r="H41950" s="11"/>
    </row>
    <row r="41951" spans="6:8" x14ac:dyDescent="0.25">
      <c r="F41951" s="11"/>
      <c r="G41951" s="11"/>
      <c r="H41951" s="11"/>
    </row>
    <row r="41952" spans="6:8" x14ac:dyDescent="0.25">
      <c r="F41952" s="11"/>
      <c r="G41952" s="11"/>
      <c r="H41952" s="11"/>
    </row>
    <row r="41953" spans="6:8" x14ac:dyDescent="0.25">
      <c r="F41953" s="11"/>
      <c r="G41953" s="11"/>
      <c r="H41953" s="11"/>
    </row>
    <row r="41954" spans="6:8" x14ac:dyDescent="0.25">
      <c r="F41954" s="11"/>
      <c r="G41954" s="11"/>
      <c r="H41954" s="11"/>
    </row>
    <row r="41955" spans="6:8" x14ac:dyDescent="0.25">
      <c r="F41955" s="11"/>
      <c r="G41955" s="11"/>
      <c r="H41955" s="11"/>
    </row>
    <row r="41956" spans="6:8" x14ac:dyDescent="0.25">
      <c r="F41956" s="11"/>
      <c r="G41956" s="11"/>
      <c r="H41956" s="11"/>
    </row>
    <row r="41957" spans="6:8" x14ac:dyDescent="0.25">
      <c r="F41957" s="11"/>
      <c r="G41957" s="11"/>
      <c r="H41957" s="11"/>
    </row>
    <row r="41958" spans="6:8" x14ac:dyDescent="0.25">
      <c r="F41958" s="11"/>
      <c r="G41958" s="11"/>
      <c r="H41958" s="11"/>
    </row>
    <row r="41959" spans="6:8" x14ac:dyDescent="0.25">
      <c r="F41959" s="11"/>
      <c r="G41959" s="11"/>
      <c r="H41959" s="11"/>
    </row>
    <row r="41960" spans="6:8" x14ac:dyDescent="0.25">
      <c r="F41960" s="11"/>
      <c r="G41960" s="11"/>
      <c r="H41960" s="11"/>
    </row>
    <row r="41961" spans="6:8" x14ac:dyDescent="0.25">
      <c r="F41961" s="11"/>
      <c r="G41961" s="11"/>
      <c r="H41961" s="11"/>
    </row>
    <row r="41962" spans="6:8" x14ac:dyDescent="0.25">
      <c r="F41962" s="11"/>
      <c r="G41962" s="11"/>
      <c r="H41962" s="11"/>
    </row>
    <row r="41963" spans="6:8" x14ac:dyDescent="0.25">
      <c r="F41963" s="11"/>
      <c r="G41963" s="11"/>
      <c r="H41963" s="11"/>
    </row>
    <row r="41964" spans="6:8" x14ac:dyDescent="0.25">
      <c r="F41964" s="11"/>
      <c r="G41964" s="11"/>
      <c r="H41964" s="11"/>
    </row>
    <row r="41965" spans="6:8" x14ac:dyDescent="0.25">
      <c r="F41965" s="11"/>
      <c r="G41965" s="11"/>
      <c r="H41965" s="11"/>
    </row>
    <row r="41966" spans="6:8" x14ac:dyDescent="0.25">
      <c r="F41966" s="11"/>
      <c r="G41966" s="11"/>
      <c r="H41966" s="11"/>
    </row>
    <row r="41967" spans="6:8" x14ac:dyDescent="0.25">
      <c r="F41967" s="11"/>
      <c r="G41967" s="11"/>
      <c r="H41967" s="11"/>
    </row>
    <row r="41968" spans="6:8" x14ac:dyDescent="0.25">
      <c r="F41968" s="11"/>
      <c r="G41968" s="11"/>
      <c r="H41968" s="11"/>
    </row>
    <row r="41969" spans="6:8" x14ac:dyDescent="0.25">
      <c r="F41969" s="11"/>
      <c r="G41969" s="11"/>
      <c r="H41969" s="11"/>
    </row>
    <row r="41970" spans="6:8" x14ac:dyDescent="0.25">
      <c r="F41970" s="11"/>
      <c r="G41970" s="11"/>
      <c r="H41970" s="11"/>
    </row>
    <row r="41971" spans="6:8" x14ac:dyDescent="0.25">
      <c r="F41971" s="11"/>
      <c r="G41971" s="11"/>
      <c r="H41971" s="11"/>
    </row>
    <row r="41972" spans="6:8" x14ac:dyDescent="0.25">
      <c r="F41972" s="11"/>
      <c r="G41972" s="11"/>
      <c r="H41972" s="11"/>
    </row>
    <row r="41973" spans="6:8" x14ac:dyDescent="0.25">
      <c r="F41973" s="11"/>
      <c r="G41973" s="11"/>
      <c r="H41973" s="11"/>
    </row>
    <row r="41974" spans="6:8" x14ac:dyDescent="0.25">
      <c r="F41974" s="11"/>
      <c r="G41974" s="11"/>
      <c r="H41974" s="11"/>
    </row>
    <row r="41975" spans="6:8" x14ac:dyDescent="0.25">
      <c r="F41975" s="11"/>
      <c r="G41975" s="11"/>
      <c r="H41975" s="11"/>
    </row>
    <row r="41976" spans="6:8" x14ac:dyDescent="0.25">
      <c r="F41976" s="11"/>
      <c r="G41976" s="11"/>
      <c r="H41976" s="11"/>
    </row>
    <row r="41977" spans="6:8" x14ac:dyDescent="0.25">
      <c r="F41977" s="11"/>
      <c r="G41977" s="11"/>
      <c r="H41977" s="11"/>
    </row>
    <row r="41978" spans="6:8" x14ac:dyDescent="0.25">
      <c r="F41978" s="11"/>
      <c r="G41978" s="11"/>
      <c r="H41978" s="11"/>
    </row>
    <row r="41979" spans="6:8" x14ac:dyDescent="0.25">
      <c r="F41979" s="11"/>
      <c r="G41979" s="11"/>
      <c r="H41979" s="11"/>
    </row>
    <row r="41980" spans="6:8" x14ac:dyDescent="0.25">
      <c r="F41980" s="11"/>
      <c r="G41980" s="11"/>
      <c r="H41980" s="11"/>
    </row>
    <row r="41981" spans="6:8" x14ac:dyDescent="0.25">
      <c r="F41981" s="11"/>
      <c r="G41981" s="11"/>
      <c r="H41981" s="11"/>
    </row>
    <row r="41982" spans="6:8" x14ac:dyDescent="0.25">
      <c r="F41982" s="11"/>
      <c r="G41982" s="11"/>
      <c r="H41982" s="11"/>
    </row>
    <row r="41983" spans="6:8" x14ac:dyDescent="0.25">
      <c r="F41983" s="11"/>
      <c r="G41983" s="11"/>
      <c r="H41983" s="11"/>
    </row>
    <row r="41984" spans="6:8" x14ac:dyDescent="0.25">
      <c r="F41984" s="11"/>
      <c r="G41984" s="11"/>
      <c r="H41984" s="11"/>
    </row>
    <row r="41985" spans="6:8" x14ac:dyDescent="0.25">
      <c r="F41985" s="11"/>
      <c r="G41985" s="11"/>
      <c r="H41985" s="11"/>
    </row>
    <row r="41986" spans="6:8" x14ac:dyDescent="0.25">
      <c r="F41986" s="11"/>
      <c r="G41986" s="11"/>
      <c r="H41986" s="11"/>
    </row>
    <row r="41987" spans="6:8" x14ac:dyDescent="0.25">
      <c r="F41987" s="11"/>
      <c r="G41987" s="11"/>
      <c r="H41987" s="11"/>
    </row>
    <row r="41988" spans="6:8" x14ac:dyDescent="0.25">
      <c r="F41988" s="11"/>
      <c r="G41988" s="11"/>
      <c r="H41988" s="11"/>
    </row>
    <row r="41989" spans="6:8" x14ac:dyDescent="0.25">
      <c r="F41989" s="11"/>
      <c r="G41989" s="11"/>
      <c r="H41989" s="11"/>
    </row>
    <row r="41990" spans="6:8" x14ac:dyDescent="0.25">
      <c r="F41990" s="11"/>
      <c r="G41990" s="11"/>
      <c r="H41990" s="11"/>
    </row>
    <row r="41991" spans="6:8" x14ac:dyDescent="0.25">
      <c r="F41991" s="11"/>
      <c r="G41991" s="11"/>
      <c r="H41991" s="11"/>
    </row>
    <row r="41992" spans="6:8" x14ac:dyDescent="0.25">
      <c r="F41992" s="11"/>
      <c r="G41992" s="11"/>
      <c r="H41992" s="11"/>
    </row>
    <row r="41993" spans="6:8" x14ac:dyDescent="0.25">
      <c r="F41993" s="11"/>
      <c r="G41993" s="11"/>
      <c r="H41993" s="11"/>
    </row>
    <row r="41994" spans="6:8" x14ac:dyDescent="0.25">
      <c r="F41994" s="11"/>
      <c r="G41994" s="11"/>
      <c r="H41994" s="11"/>
    </row>
    <row r="41995" spans="6:8" x14ac:dyDescent="0.25">
      <c r="F41995" s="11"/>
      <c r="G41995" s="11"/>
      <c r="H41995" s="11"/>
    </row>
    <row r="41996" spans="6:8" x14ac:dyDescent="0.25">
      <c r="F41996" s="11"/>
      <c r="G41996" s="11"/>
      <c r="H41996" s="11"/>
    </row>
    <row r="41997" spans="6:8" x14ac:dyDescent="0.25">
      <c r="F41997" s="11"/>
      <c r="G41997" s="11"/>
      <c r="H41997" s="11"/>
    </row>
    <row r="41998" spans="6:8" x14ac:dyDescent="0.25">
      <c r="F41998" s="11"/>
      <c r="G41998" s="11"/>
      <c r="H41998" s="11"/>
    </row>
    <row r="41999" spans="6:8" x14ac:dyDescent="0.25">
      <c r="F41999" s="11"/>
      <c r="G41999" s="11"/>
      <c r="H41999" s="11"/>
    </row>
    <row r="42000" spans="6:8" x14ac:dyDescent="0.25">
      <c r="F42000" s="11"/>
      <c r="G42000" s="11"/>
      <c r="H42000" s="11"/>
    </row>
    <row r="42001" spans="6:8" x14ac:dyDescent="0.25">
      <c r="F42001" s="11"/>
      <c r="G42001" s="11"/>
      <c r="H42001" s="11"/>
    </row>
    <row r="42002" spans="6:8" x14ac:dyDescent="0.25">
      <c r="F42002" s="11"/>
      <c r="G42002" s="11"/>
      <c r="H42002" s="11"/>
    </row>
    <row r="42003" spans="6:8" x14ac:dyDescent="0.25">
      <c r="F42003" s="11"/>
      <c r="G42003" s="11"/>
      <c r="H42003" s="11"/>
    </row>
    <row r="42004" spans="6:8" x14ac:dyDescent="0.25">
      <c r="F42004" s="11"/>
      <c r="G42004" s="11"/>
      <c r="H42004" s="11"/>
    </row>
    <row r="42005" spans="6:8" x14ac:dyDescent="0.25">
      <c r="F42005" s="11"/>
      <c r="G42005" s="11"/>
      <c r="H42005" s="11"/>
    </row>
    <row r="42006" spans="6:8" x14ac:dyDescent="0.25">
      <c r="F42006" s="11"/>
      <c r="G42006" s="11"/>
      <c r="H42006" s="11"/>
    </row>
    <row r="42007" spans="6:8" x14ac:dyDescent="0.25">
      <c r="F42007" s="11"/>
      <c r="G42007" s="11"/>
      <c r="H42007" s="11"/>
    </row>
    <row r="42008" spans="6:8" x14ac:dyDescent="0.25">
      <c r="F42008" s="11"/>
      <c r="G42008" s="11"/>
      <c r="H42008" s="11"/>
    </row>
    <row r="42009" spans="6:8" x14ac:dyDescent="0.25">
      <c r="F42009" s="11"/>
      <c r="G42009" s="11"/>
      <c r="H42009" s="11"/>
    </row>
    <row r="42010" spans="6:8" x14ac:dyDescent="0.25">
      <c r="F42010" s="11"/>
      <c r="G42010" s="11"/>
      <c r="H42010" s="11"/>
    </row>
    <row r="42011" spans="6:8" x14ac:dyDescent="0.25">
      <c r="F42011" s="11"/>
      <c r="G42011" s="11"/>
      <c r="H42011" s="11"/>
    </row>
    <row r="42012" spans="6:8" x14ac:dyDescent="0.25">
      <c r="F42012" s="11"/>
      <c r="G42012" s="11"/>
      <c r="H42012" s="11"/>
    </row>
    <row r="42013" spans="6:8" x14ac:dyDescent="0.25">
      <c r="F42013" s="11"/>
      <c r="G42013" s="11"/>
      <c r="H42013" s="11"/>
    </row>
    <row r="42014" spans="6:8" x14ac:dyDescent="0.25">
      <c r="F42014" s="11"/>
      <c r="G42014" s="11"/>
      <c r="H42014" s="11"/>
    </row>
    <row r="42015" spans="6:8" x14ac:dyDescent="0.25">
      <c r="F42015" s="11"/>
      <c r="G42015" s="11"/>
      <c r="H42015" s="11"/>
    </row>
    <row r="42016" spans="6:8" x14ac:dyDescent="0.25">
      <c r="F42016" s="11"/>
      <c r="G42016" s="11"/>
      <c r="H42016" s="11"/>
    </row>
    <row r="42017" spans="6:8" x14ac:dyDescent="0.25">
      <c r="F42017" s="11"/>
      <c r="G42017" s="11"/>
      <c r="H42017" s="11"/>
    </row>
    <row r="42018" spans="6:8" x14ac:dyDescent="0.25">
      <c r="F42018" s="11"/>
      <c r="G42018" s="11"/>
      <c r="H42018" s="11"/>
    </row>
    <row r="42019" spans="6:8" x14ac:dyDescent="0.25">
      <c r="F42019" s="11"/>
      <c r="G42019" s="11"/>
      <c r="H42019" s="11"/>
    </row>
    <row r="42020" spans="6:8" x14ac:dyDescent="0.25">
      <c r="F42020" s="11"/>
      <c r="G42020" s="11"/>
      <c r="H42020" s="11"/>
    </row>
    <row r="42021" spans="6:8" x14ac:dyDescent="0.25">
      <c r="F42021" s="11"/>
      <c r="G42021" s="11"/>
      <c r="H42021" s="11"/>
    </row>
    <row r="42022" spans="6:8" x14ac:dyDescent="0.25">
      <c r="F42022" s="11"/>
      <c r="G42022" s="11"/>
      <c r="H42022" s="11"/>
    </row>
    <row r="42023" spans="6:8" x14ac:dyDescent="0.25">
      <c r="F42023" s="11"/>
      <c r="G42023" s="11"/>
      <c r="H42023" s="11"/>
    </row>
    <row r="42024" spans="6:8" x14ac:dyDescent="0.25">
      <c r="F42024" s="11"/>
      <c r="G42024" s="11"/>
      <c r="H42024" s="11"/>
    </row>
    <row r="42025" spans="6:8" x14ac:dyDescent="0.25">
      <c r="F42025" s="11"/>
      <c r="G42025" s="11"/>
      <c r="H42025" s="11"/>
    </row>
    <row r="42026" spans="6:8" x14ac:dyDescent="0.25">
      <c r="F42026" s="11"/>
      <c r="G42026" s="11"/>
      <c r="H42026" s="11"/>
    </row>
    <row r="42027" spans="6:8" x14ac:dyDescent="0.25">
      <c r="F42027" s="11"/>
      <c r="G42027" s="11"/>
      <c r="H42027" s="11"/>
    </row>
    <row r="42028" spans="6:8" x14ac:dyDescent="0.25">
      <c r="F42028" s="11"/>
      <c r="G42028" s="11"/>
      <c r="H42028" s="11"/>
    </row>
    <row r="42029" spans="6:8" x14ac:dyDescent="0.25">
      <c r="F42029" s="11"/>
      <c r="G42029" s="11"/>
      <c r="H42029" s="11"/>
    </row>
    <row r="42030" spans="6:8" x14ac:dyDescent="0.25">
      <c r="F42030" s="11"/>
      <c r="G42030" s="11"/>
      <c r="H42030" s="11"/>
    </row>
    <row r="42031" spans="6:8" x14ac:dyDescent="0.25">
      <c r="F42031" s="11"/>
      <c r="G42031" s="11"/>
      <c r="H42031" s="11"/>
    </row>
    <row r="42032" spans="6:8" x14ac:dyDescent="0.25">
      <c r="F42032" s="11"/>
      <c r="G42032" s="11"/>
      <c r="H42032" s="11"/>
    </row>
    <row r="42033" spans="6:8" x14ac:dyDescent="0.25">
      <c r="F42033" s="11"/>
      <c r="G42033" s="11"/>
      <c r="H42033" s="11"/>
    </row>
    <row r="42034" spans="6:8" x14ac:dyDescent="0.25">
      <c r="F42034" s="11"/>
      <c r="G42034" s="11"/>
      <c r="H42034" s="11"/>
    </row>
    <row r="42035" spans="6:8" x14ac:dyDescent="0.25">
      <c r="F42035" s="11"/>
      <c r="G42035" s="11"/>
      <c r="H42035" s="11"/>
    </row>
    <row r="42036" spans="6:8" x14ac:dyDescent="0.25">
      <c r="F42036" s="11"/>
      <c r="G42036" s="11"/>
      <c r="H42036" s="11"/>
    </row>
    <row r="42037" spans="6:8" x14ac:dyDescent="0.25">
      <c r="F42037" s="11"/>
      <c r="G42037" s="11"/>
      <c r="H42037" s="11"/>
    </row>
    <row r="42038" spans="6:8" x14ac:dyDescent="0.25">
      <c r="F42038" s="11"/>
      <c r="G42038" s="11"/>
      <c r="H42038" s="11"/>
    </row>
    <row r="42039" spans="6:8" x14ac:dyDescent="0.25">
      <c r="F42039" s="11"/>
      <c r="G42039" s="11"/>
      <c r="H42039" s="11"/>
    </row>
    <row r="42040" spans="6:8" x14ac:dyDescent="0.25">
      <c r="F42040" s="11"/>
      <c r="G42040" s="11"/>
      <c r="H42040" s="11"/>
    </row>
    <row r="42041" spans="6:8" x14ac:dyDescent="0.25">
      <c r="F42041" s="11"/>
      <c r="G42041" s="11"/>
      <c r="H42041" s="11"/>
    </row>
    <row r="42042" spans="6:8" x14ac:dyDescent="0.25">
      <c r="F42042" s="11"/>
      <c r="G42042" s="11"/>
      <c r="H42042" s="11"/>
    </row>
    <row r="42043" spans="6:8" x14ac:dyDescent="0.25">
      <c r="F42043" s="11"/>
      <c r="G42043" s="11"/>
      <c r="H42043" s="11"/>
    </row>
    <row r="42044" spans="6:8" x14ac:dyDescent="0.25">
      <c r="F42044" s="11"/>
      <c r="G42044" s="11"/>
      <c r="H42044" s="11"/>
    </row>
    <row r="42045" spans="6:8" x14ac:dyDescent="0.25">
      <c r="F42045" s="11"/>
      <c r="G42045" s="11"/>
      <c r="H42045" s="11"/>
    </row>
    <row r="42046" spans="6:8" x14ac:dyDescent="0.25">
      <c r="F42046" s="11"/>
      <c r="G42046" s="11"/>
      <c r="H42046" s="11"/>
    </row>
    <row r="42047" spans="6:8" x14ac:dyDescent="0.25">
      <c r="F42047" s="11"/>
      <c r="G42047" s="11"/>
      <c r="H42047" s="11"/>
    </row>
    <row r="42048" spans="6:8" x14ac:dyDescent="0.25">
      <c r="F42048" s="11"/>
      <c r="G42048" s="11"/>
      <c r="H42048" s="11"/>
    </row>
    <row r="42049" spans="6:8" x14ac:dyDescent="0.25">
      <c r="F42049" s="11"/>
      <c r="G42049" s="11"/>
      <c r="H42049" s="11"/>
    </row>
    <row r="42050" spans="6:8" x14ac:dyDescent="0.25">
      <c r="F42050" s="11"/>
      <c r="G42050" s="11"/>
      <c r="H42050" s="11"/>
    </row>
    <row r="42051" spans="6:8" x14ac:dyDescent="0.25">
      <c r="F42051" s="11"/>
      <c r="G42051" s="11"/>
      <c r="H42051" s="11"/>
    </row>
    <row r="42052" spans="6:8" x14ac:dyDescent="0.25">
      <c r="F42052" s="11"/>
      <c r="G42052" s="11"/>
      <c r="H42052" s="11"/>
    </row>
    <row r="42053" spans="6:8" x14ac:dyDescent="0.25">
      <c r="F42053" s="11"/>
      <c r="G42053" s="11"/>
      <c r="H42053" s="11"/>
    </row>
    <row r="42054" spans="6:8" x14ac:dyDescent="0.25">
      <c r="F42054" s="11"/>
      <c r="G42054" s="11"/>
      <c r="H42054" s="11"/>
    </row>
    <row r="42055" spans="6:8" x14ac:dyDescent="0.25">
      <c r="F42055" s="11"/>
      <c r="G42055" s="11"/>
      <c r="H42055" s="11"/>
    </row>
    <row r="42056" spans="6:8" x14ac:dyDescent="0.25">
      <c r="F42056" s="11"/>
      <c r="G42056" s="11"/>
      <c r="H42056" s="11"/>
    </row>
    <row r="42057" spans="6:8" x14ac:dyDescent="0.25">
      <c r="F42057" s="11"/>
      <c r="G42057" s="11"/>
      <c r="H42057" s="11"/>
    </row>
    <row r="42058" spans="6:8" x14ac:dyDescent="0.25">
      <c r="F42058" s="11"/>
      <c r="G42058" s="11"/>
      <c r="H42058" s="11"/>
    </row>
    <row r="42059" spans="6:8" x14ac:dyDescent="0.25">
      <c r="F42059" s="11"/>
      <c r="G42059" s="11"/>
      <c r="H42059" s="11"/>
    </row>
    <row r="42060" spans="6:8" x14ac:dyDescent="0.25">
      <c r="F42060" s="11"/>
      <c r="G42060" s="11"/>
      <c r="H42060" s="11"/>
    </row>
    <row r="42061" spans="6:8" x14ac:dyDescent="0.25">
      <c r="F42061" s="11"/>
      <c r="G42061" s="11"/>
      <c r="H42061" s="11"/>
    </row>
    <row r="42062" spans="6:8" x14ac:dyDescent="0.25">
      <c r="F42062" s="11"/>
      <c r="G42062" s="11"/>
      <c r="H42062" s="11"/>
    </row>
    <row r="42063" spans="6:8" x14ac:dyDescent="0.25">
      <c r="F42063" s="11"/>
      <c r="G42063" s="11"/>
      <c r="H42063" s="11"/>
    </row>
    <row r="42064" spans="6:8" x14ac:dyDescent="0.25">
      <c r="F42064" s="11"/>
      <c r="G42064" s="11"/>
      <c r="H42064" s="11"/>
    </row>
    <row r="42065" spans="6:8" x14ac:dyDescent="0.25">
      <c r="F42065" s="11"/>
      <c r="G42065" s="11"/>
      <c r="H42065" s="11"/>
    </row>
    <row r="42066" spans="6:8" x14ac:dyDescent="0.25">
      <c r="F42066" s="11"/>
      <c r="G42066" s="11"/>
      <c r="H42066" s="11"/>
    </row>
    <row r="42067" spans="6:8" x14ac:dyDescent="0.25">
      <c r="F42067" s="11"/>
      <c r="G42067" s="11"/>
      <c r="H42067" s="11"/>
    </row>
    <row r="42068" spans="6:8" x14ac:dyDescent="0.25">
      <c r="F42068" s="11"/>
      <c r="G42068" s="11"/>
      <c r="H42068" s="11"/>
    </row>
    <row r="42069" spans="6:8" x14ac:dyDescent="0.25">
      <c r="F42069" s="11"/>
      <c r="G42069" s="11"/>
      <c r="H42069" s="11"/>
    </row>
    <row r="42070" spans="6:8" x14ac:dyDescent="0.25">
      <c r="F42070" s="11"/>
      <c r="G42070" s="11"/>
      <c r="H42070" s="11"/>
    </row>
    <row r="42071" spans="6:8" x14ac:dyDescent="0.25">
      <c r="F42071" s="11"/>
      <c r="G42071" s="11"/>
      <c r="H42071" s="11"/>
    </row>
    <row r="42072" spans="6:8" x14ac:dyDescent="0.25">
      <c r="F42072" s="11"/>
      <c r="G42072" s="11"/>
      <c r="H42072" s="11"/>
    </row>
    <row r="42073" spans="6:8" x14ac:dyDescent="0.25">
      <c r="F42073" s="11"/>
      <c r="G42073" s="11"/>
      <c r="H42073" s="11"/>
    </row>
    <row r="42074" spans="6:8" x14ac:dyDescent="0.25">
      <c r="F42074" s="11"/>
      <c r="G42074" s="11"/>
      <c r="H42074" s="11"/>
    </row>
    <row r="42075" spans="6:8" x14ac:dyDescent="0.25">
      <c r="F42075" s="11"/>
      <c r="G42075" s="11"/>
      <c r="H42075" s="11"/>
    </row>
    <row r="42076" spans="6:8" x14ac:dyDescent="0.25">
      <c r="F42076" s="11"/>
      <c r="G42076" s="11"/>
      <c r="H42076" s="11"/>
    </row>
    <row r="42077" spans="6:8" x14ac:dyDescent="0.25">
      <c r="F42077" s="11"/>
      <c r="G42077" s="11"/>
      <c r="H42077" s="11"/>
    </row>
    <row r="42078" spans="6:8" x14ac:dyDescent="0.25">
      <c r="F42078" s="11"/>
      <c r="G42078" s="11"/>
      <c r="H42078" s="11"/>
    </row>
    <row r="42079" spans="6:8" x14ac:dyDescent="0.25">
      <c r="F42079" s="11"/>
      <c r="G42079" s="11"/>
      <c r="H42079" s="11"/>
    </row>
    <row r="42080" spans="6:8" x14ac:dyDescent="0.25">
      <c r="F42080" s="11"/>
      <c r="G42080" s="11"/>
      <c r="H42080" s="11"/>
    </row>
    <row r="42081" spans="6:8" x14ac:dyDescent="0.25">
      <c r="F42081" s="11"/>
      <c r="G42081" s="11"/>
      <c r="H42081" s="11"/>
    </row>
    <row r="42082" spans="6:8" x14ac:dyDescent="0.25">
      <c r="F42082" s="11"/>
      <c r="G42082" s="11"/>
      <c r="H42082" s="11"/>
    </row>
    <row r="42083" spans="6:8" x14ac:dyDescent="0.25">
      <c r="F42083" s="11"/>
      <c r="G42083" s="11"/>
      <c r="H42083" s="11"/>
    </row>
    <row r="42084" spans="6:8" x14ac:dyDescent="0.25">
      <c r="F42084" s="11"/>
      <c r="G42084" s="11"/>
      <c r="H42084" s="11"/>
    </row>
    <row r="42085" spans="6:8" x14ac:dyDescent="0.25">
      <c r="F42085" s="11"/>
      <c r="G42085" s="11"/>
      <c r="H42085" s="11"/>
    </row>
    <row r="42086" spans="6:8" x14ac:dyDescent="0.25">
      <c r="F42086" s="11"/>
      <c r="G42086" s="11"/>
      <c r="H42086" s="11"/>
    </row>
    <row r="42087" spans="6:8" x14ac:dyDescent="0.25">
      <c r="F42087" s="11"/>
      <c r="G42087" s="11"/>
      <c r="H42087" s="11"/>
    </row>
    <row r="42088" spans="6:8" x14ac:dyDescent="0.25">
      <c r="F42088" s="11"/>
      <c r="G42088" s="11"/>
      <c r="H42088" s="11"/>
    </row>
    <row r="42089" spans="6:8" x14ac:dyDescent="0.25">
      <c r="F42089" s="11"/>
      <c r="G42089" s="11"/>
      <c r="H42089" s="11"/>
    </row>
    <row r="42090" spans="6:8" x14ac:dyDescent="0.25">
      <c r="F42090" s="11"/>
      <c r="G42090" s="11"/>
      <c r="H42090" s="11"/>
    </row>
    <row r="42091" spans="6:8" x14ac:dyDescent="0.25">
      <c r="F42091" s="11"/>
      <c r="G42091" s="11"/>
      <c r="H42091" s="11"/>
    </row>
    <row r="42092" spans="6:8" x14ac:dyDescent="0.25">
      <c r="F42092" s="11"/>
      <c r="G42092" s="11"/>
      <c r="H42092" s="11"/>
    </row>
    <row r="42093" spans="6:8" x14ac:dyDescent="0.25">
      <c r="F42093" s="11"/>
      <c r="G42093" s="11"/>
      <c r="H42093" s="11"/>
    </row>
    <row r="42094" spans="6:8" x14ac:dyDescent="0.25">
      <c r="F42094" s="11"/>
      <c r="G42094" s="11"/>
      <c r="H42094" s="11"/>
    </row>
    <row r="42095" spans="6:8" x14ac:dyDescent="0.25">
      <c r="F42095" s="11"/>
      <c r="G42095" s="11"/>
      <c r="H42095" s="11"/>
    </row>
    <row r="42096" spans="6:8" x14ac:dyDescent="0.25">
      <c r="F42096" s="11"/>
      <c r="G42096" s="11"/>
      <c r="H42096" s="11"/>
    </row>
    <row r="42097" spans="6:8" x14ac:dyDescent="0.25">
      <c r="F42097" s="11"/>
      <c r="G42097" s="11"/>
      <c r="H42097" s="11"/>
    </row>
    <row r="42098" spans="6:8" x14ac:dyDescent="0.25">
      <c r="F42098" s="11"/>
      <c r="G42098" s="11"/>
      <c r="H42098" s="11"/>
    </row>
    <row r="42099" spans="6:8" x14ac:dyDescent="0.25">
      <c r="F42099" s="11"/>
      <c r="G42099" s="11"/>
      <c r="H42099" s="11"/>
    </row>
    <row r="42100" spans="6:8" x14ac:dyDescent="0.25">
      <c r="F42100" s="11"/>
      <c r="G42100" s="11"/>
      <c r="H42100" s="11"/>
    </row>
    <row r="42101" spans="6:8" x14ac:dyDescent="0.25">
      <c r="F42101" s="11"/>
      <c r="G42101" s="11"/>
      <c r="H42101" s="11"/>
    </row>
    <row r="42102" spans="6:8" x14ac:dyDescent="0.25">
      <c r="F42102" s="11"/>
      <c r="G42102" s="11"/>
      <c r="H42102" s="11"/>
    </row>
    <row r="42103" spans="6:8" x14ac:dyDescent="0.25">
      <c r="F42103" s="11"/>
      <c r="G42103" s="11"/>
      <c r="H42103" s="11"/>
    </row>
    <row r="42104" spans="6:8" x14ac:dyDescent="0.25">
      <c r="F42104" s="11"/>
      <c r="G42104" s="11"/>
      <c r="H42104" s="11"/>
    </row>
    <row r="42105" spans="6:8" x14ac:dyDescent="0.25">
      <c r="F42105" s="11"/>
      <c r="G42105" s="11"/>
      <c r="H42105" s="11"/>
    </row>
    <row r="42106" spans="6:8" x14ac:dyDescent="0.25">
      <c r="F42106" s="11"/>
      <c r="G42106" s="11"/>
      <c r="H42106" s="11"/>
    </row>
    <row r="42107" spans="6:8" x14ac:dyDescent="0.25">
      <c r="F42107" s="11"/>
      <c r="G42107" s="11"/>
      <c r="H42107" s="11"/>
    </row>
    <row r="42108" spans="6:8" x14ac:dyDescent="0.25">
      <c r="F42108" s="11"/>
      <c r="G42108" s="11"/>
      <c r="H42108" s="11"/>
    </row>
    <row r="42109" spans="6:8" x14ac:dyDescent="0.25">
      <c r="F42109" s="11"/>
      <c r="G42109" s="11"/>
      <c r="H42109" s="11"/>
    </row>
    <row r="42110" spans="6:8" x14ac:dyDescent="0.25">
      <c r="F42110" s="11"/>
      <c r="G42110" s="11"/>
      <c r="H42110" s="11"/>
    </row>
    <row r="42111" spans="6:8" x14ac:dyDescent="0.25">
      <c r="F42111" s="11"/>
      <c r="G42111" s="11"/>
      <c r="H42111" s="11"/>
    </row>
    <row r="42112" spans="6:8" x14ac:dyDescent="0.25">
      <c r="F42112" s="11"/>
      <c r="G42112" s="11"/>
      <c r="H42112" s="11"/>
    </row>
    <row r="42113" spans="6:8" x14ac:dyDescent="0.25">
      <c r="F42113" s="11"/>
      <c r="G42113" s="11"/>
      <c r="H42113" s="11"/>
    </row>
    <row r="42114" spans="6:8" x14ac:dyDescent="0.25">
      <c r="F42114" s="11"/>
      <c r="G42114" s="11"/>
      <c r="H42114" s="11"/>
    </row>
    <row r="42115" spans="6:8" x14ac:dyDescent="0.25">
      <c r="F42115" s="11"/>
      <c r="G42115" s="11"/>
      <c r="H42115" s="11"/>
    </row>
    <row r="42116" spans="6:8" x14ac:dyDescent="0.25">
      <c r="F42116" s="11"/>
      <c r="G42116" s="11"/>
      <c r="H42116" s="11"/>
    </row>
    <row r="42117" spans="6:8" x14ac:dyDescent="0.25">
      <c r="F42117" s="11"/>
      <c r="G42117" s="11"/>
      <c r="H42117" s="11"/>
    </row>
    <row r="42118" spans="6:8" x14ac:dyDescent="0.25">
      <c r="F42118" s="11"/>
      <c r="G42118" s="11"/>
      <c r="H42118" s="11"/>
    </row>
    <row r="42119" spans="6:8" x14ac:dyDescent="0.25">
      <c r="F42119" s="11"/>
      <c r="G42119" s="11"/>
      <c r="H42119" s="11"/>
    </row>
    <row r="42120" spans="6:8" x14ac:dyDescent="0.25">
      <c r="F42120" s="11"/>
      <c r="G42120" s="11"/>
      <c r="H42120" s="11"/>
    </row>
    <row r="42121" spans="6:8" x14ac:dyDescent="0.25">
      <c r="F42121" s="11"/>
      <c r="G42121" s="11"/>
      <c r="H42121" s="11"/>
    </row>
    <row r="42122" spans="6:8" x14ac:dyDescent="0.25">
      <c r="F42122" s="11"/>
      <c r="G42122" s="11"/>
      <c r="H42122" s="11"/>
    </row>
    <row r="42123" spans="6:8" x14ac:dyDescent="0.25">
      <c r="F42123" s="11"/>
      <c r="G42123" s="11"/>
      <c r="H42123" s="11"/>
    </row>
    <row r="42124" spans="6:8" x14ac:dyDescent="0.25">
      <c r="F42124" s="11"/>
      <c r="G42124" s="11"/>
      <c r="H42124" s="11"/>
    </row>
    <row r="42125" spans="6:8" x14ac:dyDescent="0.25">
      <c r="F42125" s="11"/>
      <c r="G42125" s="11"/>
      <c r="H42125" s="11"/>
    </row>
    <row r="42126" spans="6:8" x14ac:dyDescent="0.25">
      <c r="F42126" s="11"/>
      <c r="G42126" s="11"/>
      <c r="H42126" s="11"/>
    </row>
    <row r="42127" spans="6:8" x14ac:dyDescent="0.25">
      <c r="F42127" s="11"/>
      <c r="G42127" s="11"/>
      <c r="H42127" s="11"/>
    </row>
    <row r="42128" spans="6:8" x14ac:dyDescent="0.25">
      <c r="F42128" s="11"/>
      <c r="G42128" s="11"/>
      <c r="H42128" s="11"/>
    </row>
    <row r="42129" spans="6:8" x14ac:dyDescent="0.25">
      <c r="F42129" s="11"/>
      <c r="G42129" s="11"/>
      <c r="H42129" s="11"/>
    </row>
    <row r="42130" spans="6:8" x14ac:dyDescent="0.25">
      <c r="F42130" s="11"/>
      <c r="G42130" s="11"/>
      <c r="H42130" s="11"/>
    </row>
    <row r="42131" spans="6:8" x14ac:dyDescent="0.25">
      <c r="F42131" s="11"/>
      <c r="G42131" s="11"/>
      <c r="H42131" s="11"/>
    </row>
    <row r="42132" spans="6:8" x14ac:dyDescent="0.25">
      <c r="F42132" s="11"/>
      <c r="G42132" s="11"/>
      <c r="H42132" s="11"/>
    </row>
    <row r="42133" spans="6:8" x14ac:dyDescent="0.25">
      <c r="F42133" s="11"/>
      <c r="G42133" s="11"/>
      <c r="H42133" s="11"/>
    </row>
    <row r="42134" spans="6:8" x14ac:dyDescent="0.25">
      <c r="F42134" s="11"/>
      <c r="G42134" s="11"/>
      <c r="H42134" s="11"/>
    </row>
    <row r="42135" spans="6:8" x14ac:dyDescent="0.25">
      <c r="F42135" s="11"/>
      <c r="G42135" s="11"/>
      <c r="H42135" s="11"/>
    </row>
    <row r="42136" spans="6:8" x14ac:dyDescent="0.25">
      <c r="F42136" s="11"/>
      <c r="G42136" s="11"/>
      <c r="H42136" s="11"/>
    </row>
    <row r="42137" spans="6:8" x14ac:dyDescent="0.25">
      <c r="F42137" s="11"/>
      <c r="G42137" s="11"/>
      <c r="H42137" s="11"/>
    </row>
    <row r="42138" spans="6:8" x14ac:dyDescent="0.25">
      <c r="F42138" s="11"/>
      <c r="G42138" s="11"/>
      <c r="H42138" s="11"/>
    </row>
    <row r="42139" spans="6:8" x14ac:dyDescent="0.25">
      <c r="F42139" s="11"/>
      <c r="G42139" s="11"/>
      <c r="H42139" s="11"/>
    </row>
    <row r="42140" spans="6:8" x14ac:dyDescent="0.25">
      <c r="F42140" s="11"/>
      <c r="G42140" s="11"/>
      <c r="H42140" s="11"/>
    </row>
    <row r="42141" spans="6:8" x14ac:dyDescent="0.25">
      <c r="F42141" s="11"/>
      <c r="G42141" s="11"/>
      <c r="H42141" s="11"/>
    </row>
    <row r="42142" spans="6:8" x14ac:dyDescent="0.25">
      <c r="F42142" s="11"/>
      <c r="G42142" s="11"/>
      <c r="H42142" s="11"/>
    </row>
    <row r="42143" spans="6:8" x14ac:dyDescent="0.25">
      <c r="F42143" s="11"/>
      <c r="G42143" s="11"/>
      <c r="H42143" s="11"/>
    </row>
    <row r="42144" spans="6:8" x14ac:dyDescent="0.25">
      <c r="F42144" s="11"/>
      <c r="G42144" s="11"/>
      <c r="H42144" s="11"/>
    </row>
    <row r="42145" spans="6:8" x14ac:dyDescent="0.25">
      <c r="F42145" s="11"/>
      <c r="G42145" s="11"/>
      <c r="H42145" s="11"/>
    </row>
    <row r="42146" spans="6:8" x14ac:dyDescent="0.25">
      <c r="F42146" s="11"/>
      <c r="G42146" s="11"/>
      <c r="H42146" s="11"/>
    </row>
    <row r="42147" spans="6:8" x14ac:dyDescent="0.25">
      <c r="F42147" s="11"/>
      <c r="G42147" s="11"/>
      <c r="H42147" s="11"/>
    </row>
    <row r="42148" spans="6:8" x14ac:dyDescent="0.25">
      <c r="F42148" s="11"/>
      <c r="G42148" s="11"/>
      <c r="H42148" s="11"/>
    </row>
    <row r="42149" spans="6:8" x14ac:dyDescent="0.25">
      <c r="F42149" s="11"/>
      <c r="G42149" s="11"/>
      <c r="H42149" s="11"/>
    </row>
    <row r="42150" spans="6:8" x14ac:dyDescent="0.25">
      <c r="F42150" s="11"/>
      <c r="G42150" s="11"/>
      <c r="H42150" s="11"/>
    </row>
    <row r="42151" spans="6:8" x14ac:dyDescent="0.25">
      <c r="F42151" s="11"/>
      <c r="G42151" s="11"/>
      <c r="H42151" s="11"/>
    </row>
    <row r="42152" spans="6:8" x14ac:dyDescent="0.25">
      <c r="F42152" s="11"/>
      <c r="G42152" s="11"/>
      <c r="H42152" s="11"/>
    </row>
    <row r="42153" spans="6:8" x14ac:dyDescent="0.25">
      <c r="F42153" s="11"/>
      <c r="G42153" s="11"/>
      <c r="H42153" s="11"/>
    </row>
    <row r="42154" spans="6:8" x14ac:dyDescent="0.25">
      <c r="F42154" s="11"/>
      <c r="G42154" s="11"/>
      <c r="H42154" s="11"/>
    </row>
    <row r="42155" spans="6:8" x14ac:dyDescent="0.25">
      <c r="F42155" s="11"/>
      <c r="G42155" s="11"/>
      <c r="H42155" s="11"/>
    </row>
    <row r="42156" spans="6:8" x14ac:dyDescent="0.25">
      <c r="F42156" s="11"/>
      <c r="G42156" s="11"/>
      <c r="H42156" s="11"/>
    </row>
    <row r="42157" spans="6:8" x14ac:dyDescent="0.25">
      <c r="F42157" s="11"/>
      <c r="G42157" s="11"/>
      <c r="H42157" s="11"/>
    </row>
    <row r="42158" spans="6:8" x14ac:dyDescent="0.25">
      <c r="F42158" s="11"/>
      <c r="G42158" s="11"/>
      <c r="H42158" s="11"/>
    </row>
    <row r="42159" spans="6:8" x14ac:dyDescent="0.25">
      <c r="F42159" s="11"/>
      <c r="G42159" s="11"/>
      <c r="H42159" s="11"/>
    </row>
    <row r="42160" spans="6:8" x14ac:dyDescent="0.25">
      <c r="F42160" s="11"/>
      <c r="G42160" s="11"/>
      <c r="H42160" s="11"/>
    </row>
    <row r="42161" spans="6:8" x14ac:dyDescent="0.25">
      <c r="F42161" s="11"/>
      <c r="G42161" s="11"/>
      <c r="H42161" s="11"/>
    </row>
    <row r="42162" spans="6:8" x14ac:dyDescent="0.25">
      <c r="F42162" s="11"/>
      <c r="G42162" s="11"/>
      <c r="H42162" s="11"/>
    </row>
    <row r="42163" spans="6:8" x14ac:dyDescent="0.25">
      <c r="F42163" s="11"/>
      <c r="G42163" s="11"/>
      <c r="H42163" s="11"/>
    </row>
    <row r="42164" spans="6:8" x14ac:dyDescent="0.25">
      <c r="F42164" s="11"/>
      <c r="G42164" s="11"/>
      <c r="H42164" s="11"/>
    </row>
    <row r="42165" spans="6:8" x14ac:dyDescent="0.25">
      <c r="F42165" s="11"/>
      <c r="G42165" s="11"/>
      <c r="H42165" s="11"/>
    </row>
    <row r="42166" spans="6:8" x14ac:dyDescent="0.25">
      <c r="F42166" s="11"/>
      <c r="G42166" s="11"/>
      <c r="H42166" s="11"/>
    </row>
    <row r="42167" spans="6:8" x14ac:dyDescent="0.25">
      <c r="F42167" s="11"/>
      <c r="G42167" s="11"/>
      <c r="H42167" s="11"/>
    </row>
    <row r="42168" spans="6:8" x14ac:dyDescent="0.25">
      <c r="F42168" s="11"/>
      <c r="G42168" s="11"/>
      <c r="H42168" s="11"/>
    </row>
    <row r="42169" spans="6:8" x14ac:dyDescent="0.25">
      <c r="F42169" s="11"/>
      <c r="G42169" s="11"/>
      <c r="H42169" s="11"/>
    </row>
    <row r="42170" spans="6:8" x14ac:dyDescent="0.25">
      <c r="F42170" s="11"/>
      <c r="G42170" s="11"/>
      <c r="H42170" s="11"/>
    </row>
    <row r="42171" spans="6:8" x14ac:dyDescent="0.25">
      <c r="F42171" s="11"/>
      <c r="G42171" s="11"/>
      <c r="H42171" s="11"/>
    </row>
    <row r="42172" spans="6:8" x14ac:dyDescent="0.25">
      <c r="F42172" s="11"/>
      <c r="G42172" s="11"/>
      <c r="H42172" s="11"/>
    </row>
    <row r="42173" spans="6:8" x14ac:dyDescent="0.25">
      <c r="F42173" s="11"/>
      <c r="G42173" s="11"/>
      <c r="H42173" s="11"/>
    </row>
    <row r="42174" spans="6:8" x14ac:dyDescent="0.25">
      <c r="F42174" s="11"/>
      <c r="G42174" s="11"/>
      <c r="H42174" s="11"/>
    </row>
    <row r="42175" spans="6:8" x14ac:dyDescent="0.25">
      <c r="F42175" s="11"/>
      <c r="G42175" s="11"/>
      <c r="H42175" s="11"/>
    </row>
    <row r="42176" spans="6:8" x14ac:dyDescent="0.25">
      <c r="F42176" s="11"/>
      <c r="G42176" s="11"/>
      <c r="H42176" s="11"/>
    </row>
    <row r="42177" spans="6:8" x14ac:dyDescent="0.25">
      <c r="F42177" s="11"/>
      <c r="G42177" s="11"/>
      <c r="H42177" s="11"/>
    </row>
    <row r="42178" spans="6:8" x14ac:dyDescent="0.25">
      <c r="F42178" s="11"/>
      <c r="G42178" s="11"/>
      <c r="H42178" s="11"/>
    </row>
    <row r="42179" spans="6:8" x14ac:dyDescent="0.25">
      <c r="F42179" s="11"/>
      <c r="G42179" s="11"/>
      <c r="H42179" s="11"/>
    </row>
    <row r="42180" spans="6:8" x14ac:dyDescent="0.25">
      <c r="F42180" s="11"/>
      <c r="G42180" s="11"/>
      <c r="H42180" s="11"/>
    </row>
    <row r="42181" spans="6:8" x14ac:dyDescent="0.25">
      <c r="F42181" s="11"/>
      <c r="G42181" s="11"/>
      <c r="H42181" s="11"/>
    </row>
    <row r="42182" spans="6:8" x14ac:dyDescent="0.25">
      <c r="F42182" s="11"/>
      <c r="G42182" s="11"/>
      <c r="H42182" s="11"/>
    </row>
    <row r="42183" spans="6:8" x14ac:dyDescent="0.25">
      <c r="F42183" s="11"/>
      <c r="G42183" s="11"/>
      <c r="H42183" s="11"/>
    </row>
    <row r="42184" spans="6:8" x14ac:dyDescent="0.25">
      <c r="F42184" s="11"/>
      <c r="G42184" s="11"/>
      <c r="H42184" s="11"/>
    </row>
    <row r="42185" spans="6:8" x14ac:dyDescent="0.25">
      <c r="F42185" s="11"/>
      <c r="G42185" s="11"/>
      <c r="H42185" s="11"/>
    </row>
    <row r="42186" spans="6:8" x14ac:dyDescent="0.25">
      <c r="F42186" s="11"/>
      <c r="G42186" s="11"/>
      <c r="H42186" s="11"/>
    </row>
    <row r="42187" spans="6:8" x14ac:dyDescent="0.25">
      <c r="F42187" s="11"/>
      <c r="G42187" s="11"/>
      <c r="H42187" s="11"/>
    </row>
    <row r="42188" spans="6:8" x14ac:dyDescent="0.25">
      <c r="F42188" s="11"/>
      <c r="G42188" s="11"/>
      <c r="H42188" s="11"/>
    </row>
    <row r="42189" spans="6:8" x14ac:dyDescent="0.25">
      <c r="F42189" s="11"/>
      <c r="G42189" s="11"/>
      <c r="H42189" s="11"/>
    </row>
    <row r="42190" spans="6:8" x14ac:dyDescent="0.25">
      <c r="F42190" s="11"/>
      <c r="G42190" s="11"/>
      <c r="H42190" s="11"/>
    </row>
    <row r="42191" spans="6:8" x14ac:dyDescent="0.25">
      <c r="F42191" s="11"/>
      <c r="G42191" s="11"/>
      <c r="H42191" s="11"/>
    </row>
    <row r="42192" spans="6:8" x14ac:dyDescent="0.25">
      <c r="F42192" s="11"/>
      <c r="G42192" s="11"/>
      <c r="H42192" s="11"/>
    </row>
    <row r="42193" spans="6:8" x14ac:dyDescent="0.25">
      <c r="F42193" s="11"/>
      <c r="G42193" s="11"/>
      <c r="H42193" s="11"/>
    </row>
    <row r="42194" spans="6:8" x14ac:dyDescent="0.25">
      <c r="F42194" s="11"/>
      <c r="G42194" s="11"/>
      <c r="H42194" s="11"/>
    </row>
    <row r="42195" spans="6:8" x14ac:dyDescent="0.25">
      <c r="F42195" s="11"/>
      <c r="G42195" s="11"/>
      <c r="H42195" s="11"/>
    </row>
    <row r="42196" spans="6:8" x14ac:dyDescent="0.25">
      <c r="F42196" s="11"/>
      <c r="G42196" s="11"/>
      <c r="H42196" s="11"/>
    </row>
    <row r="42197" spans="6:8" x14ac:dyDescent="0.25">
      <c r="F42197" s="11"/>
      <c r="G42197" s="11"/>
      <c r="H42197" s="11"/>
    </row>
    <row r="42198" spans="6:8" x14ac:dyDescent="0.25">
      <c r="F42198" s="11"/>
      <c r="G42198" s="11"/>
      <c r="H42198" s="11"/>
    </row>
    <row r="42199" spans="6:8" x14ac:dyDescent="0.25">
      <c r="F42199" s="11"/>
      <c r="G42199" s="11"/>
      <c r="H42199" s="11"/>
    </row>
    <row r="42200" spans="6:8" x14ac:dyDescent="0.25">
      <c r="F42200" s="11"/>
      <c r="G42200" s="11"/>
      <c r="H42200" s="11"/>
    </row>
    <row r="42201" spans="6:8" x14ac:dyDescent="0.25">
      <c r="F42201" s="11"/>
      <c r="G42201" s="11"/>
      <c r="H42201" s="11"/>
    </row>
    <row r="42202" spans="6:8" x14ac:dyDescent="0.25">
      <c r="F42202" s="11"/>
      <c r="G42202" s="11"/>
      <c r="H42202" s="11"/>
    </row>
    <row r="42203" spans="6:8" x14ac:dyDescent="0.25">
      <c r="F42203" s="11"/>
      <c r="G42203" s="11"/>
      <c r="H42203" s="11"/>
    </row>
    <row r="42204" spans="6:8" x14ac:dyDescent="0.25">
      <c r="F42204" s="11"/>
      <c r="G42204" s="11"/>
      <c r="H42204" s="11"/>
    </row>
    <row r="42205" spans="6:8" x14ac:dyDescent="0.25">
      <c r="F42205" s="11"/>
      <c r="G42205" s="11"/>
      <c r="H42205" s="11"/>
    </row>
    <row r="42206" spans="6:8" x14ac:dyDescent="0.25">
      <c r="F42206" s="11"/>
      <c r="G42206" s="11"/>
      <c r="H42206" s="11"/>
    </row>
    <row r="42207" spans="6:8" x14ac:dyDescent="0.25">
      <c r="F42207" s="11"/>
      <c r="G42207" s="11"/>
      <c r="H42207" s="11"/>
    </row>
    <row r="42208" spans="6:8" x14ac:dyDescent="0.25">
      <c r="F42208" s="11"/>
      <c r="G42208" s="11"/>
      <c r="H42208" s="11"/>
    </row>
    <row r="42209" spans="6:8" x14ac:dyDescent="0.25">
      <c r="F42209" s="11"/>
      <c r="G42209" s="11"/>
      <c r="H42209" s="11"/>
    </row>
    <row r="42210" spans="6:8" x14ac:dyDescent="0.25">
      <c r="F42210" s="11"/>
      <c r="G42210" s="11"/>
      <c r="H42210" s="11"/>
    </row>
    <row r="42211" spans="6:8" x14ac:dyDescent="0.25">
      <c r="F42211" s="11"/>
      <c r="G42211" s="11"/>
      <c r="H42211" s="11"/>
    </row>
    <row r="42212" spans="6:8" x14ac:dyDescent="0.25">
      <c r="F42212" s="11"/>
      <c r="G42212" s="11"/>
      <c r="H42212" s="11"/>
    </row>
    <row r="42213" spans="6:8" x14ac:dyDescent="0.25">
      <c r="F42213" s="11"/>
      <c r="G42213" s="11"/>
      <c r="H42213" s="11"/>
    </row>
    <row r="42214" spans="6:8" x14ac:dyDescent="0.25">
      <c r="F42214" s="11"/>
      <c r="G42214" s="11"/>
      <c r="H42214" s="11"/>
    </row>
    <row r="42215" spans="6:8" x14ac:dyDescent="0.25">
      <c r="F42215" s="11"/>
      <c r="G42215" s="11"/>
      <c r="H42215" s="11"/>
    </row>
    <row r="42216" spans="6:8" x14ac:dyDescent="0.25">
      <c r="F42216" s="11"/>
      <c r="G42216" s="11"/>
      <c r="H42216" s="11"/>
    </row>
    <row r="42217" spans="6:8" x14ac:dyDescent="0.25">
      <c r="F42217" s="11"/>
      <c r="G42217" s="11"/>
      <c r="H42217" s="11"/>
    </row>
    <row r="42218" spans="6:8" x14ac:dyDescent="0.25">
      <c r="F42218" s="11"/>
      <c r="G42218" s="11"/>
      <c r="H42218" s="11"/>
    </row>
    <row r="42219" spans="6:8" x14ac:dyDescent="0.25">
      <c r="F42219" s="11"/>
      <c r="G42219" s="11"/>
      <c r="H42219" s="11"/>
    </row>
    <row r="42220" spans="6:8" x14ac:dyDescent="0.25">
      <c r="F42220" s="11"/>
      <c r="G42220" s="11"/>
      <c r="H42220" s="11"/>
    </row>
    <row r="42221" spans="6:8" x14ac:dyDescent="0.25">
      <c r="F42221" s="11"/>
      <c r="G42221" s="11"/>
      <c r="H42221" s="11"/>
    </row>
    <row r="42222" spans="6:8" x14ac:dyDescent="0.25">
      <c r="F42222" s="11"/>
      <c r="G42222" s="11"/>
      <c r="H42222" s="11"/>
    </row>
    <row r="42223" spans="6:8" x14ac:dyDescent="0.25">
      <c r="F42223" s="11"/>
      <c r="G42223" s="11"/>
      <c r="H42223" s="11"/>
    </row>
    <row r="42224" spans="6:8" x14ac:dyDescent="0.25">
      <c r="F42224" s="11"/>
      <c r="G42224" s="11"/>
      <c r="H42224" s="11"/>
    </row>
    <row r="42225" spans="6:8" x14ac:dyDescent="0.25">
      <c r="F42225" s="11"/>
      <c r="G42225" s="11"/>
      <c r="H42225" s="11"/>
    </row>
    <row r="42226" spans="6:8" x14ac:dyDescent="0.25">
      <c r="F42226" s="11"/>
      <c r="G42226" s="11"/>
      <c r="H42226" s="11"/>
    </row>
    <row r="42227" spans="6:8" x14ac:dyDescent="0.25">
      <c r="F42227" s="11"/>
      <c r="G42227" s="11"/>
      <c r="H42227" s="11"/>
    </row>
    <row r="42228" spans="6:8" x14ac:dyDescent="0.25">
      <c r="F42228" s="11"/>
      <c r="G42228" s="11"/>
      <c r="H42228" s="11"/>
    </row>
    <row r="42229" spans="6:8" x14ac:dyDescent="0.25">
      <c r="F42229" s="11"/>
      <c r="G42229" s="11"/>
      <c r="H42229" s="11"/>
    </row>
    <row r="42230" spans="6:8" x14ac:dyDescent="0.25">
      <c r="F42230" s="11"/>
      <c r="G42230" s="11"/>
      <c r="H42230" s="11"/>
    </row>
    <row r="42231" spans="6:8" x14ac:dyDescent="0.25">
      <c r="F42231" s="11"/>
      <c r="G42231" s="11"/>
      <c r="H42231" s="11"/>
    </row>
    <row r="42232" spans="6:8" x14ac:dyDescent="0.25">
      <c r="F42232" s="11"/>
      <c r="G42232" s="11"/>
      <c r="H42232" s="11"/>
    </row>
    <row r="42233" spans="6:8" x14ac:dyDescent="0.25">
      <c r="F42233" s="11"/>
      <c r="G42233" s="11"/>
      <c r="H42233" s="11"/>
    </row>
    <row r="42234" spans="6:8" x14ac:dyDescent="0.25">
      <c r="F42234" s="11"/>
      <c r="G42234" s="11"/>
      <c r="H42234" s="11"/>
    </row>
    <row r="42235" spans="6:8" x14ac:dyDescent="0.25">
      <c r="F42235" s="11"/>
      <c r="G42235" s="11"/>
      <c r="H42235" s="11"/>
    </row>
    <row r="42236" spans="6:8" x14ac:dyDescent="0.25">
      <c r="F42236" s="11"/>
      <c r="G42236" s="11"/>
      <c r="H42236" s="11"/>
    </row>
    <row r="42237" spans="6:8" x14ac:dyDescent="0.25">
      <c r="F42237" s="11"/>
      <c r="G42237" s="11"/>
      <c r="H42237" s="11"/>
    </row>
    <row r="42238" spans="6:8" x14ac:dyDescent="0.25">
      <c r="F42238" s="11"/>
      <c r="G42238" s="11"/>
      <c r="H42238" s="11"/>
    </row>
    <row r="42239" spans="6:8" x14ac:dyDescent="0.25">
      <c r="F42239" s="11"/>
      <c r="G42239" s="11"/>
      <c r="H42239" s="11"/>
    </row>
    <row r="42240" spans="6:8" x14ac:dyDescent="0.25">
      <c r="F42240" s="11"/>
      <c r="G42240" s="11"/>
      <c r="H42240" s="11"/>
    </row>
    <row r="42241" spans="6:8" x14ac:dyDescent="0.25">
      <c r="F42241" s="11"/>
      <c r="G42241" s="11"/>
      <c r="H42241" s="11"/>
    </row>
    <row r="42242" spans="6:8" x14ac:dyDescent="0.25">
      <c r="F42242" s="11"/>
      <c r="G42242" s="11"/>
      <c r="H42242" s="11"/>
    </row>
    <row r="42243" spans="6:8" x14ac:dyDescent="0.25">
      <c r="F42243" s="11"/>
      <c r="G42243" s="11"/>
      <c r="H42243" s="11"/>
    </row>
    <row r="42244" spans="6:8" x14ac:dyDescent="0.25">
      <c r="F42244" s="11"/>
      <c r="G42244" s="11"/>
      <c r="H42244" s="11"/>
    </row>
    <row r="42245" spans="6:8" x14ac:dyDescent="0.25">
      <c r="F42245" s="11"/>
      <c r="G42245" s="11"/>
      <c r="H42245" s="11"/>
    </row>
    <row r="42246" spans="6:8" x14ac:dyDescent="0.25">
      <c r="F42246" s="11"/>
      <c r="G42246" s="11"/>
      <c r="H42246" s="11"/>
    </row>
    <row r="42247" spans="6:8" x14ac:dyDescent="0.25">
      <c r="F42247" s="11"/>
      <c r="G42247" s="11"/>
      <c r="H42247" s="11"/>
    </row>
    <row r="42248" spans="6:8" x14ac:dyDescent="0.25">
      <c r="F42248" s="11"/>
      <c r="G42248" s="11"/>
      <c r="H42248" s="11"/>
    </row>
    <row r="42249" spans="6:8" x14ac:dyDescent="0.25">
      <c r="F42249" s="11"/>
      <c r="G42249" s="11"/>
      <c r="H42249" s="11"/>
    </row>
    <row r="42250" spans="6:8" x14ac:dyDescent="0.25">
      <c r="F42250" s="11"/>
      <c r="G42250" s="11"/>
      <c r="H42250" s="11"/>
    </row>
    <row r="42251" spans="6:8" x14ac:dyDescent="0.25">
      <c r="F42251" s="11"/>
      <c r="G42251" s="11"/>
      <c r="H42251" s="11"/>
    </row>
    <row r="42252" spans="6:8" x14ac:dyDescent="0.25">
      <c r="F42252" s="11"/>
      <c r="G42252" s="11"/>
      <c r="H42252" s="11"/>
    </row>
    <row r="42253" spans="6:8" x14ac:dyDescent="0.25">
      <c r="F42253" s="11"/>
      <c r="G42253" s="11"/>
      <c r="H42253" s="11"/>
    </row>
    <row r="42254" spans="6:8" x14ac:dyDescent="0.25">
      <c r="F42254" s="11"/>
      <c r="G42254" s="11"/>
      <c r="H42254" s="11"/>
    </row>
    <row r="42255" spans="6:8" x14ac:dyDescent="0.25">
      <c r="F42255" s="11"/>
      <c r="G42255" s="11"/>
      <c r="H42255" s="11"/>
    </row>
    <row r="42256" spans="6:8" x14ac:dyDescent="0.25">
      <c r="F42256" s="11"/>
      <c r="G42256" s="11"/>
      <c r="H42256" s="11"/>
    </row>
    <row r="42257" spans="6:8" x14ac:dyDescent="0.25">
      <c r="F42257" s="11"/>
      <c r="G42257" s="11"/>
      <c r="H42257" s="11"/>
    </row>
    <row r="42258" spans="6:8" x14ac:dyDescent="0.25">
      <c r="F42258" s="11"/>
      <c r="G42258" s="11"/>
      <c r="H42258" s="11"/>
    </row>
    <row r="42259" spans="6:8" x14ac:dyDescent="0.25">
      <c r="F42259" s="11"/>
      <c r="G42259" s="11"/>
      <c r="H42259" s="11"/>
    </row>
    <row r="42260" spans="6:8" x14ac:dyDescent="0.25">
      <c r="F42260" s="11"/>
      <c r="G42260" s="11"/>
      <c r="H42260" s="11"/>
    </row>
    <row r="42261" spans="6:8" x14ac:dyDescent="0.25">
      <c r="F42261" s="11"/>
      <c r="G42261" s="11"/>
      <c r="H42261" s="11"/>
    </row>
    <row r="42262" spans="6:8" x14ac:dyDescent="0.25">
      <c r="F42262" s="11"/>
      <c r="G42262" s="11"/>
      <c r="H42262" s="11"/>
    </row>
    <row r="42263" spans="6:8" x14ac:dyDescent="0.25">
      <c r="F42263" s="11"/>
      <c r="G42263" s="11"/>
      <c r="H42263" s="11"/>
    </row>
    <row r="42264" spans="6:8" x14ac:dyDescent="0.25">
      <c r="F42264" s="11"/>
      <c r="G42264" s="11"/>
      <c r="H42264" s="11"/>
    </row>
    <row r="42265" spans="6:8" x14ac:dyDescent="0.25">
      <c r="F42265" s="11"/>
      <c r="G42265" s="11"/>
      <c r="H42265" s="11"/>
    </row>
    <row r="42266" spans="6:8" x14ac:dyDescent="0.25">
      <c r="F42266" s="11"/>
      <c r="G42266" s="11"/>
      <c r="H42266" s="11"/>
    </row>
    <row r="42267" spans="6:8" x14ac:dyDescent="0.25">
      <c r="F42267" s="11"/>
      <c r="G42267" s="11"/>
      <c r="H42267" s="11"/>
    </row>
    <row r="42268" spans="6:8" x14ac:dyDescent="0.25">
      <c r="F42268" s="11"/>
      <c r="G42268" s="11"/>
      <c r="H42268" s="11"/>
    </row>
    <row r="42269" spans="6:8" x14ac:dyDescent="0.25">
      <c r="F42269" s="11"/>
      <c r="G42269" s="11"/>
      <c r="H42269" s="11"/>
    </row>
    <row r="42270" spans="6:8" x14ac:dyDescent="0.25">
      <c r="F42270" s="11"/>
      <c r="G42270" s="11"/>
      <c r="H42270" s="11"/>
    </row>
    <row r="42271" spans="6:8" x14ac:dyDescent="0.25">
      <c r="F42271" s="11"/>
      <c r="G42271" s="11"/>
      <c r="H42271" s="11"/>
    </row>
    <row r="42272" spans="6:8" x14ac:dyDescent="0.25">
      <c r="F42272" s="11"/>
      <c r="G42272" s="11"/>
      <c r="H42272" s="11"/>
    </row>
    <row r="42273" spans="6:8" x14ac:dyDescent="0.25">
      <c r="F42273" s="11"/>
      <c r="G42273" s="11"/>
      <c r="H42273" s="11"/>
    </row>
    <row r="42274" spans="6:8" x14ac:dyDescent="0.25">
      <c r="F42274" s="11"/>
      <c r="G42274" s="11"/>
      <c r="H42274" s="11"/>
    </row>
    <row r="42275" spans="6:8" x14ac:dyDescent="0.25">
      <c r="F42275" s="11"/>
      <c r="G42275" s="11"/>
      <c r="H42275" s="11"/>
    </row>
    <row r="42276" spans="6:8" x14ac:dyDescent="0.25">
      <c r="F42276" s="11"/>
      <c r="G42276" s="11"/>
      <c r="H42276" s="11"/>
    </row>
    <row r="42277" spans="6:8" x14ac:dyDescent="0.25">
      <c r="F42277" s="11"/>
      <c r="G42277" s="11"/>
      <c r="H42277" s="11"/>
    </row>
    <row r="42278" spans="6:8" x14ac:dyDescent="0.25">
      <c r="F42278" s="11"/>
      <c r="G42278" s="11"/>
      <c r="H42278" s="11"/>
    </row>
    <row r="42279" spans="6:8" x14ac:dyDescent="0.25">
      <c r="F42279" s="11"/>
      <c r="G42279" s="11"/>
      <c r="H42279" s="11"/>
    </row>
    <row r="42280" spans="6:8" x14ac:dyDescent="0.25">
      <c r="F42280" s="11"/>
      <c r="G42280" s="11"/>
      <c r="H42280" s="11"/>
    </row>
    <row r="42281" spans="6:8" x14ac:dyDescent="0.25">
      <c r="F42281" s="11"/>
      <c r="G42281" s="11"/>
      <c r="H42281" s="11"/>
    </row>
    <row r="42282" spans="6:8" x14ac:dyDescent="0.25">
      <c r="F42282" s="11"/>
      <c r="G42282" s="11"/>
      <c r="H42282" s="11"/>
    </row>
    <row r="42283" spans="6:8" x14ac:dyDescent="0.25">
      <c r="F42283" s="11"/>
      <c r="G42283" s="11"/>
      <c r="H42283" s="11"/>
    </row>
    <row r="42284" spans="6:8" x14ac:dyDescent="0.25">
      <c r="F42284" s="11"/>
      <c r="G42284" s="11"/>
      <c r="H42284" s="11"/>
    </row>
    <row r="42285" spans="6:8" x14ac:dyDescent="0.25">
      <c r="F42285" s="11"/>
      <c r="G42285" s="11"/>
      <c r="H42285" s="11"/>
    </row>
    <row r="42286" spans="6:8" x14ac:dyDescent="0.25">
      <c r="F42286" s="11"/>
      <c r="G42286" s="11"/>
      <c r="H42286" s="11"/>
    </row>
    <row r="42287" spans="6:8" x14ac:dyDescent="0.25">
      <c r="F42287" s="11"/>
      <c r="G42287" s="11"/>
      <c r="H42287" s="11"/>
    </row>
    <row r="42288" spans="6:8" x14ac:dyDescent="0.25">
      <c r="F42288" s="11"/>
      <c r="G42288" s="11"/>
      <c r="H42288" s="11"/>
    </row>
    <row r="42289" spans="6:8" x14ac:dyDescent="0.25">
      <c r="F42289" s="11"/>
      <c r="G42289" s="11"/>
      <c r="H42289" s="11"/>
    </row>
    <row r="42290" spans="6:8" x14ac:dyDescent="0.25">
      <c r="F42290" s="11"/>
      <c r="G42290" s="11"/>
      <c r="H42290" s="11"/>
    </row>
    <row r="42291" spans="6:8" x14ac:dyDescent="0.25">
      <c r="F42291" s="11"/>
      <c r="G42291" s="11"/>
      <c r="H42291" s="11"/>
    </row>
    <row r="42292" spans="6:8" x14ac:dyDescent="0.25">
      <c r="F42292" s="11"/>
      <c r="G42292" s="11"/>
      <c r="H42292" s="11"/>
    </row>
    <row r="42293" spans="6:8" x14ac:dyDescent="0.25">
      <c r="F42293" s="11"/>
      <c r="G42293" s="11"/>
      <c r="H42293" s="11"/>
    </row>
    <row r="42294" spans="6:8" x14ac:dyDescent="0.25">
      <c r="F42294" s="11"/>
      <c r="G42294" s="11"/>
      <c r="H42294" s="11"/>
    </row>
    <row r="42295" spans="6:8" x14ac:dyDescent="0.25">
      <c r="F42295" s="11"/>
      <c r="G42295" s="11"/>
      <c r="H42295" s="11"/>
    </row>
    <row r="42296" spans="6:8" x14ac:dyDescent="0.25">
      <c r="F42296" s="11"/>
      <c r="G42296" s="11"/>
      <c r="H42296" s="11"/>
    </row>
    <row r="42297" spans="6:8" x14ac:dyDescent="0.25">
      <c r="F42297" s="11"/>
      <c r="G42297" s="11"/>
      <c r="H42297" s="11"/>
    </row>
    <row r="42298" spans="6:8" x14ac:dyDescent="0.25">
      <c r="F42298" s="11"/>
      <c r="G42298" s="11"/>
      <c r="H42298" s="11"/>
    </row>
    <row r="42299" spans="6:8" x14ac:dyDescent="0.25">
      <c r="F42299" s="11"/>
      <c r="G42299" s="11"/>
      <c r="H42299" s="11"/>
    </row>
    <row r="42300" spans="6:8" x14ac:dyDescent="0.25">
      <c r="F42300" s="11"/>
      <c r="G42300" s="11"/>
      <c r="H42300" s="11"/>
    </row>
    <row r="42301" spans="6:8" x14ac:dyDescent="0.25">
      <c r="F42301" s="11"/>
      <c r="G42301" s="11"/>
      <c r="H42301" s="11"/>
    </row>
    <row r="42302" spans="6:8" x14ac:dyDescent="0.25">
      <c r="F42302" s="11"/>
      <c r="G42302" s="11"/>
      <c r="H42302" s="11"/>
    </row>
    <row r="42303" spans="6:8" x14ac:dyDescent="0.25">
      <c r="F42303" s="11"/>
      <c r="G42303" s="11"/>
      <c r="H42303" s="11"/>
    </row>
    <row r="42304" spans="6:8" x14ac:dyDescent="0.25">
      <c r="F42304" s="11"/>
      <c r="G42304" s="11"/>
      <c r="H42304" s="11"/>
    </row>
    <row r="42305" spans="6:8" x14ac:dyDescent="0.25">
      <c r="F42305" s="11"/>
      <c r="G42305" s="11"/>
      <c r="H42305" s="11"/>
    </row>
    <row r="42306" spans="6:8" x14ac:dyDescent="0.25">
      <c r="F42306" s="11"/>
      <c r="G42306" s="11"/>
      <c r="H42306" s="11"/>
    </row>
    <row r="42307" spans="6:8" x14ac:dyDescent="0.25">
      <c r="F42307" s="11"/>
      <c r="G42307" s="11"/>
      <c r="H42307" s="11"/>
    </row>
    <row r="42308" spans="6:8" x14ac:dyDescent="0.25">
      <c r="F42308" s="11"/>
      <c r="G42308" s="11"/>
      <c r="H42308" s="11"/>
    </row>
    <row r="42309" spans="6:8" x14ac:dyDescent="0.25">
      <c r="F42309" s="11"/>
      <c r="G42309" s="11"/>
      <c r="H42309" s="11"/>
    </row>
    <row r="42310" spans="6:8" x14ac:dyDescent="0.25">
      <c r="F42310" s="11"/>
      <c r="G42310" s="11"/>
      <c r="H42310" s="11"/>
    </row>
    <row r="42311" spans="6:8" x14ac:dyDescent="0.25">
      <c r="F42311" s="11"/>
      <c r="G42311" s="11"/>
      <c r="H42311" s="11"/>
    </row>
    <row r="42312" spans="6:8" x14ac:dyDescent="0.25">
      <c r="F42312" s="11"/>
      <c r="G42312" s="11"/>
      <c r="H42312" s="11"/>
    </row>
    <row r="42313" spans="6:8" x14ac:dyDescent="0.25">
      <c r="F42313" s="11"/>
      <c r="G42313" s="11"/>
      <c r="H42313" s="11"/>
    </row>
    <row r="42314" spans="6:8" x14ac:dyDescent="0.25">
      <c r="F42314" s="11"/>
      <c r="G42314" s="11"/>
      <c r="H42314" s="11"/>
    </row>
    <row r="42315" spans="6:8" x14ac:dyDescent="0.25">
      <c r="F42315" s="11"/>
      <c r="G42315" s="11"/>
      <c r="H42315" s="11"/>
    </row>
    <row r="42316" spans="6:8" x14ac:dyDescent="0.25">
      <c r="F42316" s="11"/>
      <c r="G42316" s="11"/>
      <c r="H42316" s="11"/>
    </row>
    <row r="42317" spans="6:8" x14ac:dyDescent="0.25">
      <c r="F42317" s="11"/>
      <c r="G42317" s="11"/>
      <c r="H42317" s="11"/>
    </row>
    <row r="42318" spans="6:8" x14ac:dyDescent="0.25">
      <c r="F42318" s="11"/>
      <c r="G42318" s="11"/>
      <c r="H42318" s="11"/>
    </row>
    <row r="42319" spans="6:8" x14ac:dyDescent="0.25">
      <c r="F42319" s="11"/>
      <c r="G42319" s="11"/>
      <c r="H42319" s="11"/>
    </row>
    <row r="42320" spans="6:8" x14ac:dyDescent="0.25">
      <c r="F42320" s="11"/>
      <c r="G42320" s="11"/>
      <c r="H42320" s="11"/>
    </row>
    <row r="42321" spans="6:8" x14ac:dyDescent="0.25">
      <c r="F42321" s="11"/>
      <c r="G42321" s="11"/>
      <c r="H42321" s="11"/>
    </row>
    <row r="42322" spans="6:8" x14ac:dyDescent="0.25">
      <c r="F42322" s="11"/>
      <c r="G42322" s="11"/>
      <c r="H42322" s="11"/>
    </row>
    <row r="42323" spans="6:8" x14ac:dyDescent="0.25">
      <c r="F42323" s="11"/>
      <c r="G42323" s="11"/>
      <c r="H42323" s="11"/>
    </row>
    <row r="42324" spans="6:8" x14ac:dyDescent="0.25">
      <c r="F42324" s="11"/>
      <c r="G42324" s="11"/>
      <c r="H42324" s="11"/>
    </row>
    <row r="42325" spans="6:8" x14ac:dyDescent="0.25">
      <c r="F42325" s="11"/>
      <c r="G42325" s="11"/>
      <c r="H42325" s="11"/>
    </row>
    <row r="42326" spans="6:8" x14ac:dyDescent="0.25">
      <c r="F42326" s="11"/>
      <c r="G42326" s="11"/>
      <c r="H42326" s="11"/>
    </row>
    <row r="42327" spans="6:8" x14ac:dyDescent="0.25">
      <c r="F42327" s="11"/>
      <c r="G42327" s="11"/>
      <c r="H42327" s="11"/>
    </row>
    <row r="42328" spans="6:8" x14ac:dyDescent="0.25">
      <c r="F42328" s="11"/>
      <c r="G42328" s="11"/>
      <c r="H42328" s="11"/>
    </row>
    <row r="42329" spans="6:8" x14ac:dyDescent="0.25">
      <c r="F42329" s="11"/>
      <c r="G42329" s="11"/>
      <c r="H42329" s="11"/>
    </row>
    <row r="42330" spans="6:8" x14ac:dyDescent="0.25">
      <c r="F42330" s="11"/>
      <c r="G42330" s="11"/>
      <c r="H42330" s="11"/>
    </row>
    <row r="42331" spans="6:8" x14ac:dyDescent="0.25">
      <c r="F42331" s="11"/>
      <c r="G42331" s="11"/>
      <c r="H42331" s="11"/>
    </row>
    <row r="42332" spans="6:8" x14ac:dyDescent="0.25">
      <c r="F42332" s="11"/>
      <c r="G42332" s="11"/>
      <c r="H42332" s="11"/>
    </row>
    <row r="42333" spans="6:8" x14ac:dyDescent="0.25">
      <c r="F42333" s="11"/>
      <c r="G42333" s="11"/>
      <c r="H42333" s="11"/>
    </row>
    <row r="42334" spans="6:8" x14ac:dyDescent="0.25">
      <c r="F42334" s="11"/>
      <c r="G42334" s="11"/>
      <c r="H42334" s="11"/>
    </row>
    <row r="42335" spans="6:8" x14ac:dyDescent="0.25">
      <c r="F42335" s="11"/>
      <c r="G42335" s="11"/>
      <c r="H42335" s="11"/>
    </row>
    <row r="42336" spans="6:8" x14ac:dyDescent="0.25">
      <c r="F42336" s="11"/>
      <c r="G42336" s="11"/>
      <c r="H42336" s="11"/>
    </row>
    <row r="42337" spans="6:8" x14ac:dyDescent="0.25">
      <c r="F42337" s="11"/>
      <c r="G42337" s="11"/>
      <c r="H42337" s="11"/>
    </row>
    <row r="42338" spans="6:8" x14ac:dyDescent="0.25">
      <c r="F42338" s="11"/>
      <c r="G42338" s="11"/>
      <c r="H42338" s="11"/>
    </row>
    <row r="42339" spans="6:8" x14ac:dyDescent="0.25">
      <c r="F42339" s="11"/>
      <c r="G42339" s="11"/>
      <c r="H42339" s="11"/>
    </row>
    <row r="42340" spans="6:8" x14ac:dyDescent="0.25">
      <c r="F42340" s="11"/>
      <c r="G42340" s="11"/>
      <c r="H42340" s="11"/>
    </row>
    <row r="42341" spans="6:8" x14ac:dyDescent="0.25">
      <c r="F42341" s="11"/>
      <c r="G42341" s="11"/>
      <c r="H42341" s="11"/>
    </row>
    <row r="42342" spans="6:8" x14ac:dyDescent="0.25">
      <c r="F42342" s="11"/>
      <c r="G42342" s="11"/>
      <c r="H42342" s="11"/>
    </row>
    <row r="42343" spans="6:8" x14ac:dyDescent="0.25">
      <c r="F42343" s="11"/>
      <c r="G42343" s="11"/>
      <c r="H42343" s="11"/>
    </row>
    <row r="42344" spans="6:8" x14ac:dyDescent="0.25">
      <c r="F42344" s="11"/>
      <c r="G42344" s="11"/>
      <c r="H42344" s="11"/>
    </row>
    <row r="42345" spans="6:8" x14ac:dyDescent="0.25">
      <c r="F42345" s="11"/>
      <c r="G42345" s="11"/>
      <c r="H42345" s="11"/>
    </row>
    <row r="42346" spans="6:8" x14ac:dyDescent="0.25">
      <c r="F42346" s="11"/>
      <c r="G42346" s="11"/>
      <c r="H42346" s="11"/>
    </row>
    <row r="42347" spans="6:8" x14ac:dyDescent="0.25">
      <c r="F42347" s="11"/>
      <c r="G42347" s="11"/>
      <c r="H42347" s="11"/>
    </row>
    <row r="42348" spans="6:8" x14ac:dyDescent="0.25">
      <c r="F42348" s="11"/>
      <c r="G42348" s="11"/>
      <c r="H42348" s="11"/>
    </row>
    <row r="42349" spans="6:8" x14ac:dyDescent="0.25">
      <c r="F42349" s="11"/>
      <c r="G42349" s="11"/>
      <c r="H42349" s="11"/>
    </row>
    <row r="42350" spans="6:8" x14ac:dyDescent="0.25">
      <c r="F42350" s="11"/>
      <c r="G42350" s="11"/>
      <c r="H42350" s="11"/>
    </row>
    <row r="42351" spans="6:8" x14ac:dyDescent="0.25">
      <c r="F42351" s="11"/>
      <c r="G42351" s="11"/>
      <c r="H42351" s="11"/>
    </row>
    <row r="42352" spans="6:8" x14ac:dyDescent="0.25">
      <c r="F42352" s="11"/>
      <c r="G42352" s="11"/>
      <c r="H42352" s="11"/>
    </row>
    <row r="42353" spans="6:8" x14ac:dyDescent="0.25">
      <c r="F42353" s="11"/>
      <c r="G42353" s="11"/>
      <c r="H42353" s="11"/>
    </row>
    <row r="42354" spans="6:8" x14ac:dyDescent="0.25">
      <c r="F42354" s="11"/>
      <c r="G42354" s="11"/>
      <c r="H42354" s="11"/>
    </row>
    <row r="42355" spans="6:8" x14ac:dyDescent="0.25">
      <c r="F42355" s="11"/>
      <c r="G42355" s="11"/>
      <c r="H42355" s="11"/>
    </row>
    <row r="42356" spans="6:8" x14ac:dyDescent="0.25">
      <c r="F42356" s="11"/>
      <c r="G42356" s="11"/>
      <c r="H42356" s="11"/>
    </row>
    <row r="42357" spans="6:8" x14ac:dyDescent="0.25">
      <c r="F42357" s="11"/>
      <c r="G42357" s="11"/>
      <c r="H42357" s="11"/>
    </row>
    <row r="42358" spans="6:8" x14ac:dyDescent="0.25">
      <c r="F42358" s="11"/>
      <c r="G42358" s="11"/>
      <c r="H42358" s="11"/>
    </row>
    <row r="42359" spans="6:8" x14ac:dyDescent="0.25">
      <c r="F42359" s="11"/>
      <c r="G42359" s="11"/>
      <c r="H42359" s="11"/>
    </row>
    <row r="42360" spans="6:8" x14ac:dyDescent="0.25">
      <c r="F42360" s="11"/>
      <c r="G42360" s="11"/>
      <c r="H42360" s="11"/>
    </row>
    <row r="42361" spans="6:8" x14ac:dyDescent="0.25">
      <c r="F42361" s="11"/>
      <c r="G42361" s="11"/>
      <c r="H42361" s="11"/>
    </row>
    <row r="42362" spans="6:8" x14ac:dyDescent="0.25">
      <c r="F42362" s="11"/>
      <c r="G42362" s="11"/>
      <c r="H42362" s="11"/>
    </row>
    <row r="42363" spans="6:8" x14ac:dyDescent="0.25">
      <c r="F42363" s="11"/>
      <c r="G42363" s="11"/>
      <c r="H42363" s="11"/>
    </row>
    <row r="42364" spans="6:8" x14ac:dyDescent="0.25">
      <c r="F42364" s="11"/>
      <c r="G42364" s="11"/>
      <c r="H42364" s="11"/>
    </row>
    <row r="42365" spans="6:8" x14ac:dyDescent="0.25">
      <c r="F42365" s="11"/>
      <c r="G42365" s="11"/>
      <c r="H42365" s="11"/>
    </row>
    <row r="42366" spans="6:8" x14ac:dyDescent="0.25">
      <c r="F42366" s="11"/>
      <c r="G42366" s="11"/>
      <c r="H42366" s="11"/>
    </row>
    <row r="42367" spans="6:8" x14ac:dyDescent="0.25">
      <c r="F42367" s="11"/>
      <c r="G42367" s="11"/>
      <c r="H42367" s="11"/>
    </row>
    <row r="42368" spans="6:8" x14ac:dyDescent="0.25">
      <c r="F42368" s="11"/>
      <c r="G42368" s="11"/>
      <c r="H42368" s="11"/>
    </row>
    <row r="42369" spans="6:8" x14ac:dyDescent="0.25">
      <c r="F42369" s="11"/>
      <c r="G42369" s="11"/>
      <c r="H42369" s="11"/>
    </row>
    <row r="42370" spans="6:8" x14ac:dyDescent="0.25">
      <c r="F42370" s="11"/>
      <c r="G42370" s="11"/>
      <c r="H42370" s="11"/>
    </row>
    <row r="42371" spans="6:8" x14ac:dyDescent="0.25">
      <c r="F42371" s="11"/>
      <c r="G42371" s="11"/>
      <c r="H42371" s="11"/>
    </row>
    <row r="42372" spans="6:8" x14ac:dyDescent="0.25">
      <c r="F42372" s="11"/>
      <c r="G42372" s="11"/>
      <c r="H42372" s="11"/>
    </row>
    <row r="42373" spans="6:8" x14ac:dyDescent="0.25">
      <c r="F42373" s="11"/>
      <c r="G42373" s="11"/>
      <c r="H42373" s="11"/>
    </row>
    <row r="42374" spans="6:8" x14ac:dyDescent="0.25">
      <c r="F42374" s="11"/>
      <c r="G42374" s="11"/>
      <c r="H42374" s="11"/>
    </row>
    <row r="42375" spans="6:8" x14ac:dyDescent="0.25">
      <c r="F42375" s="11"/>
      <c r="G42375" s="11"/>
      <c r="H42375" s="11"/>
    </row>
    <row r="42376" spans="6:8" x14ac:dyDescent="0.25">
      <c r="F42376" s="11"/>
      <c r="G42376" s="11"/>
      <c r="H42376" s="11"/>
    </row>
    <row r="42377" spans="6:8" x14ac:dyDescent="0.25">
      <c r="F42377" s="11"/>
      <c r="G42377" s="11"/>
      <c r="H42377" s="11"/>
    </row>
    <row r="42378" spans="6:8" x14ac:dyDescent="0.25">
      <c r="F42378" s="11"/>
      <c r="G42378" s="11"/>
      <c r="H42378" s="11"/>
    </row>
    <row r="42379" spans="6:8" x14ac:dyDescent="0.25">
      <c r="F42379" s="11"/>
      <c r="G42379" s="11"/>
      <c r="H42379" s="11"/>
    </row>
    <row r="42380" spans="6:8" x14ac:dyDescent="0.25">
      <c r="F42380" s="11"/>
      <c r="G42380" s="11"/>
      <c r="H42380" s="11"/>
    </row>
    <row r="42381" spans="6:8" x14ac:dyDescent="0.25">
      <c r="F42381" s="11"/>
      <c r="G42381" s="11"/>
      <c r="H42381" s="11"/>
    </row>
    <row r="42382" spans="6:8" x14ac:dyDescent="0.25">
      <c r="F42382" s="11"/>
      <c r="G42382" s="11"/>
      <c r="H42382" s="11"/>
    </row>
    <row r="42383" spans="6:8" x14ac:dyDescent="0.25">
      <c r="F42383" s="11"/>
      <c r="G42383" s="11"/>
      <c r="H42383" s="11"/>
    </row>
    <row r="42384" spans="6:8" x14ac:dyDescent="0.25">
      <c r="F42384" s="11"/>
      <c r="G42384" s="11"/>
      <c r="H42384" s="11"/>
    </row>
    <row r="42385" spans="6:8" x14ac:dyDescent="0.25">
      <c r="F42385" s="11"/>
      <c r="G42385" s="11"/>
      <c r="H42385" s="11"/>
    </row>
    <row r="42386" spans="6:8" x14ac:dyDescent="0.25">
      <c r="F42386" s="11"/>
      <c r="G42386" s="11"/>
      <c r="H42386" s="11"/>
    </row>
    <row r="42387" spans="6:8" x14ac:dyDescent="0.25">
      <c r="F42387" s="11"/>
      <c r="G42387" s="11"/>
      <c r="H42387" s="11"/>
    </row>
    <row r="42388" spans="6:8" x14ac:dyDescent="0.25">
      <c r="F42388" s="11"/>
      <c r="G42388" s="11"/>
      <c r="H42388" s="11"/>
    </row>
    <row r="42389" spans="6:8" x14ac:dyDescent="0.25">
      <c r="F42389" s="11"/>
      <c r="G42389" s="11"/>
      <c r="H42389" s="11"/>
    </row>
    <row r="42390" spans="6:8" x14ac:dyDescent="0.25">
      <c r="F42390" s="11"/>
      <c r="G42390" s="11"/>
      <c r="H42390" s="11"/>
    </row>
    <row r="42391" spans="6:8" x14ac:dyDescent="0.25">
      <c r="F42391" s="11"/>
      <c r="G42391" s="11"/>
      <c r="H42391" s="11"/>
    </row>
    <row r="42392" spans="6:8" x14ac:dyDescent="0.25">
      <c r="F42392" s="11"/>
      <c r="G42392" s="11"/>
      <c r="H42392" s="11"/>
    </row>
    <row r="42393" spans="6:8" x14ac:dyDescent="0.25">
      <c r="F42393" s="11"/>
      <c r="G42393" s="11"/>
      <c r="H42393" s="11"/>
    </row>
    <row r="42394" spans="6:8" x14ac:dyDescent="0.25">
      <c r="F42394" s="11"/>
      <c r="G42394" s="11"/>
      <c r="H42394" s="11"/>
    </row>
    <row r="42395" spans="6:8" x14ac:dyDescent="0.25">
      <c r="F42395" s="11"/>
      <c r="G42395" s="11"/>
      <c r="H42395" s="11"/>
    </row>
    <row r="42396" spans="6:8" x14ac:dyDescent="0.25">
      <c r="F42396" s="11"/>
      <c r="G42396" s="11"/>
      <c r="H42396" s="11"/>
    </row>
    <row r="42397" spans="6:8" x14ac:dyDescent="0.25">
      <c r="F42397" s="11"/>
      <c r="G42397" s="11"/>
      <c r="H42397" s="11"/>
    </row>
    <row r="42398" spans="6:8" x14ac:dyDescent="0.25">
      <c r="F42398" s="11"/>
      <c r="G42398" s="11"/>
      <c r="H42398" s="11"/>
    </row>
    <row r="42399" spans="6:8" x14ac:dyDescent="0.25">
      <c r="F42399" s="11"/>
      <c r="G42399" s="11"/>
      <c r="H42399" s="11"/>
    </row>
    <row r="42400" spans="6:8" x14ac:dyDescent="0.25">
      <c r="F42400" s="11"/>
      <c r="G42400" s="11"/>
      <c r="H42400" s="11"/>
    </row>
    <row r="42401" spans="6:8" x14ac:dyDescent="0.25">
      <c r="F42401" s="11"/>
      <c r="G42401" s="11"/>
      <c r="H42401" s="11"/>
    </row>
    <row r="42402" spans="6:8" x14ac:dyDescent="0.25">
      <c r="F42402" s="11"/>
      <c r="G42402" s="11"/>
      <c r="H42402" s="11"/>
    </row>
    <row r="42403" spans="6:8" x14ac:dyDescent="0.25">
      <c r="F42403" s="11"/>
      <c r="G42403" s="11"/>
      <c r="H42403" s="11"/>
    </row>
    <row r="42404" spans="6:8" x14ac:dyDescent="0.25">
      <c r="F42404" s="11"/>
      <c r="G42404" s="11"/>
      <c r="H42404" s="11"/>
    </row>
    <row r="42405" spans="6:8" x14ac:dyDescent="0.25">
      <c r="F42405" s="11"/>
      <c r="G42405" s="11"/>
      <c r="H42405" s="11"/>
    </row>
    <row r="42406" spans="6:8" x14ac:dyDescent="0.25">
      <c r="F42406" s="11"/>
      <c r="G42406" s="11"/>
      <c r="H42406" s="11"/>
    </row>
    <row r="42407" spans="6:8" x14ac:dyDescent="0.25">
      <c r="F42407" s="11"/>
      <c r="G42407" s="11"/>
      <c r="H42407" s="11"/>
    </row>
    <row r="42408" spans="6:8" x14ac:dyDescent="0.25">
      <c r="F42408" s="11"/>
      <c r="G42408" s="11"/>
      <c r="H42408" s="11"/>
    </row>
    <row r="42409" spans="6:8" x14ac:dyDescent="0.25">
      <c r="F42409" s="11"/>
      <c r="G42409" s="11"/>
      <c r="H42409" s="11"/>
    </row>
    <row r="42410" spans="6:8" x14ac:dyDescent="0.25">
      <c r="F42410" s="11"/>
      <c r="G42410" s="11"/>
      <c r="H42410" s="11"/>
    </row>
    <row r="42411" spans="6:8" x14ac:dyDescent="0.25">
      <c r="F42411" s="11"/>
      <c r="G42411" s="11"/>
      <c r="H42411" s="11"/>
    </row>
    <row r="42412" spans="6:8" x14ac:dyDescent="0.25">
      <c r="F42412" s="11"/>
      <c r="G42412" s="11"/>
      <c r="H42412" s="11"/>
    </row>
    <row r="42413" spans="6:8" x14ac:dyDescent="0.25">
      <c r="F42413" s="11"/>
      <c r="G42413" s="11"/>
      <c r="H42413" s="11"/>
    </row>
    <row r="42414" spans="6:8" x14ac:dyDescent="0.25">
      <c r="F42414" s="11"/>
      <c r="G42414" s="11"/>
      <c r="H42414" s="11"/>
    </row>
    <row r="42415" spans="6:8" x14ac:dyDescent="0.25">
      <c r="F42415" s="11"/>
      <c r="G42415" s="11"/>
      <c r="H42415" s="11"/>
    </row>
    <row r="42416" spans="6:8" x14ac:dyDescent="0.25">
      <c r="F42416" s="11"/>
      <c r="G42416" s="11"/>
      <c r="H42416" s="11"/>
    </row>
    <row r="42417" spans="6:8" x14ac:dyDescent="0.25">
      <c r="F42417" s="11"/>
      <c r="G42417" s="11"/>
      <c r="H42417" s="11"/>
    </row>
    <row r="42418" spans="6:8" x14ac:dyDescent="0.25">
      <c r="F42418" s="11"/>
      <c r="G42418" s="11"/>
      <c r="H42418" s="11"/>
    </row>
    <row r="42419" spans="6:8" x14ac:dyDescent="0.25">
      <c r="F42419" s="11"/>
      <c r="G42419" s="11"/>
      <c r="H42419" s="11"/>
    </row>
    <row r="42420" spans="6:8" x14ac:dyDescent="0.25">
      <c r="F42420" s="11"/>
      <c r="G42420" s="11"/>
      <c r="H42420" s="11"/>
    </row>
    <row r="42421" spans="6:8" x14ac:dyDescent="0.25">
      <c r="F42421" s="11"/>
      <c r="G42421" s="11"/>
      <c r="H42421" s="11"/>
    </row>
    <row r="42422" spans="6:8" x14ac:dyDescent="0.25">
      <c r="F42422" s="11"/>
      <c r="G42422" s="11"/>
      <c r="H42422" s="11"/>
    </row>
    <row r="42423" spans="6:8" x14ac:dyDescent="0.25">
      <c r="F42423" s="11"/>
      <c r="G42423" s="11"/>
      <c r="H42423" s="11"/>
    </row>
    <row r="42424" spans="6:8" x14ac:dyDescent="0.25">
      <c r="F42424" s="11"/>
      <c r="G42424" s="11"/>
      <c r="H42424" s="11"/>
    </row>
    <row r="42425" spans="6:8" x14ac:dyDescent="0.25">
      <c r="F42425" s="11"/>
      <c r="G42425" s="11"/>
      <c r="H42425" s="11"/>
    </row>
    <row r="42426" spans="6:8" x14ac:dyDescent="0.25">
      <c r="F42426" s="11"/>
      <c r="G42426" s="11"/>
      <c r="H42426" s="11"/>
    </row>
    <row r="42427" spans="6:8" x14ac:dyDescent="0.25">
      <c r="F42427" s="11"/>
      <c r="G42427" s="11"/>
      <c r="H42427" s="11"/>
    </row>
    <row r="42428" spans="6:8" x14ac:dyDescent="0.25">
      <c r="F42428" s="11"/>
      <c r="G42428" s="11"/>
      <c r="H42428" s="11"/>
    </row>
    <row r="42429" spans="6:8" x14ac:dyDescent="0.25">
      <c r="F42429" s="11"/>
      <c r="G42429" s="11"/>
      <c r="H42429" s="11"/>
    </row>
    <row r="42430" spans="6:8" x14ac:dyDescent="0.25">
      <c r="F42430" s="11"/>
      <c r="G42430" s="11"/>
      <c r="H42430" s="11"/>
    </row>
    <row r="42431" spans="6:8" x14ac:dyDescent="0.25">
      <c r="F42431" s="11"/>
      <c r="G42431" s="11"/>
      <c r="H42431" s="11"/>
    </row>
    <row r="42432" spans="6:8" x14ac:dyDescent="0.25">
      <c r="F42432" s="11"/>
      <c r="G42432" s="11"/>
      <c r="H42432" s="11"/>
    </row>
    <row r="42433" spans="6:8" x14ac:dyDescent="0.25">
      <c r="F42433" s="11"/>
      <c r="G42433" s="11"/>
      <c r="H42433" s="11"/>
    </row>
    <row r="42434" spans="6:8" x14ac:dyDescent="0.25">
      <c r="F42434" s="11"/>
      <c r="G42434" s="11"/>
      <c r="H42434" s="11"/>
    </row>
    <row r="42435" spans="6:8" x14ac:dyDescent="0.25">
      <c r="F42435" s="11"/>
      <c r="G42435" s="11"/>
      <c r="H42435" s="11"/>
    </row>
    <row r="42436" spans="6:8" x14ac:dyDescent="0.25">
      <c r="F42436" s="11"/>
      <c r="G42436" s="11"/>
      <c r="H42436" s="11"/>
    </row>
    <row r="42437" spans="6:8" x14ac:dyDescent="0.25">
      <c r="F42437" s="11"/>
      <c r="G42437" s="11"/>
      <c r="H42437" s="11"/>
    </row>
    <row r="42438" spans="6:8" x14ac:dyDescent="0.25">
      <c r="F42438" s="11"/>
      <c r="G42438" s="11"/>
      <c r="H42438" s="11"/>
    </row>
    <row r="42439" spans="6:8" x14ac:dyDescent="0.25">
      <c r="F42439" s="11"/>
      <c r="G42439" s="11"/>
      <c r="H42439" s="11"/>
    </row>
    <row r="42440" spans="6:8" x14ac:dyDescent="0.25">
      <c r="F42440" s="11"/>
      <c r="G42440" s="11"/>
      <c r="H42440" s="11"/>
    </row>
    <row r="42441" spans="6:8" x14ac:dyDescent="0.25">
      <c r="F42441" s="11"/>
      <c r="G42441" s="11"/>
      <c r="H42441" s="11"/>
    </row>
    <row r="42442" spans="6:8" x14ac:dyDescent="0.25">
      <c r="F42442" s="11"/>
      <c r="G42442" s="11"/>
      <c r="H42442" s="11"/>
    </row>
    <row r="42443" spans="6:8" x14ac:dyDescent="0.25">
      <c r="F42443" s="11"/>
      <c r="G42443" s="11"/>
      <c r="H42443" s="11"/>
    </row>
    <row r="42444" spans="6:8" x14ac:dyDescent="0.25">
      <c r="F42444" s="11"/>
      <c r="G42444" s="11"/>
      <c r="H42444" s="11"/>
    </row>
    <row r="42445" spans="6:8" x14ac:dyDescent="0.25">
      <c r="F42445" s="11"/>
      <c r="G42445" s="11"/>
      <c r="H42445" s="11"/>
    </row>
    <row r="42446" spans="6:8" x14ac:dyDescent="0.25">
      <c r="F42446" s="11"/>
      <c r="G42446" s="11"/>
      <c r="H42446" s="11"/>
    </row>
    <row r="42447" spans="6:8" x14ac:dyDescent="0.25">
      <c r="F42447" s="11"/>
      <c r="G42447" s="11"/>
      <c r="H42447" s="11"/>
    </row>
    <row r="42448" spans="6:8" x14ac:dyDescent="0.25">
      <c r="F42448" s="11"/>
      <c r="G42448" s="11"/>
      <c r="H42448" s="11"/>
    </row>
    <row r="42449" spans="6:8" x14ac:dyDescent="0.25">
      <c r="F42449" s="11"/>
      <c r="G42449" s="11"/>
      <c r="H42449" s="11"/>
    </row>
    <row r="42450" spans="6:8" x14ac:dyDescent="0.25">
      <c r="F42450" s="11"/>
      <c r="G42450" s="11"/>
      <c r="H42450" s="11"/>
    </row>
    <row r="42451" spans="6:8" x14ac:dyDescent="0.25">
      <c r="F42451" s="11"/>
      <c r="G42451" s="11"/>
      <c r="H42451" s="11"/>
    </row>
    <row r="42452" spans="6:8" x14ac:dyDescent="0.25">
      <c r="F42452" s="11"/>
      <c r="G42452" s="11"/>
      <c r="H42452" s="11"/>
    </row>
    <row r="42453" spans="6:8" x14ac:dyDescent="0.25">
      <c r="F42453" s="11"/>
      <c r="G42453" s="11"/>
      <c r="H42453" s="11"/>
    </row>
    <row r="42454" spans="6:8" x14ac:dyDescent="0.25">
      <c r="F42454" s="11"/>
      <c r="G42454" s="11"/>
      <c r="H42454" s="11"/>
    </row>
    <row r="42455" spans="6:8" x14ac:dyDescent="0.25">
      <c r="F42455" s="11"/>
      <c r="G42455" s="11"/>
      <c r="H42455" s="11"/>
    </row>
    <row r="42456" spans="6:8" x14ac:dyDescent="0.25">
      <c r="F42456" s="11"/>
      <c r="G42456" s="11"/>
      <c r="H42456" s="11"/>
    </row>
    <row r="42457" spans="6:8" x14ac:dyDescent="0.25">
      <c r="F42457" s="11"/>
      <c r="G42457" s="11"/>
      <c r="H42457" s="11"/>
    </row>
    <row r="42458" spans="6:8" x14ac:dyDescent="0.25">
      <c r="F42458" s="11"/>
      <c r="G42458" s="11"/>
      <c r="H42458" s="11"/>
    </row>
    <row r="42459" spans="6:8" x14ac:dyDescent="0.25">
      <c r="F42459" s="11"/>
      <c r="G42459" s="11"/>
      <c r="H42459" s="11"/>
    </row>
    <row r="42460" spans="6:8" x14ac:dyDescent="0.25">
      <c r="F42460" s="11"/>
      <c r="G42460" s="11"/>
      <c r="H42460" s="11"/>
    </row>
    <row r="42461" spans="6:8" x14ac:dyDescent="0.25">
      <c r="F42461" s="11"/>
      <c r="G42461" s="11"/>
      <c r="H42461" s="11"/>
    </row>
    <row r="42462" spans="6:8" x14ac:dyDescent="0.25">
      <c r="F42462" s="11"/>
      <c r="G42462" s="11"/>
      <c r="H42462" s="11"/>
    </row>
    <row r="42463" spans="6:8" x14ac:dyDescent="0.25">
      <c r="F42463" s="11"/>
      <c r="G42463" s="11"/>
      <c r="H42463" s="11"/>
    </row>
    <row r="42464" spans="6:8" x14ac:dyDescent="0.25">
      <c r="F42464" s="11"/>
      <c r="G42464" s="11"/>
      <c r="H42464" s="11"/>
    </row>
    <row r="42465" spans="6:8" x14ac:dyDescent="0.25">
      <c r="F42465" s="11"/>
      <c r="G42465" s="11"/>
      <c r="H42465" s="11"/>
    </row>
    <row r="42466" spans="6:8" x14ac:dyDescent="0.25">
      <c r="F42466" s="11"/>
      <c r="G42466" s="11"/>
      <c r="H42466" s="11"/>
    </row>
    <row r="42467" spans="6:8" x14ac:dyDescent="0.25">
      <c r="F42467" s="11"/>
      <c r="G42467" s="11"/>
      <c r="H42467" s="11"/>
    </row>
    <row r="42468" spans="6:8" x14ac:dyDescent="0.25">
      <c r="F42468" s="11"/>
      <c r="G42468" s="11"/>
      <c r="H42468" s="11"/>
    </row>
    <row r="42469" spans="6:8" x14ac:dyDescent="0.25">
      <c r="F42469" s="11"/>
      <c r="G42469" s="11"/>
      <c r="H42469" s="11"/>
    </row>
    <row r="42470" spans="6:8" x14ac:dyDescent="0.25">
      <c r="F42470" s="11"/>
      <c r="G42470" s="11"/>
      <c r="H42470" s="11"/>
    </row>
    <row r="42471" spans="6:8" x14ac:dyDescent="0.25">
      <c r="F42471" s="11"/>
      <c r="G42471" s="11"/>
      <c r="H42471" s="11"/>
    </row>
    <row r="42472" spans="6:8" x14ac:dyDescent="0.25">
      <c r="F42472" s="11"/>
      <c r="G42472" s="11"/>
      <c r="H42472" s="11"/>
    </row>
    <row r="42473" spans="6:8" x14ac:dyDescent="0.25">
      <c r="F42473" s="11"/>
      <c r="G42473" s="11"/>
      <c r="H42473" s="11"/>
    </row>
    <row r="42474" spans="6:8" x14ac:dyDescent="0.25">
      <c r="F42474" s="11"/>
      <c r="G42474" s="11"/>
      <c r="H42474" s="11"/>
    </row>
    <row r="42475" spans="6:8" x14ac:dyDescent="0.25">
      <c r="F42475" s="11"/>
      <c r="G42475" s="11"/>
      <c r="H42475" s="11"/>
    </row>
    <row r="42476" spans="6:8" x14ac:dyDescent="0.25">
      <c r="F42476" s="11"/>
      <c r="G42476" s="11"/>
      <c r="H42476" s="11"/>
    </row>
    <row r="42477" spans="6:8" x14ac:dyDescent="0.25">
      <c r="F42477" s="11"/>
      <c r="G42477" s="11"/>
      <c r="H42477" s="11"/>
    </row>
    <row r="42478" spans="6:8" x14ac:dyDescent="0.25">
      <c r="F42478" s="11"/>
      <c r="G42478" s="11"/>
      <c r="H42478" s="11"/>
    </row>
    <row r="42479" spans="6:8" x14ac:dyDescent="0.25">
      <c r="F42479" s="11"/>
      <c r="G42479" s="11"/>
      <c r="H42479" s="11"/>
    </row>
    <row r="42480" spans="6:8" x14ac:dyDescent="0.25">
      <c r="F42480" s="11"/>
      <c r="G42480" s="11"/>
      <c r="H42480" s="11"/>
    </row>
    <row r="42481" spans="6:8" x14ac:dyDescent="0.25">
      <c r="F42481" s="11"/>
      <c r="G42481" s="11"/>
      <c r="H42481" s="11"/>
    </row>
    <row r="42482" spans="6:8" x14ac:dyDescent="0.25">
      <c r="F42482" s="11"/>
      <c r="G42482" s="11"/>
      <c r="H42482" s="11"/>
    </row>
    <row r="42483" spans="6:8" x14ac:dyDescent="0.25">
      <c r="F42483" s="11"/>
      <c r="G42483" s="11"/>
      <c r="H42483" s="11"/>
    </row>
    <row r="42484" spans="6:8" x14ac:dyDescent="0.25">
      <c r="F42484" s="11"/>
      <c r="G42484" s="11"/>
      <c r="H42484" s="11"/>
    </row>
    <row r="42485" spans="6:8" x14ac:dyDescent="0.25">
      <c r="F42485" s="11"/>
      <c r="G42485" s="11"/>
      <c r="H42485" s="11"/>
    </row>
    <row r="42486" spans="6:8" x14ac:dyDescent="0.25">
      <c r="F42486" s="11"/>
      <c r="G42486" s="11"/>
      <c r="H42486" s="11"/>
    </row>
    <row r="42487" spans="6:8" x14ac:dyDescent="0.25">
      <c r="F42487" s="11"/>
      <c r="G42487" s="11"/>
      <c r="H42487" s="11"/>
    </row>
    <row r="42488" spans="6:8" x14ac:dyDescent="0.25">
      <c r="F42488" s="11"/>
      <c r="G42488" s="11"/>
      <c r="H42488" s="11"/>
    </row>
    <row r="42489" spans="6:8" x14ac:dyDescent="0.25">
      <c r="F42489" s="11"/>
      <c r="G42489" s="11"/>
      <c r="H42489" s="11"/>
    </row>
    <row r="42490" spans="6:8" x14ac:dyDescent="0.25">
      <c r="F42490" s="11"/>
      <c r="G42490" s="11"/>
      <c r="H42490" s="11"/>
    </row>
    <row r="42491" spans="6:8" x14ac:dyDescent="0.25">
      <c r="F42491" s="11"/>
      <c r="G42491" s="11"/>
      <c r="H42491" s="11"/>
    </row>
    <row r="42492" spans="6:8" x14ac:dyDescent="0.25">
      <c r="F42492" s="11"/>
      <c r="G42492" s="11"/>
      <c r="H42492" s="11"/>
    </row>
    <row r="42493" spans="6:8" x14ac:dyDescent="0.25">
      <c r="F42493" s="11"/>
      <c r="G42493" s="11"/>
      <c r="H42493" s="11"/>
    </row>
    <row r="42494" spans="6:8" x14ac:dyDescent="0.25">
      <c r="F42494" s="11"/>
      <c r="G42494" s="11"/>
      <c r="H42494" s="11"/>
    </row>
    <row r="42495" spans="6:8" x14ac:dyDescent="0.25">
      <c r="F42495" s="11"/>
      <c r="G42495" s="11"/>
      <c r="H42495" s="11"/>
    </row>
    <row r="42496" spans="6:8" x14ac:dyDescent="0.25">
      <c r="F42496" s="11"/>
      <c r="G42496" s="11"/>
      <c r="H42496" s="11"/>
    </row>
    <row r="42497" spans="6:8" x14ac:dyDescent="0.25">
      <c r="F42497" s="11"/>
      <c r="G42497" s="11"/>
      <c r="H42497" s="11"/>
    </row>
    <row r="42498" spans="6:8" x14ac:dyDescent="0.25">
      <c r="F42498" s="11"/>
      <c r="G42498" s="11"/>
      <c r="H42498" s="11"/>
    </row>
    <row r="42499" spans="6:8" x14ac:dyDescent="0.25">
      <c r="F42499" s="11"/>
      <c r="G42499" s="11"/>
      <c r="H42499" s="11"/>
    </row>
    <row r="42500" spans="6:8" x14ac:dyDescent="0.25">
      <c r="F42500" s="11"/>
      <c r="G42500" s="11"/>
      <c r="H42500" s="11"/>
    </row>
    <row r="42501" spans="6:8" x14ac:dyDescent="0.25">
      <c r="F42501" s="11"/>
      <c r="G42501" s="11"/>
      <c r="H42501" s="11"/>
    </row>
    <row r="42502" spans="6:8" x14ac:dyDescent="0.25">
      <c r="F42502" s="11"/>
      <c r="G42502" s="11"/>
      <c r="H42502" s="11"/>
    </row>
    <row r="42503" spans="6:8" x14ac:dyDescent="0.25">
      <c r="F42503" s="11"/>
      <c r="G42503" s="11"/>
      <c r="H42503" s="11"/>
    </row>
    <row r="42504" spans="6:8" x14ac:dyDescent="0.25">
      <c r="F42504" s="11"/>
      <c r="G42504" s="11"/>
      <c r="H42504" s="11"/>
    </row>
    <row r="42505" spans="6:8" x14ac:dyDescent="0.25">
      <c r="F42505" s="11"/>
      <c r="G42505" s="11"/>
      <c r="H42505" s="11"/>
    </row>
    <row r="42506" spans="6:8" x14ac:dyDescent="0.25">
      <c r="F42506" s="11"/>
      <c r="G42506" s="11"/>
      <c r="H42506" s="11"/>
    </row>
    <row r="42507" spans="6:8" x14ac:dyDescent="0.25">
      <c r="F42507" s="11"/>
      <c r="G42507" s="11"/>
      <c r="H42507" s="11"/>
    </row>
    <row r="42508" spans="6:8" x14ac:dyDescent="0.25">
      <c r="F42508" s="11"/>
      <c r="G42508" s="11"/>
      <c r="H42508" s="11"/>
    </row>
    <row r="42509" spans="6:8" x14ac:dyDescent="0.25">
      <c r="F42509" s="11"/>
      <c r="G42509" s="11"/>
      <c r="H42509" s="11"/>
    </row>
    <row r="42510" spans="6:8" x14ac:dyDescent="0.25">
      <c r="F42510" s="11"/>
      <c r="G42510" s="11"/>
      <c r="H42510" s="11"/>
    </row>
    <row r="42511" spans="6:8" x14ac:dyDescent="0.25">
      <c r="F42511" s="11"/>
      <c r="G42511" s="11"/>
      <c r="H42511" s="11"/>
    </row>
    <row r="42512" spans="6:8" x14ac:dyDescent="0.25">
      <c r="F42512" s="11"/>
      <c r="G42512" s="11"/>
      <c r="H42512" s="11"/>
    </row>
    <row r="42513" spans="6:8" x14ac:dyDescent="0.25">
      <c r="F42513" s="11"/>
      <c r="G42513" s="11"/>
      <c r="H42513" s="11"/>
    </row>
    <row r="42514" spans="6:8" x14ac:dyDescent="0.25">
      <c r="F42514" s="11"/>
      <c r="G42514" s="11"/>
      <c r="H42514" s="11"/>
    </row>
    <row r="42515" spans="6:8" x14ac:dyDescent="0.25">
      <c r="F42515" s="11"/>
      <c r="G42515" s="11"/>
      <c r="H42515" s="11"/>
    </row>
    <row r="42516" spans="6:8" x14ac:dyDescent="0.25">
      <c r="F42516" s="11"/>
      <c r="G42516" s="11"/>
      <c r="H42516" s="11"/>
    </row>
    <row r="42517" spans="6:8" x14ac:dyDescent="0.25">
      <c r="F42517" s="11"/>
      <c r="G42517" s="11"/>
      <c r="H42517" s="11"/>
    </row>
    <row r="42518" spans="6:8" x14ac:dyDescent="0.25">
      <c r="F42518" s="11"/>
      <c r="G42518" s="11"/>
      <c r="H42518" s="11"/>
    </row>
    <row r="42519" spans="6:8" x14ac:dyDescent="0.25">
      <c r="F42519" s="11"/>
      <c r="G42519" s="11"/>
      <c r="H42519" s="11"/>
    </row>
    <row r="42520" spans="6:8" x14ac:dyDescent="0.25">
      <c r="F42520" s="11"/>
      <c r="G42520" s="11"/>
      <c r="H42520" s="11"/>
    </row>
    <row r="42521" spans="6:8" x14ac:dyDescent="0.25">
      <c r="F42521" s="11"/>
      <c r="G42521" s="11"/>
      <c r="H42521" s="11"/>
    </row>
    <row r="42522" spans="6:8" x14ac:dyDescent="0.25">
      <c r="F42522" s="11"/>
      <c r="G42522" s="11"/>
      <c r="H42522" s="11"/>
    </row>
    <row r="42523" spans="6:8" x14ac:dyDescent="0.25">
      <c r="F42523" s="11"/>
      <c r="G42523" s="11"/>
      <c r="H42523" s="11"/>
    </row>
    <row r="42524" spans="6:8" x14ac:dyDescent="0.25">
      <c r="F42524" s="11"/>
      <c r="G42524" s="11"/>
      <c r="H42524" s="11"/>
    </row>
    <row r="42525" spans="6:8" x14ac:dyDescent="0.25">
      <c r="F42525" s="11"/>
      <c r="G42525" s="11"/>
      <c r="H42525" s="11"/>
    </row>
    <row r="42526" spans="6:8" x14ac:dyDescent="0.25">
      <c r="F42526" s="11"/>
      <c r="G42526" s="11"/>
      <c r="H42526" s="11"/>
    </row>
    <row r="42527" spans="6:8" x14ac:dyDescent="0.25">
      <c r="F42527" s="11"/>
      <c r="G42527" s="11"/>
      <c r="H42527" s="11"/>
    </row>
    <row r="42528" spans="6:8" x14ac:dyDescent="0.25">
      <c r="F42528" s="11"/>
      <c r="G42528" s="11"/>
      <c r="H42528" s="11"/>
    </row>
    <row r="42529" spans="6:8" x14ac:dyDescent="0.25">
      <c r="F42529" s="11"/>
      <c r="G42529" s="11"/>
      <c r="H42529" s="11"/>
    </row>
    <row r="42530" spans="6:8" x14ac:dyDescent="0.25">
      <c r="F42530" s="11"/>
      <c r="G42530" s="11"/>
      <c r="H42530" s="11"/>
    </row>
    <row r="42531" spans="6:8" x14ac:dyDescent="0.25">
      <c r="F42531" s="11"/>
      <c r="G42531" s="11"/>
      <c r="H42531" s="11"/>
    </row>
    <row r="42532" spans="6:8" x14ac:dyDescent="0.25">
      <c r="F42532" s="11"/>
      <c r="G42532" s="11"/>
      <c r="H42532" s="11"/>
    </row>
    <row r="42533" spans="6:8" x14ac:dyDescent="0.25">
      <c r="F42533" s="11"/>
      <c r="G42533" s="11"/>
      <c r="H42533" s="11"/>
    </row>
    <row r="42534" spans="6:8" x14ac:dyDescent="0.25">
      <c r="F42534" s="11"/>
      <c r="G42534" s="11"/>
      <c r="H42534" s="11"/>
    </row>
    <row r="42535" spans="6:8" x14ac:dyDescent="0.25">
      <c r="F42535" s="11"/>
      <c r="G42535" s="11"/>
      <c r="H42535" s="11"/>
    </row>
    <row r="42536" spans="6:8" x14ac:dyDescent="0.25">
      <c r="F42536" s="11"/>
      <c r="G42536" s="11"/>
      <c r="H42536" s="11"/>
    </row>
    <row r="42537" spans="6:8" x14ac:dyDescent="0.25">
      <c r="F42537" s="11"/>
      <c r="G42537" s="11"/>
      <c r="H42537" s="11"/>
    </row>
    <row r="42538" spans="6:8" x14ac:dyDescent="0.25">
      <c r="F42538" s="11"/>
      <c r="G42538" s="11"/>
      <c r="H42538" s="11"/>
    </row>
    <row r="42539" spans="6:8" x14ac:dyDescent="0.25">
      <c r="F42539" s="11"/>
      <c r="G42539" s="11"/>
      <c r="H42539" s="11"/>
    </row>
    <row r="42540" spans="6:8" x14ac:dyDescent="0.25">
      <c r="F42540" s="11"/>
      <c r="G42540" s="11"/>
      <c r="H42540" s="11"/>
    </row>
    <row r="42541" spans="6:8" x14ac:dyDescent="0.25">
      <c r="F42541" s="11"/>
      <c r="G42541" s="11"/>
      <c r="H42541" s="11"/>
    </row>
    <row r="42542" spans="6:8" x14ac:dyDescent="0.25">
      <c r="F42542" s="11"/>
      <c r="G42542" s="11"/>
      <c r="H42542" s="11"/>
    </row>
    <row r="42543" spans="6:8" x14ac:dyDescent="0.25">
      <c r="F42543" s="11"/>
      <c r="G42543" s="11"/>
      <c r="H42543" s="11"/>
    </row>
    <row r="42544" spans="6:8" x14ac:dyDescent="0.25">
      <c r="F42544" s="11"/>
      <c r="G42544" s="11"/>
      <c r="H42544" s="11"/>
    </row>
    <row r="42545" spans="6:8" x14ac:dyDescent="0.25">
      <c r="F42545" s="11"/>
      <c r="G42545" s="11"/>
      <c r="H42545" s="11"/>
    </row>
    <row r="42546" spans="6:8" x14ac:dyDescent="0.25">
      <c r="F42546" s="11"/>
      <c r="G42546" s="11"/>
      <c r="H42546" s="11"/>
    </row>
    <row r="42547" spans="6:8" x14ac:dyDescent="0.25">
      <c r="F42547" s="11"/>
      <c r="G42547" s="11"/>
      <c r="H42547" s="11"/>
    </row>
    <row r="42548" spans="6:8" x14ac:dyDescent="0.25">
      <c r="F42548" s="11"/>
      <c r="G42548" s="11"/>
      <c r="H42548" s="11"/>
    </row>
    <row r="42549" spans="6:8" x14ac:dyDescent="0.25">
      <c r="F42549" s="11"/>
      <c r="G42549" s="11"/>
      <c r="H42549" s="11"/>
    </row>
    <row r="42550" spans="6:8" x14ac:dyDescent="0.25">
      <c r="F42550" s="11"/>
      <c r="G42550" s="11"/>
      <c r="H42550" s="11"/>
    </row>
    <row r="42551" spans="6:8" x14ac:dyDescent="0.25">
      <c r="F42551" s="11"/>
      <c r="G42551" s="11"/>
      <c r="H42551" s="11"/>
    </row>
    <row r="42552" spans="6:8" x14ac:dyDescent="0.25">
      <c r="F42552" s="11"/>
      <c r="G42552" s="11"/>
      <c r="H42552" s="11"/>
    </row>
    <row r="42553" spans="6:8" x14ac:dyDescent="0.25">
      <c r="F42553" s="11"/>
      <c r="G42553" s="11"/>
      <c r="H42553" s="11"/>
    </row>
    <row r="42554" spans="6:8" x14ac:dyDescent="0.25">
      <c r="F42554" s="11"/>
      <c r="G42554" s="11"/>
      <c r="H42554" s="11"/>
    </row>
    <row r="42555" spans="6:8" x14ac:dyDescent="0.25">
      <c r="F42555" s="11"/>
      <c r="G42555" s="11"/>
      <c r="H42555" s="11"/>
    </row>
    <row r="42556" spans="6:8" x14ac:dyDescent="0.25">
      <c r="F42556" s="11"/>
      <c r="G42556" s="11"/>
      <c r="H42556" s="11"/>
    </row>
    <row r="42557" spans="6:8" x14ac:dyDescent="0.25">
      <c r="F42557" s="11"/>
      <c r="G42557" s="11"/>
      <c r="H42557" s="11"/>
    </row>
    <row r="42558" spans="6:8" x14ac:dyDescent="0.25">
      <c r="F42558" s="11"/>
      <c r="G42558" s="11"/>
      <c r="H42558" s="11"/>
    </row>
    <row r="42559" spans="6:8" x14ac:dyDescent="0.25">
      <c r="F42559" s="11"/>
      <c r="G42559" s="11"/>
      <c r="H42559" s="11"/>
    </row>
    <row r="42560" spans="6:8" x14ac:dyDescent="0.25">
      <c r="F42560" s="11"/>
      <c r="G42560" s="11"/>
      <c r="H42560" s="11"/>
    </row>
    <row r="42561" spans="6:8" x14ac:dyDescent="0.25">
      <c r="F42561" s="11"/>
      <c r="G42561" s="11"/>
      <c r="H42561" s="11"/>
    </row>
    <row r="42562" spans="6:8" x14ac:dyDescent="0.25">
      <c r="F42562" s="11"/>
      <c r="G42562" s="11"/>
      <c r="H42562" s="11"/>
    </row>
    <row r="42563" spans="6:8" x14ac:dyDescent="0.25">
      <c r="F42563" s="11"/>
      <c r="G42563" s="11"/>
      <c r="H42563" s="11"/>
    </row>
    <row r="42564" spans="6:8" x14ac:dyDescent="0.25">
      <c r="F42564" s="11"/>
      <c r="G42564" s="11"/>
      <c r="H42564" s="11"/>
    </row>
    <row r="42565" spans="6:8" x14ac:dyDescent="0.25">
      <c r="F42565" s="11"/>
      <c r="G42565" s="11"/>
      <c r="H42565" s="11"/>
    </row>
    <row r="42566" spans="6:8" x14ac:dyDescent="0.25">
      <c r="F42566" s="11"/>
      <c r="G42566" s="11"/>
      <c r="H42566" s="11"/>
    </row>
    <row r="42567" spans="6:8" x14ac:dyDescent="0.25">
      <c r="F42567" s="11"/>
      <c r="G42567" s="11"/>
      <c r="H42567" s="11"/>
    </row>
    <row r="42568" spans="6:8" x14ac:dyDescent="0.25">
      <c r="F42568" s="11"/>
      <c r="G42568" s="11"/>
      <c r="H42568" s="11"/>
    </row>
    <row r="42569" spans="6:8" x14ac:dyDescent="0.25">
      <c r="F42569" s="11"/>
      <c r="G42569" s="11"/>
      <c r="H42569" s="11"/>
    </row>
    <row r="42570" spans="6:8" x14ac:dyDescent="0.25">
      <c r="F42570" s="11"/>
      <c r="G42570" s="11"/>
      <c r="H42570" s="11"/>
    </row>
    <row r="42571" spans="6:8" x14ac:dyDescent="0.25">
      <c r="F42571" s="11"/>
      <c r="G42571" s="11"/>
      <c r="H42571" s="11"/>
    </row>
    <row r="42572" spans="6:8" x14ac:dyDescent="0.25">
      <c r="F42572" s="11"/>
      <c r="G42572" s="11"/>
      <c r="H42572" s="11"/>
    </row>
    <row r="42573" spans="6:8" x14ac:dyDescent="0.25">
      <c r="F42573" s="11"/>
      <c r="G42573" s="11"/>
      <c r="H42573" s="11"/>
    </row>
    <row r="42574" spans="6:8" x14ac:dyDescent="0.25">
      <c r="F42574" s="11"/>
      <c r="G42574" s="11"/>
      <c r="H42574" s="11"/>
    </row>
    <row r="42575" spans="6:8" x14ac:dyDescent="0.25">
      <c r="F42575" s="11"/>
      <c r="G42575" s="11"/>
      <c r="H42575" s="11"/>
    </row>
    <row r="42576" spans="6:8" x14ac:dyDescent="0.25">
      <c r="F42576" s="11"/>
      <c r="G42576" s="11"/>
      <c r="H42576" s="11"/>
    </row>
    <row r="42577" spans="6:8" x14ac:dyDescent="0.25">
      <c r="F42577" s="11"/>
      <c r="G42577" s="11"/>
      <c r="H42577" s="11"/>
    </row>
    <row r="42578" spans="6:8" x14ac:dyDescent="0.25">
      <c r="F42578" s="11"/>
      <c r="G42578" s="11"/>
      <c r="H42578" s="11"/>
    </row>
    <row r="42579" spans="6:8" x14ac:dyDescent="0.25">
      <c r="F42579" s="11"/>
      <c r="G42579" s="11"/>
      <c r="H42579" s="11"/>
    </row>
    <row r="42580" spans="6:8" x14ac:dyDescent="0.25">
      <c r="F42580" s="11"/>
      <c r="G42580" s="11"/>
      <c r="H42580" s="11"/>
    </row>
    <row r="42581" spans="6:8" x14ac:dyDescent="0.25">
      <c r="F42581" s="11"/>
      <c r="G42581" s="11"/>
      <c r="H42581" s="11"/>
    </row>
    <row r="42582" spans="6:8" x14ac:dyDescent="0.25">
      <c r="F42582" s="11"/>
      <c r="G42582" s="11"/>
      <c r="H42582" s="11"/>
    </row>
    <row r="42583" spans="6:8" x14ac:dyDescent="0.25">
      <c r="F42583" s="11"/>
      <c r="G42583" s="11"/>
      <c r="H42583" s="11"/>
    </row>
    <row r="42584" spans="6:8" x14ac:dyDescent="0.25">
      <c r="F42584" s="11"/>
      <c r="G42584" s="11"/>
      <c r="H42584" s="11"/>
    </row>
    <row r="42585" spans="6:8" x14ac:dyDescent="0.25">
      <c r="F42585" s="11"/>
      <c r="G42585" s="11"/>
      <c r="H42585" s="11"/>
    </row>
    <row r="42586" spans="6:8" x14ac:dyDescent="0.25">
      <c r="F42586" s="11"/>
      <c r="G42586" s="11"/>
      <c r="H42586" s="11"/>
    </row>
    <row r="42587" spans="6:8" x14ac:dyDescent="0.25">
      <c r="F42587" s="11"/>
      <c r="G42587" s="11"/>
      <c r="H42587" s="11"/>
    </row>
    <row r="42588" spans="6:8" x14ac:dyDescent="0.25">
      <c r="F42588" s="11"/>
      <c r="G42588" s="11"/>
      <c r="H42588" s="11"/>
    </row>
    <row r="42589" spans="6:8" x14ac:dyDescent="0.25">
      <c r="F42589" s="11"/>
      <c r="G42589" s="11"/>
      <c r="H42589" s="11"/>
    </row>
    <row r="42590" spans="6:8" x14ac:dyDescent="0.25">
      <c r="F42590" s="11"/>
      <c r="G42590" s="11"/>
      <c r="H42590" s="11"/>
    </row>
    <row r="42591" spans="6:8" x14ac:dyDescent="0.25">
      <c r="F42591" s="11"/>
      <c r="G42591" s="11"/>
      <c r="H42591" s="11"/>
    </row>
    <row r="42592" spans="6:8" x14ac:dyDescent="0.25">
      <c r="F42592" s="11"/>
      <c r="G42592" s="11"/>
      <c r="H42592" s="11"/>
    </row>
    <row r="42593" spans="6:8" x14ac:dyDescent="0.25">
      <c r="F42593" s="11"/>
      <c r="G42593" s="11"/>
      <c r="H42593" s="11"/>
    </row>
    <row r="42594" spans="6:8" x14ac:dyDescent="0.25">
      <c r="F42594" s="11"/>
      <c r="G42594" s="11"/>
      <c r="H42594" s="11"/>
    </row>
    <row r="42595" spans="6:8" x14ac:dyDescent="0.25">
      <c r="F42595" s="11"/>
      <c r="G42595" s="11"/>
      <c r="H42595" s="11"/>
    </row>
    <row r="42596" spans="6:8" x14ac:dyDescent="0.25">
      <c r="F42596" s="11"/>
      <c r="G42596" s="11"/>
      <c r="H42596" s="11"/>
    </row>
    <row r="42597" spans="6:8" x14ac:dyDescent="0.25">
      <c r="F42597" s="11"/>
      <c r="G42597" s="11"/>
      <c r="H42597" s="11"/>
    </row>
    <row r="42598" spans="6:8" x14ac:dyDescent="0.25">
      <c r="F42598" s="11"/>
      <c r="G42598" s="11"/>
      <c r="H42598" s="11"/>
    </row>
    <row r="42599" spans="6:8" x14ac:dyDescent="0.25">
      <c r="F42599" s="11"/>
      <c r="G42599" s="11"/>
      <c r="H42599" s="11"/>
    </row>
    <row r="42600" spans="6:8" x14ac:dyDescent="0.25">
      <c r="F42600" s="11"/>
      <c r="G42600" s="11"/>
      <c r="H42600" s="11"/>
    </row>
    <row r="42601" spans="6:8" x14ac:dyDescent="0.25">
      <c r="F42601" s="11"/>
      <c r="G42601" s="11"/>
      <c r="H42601" s="11"/>
    </row>
    <row r="42602" spans="6:8" x14ac:dyDescent="0.25">
      <c r="F42602" s="11"/>
      <c r="G42602" s="11"/>
      <c r="H42602" s="11"/>
    </row>
    <row r="42603" spans="6:8" x14ac:dyDescent="0.25">
      <c r="F42603" s="11"/>
      <c r="G42603" s="11"/>
      <c r="H42603" s="11"/>
    </row>
    <row r="42604" spans="6:8" x14ac:dyDescent="0.25">
      <c r="F42604" s="11"/>
      <c r="G42604" s="11"/>
      <c r="H42604" s="11"/>
    </row>
    <row r="42605" spans="6:8" x14ac:dyDescent="0.25">
      <c r="F42605" s="11"/>
      <c r="G42605" s="11"/>
      <c r="H42605" s="11"/>
    </row>
    <row r="42606" spans="6:8" x14ac:dyDescent="0.25">
      <c r="F42606" s="11"/>
      <c r="G42606" s="11"/>
      <c r="H42606" s="11"/>
    </row>
    <row r="42607" spans="6:8" x14ac:dyDescent="0.25">
      <c r="F42607" s="11"/>
      <c r="G42607" s="11"/>
      <c r="H42607" s="11"/>
    </row>
    <row r="42608" spans="6:8" x14ac:dyDescent="0.25">
      <c r="F42608" s="11"/>
      <c r="G42608" s="11"/>
      <c r="H42608" s="11"/>
    </row>
    <row r="42609" spans="6:8" x14ac:dyDescent="0.25">
      <c r="F42609" s="11"/>
      <c r="G42609" s="11"/>
      <c r="H42609" s="11"/>
    </row>
    <row r="42610" spans="6:8" x14ac:dyDescent="0.25">
      <c r="F42610" s="11"/>
      <c r="G42610" s="11"/>
      <c r="H42610" s="11"/>
    </row>
    <row r="42611" spans="6:8" x14ac:dyDescent="0.25">
      <c r="F42611" s="11"/>
      <c r="G42611" s="11"/>
      <c r="H42611" s="11"/>
    </row>
    <row r="42612" spans="6:8" x14ac:dyDescent="0.25">
      <c r="F42612" s="11"/>
      <c r="G42612" s="11"/>
      <c r="H42612" s="11"/>
    </row>
    <row r="42613" spans="6:8" x14ac:dyDescent="0.25">
      <c r="F42613" s="11"/>
      <c r="G42613" s="11"/>
      <c r="H42613" s="11"/>
    </row>
    <row r="42614" spans="6:8" x14ac:dyDescent="0.25">
      <c r="F42614" s="11"/>
      <c r="G42614" s="11"/>
      <c r="H42614" s="11"/>
    </row>
    <row r="42615" spans="6:8" x14ac:dyDescent="0.25">
      <c r="F42615" s="11"/>
      <c r="G42615" s="11"/>
      <c r="H42615" s="11"/>
    </row>
    <row r="42616" spans="6:8" x14ac:dyDescent="0.25">
      <c r="F42616" s="11"/>
      <c r="G42616" s="11"/>
      <c r="H42616" s="11"/>
    </row>
    <row r="42617" spans="6:8" x14ac:dyDescent="0.25">
      <c r="F42617" s="11"/>
      <c r="G42617" s="11"/>
      <c r="H42617" s="11"/>
    </row>
    <row r="42618" spans="6:8" x14ac:dyDescent="0.25">
      <c r="F42618" s="11"/>
      <c r="G42618" s="11"/>
      <c r="H42618" s="11"/>
    </row>
    <row r="42619" spans="6:8" x14ac:dyDescent="0.25">
      <c r="F42619" s="11"/>
      <c r="G42619" s="11"/>
      <c r="H42619" s="11"/>
    </row>
    <row r="42620" spans="6:8" x14ac:dyDescent="0.25">
      <c r="F42620" s="11"/>
      <c r="G42620" s="11"/>
      <c r="H42620" s="11"/>
    </row>
    <row r="42621" spans="6:8" x14ac:dyDescent="0.25">
      <c r="F42621" s="11"/>
      <c r="G42621" s="11"/>
      <c r="H42621" s="11"/>
    </row>
    <row r="42622" spans="6:8" x14ac:dyDescent="0.25">
      <c r="F42622" s="11"/>
      <c r="G42622" s="11"/>
      <c r="H42622" s="11"/>
    </row>
    <row r="42623" spans="6:8" x14ac:dyDescent="0.25">
      <c r="F42623" s="11"/>
      <c r="G42623" s="11"/>
      <c r="H42623" s="11"/>
    </row>
    <row r="42624" spans="6:8" x14ac:dyDescent="0.25">
      <c r="F42624" s="11"/>
      <c r="G42624" s="11"/>
      <c r="H42624" s="11"/>
    </row>
    <row r="42625" spans="6:8" x14ac:dyDescent="0.25">
      <c r="F42625" s="11"/>
      <c r="G42625" s="11"/>
      <c r="H42625" s="11"/>
    </row>
    <row r="42626" spans="6:8" x14ac:dyDescent="0.25">
      <c r="F42626" s="11"/>
      <c r="G42626" s="11"/>
      <c r="H42626" s="11"/>
    </row>
    <row r="42627" spans="6:8" x14ac:dyDescent="0.25">
      <c r="F42627" s="11"/>
      <c r="G42627" s="11"/>
      <c r="H42627" s="11"/>
    </row>
    <row r="42628" spans="6:8" x14ac:dyDescent="0.25">
      <c r="F42628" s="11"/>
      <c r="G42628" s="11"/>
      <c r="H42628" s="11"/>
    </row>
    <row r="42629" spans="6:8" x14ac:dyDescent="0.25">
      <c r="F42629" s="11"/>
      <c r="G42629" s="11"/>
      <c r="H42629" s="11"/>
    </row>
    <row r="42630" spans="6:8" x14ac:dyDescent="0.25">
      <c r="F42630" s="11"/>
      <c r="G42630" s="11"/>
      <c r="H42630" s="11"/>
    </row>
    <row r="42631" spans="6:8" x14ac:dyDescent="0.25">
      <c r="F42631" s="11"/>
      <c r="G42631" s="11"/>
      <c r="H42631" s="11"/>
    </row>
    <row r="42632" spans="6:8" x14ac:dyDescent="0.25">
      <c r="F42632" s="11"/>
      <c r="G42632" s="11"/>
      <c r="H42632" s="11"/>
    </row>
    <row r="42633" spans="6:8" x14ac:dyDescent="0.25">
      <c r="F42633" s="11"/>
      <c r="G42633" s="11"/>
      <c r="H42633" s="11"/>
    </row>
    <row r="42634" spans="6:8" x14ac:dyDescent="0.25">
      <c r="F42634" s="11"/>
      <c r="G42634" s="11"/>
      <c r="H42634" s="11"/>
    </row>
    <row r="42635" spans="6:8" x14ac:dyDescent="0.25">
      <c r="F42635" s="11"/>
      <c r="G42635" s="11"/>
      <c r="H42635" s="11"/>
    </row>
    <row r="42636" spans="6:8" x14ac:dyDescent="0.25">
      <c r="F42636" s="11"/>
      <c r="G42636" s="11"/>
      <c r="H42636" s="11"/>
    </row>
    <row r="42637" spans="6:8" x14ac:dyDescent="0.25">
      <c r="F42637" s="11"/>
      <c r="G42637" s="11"/>
      <c r="H42637" s="11"/>
    </row>
    <row r="42638" spans="6:8" x14ac:dyDescent="0.25">
      <c r="F42638" s="11"/>
      <c r="G42638" s="11"/>
      <c r="H42638" s="11"/>
    </row>
    <row r="42639" spans="6:8" x14ac:dyDescent="0.25">
      <c r="F42639" s="11"/>
      <c r="G42639" s="11"/>
      <c r="H42639" s="11"/>
    </row>
    <row r="42640" spans="6:8" x14ac:dyDescent="0.25">
      <c r="F42640" s="11"/>
      <c r="G42640" s="11"/>
      <c r="H42640" s="11"/>
    </row>
    <row r="42641" spans="6:8" x14ac:dyDescent="0.25">
      <c r="F42641" s="11"/>
      <c r="G42641" s="11"/>
      <c r="H42641" s="11"/>
    </row>
    <row r="42642" spans="6:8" x14ac:dyDescent="0.25">
      <c r="F42642" s="11"/>
      <c r="G42642" s="11"/>
      <c r="H42642" s="11"/>
    </row>
    <row r="42643" spans="6:8" x14ac:dyDescent="0.25">
      <c r="F42643" s="11"/>
      <c r="G42643" s="11"/>
      <c r="H42643" s="11"/>
    </row>
    <row r="42644" spans="6:8" x14ac:dyDescent="0.25">
      <c r="F42644" s="11"/>
      <c r="G42644" s="11"/>
      <c r="H42644" s="11"/>
    </row>
    <row r="42645" spans="6:8" x14ac:dyDescent="0.25">
      <c r="F42645" s="11"/>
      <c r="G42645" s="11"/>
      <c r="H42645" s="11"/>
    </row>
    <row r="42646" spans="6:8" x14ac:dyDescent="0.25">
      <c r="F42646" s="11"/>
      <c r="G42646" s="11"/>
      <c r="H42646" s="11"/>
    </row>
    <row r="42647" spans="6:8" x14ac:dyDescent="0.25">
      <c r="F42647" s="11"/>
      <c r="G42647" s="11"/>
      <c r="H42647" s="11"/>
    </row>
    <row r="42648" spans="6:8" x14ac:dyDescent="0.25">
      <c r="F42648" s="11"/>
      <c r="G42648" s="11"/>
      <c r="H42648" s="11"/>
    </row>
    <row r="42649" spans="6:8" x14ac:dyDescent="0.25">
      <c r="F42649" s="11"/>
      <c r="G42649" s="11"/>
      <c r="H42649" s="11"/>
    </row>
    <row r="42650" spans="6:8" x14ac:dyDescent="0.25">
      <c r="F42650" s="11"/>
      <c r="G42650" s="11"/>
      <c r="H42650" s="11"/>
    </row>
    <row r="42651" spans="6:8" x14ac:dyDescent="0.25">
      <c r="F42651" s="11"/>
      <c r="G42651" s="11"/>
      <c r="H42651" s="11"/>
    </row>
    <row r="42652" spans="6:8" x14ac:dyDescent="0.25">
      <c r="F42652" s="11"/>
      <c r="G42652" s="11"/>
      <c r="H42652" s="11"/>
    </row>
    <row r="42653" spans="6:8" x14ac:dyDescent="0.25">
      <c r="F42653" s="11"/>
      <c r="G42653" s="11"/>
      <c r="H42653" s="11"/>
    </row>
    <row r="42654" spans="6:8" x14ac:dyDescent="0.25">
      <c r="F42654" s="11"/>
      <c r="G42654" s="11"/>
      <c r="H42654" s="11"/>
    </row>
    <row r="42655" spans="6:8" x14ac:dyDescent="0.25">
      <c r="F42655" s="11"/>
      <c r="G42655" s="11"/>
      <c r="H42655" s="11"/>
    </row>
    <row r="42656" spans="6:8" x14ac:dyDescent="0.25">
      <c r="F42656" s="11"/>
      <c r="G42656" s="11"/>
      <c r="H42656" s="11"/>
    </row>
    <row r="42657" spans="6:8" x14ac:dyDescent="0.25">
      <c r="F42657" s="11"/>
      <c r="G42657" s="11"/>
      <c r="H42657" s="11"/>
    </row>
    <row r="42658" spans="6:8" x14ac:dyDescent="0.25">
      <c r="F42658" s="11"/>
      <c r="G42658" s="11"/>
      <c r="H42658" s="11"/>
    </row>
    <row r="42659" spans="6:8" x14ac:dyDescent="0.25">
      <c r="F42659" s="11"/>
      <c r="G42659" s="11"/>
      <c r="H42659" s="11"/>
    </row>
    <row r="42660" spans="6:8" x14ac:dyDescent="0.25">
      <c r="F42660" s="11"/>
      <c r="G42660" s="11"/>
      <c r="H42660" s="11"/>
    </row>
    <row r="42661" spans="6:8" x14ac:dyDescent="0.25">
      <c r="F42661" s="11"/>
      <c r="G42661" s="11"/>
      <c r="H42661" s="11"/>
    </row>
    <row r="42662" spans="6:8" x14ac:dyDescent="0.25">
      <c r="F42662" s="11"/>
      <c r="G42662" s="11"/>
      <c r="H42662" s="11"/>
    </row>
    <row r="42663" spans="6:8" x14ac:dyDescent="0.25">
      <c r="F42663" s="11"/>
      <c r="G42663" s="11"/>
      <c r="H42663" s="11"/>
    </row>
    <row r="42664" spans="6:8" x14ac:dyDescent="0.25">
      <c r="F42664" s="11"/>
      <c r="G42664" s="11"/>
      <c r="H42664" s="11"/>
    </row>
    <row r="42665" spans="6:8" x14ac:dyDescent="0.25">
      <c r="F42665" s="11"/>
      <c r="G42665" s="11"/>
      <c r="H42665" s="11"/>
    </row>
    <row r="42666" spans="6:8" x14ac:dyDescent="0.25">
      <c r="F42666" s="11"/>
      <c r="G42666" s="11"/>
      <c r="H42666" s="11"/>
    </row>
    <row r="42667" spans="6:8" x14ac:dyDescent="0.25">
      <c r="F42667" s="11"/>
      <c r="G42667" s="11"/>
      <c r="H42667" s="11"/>
    </row>
    <row r="42668" spans="6:8" x14ac:dyDescent="0.25">
      <c r="F42668" s="11"/>
      <c r="G42668" s="11"/>
      <c r="H42668" s="11"/>
    </row>
    <row r="42669" spans="6:8" x14ac:dyDescent="0.25">
      <c r="F42669" s="11"/>
      <c r="G42669" s="11"/>
      <c r="H42669" s="11"/>
    </row>
    <row r="42670" spans="6:8" x14ac:dyDescent="0.25">
      <c r="F42670" s="11"/>
      <c r="G42670" s="11"/>
      <c r="H42670" s="11"/>
    </row>
    <row r="42671" spans="6:8" x14ac:dyDescent="0.25">
      <c r="F42671" s="11"/>
      <c r="G42671" s="11"/>
      <c r="H42671" s="11"/>
    </row>
    <row r="42672" spans="6:8" x14ac:dyDescent="0.25">
      <c r="F42672" s="11"/>
      <c r="G42672" s="11"/>
      <c r="H42672" s="11"/>
    </row>
    <row r="42673" spans="6:8" x14ac:dyDescent="0.25">
      <c r="F42673" s="11"/>
      <c r="G42673" s="11"/>
      <c r="H42673" s="11"/>
    </row>
    <row r="42674" spans="6:8" x14ac:dyDescent="0.25">
      <c r="F42674" s="11"/>
      <c r="G42674" s="11"/>
      <c r="H42674" s="11"/>
    </row>
    <row r="42675" spans="6:8" x14ac:dyDescent="0.25">
      <c r="F42675" s="11"/>
      <c r="G42675" s="11"/>
      <c r="H42675" s="11"/>
    </row>
    <row r="42676" spans="6:8" x14ac:dyDescent="0.25">
      <c r="F42676" s="11"/>
      <c r="G42676" s="11"/>
      <c r="H42676" s="11"/>
    </row>
    <row r="42677" spans="6:8" x14ac:dyDescent="0.25">
      <c r="F42677" s="11"/>
      <c r="G42677" s="11"/>
      <c r="H42677" s="11"/>
    </row>
    <row r="42678" spans="6:8" x14ac:dyDescent="0.25">
      <c r="F42678" s="11"/>
      <c r="G42678" s="11"/>
      <c r="H42678" s="11"/>
    </row>
    <row r="42679" spans="6:8" x14ac:dyDescent="0.25">
      <c r="F42679" s="11"/>
      <c r="G42679" s="11"/>
      <c r="H42679" s="11"/>
    </row>
    <row r="42680" spans="6:8" x14ac:dyDescent="0.25">
      <c r="F42680" s="11"/>
      <c r="G42680" s="11"/>
      <c r="H42680" s="11"/>
    </row>
    <row r="42681" spans="6:8" x14ac:dyDescent="0.25">
      <c r="F42681" s="11"/>
      <c r="G42681" s="11"/>
      <c r="H42681" s="11"/>
    </row>
    <row r="42682" spans="6:8" x14ac:dyDescent="0.25">
      <c r="F42682" s="11"/>
      <c r="G42682" s="11"/>
      <c r="H42682" s="11"/>
    </row>
    <row r="42683" spans="6:8" x14ac:dyDescent="0.25">
      <c r="F42683" s="11"/>
      <c r="G42683" s="11"/>
      <c r="H42683" s="11"/>
    </row>
    <row r="42684" spans="6:8" x14ac:dyDescent="0.25">
      <c r="F42684" s="11"/>
      <c r="G42684" s="11"/>
      <c r="H42684" s="11"/>
    </row>
    <row r="42685" spans="6:8" x14ac:dyDescent="0.25">
      <c r="F42685" s="11"/>
      <c r="G42685" s="11"/>
      <c r="H42685" s="11"/>
    </row>
    <row r="42686" spans="6:8" x14ac:dyDescent="0.25">
      <c r="F42686" s="11"/>
      <c r="G42686" s="11"/>
      <c r="H42686" s="11"/>
    </row>
    <row r="42687" spans="6:8" x14ac:dyDescent="0.25">
      <c r="F42687" s="11"/>
      <c r="G42687" s="11"/>
      <c r="H42687" s="11"/>
    </row>
    <row r="42688" spans="6:8" x14ac:dyDescent="0.25">
      <c r="F42688" s="11"/>
      <c r="G42688" s="11"/>
      <c r="H42688" s="11"/>
    </row>
    <row r="42689" spans="6:8" x14ac:dyDescent="0.25">
      <c r="F42689" s="11"/>
      <c r="G42689" s="11"/>
      <c r="H42689" s="11"/>
    </row>
    <row r="42690" spans="6:8" x14ac:dyDescent="0.25">
      <c r="F42690" s="11"/>
      <c r="G42690" s="11"/>
      <c r="H42690" s="11"/>
    </row>
    <row r="42691" spans="6:8" x14ac:dyDescent="0.25">
      <c r="F42691" s="11"/>
      <c r="G42691" s="11"/>
      <c r="H42691" s="11"/>
    </row>
    <row r="42692" spans="6:8" x14ac:dyDescent="0.25">
      <c r="F42692" s="11"/>
      <c r="G42692" s="11"/>
      <c r="H42692" s="11"/>
    </row>
    <row r="42693" spans="6:8" x14ac:dyDescent="0.25">
      <c r="F42693" s="11"/>
      <c r="G42693" s="11"/>
      <c r="H42693" s="11"/>
    </row>
    <row r="42694" spans="6:8" x14ac:dyDescent="0.25">
      <c r="F42694" s="11"/>
      <c r="G42694" s="11"/>
      <c r="H42694" s="11"/>
    </row>
    <row r="42695" spans="6:8" x14ac:dyDescent="0.25">
      <c r="F42695" s="11"/>
      <c r="G42695" s="11"/>
      <c r="H42695" s="11"/>
    </row>
    <row r="42696" spans="6:8" x14ac:dyDescent="0.25">
      <c r="F42696" s="11"/>
      <c r="G42696" s="11"/>
      <c r="H42696" s="11"/>
    </row>
    <row r="42697" spans="6:8" x14ac:dyDescent="0.25">
      <c r="F42697" s="11"/>
      <c r="G42697" s="11"/>
      <c r="H42697" s="11"/>
    </row>
    <row r="42698" spans="6:8" x14ac:dyDescent="0.25">
      <c r="F42698" s="11"/>
      <c r="G42698" s="11"/>
      <c r="H42698" s="11"/>
    </row>
    <row r="42699" spans="6:8" x14ac:dyDescent="0.25">
      <c r="F42699" s="11"/>
      <c r="G42699" s="11"/>
      <c r="H42699" s="11"/>
    </row>
    <row r="42700" spans="6:8" x14ac:dyDescent="0.25">
      <c r="F42700" s="11"/>
      <c r="G42700" s="11"/>
      <c r="H42700" s="11"/>
    </row>
    <row r="42701" spans="6:8" x14ac:dyDescent="0.25">
      <c r="F42701" s="11"/>
      <c r="G42701" s="11"/>
      <c r="H42701" s="11"/>
    </row>
    <row r="42702" spans="6:8" x14ac:dyDescent="0.25">
      <c r="F42702" s="11"/>
      <c r="G42702" s="11"/>
      <c r="H42702" s="11"/>
    </row>
    <row r="42703" spans="6:8" x14ac:dyDescent="0.25">
      <c r="F42703" s="11"/>
      <c r="G42703" s="11"/>
      <c r="H42703" s="11"/>
    </row>
    <row r="42704" spans="6:8" x14ac:dyDescent="0.25">
      <c r="F42704" s="11"/>
      <c r="G42704" s="11"/>
      <c r="H42704" s="11"/>
    </row>
    <row r="42705" spans="6:8" x14ac:dyDescent="0.25">
      <c r="F42705" s="11"/>
      <c r="G42705" s="11"/>
      <c r="H42705" s="11"/>
    </row>
    <row r="42706" spans="6:8" x14ac:dyDescent="0.25">
      <c r="F42706" s="11"/>
      <c r="G42706" s="11"/>
      <c r="H42706" s="11"/>
    </row>
    <row r="42707" spans="6:8" x14ac:dyDescent="0.25">
      <c r="F42707" s="11"/>
      <c r="G42707" s="11"/>
      <c r="H42707" s="11"/>
    </row>
    <row r="42708" spans="6:8" x14ac:dyDescent="0.25">
      <c r="F42708" s="11"/>
      <c r="G42708" s="11"/>
      <c r="H42708" s="11"/>
    </row>
    <row r="42709" spans="6:8" x14ac:dyDescent="0.25">
      <c r="F42709" s="11"/>
      <c r="G42709" s="11"/>
      <c r="H42709" s="11"/>
    </row>
    <row r="42710" spans="6:8" x14ac:dyDescent="0.25">
      <c r="F42710" s="11"/>
      <c r="G42710" s="11"/>
      <c r="H42710" s="11"/>
    </row>
    <row r="42711" spans="6:8" x14ac:dyDescent="0.25">
      <c r="F42711" s="11"/>
      <c r="G42711" s="11"/>
      <c r="H42711" s="11"/>
    </row>
    <row r="42712" spans="6:8" x14ac:dyDescent="0.25">
      <c r="F42712" s="11"/>
      <c r="G42712" s="11"/>
      <c r="H42712" s="11"/>
    </row>
    <row r="42713" spans="6:8" x14ac:dyDescent="0.25">
      <c r="F42713" s="11"/>
      <c r="G42713" s="11"/>
      <c r="H42713" s="11"/>
    </row>
    <row r="42714" spans="6:8" x14ac:dyDescent="0.25">
      <c r="F42714" s="11"/>
      <c r="G42714" s="11"/>
      <c r="H42714" s="11"/>
    </row>
    <row r="42715" spans="6:8" x14ac:dyDescent="0.25">
      <c r="F42715" s="11"/>
      <c r="G42715" s="11"/>
      <c r="H42715" s="11"/>
    </row>
    <row r="42716" spans="6:8" x14ac:dyDescent="0.25">
      <c r="F42716" s="11"/>
      <c r="G42716" s="11"/>
      <c r="H42716" s="11"/>
    </row>
    <row r="42717" spans="6:8" x14ac:dyDescent="0.25">
      <c r="F42717" s="11"/>
      <c r="G42717" s="11"/>
      <c r="H42717" s="11"/>
    </row>
    <row r="42718" spans="6:8" x14ac:dyDescent="0.25">
      <c r="F42718" s="11"/>
      <c r="G42718" s="11"/>
      <c r="H42718" s="11"/>
    </row>
    <row r="42719" spans="6:8" x14ac:dyDescent="0.25">
      <c r="F42719" s="11"/>
      <c r="G42719" s="11"/>
      <c r="H42719" s="11"/>
    </row>
    <row r="42720" spans="6:8" x14ac:dyDescent="0.25">
      <c r="F42720" s="11"/>
      <c r="G42720" s="11"/>
      <c r="H42720" s="11"/>
    </row>
    <row r="42721" spans="6:8" x14ac:dyDescent="0.25">
      <c r="F42721" s="11"/>
      <c r="G42721" s="11"/>
      <c r="H42721" s="11"/>
    </row>
    <row r="42722" spans="6:8" x14ac:dyDescent="0.25">
      <c r="F42722" s="11"/>
      <c r="G42722" s="11"/>
      <c r="H42722" s="11"/>
    </row>
    <row r="42723" spans="6:8" x14ac:dyDescent="0.25">
      <c r="F42723" s="11"/>
      <c r="G42723" s="11"/>
      <c r="H42723" s="11"/>
    </row>
    <row r="42724" spans="6:8" x14ac:dyDescent="0.25">
      <c r="F42724" s="11"/>
      <c r="G42724" s="11"/>
      <c r="H42724" s="11"/>
    </row>
    <row r="42725" spans="6:8" x14ac:dyDescent="0.25">
      <c r="F42725" s="11"/>
      <c r="G42725" s="11"/>
      <c r="H42725" s="11"/>
    </row>
    <row r="42726" spans="6:8" x14ac:dyDescent="0.25">
      <c r="F42726" s="11"/>
      <c r="G42726" s="11"/>
      <c r="H42726" s="11"/>
    </row>
    <row r="42727" spans="6:8" x14ac:dyDescent="0.25">
      <c r="F42727" s="11"/>
      <c r="G42727" s="11"/>
      <c r="H42727" s="11"/>
    </row>
    <row r="42728" spans="6:8" x14ac:dyDescent="0.25">
      <c r="F42728" s="11"/>
      <c r="G42728" s="11"/>
      <c r="H42728" s="11"/>
    </row>
    <row r="42729" spans="6:8" x14ac:dyDescent="0.25">
      <c r="F42729" s="11"/>
      <c r="G42729" s="11"/>
      <c r="H42729" s="11"/>
    </row>
    <row r="42730" spans="6:8" x14ac:dyDescent="0.25">
      <c r="F42730" s="11"/>
      <c r="G42730" s="11"/>
      <c r="H42730" s="11"/>
    </row>
    <row r="42731" spans="6:8" x14ac:dyDescent="0.25">
      <c r="F42731" s="11"/>
      <c r="G42731" s="11"/>
      <c r="H42731" s="11"/>
    </row>
    <row r="42732" spans="6:8" x14ac:dyDescent="0.25">
      <c r="F42732" s="11"/>
      <c r="G42732" s="11"/>
      <c r="H42732" s="11"/>
    </row>
    <row r="42733" spans="6:8" x14ac:dyDescent="0.25">
      <c r="F42733" s="11"/>
      <c r="G42733" s="11"/>
      <c r="H42733" s="11"/>
    </row>
    <row r="42734" spans="6:8" x14ac:dyDescent="0.25">
      <c r="F42734" s="11"/>
      <c r="G42734" s="11"/>
      <c r="H42734" s="11"/>
    </row>
    <row r="42735" spans="6:8" x14ac:dyDescent="0.25">
      <c r="F42735" s="11"/>
      <c r="G42735" s="11"/>
      <c r="H42735" s="11"/>
    </row>
    <row r="42736" spans="6:8" x14ac:dyDescent="0.25">
      <c r="F42736" s="11"/>
      <c r="G42736" s="11"/>
      <c r="H42736" s="11"/>
    </row>
    <row r="42737" spans="6:8" x14ac:dyDescent="0.25">
      <c r="F42737" s="11"/>
      <c r="G42737" s="11"/>
      <c r="H42737" s="11"/>
    </row>
    <row r="42738" spans="6:8" x14ac:dyDescent="0.25">
      <c r="F42738" s="11"/>
      <c r="G42738" s="11"/>
      <c r="H42738" s="11"/>
    </row>
    <row r="42739" spans="6:8" x14ac:dyDescent="0.25">
      <c r="F42739" s="11"/>
      <c r="G42739" s="11"/>
      <c r="H42739" s="11"/>
    </row>
    <row r="42740" spans="6:8" x14ac:dyDescent="0.25">
      <c r="F42740" s="11"/>
      <c r="G42740" s="11"/>
      <c r="H42740" s="11"/>
    </row>
    <row r="42741" spans="6:8" x14ac:dyDescent="0.25">
      <c r="F42741" s="11"/>
      <c r="G42741" s="11"/>
      <c r="H42741" s="11"/>
    </row>
    <row r="42742" spans="6:8" x14ac:dyDescent="0.25">
      <c r="F42742" s="11"/>
      <c r="G42742" s="11"/>
      <c r="H42742" s="11"/>
    </row>
    <row r="42743" spans="6:8" x14ac:dyDescent="0.25">
      <c r="F42743" s="11"/>
      <c r="G42743" s="11"/>
      <c r="H42743" s="11"/>
    </row>
    <row r="42744" spans="6:8" x14ac:dyDescent="0.25">
      <c r="F42744" s="11"/>
      <c r="G42744" s="11"/>
      <c r="H42744" s="11"/>
    </row>
    <row r="42745" spans="6:8" x14ac:dyDescent="0.25">
      <c r="F42745" s="11"/>
      <c r="G42745" s="11"/>
      <c r="H42745" s="11"/>
    </row>
    <row r="42746" spans="6:8" x14ac:dyDescent="0.25">
      <c r="F42746" s="11"/>
      <c r="G42746" s="11"/>
      <c r="H42746" s="11"/>
    </row>
    <row r="42747" spans="6:8" x14ac:dyDescent="0.25">
      <c r="F42747" s="11"/>
      <c r="G42747" s="11"/>
      <c r="H42747" s="11"/>
    </row>
    <row r="42748" spans="6:8" x14ac:dyDescent="0.25">
      <c r="F42748" s="11"/>
      <c r="G42748" s="11"/>
      <c r="H42748" s="11"/>
    </row>
    <row r="42749" spans="6:8" x14ac:dyDescent="0.25">
      <c r="F42749" s="11"/>
      <c r="G42749" s="11"/>
      <c r="H42749" s="11"/>
    </row>
    <row r="42750" spans="6:8" x14ac:dyDescent="0.25">
      <c r="F42750" s="11"/>
      <c r="G42750" s="11"/>
      <c r="H42750" s="11"/>
    </row>
    <row r="42751" spans="6:8" x14ac:dyDescent="0.25">
      <c r="F42751" s="11"/>
      <c r="G42751" s="11"/>
      <c r="H42751" s="11"/>
    </row>
    <row r="42752" spans="6:8" x14ac:dyDescent="0.25">
      <c r="F42752" s="11"/>
      <c r="G42752" s="11"/>
      <c r="H42752" s="11"/>
    </row>
    <row r="42753" spans="6:8" x14ac:dyDescent="0.25">
      <c r="F42753" s="11"/>
      <c r="G42753" s="11"/>
      <c r="H42753" s="11"/>
    </row>
    <row r="42754" spans="6:8" x14ac:dyDescent="0.25">
      <c r="F42754" s="11"/>
      <c r="G42754" s="11"/>
      <c r="H42754" s="11"/>
    </row>
    <row r="42755" spans="6:8" x14ac:dyDescent="0.25">
      <c r="F42755" s="11"/>
      <c r="G42755" s="11"/>
      <c r="H42755" s="11"/>
    </row>
    <row r="42756" spans="6:8" x14ac:dyDescent="0.25">
      <c r="F42756" s="11"/>
      <c r="G42756" s="11"/>
      <c r="H42756" s="11"/>
    </row>
    <row r="42757" spans="6:8" x14ac:dyDescent="0.25">
      <c r="F42757" s="11"/>
      <c r="G42757" s="11"/>
      <c r="H42757" s="11"/>
    </row>
    <row r="42758" spans="6:8" x14ac:dyDescent="0.25">
      <c r="F42758" s="11"/>
      <c r="G42758" s="11"/>
      <c r="H42758" s="11"/>
    </row>
    <row r="42759" spans="6:8" x14ac:dyDescent="0.25">
      <c r="F42759" s="11"/>
      <c r="G42759" s="11"/>
      <c r="H42759" s="11"/>
    </row>
    <row r="42760" spans="6:8" x14ac:dyDescent="0.25">
      <c r="F42760" s="11"/>
      <c r="G42760" s="11"/>
      <c r="H42760" s="11"/>
    </row>
    <row r="42761" spans="6:8" x14ac:dyDescent="0.25">
      <c r="F42761" s="11"/>
      <c r="G42761" s="11"/>
      <c r="H42761" s="11"/>
    </row>
    <row r="42762" spans="6:8" x14ac:dyDescent="0.25">
      <c r="F42762" s="11"/>
      <c r="G42762" s="11"/>
      <c r="H42762" s="11"/>
    </row>
    <row r="42763" spans="6:8" x14ac:dyDescent="0.25">
      <c r="F42763" s="11"/>
      <c r="G42763" s="11"/>
      <c r="H42763" s="11"/>
    </row>
    <row r="42764" spans="6:8" x14ac:dyDescent="0.25">
      <c r="F42764" s="11"/>
      <c r="G42764" s="11"/>
      <c r="H42764" s="11"/>
    </row>
    <row r="42765" spans="6:8" x14ac:dyDescent="0.25">
      <c r="F42765" s="11"/>
      <c r="G42765" s="11"/>
      <c r="H42765" s="11"/>
    </row>
    <row r="42766" spans="6:8" x14ac:dyDescent="0.25">
      <c r="F42766" s="11"/>
      <c r="G42766" s="11"/>
      <c r="H42766" s="11"/>
    </row>
    <row r="42767" spans="6:8" x14ac:dyDescent="0.25">
      <c r="F42767" s="11"/>
      <c r="G42767" s="11"/>
      <c r="H42767" s="11"/>
    </row>
    <row r="42768" spans="6:8" x14ac:dyDescent="0.25">
      <c r="F42768" s="11"/>
      <c r="G42768" s="11"/>
      <c r="H42768" s="11"/>
    </row>
    <row r="42769" spans="6:8" x14ac:dyDescent="0.25">
      <c r="F42769" s="11"/>
      <c r="G42769" s="11"/>
      <c r="H42769" s="11"/>
    </row>
    <row r="42770" spans="6:8" x14ac:dyDescent="0.25">
      <c r="F42770" s="11"/>
      <c r="G42770" s="11"/>
      <c r="H42770" s="11"/>
    </row>
    <row r="42771" spans="6:8" x14ac:dyDescent="0.25">
      <c r="F42771" s="11"/>
      <c r="G42771" s="11"/>
      <c r="H42771" s="11"/>
    </row>
    <row r="42772" spans="6:8" x14ac:dyDescent="0.25">
      <c r="F42772" s="11"/>
      <c r="G42772" s="11"/>
      <c r="H42772" s="11"/>
    </row>
    <row r="42773" spans="6:8" x14ac:dyDescent="0.25">
      <c r="F42773" s="11"/>
      <c r="G42773" s="11"/>
      <c r="H42773" s="11"/>
    </row>
    <row r="42774" spans="6:8" x14ac:dyDescent="0.25">
      <c r="F42774" s="11"/>
      <c r="G42774" s="11"/>
      <c r="H42774" s="11"/>
    </row>
    <row r="42775" spans="6:8" x14ac:dyDescent="0.25">
      <c r="F42775" s="11"/>
      <c r="G42775" s="11"/>
      <c r="H42775" s="11"/>
    </row>
    <row r="42776" spans="6:8" x14ac:dyDescent="0.25">
      <c r="F42776" s="11"/>
      <c r="G42776" s="11"/>
      <c r="H42776" s="11"/>
    </row>
    <row r="42777" spans="6:8" x14ac:dyDescent="0.25">
      <c r="F42777" s="11"/>
      <c r="G42777" s="11"/>
      <c r="H42777" s="11"/>
    </row>
    <row r="42778" spans="6:8" x14ac:dyDescent="0.25">
      <c r="F42778" s="11"/>
      <c r="G42778" s="11"/>
      <c r="H42778" s="11"/>
    </row>
    <row r="42779" spans="6:8" x14ac:dyDescent="0.25">
      <c r="F42779" s="11"/>
      <c r="G42779" s="11"/>
      <c r="H42779" s="11"/>
    </row>
    <row r="42780" spans="6:8" x14ac:dyDescent="0.25">
      <c r="F42780" s="11"/>
      <c r="G42780" s="11"/>
      <c r="H42780" s="11"/>
    </row>
    <row r="42781" spans="6:8" x14ac:dyDescent="0.25">
      <c r="F42781" s="11"/>
      <c r="G42781" s="11"/>
      <c r="H42781" s="11"/>
    </row>
    <row r="42782" spans="6:8" x14ac:dyDescent="0.25">
      <c r="F42782" s="11"/>
      <c r="G42782" s="11"/>
      <c r="H42782" s="11"/>
    </row>
    <row r="42783" spans="6:8" x14ac:dyDescent="0.25">
      <c r="F42783" s="11"/>
      <c r="G42783" s="11"/>
      <c r="H42783" s="11"/>
    </row>
    <row r="42784" spans="6:8" x14ac:dyDescent="0.25">
      <c r="F42784" s="11"/>
      <c r="G42784" s="11"/>
      <c r="H42784" s="11"/>
    </row>
    <row r="42785" spans="6:8" x14ac:dyDescent="0.25">
      <c r="F42785" s="11"/>
      <c r="G42785" s="11"/>
      <c r="H42785" s="11"/>
    </row>
    <row r="42786" spans="6:8" x14ac:dyDescent="0.25">
      <c r="F42786" s="11"/>
      <c r="G42786" s="11"/>
      <c r="H42786" s="11"/>
    </row>
    <row r="42787" spans="6:8" x14ac:dyDescent="0.25">
      <c r="F42787" s="11"/>
      <c r="G42787" s="11"/>
      <c r="H42787" s="11"/>
    </row>
    <row r="42788" spans="6:8" x14ac:dyDescent="0.25">
      <c r="F42788" s="11"/>
      <c r="G42788" s="11"/>
      <c r="H42788" s="11"/>
    </row>
    <row r="42789" spans="6:8" x14ac:dyDescent="0.25">
      <c r="F42789" s="11"/>
      <c r="G42789" s="11"/>
      <c r="H42789" s="11"/>
    </row>
    <row r="42790" spans="6:8" x14ac:dyDescent="0.25">
      <c r="F42790" s="11"/>
      <c r="G42790" s="11"/>
      <c r="H42790" s="11"/>
    </row>
    <row r="42791" spans="6:8" x14ac:dyDescent="0.25">
      <c r="F42791" s="11"/>
      <c r="G42791" s="11"/>
      <c r="H42791" s="11"/>
    </row>
    <row r="42792" spans="6:8" x14ac:dyDescent="0.25">
      <c r="F42792" s="11"/>
      <c r="G42792" s="11"/>
      <c r="H42792" s="11"/>
    </row>
    <row r="42793" spans="6:8" x14ac:dyDescent="0.25">
      <c r="F42793" s="11"/>
      <c r="G42793" s="11"/>
      <c r="H42793" s="11"/>
    </row>
    <row r="42794" spans="6:8" x14ac:dyDescent="0.25">
      <c r="F42794" s="11"/>
      <c r="G42794" s="11"/>
      <c r="H42794" s="11"/>
    </row>
    <row r="42795" spans="6:8" x14ac:dyDescent="0.25">
      <c r="F42795" s="11"/>
      <c r="G42795" s="11"/>
      <c r="H42795" s="11"/>
    </row>
    <row r="42796" spans="6:8" x14ac:dyDescent="0.25">
      <c r="F42796" s="11"/>
      <c r="G42796" s="11"/>
      <c r="H42796" s="11"/>
    </row>
    <row r="42797" spans="6:8" x14ac:dyDescent="0.25">
      <c r="F42797" s="11"/>
      <c r="G42797" s="11"/>
      <c r="H42797" s="11"/>
    </row>
    <row r="42798" spans="6:8" x14ac:dyDescent="0.25">
      <c r="F42798" s="11"/>
      <c r="G42798" s="11"/>
      <c r="H42798" s="11"/>
    </row>
    <row r="42799" spans="6:8" x14ac:dyDescent="0.25">
      <c r="F42799" s="11"/>
      <c r="G42799" s="11"/>
      <c r="H42799" s="11"/>
    </row>
    <row r="42800" spans="6:8" x14ac:dyDescent="0.25">
      <c r="F42800" s="11"/>
      <c r="G42800" s="11"/>
      <c r="H42800" s="11"/>
    </row>
    <row r="42801" spans="6:8" x14ac:dyDescent="0.25">
      <c r="F42801" s="11"/>
      <c r="G42801" s="11"/>
      <c r="H42801" s="11"/>
    </row>
    <row r="42802" spans="6:8" x14ac:dyDescent="0.25">
      <c r="F42802" s="11"/>
      <c r="G42802" s="11"/>
      <c r="H42802" s="11"/>
    </row>
    <row r="42803" spans="6:8" x14ac:dyDescent="0.25">
      <c r="F42803" s="11"/>
      <c r="G42803" s="11"/>
      <c r="H42803" s="11"/>
    </row>
    <row r="42804" spans="6:8" x14ac:dyDescent="0.25">
      <c r="F42804" s="11"/>
      <c r="G42804" s="11"/>
      <c r="H42804" s="11"/>
    </row>
    <row r="42805" spans="6:8" x14ac:dyDescent="0.25">
      <c r="F42805" s="11"/>
      <c r="G42805" s="11"/>
      <c r="H42805" s="11"/>
    </row>
    <row r="42806" spans="6:8" x14ac:dyDescent="0.25">
      <c r="F42806" s="11"/>
      <c r="G42806" s="11"/>
      <c r="H42806" s="11"/>
    </row>
    <row r="42807" spans="6:8" x14ac:dyDescent="0.25">
      <c r="F42807" s="11"/>
      <c r="G42807" s="11"/>
      <c r="H42807" s="11"/>
    </row>
    <row r="42808" spans="6:8" x14ac:dyDescent="0.25">
      <c r="F42808" s="11"/>
      <c r="G42808" s="11"/>
      <c r="H42808" s="11"/>
    </row>
    <row r="42809" spans="6:8" x14ac:dyDescent="0.25">
      <c r="F42809" s="11"/>
      <c r="G42809" s="11"/>
      <c r="H42809" s="11"/>
    </row>
    <row r="42810" spans="6:8" x14ac:dyDescent="0.25">
      <c r="F42810" s="11"/>
      <c r="G42810" s="11"/>
      <c r="H42810" s="11"/>
    </row>
    <row r="42811" spans="6:8" x14ac:dyDescent="0.25">
      <c r="F42811" s="11"/>
      <c r="G42811" s="11"/>
      <c r="H42811" s="11"/>
    </row>
    <row r="42812" spans="6:8" x14ac:dyDescent="0.25">
      <c r="F42812" s="11"/>
      <c r="G42812" s="11"/>
      <c r="H42812" s="11"/>
    </row>
    <row r="42813" spans="6:8" x14ac:dyDescent="0.25">
      <c r="F42813" s="11"/>
      <c r="G42813" s="11"/>
      <c r="H42813" s="11"/>
    </row>
    <row r="42814" spans="6:8" x14ac:dyDescent="0.25">
      <c r="F42814" s="11"/>
      <c r="G42814" s="11"/>
      <c r="H42814" s="11"/>
    </row>
    <row r="42815" spans="6:8" x14ac:dyDescent="0.25">
      <c r="F42815" s="11"/>
      <c r="G42815" s="11"/>
      <c r="H42815" s="11"/>
    </row>
    <row r="42816" spans="6:8" x14ac:dyDescent="0.25">
      <c r="F42816" s="11"/>
      <c r="G42816" s="11"/>
      <c r="H42816" s="11"/>
    </row>
    <row r="42817" spans="6:8" x14ac:dyDescent="0.25">
      <c r="F42817" s="11"/>
      <c r="G42817" s="11"/>
      <c r="H42817" s="11"/>
    </row>
    <row r="42818" spans="6:8" x14ac:dyDescent="0.25">
      <c r="F42818" s="11"/>
      <c r="G42818" s="11"/>
      <c r="H42818" s="11"/>
    </row>
    <row r="42819" spans="6:8" x14ac:dyDescent="0.25">
      <c r="F42819" s="11"/>
      <c r="G42819" s="11"/>
      <c r="H42819" s="11"/>
    </row>
    <row r="42820" spans="6:8" x14ac:dyDescent="0.25">
      <c r="F42820" s="11"/>
      <c r="G42820" s="11"/>
      <c r="H42820" s="11"/>
    </row>
    <row r="42821" spans="6:8" x14ac:dyDescent="0.25">
      <c r="F42821" s="11"/>
      <c r="G42821" s="11"/>
      <c r="H42821" s="11"/>
    </row>
    <row r="42822" spans="6:8" x14ac:dyDescent="0.25">
      <c r="F42822" s="11"/>
      <c r="G42822" s="11"/>
      <c r="H42822" s="11"/>
    </row>
    <row r="42823" spans="6:8" x14ac:dyDescent="0.25">
      <c r="F42823" s="11"/>
      <c r="G42823" s="11"/>
      <c r="H42823" s="11"/>
    </row>
    <row r="42824" spans="6:8" x14ac:dyDescent="0.25">
      <c r="F42824" s="11"/>
      <c r="G42824" s="11"/>
      <c r="H42824" s="11"/>
    </row>
    <row r="42825" spans="6:8" x14ac:dyDescent="0.25">
      <c r="F42825" s="11"/>
      <c r="G42825" s="11"/>
      <c r="H42825" s="11"/>
    </row>
    <row r="42826" spans="6:8" x14ac:dyDescent="0.25">
      <c r="F42826" s="11"/>
      <c r="G42826" s="11"/>
      <c r="H42826" s="11"/>
    </row>
    <row r="42827" spans="6:8" x14ac:dyDescent="0.25">
      <c r="F42827" s="11"/>
      <c r="G42827" s="11"/>
      <c r="H42827" s="11"/>
    </row>
    <row r="42828" spans="6:8" x14ac:dyDescent="0.25">
      <c r="F42828" s="11"/>
      <c r="G42828" s="11"/>
      <c r="H42828" s="11"/>
    </row>
    <row r="42829" spans="6:8" x14ac:dyDescent="0.25">
      <c r="F42829" s="11"/>
      <c r="G42829" s="11"/>
      <c r="H42829" s="11"/>
    </row>
    <row r="42830" spans="6:8" x14ac:dyDescent="0.25">
      <c r="F42830" s="11"/>
      <c r="G42830" s="11"/>
      <c r="H42830" s="11"/>
    </row>
    <row r="42831" spans="6:8" x14ac:dyDescent="0.25">
      <c r="F42831" s="11"/>
      <c r="G42831" s="11"/>
      <c r="H42831" s="11"/>
    </row>
    <row r="42832" spans="6:8" x14ac:dyDescent="0.25">
      <c r="F42832" s="11"/>
      <c r="G42832" s="11"/>
      <c r="H42832" s="11"/>
    </row>
    <row r="42833" spans="6:8" x14ac:dyDescent="0.25">
      <c r="F42833" s="11"/>
      <c r="G42833" s="11"/>
      <c r="H42833" s="11"/>
    </row>
    <row r="42834" spans="6:8" x14ac:dyDescent="0.25">
      <c r="F42834" s="11"/>
      <c r="G42834" s="11"/>
      <c r="H42834" s="11"/>
    </row>
    <row r="42835" spans="6:8" x14ac:dyDescent="0.25">
      <c r="F42835" s="11"/>
      <c r="G42835" s="11"/>
      <c r="H42835" s="11"/>
    </row>
    <row r="42836" spans="6:8" x14ac:dyDescent="0.25">
      <c r="F42836" s="11"/>
      <c r="G42836" s="11"/>
      <c r="H42836" s="11"/>
    </row>
    <row r="42837" spans="6:8" x14ac:dyDescent="0.25">
      <c r="F42837" s="11"/>
      <c r="G42837" s="11"/>
      <c r="H42837" s="11"/>
    </row>
    <row r="42838" spans="6:8" x14ac:dyDescent="0.25">
      <c r="F42838" s="11"/>
      <c r="G42838" s="11"/>
      <c r="H42838" s="11"/>
    </row>
    <row r="42839" spans="6:8" x14ac:dyDescent="0.25">
      <c r="F42839" s="11"/>
      <c r="G42839" s="11"/>
      <c r="H42839" s="11"/>
    </row>
    <row r="42840" spans="6:8" x14ac:dyDescent="0.25">
      <c r="F42840" s="11"/>
      <c r="G42840" s="11"/>
      <c r="H42840" s="11"/>
    </row>
    <row r="42841" spans="6:8" x14ac:dyDescent="0.25">
      <c r="F42841" s="11"/>
      <c r="G42841" s="11"/>
      <c r="H42841" s="11"/>
    </row>
    <row r="42842" spans="6:8" x14ac:dyDescent="0.25">
      <c r="F42842" s="11"/>
      <c r="G42842" s="11"/>
      <c r="H42842" s="11"/>
    </row>
    <row r="42843" spans="6:8" x14ac:dyDescent="0.25">
      <c r="F42843" s="11"/>
      <c r="G42843" s="11"/>
      <c r="H42843" s="11"/>
    </row>
    <row r="42844" spans="6:8" x14ac:dyDescent="0.25">
      <c r="F42844" s="11"/>
      <c r="G42844" s="11"/>
      <c r="H42844" s="11"/>
    </row>
    <row r="42845" spans="6:8" x14ac:dyDescent="0.25">
      <c r="F42845" s="11"/>
      <c r="G42845" s="11"/>
      <c r="H42845" s="11"/>
    </row>
    <row r="42846" spans="6:8" x14ac:dyDescent="0.25">
      <c r="F42846" s="11"/>
      <c r="G42846" s="11"/>
      <c r="H42846" s="11"/>
    </row>
    <row r="42847" spans="6:8" x14ac:dyDescent="0.25">
      <c r="F42847" s="11"/>
      <c r="G42847" s="11"/>
      <c r="H42847" s="11"/>
    </row>
    <row r="42848" spans="6:8" x14ac:dyDescent="0.25">
      <c r="F42848" s="11"/>
      <c r="G42848" s="11"/>
      <c r="H42848" s="11"/>
    </row>
    <row r="42849" spans="6:8" x14ac:dyDescent="0.25">
      <c r="F42849" s="11"/>
      <c r="G42849" s="11"/>
      <c r="H42849" s="11"/>
    </row>
    <row r="42850" spans="6:8" x14ac:dyDescent="0.25">
      <c r="F42850" s="11"/>
      <c r="G42850" s="11"/>
      <c r="H42850" s="11"/>
    </row>
    <row r="42851" spans="6:8" x14ac:dyDescent="0.25">
      <c r="F42851" s="11"/>
      <c r="G42851" s="11"/>
      <c r="H42851" s="11"/>
    </row>
    <row r="42852" spans="6:8" x14ac:dyDescent="0.25">
      <c r="F42852" s="11"/>
      <c r="G42852" s="11"/>
      <c r="H42852" s="11"/>
    </row>
    <row r="42853" spans="6:8" x14ac:dyDescent="0.25">
      <c r="F42853" s="11"/>
      <c r="G42853" s="11"/>
      <c r="H42853" s="11"/>
    </row>
    <row r="42854" spans="6:8" x14ac:dyDescent="0.25">
      <c r="F42854" s="11"/>
      <c r="G42854" s="11"/>
      <c r="H42854" s="11"/>
    </row>
    <row r="42855" spans="6:8" x14ac:dyDescent="0.25">
      <c r="F42855" s="11"/>
      <c r="G42855" s="11"/>
      <c r="H42855" s="11"/>
    </row>
    <row r="42856" spans="6:8" x14ac:dyDescent="0.25">
      <c r="F42856" s="11"/>
      <c r="G42856" s="11"/>
      <c r="H42856" s="11"/>
    </row>
    <row r="42857" spans="6:8" x14ac:dyDescent="0.25">
      <c r="F42857" s="11"/>
      <c r="G42857" s="11"/>
      <c r="H42857" s="11"/>
    </row>
    <row r="42858" spans="6:8" x14ac:dyDescent="0.25">
      <c r="F42858" s="11"/>
      <c r="G42858" s="11"/>
      <c r="H42858" s="11"/>
    </row>
    <row r="42859" spans="6:8" x14ac:dyDescent="0.25">
      <c r="F42859" s="11"/>
      <c r="G42859" s="11"/>
      <c r="H42859" s="11"/>
    </row>
    <row r="42860" spans="6:8" x14ac:dyDescent="0.25">
      <c r="F42860" s="11"/>
      <c r="G42860" s="11"/>
      <c r="H42860" s="11"/>
    </row>
    <row r="42861" spans="6:8" x14ac:dyDescent="0.25">
      <c r="F42861" s="11"/>
      <c r="G42861" s="11"/>
      <c r="H42861" s="11"/>
    </row>
    <row r="42862" spans="6:8" x14ac:dyDescent="0.25">
      <c r="F42862" s="11"/>
      <c r="G42862" s="11"/>
      <c r="H42862" s="11"/>
    </row>
    <row r="42863" spans="6:8" x14ac:dyDescent="0.25">
      <c r="F42863" s="11"/>
      <c r="G42863" s="11"/>
      <c r="H42863" s="11"/>
    </row>
    <row r="42864" spans="6:8" x14ac:dyDescent="0.25">
      <c r="F42864" s="11"/>
      <c r="G42864" s="11"/>
      <c r="H42864" s="11"/>
    </row>
    <row r="42865" spans="6:8" x14ac:dyDescent="0.25">
      <c r="F42865" s="11"/>
      <c r="G42865" s="11"/>
      <c r="H42865" s="11"/>
    </row>
    <row r="42866" spans="6:8" x14ac:dyDescent="0.25">
      <c r="F42866" s="11"/>
      <c r="G42866" s="11"/>
      <c r="H42866" s="11"/>
    </row>
    <row r="42867" spans="6:8" x14ac:dyDescent="0.25">
      <c r="F42867" s="11"/>
      <c r="G42867" s="11"/>
      <c r="H42867" s="11"/>
    </row>
    <row r="42868" spans="6:8" x14ac:dyDescent="0.25">
      <c r="F42868" s="11"/>
      <c r="G42868" s="11"/>
      <c r="H42868" s="11"/>
    </row>
    <row r="42869" spans="6:8" x14ac:dyDescent="0.25">
      <c r="F42869" s="11"/>
      <c r="G42869" s="11"/>
      <c r="H42869" s="11"/>
    </row>
    <row r="42870" spans="6:8" x14ac:dyDescent="0.25">
      <c r="F42870" s="11"/>
      <c r="G42870" s="11"/>
      <c r="H42870" s="11"/>
    </row>
    <row r="42871" spans="6:8" x14ac:dyDescent="0.25">
      <c r="F42871" s="11"/>
      <c r="G42871" s="11"/>
      <c r="H42871" s="11"/>
    </row>
    <row r="42872" spans="6:8" x14ac:dyDescent="0.25">
      <c r="F42872" s="11"/>
      <c r="G42872" s="11"/>
      <c r="H42872" s="11"/>
    </row>
    <row r="42873" spans="6:8" x14ac:dyDescent="0.25">
      <c r="F42873" s="11"/>
      <c r="G42873" s="11"/>
      <c r="H42873" s="11"/>
    </row>
    <row r="42874" spans="6:8" x14ac:dyDescent="0.25">
      <c r="F42874" s="11"/>
      <c r="G42874" s="11"/>
      <c r="H42874" s="11"/>
    </row>
    <row r="42875" spans="6:8" x14ac:dyDescent="0.25">
      <c r="F42875" s="11"/>
      <c r="G42875" s="11"/>
      <c r="H42875" s="11"/>
    </row>
    <row r="42876" spans="6:8" x14ac:dyDescent="0.25">
      <c r="F42876" s="11"/>
      <c r="G42876" s="11"/>
      <c r="H42876" s="11"/>
    </row>
    <row r="42877" spans="6:8" x14ac:dyDescent="0.25">
      <c r="F42877" s="11"/>
      <c r="G42877" s="11"/>
      <c r="H42877" s="11"/>
    </row>
    <row r="42878" spans="6:8" x14ac:dyDescent="0.25">
      <c r="F42878" s="11"/>
      <c r="G42878" s="11"/>
      <c r="H42878" s="11"/>
    </row>
    <row r="42879" spans="6:8" x14ac:dyDescent="0.25">
      <c r="F42879" s="11"/>
      <c r="G42879" s="11"/>
      <c r="H42879" s="11"/>
    </row>
    <row r="42880" spans="6:8" x14ac:dyDescent="0.25">
      <c r="F42880" s="11"/>
      <c r="G42880" s="11"/>
      <c r="H42880" s="11"/>
    </row>
    <row r="42881" spans="6:8" x14ac:dyDescent="0.25">
      <c r="F42881" s="11"/>
      <c r="G42881" s="11"/>
      <c r="H42881" s="11"/>
    </row>
    <row r="42882" spans="6:8" x14ac:dyDescent="0.25">
      <c r="F42882" s="11"/>
      <c r="G42882" s="11"/>
      <c r="H42882" s="11"/>
    </row>
    <row r="42883" spans="6:8" x14ac:dyDescent="0.25">
      <c r="F42883" s="11"/>
      <c r="G42883" s="11"/>
      <c r="H42883" s="11"/>
    </row>
    <row r="42884" spans="6:8" x14ac:dyDescent="0.25">
      <c r="F42884" s="11"/>
      <c r="G42884" s="11"/>
      <c r="H42884" s="11"/>
    </row>
    <row r="42885" spans="6:8" x14ac:dyDescent="0.25">
      <c r="F42885" s="11"/>
      <c r="G42885" s="11"/>
      <c r="H42885" s="11"/>
    </row>
    <row r="42886" spans="6:8" x14ac:dyDescent="0.25">
      <c r="F42886" s="11"/>
      <c r="G42886" s="11"/>
      <c r="H42886" s="11"/>
    </row>
    <row r="42887" spans="6:8" x14ac:dyDescent="0.25">
      <c r="F42887" s="11"/>
      <c r="G42887" s="11"/>
      <c r="H42887" s="11"/>
    </row>
    <row r="42888" spans="6:8" x14ac:dyDescent="0.25">
      <c r="F42888" s="11"/>
      <c r="G42888" s="11"/>
      <c r="H42888" s="11"/>
    </row>
    <row r="42889" spans="6:8" x14ac:dyDescent="0.25">
      <c r="F42889" s="11"/>
      <c r="G42889" s="11"/>
      <c r="H42889" s="11"/>
    </row>
    <row r="42890" spans="6:8" x14ac:dyDescent="0.25">
      <c r="F42890" s="11"/>
      <c r="G42890" s="11"/>
      <c r="H42890" s="11"/>
    </row>
    <row r="42891" spans="6:8" x14ac:dyDescent="0.25">
      <c r="F42891" s="11"/>
      <c r="G42891" s="11"/>
      <c r="H42891" s="11"/>
    </row>
    <row r="42892" spans="6:8" x14ac:dyDescent="0.25">
      <c r="F42892" s="11"/>
      <c r="G42892" s="11"/>
      <c r="H42892" s="11"/>
    </row>
    <row r="42893" spans="6:8" x14ac:dyDescent="0.25">
      <c r="F42893" s="11"/>
      <c r="G42893" s="11"/>
      <c r="H42893" s="11"/>
    </row>
    <row r="42894" spans="6:8" x14ac:dyDescent="0.25">
      <c r="F42894" s="11"/>
      <c r="G42894" s="11"/>
      <c r="H42894" s="11"/>
    </row>
    <row r="42895" spans="6:8" x14ac:dyDescent="0.25">
      <c r="F42895" s="11"/>
      <c r="G42895" s="11"/>
      <c r="H42895" s="11"/>
    </row>
    <row r="42896" spans="6:8" x14ac:dyDescent="0.25">
      <c r="F42896" s="11"/>
      <c r="G42896" s="11"/>
      <c r="H42896" s="11"/>
    </row>
    <row r="42897" spans="6:8" x14ac:dyDescent="0.25">
      <c r="F42897" s="11"/>
      <c r="G42897" s="11"/>
      <c r="H42897" s="11"/>
    </row>
    <row r="42898" spans="6:8" x14ac:dyDescent="0.25">
      <c r="F42898" s="11"/>
      <c r="G42898" s="11"/>
      <c r="H42898" s="11"/>
    </row>
    <row r="42899" spans="6:8" x14ac:dyDescent="0.25">
      <c r="F42899" s="11"/>
      <c r="G42899" s="11"/>
      <c r="H42899" s="11"/>
    </row>
    <row r="42900" spans="6:8" x14ac:dyDescent="0.25">
      <c r="F42900" s="11"/>
      <c r="G42900" s="11"/>
      <c r="H42900" s="11"/>
    </row>
    <row r="42901" spans="6:8" x14ac:dyDescent="0.25">
      <c r="F42901" s="11"/>
      <c r="G42901" s="11"/>
      <c r="H42901" s="11"/>
    </row>
    <row r="42902" spans="6:8" x14ac:dyDescent="0.25">
      <c r="F42902" s="11"/>
      <c r="G42902" s="11"/>
      <c r="H42902" s="11"/>
    </row>
    <row r="42903" spans="6:8" x14ac:dyDescent="0.25">
      <c r="F42903" s="11"/>
      <c r="G42903" s="11"/>
      <c r="H42903" s="11"/>
    </row>
    <row r="42904" spans="6:8" x14ac:dyDescent="0.25">
      <c r="F42904" s="11"/>
      <c r="G42904" s="11"/>
      <c r="H42904" s="11"/>
    </row>
    <row r="42905" spans="6:8" x14ac:dyDescent="0.25">
      <c r="F42905" s="11"/>
      <c r="G42905" s="11"/>
      <c r="H42905" s="11"/>
    </row>
    <row r="42906" spans="6:8" x14ac:dyDescent="0.25">
      <c r="F42906" s="11"/>
      <c r="G42906" s="11"/>
      <c r="H42906" s="11"/>
    </row>
    <row r="42907" spans="6:8" x14ac:dyDescent="0.25">
      <c r="F42907" s="11"/>
      <c r="G42907" s="11"/>
      <c r="H42907" s="11"/>
    </row>
    <row r="42908" spans="6:8" x14ac:dyDescent="0.25">
      <c r="F42908" s="11"/>
      <c r="G42908" s="11"/>
      <c r="H42908" s="11"/>
    </row>
    <row r="42909" spans="6:8" x14ac:dyDescent="0.25">
      <c r="F42909" s="11"/>
      <c r="G42909" s="11"/>
      <c r="H42909" s="11"/>
    </row>
    <row r="42910" spans="6:8" x14ac:dyDescent="0.25">
      <c r="F42910" s="11"/>
      <c r="G42910" s="11"/>
      <c r="H42910" s="11"/>
    </row>
    <row r="42911" spans="6:8" x14ac:dyDescent="0.25">
      <c r="F42911" s="11"/>
      <c r="G42911" s="11"/>
      <c r="H42911" s="11"/>
    </row>
    <row r="42912" spans="6:8" x14ac:dyDescent="0.25">
      <c r="F42912" s="11"/>
      <c r="G42912" s="11"/>
      <c r="H42912" s="11"/>
    </row>
    <row r="42913" spans="6:8" x14ac:dyDescent="0.25">
      <c r="F42913" s="11"/>
      <c r="G42913" s="11"/>
      <c r="H42913" s="11"/>
    </row>
    <row r="42914" spans="6:8" x14ac:dyDescent="0.25">
      <c r="F42914" s="11"/>
      <c r="G42914" s="11"/>
      <c r="H42914" s="11"/>
    </row>
    <row r="42915" spans="6:8" x14ac:dyDescent="0.25">
      <c r="F42915" s="11"/>
      <c r="G42915" s="11"/>
      <c r="H42915" s="11"/>
    </row>
    <row r="42916" spans="6:8" x14ac:dyDescent="0.25">
      <c r="F42916" s="11"/>
      <c r="G42916" s="11"/>
      <c r="H42916" s="11"/>
    </row>
    <row r="42917" spans="6:8" x14ac:dyDescent="0.25">
      <c r="F42917" s="11"/>
      <c r="G42917" s="11"/>
      <c r="H42917" s="11"/>
    </row>
    <row r="42918" spans="6:8" x14ac:dyDescent="0.25">
      <c r="F42918" s="11"/>
      <c r="G42918" s="11"/>
      <c r="H42918" s="11"/>
    </row>
    <row r="42919" spans="6:8" x14ac:dyDescent="0.25">
      <c r="F42919" s="11"/>
      <c r="G42919" s="11"/>
      <c r="H42919" s="11"/>
    </row>
    <row r="42920" spans="6:8" x14ac:dyDescent="0.25">
      <c r="F42920" s="11"/>
      <c r="G42920" s="11"/>
      <c r="H42920" s="11"/>
    </row>
    <row r="42921" spans="6:8" x14ac:dyDescent="0.25">
      <c r="F42921" s="11"/>
      <c r="G42921" s="11"/>
      <c r="H42921" s="11"/>
    </row>
    <row r="42922" spans="6:8" x14ac:dyDescent="0.25">
      <c r="F42922" s="11"/>
      <c r="G42922" s="11"/>
      <c r="H42922" s="11"/>
    </row>
    <row r="42923" spans="6:8" x14ac:dyDescent="0.25">
      <c r="F42923" s="11"/>
      <c r="G42923" s="11"/>
      <c r="H42923" s="11"/>
    </row>
    <row r="42924" spans="6:8" x14ac:dyDescent="0.25">
      <c r="F42924" s="11"/>
      <c r="G42924" s="11"/>
      <c r="H42924" s="11"/>
    </row>
    <row r="42925" spans="6:8" x14ac:dyDescent="0.25">
      <c r="F42925" s="11"/>
      <c r="G42925" s="11"/>
      <c r="H42925" s="11"/>
    </row>
    <row r="42926" spans="6:8" x14ac:dyDescent="0.25">
      <c r="F42926" s="11"/>
      <c r="G42926" s="11"/>
      <c r="H42926" s="11"/>
    </row>
    <row r="42927" spans="6:8" x14ac:dyDescent="0.25">
      <c r="F42927" s="11"/>
      <c r="G42927" s="11"/>
      <c r="H42927" s="11"/>
    </row>
    <row r="42928" spans="6:8" x14ac:dyDescent="0.25">
      <c r="F42928" s="11"/>
      <c r="G42928" s="11"/>
      <c r="H42928" s="11"/>
    </row>
    <row r="42929" spans="6:8" x14ac:dyDescent="0.25">
      <c r="F42929" s="11"/>
      <c r="G42929" s="11"/>
      <c r="H42929" s="11"/>
    </row>
    <row r="42930" spans="6:8" x14ac:dyDescent="0.25">
      <c r="F42930" s="11"/>
      <c r="G42930" s="11"/>
      <c r="H42930" s="11"/>
    </row>
    <row r="42931" spans="6:8" x14ac:dyDescent="0.25">
      <c r="F42931" s="11"/>
      <c r="G42931" s="11"/>
      <c r="H42931" s="11"/>
    </row>
    <row r="42932" spans="6:8" x14ac:dyDescent="0.25">
      <c r="F42932" s="11"/>
      <c r="G42932" s="11"/>
      <c r="H42932" s="11"/>
    </row>
    <row r="42933" spans="6:8" x14ac:dyDescent="0.25">
      <c r="F42933" s="11"/>
      <c r="G42933" s="11"/>
      <c r="H42933" s="11"/>
    </row>
    <row r="42934" spans="6:8" x14ac:dyDescent="0.25">
      <c r="F42934" s="11"/>
      <c r="G42934" s="11"/>
      <c r="H42934" s="11"/>
    </row>
    <row r="42935" spans="6:8" x14ac:dyDescent="0.25">
      <c r="F42935" s="11"/>
      <c r="G42935" s="11"/>
      <c r="H42935" s="11"/>
    </row>
    <row r="42936" spans="6:8" x14ac:dyDescent="0.25">
      <c r="F42936" s="11"/>
      <c r="G42936" s="11"/>
      <c r="H42936" s="11"/>
    </row>
    <row r="42937" spans="6:8" x14ac:dyDescent="0.25">
      <c r="F42937" s="11"/>
      <c r="G42937" s="11"/>
      <c r="H42937" s="11"/>
    </row>
    <row r="42938" spans="6:8" x14ac:dyDescent="0.25">
      <c r="F42938" s="11"/>
      <c r="G42938" s="11"/>
      <c r="H42938" s="11"/>
    </row>
    <row r="42939" spans="6:8" x14ac:dyDescent="0.25">
      <c r="F42939" s="11"/>
      <c r="G42939" s="11"/>
      <c r="H42939" s="11"/>
    </row>
    <row r="42940" spans="6:8" x14ac:dyDescent="0.25">
      <c r="F42940" s="11"/>
      <c r="G42940" s="11"/>
      <c r="H42940" s="11"/>
    </row>
    <row r="42941" spans="6:8" x14ac:dyDescent="0.25">
      <c r="F42941" s="11"/>
      <c r="G42941" s="11"/>
      <c r="H42941" s="11"/>
    </row>
    <row r="42942" spans="6:8" x14ac:dyDescent="0.25">
      <c r="F42942" s="11"/>
      <c r="G42942" s="11"/>
      <c r="H42942" s="11"/>
    </row>
    <row r="42943" spans="6:8" x14ac:dyDescent="0.25">
      <c r="F42943" s="11"/>
      <c r="G42943" s="11"/>
      <c r="H42943" s="11"/>
    </row>
    <row r="42944" spans="6:8" x14ac:dyDescent="0.25">
      <c r="F42944" s="11"/>
      <c r="G42944" s="11"/>
      <c r="H42944" s="11"/>
    </row>
    <row r="42945" spans="6:8" x14ac:dyDescent="0.25">
      <c r="F42945" s="11"/>
      <c r="G42945" s="11"/>
      <c r="H42945" s="11"/>
    </row>
    <row r="42946" spans="6:8" x14ac:dyDescent="0.25">
      <c r="F42946" s="11"/>
      <c r="G42946" s="11"/>
      <c r="H42946" s="11"/>
    </row>
    <row r="42947" spans="6:8" x14ac:dyDescent="0.25">
      <c r="F42947" s="11"/>
      <c r="G42947" s="11"/>
      <c r="H42947" s="11"/>
    </row>
    <row r="42948" spans="6:8" x14ac:dyDescent="0.25">
      <c r="F42948" s="11"/>
      <c r="G42948" s="11"/>
      <c r="H42948" s="11"/>
    </row>
    <row r="42949" spans="6:8" x14ac:dyDescent="0.25">
      <c r="F42949" s="11"/>
      <c r="G42949" s="11"/>
      <c r="H42949" s="11"/>
    </row>
    <row r="42950" spans="6:8" x14ac:dyDescent="0.25">
      <c r="F42950" s="11"/>
      <c r="G42950" s="11"/>
      <c r="H42950" s="11"/>
    </row>
    <row r="42951" spans="6:8" x14ac:dyDescent="0.25">
      <c r="F42951" s="11"/>
      <c r="G42951" s="11"/>
      <c r="H42951" s="11"/>
    </row>
    <row r="42952" spans="6:8" x14ac:dyDescent="0.25">
      <c r="F42952" s="11"/>
      <c r="G42952" s="11"/>
      <c r="H42952" s="11"/>
    </row>
    <row r="42953" spans="6:8" x14ac:dyDescent="0.25">
      <c r="F42953" s="11"/>
      <c r="G42953" s="11"/>
      <c r="H42953" s="11"/>
    </row>
    <row r="42954" spans="6:8" x14ac:dyDescent="0.25">
      <c r="F42954" s="11"/>
      <c r="G42954" s="11"/>
      <c r="H42954" s="11"/>
    </row>
    <row r="42955" spans="6:8" x14ac:dyDescent="0.25">
      <c r="F42955" s="11"/>
      <c r="G42955" s="11"/>
      <c r="H42955" s="11"/>
    </row>
    <row r="42956" spans="6:8" x14ac:dyDescent="0.25">
      <c r="F42956" s="11"/>
      <c r="G42956" s="11"/>
      <c r="H42956" s="11"/>
    </row>
    <row r="42957" spans="6:8" x14ac:dyDescent="0.25">
      <c r="F42957" s="11"/>
      <c r="G42957" s="11"/>
      <c r="H42957" s="11"/>
    </row>
    <row r="42958" spans="6:8" x14ac:dyDescent="0.25">
      <c r="F42958" s="11"/>
      <c r="G42958" s="11"/>
      <c r="H42958" s="11"/>
    </row>
    <row r="42959" spans="6:8" x14ac:dyDescent="0.25">
      <c r="F42959" s="11"/>
      <c r="G42959" s="11"/>
      <c r="H42959" s="11"/>
    </row>
    <row r="42960" spans="6:8" x14ac:dyDescent="0.25">
      <c r="F42960" s="11"/>
      <c r="G42960" s="11"/>
      <c r="H42960" s="11"/>
    </row>
    <row r="42961" spans="6:8" x14ac:dyDescent="0.25">
      <c r="F42961" s="11"/>
      <c r="G42961" s="11"/>
      <c r="H42961" s="11"/>
    </row>
    <row r="42962" spans="6:8" x14ac:dyDescent="0.25">
      <c r="F42962" s="11"/>
      <c r="G42962" s="11"/>
      <c r="H42962" s="11"/>
    </row>
    <row r="42963" spans="6:8" x14ac:dyDescent="0.25">
      <c r="F42963" s="11"/>
      <c r="G42963" s="11"/>
      <c r="H42963" s="11"/>
    </row>
    <row r="42964" spans="6:8" x14ac:dyDescent="0.25">
      <c r="F42964" s="11"/>
      <c r="G42964" s="11"/>
      <c r="H42964" s="11"/>
    </row>
    <row r="42965" spans="6:8" x14ac:dyDescent="0.25">
      <c r="F42965" s="11"/>
      <c r="G42965" s="11"/>
      <c r="H42965" s="11"/>
    </row>
    <row r="42966" spans="6:8" x14ac:dyDescent="0.25">
      <c r="F42966" s="11"/>
      <c r="G42966" s="11"/>
      <c r="H42966" s="11"/>
    </row>
    <row r="42967" spans="6:8" x14ac:dyDescent="0.25">
      <c r="F42967" s="11"/>
      <c r="G42967" s="11"/>
      <c r="H42967" s="11"/>
    </row>
    <row r="42968" spans="6:8" x14ac:dyDescent="0.25">
      <c r="F42968" s="11"/>
      <c r="G42968" s="11"/>
      <c r="H42968" s="11"/>
    </row>
    <row r="42969" spans="6:8" x14ac:dyDescent="0.25">
      <c r="F42969" s="11"/>
      <c r="G42969" s="11"/>
      <c r="H42969" s="11"/>
    </row>
    <row r="42970" spans="6:8" x14ac:dyDescent="0.25">
      <c r="F42970" s="11"/>
      <c r="G42970" s="11"/>
      <c r="H42970" s="11"/>
    </row>
    <row r="42971" spans="6:8" x14ac:dyDescent="0.25">
      <c r="F42971" s="11"/>
      <c r="G42971" s="11"/>
      <c r="H42971" s="11"/>
    </row>
    <row r="42972" spans="6:8" x14ac:dyDescent="0.25">
      <c r="F42972" s="11"/>
      <c r="G42972" s="11"/>
      <c r="H42972" s="11"/>
    </row>
    <row r="42973" spans="6:8" x14ac:dyDescent="0.25">
      <c r="F42973" s="11"/>
      <c r="G42973" s="11"/>
      <c r="H42973" s="11"/>
    </row>
    <row r="42974" spans="6:8" x14ac:dyDescent="0.25">
      <c r="F42974" s="11"/>
      <c r="G42974" s="11"/>
      <c r="H42974" s="11"/>
    </row>
    <row r="42975" spans="6:8" x14ac:dyDescent="0.25">
      <c r="F42975" s="11"/>
      <c r="G42975" s="11"/>
      <c r="H42975" s="11"/>
    </row>
    <row r="42976" spans="6:8" x14ac:dyDescent="0.25">
      <c r="F42976" s="11"/>
      <c r="G42976" s="11"/>
      <c r="H42976" s="11"/>
    </row>
    <row r="42977" spans="6:8" x14ac:dyDescent="0.25">
      <c r="F42977" s="11"/>
      <c r="G42977" s="11"/>
      <c r="H42977" s="11"/>
    </row>
    <row r="42978" spans="6:8" x14ac:dyDescent="0.25">
      <c r="F42978" s="11"/>
      <c r="G42978" s="11"/>
      <c r="H42978" s="11"/>
    </row>
    <row r="42979" spans="6:8" x14ac:dyDescent="0.25">
      <c r="F42979" s="11"/>
      <c r="G42979" s="11"/>
      <c r="H42979" s="11"/>
    </row>
    <row r="42980" spans="6:8" x14ac:dyDescent="0.25">
      <c r="F42980" s="11"/>
      <c r="G42980" s="11"/>
      <c r="H42980" s="11"/>
    </row>
    <row r="42981" spans="6:8" x14ac:dyDescent="0.25">
      <c r="F42981" s="11"/>
      <c r="G42981" s="11"/>
      <c r="H42981" s="11"/>
    </row>
    <row r="42982" spans="6:8" x14ac:dyDescent="0.25">
      <c r="F42982" s="11"/>
      <c r="G42982" s="11"/>
      <c r="H42982" s="11"/>
    </row>
    <row r="42983" spans="6:8" x14ac:dyDescent="0.25">
      <c r="F42983" s="11"/>
      <c r="G42983" s="11"/>
      <c r="H42983" s="11"/>
    </row>
    <row r="42984" spans="6:8" x14ac:dyDescent="0.25">
      <c r="F42984" s="11"/>
      <c r="G42984" s="11"/>
      <c r="H42984" s="11"/>
    </row>
    <row r="42985" spans="6:8" x14ac:dyDescent="0.25">
      <c r="F42985" s="11"/>
      <c r="G42985" s="11"/>
      <c r="H42985" s="11"/>
    </row>
    <row r="42986" spans="6:8" x14ac:dyDescent="0.25">
      <c r="F42986" s="11"/>
      <c r="G42986" s="11"/>
      <c r="H42986" s="11"/>
    </row>
    <row r="42987" spans="6:8" x14ac:dyDescent="0.25">
      <c r="F42987" s="11"/>
      <c r="G42987" s="11"/>
      <c r="H42987" s="11"/>
    </row>
    <row r="42988" spans="6:8" x14ac:dyDescent="0.25">
      <c r="F42988" s="11"/>
      <c r="G42988" s="11"/>
      <c r="H42988" s="11"/>
    </row>
    <row r="42989" spans="6:8" x14ac:dyDescent="0.25">
      <c r="F42989" s="11"/>
      <c r="G42989" s="11"/>
      <c r="H42989" s="11"/>
    </row>
    <row r="42990" spans="6:8" x14ac:dyDescent="0.25">
      <c r="F42990" s="11"/>
      <c r="G42990" s="11"/>
      <c r="H42990" s="11"/>
    </row>
    <row r="42991" spans="6:8" x14ac:dyDescent="0.25">
      <c r="F42991" s="11"/>
      <c r="G42991" s="11"/>
      <c r="H42991" s="11"/>
    </row>
    <row r="42992" spans="6:8" x14ac:dyDescent="0.25">
      <c r="F42992" s="11"/>
      <c r="G42992" s="11"/>
      <c r="H42992" s="11"/>
    </row>
    <row r="42993" spans="6:8" x14ac:dyDescent="0.25">
      <c r="F42993" s="11"/>
      <c r="G42993" s="11"/>
      <c r="H42993" s="11"/>
    </row>
    <row r="42994" spans="6:8" x14ac:dyDescent="0.25">
      <c r="F42994" s="11"/>
      <c r="G42994" s="11"/>
      <c r="H42994" s="11"/>
    </row>
    <row r="42995" spans="6:8" x14ac:dyDescent="0.25">
      <c r="F42995" s="11"/>
      <c r="G42995" s="11"/>
      <c r="H42995" s="11"/>
    </row>
    <row r="42996" spans="6:8" x14ac:dyDescent="0.25">
      <c r="F42996" s="11"/>
      <c r="G42996" s="11"/>
      <c r="H42996" s="11"/>
    </row>
    <row r="42997" spans="6:8" x14ac:dyDescent="0.25">
      <c r="F42997" s="11"/>
      <c r="G42997" s="11"/>
      <c r="H42997" s="11"/>
    </row>
    <row r="42998" spans="6:8" x14ac:dyDescent="0.25">
      <c r="F42998" s="11"/>
      <c r="G42998" s="11"/>
      <c r="H42998" s="11"/>
    </row>
    <row r="42999" spans="6:8" x14ac:dyDescent="0.25">
      <c r="F42999" s="11"/>
      <c r="G42999" s="11"/>
      <c r="H42999" s="11"/>
    </row>
    <row r="43000" spans="6:8" x14ac:dyDescent="0.25">
      <c r="F43000" s="11"/>
      <c r="G43000" s="11"/>
      <c r="H43000" s="11"/>
    </row>
    <row r="43001" spans="6:8" x14ac:dyDescent="0.25">
      <c r="F43001" s="11"/>
      <c r="G43001" s="11"/>
      <c r="H43001" s="11"/>
    </row>
    <row r="43002" spans="6:8" x14ac:dyDescent="0.25">
      <c r="F43002" s="11"/>
      <c r="G43002" s="11"/>
      <c r="H43002" s="11"/>
    </row>
    <row r="43003" spans="6:8" x14ac:dyDescent="0.25">
      <c r="F43003" s="11"/>
      <c r="G43003" s="11"/>
      <c r="H43003" s="11"/>
    </row>
    <row r="43004" spans="6:8" x14ac:dyDescent="0.25">
      <c r="F43004" s="11"/>
      <c r="G43004" s="11"/>
      <c r="H43004" s="11"/>
    </row>
    <row r="43005" spans="6:8" x14ac:dyDescent="0.25">
      <c r="F43005" s="11"/>
      <c r="G43005" s="11"/>
      <c r="H43005" s="11"/>
    </row>
    <row r="43006" spans="6:8" x14ac:dyDescent="0.25">
      <c r="F43006" s="11"/>
      <c r="G43006" s="11"/>
      <c r="H43006" s="11"/>
    </row>
    <row r="43007" spans="6:8" x14ac:dyDescent="0.25">
      <c r="F43007" s="11"/>
      <c r="G43007" s="11"/>
      <c r="H43007" s="11"/>
    </row>
    <row r="43008" spans="6:8" x14ac:dyDescent="0.25">
      <c r="F43008" s="11"/>
      <c r="G43008" s="11"/>
      <c r="H43008" s="11"/>
    </row>
    <row r="43009" spans="6:8" x14ac:dyDescent="0.25">
      <c r="F43009" s="11"/>
      <c r="G43009" s="11"/>
      <c r="H43009" s="11"/>
    </row>
    <row r="43010" spans="6:8" x14ac:dyDescent="0.25">
      <c r="F43010" s="11"/>
      <c r="G43010" s="11"/>
      <c r="H43010" s="11"/>
    </row>
    <row r="43011" spans="6:8" x14ac:dyDescent="0.25">
      <c r="F43011" s="11"/>
      <c r="G43011" s="11"/>
      <c r="H43011" s="11"/>
    </row>
    <row r="43012" spans="6:8" x14ac:dyDescent="0.25">
      <c r="F43012" s="11"/>
      <c r="G43012" s="11"/>
      <c r="H43012" s="11"/>
    </row>
    <row r="43013" spans="6:8" x14ac:dyDescent="0.25">
      <c r="F43013" s="11"/>
      <c r="G43013" s="11"/>
      <c r="H43013" s="11"/>
    </row>
    <row r="43014" spans="6:8" x14ac:dyDescent="0.25">
      <c r="F43014" s="11"/>
      <c r="G43014" s="11"/>
      <c r="H43014" s="11"/>
    </row>
    <row r="43015" spans="6:8" x14ac:dyDescent="0.25">
      <c r="F43015" s="11"/>
      <c r="G43015" s="11"/>
      <c r="H43015" s="11"/>
    </row>
    <row r="43016" spans="6:8" x14ac:dyDescent="0.25">
      <c r="F43016" s="11"/>
      <c r="G43016" s="11"/>
      <c r="H43016" s="11"/>
    </row>
    <row r="43017" spans="6:8" x14ac:dyDescent="0.25">
      <c r="F43017" s="11"/>
      <c r="G43017" s="11"/>
      <c r="H43017" s="11"/>
    </row>
    <row r="43018" spans="6:8" x14ac:dyDescent="0.25">
      <c r="F43018" s="11"/>
      <c r="G43018" s="11"/>
      <c r="H43018" s="11"/>
    </row>
    <row r="43019" spans="6:8" x14ac:dyDescent="0.25">
      <c r="F43019" s="11"/>
      <c r="G43019" s="11"/>
      <c r="H43019" s="11"/>
    </row>
    <row r="43020" spans="6:8" x14ac:dyDescent="0.25">
      <c r="F43020" s="11"/>
      <c r="G43020" s="11"/>
      <c r="H43020" s="11"/>
    </row>
    <row r="43021" spans="6:8" x14ac:dyDescent="0.25">
      <c r="F43021" s="11"/>
      <c r="G43021" s="11"/>
      <c r="H43021" s="11"/>
    </row>
    <row r="43022" spans="6:8" x14ac:dyDescent="0.25">
      <c r="F43022" s="11"/>
      <c r="G43022" s="11"/>
      <c r="H43022" s="11"/>
    </row>
    <row r="43023" spans="6:8" x14ac:dyDescent="0.25">
      <c r="F43023" s="11"/>
      <c r="G43023" s="11"/>
      <c r="H43023" s="11"/>
    </row>
    <row r="43024" spans="6:8" x14ac:dyDescent="0.25">
      <c r="F43024" s="11"/>
      <c r="G43024" s="11"/>
      <c r="H43024" s="11"/>
    </row>
    <row r="43025" spans="6:8" x14ac:dyDescent="0.25">
      <c r="F43025" s="11"/>
      <c r="G43025" s="11"/>
      <c r="H43025" s="11"/>
    </row>
    <row r="43026" spans="6:8" x14ac:dyDescent="0.25">
      <c r="F43026" s="11"/>
      <c r="G43026" s="11"/>
      <c r="H43026" s="11"/>
    </row>
    <row r="43027" spans="6:8" x14ac:dyDescent="0.25">
      <c r="F43027" s="11"/>
      <c r="G43027" s="11"/>
      <c r="H43027" s="11"/>
    </row>
    <row r="43028" spans="6:8" x14ac:dyDescent="0.25">
      <c r="F43028" s="11"/>
      <c r="G43028" s="11"/>
      <c r="H43028" s="11"/>
    </row>
    <row r="43029" spans="6:8" x14ac:dyDescent="0.25">
      <c r="F43029" s="11"/>
      <c r="G43029" s="11"/>
      <c r="H43029" s="11"/>
    </row>
    <row r="43030" spans="6:8" x14ac:dyDescent="0.25">
      <c r="F43030" s="11"/>
      <c r="G43030" s="11"/>
      <c r="H43030" s="11"/>
    </row>
    <row r="43031" spans="6:8" x14ac:dyDescent="0.25">
      <c r="F43031" s="11"/>
      <c r="G43031" s="11"/>
      <c r="H43031" s="11"/>
    </row>
    <row r="43032" spans="6:8" x14ac:dyDescent="0.25">
      <c r="F43032" s="11"/>
      <c r="G43032" s="11"/>
      <c r="H43032" s="11"/>
    </row>
    <row r="43033" spans="6:8" x14ac:dyDescent="0.25">
      <c r="F43033" s="11"/>
      <c r="G43033" s="11"/>
      <c r="H43033" s="11"/>
    </row>
    <row r="43034" spans="6:8" x14ac:dyDescent="0.25">
      <c r="F43034" s="11"/>
      <c r="G43034" s="11"/>
      <c r="H43034" s="11"/>
    </row>
    <row r="43035" spans="6:8" x14ac:dyDescent="0.25">
      <c r="F43035" s="11"/>
      <c r="G43035" s="11"/>
      <c r="H43035" s="11"/>
    </row>
    <row r="43036" spans="6:8" x14ac:dyDescent="0.25">
      <c r="F43036" s="11"/>
      <c r="G43036" s="11"/>
      <c r="H43036" s="11"/>
    </row>
    <row r="43037" spans="6:8" x14ac:dyDescent="0.25">
      <c r="F43037" s="11"/>
      <c r="G43037" s="11"/>
      <c r="H43037" s="11"/>
    </row>
    <row r="43038" spans="6:8" x14ac:dyDescent="0.25">
      <c r="F43038" s="11"/>
      <c r="G43038" s="11"/>
      <c r="H43038" s="11"/>
    </row>
    <row r="43039" spans="6:8" x14ac:dyDescent="0.25">
      <c r="F43039" s="11"/>
      <c r="G43039" s="11"/>
      <c r="H43039" s="11"/>
    </row>
    <row r="43040" spans="6:8" x14ac:dyDescent="0.25">
      <c r="F43040" s="11"/>
      <c r="G43040" s="11"/>
      <c r="H43040" s="11"/>
    </row>
    <row r="43041" spans="6:8" x14ac:dyDescent="0.25">
      <c r="F43041" s="11"/>
      <c r="G43041" s="11"/>
      <c r="H43041" s="11"/>
    </row>
    <row r="43042" spans="6:8" x14ac:dyDescent="0.25">
      <c r="F43042" s="11"/>
      <c r="G43042" s="11"/>
      <c r="H43042" s="11"/>
    </row>
    <row r="43043" spans="6:8" x14ac:dyDescent="0.25">
      <c r="F43043" s="11"/>
      <c r="G43043" s="11"/>
      <c r="H43043" s="11"/>
    </row>
    <row r="43044" spans="6:8" x14ac:dyDescent="0.25">
      <c r="F43044" s="11"/>
      <c r="G43044" s="11"/>
      <c r="H43044" s="11"/>
    </row>
    <row r="43045" spans="6:8" x14ac:dyDescent="0.25">
      <c r="F43045" s="11"/>
      <c r="G43045" s="11"/>
      <c r="H43045" s="11"/>
    </row>
    <row r="43046" spans="6:8" x14ac:dyDescent="0.25">
      <c r="F43046" s="11"/>
      <c r="G43046" s="11"/>
      <c r="H43046" s="11"/>
    </row>
    <row r="43047" spans="6:8" x14ac:dyDescent="0.25">
      <c r="F43047" s="11"/>
      <c r="G43047" s="11"/>
      <c r="H43047" s="11"/>
    </row>
    <row r="43048" spans="6:8" x14ac:dyDescent="0.25">
      <c r="F43048" s="11"/>
      <c r="G43048" s="11"/>
      <c r="H43048" s="11"/>
    </row>
    <row r="43049" spans="6:8" x14ac:dyDescent="0.25">
      <c r="F43049" s="11"/>
      <c r="G43049" s="11"/>
      <c r="H43049" s="11"/>
    </row>
    <row r="43050" spans="6:8" x14ac:dyDescent="0.25">
      <c r="F43050" s="11"/>
      <c r="G43050" s="11"/>
      <c r="H43050" s="11"/>
    </row>
    <row r="43051" spans="6:8" x14ac:dyDescent="0.25">
      <c r="F43051" s="11"/>
      <c r="G43051" s="11"/>
      <c r="H43051" s="11"/>
    </row>
    <row r="43052" spans="6:8" x14ac:dyDescent="0.25">
      <c r="F43052" s="11"/>
      <c r="G43052" s="11"/>
      <c r="H43052" s="11"/>
    </row>
    <row r="43053" spans="6:8" x14ac:dyDescent="0.25">
      <c r="F43053" s="11"/>
      <c r="G43053" s="11"/>
      <c r="H43053" s="11"/>
    </row>
    <row r="43054" spans="6:8" x14ac:dyDescent="0.25">
      <c r="F43054" s="11"/>
      <c r="G43054" s="11"/>
      <c r="H43054" s="11"/>
    </row>
    <row r="43055" spans="6:8" x14ac:dyDescent="0.25">
      <c r="F43055" s="11"/>
      <c r="G43055" s="11"/>
      <c r="H43055" s="11"/>
    </row>
    <row r="43056" spans="6:8" x14ac:dyDescent="0.25">
      <c r="F43056" s="11"/>
      <c r="G43056" s="11"/>
      <c r="H43056" s="11"/>
    </row>
    <row r="43057" spans="6:8" x14ac:dyDescent="0.25">
      <c r="F43057" s="11"/>
      <c r="G43057" s="11"/>
      <c r="H43057" s="11"/>
    </row>
    <row r="43058" spans="6:8" x14ac:dyDescent="0.25">
      <c r="F43058" s="11"/>
      <c r="G43058" s="11"/>
      <c r="H43058" s="11"/>
    </row>
    <row r="43059" spans="6:8" x14ac:dyDescent="0.25">
      <c r="F43059" s="11"/>
      <c r="G43059" s="11"/>
      <c r="H43059" s="11"/>
    </row>
    <row r="43060" spans="6:8" x14ac:dyDescent="0.25">
      <c r="F43060" s="11"/>
      <c r="G43060" s="11"/>
      <c r="H43060" s="11"/>
    </row>
    <row r="43061" spans="6:8" x14ac:dyDescent="0.25">
      <c r="F43061" s="11"/>
      <c r="G43061" s="11"/>
      <c r="H43061" s="11"/>
    </row>
    <row r="43062" spans="6:8" x14ac:dyDescent="0.25">
      <c r="F43062" s="11"/>
      <c r="G43062" s="11"/>
      <c r="H43062" s="11"/>
    </row>
    <row r="43063" spans="6:8" x14ac:dyDescent="0.25">
      <c r="F43063" s="11"/>
      <c r="G43063" s="11"/>
      <c r="H43063" s="11"/>
    </row>
    <row r="43064" spans="6:8" x14ac:dyDescent="0.25">
      <c r="F43064" s="11"/>
      <c r="G43064" s="11"/>
      <c r="H43064" s="11"/>
    </row>
    <row r="43065" spans="6:8" x14ac:dyDescent="0.25">
      <c r="F43065" s="11"/>
      <c r="G43065" s="11"/>
      <c r="H43065" s="11"/>
    </row>
    <row r="43066" spans="6:8" x14ac:dyDescent="0.25">
      <c r="F43066" s="11"/>
      <c r="G43066" s="11"/>
      <c r="H43066" s="11"/>
    </row>
    <row r="43067" spans="6:8" x14ac:dyDescent="0.25">
      <c r="F43067" s="11"/>
      <c r="G43067" s="11"/>
      <c r="H43067" s="11"/>
    </row>
    <row r="43068" spans="6:8" x14ac:dyDescent="0.25">
      <c r="F43068" s="11"/>
      <c r="G43068" s="11"/>
      <c r="H43068" s="11"/>
    </row>
    <row r="43069" spans="6:8" x14ac:dyDescent="0.25">
      <c r="F43069" s="11"/>
      <c r="G43069" s="11"/>
      <c r="H43069" s="11"/>
    </row>
    <row r="43070" spans="6:8" x14ac:dyDescent="0.25">
      <c r="F43070" s="11"/>
      <c r="G43070" s="11"/>
      <c r="H43070" s="11"/>
    </row>
    <row r="43071" spans="6:8" x14ac:dyDescent="0.25">
      <c r="F43071" s="11"/>
      <c r="G43071" s="11"/>
      <c r="H43071" s="11"/>
    </row>
    <row r="43072" spans="6:8" x14ac:dyDescent="0.25">
      <c r="F43072" s="11"/>
      <c r="G43072" s="11"/>
      <c r="H43072" s="11"/>
    </row>
    <row r="43073" spans="6:8" x14ac:dyDescent="0.25">
      <c r="F43073" s="11"/>
      <c r="G43073" s="11"/>
      <c r="H43073" s="11"/>
    </row>
    <row r="43074" spans="6:8" x14ac:dyDescent="0.25">
      <c r="F43074" s="11"/>
      <c r="G43074" s="11"/>
      <c r="H43074" s="11"/>
    </row>
    <row r="43075" spans="6:8" x14ac:dyDescent="0.25">
      <c r="F43075" s="11"/>
      <c r="G43075" s="11"/>
      <c r="H43075" s="11"/>
    </row>
    <row r="43076" spans="6:8" x14ac:dyDescent="0.25">
      <c r="F43076" s="11"/>
      <c r="G43076" s="11"/>
      <c r="H43076" s="11"/>
    </row>
    <row r="43077" spans="6:8" x14ac:dyDescent="0.25">
      <c r="F43077" s="11"/>
      <c r="G43077" s="11"/>
      <c r="H43077" s="11"/>
    </row>
    <row r="43078" spans="6:8" x14ac:dyDescent="0.25">
      <c r="F43078" s="11"/>
      <c r="G43078" s="11"/>
      <c r="H43078" s="11"/>
    </row>
    <row r="43079" spans="6:8" x14ac:dyDescent="0.25">
      <c r="F43079" s="11"/>
      <c r="G43079" s="11"/>
      <c r="H43079" s="11"/>
    </row>
    <row r="43080" spans="6:8" x14ac:dyDescent="0.25">
      <c r="F43080" s="11"/>
      <c r="G43080" s="11"/>
      <c r="H43080" s="11"/>
    </row>
    <row r="43081" spans="6:8" x14ac:dyDescent="0.25">
      <c r="F43081" s="11"/>
      <c r="G43081" s="11"/>
      <c r="H43081" s="11"/>
    </row>
    <row r="43082" spans="6:8" x14ac:dyDescent="0.25">
      <c r="F43082" s="11"/>
      <c r="G43082" s="11"/>
      <c r="H43082" s="11"/>
    </row>
    <row r="43083" spans="6:8" x14ac:dyDescent="0.25">
      <c r="F43083" s="11"/>
      <c r="G43083" s="11"/>
      <c r="H43083" s="11"/>
    </row>
    <row r="43084" spans="6:8" x14ac:dyDescent="0.25">
      <c r="F43084" s="11"/>
      <c r="G43084" s="11"/>
      <c r="H43084" s="11"/>
    </row>
    <row r="43085" spans="6:8" x14ac:dyDescent="0.25">
      <c r="F43085" s="11"/>
      <c r="G43085" s="11"/>
      <c r="H43085" s="11"/>
    </row>
    <row r="43086" spans="6:8" x14ac:dyDescent="0.25">
      <c r="F43086" s="11"/>
      <c r="G43086" s="11"/>
      <c r="H43086" s="11"/>
    </row>
    <row r="43087" spans="6:8" x14ac:dyDescent="0.25">
      <c r="F43087" s="11"/>
      <c r="G43087" s="11"/>
      <c r="H43087" s="11"/>
    </row>
    <row r="43088" spans="6:8" x14ac:dyDescent="0.25">
      <c r="F43088" s="11"/>
      <c r="G43088" s="11"/>
      <c r="H43088" s="11"/>
    </row>
    <row r="43089" spans="6:8" x14ac:dyDescent="0.25">
      <c r="F43089" s="11"/>
      <c r="G43089" s="11"/>
      <c r="H43089" s="11"/>
    </row>
    <row r="43090" spans="6:8" x14ac:dyDescent="0.25">
      <c r="F43090" s="11"/>
      <c r="G43090" s="11"/>
      <c r="H43090" s="11"/>
    </row>
    <row r="43091" spans="6:8" x14ac:dyDescent="0.25">
      <c r="F43091" s="11"/>
      <c r="G43091" s="11"/>
      <c r="H43091" s="11"/>
    </row>
    <row r="43092" spans="6:8" x14ac:dyDescent="0.25">
      <c r="F43092" s="11"/>
      <c r="G43092" s="11"/>
      <c r="H43092" s="11"/>
    </row>
    <row r="43093" spans="6:8" x14ac:dyDescent="0.25">
      <c r="F43093" s="11"/>
      <c r="G43093" s="11"/>
      <c r="H43093" s="11"/>
    </row>
    <row r="43094" spans="6:8" x14ac:dyDescent="0.25">
      <c r="F43094" s="11"/>
      <c r="G43094" s="11"/>
      <c r="H43094" s="11"/>
    </row>
    <row r="43095" spans="6:8" x14ac:dyDescent="0.25">
      <c r="F43095" s="11"/>
      <c r="G43095" s="11"/>
      <c r="H43095" s="11"/>
    </row>
    <row r="43096" spans="6:8" x14ac:dyDescent="0.25">
      <c r="F43096" s="11"/>
      <c r="G43096" s="11"/>
      <c r="H43096" s="11"/>
    </row>
    <row r="43097" spans="6:8" x14ac:dyDescent="0.25">
      <c r="F43097" s="11"/>
      <c r="G43097" s="11"/>
      <c r="H43097" s="11"/>
    </row>
    <row r="43098" spans="6:8" x14ac:dyDescent="0.25">
      <c r="F43098" s="11"/>
      <c r="G43098" s="11"/>
      <c r="H43098" s="11"/>
    </row>
    <row r="43099" spans="6:8" x14ac:dyDescent="0.25">
      <c r="F43099" s="11"/>
      <c r="G43099" s="11"/>
      <c r="H43099" s="11"/>
    </row>
    <row r="43100" spans="6:8" x14ac:dyDescent="0.25">
      <c r="F43100" s="11"/>
      <c r="G43100" s="11"/>
      <c r="H43100" s="11"/>
    </row>
    <row r="43101" spans="6:8" x14ac:dyDescent="0.25">
      <c r="F43101" s="11"/>
      <c r="G43101" s="11"/>
      <c r="H43101" s="11"/>
    </row>
    <row r="43102" spans="6:8" x14ac:dyDescent="0.25">
      <c r="F43102" s="11"/>
      <c r="G43102" s="11"/>
      <c r="H43102" s="11"/>
    </row>
    <row r="43103" spans="6:8" x14ac:dyDescent="0.25">
      <c r="F43103" s="11"/>
      <c r="G43103" s="11"/>
      <c r="H43103" s="11"/>
    </row>
    <row r="43104" spans="6:8" x14ac:dyDescent="0.25">
      <c r="F43104" s="11"/>
      <c r="G43104" s="11"/>
      <c r="H43104" s="11"/>
    </row>
    <row r="43105" spans="6:8" x14ac:dyDescent="0.25">
      <c r="F43105" s="11"/>
      <c r="G43105" s="11"/>
      <c r="H43105" s="11"/>
    </row>
    <row r="43106" spans="6:8" x14ac:dyDescent="0.25">
      <c r="F43106" s="11"/>
      <c r="G43106" s="11"/>
      <c r="H43106" s="11"/>
    </row>
    <row r="43107" spans="6:8" x14ac:dyDescent="0.25">
      <c r="F43107" s="11"/>
      <c r="G43107" s="11"/>
      <c r="H43107" s="11"/>
    </row>
    <row r="43108" spans="6:8" x14ac:dyDescent="0.25">
      <c r="F43108" s="11"/>
      <c r="G43108" s="11"/>
      <c r="H43108" s="11"/>
    </row>
    <row r="43109" spans="6:8" x14ac:dyDescent="0.25">
      <c r="F43109" s="11"/>
      <c r="G43109" s="11"/>
      <c r="H43109" s="11"/>
    </row>
    <row r="43110" spans="6:8" x14ac:dyDescent="0.25">
      <c r="F43110" s="11"/>
      <c r="G43110" s="11"/>
      <c r="H43110" s="11"/>
    </row>
    <row r="43111" spans="6:8" x14ac:dyDescent="0.25">
      <c r="F43111" s="11"/>
      <c r="G43111" s="11"/>
      <c r="H43111" s="11"/>
    </row>
    <row r="43112" spans="6:8" x14ac:dyDescent="0.25">
      <c r="F43112" s="11"/>
      <c r="G43112" s="11"/>
      <c r="H43112" s="11"/>
    </row>
    <row r="43113" spans="6:8" x14ac:dyDescent="0.25">
      <c r="F43113" s="11"/>
      <c r="G43113" s="11"/>
      <c r="H43113" s="11"/>
    </row>
    <row r="43114" spans="6:8" x14ac:dyDescent="0.25">
      <c r="F43114" s="11"/>
      <c r="G43114" s="11"/>
      <c r="H43114" s="11"/>
    </row>
    <row r="43115" spans="6:8" x14ac:dyDescent="0.25">
      <c r="F43115" s="11"/>
      <c r="G43115" s="11"/>
      <c r="H43115" s="11"/>
    </row>
    <row r="43116" spans="6:8" x14ac:dyDescent="0.25">
      <c r="F43116" s="11"/>
      <c r="G43116" s="11"/>
      <c r="H43116" s="11"/>
    </row>
    <row r="43117" spans="6:8" x14ac:dyDescent="0.25">
      <c r="F43117" s="11"/>
      <c r="G43117" s="11"/>
      <c r="H43117" s="11"/>
    </row>
    <row r="43118" spans="6:8" x14ac:dyDescent="0.25">
      <c r="F43118" s="11"/>
      <c r="G43118" s="11"/>
      <c r="H43118" s="11"/>
    </row>
    <row r="43119" spans="6:8" x14ac:dyDescent="0.25">
      <c r="F43119" s="11"/>
      <c r="G43119" s="11"/>
      <c r="H43119" s="11"/>
    </row>
    <row r="43120" spans="6:8" x14ac:dyDescent="0.25">
      <c r="F43120" s="11"/>
      <c r="G43120" s="11"/>
      <c r="H43120" s="11"/>
    </row>
    <row r="43121" spans="6:8" x14ac:dyDescent="0.25">
      <c r="F43121" s="11"/>
      <c r="G43121" s="11"/>
      <c r="H43121" s="11"/>
    </row>
    <row r="43122" spans="6:8" x14ac:dyDescent="0.25">
      <c r="F43122" s="11"/>
      <c r="G43122" s="11"/>
      <c r="H43122" s="11"/>
    </row>
    <row r="43123" spans="6:8" x14ac:dyDescent="0.25">
      <c r="F43123" s="11"/>
      <c r="G43123" s="11"/>
      <c r="H43123" s="11"/>
    </row>
    <row r="43124" spans="6:8" x14ac:dyDescent="0.25">
      <c r="F43124" s="11"/>
      <c r="G43124" s="11"/>
      <c r="H43124" s="11"/>
    </row>
    <row r="43125" spans="6:8" x14ac:dyDescent="0.25">
      <c r="F43125" s="11"/>
      <c r="G43125" s="11"/>
      <c r="H43125" s="11"/>
    </row>
    <row r="43126" spans="6:8" x14ac:dyDescent="0.25">
      <c r="F43126" s="11"/>
      <c r="G43126" s="11"/>
      <c r="H43126" s="11"/>
    </row>
    <row r="43127" spans="6:8" x14ac:dyDescent="0.25">
      <c r="F43127" s="11"/>
      <c r="G43127" s="11"/>
      <c r="H43127" s="11"/>
    </row>
    <row r="43128" spans="6:8" x14ac:dyDescent="0.25">
      <c r="F43128" s="11"/>
      <c r="G43128" s="11"/>
      <c r="H43128" s="11"/>
    </row>
    <row r="43129" spans="6:8" x14ac:dyDescent="0.25">
      <c r="F43129" s="11"/>
      <c r="G43129" s="11"/>
      <c r="H43129" s="11"/>
    </row>
    <row r="43130" spans="6:8" x14ac:dyDescent="0.25">
      <c r="F43130" s="11"/>
      <c r="G43130" s="11"/>
      <c r="H43130" s="11"/>
    </row>
    <row r="43131" spans="6:8" x14ac:dyDescent="0.25">
      <c r="F43131" s="11"/>
      <c r="G43131" s="11"/>
      <c r="H43131" s="11"/>
    </row>
    <row r="43132" spans="6:8" x14ac:dyDescent="0.25">
      <c r="F43132" s="11"/>
      <c r="G43132" s="11"/>
      <c r="H43132" s="11"/>
    </row>
    <row r="43133" spans="6:8" x14ac:dyDescent="0.25">
      <c r="F43133" s="11"/>
      <c r="G43133" s="11"/>
      <c r="H43133" s="11"/>
    </row>
    <row r="43134" spans="6:8" x14ac:dyDescent="0.25">
      <c r="F43134" s="11"/>
      <c r="G43134" s="11"/>
      <c r="H43134" s="11"/>
    </row>
    <row r="43135" spans="6:8" x14ac:dyDescent="0.25">
      <c r="F43135" s="11"/>
      <c r="G43135" s="11"/>
      <c r="H43135" s="11"/>
    </row>
    <row r="43136" spans="6:8" x14ac:dyDescent="0.25">
      <c r="F43136" s="11"/>
      <c r="G43136" s="11"/>
      <c r="H43136" s="11"/>
    </row>
    <row r="43137" spans="6:8" x14ac:dyDescent="0.25">
      <c r="F43137" s="11"/>
      <c r="G43137" s="11"/>
      <c r="H43137" s="11"/>
    </row>
    <row r="43138" spans="6:8" x14ac:dyDescent="0.25">
      <c r="F43138" s="11"/>
      <c r="G43138" s="11"/>
      <c r="H43138" s="11"/>
    </row>
    <row r="43139" spans="6:8" x14ac:dyDescent="0.25">
      <c r="F43139" s="11"/>
      <c r="G43139" s="11"/>
      <c r="H43139" s="11"/>
    </row>
    <row r="43140" spans="6:8" x14ac:dyDescent="0.25">
      <c r="F43140" s="11"/>
      <c r="G43140" s="11"/>
      <c r="H43140" s="11"/>
    </row>
    <row r="43141" spans="6:8" x14ac:dyDescent="0.25">
      <c r="F43141" s="11"/>
      <c r="G43141" s="11"/>
      <c r="H43141" s="11"/>
    </row>
    <row r="43142" spans="6:8" x14ac:dyDescent="0.25">
      <c r="F43142" s="11"/>
      <c r="G43142" s="11"/>
      <c r="H43142" s="11"/>
    </row>
    <row r="43143" spans="6:8" x14ac:dyDescent="0.25">
      <c r="F43143" s="11"/>
      <c r="G43143" s="11"/>
      <c r="H43143" s="11"/>
    </row>
    <row r="43144" spans="6:8" x14ac:dyDescent="0.25">
      <c r="F43144" s="11"/>
      <c r="G43144" s="11"/>
      <c r="H43144" s="11"/>
    </row>
    <row r="43145" spans="6:8" x14ac:dyDescent="0.25">
      <c r="F43145" s="11"/>
      <c r="G43145" s="11"/>
      <c r="H43145" s="11"/>
    </row>
    <row r="43146" spans="6:8" x14ac:dyDescent="0.25">
      <c r="F43146" s="11"/>
      <c r="G43146" s="11"/>
      <c r="H43146" s="11"/>
    </row>
    <row r="43147" spans="6:8" x14ac:dyDescent="0.25">
      <c r="F43147" s="11"/>
      <c r="G43147" s="11"/>
      <c r="H43147" s="11"/>
    </row>
    <row r="43148" spans="6:8" x14ac:dyDescent="0.25">
      <c r="F43148" s="11"/>
      <c r="G43148" s="11"/>
      <c r="H43148" s="11"/>
    </row>
    <row r="43149" spans="6:8" x14ac:dyDescent="0.25">
      <c r="F43149" s="11"/>
      <c r="G43149" s="11"/>
      <c r="H43149" s="11"/>
    </row>
    <row r="43150" spans="6:8" x14ac:dyDescent="0.25">
      <c r="F43150" s="11"/>
      <c r="G43150" s="11"/>
      <c r="H43150" s="11"/>
    </row>
    <row r="43151" spans="6:8" x14ac:dyDescent="0.25">
      <c r="F43151" s="11"/>
      <c r="G43151" s="11"/>
      <c r="H43151" s="11"/>
    </row>
    <row r="43152" spans="6:8" x14ac:dyDescent="0.25">
      <c r="F43152" s="11"/>
      <c r="G43152" s="11"/>
      <c r="H43152" s="11"/>
    </row>
    <row r="43153" spans="6:8" x14ac:dyDescent="0.25">
      <c r="F43153" s="11"/>
      <c r="G43153" s="11"/>
      <c r="H43153" s="11"/>
    </row>
    <row r="43154" spans="6:8" x14ac:dyDescent="0.25">
      <c r="F43154" s="11"/>
      <c r="G43154" s="11"/>
      <c r="H43154" s="11"/>
    </row>
    <row r="43155" spans="6:8" x14ac:dyDescent="0.25">
      <c r="F43155" s="11"/>
      <c r="G43155" s="11"/>
      <c r="H43155" s="11"/>
    </row>
    <row r="43156" spans="6:8" x14ac:dyDescent="0.25">
      <c r="F43156" s="11"/>
      <c r="G43156" s="11"/>
      <c r="H43156" s="11"/>
    </row>
    <row r="43157" spans="6:8" x14ac:dyDescent="0.25">
      <c r="F43157" s="11"/>
      <c r="G43157" s="11"/>
      <c r="H43157" s="11"/>
    </row>
    <row r="43158" spans="6:8" x14ac:dyDescent="0.25">
      <c r="F43158" s="11"/>
      <c r="G43158" s="11"/>
      <c r="H43158" s="11"/>
    </row>
    <row r="43159" spans="6:8" x14ac:dyDescent="0.25">
      <c r="F43159" s="11"/>
      <c r="G43159" s="11"/>
      <c r="H43159" s="11"/>
    </row>
    <row r="43160" spans="6:8" x14ac:dyDescent="0.25">
      <c r="F43160" s="11"/>
      <c r="G43160" s="11"/>
      <c r="H43160" s="11"/>
    </row>
    <row r="43161" spans="6:8" x14ac:dyDescent="0.25">
      <c r="F43161" s="11"/>
      <c r="G43161" s="11"/>
      <c r="H43161" s="11"/>
    </row>
    <row r="43162" spans="6:8" x14ac:dyDescent="0.25">
      <c r="F43162" s="11"/>
      <c r="G43162" s="11"/>
      <c r="H43162" s="11"/>
    </row>
    <row r="43163" spans="6:8" x14ac:dyDescent="0.25">
      <c r="F43163" s="11"/>
      <c r="G43163" s="11"/>
      <c r="H43163" s="11"/>
    </row>
    <row r="43164" spans="6:8" x14ac:dyDescent="0.25">
      <c r="F43164" s="11"/>
      <c r="G43164" s="11"/>
      <c r="H43164" s="11"/>
    </row>
    <row r="43165" spans="6:8" x14ac:dyDescent="0.25">
      <c r="F43165" s="11"/>
      <c r="G43165" s="11"/>
      <c r="H43165" s="11"/>
    </row>
    <row r="43166" spans="6:8" x14ac:dyDescent="0.25">
      <c r="F43166" s="11"/>
      <c r="G43166" s="11"/>
      <c r="H43166" s="11"/>
    </row>
    <row r="43167" spans="6:8" x14ac:dyDescent="0.25">
      <c r="F43167" s="11"/>
      <c r="G43167" s="11"/>
      <c r="H43167" s="11"/>
    </row>
    <row r="43168" spans="6:8" x14ac:dyDescent="0.25">
      <c r="F43168" s="11"/>
      <c r="G43168" s="11"/>
      <c r="H43168" s="11"/>
    </row>
    <row r="43169" spans="6:8" x14ac:dyDescent="0.25">
      <c r="F43169" s="11"/>
      <c r="G43169" s="11"/>
      <c r="H43169" s="11"/>
    </row>
    <row r="43170" spans="6:8" x14ac:dyDescent="0.25">
      <c r="F43170" s="11"/>
      <c r="G43170" s="11"/>
      <c r="H43170" s="11"/>
    </row>
    <row r="43171" spans="6:8" x14ac:dyDescent="0.25">
      <c r="F43171" s="11"/>
      <c r="G43171" s="11"/>
      <c r="H43171" s="11"/>
    </row>
    <row r="43172" spans="6:8" x14ac:dyDescent="0.25">
      <c r="F43172" s="11"/>
      <c r="G43172" s="11"/>
      <c r="H43172" s="11"/>
    </row>
    <row r="43173" spans="6:8" x14ac:dyDescent="0.25">
      <c r="F43173" s="11"/>
      <c r="G43173" s="11"/>
      <c r="H43173" s="11"/>
    </row>
    <row r="43174" spans="6:8" x14ac:dyDescent="0.25">
      <c r="F43174" s="11"/>
      <c r="G43174" s="11"/>
      <c r="H43174" s="11"/>
    </row>
    <row r="43175" spans="6:8" x14ac:dyDescent="0.25">
      <c r="F43175" s="11"/>
      <c r="G43175" s="11"/>
      <c r="H43175" s="11"/>
    </row>
    <row r="43176" spans="6:8" x14ac:dyDescent="0.25">
      <c r="F43176" s="11"/>
      <c r="G43176" s="11"/>
      <c r="H43176" s="11"/>
    </row>
    <row r="43177" spans="6:8" x14ac:dyDescent="0.25">
      <c r="F43177" s="11"/>
      <c r="G43177" s="11"/>
      <c r="H43177" s="11"/>
    </row>
    <row r="43178" spans="6:8" x14ac:dyDescent="0.25">
      <c r="F43178" s="11"/>
      <c r="G43178" s="11"/>
      <c r="H43178" s="11"/>
    </row>
    <row r="43179" spans="6:8" x14ac:dyDescent="0.25">
      <c r="F43179" s="11"/>
      <c r="G43179" s="11"/>
      <c r="H43179" s="11"/>
    </row>
    <row r="43180" spans="6:8" x14ac:dyDescent="0.25">
      <c r="F43180" s="11"/>
      <c r="G43180" s="11"/>
      <c r="H43180" s="11"/>
    </row>
    <row r="43181" spans="6:8" x14ac:dyDescent="0.25">
      <c r="F43181" s="11"/>
      <c r="G43181" s="11"/>
      <c r="H43181" s="11"/>
    </row>
    <row r="43182" spans="6:8" x14ac:dyDescent="0.25">
      <c r="F43182" s="11"/>
      <c r="G43182" s="11"/>
      <c r="H43182" s="11"/>
    </row>
    <row r="43183" spans="6:8" x14ac:dyDescent="0.25">
      <c r="F43183" s="11"/>
      <c r="G43183" s="11"/>
      <c r="H43183" s="11"/>
    </row>
    <row r="43184" spans="6:8" x14ac:dyDescent="0.25">
      <c r="F43184" s="11"/>
      <c r="G43184" s="11"/>
      <c r="H43184" s="11"/>
    </row>
    <row r="43185" spans="6:8" x14ac:dyDescent="0.25">
      <c r="F43185" s="11"/>
      <c r="G43185" s="11"/>
      <c r="H43185" s="11"/>
    </row>
    <row r="43186" spans="6:8" x14ac:dyDescent="0.25">
      <c r="F43186" s="11"/>
      <c r="G43186" s="11"/>
      <c r="H43186" s="11"/>
    </row>
    <row r="43187" spans="6:8" x14ac:dyDescent="0.25">
      <c r="F43187" s="11"/>
      <c r="G43187" s="11"/>
      <c r="H43187" s="11"/>
    </row>
    <row r="43188" spans="6:8" x14ac:dyDescent="0.25">
      <c r="F43188" s="11"/>
      <c r="G43188" s="11"/>
      <c r="H43188" s="11"/>
    </row>
    <row r="43189" spans="6:8" x14ac:dyDescent="0.25">
      <c r="F43189" s="11"/>
      <c r="G43189" s="11"/>
      <c r="H43189" s="11"/>
    </row>
    <row r="43190" spans="6:8" x14ac:dyDescent="0.25">
      <c r="F43190" s="11"/>
      <c r="G43190" s="11"/>
      <c r="H43190" s="11"/>
    </row>
    <row r="43191" spans="6:8" x14ac:dyDescent="0.25">
      <c r="F43191" s="11"/>
      <c r="G43191" s="11"/>
      <c r="H43191" s="11"/>
    </row>
    <row r="43192" spans="6:8" x14ac:dyDescent="0.25">
      <c r="F43192" s="11"/>
      <c r="G43192" s="11"/>
      <c r="H43192" s="11"/>
    </row>
    <row r="43193" spans="6:8" x14ac:dyDescent="0.25">
      <c r="F43193" s="11"/>
      <c r="G43193" s="11"/>
      <c r="H43193" s="11"/>
    </row>
    <row r="43194" spans="6:8" x14ac:dyDescent="0.25">
      <c r="F43194" s="11"/>
      <c r="G43194" s="11"/>
      <c r="H43194" s="11"/>
    </row>
    <row r="43195" spans="6:8" x14ac:dyDescent="0.25">
      <c r="F43195" s="11"/>
      <c r="G43195" s="11"/>
      <c r="H43195" s="11"/>
    </row>
    <row r="43196" spans="6:8" x14ac:dyDescent="0.25">
      <c r="F43196" s="11"/>
      <c r="G43196" s="11"/>
      <c r="H43196" s="11"/>
    </row>
    <row r="43197" spans="6:8" x14ac:dyDescent="0.25">
      <c r="F43197" s="11"/>
      <c r="G43197" s="11"/>
      <c r="H43197" s="11"/>
    </row>
    <row r="43198" spans="6:8" x14ac:dyDescent="0.25">
      <c r="F43198" s="11"/>
      <c r="G43198" s="11"/>
      <c r="H43198" s="11"/>
    </row>
    <row r="43199" spans="6:8" x14ac:dyDescent="0.25">
      <c r="F43199" s="11"/>
      <c r="G43199" s="11"/>
      <c r="H43199" s="11"/>
    </row>
    <row r="43200" spans="6:8" x14ac:dyDescent="0.25">
      <c r="F43200" s="11"/>
      <c r="G43200" s="11"/>
      <c r="H43200" s="11"/>
    </row>
    <row r="43201" spans="6:8" x14ac:dyDescent="0.25">
      <c r="F43201" s="11"/>
      <c r="G43201" s="11"/>
      <c r="H43201" s="11"/>
    </row>
    <row r="43202" spans="6:8" x14ac:dyDescent="0.25">
      <c r="F43202" s="11"/>
      <c r="G43202" s="11"/>
      <c r="H43202" s="11"/>
    </row>
    <row r="43203" spans="6:8" x14ac:dyDescent="0.25">
      <c r="F43203" s="11"/>
      <c r="G43203" s="11"/>
      <c r="H43203" s="11"/>
    </row>
    <row r="43204" spans="6:8" x14ac:dyDescent="0.25">
      <c r="F43204" s="11"/>
      <c r="G43204" s="11"/>
      <c r="H43204" s="11"/>
    </row>
    <row r="43205" spans="6:8" x14ac:dyDescent="0.25">
      <c r="F43205" s="11"/>
      <c r="G43205" s="11"/>
      <c r="H43205" s="11"/>
    </row>
    <row r="43206" spans="6:8" x14ac:dyDescent="0.25">
      <c r="F43206" s="11"/>
      <c r="G43206" s="11"/>
      <c r="H43206" s="11"/>
    </row>
    <row r="43207" spans="6:8" x14ac:dyDescent="0.25">
      <c r="F43207" s="11"/>
      <c r="G43207" s="11"/>
      <c r="H43207" s="11"/>
    </row>
    <row r="43208" spans="6:8" x14ac:dyDescent="0.25">
      <c r="F43208" s="11"/>
      <c r="G43208" s="11"/>
      <c r="H43208" s="11"/>
    </row>
    <row r="43209" spans="6:8" x14ac:dyDescent="0.25">
      <c r="F43209" s="11"/>
      <c r="G43209" s="11"/>
      <c r="H43209" s="11"/>
    </row>
    <row r="43210" spans="6:8" x14ac:dyDescent="0.25">
      <c r="F43210" s="11"/>
      <c r="G43210" s="11"/>
      <c r="H43210" s="11"/>
    </row>
    <row r="43211" spans="6:8" x14ac:dyDescent="0.25">
      <c r="F43211" s="11"/>
      <c r="G43211" s="11"/>
      <c r="H43211" s="11"/>
    </row>
    <row r="43212" spans="6:8" x14ac:dyDescent="0.25">
      <c r="F43212" s="11"/>
      <c r="G43212" s="11"/>
      <c r="H43212" s="11"/>
    </row>
    <row r="43213" spans="6:8" x14ac:dyDescent="0.25">
      <c r="F43213" s="11"/>
      <c r="G43213" s="11"/>
      <c r="H43213" s="11"/>
    </row>
    <row r="43214" spans="6:8" x14ac:dyDescent="0.25">
      <c r="F43214" s="11"/>
      <c r="G43214" s="11"/>
      <c r="H43214" s="11"/>
    </row>
    <row r="43215" spans="6:8" x14ac:dyDescent="0.25">
      <c r="F43215" s="11"/>
      <c r="G43215" s="11"/>
      <c r="H43215" s="11"/>
    </row>
    <row r="43216" spans="6:8" x14ac:dyDescent="0.25">
      <c r="F43216" s="11"/>
      <c r="G43216" s="11"/>
      <c r="H43216" s="11"/>
    </row>
    <row r="43217" spans="6:8" x14ac:dyDescent="0.25">
      <c r="F43217" s="11"/>
      <c r="G43217" s="11"/>
      <c r="H43217" s="11"/>
    </row>
    <row r="43218" spans="6:8" x14ac:dyDescent="0.25">
      <c r="F43218" s="11"/>
      <c r="G43218" s="11"/>
      <c r="H43218" s="11"/>
    </row>
    <row r="43219" spans="6:8" x14ac:dyDescent="0.25">
      <c r="F43219" s="11"/>
      <c r="G43219" s="11"/>
      <c r="H43219" s="11"/>
    </row>
    <row r="43220" spans="6:8" x14ac:dyDescent="0.25">
      <c r="F43220" s="11"/>
      <c r="G43220" s="11"/>
      <c r="H43220" s="11"/>
    </row>
    <row r="43221" spans="6:8" x14ac:dyDescent="0.25">
      <c r="F43221" s="11"/>
      <c r="G43221" s="11"/>
      <c r="H43221" s="11"/>
    </row>
    <row r="43222" spans="6:8" x14ac:dyDescent="0.25">
      <c r="F43222" s="11"/>
      <c r="G43222" s="11"/>
      <c r="H43222" s="11"/>
    </row>
    <row r="43223" spans="6:8" x14ac:dyDescent="0.25">
      <c r="F43223" s="11"/>
      <c r="G43223" s="11"/>
      <c r="H43223" s="11"/>
    </row>
    <row r="43224" spans="6:8" x14ac:dyDescent="0.25">
      <c r="F43224" s="11"/>
      <c r="G43224" s="11"/>
      <c r="H43224" s="11"/>
    </row>
    <row r="43225" spans="6:8" x14ac:dyDescent="0.25">
      <c r="F43225" s="11"/>
      <c r="G43225" s="11"/>
      <c r="H43225" s="11"/>
    </row>
    <row r="43226" spans="6:8" x14ac:dyDescent="0.25">
      <c r="F43226" s="11"/>
      <c r="G43226" s="11"/>
      <c r="H43226" s="11"/>
    </row>
    <row r="43227" spans="6:8" x14ac:dyDescent="0.25">
      <c r="F43227" s="11"/>
      <c r="G43227" s="11"/>
      <c r="H43227" s="11"/>
    </row>
    <row r="43228" spans="6:8" x14ac:dyDescent="0.25">
      <c r="F43228" s="11"/>
      <c r="G43228" s="11"/>
      <c r="H43228" s="11"/>
    </row>
    <row r="43229" spans="6:8" x14ac:dyDescent="0.25">
      <c r="F43229" s="11"/>
      <c r="G43229" s="11"/>
      <c r="H43229" s="11"/>
    </row>
    <row r="43230" spans="6:8" x14ac:dyDescent="0.25">
      <c r="F43230" s="11"/>
      <c r="G43230" s="11"/>
      <c r="H43230" s="11"/>
    </row>
    <row r="43231" spans="6:8" x14ac:dyDescent="0.25">
      <c r="F43231" s="11"/>
      <c r="G43231" s="11"/>
      <c r="H43231" s="11"/>
    </row>
    <row r="43232" spans="6:8" x14ac:dyDescent="0.25">
      <c r="F43232" s="11"/>
      <c r="G43232" s="11"/>
      <c r="H43232" s="11"/>
    </row>
    <row r="43233" spans="6:8" x14ac:dyDescent="0.25">
      <c r="F43233" s="11"/>
      <c r="G43233" s="11"/>
      <c r="H43233" s="11"/>
    </row>
    <row r="43234" spans="6:8" x14ac:dyDescent="0.25">
      <c r="F43234" s="11"/>
      <c r="G43234" s="11"/>
      <c r="H43234" s="11"/>
    </row>
    <row r="43235" spans="6:8" x14ac:dyDescent="0.25">
      <c r="F43235" s="11"/>
      <c r="G43235" s="11"/>
      <c r="H43235" s="11"/>
    </row>
    <row r="43236" spans="6:8" x14ac:dyDescent="0.25">
      <c r="F43236" s="11"/>
      <c r="G43236" s="11"/>
      <c r="H43236" s="11"/>
    </row>
    <row r="43237" spans="6:8" x14ac:dyDescent="0.25">
      <c r="F43237" s="11"/>
      <c r="G43237" s="11"/>
      <c r="H43237" s="11"/>
    </row>
    <row r="43238" spans="6:8" x14ac:dyDescent="0.25">
      <c r="F43238" s="11"/>
      <c r="G43238" s="11"/>
      <c r="H43238" s="11"/>
    </row>
    <row r="43239" spans="6:8" x14ac:dyDescent="0.25">
      <c r="F43239" s="11"/>
      <c r="G43239" s="11"/>
      <c r="H43239" s="11"/>
    </row>
    <row r="43240" spans="6:8" x14ac:dyDescent="0.25">
      <c r="F43240" s="11"/>
      <c r="G43240" s="11"/>
      <c r="H43240" s="11"/>
    </row>
    <row r="43241" spans="6:8" x14ac:dyDescent="0.25">
      <c r="F43241" s="11"/>
      <c r="G43241" s="11"/>
      <c r="H43241" s="11"/>
    </row>
    <row r="43242" spans="6:8" x14ac:dyDescent="0.25">
      <c r="F43242" s="11"/>
      <c r="G43242" s="11"/>
      <c r="H43242" s="11"/>
    </row>
    <row r="43243" spans="6:8" x14ac:dyDescent="0.25">
      <c r="F43243" s="11"/>
      <c r="G43243" s="11"/>
      <c r="H43243" s="11"/>
    </row>
    <row r="43244" spans="6:8" x14ac:dyDescent="0.25">
      <c r="F43244" s="11"/>
      <c r="G43244" s="11"/>
      <c r="H43244" s="11"/>
    </row>
    <row r="43245" spans="6:8" x14ac:dyDescent="0.25">
      <c r="F43245" s="11"/>
      <c r="G43245" s="11"/>
      <c r="H43245" s="11"/>
    </row>
    <row r="43246" spans="6:8" x14ac:dyDescent="0.25">
      <c r="F43246" s="11"/>
      <c r="G43246" s="11"/>
      <c r="H43246" s="11"/>
    </row>
    <row r="43247" spans="6:8" x14ac:dyDescent="0.25">
      <c r="F43247" s="11"/>
      <c r="G43247" s="11"/>
      <c r="H43247" s="11"/>
    </row>
    <row r="43248" spans="6:8" x14ac:dyDescent="0.25">
      <c r="F43248" s="11"/>
      <c r="G43248" s="11"/>
      <c r="H43248" s="11"/>
    </row>
    <row r="43249" spans="6:8" x14ac:dyDescent="0.25">
      <c r="F43249" s="11"/>
      <c r="G43249" s="11"/>
      <c r="H43249" s="11"/>
    </row>
    <row r="43250" spans="6:8" x14ac:dyDescent="0.25">
      <c r="F43250" s="11"/>
      <c r="G43250" s="11"/>
      <c r="H43250" s="11"/>
    </row>
    <row r="43251" spans="6:8" x14ac:dyDescent="0.25">
      <c r="F43251" s="11"/>
      <c r="G43251" s="11"/>
      <c r="H43251" s="11"/>
    </row>
    <row r="43252" spans="6:8" x14ac:dyDescent="0.25">
      <c r="F43252" s="11"/>
      <c r="G43252" s="11"/>
      <c r="H43252" s="11"/>
    </row>
    <row r="43253" spans="6:8" x14ac:dyDescent="0.25">
      <c r="F43253" s="11"/>
      <c r="G43253" s="11"/>
      <c r="H43253" s="11"/>
    </row>
    <row r="43254" spans="6:8" x14ac:dyDescent="0.25">
      <c r="F43254" s="11"/>
      <c r="G43254" s="11"/>
      <c r="H43254" s="11"/>
    </row>
    <row r="43255" spans="6:8" x14ac:dyDescent="0.25">
      <c r="F43255" s="11"/>
      <c r="G43255" s="11"/>
      <c r="H43255" s="11"/>
    </row>
    <row r="43256" spans="6:8" x14ac:dyDescent="0.25">
      <c r="F43256" s="11"/>
      <c r="G43256" s="11"/>
      <c r="H43256" s="11"/>
    </row>
    <row r="43257" spans="6:8" x14ac:dyDescent="0.25">
      <c r="F43257" s="11"/>
      <c r="G43257" s="11"/>
      <c r="H43257" s="11"/>
    </row>
    <row r="43258" spans="6:8" x14ac:dyDescent="0.25">
      <c r="F43258" s="11"/>
      <c r="G43258" s="11"/>
      <c r="H43258" s="11"/>
    </row>
    <row r="43259" spans="6:8" x14ac:dyDescent="0.25">
      <c r="F43259" s="11"/>
      <c r="G43259" s="11"/>
      <c r="H43259" s="11"/>
    </row>
    <row r="43260" spans="6:8" x14ac:dyDescent="0.25">
      <c r="F43260" s="11"/>
      <c r="G43260" s="11"/>
      <c r="H43260" s="11"/>
    </row>
    <row r="43261" spans="6:8" x14ac:dyDescent="0.25">
      <c r="F43261" s="11"/>
      <c r="G43261" s="11"/>
      <c r="H43261" s="11"/>
    </row>
    <row r="43262" spans="6:8" x14ac:dyDescent="0.25">
      <c r="F43262" s="11"/>
      <c r="G43262" s="11"/>
      <c r="H43262" s="11"/>
    </row>
    <row r="43263" spans="6:8" x14ac:dyDescent="0.25">
      <c r="F43263" s="11"/>
      <c r="G43263" s="11"/>
      <c r="H43263" s="11"/>
    </row>
    <row r="43264" spans="6:8" x14ac:dyDescent="0.25">
      <c r="F43264" s="11"/>
      <c r="G43264" s="11"/>
      <c r="H43264" s="11"/>
    </row>
    <row r="43265" spans="6:8" x14ac:dyDescent="0.25">
      <c r="F43265" s="11"/>
      <c r="G43265" s="11"/>
      <c r="H43265" s="11"/>
    </row>
    <row r="43266" spans="6:8" x14ac:dyDescent="0.25">
      <c r="F43266" s="11"/>
      <c r="G43266" s="11"/>
      <c r="H43266" s="11"/>
    </row>
    <row r="43267" spans="6:8" x14ac:dyDescent="0.25">
      <c r="F43267" s="11"/>
      <c r="G43267" s="11"/>
      <c r="H43267" s="11"/>
    </row>
    <row r="43268" spans="6:8" x14ac:dyDescent="0.25">
      <c r="F43268" s="11"/>
      <c r="G43268" s="11"/>
      <c r="H43268" s="11"/>
    </row>
    <row r="43269" spans="6:8" x14ac:dyDescent="0.25">
      <c r="F43269" s="11"/>
      <c r="G43269" s="11"/>
      <c r="H43269" s="11"/>
    </row>
    <row r="43270" spans="6:8" x14ac:dyDescent="0.25">
      <c r="F43270" s="11"/>
      <c r="G43270" s="11"/>
      <c r="H43270" s="11"/>
    </row>
    <row r="43271" spans="6:8" x14ac:dyDescent="0.25">
      <c r="F43271" s="11"/>
      <c r="G43271" s="11"/>
      <c r="H43271" s="11"/>
    </row>
    <row r="43272" spans="6:8" x14ac:dyDescent="0.25">
      <c r="F43272" s="11"/>
      <c r="G43272" s="11"/>
      <c r="H43272" s="11"/>
    </row>
    <row r="43273" spans="6:8" x14ac:dyDescent="0.25">
      <c r="F43273" s="11"/>
      <c r="G43273" s="11"/>
      <c r="H43273" s="11"/>
    </row>
    <row r="43274" spans="6:8" x14ac:dyDescent="0.25">
      <c r="F43274" s="11"/>
      <c r="G43274" s="11"/>
      <c r="H43274" s="11"/>
    </row>
    <row r="43275" spans="6:8" x14ac:dyDescent="0.25">
      <c r="F43275" s="11"/>
      <c r="G43275" s="11"/>
      <c r="H43275" s="11"/>
    </row>
    <row r="43276" spans="6:8" x14ac:dyDescent="0.25">
      <c r="F43276" s="11"/>
      <c r="G43276" s="11"/>
      <c r="H43276" s="11"/>
    </row>
    <row r="43277" spans="6:8" x14ac:dyDescent="0.25">
      <c r="F43277" s="11"/>
      <c r="G43277" s="11"/>
      <c r="H43277" s="11"/>
    </row>
    <row r="43278" spans="6:8" x14ac:dyDescent="0.25">
      <c r="F43278" s="11"/>
      <c r="G43278" s="11"/>
      <c r="H43278" s="11"/>
    </row>
    <row r="43279" spans="6:8" x14ac:dyDescent="0.25">
      <c r="F43279" s="11"/>
      <c r="G43279" s="11"/>
      <c r="H43279" s="11"/>
    </row>
    <row r="43280" spans="6:8" x14ac:dyDescent="0.25">
      <c r="F43280" s="11"/>
      <c r="G43280" s="11"/>
      <c r="H43280" s="11"/>
    </row>
    <row r="43281" spans="6:8" x14ac:dyDescent="0.25">
      <c r="F43281" s="11"/>
      <c r="G43281" s="11"/>
      <c r="H43281" s="11"/>
    </row>
    <row r="43282" spans="6:8" x14ac:dyDescent="0.25">
      <c r="F43282" s="11"/>
      <c r="G43282" s="11"/>
      <c r="H43282" s="11"/>
    </row>
    <row r="43283" spans="6:8" x14ac:dyDescent="0.25">
      <c r="F43283" s="11"/>
      <c r="G43283" s="11"/>
      <c r="H43283" s="11"/>
    </row>
    <row r="43284" spans="6:8" x14ac:dyDescent="0.25">
      <c r="F43284" s="11"/>
      <c r="G43284" s="11"/>
      <c r="H43284" s="11"/>
    </row>
    <row r="43285" spans="6:8" x14ac:dyDescent="0.25">
      <c r="F43285" s="11"/>
      <c r="G43285" s="11"/>
      <c r="H43285" s="11"/>
    </row>
    <row r="43286" spans="6:8" x14ac:dyDescent="0.25">
      <c r="F43286" s="11"/>
      <c r="G43286" s="11"/>
      <c r="H43286" s="11"/>
    </row>
    <row r="43287" spans="6:8" x14ac:dyDescent="0.25">
      <c r="F43287" s="11"/>
      <c r="G43287" s="11"/>
      <c r="H43287" s="11"/>
    </row>
    <row r="43288" spans="6:8" x14ac:dyDescent="0.25">
      <c r="F43288" s="11"/>
      <c r="G43288" s="11"/>
      <c r="H43288" s="11"/>
    </row>
    <row r="43289" spans="6:8" x14ac:dyDescent="0.25">
      <c r="F43289" s="11"/>
      <c r="G43289" s="11"/>
      <c r="H43289" s="11"/>
    </row>
    <row r="43290" spans="6:8" x14ac:dyDescent="0.25">
      <c r="F43290" s="11"/>
      <c r="G43290" s="11"/>
      <c r="H43290" s="11"/>
    </row>
    <row r="43291" spans="6:8" x14ac:dyDescent="0.25">
      <c r="F43291" s="11"/>
      <c r="G43291" s="11"/>
      <c r="H43291" s="11"/>
    </row>
    <row r="43292" spans="6:8" x14ac:dyDescent="0.25">
      <c r="F43292" s="11"/>
      <c r="G43292" s="11"/>
      <c r="H43292" s="11"/>
    </row>
    <row r="43293" spans="6:8" x14ac:dyDescent="0.25">
      <c r="F43293" s="11"/>
      <c r="G43293" s="11"/>
      <c r="H43293" s="11"/>
    </row>
    <row r="43294" spans="6:8" x14ac:dyDescent="0.25">
      <c r="F43294" s="11"/>
      <c r="G43294" s="11"/>
      <c r="H43294" s="11"/>
    </row>
    <row r="43295" spans="6:8" x14ac:dyDescent="0.25">
      <c r="F43295" s="11"/>
      <c r="G43295" s="11"/>
      <c r="H43295" s="11"/>
    </row>
    <row r="43296" spans="6:8" x14ac:dyDescent="0.25">
      <c r="F43296" s="11"/>
      <c r="G43296" s="11"/>
      <c r="H43296" s="11"/>
    </row>
    <row r="43297" spans="6:8" x14ac:dyDescent="0.25">
      <c r="F43297" s="11"/>
      <c r="G43297" s="11"/>
      <c r="H43297" s="11"/>
    </row>
    <row r="43298" spans="6:8" x14ac:dyDescent="0.25">
      <c r="F43298" s="11"/>
      <c r="G43298" s="11"/>
      <c r="H43298" s="11"/>
    </row>
    <row r="43299" spans="6:8" x14ac:dyDescent="0.25">
      <c r="F43299" s="11"/>
      <c r="G43299" s="11"/>
      <c r="H43299" s="11"/>
    </row>
    <row r="43300" spans="6:8" x14ac:dyDescent="0.25">
      <c r="F43300" s="11"/>
      <c r="G43300" s="11"/>
      <c r="H43300" s="11"/>
    </row>
    <row r="43301" spans="6:8" x14ac:dyDescent="0.25">
      <c r="F43301" s="11"/>
      <c r="G43301" s="11"/>
      <c r="H43301" s="11"/>
    </row>
    <row r="43302" spans="6:8" x14ac:dyDescent="0.25">
      <c r="F43302" s="11"/>
      <c r="G43302" s="11"/>
      <c r="H43302" s="11"/>
    </row>
    <row r="43303" spans="6:8" x14ac:dyDescent="0.25">
      <c r="F43303" s="11"/>
      <c r="G43303" s="11"/>
      <c r="H43303" s="11"/>
    </row>
    <row r="43304" spans="6:8" x14ac:dyDescent="0.25">
      <c r="F43304" s="11"/>
      <c r="G43304" s="11"/>
      <c r="H43304" s="11"/>
    </row>
    <row r="43305" spans="6:8" x14ac:dyDescent="0.25">
      <c r="F43305" s="11"/>
      <c r="G43305" s="11"/>
      <c r="H43305" s="11"/>
    </row>
    <row r="43306" spans="6:8" x14ac:dyDescent="0.25">
      <c r="F43306" s="11"/>
      <c r="G43306" s="11"/>
      <c r="H43306" s="11"/>
    </row>
    <row r="43307" spans="6:8" x14ac:dyDescent="0.25">
      <c r="F43307" s="11"/>
      <c r="G43307" s="11"/>
      <c r="H43307" s="11"/>
    </row>
    <row r="43308" spans="6:8" x14ac:dyDescent="0.25">
      <c r="F43308" s="11"/>
      <c r="G43308" s="11"/>
      <c r="H43308" s="11"/>
    </row>
    <row r="43309" spans="6:8" x14ac:dyDescent="0.25">
      <c r="F43309" s="11"/>
      <c r="G43309" s="11"/>
      <c r="H43309" s="11"/>
    </row>
    <row r="43310" spans="6:8" x14ac:dyDescent="0.25">
      <c r="F43310" s="11"/>
      <c r="G43310" s="11"/>
      <c r="H43310" s="11"/>
    </row>
    <row r="43311" spans="6:8" x14ac:dyDescent="0.25">
      <c r="F43311" s="11"/>
      <c r="G43311" s="11"/>
      <c r="H43311" s="11"/>
    </row>
    <row r="43312" spans="6:8" x14ac:dyDescent="0.25">
      <c r="F43312" s="11"/>
      <c r="G43312" s="11"/>
      <c r="H43312" s="11"/>
    </row>
    <row r="43313" spans="6:8" x14ac:dyDescent="0.25">
      <c r="F43313" s="11"/>
      <c r="G43313" s="11"/>
      <c r="H43313" s="11"/>
    </row>
    <row r="43314" spans="6:8" x14ac:dyDescent="0.25">
      <c r="F43314" s="11"/>
      <c r="G43314" s="11"/>
      <c r="H43314" s="11"/>
    </row>
    <row r="43315" spans="6:8" x14ac:dyDescent="0.25">
      <c r="F43315" s="11"/>
      <c r="G43315" s="11"/>
      <c r="H43315" s="11"/>
    </row>
    <row r="43316" spans="6:8" x14ac:dyDescent="0.25">
      <c r="F43316" s="11"/>
      <c r="G43316" s="11"/>
      <c r="H43316" s="11"/>
    </row>
    <row r="43317" spans="6:8" x14ac:dyDescent="0.25">
      <c r="F43317" s="11"/>
      <c r="G43317" s="11"/>
      <c r="H43317" s="11"/>
    </row>
    <row r="43318" spans="6:8" x14ac:dyDescent="0.25">
      <c r="F43318" s="11"/>
      <c r="G43318" s="11"/>
      <c r="H43318" s="11"/>
    </row>
    <row r="43319" spans="6:8" x14ac:dyDescent="0.25">
      <c r="F43319" s="11"/>
      <c r="G43319" s="11"/>
      <c r="H43319" s="11"/>
    </row>
    <row r="43320" spans="6:8" x14ac:dyDescent="0.25">
      <c r="F43320" s="11"/>
      <c r="G43320" s="11"/>
      <c r="H43320" s="11"/>
    </row>
    <row r="43321" spans="6:8" x14ac:dyDescent="0.25">
      <c r="F43321" s="11"/>
      <c r="G43321" s="11"/>
      <c r="H43321" s="11"/>
    </row>
    <row r="43322" spans="6:8" x14ac:dyDescent="0.25">
      <c r="F43322" s="11"/>
      <c r="G43322" s="11"/>
      <c r="H43322" s="11"/>
    </row>
    <row r="43323" spans="6:8" x14ac:dyDescent="0.25">
      <c r="F43323" s="11"/>
      <c r="G43323" s="11"/>
      <c r="H43323" s="11"/>
    </row>
    <row r="43324" spans="6:8" x14ac:dyDescent="0.25">
      <c r="F43324" s="11"/>
      <c r="G43324" s="11"/>
      <c r="H43324" s="11"/>
    </row>
    <row r="43325" spans="6:8" x14ac:dyDescent="0.25">
      <c r="F43325" s="11"/>
      <c r="G43325" s="11"/>
      <c r="H43325" s="11"/>
    </row>
    <row r="43326" spans="6:8" x14ac:dyDescent="0.25">
      <c r="F43326" s="11"/>
      <c r="G43326" s="11"/>
      <c r="H43326" s="11"/>
    </row>
    <row r="43327" spans="6:8" x14ac:dyDescent="0.25">
      <c r="F43327" s="11"/>
      <c r="G43327" s="11"/>
      <c r="H43327" s="11"/>
    </row>
    <row r="43328" spans="6:8" x14ac:dyDescent="0.25">
      <c r="F43328" s="11"/>
      <c r="G43328" s="11"/>
      <c r="H43328" s="11"/>
    </row>
    <row r="43329" spans="6:8" x14ac:dyDescent="0.25">
      <c r="F43329" s="11"/>
      <c r="G43329" s="11"/>
      <c r="H43329" s="11"/>
    </row>
    <row r="43330" spans="6:8" x14ac:dyDescent="0.25">
      <c r="F43330" s="11"/>
      <c r="G43330" s="11"/>
      <c r="H43330" s="11"/>
    </row>
    <row r="43331" spans="6:8" x14ac:dyDescent="0.25">
      <c r="F43331" s="11"/>
      <c r="G43331" s="11"/>
      <c r="H43331" s="11"/>
    </row>
    <row r="43332" spans="6:8" x14ac:dyDescent="0.25">
      <c r="F43332" s="11"/>
      <c r="G43332" s="11"/>
      <c r="H43332" s="11"/>
    </row>
    <row r="43333" spans="6:8" x14ac:dyDescent="0.25">
      <c r="F43333" s="11"/>
      <c r="G43333" s="11"/>
      <c r="H43333" s="11"/>
    </row>
    <row r="43334" spans="6:8" x14ac:dyDescent="0.25">
      <c r="F43334" s="11"/>
      <c r="G43334" s="11"/>
      <c r="H43334" s="11"/>
    </row>
    <row r="43335" spans="6:8" x14ac:dyDescent="0.25">
      <c r="F43335" s="11"/>
      <c r="G43335" s="11"/>
      <c r="H43335" s="11"/>
    </row>
    <row r="43336" spans="6:8" x14ac:dyDescent="0.25">
      <c r="F43336" s="11"/>
      <c r="G43336" s="11"/>
      <c r="H43336" s="11"/>
    </row>
    <row r="43337" spans="6:8" x14ac:dyDescent="0.25">
      <c r="F43337" s="11"/>
      <c r="G43337" s="11"/>
      <c r="H43337" s="11"/>
    </row>
    <row r="43338" spans="6:8" x14ac:dyDescent="0.25">
      <c r="F43338" s="11"/>
      <c r="G43338" s="11"/>
      <c r="H43338" s="11"/>
    </row>
    <row r="43339" spans="6:8" x14ac:dyDescent="0.25">
      <c r="F43339" s="11"/>
      <c r="G43339" s="11"/>
      <c r="H43339" s="11"/>
    </row>
    <row r="43340" spans="6:8" x14ac:dyDescent="0.25">
      <c r="F43340" s="11"/>
      <c r="G43340" s="11"/>
      <c r="H43340" s="11"/>
    </row>
    <row r="43341" spans="6:8" x14ac:dyDescent="0.25">
      <c r="F43341" s="11"/>
      <c r="G43341" s="11"/>
      <c r="H43341" s="11"/>
    </row>
    <row r="43342" spans="6:8" x14ac:dyDescent="0.25">
      <c r="F43342" s="11"/>
      <c r="G43342" s="11"/>
      <c r="H43342" s="11"/>
    </row>
    <row r="43343" spans="6:8" x14ac:dyDescent="0.25">
      <c r="F43343" s="11"/>
      <c r="G43343" s="11"/>
      <c r="H43343" s="11"/>
    </row>
    <row r="43344" spans="6:8" x14ac:dyDescent="0.25">
      <c r="F43344" s="11"/>
      <c r="G43344" s="11"/>
      <c r="H43344" s="11"/>
    </row>
    <row r="43345" spans="6:8" x14ac:dyDescent="0.25">
      <c r="F43345" s="11"/>
      <c r="G43345" s="11"/>
      <c r="H43345" s="11"/>
    </row>
    <row r="43346" spans="6:8" x14ac:dyDescent="0.25">
      <c r="F43346" s="11"/>
      <c r="G43346" s="11"/>
      <c r="H43346" s="11"/>
    </row>
    <row r="43347" spans="6:8" x14ac:dyDescent="0.25">
      <c r="F43347" s="11"/>
      <c r="G43347" s="11"/>
      <c r="H43347" s="11"/>
    </row>
    <row r="43348" spans="6:8" x14ac:dyDescent="0.25">
      <c r="F43348" s="11"/>
      <c r="G43348" s="11"/>
      <c r="H43348" s="11"/>
    </row>
    <row r="43349" spans="6:8" x14ac:dyDescent="0.25">
      <c r="F43349" s="11"/>
      <c r="G43349" s="11"/>
      <c r="H43349" s="11"/>
    </row>
    <row r="43350" spans="6:8" x14ac:dyDescent="0.25">
      <c r="F43350" s="11"/>
      <c r="G43350" s="11"/>
      <c r="H43350" s="11"/>
    </row>
    <row r="43351" spans="6:8" x14ac:dyDescent="0.25">
      <c r="F43351" s="11"/>
      <c r="G43351" s="11"/>
      <c r="H43351" s="11"/>
    </row>
    <row r="43352" spans="6:8" x14ac:dyDescent="0.25">
      <c r="F43352" s="11"/>
      <c r="G43352" s="11"/>
      <c r="H43352" s="11"/>
    </row>
    <row r="43353" spans="6:8" x14ac:dyDescent="0.25">
      <c r="F43353" s="11"/>
      <c r="G43353" s="11"/>
      <c r="H43353" s="11"/>
    </row>
    <row r="43354" spans="6:8" x14ac:dyDescent="0.25">
      <c r="F43354" s="11"/>
      <c r="G43354" s="11"/>
      <c r="H43354" s="11"/>
    </row>
    <row r="43355" spans="6:8" x14ac:dyDescent="0.25">
      <c r="F43355" s="11"/>
      <c r="G43355" s="11"/>
      <c r="H43355" s="11"/>
    </row>
    <row r="43356" spans="6:8" x14ac:dyDescent="0.25">
      <c r="F43356" s="11"/>
      <c r="G43356" s="11"/>
      <c r="H43356" s="11"/>
    </row>
    <row r="43357" spans="6:8" x14ac:dyDescent="0.25">
      <c r="F43357" s="11"/>
      <c r="G43357" s="11"/>
      <c r="H43357" s="11"/>
    </row>
    <row r="43358" spans="6:8" x14ac:dyDescent="0.25">
      <c r="F43358" s="11"/>
      <c r="G43358" s="11"/>
      <c r="H43358" s="11"/>
    </row>
    <row r="43359" spans="6:8" x14ac:dyDescent="0.25">
      <c r="F43359" s="11"/>
      <c r="G43359" s="11"/>
      <c r="H43359" s="11"/>
    </row>
    <row r="43360" spans="6:8" x14ac:dyDescent="0.25">
      <c r="F43360" s="11"/>
      <c r="G43360" s="11"/>
      <c r="H43360" s="11"/>
    </row>
    <row r="43361" spans="6:8" x14ac:dyDescent="0.25">
      <c r="F43361" s="11"/>
      <c r="G43361" s="11"/>
      <c r="H43361" s="11"/>
    </row>
    <row r="43362" spans="6:8" x14ac:dyDescent="0.25">
      <c r="F43362" s="11"/>
      <c r="G43362" s="11"/>
      <c r="H43362" s="11"/>
    </row>
    <row r="43363" spans="6:8" x14ac:dyDescent="0.25">
      <c r="F43363" s="11"/>
      <c r="G43363" s="11"/>
      <c r="H43363" s="11"/>
    </row>
    <row r="43364" spans="6:8" x14ac:dyDescent="0.25">
      <c r="F43364" s="11"/>
      <c r="G43364" s="11"/>
      <c r="H43364" s="11"/>
    </row>
    <row r="43365" spans="6:8" x14ac:dyDescent="0.25">
      <c r="F43365" s="11"/>
      <c r="G43365" s="11"/>
      <c r="H43365" s="11"/>
    </row>
    <row r="43366" spans="6:8" x14ac:dyDescent="0.25">
      <c r="F43366" s="11"/>
      <c r="G43366" s="11"/>
      <c r="H43366" s="11"/>
    </row>
    <row r="43367" spans="6:8" x14ac:dyDescent="0.25">
      <c r="F43367" s="11"/>
      <c r="G43367" s="11"/>
      <c r="H43367" s="11"/>
    </row>
    <row r="43368" spans="6:8" x14ac:dyDescent="0.25">
      <c r="F43368" s="11"/>
      <c r="G43368" s="11"/>
      <c r="H43368" s="11"/>
    </row>
    <row r="43369" spans="6:8" x14ac:dyDescent="0.25">
      <c r="F43369" s="11"/>
      <c r="G43369" s="11"/>
      <c r="H43369" s="11"/>
    </row>
    <row r="43370" spans="6:8" x14ac:dyDescent="0.25">
      <c r="F43370" s="11"/>
      <c r="G43370" s="11"/>
      <c r="H43370" s="11"/>
    </row>
    <row r="43371" spans="6:8" x14ac:dyDescent="0.25">
      <c r="F43371" s="11"/>
      <c r="G43371" s="11"/>
      <c r="H43371" s="11"/>
    </row>
    <row r="43372" spans="6:8" x14ac:dyDescent="0.25">
      <c r="F43372" s="11"/>
      <c r="G43372" s="11"/>
      <c r="H43372" s="11"/>
    </row>
    <row r="43373" spans="6:8" x14ac:dyDescent="0.25">
      <c r="F43373" s="11"/>
      <c r="G43373" s="11"/>
      <c r="H43373" s="11"/>
    </row>
    <row r="43374" spans="6:8" x14ac:dyDescent="0.25">
      <c r="F43374" s="11"/>
      <c r="G43374" s="11"/>
      <c r="H43374" s="11"/>
    </row>
    <row r="43375" spans="6:8" x14ac:dyDescent="0.25">
      <c r="F43375" s="11"/>
      <c r="G43375" s="11"/>
      <c r="H43375" s="11"/>
    </row>
    <row r="43376" spans="6:8" x14ac:dyDescent="0.25">
      <c r="F43376" s="11"/>
      <c r="G43376" s="11"/>
      <c r="H43376" s="11"/>
    </row>
    <row r="43377" spans="6:8" x14ac:dyDescent="0.25">
      <c r="F43377" s="11"/>
      <c r="G43377" s="11"/>
      <c r="H43377" s="11"/>
    </row>
    <row r="43378" spans="6:8" x14ac:dyDescent="0.25">
      <c r="F43378" s="11"/>
      <c r="G43378" s="11"/>
      <c r="H43378" s="11"/>
    </row>
    <row r="43379" spans="6:8" x14ac:dyDescent="0.25">
      <c r="F43379" s="11"/>
      <c r="G43379" s="11"/>
      <c r="H43379" s="11"/>
    </row>
    <row r="43380" spans="6:8" x14ac:dyDescent="0.25">
      <c r="F43380" s="11"/>
      <c r="G43380" s="11"/>
      <c r="H43380" s="11"/>
    </row>
    <row r="43381" spans="6:8" x14ac:dyDescent="0.25">
      <c r="F43381" s="11"/>
      <c r="G43381" s="11"/>
      <c r="H43381" s="11"/>
    </row>
    <row r="43382" spans="6:8" x14ac:dyDescent="0.25">
      <c r="F43382" s="11"/>
      <c r="G43382" s="11"/>
      <c r="H43382" s="11"/>
    </row>
    <row r="43383" spans="6:8" x14ac:dyDescent="0.25">
      <c r="F43383" s="11"/>
      <c r="G43383" s="11"/>
      <c r="H43383" s="11"/>
    </row>
    <row r="43384" spans="6:8" x14ac:dyDescent="0.25">
      <c r="F43384" s="11"/>
      <c r="G43384" s="11"/>
      <c r="H43384" s="11"/>
    </row>
    <row r="43385" spans="6:8" x14ac:dyDescent="0.25">
      <c r="F43385" s="11"/>
      <c r="G43385" s="11"/>
      <c r="H43385" s="11"/>
    </row>
    <row r="43386" spans="6:8" x14ac:dyDescent="0.25">
      <c r="F43386" s="11"/>
      <c r="G43386" s="11"/>
      <c r="H43386" s="11"/>
    </row>
    <row r="43387" spans="6:8" x14ac:dyDescent="0.25">
      <c r="F43387" s="11"/>
      <c r="G43387" s="11"/>
      <c r="H43387" s="11"/>
    </row>
    <row r="43388" spans="6:8" x14ac:dyDescent="0.25">
      <c r="F43388" s="11"/>
      <c r="G43388" s="11"/>
      <c r="H43388" s="11"/>
    </row>
    <row r="43389" spans="6:8" x14ac:dyDescent="0.25">
      <c r="F43389" s="11"/>
      <c r="G43389" s="11"/>
      <c r="H43389" s="11"/>
    </row>
    <row r="43390" spans="6:8" x14ac:dyDescent="0.25">
      <c r="F43390" s="11"/>
      <c r="G43390" s="11"/>
      <c r="H43390" s="11"/>
    </row>
    <row r="43391" spans="6:8" x14ac:dyDescent="0.25">
      <c r="F43391" s="11"/>
      <c r="G43391" s="11"/>
      <c r="H43391" s="11"/>
    </row>
    <row r="43392" spans="6:8" x14ac:dyDescent="0.25">
      <c r="F43392" s="11"/>
      <c r="G43392" s="11"/>
      <c r="H43392" s="11"/>
    </row>
    <row r="43393" spans="6:8" x14ac:dyDescent="0.25">
      <c r="F43393" s="11"/>
      <c r="G43393" s="11"/>
      <c r="H43393" s="11"/>
    </row>
    <row r="43394" spans="6:8" x14ac:dyDescent="0.25">
      <c r="F43394" s="11"/>
      <c r="G43394" s="11"/>
      <c r="H43394" s="11"/>
    </row>
    <row r="43395" spans="6:8" x14ac:dyDescent="0.25">
      <c r="F43395" s="11"/>
      <c r="G43395" s="11"/>
      <c r="H43395" s="11"/>
    </row>
    <row r="43396" spans="6:8" x14ac:dyDescent="0.25">
      <c r="F43396" s="11"/>
      <c r="G43396" s="11"/>
      <c r="H43396" s="11"/>
    </row>
    <row r="43397" spans="6:8" x14ac:dyDescent="0.25">
      <c r="F43397" s="11"/>
      <c r="G43397" s="11"/>
      <c r="H43397" s="11"/>
    </row>
    <row r="43398" spans="6:8" x14ac:dyDescent="0.25">
      <c r="F43398" s="11"/>
      <c r="G43398" s="11"/>
      <c r="H43398" s="11"/>
    </row>
    <row r="43399" spans="6:8" x14ac:dyDescent="0.25">
      <c r="F43399" s="11"/>
      <c r="G43399" s="11"/>
      <c r="H43399" s="11"/>
    </row>
    <row r="43400" spans="6:8" x14ac:dyDescent="0.25">
      <c r="F43400" s="11"/>
      <c r="G43400" s="11"/>
      <c r="H43400" s="11"/>
    </row>
    <row r="43401" spans="6:8" x14ac:dyDescent="0.25">
      <c r="F43401" s="11"/>
      <c r="G43401" s="11"/>
      <c r="H43401" s="11"/>
    </row>
    <row r="43402" spans="6:8" x14ac:dyDescent="0.25">
      <c r="F43402" s="11"/>
      <c r="G43402" s="11"/>
      <c r="H43402" s="11"/>
    </row>
    <row r="43403" spans="6:8" x14ac:dyDescent="0.25">
      <c r="F43403" s="11"/>
      <c r="G43403" s="11"/>
      <c r="H43403" s="11"/>
    </row>
    <row r="43404" spans="6:8" x14ac:dyDescent="0.25">
      <c r="F43404" s="11"/>
      <c r="G43404" s="11"/>
      <c r="H43404" s="11"/>
    </row>
    <row r="43405" spans="6:8" x14ac:dyDescent="0.25">
      <c r="F43405" s="11"/>
      <c r="G43405" s="11"/>
      <c r="H43405" s="11"/>
    </row>
    <row r="43406" spans="6:8" x14ac:dyDescent="0.25">
      <c r="F43406" s="11"/>
      <c r="G43406" s="11"/>
      <c r="H43406" s="11"/>
    </row>
    <row r="43407" spans="6:8" x14ac:dyDescent="0.25">
      <c r="F43407" s="11"/>
      <c r="G43407" s="11"/>
      <c r="H43407" s="11"/>
    </row>
    <row r="43408" spans="6:8" x14ac:dyDescent="0.25">
      <c r="F43408" s="11"/>
      <c r="G43408" s="11"/>
      <c r="H43408" s="11"/>
    </row>
    <row r="43409" spans="6:8" x14ac:dyDescent="0.25">
      <c r="F43409" s="11"/>
      <c r="G43409" s="11"/>
      <c r="H43409" s="11"/>
    </row>
    <row r="43410" spans="6:8" x14ac:dyDescent="0.25">
      <c r="F43410" s="11"/>
      <c r="G43410" s="11"/>
      <c r="H43410" s="11"/>
    </row>
    <row r="43411" spans="6:8" x14ac:dyDescent="0.25">
      <c r="F43411" s="11"/>
      <c r="G43411" s="11"/>
      <c r="H43411" s="11"/>
    </row>
    <row r="43412" spans="6:8" x14ac:dyDescent="0.25">
      <c r="F43412" s="11"/>
      <c r="G43412" s="11"/>
      <c r="H43412" s="11"/>
    </row>
    <row r="43413" spans="6:8" x14ac:dyDescent="0.25">
      <c r="F43413" s="11"/>
      <c r="G43413" s="11"/>
      <c r="H43413" s="11"/>
    </row>
    <row r="43414" spans="6:8" x14ac:dyDescent="0.25">
      <c r="F43414" s="11"/>
      <c r="G43414" s="11"/>
      <c r="H43414" s="11"/>
    </row>
    <row r="43415" spans="6:8" x14ac:dyDescent="0.25">
      <c r="F43415" s="11"/>
      <c r="G43415" s="11"/>
      <c r="H43415" s="11"/>
    </row>
    <row r="43416" spans="6:8" x14ac:dyDescent="0.25">
      <c r="F43416" s="11"/>
      <c r="G43416" s="11"/>
      <c r="H43416" s="11"/>
    </row>
    <row r="43417" spans="6:8" x14ac:dyDescent="0.25">
      <c r="F43417" s="11"/>
      <c r="G43417" s="11"/>
      <c r="H43417" s="11"/>
    </row>
    <row r="43418" spans="6:8" x14ac:dyDescent="0.25">
      <c r="F43418" s="11"/>
      <c r="G43418" s="11"/>
      <c r="H43418" s="11"/>
    </row>
    <row r="43419" spans="6:8" x14ac:dyDescent="0.25">
      <c r="F43419" s="11"/>
      <c r="G43419" s="11"/>
      <c r="H43419" s="11"/>
    </row>
    <row r="43420" spans="6:8" x14ac:dyDescent="0.25">
      <c r="F43420" s="11"/>
      <c r="G43420" s="11"/>
      <c r="H43420" s="11"/>
    </row>
    <row r="43421" spans="6:8" x14ac:dyDescent="0.25">
      <c r="F43421" s="11"/>
      <c r="G43421" s="11"/>
      <c r="H43421" s="11"/>
    </row>
    <row r="43422" spans="6:8" x14ac:dyDescent="0.25">
      <c r="F43422" s="11"/>
      <c r="G43422" s="11"/>
      <c r="H43422" s="11"/>
    </row>
    <row r="43423" spans="6:8" x14ac:dyDescent="0.25">
      <c r="F43423" s="11"/>
      <c r="G43423" s="11"/>
      <c r="H43423" s="11"/>
    </row>
    <row r="43424" spans="6:8" x14ac:dyDescent="0.25">
      <c r="F43424" s="11"/>
      <c r="G43424" s="11"/>
      <c r="H43424" s="11"/>
    </row>
    <row r="43425" spans="6:8" x14ac:dyDescent="0.25">
      <c r="F43425" s="11"/>
      <c r="G43425" s="11"/>
      <c r="H43425" s="11"/>
    </row>
    <row r="43426" spans="6:8" x14ac:dyDescent="0.25">
      <c r="F43426" s="11"/>
      <c r="G43426" s="11"/>
      <c r="H43426" s="11"/>
    </row>
    <row r="43427" spans="6:8" x14ac:dyDescent="0.25">
      <c r="F43427" s="11"/>
      <c r="G43427" s="11"/>
      <c r="H43427" s="11"/>
    </row>
    <row r="43428" spans="6:8" x14ac:dyDescent="0.25">
      <c r="F43428" s="11"/>
      <c r="G43428" s="11"/>
      <c r="H43428" s="11"/>
    </row>
    <row r="43429" spans="6:8" x14ac:dyDescent="0.25">
      <c r="F43429" s="11"/>
      <c r="G43429" s="11"/>
      <c r="H43429" s="11"/>
    </row>
    <row r="43430" spans="6:8" x14ac:dyDescent="0.25">
      <c r="F43430" s="11"/>
      <c r="G43430" s="11"/>
      <c r="H43430" s="11"/>
    </row>
    <row r="43431" spans="6:8" x14ac:dyDescent="0.25">
      <c r="F43431" s="11"/>
      <c r="G43431" s="11"/>
      <c r="H43431" s="11"/>
    </row>
    <row r="43432" spans="6:8" x14ac:dyDescent="0.25">
      <c r="F43432" s="11"/>
      <c r="G43432" s="11"/>
      <c r="H43432" s="11"/>
    </row>
    <row r="43433" spans="6:8" x14ac:dyDescent="0.25">
      <c r="F43433" s="11"/>
      <c r="G43433" s="11"/>
      <c r="H43433" s="11"/>
    </row>
    <row r="43434" spans="6:8" x14ac:dyDescent="0.25">
      <c r="F43434" s="11"/>
      <c r="G43434" s="11"/>
      <c r="H43434" s="11"/>
    </row>
    <row r="43435" spans="6:8" x14ac:dyDescent="0.25">
      <c r="F43435" s="11"/>
      <c r="G43435" s="11"/>
      <c r="H43435" s="11"/>
    </row>
    <row r="43436" spans="6:8" x14ac:dyDescent="0.25">
      <c r="F43436" s="11"/>
      <c r="G43436" s="11"/>
      <c r="H43436" s="11"/>
    </row>
    <row r="43437" spans="6:8" x14ac:dyDescent="0.25">
      <c r="F43437" s="11"/>
      <c r="G43437" s="11"/>
      <c r="H43437" s="11"/>
    </row>
    <row r="43438" spans="6:8" x14ac:dyDescent="0.25">
      <c r="F43438" s="11"/>
      <c r="G43438" s="11"/>
      <c r="H43438" s="11"/>
    </row>
    <row r="43439" spans="6:8" x14ac:dyDescent="0.25">
      <c r="F43439" s="11"/>
      <c r="G43439" s="11"/>
      <c r="H43439" s="11"/>
    </row>
    <row r="43440" spans="6:8" x14ac:dyDescent="0.25">
      <c r="F43440" s="11"/>
      <c r="G43440" s="11"/>
      <c r="H43440" s="11"/>
    </row>
    <row r="43441" spans="6:8" x14ac:dyDescent="0.25">
      <c r="F43441" s="11"/>
      <c r="G43441" s="11"/>
      <c r="H43441" s="11"/>
    </row>
    <row r="43442" spans="6:8" x14ac:dyDescent="0.25">
      <c r="F43442" s="11"/>
      <c r="G43442" s="11"/>
      <c r="H43442" s="11"/>
    </row>
    <row r="43443" spans="6:8" x14ac:dyDescent="0.25">
      <c r="F43443" s="11"/>
      <c r="G43443" s="11"/>
      <c r="H43443" s="11"/>
    </row>
    <row r="43444" spans="6:8" x14ac:dyDescent="0.25">
      <c r="F43444" s="11"/>
      <c r="G43444" s="11"/>
      <c r="H43444" s="11"/>
    </row>
    <row r="43445" spans="6:8" x14ac:dyDescent="0.25">
      <c r="F43445" s="11"/>
      <c r="G43445" s="11"/>
      <c r="H43445" s="11"/>
    </row>
    <row r="43446" spans="6:8" x14ac:dyDescent="0.25">
      <c r="F43446" s="11"/>
      <c r="G43446" s="11"/>
      <c r="H43446" s="11"/>
    </row>
    <row r="43447" spans="6:8" x14ac:dyDescent="0.25">
      <c r="F43447" s="11"/>
      <c r="G43447" s="11"/>
      <c r="H43447" s="11"/>
    </row>
    <row r="43448" spans="6:8" x14ac:dyDescent="0.25">
      <c r="F43448" s="11"/>
      <c r="G43448" s="11"/>
      <c r="H43448" s="11"/>
    </row>
    <row r="43449" spans="6:8" x14ac:dyDescent="0.25">
      <c r="F43449" s="11"/>
      <c r="G43449" s="11"/>
      <c r="H43449" s="11"/>
    </row>
    <row r="43450" spans="6:8" x14ac:dyDescent="0.25">
      <c r="F43450" s="11"/>
      <c r="G43450" s="11"/>
      <c r="H43450" s="11"/>
    </row>
    <row r="43451" spans="6:8" x14ac:dyDescent="0.25">
      <c r="F43451" s="11"/>
      <c r="G43451" s="11"/>
      <c r="H43451" s="11"/>
    </row>
    <row r="43452" spans="6:8" x14ac:dyDescent="0.25">
      <c r="F43452" s="11"/>
      <c r="G43452" s="11"/>
      <c r="H43452" s="11"/>
    </row>
    <row r="43453" spans="6:8" x14ac:dyDescent="0.25">
      <c r="F43453" s="11"/>
      <c r="G43453" s="11"/>
      <c r="H43453" s="11"/>
    </row>
    <row r="43454" spans="6:8" x14ac:dyDescent="0.25">
      <c r="F43454" s="11"/>
      <c r="G43454" s="11"/>
      <c r="H43454" s="11"/>
    </row>
    <row r="43455" spans="6:8" x14ac:dyDescent="0.25">
      <c r="F43455" s="11"/>
      <c r="G43455" s="11"/>
      <c r="H43455" s="11"/>
    </row>
    <row r="43456" spans="6:8" x14ac:dyDescent="0.25">
      <c r="F43456" s="11"/>
      <c r="G43456" s="11"/>
      <c r="H43456" s="11"/>
    </row>
    <row r="43457" spans="6:8" x14ac:dyDescent="0.25">
      <c r="F43457" s="11"/>
      <c r="G43457" s="11"/>
      <c r="H43457" s="11"/>
    </row>
    <row r="43458" spans="6:8" x14ac:dyDescent="0.25">
      <c r="F43458" s="11"/>
      <c r="G43458" s="11"/>
      <c r="H43458" s="11"/>
    </row>
    <row r="43459" spans="6:8" x14ac:dyDescent="0.25">
      <c r="F43459" s="11"/>
      <c r="G43459" s="11"/>
      <c r="H43459" s="11"/>
    </row>
    <row r="43460" spans="6:8" x14ac:dyDescent="0.25">
      <c r="F43460" s="11"/>
      <c r="G43460" s="11"/>
      <c r="H43460" s="11"/>
    </row>
    <row r="43461" spans="6:8" x14ac:dyDescent="0.25">
      <c r="F43461" s="11"/>
      <c r="G43461" s="11"/>
      <c r="H43461" s="11"/>
    </row>
    <row r="43462" spans="6:8" x14ac:dyDescent="0.25">
      <c r="F43462" s="11"/>
      <c r="G43462" s="11"/>
      <c r="H43462" s="11"/>
    </row>
    <row r="43463" spans="6:8" x14ac:dyDescent="0.25">
      <c r="F43463" s="11"/>
      <c r="G43463" s="11"/>
      <c r="H43463" s="11"/>
    </row>
    <row r="43464" spans="6:8" x14ac:dyDescent="0.25">
      <c r="F43464" s="11"/>
      <c r="G43464" s="11"/>
      <c r="H43464" s="11"/>
    </row>
    <row r="43465" spans="6:8" x14ac:dyDescent="0.25">
      <c r="F43465" s="11"/>
      <c r="G43465" s="11"/>
      <c r="H43465" s="11"/>
    </row>
    <row r="43466" spans="6:8" x14ac:dyDescent="0.25">
      <c r="F43466" s="11"/>
      <c r="G43466" s="11"/>
      <c r="H43466" s="11"/>
    </row>
    <row r="43467" spans="6:8" x14ac:dyDescent="0.25">
      <c r="F43467" s="11"/>
      <c r="G43467" s="11"/>
      <c r="H43467" s="11"/>
    </row>
    <row r="43468" spans="6:8" x14ac:dyDescent="0.25">
      <c r="F43468" s="11"/>
      <c r="G43468" s="11"/>
      <c r="H43468" s="11"/>
    </row>
    <row r="43469" spans="6:8" x14ac:dyDescent="0.25">
      <c r="F43469" s="11"/>
      <c r="G43469" s="11"/>
      <c r="H43469" s="11"/>
    </row>
    <row r="43470" spans="6:8" x14ac:dyDescent="0.25">
      <c r="F43470" s="11"/>
      <c r="G43470" s="11"/>
      <c r="H43470" s="11"/>
    </row>
    <row r="43471" spans="6:8" x14ac:dyDescent="0.25">
      <c r="F43471" s="11"/>
      <c r="G43471" s="11"/>
      <c r="H43471" s="11"/>
    </row>
    <row r="43472" spans="6:8" x14ac:dyDescent="0.25">
      <c r="F43472" s="11"/>
      <c r="G43472" s="11"/>
      <c r="H43472" s="11"/>
    </row>
    <row r="43473" spans="6:8" x14ac:dyDescent="0.25">
      <c r="F43473" s="11"/>
      <c r="G43473" s="11"/>
      <c r="H43473" s="11"/>
    </row>
    <row r="43474" spans="6:8" x14ac:dyDescent="0.25">
      <c r="F43474" s="11"/>
      <c r="G43474" s="11"/>
      <c r="H43474" s="11"/>
    </row>
    <row r="43475" spans="6:8" x14ac:dyDescent="0.25">
      <c r="F43475" s="11"/>
      <c r="G43475" s="11"/>
      <c r="H43475" s="11"/>
    </row>
    <row r="43476" spans="6:8" x14ac:dyDescent="0.25">
      <c r="F43476" s="11"/>
      <c r="G43476" s="11"/>
      <c r="H43476" s="11"/>
    </row>
    <row r="43477" spans="6:8" x14ac:dyDescent="0.25">
      <c r="F43477" s="11"/>
      <c r="G43477" s="11"/>
      <c r="H43477" s="11"/>
    </row>
    <row r="43478" spans="6:8" x14ac:dyDescent="0.25">
      <c r="F43478" s="11"/>
      <c r="G43478" s="11"/>
      <c r="H43478" s="11"/>
    </row>
    <row r="43479" spans="6:8" x14ac:dyDescent="0.25">
      <c r="F43479" s="11"/>
      <c r="G43479" s="11"/>
      <c r="H43479" s="11"/>
    </row>
    <row r="43480" spans="6:8" x14ac:dyDescent="0.25">
      <c r="F43480" s="11"/>
      <c r="G43480" s="11"/>
      <c r="H43480" s="11"/>
    </row>
    <row r="43481" spans="6:8" x14ac:dyDescent="0.25">
      <c r="F43481" s="11"/>
      <c r="G43481" s="11"/>
      <c r="H43481" s="11"/>
    </row>
    <row r="43482" spans="6:8" x14ac:dyDescent="0.25">
      <c r="F43482" s="11"/>
      <c r="G43482" s="11"/>
      <c r="H43482" s="11"/>
    </row>
    <row r="43483" spans="6:8" x14ac:dyDescent="0.25">
      <c r="F43483" s="11"/>
      <c r="G43483" s="11"/>
      <c r="H43483" s="11"/>
    </row>
    <row r="43484" spans="6:8" x14ac:dyDescent="0.25">
      <c r="F43484" s="11"/>
      <c r="G43484" s="11"/>
      <c r="H43484" s="11"/>
    </row>
    <row r="43485" spans="6:8" x14ac:dyDescent="0.25">
      <c r="F43485" s="11"/>
      <c r="G43485" s="11"/>
      <c r="H43485" s="11"/>
    </row>
    <row r="43486" spans="6:8" x14ac:dyDescent="0.25">
      <c r="F43486" s="11"/>
      <c r="G43486" s="11"/>
      <c r="H43486" s="11"/>
    </row>
    <row r="43487" spans="6:8" x14ac:dyDescent="0.25">
      <c r="F43487" s="11"/>
      <c r="G43487" s="11"/>
      <c r="H43487" s="11"/>
    </row>
    <row r="43488" spans="6:8" x14ac:dyDescent="0.25">
      <c r="F43488" s="11"/>
      <c r="G43488" s="11"/>
      <c r="H43488" s="11"/>
    </row>
    <row r="43489" spans="6:8" x14ac:dyDescent="0.25">
      <c r="F43489" s="11"/>
      <c r="G43489" s="11"/>
      <c r="H43489" s="11"/>
    </row>
    <row r="43490" spans="6:8" x14ac:dyDescent="0.25">
      <c r="F43490" s="11"/>
      <c r="G43490" s="11"/>
      <c r="H43490" s="11"/>
    </row>
    <row r="43491" spans="6:8" x14ac:dyDescent="0.25">
      <c r="F43491" s="11"/>
      <c r="G43491" s="11"/>
      <c r="H43491" s="11"/>
    </row>
    <row r="43492" spans="6:8" x14ac:dyDescent="0.25">
      <c r="F43492" s="11"/>
      <c r="G43492" s="11"/>
      <c r="H43492" s="11"/>
    </row>
    <row r="43493" spans="6:8" x14ac:dyDescent="0.25">
      <c r="F43493" s="11"/>
      <c r="G43493" s="11"/>
      <c r="H43493" s="11"/>
    </row>
    <row r="43494" spans="6:8" x14ac:dyDescent="0.25">
      <c r="F43494" s="11"/>
      <c r="G43494" s="11"/>
      <c r="H43494" s="11"/>
    </row>
    <row r="43495" spans="6:8" x14ac:dyDescent="0.25">
      <c r="F43495" s="11"/>
      <c r="G43495" s="11"/>
      <c r="H43495" s="11"/>
    </row>
    <row r="43496" spans="6:8" x14ac:dyDescent="0.25">
      <c r="F43496" s="11"/>
      <c r="G43496" s="11"/>
      <c r="H43496" s="11"/>
    </row>
    <row r="43497" spans="6:8" x14ac:dyDescent="0.25">
      <c r="F43497" s="11"/>
      <c r="G43497" s="11"/>
      <c r="H43497" s="11"/>
    </row>
    <row r="43498" spans="6:8" x14ac:dyDescent="0.25">
      <c r="F43498" s="11"/>
      <c r="G43498" s="11"/>
      <c r="H43498" s="11"/>
    </row>
    <row r="43499" spans="6:8" x14ac:dyDescent="0.25">
      <c r="F43499" s="11"/>
      <c r="G43499" s="11"/>
      <c r="H43499" s="11"/>
    </row>
    <row r="43500" spans="6:8" x14ac:dyDescent="0.25">
      <c r="F43500" s="11"/>
      <c r="G43500" s="11"/>
      <c r="H43500" s="11"/>
    </row>
    <row r="43501" spans="6:8" x14ac:dyDescent="0.25">
      <c r="F43501" s="11"/>
      <c r="G43501" s="11"/>
      <c r="H43501" s="11"/>
    </row>
    <row r="43502" spans="6:8" x14ac:dyDescent="0.25">
      <c r="F43502" s="11"/>
      <c r="G43502" s="11"/>
      <c r="H43502" s="11"/>
    </row>
    <row r="43503" spans="6:8" x14ac:dyDescent="0.25">
      <c r="F43503" s="11"/>
      <c r="G43503" s="11"/>
      <c r="H43503" s="11"/>
    </row>
    <row r="43504" spans="6:8" x14ac:dyDescent="0.25">
      <c r="F43504" s="11"/>
      <c r="G43504" s="11"/>
      <c r="H43504" s="11"/>
    </row>
    <row r="43505" spans="6:8" x14ac:dyDescent="0.25">
      <c r="F43505" s="11"/>
      <c r="G43505" s="11"/>
      <c r="H43505" s="11"/>
    </row>
    <row r="43506" spans="6:8" x14ac:dyDescent="0.25">
      <c r="F43506" s="11"/>
      <c r="G43506" s="11"/>
      <c r="H43506" s="11"/>
    </row>
    <row r="43507" spans="6:8" x14ac:dyDescent="0.25">
      <c r="F43507" s="11"/>
      <c r="G43507" s="11"/>
      <c r="H43507" s="11"/>
    </row>
    <row r="43508" spans="6:8" x14ac:dyDescent="0.25">
      <c r="F43508" s="11"/>
      <c r="G43508" s="11"/>
      <c r="H43508" s="11"/>
    </row>
    <row r="43509" spans="6:8" x14ac:dyDescent="0.25">
      <c r="F43509" s="11"/>
      <c r="G43509" s="11"/>
      <c r="H43509" s="11"/>
    </row>
    <row r="43510" spans="6:8" x14ac:dyDescent="0.25">
      <c r="F43510" s="11"/>
      <c r="G43510" s="11"/>
      <c r="H43510" s="11"/>
    </row>
    <row r="43511" spans="6:8" x14ac:dyDescent="0.25">
      <c r="F43511" s="11"/>
      <c r="G43511" s="11"/>
      <c r="H43511" s="11"/>
    </row>
    <row r="43512" spans="6:8" x14ac:dyDescent="0.25">
      <c r="F43512" s="11"/>
      <c r="G43512" s="11"/>
      <c r="H43512" s="11"/>
    </row>
    <row r="43513" spans="6:8" x14ac:dyDescent="0.25">
      <c r="F43513" s="11"/>
      <c r="G43513" s="11"/>
      <c r="H43513" s="11"/>
    </row>
    <row r="43514" spans="6:8" x14ac:dyDescent="0.25">
      <c r="F43514" s="11"/>
      <c r="G43514" s="11"/>
      <c r="H43514" s="11"/>
    </row>
    <row r="43515" spans="6:8" x14ac:dyDescent="0.25">
      <c r="F43515" s="11"/>
      <c r="G43515" s="11"/>
      <c r="H43515" s="11"/>
    </row>
    <row r="43516" spans="6:8" x14ac:dyDescent="0.25">
      <c r="F43516" s="11"/>
      <c r="G43516" s="11"/>
      <c r="H43516" s="11"/>
    </row>
    <row r="43517" spans="6:8" x14ac:dyDescent="0.25">
      <c r="F43517" s="11"/>
      <c r="G43517" s="11"/>
      <c r="H43517" s="11"/>
    </row>
    <row r="43518" spans="6:8" x14ac:dyDescent="0.25">
      <c r="F43518" s="11"/>
      <c r="G43518" s="11"/>
      <c r="H43518" s="11"/>
    </row>
    <row r="43519" spans="6:8" x14ac:dyDescent="0.25">
      <c r="F43519" s="11"/>
      <c r="G43519" s="11"/>
      <c r="H43519" s="11"/>
    </row>
    <row r="43520" spans="6:8" x14ac:dyDescent="0.25">
      <c r="F43520" s="11"/>
      <c r="G43520" s="11"/>
      <c r="H43520" s="11"/>
    </row>
    <row r="43521" spans="6:8" x14ac:dyDescent="0.25">
      <c r="F43521" s="11"/>
      <c r="G43521" s="11"/>
      <c r="H43521" s="11"/>
    </row>
    <row r="43522" spans="6:8" x14ac:dyDescent="0.25">
      <c r="F43522" s="11"/>
      <c r="G43522" s="11"/>
      <c r="H43522" s="11"/>
    </row>
    <row r="43523" spans="6:8" x14ac:dyDescent="0.25">
      <c r="F43523" s="11"/>
      <c r="G43523" s="11"/>
      <c r="H43523" s="11"/>
    </row>
    <row r="43524" spans="6:8" x14ac:dyDescent="0.25">
      <c r="F43524" s="11"/>
      <c r="G43524" s="11"/>
      <c r="H43524" s="11"/>
    </row>
    <row r="43525" spans="6:8" x14ac:dyDescent="0.25">
      <c r="F43525" s="11"/>
      <c r="G43525" s="11"/>
      <c r="H43525" s="11"/>
    </row>
    <row r="43526" spans="6:8" x14ac:dyDescent="0.25">
      <c r="F43526" s="11"/>
      <c r="G43526" s="11"/>
      <c r="H43526" s="11"/>
    </row>
    <row r="43527" spans="6:8" x14ac:dyDescent="0.25">
      <c r="F43527" s="11"/>
      <c r="G43527" s="11"/>
      <c r="H43527" s="11"/>
    </row>
    <row r="43528" spans="6:8" x14ac:dyDescent="0.25">
      <c r="F43528" s="11"/>
      <c r="G43528" s="11"/>
      <c r="H43528" s="11"/>
    </row>
    <row r="43529" spans="6:8" x14ac:dyDescent="0.25">
      <c r="F43529" s="11"/>
      <c r="G43529" s="11"/>
      <c r="H43529" s="11"/>
    </row>
    <row r="43530" spans="6:8" x14ac:dyDescent="0.25">
      <c r="F43530" s="11"/>
      <c r="G43530" s="11"/>
      <c r="H43530" s="11"/>
    </row>
    <row r="43531" spans="6:8" x14ac:dyDescent="0.25">
      <c r="F43531" s="11"/>
      <c r="G43531" s="11"/>
      <c r="H43531" s="11"/>
    </row>
    <row r="43532" spans="6:8" x14ac:dyDescent="0.25">
      <c r="F43532" s="11"/>
      <c r="G43532" s="11"/>
      <c r="H43532" s="11"/>
    </row>
    <row r="43533" spans="6:8" x14ac:dyDescent="0.25">
      <c r="F43533" s="11"/>
      <c r="G43533" s="11"/>
      <c r="H43533" s="11"/>
    </row>
    <row r="43534" spans="6:8" x14ac:dyDescent="0.25">
      <c r="F43534" s="11"/>
      <c r="G43534" s="11"/>
      <c r="H43534" s="11"/>
    </row>
    <row r="43535" spans="6:8" x14ac:dyDescent="0.25">
      <c r="F43535" s="11"/>
      <c r="G43535" s="11"/>
      <c r="H43535" s="11"/>
    </row>
    <row r="43536" spans="6:8" x14ac:dyDescent="0.25">
      <c r="F43536" s="11"/>
      <c r="G43536" s="11"/>
      <c r="H43536" s="11"/>
    </row>
    <row r="43537" spans="6:8" x14ac:dyDescent="0.25">
      <c r="F43537" s="11"/>
      <c r="G43537" s="11"/>
      <c r="H43537" s="11"/>
    </row>
    <row r="43538" spans="6:8" x14ac:dyDescent="0.25">
      <c r="F43538" s="11"/>
      <c r="G43538" s="11"/>
      <c r="H43538" s="11"/>
    </row>
    <row r="43539" spans="6:8" x14ac:dyDescent="0.25">
      <c r="F43539" s="11"/>
      <c r="G43539" s="11"/>
      <c r="H43539" s="11"/>
    </row>
    <row r="43540" spans="6:8" x14ac:dyDescent="0.25">
      <c r="F43540" s="11"/>
      <c r="G43540" s="11"/>
      <c r="H43540" s="11"/>
    </row>
    <row r="43541" spans="6:8" x14ac:dyDescent="0.25">
      <c r="F43541" s="11"/>
      <c r="G43541" s="11"/>
      <c r="H43541" s="11"/>
    </row>
    <row r="43542" spans="6:8" x14ac:dyDescent="0.25">
      <c r="F43542" s="11"/>
      <c r="G43542" s="11"/>
      <c r="H43542" s="11"/>
    </row>
    <row r="43543" spans="6:8" x14ac:dyDescent="0.25">
      <c r="F43543" s="11"/>
      <c r="G43543" s="11"/>
      <c r="H43543" s="11"/>
    </row>
    <row r="43544" spans="6:8" x14ac:dyDescent="0.25">
      <c r="F43544" s="11"/>
      <c r="G43544" s="11"/>
      <c r="H43544" s="11"/>
    </row>
    <row r="43545" spans="6:8" x14ac:dyDescent="0.25">
      <c r="F43545" s="11"/>
      <c r="G43545" s="11"/>
      <c r="H43545" s="11"/>
    </row>
    <row r="43546" spans="6:8" x14ac:dyDescent="0.25">
      <c r="F43546" s="11"/>
      <c r="G43546" s="11"/>
      <c r="H43546" s="11"/>
    </row>
    <row r="43547" spans="6:8" x14ac:dyDescent="0.25">
      <c r="F43547" s="11"/>
      <c r="G43547" s="11"/>
      <c r="H43547" s="11"/>
    </row>
    <row r="43548" spans="6:8" x14ac:dyDescent="0.25">
      <c r="F43548" s="11"/>
      <c r="G43548" s="11"/>
      <c r="H43548" s="11"/>
    </row>
    <row r="43549" spans="6:8" x14ac:dyDescent="0.25">
      <c r="F43549" s="11"/>
      <c r="G43549" s="11"/>
      <c r="H43549" s="11"/>
    </row>
    <row r="43550" spans="6:8" x14ac:dyDescent="0.25">
      <c r="F43550" s="11"/>
      <c r="G43550" s="11"/>
      <c r="H43550" s="11"/>
    </row>
    <row r="43551" spans="6:8" x14ac:dyDescent="0.25">
      <c r="F43551" s="11"/>
      <c r="G43551" s="11"/>
      <c r="H43551" s="11"/>
    </row>
    <row r="43552" spans="6:8" x14ac:dyDescent="0.25">
      <c r="F43552" s="11"/>
      <c r="G43552" s="11"/>
      <c r="H43552" s="11"/>
    </row>
    <row r="43553" spans="6:8" x14ac:dyDescent="0.25">
      <c r="F43553" s="11"/>
      <c r="G43553" s="11"/>
      <c r="H43553" s="11"/>
    </row>
    <row r="43554" spans="6:8" x14ac:dyDescent="0.25">
      <c r="F43554" s="11"/>
      <c r="G43554" s="11"/>
      <c r="H43554" s="11"/>
    </row>
    <row r="43555" spans="6:8" x14ac:dyDescent="0.25">
      <c r="F43555" s="11"/>
      <c r="G43555" s="11"/>
      <c r="H43555" s="11"/>
    </row>
    <row r="43556" spans="6:8" x14ac:dyDescent="0.25">
      <c r="F43556" s="11"/>
      <c r="G43556" s="11"/>
      <c r="H43556" s="11"/>
    </row>
    <row r="43557" spans="6:8" x14ac:dyDescent="0.25">
      <c r="F43557" s="11"/>
      <c r="G43557" s="11"/>
      <c r="H43557" s="11"/>
    </row>
    <row r="43558" spans="6:8" x14ac:dyDescent="0.25">
      <c r="F43558" s="11"/>
      <c r="G43558" s="11"/>
      <c r="H43558" s="11"/>
    </row>
    <row r="43559" spans="6:8" x14ac:dyDescent="0.25">
      <c r="F43559" s="11"/>
      <c r="G43559" s="11"/>
      <c r="H43559" s="11"/>
    </row>
    <row r="43560" spans="6:8" x14ac:dyDescent="0.25">
      <c r="F43560" s="11"/>
      <c r="G43560" s="11"/>
      <c r="H43560" s="11"/>
    </row>
    <row r="43561" spans="6:8" x14ac:dyDescent="0.25">
      <c r="F43561" s="11"/>
      <c r="G43561" s="11"/>
      <c r="H43561" s="11"/>
    </row>
    <row r="43562" spans="6:8" x14ac:dyDescent="0.25">
      <c r="F43562" s="11"/>
      <c r="G43562" s="11"/>
      <c r="H43562" s="11"/>
    </row>
    <row r="43563" spans="6:8" x14ac:dyDescent="0.25">
      <c r="F43563" s="11"/>
      <c r="G43563" s="11"/>
      <c r="H43563" s="11"/>
    </row>
    <row r="43564" spans="6:8" x14ac:dyDescent="0.25">
      <c r="F43564" s="11"/>
      <c r="G43564" s="11"/>
      <c r="H43564" s="11"/>
    </row>
    <row r="43565" spans="6:8" x14ac:dyDescent="0.25">
      <c r="F43565" s="11"/>
      <c r="G43565" s="11"/>
      <c r="H43565" s="11"/>
    </row>
    <row r="43566" spans="6:8" x14ac:dyDescent="0.25">
      <c r="F43566" s="11"/>
      <c r="G43566" s="11"/>
      <c r="H43566" s="11"/>
    </row>
    <row r="43567" spans="6:8" x14ac:dyDescent="0.25">
      <c r="F43567" s="11"/>
      <c r="G43567" s="11"/>
      <c r="H43567" s="11"/>
    </row>
    <row r="43568" spans="6:8" x14ac:dyDescent="0.25">
      <c r="F43568" s="11"/>
      <c r="G43568" s="11"/>
      <c r="H43568" s="11"/>
    </row>
    <row r="43569" spans="6:8" x14ac:dyDescent="0.25">
      <c r="F43569" s="11"/>
      <c r="G43569" s="11"/>
      <c r="H43569" s="11"/>
    </row>
    <row r="43570" spans="6:8" x14ac:dyDescent="0.25">
      <c r="F43570" s="11"/>
      <c r="G43570" s="11"/>
      <c r="H43570" s="11"/>
    </row>
    <row r="43571" spans="6:8" x14ac:dyDescent="0.25">
      <c r="F43571" s="11"/>
      <c r="G43571" s="11"/>
      <c r="H43571" s="11"/>
    </row>
    <row r="43572" spans="6:8" x14ac:dyDescent="0.25">
      <c r="F43572" s="11"/>
      <c r="G43572" s="11"/>
      <c r="H43572" s="11"/>
    </row>
    <row r="43573" spans="6:8" x14ac:dyDescent="0.25">
      <c r="F43573" s="11"/>
      <c r="G43573" s="11"/>
      <c r="H43573" s="11"/>
    </row>
    <row r="43574" spans="6:8" x14ac:dyDescent="0.25">
      <c r="F43574" s="11"/>
      <c r="G43574" s="11"/>
      <c r="H43574" s="11"/>
    </row>
    <row r="43575" spans="6:8" x14ac:dyDescent="0.25">
      <c r="F43575" s="11"/>
      <c r="G43575" s="11"/>
      <c r="H43575" s="11"/>
    </row>
    <row r="43576" spans="6:8" x14ac:dyDescent="0.25">
      <c r="F43576" s="11"/>
      <c r="G43576" s="11"/>
      <c r="H43576" s="11"/>
    </row>
    <row r="43577" spans="6:8" x14ac:dyDescent="0.25">
      <c r="F43577" s="11"/>
      <c r="G43577" s="11"/>
      <c r="H43577" s="11"/>
    </row>
    <row r="43578" spans="6:8" x14ac:dyDescent="0.25">
      <c r="F43578" s="11"/>
      <c r="G43578" s="11"/>
      <c r="H43578" s="11"/>
    </row>
    <row r="43579" spans="6:8" x14ac:dyDescent="0.25">
      <c r="F43579" s="11"/>
      <c r="G43579" s="11"/>
      <c r="H43579" s="11"/>
    </row>
    <row r="43580" spans="6:8" x14ac:dyDescent="0.25">
      <c r="F43580" s="11"/>
      <c r="G43580" s="11"/>
      <c r="H43580" s="11"/>
    </row>
    <row r="43581" spans="6:8" x14ac:dyDescent="0.25">
      <c r="F43581" s="11"/>
      <c r="G43581" s="11"/>
      <c r="H43581" s="11"/>
    </row>
    <row r="43582" spans="6:8" x14ac:dyDescent="0.25">
      <c r="F43582" s="11"/>
      <c r="G43582" s="11"/>
      <c r="H43582" s="11"/>
    </row>
    <row r="43583" spans="6:8" x14ac:dyDescent="0.25">
      <c r="F43583" s="11"/>
      <c r="G43583" s="11"/>
      <c r="H43583" s="11"/>
    </row>
    <row r="43584" spans="6:8" x14ac:dyDescent="0.25">
      <c r="F43584" s="11"/>
      <c r="G43584" s="11"/>
      <c r="H43584" s="11"/>
    </row>
    <row r="43585" spans="6:8" x14ac:dyDescent="0.25">
      <c r="F43585" s="11"/>
      <c r="G43585" s="11"/>
      <c r="H43585" s="11"/>
    </row>
    <row r="43586" spans="6:8" x14ac:dyDescent="0.25">
      <c r="F43586" s="11"/>
      <c r="G43586" s="11"/>
      <c r="H43586" s="11"/>
    </row>
    <row r="43587" spans="6:8" x14ac:dyDescent="0.25">
      <c r="F43587" s="11"/>
      <c r="G43587" s="11"/>
      <c r="H43587" s="11"/>
    </row>
    <row r="43588" spans="6:8" x14ac:dyDescent="0.25">
      <c r="F43588" s="11"/>
      <c r="G43588" s="11"/>
      <c r="H43588" s="11"/>
    </row>
    <row r="43589" spans="6:8" x14ac:dyDescent="0.25">
      <c r="F43589" s="11"/>
      <c r="G43589" s="11"/>
      <c r="H43589" s="11"/>
    </row>
    <row r="43590" spans="6:8" x14ac:dyDescent="0.25">
      <c r="F43590" s="11"/>
      <c r="G43590" s="11"/>
      <c r="H43590" s="11"/>
    </row>
    <row r="43591" spans="6:8" x14ac:dyDescent="0.25">
      <c r="F43591" s="11"/>
      <c r="G43591" s="11"/>
      <c r="H43591" s="11"/>
    </row>
    <row r="43592" spans="6:8" x14ac:dyDescent="0.25">
      <c r="F43592" s="11"/>
      <c r="G43592" s="11"/>
      <c r="H43592" s="11"/>
    </row>
    <row r="43593" spans="6:8" x14ac:dyDescent="0.25">
      <c r="F43593" s="11"/>
      <c r="G43593" s="11"/>
      <c r="H43593" s="11"/>
    </row>
    <row r="43594" spans="6:8" x14ac:dyDescent="0.25">
      <c r="F43594" s="11"/>
      <c r="G43594" s="11"/>
      <c r="H43594" s="11"/>
    </row>
    <row r="43595" spans="6:8" x14ac:dyDescent="0.25">
      <c r="F43595" s="11"/>
      <c r="G43595" s="11"/>
      <c r="H43595" s="11"/>
    </row>
    <row r="43596" spans="6:8" x14ac:dyDescent="0.25">
      <c r="F43596" s="11"/>
      <c r="G43596" s="11"/>
      <c r="H43596" s="11"/>
    </row>
    <row r="43597" spans="6:8" x14ac:dyDescent="0.25">
      <c r="F43597" s="11"/>
      <c r="G43597" s="11"/>
      <c r="H43597" s="11"/>
    </row>
    <row r="43598" spans="6:8" x14ac:dyDescent="0.25">
      <c r="F43598" s="11"/>
      <c r="G43598" s="11"/>
      <c r="H43598" s="11"/>
    </row>
    <row r="43599" spans="6:8" x14ac:dyDescent="0.25">
      <c r="F43599" s="11"/>
      <c r="G43599" s="11"/>
      <c r="H43599" s="11"/>
    </row>
    <row r="43600" spans="6:8" x14ac:dyDescent="0.25">
      <c r="F43600" s="11"/>
      <c r="G43600" s="11"/>
      <c r="H43600" s="11"/>
    </row>
    <row r="43601" spans="6:8" x14ac:dyDescent="0.25">
      <c r="F43601" s="11"/>
      <c r="G43601" s="11"/>
      <c r="H43601" s="11"/>
    </row>
    <row r="43602" spans="6:8" x14ac:dyDescent="0.25">
      <c r="F43602" s="11"/>
      <c r="G43602" s="11"/>
      <c r="H43602" s="11"/>
    </row>
    <row r="43603" spans="6:8" x14ac:dyDescent="0.25">
      <c r="F43603" s="11"/>
      <c r="G43603" s="11"/>
      <c r="H43603" s="11"/>
    </row>
    <row r="43604" spans="6:8" x14ac:dyDescent="0.25">
      <c r="F43604" s="11"/>
      <c r="G43604" s="11"/>
      <c r="H43604" s="11"/>
    </row>
    <row r="43605" spans="6:8" x14ac:dyDescent="0.25">
      <c r="F43605" s="11"/>
      <c r="G43605" s="11"/>
      <c r="H43605" s="11"/>
    </row>
    <row r="43606" spans="6:8" x14ac:dyDescent="0.25">
      <c r="F43606" s="11"/>
      <c r="G43606" s="11"/>
      <c r="H43606" s="11"/>
    </row>
    <row r="43607" spans="6:8" x14ac:dyDescent="0.25">
      <c r="F43607" s="11"/>
      <c r="G43607" s="11"/>
      <c r="H43607" s="11"/>
    </row>
    <row r="43608" spans="6:8" x14ac:dyDescent="0.25">
      <c r="F43608" s="11"/>
      <c r="G43608" s="11"/>
      <c r="H43608" s="11"/>
    </row>
    <row r="43609" spans="6:8" x14ac:dyDescent="0.25">
      <c r="F43609" s="11"/>
      <c r="G43609" s="11"/>
      <c r="H43609" s="11"/>
    </row>
    <row r="43610" spans="6:8" x14ac:dyDescent="0.25">
      <c r="F43610" s="11"/>
      <c r="G43610" s="11"/>
      <c r="H43610" s="11"/>
    </row>
    <row r="43611" spans="6:8" x14ac:dyDescent="0.25">
      <c r="F43611" s="11"/>
      <c r="G43611" s="11"/>
      <c r="H43611" s="11"/>
    </row>
    <row r="43612" spans="6:8" x14ac:dyDescent="0.25">
      <c r="F43612" s="11"/>
      <c r="G43612" s="11"/>
      <c r="H43612" s="11"/>
    </row>
    <row r="43613" spans="6:8" x14ac:dyDescent="0.25">
      <c r="F43613" s="11"/>
      <c r="G43613" s="11"/>
      <c r="H43613" s="11"/>
    </row>
    <row r="43614" spans="6:8" x14ac:dyDescent="0.25">
      <c r="F43614" s="11"/>
      <c r="G43614" s="11"/>
      <c r="H43614" s="11"/>
    </row>
    <row r="43615" spans="6:8" x14ac:dyDescent="0.25">
      <c r="F43615" s="11"/>
      <c r="G43615" s="11"/>
      <c r="H43615" s="11"/>
    </row>
    <row r="43616" spans="6:8" x14ac:dyDescent="0.25">
      <c r="F43616" s="11"/>
      <c r="G43616" s="11"/>
      <c r="H43616" s="11"/>
    </row>
    <row r="43617" spans="6:8" x14ac:dyDescent="0.25">
      <c r="F43617" s="11"/>
      <c r="G43617" s="11"/>
      <c r="H43617" s="11"/>
    </row>
    <row r="43618" spans="6:8" x14ac:dyDescent="0.25">
      <c r="F43618" s="11"/>
      <c r="G43618" s="11"/>
      <c r="H43618" s="11"/>
    </row>
    <row r="43619" spans="6:8" x14ac:dyDescent="0.25">
      <c r="F43619" s="11"/>
      <c r="G43619" s="11"/>
      <c r="H43619" s="11"/>
    </row>
    <row r="43620" spans="6:8" x14ac:dyDescent="0.25">
      <c r="F43620" s="11"/>
      <c r="G43620" s="11"/>
      <c r="H43620" s="11"/>
    </row>
    <row r="43621" spans="6:8" x14ac:dyDescent="0.25">
      <c r="F43621" s="11"/>
      <c r="G43621" s="11"/>
      <c r="H43621" s="11"/>
    </row>
    <row r="43622" spans="6:8" x14ac:dyDescent="0.25">
      <c r="F43622" s="11"/>
      <c r="G43622" s="11"/>
      <c r="H43622" s="11"/>
    </row>
    <row r="43623" spans="6:8" x14ac:dyDescent="0.25">
      <c r="F43623" s="11"/>
      <c r="G43623" s="11"/>
      <c r="H43623" s="11"/>
    </row>
    <row r="43624" spans="6:8" x14ac:dyDescent="0.25">
      <c r="F43624" s="11"/>
      <c r="G43624" s="11"/>
      <c r="H43624" s="11"/>
    </row>
    <row r="43625" spans="6:8" x14ac:dyDescent="0.25">
      <c r="F43625" s="11"/>
      <c r="G43625" s="11"/>
      <c r="H43625" s="11"/>
    </row>
    <row r="43626" spans="6:8" x14ac:dyDescent="0.25">
      <c r="F43626" s="11"/>
      <c r="G43626" s="11"/>
      <c r="H43626" s="11"/>
    </row>
    <row r="43627" spans="6:8" x14ac:dyDescent="0.25">
      <c r="F43627" s="11"/>
      <c r="G43627" s="11"/>
      <c r="H43627" s="11"/>
    </row>
    <row r="43628" spans="6:8" x14ac:dyDescent="0.25">
      <c r="F43628" s="11"/>
      <c r="G43628" s="11"/>
      <c r="H43628" s="11"/>
    </row>
    <row r="43629" spans="6:8" x14ac:dyDescent="0.25">
      <c r="F43629" s="11"/>
      <c r="G43629" s="11"/>
      <c r="H43629" s="11"/>
    </row>
    <row r="43630" spans="6:8" x14ac:dyDescent="0.25">
      <c r="F43630" s="11"/>
      <c r="G43630" s="11"/>
      <c r="H43630" s="11"/>
    </row>
    <row r="43631" spans="6:8" x14ac:dyDescent="0.25">
      <c r="F43631" s="11"/>
      <c r="G43631" s="11"/>
      <c r="H43631" s="11"/>
    </row>
    <row r="43632" spans="6:8" x14ac:dyDescent="0.25">
      <c r="F43632" s="11"/>
      <c r="G43632" s="11"/>
      <c r="H43632" s="11"/>
    </row>
    <row r="43633" spans="6:8" x14ac:dyDescent="0.25">
      <c r="F43633" s="11"/>
      <c r="G43633" s="11"/>
      <c r="H43633" s="11"/>
    </row>
    <row r="43634" spans="6:8" x14ac:dyDescent="0.25">
      <c r="F43634" s="11"/>
      <c r="G43634" s="11"/>
      <c r="H43634" s="11"/>
    </row>
    <row r="43635" spans="6:8" x14ac:dyDescent="0.25">
      <c r="F43635" s="11"/>
      <c r="G43635" s="11"/>
      <c r="H43635" s="11"/>
    </row>
    <row r="43636" spans="6:8" x14ac:dyDescent="0.25">
      <c r="F43636" s="11"/>
      <c r="G43636" s="11"/>
      <c r="H43636" s="11"/>
    </row>
    <row r="43637" spans="6:8" x14ac:dyDescent="0.25">
      <c r="F43637" s="11"/>
      <c r="G43637" s="11"/>
      <c r="H43637" s="11"/>
    </row>
    <row r="43638" spans="6:8" x14ac:dyDescent="0.25">
      <c r="F43638" s="11"/>
      <c r="G43638" s="11"/>
      <c r="H43638" s="11"/>
    </row>
    <row r="43639" spans="6:8" x14ac:dyDescent="0.25">
      <c r="F43639" s="11"/>
      <c r="G43639" s="11"/>
      <c r="H43639" s="11"/>
    </row>
    <row r="43640" spans="6:8" x14ac:dyDescent="0.25">
      <c r="F43640" s="11"/>
      <c r="G43640" s="11"/>
      <c r="H43640" s="11"/>
    </row>
    <row r="43641" spans="6:8" x14ac:dyDescent="0.25">
      <c r="F43641" s="11"/>
      <c r="G43641" s="11"/>
      <c r="H43641" s="11"/>
    </row>
    <row r="43642" spans="6:8" x14ac:dyDescent="0.25">
      <c r="F43642" s="11"/>
      <c r="G43642" s="11"/>
      <c r="H43642" s="11"/>
    </row>
    <row r="43643" spans="6:8" x14ac:dyDescent="0.25">
      <c r="F43643" s="11"/>
      <c r="G43643" s="11"/>
      <c r="H43643" s="11"/>
    </row>
    <row r="43644" spans="6:8" x14ac:dyDescent="0.25">
      <c r="F43644" s="11"/>
      <c r="G43644" s="11"/>
      <c r="H43644" s="11"/>
    </row>
    <row r="43645" spans="6:8" x14ac:dyDescent="0.25">
      <c r="F43645" s="11"/>
      <c r="G43645" s="11"/>
      <c r="H43645" s="11"/>
    </row>
    <row r="43646" spans="6:8" x14ac:dyDescent="0.25">
      <c r="F43646" s="11"/>
      <c r="G43646" s="11"/>
      <c r="H43646" s="11"/>
    </row>
    <row r="43647" spans="6:8" x14ac:dyDescent="0.25">
      <c r="F43647" s="11"/>
      <c r="G43647" s="11"/>
      <c r="H43647" s="11"/>
    </row>
    <row r="43648" spans="6:8" x14ac:dyDescent="0.25">
      <c r="F43648" s="11"/>
      <c r="G43648" s="11"/>
      <c r="H43648" s="11"/>
    </row>
    <row r="43649" spans="6:8" x14ac:dyDescent="0.25">
      <c r="F43649" s="11"/>
      <c r="G43649" s="11"/>
      <c r="H43649" s="11"/>
    </row>
    <row r="43650" spans="6:8" x14ac:dyDescent="0.25">
      <c r="F43650" s="11"/>
      <c r="G43650" s="11"/>
      <c r="H43650" s="11"/>
    </row>
    <row r="43651" spans="6:8" x14ac:dyDescent="0.25">
      <c r="F43651" s="11"/>
      <c r="G43651" s="11"/>
      <c r="H43651" s="11"/>
    </row>
    <row r="43652" spans="6:8" x14ac:dyDescent="0.25">
      <c r="F43652" s="11"/>
      <c r="G43652" s="11"/>
      <c r="H43652" s="11"/>
    </row>
    <row r="43653" spans="6:8" x14ac:dyDescent="0.25">
      <c r="F43653" s="11"/>
      <c r="G43653" s="11"/>
      <c r="H43653" s="11"/>
    </row>
    <row r="43654" spans="6:8" x14ac:dyDescent="0.25">
      <c r="F43654" s="11"/>
      <c r="G43654" s="11"/>
      <c r="H43654" s="11"/>
    </row>
    <row r="43655" spans="6:8" x14ac:dyDescent="0.25">
      <c r="F43655" s="11"/>
      <c r="G43655" s="11"/>
      <c r="H43655" s="11"/>
    </row>
    <row r="43656" spans="6:8" x14ac:dyDescent="0.25">
      <c r="F43656" s="11"/>
      <c r="G43656" s="11"/>
      <c r="H43656" s="11"/>
    </row>
    <row r="43657" spans="6:8" x14ac:dyDescent="0.25">
      <c r="F43657" s="11"/>
      <c r="G43657" s="11"/>
      <c r="H43657" s="11"/>
    </row>
    <row r="43658" spans="6:8" x14ac:dyDescent="0.25">
      <c r="F43658" s="11"/>
      <c r="G43658" s="11"/>
      <c r="H43658" s="11"/>
    </row>
    <row r="43659" spans="6:8" x14ac:dyDescent="0.25">
      <c r="F43659" s="11"/>
      <c r="G43659" s="11"/>
      <c r="H43659" s="11"/>
    </row>
    <row r="43660" spans="6:8" x14ac:dyDescent="0.25">
      <c r="F43660" s="11"/>
      <c r="G43660" s="11"/>
      <c r="H43660" s="11"/>
    </row>
    <row r="43661" spans="6:8" x14ac:dyDescent="0.25">
      <c r="F43661" s="11"/>
      <c r="G43661" s="11"/>
      <c r="H43661" s="11"/>
    </row>
    <row r="43662" spans="6:8" x14ac:dyDescent="0.25">
      <c r="F43662" s="11"/>
      <c r="G43662" s="11"/>
      <c r="H43662" s="11"/>
    </row>
    <row r="43663" spans="6:8" x14ac:dyDescent="0.25">
      <c r="F43663" s="11"/>
      <c r="G43663" s="11"/>
      <c r="H43663" s="11"/>
    </row>
    <row r="43664" spans="6:8" x14ac:dyDescent="0.25">
      <c r="F43664" s="11"/>
      <c r="G43664" s="11"/>
      <c r="H43664" s="11"/>
    </row>
    <row r="43665" spans="6:8" x14ac:dyDescent="0.25">
      <c r="F43665" s="11"/>
      <c r="G43665" s="11"/>
      <c r="H43665" s="11"/>
    </row>
    <row r="43666" spans="6:8" x14ac:dyDescent="0.25">
      <c r="F43666" s="11"/>
      <c r="G43666" s="11"/>
      <c r="H43666" s="11"/>
    </row>
    <row r="43667" spans="6:8" x14ac:dyDescent="0.25">
      <c r="F43667" s="11"/>
      <c r="G43667" s="11"/>
      <c r="H43667" s="11"/>
    </row>
    <row r="43668" spans="6:8" x14ac:dyDescent="0.25">
      <c r="F43668" s="11"/>
      <c r="G43668" s="11"/>
      <c r="H43668" s="11"/>
    </row>
    <row r="43669" spans="6:8" x14ac:dyDescent="0.25">
      <c r="F43669" s="11"/>
      <c r="G43669" s="11"/>
      <c r="H43669" s="11"/>
    </row>
    <row r="43670" spans="6:8" x14ac:dyDescent="0.25">
      <c r="F43670" s="11"/>
      <c r="G43670" s="11"/>
      <c r="H43670" s="11"/>
    </row>
    <row r="43671" spans="6:8" x14ac:dyDescent="0.25">
      <c r="F43671" s="11"/>
      <c r="G43671" s="11"/>
      <c r="H43671" s="11"/>
    </row>
    <row r="43672" spans="6:8" x14ac:dyDescent="0.25">
      <c r="F43672" s="11"/>
      <c r="G43672" s="11"/>
      <c r="H43672" s="11"/>
    </row>
    <row r="43673" spans="6:8" x14ac:dyDescent="0.25">
      <c r="F43673" s="11"/>
      <c r="G43673" s="11"/>
      <c r="H43673" s="11"/>
    </row>
    <row r="43674" spans="6:8" x14ac:dyDescent="0.25">
      <c r="F43674" s="11"/>
      <c r="G43674" s="11"/>
      <c r="H43674" s="11"/>
    </row>
    <row r="43675" spans="6:8" x14ac:dyDescent="0.25">
      <c r="F43675" s="11"/>
      <c r="G43675" s="11"/>
      <c r="H43675" s="11"/>
    </row>
    <row r="43676" spans="6:8" x14ac:dyDescent="0.25">
      <c r="F43676" s="11"/>
      <c r="G43676" s="11"/>
      <c r="H43676" s="11"/>
    </row>
    <row r="43677" spans="6:8" x14ac:dyDescent="0.25">
      <c r="F43677" s="11"/>
      <c r="G43677" s="11"/>
      <c r="H43677" s="11"/>
    </row>
    <row r="43678" spans="6:8" x14ac:dyDescent="0.25">
      <c r="F43678" s="11"/>
      <c r="G43678" s="11"/>
      <c r="H43678" s="11"/>
    </row>
    <row r="43679" spans="6:8" x14ac:dyDescent="0.25">
      <c r="F43679" s="11"/>
      <c r="G43679" s="11"/>
      <c r="H43679" s="11"/>
    </row>
    <row r="43680" spans="6:8" x14ac:dyDescent="0.25">
      <c r="F43680" s="11"/>
      <c r="G43680" s="11"/>
      <c r="H43680" s="11"/>
    </row>
    <row r="43681" spans="6:8" x14ac:dyDescent="0.25">
      <c r="F43681" s="11"/>
      <c r="G43681" s="11"/>
      <c r="H43681" s="11"/>
    </row>
    <row r="43682" spans="6:8" x14ac:dyDescent="0.25">
      <c r="F43682" s="11"/>
      <c r="G43682" s="11"/>
      <c r="H43682" s="11"/>
    </row>
    <row r="43683" spans="6:8" x14ac:dyDescent="0.25">
      <c r="F43683" s="11"/>
      <c r="G43683" s="11"/>
      <c r="H43683" s="11"/>
    </row>
    <row r="43684" spans="6:8" x14ac:dyDescent="0.25">
      <c r="F43684" s="11"/>
      <c r="G43684" s="11"/>
      <c r="H43684" s="11"/>
    </row>
    <row r="43685" spans="6:8" x14ac:dyDescent="0.25">
      <c r="F43685" s="11"/>
      <c r="G43685" s="11"/>
      <c r="H43685" s="11"/>
    </row>
    <row r="43686" spans="6:8" x14ac:dyDescent="0.25">
      <c r="F43686" s="11"/>
      <c r="G43686" s="11"/>
      <c r="H43686" s="11"/>
    </row>
    <row r="43687" spans="6:8" x14ac:dyDescent="0.25">
      <c r="F43687" s="11"/>
      <c r="G43687" s="11"/>
      <c r="H43687" s="11"/>
    </row>
    <row r="43688" spans="6:8" x14ac:dyDescent="0.25">
      <c r="F43688" s="11"/>
      <c r="G43688" s="11"/>
      <c r="H43688" s="11"/>
    </row>
    <row r="43689" spans="6:8" x14ac:dyDescent="0.25">
      <c r="F43689" s="11"/>
      <c r="G43689" s="11"/>
      <c r="H43689" s="11"/>
    </row>
    <row r="43690" spans="6:8" x14ac:dyDescent="0.25">
      <c r="F43690" s="11"/>
      <c r="G43690" s="11"/>
      <c r="H43690" s="11"/>
    </row>
    <row r="43691" spans="6:8" x14ac:dyDescent="0.25">
      <c r="F43691" s="11"/>
      <c r="G43691" s="11"/>
      <c r="H43691" s="11"/>
    </row>
    <row r="43692" spans="6:8" x14ac:dyDescent="0.25">
      <c r="F43692" s="11"/>
      <c r="G43692" s="11"/>
      <c r="H43692" s="11"/>
    </row>
    <row r="43693" spans="6:8" x14ac:dyDescent="0.25">
      <c r="F43693" s="11"/>
      <c r="G43693" s="11"/>
      <c r="H43693" s="11"/>
    </row>
    <row r="43694" spans="6:8" x14ac:dyDescent="0.25">
      <c r="F43694" s="11"/>
      <c r="G43694" s="11"/>
      <c r="H43694" s="11"/>
    </row>
    <row r="43695" spans="6:8" x14ac:dyDescent="0.25">
      <c r="F43695" s="11"/>
      <c r="G43695" s="11"/>
      <c r="H43695" s="11"/>
    </row>
    <row r="43696" spans="6:8" x14ac:dyDescent="0.25">
      <c r="F43696" s="11"/>
      <c r="G43696" s="11"/>
      <c r="H43696" s="11"/>
    </row>
    <row r="43697" spans="6:8" x14ac:dyDescent="0.25">
      <c r="F43697" s="11"/>
      <c r="G43697" s="11"/>
      <c r="H43697" s="11"/>
    </row>
    <row r="43698" spans="6:8" x14ac:dyDescent="0.25">
      <c r="F43698" s="11"/>
      <c r="G43698" s="11"/>
      <c r="H43698" s="11"/>
    </row>
    <row r="43699" spans="6:8" x14ac:dyDescent="0.25">
      <c r="F43699" s="11"/>
      <c r="G43699" s="11"/>
      <c r="H43699" s="11"/>
    </row>
    <row r="43700" spans="6:8" x14ac:dyDescent="0.25">
      <c r="F43700" s="11"/>
      <c r="G43700" s="11"/>
      <c r="H43700" s="11"/>
    </row>
    <row r="43701" spans="6:8" x14ac:dyDescent="0.25">
      <c r="F43701" s="11"/>
      <c r="G43701" s="11"/>
      <c r="H43701" s="11"/>
    </row>
    <row r="43702" spans="6:8" x14ac:dyDescent="0.25">
      <c r="F43702" s="11"/>
      <c r="G43702" s="11"/>
      <c r="H43702" s="11"/>
    </row>
    <row r="43703" spans="6:8" x14ac:dyDescent="0.25">
      <c r="F43703" s="11"/>
      <c r="G43703" s="11"/>
      <c r="H43703" s="11"/>
    </row>
    <row r="43704" spans="6:8" x14ac:dyDescent="0.25">
      <c r="F43704" s="11"/>
      <c r="G43704" s="11"/>
      <c r="H43704" s="11"/>
    </row>
    <row r="43705" spans="6:8" x14ac:dyDescent="0.25">
      <c r="F43705" s="11"/>
      <c r="G43705" s="11"/>
      <c r="H43705" s="11"/>
    </row>
    <row r="43706" spans="6:8" x14ac:dyDescent="0.25">
      <c r="F43706" s="11"/>
      <c r="G43706" s="11"/>
      <c r="H43706" s="11"/>
    </row>
    <row r="43707" spans="6:8" x14ac:dyDescent="0.25">
      <c r="F43707" s="11"/>
      <c r="G43707" s="11"/>
      <c r="H43707" s="11"/>
    </row>
    <row r="43708" spans="6:8" x14ac:dyDescent="0.25">
      <c r="F43708" s="11"/>
      <c r="G43708" s="11"/>
      <c r="H43708" s="11"/>
    </row>
    <row r="43709" spans="6:8" x14ac:dyDescent="0.25">
      <c r="F43709" s="11"/>
      <c r="G43709" s="11"/>
      <c r="H43709" s="11"/>
    </row>
    <row r="43710" spans="6:8" x14ac:dyDescent="0.25">
      <c r="F43710" s="11"/>
      <c r="G43710" s="11"/>
      <c r="H43710" s="11"/>
    </row>
    <row r="43711" spans="6:8" x14ac:dyDescent="0.25">
      <c r="F43711" s="11"/>
      <c r="G43711" s="11"/>
      <c r="H43711" s="11"/>
    </row>
    <row r="43712" spans="6:8" x14ac:dyDescent="0.25">
      <c r="F43712" s="11"/>
      <c r="G43712" s="11"/>
      <c r="H43712" s="11"/>
    </row>
    <row r="43713" spans="6:8" x14ac:dyDescent="0.25">
      <c r="F43713" s="11"/>
      <c r="G43713" s="11"/>
      <c r="H43713" s="11"/>
    </row>
    <row r="43714" spans="6:8" x14ac:dyDescent="0.25">
      <c r="F43714" s="11"/>
      <c r="G43714" s="11"/>
      <c r="H43714" s="11"/>
    </row>
    <row r="43715" spans="6:8" x14ac:dyDescent="0.25">
      <c r="F43715" s="11"/>
      <c r="G43715" s="11"/>
      <c r="H43715" s="11"/>
    </row>
    <row r="43716" spans="6:8" x14ac:dyDescent="0.25">
      <c r="F43716" s="11"/>
      <c r="G43716" s="11"/>
      <c r="H43716" s="11"/>
    </row>
    <row r="43717" spans="6:8" x14ac:dyDescent="0.25">
      <c r="F43717" s="11"/>
      <c r="G43717" s="11"/>
      <c r="H43717" s="11"/>
    </row>
    <row r="43718" spans="6:8" x14ac:dyDescent="0.25">
      <c r="F43718" s="11"/>
      <c r="G43718" s="11"/>
      <c r="H43718" s="11"/>
    </row>
    <row r="43719" spans="6:8" x14ac:dyDescent="0.25">
      <c r="F43719" s="11"/>
      <c r="G43719" s="11"/>
      <c r="H43719" s="11"/>
    </row>
    <row r="43720" spans="6:8" x14ac:dyDescent="0.25">
      <c r="F43720" s="11"/>
      <c r="G43720" s="11"/>
      <c r="H43720" s="11"/>
    </row>
    <row r="43721" spans="6:8" x14ac:dyDescent="0.25">
      <c r="F43721" s="11"/>
      <c r="G43721" s="11"/>
      <c r="H43721" s="11"/>
    </row>
    <row r="43722" spans="6:8" x14ac:dyDescent="0.25">
      <c r="F43722" s="11"/>
      <c r="G43722" s="11"/>
      <c r="H43722" s="11"/>
    </row>
    <row r="43723" spans="6:8" x14ac:dyDescent="0.25">
      <c r="F43723" s="11"/>
      <c r="G43723" s="11"/>
      <c r="H43723" s="11"/>
    </row>
    <row r="43724" spans="6:8" x14ac:dyDescent="0.25">
      <c r="F43724" s="11"/>
      <c r="G43724" s="11"/>
      <c r="H43724" s="11"/>
    </row>
    <row r="43725" spans="6:8" x14ac:dyDescent="0.25">
      <c r="F43725" s="11"/>
      <c r="G43725" s="11"/>
      <c r="H43725" s="11"/>
    </row>
    <row r="43726" spans="6:8" x14ac:dyDescent="0.25">
      <c r="F43726" s="11"/>
      <c r="G43726" s="11"/>
      <c r="H43726" s="11"/>
    </row>
    <row r="43727" spans="6:8" x14ac:dyDescent="0.25">
      <c r="F43727" s="11"/>
      <c r="G43727" s="11"/>
      <c r="H43727" s="11"/>
    </row>
    <row r="43728" spans="6:8" x14ac:dyDescent="0.25">
      <c r="F43728" s="11"/>
      <c r="G43728" s="11"/>
      <c r="H43728" s="11"/>
    </row>
    <row r="43729" spans="6:8" x14ac:dyDescent="0.25">
      <c r="F43729" s="11"/>
      <c r="G43729" s="11"/>
      <c r="H43729" s="11"/>
    </row>
    <row r="43730" spans="6:8" x14ac:dyDescent="0.25">
      <c r="F43730" s="11"/>
      <c r="G43730" s="11"/>
      <c r="H43730" s="11"/>
    </row>
    <row r="43731" spans="6:8" x14ac:dyDescent="0.25">
      <c r="F43731" s="11"/>
      <c r="G43731" s="11"/>
      <c r="H43731" s="11"/>
    </row>
    <row r="43732" spans="6:8" x14ac:dyDescent="0.25">
      <c r="F43732" s="11"/>
      <c r="G43732" s="11"/>
      <c r="H43732" s="11"/>
    </row>
    <row r="43733" spans="6:8" x14ac:dyDescent="0.25">
      <c r="F43733" s="11"/>
      <c r="G43733" s="11"/>
      <c r="H43733" s="11"/>
    </row>
    <row r="43734" spans="6:8" x14ac:dyDescent="0.25">
      <c r="F43734" s="11"/>
      <c r="G43734" s="11"/>
      <c r="H43734" s="11"/>
    </row>
    <row r="43735" spans="6:8" x14ac:dyDescent="0.25">
      <c r="F43735" s="11"/>
      <c r="G43735" s="11"/>
      <c r="H43735" s="11"/>
    </row>
    <row r="43736" spans="6:8" x14ac:dyDescent="0.25">
      <c r="F43736" s="11"/>
      <c r="G43736" s="11"/>
      <c r="H43736" s="11"/>
    </row>
    <row r="43737" spans="6:8" x14ac:dyDescent="0.25">
      <c r="F43737" s="11"/>
      <c r="G43737" s="11"/>
      <c r="H43737" s="11"/>
    </row>
    <row r="43738" spans="6:8" x14ac:dyDescent="0.25">
      <c r="F43738" s="11"/>
      <c r="G43738" s="11"/>
      <c r="H43738" s="11"/>
    </row>
    <row r="43739" spans="6:8" x14ac:dyDescent="0.25">
      <c r="F43739" s="11"/>
      <c r="G43739" s="11"/>
      <c r="H43739" s="11"/>
    </row>
    <row r="43740" spans="6:8" x14ac:dyDescent="0.25">
      <c r="F43740" s="11"/>
      <c r="G43740" s="11"/>
      <c r="H43740" s="11"/>
    </row>
    <row r="43741" spans="6:8" x14ac:dyDescent="0.25">
      <c r="F43741" s="11"/>
      <c r="G43741" s="11"/>
      <c r="H43741" s="11"/>
    </row>
    <row r="43742" spans="6:8" x14ac:dyDescent="0.25">
      <c r="F43742" s="11"/>
      <c r="G43742" s="11"/>
      <c r="H43742" s="11"/>
    </row>
    <row r="43743" spans="6:8" x14ac:dyDescent="0.25">
      <c r="F43743" s="11"/>
      <c r="G43743" s="11"/>
      <c r="H43743" s="11"/>
    </row>
    <row r="43744" spans="6:8" x14ac:dyDescent="0.25">
      <c r="F43744" s="11"/>
      <c r="G43744" s="11"/>
      <c r="H43744" s="11"/>
    </row>
    <row r="43745" spans="6:8" x14ac:dyDescent="0.25">
      <c r="F43745" s="11"/>
      <c r="G43745" s="11"/>
      <c r="H43745" s="11"/>
    </row>
    <row r="43746" spans="6:8" x14ac:dyDescent="0.25">
      <c r="F43746" s="11"/>
      <c r="G43746" s="11"/>
      <c r="H43746" s="11"/>
    </row>
    <row r="43747" spans="6:8" x14ac:dyDescent="0.25">
      <c r="F43747" s="11"/>
      <c r="G43747" s="11"/>
      <c r="H43747" s="11"/>
    </row>
    <row r="43748" spans="6:8" x14ac:dyDescent="0.25">
      <c r="F43748" s="11"/>
      <c r="G43748" s="11"/>
      <c r="H43748" s="11"/>
    </row>
    <row r="43749" spans="6:8" x14ac:dyDescent="0.25">
      <c r="F43749" s="11"/>
      <c r="G43749" s="11"/>
      <c r="H43749" s="11"/>
    </row>
    <row r="43750" spans="6:8" x14ac:dyDescent="0.25">
      <c r="F43750" s="11"/>
      <c r="G43750" s="11"/>
      <c r="H43750" s="11"/>
    </row>
    <row r="43751" spans="6:8" x14ac:dyDescent="0.25">
      <c r="F43751" s="11"/>
      <c r="G43751" s="11"/>
      <c r="H43751" s="11"/>
    </row>
    <row r="43752" spans="6:8" x14ac:dyDescent="0.25">
      <c r="F43752" s="11"/>
      <c r="G43752" s="11"/>
      <c r="H43752" s="11"/>
    </row>
    <row r="43753" spans="6:8" x14ac:dyDescent="0.25">
      <c r="F43753" s="11"/>
      <c r="G43753" s="11"/>
      <c r="H43753" s="11"/>
    </row>
    <row r="43754" spans="6:8" x14ac:dyDescent="0.25">
      <c r="F43754" s="11"/>
      <c r="G43754" s="11"/>
      <c r="H43754" s="11"/>
    </row>
    <row r="43755" spans="6:8" x14ac:dyDescent="0.25">
      <c r="F43755" s="11"/>
      <c r="G43755" s="11"/>
      <c r="H43755" s="11"/>
    </row>
    <row r="43756" spans="6:8" x14ac:dyDescent="0.25">
      <c r="F43756" s="11"/>
      <c r="G43756" s="11"/>
      <c r="H43756" s="11"/>
    </row>
    <row r="43757" spans="6:8" x14ac:dyDescent="0.25">
      <c r="F43757" s="11"/>
      <c r="G43757" s="11"/>
      <c r="H43757" s="11"/>
    </row>
    <row r="43758" spans="6:8" x14ac:dyDescent="0.25">
      <c r="F43758" s="11"/>
      <c r="G43758" s="11"/>
      <c r="H43758" s="11"/>
    </row>
    <row r="43759" spans="6:8" x14ac:dyDescent="0.25">
      <c r="F43759" s="11"/>
      <c r="G43759" s="11"/>
      <c r="H43759" s="11"/>
    </row>
    <row r="43760" spans="6:8" x14ac:dyDescent="0.25">
      <c r="F43760" s="11"/>
      <c r="G43760" s="11"/>
      <c r="H43760" s="11"/>
    </row>
    <row r="43761" spans="6:8" x14ac:dyDescent="0.25">
      <c r="F43761" s="11"/>
      <c r="G43761" s="11"/>
      <c r="H43761" s="11"/>
    </row>
    <row r="43762" spans="6:8" x14ac:dyDescent="0.25">
      <c r="F43762" s="11"/>
      <c r="G43762" s="11"/>
      <c r="H43762" s="11"/>
    </row>
    <row r="43763" spans="6:8" x14ac:dyDescent="0.25">
      <c r="F43763" s="11"/>
      <c r="G43763" s="11"/>
      <c r="H43763" s="11"/>
    </row>
    <row r="43764" spans="6:8" x14ac:dyDescent="0.25">
      <c r="F43764" s="11"/>
      <c r="G43764" s="11"/>
      <c r="H43764" s="11"/>
    </row>
    <row r="43765" spans="6:8" x14ac:dyDescent="0.25">
      <c r="F43765" s="11"/>
      <c r="G43765" s="11"/>
      <c r="H43765" s="11"/>
    </row>
    <row r="43766" spans="6:8" x14ac:dyDescent="0.25">
      <c r="F43766" s="11"/>
      <c r="G43766" s="11"/>
      <c r="H43766" s="11"/>
    </row>
    <row r="43767" spans="6:8" x14ac:dyDescent="0.25">
      <c r="F43767" s="11"/>
      <c r="G43767" s="11"/>
      <c r="H43767" s="11"/>
    </row>
    <row r="43768" spans="6:8" x14ac:dyDescent="0.25">
      <c r="F43768" s="11"/>
      <c r="G43768" s="11"/>
      <c r="H43768" s="11"/>
    </row>
    <row r="43769" spans="6:8" x14ac:dyDescent="0.25">
      <c r="F43769" s="11"/>
      <c r="G43769" s="11"/>
      <c r="H43769" s="11"/>
    </row>
    <row r="43770" spans="6:8" x14ac:dyDescent="0.25">
      <c r="F43770" s="11"/>
      <c r="G43770" s="11"/>
      <c r="H43770" s="11"/>
    </row>
    <row r="43771" spans="6:8" x14ac:dyDescent="0.25">
      <c r="F43771" s="11"/>
      <c r="G43771" s="11"/>
      <c r="H43771" s="11"/>
    </row>
    <row r="43772" spans="6:8" x14ac:dyDescent="0.25">
      <c r="F43772" s="11"/>
      <c r="G43772" s="11"/>
      <c r="H43772" s="11"/>
    </row>
    <row r="43773" spans="6:8" x14ac:dyDescent="0.25">
      <c r="F43773" s="11"/>
      <c r="G43773" s="11"/>
      <c r="H43773" s="11"/>
    </row>
    <row r="43774" spans="6:8" x14ac:dyDescent="0.25">
      <c r="F43774" s="11"/>
      <c r="G43774" s="11"/>
      <c r="H43774" s="11"/>
    </row>
    <row r="43775" spans="6:8" x14ac:dyDescent="0.25">
      <c r="F43775" s="11"/>
      <c r="G43775" s="11"/>
      <c r="H43775" s="11"/>
    </row>
    <row r="43776" spans="6:8" x14ac:dyDescent="0.25">
      <c r="F43776" s="11"/>
      <c r="G43776" s="11"/>
      <c r="H43776" s="11"/>
    </row>
    <row r="43777" spans="6:8" x14ac:dyDescent="0.25">
      <c r="F43777" s="11"/>
      <c r="G43777" s="11"/>
      <c r="H43777" s="11"/>
    </row>
    <row r="43778" spans="6:8" x14ac:dyDescent="0.25">
      <c r="F43778" s="11"/>
      <c r="G43778" s="11"/>
      <c r="H43778" s="11"/>
    </row>
    <row r="43779" spans="6:8" x14ac:dyDescent="0.25">
      <c r="F43779" s="11"/>
      <c r="G43779" s="11"/>
      <c r="H43779" s="11"/>
    </row>
    <row r="43780" spans="6:8" x14ac:dyDescent="0.25">
      <c r="F43780" s="11"/>
      <c r="G43780" s="11"/>
      <c r="H43780" s="11"/>
    </row>
    <row r="43781" spans="6:8" x14ac:dyDescent="0.25">
      <c r="F43781" s="11"/>
      <c r="G43781" s="11"/>
      <c r="H43781" s="11"/>
    </row>
    <row r="43782" spans="6:8" x14ac:dyDescent="0.25">
      <c r="F43782" s="11"/>
      <c r="G43782" s="11"/>
      <c r="H43782" s="11"/>
    </row>
    <row r="43783" spans="6:8" x14ac:dyDescent="0.25">
      <c r="F43783" s="11"/>
      <c r="G43783" s="11"/>
      <c r="H43783" s="11"/>
    </row>
    <row r="43784" spans="6:8" x14ac:dyDescent="0.25">
      <c r="F43784" s="11"/>
      <c r="G43784" s="11"/>
      <c r="H43784" s="11"/>
    </row>
    <row r="43785" spans="6:8" x14ac:dyDescent="0.25">
      <c r="F43785" s="11"/>
      <c r="G43785" s="11"/>
      <c r="H43785" s="11"/>
    </row>
    <row r="43786" spans="6:8" x14ac:dyDescent="0.25">
      <c r="F43786" s="11"/>
      <c r="G43786" s="11"/>
      <c r="H43786" s="11"/>
    </row>
    <row r="43787" spans="6:8" x14ac:dyDescent="0.25">
      <c r="F43787" s="11"/>
      <c r="G43787" s="11"/>
      <c r="H43787" s="11"/>
    </row>
    <row r="43788" spans="6:8" x14ac:dyDescent="0.25">
      <c r="F43788" s="11"/>
      <c r="G43788" s="11"/>
      <c r="H43788" s="11"/>
    </row>
    <row r="43789" spans="6:8" x14ac:dyDescent="0.25">
      <c r="F43789" s="11"/>
      <c r="G43789" s="11"/>
      <c r="H43789" s="11"/>
    </row>
    <row r="43790" spans="6:8" x14ac:dyDescent="0.25">
      <c r="F43790" s="11"/>
      <c r="G43790" s="11"/>
      <c r="H43790" s="11"/>
    </row>
    <row r="43791" spans="6:8" x14ac:dyDescent="0.25">
      <c r="F43791" s="11"/>
      <c r="G43791" s="11"/>
      <c r="H43791" s="11"/>
    </row>
    <row r="43792" spans="6:8" x14ac:dyDescent="0.25">
      <c r="F43792" s="11"/>
      <c r="G43792" s="11"/>
      <c r="H43792" s="11"/>
    </row>
    <row r="43793" spans="6:8" x14ac:dyDescent="0.25">
      <c r="F43793" s="11"/>
      <c r="G43793" s="11"/>
      <c r="H43793" s="11"/>
    </row>
    <row r="43794" spans="6:8" x14ac:dyDescent="0.25">
      <c r="F43794" s="11"/>
      <c r="G43794" s="11"/>
      <c r="H43794" s="11"/>
    </row>
    <row r="43795" spans="6:8" x14ac:dyDescent="0.25">
      <c r="F43795" s="11"/>
      <c r="G43795" s="11"/>
      <c r="H43795" s="11"/>
    </row>
    <row r="43796" spans="6:8" x14ac:dyDescent="0.25">
      <c r="F43796" s="11"/>
      <c r="G43796" s="11"/>
      <c r="H43796" s="11"/>
    </row>
    <row r="43797" spans="6:8" x14ac:dyDescent="0.25">
      <c r="F43797" s="11"/>
      <c r="G43797" s="11"/>
      <c r="H43797" s="11"/>
    </row>
    <row r="43798" spans="6:8" x14ac:dyDescent="0.25">
      <c r="F43798" s="11"/>
      <c r="G43798" s="11"/>
      <c r="H43798" s="11"/>
    </row>
    <row r="43799" spans="6:8" x14ac:dyDescent="0.25">
      <c r="F43799" s="11"/>
      <c r="G43799" s="11"/>
      <c r="H43799" s="11"/>
    </row>
    <row r="43800" spans="6:8" x14ac:dyDescent="0.25">
      <c r="F43800" s="11"/>
      <c r="G43800" s="11"/>
      <c r="H43800" s="11"/>
    </row>
    <row r="43801" spans="6:8" x14ac:dyDescent="0.25">
      <c r="F43801" s="11"/>
      <c r="G43801" s="11"/>
      <c r="H43801" s="11"/>
    </row>
    <row r="43802" spans="6:8" x14ac:dyDescent="0.25">
      <c r="F43802" s="11"/>
      <c r="G43802" s="11"/>
      <c r="H43802" s="11"/>
    </row>
    <row r="43803" spans="6:8" x14ac:dyDescent="0.25">
      <c r="F43803" s="11"/>
      <c r="G43803" s="11"/>
      <c r="H43803" s="11"/>
    </row>
    <row r="43804" spans="6:8" x14ac:dyDescent="0.25">
      <c r="F43804" s="11"/>
      <c r="G43804" s="11"/>
      <c r="H43804" s="11"/>
    </row>
    <row r="43805" spans="6:8" x14ac:dyDescent="0.25">
      <c r="F43805" s="11"/>
      <c r="G43805" s="11"/>
      <c r="H43805" s="11"/>
    </row>
    <row r="43806" spans="6:8" x14ac:dyDescent="0.25">
      <c r="F43806" s="11"/>
      <c r="G43806" s="11"/>
      <c r="H43806" s="11"/>
    </row>
    <row r="43807" spans="6:8" x14ac:dyDescent="0.25">
      <c r="F43807" s="11"/>
      <c r="G43807" s="11"/>
      <c r="H43807" s="11"/>
    </row>
    <row r="43808" spans="6:8" x14ac:dyDescent="0.25">
      <c r="F43808" s="11"/>
      <c r="G43808" s="11"/>
      <c r="H43808" s="11"/>
    </row>
    <row r="43809" spans="6:8" x14ac:dyDescent="0.25">
      <c r="F43809" s="11"/>
      <c r="G43809" s="11"/>
      <c r="H43809" s="11"/>
    </row>
    <row r="43810" spans="6:8" x14ac:dyDescent="0.25">
      <c r="F43810" s="11"/>
      <c r="G43810" s="11"/>
      <c r="H43810" s="11"/>
    </row>
    <row r="43811" spans="6:8" x14ac:dyDescent="0.25">
      <c r="F43811" s="11"/>
      <c r="G43811" s="11"/>
      <c r="H43811" s="11"/>
    </row>
    <row r="43812" spans="6:8" x14ac:dyDescent="0.25">
      <c r="F43812" s="11"/>
      <c r="G43812" s="11"/>
      <c r="H43812" s="11"/>
    </row>
    <row r="43813" spans="6:8" x14ac:dyDescent="0.25">
      <c r="F43813" s="11"/>
      <c r="G43813" s="11"/>
      <c r="H43813" s="11"/>
    </row>
    <row r="43814" spans="6:8" x14ac:dyDescent="0.25">
      <c r="F43814" s="11"/>
      <c r="G43814" s="11"/>
      <c r="H43814" s="11"/>
    </row>
    <row r="43815" spans="6:8" x14ac:dyDescent="0.25">
      <c r="F43815" s="11"/>
      <c r="G43815" s="11"/>
      <c r="H43815" s="11"/>
    </row>
    <row r="43816" spans="6:8" x14ac:dyDescent="0.25">
      <c r="F43816" s="11"/>
      <c r="G43816" s="11"/>
      <c r="H43816" s="11"/>
    </row>
    <row r="43817" spans="6:8" x14ac:dyDescent="0.25">
      <c r="F43817" s="11"/>
      <c r="G43817" s="11"/>
      <c r="H43817" s="11"/>
    </row>
    <row r="43818" spans="6:8" x14ac:dyDescent="0.25">
      <c r="F43818" s="11"/>
      <c r="G43818" s="11"/>
      <c r="H43818" s="11"/>
    </row>
    <row r="43819" spans="6:8" x14ac:dyDescent="0.25">
      <c r="F43819" s="11"/>
      <c r="G43819" s="11"/>
      <c r="H43819" s="11"/>
    </row>
    <row r="43820" spans="6:8" x14ac:dyDescent="0.25">
      <c r="F43820" s="11"/>
      <c r="G43820" s="11"/>
      <c r="H43820" s="11"/>
    </row>
    <row r="43821" spans="6:8" x14ac:dyDescent="0.25">
      <c r="F43821" s="11"/>
      <c r="G43821" s="11"/>
      <c r="H43821" s="11"/>
    </row>
    <row r="43822" spans="6:8" x14ac:dyDescent="0.25">
      <c r="F43822" s="11"/>
      <c r="G43822" s="11"/>
      <c r="H43822" s="11"/>
    </row>
    <row r="43823" spans="6:8" x14ac:dyDescent="0.25">
      <c r="F43823" s="11"/>
      <c r="G43823" s="11"/>
      <c r="H43823" s="11"/>
    </row>
    <row r="43824" spans="6:8" x14ac:dyDescent="0.25">
      <c r="F43824" s="11"/>
      <c r="G43824" s="11"/>
      <c r="H43824" s="11"/>
    </row>
    <row r="43825" spans="6:8" x14ac:dyDescent="0.25">
      <c r="F43825" s="11"/>
      <c r="G43825" s="11"/>
      <c r="H43825" s="11"/>
    </row>
    <row r="43826" spans="6:8" x14ac:dyDescent="0.25">
      <c r="F43826" s="11"/>
      <c r="G43826" s="11"/>
      <c r="H43826" s="11"/>
    </row>
    <row r="43827" spans="6:8" x14ac:dyDescent="0.25">
      <c r="F43827" s="11"/>
      <c r="G43827" s="11"/>
      <c r="H43827" s="11"/>
    </row>
    <row r="43828" spans="6:8" x14ac:dyDescent="0.25">
      <c r="F43828" s="11"/>
      <c r="G43828" s="11"/>
      <c r="H43828" s="11"/>
    </row>
    <row r="43829" spans="6:8" x14ac:dyDescent="0.25">
      <c r="F43829" s="11"/>
      <c r="G43829" s="11"/>
      <c r="H43829" s="11"/>
    </row>
    <row r="43830" spans="6:8" x14ac:dyDescent="0.25">
      <c r="F43830" s="11"/>
      <c r="G43830" s="11"/>
      <c r="H43830" s="11"/>
    </row>
    <row r="43831" spans="6:8" x14ac:dyDescent="0.25">
      <c r="F43831" s="11"/>
      <c r="G43831" s="11"/>
      <c r="H43831" s="11"/>
    </row>
    <row r="43832" spans="6:8" x14ac:dyDescent="0.25">
      <c r="F43832" s="11"/>
      <c r="G43832" s="11"/>
      <c r="H43832" s="11"/>
    </row>
    <row r="43833" spans="6:8" x14ac:dyDescent="0.25">
      <c r="F43833" s="11"/>
      <c r="G43833" s="11"/>
      <c r="H43833" s="11"/>
    </row>
    <row r="43834" spans="6:8" x14ac:dyDescent="0.25">
      <c r="F43834" s="11"/>
      <c r="G43834" s="11"/>
      <c r="H43834" s="11"/>
    </row>
    <row r="43835" spans="6:8" x14ac:dyDescent="0.25">
      <c r="F43835" s="11"/>
      <c r="G43835" s="11"/>
      <c r="H43835" s="11"/>
    </row>
    <row r="43836" spans="6:8" x14ac:dyDescent="0.25">
      <c r="F43836" s="11"/>
      <c r="G43836" s="11"/>
      <c r="H43836" s="11"/>
    </row>
    <row r="43837" spans="6:8" x14ac:dyDescent="0.25">
      <c r="F43837" s="11"/>
      <c r="G43837" s="11"/>
      <c r="H43837" s="11"/>
    </row>
    <row r="43838" spans="6:8" x14ac:dyDescent="0.25">
      <c r="F43838" s="11"/>
      <c r="G43838" s="11"/>
      <c r="H43838" s="11"/>
    </row>
    <row r="43839" spans="6:8" x14ac:dyDescent="0.25">
      <c r="F43839" s="11"/>
      <c r="G43839" s="11"/>
      <c r="H43839" s="11"/>
    </row>
    <row r="43840" spans="6:8" x14ac:dyDescent="0.25">
      <c r="F43840" s="11"/>
      <c r="G43840" s="11"/>
      <c r="H43840" s="11"/>
    </row>
    <row r="43841" spans="6:8" x14ac:dyDescent="0.25">
      <c r="F43841" s="11"/>
      <c r="G43841" s="11"/>
      <c r="H43841" s="11"/>
    </row>
    <row r="43842" spans="6:8" x14ac:dyDescent="0.25">
      <c r="F43842" s="11"/>
      <c r="G43842" s="11"/>
      <c r="H43842" s="11"/>
    </row>
    <row r="43843" spans="6:8" x14ac:dyDescent="0.25">
      <c r="F43843" s="11"/>
      <c r="G43843" s="11"/>
      <c r="H43843" s="11"/>
    </row>
    <row r="43844" spans="6:8" x14ac:dyDescent="0.25">
      <c r="F43844" s="11"/>
      <c r="G43844" s="11"/>
      <c r="H43844" s="11"/>
    </row>
    <row r="43845" spans="6:8" x14ac:dyDescent="0.25">
      <c r="F43845" s="11"/>
      <c r="G43845" s="11"/>
      <c r="H43845" s="11"/>
    </row>
    <row r="43846" spans="6:8" x14ac:dyDescent="0.25">
      <c r="F43846" s="11"/>
      <c r="G43846" s="11"/>
      <c r="H43846" s="11"/>
    </row>
    <row r="43847" spans="6:8" x14ac:dyDescent="0.25">
      <c r="F43847" s="11"/>
      <c r="G43847" s="11"/>
      <c r="H43847" s="11"/>
    </row>
    <row r="43848" spans="6:8" x14ac:dyDescent="0.25">
      <c r="F43848" s="11"/>
      <c r="G43848" s="11"/>
      <c r="H43848" s="11"/>
    </row>
    <row r="43849" spans="6:8" x14ac:dyDescent="0.25">
      <c r="F43849" s="11"/>
      <c r="G43849" s="11"/>
      <c r="H43849" s="11"/>
    </row>
    <row r="43850" spans="6:8" x14ac:dyDescent="0.25">
      <c r="F43850" s="11"/>
      <c r="G43850" s="11"/>
      <c r="H43850" s="11"/>
    </row>
    <row r="43851" spans="6:8" x14ac:dyDescent="0.25">
      <c r="F43851" s="11"/>
      <c r="G43851" s="11"/>
      <c r="H43851" s="11"/>
    </row>
    <row r="43852" spans="6:8" x14ac:dyDescent="0.25">
      <c r="F43852" s="11"/>
      <c r="G43852" s="11"/>
      <c r="H43852" s="11"/>
    </row>
    <row r="43853" spans="6:8" x14ac:dyDescent="0.25">
      <c r="F43853" s="11"/>
      <c r="G43853" s="11"/>
      <c r="H43853" s="11"/>
    </row>
    <row r="43854" spans="6:8" x14ac:dyDescent="0.25">
      <c r="F43854" s="11"/>
      <c r="G43854" s="11"/>
      <c r="H43854" s="11"/>
    </row>
    <row r="43855" spans="6:8" x14ac:dyDescent="0.25">
      <c r="F43855" s="11"/>
      <c r="G43855" s="11"/>
      <c r="H43855" s="11"/>
    </row>
    <row r="43856" spans="6:8" x14ac:dyDescent="0.25">
      <c r="F43856" s="11"/>
      <c r="G43856" s="11"/>
      <c r="H43856" s="11"/>
    </row>
    <row r="43857" spans="6:8" x14ac:dyDescent="0.25">
      <c r="F43857" s="11"/>
      <c r="G43857" s="11"/>
      <c r="H43857" s="11"/>
    </row>
    <row r="43858" spans="6:8" x14ac:dyDescent="0.25">
      <c r="F43858" s="11"/>
      <c r="G43858" s="11"/>
      <c r="H43858" s="11"/>
    </row>
    <row r="43859" spans="6:8" x14ac:dyDescent="0.25">
      <c r="F43859" s="11"/>
      <c r="G43859" s="11"/>
      <c r="H43859" s="11"/>
    </row>
    <row r="43860" spans="6:8" x14ac:dyDescent="0.25">
      <c r="F43860" s="11"/>
      <c r="G43860" s="11"/>
      <c r="H43860" s="11"/>
    </row>
    <row r="43861" spans="6:8" x14ac:dyDescent="0.25">
      <c r="F43861" s="11"/>
      <c r="G43861" s="11"/>
      <c r="H43861" s="11"/>
    </row>
    <row r="43862" spans="6:8" x14ac:dyDescent="0.25">
      <c r="F43862" s="11"/>
      <c r="G43862" s="11"/>
      <c r="H43862" s="11"/>
    </row>
    <row r="43863" spans="6:8" x14ac:dyDescent="0.25">
      <c r="F43863" s="11"/>
      <c r="G43863" s="11"/>
      <c r="H43863" s="11"/>
    </row>
    <row r="43864" spans="6:8" x14ac:dyDescent="0.25">
      <c r="F43864" s="11"/>
      <c r="G43864" s="11"/>
      <c r="H43864" s="11"/>
    </row>
    <row r="43865" spans="6:8" x14ac:dyDescent="0.25">
      <c r="F43865" s="11"/>
      <c r="G43865" s="11"/>
      <c r="H43865" s="11"/>
    </row>
    <row r="43866" spans="6:8" x14ac:dyDescent="0.25">
      <c r="F43866" s="11"/>
      <c r="G43866" s="11"/>
      <c r="H43866" s="11"/>
    </row>
    <row r="43867" spans="6:8" x14ac:dyDescent="0.25">
      <c r="F43867" s="11"/>
      <c r="G43867" s="11"/>
      <c r="H43867" s="11"/>
    </row>
    <row r="43868" spans="6:8" x14ac:dyDescent="0.25">
      <c r="F43868" s="11"/>
      <c r="G43868" s="11"/>
      <c r="H43868" s="11"/>
    </row>
    <row r="43869" spans="6:8" x14ac:dyDescent="0.25">
      <c r="F43869" s="11"/>
      <c r="G43869" s="11"/>
      <c r="H43869" s="11"/>
    </row>
    <row r="43870" spans="6:8" x14ac:dyDescent="0.25">
      <c r="F43870" s="11"/>
      <c r="G43870" s="11"/>
      <c r="H43870" s="11"/>
    </row>
    <row r="43871" spans="6:8" x14ac:dyDescent="0.25">
      <c r="F43871" s="11"/>
      <c r="G43871" s="11"/>
      <c r="H43871" s="11"/>
    </row>
    <row r="43872" spans="6:8" x14ac:dyDescent="0.25">
      <c r="F43872" s="11"/>
      <c r="G43872" s="11"/>
      <c r="H43872" s="11"/>
    </row>
    <row r="43873" spans="6:8" x14ac:dyDescent="0.25">
      <c r="F43873" s="11"/>
      <c r="G43873" s="11"/>
      <c r="H43873" s="11"/>
    </row>
    <row r="43874" spans="6:8" x14ac:dyDescent="0.25">
      <c r="F43874" s="11"/>
      <c r="G43874" s="11"/>
      <c r="H43874" s="11"/>
    </row>
    <row r="43875" spans="6:8" x14ac:dyDescent="0.25">
      <c r="F43875" s="11"/>
      <c r="G43875" s="11"/>
      <c r="H43875" s="11"/>
    </row>
    <row r="43876" spans="6:8" x14ac:dyDescent="0.25">
      <c r="F43876" s="11"/>
      <c r="G43876" s="11"/>
      <c r="H43876" s="11"/>
    </row>
    <row r="43877" spans="6:8" x14ac:dyDescent="0.25">
      <c r="F43877" s="11"/>
      <c r="G43877" s="11"/>
      <c r="H43877" s="11"/>
    </row>
    <row r="43878" spans="6:8" x14ac:dyDescent="0.25">
      <c r="F43878" s="11"/>
      <c r="G43878" s="11"/>
      <c r="H43878" s="11"/>
    </row>
    <row r="43879" spans="6:8" x14ac:dyDescent="0.25">
      <c r="F43879" s="11"/>
      <c r="G43879" s="11"/>
      <c r="H43879" s="11"/>
    </row>
    <row r="43880" spans="6:8" x14ac:dyDescent="0.25">
      <c r="F43880" s="11"/>
      <c r="G43880" s="11"/>
      <c r="H43880" s="11"/>
    </row>
    <row r="43881" spans="6:8" x14ac:dyDescent="0.25">
      <c r="F43881" s="11"/>
      <c r="G43881" s="11"/>
      <c r="H43881" s="11"/>
    </row>
    <row r="43882" spans="6:8" x14ac:dyDescent="0.25">
      <c r="F43882" s="11"/>
      <c r="G43882" s="11"/>
      <c r="H43882" s="11"/>
    </row>
    <row r="43883" spans="6:8" x14ac:dyDescent="0.25">
      <c r="F43883" s="11"/>
      <c r="G43883" s="11"/>
      <c r="H43883" s="11"/>
    </row>
    <row r="43884" spans="6:8" x14ac:dyDescent="0.25">
      <c r="F43884" s="11"/>
      <c r="G43884" s="11"/>
      <c r="H43884" s="11"/>
    </row>
    <row r="43885" spans="6:8" x14ac:dyDescent="0.25">
      <c r="F43885" s="11"/>
      <c r="G43885" s="11"/>
      <c r="H43885" s="11"/>
    </row>
    <row r="43886" spans="6:8" x14ac:dyDescent="0.25">
      <c r="F43886" s="11"/>
      <c r="G43886" s="11"/>
      <c r="H43886" s="11"/>
    </row>
    <row r="43887" spans="6:8" x14ac:dyDescent="0.25">
      <c r="F43887" s="11"/>
      <c r="G43887" s="11"/>
      <c r="H43887" s="11"/>
    </row>
    <row r="43888" spans="6:8" x14ac:dyDescent="0.25">
      <c r="F43888" s="11"/>
      <c r="G43888" s="11"/>
      <c r="H43888" s="11"/>
    </row>
    <row r="43889" spans="6:8" x14ac:dyDescent="0.25">
      <c r="F43889" s="11"/>
      <c r="G43889" s="11"/>
      <c r="H43889" s="11"/>
    </row>
    <row r="43890" spans="6:8" x14ac:dyDescent="0.25">
      <c r="F43890" s="11"/>
      <c r="G43890" s="11"/>
      <c r="H43890" s="11"/>
    </row>
    <row r="43891" spans="6:8" x14ac:dyDescent="0.25">
      <c r="F43891" s="11"/>
      <c r="G43891" s="11"/>
      <c r="H43891" s="11"/>
    </row>
    <row r="43892" spans="6:8" x14ac:dyDescent="0.25">
      <c r="F43892" s="11"/>
      <c r="G43892" s="11"/>
      <c r="H43892" s="11"/>
    </row>
    <row r="43893" spans="6:8" x14ac:dyDescent="0.25">
      <c r="F43893" s="11"/>
      <c r="G43893" s="11"/>
      <c r="H43893" s="11"/>
    </row>
    <row r="43894" spans="6:8" x14ac:dyDescent="0.25">
      <c r="F43894" s="11"/>
      <c r="G43894" s="11"/>
      <c r="H43894" s="11"/>
    </row>
    <row r="43895" spans="6:8" x14ac:dyDescent="0.25">
      <c r="F43895" s="11"/>
      <c r="G43895" s="11"/>
      <c r="H43895" s="11"/>
    </row>
    <row r="43896" spans="6:8" x14ac:dyDescent="0.25">
      <c r="F43896" s="11"/>
      <c r="G43896" s="11"/>
      <c r="H43896" s="11"/>
    </row>
    <row r="43897" spans="6:8" x14ac:dyDescent="0.25">
      <c r="F43897" s="11"/>
      <c r="G43897" s="11"/>
      <c r="H43897" s="11"/>
    </row>
    <row r="43898" spans="6:8" x14ac:dyDescent="0.25">
      <c r="F43898" s="11"/>
      <c r="G43898" s="11"/>
      <c r="H43898" s="11"/>
    </row>
    <row r="43899" spans="6:8" x14ac:dyDescent="0.25">
      <c r="F43899" s="11"/>
      <c r="G43899" s="11"/>
      <c r="H43899" s="11"/>
    </row>
    <row r="43900" spans="6:8" x14ac:dyDescent="0.25">
      <c r="F43900" s="11"/>
      <c r="G43900" s="11"/>
      <c r="H43900" s="11"/>
    </row>
    <row r="43901" spans="6:8" x14ac:dyDescent="0.25">
      <c r="F43901" s="11"/>
      <c r="G43901" s="11"/>
      <c r="H43901" s="11"/>
    </row>
    <row r="43902" spans="6:8" x14ac:dyDescent="0.25">
      <c r="F43902" s="11"/>
      <c r="G43902" s="11"/>
      <c r="H43902" s="11"/>
    </row>
    <row r="43903" spans="6:8" x14ac:dyDescent="0.25">
      <c r="F43903" s="11"/>
      <c r="G43903" s="11"/>
      <c r="H43903" s="11"/>
    </row>
    <row r="43904" spans="6:8" x14ac:dyDescent="0.25">
      <c r="F43904" s="11"/>
      <c r="G43904" s="11"/>
      <c r="H43904" s="11"/>
    </row>
    <row r="43905" spans="6:8" x14ac:dyDescent="0.25">
      <c r="F43905" s="11"/>
      <c r="G43905" s="11"/>
      <c r="H43905" s="11"/>
    </row>
    <row r="43906" spans="6:8" x14ac:dyDescent="0.25">
      <c r="F43906" s="11"/>
      <c r="G43906" s="11"/>
      <c r="H43906" s="11"/>
    </row>
    <row r="43907" spans="6:8" x14ac:dyDescent="0.25">
      <c r="F43907" s="11"/>
      <c r="G43907" s="11"/>
      <c r="H43907" s="11"/>
    </row>
    <row r="43908" spans="6:8" x14ac:dyDescent="0.25">
      <c r="F43908" s="11"/>
      <c r="G43908" s="11"/>
      <c r="H43908" s="11"/>
    </row>
    <row r="43909" spans="6:8" x14ac:dyDescent="0.25">
      <c r="F43909" s="11"/>
      <c r="G43909" s="11"/>
      <c r="H43909" s="11"/>
    </row>
    <row r="43910" spans="6:8" x14ac:dyDescent="0.25">
      <c r="F43910" s="11"/>
      <c r="G43910" s="11"/>
      <c r="H43910" s="11"/>
    </row>
    <row r="43911" spans="6:8" x14ac:dyDescent="0.25">
      <c r="F43911" s="11"/>
      <c r="G43911" s="11"/>
      <c r="H43911" s="11"/>
    </row>
    <row r="43912" spans="6:8" x14ac:dyDescent="0.25">
      <c r="F43912" s="11"/>
      <c r="G43912" s="11"/>
      <c r="H43912" s="11"/>
    </row>
    <row r="43913" spans="6:8" x14ac:dyDescent="0.25">
      <c r="F43913" s="11"/>
      <c r="G43913" s="11"/>
      <c r="H43913" s="11"/>
    </row>
    <row r="43914" spans="6:8" x14ac:dyDescent="0.25">
      <c r="F43914" s="11"/>
      <c r="G43914" s="11"/>
      <c r="H43914" s="11"/>
    </row>
    <row r="43915" spans="6:8" x14ac:dyDescent="0.25">
      <c r="F43915" s="11"/>
      <c r="G43915" s="11"/>
      <c r="H43915" s="11"/>
    </row>
    <row r="43916" spans="6:8" x14ac:dyDescent="0.25">
      <c r="F43916" s="11"/>
      <c r="G43916" s="11"/>
      <c r="H43916" s="11"/>
    </row>
    <row r="43917" spans="6:8" x14ac:dyDescent="0.25">
      <c r="F43917" s="11"/>
      <c r="G43917" s="11"/>
      <c r="H43917" s="11"/>
    </row>
    <row r="43918" spans="6:8" x14ac:dyDescent="0.25">
      <c r="F43918" s="11"/>
      <c r="G43918" s="11"/>
      <c r="H43918" s="11"/>
    </row>
    <row r="43919" spans="6:8" x14ac:dyDescent="0.25">
      <c r="F43919" s="11"/>
      <c r="G43919" s="11"/>
      <c r="H43919" s="11"/>
    </row>
    <row r="43920" spans="6:8" x14ac:dyDescent="0.25">
      <c r="F43920" s="11"/>
      <c r="G43920" s="11"/>
      <c r="H43920" s="11"/>
    </row>
    <row r="43921" spans="6:8" x14ac:dyDescent="0.25">
      <c r="F43921" s="11"/>
      <c r="G43921" s="11"/>
      <c r="H43921" s="11"/>
    </row>
    <row r="43922" spans="6:8" x14ac:dyDescent="0.25">
      <c r="F43922" s="11"/>
      <c r="G43922" s="11"/>
      <c r="H43922" s="11"/>
    </row>
    <row r="43923" spans="6:8" x14ac:dyDescent="0.25">
      <c r="F43923" s="11"/>
      <c r="G43923" s="11"/>
      <c r="H43923" s="11"/>
    </row>
    <row r="43924" spans="6:8" x14ac:dyDescent="0.25">
      <c r="F43924" s="11"/>
      <c r="G43924" s="11"/>
      <c r="H43924" s="11"/>
    </row>
    <row r="43925" spans="6:8" x14ac:dyDescent="0.25">
      <c r="F43925" s="11"/>
      <c r="G43925" s="11"/>
      <c r="H43925" s="11"/>
    </row>
    <row r="43926" spans="6:8" x14ac:dyDescent="0.25">
      <c r="F43926" s="11"/>
      <c r="G43926" s="11"/>
      <c r="H43926" s="11"/>
    </row>
    <row r="43927" spans="6:8" x14ac:dyDescent="0.25">
      <c r="F43927" s="11"/>
      <c r="G43927" s="11"/>
      <c r="H43927" s="11"/>
    </row>
    <row r="43928" spans="6:8" x14ac:dyDescent="0.25">
      <c r="F43928" s="11"/>
      <c r="G43928" s="11"/>
      <c r="H43928" s="11"/>
    </row>
    <row r="43929" spans="6:8" x14ac:dyDescent="0.25">
      <c r="F43929" s="11"/>
      <c r="G43929" s="11"/>
      <c r="H43929" s="11"/>
    </row>
    <row r="43930" spans="6:8" x14ac:dyDescent="0.25">
      <c r="F43930" s="11"/>
      <c r="G43930" s="11"/>
      <c r="H43930" s="11"/>
    </row>
    <row r="43931" spans="6:8" x14ac:dyDescent="0.25">
      <c r="F43931" s="11"/>
      <c r="G43931" s="11"/>
      <c r="H43931" s="11"/>
    </row>
    <row r="43932" spans="6:8" x14ac:dyDescent="0.25">
      <c r="F43932" s="11"/>
      <c r="G43932" s="11"/>
      <c r="H43932" s="11"/>
    </row>
    <row r="43933" spans="6:8" x14ac:dyDescent="0.25">
      <c r="F43933" s="11"/>
      <c r="G43933" s="11"/>
      <c r="H43933" s="11"/>
    </row>
    <row r="43934" spans="6:8" x14ac:dyDescent="0.25">
      <c r="F43934" s="11"/>
      <c r="G43934" s="11"/>
      <c r="H43934" s="11"/>
    </row>
    <row r="43935" spans="6:8" x14ac:dyDescent="0.25">
      <c r="F43935" s="11"/>
      <c r="G43935" s="11"/>
      <c r="H43935" s="11"/>
    </row>
    <row r="43936" spans="6:8" x14ac:dyDescent="0.25">
      <c r="F43936" s="11"/>
      <c r="G43936" s="11"/>
      <c r="H43936" s="11"/>
    </row>
    <row r="43937" spans="6:8" x14ac:dyDescent="0.25">
      <c r="F43937" s="11"/>
      <c r="G43937" s="11"/>
      <c r="H43937" s="11"/>
    </row>
    <row r="43938" spans="6:8" x14ac:dyDescent="0.25">
      <c r="F43938" s="11"/>
      <c r="G43938" s="11"/>
      <c r="H43938" s="11"/>
    </row>
    <row r="43939" spans="6:8" x14ac:dyDescent="0.25">
      <c r="F43939" s="11"/>
      <c r="G43939" s="11"/>
      <c r="H43939" s="11"/>
    </row>
    <row r="43940" spans="6:8" x14ac:dyDescent="0.25">
      <c r="F43940" s="11"/>
      <c r="G43940" s="11"/>
      <c r="H43940" s="11"/>
    </row>
    <row r="43941" spans="6:8" x14ac:dyDescent="0.25">
      <c r="F43941" s="11"/>
      <c r="G43941" s="11"/>
      <c r="H43941" s="11"/>
    </row>
    <row r="43942" spans="6:8" x14ac:dyDescent="0.25">
      <c r="F43942" s="11"/>
      <c r="G43942" s="11"/>
      <c r="H43942" s="11"/>
    </row>
    <row r="43943" spans="6:8" x14ac:dyDescent="0.25">
      <c r="F43943" s="11"/>
      <c r="G43943" s="11"/>
      <c r="H43943" s="11"/>
    </row>
    <row r="43944" spans="6:8" x14ac:dyDescent="0.25">
      <c r="F43944" s="11"/>
      <c r="G43944" s="11"/>
      <c r="H43944" s="11"/>
    </row>
    <row r="43945" spans="6:8" x14ac:dyDescent="0.25">
      <c r="F43945" s="11"/>
      <c r="G43945" s="11"/>
      <c r="H43945" s="11"/>
    </row>
    <row r="43946" spans="6:8" x14ac:dyDescent="0.25">
      <c r="F43946" s="11"/>
      <c r="G43946" s="11"/>
      <c r="H43946" s="11"/>
    </row>
    <row r="43947" spans="6:8" x14ac:dyDescent="0.25">
      <c r="F43947" s="11"/>
      <c r="G43947" s="11"/>
      <c r="H43947" s="11"/>
    </row>
    <row r="43948" spans="6:8" x14ac:dyDescent="0.25">
      <c r="F43948" s="11"/>
      <c r="G43948" s="11"/>
      <c r="H43948" s="11"/>
    </row>
    <row r="43949" spans="6:8" x14ac:dyDescent="0.25">
      <c r="F43949" s="11"/>
      <c r="G43949" s="11"/>
      <c r="H43949" s="11"/>
    </row>
    <row r="43950" spans="6:8" x14ac:dyDescent="0.25">
      <c r="F43950" s="11"/>
      <c r="G43950" s="11"/>
      <c r="H43950" s="11"/>
    </row>
    <row r="43951" spans="6:8" x14ac:dyDescent="0.25">
      <c r="F43951" s="11"/>
      <c r="G43951" s="11"/>
      <c r="H43951" s="11"/>
    </row>
    <row r="43952" spans="6:8" x14ac:dyDescent="0.25">
      <c r="F43952" s="11"/>
      <c r="G43952" s="11"/>
      <c r="H43952" s="11"/>
    </row>
    <row r="43953" spans="6:8" x14ac:dyDescent="0.25">
      <c r="F43953" s="11"/>
      <c r="G43953" s="11"/>
      <c r="H43953" s="11"/>
    </row>
    <row r="43954" spans="6:8" x14ac:dyDescent="0.25">
      <c r="F43954" s="11"/>
      <c r="G43954" s="11"/>
      <c r="H43954" s="11"/>
    </row>
    <row r="43955" spans="6:8" x14ac:dyDescent="0.25">
      <c r="F43955" s="11"/>
      <c r="G43955" s="11"/>
      <c r="H43955" s="11"/>
    </row>
    <row r="43956" spans="6:8" x14ac:dyDescent="0.25">
      <c r="F43956" s="11"/>
      <c r="G43956" s="11"/>
      <c r="H43956" s="11"/>
    </row>
    <row r="43957" spans="6:8" x14ac:dyDescent="0.25">
      <c r="F43957" s="11"/>
      <c r="G43957" s="11"/>
      <c r="H43957" s="11"/>
    </row>
    <row r="43958" spans="6:8" x14ac:dyDescent="0.25">
      <c r="F43958" s="11"/>
      <c r="G43958" s="11"/>
      <c r="H43958" s="11"/>
    </row>
    <row r="43959" spans="6:8" x14ac:dyDescent="0.25">
      <c r="F43959" s="11"/>
      <c r="G43959" s="11"/>
      <c r="H43959" s="11"/>
    </row>
    <row r="43960" spans="6:8" x14ac:dyDescent="0.25">
      <c r="F43960" s="11"/>
      <c r="G43960" s="11"/>
      <c r="H43960" s="11"/>
    </row>
    <row r="43961" spans="6:8" x14ac:dyDescent="0.25">
      <c r="F43961" s="11"/>
      <c r="G43961" s="11"/>
      <c r="H43961" s="11"/>
    </row>
    <row r="43962" spans="6:8" x14ac:dyDescent="0.25">
      <c r="F43962" s="11"/>
      <c r="G43962" s="11"/>
      <c r="H43962" s="11"/>
    </row>
    <row r="43963" spans="6:8" x14ac:dyDescent="0.25">
      <c r="F43963" s="11"/>
      <c r="G43963" s="11"/>
      <c r="H43963" s="11"/>
    </row>
    <row r="43964" spans="6:8" x14ac:dyDescent="0.25">
      <c r="F43964" s="11"/>
      <c r="G43964" s="11"/>
      <c r="H43964" s="11"/>
    </row>
    <row r="43965" spans="6:8" x14ac:dyDescent="0.25">
      <c r="F43965" s="11"/>
      <c r="G43965" s="11"/>
      <c r="H43965" s="11"/>
    </row>
    <row r="43966" spans="6:8" x14ac:dyDescent="0.25">
      <c r="F43966" s="11"/>
      <c r="G43966" s="11"/>
      <c r="H43966" s="11"/>
    </row>
    <row r="43967" spans="6:8" x14ac:dyDescent="0.25">
      <c r="F43967" s="11"/>
      <c r="G43967" s="11"/>
      <c r="H43967" s="11"/>
    </row>
    <row r="43968" spans="6:8" x14ac:dyDescent="0.25">
      <c r="F43968" s="11"/>
      <c r="G43968" s="11"/>
      <c r="H43968" s="11"/>
    </row>
    <row r="43969" spans="6:8" x14ac:dyDescent="0.25">
      <c r="F43969" s="11"/>
      <c r="G43969" s="11"/>
      <c r="H43969" s="11"/>
    </row>
    <row r="43970" spans="6:8" x14ac:dyDescent="0.25">
      <c r="F43970" s="11"/>
      <c r="G43970" s="11"/>
      <c r="H43970" s="11"/>
    </row>
    <row r="43971" spans="6:8" x14ac:dyDescent="0.25">
      <c r="F43971" s="11"/>
      <c r="G43971" s="11"/>
      <c r="H43971" s="11"/>
    </row>
    <row r="43972" spans="6:8" x14ac:dyDescent="0.25">
      <c r="F43972" s="11"/>
      <c r="G43972" s="11"/>
      <c r="H43972" s="11"/>
    </row>
    <row r="43973" spans="6:8" x14ac:dyDescent="0.25">
      <c r="F43973" s="11"/>
      <c r="G43973" s="11"/>
      <c r="H43973" s="11"/>
    </row>
    <row r="43974" spans="6:8" x14ac:dyDescent="0.25">
      <c r="F43974" s="11"/>
      <c r="G43974" s="11"/>
      <c r="H43974" s="11"/>
    </row>
    <row r="43975" spans="6:8" x14ac:dyDescent="0.25">
      <c r="F43975" s="11"/>
      <c r="G43975" s="11"/>
      <c r="H43975" s="11"/>
    </row>
    <row r="43976" spans="6:8" x14ac:dyDescent="0.25">
      <c r="F43976" s="11"/>
      <c r="G43976" s="11"/>
      <c r="H43976" s="11"/>
    </row>
    <row r="43977" spans="6:8" x14ac:dyDescent="0.25">
      <c r="F43977" s="11"/>
      <c r="G43977" s="11"/>
      <c r="H43977" s="11"/>
    </row>
    <row r="43978" spans="6:8" x14ac:dyDescent="0.25">
      <c r="F43978" s="11"/>
      <c r="G43978" s="11"/>
      <c r="H43978" s="11"/>
    </row>
    <row r="43979" spans="6:8" x14ac:dyDescent="0.25">
      <c r="F43979" s="11"/>
      <c r="G43979" s="11"/>
      <c r="H43979" s="11"/>
    </row>
    <row r="43980" spans="6:8" x14ac:dyDescent="0.25">
      <c r="F43980" s="11"/>
      <c r="G43980" s="11"/>
      <c r="H43980" s="11"/>
    </row>
    <row r="43981" spans="6:8" x14ac:dyDescent="0.25">
      <c r="F43981" s="11"/>
      <c r="G43981" s="11"/>
      <c r="H43981" s="11"/>
    </row>
    <row r="43982" spans="6:8" x14ac:dyDescent="0.25">
      <c r="F43982" s="11"/>
      <c r="G43982" s="11"/>
      <c r="H43982" s="11"/>
    </row>
    <row r="43983" spans="6:8" x14ac:dyDescent="0.25">
      <c r="F43983" s="11"/>
      <c r="G43983" s="11"/>
      <c r="H43983" s="11"/>
    </row>
    <row r="43984" spans="6:8" x14ac:dyDescent="0.25">
      <c r="F43984" s="11"/>
      <c r="G43984" s="11"/>
      <c r="H43984" s="11"/>
    </row>
    <row r="43985" spans="6:8" x14ac:dyDescent="0.25">
      <c r="F43985" s="11"/>
      <c r="G43985" s="11"/>
      <c r="H43985" s="11"/>
    </row>
    <row r="43986" spans="6:8" x14ac:dyDescent="0.25">
      <c r="F43986" s="11"/>
      <c r="G43986" s="11"/>
      <c r="H43986" s="11"/>
    </row>
    <row r="43987" spans="6:8" x14ac:dyDescent="0.25">
      <c r="F43987" s="11"/>
      <c r="G43987" s="11"/>
      <c r="H43987" s="11"/>
    </row>
    <row r="43988" spans="6:8" x14ac:dyDescent="0.25">
      <c r="F43988" s="11"/>
      <c r="G43988" s="11"/>
      <c r="H43988" s="11"/>
    </row>
    <row r="43989" spans="6:8" x14ac:dyDescent="0.25">
      <c r="F43989" s="11"/>
      <c r="G43989" s="11"/>
      <c r="H43989" s="11"/>
    </row>
    <row r="43990" spans="6:8" x14ac:dyDescent="0.25">
      <c r="F43990" s="11"/>
      <c r="G43990" s="11"/>
      <c r="H43990" s="11"/>
    </row>
    <row r="43991" spans="6:8" x14ac:dyDescent="0.25">
      <c r="F43991" s="11"/>
      <c r="G43991" s="11"/>
      <c r="H43991" s="11"/>
    </row>
    <row r="43992" spans="6:8" x14ac:dyDescent="0.25">
      <c r="F43992" s="11"/>
      <c r="G43992" s="11"/>
      <c r="H43992" s="11"/>
    </row>
    <row r="43993" spans="6:8" x14ac:dyDescent="0.25">
      <c r="F43993" s="11"/>
      <c r="G43993" s="11"/>
      <c r="H43993" s="11"/>
    </row>
    <row r="43994" spans="6:8" x14ac:dyDescent="0.25">
      <c r="F43994" s="11"/>
      <c r="G43994" s="11"/>
      <c r="H43994" s="11"/>
    </row>
    <row r="43995" spans="6:8" x14ac:dyDescent="0.25">
      <c r="F43995" s="11"/>
      <c r="G43995" s="11"/>
      <c r="H43995" s="11"/>
    </row>
    <row r="43996" spans="6:8" x14ac:dyDescent="0.25">
      <c r="F43996" s="11"/>
      <c r="G43996" s="11"/>
      <c r="H43996" s="11"/>
    </row>
    <row r="43997" spans="6:8" x14ac:dyDescent="0.25">
      <c r="F43997" s="11"/>
      <c r="G43997" s="11"/>
      <c r="H43997" s="11"/>
    </row>
    <row r="43998" spans="6:8" x14ac:dyDescent="0.25">
      <c r="F43998" s="11"/>
      <c r="G43998" s="11"/>
      <c r="H43998" s="11"/>
    </row>
    <row r="43999" spans="6:8" x14ac:dyDescent="0.25">
      <c r="F43999" s="11"/>
      <c r="G43999" s="11"/>
      <c r="H43999" s="11"/>
    </row>
    <row r="44000" spans="6:8" x14ac:dyDescent="0.25">
      <c r="F44000" s="11"/>
      <c r="G44000" s="11"/>
      <c r="H44000" s="11"/>
    </row>
    <row r="44001" spans="6:8" x14ac:dyDescent="0.25">
      <c r="F44001" s="11"/>
      <c r="G44001" s="11"/>
      <c r="H44001" s="11"/>
    </row>
    <row r="44002" spans="6:8" x14ac:dyDescent="0.25">
      <c r="F44002" s="11"/>
      <c r="G44002" s="11"/>
      <c r="H44002" s="11"/>
    </row>
    <row r="44003" spans="6:8" x14ac:dyDescent="0.25">
      <c r="F44003" s="11"/>
      <c r="G44003" s="11"/>
      <c r="H44003" s="11"/>
    </row>
    <row r="44004" spans="6:8" x14ac:dyDescent="0.25">
      <c r="F44004" s="11"/>
      <c r="G44004" s="11"/>
      <c r="H44004" s="11"/>
    </row>
    <row r="44005" spans="6:8" x14ac:dyDescent="0.25">
      <c r="F44005" s="11"/>
      <c r="G44005" s="11"/>
      <c r="H44005" s="11"/>
    </row>
    <row r="44006" spans="6:8" x14ac:dyDescent="0.25">
      <c r="F44006" s="11"/>
      <c r="G44006" s="11"/>
      <c r="H44006" s="11"/>
    </row>
    <row r="44007" spans="6:8" x14ac:dyDescent="0.25">
      <c r="F44007" s="11"/>
      <c r="G44007" s="11"/>
      <c r="H44007" s="11"/>
    </row>
    <row r="44008" spans="6:8" x14ac:dyDescent="0.25">
      <c r="F44008" s="11"/>
      <c r="G44008" s="11"/>
      <c r="H44008" s="11"/>
    </row>
    <row r="44009" spans="6:8" x14ac:dyDescent="0.25">
      <c r="F44009" s="11"/>
      <c r="G44009" s="11"/>
      <c r="H44009" s="11"/>
    </row>
    <row r="44010" spans="6:8" x14ac:dyDescent="0.25">
      <c r="F44010" s="11"/>
      <c r="G44010" s="11"/>
      <c r="H44010" s="11"/>
    </row>
    <row r="44011" spans="6:8" x14ac:dyDescent="0.25">
      <c r="F44011" s="11"/>
      <c r="G44011" s="11"/>
      <c r="H44011" s="11"/>
    </row>
    <row r="44012" spans="6:8" x14ac:dyDescent="0.25">
      <c r="F44012" s="11"/>
      <c r="G44012" s="11"/>
      <c r="H44012" s="11"/>
    </row>
    <row r="44013" spans="6:8" x14ac:dyDescent="0.25">
      <c r="F44013" s="11"/>
      <c r="G44013" s="11"/>
      <c r="H44013" s="11"/>
    </row>
    <row r="44014" spans="6:8" x14ac:dyDescent="0.25">
      <c r="F44014" s="11"/>
      <c r="G44014" s="11"/>
      <c r="H44014" s="11"/>
    </row>
    <row r="44015" spans="6:8" x14ac:dyDescent="0.25">
      <c r="F44015" s="11"/>
      <c r="G44015" s="11"/>
      <c r="H44015" s="11"/>
    </row>
    <row r="44016" spans="6:8" x14ac:dyDescent="0.25">
      <c r="F44016" s="11"/>
      <c r="G44016" s="11"/>
      <c r="H44016" s="11"/>
    </row>
    <row r="44017" spans="6:8" x14ac:dyDescent="0.25">
      <c r="F44017" s="11"/>
      <c r="G44017" s="11"/>
      <c r="H44017" s="11"/>
    </row>
    <row r="44018" spans="6:8" x14ac:dyDescent="0.25">
      <c r="F44018" s="11"/>
      <c r="G44018" s="11"/>
      <c r="H44018" s="11"/>
    </row>
    <row r="44019" spans="6:8" x14ac:dyDescent="0.25">
      <c r="F44019" s="11"/>
      <c r="G44019" s="11"/>
      <c r="H44019" s="11"/>
    </row>
    <row r="44020" spans="6:8" x14ac:dyDescent="0.25">
      <c r="F44020" s="11"/>
      <c r="G44020" s="11"/>
      <c r="H44020" s="11"/>
    </row>
    <row r="44021" spans="6:8" x14ac:dyDescent="0.25">
      <c r="F44021" s="11"/>
      <c r="G44021" s="11"/>
      <c r="H44021" s="11"/>
    </row>
    <row r="44022" spans="6:8" x14ac:dyDescent="0.25">
      <c r="F44022" s="11"/>
      <c r="G44022" s="11"/>
      <c r="H44022" s="11"/>
    </row>
    <row r="44023" spans="6:8" x14ac:dyDescent="0.25">
      <c r="F44023" s="11"/>
      <c r="G44023" s="11"/>
      <c r="H44023" s="11"/>
    </row>
    <row r="44024" spans="6:8" x14ac:dyDescent="0.25">
      <c r="F44024" s="11"/>
      <c r="G44024" s="11"/>
      <c r="H44024" s="11"/>
    </row>
    <row r="44025" spans="6:8" x14ac:dyDescent="0.25">
      <c r="F44025" s="11"/>
      <c r="G44025" s="11"/>
      <c r="H44025" s="11"/>
    </row>
    <row r="44026" spans="6:8" x14ac:dyDescent="0.25">
      <c r="F44026" s="11"/>
      <c r="G44026" s="11"/>
      <c r="H44026" s="11"/>
    </row>
    <row r="44027" spans="6:8" x14ac:dyDescent="0.25">
      <c r="F44027" s="11"/>
      <c r="G44027" s="11"/>
      <c r="H44027" s="11"/>
    </row>
    <row r="44028" spans="6:8" x14ac:dyDescent="0.25">
      <c r="F44028" s="11"/>
      <c r="G44028" s="11"/>
      <c r="H44028" s="11"/>
    </row>
    <row r="44029" spans="6:8" x14ac:dyDescent="0.25">
      <c r="F44029" s="11"/>
      <c r="G44029" s="11"/>
      <c r="H44029" s="11"/>
    </row>
    <row r="44030" spans="6:8" x14ac:dyDescent="0.25">
      <c r="F44030" s="11"/>
      <c r="G44030" s="11"/>
      <c r="H44030" s="11"/>
    </row>
    <row r="44031" spans="6:8" x14ac:dyDescent="0.25">
      <c r="F44031" s="11"/>
      <c r="G44031" s="11"/>
      <c r="H44031" s="11"/>
    </row>
    <row r="44032" spans="6:8" x14ac:dyDescent="0.25">
      <c r="F44032" s="11"/>
      <c r="G44032" s="11"/>
      <c r="H44032" s="11"/>
    </row>
    <row r="44033" spans="6:8" x14ac:dyDescent="0.25">
      <c r="F44033" s="11"/>
      <c r="G44033" s="11"/>
      <c r="H44033" s="11"/>
    </row>
    <row r="44034" spans="6:8" x14ac:dyDescent="0.25">
      <c r="F44034" s="11"/>
      <c r="G44034" s="11"/>
      <c r="H44034" s="11"/>
    </row>
    <row r="44035" spans="6:8" x14ac:dyDescent="0.25">
      <c r="F44035" s="11"/>
      <c r="G44035" s="11"/>
      <c r="H44035" s="11"/>
    </row>
    <row r="44036" spans="6:8" x14ac:dyDescent="0.25">
      <c r="F44036" s="11"/>
      <c r="G44036" s="11"/>
      <c r="H44036" s="11"/>
    </row>
    <row r="44037" spans="6:8" x14ac:dyDescent="0.25">
      <c r="F44037" s="11"/>
      <c r="G44037" s="11"/>
      <c r="H44037" s="11"/>
    </row>
    <row r="44038" spans="6:8" x14ac:dyDescent="0.25">
      <c r="F44038" s="11"/>
      <c r="G44038" s="11"/>
      <c r="H44038" s="11"/>
    </row>
    <row r="44039" spans="6:8" x14ac:dyDescent="0.25">
      <c r="F44039" s="11"/>
      <c r="G44039" s="11"/>
      <c r="H44039" s="11"/>
    </row>
    <row r="44040" spans="6:8" x14ac:dyDescent="0.25">
      <c r="F44040" s="11"/>
      <c r="G44040" s="11"/>
      <c r="H44040" s="11"/>
    </row>
    <row r="44041" spans="6:8" x14ac:dyDescent="0.25">
      <c r="F44041" s="11"/>
      <c r="G44041" s="11"/>
      <c r="H44041" s="11"/>
    </row>
    <row r="44042" spans="6:8" x14ac:dyDescent="0.25">
      <c r="F44042" s="11"/>
      <c r="G44042" s="11"/>
      <c r="H44042" s="11"/>
    </row>
    <row r="44043" spans="6:8" x14ac:dyDescent="0.25">
      <c r="F44043" s="11"/>
      <c r="G44043" s="11"/>
      <c r="H44043" s="11"/>
    </row>
    <row r="44044" spans="6:8" x14ac:dyDescent="0.25">
      <c r="F44044" s="11"/>
      <c r="G44044" s="11"/>
      <c r="H44044" s="11"/>
    </row>
    <row r="44045" spans="6:8" x14ac:dyDescent="0.25">
      <c r="F44045" s="11"/>
      <c r="G44045" s="11"/>
      <c r="H44045" s="11"/>
    </row>
    <row r="44046" spans="6:8" x14ac:dyDescent="0.25">
      <c r="F44046" s="11"/>
      <c r="G44046" s="11"/>
      <c r="H44046" s="11"/>
    </row>
    <row r="44047" spans="6:8" x14ac:dyDescent="0.25">
      <c r="F44047" s="11"/>
      <c r="G44047" s="11"/>
      <c r="H44047" s="11"/>
    </row>
    <row r="44048" spans="6:8" x14ac:dyDescent="0.25">
      <c r="F44048" s="11"/>
      <c r="G44048" s="11"/>
      <c r="H44048" s="11"/>
    </row>
    <row r="44049" spans="6:8" x14ac:dyDescent="0.25">
      <c r="F44049" s="11"/>
      <c r="G44049" s="11"/>
      <c r="H44049" s="11"/>
    </row>
    <row r="44050" spans="6:8" x14ac:dyDescent="0.25">
      <c r="F44050" s="11"/>
      <c r="G44050" s="11"/>
      <c r="H44050" s="11"/>
    </row>
    <row r="44051" spans="6:8" x14ac:dyDescent="0.25">
      <c r="F44051" s="11"/>
      <c r="G44051" s="11"/>
      <c r="H44051" s="11"/>
    </row>
    <row r="44052" spans="6:8" x14ac:dyDescent="0.25">
      <c r="F44052" s="11"/>
      <c r="G44052" s="11"/>
      <c r="H44052" s="11"/>
    </row>
    <row r="44053" spans="6:8" x14ac:dyDescent="0.25">
      <c r="F44053" s="11"/>
      <c r="G44053" s="11"/>
      <c r="H44053" s="11"/>
    </row>
    <row r="44054" spans="6:8" x14ac:dyDescent="0.25">
      <c r="F44054" s="11"/>
      <c r="G44054" s="11"/>
      <c r="H44054" s="11"/>
    </row>
    <row r="44055" spans="6:8" x14ac:dyDescent="0.25">
      <c r="F44055" s="11"/>
      <c r="G44055" s="11"/>
      <c r="H44055" s="11"/>
    </row>
    <row r="44056" spans="6:8" x14ac:dyDescent="0.25">
      <c r="F44056" s="11"/>
      <c r="G44056" s="11"/>
      <c r="H44056" s="11"/>
    </row>
    <row r="44057" spans="6:8" x14ac:dyDescent="0.25">
      <c r="F44057" s="11"/>
      <c r="G44057" s="11"/>
      <c r="H44057" s="11"/>
    </row>
    <row r="44058" spans="6:8" x14ac:dyDescent="0.25">
      <c r="F44058" s="11"/>
      <c r="G44058" s="11"/>
      <c r="H44058" s="11"/>
    </row>
    <row r="44059" spans="6:8" x14ac:dyDescent="0.25">
      <c r="F44059" s="11"/>
      <c r="G44059" s="11"/>
      <c r="H44059" s="11"/>
    </row>
    <row r="44060" spans="6:8" x14ac:dyDescent="0.25">
      <c r="F44060" s="11"/>
      <c r="G44060" s="11"/>
      <c r="H44060" s="11"/>
    </row>
    <row r="44061" spans="6:8" x14ac:dyDescent="0.25">
      <c r="F44061" s="11"/>
      <c r="G44061" s="11"/>
      <c r="H44061" s="11"/>
    </row>
    <row r="44062" spans="6:8" x14ac:dyDescent="0.25">
      <c r="F44062" s="11"/>
      <c r="G44062" s="11"/>
      <c r="H44062" s="11"/>
    </row>
    <row r="44063" spans="6:8" x14ac:dyDescent="0.25">
      <c r="F44063" s="11"/>
      <c r="G44063" s="11"/>
      <c r="H44063" s="11"/>
    </row>
    <row r="44064" spans="6:8" x14ac:dyDescent="0.25">
      <c r="F44064" s="11"/>
      <c r="G44064" s="11"/>
      <c r="H44064" s="11"/>
    </row>
    <row r="44065" spans="6:8" x14ac:dyDescent="0.25">
      <c r="F44065" s="11"/>
      <c r="G44065" s="11"/>
      <c r="H44065" s="11"/>
    </row>
    <row r="44066" spans="6:8" x14ac:dyDescent="0.25">
      <c r="F44066" s="11"/>
      <c r="G44066" s="11"/>
      <c r="H44066" s="11"/>
    </row>
    <row r="44067" spans="6:8" x14ac:dyDescent="0.25">
      <c r="F44067" s="11"/>
      <c r="G44067" s="11"/>
      <c r="H44067" s="11"/>
    </row>
    <row r="44068" spans="6:8" x14ac:dyDescent="0.25">
      <c r="F44068" s="11"/>
      <c r="G44068" s="11"/>
      <c r="H44068" s="11"/>
    </row>
    <row r="44069" spans="6:8" x14ac:dyDescent="0.25">
      <c r="F44069" s="11"/>
      <c r="G44069" s="11"/>
      <c r="H44069" s="11"/>
    </row>
    <row r="44070" spans="6:8" x14ac:dyDescent="0.25">
      <c r="F44070" s="11"/>
      <c r="G44070" s="11"/>
      <c r="H44070" s="11"/>
    </row>
    <row r="44071" spans="6:8" x14ac:dyDescent="0.25">
      <c r="F44071" s="11"/>
      <c r="G44071" s="11"/>
      <c r="H44071" s="11"/>
    </row>
    <row r="44072" spans="6:8" x14ac:dyDescent="0.25">
      <c r="F44072" s="11"/>
      <c r="G44072" s="11"/>
      <c r="H44072" s="11"/>
    </row>
    <row r="44073" spans="6:8" x14ac:dyDescent="0.25">
      <c r="F44073" s="11"/>
      <c r="G44073" s="11"/>
      <c r="H44073" s="11"/>
    </row>
    <row r="44074" spans="6:8" x14ac:dyDescent="0.25">
      <c r="F44074" s="11"/>
      <c r="G44074" s="11"/>
      <c r="H44074" s="11"/>
    </row>
    <row r="44075" spans="6:8" x14ac:dyDescent="0.25">
      <c r="F44075" s="11"/>
      <c r="G44075" s="11"/>
      <c r="H44075" s="11"/>
    </row>
    <row r="44076" spans="6:8" x14ac:dyDescent="0.25">
      <c r="F44076" s="11"/>
      <c r="G44076" s="11"/>
      <c r="H44076" s="11"/>
    </row>
    <row r="44077" spans="6:8" x14ac:dyDescent="0.25">
      <c r="F44077" s="11"/>
      <c r="G44077" s="11"/>
      <c r="H44077" s="11"/>
    </row>
    <row r="44078" spans="6:8" x14ac:dyDescent="0.25">
      <c r="F44078" s="11"/>
      <c r="G44078" s="11"/>
      <c r="H44078" s="11"/>
    </row>
    <row r="44079" spans="6:8" x14ac:dyDescent="0.25">
      <c r="F44079" s="11"/>
      <c r="G44079" s="11"/>
      <c r="H44079" s="11"/>
    </row>
    <row r="44080" spans="6:8" x14ac:dyDescent="0.25">
      <c r="F44080" s="11"/>
      <c r="G44080" s="11"/>
      <c r="H44080" s="11"/>
    </row>
    <row r="44081" spans="6:8" x14ac:dyDescent="0.25">
      <c r="F44081" s="11"/>
      <c r="G44081" s="11"/>
      <c r="H44081" s="11"/>
    </row>
    <row r="44082" spans="6:8" x14ac:dyDescent="0.25">
      <c r="F44082" s="11"/>
      <c r="G44082" s="11"/>
      <c r="H44082" s="11"/>
    </row>
    <row r="44083" spans="6:8" x14ac:dyDescent="0.25">
      <c r="F44083" s="11"/>
      <c r="G44083" s="11"/>
      <c r="H44083" s="11"/>
    </row>
    <row r="44084" spans="6:8" x14ac:dyDescent="0.25">
      <c r="F44084" s="11"/>
      <c r="G44084" s="11"/>
      <c r="H44084" s="11"/>
    </row>
    <row r="44085" spans="6:8" x14ac:dyDescent="0.25">
      <c r="F44085" s="11"/>
      <c r="G44085" s="11"/>
      <c r="H44085" s="11"/>
    </row>
    <row r="44086" spans="6:8" x14ac:dyDescent="0.25">
      <c r="F44086" s="11"/>
      <c r="G44086" s="11"/>
      <c r="H44086" s="11"/>
    </row>
    <row r="44087" spans="6:8" x14ac:dyDescent="0.25">
      <c r="F44087" s="11"/>
      <c r="G44087" s="11"/>
      <c r="H44087" s="11"/>
    </row>
    <row r="44088" spans="6:8" x14ac:dyDescent="0.25">
      <c r="F44088" s="11"/>
      <c r="G44088" s="11"/>
      <c r="H44088" s="11"/>
    </row>
    <row r="44089" spans="6:8" x14ac:dyDescent="0.25">
      <c r="F44089" s="11"/>
      <c r="G44089" s="11"/>
      <c r="H44089" s="11"/>
    </row>
    <row r="44090" spans="6:8" x14ac:dyDescent="0.25">
      <c r="F44090" s="11"/>
      <c r="G44090" s="11"/>
      <c r="H44090" s="11"/>
    </row>
    <row r="44091" spans="6:8" x14ac:dyDescent="0.25">
      <c r="F44091" s="11"/>
      <c r="G44091" s="11"/>
      <c r="H44091" s="11"/>
    </row>
    <row r="44092" spans="6:8" x14ac:dyDescent="0.25">
      <c r="F44092" s="11"/>
      <c r="G44092" s="11"/>
      <c r="H44092" s="11"/>
    </row>
    <row r="44093" spans="6:8" x14ac:dyDescent="0.25">
      <c r="F44093" s="11"/>
      <c r="G44093" s="11"/>
      <c r="H44093" s="11"/>
    </row>
    <row r="44094" spans="6:8" x14ac:dyDescent="0.25">
      <c r="F44094" s="11"/>
      <c r="G44094" s="11"/>
      <c r="H44094" s="11"/>
    </row>
    <row r="44095" spans="6:8" x14ac:dyDescent="0.25">
      <c r="F44095" s="11"/>
      <c r="G44095" s="11"/>
      <c r="H44095" s="11"/>
    </row>
    <row r="44096" spans="6:8" x14ac:dyDescent="0.25">
      <c r="F44096" s="11"/>
      <c r="G44096" s="11"/>
      <c r="H44096" s="11"/>
    </row>
    <row r="44097" spans="6:8" x14ac:dyDescent="0.25">
      <c r="F44097" s="11"/>
      <c r="G44097" s="11"/>
      <c r="H44097" s="11"/>
    </row>
    <row r="44098" spans="6:8" x14ac:dyDescent="0.25">
      <c r="F44098" s="11"/>
      <c r="G44098" s="11"/>
      <c r="H44098" s="11"/>
    </row>
    <row r="44099" spans="6:8" x14ac:dyDescent="0.25">
      <c r="F44099" s="11"/>
      <c r="G44099" s="11"/>
      <c r="H44099" s="11"/>
    </row>
    <row r="44100" spans="6:8" x14ac:dyDescent="0.25">
      <c r="F44100" s="11"/>
      <c r="G44100" s="11"/>
      <c r="H44100" s="11"/>
    </row>
    <row r="44101" spans="6:8" x14ac:dyDescent="0.25">
      <c r="F44101" s="11"/>
      <c r="G44101" s="11"/>
      <c r="H44101" s="11"/>
    </row>
    <row r="44102" spans="6:8" x14ac:dyDescent="0.25">
      <c r="F44102" s="11"/>
      <c r="G44102" s="11"/>
      <c r="H44102" s="11"/>
    </row>
    <row r="44103" spans="6:8" x14ac:dyDescent="0.25">
      <c r="F44103" s="11"/>
      <c r="G44103" s="11"/>
      <c r="H44103" s="11"/>
    </row>
    <row r="44104" spans="6:8" x14ac:dyDescent="0.25">
      <c r="F44104" s="11"/>
      <c r="G44104" s="11"/>
      <c r="H44104" s="11"/>
    </row>
    <row r="44105" spans="6:8" x14ac:dyDescent="0.25">
      <c r="F44105" s="11"/>
      <c r="G44105" s="11"/>
      <c r="H44105" s="11"/>
    </row>
    <row r="44106" spans="6:8" x14ac:dyDescent="0.25">
      <c r="F44106" s="11"/>
      <c r="G44106" s="11"/>
      <c r="H44106" s="11"/>
    </row>
    <row r="44107" spans="6:8" x14ac:dyDescent="0.25">
      <c r="F44107" s="11"/>
      <c r="G44107" s="11"/>
      <c r="H44107" s="11"/>
    </row>
    <row r="44108" spans="6:8" x14ac:dyDescent="0.25">
      <c r="F44108" s="11"/>
      <c r="G44108" s="11"/>
      <c r="H44108" s="11"/>
    </row>
    <row r="44109" spans="6:8" x14ac:dyDescent="0.25">
      <c r="F44109" s="11"/>
      <c r="G44109" s="11"/>
      <c r="H44109" s="11"/>
    </row>
    <row r="44110" spans="6:8" x14ac:dyDescent="0.25">
      <c r="F44110" s="11"/>
      <c r="G44110" s="11"/>
      <c r="H44110" s="11"/>
    </row>
    <row r="44111" spans="6:8" x14ac:dyDescent="0.25">
      <c r="F44111" s="11"/>
      <c r="G44111" s="11"/>
      <c r="H44111" s="11"/>
    </row>
    <row r="44112" spans="6:8" x14ac:dyDescent="0.25">
      <c r="F44112" s="11"/>
      <c r="G44112" s="11"/>
      <c r="H44112" s="11"/>
    </row>
    <row r="44113" spans="6:8" x14ac:dyDescent="0.25">
      <c r="F44113" s="11"/>
      <c r="G44113" s="11"/>
      <c r="H44113" s="11"/>
    </row>
    <row r="44114" spans="6:8" x14ac:dyDescent="0.25">
      <c r="F44114" s="11"/>
      <c r="G44114" s="11"/>
      <c r="H44114" s="11"/>
    </row>
    <row r="44115" spans="6:8" x14ac:dyDescent="0.25">
      <c r="F44115" s="11"/>
      <c r="G44115" s="11"/>
      <c r="H44115" s="11"/>
    </row>
    <row r="44116" spans="6:8" x14ac:dyDescent="0.25">
      <c r="F44116" s="11"/>
      <c r="G44116" s="11"/>
      <c r="H44116" s="11"/>
    </row>
    <row r="44117" spans="6:8" x14ac:dyDescent="0.25">
      <c r="F44117" s="11"/>
      <c r="G44117" s="11"/>
      <c r="H44117" s="11"/>
    </row>
    <row r="44118" spans="6:8" x14ac:dyDescent="0.25">
      <c r="F44118" s="11"/>
      <c r="G44118" s="11"/>
      <c r="H44118" s="11"/>
    </row>
    <row r="44119" spans="6:8" x14ac:dyDescent="0.25">
      <c r="F44119" s="11"/>
      <c r="G44119" s="11"/>
      <c r="H44119" s="11"/>
    </row>
    <row r="44120" spans="6:8" x14ac:dyDescent="0.25">
      <c r="F44120" s="11"/>
      <c r="G44120" s="11"/>
      <c r="H44120" s="11"/>
    </row>
    <row r="44121" spans="6:8" x14ac:dyDescent="0.25">
      <c r="F44121" s="11"/>
      <c r="G44121" s="11"/>
      <c r="H44121" s="11"/>
    </row>
    <row r="44122" spans="6:8" x14ac:dyDescent="0.25">
      <c r="F44122" s="11"/>
      <c r="G44122" s="11"/>
      <c r="H44122" s="11"/>
    </row>
    <row r="44123" spans="6:8" x14ac:dyDescent="0.25">
      <c r="F44123" s="11"/>
      <c r="G44123" s="11"/>
      <c r="H44123" s="11"/>
    </row>
    <row r="44124" spans="6:8" x14ac:dyDescent="0.25">
      <c r="F44124" s="11"/>
      <c r="G44124" s="11"/>
      <c r="H44124" s="11"/>
    </row>
    <row r="44125" spans="6:8" x14ac:dyDescent="0.25">
      <c r="F44125" s="11"/>
      <c r="G44125" s="11"/>
      <c r="H44125" s="11"/>
    </row>
    <row r="44126" spans="6:8" x14ac:dyDescent="0.25">
      <c r="F44126" s="11"/>
      <c r="G44126" s="11"/>
      <c r="H44126" s="11"/>
    </row>
    <row r="44127" spans="6:8" x14ac:dyDescent="0.25">
      <c r="F44127" s="11"/>
      <c r="G44127" s="11"/>
      <c r="H44127" s="11"/>
    </row>
    <row r="44128" spans="6:8" x14ac:dyDescent="0.25">
      <c r="F44128" s="11"/>
      <c r="G44128" s="11"/>
      <c r="H44128" s="11"/>
    </row>
    <row r="44129" spans="6:8" x14ac:dyDescent="0.25">
      <c r="F44129" s="11"/>
      <c r="G44129" s="11"/>
      <c r="H44129" s="11"/>
    </row>
    <row r="44130" spans="6:8" x14ac:dyDescent="0.25">
      <c r="F44130" s="11"/>
      <c r="G44130" s="11"/>
      <c r="H44130" s="11"/>
    </row>
    <row r="44131" spans="6:8" x14ac:dyDescent="0.25">
      <c r="F44131" s="11"/>
      <c r="G44131" s="11"/>
      <c r="H44131" s="11"/>
    </row>
    <row r="44132" spans="6:8" x14ac:dyDescent="0.25">
      <c r="F44132" s="11"/>
      <c r="G44132" s="11"/>
      <c r="H44132" s="11"/>
    </row>
    <row r="44133" spans="6:8" x14ac:dyDescent="0.25">
      <c r="F44133" s="11"/>
      <c r="G44133" s="11"/>
      <c r="H44133" s="11"/>
    </row>
    <row r="44134" spans="6:8" x14ac:dyDescent="0.25">
      <c r="F44134" s="11"/>
      <c r="G44134" s="11"/>
      <c r="H44134" s="11"/>
    </row>
    <row r="44135" spans="6:8" x14ac:dyDescent="0.25">
      <c r="F44135" s="11"/>
      <c r="G44135" s="11"/>
      <c r="H44135" s="11"/>
    </row>
    <row r="44136" spans="6:8" x14ac:dyDescent="0.25">
      <c r="F44136" s="11"/>
      <c r="G44136" s="11"/>
      <c r="H44136" s="11"/>
    </row>
    <row r="44137" spans="6:8" x14ac:dyDescent="0.25">
      <c r="F44137" s="11"/>
      <c r="G44137" s="11"/>
      <c r="H44137" s="11"/>
    </row>
    <row r="44138" spans="6:8" x14ac:dyDescent="0.25">
      <c r="F44138" s="11"/>
      <c r="G44138" s="11"/>
      <c r="H44138" s="11"/>
    </row>
    <row r="44139" spans="6:8" x14ac:dyDescent="0.25">
      <c r="F44139" s="11"/>
      <c r="G44139" s="11"/>
      <c r="H44139" s="11"/>
    </row>
    <row r="44140" spans="6:8" x14ac:dyDescent="0.25">
      <c r="F44140" s="11"/>
      <c r="G44140" s="11"/>
      <c r="H44140" s="11"/>
    </row>
    <row r="44141" spans="6:8" x14ac:dyDescent="0.25">
      <c r="F44141" s="11"/>
      <c r="G44141" s="11"/>
      <c r="H44141" s="11"/>
    </row>
    <row r="44142" spans="6:8" x14ac:dyDescent="0.25">
      <c r="F44142" s="11"/>
      <c r="G44142" s="11"/>
      <c r="H44142" s="11"/>
    </row>
    <row r="44143" spans="6:8" x14ac:dyDescent="0.25">
      <c r="F44143" s="11"/>
      <c r="G44143" s="11"/>
      <c r="H44143" s="11"/>
    </row>
    <row r="44144" spans="6:8" x14ac:dyDescent="0.25">
      <c r="F44144" s="11"/>
      <c r="G44144" s="11"/>
      <c r="H44144" s="11"/>
    </row>
    <row r="44145" spans="6:8" x14ac:dyDescent="0.25">
      <c r="F44145" s="11"/>
      <c r="G44145" s="11"/>
      <c r="H44145" s="11"/>
    </row>
    <row r="44146" spans="6:8" x14ac:dyDescent="0.25">
      <c r="F44146" s="11"/>
      <c r="G44146" s="11"/>
      <c r="H44146" s="11"/>
    </row>
    <row r="44147" spans="6:8" x14ac:dyDescent="0.25">
      <c r="F44147" s="11"/>
      <c r="G44147" s="11"/>
      <c r="H44147" s="11"/>
    </row>
    <row r="44148" spans="6:8" x14ac:dyDescent="0.25">
      <c r="F44148" s="11"/>
      <c r="G44148" s="11"/>
      <c r="H44148" s="11"/>
    </row>
    <row r="44149" spans="6:8" x14ac:dyDescent="0.25">
      <c r="F44149" s="11"/>
      <c r="G44149" s="11"/>
      <c r="H44149" s="11"/>
    </row>
    <row r="44150" spans="6:8" x14ac:dyDescent="0.25">
      <c r="F44150" s="11"/>
      <c r="G44150" s="11"/>
      <c r="H44150" s="11"/>
    </row>
    <row r="44151" spans="6:8" x14ac:dyDescent="0.25">
      <c r="F44151" s="11"/>
      <c r="G44151" s="11"/>
      <c r="H44151" s="11"/>
    </row>
    <row r="44152" spans="6:8" x14ac:dyDescent="0.25">
      <c r="F44152" s="11"/>
      <c r="G44152" s="11"/>
      <c r="H44152" s="11"/>
    </row>
    <row r="44153" spans="6:8" x14ac:dyDescent="0.25">
      <c r="F44153" s="11"/>
      <c r="G44153" s="11"/>
      <c r="H44153" s="11"/>
    </row>
    <row r="44154" spans="6:8" x14ac:dyDescent="0.25">
      <c r="F44154" s="11"/>
      <c r="G44154" s="11"/>
      <c r="H44154" s="11"/>
    </row>
    <row r="44155" spans="6:8" x14ac:dyDescent="0.25">
      <c r="F44155" s="11"/>
      <c r="G44155" s="11"/>
      <c r="H44155" s="11"/>
    </row>
    <row r="44156" spans="6:8" x14ac:dyDescent="0.25">
      <c r="F44156" s="11"/>
      <c r="G44156" s="11"/>
      <c r="H44156" s="11"/>
    </row>
    <row r="44157" spans="6:8" x14ac:dyDescent="0.25">
      <c r="F44157" s="11"/>
      <c r="G44157" s="11"/>
      <c r="H44157" s="11"/>
    </row>
    <row r="44158" spans="6:8" x14ac:dyDescent="0.25">
      <c r="F44158" s="11"/>
      <c r="G44158" s="11"/>
      <c r="H44158" s="11"/>
    </row>
    <row r="44159" spans="6:8" x14ac:dyDescent="0.25">
      <c r="F44159" s="11"/>
      <c r="G44159" s="11"/>
      <c r="H44159" s="11"/>
    </row>
    <row r="44160" spans="6:8" x14ac:dyDescent="0.25">
      <c r="F44160" s="11"/>
      <c r="G44160" s="11"/>
      <c r="H44160" s="11"/>
    </row>
    <row r="44161" spans="6:8" x14ac:dyDescent="0.25">
      <c r="F44161" s="11"/>
      <c r="G44161" s="11"/>
      <c r="H44161" s="11"/>
    </row>
    <row r="44162" spans="6:8" x14ac:dyDescent="0.25">
      <c r="F44162" s="11"/>
      <c r="G44162" s="11"/>
      <c r="H44162" s="11"/>
    </row>
    <row r="44163" spans="6:8" x14ac:dyDescent="0.25">
      <c r="F44163" s="11"/>
      <c r="G44163" s="11"/>
      <c r="H44163" s="11"/>
    </row>
    <row r="44164" spans="6:8" x14ac:dyDescent="0.25">
      <c r="F44164" s="11"/>
      <c r="G44164" s="11"/>
      <c r="H44164" s="11"/>
    </row>
    <row r="44165" spans="6:8" x14ac:dyDescent="0.25">
      <c r="F44165" s="11"/>
      <c r="G44165" s="11"/>
      <c r="H44165" s="11"/>
    </row>
    <row r="44166" spans="6:8" x14ac:dyDescent="0.25">
      <c r="F44166" s="11"/>
      <c r="G44166" s="11"/>
      <c r="H44166" s="11"/>
    </row>
    <row r="44167" spans="6:8" x14ac:dyDescent="0.25">
      <c r="F44167" s="11"/>
      <c r="G44167" s="11"/>
      <c r="H44167" s="11"/>
    </row>
    <row r="44168" spans="6:8" x14ac:dyDescent="0.25">
      <c r="F44168" s="11"/>
      <c r="G44168" s="11"/>
      <c r="H44168" s="11"/>
    </row>
    <row r="44169" spans="6:8" x14ac:dyDescent="0.25">
      <c r="F44169" s="11"/>
      <c r="G44169" s="11"/>
      <c r="H44169" s="11"/>
    </row>
    <row r="44170" spans="6:8" x14ac:dyDescent="0.25">
      <c r="F44170" s="11"/>
      <c r="G44170" s="11"/>
      <c r="H44170" s="11"/>
    </row>
    <row r="44171" spans="6:8" x14ac:dyDescent="0.25">
      <c r="F44171" s="11"/>
      <c r="G44171" s="11"/>
      <c r="H44171" s="11"/>
    </row>
    <row r="44172" spans="6:8" x14ac:dyDescent="0.25">
      <c r="F44172" s="11"/>
      <c r="G44172" s="11"/>
      <c r="H44172" s="11"/>
    </row>
    <row r="44173" spans="6:8" x14ac:dyDescent="0.25">
      <c r="F44173" s="11"/>
      <c r="G44173" s="11"/>
      <c r="H44173" s="11"/>
    </row>
    <row r="44174" spans="6:8" x14ac:dyDescent="0.25">
      <c r="F44174" s="11"/>
      <c r="G44174" s="11"/>
      <c r="H44174" s="11"/>
    </row>
    <row r="44175" spans="6:8" x14ac:dyDescent="0.25">
      <c r="F44175" s="11"/>
      <c r="G44175" s="11"/>
      <c r="H44175" s="11"/>
    </row>
    <row r="44176" spans="6:8" x14ac:dyDescent="0.25">
      <c r="F44176" s="11"/>
      <c r="G44176" s="11"/>
      <c r="H44176" s="11"/>
    </row>
    <row r="44177" spans="6:8" x14ac:dyDescent="0.25">
      <c r="F44177" s="11"/>
      <c r="G44177" s="11"/>
      <c r="H44177" s="11"/>
    </row>
    <row r="44178" spans="6:8" x14ac:dyDescent="0.25">
      <c r="F44178" s="11"/>
      <c r="G44178" s="11"/>
      <c r="H44178" s="11"/>
    </row>
    <row r="44179" spans="6:8" x14ac:dyDescent="0.25">
      <c r="F44179" s="11"/>
      <c r="G44179" s="11"/>
      <c r="H44179" s="11"/>
    </row>
    <row r="44180" spans="6:8" x14ac:dyDescent="0.25">
      <c r="F44180" s="11"/>
      <c r="G44180" s="11"/>
      <c r="H44180" s="11"/>
    </row>
    <row r="44181" spans="6:8" x14ac:dyDescent="0.25">
      <c r="F44181" s="11"/>
      <c r="G44181" s="11"/>
      <c r="H44181" s="11"/>
    </row>
    <row r="44182" spans="6:8" x14ac:dyDescent="0.25">
      <c r="F44182" s="11"/>
      <c r="G44182" s="11"/>
      <c r="H44182" s="11"/>
    </row>
    <row r="44183" spans="6:8" x14ac:dyDescent="0.25">
      <c r="F44183" s="11"/>
      <c r="G44183" s="11"/>
      <c r="H44183" s="11"/>
    </row>
    <row r="44184" spans="6:8" x14ac:dyDescent="0.25">
      <c r="F44184" s="11"/>
      <c r="G44184" s="11"/>
      <c r="H44184" s="11"/>
    </row>
    <row r="44185" spans="6:8" x14ac:dyDescent="0.25">
      <c r="F44185" s="11"/>
      <c r="G44185" s="11"/>
      <c r="H44185" s="11"/>
    </row>
    <row r="44186" spans="6:8" x14ac:dyDescent="0.25">
      <c r="F44186" s="11"/>
      <c r="G44186" s="11"/>
      <c r="H44186" s="11"/>
    </row>
    <row r="44187" spans="6:8" x14ac:dyDescent="0.25">
      <c r="F44187" s="11"/>
      <c r="G44187" s="11"/>
      <c r="H44187" s="11"/>
    </row>
    <row r="44188" spans="6:8" x14ac:dyDescent="0.25">
      <c r="F44188" s="11"/>
      <c r="G44188" s="11"/>
      <c r="H44188" s="11"/>
    </row>
    <row r="44189" spans="6:8" x14ac:dyDescent="0.25">
      <c r="F44189" s="11"/>
      <c r="G44189" s="11"/>
      <c r="H44189" s="11"/>
    </row>
    <row r="44190" spans="6:8" x14ac:dyDescent="0.25">
      <c r="F44190" s="11"/>
      <c r="G44190" s="11"/>
      <c r="H44190" s="11"/>
    </row>
    <row r="44191" spans="6:8" x14ac:dyDescent="0.25">
      <c r="F44191" s="11"/>
      <c r="G44191" s="11"/>
      <c r="H44191" s="11"/>
    </row>
    <row r="44192" spans="6:8" x14ac:dyDescent="0.25">
      <c r="F44192" s="11"/>
      <c r="G44192" s="11"/>
      <c r="H44192" s="11"/>
    </row>
    <row r="44193" spans="6:8" x14ac:dyDescent="0.25">
      <c r="F44193" s="11"/>
      <c r="G44193" s="11"/>
      <c r="H44193" s="11"/>
    </row>
    <row r="44194" spans="6:8" x14ac:dyDescent="0.25">
      <c r="F44194" s="11"/>
      <c r="G44194" s="11"/>
      <c r="H44194" s="11"/>
    </row>
    <row r="44195" spans="6:8" x14ac:dyDescent="0.25">
      <c r="F44195" s="11"/>
      <c r="G44195" s="11"/>
      <c r="H44195" s="11"/>
    </row>
    <row r="44196" spans="6:8" x14ac:dyDescent="0.25">
      <c r="F44196" s="11"/>
      <c r="G44196" s="11"/>
      <c r="H44196" s="11"/>
    </row>
    <row r="44197" spans="6:8" x14ac:dyDescent="0.25">
      <c r="F44197" s="11"/>
      <c r="G44197" s="11"/>
      <c r="H44197" s="11"/>
    </row>
    <row r="44198" spans="6:8" x14ac:dyDescent="0.25">
      <c r="F44198" s="11"/>
      <c r="G44198" s="11"/>
      <c r="H44198" s="11"/>
    </row>
    <row r="44199" spans="6:8" x14ac:dyDescent="0.25">
      <c r="F44199" s="11"/>
      <c r="G44199" s="11"/>
      <c r="H44199" s="11"/>
    </row>
    <row r="44200" spans="6:8" x14ac:dyDescent="0.25">
      <c r="F44200" s="11"/>
      <c r="G44200" s="11"/>
      <c r="H44200" s="11"/>
    </row>
    <row r="44201" spans="6:8" x14ac:dyDescent="0.25">
      <c r="F44201" s="11"/>
      <c r="G44201" s="11"/>
      <c r="H44201" s="11"/>
    </row>
    <row r="44202" spans="6:8" x14ac:dyDescent="0.25">
      <c r="F44202" s="11"/>
      <c r="G44202" s="11"/>
      <c r="H44202" s="11"/>
    </row>
    <row r="44203" spans="6:8" x14ac:dyDescent="0.25">
      <c r="F44203" s="11"/>
      <c r="G44203" s="11"/>
      <c r="H44203" s="11"/>
    </row>
    <row r="44204" spans="6:8" x14ac:dyDescent="0.25">
      <c r="F44204" s="11"/>
      <c r="G44204" s="11"/>
      <c r="H44204" s="11"/>
    </row>
    <row r="44205" spans="6:8" x14ac:dyDescent="0.25">
      <c r="F44205" s="11"/>
      <c r="G44205" s="11"/>
      <c r="H44205" s="11"/>
    </row>
    <row r="44206" spans="6:8" x14ac:dyDescent="0.25">
      <c r="F44206" s="11"/>
      <c r="G44206" s="11"/>
      <c r="H44206" s="11"/>
    </row>
    <row r="44207" spans="6:8" x14ac:dyDescent="0.25">
      <c r="F44207" s="11"/>
      <c r="G44207" s="11"/>
      <c r="H44207" s="11"/>
    </row>
    <row r="44208" spans="6:8" x14ac:dyDescent="0.25">
      <c r="F44208" s="11"/>
      <c r="G44208" s="11"/>
      <c r="H44208" s="11"/>
    </row>
    <row r="44209" spans="6:8" x14ac:dyDescent="0.25">
      <c r="F44209" s="11"/>
      <c r="G44209" s="11"/>
      <c r="H44209" s="11"/>
    </row>
    <row r="44210" spans="6:8" x14ac:dyDescent="0.25">
      <c r="F44210" s="11"/>
      <c r="G44210" s="11"/>
      <c r="H44210" s="11"/>
    </row>
    <row r="44211" spans="6:8" x14ac:dyDescent="0.25">
      <c r="F44211" s="11"/>
      <c r="G44211" s="11"/>
      <c r="H44211" s="11"/>
    </row>
    <row r="44212" spans="6:8" x14ac:dyDescent="0.25">
      <c r="F44212" s="11"/>
      <c r="G44212" s="11"/>
      <c r="H44212" s="11"/>
    </row>
    <row r="44213" spans="6:8" x14ac:dyDescent="0.25">
      <c r="F44213" s="11"/>
      <c r="G44213" s="11"/>
      <c r="H44213" s="11"/>
    </row>
    <row r="44214" spans="6:8" x14ac:dyDescent="0.25">
      <c r="F44214" s="11"/>
      <c r="G44214" s="11"/>
      <c r="H44214" s="11"/>
    </row>
    <row r="44215" spans="6:8" x14ac:dyDescent="0.25">
      <c r="F44215" s="11"/>
      <c r="G44215" s="11"/>
      <c r="H44215" s="11"/>
    </row>
    <row r="44216" spans="6:8" x14ac:dyDescent="0.25">
      <c r="F44216" s="11"/>
      <c r="G44216" s="11"/>
      <c r="H44216" s="11"/>
    </row>
    <row r="44217" spans="6:8" x14ac:dyDescent="0.25">
      <c r="F44217" s="11"/>
      <c r="G44217" s="11"/>
      <c r="H44217" s="11"/>
    </row>
    <row r="44218" spans="6:8" x14ac:dyDescent="0.25">
      <c r="F44218" s="11"/>
      <c r="G44218" s="11"/>
      <c r="H44218" s="11"/>
    </row>
    <row r="44219" spans="6:8" x14ac:dyDescent="0.25">
      <c r="F44219" s="11"/>
      <c r="G44219" s="11"/>
      <c r="H44219" s="11"/>
    </row>
    <row r="44220" spans="6:8" x14ac:dyDescent="0.25">
      <c r="F44220" s="11"/>
      <c r="G44220" s="11"/>
      <c r="H44220" s="11"/>
    </row>
    <row r="44221" spans="6:8" x14ac:dyDescent="0.25">
      <c r="F44221" s="11"/>
      <c r="G44221" s="11"/>
      <c r="H44221" s="11"/>
    </row>
    <row r="44222" spans="6:8" x14ac:dyDescent="0.25">
      <c r="F44222" s="11"/>
      <c r="G44222" s="11"/>
      <c r="H44222" s="11"/>
    </row>
    <row r="44223" spans="6:8" x14ac:dyDescent="0.25">
      <c r="F44223" s="11"/>
      <c r="G44223" s="11"/>
      <c r="H44223" s="11"/>
    </row>
    <row r="44224" spans="6:8" x14ac:dyDescent="0.25">
      <c r="F44224" s="11"/>
      <c r="G44224" s="11"/>
      <c r="H44224" s="11"/>
    </row>
    <row r="44225" spans="6:8" x14ac:dyDescent="0.25">
      <c r="F44225" s="11"/>
      <c r="G44225" s="11"/>
      <c r="H44225" s="11"/>
    </row>
    <row r="44226" spans="6:8" x14ac:dyDescent="0.25">
      <c r="F44226" s="11"/>
      <c r="G44226" s="11"/>
      <c r="H44226" s="11"/>
    </row>
    <row r="44227" spans="6:8" x14ac:dyDescent="0.25">
      <c r="F44227" s="11"/>
      <c r="G44227" s="11"/>
      <c r="H44227" s="11"/>
    </row>
    <row r="44228" spans="6:8" x14ac:dyDescent="0.25">
      <c r="F44228" s="11"/>
      <c r="G44228" s="11"/>
      <c r="H44228" s="11"/>
    </row>
    <row r="44229" spans="6:8" x14ac:dyDescent="0.25">
      <c r="F44229" s="11"/>
      <c r="G44229" s="11"/>
      <c r="H44229" s="11"/>
    </row>
    <row r="44230" spans="6:8" x14ac:dyDescent="0.25">
      <c r="F44230" s="11"/>
      <c r="G44230" s="11"/>
      <c r="H44230" s="11"/>
    </row>
    <row r="44231" spans="6:8" x14ac:dyDescent="0.25">
      <c r="F44231" s="11"/>
      <c r="G44231" s="11"/>
      <c r="H44231" s="11"/>
    </row>
    <row r="44232" spans="6:8" x14ac:dyDescent="0.25">
      <c r="F44232" s="11"/>
      <c r="G44232" s="11"/>
      <c r="H44232" s="11"/>
    </row>
    <row r="44233" spans="6:8" x14ac:dyDescent="0.25">
      <c r="F44233" s="11"/>
      <c r="G44233" s="11"/>
      <c r="H44233" s="11"/>
    </row>
    <row r="44234" spans="6:8" x14ac:dyDescent="0.25">
      <c r="F44234" s="11"/>
      <c r="G44234" s="11"/>
      <c r="H44234" s="11"/>
    </row>
    <row r="44235" spans="6:8" x14ac:dyDescent="0.25">
      <c r="F44235" s="11"/>
      <c r="G44235" s="11"/>
      <c r="H44235" s="11"/>
    </row>
    <row r="44236" spans="6:8" x14ac:dyDescent="0.25">
      <c r="F44236" s="11"/>
      <c r="G44236" s="11"/>
      <c r="H44236" s="11"/>
    </row>
    <row r="44237" spans="6:8" x14ac:dyDescent="0.25">
      <c r="F44237" s="11"/>
      <c r="G44237" s="11"/>
      <c r="H44237" s="11"/>
    </row>
    <row r="44238" spans="6:8" x14ac:dyDescent="0.25">
      <c r="F44238" s="11"/>
      <c r="G44238" s="11"/>
      <c r="H44238" s="11"/>
    </row>
    <row r="44239" spans="6:8" x14ac:dyDescent="0.25">
      <c r="F44239" s="11"/>
      <c r="G44239" s="11"/>
      <c r="H44239" s="11"/>
    </row>
    <row r="44240" spans="6:8" x14ac:dyDescent="0.25">
      <c r="F44240" s="11"/>
      <c r="G44240" s="11"/>
      <c r="H44240" s="11"/>
    </row>
    <row r="44241" spans="6:8" x14ac:dyDescent="0.25">
      <c r="F44241" s="11"/>
      <c r="G44241" s="11"/>
      <c r="H44241" s="11"/>
    </row>
    <row r="44242" spans="6:8" x14ac:dyDescent="0.25">
      <c r="F44242" s="11"/>
      <c r="G44242" s="11"/>
      <c r="H44242" s="11"/>
    </row>
    <row r="44243" spans="6:8" x14ac:dyDescent="0.25">
      <c r="F44243" s="11"/>
      <c r="G44243" s="11"/>
      <c r="H44243" s="11"/>
    </row>
    <row r="44244" spans="6:8" x14ac:dyDescent="0.25">
      <c r="F44244" s="11"/>
      <c r="G44244" s="11"/>
      <c r="H44244" s="11"/>
    </row>
    <row r="44245" spans="6:8" x14ac:dyDescent="0.25">
      <c r="F44245" s="11"/>
      <c r="G44245" s="11"/>
      <c r="H44245" s="11"/>
    </row>
    <row r="44246" spans="6:8" x14ac:dyDescent="0.25">
      <c r="F44246" s="11"/>
      <c r="G44246" s="11"/>
      <c r="H44246" s="11"/>
    </row>
    <row r="44247" spans="6:8" x14ac:dyDescent="0.25">
      <c r="F44247" s="11"/>
      <c r="G44247" s="11"/>
      <c r="H44247" s="11"/>
    </row>
    <row r="44248" spans="6:8" x14ac:dyDescent="0.25">
      <c r="F44248" s="11"/>
      <c r="G44248" s="11"/>
      <c r="H44248" s="11"/>
    </row>
    <row r="44249" spans="6:8" x14ac:dyDescent="0.25">
      <c r="F44249" s="11"/>
      <c r="G44249" s="11"/>
      <c r="H44249" s="11"/>
    </row>
    <row r="44250" spans="6:8" x14ac:dyDescent="0.25">
      <c r="F44250" s="11"/>
      <c r="G44250" s="11"/>
      <c r="H44250" s="11"/>
    </row>
    <row r="44251" spans="6:8" x14ac:dyDescent="0.25">
      <c r="F44251" s="11"/>
      <c r="G44251" s="11"/>
      <c r="H44251" s="11"/>
    </row>
    <row r="44252" spans="6:8" x14ac:dyDescent="0.25">
      <c r="F44252" s="11"/>
      <c r="G44252" s="11"/>
      <c r="H44252" s="11"/>
    </row>
    <row r="44253" spans="6:8" x14ac:dyDescent="0.25">
      <c r="F44253" s="11"/>
      <c r="G44253" s="11"/>
      <c r="H44253" s="11"/>
    </row>
    <row r="44254" spans="6:8" x14ac:dyDescent="0.25">
      <c r="F44254" s="11"/>
      <c r="G44254" s="11"/>
      <c r="H44254" s="11"/>
    </row>
    <row r="44255" spans="6:8" x14ac:dyDescent="0.25">
      <c r="F44255" s="11"/>
      <c r="G44255" s="11"/>
      <c r="H44255" s="11"/>
    </row>
    <row r="44256" spans="6:8" x14ac:dyDescent="0.25">
      <c r="F44256" s="11"/>
      <c r="G44256" s="11"/>
      <c r="H44256" s="11"/>
    </row>
    <row r="44257" spans="6:8" x14ac:dyDescent="0.25">
      <c r="F44257" s="11"/>
      <c r="G44257" s="11"/>
      <c r="H44257" s="11"/>
    </row>
    <row r="44258" spans="6:8" x14ac:dyDescent="0.25">
      <c r="F44258" s="11"/>
      <c r="G44258" s="11"/>
      <c r="H44258" s="11"/>
    </row>
    <row r="44259" spans="6:8" x14ac:dyDescent="0.25">
      <c r="F44259" s="11"/>
      <c r="G44259" s="11"/>
      <c r="H44259" s="11"/>
    </row>
    <row r="44260" spans="6:8" x14ac:dyDescent="0.25">
      <c r="F44260" s="11"/>
      <c r="G44260" s="11"/>
      <c r="H44260" s="11"/>
    </row>
    <row r="44261" spans="6:8" x14ac:dyDescent="0.25">
      <c r="F44261" s="11"/>
      <c r="G44261" s="11"/>
      <c r="H44261" s="11"/>
    </row>
    <row r="44262" spans="6:8" x14ac:dyDescent="0.25">
      <c r="F44262" s="11"/>
      <c r="G44262" s="11"/>
      <c r="H44262" s="11"/>
    </row>
    <row r="44263" spans="6:8" x14ac:dyDescent="0.25">
      <c r="F44263" s="11"/>
      <c r="G44263" s="11"/>
      <c r="H44263" s="11"/>
    </row>
    <row r="44264" spans="6:8" x14ac:dyDescent="0.25">
      <c r="F44264" s="11"/>
      <c r="G44264" s="11"/>
      <c r="H44264" s="11"/>
    </row>
    <row r="44265" spans="6:8" x14ac:dyDescent="0.25">
      <c r="F44265" s="11"/>
      <c r="G44265" s="11"/>
      <c r="H44265" s="11"/>
    </row>
    <row r="44266" spans="6:8" x14ac:dyDescent="0.25">
      <c r="F44266" s="11"/>
      <c r="G44266" s="11"/>
      <c r="H44266" s="11"/>
    </row>
    <row r="44267" spans="6:8" x14ac:dyDescent="0.25">
      <c r="F44267" s="11"/>
      <c r="G44267" s="11"/>
      <c r="H44267" s="11"/>
    </row>
    <row r="44268" spans="6:8" x14ac:dyDescent="0.25">
      <c r="F44268" s="11"/>
      <c r="G44268" s="11"/>
      <c r="H44268" s="11"/>
    </row>
    <row r="44269" spans="6:8" x14ac:dyDescent="0.25">
      <c r="F44269" s="11"/>
      <c r="G44269" s="11"/>
      <c r="H44269" s="11"/>
    </row>
    <row r="44270" spans="6:8" x14ac:dyDescent="0.25">
      <c r="F44270" s="11"/>
      <c r="G44270" s="11"/>
      <c r="H44270" s="11"/>
    </row>
    <row r="44271" spans="6:8" x14ac:dyDescent="0.25">
      <c r="F44271" s="11"/>
      <c r="G44271" s="11"/>
      <c r="H44271" s="11"/>
    </row>
    <row r="44272" spans="6:8" x14ac:dyDescent="0.25">
      <c r="F44272" s="11"/>
      <c r="G44272" s="11"/>
      <c r="H44272" s="11"/>
    </row>
    <row r="44273" spans="6:8" x14ac:dyDescent="0.25">
      <c r="F44273" s="11"/>
      <c r="G44273" s="11"/>
      <c r="H44273" s="11"/>
    </row>
    <row r="44274" spans="6:8" x14ac:dyDescent="0.25">
      <c r="F44274" s="11"/>
      <c r="G44274" s="11"/>
      <c r="H44274" s="11"/>
    </row>
    <row r="44275" spans="6:8" x14ac:dyDescent="0.25">
      <c r="F44275" s="11"/>
      <c r="G44275" s="11"/>
      <c r="H44275" s="11"/>
    </row>
    <row r="44276" spans="6:8" x14ac:dyDescent="0.25">
      <c r="F44276" s="11"/>
      <c r="G44276" s="11"/>
      <c r="H44276" s="11"/>
    </row>
    <row r="44277" spans="6:8" x14ac:dyDescent="0.25">
      <c r="F44277" s="11"/>
      <c r="G44277" s="11"/>
      <c r="H44277" s="11"/>
    </row>
    <row r="44278" spans="6:8" x14ac:dyDescent="0.25">
      <c r="F44278" s="11"/>
      <c r="G44278" s="11"/>
      <c r="H44278" s="11"/>
    </row>
    <row r="44279" spans="6:8" x14ac:dyDescent="0.25">
      <c r="F44279" s="11"/>
      <c r="G44279" s="11"/>
      <c r="H44279" s="11"/>
    </row>
    <row r="44280" spans="6:8" x14ac:dyDescent="0.25">
      <c r="F44280" s="11"/>
      <c r="G44280" s="11"/>
      <c r="H44280" s="11"/>
    </row>
    <row r="44281" spans="6:8" x14ac:dyDescent="0.25">
      <c r="F44281" s="11"/>
      <c r="G44281" s="11"/>
      <c r="H44281" s="11"/>
    </row>
    <row r="44282" spans="6:8" x14ac:dyDescent="0.25">
      <c r="F44282" s="11"/>
      <c r="G44282" s="11"/>
      <c r="H44282" s="11"/>
    </row>
    <row r="44283" spans="6:8" x14ac:dyDescent="0.25">
      <c r="F44283" s="11"/>
      <c r="G44283" s="11"/>
      <c r="H44283" s="11"/>
    </row>
    <row r="44284" spans="6:8" x14ac:dyDescent="0.25">
      <c r="F44284" s="11"/>
      <c r="G44284" s="11"/>
      <c r="H44284" s="11"/>
    </row>
    <row r="44285" spans="6:8" x14ac:dyDescent="0.25">
      <c r="F44285" s="11"/>
      <c r="G44285" s="11"/>
      <c r="H44285" s="11"/>
    </row>
    <row r="44286" spans="6:8" x14ac:dyDescent="0.25">
      <c r="F44286" s="11"/>
      <c r="G44286" s="11"/>
      <c r="H44286" s="11"/>
    </row>
    <row r="44287" spans="6:8" x14ac:dyDescent="0.25">
      <c r="F44287" s="11"/>
      <c r="G44287" s="11"/>
      <c r="H44287" s="11"/>
    </row>
    <row r="44288" spans="6:8" x14ac:dyDescent="0.25">
      <c r="F44288" s="11"/>
      <c r="G44288" s="11"/>
      <c r="H44288" s="11"/>
    </row>
    <row r="44289" spans="6:8" x14ac:dyDescent="0.25">
      <c r="F44289" s="11"/>
      <c r="G44289" s="11"/>
      <c r="H44289" s="11"/>
    </row>
    <row r="44290" spans="6:8" x14ac:dyDescent="0.25">
      <c r="F44290" s="11"/>
      <c r="G44290" s="11"/>
      <c r="H44290" s="11"/>
    </row>
    <row r="44291" spans="6:8" x14ac:dyDescent="0.25">
      <c r="F44291" s="11"/>
      <c r="G44291" s="11"/>
      <c r="H44291" s="11"/>
    </row>
    <row r="44292" spans="6:8" x14ac:dyDescent="0.25">
      <c r="F44292" s="11"/>
      <c r="G44292" s="11"/>
      <c r="H44292" s="11"/>
    </row>
    <row r="44293" spans="6:8" x14ac:dyDescent="0.25">
      <c r="F44293" s="11"/>
      <c r="G44293" s="11"/>
      <c r="H44293" s="11"/>
    </row>
    <row r="44294" spans="6:8" x14ac:dyDescent="0.25">
      <c r="F44294" s="11"/>
      <c r="G44294" s="11"/>
      <c r="H44294" s="11"/>
    </row>
    <row r="44295" spans="6:8" x14ac:dyDescent="0.25">
      <c r="F44295" s="11"/>
      <c r="G44295" s="11"/>
      <c r="H44295" s="11"/>
    </row>
    <row r="44296" spans="6:8" x14ac:dyDescent="0.25">
      <c r="F44296" s="11"/>
      <c r="G44296" s="11"/>
      <c r="H44296" s="11"/>
    </row>
    <row r="44297" spans="6:8" x14ac:dyDescent="0.25">
      <c r="F44297" s="11"/>
      <c r="G44297" s="11"/>
      <c r="H44297" s="11"/>
    </row>
    <row r="44298" spans="6:8" x14ac:dyDescent="0.25">
      <c r="F44298" s="11"/>
      <c r="G44298" s="11"/>
      <c r="H44298" s="11"/>
    </row>
    <row r="44299" spans="6:8" x14ac:dyDescent="0.25">
      <c r="F44299" s="11"/>
      <c r="G44299" s="11"/>
      <c r="H44299" s="11"/>
    </row>
    <row r="44300" spans="6:8" x14ac:dyDescent="0.25">
      <c r="F44300" s="11"/>
      <c r="G44300" s="11"/>
      <c r="H44300" s="11"/>
    </row>
    <row r="44301" spans="6:8" x14ac:dyDescent="0.25">
      <c r="F44301" s="11"/>
      <c r="G44301" s="11"/>
      <c r="H44301" s="11"/>
    </row>
    <row r="44302" spans="6:8" x14ac:dyDescent="0.25">
      <c r="F44302" s="11"/>
      <c r="G44302" s="11"/>
      <c r="H44302" s="11"/>
    </row>
    <row r="44303" spans="6:8" x14ac:dyDescent="0.25">
      <c r="F44303" s="11"/>
      <c r="G44303" s="11"/>
      <c r="H44303" s="11"/>
    </row>
    <row r="44304" spans="6:8" x14ac:dyDescent="0.25">
      <c r="F44304" s="11"/>
      <c r="G44304" s="11"/>
      <c r="H44304" s="11"/>
    </row>
    <row r="44305" spans="6:8" x14ac:dyDescent="0.25">
      <c r="F44305" s="11"/>
      <c r="G44305" s="11"/>
      <c r="H44305" s="11"/>
    </row>
    <row r="44306" spans="6:8" x14ac:dyDescent="0.25">
      <c r="F44306" s="11"/>
      <c r="G44306" s="11"/>
      <c r="H44306" s="11"/>
    </row>
    <row r="44307" spans="6:8" x14ac:dyDescent="0.25">
      <c r="F44307" s="11"/>
      <c r="G44307" s="11"/>
      <c r="H44307" s="11"/>
    </row>
    <row r="44308" spans="6:8" x14ac:dyDescent="0.25">
      <c r="F44308" s="11"/>
      <c r="G44308" s="11"/>
      <c r="H44308" s="11"/>
    </row>
    <row r="44309" spans="6:8" x14ac:dyDescent="0.25">
      <c r="F44309" s="11"/>
      <c r="G44309" s="11"/>
      <c r="H44309" s="11"/>
    </row>
    <row r="44310" spans="6:8" x14ac:dyDescent="0.25">
      <c r="F44310" s="11"/>
      <c r="G44310" s="11"/>
      <c r="H44310" s="11"/>
    </row>
    <row r="44311" spans="6:8" x14ac:dyDescent="0.25">
      <c r="F44311" s="11"/>
      <c r="G44311" s="11"/>
      <c r="H44311" s="11"/>
    </row>
    <row r="44312" spans="6:8" x14ac:dyDescent="0.25">
      <c r="F44312" s="11"/>
      <c r="G44312" s="11"/>
      <c r="H44312" s="11"/>
    </row>
    <row r="44313" spans="6:8" x14ac:dyDescent="0.25">
      <c r="F44313" s="11"/>
      <c r="G44313" s="11"/>
      <c r="H44313" s="11"/>
    </row>
    <row r="44314" spans="6:8" x14ac:dyDescent="0.25">
      <c r="F44314" s="11"/>
      <c r="G44314" s="11"/>
      <c r="H44314" s="11"/>
    </row>
    <row r="44315" spans="6:8" x14ac:dyDescent="0.25">
      <c r="F44315" s="11"/>
      <c r="G44315" s="11"/>
      <c r="H44315" s="11"/>
    </row>
    <row r="44316" spans="6:8" x14ac:dyDescent="0.25">
      <c r="F44316" s="11"/>
      <c r="G44316" s="11"/>
      <c r="H44316" s="11"/>
    </row>
    <row r="44317" spans="6:8" x14ac:dyDescent="0.25">
      <c r="F44317" s="11"/>
      <c r="G44317" s="11"/>
      <c r="H44317" s="11"/>
    </row>
    <row r="44318" spans="6:8" x14ac:dyDescent="0.25">
      <c r="F44318" s="11"/>
      <c r="G44318" s="11"/>
      <c r="H44318" s="11"/>
    </row>
    <row r="44319" spans="6:8" x14ac:dyDescent="0.25">
      <c r="F44319" s="11"/>
      <c r="G44319" s="11"/>
      <c r="H44319" s="11"/>
    </row>
    <row r="44320" spans="6:8" x14ac:dyDescent="0.25">
      <c r="F44320" s="11"/>
      <c r="G44320" s="11"/>
      <c r="H44320" s="11"/>
    </row>
    <row r="44321" spans="6:8" x14ac:dyDescent="0.25">
      <c r="F44321" s="11"/>
      <c r="G44321" s="11"/>
      <c r="H44321" s="11"/>
    </row>
    <row r="44322" spans="6:8" x14ac:dyDescent="0.25">
      <c r="F44322" s="11"/>
      <c r="G44322" s="11"/>
      <c r="H44322" s="11"/>
    </row>
    <row r="44323" spans="6:8" x14ac:dyDescent="0.25">
      <c r="F44323" s="11"/>
      <c r="G44323" s="11"/>
      <c r="H44323" s="11"/>
    </row>
    <row r="44324" spans="6:8" x14ac:dyDescent="0.25">
      <c r="F44324" s="11"/>
      <c r="G44324" s="11"/>
      <c r="H44324" s="11"/>
    </row>
    <row r="44325" spans="6:8" x14ac:dyDescent="0.25">
      <c r="F44325" s="11"/>
      <c r="G44325" s="11"/>
      <c r="H44325" s="11"/>
    </row>
    <row r="44326" spans="6:8" x14ac:dyDescent="0.25">
      <c r="F44326" s="11"/>
      <c r="G44326" s="11"/>
      <c r="H44326" s="11"/>
    </row>
    <row r="44327" spans="6:8" x14ac:dyDescent="0.25">
      <c r="F44327" s="11"/>
      <c r="G44327" s="11"/>
      <c r="H44327" s="11"/>
    </row>
    <row r="44328" spans="6:8" x14ac:dyDescent="0.25">
      <c r="F44328" s="11"/>
      <c r="G44328" s="11"/>
      <c r="H44328" s="11"/>
    </row>
    <row r="44329" spans="6:8" x14ac:dyDescent="0.25">
      <c r="F44329" s="11"/>
      <c r="G44329" s="11"/>
      <c r="H44329" s="11"/>
    </row>
    <row r="44330" spans="6:8" x14ac:dyDescent="0.25">
      <c r="F44330" s="11"/>
      <c r="G44330" s="11"/>
      <c r="H44330" s="11"/>
    </row>
    <row r="44331" spans="6:8" x14ac:dyDescent="0.25">
      <c r="F44331" s="11"/>
      <c r="G44331" s="11"/>
      <c r="H44331" s="11"/>
    </row>
    <row r="44332" spans="6:8" x14ac:dyDescent="0.25">
      <c r="F44332" s="11"/>
      <c r="G44332" s="11"/>
      <c r="H44332" s="11"/>
    </row>
    <row r="44333" spans="6:8" x14ac:dyDescent="0.25">
      <c r="F44333" s="11"/>
      <c r="G44333" s="11"/>
      <c r="H44333" s="11"/>
    </row>
    <row r="44334" spans="6:8" x14ac:dyDescent="0.25">
      <c r="F44334" s="11"/>
      <c r="G44334" s="11"/>
      <c r="H44334" s="11"/>
    </row>
    <row r="44335" spans="6:8" x14ac:dyDescent="0.25">
      <c r="F44335" s="11"/>
      <c r="G44335" s="11"/>
      <c r="H44335" s="11"/>
    </row>
    <row r="44336" spans="6:8" x14ac:dyDescent="0.25">
      <c r="F44336" s="11"/>
      <c r="G44336" s="11"/>
      <c r="H44336" s="11"/>
    </row>
    <row r="44337" spans="6:8" x14ac:dyDescent="0.25">
      <c r="F44337" s="11"/>
      <c r="G44337" s="11"/>
      <c r="H44337" s="11"/>
    </row>
    <row r="44338" spans="6:8" x14ac:dyDescent="0.25">
      <c r="F44338" s="11"/>
      <c r="G44338" s="11"/>
      <c r="H44338" s="11"/>
    </row>
    <row r="44339" spans="6:8" x14ac:dyDescent="0.25">
      <c r="F44339" s="11"/>
      <c r="G44339" s="11"/>
      <c r="H44339" s="11"/>
    </row>
    <row r="44340" spans="6:8" x14ac:dyDescent="0.25">
      <c r="F44340" s="11"/>
      <c r="G44340" s="11"/>
      <c r="H44340" s="11"/>
    </row>
    <row r="44341" spans="6:8" x14ac:dyDescent="0.25">
      <c r="F44341" s="11"/>
      <c r="G44341" s="11"/>
      <c r="H44341" s="11"/>
    </row>
    <row r="44342" spans="6:8" x14ac:dyDescent="0.25">
      <c r="F44342" s="11"/>
      <c r="G44342" s="11"/>
      <c r="H44342" s="11"/>
    </row>
    <row r="44343" spans="6:8" x14ac:dyDescent="0.25">
      <c r="F44343" s="11"/>
      <c r="G44343" s="11"/>
      <c r="H44343" s="11"/>
    </row>
    <row r="44344" spans="6:8" x14ac:dyDescent="0.25">
      <c r="F44344" s="11"/>
      <c r="G44344" s="11"/>
      <c r="H44344" s="11"/>
    </row>
    <row r="44345" spans="6:8" x14ac:dyDescent="0.25">
      <c r="F44345" s="11"/>
      <c r="G44345" s="11"/>
      <c r="H44345" s="11"/>
    </row>
    <row r="44346" spans="6:8" x14ac:dyDescent="0.25">
      <c r="F44346" s="11"/>
      <c r="G44346" s="11"/>
      <c r="H44346" s="11"/>
    </row>
    <row r="44347" spans="6:8" x14ac:dyDescent="0.25">
      <c r="F44347" s="11"/>
      <c r="G44347" s="11"/>
      <c r="H44347" s="11"/>
    </row>
    <row r="44348" spans="6:8" x14ac:dyDescent="0.25">
      <c r="F44348" s="11"/>
      <c r="G44348" s="11"/>
      <c r="H44348" s="11"/>
    </row>
    <row r="44349" spans="6:8" x14ac:dyDescent="0.25">
      <c r="F44349" s="11"/>
      <c r="G44349" s="11"/>
      <c r="H44349" s="11"/>
    </row>
    <row r="44350" spans="6:8" x14ac:dyDescent="0.25">
      <c r="F44350" s="11"/>
      <c r="G44350" s="11"/>
      <c r="H44350" s="11"/>
    </row>
    <row r="44351" spans="6:8" x14ac:dyDescent="0.25">
      <c r="F44351" s="11"/>
      <c r="G44351" s="11"/>
      <c r="H44351" s="11"/>
    </row>
    <row r="44352" spans="6:8" x14ac:dyDescent="0.25">
      <c r="F44352" s="11"/>
      <c r="G44352" s="11"/>
      <c r="H44352" s="11"/>
    </row>
    <row r="44353" spans="6:8" x14ac:dyDescent="0.25">
      <c r="F44353" s="11"/>
      <c r="G44353" s="11"/>
      <c r="H44353" s="11"/>
    </row>
    <row r="44354" spans="6:8" x14ac:dyDescent="0.25">
      <c r="F44354" s="11"/>
      <c r="G44354" s="11"/>
      <c r="H44354" s="11"/>
    </row>
    <row r="44355" spans="6:8" x14ac:dyDescent="0.25">
      <c r="F44355" s="11"/>
      <c r="G44355" s="11"/>
      <c r="H44355" s="11"/>
    </row>
    <row r="44356" spans="6:8" x14ac:dyDescent="0.25">
      <c r="F44356" s="11"/>
      <c r="G44356" s="11"/>
      <c r="H44356" s="11"/>
    </row>
    <row r="44357" spans="6:8" x14ac:dyDescent="0.25">
      <c r="F44357" s="11"/>
      <c r="G44357" s="11"/>
      <c r="H44357" s="11"/>
    </row>
    <row r="44358" spans="6:8" x14ac:dyDescent="0.25">
      <c r="F44358" s="11"/>
      <c r="G44358" s="11"/>
      <c r="H44358" s="11"/>
    </row>
    <row r="44359" spans="6:8" x14ac:dyDescent="0.25">
      <c r="F44359" s="11"/>
      <c r="G44359" s="11"/>
      <c r="H44359" s="11"/>
    </row>
    <row r="44360" spans="6:8" x14ac:dyDescent="0.25">
      <c r="F44360" s="11"/>
      <c r="G44360" s="11"/>
      <c r="H44360" s="11"/>
    </row>
    <row r="44361" spans="6:8" x14ac:dyDescent="0.25">
      <c r="F44361" s="11"/>
      <c r="G44361" s="11"/>
      <c r="H44361" s="11"/>
    </row>
    <row r="44362" spans="6:8" x14ac:dyDescent="0.25">
      <c r="F44362" s="11"/>
      <c r="G44362" s="11"/>
      <c r="H44362" s="11"/>
    </row>
    <row r="44363" spans="6:8" x14ac:dyDescent="0.25">
      <c r="F44363" s="11"/>
      <c r="G44363" s="11"/>
      <c r="H44363" s="11"/>
    </row>
    <row r="44364" spans="6:8" x14ac:dyDescent="0.25">
      <c r="F44364" s="11"/>
      <c r="G44364" s="11"/>
      <c r="H44364" s="11"/>
    </row>
    <row r="44365" spans="6:8" x14ac:dyDescent="0.25">
      <c r="F44365" s="11"/>
      <c r="G44365" s="11"/>
      <c r="H44365" s="11"/>
    </row>
    <row r="44366" spans="6:8" x14ac:dyDescent="0.25">
      <c r="F44366" s="11"/>
      <c r="G44366" s="11"/>
      <c r="H44366" s="11"/>
    </row>
    <row r="44367" spans="6:8" x14ac:dyDescent="0.25">
      <c r="F44367" s="11"/>
      <c r="G44367" s="11"/>
      <c r="H44367" s="11"/>
    </row>
    <row r="44368" spans="6:8" x14ac:dyDescent="0.25">
      <c r="F44368" s="11"/>
      <c r="G44368" s="11"/>
      <c r="H44368" s="11"/>
    </row>
    <row r="44369" spans="6:8" x14ac:dyDescent="0.25">
      <c r="F44369" s="11"/>
      <c r="G44369" s="11"/>
      <c r="H44369" s="11"/>
    </row>
    <row r="44370" spans="6:8" x14ac:dyDescent="0.25">
      <c r="F44370" s="11"/>
      <c r="G44370" s="11"/>
      <c r="H44370" s="11"/>
    </row>
    <row r="44371" spans="6:8" x14ac:dyDescent="0.25">
      <c r="F44371" s="11"/>
      <c r="G44371" s="11"/>
      <c r="H44371" s="11"/>
    </row>
    <row r="44372" spans="6:8" x14ac:dyDescent="0.25">
      <c r="F44372" s="11"/>
      <c r="G44372" s="11"/>
      <c r="H44372" s="11"/>
    </row>
    <row r="44373" spans="6:8" x14ac:dyDescent="0.25">
      <c r="F44373" s="11"/>
      <c r="G44373" s="11"/>
      <c r="H44373" s="11"/>
    </row>
    <row r="44374" spans="6:8" x14ac:dyDescent="0.25">
      <c r="F44374" s="11"/>
      <c r="G44374" s="11"/>
      <c r="H44374" s="11"/>
    </row>
    <row r="44375" spans="6:8" x14ac:dyDescent="0.25">
      <c r="F44375" s="11"/>
      <c r="G44375" s="11"/>
      <c r="H44375" s="11"/>
    </row>
    <row r="44376" spans="6:8" x14ac:dyDescent="0.25">
      <c r="F44376" s="11"/>
      <c r="G44376" s="11"/>
      <c r="H44376" s="11"/>
    </row>
    <row r="44377" spans="6:8" x14ac:dyDescent="0.25">
      <c r="F44377" s="11"/>
      <c r="G44377" s="11"/>
      <c r="H44377" s="11"/>
    </row>
    <row r="44378" spans="6:8" x14ac:dyDescent="0.25">
      <c r="F44378" s="11"/>
      <c r="G44378" s="11"/>
      <c r="H44378" s="11"/>
    </row>
    <row r="44379" spans="6:8" x14ac:dyDescent="0.25">
      <c r="F44379" s="11"/>
      <c r="G44379" s="11"/>
      <c r="H44379" s="11"/>
    </row>
    <row r="44380" spans="6:8" x14ac:dyDescent="0.25">
      <c r="F44380" s="11"/>
      <c r="G44380" s="11"/>
      <c r="H44380" s="11"/>
    </row>
    <row r="44381" spans="6:8" x14ac:dyDescent="0.25">
      <c r="F44381" s="11"/>
      <c r="G44381" s="11"/>
      <c r="H44381" s="11"/>
    </row>
    <row r="44382" spans="6:8" x14ac:dyDescent="0.25">
      <c r="F44382" s="11"/>
      <c r="G44382" s="11"/>
      <c r="H44382" s="11"/>
    </row>
    <row r="44383" spans="6:8" x14ac:dyDescent="0.25">
      <c r="F44383" s="11"/>
      <c r="G44383" s="11"/>
      <c r="H44383" s="11"/>
    </row>
    <row r="44384" spans="6:8" x14ac:dyDescent="0.25">
      <c r="F44384" s="11"/>
      <c r="G44384" s="11"/>
      <c r="H44384" s="11"/>
    </row>
    <row r="44385" spans="6:8" x14ac:dyDescent="0.25">
      <c r="F44385" s="11"/>
      <c r="G44385" s="11"/>
      <c r="H44385" s="11"/>
    </row>
    <row r="44386" spans="6:8" x14ac:dyDescent="0.25">
      <c r="F44386" s="11"/>
      <c r="G44386" s="11"/>
      <c r="H44386" s="11"/>
    </row>
    <row r="44387" spans="6:8" x14ac:dyDescent="0.25">
      <c r="F44387" s="11"/>
      <c r="G44387" s="11"/>
      <c r="H44387" s="11"/>
    </row>
    <row r="44388" spans="6:8" x14ac:dyDescent="0.25">
      <c r="F44388" s="11"/>
      <c r="G44388" s="11"/>
      <c r="H44388" s="11"/>
    </row>
    <row r="44389" spans="6:8" x14ac:dyDescent="0.25">
      <c r="F44389" s="11"/>
      <c r="G44389" s="11"/>
      <c r="H44389" s="11"/>
    </row>
    <row r="44390" spans="6:8" x14ac:dyDescent="0.25">
      <c r="F44390" s="11"/>
      <c r="G44390" s="11"/>
      <c r="H44390" s="11"/>
    </row>
    <row r="44391" spans="6:8" x14ac:dyDescent="0.25">
      <c r="F44391" s="11"/>
      <c r="G44391" s="11"/>
      <c r="H44391" s="11"/>
    </row>
    <row r="44392" spans="6:8" x14ac:dyDescent="0.25">
      <c r="F44392" s="11"/>
      <c r="G44392" s="11"/>
      <c r="H44392" s="11"/>
    </row>
    <row r="44393" spans="6:8" x14ac:dyDescent="0.25">
      <c r="F44393" s="11"/>
      <c r="G44393" s="11"/>
      <c r="H44393" s="11"/>
    </row>
    <row r="44394" spans="6:8" x14ac:dyDescent="0.25">
      <c r="F44394" s="11"/>
      <c r="G44394" s="11"/>
      <c r="H44394" s="11"/>
    </row>
    <row r="44395" spans="6:8" x14ac:dyDescent="0.25">
      <c r="F44395" s="11"/>
      <c r="G44395" s="11"/>
      <c r="H44395" s="11"/>
    </row>
    <row r="44396" spans="6:8" x14ac:dyDescent="0.25">
      <c r="F44396" s="11"/>
      <c r="G44396" s="11"/>
      <c r="H44396" s="11"/>
    </row>
    <row r="44397" spans="6:8" x14ac:dyDescent="0.25">
      <c r="F44397" s="11"/>
      <c r="G44397" s="11"/>
      <c r="H44397" s="11"/>
    </row>
    <row r="44398" spans="6:8" x14ac:dyDescent="0.25">
      <c r="F44398" s="11"/>
      <c r="G44398" s="11"/>
      <c r="H44398" s="11"/>
    </row>
    <row r="44399" spans="6:8" x14ac:dyDescent="0.25">
      <c r="F44399" s="11"/>
      <c r="G44399" s="11"/>
      <c r="H44399" s="11"/>
    </row>
    <row r="44400" spans="6:8" x14ac:dyDescent="0.25">
      <c r="F44400" s="11"/>
      <c r="G44400" s="11"/>
      <c r="H44400" s="11"/>
    </row>
    <row r="44401" spans="6:8" x14ac:dyDescent="0.25">
      <c r="F44401" s="11"/>
      <c r="G44401" s="11"/>
      <c r="H44401" s="11"/>
    </row>
    <row r="44402" spans="6:8" x14ac:dyDescent="0.25">
      <c r="F44402" s="11"/>
      <c r="G44402" s="11"/>
      <c r="H44402" s="11"/>
    </row>
    <row r="44403" spans="6:8" x14ac:dyDescent="0.25">
      <c r="F44403" s="11"/>
      <c r="G44403" s="11"/>
      <c r="H44403" s="11"/>
    </row>
    <row r="44404" spans="6:8" x14ac:dyDescent="0.25">
      <c r="F44404" s="11"/>
      <c r="G44404" s="11"/>
      <c r="H44404" s="11"/>
    </row>
    <row r="44405" spans="6:8" x14ac:dyDescent="0.25">
      <c r="F44405" s="11"/>
      <c r="G44405" s="11"/>
      <c r="H44405" s="11"/>
    </row>
    <row r="44406" spans="6:8" x14ac:dyDescent="0.25">
      <c r="F44406" s="11"/>
      <c r="G44406" s="11"/>
      <c r="H44406" s="11"/>
    </row>
    <row r="44407" spans="6:8" x14ac:dyDescent="0.25">
      <c r="F44407" s="11"/>
      <c r="G44407" s="11"/>
      <c r="H44407" s="11"/>
    </row>
    <row r="44408" spans="6:8" x14ac:dyDescent="0.25">
      <c r="F44408" s="11"/>
      <c r="G44408" s="11"/>
      <c r="H44408" s="11"/>
    </row>
    <row r="44409" spans="6:8" x14ac:dyDescent="0.25">
      <c r="F44409" s="11"/>
      <c r="G44409" s="11"/>
      <c r="H44409" s="11"/>
    </row>
    <row r="44410" spans="6:8" x14ac:dyDescent="0.25">
      <c r="F44410" s="11"/>
      <c r="G44410" s="11"/>
      <c r="H44410" s="11"/>
    </row>
    <row r="44411" spans="6:8" x14ac:dyDescent="0.25">
      <c r="F44411" s="11"/>
      <c r="G44411" s="11"/>
      <c r="H44411" s="11"/>
    </row>
    <row r="44412" spans="6:8" x14ac:dyDescent="0.25">
      <c r="F44412" s="11"/>
      <c r="G44412" s="11"/>
      <c r="H44412" s="11"/>
    </row>
    <row r="44413" spans="6:8" x14ac:dyDescent="0.25">
      <c r="F44413" s="11"/>
      <c r="G44413" s="11"/>
      <c r="H44413" s="11"/>
    </row>
    <row r="44414" spans="6:8" x14ac:dyDescent="0.25">
      <c r="F44414" s="11"/>
      <c r="G44414" s="11"/>
      <c r="H44414" s="11"/>
    </row>
    <row r="44415" spans="6:8" x14ac:dyDescent="0.25">
      <c r="F44415" s="11"/>
      <c r="G44415" s="11"/>
      <c r="H44415" s="11"/>
    </row>
    <row r="44416" spans="6:8" x14ac:dyDescent="0.25">
      <c r="F44416" s="11"/>
      <c r="G44416" s="11"/>
      <c r="H44416" s="11"/>
    </row>
    <row r="44417" spans="6:8" x14ac:dyDescent="0.25">
      <c r="F44417" s="11"/>
      <c r="G44417" s="11"/>
      <c r="H44417" s="11"/>
    </row>
    <row r="44418" spans="6:8" x14ac:dyDescent="0.25">
      <c r="F44418" s="11"/>
      <c r="G44418" s="11"/>
      <c r="H44418" s="11"/>
    </row>
    <row r="44419" spans="6:8" x14ac:dyDescent="0.25">
      <c r="F44419" s="11"/>
      <c r="G44419" s="11"/>
      <c r="H44419" s="11"/>
    </row>
    <row r="44420" spans="6:8" x14ac:dyDescent="0.25">
      <c r="F44420" s="11"/>
      <c r="G44420" s="11"/>
      <c r="H44420" s="11"/>
    </row>
    <row r="44421" spans="6:8" x14ac:dyDescent="0.25">
      <c r="F44421" s="11"/>
      <c r="G44421" s="11"/>
      <c r="H44421" s="11"/>
    </row>
    <row r="44422" spans="6:8" x14ac:dyDescent="0.25">
      <c r="F44422" s="11"/>
      <c r="G44422" s="11"/>
      <c r="H44422" s="11"/>
    </row>
    <row r="44423" spans="6:8" x14ac:dyDescent="0.25">
      <c r="F44423" s="11"/>
      <c r="G44423" s="11"/>
      <c r="H44423" s="11"/>
    </row>
    <row r="44424" spans="6:8" x14ac:dyDescent="0.25">
      <c r="F44424" s="11"/>
      <c r="G44424" s="11"/>
      <c r="H44424" s="11"/>
    </row>
    <row r="44425" spans="6:8" x14ac:dyDescent="0.25">
      <c r="F44425" s="11"/>
      <c r="G44425" s="11"/>
      <c r="H44425" s="11"/>
    </row>
    <row r="44426" spans="6:8" x14ac:dyDescent="0.25">
      <c r="F44426" s="11"/>
      <c r="G44426" s="11"/>
      <c r="H44426" s="11"/>
    </row>
    <row r="44427" spans="6:8" x14ac:dyDescent="0.25">
      <c r="F44427" s="11"/>
      <c r="G44427" s="11"/>
      <c r="H44427" s="11"/>
    </row>
    <row r="44428" spans="6:8" x14ac:dyDescent="0.25">
      <c r="F44428" s="11"/>
      <c r="G44428" s="11"/>
      <c r="H44428" s="11"/>
    </row>
    <row r="44429" spans="6:8" x14ac:dyDescent="0.25">
      <c r="F44429" s="11"/>
      <c r="G44429" s="11"/>
      <c r="H44429" s="11"/>
    </row>
    <row r="44430" spans="6:8" x14ac:dyDescent="0.25">
      <c r="F44430" s="11"/>
      <c r="G44430" s="11"/>
      <c r="H44430" s="11"/>
    </row>
    <row r="44431" spans="6:8" x14ac:dyDescent="0.25">
      <c r="F44431" s="11"/>
      <c r="G44431" s="11"/>
      <c r="H44431" s="11"/>
    </row>
    <row r="44432" spans="6:8" x14ac:dyDescent="0.25">
      <c r="F44432" s="11"/>
      <c r="G44432" s="11"/>
      <c r="H44432" s="11"/>
    </row>
    <row r="44433" spans="6:8" x14ac:dyDescent="0.25">
      <c r="F44433" s="11"/>
      <c r="G44433" s="11"/>
      <c r="H44433" s="11"/>
    </row>
    <row r="44434" spans="6:8" x14ac:dyDescent="0.25">
      <c r="F44434" s="11"/>
      <c r="G44434" s="11"/>
      <c r="H44434" s="11"/>
    </row>
    <row r="44435" spans="6:8" x14ac:dyDescent="0.25">
      <c r="F44435" s="11"/>
      <c r="G44435" s="11"/>
      <c r="H44435" s="11"/>
    </row>
    <row r="44436" spans="6:8" x14ac:dyDescent="0.25">
      <c r="F44436" s="11"/>
      <c r="G44436" s="11"/>
      <c r="H44436" s="11"/>
    </row>
    <row r="44437" spans="6:8" x14ac:dyDescent="0.25">
      <c r="F44437" s="11"/>
      <c r="G44437" s="11"/>
      <c r="H44437" s="11"/>
    </row>
    <row r="44438" spans="6:8" x14ac:dyDescent="0.25">
      <c r="F44438" s="11"/>
      <c r="G44438" s="11"/>
      <c r="H44438" s="11"/>
    </row>
    <row r="44439" spans="6:8" x14ac:dyDescent="0.25">
      <c r="F44439" s="11"/>
      <c r="G44439" s="11"/>
      <c r="H44439" s="11"/>
    </row>
    <row r="44440" spans="6:8" x14ac:dyDescent="0.25">
      <c r="F44440" s="11"/>
      <c r="G44440" s="11"/>
      <c r="H44440" s="11"/>
    </row>
    <row r="44441" spans="6:8" x14ac:dyDescent="0.25">
      <c r="F44441" s="11"/>
      <c r="G44441" s="11"/>
      <c r="H44441" s="11"/>
    </row>
    <row r="44442" spans="6:8" x14ac:dyDescent="0.25">
      <c r="F44442" s="11"/>
      <c r="G44442" s="11"/>
      <c r="H44442" s="11"/>
    </row>
    <row r="44443" spans="6:8" x14ac:dyDescent="0.25">
      <c r="F44443" s="11"/>
      <c r="G44443" s="11"/>
      <c r="H44443" s="11"/>
    </row>
    <row r="44444" spans="6:8" x14ac:dyDescent="0.25">
      <c r="F44444" s="11"/>
      <c r="G44444" s="11"/>
      <c r="H44444" s="11"/>
    </row>
    <row r="44445" spans="6:8" x14ac:dyDescent="0.25">
      <c r="F44445" s="11"/>
      <c r="G44445" s="11"/>
      <c r="H44445" s="11"/>
    </row>
    <row r="44446" spans="6:8" x14ac:dyDescent="0.25">
      <c r="F44446" s="11"/>
      <c r="G44446" s="11"/>
      <c r="H44446" s="11"/>
    </row>
    <row r="44447" spans="6:8" x14ac:dyDescent="0.25">
      <c r="F44447" s="11"/>
      <c r="G44447" s="11"/>
      <c r="H44447" s="11"/>
    </row>
    <row r="44448" spans="6:8" x14ac:dyDescent="0.25">
      <c r="F44448" s="11"/>
      <c r="G44448" s="11"/>
      <c r="H44448" s="11"/>
    </row>
    <row r="44449" spans="6:8" x14ac:dyDescent="0.25">
      <c r="F44449" s="11"/>
      <c r="G44449" s="11"/>
      <c r="H44449" s="11"/>
    </row>
    <row r="44450" spans="6:8" x14ac:dyDescent="0.25">
      <c r="F44450" s="11"/>
      <c r="G44450" s="11"/>
      <c r="H44450" s="11"/>
    </row>
    <row r="44451" spans="6:8" x14ac:dyDescent="0.25">
      <c r="F44451" s="11"/>
      <c r="G44451" s="11"/>
      <c r="H44451" s="11"/>
    </row>
    <row r="44452" spans="6:8" x14ac:dyDescent="0.25">
      <c r="F44452" s="11"/>
      <c r="G44452" s="11"/>
      <c r="H44452" s="11"/>
    </row>
    <row r="44453" spans="6:8" x14ac:dyDescent="0.25">
      <c r="F44453" s="11"/>
      <c r="G44453" s="11"/>
      <c r="H44453" s="11"/>
    </row>
    <row r="44454" spans="6:8" x14ac:dyDescent="0.25">
      <c r="F44454" s="11"/>
      <c r="G44454" s="11"/>
      <c r="H44454" s="11"/>
    </row>
    <row r="44455" spans="6:8" x14ac:dyDescent="0.25">
      <c r="F44455" s="11"/>
      <c r="G44455" s="11"/>
      <c r="H44455" s="11"/>
    </row>
    <row r="44456" spans="6:8" x14ac:dyDescent="0.25">
      <c r="F44456" s="11"/>
      <c r="G44456" s="11"/>
      <c r="H44456" s="11"/>
    </row>
    <row r="44457" spans="6:8" x14ac:dyDescent="0.25">
      <c r="F44457" s="11"/>
      <c r="G44457" s="11"/>
      <c r="H44457" s="11"/>
    </row>
    <row r="44458" spans="6:8" x14ac:dyDescent="0.25">
      <c r="F44458" s="11"/>
      <c r="G44458" s="11"/>
      <c r="H44458" s="11"/>
    </row>
    <row r="44459" spans="6:8" x14ac:dyDescent="0.25">
      <c r="F44459" s="11"/>
      <c r="G44459" s="11"/>
      <c r="H44459" s="11"/>
    </row>
    <row r="44460" spans="6:8" x14ac:dyDescent="0.25">
      <c r="F44460" s="11"/>
      <c r="G44460" s="11"/>
      <c r="H44460" s="11"/>
    </row>
    <row r="44461" spans="6:8" x14ac:dyDescent="0.25">
      <c r="F44461" s="11"/>
      <c r="G44461" s="11"/>
      <c r="H44461" s="11"/>
    </row>
    <row r="44462" spans="6:8" x14ac:dyDescent="0.25">
      <c r="F44462" s="11"/>
      <c r="G44462" s="11"/>
      <c r="H44462" s="11"/>
    </row>
    <row r="44463" spans="6:8" x14ac:dyDescent="0.25">
      <c r="F44463" s="11"/>
      <c r="G44463" s="11"/>
      <c r="H44463" s="11"/>
    </row>
    <row r="44464" spans="6:8" x14ac:dyDescent="0.25">
      <c r="F44464" s="11"/>
      <c r="G44464" s="11"/>
      <c r="H44464" s="11"/>
    </row>
    <row r="44465" spans="6:8" x14ac:dyDescent="0.25">
      <c r="F44465" s="11"/>
      <c r="G44465" s="11"/>
      <c r="H44465" s="11"/>
    </row>
    <row r="44466" spans="6:8" x14ac:dyDescent="0.25">
      <c r="F44466" s="11"/>
      <c r="G44466" s="11"/>
      <c r="H44466" s="11"/>
    </row>
    <row r="44467" spans="6:8" x14ac:dyDescent="0.25">
      <c r="F44467" s="11"/>
      <c r="G44467" s="11"/>
      <c r="H44467" s="11"/>
    </row>
    <row r="44468" spans="6:8" x14ac:dyDescent="0.25">
      <c r="F44468" s="11"/>
      <c r="G44468" s="11"/>
      <c r="H44468" s="11"/>
    </row>
    <row r="44469" spans="6:8" x14ac:dyDescent="0.25">
      <c r="F44469" s="11"/>
      <c r="G44469" s="11"/>
      <c r="H44469" s="11"/>
    </row>
    <row r="44470" spans="6:8" x14ac:dyDescent="0.25">
      <c r="F44470" s="11"/>
      <c r="G44470" s="11"/>
      <c r="H44470" s="11"/>
    </row>
    <row r="44471" spans="6:8" x14ac:dyDescent="0.25">
      <c r="F44471" s="11"/>
      <c r="G44471" s="11"/>
      <c r="H44471" s="11"/>
    </row>
    <row r="44472" spans="6:8" x14ac:dyDescent="0.25">
      <c r="F44472" s="11"/>
      <c r="G44472" s="11"/>
      <c r="H44472" s="11"/>
    </row>
    <row r="44473" spans="6:8" x14ac:dyDescent="0.25">
      <c r="F44473" s="11"/>
      <c r="G44473" s="11"/>
      <c r="H44473" s="11"/>
    </row>
    <row r="44474" spans="6:8" x14ac:dyDescent="0.25">
      <c r="F44474" s="11"/>
      <c r="G44474" s="11"/>
      <c r="H44474" s="11"/>
    </row>
    <row r="44475" spans="6:8" x14ac:dyDescent="0.25">
      <c r="F44475" s="11"/>
      <c r="G44475" s="11"/>
      <c r="H44475" s="11"/>
    </row>
    <row r="44476" spans="6:8" x14ac:dyDescent="0.25">
      <c r="F44476" s="11"/>
      <c r="G44476" s="11"/>
      <c r="H44476" s="11"/>
    </row>
    <row r="44477" spans="6:8" x14ac:dyDescent="0.25">
      <c r="F44477" s="11"/>
      <c r="G44477" s="11"/>
      <c r="H44477" s="11"/>
    </row>
    <row r="44478" spans="6:8" x14ac:dyDescent="0.25">
      <c r="F44478" s="11"/>
      <c r="G44478" s="11"/>
      <c r="H44478" s="11"/>
    </row>
    <row r="44479" spans="6:8" x14ac:dyDescent="0.25">
      <c r="F44479" s="11"/>
      <c r="G44479" s="11"/>
      <c r="H44479" s="11"/>
    </row>
    <row r="44480" spans="6:8" x14ac:dyDescent="0.25">
      <c r="F44480" s="11"/>
      <c r="G44480" s="11"/>
      <c r="H44480" s="11"/>
    </row>
    <row r="44481" spans="6:8" x14ac:dyDescent="0.25">
      <c r="F44481" s="11"/>
      <c r="G44481" s="11"/>
      <c r="H44481" s="11"/>
    </row>
    <row r="44482" spans="6:8" x14ac:dyDescent="0.25">
      <c r="F44482" s="11"/>
      <c r="G44482" s="11"/>
      <c r="H44482" s="11"/>
    </row>
    <row r="44483" spans="6:8" x14ac:dyDescent="0.25">
      <c r="F44483" s="11"/>
      <c r="G44483" s="11"/>
      <c r="H44483" s="11"/>
    </row>
    <row r="44484" spans="6:8" x14ac:dyDescent="0.25">
      <c r="F44484" s="11"/>
      <c r="G44484" s="11"/>
      <c r="H44484" s="11"/>
    </row>
    <row r="44485" spans="6:8" x14ac:dyDescent="0.25">
      <c r="F44485" s="11"/>
      <c r="G44485" s="11"/>
      <c r="H44485" s="11"/>
    </row>
    <row r="44486" spans="6:8" x14ac:dyDescent="0.25">
      <c r="F44486" s="11"/>
      <c r="G44486" s="11"/>
      <c r="H44486" s="11"/>
    </row>
    <row r="44487" spans="6:8" x14ac:dyDescent="0.25">
      <c r="F44487" s="11"/>
      <c r="G44487" s="11"/>
      <c r="H44487" s="11"/>
    </row>
    <row r="44488" spans="6:8" x14ac:dyDescent="0.25">
      <c r="F44488" s="11"/>
      <c r="G44488" s="11"/>
      <c r="H44488" s="11"/>
    </row>
    <row r="44489" spans="6:8" x14ac:dyDescent="0.25">
      <c r="F44489" s="11"/>
      <c r="G44489" s="11"/>
      <c r="H44489" s="11"/>
    </row>
    <row r="44490" spans="6:8" x14ac:dyDescent="0.25">
      <c r="F44490" s="11"/>
      <c r="G44490" s="11"/>
      <c r="H44490" s="11"/>
    </row>
    <row r="44491" spans="6:8" x14ac:dyDescent="0.25">
      <c r="F44491" s="11"/>
      <c r="G44491" s="11"/>
      <c r="H44491" s="11"/>
    </row>
    <row r="44492" spans="6:8" x14ac:dyDescent="0.25">
      <c r="F44492" s="11"/>
      <c r="G44492" s="11"/>
      <c r="H44492" s="11"/>
    </row>
    <row r="44493" spans="6:8" x14ac:dyDescent="0.25">
      <c r="F44493" s="11"/>
      <c r="G44493" s="11"/>
      <c r="H44493" s="11"/>
    </row>
    <row r="44494" spans="6:8" x14ac:dyDescent="0.25">
      <c r="F44494" s="11"/>
      <c r="G44494" s="11"/>
      <c r="H44494" s="11"/>
    </row>
    <row r="44495" spans="6:8" x14ac:dyDescent="0.25">
      <c r="F44495" s="11"/>
      <c r="G44495" s="11"/>
      <c r="H44495" s="11"/>
    </row>
    <row r="44496" spans="6:8" x14ac:dyDescent="0.25">
      <c r="F44496" s="11"/>
      <c r="G44496" s="11"/>
      <c r="H44496" s="11"/>
    </row>
    <row r="44497" spans="6:8" x14ac:dyDescent="0.25">
      <c r="F44497" s="11"/>
      <c r="G44497" s="11"/>
      <c r="H44497" s="11"/>
    </row>
    <row r="44498" spans="6:8" x14ac:dyDescent="0.25">
      <c r="F44498" s="11"/>
      <c r="G44498" s="11"/>
      <c r="H44498" s="11"/>
    </row>
    <row r="44499" spans="6:8" x14ac:dyDescent="0.25">
      <c r="F44499" s="11"/>
      <c r="G44499" s="11"/>
      <c r="H44499" s="11"/>
    </row>
    <row r="44500" spans="6:8" x14ac:dyDescent="0.25">
      <c r="F44500" s="11"/>
      <c r="G44500" s="11"/>
      <c r="H44500" s="11"/>
    </row>
    <row r="44501" spans="6:8" x14ac:dyDescent="0.25">
      <c r="F44501" s="11"/>
      <c r="G44501" s="11"/>
      <c r="H44501" s="11"/>
    </row>
    <row r="44502" spans="6:8" x14ac:dyDescent="0.25">
      <c r="F44502" s="11"/>
      <c r="G44502" s="11"/>
      <c r="H44502" s="11"/>
    </row>
    <row r="44503" spans="6:8" x14ac:dyDescent="0.25">
      <c r="F44503" s="11"/>
      <c r="G44503" s="11"/>
      <c r="H44503" s="11"/>
    </row>
    <row r="44504" spans="6:8" x14ac:dyDescent="0.25">
      <c r="F44504" s="11"/>
      <c r="G44504" s="11"/>
      <c r="H44504" s="11"/>
    </row>
    <row r="44505" spans="6:8" x14ac:dyDescent="0.25">
      <c r="F44505" s="11"/>
      <c r="G44505" s="11"/>
      <c r="H44505" s="11"/>
    </row>
    <row r="44506" spans="6:8" x14ac:dyDescent="0.25">
      <c r="F44506" s="11"/>
      <c r="G44506" s="11"/>
      <c r="H44506" s="11"/>
    </row>
    <row r="44507" spans="6:8" x14ac:dyDescent="0.25">
      <c r="F44507" s="11"/>
      <c r="G44507" s="11"/>
      <c r="H44507" s="11"/>
    </row>
    <row r="44508" spans="6:8" x14ac:dyDescent="0.25">
      <c r="F44508" s="11"/>
      <c r="G44508" s="11"/>
      <c r="H44508" s="11"/>
    </row>
    <row r="44509" spans="6:8" x14ac:dyDescent="0.25">
      <c r="F44509" s="11"/>
      <c r="G44509" s="11"/>
      <c r="H44509" s="11"/>
    </row>
    <row r="44510" spans="6:8" x14ac:dyDescent="0.25">
      <c r="F44510" s="11"/>
      <c r="G44510" s="11"/>
      <c r="H44510" s="11"/>
    </row>
    <row r="44511" spans="6:8" x14ac:dyDescent="0.25">
      <c r="F44511" s="11"/>
      <c r="G44511" s="11"/>
      <c r="H44511" s="11"/>
    </row>
    <row r="44512" spans="6:8" x14ac:dyDescent="0.25">
      <c r="F44512" s="11"/>
      <c r="G44512" s="11"/>
      <c r="H44512" s="11"/>
    </row>
    <row r="44513" spans="6:8" x14ac:dyDescent="0.25">
      <c r="F44513" s="11"/>
      <c r="G44513" s="11"/>
      <c r="H44513" s="11"/>
    </row>
    <row r="44514" spans="6:8" x14ac:dyDescent="0.25">
      <c r="F44514" s="11"/>
      <c r="G44514" s="11"/>
      <c r="H44514" s="11"/>
    </row>
    <row r="44515" spans="6:8" x14ac:dyDescent="0.25">
      <c r="F44515" s="11"/>
      <c r="G44515" s="11"/>
      <c r="H44515" s="11"/>
    </row>
    <row r="44516" spans="6:8" x14ac:dyDescent="0.25">
      <c r="F44516" s="11"/>
      <c r="G44516" s="11"/>
      <c r="H44516" s="11"/>
    </row>
    <row r="44517" spans="6:8" x14ac:dyDescent="0.25">
      <c r="F44517" s="11"/>
      <c r="G44517" s="11"/>
      <c r="H44517" s="11"/>
    </row>
    <row r="44518" spans="6:8" x14ac:dyDescent="0.25">
      <c r="F44518" s="11"/>
      <c r="G44518" s="11"/>
      <c r="H44518" s="11"/>
    </row>
    <row r="44519" spans="6:8" x14ac:dyDescent="0.25">
      <c r="F44519" s="11"/>
      <c r="G44519" s="11"/>
      <c r="H44519" s="11"/>
    </row>
    <row r="44520" spans="6:8" x14ac:dyDescent="0.25">
      <c r="F44520" s="11"/>
      <c r="G44520" s="11"/>
      <c r="H44520" s="11"/>
    </row>
    <row r="44521" spans="6:8" x14ac:dyDescent="0.25">
      <c r="F44521" s="11"/>
      <c r="G44521" s="11"/>
      <c r="H44521" s="11"/>
    </row>
    <row r="44522" spans="6:8" x14ac:dyDescent="0.25">
      <c r="F44522" s="11"/>
      <c r="G44522" s="11"/>
      <c r="H44522" s="11"/>
    </row>
    <row r="44523" spans="6:8" x14ac:dyDescent="0.25">
      <c r="F44523" s="11"/>
      <c r="G44523" s="11"/>
      <c r="H44523" s="11"/>
    </row>
    <row r="44524" spans="6:8" x14ac:dyDescent="0.25">
      <c r="F44524" s="11"/>
      <c r="G44524" s="11"/>
      <c r="H44524" s="11"/>
    </row>
    <row r="44525" spans="6:8" x14ac:dyDescent="0.25">
      <c r="F44525" s="11"/>
      <c r="G44525" s="11"/>
      <c r="H44525" s="11"/>
    </row>
    <row r="44526" spans="6:8" x14ac:dyDescent="0.25">
      <c r="F44526" s="11"/>
      <c r="G44526" s="11"/>
      <c r="H44526" s="11"/>
    </row>
    <row r="44527" spans="6:8" x14ac:dyDescent="0.25">
      <c r="F44527" s="11"/>
      <c r="G44527" s="11"/>
      <c r="H44527" s="11"/>
    </row>
    <row r="44528" spans="6:8" x14ac:dyDescent="0.25">
      <c r="F44528" s="11"/>
      <c r="G44528" s="11"/>
      <c r="H44528" s="11"/>
    </row>
    <row r="44529" spans="6:8" x14ac:dyDescent="0.25">
      <c r="F44529" s="11"/>
      <c r="G44529" s="11"/>
      <c r="H44529" s="11"/>
    </row>
    <row r="44530" spans="6:8" x14ac:dyDescent="0.25">
      <c r="F44530" s="11"/>
      <c r="G44530" s="11"/>
      <c r="H44530" s="11"/>
    </row>
    <row r="44531" spans="6:8" x14ac:dyDescent="0.25">
      <c r="F44531" s="11"/>
      <c r="G44531" s="11"/>
      <c r="H44531" s="11"/>
    </row>
    <row r="44532" spans="6:8" x14ac:dyDescent="0.25">
      <c r="F44532" s="11"/>
      <c r="G44532" s="11"/>
      <c r="H44532" s="11"/>
    </row>
    <row r="44533" spans="6:8" x14ac:dyDescent="0.25">
      <c r="F44533" s="11"/>
      <c r="G44533" s="11"/>
      <c r="H44533" s="11"/>
    </row>
    <row r="44534" spans="6:8" x14ac:dyDescent="0.25">
      <c r="F44534" s="11"/>
      <c r="G44534" s="11"/>
      <c r="H44534" s="11"/>
    </row>
    <row r="44535" spans="6:8" x14ac:dyDescent="0.25">
      <c r="F44535" s="11"/>
      <c r="G44535" s="11"/>
      <c r="H44535" s="11"/>
    </row>
    <row r="44536" spans="6:8" x14ac:dyDescent="0.25">
      <c r="F44536" s="11"/>
      <c r="G44536" s="11"/>
      <c r="H44536" s="11"/>
    </row>
    <row r="44537" spans="6:8" x14ac:dyDescent="0.25">
      <c r="F44537" s="11"/>
      <c r="G44537" s="11"/>
      <c r="H44537" s="11"/>
    </row>
    <row r="44538" spans="6:8" x14ac:dyDescent="0.25">
      <c r="F44538" s="11"/>
      <c r="G44538" s="11"/>
      <c r="H44538" s="11"/>
    </row>
    <row r="44539" spans="6:8" x14ac:dyDescent="0.25">
      <c r="F44539" s="11"/>
      <c r="G44539" s="11"/>
      <c r="H44539" s="11"/>
    </row>
    <row r="44540" spans="6:8" x14ac:dyDescent="0.25">
      <c r="F44540" s="11"/>
      <c r="G44540" s="11"/>
      <c r="H44540" s="11"/>
    </row>
    <row r="44541" spans="6:8" x14ac:dyDescent="0.25">
      <c r="F44541" s="11"/>
      <c r="G44541" s="11"/>
      <c r="H44541" s="11"/>
    </row>
    <row r="44542" spans="6:8" x14ac:dyDescent="0.25">
      <c r="F44542" s="11"/>
      <c r="G44542" s="11"/>
      <c r="H44542" s="11"/>
    </row>
    <row r="44543" spans="6:8" x14ac:dyDescent="0.25">
      <c r="F44543" s="11"/>
      <c r="G44543" s="11"/>
      <c r="H44543" s="11"/>
    </row>
    <row r="44544" spans="6:8" x14ac:dyDescent="0.25">
      <c r="F44544" s="11"/>
      <c r="G44544" s="11"/>
      <c r="H44544" s="11"/>
    </row>
    <row r="44545" spans="6:8" x14ac:dyDescent="0.25">
      <c r="F44545" s="11"/>
      <c r="G44545" s="11"/>
      <c r="H44545" s="11"/>
    </row>
    <row r="44546" spans="6:8" x14ac:dyDescent="0.25">
      <c r="F44546" s="11"/>
      <c r="G44546" s="11"/>
      <c r="H44546" s="11"/>
    </row>
    <row r="44547" spans="6:8" x14ac:dyDescent="0.25">
      <c r="F44547" s="11"/>
      <c r="G44547" s="11"/>
      <c r="H44547" s="11"/>
    </row>
    <row r="44548" spans="6:8" x14ac:dyDescent="0.25">
      <c r="F44548" s="11"/>
      <c r="G44548" s="11"/>
      <c r="H44548" s="11"/>
    </row>
    <row r="44549" spans="6:8" x14ac:dyDescent="0.25">
      <c r="F44549" s="11"/>
      <c r="G44549" s="11"/>
      <c r="H44549" s="11"/>
    </row>
    <row r="44550" spans="6:8" x14ac:dyDescent="0.25">
      <c r="F44550" s="11"/>
      <c r="G44550" s="11"/>
      <c r="H44550" s="11"/>
    </row>
    <row r="44551" spans="6:8" x14ac:dyDescent="0.25">
      <c r="F44551" s="11"/>
      <c r="G44551" s="11"/>
      <c r="H44551" s="11"/>
    </row>
    <row r="44552" spans="6:8" x14ac:dyDescent="0.25">
      <c r="F44552" s="11"/>
      <c r="G44552" s="11"/>
      <c r="H44552" s="11"/>
    </row>
    <row r="44553" spans="6:8" x14ac:dyDescent="0.25">
      <c r="F44553" s="11"/>
      <c r="G44553" s="11"/>
      <c r="H44553" s="11"/>
    </row>
    <row r="44554" spans="6:8" x14ac:dyDescent="0.25">
      <c r="F44554" s="11"/>
      <c r="G44554" s="11"/>
      <c r="H44554" s="11"/>
    </row>
    <row r="44555" spans="6:8" x14ac:dyDescent="0.25">
      <c r="F44555" s="11"/>
      <c r="G44555" s="11"/>
      <c r="H44555" s="11"/>
    </row>
    <row r="44556" spans="6:8" x14ac:dyDescent="0.25">
      <c r="F44556" s="11"/>
      <c r="G44556" s="11"/>
      <c r="H44556" s="11"/>
    </row>
    <row r="44557" spans="6:8" x14ac:dyDescent="0.25">
      <c r="F44557" s="11"/>
      <c r="G44557" s="11"/>
      <c r="H44557" s="11"/>
    </row>
    <row r="44558" spans="6:8" x14ac:dyDescent="0.25">
      <c r="F44558" s="11"/>
      <c r="G44558" s="11"/>
      <c r="H44558" s="11"/>
    </row>
    <row r="44559" spans="6:8" x14ac:dyDescent="0.25">
      <c r="F44559" s="11"/>
      <c r="G44559" s="11"/>
      <c r="H44559" s="11"/>
    </row>
    <row r="44560" spans="6:8" x14ac:dyDescent="0.25">
      <c r="F44560" s="11"/>
      <c r="G44560" s="11"/>
      <c r="H44560" s="11"/>
    </row>
    <row r="44561" spans="6:8" x14ac:dyDescent="0.25">
      <c r="F44561" s="11"/>
      <c r="G44561" s="11"/>
      <c r="H44561" s="11"/>
    </row>
    <row r="44562" spans="6:8" x14ac:dyDescent="0.25">
      <c r="F44562" s="11"/>
      <c r="G44562" s="11"/>
      <c r="H44562" s="11"/>
    </row>
    <row r="44563" spans="6:8" x14ac:dyDescent="0.25">
      <c r="F44563" s="11"/>
      <c r="G44563" s="11"/>
      <c r="H44563" s="11"/>
    </row>
    <row r="44564" spans="6:8" x14ac:dyDescent="0.25">
      <c r="F44564" s="11"/>
      <c r="G44564" s="11"/>
      <c r="H44564" s="11"/>
    </row>
    <row r="44565" spans="6:8" x14ac:dyDescent="0.25">
      <c r="F44565" s="11"/>
      <c r="G44565" s="11"/>
      <c r="H44565" s="11"/>
    </row>
    <row r="44566" spans="6:8" x14ac:dyDescent="0.25">
      <c r="F44566" s="11"/>
      <c r="G44566" s="11"/>
      <c r="H44566" s="11"/>
    </row>
    <row r="44567" spans="6:8" x14ac:dyDescent="0.25">
      <c r="F44567" s="11"/>
      <c r="G44567" s="11"/>
      <c r="H44567" s="11"/>
    </row>
    <row r="44568" spans="6:8" x14ac:dyDescent="0.25">
      <c r="F44568" s="11"/>
      <c r="G44568" s="11"/>
      <c r="H44568" s="11"/>
    </row>
    <row r="44569" spans="6:8" x14ac:dyDescent="0.25">
      <c r="F44569" s="11"/>
      <c r="G44569" s="11"/>
      <c r="H44569" s="11"/>
    </row>
    <row r="44570" spans="6:8" x14ac:dyDescent="0.25">
      <c r="F44570" s="11"/>
      <c r="G44570" s="11"/>
      <c r="H44570" s="11"/>
    </row>
    <row r="44571" spans="6:8" x14ac:dyDescent="0.25">
      <c r="F44571" s="11"/>
      <c r="G44571" s="11"/>
      <c r="H44571" s="11"/>
    </row>
    <row r="44572" spans="6:8" x14ac:dyDescent="0.25">
      <c r="F44572" s="11"/>
      <c r="G44572" s="11"/>
      <c r="H44572" s="11"/>
    </row>
    <row r="44573" spans="6:8" x14ac:dyDescent="0.25">
      <c r="F44573" s="11"/>
      <c r="G44573" s="11"/>
      <c r="H44573" s="11"/>
    </row>
    <row r="44574" spans="6:8" x14ac:dyDescent="0.25">
      <c r="F44574" s="11"/>
      <c r="G44574" s="11"/>
      <c r="H44574" s="11"/>
    </row>
    <row r="44575" spans="6:8" x14ac:dyDescent="0.25">
      <c r="F44575" s="11"/>
      <c r="G44575" s="11"/>
      <c r="H44575" s="11"/>
    </row>
    <row r="44576" spans="6:8" x14ac:dyDescent="0.25">
      <c r="F44576" s="11"/>
      <c r="G44576" s="11"/>
      <c r="H44576" s="11"/>
    </row>
    <row r="44577" spans="6:8" x14ac:dyDescent="0.25">
      <c r="F44577" s="11"/>
      <c r="G44577" s="11"/>
      <c r="H44577" s="11"/>
    </row>
    <row r="44578" spans="6:8" x14ac:dyDescent="0.25">
      <c r="F44578" s="11"/>
      <c r="G44578" s="11"/>
      <c r="H44578" s="11"/>
    </row>
    <row r="44579" spans="6:8" x14ac:dyDescent="0.25">
      <c r="F44579" s="11"/>
      <c r="G44579" s="11"/>
      <c r="H44579" s="11"/>
    </row>
    <row r="44580" spans="6:8" x14ac:dyDescent="0.25">
      <c r="F44580" s="11"/>
      <c r="G44580" s="11"/>
      <c r="H44580" s="11"/>
    </row>
    <row r="44581" spans="6:8" x14ac:dyDescent="0.25">
      <c r="F44581" s="11"/>
      <c r="G44581" s="11"/>
      <c r="H44581" s="11"/>
    </row>
    <row r="44582" spans="6:8" x14ac:dyDescent="0.25">
      <c r="F44582" s="11"/>
      <c r="G44582" s="11"/>
      <c r="H44582" s="11"/>
    </row>
    <row r="44583" spans="6:8" x14ac:dyDescent="0.25">
      <c r="F44583" s="11"/>
      <c r="G44583" s="11"/>
      <c r="H44583" s="11"/>
    </row>
    <row r="44584" spans="6:8" x14ac:dyDescent="0.25">
      <c r="F44584" s="11"/>
      <c r="G44584" s="11"/>
      <c r="H44584" s="11"/>
    </row>
    <row r="44585" spans="6:8" x14ac:dyDescent="0.25">
      <c r="F44585" s="11"/>
      <c r="G44585" s="11"/>
      <c r="H44585" s="11"/>
    </row>
    <row r="44586" spans="6:8" x14ac:dyDescent="0.25">
      <c r="F44586" s="11"/>
      <c r="G44586" s="11"/>
      <c r="H44586" s="11"/>
    </row>
    <row r="44587" spans="6:8" x14ac:dyDescent="0.25">
      <c r="F44587" s="11"/>
      <c r="G44587" s="11"/>
      <c r="H44587" s="11"/>
    </row>
    <row r="44588" spans="6:8" x14ac:dyDescent="0.25">
      <c r="F44588" s="11"/>
      <c r="G44588" s="11"/>
      <c r="H44588" s="11"/>
    </row>
    <row r="44589" spans="6:8" x14ac:dyDescent="0.25">
      <c r="F44589" s="11"/>
      <c r="G44589" s="11"/>
      <c r="H44589" s="11"/>
    </row>
    <row r="44590" spans="6:8" x14ac:dyDescent="0.25">
      <c r="F44590" s="11"/>
      <c r="G44590" s="11"/>
      <c r="H44590" s="11"/>
    </row>
    <row r="44591" spans="6:8" x14ac:dyDescent="0.25">
      <c r="F44591" s="11"/>
      <c r="G44591" s="11"/>
      <c r="H44591" s="11"/>
    </row>
    <row r="44592" spans="6:8" x14ac:dyDescent="0.25">
      <c r="F44592" s="11"/>
      <c r="G44592" s="11"/>
      <c r="H44592" s="11"/>
    </row>
    <row r="44593" spans="6:8" x14ac:dyDescent="0.25">
      <c r="F44593" s="11"/>
      <c r="G44593" s="11"/>
      <c r="H44593" s="11"/>
    </row>
    <row r="44594" spans="6:8" x14ac:dyDescent="0.25">
      <c r="F44594" s="11"/>
      <c r="G44594" s="11"/>
      <c r="H44594" s="11"/>
    </row>
    <row r="44595" spans="6:8" x14ac:dyDescent="0.25">
      <c r="F44595" s="11"/>
      <c r="G44595" s="11"/>
      <c r="H44595" s="11"/>
    </row>
    <row r="44596" spans="6:8" x14ac:dyDescent="0.25">
      <c r="F44596" s="11"/>
      <c r="G44596" s="11"/>
      <c r="H44596" s="11"/>
    </row>
    <row r="44597" spans="6:8" x14ac:dyDescent="0.25">
      <c r="F44597" s="11"/>
      <c r="G44597" s="11"/>
      <c r="H44597" s="11"/>
    </row>
    <row r="44598" spans="6:8" x14ac:dyDescent="0.25">
      <c r="F44598" s="11"/>
      <c r="G44598" s="11"/>
      <c r="H44598" s="11"/>
    </row>
    <row r="44599" spans="6:8" x14ac:dyDescent="0.25">
      <c r="F44599" s="11"/>
      <c r="G44599" s="11"/>
      <c r="H44599" s="11"/>
    </row>
    <row r="44600" spans="6:8" x14ac:dyDescent="0.25">
      <c r="F44600" s="11"/>
      <c r="G44600" s="11"/>
      <c r="H44600" s="11"/>
    </row>
    <row r="44601" spans="6:8" x14ac:dyDescent="0.25">
      <c r="F44601" s="11"/>
      <c r="G44601" s="11"/>
      <c r="H44601" s="11"/>
    </row>
    <row r="44602" spans="6:8" x14ac:dyDescent="0.25">
      <c r="F44602" s="11"/>
      <c r="G44602" s="11"/>
      <c r="H44602" s="11"/>
    </row>
    <row r="44603" spans="6:8" x14ac:dyDescent="0.25">
      <c r="F44603" s="11"/>
      <c r="G44603" s="11"/>
      <c r="H44603" s="11"/>
    </row>
    <row r="44604" spans="6:8" x14ac:dyDescent="0.25">
      <c r="F44604" s="11"/>
      <c r="G44604" s="11"/>
      <c r="H44604" s="11"/>
    </row>
    <row r="44605" spans="6:8" x14ac:dyDescent="0.25">
      <c r="F44605" s="11"/>
      <c r="G44605" s="11"/>
      <c r="H44605" s="11"/>
    </row>
    <row r="44606" spans="6:8" x14ac:dyDescent="0.25">
      <c r="F44606" s="11"/>
      <c r="G44606" s="11"/>
      <c r="H44606" s="11"/>
    </row>
    <row r="44607" spans="6:8" x14ac:dyDescent="0.25">
      <c r="F44607" s="11"/>
      <c r="G44607" s="11"/>
      <c r="H44607" s="11"/>
    </row>
    <row r="44608" spans="6:8" x14ac:dyDescent="0.25">
      <c r="F44608" s="11"/>
      <c r="G44608" s="11"/>
      <c r="H44608" s="11"/>
    </row>
    <row r="44609" spans="6:8" x14ac:dyDescent="0.25">
      <c r="F44609" s="11"/>
      <c r="G44609" s="11"/>
      <c r="H44609" s="11"/>
    </row>
    <row r="44610" spans="6:8" x14ac:dyDescent="0.25">
      <c r="F44610" s="11"/>
      <c r="G44610" s="11"/>
      <c r="H44610" s="11"/>
    </row>
    <row r="44611" spans="6:8" x14ac:dyDescent="0.25">
      <c r="F44611" s="11"/>
      <c r="G44611" s="11"/>
      <c r="H44611" s="11"/>
    </row>
    <row r="44612" spans="6:8" x14ac:dyDescent="0.25">
      <c r="F44612" s="11"/>
      <c r="G44612" s="11"/>
      <c r="H44612" s="11"/>
    </row>
    <row r="44613" spans="6:8" x14ac:dyDescent="0.25">
      <c r="F44613" s="11"/>
      <c r="G44613" s="11"/>
      <c r="H44613" s="11"/>
    </row>
    <row r="44614" spans="6:8" x14ac:dyDescent="0.25">
      <c r="F44614" s="11"/>
      <c r="G44614" s="11"/>
      <c r="H44614" s="11"/>
    </row>
    <row r="44615" spans="6:8" x14ac:dyDescent="0.25">
      <c r="F44615" s="11"/>
      <c r="G44615" s="11"/>
      <c r="H44615" s="11"/>
    </row>
    <row r="44616" spans="6:8" x14ac:dyDescent="0.25">
      <c r="F44616" s="11"/>
      <c r="G44616" s="11"/>
      <c r="H44616" s="11"/>
    </row>
    <row r="44617" spans="6:8" x14ac:dyDescent="0.25">
      <c r="F44617" s="11"/>
      <c r="G44617" s="11"/>
      <c r="H44617" s="11"/>
    </row>
    <row r="44618" spans="6:8" x14ac:dyDescent="0.25">
      <c r="F44618" s="11"/>
      <c r="G44618" s="11"/>
      <c r="H44618" s="11"/>
    </row>
    <row r="44619" spans="6:8" x14ac:dyDescent="0.25">
      <c r="F44619" s="11"/>
      <c r="G44619" s="11"/>
      <c r="H44619" s="11"/>
    </row>
    <row r="44620" spans="6:8" x14ac:dyDescent="0.25">
      <c r="F44620" s="11"/>
      <c r="G44620" s="11"/>
      <c r="H44620" s="11"/>
    </row>
    <row r="44621" spans="6:8" x14ac:dyDescent="0.25">
      <c r="F44621" s="11"/>
      <c r="G44621" s="11"/>
      <c r="H44621" s="11"/>
    </row>
    <row r="44622" spans="6:8" x14ac:dyDescent="0.25">
      <c r="F44622" s="11"/>
      <c r="G44622" s="11"/>
      <c r="H44622" s="11"/>
    </row>
    <row r="44623" spans="6:8" x14ac:dyDescent="0.25">
      <c r="F44623" s="11"/>
      <c r="G44623" s="11"/>
      <c r="H44623" s="11"/>
    </row>
    <row r="44624" spans="6:8" x14ac:dyDescent="0.25">
      <c r="F44624" s="11"/>
      <c r="G44624" s="11"/>
      <c r="H44624" s="11"/>
    </row>
    <row r="44625" spans="6:8" x14ac:dyDescent="0.25">
      <c r="F44625" s="11"/>
      <c r="G44625" s="11"/>
      <c r="H44625" s="11"/>
    </row>
    <row r="44626" spans="6:8" x14ac:dyDescent="0.25">
      <c r="F44626" s="11"/>
      <c r="G44626" s="11"/>
      <c r="H44626" s="11"/>
    </row>
    <row r="44627" spans="6:8" x14ac:dyDescent="0.25">
      <c r="F44627" s="11"/>
      <c r="G44627" s="11"/>
      <c r="H44627" s="11"/>
    </row>
    <row r="44628" spans="6:8" x14ac:dyDescent="0.25">
      <c r="F44628" s="11"/>
      <c r="G44628" s="11"/>
      <c r="H44628" s="11"/>
    </row>
    <row r="44629" spans="6:8" x14ac:dyDescent="0.25">
      <c r="F44629" s="11"/>
      <c r="G44629" s="11"/>
      <c r="H44629" s="11"/>
    </row>
    <row r="44630" spans="6:8" x14ac:dyDescent="0.25">
      <c r="F44630" s="11"/>
      <c r="G44630" s="11"/>
      <c r="H44630" s="11"/>
    </row>
    <row r="44631" spans="6:8" x14ac:dyDescent="0.25">
      <c r="F44631" s="11"/>
      <c r="G44631" s="11"/>
      <c r="H44631" s="11"/>
    </row>
    <row r="44632" spans="6:8" x14ac:dyDescent="0.25">
      <c r="F44632" s="11"/>
      <c r="G44632" s="11"/>
      <c r="H44632" s="11"/>
    </row>
    <row r="44633" spans="6:8" x14ac:dyDescent="0.25">
      <c r="F44633" s="11"/>
      <c r="G44633" s="11"/>
      <c r="H44633" s="11"/>
    </row>
    <row r="44634" spans="6:8" x14ac:dyDescent="0.25">
      <c r="F44634" s="11"/>
      <c r="G44634" s="11"/>
      <c r="H44634" s="11"/>
    </row>
    <row r="44635" spans="6:8" x14ac:dyDescent="0.25">
      <c r="F44635" s="11"/>
      <c r="G44635" s="11"/>
      <c r="H44635" s="11"/>
    </row>
    <row r="44636" spans="6:8" x14ac:dyDescent="0.25">
      <c r="F44636" s="11"/>
      <c r="G44636" s="11"/>
      <c r="H44636" s="11"/>
    </row>
    <row r="44637" spans="6:8" x14ac:dyDescent="0.25">
      <c r="F44637" s="11"/>
      <c r="G44637" s="11"/>
      <c r="H44637" s="11"/>
    </row>
    <row r="44638" spans="6:8" x14ac:dyDescent="0.25">
      <c r="F44638" s="11"/>
      <c r="G44638" s="11"/>
      <c r="H44638" s="11"/>
    </row>
    <row r="44639" spans="6:8" x14ac:dyDescent="0.25">
      <c r="F44639" s="11"/>
      <c r="G44639" s="11"/>
      <c r="H44639" s="11"/>
    </row>
    <row r="44640" spans="6:8" x14ac:dyDescent="0.25">
      <c r="F44640" s="11"/>
      <c r="G44640" s="11"/>
      <c r="H44640" s="11"/>
    </row>
    <row r="44641" spans="6:8" x14ac:dyDescent="0.25">
      <c r="F44641" s="11"/>
      <c r="G44641" s="11"/>
      <c r="H44641" s="11"/>
    </row>
    <row r="44642" spans="6:8" x14ac:dyDescent="0.25">
      <c r="F44642" s="11"/>
      <c r="G44642" s="11"/>
      <c r="H44642" s="11"/>
    </row>
    <row r="44643" spans="6:8" x14ac:dyDescent="0.25">
      <c r="F44643" s="11"/>
      <c r="G44643" s="11"/>
      <c r="H44643" s="11"/>
    </row>
    <row r="44644" spans="6:8" x14ac:dyDescent="0.25">
      <c r="F44644" s="11"/>
      <c r="G44644" s="11"/>
      <c r="H44644" s="11"/>
    </row>
    <row r="44645" spans="6:8" x14ac:dyDescent="0.25">
      <c r="F44645" s="11"/>
      <c r="G44645" s="11"/>
      <c r="H44645" s="11"/>
    </row>
    <row r="44646" spans="6:8" x14ac:dyDescent="0.25">
      <c r="F44646" s="11"/>
      <c r="G44646" s="11"/>
      <c r="H44646" s="11"/>
    </row>
    <row r="44647" spans="6:8" x14ac:dyDescent="0.25">
      <c r="F44647" s="11"/>
      <c r="G44647" s="11"/>
      <c r="H44647" s="11"/>
    </row>
    <row r="44648" spans="6:8" x14ac:dyDescent="0.25">
      <c r="F44648" s="11"/>
      <c r="G44648" s="11"/>
      <c r="H44648" s="11"/>
    </row>
    <row r="44649" spans="6:8" x14ac:dyDescent="0.25">
      <c r="F44649" s="11"/>
      <c r="G44649" s="11"/>
      <c r="H44649" s="11"/>
    </row>
    <row r="44650" spans="6:8" x14ac:dyDescent="0.25">
      <c r="F44650" s="11"/>
      <c r="G44650" s="11"/>
      <c r="H44650" s="11"/>
    </row>
    <row r="44651" spans="6:8" x14ac:dyDescent="0.25">
      <c r="F44651" s="11"/>
      <c r="G44651" s="11"/>
      <c r="H44651" s="11"/>
    </row>
    <row r="44652" spans="6:8" x14ac:dyDescent="0.25">
      <c r="F44652" s="11"/>
      <c r="G44652" s="11"/>
      <c r="H44652" s="11"/>
    </row>
    <row r="44653" spans="6:8" x14ac:dyDescent="0.25">
      <c r="F44653" s="11"/>
      <c r="G44653" s="11"/>
      <c r="H44653" s="11"/>
    </row>
    <row r="44654" spans="6:8" x14ac:dyDescent="0.25">
      <c r="F44654" s="11"/>
      <c r="G44654" s="11"/>
      <c r="H44654" s="11"/>
    </row>
    <row r="44655" spans="6:8" x14ac:dyDescent="0.25">
      <c r="F44655" s="11"/>
      <c r="G44655" s="11"/>
      <c r="H44655" s="11"/>
    </row>
    <row r="44656" spans="6:8" x14ac:dyDescent="0.25">
      <c r="F44656" s="11"/>
      <c r="G44656" s="11"/>
      <c r="H44656" s="11"/>
    </row>
    <row r="44657" spans="6:8" x14ac:dyDescent="0.25">
      <c r="F44657" s="11"/>
      <c r="G44657" s="11"/>
      <c r="H44657" s="11"/>
    </row>
    <row r="44658" spans="6:8" x14ac:dyDescent="0.25">
      <c r="F44658" s="11"/>
      <c r="G44658" s="11"/>
      <c r="H44658" s="11"/>
    </row>
    <row r="44659" spans="6:8" x14ac:dyDescent="0.25">
      <c r="F44659" s="11"/>
      <c r="G44659" s="11"/>
      <c r="H44659" s="11"/>
    </row>
    <row r="44660" spans="6:8" x14ac:dyDescent="0.25">
      <c r="F44660" s="11"/>
      <c r="G44660" s="11"/>
      <c r="H44660" s="11"/>
    </row>
    <row r="44661" spans="6:8" x14ac:dyDescent="0.25">
      <c r="F44661" s="11"/>
      <c r="G44661" s="11"/>
      <c r="H44661" s="11"/>
    </row>
    <row r="44662" spans="6:8" x14ac:dyDescent="0.25">
      <c r="F44662" s="11"/>
      <c r="G44662" s="11"/>
      <c r="H44662" s="11"/>
    </row>
    <row r="44663" spans="6:8" x14ac:dyDescent="0.25">
      <c r="F44663" s="11"/>
      <c r="G44663" s="11"/>
      <c r="H44663" s="11"/>
    </row>
    <row r="44664" spans="6:8" x14ac:dyDescent="0.25">
      <c r="F44664" s="11"/>
      <c r="G44664" s="11"/>
      <c r="H44664" s="11"/>
    </row>
    <row r="44665" spans="6:8" x14ac:dyDescent="0.25">
      <c r="F44665" s="11"/>
      <c r="G44665" s="11"/>
      <c r="H44665" s="11"/>
    </row>
    <row r="44666" spans="6:8" x14ac:dyDescent="0.25">
      <c r="F44666" s="11"/>
      <c r="G44666" s="11"/>
      <c r="H44666" s="11"/>
    </row>
    <row r="44667" spans="6:8" x14ac:dyDescent="0.25">
      <c r="F44667" s="11"/>
      <c r="G44667" s="11"/>
      <c r="H44667" s="11"/>
    </row>
    <row r="44668" spans="6:8" x14ac:dyDescent="0.25">
      <c r="F44668" s="11"/>
      <c r="G44668" s="11"/>
      <c r="H44668" s="11"/>
    </row>
    <row r="44669" spans="6:8" x14ac:dyDescent="0.25">
      <c r="F44669" s="11"/>
      <c r="G44669" s="11"/>
      <c r="H44669" s="11"/>
    </row>
    <row r="44670" spans="6:8" x14ac:dyDescent="0.25">
      <c r="F44670" s="11"/>
      <c r="G44670" s="11"/>
      <c r="H44670" s="11"/>
    </row>
    <row r="44671" spans="6:8" x14ac:dyDescent="0.25">
      <c r="F44671" s="11"/>
      <c r="G44671" s="11"/>
      <c r="H44671" s="11"/>
    </row>
    <row r="44672" spans="6:8" x14ac:dyDescent="0.25">
      <c r="F44672" s="11"/>
      <c r="G44672" s="11"/>
      <c r="H44672" s="11"/>
    </row>
    <row r="44673" spans="6:8" x14ac:dyDescent="0.25">
      <c r="F44673" s="11"/>
      <c r="G44673" s="11"/>
      <c r="H44673" s="11"/>
    </row>
    <row r="44674" spans="6:8" x14ac:dyDescent="0.25">
      <c r="F44674" s="11"/>
      <c r="G44674" s="11"/>
      <c r="H44674" s="11"/>
    </row>
    <row r="44675" spans="6:8" x14ac:dyDescent="0.25">
      <c r="F44675" s="11"/>
      <c r="G44675" s="11"/>
      <c r="H44675" s="11"/>
    </row>
    <row r="44676" spans="6:8" x14ac:dyDescent="0.25">
      <c r="F44676" s="11"/>
      <c r="G44676" s="11"/>
      <c r="H44676" s="11"/>
    </row>
    <row r="44677" spans="6:8" x14ac:dyDescent="0.25">
      <c r="F44677" s="11"/>
      <c r="G44677" s="11"/>
      <c r="H44677" s="11"/>
    </row>
    <row r="44678" spans="6:8" x14ac:dyDescent="0.25">
      <c r="F44678" s="11"/>
      <c r="G44678" s="11"/>
      <c r="H44678" s="11"/>
    </row>
    <row r="44679" spans="6:8" x14ac:dyDescent="0.25">
      <c r="F44679" s="11"/>
      <c r="G44679" s="11"/>
      <c r="H44679" s="11"/>
    </row>
    <row r="44680" spans="6:8" x14ac:dyDescent="0.25">
      <c r="F44680" s="11"/>
      <c r="G44680" s="11"/>
      <c r="H44680" s="11"/>
    </row>
    <row r="44681" spans="6:8" x14ac:dyDescent="0.25">
      <c r="F44681" s="11"/>
      <c r="G44681" s="11"/>
      <c r="H44681" s="11"/>
    </row>
    <row r="44682" spans="6:8" x14ac:dyDescent="0.25">
      <c r="F44682" s="11"/>
      <c r="G44682" s="11"/>
      <c r="H44682" s="11"/>
    </row>
    <row r="44683" spans="6:8" x14ac:dyDescent="0.25">
      <c r="F44683" s="11"/>
      <c r="G44683" s="11"/>
      <c r="H44683" s="11"/>
    </row>
    <row r="44684" spans="6:8" x14ac:dyDescent="0.25">
      <c r="F44684" s="11"/>
      <c r="G44684" s="11"/>
      <c r="H44684" s="11"/>
    </row>
    <row r="44685" spans="6:8" x14ac:dyDescent="0.25">
      <c r="F44685" s="11"/>
      <c r="G44685" s="11"/>
      <c r="H44685" s="11"/>
    </row>
    <row r="44686" spans="6:8" x14ac:dyDescent="0.25">
      <c r="F44686" s="11"/>
      <c r="G44686" s="11"/>
      <c r="H44686" s="11"/>
    </row>
    <row r="44687" spans="6:8" x14ac:dyDescent="0.25">
      <c r="F44687" s="11"/>
      <c r="G44687" s="11"/>
      <c r="H44687" s="11"/>
    </row>
    <row r="44688" spans="6:8" x14ac:dyDescent="0.25">
      <c r="F44688" s="11"/>
      <c r="G44688" s="11"/>
      <c r="H44688" s="11"/>
    </row>
    <row r="44689" spans="6:8" x14ac:dyDescent="0.25">
      <c r="F44689" s="11"/>
      <c r="G44689" s="11"/>
      <c r="H44689" s="11"/>
    </row>
    <row r="44690" spans="6:8" x14ac:dyDescent="0.25">
      <c r="F44690" s="11"/>
      <c r="G44690" s="11"/>
      <c r="H44690" s="11"/>
    </row>
    <row r="44691" spans="6:8" x14ac:dyDescent="0.25">
      <c r="F44691" s="11"/>
      <c r="G44691" s="11"/>
      <c r="H44691" s="11"/>
    </row>
    <row r="44692" spans="6:8" x14ac:dyDescent="0.25">
      <c r="F44692" s="11"/>
      <c r="G44692" s="11"/>
      <c r="H44692" s="11"/>
    </row>
    <row r="44693" spans="6:8" x14ac:dyDescent="0.25">
      <c r="F44693" s="11"/>
      <c r="G44693" s="11"/>
      <c r="H44693" s="11"/>
    </row>
    <row r="44694" spans="6:8" x14ac:dyDescent="0.25">
      <c r="F44694" s="11"/>
      <c r="G44694" s="11"/>
      <c r="H44694" s="11"/>
    </row>
    <row r="44695" spans="6:8" x14ac:dyDescent="0.25">
      <c r="F44695" s="11"/>
      <c r="G44695" s="11"/>
      <c r="H44695" s="11"/>
    </row>
    <row r="44696" spans="6:8" x14ac:dyDescent="0.25">
      <c r="F44696" s="11"/>
      <c r="G44696" s="11"/>
      <c r="H44696" s="11"/>
    </row>
    <row r="44697" spans="6:8" x14ac:dyDescent="0.25">
      <c r="F44697" s="11"/>
      <c r="G44697" s="11"/>
      <c r="H44697" s="11"/>
    </row>
    <row r="44698" spans="6:8" x14ac:dyDescent="0.25">
      <c r="F44698" s="11"/>
      <c r="G44698" s="11"/>
      <c r="H44698" s="11"/>
    </row>
    <row r="44699" spans="6:8" x14ac:dyDescent="0.25">
      <c r="F44699" s="11"/>
      <c r="G44699" s="11"/>
      <c r="H44699" s="11"/>
    </row>
    <row r="44700" spans="6:8" x14ac:dyDescent="0.25">
      <c r="F44700" s="11"/>
      <c r="G44700" s="11"/>
      <c r="H44700" s="11"/>
    </row>
    <row r="44701" spans="6:8" x14ac:dyDescent="0.25">
      <c r="F44701" s="11"/>
      <c r="G44701" s="11"/>
      <c r="H44701" s="11"/>
    </row>
    <row r="44702" spans="6:8" x14ac:dyDescent="0.25">
      <c r="F44702" s="11"/>
      <c r="G44702" s="11"/>
      <c r="H44702" s="11"/>
    </row>
    <row r="44703" spans="6:8" x14ac:dyDescent="0.25">
      <c r="F44703" s="11"/>
      <c r="G44703" s="11"/>
      <c r="H44703" s="11"/>
    </row>
    <row r="44704" spans="6:8" x14ac:dyDescent="0.25">
      <c r="F44704" s="11"/>
      <c r="G44704" s="11"/>
      <c r="H44704" s="11"/>
    </row>
    <row r="44705" spans="6:8" x14ac:dyDescent="0.25">
      <c r="F44705" s="11"/>
      <c r="G44705" s="11"/>
      <c r="H44705" s="11"/>
    </row>
    <row r="44706" spans="6:8" x14ac:dyDescent="0.25">
      <c r="F44706" s="11"/>
      <c r="G44706" s="11"/>
      <c r="H44706" s="11"/>
    </row>
    <row r="44707" spans="6:8" x14ac:dyDescent="0.25">
      <c r="F44707" s="11"/>
      <c r="G44707" s="11"/>
      <c r="H44707" s="11"/>
    </row>
    <row r="44708" spans="6:8" x14ac:dyDescent="0.25">
      <c r="F44708" s="11"/>
      <c r="G44708" s="11"/>
      <c r="H44708" s="11"/>
    </row>
    <row r="44709" spans="6:8" x14ac:dyDescent="0.25">
      <c r="F44709" s="11"/>
      <c r="G44709" s="11"/>
      <c r="H44709" s="11"/>
    </row>
    <row r="44710" spans="6:8" x14ac:dyDescent="0.25">
      <c r="F44710" s="11"/>
      <c r="G44710" s="11"/>
      <c r="H44710" s="11"/>
    </row>
    <row r="44711" spans="6:8" x14ac:dyDescent="0.25">
      <c r="F44711" s="11"/>
      <c r="G44711" s="11"/>
      <c r="H44711" s="11"/>
    </row>
    <row r="44712" spans="6:8" x14ac:dyDescent="0.25">
      <c r="F44712" s="11"/>
      <c r="G44712" s="11"/>
      <c r="H44712" s="11"/>
    </row>
    <row r="44713" spans="6:8" x14ac:dyDescent="0.25">
      <c r="F44713" s="11"/>
      <c r="G44713" s="11"/>
      <c r="H44713" s="11"/>
    </row>
    <row r="44714" spans="6:8" x14ac:dyDescent="0.25">
      <c r="F44714" s="11"/>
      <c r="G44714" s="11"/>
      <c r="H44714" s="11"/>
    </row>
    <row r="44715" spans="6:8" x14ac:dyDescent="0.25">
      <c r="F44715" s="11"/>
      <c r="G44715" s="11"/>
      <c r="H44715" s="11"/>
    </row>
    <row r="44716" spans="6:8" x14ac:dyDescent="0.25">
      <c r="F44716" s="11"/>
      <c r="G44716" s="11"/>
      <c r="H44716" s="11"/>
    </row>
    <row r="44717" spans="6:8" x14ac:dyDescent="0.25">
      <c r="F44717" s="11"/>
      <c r="G44717" s="11"/>
      <c r="H44717" s="11"/>
    </row>
    <row r="44718" spans="6:8" x14ac:dyDescent="0.25">
      <c r="F44718" s="11"/>
      <c r="G44718" s="11"/>
      <c r="H44718" s="11"/>
    </row>
    <row r="44719" spans="6:8" x14ac:dyDescent="0.25">
      <c r="F44719" s="11"/>
      <c r="G44719" s="11"/>
      <c r="H44719" s="11"/>
    </row>
    <row r="44720" spans="6:8" x14ac:dyDescent="0.25">
      <c r="F44720" s="11"/>
      <c r="G44720" s="11"/>
      <c r="H44720" s="11"/>
    </row>
    <row r="44721" spans="6:8" x14ac:dyDescent="0.25">
      <c r="F44721" s="11"/>
      <c r="G44721" s="11"/>
      <c r="H44721" s="11"/>
    </row>
    <row r="44722" spans="6:8" x14ac:dyDescent="0.25">
      <c r="F44722" s="11"/>
      <c r="G44722" s="11"/>
      <c r="H44722" s="11"/>
    </row>
    <row r="44723" spans="6:8" x14ac:dyDescent="0.25">
      <c r="F44723" s="11"/>
      <c r="G44723" s="11"/>
      <c r="H44723" s="11"/>
    </row>
    <row r="44724" spans="6:8" x14ac:dyDescent="0.25">
      <c r="F44724" s="11"/>
      <c r="G44724" s="11"/>
      <c r="H44724" s="11"/>
    </row>
    <row r="44725" spans="6:8" x14ac:dyDescent="0.25">
      <c r="F44725" s="11"/>
      <c r="G44725" s="11"/>
      <c r="H44725" s="11"/>
    </row>
    <row r="44726" spans="6:8" x14ac:dyDescent="0.25">
      <c r="F44726" s="11"/>
      <c r="G44726" s="11"/>
      <c r="H44726" s="11"/>
    </row>
    <row r="44727" spans="6:8" x14ac:dyDescent="0.25">
      <c r="F44727" s="11"/>
      <c r="G44727" s="11"/>
      <c r="H44727" s="11"/>
    </row>
    <row r="44728" spans="6:8" x14ac:dyDescent="0.25">
      <c r="F44728" s="11"/>
      <c r="G44728" s="11"/>
      <c r="H44728" s="11"/>
    </row>
    <row r="44729" spans="6:8" x14ac:dyDescent="0.25">
      <c r="F44729" s="11"/>
      <c r="G44729" s="11"/>
      <c r="H44729" s="11"/>
    </row>
    <row r="44730" spans="6:8" x14ac:dyDescent="0.25">
      <c r="F44730" s="11"/>
      <c r="G44730" s="11"/>
      <c r="H44730" s="11"/>
    </row>
    <row r="44731" spans="6:8" x14ac:dyDescent="0.25">
      <c r="F44731" s="11"/>
      <c r="G44731" s="11"/>
      <c r="H44731" s="11"/>
    </row>
    <row r="44732" spans="6:8" x14ac:dyDescent="0.25">
      <c r="F44732" s="11"/>
      <c r="G44732" s="11"/>
      <c r="H44732" s="11"/>
    </row>
    <row r="44733" spans="6:8" x14ac:dyDescent="0.25">
      <c r="F44733" s="11"/>
      <c r="G44733" s="11"/>
      <c r="H44733" s="11"/>
    </row>
    <row r="44734" spans="6:8" x14ac:dyDescent="0.25">
      <c r="F44734" s="11"/>
      <c r="G44734" s="11"/>
      <c r="H44734" s="11"/>
    </row>
    <row r="44735" spans="6:8" x14ac:dyDescent="0.25">
      <c r="F44735" s="11"/>
      <c r="G44735" s="11"/>
      <c r="H44735" s="11"/>
    </row>
    <row r="44736" spans="6:8" x14ac:dyDescent="0.25">
      <c r="F44736" s="11"/>
      <c r="G44736" s="11"/>
      <c r="H44736" s="11"/>
    </row>
    <row r="44737" spans="6:8" x14ac:dyDescent="0.25">
      <c r="F44737" s="11"/>
      <c r="G44737" s="11"/>
      <c r="H44737" s="11"/>
    </row>
    <row r="44738" spans="6:8" x14ac:dyDescent="0.25">
      <c r="F44738" s="11"/>
      <c r="G44738" s="11"/>
      <c r="H44738" s="11"/>
    </row>
    <row r="44739" spans="6:8" x14ac:dyDescent="0.25">
      <c r="F44739" s="11"/>
      <c r="G44739" s="11"/>
      <c r="H44739" s="11"/>
    </row>
    <row r="44740" spans="6:8" x14ac:dyDescent="0.25">
      <c r="F44740" s="11"/>
      <c r="G44740" s="11"/>
      <c r="H44740" s="11"/>
    </row>
    <row r="44741" spans="6:8" x14ac:dyDescent="0.25">
      <c r="F44741" s="11"/>
      <c r="G44741" s="11"/>
      <c r="H44741" s="11"/>
    </row>
    <row r="44742" spans="6:8" x14ac:dyDescent="0.25">
      <c r="F44742" s="11"/>
      <c r="G44742" s="11"/>
      <c r="H44742" s="11"/>
    </row>
    <row r="44743" spans="6:8" x14ac:dyDescent="0.25">
      <c r="F44743" s="11"/>
      <c r="G44743" s="11"/>
      <c r="H44743" s="11"/>
    </row>
    <row r="44744" spans="6:8" x14ac:dyDescent="0.25">
      <c r="F44744" s="11"/>
      <c r="G44744" s="11"/>
      <c r="H44744" s="11"/>
    </row>
    <row r="44745" spans="6:8" x14ac:dyDescent="0.25">
      <c r="F44745" s="11"/>
      <c r="G44745" s="11"/>
      <c r="H44745" s="11"/>
    </row>
    <row r="44746" spans="6:8" x14ac:dyDescent="0.25">
      <c r="F44746" s="11"/>
      <c r="G44746" s="11"/>
      <c r="H44746" s="11"/>
    </row>
    <row r="44747" spans="6:8" x14ac:dyDescent="0.25">
      <c r="F44747" s="11"/>
      <c r="G44747" s="11"/>
      <c r="H44747" s="11"/>
    </row>
    <row r="44748" spans="6:8" x14ac:dyDescent="0.25">
      <c r="F44748" s="11"/>
      <c r="G44748" s="11"/>
      <c r="H44748" s="11"/>
    </row>
    <row r="44749" spans="6:8" x14ac:dyDescent="0.25">
      <c r="F44749" s="11"/>
      <c r="G44749" s="11"/>
      <c r="H44749" s="11"/>
    </row>
    <row r="44750" spans="6:8" x14ac:dyDescent="0.25">
      <c r="F44750" s="11"/>
      <c r="G44750" s="11"/>
      <c r="H44750" s="11"/>
    </row>
    <row r="44751" spans="6:8" x14ac:dyDescent="0.25">
      <c r="F44751" s="11"/>
      <c r="G44751" s="11"/>
      <c r="H44751" s="11"/>
    </row>
    <row r="44752" spans="6:8" x14ac:dyDescent="0.25">
      <c r="F44752" s="11"/>
      <c r="G44752" s="11"/>
      <c r="H44752" s="11"/>
    </row>
    <row r="44753" spans="6:8" x14ac:dyDescent="0.25">
      <c r="F44753" s="11"/>
      <c r="G44753" s="11"/>
      <c r="H44753" s="11"/>
    </row>
    <row r="44754" spans="6:8" x14ac:dyDescent="0.25">
      <c r="F44754" s="11"/>
      <c r="G44754" s="11"/>
      <c r="H44754" s="11"/>
    </row>
    <row r="44755" spans="6:8" x14ac:dyDescent="0.25">
      <c r="F44755" s="11"/>
      <c r="G44755" s="11"/>
      <c r="H44755" s="11"/>
    </row>
    <row r="44756" spans="6:8" x14ac:dyDescent="0.25">
      <c r="F44756" s="11"/>
      <c r="G44756" s="11"/>
      <c r="H44756" s="11"/>
    </row>
    <row r="44757" spans="6:8" x14ac:dyDescent="0.25">
      <c r="F44757" s="11"/>
      <c r="G44757" s="11"/>
      <c r="H44757" s="11"/>
    </row>
    <row r="44758" spans="6:8" x14ac:dyDescent="0.25">
      <c r="F44758" s="11"/>
      <c r="G44758" s="11"/>
      <c r="H44758" s="11"/>
    </row>
    <row r="44759" spans="6:8" x14ac:dyDescent="0.25">
      <c r="F44759" s="11"/>
      <c r="G44759" s="11"/>
      <c r="H44759" s="11"/>
    </row>
    <row r="44760" spans="6:8" x14ac:dyDescent="0.25">
      <c r="F44760" s="11"/>
      <c r="G44760" s="11"/>
      <c r="H44760" s="11"/>
    </row>
    <row r="44761" spans="6:8" x14ac:dyDescent="0.25">
      <c r="F44761" s="11"/>
      <c r="G44761" s="11"/>
      <c r="H44761" s="11"/>
    </row>
    <row r="44762" spans="6:8" x14ac:dyDescent="0.25">
      <c r="F44762" s="11"/>
      <c r="G44762" s="11"/>
      <c r="H44762" s="11"/>
    </row>
    <row r="44763" spans="6:8" x14ac:dyDescent="0.25">
      <c r="F44763" s="11"/>
      <c r="G44763" s="11"/>
      <c r="H44763" s="11"/>
    </row>
    <row r="44764" spans="6:8" x14ac:dyDescent="0.25">
      <c r="F44764" s="11"/>
      <c r="G44764" s="11"/>
      <c r="H44764" s="11"/>
    </row>
    <row r="44765" spans="6:8" x14ac:dyDescent="0.25">
      <c r="F44765" s="11"/>
      <c r="G44765" s="11"/>
      <c r="H44765" s="11"/>
    </row>
    <row r="44766" spans="6:8" x14ac:dyDescent="0.25">
      <c r="F44766" s="11"/>
      <c r="G44766" s="11"/>
      <c r="H44766" s="11"/>
    </row>
    <row r="44767" spans="6:8" x14ac:dyDescent="0.25">
      <c r="F44767" s="11"/>
      <c r="G44767" s="11"/>
      <c r="H44767" s="11"/>
    </row>
    <row r="44768" spans="6:8" x14ac:dyDescent="0.25">
      <c r="F44768" s="11"/>
      <c r="G44768" s="11"/>
      <c r="H44768" s="11"/>
    </row>
    <row r="44769" spans="6:8" x14ac:dyDescent="0.25">
      <c r="F44769" s="11"/>
      <c r="G44769" s="11"/>
      <c r="H44769" s="11"/>
    </row>
    <row r="44770" spans="6:8" x14ac:dyDescent="0.25">
      <c r="F44770" s="11"/>
      <c r="G44770" s="11"/>
      <c r="H44770" s="11"/>
    </row>
    <row r="44771" spans="6:8" x14ac:dyDescent="0.25">
      <c r="F44771" s="11"/>
      <c r="G44771" s="11"/>
      <c r="H44771" s="11"/>
    </row>
    <row r="44772" spans="6:8" x14ac:dyDescent="0.25">
      <c r="F44772" s="11"/>
      <c r="G44772" s="11"/>
      <c r="H44772" s="11"/>
    </row>
    <row r="44773" spans="6:8" x14ac:dyDescent="0.25">
      <c r="F44773" s="11"/>
      <c r="G44773" s="11"/>
      <c r="H44773" s="11"/>
    </row>
    <row r="44774" spans="6:8" x14ac:dyDescent="0.25">
      <c r="F44774" s="11"/>
      <c r="G44774" s="11"/>
      <c r="H44774" s="11"/>
    </row>
    <row r="44775" spans="6:8" x14ac:dyDescent="0.25">
      <c r="F44775" s="11"/>
      <c r="G44775" s="11"/>
      <c r="H44775" s="11"/>
    </row>
    <row r="44776" spans="6:8" x14ac:dyDescent="0.25">
      <c r="F44776" s="11"/>
      <c r="G44776" s="11"/>
      <c r="H44776" s="11"/>
    </row>
    <row r="44777" spans="6:8" x14ac:dyDescent="0.25">
      <c r="F44777" s="11"/>
      <c r="G44777" s="11"/>
      <c r="H44777" s="11"/>
    </row>
    <row r="44778" spans="6:8" x14ac:dyDescent="0.25">
      <c r="F44778" s="11"/>
      <c r="G44778" s="11"/>
      <c r="H44778" s="11"/>
    </row>
    <row r="44779" spans="6:8" x14ac:dyDescent="0.25">
      <c r="F44779" s="11"/>
      <c r="G44779" s="11"/>
      <c r="H44779" s="11"/>
    </row>
    <row r="44780" spans="6:8" x14ac:dyDescent="0.25">
      <c r="F44780" s="11"/>
      <c r="G44780" s="11"/>
      <c r="H44780" s="11"/>
    </row>
    <row r="44781" spans="6:8" x14ac:dyDescent="0.25">
      <c r="F44781" s="11"/>
      <c r="G44781" s="11"/>
      <c r="H44781" s="11"/>
    </row>
    <row r="44782" spans="6:8" x14ac:dyDescent="0.25">
      <c r="F44782" s="11"/>
      <c r="G44782" s="11"/>
      <c r="H44782" s="11"/>
    </row>
    <row r="44783" spans="6:8" x14ac:dyDescent="0.25">
      <c r="F44783" s="11"/>
      <c r="G44783" s="11"/>
      <c r="H44783" s="11"/>
    </row>
    <row r="44784" spans="6:8" x14ac:dyDescent="0.25">
      <c r="F44784" s="11"/>
      <c r="G44784" s="11"/>
      <c r="H44784" s="11"/>
    </row>
    <row r="44785" spans="6:8" x14ac:dyDescent="0.25">
      <c r="F44785" s="11"/>
      <c r="G44785" s="11"/>
      <c r="H44785" s="11"/>
    </row>
    <row r="44786" spans="6:8" x14ac:dyDescent="0.25">
      <c r="F44786" s="11"/>
      <c r="G44786" s="11"/>
      <c r="H44786" s="11"/>
    </row>
    <row r="44787" spans="6:8" x14ac:dyDescent="0.25">
      <c r="F44787" s="11"/>
      <c r="G44787" s="11"/>
      <c r="H44787" s="11"/>
    </row>
    <row r="44788" spans="6:8" x14ac:dyDescent="0.25">
      <c r="F44788" s="11"/>
      <c r="G44788" s="11"/>
      <c r="H44788" s="11"/>
    </row>
    <row r="44789" spans="6:8" x14ac:dyDescent="0.25">
      <c r="F44789" s="11"/>
      <c r="G44789" s="11"/>
      <c r="H44789" s="11"/>
    </row>
    <row r="44790" spans="6:8" x14ac:dyDescent="0.25">
      <c r="F44790" s="11"/>
      <c r="G44790" s="11"/>
      <c r="H44790" s="11"/>
    </row>
    <row r="44791" spans="6:8" x14ac:dyDescent="0.25">
      <c r="F44791" s="11"/>
      <c r="G44791" s="11"/>
      <c r="H44791" s="11"/>
    </row>
    <row r="44792" spans="6:8" x14ac:dyDescent="0.25">
      <c r="F44792" s="11"/>
      <c r="G44792" s="11"/>
      <c r="H44792" s="11"/>
    </row>
    <row r="44793" spans="6:8" x14ac:dyDescent="0.25">
      <c r="F44793" s="11"/>
      <c r="G44793" s="11"/>
      <c r="H44793" s="11"/>
    </row>
    <row r="44794" spans="6:8" x14ac:dyDescent="0.25">
      <c r="F44794" s="11"/>
      <c r="G44794" s="11"/>
      <c r="H44794" s="11"/>
    </row>
    <row r="44795" spans="6:8" x14ac:dyDescent="0.25">
      <c r="F44795" s="11"/>
      <c r="G44795" s="11"/>
      <c r="H44795" s="11"/>
    </row>
    <row r="44796" spans="6:8" x14ac:dyDescent="0.25">
      <c r="F44796" s="11"/>
      <c r="G44796" s="11"/>
      <c r="H44796" s="11"/>
    </row>
    <row r="44797" spans="6:8" x14ac:dyDescent="0.25">
      <c r="F44797" s="11"/>
      <c r="G44797" s="11"/>
      <c r="H44797" s="11"/>
    </row>
    <row r="44798" spans="6:8" x14ac:dyDescent="0.25">
      <c r="F44798" s="11"/>
      <c r="G44798" s="11"/>
      <c r="H44798" s="11"/>
    </row>
    <row r="44799" spans="6:8" x14ac:dyDescent="0.25">
      <c r="F44799" s="11"/>
      <c r="G44799" s="11"/>
      <c r="H44799" s="11"/>
    </row>
    <row r="44800" spans="6:8" x14ac:dyDescent="0.25">
      <c r="F44800" s="11"/>
      <c r="G44800" s="11"/>
      <c r="H44800" s="11"/>
    </row>
    <row r="44801" spans="6:8" x14ac:dyDescent="0.25">
      <c r="F44801" s="11"/>
      <c r="G44801" s="11"/>
      <c r="H44801" s="11"/>
    </row>
    <row r="44802" spans="6:8" x14ac:dyDescent="0.25">
      <c r="F44802" s="11"/>
      <c r="G44802" s="11"/>
      <c r="H44802" s="11"/>
    </row>
    <row r="44803" spans="6:8" x14ac:dyDescent="0.25">
      <c r="F44803" s="11"/>
      <c r="G44803" s="11"/>
      <c r="H44803" s="11"/>
    </row>
    <row r="44804" spans="6:8" x14ac:dyDescent="0.25">
      <c r="F44804" s="11"/>
      <c r="G44804" s="11"/>
      <c r="H44804" s="11"/>
    </row>
    <row r="44805" spans="6:8" x14ac:dyDescent="0.25">
      <c r="F44805" s="11"/>
      <c r="G44805" s="11"/>
      <c r="H44805" s="11"/>
    </row>
    <row r="44806" spans="6:8" x14ac:dyDescent="0.25">
      <c r="F44806" s="11"/>
      <c r="G44806" s="11"/>
      <c r="H44806" s="11"/>
    </row>
    <row r="44807" spans="6:8" x14ac:dyDescent="0.25">
      <c r="F44807" s="11"/>
      <c r="G44807" s="11"/>
      <c r="H44807" s="11"/>
    </row>
    <row r="44808" spans="6:8" x14ac:dyDescent="0.25">
      <c r="F44808" s="11"/>
      <c r="G44808" s="11"/>
      <c r="H44808" s="11"/>
    </row>
    <row r="44809" spans="6:8" x14ac:dyDescent="0.25">
      <c r="F44809" s="11"/>
      <c r="G44809" s="11"/>
      <c r="H44809" s="11"/>
    </row>
    <row r="44810" spans="6:8" x14ac:dyDescent="0.25">
      <c r="F44810" s="11"/>
      <c r="G44810" s="11"/>
      <c r="H44810" s="11"/>
    </row>
    <row r="44811" spans="6:8" x14ac:dyDescent="0.25">
      <c r="F44811" s="11"/>
      <c r="G44811" s="11"/>
      <c r="H44811" s="11"/>
    </row>
    <row r="44812" spans="6:8" x14ac:dyDescent="0.25">
      <c r="F44812" s="11"/>
      <c r="G44812" s="11"/>
      <c r="H44812" s="11"/>
    </row>
    <row r="44813" spans="6:8" x14ac:dyDescent="0.25">
      <c r="F44813" s="11"/>
      <c r="G44813" s="11"/>
      <c r="H44813" s="11"/>
    </row>
    <row r="44814" spans="6:8" x14ac:dyDescent="0.25">
      <c r="F44814" s="11"/>
      <c r="G44814" s="11"/>
      <c r="H44814" s="11"/>
    </row>
    <row r="44815" spans="6:8" x14ac:dyDescent="0.25">
      <c r="F44815" s="11"/>
      <c r="G44815" s="11"/>
      <c r="H44815" s="11"/>
    </row>
    <row r="44816" spans="6:8" x14ac:dyDescent="0.25">
      <c r="F44816" s="11"/>
      <c r="G44816" s="11"/>
      <c r="H44816" s="11"/>
    </row>
    <row r="44817" spans="6:8" x14ac:dyDescent="0.25">
      <c r="F44817" s="11"/>
      <c r="G44817" s="11"/>
      <c r="H44817" s="11"/>
    </row>
    <row r="44818" spans="6:8" x14ac:dyDescent="0.25">
      <c r="F44818" s="11"/>
      <c r="G44818" s="11"/>
      <c r="H44818" s="11"/>
    </row>
    <row r="44819" spans="6:8" x14ac:dyDescent="0.25">
      <c r="F44819" s="11"/>
      <c r="G44819" s="11"/>
      <c r="H44819" s="11"/>
    </row>
    <row r="44820" spans="6:8" x14ac:dyDescent="0.25">
      <c r="F44820" s="11"/>
      <c r="G44820" s="11"/>
      <c r="H44820" s="11"/>
    </row>
    <row r="44821" spans="6:8" x14ac:dyDescent="0.25">
      <c r="F44821" s="11"/>
      <c r="G44821" s="11"/>
      <c r="H44821" s="11"/>
    </row>
    <row r="44822" spans="6:8" x14ac:dyDescent="0.25">
      <c r="F44822" s="11"/>
      <c r="G44822" s="11"/>
      <c r="H44822" s="11"/>
    </row>
    <row r="44823" spans="6:8" x14ac:dyDescent="0.25">
      <c r="F44823" s="11"/>
      <c r="G44823" s="11"/>
      <c r="H44823" s="11"/>
    </row>
    <row r="44824" spans="6:8" x14ac:dyDescent="0.25">
      <c r="F44824" s="11"/>
      <c r="G44824" s="11"/>
      <c r="H44824" s="11"/>
    </row>
    <row r="44825" spans="6:8" x14ac:dyDescent="0.25">
      <c r="F44825" s="11"/>
      <c r="G44825" s="11"/>
      <c r="H44825" s="11"/>
    </row>
    <row r="44826" spans="6:8" x14ac:dyDescent="0.25">
      <c r="F44826" s="11"/>
      <c r="G44826" s="11"/>
      <c r="H44826" s="11"/>
    </row>
    <row r="44827" spans="6:8" x14ac:dyDescent="0.25">
      <c r="F44827" s="11"/>
      <c r="G44827" s="11"/>
      <c r="H44827" s="11"/>
    </row>
    <row r="44828" spans="6:8" x14ac:dyDescent="0.25">
      <c r="F44828" s="11"/>
      <c r="G44828" s="11"/>
      <c r="H44828" s="11"/>
    </row>
    <row r="44829" spans="6:8" x14ac:dyDescent="0.25">
      <c r="F44829" s="11"/>
      <c r="G44829" s="11"/>
      <c r="H44829" s="11"/>
    </row>
    <row r="44830" spans="6:8" x14ac:dyDescent="0.25">
      <c r="F44830" s="11"/>
      <c r="G44830" s="11"/>
      <c r="H44830" s="11"/>
    </row>
    <row r="44831" spans="6:8" x14ac:dyDescent="0.25">
      <c r="F44831" s="11"/>
      <c r="G44831" s="11"/>
      <c r="H44831" s="11"/>
    </row>
    <row r="44832" spans="6:8" x14ac:dyDescent="0.25">
      <c r="F44832" s="11"/>
      <c r="G44832" s="11"/>
      <c r="H44832" s="11"/>
    </row>
    <row r="44833" spans="6:8" x14ac:dyDescent="0.25">
      <c r="F44833" s="11"/>
      <c r="G44833" s="11"/>
      <c r="H44833" s="11"/>
    </row>
    <row r="44834" spans="6:8" x14ac:dyDescent="0.25">
      <c r="F44834" s="11"/>
      <c r="G44834" s="11"/>
      <c r="H44834" s="11"/>
    </row>
    <row r="44835" spans="6:8" x14ac:dyDescent="0.25">
      <c r="F44835" s="11"/>
      <c r="G44835" s="11"/>
      <c r="H44835" s="11"/>
    </row>
    <row r="44836" spans="6:8" x14ac:dyDescent="0.25">
      <c r="F44836" s="11"/>
      <c r="G44836" s="11"/>
      <c r="H44836" s="11"/>
    </row>
    <row r="44837" spans="6:8" x14ac:dyDescent="0.25">
      <c r="F44837" s="11"/>
      <c r="G44837" s="11"/>
      <c r="H44837" s="11"/>
    </row>
    <row r="44838" spans="6:8" x14ac:dyDescent="0.25">
      <c r="F44838" s="11"/>
      <c r="G44838" s="11"/>
      <c r="H44838" s="11"/>
    </row>
    <row r="44839" spans="6:8" x14ac:dyDescent="0.25">
      <c r="F44839" s="11"/>
      <c r="G44839" s="11"/>
      <c r="H44839" s="11"/>
    </row>
    <row r="44840" spans="6:8" x14ac:dyDescent="0.25">
      <c r="F44840" s="11"/>
      <c r="G44840" s="11"/>
      <c r="H44840" s="11"/>
    </row>
    <row r="44841" spans="6:8" x14ac:dyDescent="0.25">
      <c r="F44841" s="11"/>
      <c r="G44841" s="11"/>
      <c r="H44841" s="11"/>
    </row>
    <row r="44842" spans="6:8" x14ac:dyDescent="0.25">
      <c r="F44842" s="11"/>
      <c r="G44842" s="11"/>
      <c r="H44842" s="11"/>
    </row>
    <row r="44843" spans="6:8" x14ac:dyDescent="0.25">
      <c r="F44843" s="11"/>
      <c r="G44843" s="11"/>
      <c r="H44843" s="11"/>
    </row>
    <row r="44844" spans="6:8" x14ac:dyDescent="0.25">
      <c r="F44844" s="11"/>
      <c r="G44844" s="11"/>
      <c r="H44844" s="11"/>
    </row>
    <row r="44845" spans="6:8" x14ac:dyDescent="0.25">
      <c r="F44845" s="11"/>
      <c r="G44845" s="11"/>
      <c r="H44845" s="11"/>
    </row>
    <row r="44846" spans="6:8" x14ac:dyDescent="0.25">
      <c r="F44846" s="11"/>
      <c r="G44846" s="11"/>
      <c r="H44846" s="11"/>
    </row>
    <row r="44847" spans="6:8" x14ac:dyDescent="0.25">
      <c r="F44847" s="11"/>
      <c r="G44847" s="11"/>
      <c r="H44847" s="11"/>
    </row>
    <row r="44848" spans="6:8" x14ac:dyDescent="0.25">
      <c r="F44848" s="11"/>
      <c r="G44848" s="11"/>
      <c r="H44848" s="11"/>
    </row>
    <row r="44849" spans="6:8" x14ac:dyDescent="0.25">
      <c r="F44849" s="11"/>
      <c r="G44849" s="11"/>
      <c r="H44849" s="11"/>
    </row>
    <row r="44850" spans="6:8" x14ac:dyDescent="0.25">
      <c r="F44850" s="11"/>
      <c r="G44850" s="11"/>
      <c r="H44850" s="11"/>
    </row>
    <row r="44851" spans="6:8" x14ac:dyDescent="0.25">
      <c r="F44851" s="11"/>
      <c r="G44851" s="11"/>
      <c r="H44851" s="11"/>
    </row>
    <row r="44852" spans="6:8" x14ac:dyDescent="0.25">
      <c r="F44852" s="11"/>
      <c r="G44852" s="11"/>
      <c r="H44852" s="11"/>
    </row>
    <row r="44853" spans="6:8" x14ac:dyDescent="0.25">
      <c r="F44853" s="11"/>
      <c r="G44853" s="11"/>
      <c r="H44853" s="11"/>
    </row>
    <row r="44854" spans="6:8" x14ac:dyDescent="0.25">
      <c r="F44854" s="11"/>
      <c r="G44854" s="11"/>
      <c r="H44854" s="11"/>
    </row>
    <row r="44855" spans="6:8" x14ac:dyDescent="0.25">
      <c r="F44855" s="11"/>
      <c r="G44855" s="11"/>
      <c r="H44855" s="11"/>
    </row>
    <row r="44856" spans="6:8" x14ac:dyDescent="0.25">
      <c r="F44856" s="11"/>
      <c r="G44856" s="11"/>
      <c r="H44856" s="11"/>
    </row>
    <row r="44857" spans="6:8" x14ac:dyDescent="0.25">
      <c r="F44857" s="11"/>
      <c r="G44857" s="11"/>
      <c r="H44857" s="11"/>
    </row>
    <row r="44858" spans="6:8" x14ac:dyDescent="0.25">
      <c r="F44858" s="11"/>
      <c r="G44858" s="11"/>
      <c r="H44858" s="11"/>
    </row>
    <row r="44859" spans="6:8" x14ac:dyDescent="0.25">
      <c r="F44859" s="11"/>
      <c r="G44859" s="11"/>
      <c r="H44859" s="11"/>
    </row>
    <row r="44860" spans="6:8" x14ac:dyDescent="0.25">
      <c r="F44860" s="11"/>
      <c r="G44860" s="11"/>
      <c r="H44860" s="11"/>
    </row>
    <row r="44861" spans="6:8" x14ac:dyDescent="0.25">
      <c r="F44861" s="11"/>
      <c r="G44861" s="11"/>
      <c r="H44861" s="11"/>
    </row>
    <row r="44862" spans="6:8" x14ac:dyDescent="0.25">
      <c r="F44862" s="11"/>
      <c r="G44862" s="11"/>
      <c r="H44862" s="11"/>
    </row>
    <row r="44863" spans="6:8" x14ac:dyDescent="0.25">
      <c r="F44863" s="11"/>
      <c r="G44863" s="11"/>
      <c r="H44863" s="11"/>
    </row>
    <row r="44864" spans="6:8" x14ac:dyDescent="0.25">
      <c r="F44864" s="11"/>
      <c r="G44864" s="11"/>
      <c r="H44864" s="11"/>
    </row>
    <row r="44865" spans="6:8" x14ac:dyDescent="0.25">
      <c r="F44865" s="11"/>
      <c r="G44865" s="11"/>
      <c r="H44865" s="11"/>
    </row>
    <row r="44866" spans="6:8" x14ac:dyDescent="0.25">
      <c r="F44866" s="11"/>
      <c r="G44866" s="11"/>
      <c r="H44866" s="11"/>
    </row>
    <row r="44867" spans="6:8" x14ac:dyDescent="0.25">
      <c r="F44867" s="11"/>
      <c r="G44867" s="11"/>
      <c r="H44867" s="11"/>
    </row>
    <row r="44868" spans="6:8" x14ac:dyDescent="0.25">
      <c r="F44868" s="11"/>
      <c r="G44868" s="11"/>
      <c r="H44868" s="11"/>
    </row>
    <row r="44869" spans="6:8" x14ac:dyDescent="0.25">
      <c r="F44869" s="11"/>
      <c r="G44869" s="11"/>
      <c r="H44869" s="11"/>
    </row>
    <row r="44870" spans="6:8" x14ac:dyDescent="0.25">
      <c r="F44870" s="11"/>
      <c r="G44870" s="11"/>
      <c r="H44870" s="11"/>
    </row>
    <row r="44871" spans="6:8" x14ac:dyDescent="0.25">
      <c r="F44871" s="11"/>
      <c r="G44871" s="11"/>
      <c r="H44871" s="11"/>
    </row>
    <row r="44872" spans="6:8" x14ac:dyDescent="0.25">
      <c r="F44872" s="11"/>
      <c r="G44872" s="11"/>
      <c r="H44872" s="11"/>
    </row>
    <row r="44873" spans="6:8" x14ac:dyDescent="0.25">
      <c r="F44873" s="11"/>
      <c r="G44873" s="11"/>
      <c r="H44873" s="11"/>
    </row>
    <row r="44874" spans="6:8" x14ac:dyDescent="0.25">
      <c r="F44874" s="11"/>
      <c r="G44874" s="11"/>
      <c r="H44874" s="11"/>
    </row>
    <row r="44875" spans="6:8" x14ac:dyDescent="0.25">
      <c r="F44875" s="11"/>
      <c r="G44875" s="11"/>
      <c r="H44875" s="11"/>
    </row>
    <row r="44876" spans="6:8" x14ac:dyDescent="0.25">
      <c r="F44876" s="11"/>
      <c r="G44876" s="11"/>
      <c r="H44876" s="11"/>
    </row>
    <row r="44877" spans="6:8" x14ac:dyDescent="0.25">
      <c r="F44877" s="11"/>
      <c r="G44877" s="11"/>
      <c r="H44877" s="11"/>
    </row>
    <row r="44878" spans="6:8" x14ac:dyDescent="0.25">
      <c r="F44878" s="11"/>
      <c r="G44878" s="11"/>
      <c r="H44878" s="11"/>
    </row>
    <row r="44879" spans="6:8" x14ac:dyDescent="0.25">
      <c r="F44879" s="11"/>
      <c r="G44879" s="11"/>
      <c r="H44879" s="11"/>
    </row>
    <row r="44880" spans="6:8" x14ac:dyDescent="0.25">
      <c r="F44880" s="11"/>
      <c r="G44880" s="11"/>
      <c r="H44880" s="11"/>
    </row>
    <row r="44881" spans="6:8" x14ac:dyDescent="0.25">
      <c r="F44881" s="11"/>
      <c r="G44881" s="11"/>
      <c r="H44881" s="11"/>
    </row>
    <row r="44882" spans="6:8" x14ac:dyDescent="0.25">
      <c r="F44882" s="11"/>
      <c r="G44882" s="11"/>
      <c r="H44882" s="11"/>
    </row>
    <row r="44883" spans="6:8" x14ac:dyDescent="0.25">
      <c r="F44883" s="11"/>
      <c r="G44883" s="11"/>
      <c r="H44883" s="11"/>
    </row>
    <row r="44884" spans="6:8" x14ac:dyDescent="0.25">
      <c r="F44884" s="11"/>
      <c r="G44884" s="11"/>
      <c r="H44884" s="11"/>
    </row>
    <row r="44885" spans="6:8" x14ac:dyDescent="0.25">
      <c r="F44885" s="11"/>
      <c r="G44885" s="11"/>
      <c r="H44885" s="11"/>
    </row>
    <row r="44886" spans="6:8" x14ac:dyDescent="0.25">
      <c r="F44886" s="11"/>
      <c r="G44886" s="11"/>
      <c r="H44886" s="11"/>
    </row>
    <row r="44887" spans="6:8" x14ac:dyDescent="0.25">
      <c r="F44887" s="11"/>
      <c r="G44887" s="11"/>
      <c r="H44887" s="11"/>
    </row>
    <row r="44888" spans="6:8" x14ac:dyDescent="0.25">
      <c r="F44888" s="11"/>
      <c r="G44888" s="11"/>
      <c r="H44888" s="11"/>
    </row>
    <row r="44889" spans="6:8" x14ac:dyDescent="0.25">
      <c r="F44889" s="11"/>
      <c r="G44889" s="11"/>
      <c r="H44889" s="11"/>
    </row>
    <row r="44890" spans="6:8" x14ac:dyDescent="0.25">
      <c r="F44890" s="11"/>
      <c r="G44890" s="11"/>
      <c r="H44890" s="11"/>
    </row>
    <row r="44891" spans="6:8" x14ac:dyDescent="0.25">
      <c r="F44891" s="11"/>
      <c r="G44891" s="11"/>
      <c r="H44891" s="11"/>
    </row>
    <row r="44892" spans="6:8" x14ac:dyDescent="0.25">
      <c r="F44892" s="11"/>
      <c r="G44892" s="11"/>
      <c r="H44892" s="11"/>
    </row>
    <row r="44893" spans="6:8" x14ac:dyDescent="0.25">
      <c r="F44893" s="11"/>
      <c r="G44893" s="11"/>
      <c r="H44893" s="11"/>
    </row>
    <row r="44894" spans="6:8" x14ac:dyDescent="0.25">
      <c r="F44894" s="11"/>
      <c r="G44894" s="11"/>
      <c r="H44894" s="11"/>
    </row>
    <row r="44895" spans="6:8" x14ac:dyDescent="0.25">
      <c r="F44895" s="11"/>
      <c r="G44895" s="11"/>
      <c r="H44895" s="11"/>
    </row>
    <row r="44896" spans="6:8" x14ac:dyDescent="0.25">
      <c r="F44896" s="11"/>
      <c r="G44896" s="11"/>
      <c r="H44896" s="11"/>
    </row>
    <row r="44897" spans="6:8" x14ac:dyDescent="0.25">
      <c r="F44897" s="11"/>
      <c r="G44897" s="11"/>
      <c r="H44897" s="11"/>
    </row>
    <row r="44898" spans="6:8" x14ac:dyDescent="0.25">
      <c r="F44898" s="11"/>
      <c r="G44898" s="11"/>
      <c r="H44898" s="11"/>
    </row>
    <row r="44899" spans="6:8" x14ac:dyDescent="0.25">
      <c r="F44899" s="11"/>
      <c r="G44899" s="11"/>
      <c r="H44899" s="11"/>
    </row>
    <row r="44900" spans="6:8" x14ac:dyDescent="0.25">
      <c r="F44900" s="11"/>
      <c r="G44900" s="11"/>
      <c r="H44900" s="11"/>
    </row>
    <row r="44901" spans="6:8" x14ac:dyDescent="0.25">
      <c r="F44901" s="11"/>
      <c r="G44901" s="11"/>
      <c r="H44901" s="11"/>
    </row>
    <row r="44902" spans="6:8" x14ac:dyDescent="0.25">
      <c r="F44902" s="11"/>
      <c r="G44902" s="11"/>
      <c r="H44902" s="11"/>
    </row>
    <row r="44903" spans="6:8" x14ac:dyDescent="0.25">
      <c r="F44903" s="11"/>
      <c r="G44903" s="11"/>
      <c r="H44903" s="11"/>
    </row>
    <row r="44904" spans="6:8" x14ac:dyDescent="0.25">
      <c r="F44904" s="11"/>
      <c r="G44904" s="11"/>
      <c r="H44904" s="11"/>
    </row>
    <row r="44905" spans="6:8" x14ac:dyDescent="0.25">
      <c r="F44905" s="11"/>
      <c r="G44905" s="11"/>
      <c r="H44905" s="11"/>
    </row>
    <row r="44906" spans="6:8" x14ac:dyDescent="0.25">
      <c r="F44906" s="11"/>
      <c r="G44906" s="11"/>
      <c r="H44906" s="11"/>
    </row>
    <row r="44907" spans="6:8" x14ac:dyDescent="0.25">
      <c r="F44907" s="11"/>
      <c r="G44907" s="11"/>
      <c r="H44907" s="11"/>
    </row>
    <row r="44908" spans="6:8" x14ac:dyDescent="0.25">
      <c r="F44908" s="11"/>
      <c r="G44908" s="11"/>
      <c r="H44908" s="11"/>
    </row>
    <row r="44909" spans="6:8" x14ac:dyDescent="0.25">
      <c r="F44909" s="11"/>
      <c r="G44909" s="11"/>
      <c r="H44909" s="11"/>
    </row>
    <row r="44910" spans="6:8" x14ac:dyDescent="0.25">
      <c r="F44910" s="11"/>
      <c r="G44910" s="11"/>
      <c r="H44910" s="11"/>
    </row>
    <row r="44911" spans="6:8" x14ac:dyDescent="0.25">
      <c r="F44911" s="11"/>
      <c r="G44911" s="11"/>
      <c r="H44911" s="11"/>
    </row>
    <row r="44912" spans="6:8" x14ac:dyDescent="0.25">
      <c r="F44912" s="11"/>
      <c r="G44912" s="11"/>
      <c r="H44912" s="11"/>
    </row>
    <row r="44913" spans="6:8" x14ac:dyDescent="0.25">
      <c r="F44913" s="11"/>
      <c r="G44913" s="11"/>
      <c r="H44913" s="11"/>
    </row>
    <row r="44914" spans="6:8" x14ac:dyDescent="0.25">
      <c r="F44914" s="11"/>
      <c r="G44914" s="11"/>
      <c r="H44914" s="11"/>
    </row>
    <row r="44915" spans="6:8" x14ac:dyDescent="0.25">
      <c r="F44915" s="11"/>
      <c r="G44915" s="11"/>
      <c r="H44915" s="11"/>
    </row>
    <row r="44916" spans="6:8" x14ac:dyDescent="0.25">
      <c r="F44916" s="11"/>
      <c r="G44916" s="11"/>
      <c r="H44916" s="11"/>
    </row>
    <row r="44917" spans="6:8" x14ac:dyDescent="0.25">
      <c r="F44917" s="11"/>
      <c r="G44917" s="11"/>
      <c r="H44917" s="11"/>
    </row>
    <row r="44918" spans="6:8" x14ac:dyDescent="0.25">
      <c r="F44918" s="11"/>
      <c r="G44918" s="11"/>
      <c r="H44918" s="11"/>
    </row>
    <row r="44919" spans="6:8" x14ac:dyDescent="0.25">
      <c r="F44919" s="11"/>
      <c r="G44919" s="11"/>
      <c r="H44919" s="11"/>
    </row>
    <row r="44920" spans="6:8" x14ac:dyDescent="0.25">
      <c r="F44920" s="11"/>
      <c r="G44920" s="11"/>
      <c r="H44920" s="11"/>
    </row>
    <row r="44921" spans="6:8" x14ac:dyDescent="0.25">
      <c r="F44921" s="11"/>
      <c r="G44921" s="11"/>
      <c r="H44921" s="11"/>
    </row>
    <row r="44922" spans="6:8" x14ac:dyDescent="0.25">
      <c r="F44922" s="11"/>
      <c r="G44922" s="11"/>
      <c r="H44922" s="11"/>
    </row>
    <row r="44923" spans="6:8" x14ac:dyDescent="0.25">
      <c r="F44923" s="11"/>
      <c r="G44923" s="11"/>
      <c r="H44923" s="11"/>
    </row>
    <row r="44924" spans="6:8" x14ac:dyDescent="0.25">
      <c r="F44924" s="11"/>
      <c r="G44924" s="11"/>
      <c r="H44924" s="11"/>
    </row>
    <row r="44925" spans="6:8" x14ac:dyDescent="0.25">
      <c r="F44925" s="11"/>
      <c r="G44925" s="11"/>
      <c r="H44925" s="11"/>
    </row>
    <row r="44926" spans="6:8" x14ac:dyDescent="0.25">
      <c r="F44926" s="11"/>
      <c r="G44926" s="11"/>
      <c r="H44926" s="11"/>
    </row>
    <row r="44927" spans="6:8" x14ac:dyDescent="0.25">
      <c r="F44927" s="11"/>
      <c r="G44927" s="11"/>
      <c r="H44927" s="11"/>
    </row>
    <row r="44928" spans="6:8" x14ac:dyDescent="0.25">
      <c r="F44928" s="11"/>
      <c r="G44928" s="11"/>
      <c r="H44928" s="11"/>
    </row>
    <row r="44929" spans="6:8" x14ac:dyDescent="0.25">
      <c r="F44929" s="11"/>
      <c r="G44929" s="11"/>
      <c r="H44929" s="11"/>
    </row>
    <row r="44930" spans="6:8" x14ac:dyDescent="0.25">
      <c r="F44930" s="11"/>
      <c r="G44930" s="11"/>
      <c r="H44930" s="11"/>
    </row>
    <row r="44931" spans="6:8" x14ac:dyDescent="0.25">
      <c r="F44931" s="11"/>
      <c r="G44931" s="11"/>
      <c r="H44931" s="11"/>
    </row>
    <row r="44932" spans="6:8" x14ac:dyDescent="0.25">
      <c r="F44932" s="11"/>
      <c r="G44932" s="11"/>
      <c r="H44932" s="11"/>
    </row>
    <row r="44933" spans="6:8" x14ac:dyDescent="0.25">
      <c r="F44933" s="11"/>
      <c r="G44933" s="11"/>
      <c r="H44933" s="11"/>
    </row>
    <row r="44934" spans="6:8" x14ac:dyDescent="0.25">
      <c r="F44934" s="11"/>
      <c r="G44934" s="11"/>
      <c r="H44934" s="11"/>
    </row>
    <row r="44935" spans="6:8" x14ac:dyDescent="0.25">
      <c r="F44935" s="11"/>
      <c r="G44935" s="11"/>
      <c r="H44935" s="11"/>
    </row>
    <row r="44936" spans="6:8" x14ac:dyDescent="0.25">
      <c r="F44936" s="11"/>
      <c r="G44936" s="11"/>
      <c r="H44936" s="11"/>
    </row>
    <row r="44937" spans="6:8" x14ac:dyDescent="0.25">
      <c r="F44937" s="11"/>
      <c r="G44937" s="11"/>
      <c r="H44937" s="11"/>
    </row>
    <row r="44938" spans="6:8" x14ac:dyDescent="0.25">
      <c r="F44938" s="11"/>
      <c r="G44938" s="11"/>
      <c r="H44938" s="11"/>
    </row>
    <row r="44939" spans="6:8" x14ac:dyDescent="0.25">
      <c r="F44939" s="11"/>
      <c r="G44939" s="11"/>
      <c r="H44939" s="11"/>
    </row>
    <row r="44940" spans="6:8" x14ac:dyDescent="0.25">
      <c r="F44940" s="11"/>
      <c r="G44940" s="11"/>
      <c r="H44940" s="11"/>
    </row>
    <row r="44941" spans="6:8" x14ac:dyDescent="0.25">
      <c r="F44941" s="11"/>
      <c r="G44941" s="11"/>
      <c r="H44941" s="11"/>
    </row>
    <row r="44942" spans="6:8" x14ac:dyDescent="0.25">
      <c r="F44942" s="11"/>
      <c r="G44942" s="11"/>
      <c r="H44942" s="11"/>
    </row>
    <row r="44943" spans="6:8" x14ac:dyDescent="0.25">
      <c r="F44943" s="11"/>
      <c r="G44943" s="11"/>
      <c r="H44943" s="11"/>
    </row>
    <row r="44944" spans="6:8" x14ac:dyDescent="0.25">
      <c r="F44944" s="11"/>
      <c r="G44944" s="11"/>
      <c r="H44944" s="11"/>
    </row>
    <row r="44945" spans="6:8" x14ac:dyDescent="0.25">
      <c r="F44945" s="11"/>
      <c r="G44945" s="11"/>
      <c r="H44945" s="11"/>
    </row>
    <row r="44946" spans="6:8" x14ac:dyDescent="0.25">
      <c r="F44946" s="11"/>
      <c r="G44946" s="11"/>
      <c r="H44946" s="11"/>
    </row>
    <row r="44947" spans="6:8" x14ac:dyDescent="0.25">
      <c r="F44947" s="11"/>
      <c r="G44947" s="11"/>
      <c r="H44947" s="11"/>
    </row>
    <row r="44948" spans="6:8" x14ac:dyDescent="0.25">
      <c r="F44948" s="11"/>
      <c r="G44948" s="11"/>
      <c r="H44948" s="11"/>
    </row>
    <row r="44949" spans="6:8" x14ac:dyDescent="0.25">
      <c r="F44949" s="11"/>
      <c r="G44949" s="11"/>
      <c r="H44949" s="11"/>
    </row>
    <row r="44950" spans="6:8" x14ac:dyDescent="0.25">
      <c r="F44950" s="11"/>
      <c r="G44950" s="11"/>
      <c r="H44950" s="11"/>
    </row>
    <row r="44951" spans="6:8" x14ac:dyDescent="0.25">
      <c r="F44951" s="11"/>
      <c r="G44951" s="11"/>
      <c r="H44951" s="11"/>
    </row>
    <row r="44952" spans="6:8" x14ac:dyDescent="0.25">
      <c r="F44952" s="11"/>
      <c r="G44952" s="11"/>
      <c r="H44952" s="11"/>
    </row>
    <row r="44953" spans="6:8" x14ac:dyDescent="0.25">
      <c r="F44953" s="11"/>
      <c r="G44953" s="11"/>
      <c r="H44953" s="11"/>
    </row>
    <row r="44954" spans="6:8" x14ac:dyDescent="0.25">
      <c r="F44954" s="11"/>
      <c r="G44954" s="11"/>
      <c r="H44954" s="11"/>
    </row>
    <row r="44955" spans="6:8" x14ac:dyDescent="0.25">
      <c r="F44955" s="11"/>
      <c r="G44955" s="11"/>
      <c r="H44955" s="11"/>
    </row>
    <row r="44956" spans="6:8" x14ac:dyDescent="0.25">
      <c r="F44956" s="11"/>
      <c r="G44956" s="11"/>
      <c r="H44956" s="11"/>
    </row>
    <row r="44957" spans="6:8" x14ac:dyDescent="0.25">
      <c r="F44957" s="11"/>
      <c r="G44957" s="11"/>
      <c r="H44957" s="11"/>
    </row>
    <row r="44958" spans="6:8" x14ac:dyDescent="0.25">
      <c r="F44958" s="11"/>
      <c r="G44958" s="11"/>
      <c r="H44958" s="11"/>
    </row>
    <row r="44959" spans="6:8" x14ac:dyDescent="0.25">
      <c r="F44959" s="11"/>
      <c r="G44959" s="11"/>
      <c r="H44959" s="11"/>
    </row>
    <row r="44960" spans="6:8" x14ac:dyDescent="0.25">
      <c r="F44960" s="11"/>
      <c r="G44960" s="11"/>
      <c r="H44960" s="11"/>
    </row>
    <row r="44961" spans="6:8" x14ac:dyDescent="0.25">
      <c r="F44961" s="11"/>
      <c r="G44961" s="11"/>
      <c r="H44961" s="11"/>
    </row>
    <row r="44962" spans="6:8" x14ac:dyDescent="0.25">
      <c r="F44962" s="11"/>
      <c r="G44962" s="11"/>
      <c r="H44962" s="11"/>
    </row>
    <row r="44963" spans="6:8" x14ac:dyDescent="0.25">
      <c r="F44963" s="11"/>
      <c r="G44963" s="11"/>
      <c r="H44963" s="11"/>
    </row>
    <row r="44964" spans="6:8" x14ac:dyDescent="0.25">
      <c r="F44964" s="11"/>
      <c r="G44964" s="11"/>
      <c r="H44964" s="11"/>
    </row>
    <row r="44965" spans="6:8" x14ac:dyDescent="0.25">
      <c r="F44965" s="11"/>
      <c r="G44965" s="11"/>
      <c r="H44965" s="11"/>
    </row>
    <row r="44966" spans="6:8" x14ac:dyDescent="0.25">
      <c r="F44966" s="11"/>
      <c r="G44966" s="11"/>
      <c r="H44966" s="11"/>
    </row>
    <row r="44967" spans="6:8" x14ac:dyDescent="0.25">
      <c r="F44967" s="11"/>
      <c r="G44967" s="11"/>
      <c r="H44967" s="11"/>
    </row>
    <row r="44968" spans="6:8" x14ac:dyDescent="0.25">
      <c r="F44968" s="11"/>
      <c r="G44968" s="11"/>
      <c r="H44968" s="11"/>
    </row>
    <row r="44969" spans="6:8" x14ac:dyDescent="0.25">
      <c r="F44969" s="11"/>
      <c r="G44969" s="11"/>
      <c r="H44969" s="11"/>
    </row>
    <row r="44970" spans="6:8" x14ac:dyDescent="0.25">
      <c r="F44970" s="11"/>
      <c r="G44970" s="11"/>
      <c r="H44970" s="11"/>
    </row>
    <row r="44971" spans="6:8" x14ac:dyDescent="0.25">
      <c r="F44971" s="11"/>
      <c r="G44971" s="11"/>
      <c r="H44971" s="11"/>
    </row>
    <row r="44972" spans="6:8" x14ac:dyDescent="0.25">
      <c r="F44972" s="11"/>
      <c r="G44972" s="11"/>
      <c r="H44972" s="11"/>
    </row>
    <row r="44973" spans="6:8" x14ac:dyDescent="0.25">
      <c r="F44973" s="11"/>
      <c r="G44973" s="11"/>
      <c r="H44973" s="11"/>
    </row>
    <row r="44974" spans="6:8" x14ac:dyDescent="0.25">
      <c r="F44974" s="11"/>
      <c r="G44974" s="11"/>
      <c r="H44974" s="11"/>
    </row>
    <row r="44975" spans="6:8" x14ac:dyDescent="0.25">
      <c r="F44975" s="11"/>
      <c r="G44975" s="11"/>
      <c r="H44975" s="11"/>
    </row>
    <row r="44976" spans="6:8" x14ac:dyDescent="0.25">
      <c r="F44976" s="11"/>
      <c r="G44976" s="11"/>
      <c r="H44976" s="11"/>
    </row>
    <row r="44977" spans="6:8" x14ac:dyDescent="0.25">
      <c r="F44977" s="11"/>
      <c r="G44977" s="11"/>
      <c r="H44977" s="11"/>
    </row>
    <row r="44978" spans="6:8" x14ac:dyDescent="0.25">
      <c r="F44978" s="11"/>
      <c r="G44978" s="11"/>
      <c r="H44978" s="11"/>
    </row>
    <row r="44979" spans="6:8" x14ac:dyDescent="0.25">
      <c r="F44979" s="11"/>
      <c r="G44979" s="11"/>
      <c r="H44979" s="11"/>
    </row>
    <row r="44980" spans="6:8" x14ac:dyDescent="0.25">
      <c r="F44980" s="11"/>
      <c r="G44980" s="11"/>
      <c r="H44980" s="11"/>
    </row>
    <row r="44981" spans="6:8" x14ac:dyDescent="0.25">
      <c r="F44981" s="11"/>
      <c r="G44981" s="11"/>
      <c r="H44981" s="11"/>
    </row>
    <row r="44982" spans="6:8" x14ac:dyDescent="0.25">
      <c r="F44982" s="11"/>
      <c r="G44982" s="11"/>
      <c r="H44982" s="11"/>
    </row>
    <row r="44983" spans="6:8" x14ac:dyDescent="0.25">
      <c r="F44983" s="11"/>
      <c r="G44983" s="11"/>
      <c r="H44983" s="11"/>
    </row>
    <row r="44984" spans="6:8" x14ac:dyDescent="0.25">
      <c r="F44984" s="11"/>
      <c r="G44984" s="11"/>
      <c r="H44984" s="11"/>
    </row>
    <row r="44985" spans="6:8" x14ac:dyDescent="0.25">
      <c r="F44985" s="11"/>
      <c r="G44985" s="11"/>
      <c r="H44985" s="11"/>
    </row>
    <row r="44986" spans="6:8" x14ac:dyDescent="0.25">
      <c r="F44986" s="11"/>
      <c r="G44986" s="11"/>
      <c r="H44986" s="11"/>
    </row>
    <row r="44987" spans="6:8" x14ac:dyDescent="0.25">
      <c r="F44987" s="11"/>
      <c r="G44987" s="11"/>
      <c r="H44987" s="11"/>
    </row>
    <row r="44988" spans="6:8" x14ac:dyDescent="0.25">
      <c r="F44988" s="11"/>
      <c r="G44988" s="11"/>
      <c r="H44988" s="11"/>
    </row>
    <row r="44989" spans="6:8" x14ac:dyDescent="0.25">
      <c r="F44989" s="11"/>
      <c r="G44989" s="11"/>
      <c r="H44989" s="11"/>
    </row>
    <row r="44990" spans="6:8" x14ac:dyDescent="0.25">
      <c r="F44990" s="11"/>
      <c r="G44990" s="11"/>
      <c r="H44990" s="11"/>
    </row>
    <row r="44991" spans="6:8" x14ac:dyDescent="0.25">
      <c r="F44991" s="11"/>
      <c r="G44991" s="11"/>
      <c r="H44991" s="11"/>
    </row>
    <row r="44992" spans="6:8" x14ac:dyDescent="0.25">
      <c r="F44992" s="11"/>
      <c r="G44992" s="11"/>
      <c r="H44992" s="11"/>
    </row>
    <row r="44993" spans="6:8" x14ac:dyDescent="0.25">
      <c r="F44993" s="11"/>
      <c r="G44993" s="11"/>
      <c r="H44993" s="11"/>
    </row>
    <row r="44994" spans="6:8" x14ac:dyDescent="0.25">
      <c r="F44994" s="11"/>
      <c r="G44994" s="11"/>
      <c r="H44994" s="11"/>
    </row>
    <row r="44995" spans="6:8" x14ac:dyDescent="0.25">
      <c r="F44995" s="11"/>
      <c r="G44995" s="11"/>
      <c r="H44995" s="11"/>
    </row>
    <row r="44996" spans="6:8" x14ac:dyDescent="0.25">
      <c r="F44996" s="11"/>
      <c r="G44996" s="11"/>
      <c r="H44996" s="11"/>
    </row>
    <row r="44997" spans="6:8" x14ac:dyDescent="0.25">
      <c r="F44997" s="11"/>
      <c r="G44997" s="11"/>
      <c r="H44997" s="11"/>
    </row>
    <row r="44998" spans="6:8" x14ac:dyDescent="0.25">
      <c r="F44998" s="11"/>
      <c r="G44998" s="11"/>
      <c r="H44998" s="11"/>
    </row>
    <row r="44999" spans="6:8" x14ac:dyDescent="0.25">
      <c r="F44999" s="11"/>
      <c r="G44999" s="11"/>
      <c r="H44999" s="11"/>
    </row>
    <row r="45000" spans="6:8" x14ac:dyDescent="0.25">
      <c r="F45000" s="11"/>
      <c r="G45000" s="11"/>
      <c r="H45000" s="11"/>
    </row>
    <row r="45001" spans="6:8" x14ac:dyDescent="0.25">
      <c r="F45001" s="11"/>
      <c r="G45001" s="11"/>
      <c r="H45001" s="11"/>
    </row>
    <row r="45002" spans="6:8" x14ac:dyDescent="0.25">
      <c r="F45002" s="11"/>
      <c r="G45002" s="11"/>
      <c r="H45002" s="11"/>
    </row>
    <row r="45003" spans="6:8" x14ac:dyDescent="0.25">
      <c r="F45003" s="11"/>
      <c r="G45003" s="11"/>
      <c r="H45003" s="11"/>
    </row>
    <row r="45004" spans="6:8" x14ac:dyDescent="0.25">
      <c r="F45004" s="11"/>
      <c r="G45004" s="11"/>
      <c r="H45004" s="11"/>
    </row>
    <row r="45005" spans="6:8" x14ac:dyDescent="0.25">
      <c r="F45005" s="11"/>
      <c r="G45005" s="11"/>
      <c r="H45005" s="11"/>
    </row>
    <row r="45006" spans="6:8" x14ac:dyDescent="0.25">
      <c r="F45006" s="11"/>
      <c r="G45006" s="11"/>
      <c r="H45006" s="11"/>
    </row>
    <row r="45007" spans="6:8" x14ac:dyDescent="0.25">
      <c r="F45007" s="11"/>
      <c r="G45007" s="11"/>
      <c r="H45007" s="11"/>
    </row>
    <row r="45008" spans="6:8" x14ac:dyDescent="0.25">
      <c r="F45008" s="11"/>
      <c r="G45008" s="11"/>
      <c r="H45008" s="11"/>
    </row>
    <row r="45009" spans="6:8" x14ac:dyDescent="0.25">
      <c r="F45009" s="11"/>
      <c r="G45009" s="11"/>
      <c r="H45009" s="11"/>
    </row>
    <row r="45010" spans="6:8" x14ac:dyDescent="0.25">
      <c r="F45010" s="11"/>
      <c r="G45010" s="11"/>
      <c r="H45010" s="11"/>
    </row>
    <row r="45011" spans="6:8" x14ac:dyDescent="0.25">
      <c r="F45011" s="11"/>
      <c r="G45011" s="11"/>
      <c r="H45011" s="11"/>
    </row>
    <row r="45012" spans="6:8" x14ac:dyDescent="0.25">
      <c r="F45012" s="11"/>
      <c r="G45012" s="11"/>
      <c r="H45012" s="11"/>
    </row>
    <row r="45013" spans="6:8" x14ac:dyDescent="0.25">
      <c r="F45013" s="11"/>
      <c r="G45013" s="11"/>
      <c r="H45013" s="11"/>
    </row>
    <row r="45014" spans="6:8" x14ac:dyDescent="0.25">
      <c r="F45014" s="11"/>
      <c r="G45014" s="11"/>
      <c r="H45014" s="11"/>
    </row>
    <row r="45015" spans="6:8" x14ac:dyDescent="0.25">
      <c r="F45015" s="11"/>
      <c r="G45015" s="11"/>
      <c r="H45015" s="11"/>
    </row>
    <row r="45016" spans="6:8" x14ac:dyDescent="0.25">
      <c r="F45016" s="11"/>
      <c r="G45016" s="11"/>
      <c r="H45016" s="11"/>
    </row>
    <row r="45017" spans="6:8" x14ac:dyDescent="0.25">
      <c r="F45017" s="11"/>
      <c r="G45017" s="11"/>
      <c r="H45017" s="11"/>
    </row>
    <row r="45018" spans="6:8" x14ac:dyDescent="0.25">
      <c r="F45018" s="11"/>
      <c r="G45018" s="11"/>
      <c r="H45018" s="11"/>
    </row>
    <row r="45019" spans="6:8" x14ac:dyDescent="0.25">
      <c r="F45019" s="11"/>
      <c r="G45019" s="11"/>
      <c r="H45019" s="11"/>
    </row>
    <row r="45020" spans="6:8" x14ac:dyDescent="0.25">
      <c r="F45020" s="11"/>
      <c r="G45020" s="11"/>
      <c r="H45020" s="11"/>
    </row>
    <row r="45021" spans="6:8" x14ac:dyDescent="0.25">
      <c r="F45021" s="11"/>
      <c r="G45021" s="11"/>
      <c r="H45021" s="11"/>
    </row>
    <row r="45022" spans="6:8" x14ac:dyDescent="0.25">
      <c r="F45022" s="11"/>
      <c r="G45022" s="11"/>
      <c r="H45022" s="11"/>
    </row>
    <row r="45023" spans="6:8" x14ac:dyDescent="0.25">
      <c r="F45023" s="11"/>
      <c r="G45023" s="11"/>
      <c r="H45023" s="11"/>
    </row>
    <row r="45024" spans="6:8" x14ac:dyDescent="0.25">
      <c r="F45024" s="11"/>
      <c r="G45024" s="11"/>
      <c r="H45024" s="11"/>
    </row>
    <row r="45025" spans="6:8" x14ac:dyDescent="0.25">
      <c r="F45025" s="11"/>
      <c r="G45025" s="11"/>
      <c r="H45025" s="11"/>
    </row>
    <row r="45026" spans="6:8" x14ac:dyDescent="0.25">
      <c r="F45026" s="11"/>
      <c r="G45026" s="11"/>
      <c r="H45026" s="11"/>
    </row>
    <row r="45027" spans="6:8" x14ac:dyDescent="0.25">
      <c r="F45027" s="11"/>
      <c r="G45027" s="11"/>
      <c r="H45027" s="11"/>
    </row>
    <row r="45028" spans="6:8" x14ac:dyDescent="0.25">
      <c r="F45028" s="11"/>
      <c r="G45028" s="11"/>
      <c r="H45028" s="11"/>
    </row>
    <row r="45029" spans="6:8" x14ac:dyDescent="0.25">
      <c r="F45029" s="11"/>
      <c r="G45029" s="11"/>
      <c r="H45029" s="11"/>
    </row>
    <row r="45030" spans="6:8" x14ac:dyDescent="0.25">
      <c r="F45030" s="11"/>
      <c r="G45030" s="11"/>
      <c r="H45030" s="11"/>
    </row>
    <row r="45031" spans="6:8" x14ac:dyDescent="0.25">
      <c r="F45031" s="11"/>
      <c r="G45031" s="11"/>
      <c r="H45031" s="11"/>
    </row>
    <row r="45032" spans="6:8" x14ac:dyDescent="0.25">
      <c r="F45032" s="11"/>
      <c r="G45032" s="11"/>
      <c r="H45032" s="11"/>
    </row>
    <row r="45033" spans="6:8" x14ac:dyDescent="0.25">
      <c r="F45033" s="11"/>
      <c r="G45033" s="11"/>
      <c r="H45033" s="11"/>
    </row>
    <row r="45034" spans="6:8" x14ac:dyDescent="0.25">
      <c r="F45034" s="11"/>
      <c r="G45034" s="11"/>
      <c r="H45034" s="11"/>
    </row>
    <row r="45035" spans="6:8" x14ac:dyDescent="0.25">
      <c r="F45035" s="11"/>
      <c r="G45035" s="11"/>
      <c r="H45035" s="11"/>
    </row>
    <row r="45036" spans="6:8" x14ac:dyDescent="0.25">
      <c r="F45036" s="11"/>
      <c r="G45036" s="11"/>
      <c r="H45036" s="11"/>
    </row>
    <row r="45037" spans="6:8" x14ac:dyDescent="0.25">
      <c r="F45037" s="11"/>
      <c r="G45037" s="11"/>
      <c r="H45037" s="11"/>
    </row>
    <row r="45038" spans="6:8" x14ac:dyDescent="0.25">
      <c r="F45038" s="11"/>
      <c r="G45038" s="11"/>
      <c r="H45038" s="11"/>
    </row>
    <row r="45039" spans="6:8" x14ac:dyDescent="0.25">
      <c r="F45039" s="11"/>
      <c r="G45039" s="11"/>
      <c r="H45039" s="11"/>
    </row>
    <row r="45040" spans="6:8" x14ac:dyDescent="0.25">
      <c r="F45040" s="11"/>
      <c r="G45040" s="11"/>
      <c r="H45040" s="11"/>
    </row>
    <row r="45041" spans="6:8" x14ac:dyDescent="0.25">
      <c r="F45041" s="11"/>
      <c r="G45041" s="11"/>
      <c r="H45041" s="11"/>
    </row>
    <row r="45042" spans="6:8" x14ac:dyDescent="0.25">
      <c r="F45042" s="11"/>
      <c r="G45042" s="11"/>
      <c r="H45042" s="11"/>
    </row>
    <row r="45043" spans="6:8" x14ac:dyDescent="0.25">
      <c r="F45043" s="11"/>
      <c r="G45043" s="11"/>
      <c r="H45043" s="11"/>
    </row>
    <row r="45044" spans="6:8" x14ac:dyDescent="0.25">
      <c r="F45044" s="11"/>
      <c r="G45044" s="11"/>
      <c r="H45044" s="11"/>
    </row>
    <row r="45045" spans="6:8" x14ac:dyDescent="0.25">
      <c r="F45045" s="11"/>
      <c r="G45045" s="11"/>
      <c r="H45045" s="11"/>
    </row>
    <row r="45046" spans="6:8" x14ac:dyDescent="0.25">
      <c r="F45046" s="11"/>
      <c r="G45046" s="11"/>
      <c r="H45046" s="11"/>
    </row>
    <row r="45047" spans="6:8" x14ac:dyDescent="0.25">
      <c r="F45047" s="11"/>
      <c r="G45047" s="11"/>
      <c r="H45047" s="11"/>
    </row>
    <row r="45048" spans="6:8" x14ac:dyDescent="0.25">
      <c r="F45048" s="11"/>
      <c r="G45048" s="11"/>
      <c r="H45048" s="11"/>
    </row>
    <row r="45049" spans="6:8" x14ac:dyDescent="0.25">
      <c r="F45049" s="11"/>
      <c r="G45049" s="11"/>
      <c r="H45049" s="11"/>
    </row>
    <row r="45050" spans="6:8" x14ac:dyDescent="0.25">
      <c r="F45050" s="11"/>
      <c r="G45050" s="11"/>
      <c r="H45050" s="11"/>
    </row>
    <row r="45051" spans="6:8" x14ac:dyDescent="0.25">
      <c r="F45051" s="11"/>
      <c r="G45051" s="11"/>
      <c r="H45051" s="11"/>
    </row>
    <row r="45052" spans="6:8" x14ac:dyDescent="0.25">
      <c r="F45052" s="11"/>
      <c r="G45052" s="11"/>
      <c r="H45052" s="11"/>
    </row>
    <row r="45053" spans="6:8" x14ac:dyDescent="0.25">
      <c r="F45053" s="11"/>
      <c r="G45053" s="11"/>
      <c r="H45053" s="11"/>
    </row>
    <row r="45054" spans="6:8" x14ac:dyDescent="0.25">
      <c r="F45054" s="11"/>
      <c r="G45054" s="11"/>
      <c r="H45054" s="11"/>
    </row>
    <row r="45055" spans="6:8" x14ac:dyDescent="0.25">
      <c r="F45055" s="11"/>
      <c r="G45055" s="11"/>
      <c r="H45055" s="11"/>
    </row>
    <row r="45056" spans="6:8" x14ac:dyDescent="0.25">
      <c r="F45056" s="11"/>
      <c r="G45056" s="11"/>
      <c r="H45056" s="11"/>
    </row>
    <row r="45057" spans="6:8" x14ac:dyDescent="0.25">
      <c r="F45057" s="11"/>
      <c r="G45057" s="11"/>
      <c r="H45057" s="11"/>
    </row>
    <row r="45058" spans="6:8" x14ac:dyDescent="0.25">
      <c r="F45058" s="11"/>
      <c r="G45058" s="11"/>
      <c r="H45058" s="11"/>
    </row>
    <row r="45059" spans="6:8" x14ac:dyDescent="0.25">
      <c r="F45059" s="11"/>
      <c r="G45059" s="11"/>
      <c r="H45059" s="11"/>
    </row>
    <row r="45060" spans="6:8" x14ac:dyDescent="0.25">
      <c r="F45060" s="11"/>
      <c r="G45060" s="11"/>
      <c r="H45060" s="11"/>
    </row>
    <row r="45061" spans="6:8" x14ac:dyDescent="0.25">
      <c r="F45061" s="11"/>
      <c r="G45061" s="11"/>
      <c r="H45061" s="11"/>
    </row>
    <row r="45062" spans="6:8" x14ac:dyDescent="0.25">
      <c r="F45062" s="11"/>
      <c r="G45062" s="11"/>
      <c r="H45062" s="11"/>
    </row>
    <row r="45063" spans="6:8" x14ac:dyDescent="0.25">
      <c r="F45063" s="11"/>
      <c r="G45063" s="11"/>
      <c r="H45063" s="11"/>
    </row>
    <row r="45064" spans="6:8" x14ac:dyDescent="0.25">
      <c r="F45064" s="11"/>
      <c r="G45064" s="11"/>
      <c r="H45064" s="11"/>
    </row>
    <row r="45065" spans="6:8" x14ac:dyDescent="0.25">
      <c r="F45065" s="11"/>
      <c r="G45065" s="11"/>
      <c r="H45065" s="11"/>
    </row>
    <row r="45066" spans="6:8" x14ac:dyDescent="0.25">
      <c r="F45066" s="11"/>
      <c r="G45066" s="11"/>
      <c r="H45066" s="11"/>
    </row>
    <row r="45067" spans="6:8" x14ac:dyDescent="0.25">
      <c r="F45067" s="11"/>
      <c r="G45067" s="11"/>
      <c r="H45067" s="11"/>
    </row>
    <row r="45068" spans="6:8" x14ac:dyDescent="0.25">
      <c r="F45068" s="11"/>
      <c r="G45068" s="11"/>
      <c r="H45068" s="11"/>
    </row>
    <row r="45069" spans="6:8" x14ac:dyDescent="0.25">
      <c r="F45069" s="11"/>
      <c r="G45069" s="11"/>
      <c r="H45069" s="11"/>
    </row>
    <row r="45070" spans="6:8" x14ac:dyDescent="0.25">
      <c r="F45070" s="11"/>
      <c r="G45070" s="11"/>
      <c r="H45070" s="11"/>
    </row>
    <row r="45071" spans="6:8" x14ac:dyDescent="0.25">
      <c r="F45071" s="11"/>
      <c r="G45071" s="11"/>
      <c r="H45071" s="11"/>
    </row>
    <row r="45072" spans="6:8" x14ac:dyDescent="0.25">
      <c r="F45072" s="11"/>
      <c r="G45072" s="11"/>
      <c r="H45072" s="11"/>
    </row>
    <row r="45073" spans="6:8" x14ac:dyDescent="0.25">
      <c r="F45073" s="11"/>
      <c r="G45073" s="11"/>
      <c r="H45073" s="11"/>
    </row>
    <row r="45074" spans="6:8" x14ac:dyDescent="0.25">
      <c r="F45074" s="11"/>
      <c r="G45074" s="11"/>
      <c r="H45074" s="11"/>
    </row>
    <row r="45075" spans="6:8" x14ac:dyDescent="0.25">
      <c r="F45075" s="11"/>
      <c r="G45075" s="11"/>
      <c r="H45075" s="11"/>
    </row>
    <row r="45076" spans="6:8" x14ac:dyDescent="0.25">
      <c r="F45076" s="11"/>
      <c r="G45076" s="11"/>
      <c r="H45076" s="11"/>
    </row>
    <row r="45077" spans="6:8" x14ac:dyDescent="0.25">
      <c r="F45077" s="11"/>
      <c r="G45077" s="11"/>
      <c r="H45077" s="11"/>
    </row>
    <row r="45078" spans="6:8" x14ac:dyDescent="0.25">
      <c r="F45078" s="11"/>
      <c r="G45078" s="11"/>
      <c r="H45078" s="11"/>
    </row>
    <row r="45079" spans="6:8" x14ac:dyDescent="0.25">
      <c r="F45079" s="11"/>
      <c r="G45079" s="11"/>
      <c r="H45079" s="11"/>
    </row>
    <row r="45080" spans="6:8" x14ac:dyDescent="0.25">
      <c r="F45080" s="11"/>
      <c r="G45080" s="11"/>
      <c r="H45080" s="11"/>
    </row>
    <row r="45081" spans="6:8" x14ac:dyDescent="0.25">
      <c r="F45081" s="11"/>
      <c r="G45081" s="11"/>
      <c r="H45081" s="11"/>
    </row>
    <row r="45082" spans="6:8" x14ac:dyDescent="0.25">
      <c r="F45082" s="11"/>
      <c r="G45082" s="11"/>
      <c r="H45082" s="11"/>
    </row>
    <row r="45083" spans="6:8" x14ac:dyDescent="0.25">
      <c r="F45083" s="11"/>
      <c r="G45083" s="11"/>
      <c r="H45083" s="11"/>
    </row>
    <row r="45084" spans="6:8" x14ac:dyDescent="0.25">
      <c r="F45084" s="11"/>
      <c r="G45084" s="11"/>
      <c r="H45084" s="11"/>
    </row>
    <row r="45085" spans="6:8" x14ac:dyDescent="0.25">
      <c r="F45085" s="11"/>
      <c r="G45085" s="11"/>
      <c r="H45085" s="11"/>
    </row>
    <row r="45086" spans="6:8" x14ac:dyDescent="0.25">
      <c r="F45086" s="11"/>
      <c r="G45086" s="11"/>
      <c r="H45086" s="11"/>
    </row>
    <row r="45087" spans="6:8" x14ac:dyDescent="0.25">
      <c r="F45087" s="11"/>
      <c r="G45087" s="11"/>
      <c r="H45087" s="11"/>
    </row>
    <row r="45088" spans="6:8" x14ac:dyDescent="0.25">
      <c r="F45088" s="11"/>
      <c r="G45088" s="11"/>
      <c r="H45088" s="11"/>
    </row>
    <row r="45089" spans="6:8" x14ac:dyDescent="0.25">
      <c r="F45089" s="11"/>
      <c r="G45089" s="11"/>
      <c r="H45089" s="11"/>
    </row>
    <row r="45090" spans="6:8" x14ac:dyDescent="0.25">
      <c r="F45090" s="11"/>
      <c r="G45090" s="11"/>
      <c r="H45090" s="11"/>
    </row>
    <row r="45091" spans="6:8" x14ac:dyDescent="0.25">
      <c r="F45091" s="11"/>
      <c r="G45091" s="11"/>
      <c r="H45091" s="11"/>
    </row>
    <row r="45092" spans="6:8" x14ac:dyDescent="0.25">
      <c r="F45092" s="11"/>
      <c r="G45092" s="11"/>
      <c r="H45092" s="11"/>
    </row>
    <row r="45093" spans="6:8" x14ac:dyDescent="0.25">
      <c r="F45093" s="11"/>
      <c r="G45093" s="11"/>
      <c r="H45093" s="11"/>
    </row>
    <row r="45094" spans="6:8" x14ac:dyDescent="0.25">
      <c r="F45094" s="11"/>
      <c r="G45094" s="11"/>
      <c r="H45094" s="11"/>
    </row>
    <row r="45095" spans="6:8" x14ac:dyDescent="0.25">
      <c r="F45095" s="11"/>
      <c r="G45095" s="11"/>
      <c r="H45095" s="11"/>
    </row>
    <row r="45096" spans="6:8" x14ac:dyDescent="0.25">
      <c r="F45096" s="11"/>
      <c r="G45096" s="11"/>
      <c r="H45096" s="11"/>
    </row>
    <row r="45097" spans="6:8" x14ac:dyDescent="0.25">
      <c r="F45097" s="11"/>
      <c r="G45097" s="11"/>
      <c r="H45097" s="11"/>
    </row>
    <row r="45098" spans="6:8" x14ac:dyDescent="0.25">
      <c r="F45098" s="11"/>
      <c r="G45098" s="11"/>
      <c r="H45098" s="11"/>
    </row>
    <row r="45099" spans="6:8" x14ac:dyDescent="0.25">
      <c r="F45099" s="11"/>
      <c r="G45099" s="11"/>
      <c r="H45099" s="11"/>
    </row>
    <row r="45100" spans="6:8" x14ac:dyDescent="0.25">
      <c r="F45100" s="11"/>
      <c r="G45100" s="11"/>
      <c r="H45100" s="11"/>
    </row>
    <row r="45101" spans="6:8" x14ac:dyDescent="0.25">
      <c r="F45101" s="11"/>
      <c r="G45101" s="11"/>
      <c r="H45101" s="11"/>
    </row>
    <row r="45102" spans="6:8" x14ac:dyDescent="0.25">
      <c r="F45102" s="11"/>
      <c r="G45102" s="11"/>
      <c r="H45102" s="11"/>
    </row>
    <row r="45103" spans="6:8" x14ac:dyDescent="0.25">
      <c r="F45103" s="11"/>
      <c r="G45103" s="11"/>
      <c r="H45103" s="11"/>
    </row>
    <row r="45104" spans="6:8" x14ac:dyDescent="0.25">
      <c r="F45104" s="11"/>
      <c r="G45104" s="11"/>
      <c r="H45104" s="11"/>
    </row>
    <row r="45105" spans="6:8" x14ac:dyDescent="0.25">
      <c r="F45105" s="11"/>
      <c r="G45105" s="11"/>
      <c r="H45105" s="11"/>
    </row>
    <row r="45106" spans="6:8" x14ac:dyDescent="0.25">
      <c r="F45106" s="11"/>
      <c r="G45106" s="11"/>
      <c r="H45106" s="11"/>
    </row>
    <row r="45107" spans="6:8" x14ac:dyDescent="0.25">
      <c r="F45107" s="11"/>
      <c r="G45107" s="11"/>
      <c r="H45107" s="11"/>
    </row>
    <row r="45108" spans="6:8" x14ac:dyDescent="0.25">
      <c r="F45108" s="11"/>
      <c r="G45108" s="11"/>
      <c r="H45108" s="11"/>
    </row>
    <row r="45109" spans="6:8" x14ac:dyDescent="0.25">
      <c r="F45109" s="11"/>
      <c r="G45109" s="11"/>
      <c r="H45109" s="11"/>
    </row>
    <row r="45110" spans="6:8" x14ac:dyDescent="0.25">
      <c r="F45110" s="11"/>
      <c r="G45110" s="11"/>
      <c r="H45110" s="11"/>
    </row>
    <row r="45111" spans="6:8" x14ac:dyDescent="0.25">
      <c r="F45111" s="11"/>
      <c r="G45111" s="11"/>
      <c r="H45111" s="11"/>
    </row>
    <row r="45112" spans="6:8" x14ac:dyDescent="0.25">
      <c r="F45112" s="11"/>
      <c r="G45112" s="11"/>
      <c r="H45112" s="11"/>
    </row>
    <row r="45113" spans="6:8" x14ac:dyDescent="0.25">
      <c r="F45113" s="11"/>
      <c r="G45113" s="11"/>
      <c r="H45113" s="11"/>
    </row>
    <row r="45114" spans="6:8" x14ac:dyDescent="0.25">
      <c r="F45114" s="11"/>
      <c r="G45114" s="11"/>
      <c r="H45114" s="11"/>
    </row>
    <row r="45115" spans="6:8" x14ac:dyDescent="0.25">
      <c r="F45115" s="11"/>
      <c r="G45115" s="11"/>
      <c r="H45115" s="11"/>
    </row>
    <row r="45116" spans="6:8" x14ac:dyDescent="0.25">
      <c r="F45116" s="11"/>
      <c r="G45116" s="11"/>
      <c r="H45116" s="11"/>
    </row>
    <row r="45117" spans="6:8" x14ac:dyDescent="0.25">
      <c r="F45117" s="11"/>
      <c r="G45117" s="11"/>
      <c r="H45117" s="11"/>
    </row>
    <row r="45118" spans="6:8" x14ac:dyDescent="0.25">
      <c r="F45118" s="11"/>
      <c r="G45118" s="11"/>
      <c r="H45118" s="11"/>
    </row>
    <row r="45119" spans="6:8" x14ac:dyDescent="0.25">
      <c r="F45119" s="11"/>
      <c r="G45119" s="11"/>
      <c r="H45119" s="11"/>
    </row>
    <row r="45120" spans="6:8" x14ac:dyDescent="0.25">
      <c r="F45120" s="11"/>
      <c r="G45120" s="11"/>
      <c r="H45120" s="11"/>
    </row>
    <row r="45121" spans="6:8" x14ac:dyDescent="0.25">
      <c r="F45121" s="11"/>
      <c r="G45121" s="11"/>
      <c r="H45121" s="11"/>
    </row>
    <row r="45122" spans="6:8" x14ac:dyDescent="0.25">
      <c r="F45122" s="11"/>
      <c r="G45122" s="11"/>
      <c r="H45122" s="11"/>
    </row>
    <row r="45123" spans="6:8" x14ac:dyDescent="0.25">
      <c r="F45123" s="11"/>
      <c r="G45123" s="11"/>
      <c r="H45123" s="11"/>
    </row>
    <row r="45124" spans="6:8" x14ac:dyDescent="0.25">
      <c r="F45124" s="11"/>
      <c r="G45124" s="11"/>
      <c r="H45124" s="11"/>
    </row>
    <row r="45125" spans="6:8" x14ac:dyDescent="0.25">
      <c r="F45125" s="11"/>
      <c r="G45125" s="11"/>
      <c r="H45125" s="11"/>
    </row>
    <row r="45126" spans="6:8" x14ac:dyDescent="0.25">
      <c r="F45126" s="11"/>
      <c r="G45126" s="11"/>
      <c r="H45126" s="11"/>
    </row>
    <row r="45127" spans="6:8" x14ac:dyDescent="0.25">
      <c r="F45127" s="11"/>
      <c r="G45127" s="11"/>
      <c r="H45127" s="11"/>
    </row>
    <row r="45128" spans="6:8" x14ac:dyDescent="0.25">
      <c r="F45128" s="11"/>
      <c r="G45128" s="11"/>
      <c r="H45128" s="11"/>
    </row>
    <row r="45129" spans="6:8" x14ac:dyDescent="0.25">
      <c r="F45129" s="11"/>
      <c r="G45129" s="11"/>
      <c r="H45129" s="11"/>
    </row>
    <row r="45130" spans="6:8" x14ac:dyDescent="0.25">
      <c r="F45130" s="11"/>
      <c r="G45130" s="11"/>
      <c r="H45130" s="11"/>
    </row>
    <row r="45131" spans="6:8" x14ac:dyDescent="0.25">
      <c r="F45131" s="11"/>
      <c r="G45131" s="11"/>
      <c r="H45131" s="11"/>
    </row>
    <row r="45132" spans="6:8" x14ac:dyDescent="0.25">
      <c r="F45132" s="11"/>
      <c r="G45132" s="11"/>
      <c r="H45132" s="11"/>
    </row>
    <row r="45133" spans="6:8" x14ac:dyDescent="0.25">
      <c r="F45133" s="11"/>
      <c r="G45133" s="11"/>
      <c r="H45133" s="11"/>
    </row>
    <row r="45134" spans="6:8" x14ac:dyDescent="0.25">
      <c r="F45134" s="11"/>
      <c r="G45134" s="11"/>
      <c r="H45134" s="11"/>
    </row>
    <row r="45135" spans="6:8" x14ac:dyDescent="0.25">
      <c r="F45135" s="11"/>
      <c r="G45135" s="11"/>
      <c r="H45135" s="11"/>
    </row>
    <row r="45136" spans="6:8" x14ac:dyDescent="0.25">
      <c r="F45136" s="11"/>
      <c r="G45136" s="11"/>
      <c r="H45136" s="11"/>
    </row>
    <row r="45137" spans="6:8" x14ac:dyDescent="0.25">
      <c r="F45137" s="11"/>
      <c r="G45137" s="11"/>
      <c r="H45137" s="11"/>
    </row>
    <row r="45138" spans="6:8" x14ac:dyDescent="0.25">
      <c r="F45138" s="11"/>
      <c r="G45138" s="11"/>
      <c r="H45138" s="11"/>
    </row>
    <row r="45139" spans="6:8" x14ac:dyDescent="0.25">
      <c r="F45139" s="11"/>
      <c r="G45139" s="11"/>
      <c r="H45139" s="11"/>
    </row>
    <row r="45140" spans="6:8" x14ac:dyDescent="0.25">
      <c r="F45140" s="11"/>
      <c r="G45140" s="11"/>
      <c r="H45140" s="11"/>
    </row>
    <row r="45141" spans="6:8" x14ac:dyDescent="0.25">
      <c r="F45141" s="11"/>
      <c r="G45141" s="11"/>
      <c r="H45141" s="11"/>
    </row>
    <row r="45142" spans="6:8" x14ac:dyDescent="0.25">
      <c r="F45142" s="11"/>
      <c r="G45142" s="11"/>
      <c r="H45142" s="11"/>
    </row>
    <row r="45143" spans="6:8" x14ac:dyDescent="0.25">
      <c r="F45143" s="11"/>
      <c r="G45143" s="11"/>
      <c r="H45143" s="11"/>
    </row>
    <row r="45144" spans="6:8" x14ac:dyDescent="0.25">
      <c r="F45144" s="11"/>
      <c r="G45144" s="11"/>
      <c r="H45144" s="11"/>
    </row>
    <row r="45145" spans="6:8" x14ac:dyDescent="0.25">
      <c r="F45145" s="11"/>
      <c r="G45145" s="11"/>
      <c r="H45145" s="11"/>
    </row>
    <row r="45146" spans="6:8" x14ac:dyDescent="0.25">
      <c r="F45146" s="11"/>
      <c r="G45146" s="11"/>
      <c r="H45146" s="11"/>
    </row>
    <row r="45147" spans="6:8" x14ac:dyDescent="0.25">
      <c r="F45147" s="11"/>
      <c r="G45147" s="11"/>
      <c r="H45147" s="11"/>
    </row>
    <row r="45148" spans="6:8" x14ac:dyDescent="0.25">
      <c r="F45148" s="11"/>
      <c r="G45148" s="11"/>
      <c r="H45148" s="11"/>
    </row>
    <row r="45149" spans="6:8" x14ac:dyDescent="0.25">
      <c r="F45149" s="11"/>
      <c r="G45149" s="11"/>
      <c r="H45149" s="11"/>
    </row>
    <row r="45150" spans="6:8" x14ac:dyDescent="0.25">
      <c r="F45150" s="11"/>
      <c r="G45150" s="11"/>
      <c r="H45150" s="11"/>
    </row>
    <row r="45151" spans="6:8" x14ac:dyDescent="0.25">
      <c r="F45151" s="11"/>
      <c r="G45151" s="11"/>
      <c r="H45151" s="11"/>
    </row>
    <row r="45152" spans="6:8" x14ac:dyDescent="0.25">
      <c r="F45152" s="11"/>
      <c r="G45152" s="11"/>
      <c r="H45152" s="11"/>
    </row>
    <row r="45153" spans="6:8" x14ac:dyDescent="0.25">
      <c r="F45153" s="11"/>
      <c r="G45153" s="11"/>
      <c r="H45153" s="11"/>
    </row>
    <row r="45154" spans="6:8" x14ac:dyDescent="0.25">
      <c r="F45154" s="11"/>
      <c r="G45154" s="11"/>
      <c r="H45154" s="11"/>
    </row>
    <row r="45155" spans="6:8" x14ac:dyDescent="0.25">
      <c r="F45155" s="11"/>
      <c r="G45155" s="11"/>
      <c r="H45155" s="11"/>
    </row>
    <row r="45156" spans="6:8" x14ac:dyDescent="0.25">
      <c r="F45156" s="11"/>
      <c r="G45156" s="11"/>
      <c r="H45156" s="11"/>
    </row>
    <row r="45157" spans="6:8" x14ac:dyDescent="0.25">
      <c r="F45157" s="11"/>
      <c r="G45157" s="11"/>
      <c r="H45157" s="11"/>
    </row>
    <row r="45158" spans="6:8" x14ac:dyDescent="0.25">
      <c r="F45158" s="11"/>
      <c r="G45158" s="11"/>
      <c r="H45158" s="11"/>
    </row>
    <row r="45159" spans="6:8" x14ac:dyDescent="0.25">
      <c r="F45159" s="11"/>
      <c r="G45159" s="11"/>
      <c r="H45159" s="11"/>
    </row>
    <row r="45160" spans="6:8" x14ac:dyDescent="0.25">
      <c r="F45160" s="11"/>
      <c r="G45160" s="11"/>
      <c r="H45160" s="11"/>
    </row>
    <row r="45161" spans="6:8" x14ac:dyDescent="0.25">
      <c r="F45161" s="11"/>
      <c r="G45161" s="11"/>
      <c r="H45161" s="11"/>
    </row>
    <row r="45162" spans="6:8" x14ac:dyDescent="0.25">
      <c r="F45162" s="11"/>
      <c r="G45162" s="11"/>
      <c r="H45162" s="11"/>
    </row>
    <row r="45163" spans="6:8" x14ac:dyDescent="0.25">
      <c r="F45163" s="11"/>
      <c r="G45163" s="11"/>
      <c r="H45163" s="11"/>
    </row>
    <row r="45164" spans="6:8" x14ac:dyDescent="0.25">
      <c r="F45164" s="11"/>
      <c r="G45164" s="11"/>
      <c r="H45164" s="11"/>
    </row>
    <row r="45165" spans="6:8" x14ac:dyDescent="0.25">
      <c r="F45165" s="11"/>
      <c r="G45165" s="11"/>
      <c r="H45165" s="11"/>
    </row>
    <row r="45166" spans="6:8" x14ac:dyDescent="0.25">
      <c r="F45166" s="11"/>
      <c r="G45166" s="11"/>
      <c r="H45166" s="11"/>
    </row>
    <row r="45167" spans="6:8" x14ac:dyDescent="0.25">
      <c r="F45167" s="11"/>
      <c r="G45167" s="11"/>
      <c r="H45167" s="11"/>
    </row>
    <row r="45168" spans="6:8" x14ac:dyDescent="0.25">
      <c r="F45168" s="11"/>
      <c r="G45168" s="11"/>
      <c r="H45168" s="11"/>
    </row>
    <row r="45169" spans="6:8" x14ac:dyDescent="0.25">
      <c r="F45169" s="11"/>
      <c r="G45169" s="11"/>
      <c r="H45169" s="11"/>
    </row>
    <row r="45170" spans="6:8" x14ac:dyDescent="0.25">
      <c r="F45170" s="11"/>
      <c r="G45170" s="11"/>
      <c r="H45170" s="11"/>
    </row>
    <row r="45171" spans="6:8" x14ac:dyDescent="0.25">
      <c r="F45171" s="11"/>
      <c r="G45171" s="11"/>
      <c r="H45171" s="11"/>
    </row>
    <row r="45172" spans="6:8" x14ac:dyDescent="0.25">
      <c r="F45172" s="11"/>
      <c r="G45172" s="11"/>
      <c r="H45172" s="11"/>
    </row>
    <row r="45173" spans="6:8" x14ac:dyDescent="0.25">
      <c r="F45173" s="11"/>
      <c r="G45173" s="11"/>
      <c r="H45173" s="11"/>
    </row>
    <row r="45174" spans="6:8" x14ac:dyDescent="0.25">
      <c r="F45174" s="11"/>
      <c r="G45174" s="11"/>
      <c r="H45174" s="11"/>
    </row>
    <row r="45175" spans="6:8" x14ac:dyDescent="0.25">
      <c r="F45175" s="11"/>
      <c r="G45175" s="11"/>
      <c r="H45175" s="11"/>
    </row>
    <row r="45176" spans="6:8" x14ac:dyDescent="0.25">
      <c r="F45176" s="11"/>
      <c r="G45176" s="11"/>
      <c r="H45176" s="11"/>
    </row>
    <row r="45177" spans="6:8" x14ac:dyDescent="0.25">
      <c r="F45177" s="11"/>
      <c r="G45177" s="11"/>
      <c r="H45177" s="11"/>
    </row>
    <row r="45178" spans="6:8" x14ac:dyDescent="0.25">
      <c r="F45178" s="11"/>
      <c r="G45178" s="11"/>
      <c r="H45178" s="11"/>
    </row>
    <row r="45179" spans="6:8" x14ac:dyDescent="0.25">
      <c r="F45179" s="11"/>
      <c r="G45179" s="11"/>
      <c r="H45179" s="11"/>
    </row>
    <row r="45180" spans="6:8" x14ac:dyDescent="0.25">
      <c r="F45180" s="11"/>
      <c r="G45180" s="11"/>
      <c r="H45180" s="11"/>
    </row>
    <row r="45181" spans="6:8" x14ac:dyDescent="0.25">
      <c r="F45181" s="11"/>
      <c r="G45181" s="11"/>
      <c r="H45181" s="11"/>
    </row>
    <row r="45182" spans="6:8" x14ac:dyDescent="0.25">
      <c r="F45182" s="11"/>
      <c r="G45182" s="11"/>
      <c r="H45182" s="11"/>
    </row>
    <row r="45183" spans="6:8" x14ac:dyDescent="0.25">
      <c r="F45183" s="11"/>
      <c r="G45183" s="11"/>
      <c r="H45183" s="11"/>
    </row>
    <row r="45184" spans="6:8" x14ac:dyDescent="0.25">
      <c r="F45184" s="11"/>
      <c r="G45184" s="11"/>
      <c r="H45184" s="11"/>
    </row>
    <row r="45185" spans="6:8" x14ac:dyDescent="0.25">
      <c r="F45185" s="11"/>
      <c r="G45185" s="11"/>
      <c r="H45185" s="11"/>
    </row>
    <row r="45186" spans="6:8" x14ac:dyDescent="0.25">
      <c r="F45186" s="11"/>
      <c r="G45186" s="11"/>
      <c r="H45186" s="11"/>
    </row>
    <row r="45187" spans="6:8" x14ac:dyDescent="0.25">
      <c r="F45187" s="11"/>
      <c r="G45187" s="11"/>
      <c r="H45187" s="11"/>
    </row>
    <row r="45188" spans="6:8" x14ac:dyDescent="0.25">
      <c r="F45188" s="11"/>
      <c r="G45188" s="11"/>
      <c r="H45188" s="11"/>
    </row>
    <row r="45189" spans="6:8" x14ac:dyDescent="0.25">
      <c r="F45189" s="11"/>
      <c r="G45189" s="11"/>
      <c r="H45189" s="11"/>
    </row>
    <row r="45190" spans="6:8" x14ac:dyDescent="0.25">
      <c r="F45190" s="11"/>
      <c r="G45190" s="11"/>
      <c r="H45190" s="11"/>
    </row>
    <row r="45191" spans="6:8" x14ac:dyDescent="0.25">
      <c r="F45191" s="11"/>
      <c r="G45191" s="11"/>
      <c r="H45191" s="11"/>
    </row>
    <row r="45192" spans="6:8" x14ac:dyDescent="0.25">
      <c r="F45192" s="11"/>
      <c r="G45192" s="11"/>
      <c r="H45192" s="11"/>
    </row>
    <row r="45193" spans="6:8" x14ac:dyDescent="0.25">
      <c r="F45193" s="11"/>
      <c r="G45193" s="11"/>
      <c r="H45193" s="11"/>
    </row>
    <row r="45194" spans="6:8" x14ac:dyDescent="0.25">
      <c r="F45194" s="11"/>
      <c r="G45194" s="11"/>
      <c r="H45194" s="11"/>
    </row>
    <row r="45195" spans="6:8" x14ac:dyDescent="0.25">
      <c r="F45195" s="11"/>
      <c r="G45195" s="11"/>
      <c r="H45195" s="11"/>
    </row>
    <row r="45196" spans="6:8" x14ac:dyDescent="0.25">
      <c r="F45196" s="11"/>
      <c r="G45196" s="11"/>
      <c r="H45196" s="11"/>
    </row>
    <row r="45197" spans="6:8" x14ac:dyDescent="0.25">
      <c r="F45197" s="11"/>
      <c r="G45197" s="11"/>
      <c r="H45197" s="11"/>
    </row>
    <row r="45198" spans="6:8" x14ac:dyDescent="0.25">
      <c r="F45198" s="11"/>
      <c r="G45198" s="11"/>
      <c r="H45198" s="11"/>
    </row>
    <row r="45199" spans="6:8" x14ac:dyDescent="0.25">
      <c r="F45199" s="11"/>
      <c r="G45199" s="11"/>
      <c r="H45199" s="11"/>
    </row>
    <row r="45200" spans="6:8" x14ac:dyDescent="0.25">
      <c r="F45200" s="11"/>
      <c r="G45200" s="11"/>
      <c r="H45200" s="11"/>
    </row>
    <row r="45201" spans="6:8" x14ac:dyDescent="0.25">
      <c r="F45201" s="11"/>
      <c r="G45201" s="11"/>
      <c r="H45201" s="11"/>
    </row>
    <row r="45202" spans="6:8" x14ac:dyDescent="0.25">
      <c r="F45202" s="11"/>
      <c r="G45202" s="11"/>
      <c r="H45202" s="11"/>
    </row>
    <row r="45203" spans="6:8" x14ac:dyDescent="0.25">
      <c r="F45203" s="11"/>
      <c r="G45203" s="11"/>
      <c r="H45203" s="11"/>
    </row>
    <row r="45204" spans="6:8" x14ac:dyDescent="0.25">
      <c r="F45204" s="11"/>
      <c r="G45204" s="11"/>
      <c r="H45204" s="11"/>
    </row>
    <row r="45205" spans="6:8" x14ac:dyDescent="0.25">
      <c r="F45205" s="11"/>
      <c r="G45205" s="11"/>
      <c r="H45205" s="11"/>
    </row>
    <row r="45206" spans="6:8" x14ac:dyDescent="0.25">
      <c r="F45206" s="11"/>
      <c r="G45206" s="11"/>
      <c r="H45206" s="11"/>
    </row>
    <row r="45207" spans="6:8" x14ac:dyDescent="0.25">
      <c r="F45207" s="11"/>
      <c r="G45207" s="11"/>
      <c r="H45207" s="11"/>
    </row>
    <row r="45208" spans="6:8" x14ac:dyDescent="0.25">
      <c r="F45208" s="11"/>
      <c r="G45208" s="11"/>
      <c r="H45208" s="11"/>
    </row>
    <row r="45209" spans="6:8" x14ac:dyDescent="0.25">
      <c r="F45209" s="11"/>
      <c r="G45209" s="11"/>
      <c r="H45209" s="11"/>
    </row>
    <row r="45210" spans="6:8" x14ac:dyDescent="0.25">
      <c r="F45210" s="11"/>
      <c r="G45210" s="11"/>
      <c r="H45210" s="11"/>
    </row>
    <row r="45211" spans="6:8" x14ac:dyDescent="0.25">
      <c r="F45211" s="11"/>
      <c r="G45211" s="11"/>
      <c r="H45211" s="11"/>
    </row>
    <row r="45212" spans="6:8" x14ac:dyDescent="0.25">
      <c r="F45212" s="11"/>
      <c r="G45212" s="11"/>
      <c r="H45212" s="11"/>
    </row>
    <row r="45213" spans="6:8" x14ac:dyDescent="0.25">
      <c r="F45213" s="11"/>
      <c r="G45213" s="11"/>
      <c r="H45213" s="11"/>
    </row>
    <row r="45214" spans="6:8" x14ac:dyDescent="0.25">
      <c r="F45214" s="11"/>
      <c r="G45214" s="11"/>
      <c r="H45214" s="11"/>
    </row>
    <row r="45215" spans="6:8" x14ac:dyDescent="0.25">
      <c r="F45215" s="11"/>
      <c r="G45215" s="11"/>
      <c r="H45215" s="11"/>
    </row>
    <row r="45216" spans="6:8" x14ac:dyDescent="0.25">
      <c r="F45216" s="11"/>
      <c r="G45216" s="11"/>
      <c r="H45216" s="11"/>
    </row>
    <row r="45217" spans="6:8" x14ac:dyDescent="0.25">
      <c r="F45217" s="11"/>
      <c r="G45217" s="11"/>
      <c r="H45217" s="11"/>
    </row>
    <row r="45218" spans="6:8" x14ac:dyDescent="0.25">
      <c r="F45218" s="11"/>
      <c r="G45218" s="11"/>
      <c r="H45218" s="11"/>
    </row>
    <row r="45219" spans="6:8" x14ac:dyDescent="0.25">
      <c r="F45219" s="11"/>
      <c r="G45219" s="11"/>
      <c r="H45219" s="11"/>
    </row>
    <row r="45220" spans="6:8" x14ac:dyDescent="0.25">
      <c r="F45220" s="11"/>
      <c r="G45220" s="11"/>
      <c r="H45220" s="11"/>
    </row>
    <row r="45221" spans="6:8" x14ac:dyDescent="0.25">
      <c r="F45221" s="11"/>
      <c r="G45221" s="11"/>
      <c r="H45221" s="11"/>
    </row>
    <row r="45222" spans="6:8" x14ac:dyDescent="0.25">
      <c r="F45222" s="11"/>
      <c r="G45222" s="11"/>
      <c r="H45222" s="11"/>
    </row>
    <row r="45223" spans="6:8" x14ac:dyDescent="0.25">
      <c r="F45223" s="11"/>
      <c r="G45223" s="11"/>
      <c r="H45223" s="11"/>
    </row>
    <row r="45224" spans="6:8" x14ac:dyDescent="0.25">
      <c r="F45224" s="11"/>
      <c r="G45224" s="11"/>
      <c r="H45224" s="11"/>
    </row>
    <row r="45225" spans="6:8" x14ac:dyDescent="0.25">
      <c r="F45225" s="11"/>
      <c r="G45225" s="11"/>
      <c r="H45225" s="11"/>
    </row>
    <row r="45226" spans="6:8" x14ac:dyDescent="0.25">
      <c r="F45226" s="11"/>
      <c r="G45226" s="11"/>
      <c r="H45226" s="11"/>
    </row>
    <row r="45227" spans="6:8" x14ac:dyDescent="0.25">
      <c r="F45227" s="11"/>
      <c r="G45227" s="11"/>
      <c r="H45227" s="11"/>
    </row>
    <row r="45228" spans="6:8" x14ac:dyDescent="0.25">
      <c r="F45228" s="11"/>
      <c r="G45228" s="11"/>
      <c r="H45228" s="11"/>
    </row>
    <row r="45229" spans="6:8" x14ac:dyDescent="0.25">
      <c r="F45229" s="11"/>
      <c r="G45229" s="11"/>
      <c r="H45229" s="11"/>
    </row>
    <row r="45230" spans="6:8" x14ac:dyDescent="0.25">
      <c r="F45230" s="11"/>
      <c r="G45230" s="11"/>
      <c r="H45230" s="11"/>
    </row>
    <row r="45231" spans="6:8" x14ac:dyDescent="0.25">
      <c r="F45231" s="11"/>
      <c r="G45231" s="11"/>
      <c r="H45231" s="11"/>
    </row>
    <row r="45232" spans="6:8" x14ac:dyDescent="0.25">
      <c r="F45232" s="11"/>
      <c r="G45232" s="11"/>
      <c r="H45232" s="11"/>
    </row>
    <row r="45233" spans="6:8" x14ac:dyDescent="0.25">
      <c r="F45233" s="11"/>
      <c r="G45233" s="11"/>
      <c r="H45233" s="11"/>
    </row>
    <row r="45234" spans="6:8" x14ac:dyDescent="0.25">
      <c r="F45234" s="11"/>
      <c r="G45234" s="11"/>
      <c r="H45234" s="11"/>
    </row>
    <row r="45235" spans="6:8" x14ac:dyDescent="0.25">
      <c r="F45235" s="11"/>
      <c r="G45235" s="11"/>
      <c r="H45235" s="11"/>
    </row>
    <row r="45236" spans="6:8" x14ac:dyDescent="0.25">
      <c r="F45236" s="11"/>
      <c r="G45236" s="11"/>
      <c r="H45236" s="11"/>
    </row>
    <row r="45237" spans="6:8" x14ac:dyDescent="0.25">
      <c r="F45237" s="11"/>
      <c r="G45237" s="11"/>
      <c r="H45237" s="11"/>
    </row>
    <row r="45238" spans="6:8" x14ac:dyDescent="0.25">
      <c r="F45238" s="11"/>
      <c r="G45238" s="11"/>
      <c r="H45238" s="11"/>
    </row>
    <row r="45239" spans="6:8" x14ac:dyDescent="0.25">
      <c r="F45239" s="11"/>
      <c r="G45239" s="11"/>
      <c r="H45239" s="11"/>
    </row>
    <row r="45240" spans="6:8" x14ac:dyDescent="0.25">
      <c r="F45240" s="11"/>
      <c r="G45240" s="11"/>
      <c r="H45240" s="11"/>
    </row>
    <row r="45241" spans="6:8" x14ac:dyDescent="0.25">
      <c r="F45241" s="11"/>
      <c r="G45241" s="11"/>
      <c r="H45241" s="11"/>
    </row>
    <row r="45242" spans="6:8" x14ac:dyDescent="0.25">
      <c r="F45242" s="11"/>
      <c r="G45242" s="11"/>
      <c r="H45242" s="11"/>
    </row>
    <row r="45243" spans="6:8" x14ac:dyDescent="0.25">
      <c r="F45243" s="11"/>
      <c r="G45243" s="11"/>
      <c r="H45243" s="11"/>
    </row>
    <row r="45244" spans="6:8" x14ac:dyDescent="0.25">
      <c r="F45244" s="11"/>
      <c r="G45244" s="11"/>
      <c r="H45244" s="11"/>
    </row>
    <row r="45245" spans="6:8" x14ac:dyDescent="0.25">
      <c r="F45245" s="11"/>
      <c r="G45245" s="11"/>
      <c r="H45245" s="11"/>
    </row>
    <row r="45246" spans="6:8" x14ac:dyDescent="0.25">
      <c r="F45246" s="11"/>
      <c r="G45246" s="11"/>
      <c r="H45246" s="11"/>
    </row>
    <row r="45247" spans="6:8" x14ac:dyDescent="0.25">
      <c r="F45247" s="11"/>
      <c r="G45247" s="11"/>
      <c r="H45247" s="11"/>
    </row>
    <row r="45248" spans="6:8" x14ac:dyDescent="0.25">
      <c r="F45248" s="11"/>
      <c r="G45248" s="11"/>
      <c r="H45248" s="11"/>
    </row>
    <row r="45249" spans="6:8" x14ac:dyDescent="0.25">
      <c r="F45249" s="11"/>
      <c r="G45249" s="11"/>
      <c r="H45249" s="11"/>
    </row>
    <row r="45250" spans="6:8" x14ac:dyDescent="0.25">
      <c r="F45250" s="11"/>
      <c r="G45250" s="11"/>
      <c r="H45250" s="11"/>
    </row>
    <row r="45251" spans="6:8" x14ac:dyDescent="0.25">
      <c r="F45251" s="11"/>
      <c r="G45251" s="11"/>
      <c r="H45251" s="11"/>
    </row>
    <row r="45252" spans="6:8" x14ac:dyDescent="0.25">
      <c r="F45252" s="11"/>
      <c r="G45252" s="11"/>
      <c r="H45252" s="11"/>
    </row>
    <row r="45253" spans="6:8" x14ac:dyDescent="0.25">
      <c r="F45253" s="11"/>
      <c r="G45253" s="11"/>
      <c r="H45253" s="11"/>
    </row>
    <row r="45254" spans="6:8" x14ac:dyDescent="0.25">
      <c r="F45254" s="11"/>
      <c r="G45254" s="11"/>
      <c r="H45254" s="11"/>
    </row>
    <row r="45255" spans="6:8" x14ac:dyDescent="0.25">
      <c r="F45255" s="11"/>
      <c r="G45255" s="11"/>
      <c r="H45255" s="11"/>
    </row>
    <row r="45256" spans="6:8" x14ac:dyDescent="0.25">
      <c r="F45256" s="11"/>
      <c r="G45256" s="11"/>
      <c r="H45256" s="11"/>
    </row>
    <row r="45257" spans="6:8" x14ac:dyDescent="0.25">
      <c r="F45257" s="11"/>
      <c r="G45257" s="11"/>
      <c r="H45257" s="11"/>
    </row>
    <row r="45258" spans="6:8" x14ac:dyDescent="0.25">
      <c r="F45258" s="11"/>
      <c r="G45258" s="11"/>
      <c r="H45258" s="11"/>
    </row>
    <row r="45259" spans="6:8" x14ac:dyDescent="0.25">
      <c r="F45259" s="11"/>
      <c r="G45259" s="11"/>
      <c r="H45259" s="11"/>
    </row>
    <row r="45260" spans="6:8" x14ac:dyDescent="0.25">
      <c r="F45260" s="11"/>
      <c r="G45260" s="11"/>
      <c r="H45260" s="11"/>
    </row>
    <row r="45261" spans="6:8" x14ac:dyDescent="0.25">
      <c r="F45261" s="11"/>
      <c r="G45261" s="11"/>
      <c r="H45261" s="11"/>
    </row>
    <row r="45262" spans="6:8" x14ac:dyDescent="0.25">
      <c r="F45262" s="11"/>
      <c r="G45262" s="11"/>
      <c r="H45262" s="11"/>
    </row>
    <row r="45263" spans="6:8" x14ac:dyDescent="0.25">
      <c r="F45263" s="11"/>
      <c r="G45263" s="11"/>
      <c r="H45263" s="11"/>
    </row>
    <row r="45264" spans="6:8" x14ac:dyDescent="0.25">
      <c r="F45264" s="11"/>
      <c r="G45264" s="11"/>
      <c r="H45264" s="11"/>
    </row>
    <row r="45265" spans="6:8" x14ac:dyDescent="0.25">
      <c r="F45265" s="11"/>
      <c r="G45265" s="11"/>
      <c r="H45265" s="11"/>
    </row>
    <row r="45266" spans="6:8" x14ac:dyDescent="0.25">
      <c r="F45266" s="11"/>
      <c r="G45266" s="11"/>
      <c r="H45266" s="11"/>
    </row>
    <row r="45267" spans="6:8" x14ac:dyDescent="0.25">
      <c r="F45267" s="11"/>
      <c r="G45267" s="11"/>
      <c r="H45267" s="11"/>
    </row>
    <row r="45268" spans="6:8" x14ac:dyDescent="0.25">
      <c r="F45268" s="11"/>
      <c r="G45268" s="11"/>
      <c r="H45268" s="11"/>
    </row>
    <row r="45269" spans="6:8" x14ac:dyDescent="0.25">
      <c r="F45269" s="11"/>
      <c r="G45269" s="11"/>
      <c r="H45269" s="11"/>
    </row>
    <row r="45270" spans="6:8" x14ac:dyDescent="0.25">
      <c r="F45270" s="11"/>
      <c r="G45270" s="11"/>
      <c r="H45270" s="11"/>
    </row>
    <row r="45271" spans="6:8" x14ac:dyDescent="0.25">
      <c r="F45271" s="11"/>
      <c r="G45271" s="11"/>
      <c r="H45271" s="11"/>
    </row>
    <row r="45272" spans="6:8" x14ac:dyDescent="0.25">
      <c r="F45272" s="11"/>
      <c r="G45272" s="11"/>
      <c r="H45272" s="11"/>
    </row>
    <row r="45273" spans="6:8" x14ac:dyDescent="0.25">
      <c r="F45273" s="11"/>
      <c r="G45273" s="11"/>
      <c r="H45273" s="11"/>
    </row>
    <row r="45274" spans="6:8" x14ac:dyDescent="0.25">
      <c r="F45274" s="11"/>
      <c r="G45274" s="11"/>
      <c r="H45274" s="11"/>
    </row>
    <row r="45275" spans="6:8" x14ac:dyDescent="0.25">
      <c r="F45275" s="11"/>
      <c r="G45275" s="11"/>
      <c r="H45275" s="11"/>
    </row>
    <row r="45276" spans="6:8" x14ac:dyDescent="0.25">
      <c r="F45276" s="11"/>
      <c r="G45276" s="11"/>
      <c r="H45276" s="11"/>
    </row>
    <row r="45277" spans="6:8" x14ac:dyDescent="0.25">
      <c r="F45277" s="11"/>
      <c r="G45277" s="11"/>
      <c r="H45277" s="11"/>
    </row>
    <row r="45278" spans="6:8" x14ac:dyDescent="0.25">
      <c r="F45278" s="11"/>
      <c r="G45278" s="11"/>
      <c r="H45278" s="11"/>
    </row>
    <row r="45279" spans="6:8" x14ac:dyDescent="0.25">
      <c r="F45279" s="11"/>
      <c r="G45279" s="11"/>
      <c r="H45279" s="11"/>
    </row>
    <row r="45280" spans="6:8" x14ac:dyDescent="0.25">
      <c r="F45280" s="11"/>
      <c r="G45280" s="11"/>
      <c r="H45280" s="11"/>
    </row>
    <row r="45281" spans="6:8" x14ac:dyDescent="0.25">
      <c r="F45281" s="11"/>
      <c r="G45281" s="11"/>
      <c r="H45281" s="11"/>
    </row>
    <row r="45282" spans="6:8" x14ac:dyDescent="0.25">
      <c r="F45282" s="11"/>
      <c r="G45282" s="11"/>
      <c r="H45282" s="11"/>
    </row>
    <row r="45283" spans="6:8" x14ac:dyDescent="0.25">
      <c r="F45283" s="11"/>
      <c r="G45283" s="11"/>
      <c r="H45283" s="11"/>
    </row>
    <row r="45284" spans="6:8" x14ac:dyDescent="0.25">
      <c r="F45284" s="11"/>
      <c r="G45284" s="11"/>
      <c r="H45284" s="11"/>
    </row>
    <row r="45285" spans="6:8" x14ac:dyDescent="0.25">
      <c r="F45285" s="11"/>
      <c r="G45285" s="11"/>
      <c r="H45285" s="11"/>
    </row>
    <row r="45286" spans="6:8" x14ac:dyDescent="0.25">
      <c r="F45286" s="11"/>
      <c r="G45286" s="11"/>
      <c r="H45286" s="11"/>
    </row>
    <row r="45287" spans="6:8" x14ac:dyDescent="0.25">
      <c r="F45287" s="11"/>
      <c r="G45287" s="11"/>
      <c r="H45287" s="11"/>
    </row>
    <row r="45288" spans="6:8" x14ac:dyDescent="0.25">
      <c r="F45288" s="11"/>
      <c r="G45288" s="11"/>
      <c r="H45288" s="11"/>
    </row>
    <row r="45289" spans="6:8" x14ac:dyDescent="0.25">
      <c r="F45289" s="11"/>
      <c r="G45289" s="11"/>
      <c r="H45289" s="11"/>
    </row>
    <row r="45290" spans="6:8" x14ac:dyDescent="0.25">
      <c r="F45290" s="11"/>
      <c r="G45290" s="11"/>
      <c r="H45290" s="11"/>
    </row>
    <row r="45291" spans="6:8" x14ac:dyDescent="0.25">
      <c r="F45291" s="11"/>
      <c r="G45291" s="11"/>
      <c r="H45291" s="11"/>
    </row>
    <row r="45292" spans="6:8" x14ac:dyDescent="0.25">
      <c r="F45292" s="11"/>
      <c r="G45292" s="11"/>
      <c r="H45292" s="11"/>
    </row>
    <row r="45293" spans="6:8" x14ac:dyDescent="0.25">
      <c r="F45293" s="11"/>
      <c r="G45293" s="11"/>
      <c r="H45293" s="11"/>
    </row>
    <row r="45294" spans="6:8" x14ac:dyDescent="0.25">
      <c r="F45294" s="11"/>
      <c r="G45294" s="11"/>
      <c r="H45294" s="11"/>
    </row>
    <row r="45295" spans="6:8" x14ac:dyDescent="0.25">
      <c r="F45295" s="11"/>
      <c r="G45295" s="11"/>
      <c r="H45295" s="11"/>
    </row>
    <row r="45296" spans="6:8" x14ac:dyDescent="0.25">
      <c r="F45296" s="11"/>
      <c r="G45296" s="11"/>
      <c r="H45296" s="11"/>
    </row>
    <row r="45297" spans="6:8" x14ac:dyDescent="0.25">
      <c r="F45297" s="11"/>
      <c r="G45297" s="11"/>
      <c r="H45297" s="11"/>
    </row>
    <row r="45298" spans="6:8" x14ac:dyDescent="0.25">
      <c r="F45298" s="11"/>
      <c r="G45298" s="11"/>
      <c r="H45298" s="11"/>
    </row>
    <row r="45299" spans="6:8" x14ac:dyDescent="0.25">
      <c r="F45299" s="11"/>
      <c r="G45299" s="11"/>
      <c r="H45299" s="11"/>
    </row>
    <row r="45300" spans="6:8" x14ac:dyDescent="0.25">
      <c r="F45300" s="11"/>
      <c r="G45300" s="11"/>
      <c r="H45300" s="11"/>
    </row>
    <row r="45301" spans="6:8" x14ac:dyDescent="0.25">
      <c r="F45301" s="11"/>
      <c r="G45301" s="11"/>
      <c r="H45301" s="11"/>
    </row>
    <row r="45302" spans="6:8" x14ac:dyDescent="0.25">
      <c r="F45302" s="11"/>
      <c r="G45302" s="11"/>
      <c r="H45302" s="11"/>
    </row>
    <row r="45303" spans="6:8" x14ac:dyDescent="0.25">
      <c r="F45303" s="11"/>
      <c r="G45303" s="11"/>
      <c r="H45303" s="11"/>
    </row>
    <row r="45304" spans="6:8" x14ac:dyDescent="0.25">
      <c r="F45304" s="11"/>
      <c r="G45304" s="11"/>
      <c r="H45304" s="11"/>
    </row>
    <row r="45305" spans="6:8" x14ac:dyDescent="0.25">
      <c r="F45305" s="11"/>
      <c r="G45305" s="11"/>
      <c r="H45305" s="11"/>
    </row>
    <row r="45306" spans="6:8" x14ac:dyDescent="0.25">
      <c r="F45306" s="11"/>
      <c r="G45306" s="11"/>
      <c r="H45306" s="11"/>
    </row>
    <row r="45307" spans="6:8" x14ac:dyDescent="0.25">
      <c r="F45307" s="11"/>
      <c r="G45307" s="11"/>
      <c r="H45307" s="11"/>
    </row>
    <row r="45308" spans="6:8" x14ac:dyDescent="0.25">
      <c r="F45308" s="11"/>
      <c r="G45308" s="11"/>
      <c r="H45308" s="11"/>
    </row>
    <row r="45309" spans="6:8" x14ac:dyDescent="0.25">
      <c r="F45309" s="11"/>
      <c r="G45309" s="11"/>
      <c r="H45309" s="11"/>
    </row>
    <row r="45310" spans="6:8" x14ac:dyDescent="0.25">
      <c r="F45310" s="11"/>
      <c r="G45310" s="11"/>
      <c r="H45310" s="11"/>
    </row>
    <row r="45311" spans="6:8" x14ac:dyDescent="0.25">
      <c r="F45311" s="11"/>
      <c r="G45311" s="11"/>
      <c r="H45311" s="11"/>
    </row>
    <row r="45312" spans="6:8" x14ac:dyDescent="0.25">
      <c r="F45312" s="11"/>
      <c r="G45312" s="11"/>
      <c r="H45312" s="11"/>
    </row>
    <row r="45313" spans="6:8" x14ac:dyDescent="0.25">
      <c r="F45313" s="11"/>
      <c r="G45313" s="11"/>
      <c r="H45313" s="11"/>
    </row>
    <row r="45314" spans="6:8" x14ac:dyDescent="0.25">
      <c r="F45314" s="11"/>
      <c r="G45314" s="11"/>
      <c r="H45314" s="11"/>
    </row>
    <row r="45315" spans="6:8" x14ac:dyDescent="0.25">
      <c r="F45315" s="11"/>
      <c r="G45315" s="11"/>
      <c r="H45315" s="11"/>
    </row>
    <row r="45316" spans="6:8" x14ac:dyDescent="0.25">
      <c r="F45316" s="11"/>
      <c r="G45316" s="11"/>
      <c r="H45316" s="11"/>
    </row>
    <row r="45317" spans="6:8" x14ac:dyDescent="0.25">
      <c r="F45317" s="11"/>
      <c r="G45317" s="11"/>
      <c r="H45317" s="11"/>
    </row>
    <row r="45318" spans="6:8" x14ac:dyDescent="0.25">
      <c r="F45318" s="11"/>
      <c r="G45318" s="11"/>
      <c r="H45318" s="11"/>
    </row>
    <row r="45319" spans="6:8" x14ac:dyDescent="0.25">
      <c r="F45319" s="11"/>
      <c r="G45319" s="11"/>
      <c r="H45319" s="11"/>
    </row>
    <row r="45320" spans="6:8" x14ac:dyDescent="0.25">
      <c r="F45320" s="11"/>
      <c r="G45320" s="11"/>
      <c r="H45320" s="11"/>
    </row>
    <row r="45321" spans="6:8" x14ac:dyDescent="0.25">
      <c r="F45321" s="11"/>
      <c r="G45321" s="11"/>
      <c r="H45321" s="11"/>
    </row>
    <row r="45322" spans="6:8" x14ac:dyDescent="0.25">
      <c r="F45322" s="11"/>
      <c r="G45322" s="11"/>
      <c r="H45322" s="11"/>
    </row>
    <row r="45323" spans="6:8" x14ac:dyDescent="0.25">
      <c r="F45323" s="11"/>
      <c r="G45323" s="11"/>
      <c r="H45323" s="11"/>
    </row>
    <row r="45324" spans="6:8" x14ac:dyDescent="0.25">
      <c r="F45324" s="11"/>
      <c r="G45324" s="11"/>
      <c r="H45324" s="11"/>
    </row>
    <row r="45325" spans="6:8" x14ac:dyDescent="0.25">
      <c r="F45325" s="11"/>
      <c r="G45325" s="11"/>
      <c r="H45325" s="11"/>
    </row>
    <row r="45326" spans="6:8" x14ac:dyDescent="0.25">
      <c r="F45326" s="11"/>
      <c r="G45326" s="11"/>
      <c r="H45326" s="11"/>
    </row>
    <row r="45327" spans="6:8" x14ac:dyDescent="0.25">
      <c r="F45327" s="11"/>
      <c r="G45327" s="11"/>
      <c r="H45327" s="11"/>
    </row>
    <row r="45328" spans="6:8" x14ac:dyDescent="0.25">
      <c r="F45328" s="11"/>
      <c r="G45328" s="11"/>
      <c r="H45328" s="11"/>
    </row>
    <row r="45329" spans="6:8" x14ac:dyDescent="0.25">
      <c r="F45329" s="11"/>
      <c r="G45329" s="11"/>
      <c r="H45329" s="11"/>
    </row>
    <row r="45330" spans="6:8" x14ac:dyDescent="0.25">
      <c r="F45330" s="11"/>
      <c r="G45330" s="11"/>
      <c r="H45330" s="11"/>
    </row>
    <row r="45331" spans="6:8" x14ac:dyDescent="0.25">
      <c r="F45331" s="11"/>
      <c r="G45331" s="11"/>
      <c r="H45331" s="11"/>
    </row>
    <row r="45332" spans="6:8" x14ac:dyDescent="0.25">
      <c r="F45332" s="11"/>
      <c r="G45332" s="11"/>
      <c r="H45332" s="11"/>
    </row>
    <row r="45333" spans="6:8" x14ac:dyDescent="0.25">
      <c r="F45333" s="11"/>
      <c r="G45333" s="11"/>
      <c r="H45333" s="11"/>
    </row>
    <row r="45334" spans="6:8" x14ac:dyDescent="0.25">
      <c r="F45334" s="11"/>
      <c r="G45334" s="11"/>
      <c r="H45334" s="11"/>
    </row>
    <row r="45335" spans="6:8" x14ac:dyDescent="0.25">
      <c r="F45335" s="11"/>
      <c r="G45335" s="11"/>
      <c r="H45335" s="11"/>
    </row>
    <row r="45336" spans="6:8" x14ac:dyDescent="0.25">
      <c r="F45336" s="11"/>
      <c r="G45336" s="11"/>
      <c r="H45336" s="11"/>
    </row>
    <row r="45337" spans="6:8" x14ac:dyDescent="0.25">
      <c r="F45337" s="11"/>
      <c r="G45337" s="11"/>
      <c r="H45337" s="11"/>
    </row>
    <row r="45338" spans="6:8" x14ac:dyDescent="0.25">
      <c r="F45338" s="11"/>
      <c r="G45338" s="11"/>
      <c r="H45338" s="11"/>
    </row>
    <row r="45339" spans="6:8" x14ac:dyDescent="0.25">
      <c r="F45339" s="11"/>
      <c r="G45339" s="11"/>
      <c r="H45339" s="11"/>
    </row>
    <row r="45340" spans="6:8" x14ac:dyDescent="0.25">
      <c r="F45340" s="11"/>
      <c r="G45340" s="11"/>
      <c r="H45340" s="11"/>
    </row>
    <row r="45341" spans="6:8" x14ac:dyDescent="0.25">
      <c r="F45341" s="11"/>
      <c r="G45341" s="11"/>
      <c r="H45341" s="11"/>
    </row>
    <row r="45342" spans="6:8" x14ac:dyDescent="0.25">
      <c r="F45342" s="11"/>
      <c r="G45342" s="11"/>
      <c r="H45342" s="11"/>
    </row>
    <row r="45343" spans="6:8" x14ac:dyDescent="0.25">
      <c r="F45343" s="11"/>
      <c r="G45343" s="11"/>
      <c r="H45343" s="11"/>
    </row>
    <row r="45344" spans="6:8" x14ac:dyDescent="0.25">
      <c r="F45344" s="11"/>
      <c r="G45344" s="11"/>
      <c r="H45344" s="11"/>
    </row>
    <row r="45345" spans="6:8" x14ac:dyDescent="0.25">
      <c r="F45345" s="11"/>
      <c r="G45345" s="11"/>
      <c r="H45345" s="11"/>
    </row>
    <row r="45346" spans="6:8" x14ac:dyDescent="0.25">
      <c r="F45346" s="11"/>
      <c r="G45346" s="11"/>
      <c r="H45346" s="11"/>
    </row>
    <row r="45347" spans="6:8" x14ac:dyDescent="0.25">
      <c r="F45347" s="11"/>
      <c r="G45347" s="11"/>
      <c r="H45347" s="11"/>
    </row>
    <row r="45348" spans="6:8" x14ac:dyDescent="0.25">
      <c r="F45348" s="11"/>
      <c r="G45348" s="11"/>
      <c r="H45348" s="11"/>
    </row>
    <row r="45349" spans="6:8" x14ac:dyDescent="0.25">
      <c r="F45349" s="11"/>
      <c r="G45349" s="11"/>
      <c r="H45349" s="11"/>
    </row>
    <row r="45350" spans="6:8" x14ac:dyDescent="0.25">
      <c r="F45350" s="11"/>
      <c r="G45350" s="11"/>
      <c r="H45350" s="11"/>
    </row>
    <row r="45351" spans="6:8" x14ac:dyDescent="0.25">
      <c r="F45351" s="11"/>
      <c r="G45351" s="11"/>
      <c r="H45351" s="11"/>
    </row>
    <row r="45352" spans="6:8" x14ac:dyDescent="0.25">
      <c r="F45352" s="11"/>
      <c r="G45352" s="11"/>
      <c r="H45352" s="11"/>
    </row>
    <row r="45353" spans="6:8" x14ac:dyDescent="0.25">
      <c r="F45353" s="11"/>
      <c r="G45353" s="11"/>
      <c r="H45353" s="11"/>
    </row>
    <row r="45354" spans="6:8" x14ac:dyDescent="0.25">
      <c r="F45354" s="11"/>
      <c r="G45354" s="11"/>
      <c r="H45354" s="11"/>
    </row>
    <row r="45355" spans="6:8" x14ac:dyDescent="0.25">
      <c r="F45355" s="11"/>
      <c r="G45355" s="11"/>
      <c r="H45355" s="11"/>
    </row>
    <row r="45356" spans="6:8" x14ac:dyDescent="0.25">
      <c r="F45356" s="11"/>
      <c r="G45356" s="11"/>
      <c r="H45356" s="11"/>
    </row>
    <row r="45357" spans="6:8" x14ac:dyDescent="0.25">
      <c r="F45357" s="11"/>
      <c r="G45357" s="11"/>
      <c r="H45357" s="11"/>
    </row>
    <row r="45358" spans="6:8" x14ac:dyDescent="0.25">
      <c r="F45358" s="11"/>
      <c r="G45358" s="11"/>
      <c r="H45358" s="11"/>
    </row>
    <row r="45359" spans="6:8" x14ac:dyDescent="0.25">
      <c r="F45359" s="11"/>
      <c r="G45359" s="11"/>
      <c r="H45359" s="11"/>
    </row>
    <row r="45360" spans="6:8" x14ac:dyDescent="0.25">
      <c r="F45360" s="11"/>
      <c r="G45360" s="11"/>
      <c r="H45360" s="11"/>
    </row>
    <row r="45361" spans="6:8" x14ac:dyDescent="0.25">
      <c r="F45361" s="11"/>
      <c r="G45361" s="11"/>
      <c r="H45361" s="11"/>
    </row>
    <row r="45362" spans="6:8" x14ac:dyDescent="0.25">
      <c r="F45362" s="11"/>
      <c r="G45362" s="11"/>
      <c r="H45362" s="11"/>
    </row>
    <row r="45363" spans="6:8" x14ac:dyDescent="0.25">
      <c r="F45363" s="11"/>
      <c r="G45363" s="11"/>
      <c r="H45363" s="11"/>
    </row>
    <row r="45364" spans="6:8" x14ac:dyDescent="0.25">
      <c r="F45364" s="11"/>
      <c r="G45364" s="11"/>
      <c r="H45364" s="11"/>
    </row>
    <row r="45365" spans="6:8" x14ac:dyDescent="0.25">
      <c r="F45365" s="11"/>
      <c r="G45365" s="11"/>
      <c r="H45365" s="11"/>
    </row>
    <row r="45366" spans="6:8" x14ac:dyDescent="0.25">
      <c r="F45366" s="11"/>
      <c r="G45366" s="11"/>
      <c r="H45366" s="11"/>
    </row>
    <row r="45367" spans="6:8" x14ac:dyDescent="0.25">
      <c r="F45367" s="11"/>
      <c r="G45367" s="11"/>
      <c r="H45367" s="11"/>
    </row>
    <row r="45368" spans="6:8" x14ac:dyDescent="0.25">
      <c r="F45368" s="11"/>
      <c r="G45368" s="11"/>
      <c r="H45368" s="11"/>
    </row>
    <row r="45369" spans="6:8" x14ac:dyDescent="0.25">
      <c r="F45369" s="11"/>
      <c r="G45369" s="11"/>
      <c r="H45369" s="11"/>
    </row>
    <row r="45370" spans="6:8" x14ac:dyDescent="0.25">
      <c r="F45370" s="11"/>
      <c r="G45370" s="11"/>
      <c r="H45370" s="11"/>
    </row>
    <row r="45371" spans="6:8" x14ac:dyDescent="0.25">
      <c r="F45371" s="11"/>
      <c r="G45371" s="11"/>
      <c r="H45371" s="11"/>
    </row>
    <row r="45372" spans="6:8" x14ac:dyDescent="0.25">
      <c r="F45372" s="11"/>
      <c r="G45372" s="11"/>
      <c r="H45372" s="11"/>
    </row>
    <row r="45373" spans="6:8" x14ac:dyDescent="0.25">
      <c r="F45373" s="11"/>
      <c r="G45373" s="11"/>
      <c r="H45373" s="11"/>
    </row>
    <row r="45374" spans="6:8" x14ac:dyDescent="0.25">
      <c r="F45374" s="11"/>
      <c r="G45374" s="11"/>
      <c r="H45374" s="11"/>
    </row>
    <row r="45375" spans="6:8" x14ac:dyDescent="0.25">
      <c r="F45375" s="11"/>
      <c r="G45375" s="11"/>
      <c r="H45375" s="11"/>
    </row>
    <row r="45376" spans="6:8" x14ac:dyDescent="0.25">
      <c r="F45376" s="11"/>
      <c r="G45376" s="11"/>
      <c r="H45376" s="11"/>
    </row>
    <row r="45377" spans="6:8" x14ac:dyDescent="0.25">
      <c r="F45377" s="11"/>
      <c r="G45377" s="11"/>
      <c r="H45377" s="11"/>
    </row>
    <row r="45378" spans="6:8" x14ac:dyDescent="0.25">
      <c r="F45378" s="11"/>
      <c r="G45378" s="11"/>
      <c r="H45378" s="11"/>
    </row>
    <row r="45379" spans="6:8" x14ac:dyDescent="0.25">
      <c r="F45379" s="11"/>
      <c r="G45379" s="11"/>
      <c r="H45379" s="11"/>
    </row>
    <row r="45380" spans="6:8" x14ac:dyDescent="0.25">
      <c r="F45380" s="11"/>
      <c r="G45380" s="11"/>
      <c r="H45380" s="11"/>
    </row>
    <row r="45381" spans="6:8" x14ac:dyDescent="0.25">
      <c r="F45381" s="11"/>
      <c r="G45381" s="11"/>
      <c r="H45381" s="11"/>
    </row>
    <row r="45382" spans="6:8" x14ac:dyDescent="0.25">
      <c r="F45382" s="11"/>
      <c r="G45382" s="11"/>
      <c r="H45382" s="11"/>
    </row>
    <row r="45383" spans="6:8" x14ac:dyDescent="0.25">
      <c r="F45383" s="11"/>
      <c r="G45383" s="11"/>
      <c r="H45383" s="11"/>
    </row>
    <row r="45384" spans="6:8" x14ac:dyDescent="0.25">
      <c r="F45384" s="11"/>
      <c r="G45384" s="11"/>
      <c r="H45384" s="11"/>
    </row>
    <row r="45385" spans="6:8" x14ac:dyDescent="0.25">
      <c r="F45385" s="11"/>
      <c r="G45385" s="11"/>
      <c r="H45385" s="11"/>
    </row>
    <row r="45386" spans="6:8" x14ac:dyDescent="0.25">
      <c r="F45386" s="11"/>
      <c r="G45386" s="11"/>
      <c r="H45386" s="11"/>
    </row>
    <row r="45387" spans="6:8" x14ac:dyDescent="0.25">
      <c r="F45387" s="11"/>
      <c r="G45387" s="11"/>
      <c r="H45387" s="11"/>
    </row>
    <row r="45388" spans="6:8" x14ac:dyDescent="0.25">
      <c r="F45388" s="11"/>
      <c r="G45388" s="11"/>
      <c r="H45388" s="11"/>
    </row>
    <row r="45389" spans="6:8" x14ac:dyDescent="0.25">
      <c r="F45389" s="11"/>
      <c r="G45389" s="11"/>
      <c r="H45389" s="11"/>
    </row>
    <row r="45390" spans="6:8" x14ac:dyDescent="0.25">
      <c r="F45390" s="11"/>
      <c r="G45390" s="11"/>
      <c r="H45390" s="11"/>
    </row>
    <row r="45391" spans="6:8" x14ac:dyDescent="0.25">
      <c r="F45391" s="11"/>
      <c r="G45391" s="11"/>
      <c r="H45391" s="11"/>
    </row>
    <row r="45392" spans="6:8" x14ac:dyDescent="0.25">
      <c r="F45392" s="11"/>
      <c r="G45392" s="11"/>
      <c r="H45392" s="11"/>
    </row>
    <row r="45393" spans="6:8" x14ac:dyDescent="0.25">
      <c r="F45393" s="11"/>
      <c r="G45393" s="11"/>
      <c r="H45393" s="11"/>
    </row>
    <row r="45394" spans="6:8" x14ac:dyDescent="0.25">
      <c r="F45394" s="11"/>
      <c r="G45394" s="11"/>
      <c r="H45394" s="11"/>
    </row>
    <row r="45395" spans="6:8" x14ac:dyDescent="0.25">
      <c r="F45395" s="11"/>
      <c r="G45395" s="11"/>
      <c r="H45395" s="11"/>
    </row>
    <row r="45396" spans="6:8" x14ac:dyDescent="0.25">
      <c r="F45396" s="11"/>
      <c r="G45396" s="11"/>
      <c r="H45396" s="11"/>
    </row>
    <row r="45397" spans="6:8" x14ac:dyDescent="0.25">
      <c r="F45397" s="11"/>
      <c r="G45397" s="11"/>
      <c r="H45397" s="11"/>
    </row>
    <row r="45398" spans="6:8" x14ac:dyDescent="0.25">
      <c r="F45398" s="11"/>
      <c r="G45398" s="11"/>
      <c r="H45398" s="11"/>
    </row>
    <row r="45399" spans="6:8" x14ac:dyDescent="0.25">
      <c r="F45399" s="11"/>
      <c r="G45399" s="11"/>
      <c r="H45399" s="11"/>
    </row>
    <row r="45400" spans="6:8" x14ac:dyDescent="0.25">
      <c r="F45400" s="11"/>
      <c r="G45400" s="11"/>
      <c r="H45400" s="11"/>
    </row>
    <row r="45401" spans="6:8" x14ac:dyDescent="0.25">
      <c r="F45401" s="11"/>
      <c r="G45401" s="11"/>
      <c r="H45401" s="11"/>
    </row>
    <row r="45402" spans="6:8" x14ac:dyDescent="0.25">
      <c r="F45402" s="11"/>
      <c r="G45402" s="11"/>
      <c r="H45402" s="11"/>
    </row>
    <row r="45403" spans="6:8" x14ac:dyDescent="0.25">
      <c r="F45403" s="11"/>
      <c r="G45403" s="11"/>
      <c r="H45403" s="11"/>
    </row>
    <row r="45404" spans="6:8" x14ac:dyDescent="0.25">
      <c r="F45404" s="11"/>
      <c r="G45404" s="11"/>
      <c r="H45404" s="11"/>
    </row>
    <row r="45405" spans="6:8" x14ac:dyDescent="0.25">
      <c r="F45405" s="11"/>
      <c r="G45405" s="11"/>
      <c r="H45405" s="11"/>
    </row>
    <row r="45406" spans="6:8" x14ac:dyDescent="0.25">
      <c r="F45406" s="11"/>
      <c r="G45406" s="11"/>
      <c r="H45406" s="11"/>
    </row>
    <row r="45407" spans="6:8" x14ac:dyDescent="0.25">
      <c r="F45407" s="11"/>
      <c r="G45407" s="11"/>
      <c r="H45407" s="11"/>
    </row>
    <row r="45408" spans="6:8" x14ac:dyDescent="0.25">
      <c r="F45408" s="11"/>
      <c r="G45408" s="11"/>
      <c r="H45408" s="11"/>
    </row>
    <row r="45409" spans="6:8" x14ac:dyDescent="0.25">
      <c r="F45409" s="11"/>
      <c r="G45409" s="11"/>
      <c r="H45409" s="11"/>
    </row>
    <row r="45410" spans="6:8" x14ac:dyDescent="0.25">
      <c r="F45410" s="11"/>
      <c r="G45410" s="11"/>
      <c r="H45410" s="11"/>
    </row>
    <row r="45411" spans="6:8" x14ac:dyDescent="0.25">
      <c r="F45411" s="11"/>
      <c r="G45411" s="11"/>
      <c r="H45411" s="11"/>
    </row>
    <row r="45412" spans="6:8" x14ac:dyDescent="0.25">
      <c r="F45412" s="11"/>
      <c r="G45412" s="11"/>
      <c r="H45412" s="11"/>
    </row>
    <row r="45413" spans="6:8" x14ac:dyDescent="0.25">
      <c r="F45413" s="11"/>
      <c r="G45413" s="11"/>
      <c r="H45413" s="11"/>
    </row>
    <row r="45414" spans="6:8" x14ac:dyDescent="0.25">
      <c r="F45414" s="11"/>
      <c r="G45414" s="11"/>
      <c r="H45414" s="11"/>
    </row>
    <row r="45415" spans="6:8" x14ac:dyDescent="0.25">
      <c r="F45415" s="11"/>
      <c r="G45415" s="11"/>
      <c r="H45415" s="11"/>
    </row>
    <row r="45416" spans="6:8" x14ac:dyDescent="0.25">
      <c r="F45416" s="11"/>
      <c r="G45416" s="11"/>
      <c r="H45416" s="11"/>
    </row>
    <row r="45417" spans="6:8" x14ac:dyDescent="0.25">
      <c r="F45417" s="11"/>
      <c r="G45417" s="11"/>
      <c r="H45417" s="11"/>
    </row>
    <row r="45418" spans="6:8" x14ac:dyDescent="0.25">
      <c r="F45418" s="11"/>
      <c r="G45418" s="11"/>
      <c r="H45418" s="11"/>
    </row>
    <row r="45419" spans="6:8" x14ac:dyDescent="0.25">
      <c r="F45419" s="11"/>
      <c r="G45419" s="11"/>
      <c r="H45419" s="11"/>
    </row>
    <row r="45420" spans="6:8" x14ac:dyDescent="0.25">
      <c r="F45420" s="11"/>
      <c r="G45420" s="11"/>
      <c r="H45420" s="11"/>
    </row>
    <row r="45421" spans="6:8" x14ac:dyDescent="0.25">
      <c r="F45421" s="11"/>
      <c r="G45421" s="11"/>
      <c r="H45421" s="11"/>
    </row>
    <row r="45422" spans="6:8" x14ac:dyDescent="0.25">
      <c r="F45422" s="11"/>
      <c r="G45422" s="11"/>
      <c r="H45422" s="11"/>
    </row>
    <row r="45423" spans="6:8" x14ac:dyDescent="0.25">
      <c r="F45423" s="11"/>
      <c r="G45423" s="11"/>
      <c r="H45423" s="11"/>
    </row>
    <row r="45424" spans="6:8" x14ac:dyDescent="0.25">
      <c r="F45424" s="11"/>
      <c r="G45424" s="11"/>
      <c r="H45424" s="11"/>
    </row>
    <row r="45425" spans="6:8" x14ac:dyDescent="0.25">
      <c r="F45425" s="11"/>
      <c r="G45425" s="11"/>
      <c r="H45425" s="11"/>
    </row>
    <row r="45426" spans="6:8" x14ac:dyDescent="0.25">
      <c r="F45426" s="11"/>
      <c r="G45426" s="11"/>
      <c r="H45426" s="11"/>
    </row>
    <row r="45427" spans="6:8" x14ac:dyDescent="0.25">
      <c r="F45427" s="11"/>
      <c r="G45427" s="11"/>
      <c r="H45427" s="11"/>
    </row>
    <row r="45428" spans="6:8" x14ac:dyDescent="0.25">
      <c r="F45428" s="11"/>
      <c r="G45428" s="11"/>
      <c r="H45428" s="11"/>
    </row>
    <row r="45429" spans="6:8" x14ac:dyDescent="0.25">
      <c r="F45429" s="11"/>
      <c r="G45429" s="11"/>
      <c r="H45429" s="11"/>
    </row>
    <row r="45430" spans="6:8" x14ac:dyDescent="0.25">
      <c r="F45430" s="11"/>
      <c r="G45430" s="11"/>
      <c r="H45430" s="11"/>
    </row>
    <row r="45431" spans="6:8" x14ac:dyDescent="0.25">
      <c r="F45431" s="11"/>
      <c r="G45431" s="11"/>
      <c r="H45431" s="11"/>
    </row>
    <row r="45432" spans="6:8" x14ac:dyDescent="0.25">
      <c r="F45432" s="11"/>
      <c r="G45432" s="11"/>
      <c r="H45432" s="11"/>
    </row>
    <row r="45433" spans="6:8" x14ac:dyDescent="0.25">
      <c r="F45433" s="11"/>
      <c r="G45433" s="11"/>
      <c r="H45433" s="11"/>
    </row>
    <row r="45434" spans="6:8" x14ac:dyDescent="0.25">
      <c r="F45434" s="11"/>
      <c r="G45434" s="11"/>
      <c r="H45434" s="11"/>
    </row>
    <row r="45435" spans="6:8" x14ac:dyDescent="0.25">
      <c r="F45435" s="11"/>
      <c r="G45435" s="11"/>
      <c r="H45435" s="11"/>
    </row>
    <row r="45436" spans="6:8" x14ac:dyDescent="0.25">
      <c r="F45436" s="11"/>
      <c r="G45436" s="11"/>
      <c r="H45436" s="11"/>
    </row>
    <row r="45437" spans="6:8" x14ac:dyDescent="0.25">
      <c r="F45437" s="11"/>
      <c r="G45437" s="11"/>
      <c r="H45437" s="11"/>
    </row>
    <row r="45438" spans="6:8" x14ac:dyDescent="0.25">
      <c r="F45438" s="11"/>
      <c r="G45438" s="11"/>
      <c r="H45438" s="11"/>
    </row>
    <row r="45439" spans="6:8" x14ac:dyDescent="0.25">
      <c r="F45439" s="11"/>
      <c r="G45439" s="11"/>
      <c r="H45439" s="11"/>
    </row>
    <row r="45440" spans="6:8" x14ac:dyDescent="0.25">
      <c r="F45440" s="11"/>
      <c r="G45440" s="11"/>
      <c r="H45440" s="11"/>
    </row>
    <row r="45441" spans="6:8" x14ac:dyDescent="0.25">
      <c r="F45441" s="11"/>
      <c r="G45441" s="11"/>
      <c r="H45441" s="11"/>
    </row>
    <row r="45442" spans="6:8" x14ac:dyDescent="0.25">
      <c r="F45442" s="11"/>
      <c r="G45442" s="11"/>
      <c r="H45442" s="11"/>
    </row>
    <row r="45443" spans="6:8" x14ac:dyDescent="0.25">
      <c r="F45443" s="11"/>
      <c r="G45443" s="11"/>
      <c r="H45443" s="11"/>
    </row>
    <row r="45444" spans="6:8" x14ac:dyDescent="0.25">
      <c r="F45444" s="11"/>
      <c r="G45444" s="11"/>
      <c r="H45444" s="11"/>
    </row>
    <row r="45445" spans="6:8" x14ac:dyDescent="0.25">
      <c r="F45445" s="11"/>
      <c r="G45445" s="11"/>
      <c r="H45445" s="11"/>
    </row>
    <row r="45446" spans="6:8" x14ac:dyDescent="0.25">
      <c r="F45446" s="11"/>
      <c r="G45446" s="11"/>
      <c r="H45446" s="11"/>
    </row>
    <row r="45447" spans="6:8" x14ac:dyDescent="0.25">
      <c r="F45447" s="11"/>
      <c r="G45447" s="11"/>
      <c r="H45447" s="11"/>
    </row>
    <row r="45448" spans="6:8" x14ac:dyDescent="0.25">
      <c r="F45448" s="11"/>
      <c r="G45448" s="11"/>
      <c r="H45448" s="11"/>
    </row>
    <row r="45449" spans="6:8" x14ac:dyDescent="0.25">
      <c r="F45449" s="11"/>
      <c r="G45449" s="11"/>
      <c r="H45449" s="11"/>
    </row>
    <row r="45450" spans="6:8" x14ac:dyDescent="0.25">
      <c r="F45450" s="11"/>
      <c r="G45450" s="11"/>
      <c r="H45450" s="11"/>
    </row>
    <row r="45451" spans="6:8" x14ac:dyDescent="0.25">
      <c r="F45451" s="11"/>
      <c r="G45451" s="11"/>
      <c r="H45451" s="11"/>
    </row>
    <row r="45452" spans="6:8" x14ac:dyDescent="0.25">
      <c r="F45452" s="11"/>
      <c r="G45452" s="11"/>
      <c r="H45452" s="11"/>
    </row>
    <row r="45453" spans="6:8" x14ac:dyDescent="0.25">
      <c r="F45453" s="11"/>
      <c r="G45453" s="11"/>
      <c r="H45453" s="11"/>
    </row>
    <row r="45454" spans="6:8" x14ac:dyDescent="0.25">
      <c r="F45454" s="11"/>
      <c r="G45454" s="11"/>
      <c r="H45454" s="11"/>
    </row>
    <row r="45455" spans="6:8" x14ac:dyDescent="0.25">
      <c r="F45455" s="11"/>
      <c r="G45455" s="11"/>
      <c r="H45455" s="11"/>
    </row>
    <row r="45456" spans="6:8" x14ac:dyDescent="0.25">
      <c r="F45456" s="11"/>
      <c r="G45456" s="11"/>
      <c r="H45456" s="11"/>
    </row>
    <row r="45457" spans="6:8" x14ac:dyDescent="0.25">
      <c r="F45457" s="11"/>
      <c r="G45457" s="11"/>
      <c r="H45457" s="11"/>
    </row>
    <row r="45458" spans="6:8" x14ac:dyDescent="0.25">
      <c r="F45458" s="11"/>
      <c r="G45458" s="11"/>
      <c r="H45458" s="11"/>
    </row>
    <row r="45459" spans="6:8" x14ac:dyDescent="0.25">
      <c r="F45459" s="11"/>
      <c r="G45459" s="11"/>
      <c r="H45459" s="11"/>
    </row>
    <row r="45460" spans="6:8" x14ac:dyDescent="0.25">
      <c r="F45460" s="11"/>
      <c r="G45460" s="11"/>
      <c r="H45460" s="11"/>
    </row>
    <row r="45461" spans="6:8" x14ac:dyDescent="0.25">
      <c r="F45461" s="11"/>
      <c r="G45461" s="11"/>
      <c r="H45461" s="11"/>
    </row>
    <row r="45462" spans="6:8" x14ac:dyDescent="0.25">
      <c r="F45462" s="11"/>
      <c r="G45462" s="11"/>
      <c r="H45462" s="11"/>
    </row>
    <row r="45463" spans="6:8" x14ac:dyDescent="0.25">
      <c r="F45463" s="11"/>
      <c r="G45463" s="11"/>
      <c r="H45463" s="11"/>
    </row>
    <row r="45464" spans="6:8" x14ac:dyDescent="0.25">
      <c r="F45464" s="11"/>
      <c r="G45464" s="11"/>
      <c r="H45464" s="11"/>
    </row>
    <row r="45465" spans="6:8" x14ac:dyDescent="0.25">
      <c r="F45465" s="11"/>
      <c r="G45465" s="11"/>
      <c r="H45465" s="11"/>
    </row>
    <row r="45466" spans="6:8" x14ac:dyDescent="0.25">
      <c r="F45466" s="11"/>
      <c r="G45466" s="11"/>
      <c r="H45466" s="11"/>
    </row>
    <row r="45467" spans="6:8" x14ac:dyDescent="0.25">
      <c r="F45467" s="11"/>
      <c r="G45467" s="11"/>
      <c r="H45467" s="11"/>
    </row>
    <row r="45468" spans="6:8" x14ac:dyDescent="0.25">
      <c r="F45468" s="11"/>
      <c r="G45468" s="11"/>
      <c r="H45468" s="11"/>
    </row>
    <row r="45469" spans="6:8" x14ac:dyDescent="0.25">
      <c r="F45469" s="11"/>
      <c r="G45469" s="11"/>
      <c r="H45469" s="11"/>
    </row>
    <row r="45470" spans="6:8" x14ac:dyDescent="0.25">
      <c r="F45470" s="11"/>
      <c r="G45470" s="11"/>
      <c r="H45470" s="11"/>
    </row>
    <row r="45471" spans="6:8" x14ac:dyDescent="0.25">
      <c r="F45471" s="11"/>
      <c r="G45471" s="11"/>
      <c r="H45471" s="11"/>
    </row>
    <row r="45472" spans="6:8" x14ac:dyDescent="0.25">
      <c r="F45472" s="11"/>
      <c r="G45472" s="11"/>
      <c r="H45472" s="11"/>
    </row>
    <row r="45473" spans="6:8" x14ac:dyDescent="0.25">
      <c r="F45473" s="11"/>
      <c r="G45473" s="11"/>
      <c r="H45473" s="11"/>
    </row>
    <row r="45474" spans="6:8" x14ac:dyDescent="0.25">
      <c r="F45474" s="11"/>
      <c r="G45474" s="11"/>
      <c r="H45474" s="11"/>
    </row>
    <row r="45475" spans="6:8" x14ac:dyDescent="0.25">
      <c r="F45475" s="11"/>
      <c r="G45475" s="11"/>
      <c r="H45475" s="11"/>
    </row>
    <row r="45476" spans="6:8" x14ac:dyDescent="0.25">
      <c r="F45476" s="11"/>
      <c r="G45476" s="11"/>
      <c r="H45476" s="11"/>
    </row>
    <row r="45477" spans="6:8" x14ac:dyDescent="0.25">
      <c r="F45477" s="11"/>
      <c r="G45477" s="11"/>
      <c r="H45477" s="11"/>
    </row>
    <row r="45478" spans="6:8" x14ac:dyDescent="0.25">
      <c r="F45478" s="11"/>
      <c r="G45478" s="11"/>
      <c r="H45478" s="11"/>
    </row>
    <row r="45479" spans="6:8" x14ac:dyDescent="0.25">
      <c r="F45479" s="11"/>
      <c r="G45479" s="11"/>
      <c r="H45479" s="11"/>
    </row>
    <row r="45480" spans="6:8" x14ac:dyDescent="0.25">
      <c r="F45480" s="11"/>
      <c r="G45480" s="11"/>
      <c r="H45480" s="11"/>
    </row>
    <row r="45481" spans="6:8" x14ac:dyDescent="0.25">
      <c r="F45481" s="11"/>
      <c r="G45481" s="11"/>
      <c r="H45481" s="11"/>
    </row>
    <row r="45482" spans="6:8" x14ac:dyDescent="0.25">
      <c r="F45482" s="11"/>
      <c r="G45482" s="11"/>
      <c r="H45482" s="11"/>
    </row>
    <row r="45483" spans="6:8" x14ac:dyDescent="0.25">
      <c r="F45483" s="11"/>
      <c r="G45483" s="11"/>
      <c r="H45483" s="11"/>
    </row>
    <row r="45484" spans="6:8" x14ac:dyDescent="0.25">
      <c r="F45484" s="11"/>
      <c r="G45484" s="11"/>
      <c r="H45484" s="11"/>
    </row>
    <row r="45485" spans="6:8" x14ac:dyDescent="0.25">
      <c r="F45485" s="11"/>
      <c r="G45485" s="11"/>
      <c r="H45485" s="11"/>
    </row>
    <row r="45486" spans="6:8" x14ac:dyDescent="0.25">
      <c r="F45486" s="11"/>
      <c r="G45486" s="11"/>
      <c r="H45486" s="11"/>
    </row>
    <row r="45487" spans="6:8" x14ac:dyDescent="0.25">
      <c r="F45487" s="11"/>
      <c r="G45487" s="11"/>
      <c r="H45487" s="11"/>
    </row>
    <row r="45488" spans="6:8" x14ac:dyDescent="0.25">
      <c r="F45488" s="11"/>
      <c r="G45488" s="11"/>
      <c r="H45488" s="11"/>
    </row>
    <row r="45489" spans="6:8" x14ac:dyDescent="0.25">
      <c r="F45489" s="11"/>
      <c r="G45489" s="11"/>
      <c r="H45489" s="11"/>
    </row>
    <row r="45490" spans="6:8" x14ac:dyDescent="0.25">
      <c r="F45490" s="11"/>
      <c r="G45490" s="11"/>
      <c r="H45490" s="11"/>
    </row>
    <row r="45491" spans="6:8" x14ac:dyDescent="0.25">
      <c r="F45491" s="11"/>
      <c r="G45491" s="11"/>
      <c r="H45491" s="11"/>
    </row>
    <row r="45492" spans="6:8" x14ac:dyDescent="0.25">
      <c r="F45492" s="11"/>
      <c r="G45492" s="11"/>
      <c r="H45492" s="11"/>
    </row>
    <row r="45493" spans="6:8" x14ac:dyDescent="0.25">
      <c r="F45493" s="11"/>
      <c r="G45493" s="11"/>
      <c r="H45493" s="11"/>
    </row>
    <row r="45494" spans="6:8" x14ac:dyDescent="0.25">
      <c r="F45494" s="11"/>
      <c r="G45494" s="11"/>
      <c r="H45494" s="11"/>
    </row>
    <row r="45495" spans="6:8" x14ac:dyDescent="0.25">
      <c r="F45495" s="11"/>
      <c r="G45495" s="11"/>
      <c r="H45495" s="11"/>
    </row>
    <row r="45496" spans="6:8" x14ac:dyDescent="0.25">
      <c r="F45496" s="11"/>
      <c r="G45496" s="11"/>
      <c r="H45496" s="11"/>
    </row>
    <row r="45497" spans="6:8" x14ac:dyDescent="0.25">
      <c r="F45497" s="11"/>
      <c r="G45497" s="11"/>
      <c r="H45497" s="11"/>
    </row>
    <row r="45498" spans="6:8" x14ac:dyDescent="0.25">
      <c r="F45498" s="11"/>
      <c r="G45498" s="11"/>
      <c r="H45498" s="11"/>
    </row>
    <row r="45499" spans="6:8" x14ac:dyDescent="0.25">
      <c r="F45499" s="11"/>
      <c r="G45499" s="11"/>
      <c r="H45499" s="11"/>
    </row>
    <row r="45500" spans="6:8" x14ac:dyDescent="0.25">
      <c r="F45500" s="11"/>
      <c r="G45500" s="11"/>
      <c r="H45500" s="11"/>
    </row>
    <row r="45501" spans="6:8" x14ac:dyDescent="0.25">
      <c r="F45501" s="11"/>
      <c r="G45501" s="11"/>
      <c r="H45501" s="11"/>
    </row>
    <row r="45502" spans="6:8" x14ac:dyDescent="0.25">
      <c r="F45502" s="11"/>
      <c r="G45502" s="11"/>
      <c r="H45502" s="11"/>
    </row>
    <row r="45503" spans="6:8" x14ac:dyDescent="0.25">
      <c r="F45503" s="11"/>
      <c r="G45503" s="11"/>
      <c r="H45503" s="11"/>
    </row>
    <row r="45504" spans="6:8" x14ac:dyDescent="0.25">
      <c r="F45504" s="11"/>
      <c r="G45504" s="11"/>
      <c r="H45504" s="11"/>
    </row>
    <row r="45505" spans="6:8" x14ac:dyDescent="0.25">
      <c r="F45505" s="11"/>
      <c r="G45505" s="11"/>
      <c r="H45505" s="11"/>
    </row>
    <row r="45506" spans="6:8" x14ac:dyDescent="0.25">
      <c r="F45506" s="11"/>
      <c r="G45506" s="11"/>
      <c r="H45506" s="11"/>
    </row>
    <row r="45507" spans="6:8" x14ac:dyDescent="0.25">
      <c r="F45507" s="11"/>
      <c r="G45507" s="11"/>
      <c r="H45507" s="11"/>
    </row>
    <row r="45508" spans="6:8" x14ac:dyDescent="0.25">
      <c r="F45508" s="11"/>
      <c r="G45508" s="11"/>
      <c r="H45508" s="11"/>
    </row>
    <row r="45509" spans="6:8" x14ac:dyDescent="0.25">
      <c r="F45509" s="11"/>
      <c r="G45509" s="11"/>
      <c r="H45509" s="11"/>
    </row>
    <row r="45510" spans="6:8" x14ac:dyDescent="0.25">
      <c r="F45510" s="11"/>
      <c r="G45510" s="11"/>
      <c r="H45510" s="11"/>
    </row>
    <row r="45511" spans="6:8" x14ac:dyDescent="0.25">
      <c r="F45511" s="11"/>
      <c r="G45511" s="11"/>
      <c r="H45511" s="11"/>
    </row>
    <row r="45512" spans="6:8" x14ac:dyDescent="0.25">
      <c r="F45512" s="11"/>
      <c r="G45512" s="11"/>
      <c r="H45512" s="11"/>
    </row>
    <row r="45513" spans="6:8" x14ac:dyDescent="0.25">
      <c r="F45513" s="11"/>
      <c r="G45513" s="11"/>
      <c r="H45513" s="11"/>
    </row>
    <row r="45514" spans="6:8" x14ac:dyDescent="0.25">
      <c r="F45514" s="11"/>
      <c r="G45514" s="11"/>
      <c r="H45514" s="11"/>
    </row>
    <row r="45515" spans="6:8" x14ac:dyDescent="0.25">
      <c r="F45515" s="11"/>
      <c r="G45515" s="11"/>
      <c r="H45515" s="11"/>
    </row>
    <row r="45516" spans="6:8" x14ac:dyDescent="0.25">
      <c r="F45516" s="11"/>
      <c r="G45516" s="11"/>
      <c r="H45516" s="11"/>
    </row>
    <row r="45517" spans="6:8" x14ac:dyDescent="0.25">
      <c r="F45517" s="11"/>
      <c r="G45517" s="11"/>
      <c r="H45517" s="11"/>
    </row>
    <row r="45518" spans="6:8" x14ac:dyDescent="0.25">
      <c r="F45518" s="11"/>
      <c r="G45518" s="11"/>
      <c r="H45518" s="11"/>
    </row>
    <row r="45519" spans="6:8" x14ac:dyDescent="0.25">
      <c r="F45519" s="11"/>
      <c r="G45519" s="11"/>
      <c r="H45519" s="11"/>
    </row>
    <row r="45520" spans="6:8" x14ac:dyDescent="0.25">
      <c r="F45520" s="11"/>
      <c r="G45520" s="11"/>
      <c r="H45520" s="11"/>
    </row>
    <row r="45521" spans="6:8" x14ac:dyDescent="0.25">
      <c r="F45521" s="11"/>
      <c r="G45521" s="11"/>
      <c r="H45521" s="11"/>
    </row>
    <row r="45522" spans="6:8" x14ac:dyDescent="0.25">
      <c r="F45522" s="11"/>
      <c r="G45522" s="11"/>
      <c r="H45522" s="11"/>
    </row>
    <row r="45523" spans="6:8" x14ac:dyDescent="0.25">
      <c r="F45523" s="11"/>
      <c r="G45523" s="11"/>
      <c r="H45523" s="11"/>
    </row>
    <row r="45524" spans="6:8" x14ac:dyDescent="0.25">
      <c r="F45524" s="11"/>
      <c r="G45524" s="11"/>
      <c r="H45524" s="11"/>
    </row>
    <row r="45525" spans="6:8" x14ac:dyDescent="0.25">
      <c r="F45525" s="11"/>
      <c r="G45525" s="11"/>
      <c r="H45525" s="11"/>
    </row>
    <row r="45526" spans="6:8" x14ac:dyDescent="0.25">
      <c r="F45526" s="11"/>
      <c r="G45526" s="11"/>
      <c r="H45526" s="11"/>
    </row>
    <row r="45527" spans="6:8" x14ac:dyDescent="0.25">
      <c r="F45527" s="11"/>
      <c r="G45527" s="11"/>
      <c r="H45527" s="11"/>
    </row>
    <row r="45528" spans="6:8" x14ac:dyDescent="0.25">
      <c r="F45528" s="11"/>
      <c r="G45528" s="11"/>
      <c r="H45528" s="11"/>
    </row>
    <row r="45529" spans="6:8" x14ac:dyDescent="0.25">
      <c r="F45529" s="11"/>
      <c r="G45529" s="11"/>
      <c r="H45529" s="11"/>
    </row>
    <row r="45530" spans="6:8" x14ac:dyDescent="0.25">
      <c r="F45530" s="11"/>
      <c r="G45530" s="11"/>
      <c r="H45530" s="11"/>
    </row>
    <row r="45531" spans="6:8" x14ac:dyDescent="0.25">
      <c r="F45531" s="11"/>
      <c r="G45531" s="11"/>
      <c r="H45531" s="11"/>
    </row>
    <row r="45532" spans="6:8" x14ac:dyDescent="0.25">
      <c r="F45532" s="11"/>
      <c r="G45532" s="11"/>
      <c r="H45532" s="11"/>
    </row>
    <row r="45533" spans="6:8" x14ac:dyDescent="0.25">
      <c r="F45533" s="11"/>
      <c r="G45533" s="11"/>
      <c r="H45533" s="11"/>
    </row>
    <row r="45534" spans="6:8" x14ac:dyDescent="0.25">
      <c r="F45534" s="11"/>
      <c r="G45534" s="11"/>
      <c r="H45534" s="11"/>
    </row>
    <row r="45535" spans="6:8" x14ac:dyDescent="0.25">
      <c r="F45535" s="11"/>
      <c r="G45535" s="11"/>
      <c r="H45535" s="11"/>
    </row>
    <row r="45536" spans="6:8" x14ac:dyDescent="0.25">
      <c r="F45536" s="11"/>
      <c r="G45536" s="11"/>
      <c r="H45536" s="11"/>
    </row>
    <row r="45537" spans="6:8" x14ac:dyDescent="0.25">
      <c r="F45537" s="11"/>
      <c r="G45537" s="11"/>
      <c r="H45537" s="11"/>
    </row>
    <row r="45538" spans="6:8" x14ac:dyDescent="0.25">
      <c r="F45538" s="11"/>
      <c r="G45538" s="11"/>
      <c r="H45538" s="11"/>
    </row>
    <row r="45539" spans="6:8" x14ac:dyDescent="0.25">
      <c r="F45539" s="11"/>
      <c r="G45539" s="11"/>
      <c r="H45539" s="11"/>
    </row>
    <row r="45540" spans="6:8" x14ac:dyDescent="0.25">
      <c r="F45540" s="11"/>
      <c r="G45540" s="11"/>
      <c r="H45540" s="11"/>
    </row>
    <row r="45541" spans="6:8" x14ac:dyDescent="0.25">
      <c r="F45541" s="11"/>
      <c r="G45541" s="11"/>
      <c r="H45541" s="11"/>
    </row>
    <row r="45542" spans="6:8" x14ac:dyDescent="0.25">
      <c r="F45542" s="11"/>
      <c r="G45542" s="11"/>
      <c r="H45542" s="11"/>
    </row>
    <row r="45543" spans="6:8" x14ac:dyDescent="0.25">
      <c r="F45543" s="11"/>
      <c r="G45543" s="11"/>
      <c r="H45543" s="11"/>
    </row>
    <row r="45544" spans="6:8" x14ac:dyDescent="0.25">
      <c r="F45544" s="11"/>
      <c r="G45544" s="11"/>
      <c r="H45544" s="11"/>
    </row>
    <row r="45545" spans="6:8" x14ac:dyDescent="0.25">
      <c r="F45545" s="11"/>
      <c r="G45545" s="11"/>
      <c r="H45545" s="11"/>
    </row>
    <row r="45546" spans="6:8" x14ac:dyDescent="0.25">
      <c r="F45546" s="11"/>
      <c r="G45546" s="11"/>
      <c r="H45546" s="11"/>
    </row>
    <row r="45547" spans="6:8" x14ac:dyDescent="0.25">
      <c r="F45547" s="11"/>
      <c r="G45547" s="11"/>
      <c r="H45547" s="11"/>
    </row>
    <row r="45548" spans="6:8" x14ac:dyDescent="0.25">
      <c r="F45548" s="11"/>
      <c r="G45548" s="11"/>
      <c r="H45548" s="11"/>
    </row>
    <row r="45549" spans="6:8" x14ac:dyDescent="0.25">
      <c r="F45549" s="11"/>
      <c r="G45549" s="11"/>
      <c r="H45549" s="11"/>
    </row>
    <row r="45550" spans="6:8" x14ac:dyDescent="0.25">
      <c r="F45550" s="11"/>
      <c r="G45550" s="11"/>
      <c r="H45550" s="11"/>
    </row>
    <row r="45551" spans="6:8" x14ac:dyDescent="0.25">
      <c r="F45551" s="11"/>
      <c r="G45551" s="11"/>
      <c r="H45551" s="11"/>
    </row>
    <row r="45552" spans="6:8" x14ac:dyDescent="0.25">
      <c r="F45552" s="11"/>
      <c r="G45552" s="11"/>
      <c r="H45552" s="11"/>
    </row>
    <row r="45553" spans="6:8" x14ac:dyDescent="0.25">
      <c r="F45553" s="11"/>
      <c r="G45553" s="11"/>
      <c r="H45553" s="11"/>
    </row>
    <row r="45554" spans="6:8" x14ac:dyDescent="0.25">
      <c r="F45554" s="11"/>
      <c r="G45554" s="11"/>
      <c r="H45554" s="11"/>
    </row>
    <row r="45555" spans="6:8" x14ac:dyDescent="0.25">
      <c r="F45555" s="11"/>
      <c r="G45555" s="11"/>
      <c r="H45555" s="11"/>
    </row>
    <row r="45556" spans="6:8" x14ac:dyDescent="0.25">
      <c r="F45556" s="11"/>
      <c r="G45556" s="11"/>
      <c r="H45556" s="11"/>
    </row>
    <row r="45557" spans="6:8" x14ac:dyDescent="0.25">
      <c r="F45557" s="11"/>
      <c r="G45557" s="11"/>
      <c r="H45557" s="11"/>
    </row>
    <row r="45558" spans="6:8" x14ac:dyDescent="0.25">
      <c r="F45558" s="11"/>
      <c r="G45558" s="11"/>
      <c r="H45558" s="11"/>
    </row>
    <row r="45559" spans="6:8" x14ac:dyDescent="0.25">
      <c r="F45559" s="11"/>
      <c r="G45559" s="11"/>
      <c r="H45559" s="11"/>
    </row>
    <row r="45560" spans="6:8" x14ac:dyDescent="0.25">
      <c r="F45560" s="11"/>
      <c r="G45560" s="11"/>
      <c r="H45560" s="11"/>
    </row>
    <row r="45561" spans="6:8" x14ac:dyDescent="0.25">
      <c r="F45561" s="11"/>
      <c r="G45561" s="11"/>
      <c r="H45561" s="11"/>
    </row>
    <row r="45562" spans="6:8" x14ac:dyDescent="0.25">
      <c r="F45562" s="11"/>
      <c r="G45562" s="11"/>
      <c r="H45562" s="11"/>
    </row>
    <row r="45563" spans="6:8" x14ac:dyDescent="0.25">
      <c r="F45563" s="11"/>
      <c r="G45563" s="11"/>
      <c r="H45563" s="11"/>
    </row>
    <row r="45564" spans="6:8" x14ac:dyDescent="0.25">
      <c r="F45564" s="11"/>
      <c r="G45564" s="11"/>
      <c r="H45564" s="11"/>
    </row>
    <row r="45565" spans="6:8" x14ac:dyDescent="0.25">
      <c r="F45565" s="11"/>
      <c r="G45565" s="11"/>
      <c r="H45565" s="11"/>
    </row>
    <row r="45566" spans="6:8" x14ac:dyDescent="0.25">
      <c r="F45566" s="11"/>
      <c r="G45566" s="11"/>
      <c r="H45566" s="11"/>
    </row>
    <row r="45567" spans="6:8" x14ac:dyDescent="0.25">
      <c r="F45567" s="11"/>
      <c r="G45567" s="11"/>
      <c r="H45567" s="11"/>
    </row>
    <row r="45568" spans="6:8" x14ac:dyDescent="0.25">
      <c r="F45568" s="11"/>
      <c r="G45568" s="11"/>
      <c r="H45568" s="11"/>
    </row>
    <row r="45569" spans="6:8" x14ac:dyDescent="0.25">
      <c r="F45569" s="11"/>
      <c r="G45569" s="11"/>
      <c r="H45569" s="11"/>
    </row>
    <row r="45570" spans="6:8" x14ac:dyDescent="0.25">
      <c r="F45570" s="11"/>
      <c r="G45570" s="11"/>
      <c r="H45570" s="11"/>
    </row>
    <row r="45571" spans="6:8" x14ac:dyDescent="0.25">
      <c r="F45571" s="11"/>
      <c r="G45571" s="11"/>
      <c r="H45571" s="11"/>
    </row>
    <row r="45572" spans="6:8" x14ac:dyDescent="0.25">
      <c r="F45572" s="11"/>
      <c r="G45572" s="11"/>
      <c r="H45572" s="11"/>
    </row>
    <row r="45573" spans="6:8" x14ac:dyDescent="0.25">
      <c r="F45573" s="11"/>
      <c r="G45573" s="11"/>
      <c r="H45573" s="11"/>
    </row>
    <row r="45574" spans="6:8" x14ac:dyDescent="0.25">
      <c r="F45574" s="11"/>
      <c r="G45574" s="11"/>
      <c r="H45574" s="11"/>
    </row>
    <row r="45575" spans="6:8" x14ac:dyDescent="0.25">
      <c r="F45575" s="11"/>
      <c r="G45575" s="11"/>
      <c r="H45575" s="11"/>
    </row>
    <row r="45576" spans="6:8" x14ac:dyDescent="0.25">
      <c r="F45576" s="11"/>
      <c r="G45576" s="11"/>
      <c r="H45576" s="11"/>
    </row>
    <row r="45577" spans="6:8" x14ac:dyDescent="0.25">
      <c r="F45577" s="11"/>
      <c r="G45577" s="11"/>
      <c r="H45577" s="11"/>
    </row>
    <row r="45578" spans="6:8" x14ac:dyDescent="0.25">
      <c r="F45578" s="11"/>
      <c r="G45578" s="11"/>
      <c r="H45578" s="11"/>
    </row>
    <row r="45579" spans="6:8" x14ac:dyDescent="0.25">
      <c r="F45579" s="11"/>
      <c r="G45579" s="11"/>
      <c r="H45579" s="11"/>
    </row>
    <row r="45580" spans="6:8" x14ac:dyDescent="0.25">
      <c r="F45580" s="11"/>
      <c r="G45580" s="11"/>
      <c r="H45580" s="11"/>
    </row>
    <row r="45581" spans="6:8" x14ac:dyDescent="0.25">
      <c r="F45581" s="11"/>
      <c r="G45581" s="11"/>
      <c r="H45581" s="11"/>
    </row>
    <row r="45582" spans="6:8" x14ac:dyDescent="0.25">
      <c r="F45582" s="11"/>
      <c r="G45582" s="11"/>
      <c r="H45582" s="11"/>
    </row>
    <row r="45583" spans="6:8" x14ac:dyDescent="0.25">
      <c r="F45583" s="11"/>
      <c r="G45583" s="11"/>
      <c r="H45583" s="11"/>
    </row>
    <row r="45584" spans="6:8" x14ac:dyDescent="0.25">
      <c r="F45584" s="11"/>
      <c r="G45584" s="11"/>
      <c r="H45584" s="11"/>
    </row>
    <row r="45585" spans="6:8" x14ac:dyDescent="0.25">
      <c r="F45585" s="11"/>
      <c r="G45585" s="11"/>
      <c r="H45585" s="11"/>
    </row>
    <row r="45586" spans="6:8" x14ac:dyDescent="0.25">
      <c r="F45586" s="11"/>
      <c r="G45586" s="11"/>
      <c r="H45586" s="11"/>
    </row>
    <row r="45587" spans="6:8" x14ac:dyDescent="0.25">
      <c r="F45587" s="11"/>
      <c r="G45587" s="11"/>
      <c r="H45587" s="11"/>
    </row>
    <row r="45588" spans="6:8" x14ac:dyDescent="0.25">
      <c r="F45588" s="11"/>
      <c r="G45588" s="11"/>
      <c r="H45588" s="11"/>
    </row>
    <row r="45589" spans="6:8" x14ac:dyDescent="0.25">
      <c r="F45589" s="11"/>
      <c r="G45589" s="11"/>
      <c r="H45589" s="11"/>
    </row>
    <row r="45590" spans="6:8" x14ac:dyDescent="0.25">
      <c r="F45590" s="11"/>
      <c r="G45590" s="11"/>
      <c r="H45590" s="11"/>
    </row>
    <row r="45591" spans="6:8" x14ac:dyDescent="0.25">
      <c r="F45591" s="11"/>
      <c r="G45591" s="11"/>
      <c r="H45591" s="11"/>
    </row>
    <row r="45592" spans="6:8" x14ac:dyDescent="0.25">
      <c r="F45592" s="11"/>
      <c r="G45592" s="11"/>
      <c r="H45592" s="11"/>
    </row>
    <row r="45593" spans="6:8" x14ac:dyDescent="0.25">
      <c r="F45593" s="11"/>
      <c r="G45593" s="11"/>
      <c r="H45593" s="11"/>
    </row>
    <row r="45594" spans="6:8" x14ac:dyDescent="0.25">
      <c r="F45594" s="11"/>
      <c r="G45594" s="11"/>
      <c r="H45594" s="11"/>
    </row>
    <row r="45595" spans="6:8" x14ac:dyDescent="0.25">
      <c r="F45595" s="11"/>
      <c r="G45595" s="11"/>
      <c r="H45595" s="11"/>
    </row>
    <row r="45596" spans="6:8" x14ac:dyDescent="0.25">
      <c r="F45596" s="11"/>
      <c r="G45596" s="11"/>
      <c r="H45596" s="11"/>
    </row>
    <row r="45597" spans="6:8" x14ac:dyDescent="0.25">
      <c r="F45597" s="11"/>
      <c r="G45597" s="11"/>
      <c r="H45597" s="11"/>
    </row>
    <row r="45598" spans="6:8" x14ac:dyDescent="0.25">
      <c r="F45598" s="11"/>
      <c r="G45598" s="11"/>
      <c r="H45598" s="11"/>
    </row>
    <row r="45599" spans="6:8" x14ac:dyDescent="0.25">
      <c r="F45599" s="11"/>
      <c r="G45599" s="11"/>
      <c r="H45599" s="11"/>
    </row>
    <row r="45600" spans="6:8" x14ac:dyDescent="0.25">
      <c r="F45600" s="11"/>
      <c r="G45600" s="11"/>
      <c r="H45600" s="11"/>
    </row>
    <row r="45601" spans="6:8" x14ac:dyDescent="0.25">
      <c r="F45601" s="11"/>
      <c r="G45601" s="11"/>
      <c r="H45601" s="11"/>
    </row>
    <row r="45602" spans="6:8" x14ac:dyDescent="0.25">
      <c r="F45602" s="11"/>
      <c r="G45602" s="11"/>
      <c r="H45602" s="11"/>
    </row>
    <row r="45603" spans="6:8" x14ac:dyDescent="0.25">
      <c r="F45603" s="11"/>
      <c r="G45603" s="11"/>
      <c r="H45603" s="11"/>
    </row>
    <row r="45604" spans="6:8" x14ac:dyDescent="0.25">
      <c r="F45604" s="11"/>
      <c r="G45604" s="11"/>
      <c r="H45604" s="11"/>
    </row>
    <row r="45605" spans="6:8" x14ac:dyDescent="0.25">
      <c r="F45605" s="11"/>
      <c r="G45605" s="11"/>
      <c r="H45605" s="11"/>
    </row>
    <row r="45606" spans="6:8" x14ac:dyDescent="0.25">
      <c r="F45606" s="11"/>
      <c r="G45606" s="11"/>
      <c r="H45606" s="11"/>
    </row>
    <row r="45607" spans="6:8" x14ac:dyDescent="0.25">
      <c r="F45607" s="11"/>
      <c r="G45607" s="11"/>
      <c r="H45607" s="11"/>
    </row>
    <row r="45608" spans="6:8" x14ac:dyDescent="0.25">
      <c r="F45608" s="11"/>
      <c r="G45608" s="11"/>
      <c r="H45608" s="11"/>
    </row>
    <row r="45609" spans="6:8" x14ac:dyDescent="0.25">
      <c r="F45609" s="11"/>
      <c r="G45609" s="11"/>
      <c r="H45609" s="11"/>
    </row>
    <row r="45610" spans="6:8" x14ac:dyDescent="0.25">
      <c r="F45610" s="11"/>
      <c r="G45610" s="11"/>
      <c r="H45610" s="11"/>
    </row>
    <row r="45611" spans="6:8" x14ac:dyDescent="0.25">
      <c r="F45611" s="11"/>
      <c r="G45611" s="11"/>
      <c r="H45611" s="11"/>
    </row>
    <row r="45612" spans="6:8" x14ac:dyDescent="0.25">
      <c r="F45612" s="11"/>
      <c r="G45612" s="11"/>
      <c r="H45612" s="11"/>
    </row>
    <row r="45613" spans="6:8" x14ac:dyDescent="0.25">
      <c r="F45613" s="11"/>
      <c r="G45613" s="11"/>
      <c r="H45613" s="11"/>
    </row>
    <row r="45614" spans="6:8" x14ac:dyDescent="0.25">
      <c r="F45614" s="11"/>
      <c r="G45614" s="11"/>
      <c r="H45614" s="11"/>
    </row>
    <row r="45615" spans="6:8" x14ac:dyDescent="0.25">
      <c r="F45615" s="11"/>
      <c r="G45615" s="11"/>
      <c r="H45615" s="11"/>
    </row>
    <row r="45616" spans="6:8" x14ac:dyDescent="0.25">
      <c r="F45616" s="11"/>
      <c r="G45616" s="11"/>
      <c r="H45616" s="11"/>
    </row>
    <row r="45617" spans="6:8" x14ac:dyDescent="0.25">
      <c r="F45617" s="11"/>
      <c r="G45617" s="11"/>
      <c r="H45617" s="11"/>
    </row>
    <row r="45618" spans="6:8" x14ac:dyDescent="0.25">
      <c r="F45618" s="11"/>
      <c r="G45618" s="11"/>
      <c r="H45618" s="11"/>
    </row>
    <row r="45619" spans="6:8" x14ac:dyDescent="0.25">
      <c r="F45619" s="11"/>
      <c r="G45619" s="11"/>
      <c r="H45619" s="11"/>
    </row>
    <row r="45620" spans="6:8" x14ac:dyDescent="0.25">
      <c r="F45620" s="11"/>
      <c r="G45620" s="11"/>
      <c r="H45620" s="11"/>
    </row>
    <row r="45621" spans="6:8" x14ac:dyDescent="0.25">
      <c r="F45621" s="11"/>
      <c r="G45621" s="11"/>
      <c r="H45621" s="11"/>
    </row>
    <row r="45622" spans="6:8" x14ac:dyDescent="0.25">
      <c r="F45622" s="11"/>
      <c r="G45622" s="11"/>
      <c r="H45622" s="11"/>
    </row>
    <row r="45623" spans="6:8" x14ac:dyDescent="0.25">
      <c r="F45623" s="11"/>
      <c r="G45623" s="11"/>
      <c r="H45623" s="11"/>
    </row>
    <row r="45624" spans="6:8" x14ac:dyDescent="0.25">
      <c r="F45624" s="11"/>
      <c r="G45624" s="11"/>
      <c r="H45624" s="11"/>
    </row>
    <row r="45625" spans="6:8" x14ac:dyDescent="0.25">
      <c r="F45625" s="11"/>
      <c r="G45625" s="11"/>
      <c r="H45625" s="11"/>
    </row>
    <row r="45626" spans="6:8" x14ac:dyDescent="0.25">
      <c r="F45626" s="11"/>
      <c r="G45626" s="11"/>
      <c r="H45626" s="11"/>
    </row>
    <row r="45627" spans="6:8" x14ac:dyDescent="0.25">
      <c r="F45627" s="11"/>
      <c r="G45627" s="11"/>
      <c r="H45627" s="11"/>
    </row>
    <row r="45628" spans="6:8" x14ac:dyDescent="0.25">
      <c r="F45628" s="11"/>
      <c r="G45628" s="11"/>
      <c r="H45628" s="11"/>
    </row>
    <row r="45629" spans="6:8" x14ac:dyDescent="0.25">
      <c r="F45629" s="11"/>
      <c r="G45629" s="11"/>
      <c r="H45629" s="11"/>
    </row>
    <row r="45630" spans="6:8" x14ac:dyDescent="0.25">
      <c r="F45630" s="11"/>
      <c r="G45630" s="11"/>
      <c r="H45630" s="11"/>
    </row>
    <row r="45631" spans="6:8" x14ac:dyDescent="0.25">
      <c r="F45631" s="11"/>
      <c r="G45631" s="11"/>
      <c r="H45631" s="11"/>
    </row>
    <row r="45632" spans="6:8" x14ac:dyDescent="0.25">
      <c r="F45632" s="11"/>
      <c r="G45632" s="11"/>
      <c r="H45632" s="11"/>
    </row>
    <row r="45633" spans="6:8" x14ac:dyDescent="0.25">
      <c r="F45633" s="11"/>
      <c r="G45633" s="11"/>
      <c r="H45633" s="11"/>
    </row>
    <row r="45634" spans="6:8" x14ac:dyDescent="0.25">
      <c r="F45634" s="11"/>
      <c r="G45634" s="11"/>
      <c r="H45634" s="11"/>
    </row>
    <row r="45635" spans="6:8" x14ac:dyDescent="0.25">
      <c r="F45635" s="11"/>
      <c r="G45635" s="11"/>
      <c r="H45635" s="11"/>
    </row>
    <row r="45636" spans="6:8" x14ac:dyDescent="0.25">
      <c r="F45636" s="11"/>
      <c r="G45636" s="11"/>
      <c r="H45636" s="11"/>
    </row>
    <row r="45637" spans="6:8" x14ac:dyDescent="0.25">
      <c r="F45637" s="11"/>
      <c r="G45637" s="11"/>
      <c r="H45637" s="11"/>
    </row>
    <row r="45638" spans="6:8" x14ac:dyDescent="0.25">
      <c r="F45638" s="11"/>
      <c r="G45638" s="11"/>
      <c r="H45638" s="11"/>
    </row>
    <row r="45639" spans="6:8" x14ac:dyDescent="0.25">
      <c r="F45639" s="11"/>
      <c r="G45639" s="11"/>
      <c r="H45639" s="11"/>
    </row>
    <row r="45640" spans="6:8" x14ac:dyDescent="0.25">
      <c r="F45640" s="11"/>
      <c r="G45640" s="11"/>
      <c r="H45640" s="11"/>
    </row>
    <row r="45641" spans="6:8" x14ac:dyDescent="0.25">
      <c r="F45641" s="11"/>
      <c r="G45641" s="11"/>
      <c r="H45641" s="11"/>
    </row>
    <row r="45642" spans="6:8" x14ac:dyDescent="0.25">
      <c r="F45642" s="11"/>
      <c r="G45642" s="11"/>
      <c r="H45642" s="11"/>
    </row>
    <row r="45643" spans="6:8" x14ac:dyDescent="0.25">
      <c r="F45643" s="11"/>
      <c r="G45643" s="11"/>
      <c r="H45643" s="11"/>
    </row>
    <row r="45644" spans="6:8" x14ac:dyDescent="0.25">
      <c r="F45644" s="11"/>
      <c r="G45644" s="11"/>
      <c r="H45644" s="11"/>
    </row>
    <row r="45645" spans="6:8" x14ac:dyDescent="0.25">
      <c r="F45645" s="11"/>
      <c r="G45645" s="11"/>
      <c r="H45645" s="11"/>
    </row>
    <row r="45646" spans="6:8" x14ac:dyDescent="0.25">
      <c r="F45646" s="11"/>
      <c r="G45646" s="11"/>
      <c r="H45646" s="11"/>
    </row>
    <row r="45647" spans="6:8" x14ac:dyDescent="0.25">
      <c r="F45647" s="11"/>
      <c r="G45647" s="11"/>
      <c r="H45647" s="11"/>
    </row>
    <row r="45648" spans="6:8" x14ac:dyDescent="0.25">
      <c r="F45648" s="11"/>
      <c r="G45648" s="11"/>
      <c r="H45648" s="11"/>
    </row>
    <row r="45649" spans="6:8" x14ac:dyDescent="0.25">
      <c r="F45649" s="11"/>
      <c r="G45649" s="11"/>
      <c r="H45649" s="11"/>
    </row>
    <row r="45650" spans="6:8" x14ac:dyDescent="0.25">
      <c r="F45650" s="11"/>
      <c r="G45650" s="11"/>
      <c r="H45650" s="11"/>
    </row>
    <row r="45651" spans="6:8" x14ac:dyDescent="0.25">
      <c r="F45651" s="11"/>
      <c r="G45651" s="11"/>
      <c r="H45651" s="11"/>
    </row>
    <row r="45652" spans="6:8" x14ac:dyDescent="0.25">
      <c r="F45652" s="11"/>
      <c r="G45652" s="11"/>
      <c r="H45652" s="11"/>
    </row>
    <row r="45653" spans="6:8" x14ac:dyDescent="0.25">
      <c r="F45653" s="11"/>
      <c r="G45653" s="11"/>
      <c r="H45653" s="11"/>
    </row>
    <row r="45654" spans="6:8" x14ac:dyDescent="0.25">
      <c r="F45654" s="11"/>
      <c r="G45654" s="11"/>
      <c r="H45654" s="11"/>
    </row>
    <row r="45655" spans="6:8" x14ac:dyDescent="0.25">
      <c r="F45655" s="11"/>
      <c r="G45655" s="11"/>
      <c r="H45655" s="11"/>
    </row>
    <row r="45656" spans="6:8" x14ac:dyDescent="0.25">
      <c r="F45656" s="11"/>
      <c r="G45656" s="11"/>
      <c r="H45656" s="11"/>
    </row>
    <row r="45657" spans="6:8" x14ac:dyDescent="0.25">
      <c r="F45657" s="11"/>
      <c r="G45657" s="11"/>
      <c r="H45657" s="11"/>
    </row>
    <row r="45658" spans="6:8" x14ac:dyDescent="0.25">
      <c r="F45658" s="11"/>
      <c r="G45658" s="11"/>
      <c r="H45658" s="11"/>
    </row>
    <row r="45659" spans="6:8" x14ac:dyDescent="0.25">
      <c r="F45659" s="11"/>
      <c r="G45659" s="11"/>
      <c r="H45659" s="11"/>
    </row>
    <row r="45660" spans="6:8" x14ac:dyDescent="0.25">
      <c r="F45660" s="11"/>
      <c r="G45660" s="11"/>
      <c r="H45660" s="11"/>
    </row>
    <row r="45661" spans="6:8" x14ac:dyDescent="0.25">
      <c r="F45661" s="11"/>
      <c r="G45661" s="11"/>
      <c r="H45661" s="11"/>
    </row>
    <row r="45662" spans="6:8" x14ac:dyDescent="0.25">
      <c r="F45662" s="11"/>
      <c r="G45662" s="11"/>
      <c r="H45662" s="11"/>
    </row>
    <row r="45663" spans="6:8" x14ac:dyDescent="0.25">
      <c r="F45663" s="11"/>
      <c r="G45663" s="11"/>
      <c r="H45663" s="11"/>
    </row>
    <row r="45664" spans="6:8" x14ac:dyDescent="0.25">
      <c r="F45664" s="11"/>
      <c r="G45664" s="11"/>
      <c r="H45664" s="11"/>
    </row>
    <row r="45665" spans="6:8" x14ac:dyDescent="0.25">
      <c r="F45665" s="11"/>
      <c r="G45665" s="11"/>
      <c r="H45665" s="11"/>
    </row>
    <row r="45666" spans="6:8" x14ac:dyDescent="0.25">
      <c r="F45666" s="11"/>
      <c r="G45666" s="11"/>
      <c r="H45666" s="11"/>
    </row>
    <row r="45667" spans="6:8" x14ac:dyDescent="0.25">
      <c r="F45667" s="11"/>
      <c r="G45667" s="11"/>
      <c r="H45667" s="11"/>
    </row>
    <row r="45668" spans="6:8" x14ac:dyDescent="0.25">
      <c r="F45668" s="11"/>
      <c r="G45668" s="11"/>
      <c r="H45668" s="11"/>
    </row>
    <row r="45669" spans="6:8" x14ac:dyDescent="0.25">
      <c r="F45669" s="11"/>
      <c r="G45669" s="11"/>
      <c r="H45669" s="11"/>
    </row>
    <row r="45670" spans="6:8" x14ac:dyDescent="0.25">
      <c r="F45670" s="11"/>
      <c r="G45670" s="11"/>
      <c r="H45670" s="11"/>
    </row>
    <row r="45671" spans="6:8" x14ac:dyDescent="0.25">
      <c r="F45671" s="11"/>
      <c r="G45671" s="11"/>
      <c r="H45671" s="11"/>
    </row>
    <row r="45672" spans="6:8" x14ac:dyDescent="0.25">
      <c r="F45672" s="11"/>
      <c r="G45672" s="11"/>
      <c r="H45672" s="11"/>
    </row>
    <row r="45673" spans="6:8" x14ac:dyDescent="0.25">
      <c r="F45673" s="11"/>
      <c r="G45673" s="11"/>
      <c r="H45673" s="11"/>
    </row>
    <row r="45674" spans="6:8" x14ac:dyDescent="0.25">
      <c r="F45674" s="11"/>
      <c r="G45674" s="11"/>
      <c r="H45674" s="11"/>
    </row>
    <row r="45675" spans="6:8" x14ac:dyDescent="0.25">
      <c r="F45675" s="11"/>
      <c r="G45675" s="11"/>
      <c r="H45675" s="11"/>
    </row>
    <row r="45676" spans="6:8" x14ac:dyDescent="0.25">
      <c r="F45676" s="11"/>
      <c r="G45676" s="11"/>
      <c r="H45676" s="11"/>
    </row>
    <row r="45677" spans="6:8" x14ac:dyDescent="0.25">
      <c r="F45677" s="11"/>
      <c r="G45677" s="11"/>
      <c r="H45677" s="11"/>
    </row>
    <row r="45678" spans="6:8" x14ac:dyDescent="0.25">
      <c r="F45678" s="11"/>
      <c r="G45678" s="11"/>
      <c r="H45678" s="11"/>
    </row>
    <row r="45679" spans="6:8" x14ac:dyDescent="0.25">
      <c r="F45679" s="11"/>
      <c r="G45679" s="11"/>
      <c r="H45679" s="11"/>
    </row>
    <row r="45680" spans="6:8" x14ac:dyDescent="0.25">
      <c r="F45680" s="11"/>
      <c r="G45680" s="11"/>
      <c r="H45680" s="11"/>
    </row>
    <row r="45681" spans="6:8" x14ac:dyDescent="0.25">
      <c r="F45681" s="11"/>
      <c r="G45681" s="11"/>
      <c r="H45681" s="11"/>
    </row>
    <row r="45682" spans="6:8" x14ac:dyDescent="0.25">
      <c r="F45682" s="11"/>
      <c r="G45682" s="11"/>
      <c r="H45682" s="11"/>
    </row>
    <row r="45683" spans="6:8" x14ac:dyDescent="0.25">
      <c r="F45683" s="11"/>
      <c r="G45683" s="11"/>
      <c r="H45683" s="11"/>
    </row>
    <row r="45684" spans="6:8" x14ac:dyDescent="0.25">
      <c r="F45684" s="11"/>
      <c r="G45684" s="11"/>
      <c r="H45684" s="11"/>
    </row>
    <row r="45685" spans="6:8" x14ac:dyDescent="0.25">
      <c r="F45685" s="11"/>
      <c r="G45685" s="11"/>
      <c r="H45685" s="11"/>
    </row>
    <row r="45686" spans="6:8" x14ac:dyDescent="0.25">
      <c r="F45686" s="11"/>
      <c r="G45686" s="11"/>
      <c r="H45686" s="11"/>
    </row>
    <row r="45687" spans="6:8" x14ac:dyDescent="0.25">
      <c r="F45687" s="11"/>
      <c r="G45687" s="11"/>
      <c r="H45687" s="11"/>
    </row>
    <row r="45688" spans="6:8" x14ac:dyDescent="0.25">
      <c r="F45688" s="11"/>
      <c r="G45688" s="11"/>
      <c r="H45688" s="11"/>
    </row>
    <row r="45689" spans="6:8" x14ac:dyDescent="0.25">
      <c r="F45689" s="11"/>
      <c r="G45689" s="11"/>
      <c r="H45689" s="11"/>
    </row>
    <row r="45690" spans="6:8" x14ac:dyDescent="0.25">
      <c r="F45690" s="11"/>
      <c r="G45690" s="11"/>
      <c r="H45690" s="11"/>
    </row>
    <row r="45691" spans="6:8" x14ac:dyDescent="0.25">
      <c r="F45691" s="11"/>
      <c r="G45691" s="11"/>
      <c r="H45691" s="11"/>
    </row>
    <row r="45692" spans="6:8" x14ac:dyDescent="0.25">
      <c r="F45692" s="11"/>
      <c r="G45692" s="11"/>
      <c r="H45692" s="11"/>
    </row>
    <row r="45693" spans="6:8" x14ac:dyDescent="0.25">
      <c r="F45693" s="11"/>
      <c r="G45693" s="11"/>
      <c r="H45693" s="11"/>
    </row>
    <row r="45694" spans="6:8" x14ac:dyDescent="0.25">
      <c r="F45694" s="11"/>
      <c r="G45694" s="11"/>
      <c r="H45694" s="11"/>
    </row>
    <row r="45695" spans="6:8" x14ac:dyDescent="0.25">
      <c r="F45695" s="11"/>
      <c r="G45695" s="11"/>
      <c r="H45695" s="11"/>
    </row>
    <row r="45696" spans="6:8" x14ac:dyDescent="0.25">
      <c r="F45696" s="11"/>
      <c r="G45696" s="11"/>
      <c r="H45696" s="11"/>
    </row>
    <row r="45697" spans="6:8" x14ac:dyDescent="0.25">
      <c r="F45697" s="11"/>
      <c r="G45697" s="11"/>
      <c r="H45697" s="11"/>
    </row>
    <row r="45698" spans="6:8" x14ac:dyDescent="0.25">
      <c r="F45698" s="11"/>
      <c r="G45698" s="11"/>
      <c r="H45698" s="11"/>
    </row>
    <row r="45699" spans="6:8" x14ac:dyDescent="0.25">
      <c r="F45699" s="11"/>
      <c r="G45699" s="11"/>
      <c r="H45699" s="11"/>
    </row>
    <row r="45700" spans="6:8" x14ac:dyDescent="0.25">
      <c r="F45700" s="11"/>
      <c r="G45700" s="11"/>
      <c r="H45700" s="11"/>
    </row>
    <row r="45701" spans="6:8" x14ac:dyDescent="0.25">
      <c r="F45701" s="11"/>
      <c r="G45701" s="11"/>
      <c r="H45701" s="11"/>
    </row>
    <row r="45702" spans="6:8" x14ac:dyDescent="0.25">
      <c r="F45702" s="11"/>
      <c r="G45702" s="11"/>
      <c r="H45702" s="11"/>
    </row>
    <row r="45703" spans="6:8" x14ac:dyDescent="0.25">
      <c r="F45703" s="11"/>
      <c r="G45703" s="11"/>
      <c r="H45703" s="11"/>
    </row>
    <row r="45704" spans="6:8" x14ac:dyDescent="0.25">
      <c r="F45704" s="11"/>
      <c r="G45704" s="11"/>
      <c r="H45704" s="11"/>
    </row>
    <row r="45705" spans="6:8" x14ac:dyDescent="0.25">
      <c r="F45705" s="11"/>
      <c r="G45705" s="11"/>
      <c r="H45705" s="11"/>
    </row>
    <row r="45706" spans="6:8" x14ac:dyDescent="0.25">
      <c r="F45706" s="11"/>
      <c r="G45706" s="11"/>
      <c r="H45706" s="11"/>
    </row>
    <row r="45707" spans="6:8" x14ac:dyDescent="0.25">
      <c r="F45707" s="11"/>
      <c r="G45707" s="11"/>
      <c r="H45707" s="11"/>
    </row>
    <row r="45708" spans="6:8" x14ac:dyDescent="0.25">
      <c r="F45708" s="11"/>
      <c r="G45708" s="11"/>
      <c r="H45708" s="11"/>
    </row>
    <row r="45709" spans="6:8" x14ac:dyDescent="0.25">
      <c r="F45709" s="11"/>
      <c r="G45709" s="11"/>
      <c r="H45709" s="11"/>
    </row>
    <row r="45710" spans="6:8" x14ac:dyDescent="0.25">
      <c r="F45710" s="11"/>
      <c r="G45710" s="11"/>
      <c r="H45710" s="11"/>
    </row>
    <row r="45711" spans="6:8" x14ac:dyDescent="0.25">
      <c r="F45711" s="11"/>
      <c r="G45711" s="11"/>
      <c r="H45711" s="11"/>
    </row>
    <row r="45712" spans="6:8" x14ac:dyDescent="0.25">
      <c r="F45712" s="11"/>
      <c r="G45712" s="11"/>
      <c r="H45712" s="11"/>
    </row>
    <row r="45713" spans="6:8" x14ac:dyDescent="0.25">
      <c r="F45713" s="11"/>
      <c r="G45713" s="11"/>
      <c r="H45713" s="11"/>
    </row>
    <row r="45714" spans="6:8" x14ac:dyDescent="0.25">
      <c r="F45714" s="11"/>
      <c r="G45714" s="11"/>
      <c r="H45714" s="11"/>
    </row>
    <row r="45715" spans="6:8" x14ac:dyDescent="0.25">
      <c r="F45715" s="11"/>
      <c r="G45715" s="11"/>
      <c r="H45715" s="11"/>
    </row>
    <row r="45716" spans="6:8" x14ac:dyDescent="0.25">
      <c r="F45716" s="11"/>
      <c r="G45716" s="11"/>
      <c r="H45716" s="11"/>
    </row>
    <row r="45717" spans="6:8" x14ac:dyDescent="0.25">
      <c r="F45717" s="11"/>
      <c r="G45717" s="11"/>
      <c r="H45717" s="11"/>
    </row>
    <row r="45718" spans="6:8" x14ac:dyDescent="0.25">
      <c r="F45718" s="11"/>
      <c r="G45718" s="11"/>
      <c r="H45718" s="11"/>
    </row>
    <row r="45719" spans="6:8" x14ac:dyDescent="0.25">
      <c r="F45719" s="11"/>
      <c r="G45719" s="11"/>
      <c r="H45719" s="11"/>
    </row>
    <row r="45720" spans="6:8" x14ac:dyDescent="0.25">
      <c r="F45720" s="11"/>
      <c r="G45720" s="11"/>
      <c r="H45720" s="11"/>
    </row>
    <row r="45721" spans="6:8" x14ac:dyDescent="0.25">
      <c r="F45721" s="11"/>
      <c r="G45721" s="11"/>
      <c r="H45721" s="11"/>
    </row>
    <row r="45722" spans="6:8" x14ac:dyDescent="0.25">
      <c r="F45722" s="11"/>
      <c r="G45722" s="11"/>
      <c r="H45722" s="11"/>
    </row>
    <row r="45723" spans="6:8" x14ac:dyDescent="0.25">
      <c r="F45723" s="11"/>
      <c r="G45723" s="11"/>
      <c r="H45723" s="11"/>
    </row>
    <row r="45724" spans="6:8" x14ac:dyDescent="0.25">
      <c r="F45724" s="11"/>
      <c r="G45724" s="11"/>
      <c r="H45724" s="11"/>
    </row>
    <row r="45725" spans="6:8" x14ac:dyDescent="0.25">
      <c r="F45725" s="11"/>
      <c r="G45725" s="11"/>
      <c r="H45725" s="11"/>
    </row>
    <row r="45726" spans="6:8" x14ac:dyDescent="0.25">
      <c r="F45726" s="11"/>
      <c r="G45726" s="11"/>
      <c r="H45726" s="11"/>
    </row>
    <row r="45727" spans="6:8" x14ac:dyDescent="0.25">
      <c r="F45727" s="11"/>
      <c r="G45727" s="11"/>
      <c r="H45727" s="11"/>
    </row>
    <row r="45728" spans="6:8" x14ac:dyDescent="0.25">
      <c r="F45728" s="11"/>
      <c r="G45728" s="11"/>
      <c r="H45728" s="11"/>
    </row>
    <row r="45729" spans="6:8" x14ac:dyDescent="0.25">
      <c r="F45729" s="11"/>
      <c r="G45729" s="11"/>
      <c r="H45729" s="11"/>
    </row>
    <row r="45730" spans="6:8" x14ac:dyDescent="0.25">
      <c r="F45730" s="11"/>
      <c r="G45730" s="11"/>
      <c r="H45730" s="11"/>
    </row>
    <row r="45731" spans="6:8" x14ac:dyDescent="0.25">
      <c r="F45731" s="11"/>
      <c r="G45731" s="11"/>
      <c r="H45731" s="11"/>
    </row>
    <row r="45732" spans="6:8" x14ac:dyDescent="0.25">
      <c r="F45732" s="11"/>
      <c r="G45732" s="11"/>
      <c r="H45732" s="11"/>
    </row>
    <row r="45733" spans="6:8" x14ac:dyDescent="0.25">
      <c r="F45733" s="11"/>
      <c r="G45733" s="11"/>
      <c r="H45733" s="11"/>
    </row>
    <row r="45734" spans="6:8" x14ac:dyDescent="0.25">
      <c r="F45734" s="11"/>
      <c r="G45734" s="11"/>
      <c r="H45734" s="11"/>
    </row>
    <row r="45735" spans="6:8" x14ac:dyDescent="0.25">
      <c r="F45735" s="11"/>
      <c r="G45735" s="11"/>
      <c r="H45735" s="11"/>
    </row>
    <row r="45736" spans="6:8" x14ac:dyDescent="0.25">
      <c r="F45736" s="11"/>
      <c r="G45736" s="11"/>
      <c r="H45736" s="11"/>
    </row>
    <row r="45737" spans="6:8" x14ac:dyDescent="0.25">
      <c r="F45737" s="11"/>
      <c r="G45737" s="11"/>
      <c r="H45737" s="11"/>
    </row>
    <row r="45738" spans="6:8" x14ac:dyDescent="0.25">
      <c r="F45738" s="11"/>
      <c r="G45738" s="11"/>
      <c r="H45738" s="11"/>
    </row>
    <row r="45739" spans="6:8" x14ac:dyDescent="0.25">
      <c r="F45739" s="11"/>
      <c r="G45739" s="11"/>
      <c r="H45739" s="11"/>
    </row>
    <row r="45740" spans="6:8" x14ac:dyDescent="0.25">
      <c r="F45740" s="11"/>
      <c r="G45740" s="11"/>
      <c r="H45740" s="11"/>
    </row>
    <row r="45741" spans="6:8" x14ac:dyDescent="0.25">
      <c r="F45741" s="11"/>
      <c r="G45741" s="11"/>
      <c r="H45741" s="11"/>
    </row>
    <row r="45742" spans="6:8" x14ac:dyDescent="0.25">
      <c r="F45742" s="11"/>
      <c r="G45742" s="11"/>
      <c r="H45742" s="11"/>
    </row>
    <row r="45743" spans="6:8" x14ac:dyDescent="0.25">
      <c r="F45743" s="11"/>
      <c r="G45743" s="11"/>
      <c r="H45743" s="11"/>
    </row>
    <row r="45744" spans="6:8" x14ac:dyDescent="0.25">
      <c r="F45744" s="11"/>
      <c r="G45744" s="11"/>
      <c r="H45744" s="11"/>
    </row>
    <row r="45745" spans="6:8" x14ac:dyDescent="0.25">
      <c r="F45745" s="11"/>
      <c r="G45745" s="11"/>
      <c r="H45745" s="11"/>
    </row>
    <row r="45746" spans="6:8" x14ac:dyDescent="0.25">
      <c r="F45746" s="11"/>
      <c r="G45746" s="11"/>
      <c r="H45746" s="11"/>
    </row>
    <row r="45747" spans="6:8" x14ac:dyDescent="0.25">
      <c r="F45747" s="11"/>
      <c r="G45747" s="11"/>
      <c r="H45747" s="11"/>
    </row>
    <row r="45748" spans="6:8" x14ac:dyDescent="0.25">
      <c r="F45748" s="11"/>
      <c r="G45748" s="11"/>
      <c r="H45748" s="11"/>
    </row>
    <row r="45749" spans="6:8" x14ac:dyDescent="0.25">
      <c r="F45749" s="11"/>
      <c r="G45749" s="11"/>
      <c r="H45749" s="11"/>
    </row>
    <row r="45750" spans="6:8" x14ac:dyDescent="0.25">
      <c r="F45750" s="11"/>
      <c r="G45750" s="11"/>
      <c r="H45750" s="11"/>
    </row>
    <row r="45751" spans="6:8" x14ac:dyDescent="0.25">
      <c r="F45751" s="11"/>
      <c r="G45751" s="11"/>
      <c r="H45751" s="11"/>
    </row>
    <row r="45752" spans="6:8" x14ac:dyDescent="0.25">
      <c r="F45752" s="11"/>
      <c r="G45752" s="11"/>
      <c r="H45752" s="11"/>
    </row>
    <row r="45753" spans="6:8" x14ac:dyDescent="0.25">
      <c r="F45753" s="11"/>
      <c r="G45753" s="11"/>
      <c r="H45753" s="11"/>
    </row>
    <row r="45754" spans="6:8" x14ac:dyDescent="0.25">
      <c r="F45754" s="11"/>
      <c r="G45754" s="11"/>
      <c r="H45754" s="11"/>
    </row>
    <row r="45755" spans="6:8" x14ac:dyDescent="0.25">
      <c r="F45755" s="11"/>
      <c r="G45755" s="11"/>
      <c r="H45755" s="11"/>
    </row>
    <row r="45756" spans="6:8" x14ac:dyDescent="0.25">
      <c r="F45756" s="11"/>
      <c r="G45756" s="11"/>
      <c r="H45756" s="11"/>
    </row>
    <row r="45757" spans="6:8" x14ac:dyDescent="0.25">
      <c r="F45757" s="11"/>
      <c r="G45757" s="11"/>
      <c r="H45757" s="11"/>
    </row>
    <row r="45758" spans="6:8" x14ac:dyDescent="0.25">
      <c r="F45758" s="11"/>
      <c r="G45758" s="11"/>
      <c r="H45758" s="11"/>
    </row>
    <row r="45759" spans="6:8" x14ac:dyDescent="0.25">
      <c r="F45759" s="11"/>
      <c r="G45759" s="11"/>
      <c r="H45759" s="11"/>
    </row>
    <row r="45760" spans="6:8" x14ac:dyDescent="0.25">
      <c r="F45760" s="11"/>
      <c r="G45760" s="11"/>
      <c r="H45760" s="11"/>
    </row>
    <row r="45761" spans="6:8" x14ac:dyDescent="0.25">
      <c r="F45761" s="11"/>
      <c r="G45761" s="11"/>
      <c r="H45761" s="11"/>
    </row>
    <row r="45762" spans="6:8" x14ac:dyDescent="0.25">
      <c r="F45762" s="11"/>
      <c r="G45762" s="11"/>
      <c r="H45762" s="11"/>
    </row>
    <row r="45763" spans="6:8" x14ac:dyDescent="0.25">
      <c r="F45763" s="11"/>
      <c r="G45763" s="11"/>
      <c r="H45763" s="11"/>
    </row>
    <row r="45764" spans="6:8" x14ac:dyDescent="0.25">
      <c r="F45764" s="11"/>
      <c r="G45764" s="11"/>
      <c r="H45764" s="11"/>
    </row>
    <row r="45765" spans="6:8" x14ac:dyDescent="0.25">
      <c r="F45765" s="11"/>
      <c r="G45765" s="11"/>
      <c r="H45765" s="11"/>
    </row>
    <row r="45766" spans="6:8" x14ac:dyDescent="0.25">
      <c r="F45766" s="11"/>
      <c r="G45766" s="11"/>
      <c r="H45766" s="11"/>
    </row>
    <row r="45767" spans="6:8" x14ac:dyDescent="0.25">
      <c r="F45767" s="11"/>
      <c r="G45767" s="11"/>
      <c r="H45767" s="11"/>
    </row>
    <row r="45768" spans="6:8" x14ac:dyDescent="0.25">
      <c r="F45768" s="11"/>
      <c r="G45768" s="11"/>
      <c r="H45768" s="11"/>
    </row>
    <row r="45769" spans="6:8" x14ac:dyDescent="0.25">
      <c r="F45769" s="11"/>
      <c r="G45769" s="11"/>
      <c r="H45769" s="11"/>
    </row>
    <row r="45770" spans="6:8" x14ac:dyDescent="0.25">
      <c r="F45770" s="11"/>
      <c r="G45770" s="11"/>
      <c r="H45770" s="11"/>
    </row>
    <row r="45771" spans="6:8" x14ac:dyDescent="0.25">
      <c r="F45771" s="11"/>
      <c r="G45771" s="11"/>
      <c r="H45771" s="11"/>
    </row>
    <row r="45772" spans="6:8" x14ac:dyDescent="0.25">
      <c r="F45772" s="11"/>
      <c r="G45772" s="11"/>
      <c r="H45772" s="11"/>
    </row>
    <row r="45773" spans="6:8" x14ac:dyDescent="0.25">
      <c r="F45773" s="11"/>
      <c r="G45773" s="11"/>
      <c r="H45773" s="11"/>
    </row>
    <row r="45774" spans="6:8" x14ac:dyDescent="0.25">
      <c r="F45774" s="11"/>
      <c r="G45774" s="11"/>
      <c r="H45774" s="11"/>
    </row>
    <row r="45775" spans="6:8" x14ac:dyDescent="0.25">
      <c r="F45775" s="11"/>
      <c r="G45775" s="11"/>
      <c r="H45775" s="11"/>
    </row>
    <row r="45776" spans="6:8" x14ac:dyDescent="0.25">
      <c r="F45776" s="11"/>
      <c r="G45776" s="11"/>
      <c r="H45776" s="11"/>
    </row>
    <row r="45777" spans="6:8" x14ac:dyDescent="0.25">
      <c r="F45777" s="11"/>
      <c r="G45777" s="11"/>
      <c r="H45777" s="11"/>
    </row>
    <row r="45778" spans="6:8" x14ac:dyDescent="0.25">
      <c r="F45778" s="11"/>
      <c r="G45778" s="11"/>
      <c r="H45778" s="11"/>
    </row>
    <row r="45779" spans="6:8" x14ac:dyDescent="0.25">
      <c r="F45779" s="11"/>
      <c r="G45779" s="11"/>
      <c r="H45779" s="11"/>
    </row>
    <row r="45780" spans="6:8" x14ac:dyDescent="0.25">
      <c r="F45780" s="11"/>
      <c r="G45780" s="11"/>
      <c r="H45780" s="11"/>
    </row>
    <row r="45781" spans="6:8" x14ac:dyDescent="0.25">
      <c r="F45781" s="11"/>
      <c r="G45781" s="11"/>
      <c r="H45781" s="11"/>
    </row>
    <row r="45782" spans="6:8" x14ac:dyDescent="0.25">
      <c r="F45782" s="11"/>
      <c r="G45782" s="11"/>
      <c r="H45782" s="11"/>
    </row>
    <row r="45783" spans="6:8" x14ac:dyDescent="0.25">
      <c r="F45783" s="11"/>
      <c r="G45783" s="11"/>
      <c r="H45783" s="11"/>
    </row>
    <row r="45784" spans="6:8" x14ac:dyDescent="0.25">
      <c r="F45784" s="11"/>
      <c r="G45784" s="11"/>
      <c r="H45784" s="11"/>
    </row>
    <row r="45785" spans="6:8" x14ac:dyDescent="0.25">
      <c r="F45785" s="11"/>
      <c r="G45785" s="11"/>
      <c r="H45785" s="11"/>
    </row>
    <row r="45786" spans="6:8" x14ac:dyDescent="0.25">
      <c r="F45786" s="11"/>
      <c r="G45786" s="11"/>
      <c r="H45786" s="11"/>
    </row>
    <row r="45787" spans="6:8" x14ac:dyDescent="0.25">
      <c r="F45787" s="11"/>
      <c r="G45787" s="11"/>
      <c r="H45787" s="11"/>
    </row>
    <row r="45788" spans="6:8" x14ac:dyDescent="0.25">
      <c r="F45788" s="11"/>
      <c r="G45788" s="11"/>
      <c r="H45788" s="11"/>
    </row>
    <row r="45789" spans="6:8" x14ac:dyDescent="0.25">
      <c r="F45789" s="11"/>
      <c r="G45789" s="11"/>
      <c r="H45789" s="11"/>
    </row>
    <row r="45790" spans="6:8" x14ac:dyDescent="0.25">
      <c r="F45790" s="11"/>
      <c r="G45790" s="11"/>
      <c r="H45790" s="11"/>
    </row>
    <row r="45791" spans="6:8" x14ac:dyDescent="0.25">
      <c r="F45791" s="11"/>
      <c r="G45791" s="11"/>
      <c r="H45791" s="11"/>
    </row>
    <row r="45792" spans="6:8" x14ac:dyDescent="0.25">
      <c r="F45792" s="11"/>
      <c r="G45792" s="11"/>
      <c r="H45792" s="11"/>
    </row>
    <row r="45793" spans="6:8" x14ac:dyDescent="0.25">
      <c r="F45793" s="11"/>
      <c r="G45793" s="11"/>
      <c r="H45793" s="11"/>
    </row>
    <row r="45794" spans="6:8" x14ac:dyDescent="0.25">
      <c r="F45794" s="11"/>
      <c r="G45794" s="11"/>
      <c r="H45794" s="11"/>
    </row>
    <row r="45795" spans="6:8" x14ac:dyDescent="0.25">
      <c r="F45795" s="11"/>
      <c r="G45795" s="11"/>
      <c r="H45795" s="11"/>
    </row>
    <row r="45796" spans="6:8" x14ac:dyDescent="0.25">
      <c r="F45796" s="11"/>
      <c r="G45796" s="11"/>
      <c r="H45796" s="11"/>
    </row>
    <row r="45797" spans="6:8" x14ac:dyDescent="0.25">
      <c r="F45797" s="11"/>
      <c r="G45797" s="11"/>
      <c r="H45797" s="11"/>
    </row>
    <row r="45798" spans="6:8" x14ac:dyDescent="0.25">
      <c r="F45798" s="11"/>
      <c r="G45798" s="11"/>
      <c r="H45798" s="11"/>
    </row>
    <row r="45799" spans="6:8" x14ac:dyDescent="0.25">
      <c r="F45799" s="11"/>
      <c r="G45799" s="11"/>
      <c r="H45799" s="11"/>
    </row>
    <row r="45800" spans="6:8" x14ac:dyDescent="0.25">
      <c r="F45800" s="11"/>
      <c r="G45800" s="11"/>
      <c r="H45800" s="11"/>
    </row>
    <row r="45801" spans="6:8" x14ac:dyDescent="0.25">
      <c r="F45801" s="11"/>
      <c r="G45801" s="11"/>
      <c r="H45801" s="11"/>
    </row>
    <row r="45802" spans="6:8" x14ac:dyDescent="0.25">
      <c r="F45802" s="11"/>
      <c r="G45802" s="11"/>
      <c r="H45802" s="11"/>
    </row>
    <row r="45803" spans="6:8" x14ac:dyDescent="0.25">
      <c r="F45803" s="11"/>
      <c r="G45803" s="11"/>
      <c r="H45803" s="11"/>
    </row>
    <row r="45804" spans="6:8" x14ac:dyDescent="0.25">
      <c r="F45804" s="11"/>
      <c r="G45804" s="11"/>
      <c r="H45804" s="11"/>
    </row>
    <row r="45805" spans="6:8" x14ac:dyDescent="0.25">
      <c r="F45805" s="11"/>
      <c r="G45805" s="11"/>
      <c r="H45805" s="11"/>
    </row>
    <row r="45806" spans="6:8" x14ac:dyDescent="0.25">
      <c r="F45806" s="11"/>
      <c r="G45806" s="11"/>
      <c r="H45806" s="11"/>
    </row>
    <row r="45807" spans="6:8" x14ac:dyDescent="0.25">
      <c r="F45807" s="11"/>
      <c r="G45807" s="11"/>
      <c r="H45807" s="11"/>
    </row>
    <row r="45808" spans="6:8" x14ac:dyDescent="0.25">
      <c r="F45808" s="11"/>
      <c r="G45808" s="11"/>
      <c r="H45808" s="11"/>
    </row>
    <row r="45809" spans="6:8" x14ac:dyDescent="0.25">
      <c r="F45809" s="11"/>
      <c r="G45809" s="11"/>
      <c r="H45809" s="11"/>
    </row>
    <row r="45810" spans="6:8" x14ac:dyDescent="0.25">
      <c r="F45810" s="11"/>
      <c r="G45810" s="11"/>
      <c r="H45810" s="11"/>
    </row>
    <row r="45811" spans="6:8" x14ac:dyDescent="0.25">
      <c r="F45811" s="11"/>
      <c r="G45811" s="11"/>
      <c r="H45811" s="11"/>
    </row>
    <row r="45812" spans="6:8" x14ac:dyDescent="0.25">
      <c r="F45812" s="11"/>
      <c r="G45812" s="11"/>
      <c r="H45812" s="11"/>
    </row>
    <row r="45813" spans="6:8" x14ac:dyDescent="0.25">
      <c r="F45813" s="11"/>
      <c r="G45813" s="11"/>
      <c r="H45813" s="11"/>
    </row>
    <row r="45814" spans="6:8" x14ac:dyDescent="0.25">
      <c r="F45814" s="11"/>
      <c r="G45814" s="11"/>
      <c r="H45814" s="11"/>
    </row>
    <row r="45815" spans="6:8" x14ac:dyDescent="0.25">
      <c r="F45815" s="11"/>
      <c r="G45815" s="11"/>
      <c r="H45815" s="11"/>
    </row>
    <row r="45816" spans="6:8" x14ac:dyDescent="0.25">
      <c r="F45816" s="11"/>
      <c r="G45816" s="11"/>
      <c r="H45816" s="11"/>
    </row>
    <row r="45817" spans="6:8" x14ac:dyDescent="0.25">
      <c r="F45817" s="11"/>
      <c r="G45817" s="11"/>
      <c r="H45817" s="11"/>
    </row>
    <row r="45818" spans="6:8" x14ac:dyDescent="0.25">
      <c r="F45818" s="11"/>
      <c r="G45818" s="11"/>
      <c r="H45818" s="11"/>
    </row>
    <row r="45819" spans="6:8" x14ac:dyDescent="0.25">
      <c r="F45819" s="11"/>
      <c r="G45819" s="11"/>
      <c r="H45819" s="11"/>
    </row>
    <row r="45820" spans="6:8" x14ac:dyDescent="0.25">
      <c r="F45820" s="11"/>
      <c r="G45820" s="11"/>
      <c r="H45820" s="11"/>
    </row>
    <row r="45821" spans="6:8" x14ac:dyDescent="0.25">
      <c r="F45821" s="11"/>
      <c r="G45821" s="11"/>
      <c r="H45821" s="11"/>
    </row>
    <row r="45822" spans="6:8" x14ac:dyDescent="0.25">
      <c r="F45822" s="11"/>
      <c r="G45822" s="11"/>
      <c r="H45822" s="11"/>
    </row>
    <row r="45823" spans="6:8" x14ac:dyDescent="0.25">
      <c r="F45823" s="11"/>
      <c r="G45823" s="11"/>
      <c r="H45823" s="11"/>
    </row>
    <row r="45824" spans="6:8" x14ac:dyDescent="0.25">
      <c r="F45824" s="11"/>
      <c r="G45824" s="11"/>
      <c r="H45824" s="11"/>
    </row>
    <row r="45825" spans="6:8" x14ac:dyDescent="0.25">
      <c r="F45825" s="11"/>
      <c r="G45825" s="11"/>
      <c r="H45825" s="11"/>
    </row>
    <row r="45826" spans="6:8" x14ac:dyDescent="0.25">
      <c r="F45826" s="11"/>
      <c r="G45826" s="11"/>
      <c r="H45826" s="11"/>
    </row>
    <row r="45827" spans="6:8" x14ac:dyDescent="0.25">
      <c r="F45827" s="11"/>
      <c r="G45827" s="11"/>
      <c r="H45827" s="11"/>
    </row>
    <row r="45828" spans="6:8" x14ac:dyDescent="0.25">
      <c r="F45828" s="11"/>
      <c r="G45828" s="11"/>
      <c r="H45828" s="11"/>
    </row>
    <row r="45829" spans="6:8" x14ac:dyDescent="0.25">
      <c r="F45829" s="11"/>
      <c r="G45829" s="11"/>
      <c r="H45829" s="11"/>
    </row>
    <row r="45830" spans="6:8" x14ac:dyDescent="0.25">
      <c r="F45830" s="11"/>
      <c r="G45830" s="11"/>
      <c r="H45830" s="11"/>
    </row>
    <row r="45831" spans="6:8" x14ac:dyDescent="0.25">
      <c r="F45831" s="11"/>
      <c r="G45831" s="11"/>
      <c r="H45831" s="11"/>
    </row>
    <row r="45832" spans="6:8" x14ac:dyDescent="0.25">
      <c r="F45832" s="11"/>
      <c r="G45832" s="11"/>
      <c r="H45832" s="11"/>
    </row>
    <row r="45833" spans="6:8" x14ac:dyDescent="0.25">
      <c r="F45833" s="11"/>
      <c r="G45833" s="11"/>
      <c r="H45833" s="11"/>
    </row>
    <row r="45834" spans="6:8" x14ac:dyDescent="0.25">
      <c r="F45834" s="11"/>
      <c r="G45834" s="11"/>
      <c r="H45834" s="11"/>
    </row>
    <row r="45835" spans="6:8" x14ac:dyDescent="0.25">
      <c r="F45835" s="11"/>
      <c r="G45835" s="11"/>
      <c r="H45835" s="11"/>
    </row>
    <row r="45836" spans="6:8" x14ac:dyDescent="0.25">
      <c r="F45836" s="11"/>
      <c r="G45836" s="11"/>
      <c r="H45836" s="11"/>
    </row>
    <row r="45837" spans="6:8" x14ac:dyDescent="0.25">
      <c r="F45837" s="11"/>
      <c r="G45837" s="11"/>
      <c r="H45837" s="11"/>
    </row>
    <row r="45838" spans="6:8" x14ac:dyDescent="0.25">
      <c r="F45838" s="11"/>
      <c r="G45838" s="11"/>
      <c r="H45838" s="11"/>
    </row>
    <row r="45839" spans="6:8" x14ac:dyDescent="0.25">
      <c r="F45839" s="11"/>
      <c r="G45839" s="11"/>
      <c r="H45839" s="11"/>
    </row>
    <row r="45840" spans="6:8" x14ac:dyDescent="0.25">
      <c r="F45840" s="11"/>
      <c r="G45840" s="11"/>
      <c r="H45840" s="11"/>
    </row>
    <row r="45841" spans="6:8" x14ac:dyDescent="0.25">
      <c r="F45841" s="11"/>
      <c r="G45841" s="11"/>
      <c r="H45841" s="11"/>
    </row>
    <row r="45842" spans="6:8" x14ac:dyDescent="0.25">
      <c r="F45842" s="11"/>
      <c r="G45842" s="11"/>
      <c r="H45842" s="11"/>
    </row>
    <row r="45843" spans="6:8" x14ac:dyDescent="0.25">
      <c r="F45843" s="11"/>
      <c r="G45843" s="11"/>
      <c r="H45843" s="11"/>
    </row>
    <row r="45844" spans="6:8" x14ac:dyDescent="0.25">
      <c r="F45844" s="11"/>
      <c r="G45844" s="11"/>
      <c r="H45844" s="11"/>
    </row>
    <row r="45845" spans="6:8" x14ac:dyDescent="0.25">
      <c r="F45845" s="11"/>
      <c r="G45845" s="11"/>
      <c r="H45845" s="11"/>
    </row>
    <row r="45846" spans="6:8" x14ac:dyDescent="0.25">
      <c r="F45846" s="11"/>
      <c r="G45846" s="11"/>
      <c r="H45846" s="11"/>
    </row>
    <row r="45847" spans="6:8" x14ac:dyDescent="0.25">
      <c r="F45847" s="11"/>
      <c r="G45847" s="11"/>
      <c r="H45847" s="11"/>
    </row>
    <row r="45848" spans="6:8" x14ac:dyDescent="0.25">
      <c r="F45848" s="11"/>
      <c r="G45848" s="11"/>
      <c r="H45848" s="11"/>
    </row>
    <row r="45849" spans="6:8" x14ac:dyDescent="0.25">
      <c r="F45849" s="11"/>
      <c r="G45849" s="11"/>
      <c r="H45849" s="11"/>
    </row>
    <row r="45850" spans="6:8" x14ac:dyDescent="0.25">
      <c r="F45850" s="11"/>
      <c r="G45850" s="11"/>
      <c r="H45850" s="11"/>
    </row>
    <row r="45851" spans="6:8" x14ac:dyDescent="0.25">
      <c r="F45851" s="11"/>
      <c r="G45851" s="11"/>
      <c r="H45851" s="11"/>
    </row>
    <row r="45852" spans="6:8" x14ac:dyDescent="0.25">
      <c r="F45852" s="11"/>
      <c r="G45852" s="11"/>
      <c r="H45852" s="11"/>
    </row>
    <row r="45853" spans="6:8" x14ac:dyDescent="0.25">
      <c r="F45853" s="11"/>
      <c r="G45853" s="11"/>
      <c r="H45853" s="11"/>
    </row>
    <row r="45854" spans="6:8" x14ac:dyDescent="0.25">
      <c r="F45854" s="11"/>
      <c r="G45854" s="11"/>
      <c r="H45854" s="11"/>
    </row>
    <row r="45855" spans="6:8" x14ac:dyDescent="0.25">
      <c r="F45855" s="11"/>
      <c r="G45855" s="11"/>
      <c r="H45855" s="11"/>
    </row>
    <row r="45856" spans="6:8" x14ac:dyDescent="0.25">
      <c r="F45856" s="11"/>
      <c r="G45856" s="11"/>
      <c r="H45856" s="11"/>
    </row>
    <row r="45857" spans="6:8" x14ac:dyDescent="0.25">
      <c r="F45857" s="11"/>
      <c r="G45857" s="11"/>
      <c r="H45857" s="11"/>
    </row>
    <row r="45858" spans="6:8" x14ac:dyDescent="0.25">
      <c r="F45858" s="11"/>
      <c r="G45858" s="11"/>
      <c r="H45858" s="11"/>
    </row>
    <row r="45859" spans="6:8" x14ac:dyDescent="0.25">
      <c r="F45859" s="11"/>
      <c r="G45859" s="11"/>
      <c r="H45859" s="11"/>
    </row>
    <row r="45860" spans="6:8" x14ac:dyDescent="0.25">
      <c r="F45860" s="11"/>
      <c r="G45860" s="11"/>
      <c r="H45860" s="11"/>
    </row>
    <row r="45861" spans="6:8" x14ac:dyDescent="0.25">
      <c r="F45861" s="11"/>
      <c r="G45861" s="11"/>
      <c r="H45861" s="11"/>
    </row>
    <row r="45862" spans="6:8" x14ac:dyDescent="0.25">
      <c r="F45862" s="11"/>
      <c r="G45862" s="11"/>
      <c r="H45862" s="11"/>
    </row>
    <row r="45863" spans="6:8" x14ac:dyDescent="0.25">
      <c r="F45863" s="11"/>
      <c r="G45863" s="11"/>
      <c r="H45863" s="11"/>
    </row>
    <row r="45864" spans="6:8" x14ac:dyDescent="0.25">
      <c r="F45864" s="11"/>
      <c r="G45864" s="11"/>
      <c r="H45864" s="11"/>
    </row>
    <row r="45865" spans="6:8" x14ac:dyDescent="0.25">
      <c r="F45865" s="11"/>
      <c r="G45865" s="11"/>
      <c r="H45865" s="11"/>
    </row>
    <row r="45866" spans="6:8" x14ac:dyDescent="0.25">
      <c r="F45866" s="11"/>
      <c r="G45866" s="11"/>
      <c r="H45866" s="11"/>
    </row>
    <row r="45867" spans="6:8" x14ac:dyDescent="0.25">
      <c r="F45867" s="11"/>
      <c r="G45867" s="11"/>
      <c r="H45867" s="11"/>
    </row>
    <row r="45868" spans="6:8" x14ac:dyDescent="0.25">
      <c r="F45868" s="11"/>
      <c r="G45868" s="11"/>
      <c r="H45868" s="11"/>
    </row>
    <row r="45869" spans="6:8" x14ac:dyDescent="0.25">
      <c r="F45869" s="11"/>
      <c r="G45869" s="11"/>
      <c r="H45869" s="11"/>
    </row>
    <row r="45870" spans="6:8" x14ac:dyDescent="0.25">
      <c r="F45870" s="11"/>
      <c r="G45870" s="11"/>
      <c r="H45870" s="11"/>
    </row>
    <row r="45871" spans="6:8" x14ac:dyDescent="0.25">
      <c r="F45871" s="11"/>
      <c r="G45871" s="11"/>
      <c r="H45871" s="11"/>
    </row>
    <row r="45872" spans="6:8" x14ac:dyDescent="0.25">
      <c r="F45872" s="11"/>
      <c r="G45872" s="11"/>
      <c r="H45872" s="11"/>
    </row>
    <row r="45873" spans="6:8" x14ac:dyDescent="0.25">
      <c r="F45873" s="11"/>
      <c r="G45873" s="11"/>
      <c r="H45873" s="11"/>
    </row>
    <row r="45874" spans="6:8" x14ac:dyDescent="0.25">
      <c r="F45874" s="11"/>
      <c r="G45874" s="11"/>
      <c r="H45874" s="11"/>
    </row>
    <row r="45875" spans="6:8" x14ac:dyDescent="0.25">
      <c r="F45875" s="11"/>
      <c r="G45875" s="11"/>
      <c r="H45875" s="11"/>
    </row>
    <row r="45876" spans="6:8" x14ac:dyDescent="0.25">
      <c r="F45876" s="11"/>
      <c r="G45876" s="11"/>
      <c r="H45876" s="11"/>
    </row>
    <row r="45877" spans="6:8" x14ac:dyDescent="0.25">
      <c r="F45877" s="11"/>
      <c r="G45877" s="11"/>
      <c r="H45877" s="11"/>
    </row>
    <row r="45878" spans="6:8" x14ac:dyDescent="0.25">
      <c r="F45878" s="11"/>
      <c r="G45878" s="11"/>
      <c r="H45878" s="11"/>
    </row>
    <row r="45879" spans="6:8" x14ac:dyDescent="0.25">
      <c r="F45879" s="11"/>
      <c r="G45879" s="11"/>
      <c r="H45879" s="11"/>
    </row>
    <row r="45880" spans="6:8" x14ac:dyDescent="0.25">
      <c r="F45880" s="11"/>
      <c r="G45880" s="11"/>
      <c r="H45880" s="11"/>
    </row>
    <row r="45881" spans="6:8" x14ac:dyDescent="0.25">
      <c r="F45881" s="11"/>
      <c r="G45881" s="11"/>
      <c r="H45881" s="11"/>
    </row>
    <row r="45882" spans="6:8" x14ac:dyDescent="0.25">
      <c r="F45882" s="11"/>
      <c r="G45882" s="11"/>
      <c r="H45882" s="11"/>
    </row>
    <row r="45883" spans="6:8" x14ac:dyDescent="0.25">
      <c r="F45883" s="11"/>
      <c r="G45883" s="11"/>
      <c r="H45883" s="11"/>
    </row>
    <row r="45884" spans="6:8" x14ac:dyDescent="0.25">
      <c r="F45884" s="11"/>
      <c r="G45884" s="11"/>
      <c r="H45884" s="11"/>
    </row>
    <row r="45885" spans="6:8" x14ac:dyDescent="0.25">
      <c r="F45885" s="11"/>
      <c r="G45885" s="11"/>
      <c r="H45885" s="11"/>
    </row>
    <row r="45886" spans="6:8" x14ac:dyDescent="0.25">
      <c r="F45886" s="11"/>
      <c r="G45886" s="11"/>
      <c r="H45886" s="11"/>
    </row>
    <row r="45887" spans="6:8" x14ac:dyDescent="0.25">
      <c r="F45887" s="11"/>
      <c r="G45887" s="11"/>
      <c r="H45887" s="11"/>
    </row>
    <row r="45888" spans="6:8" x14ac:dyDescent="0.25">
      <c r="F45888" s="11"/>
      <c r="G45888" s="11"/>
      <c r="H45888" s="11"/>
    </row>
    <row r="45889" spans="6:8" x14ac:dyDescent="0.25">
      <c r="F45889" s="11"/>
      <c r="G45889" s="11"/>
      <c r="H45889" s="11"/>
    </row>
    <row r="45890" spans="6:8" x14ac:dyDescent="0.25">
      <c r="F45890" s="11"/>
      <c r="G45890" s="11"/>
      <c r="H45890" s="11"/>
    </row>
    <row r="45891" spans="6:8" x14ac:dyDescent="0.25">
      <c r="F45891" s="11"/>
      <c r="G45891" s="11"/>
      <c r="H45891" s="11"/>
    </row>
    <row r="45892" spans="6:8" x14ac:dyDescent="0.25">
      <c r="F45892" s="11"/>
      <c r="G45892" s="11"/>
      <c r="H45892" s="11"/>
    </row>
    <row r="45893" spans="6:8" x14ac:dyDescent="0.25">
      <c r="F45893" s="11"/>
      <c r="G45893" s="11"/>
      <c r="H45893" s="11"/>
    </row>
    <row r="45894" spans="6:8" x14ac:dyDescent="0.25">
      <c r="F45894" s="11"/>
      <c r="G45894" s="11"/>
      <c r="H45894" s="11"/>
    </row>
    <row r="45895" spans="6:8" x14ac:dyDescent="0.25">
      <c r="F45895" s="11"/>
      <c r="G45895" s="11"/>
      <c r="H45895" s="11"/>
    </row>
    <row r="45896" spans="6:8" x14ac:dyDescent="0.25">
      <c r="F45896" s="11"/>
      <c r="G45896" s="11"/>
      <c r="H45896" s="11"/>
    </row>
    <row r="45897" spans="6:8" x14ac:dyDescent="0.25">
      <c r="F45897" s="11"/>
      <c r="G45897" s="11"/>
      <c r="H45897" s="11"/>
    </row>
    <row r="45898" spans="6:8" x14ac:dyDescent="0.25">
      <c r="F45898" s="11"/>
      <c r="G45898" s="11"/>
      <c r="H45898" s="11"/>
    </row>
    <row r="45899" spans="6:8" x14ac:dyDescent="0.25">
      <c r="F45899" s="11"/>
      <c r="G45899" s="11"/>
      <c r="H45899" s="11"/>
    </row>
    <row r="45900" spans="6:8" x14ac:dyDescent="0.25">
      <c r="F45900" s="11"/>
      <c r="G45900" s="11"/>
      <c r="H45900" s="11"/>
    </row>
    <row r="45901" spans="6:8" x14ac:dyDescent="0.25">
      <c r="F45901" s="11"/>
      <c r="G45901" s="11"/>
      <c r="H45901" s="11"/>
    </row>
    <row r="45902" spans="6:8" x14ac:dyDescent="0.25">
      <c r="F45902" s="11"/>
      <c r="G45902" s="11"/>
      <c r="H45902" s="11"/>
    </row>
    <row r="45903" spans="6:8" x14ac:dyDescent="0.25">
      <c r="F45903" s="11"/>
      <c r="G45903" s="11"/>
      <c r="H45903" s="11"/>
    </row>
    <row r="45904" spans="6:8" x14ac:dyDescent="0.25">
      <c r="F45904" s="11"/>
      <c r="G45904" s="11"/>
      <c r="H45904" s="11"/>
    </row>
    <row r="45905" spans="6:8" x14ac:dyDescent="0.25">
      <c r="F45905" s="11"/>
      <c r="G45905" s="11"/>
      <c r="H45905" s="11"/>
    </row>
    <row r="45906" spans="6:8" x14ac:dyDescent="0.25">
      <c r="F45906" s="11"/>
      <c r="G45906" s="11"/>
      <c r="H45906" s="11"/>
    </row>
    <row r="45907" spans="6:8" x14ac:dyDescent="0.25">
      <c r="F45907" s="11"/>
      <c r="G45907" s="11"/>
      <c r="H45907" s="11"/>
    </row>
    <row r="45908" spans="6:8" x14ac:dyDescent="0.25">
      <c r="F45908" s="11"/>
      <c r="G45908" s="11"/>
      <c r="H45908" s="11"/>
    </row>
    <row r="45909" spans="6:8" x14ac:dyDescent="0.25">
      <c r="F45909" s="11"/>
      <c r="G45909" s="11"/>
      <c r="H45909" s="11"/>
    </row>
    <row r="45910" spans="6:8" x14ac:dyDescent="0.25">
      <c r="F45910" s="11"/>
      <c r="G45910" s="11"/>
      <c r="H45910" s="11"/>
    </row>
    <row r="45911" spans="6:8" x14ac:dyDescent="0.25">
      <c r="F45911" s="11"/>
      <c r="G45911" s="11"/>
      <c r="H45911" s="11"/>
    </row>
    <row r="45912" spans="6:8" x14ac:dyDescent="0.25">
      <c r="F45912" s="11"/>
      <c r="G45912" s="11"/>
      <c r="H45912" s="11"/>
    </row>
    <row r="45913" spans="6:8" x14ac:dyDescent="0.25">
      <c r="F45913" s="11"/>
      <c r="G45913" s="11"/>
      <c r="H45913" s="11"/>
    </row>
    <row r="45914" spans="6:8" x14ac:dyDescent="0.25">
      <c r="F45914" s="11"/>
      <c r="G45914" s="11"/>
      <c r="H45914" s="11"/>
    </row>
    <row r="45915" spans="6:8" x14ac:dyDescent="0.25">
      <c r="F45915" s="11"/>
      <c r="G45915" s="11"/>
      <c r="H45915" s="11"/>
    </row>
    <row r="45916" spans="6:8" x14ac:dyDescent="0.25">
      <c r="F45916" s="11"/>
      <c r="G45916" s="11"/>
      <c r="H45916" s="11"/>
    </row>
    <row r="45917" spans="6:8" x14ac:dyDescent="0.25">
      <c r="F45917" s="11"/>
      <c r="G45917" s="11"/>
      <c r="H45917" s="11"/>
    </row>
    <row r="45918" spans="6:8" x14ac:dyDescent="0.25">
      <c r="F45918" s="11"/>
      <c r="G45918" s="11"/>
      <c r="H45918" s="11"/>
    </row>
    <row r="45919" spans="6:8" x14ac:dyDescent="0.25">
      <c r="F45919" s="11"/>
      <c r="G45919" s="11"/>
      <c r="H45919" s="11"/>
    </row>
    <row r="45920" spans="6:8" x14ac:dyDescent="0.25">
      <c r="F45920" s="11"/>
      <c r="G45920" s="11"/>
      <c r="H45920" s="11"/>
    </row>
    <row r="45921" spans="6:8" x14ac:dyDescent="0.25">
      <c r="F45921" s="11"/>
      <c r="G45921" s="11"/>
      <c r="H45921" s="11"/>
    </row>
    <row r="45922" spans="6:8" x14ac:dyDescent="0.25">
      <c r="F45922" s="11"/>
      <c r="G45922" s="11"/>
      <c r="H45922" s="11"/>
    </row>
    <row r="45923" spans="6:8" x14ac:dyDescent="0.25">
      <c r="F45923" s="11"/>
      <c r="G45923" s="11"/>
      <c r="H45923" s="11"/>
    </row>
    <row r="45924" spans="6:8" x14ac:dyDescent="0.25">
      <c r="F45924" s="11"/>
      <c r="G45924" s="11"/>
      <c r="H45924" s="11"/>
    </row>
    <row r="45925" spans="6:8" x14ac:dyDescent="0.25">
      <c r="F45925" s="11"/>
      <c r="G45925" s="11"/>
      <c r="H45925" s="11"/>
    </row>
    <row r="45926" spans="6:8" x14ac:dyDescent="0.25">
      <c r="F45926" s="11"/>
      <c r="G45926" s="11"/>
      <c r="H45926" s="11"/>
    </row>
    <row r="45927" spans="6:8" x14ac:dyDescent="0.25">
      <c r="F45927" s="11"/>
      <c r="G45927" s="11"/>
      <c r="H45927" s="11"/>
    </row>
    <row r="45928" spans="6:8" x14ac:dyDescent="0.25">
      <c r="F45928" s="11"/>
      <c r="G45928" s="11"/>
      <c r="H45928" s="11"/>
    </row>
    <row r="45929" spans="6:8" x14ac:dyDescent="0.25">
      <c r="F45929" s="11"/>
      <c r="G45929" s="11"/>
      <c r="H45929" s="11"/>
    </row>
    <row r="45930" spans="6:8" x14ac:dyDescent="0.25">
      <c r="F45930" s="11"/>
      <c r="G45930" s="11"/>
      <c r="H45930" s="11"/>
    </row>
    <row r="45931" spans="6:8" x14ac:dyDescent="0.25">
      <c r="F45931" s="11"/>
      <c r="G45931" s="11"/>
      <c r="H45931" s="11"/>
    </row>
    <row r="45932" spans="6:8" x14ac:dyDescent="0.25">
      <c r="F45932" s="11"/>
      <c r="G45932" s="11"/>
      <c r="H45932" s="11"/>
    </row>
    <row r="45933" spans="6:8" x14ac:dyDescent="0.25">
      <c r="F45933" s="11"/>
      <c r="G45933" s="11"/>
      <c r="H45933" s="11"/>
    </row>
    <row r="45934" spans="6:8" x14ac:dyDescent="0.25">
      <c r="F45934" s="11"/>
      <c r="G45934" s="11"/>
      <c r="H45934" s="11"/>
    </row>
    <row r="45935" spans="6:8" x14ac:dyDescent="0.25">
      <c r="F45935" s="11"/>
      <c r="G45935" s="11"/>
      <c r="H45935" s="11"/>
    </row>
    <row r="45936" spans="6:8" x14ac:dyDescent="0.25">
      <c r="F45936" s="11"/>
      <c r="G45936" s="11"/>
      <c r="H45936" s="11"/>
    </row>
    <row r="45937" spans="6:8" x14ac:dyDescent="0.25">
      <c r="F45937" s="11"/>
      <c r="G45937" s="11"/>
      <c r="H45937" s="11"/>
    </row>
    <row r="45938" spans="6:8" x14ac:dyDescent="0.25">
      <c r="F45938" s="11"/>
      <c r="G45938" s="11"/>
      <c r="H45938" s="11"/>
    </row>
    <row r="45939" spans="6:8" x14ac:dyDescent="0.25">
      <c r="F45939" s="11"/>
      <c r="G45939" s="11"/>
      <c r="H45939" s="11"/>
    </row>
    <row r="45940" spans="6:8" x14ac:dyDescent="0.25">
      <c r="F45940" s="11"/>
      <c r="G45940" s="11"/>
      <c r="H45940" s="11"/>
    </row>
    <row r="45941" spans="6:8" x14ac:dyDescent="0.25">
      <c r="F45941" s="11"/>
      <c r="G45941" s="11"/>
      <c r="H45941" s="11"/>
    </row>
    <row r="45942" spans="6:8" x14ac:dyDescent="0.25">
      <c r="F45942" s="11"/>
      <c r="G45942" s="11"/>
      <c r="H45942" s="11"/>
    </row>
    <row r="45943" spans="6:8" x14ac:dyDescent="0.25">
      <c r="F45943" s="11"/>
      <c r="G45943" s="11"/>
      <c r="H45943" s="11"/>
    </row>
    <row r="45944" spans="6:8" x14ac:dyDescent="0.25">
      <c r="F45944" s="11"/>
      <c r="G45944" s="11"/>
      <c r="H45944" s="11"/>
    </row>
    <row r="45945" spans="6:8" x14ac:dyDescent="0.25">
      <c r="F45945" s="11"/>
      <c r="G45945" s="11"/>
      <c r="H45945" s="11"/>
    </row>
    <row r="45946" spans="6:8" x14ac:dyDescent="0.25">
      <c r="F45946" s="11"/>
      <c r="G45946" s="11"/>
      <c r="H45946" s="11"/>
    </row>
    <row r="45947" spans="6:8" x14ac:dyDescent="0.25">
      <c r="F45947" s="11"/>
      <c r="G45947" s="11"/>
      <c r="H45947" s="11"/>
    </row>
    <row r="45948" spans="6:8" x14ac:dyDescent="0.25">
      <c r="F45948" s="11"/>
      <c r="G45948" s="11"/>
      <c r="H45948" s="11"/>
    </row>
    <row r="45949" spans="6:8" x14ac:dyDescent="0.25">
      <c r="F45949" s="11"/>
      <c r="G45949" s="11"/>
      <c r="H45949" s="11"/>
    </row>
    <row r="45950" spans="6:8" x14ac:dyDescent="0.25">
      <c r="F45950" s="11"/>
      <c r="G45950" s="11"/>
      <c r="H45950" s="11"/>
    </row>
    <row r="45951" spans="6:8" x14ac:dyDescent="0.25">
      <c r="F45951" s="11"/>
      <c r="G45951" s="11"/>
      <c r="H45951" s="11"/>
    </row>
    <row r="45952" spans="6:8" x14ac:dyDescent="0.25">
      <c r="F45952" s="11"/>
      <c r="G45952" s="11"/>
      <c r="H45952" s="11"/>
    </row>
    <row r="45953" spans="6:8" x14ac:dyDescent="0.25">
      <c r="F45953" s="11"/>
      <c r="G45953" s="11"/>
      <c r="H45953" s="11"/>
    </row>
    <row r="45954" spans="6:8" x14ac:dyDescent="0.25">
      <c r="F45954" s="11"/>
      <c r="G45954" s="11"/>
      <c r="H45954" s="11"/>
    </row>
    <row r="45955" spans="6:8" x14ac:dyDescent="0.25">
      <c r="F45955" s="11"/>
      <c r="G45955" s="11"/>
      <c r="H45955" s="11"/>
    </row>
    <row r="45956" spans="6:8" x14ac:dyDescent="0.25">
      <c r="F45956" s="11"/>
      <c r="G45956" s="11"/>
      <c r="H45956" s="11"/>
    </row>
    <row r="45957" spans="6:8" x14ac:dyDescent="0.25">
      <c r="F45957" s="11"/>
      <c r="G45957" s="11"/>
      <c r="H45957" s="11"/>
    </row>
    <row r="45958" spans="6:8" x14ac:dyDescent="0.25">
      <c r="F45958" s="11"/>
      <c r="G45958" s="11"/>
      <c r="H45958" s="11"/>
    </row>
    <row r="45959" spans="6:8" x14ac:dyDescent="0.25">
      <c r="F45959" s="11"/>
      <c r="G45959" s="11"/>
      <c r="H45959" s="11"/>
    </row>
    <row r="45960" spans="6:8" x14ac:dyDescent="0.25">
      <c r="F45960" s="11"/>
      <c r="G45960" s="11"/>
      <c r="H45960" s="11"/>
    </row>
    <row r="45961" spans="6:8" x14ac:dyDescent="0.25">
      <c r="F45961" s="11"/>
      <c r="G45961" s="11"/>
      <c r="H45961" s="11"/>
    </row>
    <row r="45962" spans="6:8" x14ac:dyDescent="0.25">
      <c r="F45962" s="11"/>
      <c r="G45962" s="11"/>
      <c r="H45962" s="11"/>
    </row>
    <row r="45963" spans="6:8" x14ac:dyDescent="0.25">
      <c r="F45963" s="11"/>
      <c r="G45963" s="11"/>
      <c r="H45963" s="11"/>
    </row>
    <row r="45964" spans="6:8" x14ac:dyDescent="0.25">
      <c r="F45964" s="11"/>
      <c r="G45964" s="11"/>
      <c r="H45964" s="11"/>
    </row>
    <row r="45965" spans="6:8" x14ac:dyDescent="0.25">
      <c r="F45965" s="11"/>
      <c r="G45965" s="11"/>
      <c r="H45965" s="11"/>
    </row>
    <row r="45966" spans="6:8" x14ac:dyDescent="0.25">
      <c r="F45966" s="11"/>
      <c r="G45966" s="11"/>
      <c r="H45966" s="11"/>
    </row>
    <row r="45967" spans="6:8" x14ac:dyDescent="0.25">
      <c r="F45967" s="11"/>
      <c r="G45967" s="11"/>
      <c r="H45967" s="11"/>
    </row>
    <row r="45968" spans="6:8" x14ac:dyDescent="0.25">
      <c r="F45968" s="11"/>
      <c r="G45968" s="11"/>
      <c r="H45968" s="11"/>
    </row>
    <row r="45969" spans="6:8" x14ac:dyDescent="0.25">
      <c r="F45969" s="11"/>
      <c r="G45969" s="11"/>
      <c r="H45969" s="11"/>
    </row>
    <row r="45970" spans="6:8" x14ac:dyDescent="0.25">
      <c r="F45970" s="11"/>
      <c r="G45970" s="11"/>
      <c r="H45970" s="11"/>
    </row>
    <row r="45971" spans="6:8" x14ac:dyDescent="0.25">
      <c r="F45971" s="11"/>
      <c r="G45971" s="11"/>
      <c r="H45971" s="11"/>
    </row>
    <row r="45972" spans="6:8" x14ac:dyDescent="0.25">
      <c r="F45972" s="11"/>
      <c r="G45972" s="11"/>
      <c r="H45972" s="11"/>
    </row>
    <row r="45973" spans="6:8" x14ac:dyDescent="0.25">
      <c r="F45973" s="11"/>
      <c r="G45973" s="11"/>
      <c r="H45973" s="11"/>
    </row>
    <row r="45974" spans="6:8" x14ac:dyDescent="0.25">
      <c r="F45974" s="11"/>
      <c r="G45974" s="11"/>
      <c r="H45974" s="11"/>
    </row>
    <row r="45975" spans="6:8" x14ac:dyDescent="0.25">
      <c r="F45975" s="11"/>
      <c r="G45975" s="11"/>
      <c r="H45975" s="11"/>
    </row>
    <row r="45976" spans="6:8" x14ac:dyDescent="0.25">
      <c r="F45976" s="11"/>
      <c r="G45976" s="11"/>
      <c r="H45976" s="11"/>
    </row>
    <row r="45977" spans="6:8" x14ac:dyDescent="0.25">
      <c r="F45977" s="11"/>
      <c r="G45977" s="11"/>
      <c r="H45977" s="11"/>
    </row>
    <row r="45978" spans="6:8" x14ac:dyDescent="0.25">
      <c r="F45978" s="11"/>
      <c r="G45978" s="11"/>
      <c r="H45978" s="11"/>
    </row>
    <row r="45979" spans="6:8" x14ac:dyDescent="0.25">
      <c r="F45979" s="11"/>
      <c r="G45979" s="11"/>
      <c r="H45979" s="11"/>
    </row>
    <row r="45980" spans="6:8" x14ac:dyDescent="0.25">
      <c r="F45980" s="11"/>
      <c r="G45980" s="11"/>
      <c r="H45980" s="11"/>
    </row>
    <row r="45981" spans="6:8" x14ac:dyDescent="0.25">
      <c r="F45981" s="11"/>
      <c r="G45981" s="11"/>
      <c r="H45981" s="11"/>
    </row>
    <row r="45982" spans="6:8" x14ac:dyDescent="0.25">
      <c r="F45982" s="11"/>
      <c r="G45982" s="11"/>
      <c r="H45982" s="11"/>
    </row>
    <row r="45983" spans="6:8" x14ac:dyDescent="0.25">
      <c r="F45983" s="11"/>
      <c r="G45983" s="11"/>
      <c r="H45983" s="11"/>
    </row>
    <row r="45984" spans="6:8" x14ac:dyDescent="0.25">
      <c r="F45984" s="11"/>
      <c r="G45984" s="11"/>
      <c r="H45984" s="11"/>
    </row>
    <row r="45985" spans="6:8" x14ac:dyDescent="0.25">
      <c r="F45985" s="11"/>
      <c r="G45985" s="11"/>
      <c r="H45985" s="11"/>
    </row>
    <row r="45986" spans="6:8" x14ac:dyDescent="0.25">
      <c r="F45986" s="11"/>
      <c r="G45986" s="11"/>
      <c r="H45986" s="11"/>
    </row>
    <row r="45987" spans="6:8" x14ac:dyDescent="0.25">
      <c r="F45987" s="11"/>
      <c r="G45987" s="11"/>
      <c r="H45987" s="11"/>
    </row>
    <row r="45988" spans="6:8" x14ac:dyDescent="0.25">
      <c r="F45988" s="11"/>
      <c r="G45988" s="11"/>
      <c r="H45988" s="11"/>
    </row>
    <row r="45989" spans="6:8" x14ac:dyDescent="0.25">
      <c r="F45989" s="11"/>
      <c r="G45989" s="11"/>
      <c r="H45989" s="11"/>
    </row>
    <row r="45990" spans="6:8" x14ac:dyDescent="0.25">
      <c r="F45990" s="11"/>
      <c r="G45990" s="11"/>
      <c r="H45990" s="11"/>
    </row>
    <row r="45991" spans="6:8" x14ac:dyDescent="0.25">
      <c r="F45991" s="11"/>
      <c r="G45991" s="11"/>
      <c r="H45991" s="11"/>
    </row>
    <row r="45992" spans="6:8" x14ac:dyDescent="0.25">
      <c r="F45992" s="11"/>
      <c r="G45992" s="11"/>
      <c r="H45992" s="11"/>
    </row>
    <row r="45993" spans="6:8" x14ac:dyDescent="0.25">
      <c r="F45993" s="11"/>
      <c r="G45993" s="11"/>
      <c r="H45993" s="11"/>
    </row>
    <row r="45994" spans="6:8" x14ac:dyDescent="0.25">
      <c r="F45994" s="11"/>
      <c r="G45994" s="11"/>
      <c r="H45994" s="11"/>
    </row>
    <row r="45995" spans="6:8" x14ac:dyDescent="0.25">
      <c r="F45995" s="11"/>
      <c r="G45995" s="11"/>
      <c r="H45995" s="11"/>
    </row>
    <row r="45996" spans="6:8" x14ac:dyDescent="0.25">
      <c r="F45996" s="11"/>
      <c r="G45996" s="11"/>
      <c r="H45996" s="11"/>
    </row>
    <row r="45997" spans="6:8" x14ac:dyDescent="0.25">
      <c r="F45997" s="11"/>
      <c r="G45997" s="11"/>
      <c r="H45997" s="11"/>
    </row>
    <row r="45998" spans="6:8" x14ac:dyDescent="0.25">
      <c r="F45998" s="11"/>
      <c r="G45998" s="11"/>
      <c r="H45998" s="11"/>
    </row>
    <row r="45999" spans="6:8" x14ac:dyDescent="0.25">
      <c r="F45999" s="11"/>
      <c r="G45999" s="11"/>
      <c r="H45999" s="11"/>
    </row>
    <row r="46000" spans="6:8" x14ac:dyDescent="0.25">
      <c r="F46000" s="11"/>
      <c r="G46000" s="11"/>
      <c r="H46000" s="11"/>
    </row>
    <row r="46001" spans="6:8" x14ac:dyDescent="0.25">
      <c r="F46001" s="11"/>
      <c r="G46001" s="11"/>
      <c r="H46001" s="11"/>
    </row>
    <row r="46002" spans="6:8" x14ac:dyDescent="0.25">
      <c r="F46002" s="11"/>
      <c r="G46002" s="11"/>
      <c r="H46002" s="11"/>
    </row>
    <row r="46003" spans="6:8" x14ac:dyDescent="0.25">
      <c r="F46003" s="11"/>
      <c r="G46003" s="11"/>
      <c r="H46003" s="11"/>
    </row>
    <row r="46004" spans="6:8" x14ac:dyDescent="0.25">
      <c r="F46004" s="11"/>
      <c r="G46004" s="11"/>
      <c r="H46004" s="11"/>
    </row>
    <row r="46005" spans="6:8" x14ac:dyDescent="0.25">
      <c r="F46005" s="11"/>
      <c r="G46005" s="11"/>
      <c r="H46005" s="11"/>
    </row>
    <row r="46006" spans="6:8" x14ac:dyDescent="0.25">
      <c r="F46006" s="11"/>
      <c r="G46006" s="11"/>
      <c r="H46006" s="11"/>
    </row>
    <row r="46007" spans="6:8" x14ac:dyDescent="0.25">
      <c r="F46007" s="11"/>
      <c r="G46007" s="11"/>
      <c r="H46007" s="11"/>
    </row>
    <row r="46008" spans="6:8" x14ac:dyDescent="0.25">
      <c r="F46008" s="11"/>
      <c r="G46008" s="11"/>
      <c r="H46008" s="11"/>
    </row>
    <row r="46009" spans="6:8" x14ac:dyDescent="0.25">
      <c r="F46009" s="11"/>
      <c r="G46009" s="11"/>
      <c r="H46009" s="11"/>
    </row>
    <row r="46010" spans="6:8" x14ac:dyDescent="0.25">
      <c r="F46010" s="11"/>
      <c r="G46010" s="11"/>
      <c r="H46010" s="11"/>
    </row>
    <row r="46011" spans="6:8" x14ac:dyDescent="0.25">
      <c r="F46011" s="11"/>
      <c r="G46011" s="11"/>
      <c r="H46011" s="11"/>
    </row>
    <row r="46012" spans="6:8" x14ac:dyDescent="0.25">
      <c r="F46012" s="11"/>
      <c r="G46012" s="11"/>
      <c r="H46012" s="11"/>
    </row>
    <row r="46013" spans="6:8" x14ac:dyDescent="0.25">
      <c r="F46013" s="11"/>
      <c r="G46013" s="11"/>
      <c r="H46013" s="11"/>
    </row>
    <row r="46014" spans="6:8" x14ac:dyDescent="0.25">
      <c r="F46014" s="11"/>
      <c r="G46014" s="11"/>
      <c r="H46014" s="11"/>
    </row>
    <row r="46015" spans="6:8" x14ac:dyDescent="0.25">
      <c r="F46015" s="11"/>
      <c r="G46015" s="11"/>
      <c r="H46015" s="11"/>
    </row>
    <row r="46016" spans="6:8" x14ac:dyDescent="0.25">
      <c r="F46016" s="11"/>
      <c r="G46016" s="11"/>
      <c r="H46016" s="11"/>
    </row>
    <row r="46017" spans="6:8" x14ac:dyDescent="0.25">
      <c r="F46017" s="11"/>
      <c r="G46017" s="11"/>
      <c r="H46017" s="11"/>
    </row>
    <row r="46018" spans="6:8" x14ac:dyDescent="0.25">
      <c r="F46018" s="11"/>
      <c r="G46018" s="11"/>
      <c r="H46018" s="11"/>
    </row>
    <row r="46019" spans="6:8" x14ac:dyDescent="0.25">
      <c r="F46019" s="11"/>
      <c r="G46019" s="11"/>
      <c r="H46019" s="11"/>
    </row>
    <row r="46020" spans="6:8" x14ac:dyDescent="0.25">
      <c r="F46020" s="11"/>
      <c r="G46020" s="11"/>
      <c r="H46020" s="11"/>
    </row>
    <row r="46021" spans="6:8" x14ac:dyDescent="0.25">
      <c r="F46021" s="11"/>
      <c r="G46021" s="11"/>
      <c r="H46021" s="11"/>
    </row>
    <row r="46022" spans="6:8" x14ac:dyDescent="0.25">
      <c r="F46022" s="11"/>
      <c r="G46022" s="11"/>
      <c r="H46022" s="11"/>
    </row>
    <row r="46023" spans="6:8" x14ac:dyDescent="0.25">
      <c r="F46023" s="11"/>
      <c r="G46023" s="11"/>
      <c r="H46023" s="11"/>
    </row>
    <row r="46024" spans="6:8" x14ac:dyDescent="0.25">
      <c r="F46024" s="11"/>
      <c r="G46024" s="11"/>
      <c r="H46024" s="11"/>
    </row>
    <row r="46025" spans="6:8" x14ac:dyDescent="0.25">
      <c r="F46025" s="11"/>
      <c r="G46025" s="11"/>
      <c r="H46025" s="11"/>
    </row>
    <row r="46026" spans="6:8" x14ac:dyDescent="0.25">
      <c r="F46026" s="11"/>
      <c r="G46026" s="11"/>
      <c r="H46026" s="11"/>
    </row>
    <row r="46027" spans="6:8" x14ac:dyDescent="0.25">
      <c r="F46027" s="11"/>
      <c r="G46027" s="11"/>
      <c r="H46027" s="11"/>
    </row>
    <row r="46028" spans="6:8" x14ac:dyDescent="0.25">
      <c r="F46028" s="11"/>
      <c r="G46028" s="11"/>
      <c r="H46028" s="11"/>
    </row>
    <row r="46029" spans="6:8" x14ac:dyDescent="0.25">
      <c r="F46029" s="11"/>
      <c r="G46029" s="11"/>
      <c r="H46029" s="11"/>
    </row>
    <row r="46030" spans="6:8" x14ac:dyDescent="0.25">
      <c r="F46030" s="11"/>
      <c r="G46030" s="11"/>
      <c r="H46030" s="11"/>
    </row>
    <row r="46031" spans="6:8" x14ac:dyDescent="0.25">
      <c r="F46031" s="11"/>
      <c r="G46031" s="11"/>
      <c r="H46031" s="11"/>
    </row>
    <row r="46032" spans="6:8" x14ac:dyDescent="0.25">
      <c r="F46032" s="11"/>
      <c r="G46032" s="11"/>
      <c r="H46032" s="11"/>
    </row>
    <row r="46033" spans="6:8" x14ac:dyDescent="0.25">
      <c r="F46033" s="11"/>
      <c r="G46033" s="11"/>
      <c r="H46033" s="11"/>
    </row>
    <row r="46034" spans="6:8" x14ac:dyDescent="0.25">
      <c r="F46034" s="11"/>
      <c r="G46034" s="11"/>
      <c r="H46034" s="11"/>
    </row>
    <row r="46035" spans="6:8" x14ac:dyDescent="0.25">
      <c r="F46035" s="11"/>
      <c r="G46035" s="11"/>
      <c r="H46035" s="11"/>
    </row>
    <row r="46036" spans="6:8" x14ac:dyDescent="0.25">
      <c r="F46036" s="11"/>
      <c r="G46036" s="11"/>
      <c r="H46036" s="11"/>
    </row>
    <row r="46037" spans="6:8" x14ac:dyDescent="0.25">
      <c r="F46037" s="11"/>
      <c r="G46037" s="11"/>
      <c r="H46037" s="11"/>
    </row>
    <row r="46038" spans="6:8" x14ac:dyDescent="0.25">
      <c r="F46038" s="11"/>
      <c r="G46038" s="11"/>
      <c r="H46038" s="11"/>
    </row>
    <row r="46039" spans="6:8" x14ac:dyDescent="0.25">
      <c r="F46039" s="11"/>
      <c r="G46039" s="11"/>
      <c r="H46039" s="11"/>
    </row>
    <row r="46040" spans="6:8" x14ac:dyDescent="0.25">
      <c r="F46040" s="11"/>
      <c r="G46040" s="11"/>
      <c r="H46040" s="11"/>
    </row>
    <row r="46041" spans="6:8" x14ac:dyDescent="0.25">
      <c r="F46041" s="11"/>
      <c r="G46041" s="11"/>
      <c r="H46041" s="11"/>
    </row>
    <row r="46042" spans="6:8" x14ac:dyDescent="0.25">
      <c r="F46042" s="11"/>
      <c r="G46042" s="11"/>
      <c r="H46042" s="11"/>
    </row>
    <row r="46043" spans="6:8" x14ac:dyDescent="0.25">
      <c r="F46043" s="11"/>
      <c r="G46043" s="11"/>
      <c r="H46043" s="11"/>
    </row>
    <row r="46044" spans="6:8" x14ac:dyDescent="0.25">
      <c r="F46044" s="11"/>
      <c r="G46044" s="11"/>
      <c r="H46044" s="11"/>
    </row>
    <row r="46045" spans="6:8" x14ac:dyDescent="0.25">
      <c r="F46045" s="11"/>
      <c r="G46045" s="11"/>
      <c r="H46045" s="11"/>
    </row>
    <row r="46046" spans="6:8" x14ac:dyDescent="0.25">
      <c r="F46046" s="11"/>
      <c r="G46046" s="11"/>
      <c r="H46046" s="11"/>
    </row>
    <row r="46047" spans="6:8" x14ac:dyDescent="0.25">
      <c r="F46047" s="11"/>
      <c r="G46047" s="11"/>
      <c r="H46047" s="11"/>
    </row>
    <row r="46048" spans="6:8" x14ac:dyDescent="0.25">
      <c r="F46048" s="11"/>
      <c r="G46048" s="11"/>
      <c r="H46048" s="11"/>
    </row>
    <row r="46049" spans="6:8" x14ac:dyDescent="0.25">
      <c r="F46049" s="11"/>
      <c r="G46049" s="11"/>
      <c r="H46049" s="11"/>
    </row>
    <row r="46050" spans="6:8" x14ac:dyDescent="0.25">
      <c r="F46050" s="11"/>
      <c r="G46050" s="11"/>
      <c r="H46050" s="11"/>
    </row>
    <row r="46051" spans="6:8" x14ac:dyDescent="0.25">
      <c r="F46051" s="11"/>
      <c r="G46051" s="11"/>
      <c r="H46051" s="11"/>
    </row>
    <row r="46052" spans="6:8" x14ac:dyDescent="0.25">
      <c r="F46052" s="11"/>
      <c r="G46052" s="11"/>
      <c r="H46052" s="11"/>
    </row>
    <row r="46053" spans="6:8" x14ac:dyDescent="0.25">
      <c r="F46053" s="11"/>
      <c r="G46053" s="11"/>
      <c r="H46053" s="11"/>
    </row>
    <row r="46054" spans="6:8" x14ac:dyDescent="0.25">
      <c r="F46054" s="11"/>
      <c r="G46054" s="11"/>
      <c r="H46054" s="11"/>
    </row>
    <row r="46055" spans="6:8" x14ac:dyDescent="0.25">
      <c r="F46055" s="11"/>
      <c r="G46055" s="11"/>
      <c r="H46055" s="11"/>
    </row>
    <row r="46056" spans="6:8" x14ac:dyDescent="0.25">
      <c r="F46056" s="11"/>
      <c r="G46056" s="11"/>
      <c r="H46056" s="11"/>
    </row>
    <row r="46057" spans="6:8" x14ac:dyDescent="0.25">
      <c r="F46057" s="11"/>
      <c r="G46057" s="11"/>
      <c r="H46057" s="11"/>
    </row>
    <row r="46058" spans="6:8" x14ac:dyDescent="0.25">
      <c r="F46058" s="11"/>
      <c r="G46058" s="11"/>
      <c r="H46058" s="11"/>
    </row>
    <row r="46059" spans="6:8" x14ac:dyDescent="0.25">
      <c r="F46059" s="11"/>
      <c r="G46059" s="11"/>
      <c r="H46059" s="11"/>
    </row>
    <row r="46060" spans="6:8" x14ac:dyDescent="0.25">
      <c r="F46060" s="11"/>
      <c r="G46060" s="11"/>
      <c r="H46060" s="11"/>
    </row>
    <row r="46061" spans="6:8" x14ac:dyDescent="0.25">
      <c r="F46061" s="11"/>
      <c r="G46061" s="11"/>
      <c r="H46061" s="11"/>
    </row>
    <row r="46062" spans="6:8" x14ac:dyDescent="0.25">
      <c r="F46062" s="11"/>
      <c r="G46062" s="11"/>
      <c r="H46062" s="11"/>
    </row>
    <row r="46063" spans="6:8" x14ac:dyDescent="0.25">
      <c r="F46063" s="11"/>
      <c r="G46063" s="11"/>
      <c r="H46063" s="11"/>
    </row>
    <row r="46064" spans="6:8" x14ac:dyDescent="0.25">
      <c r="F46064" s="11"/>
      <c r="G46064" s="11"/>
      <c r="H46064" s="11"/>
    </row>
    <row r="46065" spans="6:8" x14ac:dyDescent="0.25">
      <c r="F46065" s="11"/>
      <c r="G46065" s="11"/>
      <c r="H46065" s="11"/>
    </row>
    <row r="46066" spans="6:8" x14ac:dyDescent="0.25">
      <c r="F46066" s="11"/>
      <c r="G46066" s="11"/>
      <c r="H46066" s="11"/>
    </row>
    <row r="46067" spans="6:8" x14ac:dyDescent="0.25">
      <c r="F46067" s="11"/>
      <c r="G46067" s="11"/>
      <c r="H46067" s="11"/>
    </row>
    <row r="46068" spans="6:8" x14ac:dyDescent="0.25">
      <c r="F46068" s="11"/>
      <c r="G46068" s="11"/>
      <c r="H46068" s="11"/>
    </row>
    <row r="46069" spans="6:8" x14ac:dyDescent="0.25">
      <c r="F46069" s="11"/>
      <c r="G46069" s="11"/>
      <c r="H46069" s="11"/>
    </row>
    <row r="46070" spans="6:8" x14ac:dyDescent="0.25">
      <c r="F46070" s="11"/>
      <c r="G46070" s="11"/>
      <c r="H46070" s="11"/>
    </row>
    <row r="46071" spans="6:8" x14ac:dyDescent="0.25">
      <c r="F46071" s="11"/>
      <c r="G46071" s="11"/>
      <c r="H46071" s="11"/>
    </row>
    <row r="46072" spans="6:8" x14ac:dyDescent="0.25">
      <c r="F46072" s="11"/>
      <c r="G46072" s="11"/>
      <c r="H46072" s="11"/>
    </row>
    <row r="46073" spans="6:8" x14ac:dyDescent="0.25">
      <c r="F46073" s="11"/>
      <c r="G46073" s="11"/>
      <c r="H46073" s="11"/>
    </row>
    <row r="46074" spans="6:8" x14ac:dyDescent="0.25">
      <c r="F46074" s="11"/>
      <c r="G46074" s="11"/>
      <c r="H46074" s="11"/>
    </row>
    <row r="46075" spans="6:8" x14ac:dyDescent="0.25">
      <c r="F46075" s="11"/>
      <c r="G46075" s="11"/>
      <c r="H46075" s="11"/>
    </row>
    <row r="46076" spans="6:8" x14ac:dyDescent="0.25">
      <c r="F46076" s="11"/>
      <c r="G46076" s="11"/>
      <c r="H46076" s="11"/>
    </row>
    <row r="46077" spans="6:8" x14ac:dyDescent="0.25">
      <c r="F46077" s="11"/>
      <c r="G46077" s="11"/>
      <c r="H46077" s="11"/>
    </row>
    <row r="46078" spans="6:8" x14ac:dyDescent="0.25">
      <c r="F46078" s="11"/>
      <c r="G46078" s="11"/>
      <c r="H46078" s="11"/>
    </row>
    <row r="46079" spans="6:8" x14ac:dyDescent="0.25">
      <c r="F46079" s="11"/>
      <c r="G46079" s="11"/>
      <c r="H46079" s="11"/>
    </row>
    <row r="46080" spans="6:8" x14ac:dyDescent="0.25">
      <c r="F46080" s="11"/>
      <c r="G46080" s="11"/>
      <c r="H46080" s="11"/>
    </row>
    <row r="46081" spans="6:8" x14ac:dyDescent="0.25">
      <c r="F46081" s="11"/>
      <c r="G46081" s="11"/>
      <c r="H46081" s="11"/>
    </row>
    <row r="46082" spans="6:8" x14ac:dyDescent="0.25">
      <c r="F46082" s="11"/>
      <c r="G46082" s="11"/>
      <c r="H46082" s="11"/>
    </row>
    <row r="46083" spans="6:8" x14ac:dyDescent="0.25">
      <c r="F46083" s="11"/>
      <c r="G46083" s="11"/>
      <c r="H46083" s="11"/>
    </row>
    <row r="46084" spans="6:8" x14ac:dyDescent="0.25">
      <c r="F46084" s="11"/>
      <c r="G46084" s="11"/>
      <c r="H46084" s="11"/>
    </row>
    <row r="46085" spans="6:8" x14ac:dyDescent="0.25">
      <c r="F46085" s="11"/>
      <c r="G46085" s="11"/>
      <c r="H46085" s="11"/>
    </row>
    <row r="46086" spans="6:8" x14ac:dyDescent="0.25">
      <c r="F46086" s="11"/>
      <c r="G46086" s="11"/>
      <c r="H46086" s="11"/>
    </row>
    <row r="46087" spans="6:8" x14ac:dyDescent="0.25">
      <c r="F46087" s="11"/>
      <c r="G46087" s="11"/>
      <c r="H46087" s="11"/>
    </row>
    <row r="46088" spans="6:8" x14ac:dyDescent="0.25">
      <c r="F46088" s="11"/>
      <c r="G46088" s="11"/>
      <c r="H46088" s="11"/>
    </row>
    <row r="46089" spans="6:8" x14ac:dyDescent="0.25">
      <c r="F46089" s="11"/>
      <c r="G46089" s="11"/>
      <c r="H46089" s="11"/>
    </row>
    <row r="46090" spans="6:8" x14ac:dyDescent="0.25">
      <c r="F46090" s="11"/>
      <c r="G46090" s="11"/>
      <c r="H46090" s="11"/>
    </row>
    <row r="46091" spans="6:8" x14ac:dyDescent="0.25">
      <c r="F46091" s="11"/>
      <c r="G46091" s="11"/>
      <c r="H46091" s="11"/>
    </row>
    <row r="46092" spans="6:8" x14ac:dyDescent="0.25">
      <c r="F46092" s="11"/>
      <c r="G46092" s="11"/>
      <c r="H46092" s="11"/>
    </row>
    <row r="46093" spans="6:8" x14ac:dyDescent="0.25">
      <c r="F46093" s="11"/>
      <c r="G46093" s="11"/>
      <c r="H46093" s="11"/>
    </row>
    <row r="46094" spans="6:8" x14ac:dyDescent="0.25">
      <c r="F46094" s="11"/>
      <c r="G46094" s="11"/>
      <c r="H46094" s="11"/>
    </row>
    <row r="46095" spans="6:8" x14ac:dyDescent="0.25">
      <c r="F46095" s="11"/>
      <c r="G46095" s="11"/>
      <c r="H46095" s="11"/>
    </row>
    <row r="46096" spans="6:8" x14ac:dyDescent="0.25">
      <c r="F46096" s="11"/>
      <c r="G46096" s="11"/>
      <c r="H46096" s="11"/>
    </row>
    <row r="46097" spans="6:8" x14ac:dyDescent="0.25">
      <c r="F46097" s="11"/>
      <c r="G46097" s="11"/>
      <c r="H46097" s="11"/>
    </row>
    <row r="46098" spans="6:8" x14ac:dyDescent="0.25">
      <c r="F46098" s="11"/>
      <c r="G46098" s="11"/>
      <c r="H46098" s="11"/>
    </row>
    <row r="46099" spans="6:8" x14ac:dyDescent="0.25">
      <c r="F46099" s="11"/>
      <c r="G46099" s="11"/>
      <c r="H46099" s="11"/>
    </row>
    <row r="46100" spans="6:8" x14ac:dyDescent="0.25">
      <c r="F46100" s="11"/>
      <c r="G46100" s="11"/>
      <c r="H46100" s="11"/>
    </row>
    <row r="46101" spans="6:8" x14ac:dyDescent="0.25">
      <c r="F46101" s="11"/>
      <c r="G46101" s="11"/>
      <c r="H46101" s="11"/>
    </row>
    <row r="46102" spans="6:8" x14ac:dyDescent="0.25">
      <c r="F46102" s="11"/>
      <c r="G46102" s="11"/>
      <c r="H46102" s="11"/>
    </row>
    <row r="46103" spans="6:8" x14ac:dyDescent="0.25">
      <c r="F46103" s="11"/>
      <c r="G46103" s="11"/>
      <c r="H46103" s="11"/>
    </row>
    <row r="46104" spans="6:8" x14ac:dyDescent="0.25">
      <c r="F46104" s="11"/>
      <c r="G46104" s="11"/>
      <c r="H46104" s="11"/>
    </row>
    <row r="46105" spans="6:8" x14ac:dyDescent="0.25">
      <c r="F46105" s="11"/>
      <c r="G46105" s="11"/>
      <c r="H46105" s="11"/>
    </row>
    <row r="46106" spans="6:8" x14ac:dyDescent="0.25">
      <c r="F46106" s="11"/>
      <c r="G46106" s="11"/>
      <c r="H46106" s="11"/>
    </row>
    <row r="46107" spans="6:8" x14ac:dyDescent="0.25">
      <c r="F46107" s="11"/>
      <c r="G46107" s="11"/>
      <c r="H46107" s="11"/>
    </row>
    <row r="46108" spans="6:8" x14ac:dyDescent="0.25">
      <c r="F46108" s="11"/>
      <c r="G46108" s="11"/>
      <c r="H46108" s="11"/>
    </row>
    <row r="46109" spans="6:8" x14ac:dyDescent="0.25">
      <c r="F46109" s="11"/>
      <c r="G46109" s="11"/>
      <c r="H46109" s="11"/>
    </row>
    <row r="46110" spans="6:8" x14ac:dyDescent="0.25">
      <c r="F46110" s="11"/>
      <c r="G46110" s="11"/>
      <c r="H46110" s="11"/>
    </row>
    <row r="46111" spans="6:8" x14ac:dyDescent="0.25">
      <c r="F46111" s="11"/>
      <c r="G46111" s="11"/>
      <c r="H46111" s="11"/>
    </row>
    <row r="46112" spans="6:8" x14ac:dyDescent="0.25">
      <c r="F46112" s="11"/>
      <c r="G46112" s="11"/>
      <c r="H46112" s="11"/>
    </row>
    <row r="46113" spans="6:8" x14ac:dyDescent="0.25">
      <c r="F46113" s="11"/>
      <c r="G46113" s="11"/>
      <c r="H46113" s="11"/>
    </row>
    <row r="46114" spans="6:8" x14ac:dyDescent="0.25">
      <c r="F46114" s="11"/>
      <c r="G46114" s="11"/>
      <c r="H46114" s="11"/>
    </row>
    <row r="46115" spans="6:8" x14ac:dyDescent="0.25">
      <c r="F46115" s="11"/>
      <c r="G46115" s="11"/>
      <c r="H46115" s="11"/>
    </row>
    <row r="46116" spans="6:8" x14ac:dyDescent="0.25">
      <c r="F46116" s="11"/>
      <c r="G46116" s="11"/>
      <c r="H46116" s="11"/>
    </row>
    <row r="46117" spans="6:8" x14ac:dyDescent="0.25">
      <c r="F46117" s="11"/>
      <c r="G46117" s="11"/>
      <c r="H46117" s="11"/>
    </row>
    <row r="46118" spans="6:8" x14ac:dyDescent="0.25">
      <c r="F46118" s="11"/>
      <c r="G46118" s="11"/>
      <c r="H46118" s="11"/>
    </row>
    <row r="46119" spans="6:8" x14ac:dyDescent="0.25">
      <c r="F46119" s="11"/>
      <c r="G46119" s="11"/>
      <c r="H46119" s="11"/>
    </row>
    <row r="46120" spans="6:8" x14ac:dyDescent="0.25">
      <c r="F46120" s="11"/>
      <c r="G46120" s="11"/>
      <c r="H46120" s="11"/>
    </row>
    <row r="46121" spans="6:8" x14ac:dyDescent="0.25">
      <c r="F46121" s="11"/>
      <c r="G46121" s="11"/>
      <c r="H46121" s="11"/>
    </row>
    <row r="46122" spans="6:8" x14ac:dyDescent="0.25">
      <c r="F46122" s="11"/>
      <c r="G46122" s="11"/>
      <c r="H46122" s="11"/>
    </row>
    <row r="46123" spans="6:8" x14ac:dyDescent="0.25">
      <c r="F46123" s="11"/>
      <c r="G46123" s="11"/>
      <c r="H46123" s="11"/>
    </row>
    <row r="46124" spans="6:8" x14ac:dyDescent="0.25">
      <c r="F46124" s="11"/>
      <c r="G46124" s="11"/>
      <c r="H46124" s="11"/>
    </row>
    <row r="46125" spans="6:8" x14ac:dyDescent="0.25">
      <c r="F46125" s="11"/>
      <c r="G46125" s="11"/>
      <c r="H46125" s="11"/>
    </row>
    <row r="46126" spans="6:8" x14ac:dyDescent="0.25">
      <c r="F46126" s="11"/>
      <c r="G46126" s="11"/>
      <c r="H46126" s="11"/>
    </row>
    <row r="46127" spans="6:8" x14ac:dyDescent="0.25">
      <c r="F46127" s="11"/>
      <c r="G46127" s="11"/>
      <c r="H46127" s="11"/>
    </row>
    <row r="46128" spans="6:8" x14ac:dyDescent="0.25">
      <c r="F46128" s="11"/>
      <c r="G46128" s="11"/>
      <c r="H46128" s="11"/>
    </row>
    <row r="46129" spans="6:8" x14ac:dyDescent="0.25">
      <c r="F46129" s="11"/>
      <c r="G46129" s="11"/>
      <c r="H46129" s="11"/>
    </row>
    <row r="46130" spans="6:8" x14ac:dyDescent="0.25">
      <c r="F46130" s="11"/>
      <c r="G46130" s="11"/>
      <c r="H46130" s="11"/>
    </row>
    <row r="46131" spans="6:8" x14ac:dyDescent="0.25">
      <c r="F46131" s="11"/>
      <c r="G46131" s="11"/>
      <c r="H46131" s="11"/>
    </row>
    <row r="46132" spans="6:8" x14ac:dyDescent="0.25">
      <c r="F46132" s="11"/>
      <c r="G46132" s="11"/>
      <c r="H46132" s="11"/>
    </row>
    <row r="46133" spans="6:8" x14ac:dyDescent="0.25">
      <c r="F46133" s="11"/>
      <c r="G46133" s="11"/>
      <c r="H46133" s="11"/>
    </row>
    <row r="46134" spans="6:8" x14ac:dyDescent="0.25">
      <c r="F46134" s="11"/>
      <c r="G46134" s="11"/>
      <c r="H46134" s="11"/>
    </row>
    <row r="46135" spans="6:8" x14ac:dyDescent="0.25">
      <c r="F46135" s="11"/>
      <c r="G46135" s="11"/>
      <c r="H46135" s="11"/>
    </row>
    <row r="46136" spans="6:8" x14ac:dyDescent="0.25">
      <c r="F46136" s="11"/>
      <c r="G46136" s="11"/>
      <c r="H46136" s="11"/>
    </row>
    <row r="46137" spans="6:8" x14ac:dyDescent="0.25">
      <c r="F46137" s="11"/>
      <c r="G46137" s="11"/>
      <c r="H46137" s="11"/>
    </row>
    <row r="46138" spans="6:8" x14ac:dyDescent="0.25">
      <c r="F46138" s="11"/>
      <c r="G46138" s="11"/>
      <c r="H46138" s="11"/>
    </row>
    <row r="46139" spans="6:8" x14ac:dyDescent="0.25">
      <c r="F46139" s="11"/>
      <c r="G46139" s="11"/>
      <c r="H46139" s="11"/>
    </row>
    <row r="46140" spans="6:8" x14ac:dyDescent="0.25">
      <c r="F46140" s="11"/>
      <c r="G46140" s="11"/>
      <c r="H46140" s="11"/>
    </row>
    <row r="46141" spans="6:8" x14ac:dyDescent="0.25">
      <c r="F46141" s="11"/>
      <c r="G46141" s="11"/>
      <c r="H46141" s="11"/>
    </row>
    <row r="46142" spans="6:8" x14ac:dyDescent="0.25">
      <c r="F46142" s="11"/>
      <c r="G46142" s="11"/>
      <c r="H46142" s="11"/>
    </row>
    <row r="46143" spans="6:8" x14ac:dyDescent="0.25">
      <c r="F46143" s="11"/>
      <c r="G46143" s="11"/>
      <c r="H46143" s="11"/>
    </row>
    <row r="46144" spans="6:8" x14ac:dyDescent="0.25">
      <c r="F46144" s="11"/>
      <c r="G46144" s="11"/>
      <c r="H46144" s="11"/>
    </row>
    <row r="46145" spans="6:8" x14ac:dyDescent="0.25">
      <c r="F46145" s="11"/>
      <c r="G46145" s="11"/>
      <c r="H46145" s="11"/>
    </row>
    <row r="46146" spans="6:8" x14ac:dyDescent="0.25">
      <c r="F46146" s="11"/>
      <c r="G46146" s="11"/>
      <c r="H46146" s="11"/>
    </row>
    <row r="46147" spans="6:8" x14ac:dyDescent="0.25">
      <c r="F46147" s="11"/>
      <c r="G46147" s="11"/>
      <c r="H46147" s="11"/>
    </row>
    <row r="46148" spans="6:8" x14ac:dyDescent="0.25">
      <c r="F46148" s="11"/>
      <c r="G46148" s="11"/>
      <c r="H46148" s="11"/>
    </row>
    <row r="46149" spans="6:8" x14ac:dyDescent="0.25">
      <c r="F46149" s="11"/>
      <c r="G46149" s="11"/>
      <c r="H46149" s="11"/>
    </row>
    <row r="46150" spans="6:8" x14ac:dyDescent="0.25">
      <c r="F46150" s="11"/>
      <c r="G46150" s="11"/>
      <c r="H46150" s="11"/>
    </row>
    <row r="46151" spans="6:8" x14ac:dyDescent="0.25">
      <c r="F46151" s="11"/>
      <c r="G46151" s="11"/>
      <c r="H46151" s="11"/>
    </row>
    <row r="46152" spans="6:8" x14ac:dyDescent="0.25">
      <c r="F46152" s="11"/>
      <c r="G46152" s="11"/>
      <c r="H46152" s="11"/>
    </row>
    <row r="46153" spans="6:8" x14ac:dyDescent="0.25">
      <c r="F46153" s="11"/>
      <c r="G46153" s="11"/>
      <c r="H46153" s="11"/>
    </row>
    <row r="46154" spans="6:8" x14ac:dyDescent="0.25">
      <c r="F46154" s="11"/>
      <c r="G46154" s="11"/>
      <c r="H46154" s="11"/>
    </row>
    <row r="46155" spans="6:8" x14ac:dyDescent="0.25">
      <c r="F46155" s="11"/>
      <c r="G46155" s="11"/>
      <c r="H46155" s="11"/>
    </row>
    <row r="46156" spans="6:8" x14ac:dyDescent="0.25">
      <c r="F46156" s="11"/>
      <c r="G46156" s="11"/>
      <c r="H46156" s="11"/>
    </row>
    <row r="46157" spans="6:8" x14ac:dyDescent="0.25">
      <c r="F46157" s="11"/>
      <c r="G46157" s="11"/>
      <c r="H46157" s="11"/>
    </row>
    <row r="46158" spans="6:8" x14ac:dyDescent="0.25">
      <c r="F46158" s="11"/>
      <c r="G46158" s="11"/>
      <c r="H46158" s="11"/>
    </row>
    <row r="46159" spans="6:8" x14ac:dyDescent="0.25">
      <c r="F46159" s="11"/>
      <c r="G46159" s="11"/>
      <c r="H46159" s="11"/>
    </row>
    <row r="46160" spans="6:8" x14ac:dyDescent="0.25">
      <c r="F46160" s="11"/>
      <c r="G46160" s="11"/>
      <c r="H46160" s="11"/>
    </row>
    <row r="46161" spans="6:8" x14ac:dyDescent="0.25">
      <c r="F46161" s="11"/>
      <c r="G46161" s="11"/>
      <c r="H46161" s="11"/>
    </row>
    <row r="46162" spans="6:8" x14ac:dyDescent="0.25">
      <c r="F46162" s="11"/>
      <c r="G46162" s="11"/>
      <c r="H46162" s="11"/>
    </row>
    <row r="46163" spans="6:8" x14ac:dyDescent="0.25">
      <c r="F46163" s="11"/>
      <c r="G46163" s="11"/>
      <c r="H46163" s="11"/>
    </row>
    <row r="46164" spans="6:8" x14ac:dyDescent="0.25">
      <c r="F46164" s="11"/>
      <c r="G46164" s="11"/>
      <c r="H46164" s="11"/>
    </row>
    <row r="46165" spans="6:8" x14ac:dyDescent="0.25">
      <c r="F46165" s="11"/>
      <c r="G46165" s="11"/>
      <c r="H46165" s="11"/>
    </row>
    <row r="46166" spans="6:8" x14ac:dyDescent="0.25">
      <c r="F46166" s="11"/>
      <c r="G46166" s="11"/>
      <c r="H46166" s="11"/>
    </row>
    <row r="46167" spans="6:8" x14ac:dyDescent="0.25">
      <c r="F46167" s="11"/>
      <c r="G46167" s="11"/>
      <c r="H46167" s="11"/>
    </row>
    <row r="46168" spans="6:8" x14ac:dyDescent="0.25">
      <c r="F46168" s="11"/>
      <c r="G46168" s="11"/>
      <c r="H46168" s="11"/>
    </row>
    <row r="46169" spans="6:8" x14ac:dyDescent="0.25">
      <c r="F46169" s="11"/>
      <c r="G46169" s="11"/>
      <c r="H46169" s="11"/>
    </row>
    <row r="46170" spans="6:8" x14ac:dyDescent="0.25">
      <c r="F46170" s="11"/>
      <c r="G46170" s="11"/>
      <c r="H46170" s="11"/>
    </row>
    <row r="46171" spans="6:8" x14ac:dyDescent="0.25">
      <c r="F46171" s="11"/>
      <c r="G46171" s="11"/>
      <c r="H46171" s="11"/>
    </row>
    <row r="46172" spans="6:8" x14ac:dyDescent="0.25">
      <c r="F46172" s="11"/>
      <c r="G46172" s="11"/>
      <c r="H46172" s="11"/>
    </row>
    <row r="46173" spans="6:8" x14ac:dyDescent="0.25">
      <c r="F46173" s="11"/>
      <c r="G46173" s="11"/>
      <c r="H46173" s="11"/>
    </row>
    <row r="46174" spans="6:8" x14ac:dyDescent="0.25">
      <c r="F46174" s="11"/>
      <c r="G46174" s="11"/>
      <c r="H46174" s="11"/>
    </row>
    <row r="46175" spans="6:8" x14ac:dyDescent="0.25">
      <c r="F46175" s="11"/>
      <c r="G46175" s="11"/>
      <c r="H46175" s="11"/>
    </row>
    <row r="46176" spans="6:8" x14ac:dyDescent="0.25">
      <c r="F46176" s="11"/>
      <c r="G46176" s="11"/>
      <c r="H46176" s="11"/>
    </row>
    <row r="46177" spans="6:8" x14ac:dyDescent="0.25">
      <c r="F46177" s="11"/>
      <c r="G46177" s="11"/>
      <c r="H46177" s="11"/>
    </row>
    <row r="46178" spans="6:8" x14ac:dyDescent="0.25">
      <c r="F46178" s="11"/>
      <c r="G46178" s="11"/>
      <c r="H46178" s="11"/>
    </row>
    <row r="46179" spans="6:8" x14ac:dyDescent="0.25">
      <c r="F46179" s="11"/>
      <c r="G46179" s="11"/>
      <c r="H46179" s="11"/>
    </row>
    <row r="46180" spans="6:8" x14ac:dyDescent="0.25">
      <c r="F46180" s="11"/>
      <c r="G46180" s="11"/>
      <c r="H46180" s="11"/>
    </row>
    <row r="46181" spans="6:8" x14ac:dyDescent="0.25">
      <c r="F46181" s="11"/>
      <c r="G46181" s="11"/>
      <c r="H46181" s="11"/>
    </row>
    <row r="46182" spans="6:8" x14ac:dyDescent="0.25">
      <c r="F46182" s="11"/>
      <c r="G46182" s="11"/>
      <c r="H46182" s="11"/>
    </row>
    <row r="46183" spans="6:8" x14ac:dyDescent="0.25">
      <c r="F46183" s="11"/>
      <c r="G46183" s="11"/>
      <c r="H46183" s="11"/>
    </row>
    <row r="46184" spans="6:8" x14ac:dyDescent="0.25">
      <c r="F46184" s="11"/>
      <c r="G46184" s="11"/>
      <c r="H46184" s="11"/>
    </row>
    <row r="46185" spans="6:8" x14ac:dyDescent="0.25">
      <c r="F46185" s="11"/>
      <c r="G46185" s="11"/>
      <c r="H46185" s="11"/>
    </row>
    <row r="46186" spans="6:8" x14ac:dyDescent="0.25">
      <c r="F46186" s="11"/>
      <c r="G46186" s="11"/>
      <c r="H46186" s="11"/>
    </row>
    <row r="46187" spans="6:8" x14ac:dyDescent="0.25">
      <c r="F46187" s="11"/>
      <c r="G46187" s="11"/>
      <c r="H46187" s="11"/>
    </row>
    <row r="46188" spans="6:8" x14ac:dyDescent="0.25">
      <c r="F46188" s="11"/>
      <c r="G46188" s="11"/>
      <c r="H46188" s="11"/>
    </row>
    <row r="46189" spans="6:8" x14ac:dyDescent="0.25">
      <c r="F46189" s="11"/>
      <c r="G46189" s="11"/>
      <c r="H46189" s="11"/>
    </row>
    <row r="46190" spans="6:8" x14ac:dyDescent="0.25">
      <c r="F46190" s="11"/>
      <c r="G46190" s="11"/>
      <c r="H46190" s="11"/>
    </row>
    <row r="46191" spans="6:8" x14ac:dyDescent="0.25">
      <c r="F46191" s="11"/>
      <c r="G46191" s="11"/>
      <c r="H46191" s="11"/>
    </row>
    <row r="46192" spans="6:8" x14ac:dyDescent="0.25">
      <c r="F46192" s="11"/>
      <c r="G46192" s="11"/>
      <c r="H46192" s="11"/>
    </row>
    <row r="46193" spans="6:8" x14ac:dyDescent="0.25">
      <c r="F46193" s="11"/>
      <c r="G46193" s="11"/>
      <c r="H46193" s="11"/>
    </row>
    <row r="46194" spans="6:8" x14ac:dyDescent="0.25">
      <c r="F46194" s="11"/>
      <c r="G46194" s="11"/>
      <c r="H46194" s="11"/>
    </row>
    <row r="46195" spans="6:8" x14ac:dyDescent="0.25">
      <c r="F46195" s="11"/>
      <c r="G46195" s="11"/>
      <c r="H46195" s="11"/>
    </row>
    <row r="46196" spans="6:8" x14ac:dyDescent="0.25">
      <c r="F46196" s="11"/>
      <c r="G46196" s="11"/>
      <c r="H46196" s="11"/>
    </row>
    <row r="46197" spans="6:8" x14ac:dyDescent="0.25">
      <c r="F46197" s="11"/>
      <c r="G46197" s="11"/>
      <c r="H46197" s="11"/>
    </row>
    <row r="46198" spans="6:8" x14ac:dyDescent="0.25">
      <c r="F46198" s="11"/>
      <c r="G46198" s="11"/>
      <c r="H46198" s="11"/>
    </row>
    <row r="46199" spans="6:8" x14ac:dyDescent="0.25">
      <c r="F46199" s="11"/>
      <c r="G46199" s="11"/>
      <c r="H46199" s="11"/>
    </row>
    <row r="46200" spans="6:8" x14ac:dyDescent="0.25">
      <c r="F46200" s="11"/>
      <c r="G46200" s="11"/>
      <c r="H46200" s="11"/>
    </row>
    <row r="46201" spans="6:8" x14ac:dyDescent="0.25">
      <c r="F46201" s="11"/>
      <c r="G46201" s="11"/>
      <c r="H46201" s="11"/>
    </row>
    <row r="46202" spans="6:8" x14ac:dyDescent="0.25">
      <c r="F46202" s="11"/>
      <c r="G46202" s="11"/>
      <c r="H46202" s="11"/>
    </row>
    <row r="46203" spans="6:8" x14ac:dyDescent="0.25">
      <c r="F46203" s="11"/>
      <c r="G46203" s="11"/>
      <c r="H46203" s="11"/>
    </row>
    <row r="46204" spans="6:8" x14ac:dyDescent="0.25">
      <c r="F46204" s="11"/>
      <c r="G46204" s="11"/>
      <c r="H46204" s="11"/>
    </row>
    <row r="46205" spans="6:8" x14ac:dyDescent="0.25">
      <c r="F46205" s="11"/>
      <c r="G46205" s="11"/>
      <c r="H46205" s="11"/>
    </row>
    <row r="46206" spans="6:8" x14ac:dyDescent="0.25">
      <c r="F46206" s="11"/>
      <c r="G46206" s="11"/>
      <c r="H46206" s="11"/>
    </row>
    <row r="46207" spans="6:8" x14ac:dyDescent="0.25">
      <c r="F46207" s="11"/>
      <c r="G46207" s="11"/>
      <c r="H46207" s="11"/>
    </row>
    <row r="46208" spans="6:8" x14ac:dyDescent="0.25">
      <c r="F46208" s="11"/>
      <c r="G46208" s="11"/>
      <c r="H46208" s="11"/>
    </row>
    <row r="46209" spans="6:8" x14ac:dyDescent="0.25">
      <c r="F46209" s="11"/>
      <c r="G46209" s="11"/>
      <c r="H46209" s="11"/>
    </row>
    <row r="46210" spans="6:8" x14ac:dyDescent="0.25">
      <c r="F46210" s="11"/>
      <c r="G46210" s="11"/>
      <c r="H46210" s="11"/>
    </row>
    <row r="46211" spans="6:8" x14ac:dyDescent="0.25">
      <c r="F46211" s="11"/>
      <c r="G46211" s="11"/>
      <c r="H46211" s="11"/>
    </row>
    <row r="46212" spans="6:8" x14ac:dyDescent="0.25">
      <c r="F46212" s="11"/>
      <c r="G46212" s="11"/>
      <c r="H46212" s="11"/>
    </row>
    <row r="46213" spans="6:8" x14ac:dyDescent="0.25">
      <c r="F46213" s="11"/>
      <c r="G46213" s="11"/>
      <c r="H46213" s="11"/>
    </row>
    <row r="46214" spans="6:8" x14ac:dyDescent="0.25">
      <c r="F46214" s="11"/>
      <c r="G46214" s="11"/>
      <c r="H46214" s="11"/>
    </row>
    <row r="46215" spans="6:8" x14ac:dyDescent="0.25">
      <c r="F46215" s="11"/>
      <c r="G46215" s="11"/>
      <c r="H46215" s="11"/>
    </row>
    <row r="46216" spans="6:8" x14ac:dyDescent="0.25">
      <c r="F46216" s="11"/>
      <c r="G46216" s="11"/>
      <c r="H46216" s="11"/>
    </row>
    <row r="46217" spans="6:8" x14ac:dyDescent="0.25">
      <c r="F46217" s="11"/>
      <c r="G46217" s="11"/>
      <c r="H46217" s="11"/>
    </row>
    <row r="46218" spans="6:8" x14ac:dyDescent="0.25">
      <c r="F46218" s="11"/>
      <c r="G46218" s="11"/>
      <c r="H46218" s="11"/>
    </row>
    <row r="46219" spans="6:8" x14ac:dyDescent="0.25">
      <c r="F46219" s="11"/>
      <c r="G46219" s="11"/>
      <c r="H46219" s="11"/>
    </row>
    <row r="46220" spans="6:8" x14ac:dyDescent="0.25">
      <c r="F46220" s="11"/>
      <c r="G46220" s="11"/>
      <c r="H46220" s="11"/>
    </row>
    <row r="46221" spans="6:8" x14ac:dyDescent="0.25">
      <c r="F46221" s="11"/>
      <c r="G46221" s="11"/>
      <c r="H46221" s="11"/>
    </row>
    <row r="46222" spans="6:8" x14ac:dyDescent="0.25">
      <c r="F46222" s="11"/>
      <c r="G46222" s="11"/>
      <c r="H46222" s="11"/>
    </row>
    <row r="46223" spans="6:8" x14ac:dyDescent="0.25">
      <c r="F46223" s="11"/>
      <c r="G46223" s="11"/>
      <c r="H46223" s="11"/>
    </row>
    <row r="46224" spans="6:8" x14ac:dyDescent="0.25">
      <c r="F46224" s="11"/>
      <c r="G46224" s="11"/>
      <c r="H46224" s="11"/>
    </row>
    <row r="46225" spans="6:8" x14ac:dyDescent="0.25">
      <c r="F46225" s="11"/>
      <c r="G46225" s="11"/>
      <c r="H46225" s="11"/>
    </row>
    <row r="46226" spans="6:8" x14ac:dyDescent="0.25">
      <c r="F46226" s="11"/>
      <c r="G46226" s="11"/>
      <c r="H46226" s="11"/>
    </row>
    <row r="46227" spans="6:8" x14ac:dyDescent="0.25">
      <c r="F46227" s="11"/>
      <c r="G46227" s="11"/>
      <c r="H46227" s="11"/>
    </row>
    <row r="46228" spans="6:8" x14ac:dyDescent="0.25">
      <c r="F46228" s="11"/>
      <c r="G46228" s="11"/>
      <c r="H46228" s="11"/>
    </row>
    <row r="46229" spans="6:8" x14ac:dyDescent="0.25">
      <c r="F46229" s="11"/>
      <c r="G46229" s="11"/>
      <c r="H46229" s="11"/>
    </row>
    <row r="46230" spans="6:8" x14ac:dyDescent="0.25">
      <c r="F46230" s="11"/>
      <c r="G46230" s="11"/>
      <c r="H46230" s="11"/>
    </row>
    <row r="46231" spans="6:8" x14ac:dyDescent="0.25">
      <c r="F46231" s="11"/>
      <c r="G46231" s="11"/>
      <c r="H46231" s="11"/>
    </row>
    <row r="46232" spans="6:8" x14ac:dyDescent="0.25">
      <c r="F46232" s="11"/>
      <c r="G46232" s="11"/>
      <c r="H46232" s="11"/>
    </row>
    <row r="46233" spans="6:8" x14ac:dyDescent="0.25">
      <c r="F46233" s="11"/>
      <c r="G46233" s="11"/>
      <c r="H46233" s="11"/>
    </row>
    <row r="46234" spans="6:8" x14ac:dyDescent="0.25">
      <c r="F46234" s="11"/>
      <c r="G46234" s="11"/>
      <c r="H46234" s="11"/>
    </row>
    <row r="46235" spans="6:8" x14ac:dyDescent="0.25">
      <c r="F46235" s="11"/>
      <c r="G46235" s="11"/>
      <c r="H46235" s="11"/>
    </row>
    <row r="46236" spans="6:8" x14ac:dyDescent="0.25">
      <c r="F46236" s="11"/>
      <c r="G46236" s="11"/>
      <c r="H46236" s="11"/>
    </row>
    <row r="46237" spans="6:8" x14ac:dyDescent="0.25">
      <c r="F46237" s="11"/>
      <c r="G46237" s="11"/>
      <c r="H46237" s="11"/>
    </row>
    <row r="46238" spans="6:8" x14ac:dyDescent="0.25">
      <c r="F46238" s="11"/>
      <c r="G46238" s="11"/>
      <c r="H46238" s="11"/>
    </row>
    <row r="46239" spans="6:8" x14ac:dyDescent="0.25">
      <c r="F46239" s="11"/>
      <c r="G46239" s="11"/>
      <c r="H46239" s="11"/>
    </row>
    <row r="46240" spans="6:8" x14ac:dyDescent="0.25">
      <c r="F46240" s="11"/>
      <c r="G46240" s="11"/>
      <c r="H46240" s="11"/>
    </row>
    <row r="46241" spans="6:8" x14ac:dyDescent="0.25">
      <c r="F46241" s="11"/>
      <c r="G46241" s="11"/>
      <c r="H46241" s="11"/>
    </row>
    <row r="46242" spans="6:8" x14ac:dyDescent="0.25">
      <c r="F46242" s="11"/>
      <c r="G46242" s="11"/>
      <c r="H46242" s="11"/>
    </row>
    <row r="46243" spans="6:8" x14ac:dyDescent="0.25">
      <c r="F46243" s="11"/>
      <c r="G46243" s="11"/>
      <c r="H46243" s="11"/>
    </row>
    <row r="46244" spans="6:8" x14ac:dyDescent="0.25">
      <c r="F46244" s="11"/>
      <c r="G46244" s="11"/>
      <c r="H46244" s="11"/>
    </row>
    <row r="46245" spans="6:8" x14ac:dyDescent="0.25">
      <c r="F46245" s="11"/>
      <c r="G46245" s="11"/>
      <c r="H46245" s="11"/>
    </row>
    <row r="46246" spans="6:8" x14ac:dyDescent="0.25">
      <c r="F46246" s="11"/>
      <c r="G46246" s="11"/>
      <c r="H46246" s="11"/>
    </row>
    <row r="46247" spans="6:8" x14ac:dyDescent="0.25">
      <c r="F46247" s="11"/>
      <c r="G46247" s="11"/>
      <c r="H46247" s="11"/>
    </row>
    <row r="46248" spans="6:8" x14ac:dyDescent="0.25">
      <c r="F46248" s="11"/>
      <c r="G46248" s="11"/>
      <c r="H46248" s="11"/>
    </row>
    <row r="46249" spans="6:8" x14ac:dyDescent="0.25">
      <c r="F46249" s="11"/>
      <c r="G46249" s="11"/>
      <c r="H46249" s="11"/>
    </row>
    <row r="46250" spans="6:8" x14ac:dyDescent="0.25">
      <c r="F46250" s="11"/>
      <c r="G46250" s="11"/>
      <c r="H46250" s="11"/>
    </row>
    <row r="46251" spans="6:8" x14ac:dyDescent="0.25">
      <c r="F46251" s="11"/>
      <c r="G46251" s="11"/>
      <c r="H46251" s="11"/>
    </row>
    <row r="46252" spans="6:8" x14ac:dyDescent="0.25">
      <c r="F46252" s="11"/>
      <c r="G46252" s="11"/>
      <c r="H46252" s="11"/>
    </row>
    <row r="46253" spans="6:8" x14ac:dyDescent="0.25">
      <c r="F46253" s="11"/>
      <c r="G46253" s="11"/>
      <c r="H46253" s="11"/>
    </row>
    <row r="46254" spans="6:8" x14ac:dyDescent="0.25">
      <c r="F46254" s="11"/>
      <c r="G46254" s="11"/>
      <c r="H46254" s="11"/>
    </row>
    <row r="46255" spans="6:8" x14ac:dyDescent="0.25">
      <c r="F46255" s="11"/>
      <c r="G46255" s="11"/>
      <c r="H46255" s="11"/>
    </row>
    <row r="46256" spans="6:8" x14ac:dyDescent="0.25">
      <c r="F46256" s="11"/>
      <c r="G46256" s="11"/>
      <c r="H46256" s="11"/>
    </row>
    <row r="46257" spans="6:8" x14ac:dyDescent="0.25">
      <c r="F46257" s="11"/>
      <c r="G46257" s="11"/>
      <c r="H46257" s="11"/>
    </row>
    <row r="46258" spans="6:8" x14ac:dyDescent="0.25">
      <c r="F46258" s="11"/>
      <c r="G46258" s="11"/>
      <c r="H46258" s="11"/>
    </row>
    <row r="46259" spans="6:8" x14ac:dyDescent="0.25">
      <c r="F46259" s="11"/>
      <c r="G46259" s="11"/>
      <c r="H46259" s="11"/>
    </row>
    <row r="46260" spans="6:8" x14ac:dyDescent="0.25">
      <c r="F46260" s="11"/>
      <c r="G46260" s="11"/>
      <c r="H46260" s="11"/>
    </row>
    <row r="46261" spans="6:8" x14ac:dyDescent="0.25">
      <c r="F46261" s="11"/>
      <c r="G46261" s="11"/>
      <c r="H46261" s="11"/>
    </row>
    <row r="46262" spans="6:8" x14ac:dyDescent="0.25">
      <c r="F46262" s="11"/>
      <c r="G46262" s="11"/>
      <c r="H46262" s="11"/>
    </row>
    <row r="46263" spans="6:8" x14ac:dyDescent="0.25">
      <c r="F46263" s="11"/>
      <c r="G46263" s="11"/>
      <c r="H46263" s="11"/>
    </row>
    <row r="46264" spans="6:8" x14ac:dyDescent="0.25">
      <c r="F46264" s="11"/>
      <c r="G46264" s="11"/>
      <c r="H46264" s="11"/>
    </row>
    <row r="46265" spans="6:8" x14ac:dyDescent="0.25">
      <c r="F46265" s="11"/>
      <c r="G46265" s="11"/>
      <c r="H46265" s="11"/>
    </row>
    <row r="46266" spans="6:8" x14ac:dyDescent="0.25">
      <c r="F46266" s="11"/>
      <c r="G46266" s="11"/>
      <c r="H46266" s="11"/>
    </row>
    <row r="46267" spans="6:8" x14ac:dyDescent="0.25">
      <c r="F46267" s="11"/>
      <c r="G46267" s="11"/>
      <c r="H46267" s="11"/>
    </row>
    <row r="46268" spans="6:8" x14ac:dyDescent="0.25">
      <c r="F46268" s="11"/>
      <c r="G46268" s="11"/>
      <c r="H46268" s="11"/>
    </row>
    <row r="46269" spans="6:8" x14ac:dyDescent="0.25">
      <c r="F46269" s="11"/>
      <c r="G46269" s="11"/>
      <c r="H46269" s="11"/>
    </row>
    <row r="46270" spans="6:8" x14ac:dyDescent="0.25">
      <c r="F46270" s="11"/>
      <c r="G46270" s="11"/>
      <c r="H46270" s="11"/>
    </row>
    <row r="46271" spans="6:8" x14ac:dyDescent="0.25">
      <c r="F46271" s="11"/>
      <c r="G46271" s="11"/>
      <c r="H46271" s="11"/>
    </row>
    <row r="46272" spans="6:8" x14ac:dyDescent="0.25">
      <c r="F46272" s="11"/>
      <c r="G46272" s="11"/>
      <c r="H46272" s="11"/>
    </row>
    <row r="46273" spans="6:8" x14ac:dyDescent="0.25">
      <c r="F46273" s="11"/>
      <c r="G46273" s="11"/>
      <c r="H46273" s="11"/>
    </row>
    <row r="46274" spans="6:8" x14ac:dyDescent="0.25">
      <c r="F46274" s="11"/>
      <c r="G46274" s="11"/>
      <c r="H46274" s="11"/>
    </row>
    <row r="46275" spans="6:8" x14ac:dyDescent="0.25">
      <c r="F46275" s="11"/>
      <c r="G46275" s="11"/>
      <c r="H46275" s="11"/>
    </row>
    <row r="46276" spans="6:8" x14ac:dyDescent="0.25">
      <c r="F46276" s="11"/>
      <c r="G46276" s="11"/>
      <c r="H46276" s="11"/>
    </row>
    <row r="46277" spans="6:8" x14ac:dyDescent="0.25">
      <c r="F46277" s="11"/>
      <c r="G46277" s="11"/>
      <c r="H46277" s="11"/>
    </row>
    <row r="46278" spans="6:8" x14ac:dyDescent="0.25">
      <c r="F46278" s="11"/>
      <c r="G46278" s="11"/>
      <c r="H46278" s="11"/>
    </row>
    <row r="46279" spans="6:8" x14ac:dyDescent="0.25">
      <c r="F46279" s="11"/>
      <c r="G46279" s="11"/>
      <c r="H46279" s="11"/>
    </row>
    <row r="46280" spans="6:8" x14ac:dyDescent="0.25">
      <c r="F46280" s="11"/>
      <c r="G46280" s="11"/>
      <c r="H46280" s="11"/>
    </row>
    <row r="46281" spans="6:8" x14ac:dyDescent="0.25">
      <c r="F46281" s="11"/>
      <c r="G46281" s="11"/>
      <c r="H46281" s="11"/>
    </row>
    <row r="46282" spans="6:8" x14ac:dyDescent="0.25">
      <c r="F46282" s="11"/>
      <c r="G46282" s="11"/>
      <c r="H46282" s="11"/>
    </row>
    <row r="46283" spans="6:8" x14ac:dyDescent="0.25">
      <c r="F46283" s="11"/>
      <c r="G46283" s="11"/>
      <c r="H46283" s="11"/>
    </row>
    <row r="46284" spans="6:8" x14ac:dyDescent="0.25">
      <c r="F46284" s="11"/>
      <c r="G46284" s="11"/>
      <c r="H46284" s="11"/>
    </row>
    <row r="46285" spans="6:8" x14ac:dyDescent="0.25">
      <c r="F46285" s="11"/>
      <c r="G46285" s="11"/>
      <c r="H46285" s="11"/>
    </row>
    <row r="46286" spans="6:8" x14ac:dyDescent="0.25">
      <c r="F46286" s="11"/>
      <c r="G46286" s="11"/>
      <c r="H46286" s="11"/>
    </row>
    <row r="46287" spans="6:8" x14ac:dyDescent="0.25">
      <c r="F46287" s="11"/>
      <c r="G46287" s="11"/>
      <c r="H46287" s="11"/>
    </row>
    <row r="46288" spans="6:8" x14ac:dyDescent="0.25">
      <c r="F46288" s="11"/>
      <c r="G46288" s="11"/>
      <c r="H46288" s="11"/>
    </row>
    <row r="46289" spans="6:8" x14ac:dyDescent="0.25">
      <c r="F46289" s="11"/>
      <c r="G46289" s="11"/>
      <c r="H46289" s="11"/>
    </row>
    <row r="46290" spans="6:8" x14ac:dyDescent="0.25">
      <c r="F46290" s="11"/>
      <c r="G46290" s="11"/>
      <c r="H46290" s="11"/>
    </row>
    <row r="46291" spans="6:8" x14ac:dyDescent="0.25">
      <c r="F46291" s="11"/>
      <c r="G46291" s="11"/>
      <c r="H46291" s="11"/>
    </row>
    <row r="46292" spans="6:8" x14ac:dyDescent="0.25">
      <c r="F46292" s="11"/>
      <c r="G46292" s="11"/>
      <c r="H46292" s="11"/>
    </row>
    <row r="46293" spans="6:8" x14ac:dyDescent="0.25">
      <c r="F46293" s="11"/>
      <c r="G46293" s="11"/>
      <c r="H46293" s="11"/>
    </row>
    <row r="46294" spans="6:8" x14ac:dyDescent="0.25">
      <c r="F46294" s="11"/>
      <c r="G46294" s="11"/>
      <c r="H46294" s="11"/>
    </row>
    <row r="46295" spans="6:8" x14ac:dyDescent="0.25">
      <c r="F46295" s="11"/>
      <c r="G46295" s="11"/>
      <c r="H46295" s="11"/>
    </row>
    <row r="46296" spans="6:8" x14ac:dyDescent="0.25">
      <c r="F46296" s="11"/>
      <c r="G46296" s="11"/>
      <c r="H46296" s="11"/>
    </row>
    <row r="46297" spans="6:8" x14ac:dyDescent="0.25">
      <c r="F46297" s="11"/>
      <c r="G46297" s="11"/>
      <c r="H46297" s="11"/>
    </row>
    <row r="46298" spans="6:8" x14ac:dyDescent="0.25">
      <c r="F46298" s="11"/>
      <c r="G46298" s="11"/>
      <c r="H46298" s="11"/>
    </row>
    <row r="46299" spans="6:8" x14ac:dyDescent="0.25">
      <c r="F46299" s="11"/>
      <c r="G46299" s="11"/>
      <c r="H46299" s="11"/>
    </row>
    <row r="46300" spans="6:8" x14ac:dyDescent="0.25">
      <c r="F46300" s="11"/>
      <c r="G46300" s="11"/>
      <c r="H46300" s="11"/>
    </row>
    <row r="46301" spans="6:8" x14ac:dyDescent="0.25">
      <c r="F46301" s="11"/>
      <c r="G46301" s="11"/>
      <c r="H46301" s="11"/>
    </row>
    <row r="46302" spans="6:8" x14ac:dyDescent="0.25">
      <c r="F46302" s="11"/>
      <c r="G46302" s="11"/>
      <c r="H46302" s="11"/>
    </row>
    <row r="46303" spans="6:8" x14ac:dyDescent="0.25">
      <c r="F46303" s="11"/>
      <c r="G46303" s="11"/>
      <c r="H46303" s="11"/>
    </row>
    <row r="46304" spans="6:8" x14ac:dyDescent="0.25">
      <c r="F46304" s="11"/>
      <c r="G46304" s="11"/>
      <c r="H46304" s="11"/>
    </row>
    <row r="46305" spans="6:8" x14ac:dyDescent="0.25">
      <c r="F46305" s="11"/>
      <c r="G46305" s="11"/>
      <c r="H46305" s="11"/>
    </row>
    <row r="46306" spans="6:8" x14ac:dyDescent="0.25">
      <c r="F46306" s="11"/>
      <c r="G46306" s="11"/>
      <c r="H46306" s="11"/>
    </row>
    <row r="46307" spans="6:8" x14ac:dyDescent="0.25">
      <c r="F46307" s="11"/>
      <c r="G46307" s="11"/>
      <c r="H46307" s="11"/>
    </row>
    <row r="46308" spans="6:8" x14ac:dyDescent="0.25">
      <c r="F46308" s="11"/>
      <c r="G46308" s="11"/>
      <c r="H46308" s="11"/>
    </row>
    <row r="46309" spans="6:8" x14ac:dyDescent="0.25">
      <c r="F46309" s="11"/>
      <c r="G46309" s="11"/>
      <c r="H46309" s="11"/>
    </row>
    <row r="46310" spans="6:8" x14ac:dyDescent="0.25">
      <c r="F46310" s="11"/>
      <c r="G46310" s="11"/>
      <c r="H46310" s="11"/>
    </row>
    <row r="46311" spans="6:8" x14ac:dyDescent="0.25">
      <c r="F46311" s="11"/>
      <c r="G46311" s="11"/>
      <c r="H46311" s="11"/>
    </row>
    <row r="46312" spans="6:8" x14ac:dyDescent="0.25">
      <c r="F46312" s="11"/>
      <c r="G46312" s="11"/>
      <c r="H46312" s="11"/>
    </row>
    <row r="46313" spans="6:8" x14ac:dyDescent="0.25">
      <c r="F46313" s="11"/>
      <c r="G46313" s="11"/>
      <c r="H46313" s="11"/>
    </row>
    <row r="46314" spans="6:8" x14ac:dyDescent="0.25">
      <c r="F46314" s="11"/>
      <c r="G46314" s="11"/>
      <c r="H46314" s="11"/>
    </row>
    <row r="46315" spans="6:8" x14ac:dyDescent="0.25">
      <c r="F46315" s="11"/>
      <c r="G46315" s="11"/>
      <c r="H46315" s="11"/>
    </row>
    <row r="46316" spans="6:8" x14ac:dyDescent="0.25">
      <c r="F46316" s="11"/>
      <c r="G46316" s="11"/>
      <c r="H46316" s="11"/>
    </row>
    <row r="46317" spans="6:8" x14ac:dyDescent="0.25">
      <c r="F46317" s="11"/>
      <c r="G46317" s="11"/>
      <c r="H46317" s="11"/>
    </row>
    <row r="46318" spans="6:8" x14ac:dyDescent="0.25">
      <c r="F46318" s="11"/>
      <c r="G46318" s="11"/>
      <c r="H46318" s="11"/>
    </row>
    <row r="46319" spans="6:8" x14ac:dyDescent="0.25">
      <c r="F46319" s="11"/>
      <c r="G46319" s="11"/>
      <c r="H46319" s="11"/>
    </row>
    <row r="46320" spans="6:8" x14ac:dyDescent="0.25">
      <c r="F46320" s="11"/>
      <c r="G46320" s="11"/>
      <c r="H46320" s="11"/>
    </row>
    <row r="46321" spans="6:8" x14ac:dyDescent="0.25">
      <c r="F46321" s="11"/>
      <c r="G46321" s="11"/>
      <c r="H46321" s="11"/>
    </row>
    <row r="46322" spans="6:8" x14ac:dyDescent="0.25">
      <c r="F46322" s="11"/>
      <c r="G46322" s="11"/>
      <c r="H46322" s="11"/>
    </row>
    <row r="46323" spans="6:8" x14ac:dyDescent="0.25">
      <c r="F46323" s="11"/>
      <c r="G46323" s="11"/>
      <c r="H46323" s="11"/>
    </row>
    <row r="46324" spans="6:8" x14ac:dyDescent="0.25">
      <c r="F46324" s="11"/>
      <c r="G46324" s="11"/>
      <c r="H46324" s="11"/>
    </row>
    <row r="46325" spans="6:8" x14ac:dyDescent="0.25">
      <c r="F46325" s="11"/>
      <c r="G46325" s="11"/>
      <c r="H46325" s="11"/>
    </row>
    <row r="46326" spans="6:8" x14ac:dyDescent="0.25">
      <c r="F46326" s="11"/>
      <c r="G46326" s="11"/>
      <c r="H46326" s="11"/>
    </row>
    <row r="46327" spans="6:8" x14ac:dyDescent="0.25">
      <c r="F46327" s="11"/>
      <c r="G46327" s="11"/>
      <c r="H46327" s="11"/>
    </row>
    <row r="46328" spans="6:8" x14ac:dyDescent="0.25">
      <c r="F46328" s="11"/>
      <c r="G46328" s="11"/>
      <c r="H46328" s="11"/>
    </row>
    <row r="46329" spans="6:8" x14ac:dyDescent="0.25">
      <c r="F46329" s="11"/>
      <c r="G46329" s="11"/>
      <c r="H46329" s="11"/>
    </row>
    <row r="46330" spans="6:8" x14ac:dyDescent="0.25">
      <c r="F46330" s="11"/>
      <c r="G46330" s="11"/>
      <c r="H46330" s="11"/>
    </row>
    <row r="46331" spans="6:8" x14ac:dyDescent="0.25">
      <c r="F46331" s="11"/>
      <c r="G46331" s="11"/>
      <c r="H46331" s="11"/>
    </row>
    <row r="46332" spans="6:8" x14ac:dyDescent="0.25">
      <c r="F46332" s="11"/>
      <c r="G46332" s="11"/>
      <c r="H46332" s="11"/>
    </row>
    <row r="46333" spans="6:8" x14ac:dyDescent="0.25">
      <c r="F46333" s="11"/>
      <c r="G46333" s="11"/>
      <c r="H46333" s="11"/>
    </row>
    <row r="46334" spans="6:8" x14ac:dyDescent="0.25">
      <c r="F46334" s="11"/>
      <c r="G46334" s="11"/>
      <c r="H46334" s="11"/>
    </row>
    <row r="46335" spans="6:8" x14ac:dyDescent="0.25">
      <c r="F46335" s="11"/>
      <c r="G46335" s="11"/>
      <c r="H46335" s="11"/>
    </row>
    <row r="46336" spans="6:8" x14ac:dyDescent="0.25">
      <c r="F46336" s="11"/>
      <c r="G46336" s="11"/>
      <c r="H46336" s="11"/>
    </row>
    <row r="46337" spans="6:8" x14ac:dyDescent="0.25">
      <c r="F46337" s="11"/>
      <c r="G46337" s="11"/>
      <c r="H46337" s="11"/>
    </row>
    <row r="46338" spans="6:8" x14ac:dyDescent="0.25">
      <c r="F46338" s="11"/>
      <c r="G46338" s="11"/>
      <c r="H46338" s="11"/>
    </row>
    <row r="46339" spans="6:8" x14ac:dyDescent="0.25">
      <c r="F46339" s="11"/>
      <c r="G46339" s="11"/>
      <c r="H46339" s="11"/>
    </row>
    <row r="46340" spans="6:8" x14ac:dyDescent="0.25">
      <c r="F46340" s="11"/>
      <c r="G46340" s="11"/>
      <c r="H46340" s="11"/>
    </row>
    <row r="46341" spans="6:8" x14ac:dyDescent="0.25">
      <c r="F46341" s="11"/>
      <c r="G46341" s="11"/>
      <c r="H46341" s="11"/>
    </row>
    <row r="46342" spans="6:8" x14ac:dyDescent="0.25">
      <c r="F46342" s="11"/>
      <c r="G46342" s="11"/>
      <c r="H46342" s="11"/>
    </row>
    <row r="46343" spans="6:8" x14ac:dyDescent="0.25">
      <c r="F46343" s="11"/>
      <c r="G46343" s="11"/>
      <c r="H46343" s="11"/>
    </row>
    <row r="46344" spans="6:8" x14ac:dyDescent="0.25">
      <c r="F46344" s="11"/>
      <c r="G46344" s="11"/>
      <c r="H46344" s="11"/>
    </row>
    <row r="46345" spans="6:8" x14ac:dyDescent="0.25">
      <c r="F46345" s="11"/>
      <c r="G46345" s="11"/>
      <c r="H46345" s="11"/>
    </row>
    <row r="46346" spans="6:8" x14ac:dyDescent="0.25">
      <c r="F46346" s="11"/>
      <c r="G46346" s="11"/>
      <c r="H46346" s="11"/>
    </row>
    <row r="46347" spans="6:8" x14ac:dyDescent="0.25">
      <c r="F46347" s="11"/>
      <c r="G46347" s="11"/>
      <c r="H46347" s="11"/>
    </row>
    <row r="46348" spans="6:8" x14ac:dyDescent="0.25">
      <c r="F46348" s="11"/>
      <c r="G46348" s="11"/>
      <c r="H46348" s="11"/>
    </row>
    <row r="46349" spans="6:8" x14ac:dyDescent="0.25">
      <c r="F46349" s="11"/>
      <c r="G46349" s="11"/>
      <c r="H46349" s="11"/>
    </row>
    <row r="46350" spans="6:8" x14ac:dyDescent="0.25">
      <c r="F46350" s="11"/>
      <c r="G46350" s="11"/>
      <c r="H46350" s="11"/>
    </row>
    <row r="46351" spans="6:8" x14ac:dyDescent="0.25">
      <c r="F46351" s="11"/>
      <c r="G46351" s="11"/>
      <c r="H46351" s="11"/>
    </row>
    <row r="46352" spans="6:8" x14ac:dyDescent="0.25">
      <c r="F46352" s="11"/>
      <c r="G46352" s="11"/>
      <c r="H46352" s="11"/>
    </row>
    <row r="46353" spans="6:8" x14ac:dyDescent="0.25">
      <c r="F46353" s="11"/>
      <c r="G46353" s="11"/>
      <c r="H46353" s="11"/>
    </row>
    <row r="46354" spans="6:8" x14ac:dyDescent="0.25">
      <c r="F46354" s="11"/>
      <c r="G46354" s="11"/>
      <c r="H46354" s="11"/>
    </row>
    <row r="46355" spans="6:8" x14ac:dyDescent="0.25">
      <c r="F46355" s="11"/>
      <c r="G46355" s="11"/>
      <c r="H46355" s="11"/>
    </row>
    <row r="46356" spans="6:8" x14ac:dyDescent="0.25">
      <c r="F46356" s="11"/>
      <c r="G46356" s="11"/>
      <c r="H46356" s="11"/>
    </row>
    <row r="46357" spans="6:8" x14ac:dyDescent="0.25">
      <c r="F46357" s="11"/>
      <c r="G46357" s="11"/>
      <c r="H46357" s="11"/>
    </row>
    <row r="46358" spans="6:8" x14ac:dyDescent="0.25">
      <c r="F46358" s="11"/>
      <c r="G46358" s="11"/>
      <c r="H46358" s="11"/>
    </row>
    <row r="46359" spans="6:8" x14ac:dyDescent="0.25">
      <c r="F46359" s="11"/>
      <c r="G46359" s="11"/>
      <c r="H46359" s="11"/>
    </row>
    <row r="46360" spans="6:8" x14ac:dyDescent="0.25">
      <c r="F46360" s="11"/>
      <c r="G46360" s="11"/>
      <c r="H46360" s="11"/>
    </row>
    <row r="46361" spans="6:8" x14ac:dyDescent="0.25">
      <c r="F46361" s="11"/>
      <c r="G46361" s="11"/>
      <c r="H46361" s="11"/>
    </row>
    <row r="46362" spans="6:8" x14ac:dyDescent="0.25">
      <c r="F46362" s="11"/>
      <c r="G46362" s="11"/>
      <c r="H46362" s="11"/>
    </row>
    <row r="46363" spans="6:8" x14ac:dyDescent="0.25">
      <c r="F46363" s="11"/>
      <c r="G46363" s="11"/>
      <c r="H46363" s="11"/>
    </row>
    <row r="46364" spans="6:8" x14ac:dyDescent="0.25">
      <c r="F46364" s="11"/>
      <c r="G46364" s="11"/>
      <c r="H46364" s="11"/>
    </row>
    <row r="46365" spans="6:8" x14ac:dyDescent="0.25">
      <c r="F46365" s="11"/>
      <c r="G46365" s="11"/>
      <c r="H46365" s="11"/>
    </row>
    <row r="46366" spans="6:8" x14ac:dyDescent="0.25">
      <c r="F46366" s="11"/>
      <c r="G46366" s="11"/>
      <c r="H46366" s="11"/>
    </row>
    <row r="46367" spans="6:8" x14ac:dyDescent="0.25">
      <c r="F46367" s="11"/>
      <c r="G46367" s="11"/>
      <c r="H46367" s="11"/>
    </row>
    <row r="46368" spans="6:8" x14ac:dyDescent="0.25">
      <c r="F46368" s="11"/>
      <c r="G46368" s="11"/>
      <c r="H46368" s="11"/>
    </row>
    <row r="46369" spans="6:8" x14ac:dyDescent="0.25">
      <c r="F46369" s="11"/>
      <c r="G46369" s="11"/>
      <c r="H46369" s="11"/>
    </row>
    <row r="46370" spans="6:8" x14ac:dyDescent="0.25">
      <c r="F46370" s="11"/>
      <c r="G46370" s="11"/>
      <c r="H46370" s="11"/>
    </row>
    <row r="46371" spans="6:8" x14ac:dyDescent="0.25">
      <c r="F46371" s="11"/>
      <c r="G46371" s="11"/>
      <c r="H46371" s="11"/>
    </row>
    <row r="46372" spans="6:8" x14ac:dyDescent="0.25">
      <c r="F46372" s="11"/>
      <c r="G46372" s="11"/>
      <c r="H46372" s="11"/>
    </row>
    <row r="46373" spans="6:8" x14ac:dyDescent="0.25">
      <c r="F46373" s="11"/>
      <c r="G46373" s="11"/>
      <c r="H46373" s="11"/>
    </row>
    <row r="46374" spans="6:8" x14ac:dyDescent="0.25">
      <c r="F46374" s="11"/>
      <c r="G46374" s="11"/>
      <c r="H46374" s="11"/>
    </row>
    <row r="46375" spans="6:8" x14ac:dyDescent="0.25">
      <c r="F46375" s="11"/>
      <c r="G46375" s="11"/>
      <c r="H46375" s="11"/>
    </row>
    <row r="46376" spans="6:8" x14ac:dyDescent="0.25">
      <c r="F46376" s="11"/>
      <c r="G46376" s="11"/>
      <c r="H46376" s="11"/>
    </row>
    <row r="46377" spans="6:8" x14ac:dyDescent="0.25">
      <c r="F46377" s="11"/>
      <c r="G46377" s="11"/>
      <c r="H46377" s="11"/>
    </row>
    <row r="46378" spans="6:8" x14ac:dyDescent="0.25">
      <c r="F46378" s="11"/>
      <c r="G46378" s="11"/>
      <c r="H46378" s="11"/>
    </row>
    <row r="46379" spans="6:8" x14ac:dyDescent="0.25">
      <c r="F46379" s="11"/>
      <c r="G46379" s="11"/>
      <c r="H46379" s="11"/>
    </row>
    <row r="46380" spans="6:8" x14ac:dyDescent="0.25">
      <c r="F46380" s="11"/>
      <c r="G46380" s="11"/>
      <c r="H46380" s="11"/>
    </row>
    <row r="46381" spans="6:8" x14ac:dyDescent="0.25">
      <c r="F46381" s="11"/>
      <c r="G46381" s="11"/>
      <c r="H46381" s="11"/>
    </row>
    <row r="46382" spans="6:8" x14ac:dyDescent="0.25">
      <c r="F46382" s="11"/>
      <c r="G46382" s="11"/>
      <c r="H46382" s="11"/>
    </row>
    <row r="46383" spans="6:8" x14ac:dyDescent="0.25">
      <c r="F46383" s="11"/>
      <c r="G46383" s="11"/>
      <c r="H46383" s="11"/>
    </row>
    <row r="46384" spans="6:8" x14ac:dyDescent="0.25">
      <c r="F46384" s="11"/>
      <c r="G46384" s="11"/>
      <c r="H46384" s="11"/>
    </row>
    <row r="46385" spans="6:8" x14ac:dyDescent="0.25">
      <c r="F46385" s="11"/>
      <c r="G46385" s="11"/>
      <c r="H46385" s="11"/>
    </row>
    <row r="46386" spans="6:8" x14ac:dyDescent="0.25">
      <c r="F46386" s="11"/>
      <c r="G46386" s="11"/>
      <c r="H46386" s="11"/>
    </row>
    <row r="46387" spans="6:8" x14ac:dyDescent="0.25">
      <c r="F46387" s="11"/>
      <c r="G46387" s="11"/>
      <c r="H46387" s="11"/>
    </row>
    <row r="46388" spans="6:8" x14ac:dyDescent="0.25">
      <c r="F46388" s="11"/>
      <c r="G46388" s="11"/>
      <c r="H46388" s="11"/>
    </row>
    <row r="46389" spans="6:8" x14ac:dyDescent="0.25">
      <c r="F46389" s="11"/>
      <c r="G46389" s="11"/>
      <c r="H46389" s="11"/>
    </row>
    <row r="46390" spans="6:8" x14ac:dyDescent="0.25">
      <c r="F46390" s="11"/>
      <c r="G46390" s="11"/>
      <c r="H46390" s="11"/>
    </row>
    <row r="46391" spans="6:8" x14ac:dyDescent="0.25">
      <c r="F46391" s="11"/>
      <c r="G46391" s="11"/>
      <c r="H46391" s="11"/>
    </row>
    <row r="46392" spans="6:8" x14ac:dyDescent="0.25">
      <c r="F46392" s="11"/>
      <c r="G46392" s="11"/>
      <c r="H46392" s="11"/>
    </row>
    <row r="46393" spans="6:8" x14ac:dyDescent="0.25">
      <c r="F46393" s="11"/>
      <c r="G46393" s="11"/>
      <c r="H46393" s="11"/>
    </row>
    <row r="46394" spans="6:8" x14ac:dyDescent="0.25">
      <c r="F46394" s="11"/>
      <c r="G46394" s="11"/>
      <c r="H46394" s="11"/>
    </row>
    <row r="46395" spans="6:8" x14ac:dyDescent="0.25">
      <c r="F46395" s="11"/>
      <c r="G46395" s="11"/>
      <c r="H46395" s="11"/>
    </row>
    <row r="46396" spans="6:8" x14ac:dyDescent="0.25">
      <c r="F46396" s="11"/>
      <c r="G46396" s="11"/>
      <c r="H46396" s="11"/>
    </row>
    <row r="46397" spans="6:8" x14ac:dyDescent="0.25">
      <c r="F46397" s="11"/>
      <c r="G46397" s="11"/>
      <c r="H46397" s="11"/>
    </row>
    <row r="46398" spans="6:8" x14ac:dyDescent="0.25">
      <c r="F46398" s="11"/>
      <c r="G46398" s="11"/>
      <c r="H46398" s="11"/>
    </row>
    <row r="46399" spans="6:8" x14ac:dyDescent="0.25">
      <c r="F46399" s="11"/>
      <c r="G46399" s="11"/>
      <c r="H46399" s="11"/>
    </row>
    <row r="46400" spans="6:8" x14ac:dyDescent="0.25">
      <c r="F46400" s="11"/>
      <c r="G46400" s="11"/>
      <c r="H46400" s="11"/>
    </row>
    <row r="46401" spans="6:8" x14ac:dyDescent="0.25">
      <c r="F46401" s="11"/>
      <c r="G46401" s="11"/>
      <c r="H46401" s="11"/>
    </row>
    <row r="46402" spans="6:8" x14ac:dyDescent="0.25">
      <c r="F46402" s="11"/>
      <c r="G46402" s="11"/>
      <c r="H46402" s="11"/>
    </row>
    <row r="46403" spans="6:8" x14ac:dyDescent="0.25">
      <c r="F46403" s="11"/>
      <c r="G46403" s="11"/>
      <c r="H46403" s="11"/>
    </row>
    <row r="46404" spans="6:8" x14ac:dyDescent="0.25">
      <c r="F46404" s="11"/>
      <c r="G46404" s="11"/>
      <c r="H46404" s="11"/>
    </row>
    <row r="46405" spans="6:8" x14ac:dyDescent="0.25">
      <c r="F46405" s="11"/>
      <c r="G46405" s="11"/>
      <c r="H46405" s="11"/>
    </row>
    <row r="46406" spans="6:8" x14ac:dyDescent="0.25">
      <c r="F46406" s="11"/>
      <c r="G46406" s="11"/>
      <c r="H46406" s="11"/>
    </row>
    <row r="46407" spans="6:8" x14ac:dyDescent="0.25">
      <c r="F46407" s="11"/>
      <c r="G46407" s="11"/>
      <c r="H46407" s="11"/>
    </row>
    <row r="46408" spans="6:8" x14ac:dyDescent="0.25">
      <c r="F46408" s="11"/>
      <c r="G46408" s="11"/>
      <c r="H46408" s="11"/>
    </row>
    <row r="46409" spans="6:8" x14ac:dyDescent="0.25">
      <c r="F46409" s="11"/>
      <c r="G46409" s="11"/>
      <c r="H46409" s="11"/>
    </row>
    <row r="46410" spans="6:8" x14ac:dyDescent="0.25">
      <c r="F46410" s="11"/>
      <c r="G46410" s="11"/>
      <c r="H46410" s="11"/>
    </row>
    <row r="46411" spans="6:8" x14ac:dyDescent="0.25">
      <c r="F46411" s="11"/>
      <c r="G46411" s="11"/>
      <c r="H46411" s="11"/>
    </row>
    <row r="46412" spans="6:8" x14ac:dyDescent="0.25">
      <c r="F46412" s="11"/>
      <c r="G46412" s="11"/>
      <c r="H46412" s="11"/>
    </row>
    <row r="46413" spans="6:8" x14ac:dyDescent="0.25">
      <c r="F46413" s="11"/>
      <c r="G46413" s="11"/>
      <c r="H46413" s="11"/>
    </row>
    <row r="46414" spans="6:8" x14ac:dyDescent="0.25">
      <c r="F46414" s="11"/>
      <c r="G46414" s="11"/>
      <c r="H46414" s="11"/>
    </row>
    <row r="46415" spans="6:8" x14ac:dyDescent="0.25">
      <c r="F46415" s="11"/>
      <c r="G46415" s="11"/>
      <c r="H46415" s="11"/>
    </row>
    <row r="46416" spans="6:8" x14ac:dyDescent="0.25">
      <c r="F46416" s="11"/>
      <c r="G46416" s="11"/>
      <c r="H46416" s="11"/>
    </row>
    <row r="46417" spans="6:8" x14ac:dyDescent="0.25">
      <c r="F46417" s="11"/>
      <c r="G46417" s="11"/>
      <c r="H46417" s="11"/>
    </row>
    <row r="46418" spans="6:8" x14ac:dyDescent="0.25">
      <c r="F46418" s="11"/>
      <c r="G46418" s="11"/>
      <c r="H46418" s="11"/>
    </row>
    <row r="46419" spans="6:8" x14ac:dyDescent="0.25">
      <c r="F46419" s="11"/>
      <c r="G46419" s="11"/>
      <c r="H46419" s="11"/>
    </row>
    <row r="46420" spans="6:8" x14ac:dyDescent="0.25">
      <c r="F46420" s="11"/>
      <c r="G46420" s="11"/>
      <c r="H46420" s="11"/>
    </row>
    <row r="46421" spans="6:8" x14ac:dyDescent="0.25">
      <c r="F46421" s="11"/>
      <c r="G46421" s="11"/>
      <c r="H46421" s="11"/>
    </row>
    <row r="46422" spans="6:8" x14ac:dyDescent="0.25">
      <c r="F46422" s="11"/>
      <c r="G46422" s="11"/>
      <c r="H46422" s="11"/>
    </row>
    <row r="46423" spans="6:8" x14ac:dyDescent="0.25">
      <c r="F46423" s="11"/>
      <c r="G46423" s="11"/>
      <c r="H46423" s="11"/>
    </row>
    <row r="46424" spans="6:8" x14ac:dyDescent="0.25">
      <c r="F46424" s="11"/>
      <c r="G46424" s="11"/>
      <c r="H46424" s="11"/>
    </row>
    <row r="46425" spans="6:8" x14ac:dyDescent="0.25">
      <c r="F46425" s="11"/>
      <c r="G46425" s="11"/>
      <c r="H46425" s="11"/>
    </row>
    <row r="46426" spans="6:8" x14ac:dyDescent="0.25">
      <c r="F46426" s="11"/>
      <c r="G46426" s="11"/>
      <c r="H46426" s="11"/>
    </row>
    <row r="46427" spans="6:8" x14ac:dyDescent="0.25">
      <c r="F46427" s="11"/>
      <c r="G46427" s="11"/>
      <c r="H46427" s="11"/>
    </row>
    <row r="46428" spans="6:8" x14ac:dyDescent="0.25">
      <c r="F46428" s="11"/>
      <c r="G46428" s="11"/>
      <c r="H46428" s="11"/>
    </row>
    <row r="46429" spans="6:8" x14ac:dyDescent="0.25">
      <c r="F46429" s="11"/>
      <c r="G46429" s="11"/>
      <c r="H46429" s="11"/>
    </row>
    <row r="46430" spans="6:8" x14ac:dyDescent="0.25">
      <c r="F46430" s="11"/>
      <c r="G46430" s="11"/>
      <c r="H46430" s="11"/>
    </row>
    <row r="46431" spans="6:8" x14ac:dyDescent="0.25">
      <c r="F46431" s="11"/>
      <c r="G46431" s="11"/>
      <c r="H46431" s="11"/>
    </row>
    <row r="46432" spans="6:8" x14ac:dyDescent="0.25">
      <c r="F46432" s="11"/>
      <c r="G46432" s="11"/>
      <c r="H46432" s="11"/>
    </row>
    <row r="46433" spans="6:8" x14ac:dyDescent="0.25">
      <c r="F46433" s="11"/>
      <c r="G46433" s="11"/>
      <c r="H46433" s="11"/>
    </row>
    <row r="46434" spans="6:8" x14ac:dyDescent="0.25">
      <c r="F46434" s="11"/>
      <c r="G46434" s="11"/>
      <c r="H46434" s="11"/>
    </row>
    <row r="46435" spans="6:8" x14ac:dyDescent="0.25">
      <c r="F46435" s="11"/>
      <c r="G46435" s="11"/>
      <c r="H46435" s="11"/>
    </row>
    <row r="46436" spans="6:8" x14ac:dyDescent="0.25">
      <c r="F46436" s="11"/>
      <c r="G46436" s="11"/>
      <c r="H46436" s="11"/>
    </row>
    <row r="46437" spans="6:8" x14ac:dyDescent="0.25">
      <c r="F46437" s="11"/>
      <c r="G46437" s="11"/>
      <c r="H46437" s="11"/>
    </row>
    <row r="46438" spans="6:8" x14ac:dyDescent="0.25">
      <c r="F46438" s="11"/>
      <c r="G46438" s="11"/>
      <c r="H46438" s="11"/>
    </row>
    <row r="46439" spans="6:8" x14ac:dyDescent="0.25">
      <c r="F46439" s="11"/>
      <c r="G46439" s="11"/>
      <c r="H46439" s="11"/>
    </row>
    <row r="46440" spans="6:8" x14ac:dyDescent="0.25">
      <c r="F46440" s="11"/>
      <c r="G46440" s="11"/>
      <c r="H46440" s="11"/>
    </row>
    <row r="46441" spans="6:8" x14ac:dyDescent="0.25">
      <c r="F46441" s="11"/>
      <c r="G46441" s="11"/>
      <c r="H46441" s="11"/>
    </row>
    <row r="46442" spans="6:8" x14ac:dyDescent="0.25">
      <c r="F46442" s="11"/>
      <c r="G46442" s="11"/>
      <c r="H46442" s="11"/>
    </row>
    <row r="46443" spans="6:8" x14ac:dyDescent="0.25">
      <c r="F46443" s="11"/>
      <c r="G46443" s="11"/>
      <c r="H46443" s="11"/>
    </row>
    <row r="46444" spans="6:8" x14ac:dyDescent="0.25">
      <c r="F46444" s="11"/>
      <c r="G46444" s="11"/>
      <c r="H46444" s="11"/>
    </row>
    <row r="46445" spans="6:8" x14ac:dyDescent="0.25">
      <c r="F46445" s="11"/>
      <c r="G46445" s="11"/>
      <c r="H46445" s="11"/>
    </row>
    <row r="46446" spans="6:8" x14ac:dyDescent="0.25">
      <c r="F46446" s="11"/>
      <c r="G46446" s="11"/>
      <c r="H46446" s="11"/>
    </row>
    <row r="46447" spans="6:8" x14ac:dyDescent="0.25">
      <c r="F46447" s="11"/>
      <c r="G46447" s="11"/>
      <c r="H46447" s="11"/>
    </row>
    <row r="46448" spans="6:8" x14ac:dyDescent="0.25">
      <c r="F46448" s="11"/>
      <c r="G46448" s="11"/>
      <c r="H46448" s="11"/>
    </row>
    <row r="46449" spans="6:8" x14ac:dyDescent="0.25">
      <c r="F46449" s="11"/>
      <c r="G46449" s="11"/>
      <c r="H46449" s="11"/>
    </row>
    <row r="46450" spans="6:8" x14ac:dyDescent="0.25">
      <c r="F46450" s="11"/>
      <c r="G46450" s="11"/>
      <c r="H46450" s="11"/>
    </row>
    <row r="46451" spans="6:8" x14ac:dyDescent="0.25">
      <c r="F46451" s="11"/>
      <c r="G46451" s="11"/>
      <c r="H46451" s="11"/>
    </row>
    <row r="46452" spans="6:8" x14ac:dyDescent="0.25">
      <c r="F46452" s="11"/>
      <c r="G46452" s="11"/>
      <c r="H46452" s="11"/>
    </row>
    <row r="46453" spans="6:8" x14ac:dyDescent="0.25">
      <c r="F46453" s="11"/>
      <c r="G46453" s="11"/>
      <c r="H46453" s="11"/>
    </row>
    <row r="46454" spans="6:8" x14ac:dyDescent="0.25">
      <c r="F46454" s="11"/>
      <c r="G46454" s="11"/>
      <c r="H46454" s="11"/>
    </row>
    <row r="46455" spans="6:8" x14ac:dyDescent="0.25">
      <c r="F46455" s="11"/>
      <c r="G46455" s="11"/>
      <c r="H46455" s="11"/>
    </row>
    <row r="46456" spans="6:8" x14ac:dyDescent="0.25">
      <c r="F46456" s="11"/>
      <c r="G46456" s="11"/>
      <c r="H46456" s="11"/>
    </row>
    <row r="46457" spans="6:8" x14ac:dyDescent="0.25">
      <c r="F46457" s="11"/>
      <c r="G46457" s="11"/>
      <c r="H46457" s="11"/>
    </row>
    <row r="46458" spans="6:8" x14ac:dyDescent="0.25">
      <c r="F46458" s="11"/>
      <c r="G46458" s="11"/>
      <c r="H46458" s="11"/>
    </row>
    <row r="46459" spans="6:8" x14ac:dyDescent="0.25">
      <c r="F46459" s="11"/>
      <c r="G46459" s="11"/>
      <c r="H46459" s="11"/>
    </row>
    <row r="46460" spans="6:8" x14ac:dyDescent="0.25">
      <c r="F46460" s="11"/>
      <c r="G46460" s="11"/>
      <c r="H46460" s="11"/>
    </row>
    <row r="46461" spans="6:8" x14ac:dyDescent="0.25">
      <c r="F46461" s="11"/>
      <c r="G46461" s="11"/>
      <c r="H46461" s="11"/>
    </row>
    <row r="46462" spans="6:8" x14ac:dyDescent="0.25">
      <c r="F46462" s="11"/>
      <c r="G46462" s="11"/>
      <c r="H46462" s="11"/>
    </row>
    <row r="46463" spans="6:8" x14ac:dyDescent="0.25">
      <c r="F46463" s="11"/>
      <c r="G46463" s="11"/>
      <c r="H46463" s="11"/>
    </row>
    <row r="46464" spans="6:8" x14ac:dyDescent="0.25">
      <c r="F46464" s="11"/>
      <c r="G46464" s="11"/>
      <c r="H46464" s="11"/>
    </row>
    <row r="46465" spans="6:8" x14ac:dyDescent="0.25">
      <c r="F46465" s="11"/>
      <c r="G46465" s="11"/>
      <c r="H46465" s="11"/>
    </row>
    <row r="46466" spans="6:8" x14ac:dyDescent="0.25">
      <c r="F46466" s="11"/>
      <c r="G46466" s="11"/>
      <c r="H46466" s="11"/>
    </row>
    <row r="46467" spans="6:8" x14ac:dyDescent="0.25">
      <c r="F46467" s="11"/>
      <c r="G46467" s="11"/>
      <c r="H46467" s="11"/>
    </row>
    <row r="46468" spans="6:8" x14ac:dyDescent="0.25">
      <c r="F46468" s="11"/>
      <c r="G46468" s="11"/>
      <c r="H46468" s="11"/>
    </row>
    <row r="46469" spans="6:8" x14ac:dyDescent="0.25">
      <c r="F46469" s="11"/>
      <c r="G46469" s="11"/>
      <c r="H46469" s="11"/>
    </row>
    <row r="46470" spans="6:8" x14ac:dyDescent="0.25">
      <c r="F46470" s="11"/>
      <c r="G46470" s="11"/>
      <c r="H46470" s="11"/>
    </row>
    <row r="46471" spans="6:8" x14ac:dyDescent="0.25">
      <c r="F46471" s="11"/>
      <c r="G46471" s="11"/>
      <c r="H46471" s="11"/>
    </row>
    <row r="46472" spans="6:8" x14ac:dyDescent="0.25">
      <c r="F46472" s="11"/>
      <c r="G46472" s="11"/>
      <c r="H46472" s="11"/>
    </row>
    <row r="46473" spans="6:8" x14ac:dyDescent="0.25">
      <c r="F46473" s="11"/>
      <c r="G46473" s="11"/>
      <c r="H46473" s="11"/>
    </row>
    <row r="46474" spans="6:8" x14ac:dyDescent="0.25">
      <c r="F46474" s="11"/>
      <c r="G46474" s="11"/>
      <c r="H46474" s="11"/>
    </row>
    <row r="46475" spans="6:8" x14ac:dyDescent="0.25">
      <c r="F46475" s="11"/>
      <c r="G46475" s="11"/>
      <c r="H46475" s="11"/>
    </row>
    <row r="46476" spans="6:8" x14ac:dyDescent="0.25">
      <c r="F46476" s="11"/>
      <c r="G46476" s="11"/>
      <c r="H46476" s="11"/>
    </row>
    <row r="46477" spans="6:8" x14ac:dyDescent="0.25">
      <c r="F46477" s="11"/>
      <c r="G46477" s="11"/>
      <c r="H46477" s="11"/>
    </row>
    <row r="46478" spans="6:8" x14ac:dyDescent="0.25">
      <c r="F46478" s="11"/>
      <c r="G46478" s="11"/>
      <c r="H46478" s="11"/>
    </row>
    <row r="46479" spans="6:8" x14ac:dyDescent="0.25">
      <c r="F46479" s="11"/>
      <c r="G46479" s="11"/>
      <c r="H46479" s="11"/>
    </row>
    <row r="46480" spans="6:8" x14ac:dyDescent="0.25">
      <c r="F46480" s="11"/>
      <c r="G46480" s="11"/>
      <c r="H46480" s="11"/>
    </row>
    <row r="46481" spans="6:8" x14ac:dyDescent="0.25">
      <c r="F46481" s="11"/>
      <c r="G46481" s="11"/>
      <c r="H46481" s="11"/>
    </row>
    <row r="46482" spans="6:8" x14ac:dyDescent="0.25">
      <c r="F46482" s="11"/>
      <c r="G46482" s="11"/>
      <c r="H46482" s="11"/>
    </row>
    <row r="46483" spans="6:8" x14ac:dyDescent="0.25">
      <c r="F46483" s="11"/>
      <c r="G46483" s="11"/>
      <c r="H46483" s="11"/>
    </row>
    <row r="46484" spans="6:8" x14ac:dyDescent="0.25">
      <c r="F46484" s="11"/>
      <c r="G46484" s="11"/>
      <c r="H46484" s="11"/>
    </row>
    <row r="46485" spans="6:8" x14ac:dyDescent="0.25">
      <c r="F46485" s="11"/>
      <c r="G46485" s="11"/>
      <c r="H46485" s="11"/>
    </row>
    <row r="46486" spans="6:8" x14ac:dyDescent="0.25">
      <c r="F46486" s="11"/>
      <c r="G46486" s="11"/>
      <c r="H46486" s="11"/>
    </row>
    <row r="46487" spans="6:8" x14ac:dyDescent="0.25">
      <c r="F46487" s="11"/>
      <c r="G46487" s="11"/>
      <c r="H46487" s="11"/>
    </row>
    <row r="46488" spans="6:8" x14ac:dyDescent="0.25">
      <c r="F46488" s="11"/>
      <c r="G46488" s="11"/>
      <c r="H46488" s="11"/>
    </row>
    <row r="46489" spans="6:8" x14ac:dyDescent="0.25">
      <c r="F46489" s="11"/>
      <c r="G46489" s="11"/>
      <c r="H46489" s="11"/>
    </row>
    <row r="46490" spans="6:8" x14ac:dyDescent="0.25">
      <c r="F46490" s="11"/>
      <c r="G46490" s="11"/>
      <c r="H46490" s="11"/>
    </row>
    <row r="46491" spans="6:8" x14ac:dyDescent="0.25">
      <c r="F46491" s="11"/>
      <c r="G46491" s="11"/>
      <c r="H46491" s="11"/>
    </row>
    <row r="46492" spans="6:8" x14ac:dyDescent="0.25">
      <c r="F46492" s="11"/>
      <c r="G46492" s="11"/>
      <c r="H46492" s="11"/>
    </row>
    <row r="46493" spans="6:8" x14ac:dyDescent="0.25">
      <c r="F46493" s="11"/>
      <c r="G46493" s="11"/>
      <c r="H46493" s="11"/>
    </row>
    <row r="46494" spans="6:8" x14ac:dyDescent="0.25">
      <c r="F46494" s="11"/>
      <c r="G46494" s="11"/>
      <c r="H46494" s="11"/>
    </row>
    <row r="46495" spans="6:8" x14ac:dyDescent="0.25">
      <c r="F46495" s="11"/>
      <c r="G46495" s="11"/>
      <c r="H46495" s="11"/>
    </row>
    <row r="46496" spans="6:8" x14ac:dyDescent="0.25">
      <c r="F46496" s="11"/>
      <c r="G46496" s="11"/>
      <c r="H46496" s="11"/>
    </row>
    <row r="46497" spans="6:8" x14ac:dyDescent="0.25">
      <c r="F46497" s="11"/>
      <c r="G46497" s="11"/>
      <c r="H46497" s="11"/>
    </row>
    <row r="46498" spans="6:8" x14ac:dyDescent="0.25">
      <c r="F46498" s="11"/>
      <c r="G46498" s="11"/>
      <c r="H46498" s="11"/>
    </row>
    <row r="46499" spans="6:8" x14ac:dyDescent="0.25">
      <c r="F46499" s="11"/>
      <c r="G46499" s="11"/>
      <c r="H46499" s="11"/>
    </row>
    <row r="46500" spans="6:8" x14ac:dyDescent="0.25">
      <c r="F46500" s="11"/>
      <c r="G46500" s="11"/>
      <c r="H46500" s="11"/>
    </row>
    <row r="46501" spans="6:8" x14ac:dyDescent="0.25">
      <c r="F46501" s="11"/>
      <c r="G46501" s="11"/>
      <c r="H46501" s="11"/>
    </row>
    <row r="46502" spans="6:8" x14ac:dyDescent="0.25">
      <c r="F46502" s="11"/>
      <c r="G46502" s="11"/>
      <c r="H46502" s="11"/>
    </row>
    <row r="46503" spans="6:8" x14ac:dyDescent="0.25">
      <c r="F46503" s="11"/>
      <c r="G46503" s="11"/>
      <c r="H46503" s="11"/>
    </row>
    <row r="46504" spans="6:8" x14ac:dyDescent="0.25">
      <c r="F46504" s="11"/>
      <c r="G46504" s="11"/>
      <c r="H46504" s="11"/>
    </row>
    <row r="46505" spans="6:8" x14ac:dyDescent="0.25">
      <c r="F46505" s="11"/>
      <c r="G46505" s="11"/>
      <c r="H46505" s="11"/>
    </row>
    <row r="46506" spans="6:8" x14ac:dyDescent="0.25">
      <c r="F46506" s="11"/>
      <c r="G46506" s="11"/>
      <c r="H46506" s="11"/>
    </row>
    <row r="46507" spans="6:8" x14ac:dyDescent="0.25">
      <c r="F46507" s="11"/>
      <c r="G46507" s="11"/>
      <c r="H46507" s="11"/>
    </row>
    <row r="46508" spans="6:8" x14ac:dyDescent="0.25">
      <c r="F46508" s="11"/>
      <c r="G46508" s="11"/>
      <c r="H46508" s="11"/>
    </row>
    <row r="46509" spans="6:8" x14ac:dyDescent="0.25">
      <c r="F46509" s="11"/>
      <c r="G46509" s="11"/>
      <c r="H46509" s="11"/>
    </row>
    <row r="46510" spans="6:8" x14ac:dyDescent="0.25">
      <c r="F46510" s="11"/>
      <c r="G46510" s="11"/>
      <c r="H46510" s="11"/>
    </row>
    <row r="46511" spans="6:8" x14ac:dyDescent="0.25">
      <c r="F46511" s="11"/>
      <c r="G46511" s="11"/>
      <c r="H46511" s="11"/>
    </row>
    <row r="46512" spans="6:8" x14ac:dyDescent="0.25">
      <c r="F46512" s="11"/>
      <c r="G46512" s="11"/>
      <c r="H46512" s="11"/>
    </row>
    <row r="46513" spans="6:8" x14ac:dyDescent="0.25">
      <c r="F46513" s="11"/>
      <c r="G46513" s="11"/>
      <c r="H46513" s="11"/>
    </row>
    <row r="46514" spans="6:8" x14ac:dyDescent="0.25">
      <c r="F46514" s="11"/>
      <c r="G46514" s="11"/>
      <c r="H46514" s="11"/>
    </row>
    <row r="46515" spans="6:8" x14ac:dyDescent="0.25">
      <c r="F46515" s="11"/>
      <c r="G46515" s="11"/>
      <c r="H46515" s="11"/>
    </row>
    <row r="46516" spans="6:8" x14ac:dyDescent="0.25">
      <c r="F46516" s="11"/>
      <c r="G46516" s="11"/>
      <c r="H46516" s="11"/>
    </row>
    <row r="46517" spans="6:8" x14ac:dyDescent="0.25">
      <c r="F46517" s="11"/>
      <c r="G46517" s="11"/>
      <c r="H46517" s="11"/>
    </row>
    <row r="46518" spans="6:8" x14ac:dyDescent="0.25">
      <c r="F46518" s="11"/>
      <c r="G46518" s="11"/>
      <c r="H46518" s="11"/>
    </row>
    <row r="46519" spans="6:8" x14ac:dyDescent="0.25">
      <c r="F46519" s="11"/>
      <c r="G46519" s="11"/>
      <c r="H46519" s="11"/>
    </row>
    <row r="46520" spans="6:8" x14ac:dyDescent="0.25">
      <c r="F46520" s="11"/>
      <c r="G46520" s="11"/>
      <c r="H46520" s="11"/>
    </row>
    <row r="46521" spans="6:8" x14ac:dyDescent="0.25">
      <c r="F46521" s="11"/>
      <c r="G46521" s="11"/>
      <c r="H46521" s="11"/>
    </row>
    <row r="46522" spans="6:8" x14ac:dyDescent="0.25">
      <c r="F46522" s="11"/>
      <c r="G46522" s="11"/>
      <c r="H46522" s="11"/>
    </row>
    <row r="46523" spans="6:8" x14ac:dyDescent="0.25">
      <c r="F46523" s="11"/>
      <c r="G46523" s="11"/>
      <c r="H46523" s="11"/>
    </row>
    <row r="46524" spans="6:8" x14ac:dyDescent="0.25">
      <c r="F46524" s="11"/>
      <c r="G46524" s="11"/>
      <c r="H46524" s="11"/>
    </row>
    <row r="46525" spans="6:8" x14ac:dyDescent="0.25">
      <c r="F46525" s="11"/>
      <c r="G46525" s="11"/>
      <c r="H46525" s="11"/>
    </row>
    <row r="46526" spans="6:8" x14ac:dyDescent="0.25">
      <c r="F46526" s="11"/>
      <c r="G46526" s="11"/>
      <c r="H46526" s="11"/>
    </row>
    <row r="46527" spans="6:8" x14ac:dyDescent="0.25">
      <c r="F46527" s="11"/>
      <c r="G46527" s="11"/>
      <c r="H46527" s="11"/>
    </row>
    <row r="46528" spans="6:8" x14ac:dyDescent="0.25">
      <c r="F46528" s="11"/>
      <c r="G46528" s="11"/>
      <c r="H46528" s="11"/>
    </row>
    <row r="46529" spans="6:8" x14ac:dyDescent="0.25">
      <c r="F46529" s="11"/>
      <c r="G46529" s="11"/>
      <c r="H46529" s="11"/>
    </row>
    <row r="46530" spans="6:8" x14ac:dyDescent="0.25">
      <c r="F46530" s="11"/>
      <c r="G46530" s="11"/>
      <c r="H46530" s="11"/>
    </row>
    <row r="46531" spans="6:8" x14ac:dyDescent="0.25">
      <c r="F46531" s="11"/>
      <c r="G46531" s="11"/>
      <c r="H46531" s="11"/>
    </row>
    <row r="46532" spans="6:8" x14ac:dyDescent="0.25">
      <c r="F46532" s="11"/>
      <c r="G46532" s="11"/>
      <c r="H46532" s="11"/>
    </row>
    <row r="46533" spans="6:8" x14ac:dyDescent="0.25">
      <c r="F46533" s="11"/>
      <c r="G46533" s="11"/>
      <c r="H46533" s="11"/>
    </row>
    <row r="46534" spans="6:8" x14ac:dyDescent="0.25">
      <c r="F46534" s="11"/>
      <c r="G46534" s="11"/>
      <c r="H46534" s="11"/>
    </row>
    <row r="46535" spans="6:8" x14ac:dyDescent="0.25">
      <c r="F46535" s="11"/>
      <c r="G46535" s="11"/>
      <c r="H46535" s="11"/>
    </row>
    <row r="46536" spans="6:8" x14ac:dyDescent="0.25">
      <c r="F46536" s="11"/>
      <c r="G46536" s="11"/>
      <c r="H46536" s="11"/>
    </row>
    <row r="46537" spans="6:8" x14ac:dyDescent="0.25">
      <c r="F46537" s="11"/>
      <c r="G46537" s="11"/>
      <c r="H46537" s="11"/>
    </row>
    <row r="46538" spans="6:8" x14ac:dyDescent="0.25">
      <c r="F46538" s="11"/>
      <c r="G46538" s="11"/>
      <c r="H46538" s="11"/>
    </row>
    <row r="46539" spans="6:8" x14ac:dyDescent="0.25">
      <c r="F46539" s="11"/>
      <c r="G46539" s="11"/>
      <c r="H46539" s="11"/>
    </row>
    <row r="46540" spans="6:8" x14ac:dyDescent="0.25">
      <c r="F46540" s="11"/>
      <c r="G46540" s="11"/>
      <c r="H46540" s="11"/>
    </row>
    <row r="46541" spans="6:8" x14ac:dyDescent="0.25">
      <c r="F46541" s="11"/>
      <c r="G46541" s="11"/>
      <c r="H46541" s="11"/>
    </row>
    <row r="46542" spans="6:8" x14ac:dyDescent="0.25">
      <c r="F46542" s="11"/>
      <c r="G46542" s="11"/>
      <c r="H46542" s="11"/>
    </row>
    <row r="46543" spans="6:8" x14ac:dyDescent="0.25">
      <c r="F46543" s="11"/>
      <c r="G46543" s="11"/>
      <c r="H46543" s="11"/>
    </row>
    <row r="46544" spans="6:8" x14ac:dyDescent="0.25">
      <c r="F46544" s="11"/>
      <c r="G46544" s="11"/>
      <c r="H46544" s="11"/>
    </row>
    <row r="46545" spans="6:8" x14ac:dyDescent="0.25">
      <c r="F46545" s="11"/>
      <c r="G46545" s="11"/>
      <c r="H46545" s="11"/>
    </row>
    <row r="46546" spans="6:8" x14ac:dyDescent="0.25">
      <c r="F46546" s="11"/>
      <c r="G46546" s="11"/>
      <c r="H46546" s="11"/>
    </row>
    <row r="46547" spans="6:8" x14ac:dyDescent="0.25">
      <c r="F46547" s="11"/>
      <c r="G46547" s="11"/>
      <c r="H46547" s="11"/>
    </row>
    <row r="46548" spans="6:8" x14ac:dyDescent="0.25">
      <c r="F46548" s="11"/>
      <c r="G46548" s="11"/>
      <c r="H46548" s="11"/>
    </row>
    <row r="46549" spans="6:8" x14ac:dyDescent="0.25">
      <c r="F46549" s="11"/>
      <c r="G46549" s="11"/>
      <c r="H46549" s="11"/>
    </row>
    <row r="46550" spans="6:8" x14ac:dyDescent="0.25">
      <c r="F46550" s="11"/>
      <c r="G46550" s="11"/>
      <c r="H46550" s="11"/>
    </row>
    <row r="46551" spans="6:8" x14ac:dyDescent="0.25">
      <c r="F46551" s="11"/>
      <c r="G46551" s="11"/>
      <c r="H46551" s="11"/>
    </row>
    <row r="46552" spans="6:8" x14ac:dyDescent="0.25">
      <c r="F46552" s="11"/>
      <c r="G46552" s="11"/>
      <c r="H46552" s="11"/>
    </row>
    <row r="46553" spans="6:8" x14ac:dyDescent="0.25">
      <c r="F46553" s="11"/>
      <c r="G46553" s="11"/>
      <c r="H46553" s="11"/>
    </row>
    <row r="46554" spans="6:8" x14ac:dyDescent="0.25">
      <c r="F46554" s="11"/>
      <c r="G46554" s="11"/>
      <c r="H46554" s="11"/>
    </row>
    <row r="46555" spans="6:8" x14ac:dyDescent="0.25">
      <c r="F46555" s="11"/>
      <c r="G46555" s="11"/>
      <c r="H46555" s="11"/>
    </row>
    <row r="46556" spans="6:8" x14ac:dyDescent="0.25">
      <c r="F46556" s="11"/>
      <c r="G46556" s="11"/>
      <c r="H46556" s="11"/>
    </row>
    <row r="46557" spans="6:8" x14ac:dyDescent="0.25">
      <c r="F46557" s="11"/>
      <c r="G46557" s="11"/>
      <c r="H46557" s="11"/>
    </row>
    <row r="46558" spans="6:8" x14ac:dyDescent="0.25">
      <c r="F46558" s="11"/>
      <c r="G46558" s="11"/>
      <c r="H46558" s="11"/>
    </row>
    <row r="46559" spans="6:8" x14ac:dyDescent="0.25">
      <c r="F46559" s="11"/>
      <c r="G46559" s="11"/>
      <c r="H46559" s="11"/>
    </row>
    <row r="46560" spans="6:8" x14ac:dyDescent="0.25">
      <c r="F46560" s="11"/>
      <c r="G46560" s="11"/>
      <c r="H46560" s="11"/>
    </row>
    <row r="46561" spans="6:8" x14ac:dyDescent="0.25">
      <c r="F46561" s="11"/>
      <c r="G46561" s="11"/>
      <c r="H46561" s="11"/>
    </row>
    <row r="46562" spans="6:8" x14ac:dyDescent="0.25">
      <c r="F46562" s="11"/>
      <c r="G46562" s="11"/>
      <c r="H46562" s="11"/>
    </row>
    <row r="46563" spans="6:8" x14ac:dyDescent="0.25">
      <c r="F46563" s="11"/>
      <c r="G46563" s="11"/>
      <c r="H46563" s="11"/>
    </row>
    <row r="46564" spans="6:8" x14ac:dyDescent="0.25">
      <c r="F46564" s="11"/>
      <c r="G46564" s="11"/>
      <c r="H46564" s="11"/>
    </row>
    <row r="46565" spans="6:8" x14ac:dyDescent="0.25">
      <c r="F46565" s="11"/>
      <c r="G46565" s="11"/>
      <c r="H46565" s="11"/>
    </row>
    <row r="46566" spans="6:8" x14ac:dyDescent="0.25">
      <c r="F46566" s="11"/>
      <c r="G46566" s="11"/>
      <c r="H46566" s="11"/>
    </row>
    <row r="46567" spans="6:8" x14ac:dyDescent="0.25">
      <c r="F46567" s="11"/>
      <c r="G46567" s="11"/>
      <c r="H46567" s="11"/>
    </row>
    <row r="46568" spans="6:8" x14ac:dyDescent="0.25">
      <c r="F46568" s="11"/>
      <c r="G46568" s="11"/>
      <c r="H46568" s="11"/>
    </row>
    <row r="46569" spans="6:8" x14ac:dyDescent="0.25">
      <c r="F46569" s="11"/>
      <c r="G46569" s="11"/>
      <c r="H46569" s="11"/>
    </row>
    <row r="46570" spans="6:8" x14ac:dyDescent="0.25">
      <c r="F46570" s="11"/>
      <c r="G46570" s="11"/>
      <c r="H46570" s="11"/>
    </row>
    <row r="46571" spans="6:8" x14ac:dyDescent="0.25">
      <c r="F46571" s="11"/>
      <c r="G46571" s="11"/>
      <c r="H46571" s="11"/>
    </row>
    <row r="46572" spans="6:8" x14ac:dyDescent="0.25">
      <c r="F46572" s="11"/>
      <c r="G46572" s="11"/>
      <c r="H46572" s="11"/>
    </row>
    <row r="46573" spans="6:8" x14ac:dyDescent="0.25">
      <c r="F46573" s="11"/>
      <c r="G46573" s="11"/>
      <c r="H46573" s="11"/>
    </row>
    <row r="46574" spans="6:8" x14ac:dyDescent="0.25">
      <c r="F46574" s="11"/>
      <c r="G46574" s="11"/>
      <c r="H46574" s="11"/>
    </row>
    <row r="46575" spans="6:8" x14ac:dyDescent="0.25">
      <c r="F46575" s="11"/>
      <c r="G46575" s="11"/>
      <c r="H46575" s="11"/>
    </row>
    <row r="46576" spans="6:8" x14ac:dyDescent="0.25">
      <c r="F46576" s="11"/>
      <c r="G46576" s="11"/>
      <c r="H46576" s="11"/>
    </row>
    <row r="46577" spans="6:8" x14ac:dyDescent="0.25">
      <c r="F46577" s="11"/>
      <c r="G46577" s="11"/>
      <c r="H46577" s="11"/>
    </row>
    <row r="46578" spans="6:8" x14ac:dyDescent="0.25">
      <c r="F46578" s="11"/>
      <c r="G46578" s="11"/>
      <c r="H46578" s="11"/>
    </row>
    <row r="46579" spans="6:8" x14ac:dyDescent="0.25">
      <c r="F46579" s="11"/>
      <c r="G46579" s="11"/>
      <c r="H46579" s="11"/>
    </row>
    <row r="46580" spans="6:8" x14ac:dyDescent="0.25">
      <c r="F46580" s="11"/>
      <c r="G46580" s="11"/>
      <c r="H46580" s="11"/>
    </row>
    <row r="46581" spans="6:8" x14ac:dyDescent="0.25">
      <c r="F46581" s="11"/>
      <c r="G46581" s="11"/>
      <c r="H46581" s="11"/>
    </row>
    <row r="46582" spans="6:8" x14ac:dyDescent="0.25">
      <c r="F46582" s="11"/>
      <c r="G46582" s="11"/>
      <c r="H46582" s="11"/>
    </row>
    <row r="46583" spans="6:8" x14ac:dyDescent="0.25">
      <c r="F46583" s="11"/>
      <c r="G46583" s="11"/>
      <c r="H46583" s="11"/>
    </row>
    <row r="46584" spans="6:8" x14ac:dyDescent="0.25">
      <c r="F46584" s="11"/>
      <c r="G46584" s="11"/>
      <c r="H46584" s="11"/>
    </row>
    <row r="46585" spans="6:8" x14ac:dyDescent="0.25">
      <c r="F46585" s="11"/>
      <c r="G46585" s="11"/>
      <c r="H46585" s="11"/>
    </row>
    <row r="46586" spans="6:8" x14ac:dyDescent="0.25">
      <c r="F46586" s="11"/>
      <c r="G46586" s="11"/>
      <c r="H46586" s="11"/>
    </row>
    <row r="46587" spans="6:8" x14ac:dyDescent="0.25">
      <c r="F46587" s="11"/>
      <c r="G46587" s="11"/>
      <c r="H46587" s="11"/>
    </row>
    <row r="46588" spans="6:8" x14ac:dyDescent="0.25">
      <c r="F46588" s="11"/>
      <c r="G46588" s="11"/>
      <c r="H46588" s="11"/>
    </row>
    <row r="46589" spans="6:8" x14ac:dyDescent="0.25">
      <c r="F46589" s="11"/>
      <c r="G46589" s="11"/>
      <c r="H46589" s="11"/>
    </row>
    <row r="46590" spans="6:8" x14ac:dyDescent="0.25">
      <c r="F46590" s="11"/>
      <c r="G46590" s="11"/>
      <c r="H46590" s="11"/>
    </row>
    <row r="46591" spans="6:8" x14ac:dyDescent="0.25">
      <c r="F46591" s="11"/>
      <c r="G46591" s="11"/>
      <c r="H46591" s="11"/>
    </row>
    <row r="46592" spans="6:8" x14ac:dyDescent="0.25">
      <c r="F46592" s="11"/>
      <c r="G46592" s="11"/>
      <c r="H46592" s="11"/>
    </row>
    <row r="46593" spans="6:8" x14ac:dyDescent="0.25">
      <c r="F46593" s="11"/>
      <c r="G46593" s="11"/>
      <c r="H46593" s="11"/>
    </row>
    <row r="46594" spans="6:8" x14ac:dyDescent="0.25">
      <c r="F46594" s="11"/>
      <c r="G46594" s="11"/>
      <c r="H46594" s="11"/>
    </row>
    <row r="46595" spans="6:8" x14ac:dyDescent="0.25">
      <c r="F46595" s="11"/>
      <c r="G46595" s="11"/>
      <c r="H46595" s="11"/>
    </row>
    <row r="46596" spans="6:8" x14ac:dyDescent="0.25">
      <c r="F46596" s="11"/>
      <c r="G46596" s="11"/>
      <c r="H46596" s="11"/>
    </row>
    <row r="46597" spans="6:8" x14ac:dyDescent="0.25">
      <c r="F46597" s="11"/>
      <c r="G46597" s="11"/>
      <c r="H46597" s="11"/>
    </row>
    <row r="46598" spans="6:8" x14ac:dyDescent="0.25">
      <c r="F46598" s="11"/>
      <c r="G46598" s="11"/>
      <c r="H46598" s="11"/>
    </row>
    <row r="46599" spans="6:8" x14ac:dyDescent="0.25">
      <c r="F46599" s="11"/>
      <c r="G46599" s="11"/>
      <c r="H46599" s="11"/>
    </row>
    <row r="46600" spans="6:8" x14ac:dyDescent="0.25">
      <c r="F46600" s="11"/>
      <c r="G46600" s="11"/>
      <c r="H46600" s="11"/>
    </row>
    <row r="46601" spans="6:8" x14ac:dyDescent="0.25">
      <c r="F46601" s="11"/>
      <c r="G46601" s="11"/>
      <c r="H46601" s="11"/>
    </row>
    <row r="46602" spans="6:8" x14ac:dyDescent="0.25">
      <c r="F46602" s="11"/>
      <c r="G46602" s="11"/>
      <c r="H46602" s="11"/>
    </row>
    <row r="46603" spans="6:8" x14ac:dyDescent="0.25">
      <c r="F46603" s="11"/>
      <c r="G46603" s="11"/>
      <c r="H46603" s="11"/>
    </row>
    <row r="46604" spans="6:8" x14ac:dyDescent="0.25">
      <c r="F46604" s="11"/>
      <c r="G46604" s="11"/>
      <c r="H46604" s="11"/>
    </row>
    <row r="46605" spans="6:8" x14ac:dyDescent="0.25">
      <c r="F46605" s="11"/>
      <c r="G46605" s="11"/>
      <c r="H46605" s="11"/>
    </row>
    <row r="46606" spans="6:8" x14ac:dyDescent="0.25">
      <c r="F46606" s="11"/>
      <c r="G46606" s="11"/>
      <c r="H46606" s="11"/>
    </row>
    <row r="46607" spans="6:8" x14ac:dyDescent="0.25">
      <c r="F46607" s="11"/>
      <c r="G46607" s="11"/>
      <c r="H46607" s="11"/>
    </row>
    <row r="46608" spans="6:8" x14ac:dyDescent="0.25">
      <c r="F46608" s="11"/>
      <c r="G46608" s="11"/>
      <c r="H46608" s="11"/>
    </row>
    <row r="46609" spans="6:8" x14ac:dyDescent="0.25">
      <c r="F46609" s="11"/>
      <c r="G46609" s="11"/>
      <c r="H46609" s="11"/>
    </row>
    <row r="46610" spans="6:8" x14ac:dyDescent="0.25">
      <c r="F46610" s="11"/>
      <c r="G46610" s="11"/>
      <c r="H46610" s="11"/>
    </row>
    <row r="46611" spans="6:8" x14ac:dyDescent="0.25">
      <c r="F46611" s="11"/>
      <c r="G46611" s="11"/>
      <c r="H46611" s="11"/>
    </row>
    <row r="46612" spans="6:8" x14ac:dyDescent="0.25">
      <c r="F46612" s="11"/>
      <c r="G46612" s="11"/>
      <c r="H46612" s="11"/>
    </row>
    <row r="46613" spans="6:8" x14ac:dyDescent="0.25">
      <c r="F46613" s="11"/>
      <c r="G46613" s="11"/>
      <c r="H46613" s="11"/>
    </row>
    <row r="46614" spans="6:8" x14ac:dyDescent="0.25">
      <c r="F46614" s="11"/>
      <c r="G46614" s="11"/>
      <c r="H46614" s="11"/>
    </row>
    <row r="46615" spans="6:8" x14ac:dyDescent="0.25">
      <c r="F46615" s="11"/>
      <c r="G46615" s="11"/>
      <c r="H46615" s="11"/>
    </row>
    <row r="46616" spans="6:8" x14ac:dyDescent="0.25">
      <c r="F46616" s="11"/>
      <c r="G46616" s="11"/>
      <c r="H46616" s="11"/>
    </row>
    <row r="46617" spans="6:8" x14ac:dyDescent="0.25">
      <c r="F46617" s="11"/>
      <c r="G46617" s="11"/>
      <c r="H46617" s="11"/>
    </row>
    <row r="46618" spans="6:8" x14ac:dyDescent="0.25">
      <c r="F46618" s="11"/>
      <c r="G46618" s="11"/>
      <c r="H46618" s="11"/>
    </row>
    <row r="46619" spans="6:8" x14ac:dyDescent="0.25">
      <c r="F46619" s="11"/>
      <c r="G46619" s="11"/>
      <c r="H46619" s="11"/>
    </row>
    <row r="46620" spans="6:8" x14ac:dyDescent="0.25">
      <c r="F46620" s="11"/>
      <c r="G46620" s="11"/>
      <c r="H46620" s="11"/>
    </row>
    <row r="46621" spans="6:8" x14ac:dyDescent="0.25">
      <c r="F46621" s="11"/>
      <c r="G46621" s="11"/>
      <c r="H46621" s="11"/>
    </row>
    <row r="46622" spans="6:8" x14ac:dyDescent="0.25">
      <c r="F46622" s="11"/>
      <c r="G46622" s="11"/>
      <c r="H46622" s="11"/>
    </row>
    <row r="46623" spans="6:8" x14ac:dyDescent="0.25">
      <c r="F46623" s="11"/>
      <c r="G46623" s="11"/>
      <c r="H46623" s="11"/>
    </row>
    <row r="46624" spans="6:8" x14ac:dyDescent="0.25">
      <c r="F46624" s="11"/>
      <c r="G46624" s="11"/>
      <c r="H46624" s="11"/>
    </row>
    <row r="46625" spans="6:8" x14ac:dyDescent="0.25">
      <c r="F46625" s="11"/>
      <c r="G46625" s="11"/>
      <c r="H46625" s="11"/>
    </row>
    <row r="46626" spans="6:8" x14ac:dyDescent="0.25">
      <c r="F46626" s="11"/>
      <c r="G46626" s="11"/>
      <c r="H46626" s="11"/>
    </row>
    <row r="46627" spans="6:8" x14ac:dyDescent="0.25">
      <c r="F46627" s="11"/>
      <c r="G46627" s="11"/>
      <c r="H46627" s="11"/>
    </row>
    <row r="46628" spans="6:8" x14ac:dyDescent="0.25">
      <c r="F46628" s="11"/>
      <c r="G46628" s="11"/>
      <c r="H46628" s="11"/>
    </row>
    <row r="46629" spans="6:8" x14ac:dyDescent="0.25">
      <c r="F46629" s="11"/>
      <c r="G46629" s="11"/>
      <c r="H46629" s="11"/>
    </row>
    <row r="46630" spans="6:8" x14ac:dyDescent="0.25">
      <c r="F46630" s="11"/>
      <c r="G46630" s="11"/>
      <c r="H46630" s="11"/>
    </row>
    <row r="46631" spans="6:8" x14ac:dyDescent="0.25">
      <c r="F46631" s="11"/>
      <c r="G46631" s="11"/>
      <c r="H46631" s="11"/>
    </row>
    <row r="46632" spans="6:8" x14ac:dyDescent="0.25">
      <c r="F46632" s="11"/>
      <c r="G46632" s="11"/>
      <c r="H46632" s="11"/>
    </row>
    <row r="46633" spans="6:8" x14ac:dyDescent="0.25">
      <c r="F46633" s="11"/>
      <c r="G46633" s="11"/>
      <c r="H46633" s="11"/>
    </row>
    <row r="46634" spans="6:8" x14ac:dyDescent="0.25">
      <c r="F46634" s="11"/>
      <c r="G46634" s="11"/>
      <c r="H46634" s="11"/>
    </row>
    <row r="46635" spans="6:8" x14ac:dyDescent="0.25">
      <c r="F46635" s="11"/>
      <c r="G46635" s="11"/>
      <c r="H46635" s="11"/>
    </row>
    <row r="46636" spans="6:8" x14ac:dyDescent="0.25">
      <c r="F46636" s="11"/>
      <c r="G46636" s="11"/>
      <c r="H46636" s="11"/>
    </row>
    <row r="46637" spans="6:8" x14ac:dyDescent="0.25">
      <c r="F46637" s="11"/>
      <c r="G46637" s="11"/>
      <c r="H46637" s="11"/>
    </row>
    <row r="46638" spans="6:8" x14ac:dyDescent="0.25">
      <c r="F46638" s="11"/>
      <c r="G46638" s="11"/>
      <c r="H46638" s="11"/>
    </row>
    <row r="46639" spans="6:8" x14ac:dyDescent="0.25">
      <c r="F46639" s="11"/>
      <c r="G46639" s="11"/>
      <c r="H46639" s="11"/>
    </row>
    <row r="46640" spans="6:8" x14ac:dyDescent="0.25">
      <c r="F46640" s="11"/>
      <c r="G46640" s="11"/>
      <c r="H46640" s="11"/>
    </row>
    <row r="46641" spans="6:8" x14ac:dyDescent="0.25">
      <c r="F46641" s="11"/>
      <c r="G46641" s="11"/>
      <c r="H46641" s="11"/>
    </row>
    <row r="46642" spans="6:8" x14ac:dyDescent="0.25">
      <c r="F46642" s="11"/>
      <c r="G46642" s="11"/>
      <c r="H46642" s="11"/>
    </row>
    <row r="46643" spans="6:8" x14ac:dyDescent="0.25">
      <c r="F46643" s="11"/>
      <c r="G46643" s="11"/>
      <c r="H46643" s="11"/>
    </row>
    <row r="46644" spans="6:8" x14ac:dyDescent="0.25">
      <c r="F46644" s="11"/>
      <c r="G46644" s="11"/>
      <c r="H46644" s="11"/>
    </row>
    <row r="46645" spans="6:8" x14ac:dyDescent="0.25">
      <c r="F46645" s="11"/>
      <c r="G46645" s="11"/>
      <c r="H46645" s="11"/>
    </row>
    <row r="46646" spans="6:8" x14ac:dyDescent="0.25">
      <c r="F46646" s="11"/>
      <c r="G46646" s="11"/>
      <c r="H46646" s="11"/>
    </row>
    <row r="46647" spans="6:8" x14ac:dyDescent="0.25">
      <c r="F46647" s="11"/>
      <c r="G46647" s="11"/>
      <c r="H46647" s="11"/>
    </row>
    <row r="46648" spans="6:8" x14ac:dyDescent="0.25">
      <c r="F46648" s="11"/>
      <c r="G46648" s="11"/>
      <c r="H46648" s="11"/>
    </row>
    <row r="46649" spans="6:8" x14ac:dyDescent="0.25">
      <c r="F46649" s="11"/>
      <c r="G46649" s="11"/>
      <c r="H46649" s="11"/>
    </row>
    <row r="46650" spans="6:8" x14ac:dyDescent="0.25">
      <c r="F46650" s="11"/>
      <c r="G46650" s="11"/>
      <c r="H46650" s="11"/>
    </row>
    <row r="46651" spans="6:8" x14ac:dyDescent="0.25">
      <c r="F46651" s="11"/>
      <c r="G46651" s="11"/>
      <c r="H46651" s="11"/>
    </row>
    <row r="46652" spans="6:8" x14ac:dyDescent="0.25">
      <c r="F46652" s="11"/>
      <c r="G46652" s="11"/>
      <c r="H46652" s="11"/>
    </row>
    <row r="46653" spans="6:8" x14ac:dyDescent="0.25">
      <c r="F46653" s="11"/>
      <c r="G46653" s="11"/>
      <c r="H46653" s="11"/>
    </row>
    <row r="46654" spans="6:8" x14ac:dyDescent="0.25">
      <c r="F46654" s="11"/>
      <c r="G46654" s="11"/>
      <c r="H46654" s="11"/>
    </row>
    <row r="46655" spans="6:8" x14ac:dyDescent="0.25">
      <c r="F46655" s="11"/>
      <c r="G46655" s="11"/>
      <c r="H46655" s="11"/>
    </row>
    <row r="46656" spans="6:8" x14ac:dyDescent="0.25">
      <c r="F46656" s="11"/>
      <c r="G46656" s="11"/>
      <c r="H46656" s="11"/>
    </row>
    <row r="46657" spans="6:8" x14ac:dyDescent="0.25">
      <c r="F46657" s="11"/>
      <c r="G46657" s="11"/>
      <c r="H46657" s="11"/>
    </row>
    <row r="46658" spans="6:8" x14ac:dyDescent="0.25">
      <c r="F46658" s="11"/>
      <c r="G46658" s="11"/>
      <c r="H46658" s="11"/>
    </row>
    <row r="46659" spans="6:8" x14ac:dyDescent="0.25">
      <c r="F46659" s="11"/>
      <c r="G46659" s="11"/>
      <c r="H46659" s="11"/>
    </row>
    <row r="46660" spans="6:8" x14ac:dyDescent="0.25">
      <c r="F46660" s="11"/>
      <c r="G46660" s="11"/>
      <c r="H46660" s="11"/>
    </row>
    <row r="46661" spans="6:8" x14ac:dyDescent="0.25">
      <c r="F46661" s="11"/>
      <c r="G46661" s="11"/>
      <c r="H46661" s="11"/>
    </row>
    <row r="46662" spans="6:8" x14ac:dyDescent="0.25">
      <c r="F46662" s="11"/>
      <c r="G46662" s="11"/>
      <c r="H46662" s="11"/>
    </row>
    <row r="46663" spans="6:8" x14ac:dyDescent="0.25">
      <c r="F46663" s="11"/>
      <c r="G46663" s="11"/>
      <c r="H46663" s="11"/>
    </row>
    <row r="46664" spans="6:8" x14ac:dyDescent="0.25">
      <c r="F46664" s="11"/>
      <c r="G46664" s="11"/>
      <c r="H46664" s="11"/>
    </row>
    <row r="46665" spans="6:8" x14ac:dyDescent="0.25">
      <c r="F46665" s="11"/>
      <c r="G46665" s="11"/>
      <c r="H46665" s="11"/>
    </row>
    <row r="46666" spans="6:8" x14ac:dyDescent="0.25">
      <c r="F46666" s="11"/>
      <c r="G46666" s="11"/>
      <c r="H46666" s="11"/>
    </row>
    <row r="46667" spans="6:8" x14ac:dyDescent="0.25">
      <c r="F46667" s="11"/>
      <c r="G46667" s="11"/>
      <c r="H46667" s="11"/>
    </row>
    <row r="46668" spans="6:8" x14ac:dyDescent="0.25">
      <c r="F46668" s="11"/>
      <c r="G46668" s="11"/>
      <c r="H46668" s="11"/>
    </row>
    <row r="46669" spans="6:8" x14ac:dyDescent="0.25">
      <c r="F46669" s="11"/>
      <c r="G46669" s="11"/>
      <c r="H46669" s="11"/>
    </row>
    <row r="46670" spans="6:8" x14ac:dyDescent="0.25">
      <c r="F46670" s="11"/>
      <c r="G46670" s="11"/>
      <c r="H46670" s="11"/>
    </row>
    <row r="46671" spans="6:8" x14ac:dyDescent="0.25">
      <c r="F46671" s="11"/>
      <c r="G46671" s="11"/>
      <c r="H46671" s="11"/>
    </row>
    <row r="46672" spans="6:8" x14ac:dyDescent="0.25">
      <c r="F46672" s="11"/>
      <c r="G46672" s="11"/>
      <c r="H46672" s="11"/>
    </row>
    <row r="46673" spans="6:8" x14ac:dyDescent="0.25">
      <c r="F46673" s="11"/>
      <c r="G46673" s="11"/>
      <c r="H46673" s="11"/>
    </row>
    <row r="46674" spans="6:8" x14ac:dyDescent="0.25">
      <c r="F46674" s="11"/>
      <c r="G46674" s="11"/>
      <c r="H46674" s="11"/>
    </row>
    <row r="46675" spans="6:8" x14ac:dyDescent="0.25">
      <c r="F46675" s="11"/>
      <c r="G46675" s="11"/>
      <c r="H46675" s="11"/>
    </row>
    <row r="46676" spans="6:8" x14ac:dyDescent="0.25">
      <c r="F46676" s="11"/>
      <c r="G46676" s="11"/>
      <c r="H46676" s="11"/>
    </row>
    <row r="46677" spans="6:8" x14ac:dyDescent="0.25">
      <c r="F46677" s="11"/>
      <c r="G46677" s="11"/>
      <c r="H46677" s="11"/>
    </row>
    <row r="46678" spans="6:8" x14ac:dyDescent="0.25">
      <c r="F46678" s="11"/>
      <c r="G46678" s="11"/>
      <c r="H46678" s="11"/>
    </row>
    <row r="46679" spans="6:8" x14ac:dyDescent="0.25">
      <c r="F46679" s="11"/>
      <c r="G46679" s="11"/>
      <c r="H46679" s="11"/>
    </row>
    <row r="46680" spans="6:8" x14ac:dyDescent="0.25">
      <c r="F46680" s="11"/>
      <c r="G46680" s="11"/>
      <c r="H46680" s="11"/>
    </row>
    <row r="46681" spans="6:8" x14ac:dyDescent="0.25">
      <c r="F46681" s="11"/>
      <c r="G46681" s="11"/>
      <c r="H46681" s="11"/>
    </row>
    <row r="46682" spans="6:8" x14ac:dyDescent="0.25">
      <c r="F46682" s="11"/>
      <c r="G46682" s="11"/>
      <c r="H46682" s="11"/>
    </row>
    <row r="46683" spans="6:8" x14ac:dyDescent="0.25">
      <c r="F46683" s="11"/>
      <c r="G46683" s="11"/>
      <c r="H46683" s="11"/>
    </row>
    <row r="46684" spans="6:8" x14ac:dyDescent="0.25">
      <c r="F46684" s="11"/>
      <c r="G46684" s="11"/>
      <c r="H46684" s="11"/>
    </row>
    <row r="46685" spans="6:8" x14ac:dyDescent="0.25">
      <c r="F46685" s="11"/>
      <c r="G46685" s="11"/>
      <c r="H46685" s="11"/>
    </row>
    <row r="46686" spans="6:8" x14ac:dyDescent="0.25">
      <c r="F46686" s="11"/>
      <c r="G46686" s="11"/>
      <c r="H46686" s="11"/>
    </row>
    <row r="46687" spans="6:8" x14ac:dyDescent="0.25">
      <c r="F46687" s="11"/>
      <c r="G46687" s="11"/>
      <c r="H46687" s="11"/>
    </row>
    <row r="46688" spans="6:8" x14ac:dyDescent="0.25">
      <c r="F46688" s="11"/>
      <c r="G46688" s="11"/>
      <c r="H46688" s="11"/>
    </row>
    <row r="46689" spans="6:8" x14ac:dyDescent="0.25">
      <c r="F46689" s="11"/>
      <c r="G46689" s="11"/>
      <c r="H46689" s="11"/>
    </row>
    <row r="46690" spans="6:8" x14ac:dyDescent="0.25">
      <c r="F46690" s="11"/>
      <c r="G46690" s="11"/>
      <c r="H46690" s="11"/>
    </row>
    <row r="46691" spans="6:8" x14ac:dyDescent="0.25">
      <c r="F46691" s="11"/>
      <c r="G46691" s="11"/>
      <c r="H46691" s="11"/>
    </row>
    <row r="46692" spans="6:8" x14ac:dyDescent="0.25">
      <c r="F46692" s="11"/>
      <c r="G46692" s="11"/>
      <c r="H46692" s="11"/>
    </row>
    <row r="46693" spans="6:8" x14ac:dyDescent="0.25">
      <c r="F46693" s="11"/>
      <c r="G46693" s="11"/>
      <c r="H46693" s="11"/>
    </row>
    <row r="46694" spans="6:8" x14ac:dyDescent="0.25">
      <c r="F46694" s="11"/>
      <c r="G46694" s="11"/>
      <c r="H46694" s="11"/>
    </row>
    <row r="46695" spans="6:8" x14ac:dyDescent="0.25">
      <c r="F46695" s="11"/>
      <c r="G46695" s="11"/>
      <c r="H46695" s="11"/>
    </row>
    <row r="46696" spans="6:8" x14ac:dyDescent="0.25">
      <c r="F46696" s="11"/>
      <c r="G46696" s="11"/>
      <c r="H46696" s="11"/>
    </row>
    <row r="46697" spans="6:8" x14ac:dyDescent="0.25">
      <c r="F46697" s="11"/>
      <c r="G46697" s="11"/>
      <c r="H46697" s="11"/>
    </row>
    <row r="46698" spans="6:8" x14ac:dyDescent="0.25">
      <c r="F46698" s="11"/>
      <c r="G46698" s="11"/>
      <c r="H46698" s="11"/>
    </row>
    <row r="46699" spans="6:8" x14ac:dyDescent="0.25">
      <c r="F46699" s="11"/>
      <c r="G46699" s="11"/>
      <c r="H46699" s="11"/>
    </row>
    <row r="46700" spans="6:8" x14ac:dyDescent="0.25">
      <c r="F46700" s="11"/>
      <c r="G46700" s="11"/>
      <c r="H46700" s="11"/>
    </row>
    <row r="46701" spans="6:8" x14ac:dyDescent="0.25">
      <c r="F46701" s="11"/>
      <c r="G46701" s="11"/>
      <c r="H46701" s="11"/>
    </row>
    <row r="46702" spans="6:8" x14ac:dyDescent="0.25">
      <c r="F46702" s="11"/>
      <c r="G46702" s="11"/>
      <c r="H46702" s="11"/>
    </row>
    <row r="46703" spans="6:8" x14ac:dyDescent="0.25">
      <c r="F46703" s="11"/>
      <c r="G46703" s="11"/>
      <c r="H46703" s="11"/>
    </row>
    <row r="46704" spans="6:8" x14ac:dyDescent="0.25">
      <c r="F46704" s="11"/>
      <c r="G46704" s="11"/>
      <c r="H46704" s="11"/>
    </row>
    <row r="46705" spans="6:8" x14ac:dyDescent="0.25">
      <c r="F46705" s="11"/>
      <c r="G46705" s="11"/>
      <c r="H46705" s="11"/>
    </row>
    <row r="46706" spans="6:8" x14ac:dyDescent="0.25">
      <c r="F46706" s="11"/>
      <c r="G46706" s="11"/>
      <c r="H46706" s="11"/>
    </row>
    <row r="46707" spans="6:8" x14ac:dyDescent="0.25">
      <c r="F46707" s="11"/>
      <c r="G46707" s="11"/>
      <c r="H46707" s="11"/>
    </row>
    <row r="46708" spans="6:8" x14ac:dyDescent="0.25">
      <c r="F46708" s="11"/>
      <c r="G46708" s="11"/>
      <c r="H46708" s="11"/>
    </row>
    <row r="46709" spans="6:8" x14ac:dyDescent="0.25">
      <c r="F46709" s="11"/>
      <c r="G46709" s="11"/>
      <c r="H46709" s="11"/>
    </row>
    <row r="46710" spans="6:8" x14ac:dyDescent="0.25">
      <c r="F46710" s="11"/>
      <c r="G46710" s="11"/>
      <c r="H46710" s="11"/>
    </row>
    <row r="46711" spans="6:8" x14ac:dyDescent="0.25">
      <c r="F46711" s="11"/>
      <c r="G46711" s="11"/>
      <c r="H46711" s="11"/>
    </row>
    <row r="46712" spans="6:8" x14ac:dyDescent="0.25">
      <c r="F46712" s="11"/>
      <c r="G46712" s="11"/>
      <c r="H46712" s="11"/>
    </row>
    <row r="46713" spans="6:8" x14ac:dyDescent="0.25">
      <c r="F46713" s="11"/>
      <c r="G46713" s="11"/>
      <c r="H46713" s="11"/>
    </row>
    <row r="46714" spans="6:8" x14ac:dyDescent="0.25">
      <c r="F46714" s="11"/>
      <c r="G46714" s="11"/>
      <c r="H46714" s="11"/>
    </row>
    <row r="46715" spans="6:8" x14ac:dyDescent="0.25">
      <c r="F46715" s="11"/>
      <c r="G46715" s="11"/>
      <c r="H46715" s="11"/>
    </row>
    <row r="46716" spans="6:8" x14ac:dyDescent="0.25">
      <c r="F46716" s="11"/>
      <c r="G46716" s="11"/>
      <c r="H46716" s="11"/>
    </row>
    <row r="46717" spans="6:8" x14ac:dyDescent="0.25">
      <c r="F46717" s="11"/>
      <c r="G46717" s="11"/>
      <c r="H46717" s="11"/>
    </row>
    <row r="46718" spans="6:8" x14ac:dyDescent="0.25">
      <c r="F46718" s="11"/>
      <c r="G46718" s="11"/>
      <c r="H46718" s="11"/>
    </row>
    <row r="46719" spans="6:8" x14ac:dyDescent="0.25">
      <c r="F46719" s="11"/>
      <c r="G46719" s="11"/>
      <c r="H46719" s="11"/>
    </row>
    <row r="46720" spans="6:8" x14ac:dyDescent="0.25">
      <c r="F46720" s="11"/>
      <c r="G46720" s="11"/>
      <c r="H46720" s="11"/>
    </row>
    <row r="46721" spans="6:8" x14ac:dyDescent="0.25">
      <c r="F46721" s="11"/>
      <c r="G46721" s="11"/>
      <c r="H46721" s="11"/>
    </row>
    <row r="46722" spans="6:8" x14ac:dyDescent="0.25">
      <c r="F46722" s="11"/>
      <c r="G46722" s="11"/>
      <c r="H46722" s="11"/>
    </row>
    <row r="46723" spans="6:8" x14ac:dyDescent="0.25">
      <c r="F46723" s="11"/>
      <c r="G46723" s="11"/>
      <c r="H46723" s="11"/>
    </row>
    <row r="46724" spans="6:8" x14ac:dyDescent="0.25">
      <c r="F46724" s="11"/>
      <c r="G46724" s="11"/>
      <c r="H46724" s="11"/>
    </row>
    <row r="46725" spans="6:8" x14ac:dyDescent="0.25">
      <c r="F46725" s="11"/>
      <c r="G46725" s="11"/>
      <c r="H46725" s="11"/>
    </row>
    <row r="46726" spans="6:8" x14ac:dyDescent="0.25">
      <c r="F46726" s="11"/>
      <c r="G46726" s="11"/>
      <c r="H46726" s="11"/>
    </row>
    <row r="46727" spans="6:8" x14ac:dyDescent="0.25">
      <c r="F46727" s="11"/>
      <c r="G46727" s="11"/>
      <c r="H46727" s="11"/>
    </row>
    <row r="46728" spans="6:8" x14ac:dyDescent="0.25">
      <c r="F46728" s="11"/>
      <c r="G46728" s="11"/>
      <c r="H46728" s="11"/>
    </row>
    <row r="46729" spans="6:8" x14ac:dyDescent="0.25">
      <c r="F46729" s="11"/>
      <c r="G46729" s="11"/>
      <c r="H46729" s="11"/>
    </row>
    <row r="46730" spans="6:8" x14ac:dyDescent="0.25">
      <c r="F46730" s="11"/>
      <c r="G46730" s="11"/>
      <c r="H46730" s="11"/>
    </row>
    <row r="46731" spans="6:8" x14ac:dyDescent="0.25">
      <c r="F46731" s="11"/>
      <c r="G46731" s="11"/>
      <c r="H46731" s="11"/>
    </row>
    <row r="46732" spans="6:8" x14ac:dyDescent="0.25">
      <c r="F46732" s="11"/>
      <c r="G46732" s="11"/>
      <c r="H46732" s="11"/>
    </row>
    <row r="46733" spans="6:8" x14ac:dyDescent="0.25">
      <c r="F46733" s="11"/>
      <c r="G46733" s="11"/>
      <c r="H46733" s="11"/>
    </row>
    <row r="46734" spans="6:8" x14ac:dyDescent="0.25">
      <c r="F46734" s="11"/>
      <c r="G46734" s="11"/>
      <c r="H46734" s="11"/>
    </row>
    <row r="46735" spans="6:8" x14ac:dyDescent="0.25">
      <c r="F46735" s="11"/>
      <c r="G46735" s="11"/>
      <c r="H46735" s="11"/>
    </row>
    <row r="46736" spans="6:8" x14ac:dyDescent="0.25">
      <c r="F46736" s="11"/>
      <c r="G46736" s="11"/>
      <c r="H46736" s="11"/>
    </row>
    <row r="46737" spans="6:8" x14ac:dyDescent="0.25">
      <c r="F46737" s="11"/>
      <c r="G46737" s="11"/>
      <c r="H46737" s="11"/>
    </row>
    <row r="46738" spans="6:8" x14ac:dyDescent="0.25">
      <c r="F46738" s="11"/>
      <c r="G46738" s="11"/>
      <c r="H46738" s="11"/>
    </row>
    <row r="46739" spans="6:8" x14ac:dyDescent="0.25">
      <c r="F46739" s="11"/>
      <c r="G46739" s="11"/>
      <c r="H46739" s="11"/>
    </row>
    <row r="46740" spans="6:8" x14ac:dyDescent="0.25">
      <c r="F46740" s="11"/>
      <c r="G46740" s="11"/>
      <c r="H46740" s="11"/>
    </row>
    <row r="46741" spans="6:8" x14ac:dyDescent="0.25">
      <c r="F46741" s="11"/>
      <c r="G46741" s="11"/>
      <c r="H46741" s="11"/>
    </row>
    <row r="46742" spans="6:8" x14ac:dyDescent="0.25">
      <c r="F46742" s="11"/>
      <c r="G46742" s="11"/>
      <c r="H46742" s="11"/>
    </row>
    <row r="46743" spans="6:8" x14ac:dyDescent="0.25">
      <c r="F46743" s="11"/>
      <c r="G46743" s="11"/>
      <c r="H46743" s="11"/>
    </row>
    <row r="46744" spans="6:8" x14ac:dyDescent="0.25">
      <c r="F46744" s="11"/>
      <c r="G46744" s="11"/>
      <c r="H46744" s="11"/>
    </row>
    <row r="46745" spans="6:8" x14ac:dyDescent="0.25">
      <c r="F46745" s="11"/>
      <c r="G46745" s="11"/>
      <c r="H46745" s="11"/>
    </row>
    <row r="46746" spans="6:8" x14ac:dyDescent="0.25">
      <c r="F46746" s="11"/>
      <c r="G46746" s="11"/>
      <c r="H46746" s="11"/>
    </row>
    <row r="46747" spans="6:8" x14ac:dyDescent="0.25">
      <c r="F46747" s="11"/>
      <c r="G46747" s="11"/>
      <c r="H46747" s="11"/>
    </row>
    <row r="46748" spans="6:8" x14ac:dyDescent="0.25">
      <c r="F46748" s="11"/>
      <c r="G46748" s="11"/>
      <c r="H46748" s="11"/>
    </row>
    <row r="46749" spans="6:8" x14ac:dyDescent="0.25">
      <c r="F46749" s="11"/>
      <c r="G46749" s="11"/>
      <c r="H46749" s="11"/>
    </row>
    <row r="46750" spans="6:8" x14ac:dyDescent="0.25">
      <c r="F46750" s="11"/>
      <c r="G46750" s="11"/>
      <c r="H46750" s="11"/>
    </row>
    <row r="46751" spans="6:8" x14ac:dyDescent="0.25">
      <c r="F46751" s="11"/>
      <c r="G46751" s="11"/>
      <c r="H46751" s="11"/>
    </row>
    <row r="46752" spans="6:8" x14ac:dyDescent="0.25">
      <c r="F46752" s="11"/>
      <c r="G46752" s="11"/>
      <c r="H46752" s="11"/>
    </row>
    <row r="46753" spans="6:8" x14ac:dyDescent="0.25">
      <c r="F46753" s="11"/>
      <c r="G46753" s="11"/>
      <c r="H46753" s="11"/>
    </row>
    <row r="46754" spans="6:8" x14ac:dyDescent="0.25">
      <c r="F46754" s="11"/>
      <c r="G46754" s="11"/>
      <c r="H46754" s="11"/>
    </row>
    <row r="46755" spans="6:8" x14ac:dyDescent="0.25">
      <c r="F46755" s="11"/>
      <c r="G46755" s="11"/>
      <c r="H46755" s="11"/>
    </row>
    <row r="46756" spans="6:8" x14ac:dyDescent="0.25">
      <c r="F46756" s="11"/>
      <c r="G46756" s="11"/>
      <c r="H46756" s="11"/>
    </row>
    <row r="46757" spans="6:8" x14ac:dyDescent="0.25">
      <c r="F46757" s="11"/>
      <c r="G46757" s="11"/>
      <c r="H46757" s="11"/>
    </row>
    <row r="46758" spans="6:8" x14ac:dyDescent="0.25">
      <c r="F46758" s="11"/>
      <c r="G46758" s="11"/>
      <c r="H46758" s="11"/>
    </row>
    <row r="46759" spans="6:8" x14ac:dyDescent="0.25">
      <c r="F46759" s="11"/>
      <c r="G46759" s="11"/>
      <c r="H46759" s="11"/>
    </row>
    <row r="46760" spans="6:8" x14ac:dyDescent="0.25">
      <c r="F46760" s="11"/>
      <c r="G46760" s="11"/>
      <c r="H46760" s="11"/>
    </row>
    <row r="46761" spans="6:8" x14ac:dyDescent="0.25">
      <c r="F46761" s="11"/>
      <c r="G46761" s="11"/>
      <c r="H46761" s="11"/>
    </row>
    <row r="46762" spans="6:8" x14ac:dyDescent="0.25">
      <c r="F46762" s="11"/>
      <c r="G46762" s="11"/>
      <c r="H46762" s="11"/>
    </row>
    <row r="46763" spans="6:8" x14ac:dyDescent="0.25">
      <c r="F46763" s="11"/>
      <c r="G46763" s="11"/>
      <c r="H46763" s="11"/>
    </row>
    <row r="46764" spans="6:8" x14ac:dyDescent="0.25">
      <c r="F46764" s="11"/>
      <c r="G46764" s="11"/>
      <c r="H46764" s="11"/>
    </row>
    <row r="46765" spans="6:8" x14ac:dyDescent="0.25">
      <c r="F46765" s="11"/>
      <c r="G46765" s="11"/>
      <c r="H46765" s="11"/>
    </row>
    <row r="46766" spans="6:8" x14ac:dyDescent="0.25">
      <c r="F46766" s="11"/>
      <c r="G46766" s="11"/>
      <c r="H46766" s="11"/>
    </row>
    <row r="46767" spans="6:8" x14ac:dyDescent="0.25">
      <c r="F46767" s="11"/>
      <c r="G46767" s="11"/>
      <c r="H46767" s="11"/>
    </row>
    <row r="46768" spans="6:8" x14ac:dyDescent="0.25">
      <c r="F46768" s="11"/>
      <c r="G46768" s="11"/>
      <c r="H46768" s="11"/>
    </row>
    <row r="46769" spans="6:8" x14ac:dyDescent="0.25">
      <c r="F46769" s="11"/>
      <c r="G46769" s="11"/>
      <c r="H46769" s="11"/>
    </row>
    <row r="46770" spans="6:8" x14ac:dyDescent="0.25">
      <c r="F46770" s="11"/>
      <c r="G46770" s="11"/>
      <c r="H46770" s="11"/>
    </row>
    <row r="46771" spans="6:8" x14ac:dyDescent="0.25">
      <c r="F46771" s="11"/>
      <c r="G46771" s="11"/>
      <c r="H46771" s="11"/>
    </row>
    <row r="46772" spans="6:8" x14ac:dyDescent="0.25">
      <c r="F46772" s="11"/>
      <c r="G46772" s="11"/>
      <c r="H46772" s="11"/>
    </row>
    <row r="46773" spans="6:8" x14ac:dyDescent="0.25">
      <c r="F46773" s="11"/>
      <c r="G46773" s="11"/>
      <c r="H46773" s="11"/>
    </row>
    <row r="46774" spans="6:8" x14ac:dyDescent="0.25">
      <c r="F46774" s="11"/>
      <c r="G46774" s="11"/>
      <c r="H46774" s="11"/>
    </row>
    <row r="46775" spans="6:8" x14ac:dyDescent="0.25">
      <c r="F46775" s="11"/>
      <c r="G46775" s="11"/>
      <c r="H46775" s="11"/>
    </row>
    <row r="46776" spans="6:8" x14ac:dyDescent="0.25">
      <c r="F46776" s="11"/>
      <c r="G46776" s="11"/>
      <c r="H46776" s="11"/>
    </row>
    <row r="46777" spans="6:8" x14ac:dyDescent="0.25">
      <c r="F46777" s="11"/>
      <c r="G46777" s="11"/>
      <c r="H46777" s="11"/>
    </row>
    <row r="46778" spans="6:8" x14ac:dyDescent="0.25">
      <c r="F46778" s="11"/>
      <c r="G46778" s="11"/>
      <c r="H46778" s="11"/>
    </row>
    <row r="46779" spans="6:8" x14ac:dyDescent="0.25">
      <c r="F46779" s="11"/>
      <c r="G46779" s="11"/>
      <c r="H46779" s="11"/>
    </row>
    <row r="46780" spans="6:8" x14ac:dyDescent="0.25">
      <c r="F46780" s="11"/>
      <c r="G46780" s="11"/>
      <c r="H46780" s="11"/>
    </row>
    <row r="46781" spans="6:8" x14ac:dyDescent="0.25">
      <c r="F46781" s="11"/>
      <c r="G46781" s="11"/>
      <c r="H46781" s="11"/>
    </row>
    <row r="46782" spans="6:8" x14ac:dyDescent="0.25">
      <c r="F46782" s="11"/>
      <c r="G46782" s="11"/>
      <c r="H46782" s="11"/>
    </row>
    <row r="46783" spans="6:8" x14ac:dyDescent="0.25">
      <c r="F46783" s="11"/>
      <c r="G46783" s="11"/>
      <c r="H46783" s="11"/>
    </row>
    <row r="46784" spans="6:8" x14ac:dyDescent="0.25">
      <c r="F46784" s="11"/>
      <c r="G46784" s="11"/>
      <c r="H46784" s="11"/>
    </row>
    <row r="46785" spans="6:8" x14ac:dyDescent="0.25">
      <c r="F46785" s="11"/>
      <c r="G46785" s="11"/>
      <c r="H46785" s="11"/>
    </row>
    <row r="46786" spans="6:8" x14ac:dyDescent="0.25">
      <c r="F46786" s="11"/>
      <c r="G46786" s="11"/>
      <c r="H46786" s="11"/>
    </row>
    <row r="46787" spans="6:8" x14ac:dyDescent="0.25">
      <c r="F46787" s="11"/>
      <c r="G46787" s="11"/>
      <c r="H46787" s="11"/>
    </row>
    <row r="46788" spans="6:8" x14ac:dyDescent="0.25">
      <c r="F46788" s="11"/>
      <c r="G46788" s="11"/>
      <c r="H46788" s="11"/>
    </row>
    <row r="46789" spans="6:8" x14ac:dyDescent="0.25">
      <c r="F46789" s="11"/>
      <c r="G46789" s="11"/>
      <c r="H46789" s="11"/>
    </row>
    <row r="46790" spans="6:8" x14ac:dyDescent="0.25">
      <c r="F46790" s="11"/>
      <c r="G46790" s="11"/>
      <c r="H46790" s="11"/>
    </row>
    <row r="46791" spans="6:8" x14ac:dyDescent="0.25">
      <c r="F46791" s="11"/>
      <c r="G46791" s="11"/>
      <c r="H46791" s="11"/>
    </row>
    <row r="46792" spans="6:8" x14ac:dyDescent="0.25">
      <c r="F46792" s="11"/>
      <c r="G46792" s="11"/>
      <c r="H46792" s="11"/>
    </row>
    <row r="46793" spans="6:8" x14ac:dyDescent="0.25">
      <c r="F46793" s="11"/>
      <c r="G46793" s="11"/>
      <c r="H46793" s="11"/>
    </row>
    <row r="46794" spans="6:8" x14ac:dyDescent="0.25">
      <c r="F46794" s="11"/>
      <c r="G46794" s="11"/>
      <c r="H46794" s="11"/>
    </row>
    <row r="46795" spans="6:8" x14ac:dyDescent="0.25">
      <c r="F46795" s="11"/>
      <c r="G46795" s="11"/>
      <c r="H46795" s="11"/>
    </row>
    <row r="46796" spans="6:8" x14ac:dyDescent="0.25">
      <c r="F46796" s="11"/>
      <c r="G46796" s="11"/>
      <c r="H46796" s="11"/>
    </row>
    <row r="46797" spans="6:8" x14ac:dyDescent="0.25">
      <c r="F46797" s="11"/>
      <c r="G46797" s="11"/>
      <c r="H46797" s="11"/>
    </row>
    <row r="46798" spans="6:8" x14ac:dyDescent="0.25">
      <c r="F46798" s="11"/>
      <c r="G46798" s="11"/>
      <c r="H46798" s="11"/>
    </row>
    <row r="46799" spans="6:8" x14ac:dyDescent="0.25">
      <c r="F46799" s="11"/>
      <c r="G46799" s="11"/>
      <c r="H46799" s="11"/>
    </row>
    <row r="46800" spans="6:8" x14ac:dyDescent="0.25">
      <c r="F46800" s="11"/>
      <c r="G46800" s="11"/>
      <c r="H46800" s="11"/>
    </row>
    <row r="46801" spans="6:8" x14ac:dyDescent="0.25">
      <c r="F46801" s="11"/>
      <c r="G46801" s="11"/>
      <c r="H46801" s="11"/>
    </row>
    <row r="46802" spans="6:8" x14ac:dyDescent="0.25">
      <c r="F46802" s="11"/>
      <c r="G46802" s="11"/>
      <c r="H46802" s="11"/>
    </row>
    <row r="46803" spans="6:8" x14ac:dyDescent="0.25">
      <c r="F46803" s="11"/>
      <c r="G46803" s="11"/>
      <c r="H46803" s="11"/>
    </row>
    <row r="46804" spans="6:8" x14ac:dyDescent="0.25">
      <c r="F46804" s="11"/>
      <c r="G46804" s="11"/>
      <c r="H46804" s="11"/>
    </row>
    <row r="46805" spans="6:8" x14ac:dyDescent="0.25">
      <c r="F46805" s="11"/>
      <c r="G46805" s="11"/>
      <c r="H46805" s="11"/>
    </row>
    <row r="46806" spans="6:8" x14ac:dyDescent="0.25">
      <c r="F46806" s="11"/>
      <c r="G46806" s="11"/>
      <c r="H46806" s="11"/>
    </row>
    <row r="46807" spans="6:8" x14ac:dyDescent="0.25">
      <c r="F46807" s="11"/>
      <c r="G46807" s="11"/>
      <c r="H46807" s="11"/>
    </row>
    <row r="46808" spans="6:8" x14ac:dyDescent="0.25">
      <c r="F46808" s="11"/>
      <c r="G46808" s="11"/>
      <c r="H46808" s="11"/>
    </row>
    <row r="46809" spans="6:8" x14ac:dyDescent="0.25">
      <c r="F46809" s="11"/>
      <c r="G46809" s="11"/>
      <c r="H46809" s="11"/>
    </row>
    <row r="46810" spans="6:8" x14ac:dyDescent="0.25">
      <c r="F46810" s="11"/>
      <c r="G46810" s="11"/>
      <c r="H46810" s="11"/>
    </row>
    <row r="46811" spans="6:8" x14ac:dyDescent="0.25">
      <c r="F46811" s="11"/>
      <c r="G46811" s="11"/>
      <c r="H46811" s="11"/>
    </row>
    <row r="46812" spans="6:8" x14ac:dyDescent="0.25">
      <c r="F46812" s="11"/>
      <c r="G46812" s="11"/>
      <c r="H46812" s="11"/>
    </row>
    <row r="46813" spans="6:8" x14ac:dyDescent="0.25">
      <c r="F46813" s="11"/>
      <c r="G46813" s="11"/>
      <c r="H46813" s="11"/>
    </row>
    <row r="46814" spans="6:8" x14ac:dyDescent="0.25">
      <c r="F46814" s="11"/>
      <c r="G46814" s="11"/>
      <c r="H46814" s="11"/>
    </row>
    <row r="46815" spans="6:8" x14ac:dyDescent="0.25">
      <c r="F46815" s="11"/>
      <c r="G46815" s="11"/>
      <c r="H46815" s="11"/>
    </row>
    <row r="46816" spans="6:8" x14ac:dyDescent="0.25">
      <c r="F46816" s="11"/>
      <c r="G46816" s="11"/>
      <c r="H46816" s="11"/>
    </row>
    <row r="46817" spans="6:8" x14ac:dyDescent="0.25">
      <c r="F46817" s="11"/>
      <c r="G46817" s="11"/>
      <c r="H46817" s="11"/>
    </row>
    <row r="46818" spans="6:8" x14ac:dyDescent="0.25">
      <c r="F46818" s="11"/>
      <c r="G46818" s="11"/>
      <c r="H46818" s="11"/>
    </row>
    <row r="46819" spans="6:8" x14ac:dyDescent="0.25">
      <c r="F46819" s="11"/>
      <c r="G46819" s="11"/>
      <c r="H46819" s="11"/>
    </row>
    <row r="46820" spans="6:8" x14ac:dyDescent="0.25">
      <c r="F46820" s="11"/>
      <c r="G46820" s="11"/>
      <c r="H46820" s="11"/>
    </row>
    <row r="46821" spans="6:8" x14ac:dyDescent="0.25">
      <c r="F46821" s="11"/>
      <c r="G46821" s="11"/>
      <c r="H46821" s="11"/>
    </row>
    <row r="46822" spans="6:8" x14ac:dyDescent="0.25">
      <c r="F46822" s="11"/>
      <c r="G46822" s="11"/>
      <c r="H46822" s="11"/>
    </row>
    <row r="46823" spans="6:8" x14ac:dyDescent="0.25">
      <c r="F46823" s="11"/>
      <c r="G46823" s="11"/>
      <c r="H46823" s="11"/>
    </row>
    <row r="46824" spans="6:8" x14ac:dyDescent="0.25">
      <c r="F46824" s="11"/>
      <c r="G46824" s="11"/>
      <c r="H46824" s="11"/>
    </row>
    <row r="46825" spans="6:8" x14ac:dyDescent="0.25">
      <c r="F46825" s="11"/>
      <c r="G46825" s="11"/>
      <c r="H46825" s="11"/>
    </row>
    <row r="46826" spans="6:8" x14ac:dyDescent="0.25">
      <c r="F46826" s="11"/>
      <c r="G46826" s="11"/>
      <c r="H46826" s="11"/>
    </row>
    <row r="46827" spans="6:8" x14ac:dyDescent="0.25">
      <c r="F46827" s="11"/>
      <c r="G46827" s="11"/>
      <c r="H46827" s="11"/>
    </row>
    <row r="46828" spans="6:8" x14ac:dyDescent="0.25">
      <c r="F46828" s="11"/>
      <c r="G46828" s="11"/>
      <c r="H46828" s="11"/>
    </row>
    <row r="46829" spans="6:8" x14ac:dyDescent="0.25">
      <c r="F46829" s="11"/>
      <c r="G46829" s="11"/>
      <c r="H46829" s="11"/>
    </row>
    <row r="46830" spans="6:8" x14ac:dyDescent="0.25">
      <c r="F46830" s="11"/>
      <c r="G46830" s="11"/>
      <c r="H46830" s="11"/>
    </row>
    <row r="46831" spans="6:8" x14ac:dyDescent="0.25">
      <c r="F46831" s="11"/>
      <c r="G46831" s="11"/>
      <c r="H46831" s="11"/>
    </row>
    <row r="46832" spans="6:8" x14ac:dyDescent="0.25">
      <c r="F46832" s="11"/>
      <c r="G46832" s="11"/>
      <c r="H46832" s="11"/>
    </row>
    <row r="46833" spans="6:8" x14ac:dyDescent="0.25">
      <c r="F46833" s="11"/>
      <c r="G46833" s="11"/>
      <c r="H46833" s="11"/>
    </row>
    <row r="46834" spans="6:8" x14ac:dyDescent="0.25">
      <c r="F46834" s="11"/>
      <c r="G46834" s="11"/>
      <c r="H46834" s="11"/>
    </row>
    <row r="46835" spans="6:8" x14ac:dyDescent="0.25">
      <c r="F46835" s="11"/>
      <c r="G46835" s="11"/>
      <c r="H46835" s="11"/>
    </row>
    <row r="46836" spans="6:8" x14ac:dyDescent="0.25">
      <c r="F46836" s="11"/>
      <c r="G46836" s="11"/>
      <c r="H46836" s="11"/>
    </row>
    <row r="46837" spans="6:8" x14ac:dyDescent="0.25">
      <c r="F46837" s="11"/>
      <c r="G46837" s="11"/>
      <c r="H46837" s="11"/>
    </row>
    <row r="46838" spans="6:8" x14ac:dyDescent="0.25">
      <c r="F46838" s="11"/>
      <c r="G46838" s="11"/>
      <c r="H46838" s="11"/>
    </row>
    <row r="46839" spans="6:8" x14ac:dyDescent="0.25">
      <c r="F46839" s="11"/>
      <c r="G46839" s="11"/>
      <c r="H46839" s="11"/>
    </row>
    <row r="46840" spans="6:8" x14ac:dyDescent="0.25">
      <c r="F46840" s="11"/>
      <c r="G46840" s="11"/>
      <c r="H46840" s="11"/>
    </row>
    <row r="46841" spans="6:8" x14ac:dyDescent="0.25">
      <c r="F46841" s="11"/>
      <c r="G46841" s="11"/>
      <c r="H46841" s="11"/>
    </row>
    <row r="46842" spans="6:8" x14ac:dyDescent="0.25">
      <c r="F46842" s="11"/>
      <c r="G46842" s="11"/>
      <c r="H46842" s="11"/>
    </row>
    <row r="46843" spans="6:8" x14ac:dyDescent="0.25">
      <c r="F46843" s="11"/>
      <c r="G46843" s="11"/>
      <c r="H46843" s="11"/>
    </row>
    <row r="46844" spans="6:8" x14ac:dyDescent="0.25">
      <c r="F46844" s="11"/>
      <c r="G46844" s="11"/>
      <c r="H46844" s="11"/>
    </row>
    <row r="46845" spans="6:8" x14ac:dyDescent="0.25">
      <c r="F46845" s="11"/>
      <c r="G46845" s="11"/>
      <c r="H46845" s="11"/>
    </row>
    <row r="46846" spans="6:8" x14ac:dyDescent="0.25">
      <c r="F46846" s="11"/>
      <c r="G46846" s="11"/>
      <c r="H46846" s="11"/>
    </row>
    <row r="46847" spans="6:8" x14ac:dyDescent="0.25">
      <c r="F46847" s="11"/>
      <c r="G46847" s="11"/>
      <c r="H46847" s="11"/>
    </row>
    <row r="46848" spans="6:8" x14ac:dyDescent="0.25">
      <c r="F46848" s="11"/>
      <c r="G46848" s="11"/>
      <c r="H46848" s="11"/>
    </row>
    <row r="46849" spans="6:8" x14ac:dyDescent="0.25">
      <c r="F46849" s="11"/>
      <c r="G46849" s="11"/>
      <c r="H46849" s="11"/>
    </row>
    <row r="46850" spans="6:8" x14ac:dyDescent="0.25">
      <c r="F46850" s="11"/>
      <c r="G46850" s="11"/>
      <c r="H46850" s="11"/>
    </row>
    <row r="46851" spans="6:8" x14ac:dyDescent="0.25">
      <c r="F46851" s="11"/>
      <c r="G46851" s="11"/>
      <c r="H46851" s="11"/>
    </row>
    <row r="46852" spans="6:8" x14ac:dyDescent="0.25">
      <c r="F46852" s="11"/>
      <c r="G46852" s="11"/>
      <c r="H46852" s="11"/>
    </row>
    <row r="46853" spans="6:8" x14ac:dyDescent="0.25">
      <c r="F46853" s="11"/>
      <c r="G46853" s="11"/>
      <c r="H46853" s="11"/>
    </row>
    <row r="46854" spans="6:8" x14ac:dyDescent="0.25">
      <c r="F46854" s="11"/>
      <c r="G46854" s="11"/>
      <c r="H46854" s="11"/>
    </row>
    <row r="46855" spans="6:8" x14ac:dyDescent="0.25">
      <c r="F46855" s="11"/>
      <c r="G46855" s="11"/>
      <c r="H46855" s="11"/>
    </row>
    <row r="46856" spans="6:8" x14ac:dyDescent="0.25">
      <c r="F46856" s="11"/>
      <c r="G46856" s="11"/>
      <c r="H46856" s="11"/>
    </row>
    <row r="46857" spans="6:8" x14ac:dyDescent="0.25">
      <c r="F46857" s="11"/>
      <c r="G46857" s="11"/>
      <c r="H46857" s="11"/>
    </row>
    <row r="46858" spans="6:8" x14ac:dyDescent="0.25">
      <c r="F46858" s="11"/>
      <c r="G46858" s="11"/>
      <c r="H46858" s="11"/>
    </row>
    <row r="46859" spans="6:8" x14ac:dyDescent="0.25">
      <c r="F46859" s="11"/>
      <c r="G46859" s="11"/>
      <c r="H46859" s="11"/>
    </row>
    <row r="46860" spans="6:8" x14ac:dyDescent="0.25">
      <c r="F46860" s="11"/>
      <c r="G46860" s="11"/>
      <c r="H46860" s="11"/>
    </row>
    <row r="46861" spans="6:8" x14ac:dyDescent="0.25">
      <c r="F46861" s="11"/>
      <c r="G46861" s="11"/>
      <c r="H46861" s="11"/>
    </row>
    <row r="46862" spans="6:8" x14ac:dyDescent="0.25">
      <c r="F46862" s="11"/>
      <c r="G46862" s="11"/>
      <c r="H46862" s="11"/>
    </row>
    <row r="46863" spans="6:8" x14ac:dyDescent="0.25">
      <c r="F46863" s="11"/>
      <c r="G46863" s="11"/>
      <c r="H46863" s="11"/>
    </row>
    <row r="46864" spans="6:8" x14ac:dyDescent="0.25">
      <c r="F46864" s="11"/>
      <c r="G46864" s="11"/>
      <c r="H46864" s="11"/>
    </row>
    <row r="46865" spans="6:8" x14ac:dyDescent="0.25">
      <c r="F46865" s="11"/>
      <c r="G46865" s="11"/>
      <c r="H46865" s="11"/>
    </row>
    <row r="46866" spans="6:8" x14ac:dyDescent="0.25">
      <c r="F46866" s="11"/>
      <c r="G46866" s="11"/>
      <c r="H46866" s="11"/>
    </row>
    <row r="46867" spans="6:8" x14ac:dyDescent="0.25">
      <c r="F46867" s="11"/>
      <c r="G46867" s="11"/>
      <c r="H46867" s="11"/>
    </row>
    <row r="46868" spans="6:8" x14ac:dyDescent="0.25">
      <c r="F46868" s="11"/>
      <c r="G46868" s="11"/>
      <c r="H46868" s="11"/>
    </row>
    <row r="46869" spans="6:8" x14ac:dyDescent="0.25">
      <c r="F46869" s="11"/>
      <c r="G46869" s="11"/>
      <c r="H46869" s="11"/>
    </row>
    <row r="46870" spans="6:8" x14ac:dyDescent="0.25">
      <c r="F46870" s="11"/>
      <c r="G46870" s="11"/>
      <c r="H46870" s="11"/>
    </row>
    <row r="46871" spans="6:8" x14ac:dyDescent="0.25">
      <c r="F46871" s="11"/>
      <c r="G46871" s="11"/>
      <c r="H46871" s="11"/>
    </row>
    <row r="46872" spans="6:8" x14ac:dyDescent="0.25">
      <c r="F46872" s="11"/>
      <c r="G46872" s="11"/>
      <c r="H46872" s="11"/>
    </row>
    <row r="46873" spans="6:8" x14ac:dyDescent="0.25">
      <c r="F46873" s="11"/>
      <c r="G46873" s="11"/>
      <c r="H46873" s="11"/>
    </row>
    <row r="46874" spans="6:8" x14ac:dyDescent="0.25">
      <c r="F46874" s="11"/>
      <c r="G46874" s="11"/>
      <c r="H46874" s="11"/>
    </row>
    <row r="46875" spans="6:8" x14ac:dyDescent="0.25">
      <c r="F46875" s="11"/>
      <c r="G46875" s="11"/>
      <c r="H46875" s="11"/>
    </row>
    <row r="46876" spans="6:8" x14ac:dyDescent="0.25">
      <c r="F46876" s="11"/>
      <c r="G46876" s="11"/>
      <c r="H46876" s="11"/>
    </row>
    <row r="46877" spans="6:8" x14ac:dyDescent="0.25">
      <c r="F46877" s="11"/>
      <c r="G46877" s="11"/>
      <c r="H46877" s="11"/>
    </row>
    <row r="46878" spans="6:8" x14ac:dyDescent="0.25">
      <c r="F46878" s="11"/>
      <c r="G46878" s="11"/>
      <c r="H46878" s="11"/>
    </row>
    <row r="46879" spans="6:8" x14ac:dyDescent="0.25">
      <c r="F46879" s="11"/>
      <c r="G46879" s="11"/>
      <c r="H46879" s="11"/>
    </row>
    <row r="46880" spans="6:8" x14ac:dyDescent="0.25">
      <c r="F46880" s="11"/>
      <c r="G46880" s="11"/>
      <c r="H46880" s="11"/>
    </row>
    <row r="46881" spans="6:8" x14ac:dyDescent="0.25">
      <c r="F46881" s="11"/>
      <c r="G46881" s="11"/>
      <c r="H46881" s="11"/>
    </row>
    <row r="46882" spans="6:8" x14ac:dyDescent="0.25">
      <c r="F46882" s="11"/>
      <c r="G46882" s="11"/>
      <c r="H46882" s="11"/>
    </row>
    <row r="46883" spans="6:8" x14ac:dyDescent="0.25">
      <c r="F46883" s="11"/>
      <c r="G46883" s="11"/>
      <c r="H46883" s="11"/>
    </row>
    <row r="46884" spans="6:8" x14ac:dyDescent="0.25">
      <c r="F46884" s="11"/>
      <c r="G46884" s="11"/>
      <c r="H46884" s="11"/>
    </row>
    <row r="46885" spans="6:8" x14ac:dyDescent="0.25">
      <c r="F46885" s="11"/>
      <c r="G46885" s="11"/>
      <c r="H46885" s="11"/>
    </row>
    <row r="46886" spans="6:8" x14ac:dyDescent="0.25">
      <c r="F46886" s="11"/>
      <c r="G46886" s="11"/>
      <c r="H46886" s="11"/>
    </row>
    <row r="46887" spans="6:8" x14ac:dyDescent="0.25">
      <c r="F46887" s="11"/>
      <c r="G46887" s="11"/>
      <c r="H46887" s="11"/>
    </row>
    <row r="46888" spans="6:8" x14ac:dyDescent="0.25">
      <c r="F46888" s="11"/>
      <c r="G46888" s="11"/>
      <c r="H46888" s="11"/>
    </row>
    <row r="46889" spans="6:8" x14ac:dyDescent="0.25">
      <c r="F46889" s="11"/>
      <c r="G46889" s="11"/>
      <c r="H46889" s="11"/>
    </row>
    <row r="46890" spans="6:8" x14ac:dyDescent="0.25">
      <c r="F46890" s="11"/>
      <c r="G46890" s="11"/>
      <c r="H46890" s="11"/>
    </row>
    <row r="46891" spans="6:8" x14ac:dyDescent="0.25">
      <c r="F46891" s="11"/>
      <c r="G46891" s="11"/>
      <c r="H46891" s="11"/>
    </row>
    <row r="46892" spans="6:8" x14ac:dyDescent="0.25">
      <c r="F46892" s="11"/>
      <c r="G46892" s="11"/>
      <c r="H46892" s="11"/>
    </row>
    <row r="46893" spans="6:8" x14ac:dyDescent="0.25">
      <c r="F46893" s="11"/>
      <c r="G46893" s="11"/>
      <c r="H46893" s="11"/>
    </row>
    <row r="46894" spans="6:8" x14ac:dyDescent="0.25">
      <c r="F46894" s="11"/>
      <c r="G46894" s="11"/>
      <c r="H46894" s="11"/>
    </row>
    <row r="46895" spans="6:8" x14ac:dyDescent="0.25">
      <c r="F46895" s="11"/>
      <c r="G46895" s="11"/>
      <c r="H46895" s="11"/>
    </row>
    <row r="46896" spans="6:8" x14ac:dyDescent="0.25">
      <c r="F46896" s="11"/>
      <c r="G46896" s="11"/>
      <c r="H46896" s="11"/>
    </row>
    <row r="46897" spans="6:8" x14ac:dyDescent="0.25">
      <c r="F46897" s="11"/>
      <c r="G46897" s="11"/>
      <c r="H46897" s="11"/>
    </row>
    <row r="46898" spans="6:8" x14ac:dyDescent="0.25">
      <c r="F46898" s="11"/>
      <c r="G46898" s="11"/>
      <c r="H46898" s="11"/>
    </row>
    <row r="46899" spans="6:8" x14ac:dyDescent="0.25">
      <c r="F46899" s="11"/>
      <c r="G46899" s="11"/>
      <c r="H46899" s="11"/>
    </row>
    <row r="46900" spans="6:8" x14ac:dyDescent="0.25">
      <c r="F46900" s="11"/>
      <c r="G46900" s="11"/>
      <c r="H46900" s="11"/>
    </row>
    <row r="46901" spans="6:8" x14ac:dyDescent="0.25">
      <c r="F46901" s="11"/>
      <c r="G46901" s="11"/>
      <c r="H46901" s="11"/>
    </row>
    <row r="46902" spans="6:8" x14ac:dyDescent="0.25">
      <c r="F46902" s="11"/>
      <c r="G46902" s="11"/>
      <c r="H46902" s="11"/>
    </row>
    <row r="46903" spans="6:8" x14ac:dyDescent="0.25">
      <c r="F46903" s="11"/>
      <c r="G46903" s="11"/>
      <c r="H46903" s="11"/>
    </row>
    <row r="46904" spans="6:8" x14ac:dyDescent="0.25">
      <c r="F46904" s="11"/>
      <c r="G46904" s="11"/>
      <c r="H46904" s="11"/>
    </row>
    <row r="46905" spans="6:8" x14ac:dyDescent="0.25">
      <c r="F46905" s="11"/>
      <c r="G46905" s="11"/>
      <c r="H46905" s="11"/>
    </row>
    <row r="46906" spans="6:8" x14ac:dyDescent="0.25">
      <c r="F46906" s="11"/>
      <c r="G46906" s="11"/>
      <c r="H46906" s="11"/>
    </row>
    <row r="46907" spans="6:8" x14ac:dyDescent="0.25">
      <c r="F46907" s="11"/>
      <c r="G46907" s="11"/>
      <c r="H46907" s="11"/>
    </row>
    <row r="46908" spans="6:8" x14ac:dyDescent="0.25">
      <c r="F46908" s="11"/>
      <c r="G46908" s="11"/>
      <c r="H46908" s="11"/>
    </row>
    <row r="46909" spans="6:8" x14ac:dyDescent="0.25">
      <c r="F46909" s="11"/>
      <c r="G46909" s="11"/>
      <c r="H46909" s="11"/>
    </row>
    <row r="46910" spans="6:8" x14ac:dyDescent="0.25">
      <c r="F46910" s="11"/>
      <c r="G46910" s="11"/>
      <c r="H46910" s="11"/>
    </row>
    <row r="46911" spans="6:8" x14ac:dyDescent="0.25">
      <c r="F46911" s="11"/>
      <c r="G46911" s="11"/>
      <c r="H46911" s="11"/>
    </row>
    <row r="46912" spans="6:8" x14ac:dyDescent="0.25">
      <c r="F46912" s="11"/>
      <c r="G46912" s="11"/>
      <c r="H46912" s="11"/>
    </row>
    <row r="46913" spans="6:8" x14ac:dyDescent="0.25">
      <c r="F46913" s="11"/>
      <c r="G46913" s="11"/>
      <c r="H46913" s="11"/>
    </row>
    <row r="46914" spans="6:8" x14ac:dyDescent="0.25">
      <c r="F46914" s="11"/>
      <c r="G46914" s="11"/>
      <c r="H46914" s="11"/>
    </row>
    <row r="46915" spans="6:8" x14ac:dyDescent="0.25">
      <c r="F46915" s="11"/>
      <c r="G46915" s="11"/>
      <c r="H46915" s="11"/>
    </row>
    <row r="46916" spans="6:8" x14ac:dyDescent="0.25">
      <c r="F46916" s="11"/>
      <c r="G46916" s="11"/>
      <c r="H46916" s="11"/>
    </row>
    <row r="46917" spans="6:8" x14ac:dyDescent="0.25">
      <c r="F46917" s="11"/>
      <c r="G46917" s="11"/>
      <c r="H46917" s="11"/>
    </row>
    <row r="46918" spans="6:8" x14ac:dyDescent="0.25">
      <c r="F46918" s="11"/>
      <c r="G46918" s="11"/>
      <c r="H46918" s="11"/>
    </row>
    <row r="46919" spans="6:8" x14ac:dyDescent="0.25">
      <c r="F46919" s="11"/>
      <c r="G46919" s="11"/>
      <c r="H46919" s="11"/>
    </row>
    <row r="46920" spans="6:8" x14ac:dyDescent="0.25">
      <c r="F46920" s="11"/>
      <c r="G46920" s="11"/>
      <c r="H46920" s="11"/>
    </row>
    <row r="46921" spans="6:8" x14ac:dyDescent="0.25">
      <c r="F46921" s="11"/>
      <c r="G46921" s="11"/>
      <c r="H46921" s="11"/>
    </row>
    <row r="46922" spans="6:8" x14ac:dyDescent="0.25">
      <c r="F46922" s="11"/>
      <c r="G46922" s="11"/>
      <c r="H46922" s="11"/>
    </row>
    <row r="46923" spans="6:8" x14ac:dyDescent="0.25">
      <c r="F46923" s="11"/>
      <c r="G46923" s="11"/>
      <c r="H46923" s="11"/>
    </row>
    <row r="46924" spans="6:8" x14ac:dyDescent="0.25">
      <c r="F46924" s="11"/>
      <c r="G46924" s="11"/>
      <c r="H46924" s="11"/>
    </row>
    <row r="46925" spans="6:8" x14ac:dyDescent="0.25">
      <c r="F46925" s="11"/>
      <c r="G46925" s="11"/>
      <c r="H46925" s="11"/>
    </row>
    <row r="46926" spans="6:8" x14ac:dyDescent="0.25">
      <c r="F46926" s="11"/>
      <c r="G46926" s="11"/>
      <c r="H46926" s="11"/>
    </row>
    <row r="46927" spans="6:8" x14ac:dyDescent="0.25">
      <c r="F46927" s="11"/>
      <c r="G46927" s="11"/>
      <c r="H46927" s="11"/>
    </row>
    <row r="46928" spans="6:8" x14ac:dyDescent="0.25">
      <c r="F46928" s="11"/>
      <c r="G46928" s="11"/>
      <c r="H46928" s="11"/>
    </row>
    <row r="46929" spans="6:8" x14ac:dyDescent="0.25">
      <c r="F46929" s="11"/>
      <c r="G46929" s="11"/>
      <c r="H46929" s="11"/>
    </row>
    <row r="46930" spans="6:8" x14ac:dyDescent="0.25">
      <c r="F46930" s="11"/>
      <c r="G46930" s="11"/>
      <c r="H46930" s="11"/>
    </row>
    <row r="46931" spans="6:8" x14ac:dyDescent="0.25">
      <c r="F46931" s="11"/>
      <c r="G46931" s="11"/>
      <c r="H46931" s="11"/>
    </row>
    <row r="46932" spans="6:8" x14ac:dyDescent="0.25">
      <c r="F46932" s="11"/>
      <c r="G46932" s="11"/>
      <c r="H46932" s="11"/>
    </row>
    <row r="46933" spans="6:8" x14ac:dyDescent="0.25">
      <c r="F46933" s="11"/>
      <c r="G46933" s="11"/>
      <c r="H46933" s="11"/>
    </row>
    <row r="46934" spans="6:8" x14ac:dyDescent="0.25">
      <c r="F46934" s="11"/>
      <c r="G46934" s="11"/>
      <c r="H46934" s="11"/>
    </row>
    <row r="46935" spans="6:8" x14ac:dyDescent="0.25">
      <c r="F46935" s="11"/>
      <c r="G46935" s="11"/>
      <c r="H46935" s="11"/>
    </row>
    <row r="46936" spans="6:8" x14ac:dyDescent="0.25">
      <c r="F46936" s="11"/>
      <c r="G46936" s="11"/>
      <c r="H46936" s="11"/>
    </row>
    <row r="46937" spans="6:8" x14ac:dyDescent="0.25">
      <c r="F46937" s="11"/>
      <c r="G46937" s="11"/>
      <c r="H46937" s="11"/>
    </row>
    <row r="46938" spans="6:8" x14ac:dyDescent="0.25">
      <c r="F46938" s="11"/>
      <c r="G46938" s="11"/>
      <c r="H46938" s="11"/>
    </row>
    <row r="46939" spans="6:8" x14ac:dyDescent="0.25">
      <c r="F46939" s="11"/>
      <c r="G46939" s="11"/>
      <c r="H46939" s="11"/>
    </row>
    <row r="46940" spans="6:8" x14ac:dyDescent="0.25">
      <c r="F46940" s="11"/>
      <c r="G46940" s="11"/>
      <c r="H46940" s="11"/>
    </row>
    <row r="46941" spans="6:8" x14ac:dyDescent="0.25">
      <c r="F46941" s="11"/>
      <c r="G46941" s="11"/>
      <c r="H46941" s="11"/>
    </row>
    <row r="46942" spans="6:8" x14ac:dyDescent="0.25">
      <c r="F46942" s="11"/>
      <c r="G46942" s="11"/>
      <c r="H46942" s="11"/>
    </row>
    <row r="46943" spans="6:8" x14ac:dyDescent="0.25">
      <c r="F46943" s="11"/>
      <c r="G46943" s="11"/>
      <c r="H46943" s="11"/>
    </row>
    <row r="46944" spans="6:8" x14ac:dyDescent="0.25">
      <c r="F46944" s="11"/>
      <c r="G46944" s="11"/>
      <c r="H46944" s="11"/>
    </row>
    <row r="46945" spans="6:8" x14ac:dyDescent="0.25">
      <c r="F46945" s="11"/>
      <c r="G46945" s="11"/>
      <c r="H46945" s="11"/>
    </row>
    <row r="46946" spans="6:8" x14ac:dyDescent="0.25">
      <c r="F46946" s="11"/>
      <c r="G46946" s="11"/>
      <c r="H46946" s="11"/>
    </row>
    <row r="46947" spans="6:8" x14ac:dyDescent="0.25">
      <c r="F46947" s="11"/>
      <c r="G46947" s="11"/>
      <c r="H46947" s="11"/>
    </row>
    <row r="46948" spans="6:8" x14ac:dyDescent="0.25">
      <c r="F46948" s="11"/>
      <c r="G46948" s="11"/>
      <c r="H46948" s="11"/>
    </row>
    <row r="46949" spans="6:8" x14ac:dyDescent="0.25">
      <c r="F46949" s="11"/>
      <c r="G46949" s="11"/>
      <c r="H46949" s="11"/>
    </row>
    <row r="46950" spans="6:8" x14ac:dyDescent="0.25">
      <c r="F46950" s="11"/>
      <c r="G46950" s="11"/>
      <c r="H46950" s="11"/>
    </row>
    <row r="46951" spans="6:8" x14ac:dyDescent="0.25">
      <c r="F46951" s="11"/>
      <c r="G46951" s="11"/>
      <c r="H46951" s="11"/>
    </row>
    <row r="46952" spans="6:8" x14ac:dyDescent="0.25">
      <c r="F46952" s="11"/>
      <c r="G46952" s="11"/>
      <c r="H46952" s="11"/>
    </row>
    <row r="46953" spans="6:8" x14ac:dyDescent="0.25">
      <c r="F46953" s="11"/>
      <c r="G46953" s="11"/>
      <c r="H46953" s="11"/>
    </row>
    <row r="46954" spans="6:8" x14ac:dyDescent="0.25">
      <c r="F46954" s="11"/>
      <c r="G46954" s="11"/>
      <c r="H46954" s="11"/>
    </row>
    <row r="46955" spans="6:8" x14ac:dyDescent="0.25">
      <c r="F46955" s="11"/>
      <c r="G46955" s="11"/>
      <c r="H46955" s="11"/>
    </row>
    <row r="46956" spans="6:8" x14ac:dyDescent="0.25">
      <c r="F46956" s="11"/>
      <c r="G46956" s="11"/>
      <c r="H46956" s="11"/>
    </row>
    <row r="46957" spans="6:8" x14ac:dyDescent="0.25">
      <c r="F46957" s="11"/>
      <c r="G46957" s="11"/>
      <c r="H46957" s="11"/>
    </row>
    <row r="46958" spans="6:8" x14ac:dyDescent="0.25">
      <c r="F46958" s="11"/>
      <c r="G46958" s="11"/>
      <c r="H46958" s="11"/>
    </row>
    <row r="46959" spans="6:8" x14ac:dyDescent="0.25">
      <c r="F46959" s="11"/>
      <c r="G46959" s="11"/>
      <c r="H46959" s="11"/>
    </row>
    <row r="46960" spans="6:8" x14ac:dyDescent="0.25">
      <c r="F46960" s="11"/>
      <c r="G46960" s="11"/>
      <c r="H46960" s="11"/>
    </row>
    <row r="46961" spans="6:8" x14ac:dyDescent="0.25">
      <c r="F46961" s="11"/>
      <c r="G46961" s="11"/>
      <c r="H46961" s="11"/>
    </row>
    <row r="46962" spans="6:8" x14ac:dyDescent="0.25">
      <c r="F46962" s="11"/>
      <c r="G46962" s="11"/>
      <c r="H46962" s="11"/>
    </row>
    <row r="46963" spans="6:8" x14ac:dyDescent="0.25">
      <c r="F46963" s="11"/>
      <c r="G46963" s="11"/>
      <c r="H46963" s="11"/>
    </row>
    <row r="46964" spans="6:8" x14ac:dyDescent="0.25">
      <c r="F46964" s="11"/>
      <c r="G46964" s="11"/>
      <c r="H46964" s="11"/>
    </row>
    <row r="46965" spans="6:8" x14ac:dyDescent="0.25">
      <c r="F46965" s="11"/>
      <c r="G46965" s="11"/>
      <c r="H46965" s="11"/>
    </row>
    <row r="46966" spans="6:8" x14ac:dyDescent="0.25">
      <c r="F46966" s="11"/>
      <c r="G46966" s="11"/>
      <c r="H46966" s="11"/>
    </row>
    <row r="46967" spans="6:8" x14ac:dyDescent="0.25">
      <c r="F46967" s="11"/>
      <c r="G46967" s="11"/>
      <c r="H46967" s="11"/>
    </row>
    <row r="46968" spans="6:8" x14ac:dyDescent="0.25">
      <c r="F46968" s="11"/>
      <c r="G46968" s="11"/>
      <c r="H46968" s="11"/>
    </row>
    <row r="46969" spans="6:8" x14ac:dyDescent="0.25">
      <c r="F46969" s="11"/>
      <c r="G46969" s="11"/>
      <c r="H46969" s="11"/>
    </row>
    <row r="46970" spans="6:8" x14ac:dyDescent="0.25">
      <c r="F46970" s="11"/>
      <c r="G46970" s="11"/>
      <c r="H46970" s="11"/>
    </row>
    <row r="46971" spans="6:8" x14ac:dyDescent="0.25">
      <c r="F46971" s="11"/>
      <c r="G46971" s="11"/>
      <c r="H46971" s="11"/>
    </row>
    <row r="46972" spans="6:8" x14ac:dyDescent="0.25">
      <c r="F46972" s="11"/>
      <c r="G46972" s="11"/>
      <c r="H46972" s="11"/>
    </row>
    <row r="46973" spans="6:8" x14ac:dyDescent="0.25">
      <c r="F46973" s="11"/>
      <c r="G46973" s="11"/>
      <c r="H46973" s="11"/>
    </row>
    <row r="46974" spans="6:8" x14ac:dyDescent="0.25">
      <c r="F46974" s="11"/>
      <c r="G46974" s="11"/>
      <c r="H46974" s="11"/>
    </row>
    <row r="46975" spans="6:8" x14ac:dyDescent="0.25">
      <c r="F46975" s="11"/>
      <c r="G46975" s="11"/>
      <c r="H46975" s="11"/>
    </row>
    <row r="46976" spans="6:8" x14ac:dyDescent="0.25">
      <c r="F46976" s="11"/>
      <c r="G46976" s="11"/>
      <c r="H46976" s="11"/>
    </row>
    <row r="46977" spans="6:8" x14ac:dyDescent="0.25">
      <c r="F46977" s="11"/>
      <c r="G46977" s="11"/>
      <c r="H46977" s="11"/>
    </row>
    <row r="46978" spans="6:8" x14ac:dyDescent="0.25">
      <c r="F46978" s="11"/>
      <c r="G46978" s="11"/>
      <c r="H46978" s="11"/>
    </row>
    <row r="46979" spans="6:8" x14ac:dyDescent="0.25">
      <c r="F46979" s="11"/>
      <c r="G46979" s="11"/>
      <c r="H46979" s="11"/>
    </row>
    <row r="46980" spans="6:8" x14ac:dyDescent="0.25">
      <c r="F46980" s="11"/>
      <c r="G46980" s="11"/>
      <c r="H46980" s="11"/>
    </row>
    <row r="46981" spans="6:8" x14ac:dyDescent="0.25">
      <c r="F46981" s="11"/>
      <c r="G46981" s="11"/>
      <c r="H46981" s="11"/>
    </row>
    <row r="46982" spans="6:8" x14ac:dyDescent="0.25">
      <c r="F46982" s="11"/>
      <c r="G46982" s="11"/>
      <c r="H46982" s="11"/>
    </row>
    <row r="46983" spans="6:8" x14ac:dyDescent="0.25">
      <c r="F46983" s="11"/>
      <c r="G46983" s="11"/>
      <c r="H46983" s="11"/>
    </row>
    <row r="46984" spans="6:8" x14ac:dyDescent="0.25">
      <c r="F46984" s="11"/>
      <c r="G46984" s="11"/>
      <c r="H46984" s="11"/>
    </row>
    <row r="46985" spans="6:8" x14ac:dyDescent="0.25">
      <c r="F46985" s="11"/>
      <c r="G46985" s="11"/>
      <c r="H46985" s="11"/>
    </row>
    <row r="46986" spans="6:8" x14ac:dyDescent="0.25">
      <c r="F46986" s="11"/>
      <c r="G46986" s="11"/>
      <c r="H46986" s="11"/>
    </row>
    <row r="46987" spans="6:8" x14ac:dyDescent="0.25">
      <c r="F46987" s="11"/>
      <c r="G46987" s="11"/>
      <c r="H46987" s="11"/>
    </row>
    <row r="46988" spans="6:8" x14ac:dyDescent="0.25">
      <c r="F46988" s="11"/>
      <c r="G46988" s="11"/>
      <c r="H46988" s="11"/>
    </row>
    <row r="46989" spans="6:8" x14ac:dyDescent="0.25">
      <c r="F46989" s="11"/>
      <c r="G46989" s="11"/>
      <c r="H46989" s="11"/>
    </row>
    <row r="46990" spans="6:8" x14ac:dyDescent="0.25">
      <c r="F46990" s="11"/>
      <c r="G46990" s="11"/>
      <c r="H46990" s="11"/>
    </row>
    <row r="46991" spans="6:8" x14ac:dyDescent="0.25">
      <c r="F46991" s="11"/>
      <c r="G46991" s="11"/>
      <c r="H46991" s="11"/>
    </row>
    <row r="46992" spans="6:8" x14ac:dyDescent="0.25">
      <c r="F46992" s="11"/>
      <c r="G46992" s="11"/>
      <c r="H46992" s="11"/>
    </row>
    <row r="46993" spans="6:8" x14ac:dyDescent="0.25">
      <c r="F46993" s="11"/>
      <c r="G46993" s="11"/>
      <c r="H46993" s="11"/>
    </row>
    <row r="46994" spans="6:8" x14ac:dyDescent="0.25">
      <c r="F46994" s="11"/>
      <c r="G46994" s="11"/>
      <c r="H46994" s="11"/>
    </row>
    <row r="46995" spans="6:8" x14ac:dyDescent="0.25">
      <c r="F46995" s="11"/>
      <c r="G46995" s="11"/>
      <c r="H46995" s="11"/>
    </row>
    <row r="46996" spans="6:8" x14ac:dyDescent="0.25">
      <c r="F46996" s="11"/>
      <c r="G46996" s="11"/>
      <c r="H46996" s="11"/>
    </row>
    <row r="46997" spans="6:8" x14ac:dyDescent="0.25">
      <c r="F46997" s="11"/>
      <c r="G46997" s="11"/>
      <c r="H46997" s="11"/>
    </row>
    <row r="46998" spans="6:8" x14ac:dyDescent="0.25">
      <c r="F46998" s="11"/>
      <c r="G46998" s="11"/>
      <c r="H46998" s="11"/>
    </row>
    <row r="46999" spans="6:8" x14ac:dyDescent="0.25">
      <c r="F46999" s="11"/>
      <c r="G46999" s="11"/>
      <c r="H46999" s="11"/>
    </row>
    <row r="47000" spans="6:8" x14ac:dyDescent="0.25">
      <c r="F47000" s="11"/>
      <c r="G47000" s="11"/>
      <c r="H47000" s="11"/>
    </row>
    <row r="47001" spans="6:8" x14ac:dyDescent="0.25">
      <c r="F47001" s="11"/>
      <c r="G47001" s="11"/>
      <c r="H47001" s="11"/>
    </row>
    <row r="47002" spans="6:8" x14ac:dyDescent="0.25">
      <c r="F47002" s="11"/>
      <c r="G47002" s="11"/>
      <c r="H47002" s="11"/>
    </row>
    <row r="47003" spans="6:8" x14ac:dyDescent="0.25">
      <c r="F47003" s="11"/>
      <c r="G47003" s="11"/>
      <c r="H47003" s="11"/>
    </row>
    <row r="47004" spans="6:8" x14ac:dyDescent="0.25">
      <c r="F47004" s="11"/>
      <c r="G47004" s="11"/>
      <c r="H47004" s="11"/>
    </row>
    <row r="47005" spans="6:8" x14ac:dyDescent="0.25">
      <c r="F47005" s="11"/>
      <c r="G47005" s="11"/>
      <c r="H47005" s="11"/>
    </row>
    <row r="47006" spans="6:8" x14ac:dyDescent="0.25">
      <c r="F47006" s="11"/>
      <c r="G47006" s="11"/>
      <c r="H47006" s="11"/>
    </row>
    <row r="47007" spans="6:8" x14ac:dyDescent="0.25">
      <c r="F47007" s="11"/>
      <c r="G47007" s="11"/>
      <c r="H47007" s="11"/>
    </row>
    <row r="47008" spans="6:8" x14ac:dyDescent="0.25">
      <c r="F47008" s="11"/>
      <c r="G47008" s="11"/>
      <c r="H47008" s="11"/>
    </row>
    <row r="47009" spans="6:8" x14ac:dyDescent="0.25">
      <c r="F47009" s="11"/>
      <c r="G47009" s="11"/>
      <c r="H47009" s="11"/>
    </row>
    <row r="47010" spans="6:8" x14ac:dyDescent="0.25">
      <c r="F47010" s="11"/>
      <c r="G47010" s="11"/>
      <c r="H47010" s="11"/>
    </row>
    <row r="47011" spans="6:8" x14ac:dyDescent="0.25">
      <c r="F47011" s="11"/>
      <c r="G47011" s="11"/>
      <c r="H47011" s="11"/>
    </row>
    <row r="47012" spans="6:8" x14ac:dyDescent="0.25">
      <c r="F47012" s="11"/>
      <c r="G47012" s="11"/>
      <c r="H47012" s="11"/>
    </row>
    <row r="47013" spans="6:8" x14ac:dyDescent="0.25">
      <c r="F47013" s="11"/>
      <c r="G47013" s="11"/>
      <c r="H47013" s="11"/>
    </row>
    <row r="47014" spans="6:8" x14ac:dyDescent="0.25">
      <c r="F47014" s="11"/>
      <c r="G47014" s="11"/>
      <c r="H47014" s="11"/>
    </row>
    <row r="47015" spans="6:8" x14ac:dyDescent="0.25">
      <c r="F47015" s="11"/>
      <c r="G47015" s="11"/>
      <c r="H47015" s="11"/>
    </row>
    <row r="47016" spans="6:8" x14ac:dyDescent="0.25">
      <c r="F47016" s="11"/>
      <c r="G47016" s="11"/>
      <c r="H47016" s="11"/>
    </row>
    <row r="47017" spans="6:8" x14ac:dyDescent="0.25">
      <c r="F47017" s="11"/>
      <c r="G47017" s="11"/>
      <c r="H47017" s="11"/>
    </row>
    <row r="47018" spans="6:8" x14ac:dyDescent="0.25">
      <c r="F47018" s="11"/>
      <c r="G47018" s="11"/>
      <c r="H47018" s="11"/>
    </row>
    <row r="47019" spans="6:8" x14ac:dyDescent="0.25">
      <c r="F47019" s="11"/>
      <c r="G47019" s="11"/>
      <c r="H47019" s="11"/>
    </row>
    <row r="47020" spans="6:8" x14ac:dyDescent="0.25">
      <c r="F47020" s="11"/>
      <c r="G47020" s="11"/>
      <c r="H47020" s="11"/>
    </row>
    <row r="47021" spans="6:8" x14ac:dyDescent="0.25">
      <c r="F47021" s="11"/>
      <c r="G47021" s="11"/>
      <c r="H47021" s="11"/>
    </row>
    <row r="47022" spans="6:8" x14ac:dyDescent="0.25">
      <c r="F47022" s="11"/>
      <c r="G47022" s="11"/>
      <c r="H47022" s="11"/>
    </row>
    <row r="47023" spans="6:8" x14ac:dyDescent="0.25">
      <c r="F47023" s="11"/>
      <c r="G47023" s="11"/>
      <c r="H47023" s="11"/>
    </row>
    <row r="47024" spans="6:8" x14ac:dyDescent="0.25">
      <c r="F47024" s="11"/>
      <c r="G47024" s="11"/>
      <c r="H47024" s="11"/>
    </row>
    <row r="47025" spans="6:8" x14ac:dyDescent="0.25">
      <c r="F47025" s="11"/>
      <c r="G47025" s="11"/>
      <c r="H47025" s="11"/>
    </row>
    <row r="47026" spans="6:8" x14ac:dyDescent="0.25">
      <c r="F47026" s="11"/>
      <c r="G47026" s="11"/>
      <c r="H47026" s="11"/>
    </row>
    <row r="47027" spans="6:8" x14ac:dyDescent="0.25">
      <c r="F47027" s="11"/>
      <c r="G47027" s="11"/>
      <c r="H47027" s="11"/>
    </row>
    <row r="47028" spans="6:8" x14ac:dyDescent="0.25">
      <c r="F47028" s="11"/>
      <c r="G47028" s="11"/>
      <c r="H47028" s="11"/>
    </row>
    <row r="47029" spans="6:8" x14ac:dyDescent="0.25">
      <c r="F47029" s="11"/>
      <c r="G47029" s="11"/>
      <c r="H47029" s="11"/>
    </row>
    <row r="47030" spans="6:8" x14ac:dyDescent="0.25">
      <c r="F47030" s="11"/>
      <c r="G47030" s="11"/>
      <c r="H47030" s="11"/>
    </row>
    <row r="47031" spans="6:8" x14ac:dyDescent="0.25">
      <c r="F47031" s="11"/>
      <c r="G47031" s="11"/>
      <c r="H47031" s="11"/>
    </row>
    <row r="47032" spans="6:8" x14ac:dyDescent="0.25">
      <c r="F47032" s="11"/>
      <c r="G47032" s="11"/>
      <c r="H47032" s="11"/>
    </row>
    <row r="47033" spans="6:8" x14ac:dyDescent="0.25">
      <c r="F47033" s="11"/>
      <c r="G47033" s="11"/>
      <c r="H47033" s="11"/>
    </row>
    <row r="47034" spans="6:8" x14ac:dyDescent="0.25">
      <c r="F47034" s="11"/>
      <c r="G47034" s="11"/>
      <c r="H47034" s="11"/>
    </row>
    <row r="47035" spans="6:8" x14ac:dyDescent="0.25">
      <c r="F47035" s="11"/>
      <c r="G47035" s="11"/>
      <c r="H47035" s="11"/>
    </row>
    <row r="47036" spans="6:8" x14ac:dyDescent="0.25">
      <c r="F47036" s="11"/>
      <c r="G47036" s="11"/>
      <c r="H47036" s="11"/>
    </row>
    <row r="47037" spans="6:8" x14ac:dyDescent="0.25">
      <c r="F47037" s="11"/>
      <c r="G47037" s="11"/>
      <c r="H47037" s="11"/>
    </row>
    <row r="47038" spans="6:8" x14ac:dyDescent="0.25">
      <c r="F47038" s="11"/>
      <c r="G47038" s="11"/>
      <c r="H47038" s="11"/>
    </row>
    <row r="47039" spans="6:8" x14ac:dyDescent="0.25">
      <c r="F47039" s="11"/>
      <c r="G47039" s="11"/>
      <c r="H47039" s="11"/>
    </row>
    <row r="47040" spans="6:8" x14ac:dyDescent="0.25">
      <c r="F47040" s="11"/>
      <c r="G47040" s="11"/>
      <c r="H47040" s="11"/>
    </row>
    <row r="47041" spans="6:8" x14ac:dyDescent="0.25">
      <c r="F47041" s="11"/>
      <c r="G47041" s="11"/>
      <c r="H47041" s="11"/>
    </row>
    <row r="47042" spans="6:8" x14ac:dyDescent="0.25">
      <c r="F47042" s="11"/>
      <c r="G47042" s="11"/>
      <c r="H47042" s="11"/>
    </row>
    <row r="47043" spans="6:8" x14ac:dyDescent="0.25">
      <c r="F47043" s="11"/>
      <c r="G47043" s="11"/>
      <c r="H47043" s="11"/>
    </row>
    <row r="47044" spans="6:8" x14ac:dyDescent="0.25">
      <c r="F47044" s="11"/>
      <c r="G47044" s="11"/>
      <c r="H47044" s="11"/>
    </row>
    <row r="47045" spans="6:8" x14ac:dyDescent="0.25">
      <c r="F47045" s="11"/>
      <c r="G47045" s="11"/>
      <c r="H47045" s="11"/>
    </row>
    <row r="47046" spans="6:8" x14ac:dyDescent="0.25">
      <c r="F47046" s="11"/>
      <c r="G47046" s="11"/>
      <c r="H47046" s="11"/>
    </row>
    <row r="47047" spans="6:8" x14ac:dyDescent="0.25">
      <c r="F47047" s="11"/>
      <c r="G47047" s="11"/>
      <c r="H47047" s="11"/>
    </row>
    <row r="47048" spans="6:8" x14ac:dyDescent="0.25">
      <c r="F47048" s="11"/>
      <c r="G47048" s="11"/>
      <c r="H47048" s="11"/>
    </row>
    <row r="47049" spans="6:8" x14ac:dyDescent="0.25">
      <c r="F47049" s="11"/>
      <c r="G47049" s="11"/>
      <c r="H47049" s="11"/>
    </row>
    <row r="47050" spans="6:8" x14ac:dyDescent="0.25">
      <c r="F47050" s="11"/>
      <c r="G47050" s="11"/>
      <c r="H47050" s="11"/>
    </row>
    <row r="47051" spans="6:8" x14ac:dyDescent="0.25">
      <c r="F47051" s="11"/>
      <c r="G47051" s="11"/>
      <c r="H47051" s="11"/>
    </row>
    <row r="47052" spans="6:8" x14ac:dyDescent="0.25">
      <c r="F47052" s="11"/>
      <c r="G47052" s="11"/>
      <c r="H47052" s="11"/>
    </row>
    <row r="47053" spans="6:8" x14ac:dyDescent="0.25">
      <c r="F47053" s="11"/>
      <c r="G47053" s="11"/>
      <c r="H47053" s="11"/>
    </row>
    <row r="47054" spans="6:8" x14ac:dyDescent="0.25">
      <c r="F47054" s="11"/>
      <c r="G47054" s="11"/>
      <c r="H47054" s="11"/>
    </row>
    <row r="47055" spans="6:8" x14ac:dyDescent="0.25">
      <c r="F47055" s="11"/>
      <c r="G47055" s="11"/>
      <c r="H47055" s="11"/>
    </row>
    <row r="47056" spans="6:8" x14ac:dyDescent="0.25">
      <c r="F47056" s="11"/>
      <c r="G47056" s="11"/>
      <c r="H47056" s="11"/>
    </row>
    <row r="47057" spans="6:8" x14ac:dyDescent="0.25">
      <c r="F47057" s="11"/>
      <c r="G47057" s="11"/>
      <c r="H47057" s="11"/>
    </row>
    <row r="47058" spans="6:8" x14ac:dyDescent="0.25">
      <c r="F47058" s="11"/>
      <c r="G47058" s="11"/>
      <c r="H47058" s="11"/>
    </row>
    <row r="47059" spans="6:8" x14ac:dyDescent="0.25">
      <c r="F47059" s="11"/>
      <c r="G47059" s="11"/>
      <c r="H47059" s="11"/>
    </row>
    <row r="47060" spans="6:8" x14ac:dyDescent="0.25">
      <c r="F47060" s="11"/>
      <c r="G47060" s="11"/>
      <c r="H47060" s="11"/>
    </row>
    <row r="47061" spans="6:8" x14ac:dyDescent="0.25">
      <c r="F47061" s="11"/>
      <c r="G47061" s="11"/>
      <c r="H47061" s="11"/>
    </row>
    <row r="47062" spans="6:8" x14ac:dyDescent="0.25">
      <c r="F47062" s="11"/>
      <c r="G47062" s="11"/>
      <c r="H47062" s="11"/>
    </row>
    <row r="47063" spans="6:8" x14ac:dyDescent="0.25">
      <c r="F47063" s="11"/>
      <c r="G47063" s="11"/>
      <c r="H47063" s="11"/>
    </row>
    <row r="47064" spans="6:8" x14ac:dyDescent="0.25">
      <c r="F47064" s="11"/>
      <c r="G47064" s="11"/>
      <c r="H47064" s="11"/>
    </row>
    <row r="47065" spans="6:8" x14ac:dyDescent="0.25">
      <c r="F47065" s="11"/>
      <c r="G47065" s="11"/>
      <c r="H47065" s="11"/>
    </row>
    <row r="47066" spans="6:8" x14ac:dyDescent="0.25">
      <c r="F47066" s="11"/>
      <c r="G47066" s="11"/>
      <c r="H47066" s="11"/>
    </row>
    <row r="47067" spans="6:8" x14ac:dyDescent="0.25">
      <c r="F47067" s="11"/>
      <c r="G47067" s="11"/>
      <c r="H47067" s="11"/>
    </row>
    <row r="47068" spans="6:8" x14ac:dyDescent="0.25">
      <c r="F47068" s="11"/>
      <c r="G47068" s="11"/>
      <c r="H47068" s="11"/>
    </row>
    <row r="47069" spans="6:8" x14ac:dyDescent="0.25">
      <c r="F47069" s="11"/>
      <c r="G47069" s="11"/>
      <c r="H47069" s="11"/>
    </row>
    <row r="47070" spans="6:8" x14ac:dyDescent="0.25">
      <c r="F47070" s="11"/>
      <c r="G47070" s="11"/>
      <c r="H47070" s="11"/>
    </row>
    <row r="47071" spans="6:8" x14ac:dyDescent="0.25">
      <c r="F47071" s="11"/>
      <c r="G47071" s="11"/>
      <c r="H47071" s="11"/>
    </row>
    <row r="47072" spans="6:8" x14ac:dyDescent="0.25">
      <c r="F47072" s="11"/>
      <c r="G47072" s="11"/>
      <c r="H47072" s="11"/>
    </row>
    <row r="47073" spans="6:8" x14ac:dyDescent="0.25">
      <c r="F47073" s="11"/>
      <c r="G47073" s="11"/>
      <c r="H47073" s="11"/>
    </row>
    <row r="47074" spans="6:8" x14ac:dyDescent="0.25">
      <c r="F47074" s="11"/>
      <c r="G47074" s="11"/>
      <c r="H47074" s="11"/>
    </row>
    <row r="47075" spans="6:8" x14ac:dyDescent="0.25">
      <c r="F47075" s="11"/>
      <c r="G47075" s="11"/>
      <c r="H47075" s="11"/>
    </row>
    <row r="47076" spans="6:8" x14ac:dyDescent="0.25">
      <c r="F47076" s="11"/>
      <c r="G47076" s="11"/>
      <c r="H47076" s="11"/>
    </row>
    <row r="47077" spans="6:8" x14ac:dyDescent="0.25">
      <c r="F47077" s="11"/>
      <c r="G47077" s="11"/>
      <c r="H47077" s="11"/>
    </row>
    <row r="47078" spans="6:8" x14ac:dyDescent="0.25">
      <c r="F47078" s="11"/>
      <c r="G47078" s="11"/>
      <c r="H47078" s="11"/>
    </row>
    <row r="47079" spans="6:8" x14ac:dyDescent="0.25">
      <c r="F47079" s="11"/>
      <c r="G47079" s="11"/>
      <c r="H47079" s="11"/>
    </row>
    <row r="47080" spans="6:8" x14ac:dyDescent="0.25">
      <c r="F47080" s="11"/>
      <c r="G47080" s="11"/>
      <c r="H47080" s="11"/>
    </row>
    <row r="47081" spans="6:8" x14ac:dyDescent="0.25">
      <c r="F47081" s="11"/>
      <c r="G47081" s="11"/>
      <c r="H47081" s="11"/>
    </row>
    <row r="47082" spans="6:8" x14ac:dyDescent="0.25">
      <c r="F47082" s="11"/>
      <c r="G47082" s="11"/>
      <c r="H47082" s="11"/>
    </row>
    <row r="47083" spans="6:8" x14ac:dyDescent="0.25">
      <c r="F47083" s="11"/>
      <c r="G47083" s="11"/>
      <c r="H47083" s="11"/>
    </row>
    <row r="47084" spans="6:8" x14ac:dyDescent="0.25">
      <c r="F47084" s="11"/>
      <c r="G47084" s="11"/>
      <c r="H47084" s="11"/>
    </row>
    <row r="47085" spans="6:8" x14ac:dyDescent="0.25">
      <c r="F47085" s="11"/>
      <c r="G47085" s="11"/>
      <c r="H47085" s="11"/>
    </row>
    <row r="47086" spans="6:8" x14ac:dyDescent="0.25">
      <c r="F47086" s="11"/>
      <c r="G47086" s="11"/>
      <c r="H47086" s="11"/>
    </row>
    <row r="47087" spans="6:8" x14ac:dyDescent="0.25">
      <c r="F47087" s="11"/>
      <c r="G47087" s="11"/>
      <c r="H47087" s="11"/>
    </row>
    <row r="47088" spans="6:8" x14ac:dyDescent="0.25">
      <c r="F47088" s="11"/>
      <c r="G47088" s="11"/>
      <c r="H47088" s="11"/>
    </row>
    <row r="47089" spans="6:8" x14ac:dyDescent="0.25">
      <c r="F47089" s="11"/>
      <c r="G47089" s="11"/>
      <c r="H47089" s="11"/>
    </row>
    <row r="47090" spans="6:8" x14ac:dyDescent="0.25">
      <c r="F47090" s="11"/>
      <c r="G47090" s="11"/>
      <c r="H47090" s="11"/>
    </row>
    <row r="47091" spans="6:8" x14ac:dyDescent="0.25">
      <c r="F47091" s="11"/>
      <c r="G47091" s="11"/>
      <c r="H47091" s="11"/>
    </row>
    <row r="47092" spans="6:8" x14ac:dyDescent="0.25">
      <c r="F47092" s="11"/>
      <c r="G47092" s="11"/>
      <c r="H47092" s="11"/>
    </row>
    <row r="47093" spans="6:8" x14ac:dyDescent="0.25">
      <c r="F47093" s="11"/>
      <c r="G47093" s="11"/>
      <c r="H47093" s="11"/>
    </row>
    <row r="47094" spans="6:8" x14ac:dyDescent="0.25">
      <c r="F47094" s="11"/>
      <c r="G47094" s="11"/>
      <c r="H47094" s="11"/>
    </row>
    <row r="47095" spans="6:8" x14ac:dyDescent="0.25">
      <c r="F47095" s="11"/>
      <c r="G47095" s="11"/>
      <c r="H47095" s="11"/>
    </row>
    <row r="47096" spans="6:8" x14ac:dyDescent="0.25">
      <c r="F47096" s="11"/>
      <c r="G47096" s="11"/>
      <c r="H47096" s="11"/>
    </row>
    <row r="47097" spans="6:8" x14ac:dyDescent="0.25">
      <c r="F47097" s="11"/>
      <c r="G47097" s="11"/>
      <c r="H47097" s="11"/>
    </row>
    <row r="47098" spans="6:8" x14ac:dyDescent="0.25">
      <c r="F47098" s="11"/>
      <c r="G47098" s="11"/>
      <c r="H47098" s="11"/>
    </row>
    <row r="47099" spans="6:8" x14ac:dyDescent="0.25">
      <c r="F47099" s="11"/>
      <c r="G47099" s="11"/>
      <c r="H47099" s="11"/>
    </row>
    <row r="47100" spans="6:8" x14ac:dyDescent="0.25">
      <c r="F47100" s="11"/>
      <c r="G47100" s="11"/>
      <c r="H47100" s="11"/>
    </row>
    <row r="47101" spans="6:8" x14ac:dyDescent="0.25">
      <c r="F47101" s="11"/>
      <c r="G47101" s="11"/>
      <c r="H47101" s="11"/>
    </row>
    <row r="47102" spans="6:8" x14ac:dyDescent="0.25">
      <c r="F47102" s="11"/>
      <c r="G47102" s="11"/>
      <c r="H47102" s="11"/>
    </row>
    <row r="47103" spans="6:8" x14ac:dyDescent="0.25">
      <c r="F47103" s="11"/>
      <c r="G47103" s="11"/>
      <c r="H47103" s="11"/>
    </row>
    <row r="47104" spans="6:8" x14ac:dyDescent="0.25">
      <c r="F47104" s="11"/>
      <c r="G47104" s="11"/>
      <c r="H47104" s="11"/>
    </row>
    <row r="47105" spans="6:8" x14ac:dyDescent="0.25">
      <c r="F47105" s="11"/>
      <c r="G47105" s="11"/>
      <c r="H47105" s="11"/>
    </row>
    <row r="47106" spans="6:8" x14ac:dyDescent="0.25">
      <c r="F47106" s="11"/>
      <c r="G47106" s="11"/>
      <c r="H47106" s="11"/>
    </row>
    <row r="47107" spans="6:8" x14ac:dyDescent="0.25">
      <c r="F47107" s="11"/>
      <c r="G47107" s="11"/>
      <c r="H47107" s="11"/>
    </row>
    <row r="47108" spans="6:8" x14ac:dyDescent="0.25">
      <c r="F47108" s="11"/>
      <c r="G47108" s="11"/>
      <c r="H47108" s="11"/>
    </row>
    <row r="47109" spans="6:8" x14ac:dyDescent="0.25">
      <c r="F47109" s="11"/>
      <c r="G47109" s="11"/>
      <c r="H47109" s="11"/>
    </row>
    <row r="47110" spans="6:8" x14ac:dyDescent="0.25">
      <c r="F47110" s="11"/>
      <c r="G47110" s="11"/>
      <c r="H47110" s="11"/>
    </row>
    <row r="47111" spans="6:8" x14ac:dyDescent="0.25">
      <c r="F47111" s="11"/>
      <c r="G47111" s="11"/>
      <c r="H47111" s="11"/>
    </row>
    <row r="47112" spans="6:8" x14ac:dyDescent="0.25">
      <c r="F47112" s="11"/>
      <c r="G47112" s="11"/>
      <c r="H47112" s="11"/>
    </row>
    <row r="47113" spans="6:8" x14ac:dyDescent="0.25">
      <c r="F47113" s="11"/>
      <c r="G47113" s="11"/>
      <c r="H47113" s="11"/>
    </row>
    <row r="47114" spans="6:8" x14ac:dyDescent="0.25">
      <c r="F47114" s="11"/>
      <c r="G47114" s="11"/>
      <c r="H47114" s="11"/>
    </row>
    <row r="47115" spans="6:8" x14ac:dyDescent="0.25">
      <c r="F47115" s="11"/>
      <c r="G47115" s="11"/>
      <c r="H47115" s="11"/>
    </row>
    <row r="47116" spans="6:8" x14ac:dyDescent="0.25">
      <c r="F47116" s="11"/>
      <c r="G47116" s="11"/>
      <c r="H47116" s="11"/>
    </row>
    <row r="47117" spans="6:8" x14ac:dyDescent="0.25">
      <c r="F47117" s="11"/>
      <c r="G47117" s="11"/>
      <c r="H47117" s="11"/>
    </row>
    <row r="47118" spans="6:8" x14ac:dyDescent="0.25">
      <c r="F47118" s="11"/>
      <c r="G47118" s="11"/>
      <c r="H47118" s="11"/>
    </row>
    <row r="47119" spans="6:8" x14ac:dyDescent="0.25">
      <c r="F47119" s="11"/>
      <c r="G47119" s="11"/>
      <c r="H47119" s="11"/>
    </row>
    <row r="47120" spans="6:8" x14ac:dyDescent="0.25">
      <c r="F47120" s="11"/>
      <c r="G47120" s="11"/>
      <c r="H47120" s="11"/>
    </row>
    <row r="47121" spans="6:8" x14ac:dyDescent="0.25">
      <c r="F47121" s="11"/>
      <c r="G47121" s="11"/>
      <c r="H47121" s="11"/>
    </row>
    <row r="47122" spans="6:8" x14ac:dyDescent="0.25">
      <c r="F47122" s="11"/>
      <c r="G47122" s="11"/>
      <c r="H47122" s="11"/>
    </row>
    <row r="47123" spans="6:8" x14ac:dyDescent="0.25">
      <c r="F47123" s="11"/>
      <c r="G47123" s="11"/>
      <c r="H47123" s="11"/>
    </row>
    <row r="47124" spans="6:8" x14ac:dyDescent="0.25">
      <c r="F47124" s="11"/>
      <c r="G47124" s="11"/>
      <c r="H47124" s="11"/>
    </row>
    <row r="47125" spans="6:8" x14ac:dyDescent="0.25">
      <c r="F47125" s="11"/>
      <c r="G47125" s="11"/>
      <c r="H47125" s="11"/>
    </row>
    <row r="47126" spans="6:8" x14ac:dyDescent="0.25">
      <c r="F47126" s="11"/>
      <c r="G47126" s="11"/>
      <c r="H47126" s="11"/>
    </row>
    <row r="47127" spans="6:8" x14ac:dyDescent="0.25">
      <c r="F47127" s="11"/>
      <c r="G47127" s="11"/>
      <c r="H47127" s="11"/>
    </row>
    <row r="47128" spans="6:8" x14ac:dyDescent="0.25">
      <c r="F47128" s="11"/>
      <c r="G47128" s="11"/>
      <c r="H47128" s="11"/>
    </row>
    <row r="47129" spans="6:8" x14ac:dyDescent="0.25">
      <c r="F47129" s="11"/>
      <c r="G47129" s="11"/>
      <c r="H47129" s="11"/>
    </row>
    <row r="47130" spans="6:8" x14ac:dyDescent="0.25">
      <c r="F47130" s="11"/>
      <c r="G47130" s="11"/>
      <c r="H47130" s="11"/>
    </row>
    <row r="47131" spans="6:8" x14ac:dyDescent="0.25">
      <c r="F47131" s="11"/>
      <c r="G47131" s="11"/>
      <c r="H47131" s="11"/>
    </row>
    <row r="47132" spans="6:8" x14ac:dyDescent="0.25">
      <c r="F47132" s="11"/>
      <c r="G47132" s="11"/>
      <c r="H47132" s="11"/>
    </row>
    <row r="47133" spans="6:8" x14ac:dyDescent="0.25">
      <c r="F47133" s="11"/>
      <c r="G47133" s="11"/>
      <c r="H47133" s="11"/>
    </row>
    <row r="47134" spans="6:8" x14ac:dyDescent="0.25">
      <c r="F47134" s="11"/>
      <c r="G47134" s="11"/>
      <c r="H47134" s="11"/>
    </row>
    <row r="47135" spans="6:8" x14ac:dyDescent="0.25">
      <c r="F47135" s="11"/>
      <c r="G47135" s="11"/>
      <c r="H47135" s="11"/>
    </row>
    <row r="47136" spans="6:8" x14ac:dyDescent="0.25">
      <c r="F47136" s="11"/>
      <c r="G47136" s="11"/>
      <c r="H47136" s="11"/>
    </row>
    <row r="47137" spans="6:8" x14ac:dyDescent="0.25">
      <c r="F47137" s="11"/>
      <c r="G47137" s="11"/>
      <c r="H47137" s="11"/>
    </row>
    <row r="47138" spans="6:8" x14ac:dyDescent="0.25">
      <c r="F47138" s="11"/>
      <c r="G47138" s="11"/>
      <c r="H47138" s="11"/>
    </row>
    <row r="47139" spans="6:8" x14ac:dyDescent="0.25">
      <c r="F47139" s="11"/>
      <c r="G47139" s="11"/>
      <c r="H47139" s="11"/>
    </row>
    <row r="47140" spans="6:8" x14ac:dyDescent="0.25">
      <c r="F47140" s="11"/>
      <c r="G47140" s="11"/>
      <c r="H47140" s="11"/>
    </row>
    <row r="47141" spans="6:8" x14ac:dyDescent="0.25">
      <c r="F47141" s="11"/>
      <c r="G47141" s="11"/>
      <c r="H47141" s="11"/>
    </row>
    <row r="47142" spans="6:8" x14ac:dyDescent="0.25">
      <c r="F47142" s="11"/>
      <c r="G47142" s="11"/>
      <c r="H47142" s="11"/>
    </row>
    <row r="47143" spans="6:8" x14ac:dyDescent="0.25">
      <c r="F47143" s="11"/>
      <c r="G47143" s="11"/>
      <c r="H47143" s="11"/>
    </row>
    <row r="47144" spans="6:8" x14ac:dyDescent="0.25">
      <c r="F47144" s="11"/>
      <c r="G47144" s="11"/>
      <c r="H47144" s="11"/>
    </row>
    <row r="47145" spans="6:8" x14ac:dyDescent="0.25">
      <c r="F47145" s="11"/>
      <c r="G47145" s="11"/>
      <c r="H47145" s="11"/>
    </row>
    <row r="47146" spans="6:8" x14ac:dyDescent="0.25">
      <c r="F47146" s="11"/>
      <c r="G47146" s="11"/>
      <c r="H47146" s="11"/>
    </row>
    <row r="47147" spans="6:8" x14ac:dyDescent="0.25">
      <c r="F47147" s="11"/>
      <c r="G47147" s="11"/>
      <c r="H47147" s="11"/>
    </row>
    <row r="47148" spans="6:8" x14ac:dyDescent="0.25">
      <c r="F47148" s="11"/>
      <c r="G47148" s="11"/>
      <c r="H47148" s="11"/>
    </row>
    <row r="47149" spans="6:8" x14ac:dyDescent="0.25">
      <c r="F47149" s="11"/>
      <c r="G47149" s="11"/>
      <c r="H47149" s="11"/>
    </row>
    <row r="47150" spans="6:8" x14ac:dyDescent="0.25">
      <c r="F47150" s="11"/>
      <c r="G47150" s="11"/>
      <c r="H47150" s="11"/>
    </row>
    <row r="47151" spans="6:8" x14ac:dyDescent="0.25">
      <c r="F47151" s="11"/>
      <c r="G47151" s="11"/>
      <c r="H47151" s="11"/>
    </row>
    <row r="47152" spans="6:8" x14ac:dyDescent="0.25">
      <c r="F47152" s="11"/>
      <c r="G47152" s="11"/>
      <c r="H47152" s="11"/>
    </row>
    <row r="47153" spans="6:8" x14ac:dyDescent="0.25">
      <c r="F47153" s="11"/>
      <c r="G47153" s="11"/>
      <c r="H47153" s="11"/>
    </row>
    <row r="47154" spans="6:8" x14ac:dyDescent="0.25">
      <c r="F47154" s="11"/>
      <c r="G47154" s="11"/>
      <c r="H47154" s="11"/>
    </row>
    <row r="47155" spans="6:8" x14ac:dyDescent="0.25">
      <c r="F47155" s="11"/>
      <c r="G47155" s="11"/>
      <c r="H47155" s="11"/>
    </row>
    <row r="47156" spans="6:8" x14ac:dyDescent="0.25">
      <c r="F47156" s="11"/>
      <c r="G47156" s="11"/>
      <c r="H47156" s="11"/>
    </row>
    <row r="47157" spans="6:8" x14ac:dyDescent="0.25">
      <c r="F47157" s="11"/>
      <c r="G47157" s="11"/>
      <c r="H47157" s="11"/>
    </row>
    <row r="47158" spans="6:8" x14ac:dyDescent="0.25">
      <c r="F47158" s="11"/>
      <c r="G47158" s="11"/>
      <c r="H47158" s="11"/>
    </row>
    <row r="47159" spans="6:8" x14ac:dyDescent="0.25">
      <c r="F47159" s="11"/>
      <c r="G47159" s="11"/>
      <c r="H47159" s="11"/>
    </row>
    <row r="47160" spans="6:8" x14ac:dyDescent="0.25">
      <c r="F47160" s="11"/>
      <c r="G47160" s="11"/>
      <c r="H47160" s="11"/>
    </row>
    <row r="47161" spans="6:8" x14ac:dyDescent="0.25">
      <c r="F47161" s="11"/>
      <c r="G47161" s="11"/>
      <c r="H47161" s="11"/>
    </row>
    <row r="47162" spans="6:8" x14ac:dyDescent="0.25">
      <c r="F47162" s="11"/>
      <c r="G47162" s="11"/>
      <c r="H47162" s="11"/>
    </row>
    <row r="47163" spans="6:8" x14ac:dyDescent="0.25">
      <c r="F47163" s="11"/>
      <c r="G47163" s="11"/>
      <c r="H47163" s="11"/>
    </row>
    <row r="47164" spans="6:8" x14ac:dyDescent="0.25">
      <c r="F47164" s="11"/>
      <c r="G47164" s="11"/>
      <c r="H47164" s="11"/>
    </row>
    <row r="47165" spans="6:8" x14ac:dyDescent="0.25">
      <c r="F47165" s="11"/>
      <c r="G47165" s="11"/>
      <c r="H47165" s="11"/>
    </row>
    <row r="47166" spans="6:8" x14ac:dyDescent="0.25">
      <c r="F47166" s="11"/>
      <c r="G47166" s="11"/>
      <c r="H47166" s="11"/>
    </row>
    <row r="47167" spans="6:8" x14ac:dyDescent="0.25">
      <c r="F47167" s="11"/>
      <c r="G47167" s="11"/>
      <c r="H47167" s="11"/>
    </row>
    <row r="47168" spans="6:8" x14ac:dyDescent="0.25">
      <c r="F47168" s="11"/>
      <c r="G47168" s="11"/>
      <c r="H47168" s="11"/>
    </row>
    <row r="47169" spans="6:8" x14ac:dyDescent="0.25">
      <c r="F47169" s="11"/>
      <c r="G47169" s="11"/>
      <c r="H47169" s="11"/>
    </row>
    <row r="47170" spans="6:8" x14ac:dyDescent="0.25">
      <c r="F47170" s="11"/>
      <c r="G47170" s="11"/>
      <c r="H47170" s="11"/>
    </row>
    <row r="47171" spans="6:8" x14ac:dyDescent="0.25">
      <c r="F47171" s="11"/>
      <c r="G47171" s="11"/>
      <c r="H47171" s="11"/>
    </row>
    <row r="47172" spans="6:8" x14ac:dyDescent="0.25">
      <c r="F47172" s="11"/>
      <c r="G47172" s="11"/>
      <c r="H47172" s="11"/>
    </row>
    <row r="47173" spans="6:8" x14ac:dyDescent="0.25">
      <c r="F47173" s="11"/>
      <c r="G47173" s="11"/>
      <c r="H47173" s="11"/>
    </row>
    <row r="47174" spans="6:8" x14ac:dyDescent="0.25">
      <c r="F47174" s="11"/>
      <c r="G47174" s="11"/>
      <c r="H47174" s="11"/>
    </row>
    <row r="47175" spans="6:8" x14ac:dyDescent="0.25">
      <c r="F47175" s="11"/>
      <c r="G47175" s="11"/>
      <c r="H47175" s="11"/>
    </row>
    <row r="47176" spans="6:8" x14ac:dyDescent="0.25">
      <c r="F47176" s="11"/>
      <c r="G47176" s="11"/>
      <c r="H47176" s="11"/>
    </row>
    <row r="47177" spans="6:8" x14ac:dyDescent="0.25">
      <c r="F47177" s="11"/>
      <c r="G47177" s="11"/>
      <c r="H47177" s="11"/>
    </row>
    <row r="47178" spans="6:8" x14ac:dyDescent="0.25">
      <c r="F47178" s="11"/>
      <c r="G47178" s="11"/>
      <c r="H47178" s="11"/>
    </row>
    <row r="47179" spans="6:8" x14ac:dyDescent="0.25">
      <c r="F47179" s="11"/>
      <c r="G47179" s="11"/>
      <c r="H47179" s="11"/>
    </row>
    <row r="47180" spans="6:8" x14ac:dyDescent="0.25">
      <c r="F47180" s="11"/>
      <c r="G47180" s="11"/>
      <c r="H47180" s="11"/>
    </row>
    <row r="47181" spans="6:8" x14ac:dyDescent="0.25">
      <c r="F47181" s="11"/>
      <c r="G47181" s="11"/>
      <c r="H47181" s="11"/>
    </row>
    <row r="47182" spans="6:8" x14ac:dyDescent="0.25">
      <c r="F47182" s="11"/>
      <c r="G47182" s="11"/>
      <c r="H47182" s="11"/>
    </row>
    <row r="47183" spans="6:8" x14ac:dyDescent="0.25">
      <c r="F47183" s="11"/>
      <c r="G47183" s="11"/>
      <c r="H47183" s="11"/>
    </row>
    <row r="47184" spans="6:8" x14ac:dyDescent="0.25">
      <c r="F47184" s="11"/>
      <c r="G47184" s="11"/>
      <c r="H47184" s="11"/>
    </row>
    <row r="47185" spans="6:8" x14ac:dyDescent="0.25">
      <c r="F47185" s="11"/>
      <c r="G47185" s="11"/>
      <c r="H47185" s="11"/>
    </row>
    <row r="47186" spans="6:8" x14ac:dyDescent="0.25">
      <c r="F47186" s="11"/>
      <c r="G47186" s="11"/>
      <c r="H47186" s="11"/>
    </row>
    <row r="47187" spans="6:8" x14ac:dyDescent="0.25">
      <c r="F47187" s="11"/>
      <c r="G47187" s="11"/>
      <c r="H47187" s="11"/>
    </row>
    <row r="47188" spans="6:8" x14ac:dyDescent="0.25">
      <c r="F47188" s="11"/>
      <c r="G47188" s="11"/>
      <c r="H47188" s="11"/>
    </row>
    <row r="47189" spans="6:8" x14ac:dyDescent="0.25">
      <c r="F47189" s="11"/>
      <c r="G47189" s="11"/>
      <c r="H47189" s="11"/>
    </row>
    <row r="47190" spans="6:8" x14ac:dyDescent="0.25">
      <c r="F47190" s="11"/>
      <c r="G47190" s="11"/>
      <c r="H47190" s="11"/>
    </row>
    <row r="47191" spans="6:8" x14ac:dyDescent="0.25">
      <c r="F47191" s="11"/>
      <c r="G47191" s="11"/>
      <c r="H47191" s="11"/>
    </row>
    <row r="47192" spans="6:8" x14ac:dyDescent="0.25">
      <c r="F47192" s="11"/>
      <c r="G47192" s="11"/>
      <c r="H47192" s="11"/>
    </row>
    <row r="47193" spans="6:8" x14ac:dyDescent="0.25">
      <c r="F47193" s="11"/>
      <c r="G47193" s="11"/>
      <c r="H47193" s="11"/>
    </row>
    <row r="47194" spans="6:8" x14ac:dyDescent="0.25">
      <c r="F47194" s="11"/>
      <c r="G47194" s="11"/>
      <c r="H47194" s="11"/>
    </row>
    <row r="47195" spans="6:8" x14ac:dyDescent="0.25">
      <c r="F47195" s="11"/>
      <c r="G47195" s="11"/>
      <c r="H47195" s="11"/>
    </row>
    <row r="47196" spans="6:8" x14ac:dyDescent="0.25">
      <c r="F47196" s="11"/>
      <c r="G47196" s="11"/>
      <c r="H47196" s="11"/>
    </row>
    <row r="47197" spans="6:8" x14ac:dyDescent="0.25">
      <c r="F47197" s="11"/>
      <c r="G47197" s="11"/>
      <c r="H47197" s="11"/>
    </row>
    <row r="47198" spans="6:8" x14ac:dyDescent="0.25">
      <c r="F47198" s="11"/>
      <c r="G47198" s="11"/>
      <c r="H47198" s="11"/>
    </row>
    <row r="47199" spans="6:8" x14ac:dyDescent="0.25">
      <c r="F47199" s="11"/>
      <c r="G47199" s="11"/>
      <c r="H47199" s="11"/>
    </row>
    <row r="47200" spans="6:8" x14ac:dyDescent="0.25">
      <c r="F47200" s="11"/>
      <c r="G47200" s="11"/>
      <c r="H47200" s="11"/>
    </row>
    <row r="47201" spans="6:8" x14ac:dyDescent="0.25">
      <c r="F47201" s="11"/>
      <c r="G47201" s="11"/>
      <c r="H47201" s="11"/>
    </row>
    <row r="47202" spans="6:8" x14ac:dyDescent="0.25">
      <c r="F47202" s="11"/>
      <c r="G47202" s="11"/>
      <c r="H47202" s="11"/>
    </row>
    <row r="47203" spans="6:8" x14ac:dyDescent="0.25">
      <c r="F47203" s="11"/>
      <c r="G47203" s="11"/>
      <c r="H47203" s="11"/>
    </row>
    <row r="47204" spans="6:8" x14ac:dyDescent="0.25">
      <c r="F47204" s="11"/>
      <c r="G47204" s="11"/>
      <c r="H47204" s="11"/>
    </row>
    <row r="47205" spans="6:8" x14ac:dyDescent="0.25">
      <c r="F47205" s="11"/>
      <c r="G47205" s="11"/>
      <c r="H47205" s="11"/>
    </row>
    <row r="47206" spans="6:8" x14ac:dyDescent="0.25">
      <c r="F47206" s="11"/>
      <c r="G47206" s="11"/>
      <c r="H47206" s="11"/>
    </row>
    <row r="47207" spans="6:8" x14ac:dyDescent="0.25">
      <c r="F47207" s="11"/>
      <c r="G47207" s="11"/>
      <c r="H47207" s="11"/>
    </row>
    <row r="47208" spans="6:8" x14ac:dyDescent="0.25">
      <c r="F47208" s="11"/>
      <c r="G47208" s="11"/>
      <c r="H47208" s="11"/>
    </row>
    <row r="47209" spans="6:8" x14ac:dyDescent="0.25">
      <c r="F47209" s="11"/>
      <c r="G47209" s="11"/>
      <c r="H47209" s="11"/>
    </row>
    <row r="47210" spans="6:8" x14ac:dyDescent="0.25">
      <c r="F47210" s="11"/>
      <c r="G47210" s="11"/>
      <c r="H47210" s="11"/>
    </row>
    <row r="47211" spans="6:8" x14ac:dyDescent="0.25">
      <c r="F47211" s="11"/>
      <c r="G47211" s="11"/>
      <c r="H47211" s="11"/>
    </row>
    <row r="47212" spans="6:8" x14ac:dyDescent="0.25">
      <c r="F47212" s="11"/>
      <c r="G47212" s="11"/>
      <c r="H47212" s="11"/>
    </row>
    <row r="47213" spans="6:8" x14ac:dyDescent="0.25">
      <c r="F47213" s="11"/>
      <c r="G47213" s="11"/>
      <c r="H47213" s="11"/>
    </row>
    <row r="47214" spans="6:8" x14ac:dyDescent="0.25">
      <c r="F47214" s="11"/>
      <c r="G47214" s="11"/>
      <c r="H47214" s="11"/>
    </row>
    <row r="47215" spans="6:8" x14ac:dyDescent="0.25">
      <c r="F47215" s="11"/>
      <c r="G47215" s="11"/>
      <c r="H47215" s="11"/>
    </row>
    <row r="47216" spans="6:8" x14ac:dyDescent="0.25">
      <c r="F47216" s="11"/>
      <c r="G47216" s="11"/>
      <c r="H47216" s="11"/>
    </row>
    <row r="47217" spans="6:8" x14ac:dyDescent="0.25">
      <c r="F47217" s="11"/>
      <c r="G47217" s="11"/>
      <c r="H47217" s="11"/>
    </row>
    <row r="47218" spans="6:8" x14ac:dyDescent="0.25">
      <c r="F47218" s="11"/>
      <c r="G47218" s="11"/>
      <c r="H47218" s="11"/>
    </row>
    <row r="47219" spans="6:8" x14ac:dyDescent="0.25">
      <c r="F47219" s="11"/>
      <c r="G47219" s="11"/>
      <c r="H47219" s="11"/>
    </row>
    <row r="47220" spans="6:8" x14ac:dyDescent="0.25">
      <c r="F47220" s="11"/>
      <c r="G47220" s="11"/>
      <c r="H47220" s="11"/>
    </row>
    <row r="47221" spans="6:8" x14ac:dyDescent="0.25">
      <c r="F47221" s="11"/>
      <c r="G47221" s="11"/>
      <c r="H47221" s="11"/>
    </row>
    <row r="47222" spans="6:8" x14ac:dyDescent="0.25">
      <c r="F47222" s="11"/>
      <c r="G47222" s="11"/>
      <c r="H47222" s="11"/>
    </row>
    <row r="47223" spans="6:8" x14ac:dyDescent="0.25">
      <c r="F47223" s="11"/>
      <c r="G47223" s="11"/>
      <c r="H47223" s="11"/>
    </row>
    <row r="47224" spans="6:8" x14ac:dyDescent="0.25">
      <c r="F47224" s="11"/>
      <c r="G47224" s="11"/>
      <c r="H47224" s="11"/>
    </row>
    <row r="47225" spans="6:8" x14ac:dyDescent="0.25">
      <c r="F47225" s="11"/>
      <c r="G47225" s="11"/>
      <c r="H47225" s="11"/>
    </row>
    <row r="47226" spans="6:8" x14ac:dyDescent="0.25">
      <c r="F47226" s="11"/>
      <c r="G47226" s="11"/>
      <c r="H47226" s="11"/>
    </row>
    <row r="47227" spans="6:8" x14ac:dyDescent="0.25">
      <c r="F47227" s="11"/>
      <c r="G47227" s="11"/>
      <c r="H47227" s="11"/>
    </row>
    <row r="47228" spans="6:8" x14ac:dyDescent="0.25">
      <c r="F47228" s="11"/>
      <c r="G47228" s="11"/>
      <c r="H47228" s="11"/>
    </row>
    <row r="47229" spans="6:8" x14ac:dyDescent="0.25">
      <c r="F47229" s="11"/>
      <c r="G47229" s="11"/>
      <c r="H47229" s="11"/>
    </row>
    <row r="47230" spans="6:8" x14ac:dyDescent="0.25">
      <c r="F47230" s="11"/>
      <c r="G47230" s="11"/>
      <c r="H47230" s="11"/>
    </row>
    <row r="47231" spans="6:8" x14ac:dyDescent="0.25">
      <c r="F47231" s="11"/>
      <c r="G47231" s="11"/>
      <c r="H47231" s="11"/>
    </row>
    <row r="47232" spans="6:8" x14ac:dyDescent="0.25">
      <c r="F47232" s="11"/>
      <c r="G47232" s="11"/>
      <c r="H47232" s="11"/>
    </row>
    <row r="47233" spans="6:8" x14ac:dyDescent="0.25">
      <c r="F47233" s="11"/>
      <c r="G47233" s="11"/>
      <c r="H47233" s="11"/>
    </row>
    <row r="47234" spans="6:8" x14ac:dyDescent="0.25">
      <c r="F47234" s="11"/>
      <c r="G47234" s="11"/>
      <c r="H47234" s="11"/>
    </row>
    <row r="47235" spans="6:8" x14ac:dyDescent="0.25">
      <c r="F47235" s="11"/>
      <c r="G47235" s="11"/>
      <c r="H47235" s="11"/>
    </row>
    <row r="47236" spans="6:8" x14ac:dyDescent="0.25">
      <c r="F47236" s="11"/>
      <c r="G47236" s="11"/>
      <c r="H47236" s="11"/>
    </row>
    <row r="47237" spans="6:8" x14ac:dyDescent="0.25">
      <c r="F47237" s="11"/>
      <c r="G47237" s="11"/>
      <c r="H47237" s="11"/>
    </row>
    <row r="47238" spans="6:8" x14ac:dyDescent="0.25">
      <c r="F47238" s="11"/>
      <c r="G47238" s="11"/>
      <c r="H47238" s="11"/>
    </row>
    <row r="47239" spans="6:8" x14ac:dyDescent="0.25">
      <c r="F47239" s="11"/>
      <c r="G47239" s="11"/>
      <c r="H47239" s="11"/>
    </row>
    <row r="47240" spans="6:8" x14ac:dyDescent="0.25">
      <c r="F47240" s="11"/>
      <c r="G47240" s="11"/>
      <c r="H47240" s="11"/>
    </row>
    <row r="47241" spans="6:8" x14ac:dyDescent="0.25">
      <c r="F47241" s="11"/>
      <c r="G47241" s="11"/>
      <c r="H47241" s="11"/>
    </row>
    <row r="47242" spans="6:8" x14ac:dyDescent="0.25">
      <c r="F47242" s="11"/>
      <c r="G47242" s="11"/>
      <c r="H47242" s="11"/>
    </row>
    <row r="47243" spans="6:8" x14ac:dyDescent="0.25">
      <c r="F47243" s="11"/>
      <c r="G47243" s="11"/>
      <c r="H47243" s="11"/>
    </row>
    <row r="47244" spans="6:8" x14ac:dyDescent="0.25">
      <c r="F47244" s="11"/>
      <c r="G47244" s="11"/>
      <c r="H47244" s="11"/>
    </row>
    <row r="47245" spans="6:8" x14ac:dyDescent="0.25">
      <c r="F47245" s="11"/>
      <c r="G47245" s="11"/>
      <c r="H47245" s="11"/>
    </row>
    <row r="47246" spans="6:8" x14ac:dyDescent="0.25">
      <c r="F47246" s="11"/>
      <c r="G47246" s="11"/>
      <c r="H47246" s="11"/>
    </row>
    <row r="47247" spans="6:8" x14ac:dyDescent="0.25">
      <c r="F47247" s="11"/>
      <c r="G47247" s="11"/>
      <c r="H47247" s="11"/>
    </row>
    <row r="47248" spans="6:8" x14ac:dyDescent="0.25">
      <c r="F47248" s="11"/>
      <c r="G47248" s="11"/>
      <c r="H47248" s="11"/>
    </row>
    <row r="47249" spans="6:8" x14ac:dyDescent="0.25">
      <c r="F47249" s="11"/>
      <c r="G47249" s="11"/>
      <c r="H47249" s="11"/>
    </row>
    <row r="47250" spans="6:8" x14ac:dyDescent="0.25">
      <c r="F47250" s="11"/>
      <c r="G47250" s="11"/>
      <c r="H47250" s="11"/>
    </row>
    <row r="47251" spans="6:8" x14ac:dyDescent="0.25">
      <c r="F47251" s="11"/>
      <c r="G47251" s="11"/>
      <c r="H47251" s="11"/>
    </row>
    <row r="47252" spans="6:8" x14ac:dyDescent="0.25">
      <c r="F47252" s="11"/>
      <c r="G47252" s="11"/>
      <c r="H47252" s="11"/>
    </row>
    <row r="47253" spans="6:8" x14ac:dyDescent="0.25">
      <c r="F47253" s="11"/>
      <c r="G47253" s="11"/>
      <c r="H47253" s="11"/>
    </row>
    <row r="47254" spans="6:8" x14ac:dyDescent="0.25">
      <c r="F47254" s="11"/>
      <c r="G47254" s="11"/>
      <c r="H47254" s="11"/>
    </row>
    <row r="47255" spans="6:8" x14ac:dyDescent="0.25">
      <c r="F47255" s="11"/>
      <c r="G47255" s="11"/>
      <c r="H47255" s="11"/>
    </row>
    <row r="47256" spans="6:8" x14ac:dyDescent="0.25">
      <c r="F47256" s="11"/>
      <c r="G47256" s="11"/>
      <c r="H47256" s="11"/>
    </row>
    <row r="47257" spans="6:8" x14ac:dyDescent="0.25">
      <c r="F47257" s="11"/>
      <c r="G47257" s="11"/>
      <c r="H47257" s="11"/>
    </row>
    <row r="47258" spans="6:8" x14ac:dyDescent="0.25">
      <c r="F47258" s="11"/>
      <c r="G47258" s="11"/>
      <c r="H47258" s="11"/>
    </row>
    <row r="47259" spans="6:8" x14ac:dyDescent="0.25">
      <c r="F47259" s="11"/>
      <c r="G47259" s="11"/>
      <c r="H47259" s="11"/>
    </row>
    <row r="47260" spans="6:8" x14ac:dyDescent="0.25">
      <c r="F47260" s="11"/>
      <c r="G47260" s="11"/>
      <c r="H47260" s="11"/>
    </row>
    <row r="47261" spans="6:8" x14ac:dyDescent="0.25">
      <c r="F47261" s="11"/>
      <c r="G47261" s="11"/>
      <c r="H47261" s="11"/>
    </row>
    <row r="47262" spans="6:8" x14ac:dyDescent="0.25">
      <c r="F47262" s="11"/>
      <c r="G47262" s="11"/>
      <c r="H47262" s="11"/>
    </row>
    <row r="47263" spans="6:8" x14ac:dyDescent="0.25">
      <c r="F47263" s="11"/>
      <c r="G47263" s="11"/>
      <c r="H47263" s="11"/>
    </row>
    <row r="47264" spans="6:8" x14ac:dyDescent="0.25">
      <c r="F47264" s="11"/>
      <c r="G47264" s="11"/>
      <c r="H47264" s="11"/>
    </row>
    <row r="47265" spans="6:8" x14ac:dyDescent="0.25">
      <c r="F47265" s="11"/>
      <c r="G47265" s="11"/>
      <c r="H47265" s="11"/>
    </row>
    <row r="47266" spans="6:8" x14ac:dyDescent="0.25">
      <c r="F47266" s="11"/>
      <c r="G47266" s="11"/>
      <c r="H47266" s="11"/>
    </row>
    <row r="47267" spans="6:8" x14ac:dyDescent="0.25">
      <c r="F47267" s="11"/>
      <c r="G47267" s="11"/>
      <c r="H47267" s="11"/>
    </row>
    <row r="47268" spans="6:8" x14ac:dyDescent="0.25">
      <c r="F47268" s="11"/>
      <c r="G47268" s="11"/>
      <c r="H47268" s="11"/>
    </row>
    <row r="47269" spans="6:8" x14ac:dyDescent="0.25">
      <c r="F47269" s="11"/>
      <c r="G47269" s="11"/>
      <c r="H47269" s="11"/>
    </row>
    <row r="47270" spans="6:8" x14ac:dyDescent="0.25">
      <c r="F47270" s="11"/>
      <c r="G47270" s="11"/>
      <c r="H47270" s="11"/>
    </row>
    <row r="47271" spans="6:8" x14ac:dyDescent="0.25">
      <c r="F47271" s="11"/>
      <c r="G47271" s="11"/>
      <c r="H47271" s="11"/>
    </row>
    <row r="47272" spans="6:8" x14ac:dyDescent="0.25">
      <c r="F47272" s="11"/>
      <c r="G47272" s="11"/>
      <c r="H47272" s="11"/>
    </row>
    <row r="47273" spans="6:8" x14ac:dyDescent="0.25">
      <c r="F47273" s="11"/>
      <c r="G47273" s="11"/>
      <c r="H47273" s="11"/>
    </row>
    <row r="47274" spans="6:8" x14ac:dyDescent="0.25">
      <c r="F47274" s="11"/>
      <c r="G47274" s="11"/>
      <c r="H47274" s="11"/>
    </row>
    <row r="47275" spans="6:8" x14ac:dyDescent="0.25">
      <c r="F47275" s="11"/>
      <c r="G47275" s="11"/>
      <c r="H47275" s="11"/>
    </row>
    <row r="47276" spans="6:8" x14ac:dyDescent="0.25">
      <c r="F47276" s="11"/>
      <c r="G47276" s="11"/>
      <c r="H47276" s="11"/>
    </row>
    <row r="47277" spans="6:8" x14ac:dyDescent="0.25">
      <c r="F47277" s="11"/>
      <c r="G47277" s="11"/>
      <c r="H47277" s="11"/>
    </row>
    <row r="47278" spans="6:8" x14ac:dyDescent="0.25">
      <c r="F47278" s="11"/>
      <c r="G47278" s="11"/>
      <c r="H47278" s="11"/>
    </row>
    <row r="47279" spans="6:8" x14ac:dyDescent="0.25">
      <c r="F47279" s="11"/>
      <c r="G47279" s="11"/>
      <c r="H47279" s="11"/>
    </row>
    <row r="47280" spans="6:8" x14ac:dyDescent="0.25">
      <c r="F47280" s="11"/>
      <c r="G47280" s="11"/>
      <c r="H47280" s="11"/>
    </row>
    <row r="47281" spans="6:8" x14ac:dyDescent="0.25">
      <c r="F47281" s="11"/>
      <c r="G47281" s="11"/>
      <c r="H47281" s="11"/>
    </row>
    <row r="47282" spans="6:8" x14ac:dyDescent="0.25">
      <c r="F47282" s="11"/>
      <c r="G47282" s="11"/>
      <c r="H47282" s="11"/>
    </row>
    <row r="47283" spans="6:8" x14ac:dyDescent="0.25">
      <c r="F47283" s="11"/>
      <c r="G47283" s="11"/>
      <c r="H47283" s="11"/>
    </row>
    <row r="47284" spans="6:8" x14ac:dyDescent="0.25">
      <c r="F47284" s="11"/>
      <c r="G47284" s="11"/>
      <c r="H47284" s="11"/>
    </row>
    <row r="47285" spans="6:8" x14ac:dyDescent="0.25">
      <c r="F47285" s="11"/>
      <c r="G47285" s="11"/>
      <c r="H47285" s="11"/>
    </row>
    <row r="47286" spans="6:8" x14ac:dyDescent="0.25">
      <c r="F47286" s="11"/>
      <c r="G47286" s="11"/>
      <c r="H47286" s="11"/>
    </row>
    <row r="47287" spans="6:8" x14ac:dyDescent="0.25">
      <c r="F47287" s="11"/>
      <c r="G47287" s="11"/>
      <c r="H47287" s="11"/>
    </row>
    <row r="47288" spans="6:8" x14ac:dyDescent="0.25">
      <c r="F47288" s="11"/>
      <c r="G47288" s="11"/>
      <c r="H47288" s="11"/>
    </row>
    <row r="47289" spans="6:8" x14ac:dyDescent="0.25">
      <c r="F47289" s="11"/>
      <c r="G47289" s="11"/>
      <c r="H47289" s="11"/>
    </row>
    <row r="47290" spans="6:8" x14ac:dyDescent="0.25">
      <c r="F47290" s="11"/>
      <c r="G47290" s="11"/>
      <c r="H47290" s="11"/>
    </row>
    <row r="47291" spans="6:8" x14ac:dyDescent="0.25">
      <c r="F47291" s="11"/>
      <c r="G47291" s="11"/>
      <c r="H47291" s="11"/>
    </row>
    <row r="47292" spans="6:8" x14ac:dyDescent="0.25">
      <c r="F47292" s="11"/>
      <c r="G47292" s="11"/>
      <c r="H47292" s="11"/>
    </row>
    <row r="47293" spans="6:8" x14ac:dyDescent="0.25">
      <c r="F47293" s="11"/>
      <c r="G47293" s="11"/>
      <c r="H47293" s="11"/>
    </row>
    <row r="47294" spans="6:8" x14ac:dyDescent="0.25">
      <c r="F47294" s="11"/>
      <c r="G47294" s="11"/>
      <c r="H47294" s="11"/>
    </row>
    <row r="47295" spans="6:8" x14ac:dyDescent="0.25">
      <c r="F47295" s="11"/>
      <c r="G47295" s="11"/>
      <c r="H47295" s="11"/>
    </row>
    <row r="47296" spans="6:8" x14ac:dyDescent="0.25">
      <c r="F47296" s="11"/>
      <c r="G47296" s="11"/>
      <c r="H47296" s="11"/>
    </row>
    <row r="47297" spans="6:8" x14ac:dyDescent="0.25">
      <c r="F47297" s="11"/>
      <c r="G47297" s="11"/>
      <c r="H47297" s="11"/>
    </row>
    <row r="47298" spans="6:8" x14ac:dyDescent="0.25">
      <c r="F47298" s="11"/>
      <c r="G47298" s="11"/>
      <c r="H47298" s="11"/>
    </row>
    <row r="47299" spans="6:8" x14ac:dyDescent="0.25">
      <c r="F47299" s="11"/>
      <c r="G47299" s="11"/>
      <c r="H47299" s="11"/>
    </row>
    <row r="47300" spans="6:8" x14ac:dyDescent="0.25">
      <c r="F47300" s="11"/>
      <c r="G47300" s="11"/>
      <c r="H47300" s="11"/>
    </row>
    <row r="47301" spans="6:8" x14ac:dyDescent="0.25">
      <c r="F47301" s="11"/>
      <c r="G47301" s="11"/>
      <c r="H47301" s="11"/>
    </row>
    <row r="47302" spans="6:8" x14ac:dyDescent="0.25">
      <c r="F47302" s="11"/>
      <c r="G47302" s="11"/>
      <c r="H47302" s="11"/>
    </row>
    <row r="47303" spans="6:8" x14ac:dyDescent="0.25">
      <c r="F47303" s="11"/>
      <c r="G47303" s="11"/>
      <c r="H47303" s="11"/>
    </row>
    <row r="47304" spans="6:8" x14ac:dyDescent="0.25">
      <c r="F47304" s="11"/>
      <c r="G47304" s="11"/>
      <c r="H47304" s="11"/>
    </row>
    <row r="47305" spans="6:8" x14ac:dyDescent="0.25">
      <c r="F47305" s="11"/>
      <c r="G47305" s="11"/>
      <c r="H47305" s="11"/>
    </row>
    <row r="47306" spans="6:8" x14ac:dyDescent="0.25">
      <c r="F47306" s="11"/>
      <c r="G47306" s="11"/>
      <c r="H47306" s="11"/>
    </row>
    <row r="47307" spans="6:8" x14ac:dyDescent="0.25">
      <c r="F47307" s="11"/>
      <c r="G47307" s="11"/>
      <c r="H47307" s="11"/>
    </row>
    <row r="47308" spans="6:8" x14ac:dyDescent="0.25">
      <c r="F47308" s="11"/>
      <c r="G47308" s="11"/>
      <c r="H47308" s="11"/>
    </row>
    <row r="47309" spans="6:8" x14ac:dyDescent="0.25">
      <c r="F47309" s="11"/>
      <c r="G47309" s="11"/>
      <c r="H47309" s="11"/>
    </row>
    <row r="47310" spans="6:8" x14ac:dyDescent="0.25">
      <c r="F47310" s="11"/>
      <c r="G47310" s="11"/>
      <c r="H47310" s="11"/>
    </row>
    <row r="47311" spans="6:8" x14ac:dyDescent="0.25">
      <c r="F47311" s="11"/>
      <c r="G47311" s="11"/>
      <c r="H47311" s="11"/>
    </row>
    <row r="47312" spans="6:8" x14ac:dyDescent="0.25">
      <c r="F47312" s="11"/>
      <c r="G47312" s="11"/>
      <c r="H47312" s="11"/>
    </row>
    <row r="47313" spans="6:8" x14ac:dyDescent="0.25">
      <c r="F47313" s="11"/>
      <c r="G47313" s="11"/>
      <c r="H47313" s="11"/>
    </row>
    <row r="47314" spans="6:8" x14ac:dyDescent="0.25">
      <c r="F47314" s="11"/>
      <c r="G47314" s="11"/>
      <c r="H47314" s="11"/>
    </row>
    <row r="47315" spans="6:8" x14ac:dyDescent="0.25">
      <c r="F47315" s="11"/>
      <c r="G47315" s="11"/>
      <c r="H47315" s="11"/>
    </row>
    <row r="47316" spans="6:8" x14ac:dyDescent="0.25">
      <c r="F47316" s="11"/>
      <c r="G47316" s="11"/>
      <c r="H47316" s="11"/>
    </row>
    <row r="47317" spans="6:8" x14ac:dyDescent="0.25">
      <c r="F47317" s="11"/>
      <c r="G47317" s="11"/>
      <c r="H47317" s="11"/>
    </row>
    <row r="47318" spans="6:8" x14ac:dyDescent="0.25">
      <c r="F47318" s="11"/>
      <c r="G47318" s="11"/>
      <c r="H47318" s="11"/>
    </row>
    <row r="47319" spans="6:8" x14ac:dyDescent="0.25">
      <c r="F47319" s="11"/>
      <c r="G47319" s="11"/>
      <c r="H47319" s="11"/>
    </row>
    <row r="47320" spans="6:8" x14ac:dyDescent="0.25">
      <c r="F47320" s="11"/>
      <c r="G47320" s="11"/>
      <c r="H47320" s="11"/>
    </row>
    <row r="47321" spans="6:8" x14ac:dyDescent="0.25">
      <c r="F47321" s="11"/>
      <c r="G47321" s="11"/>
      <c r="H47321" s="11"/>
    </row>
    <row r="47322" spans="6:8" x14ac:dyDescent="0.25">
      <c r="F47322" s="11"/>
      <c r="G47322" s="11"/>
      <c r="H47322" s="11"/>
    </row>
    <row r="47323" spans="6:8" x14ac:dyDescent="0.25">
      <c r="F47323" s="11"/>
      <c r="G47323" s="11"/>
      <c r="H47323" s="11"/>
    </row>
    <row r="47324" spans="6:8" x14ac:dyDescent="0.25">
      <c r="F47324" s="11"/>
      <c r="G47324" s="11"/>
      <c r="H47324" s="11"/>
    </row>
    <row r="47325" spans="6:8" x14ac:dyDescent="0.25">
      <c r="F47325" s="11"/>
      <c r="G47325" s="11"/>
      <c r="H47325" s="11"/>
    </row>
    <row r="47326" spans="6:8" x14ac:dyDescent="0.25">
      <c r="F47326" s="11"/>
      <c r="G47326" s="11"/>
      <c r="H47326" s="11"/>
    </row>
    <row r="47327" spans="6:8" x14ac:dyDescent="0.25">
      <c r="F47327" s="11"/>
      <c r="G47327" s="11"/>
      <c r="H47327" s="11"/>
    </row>
    <row r="47328" spans="6:8" x14ac:dyDescent="0.25">
      <c r="F47328" s="11"/>
      <c r="G47328" s="11"/>
      <c r="H47328" s="11"/>
    </row>
    <row r="47329" spans="6:8" x14ac:dyDescent="0.25">
      <c r="F47329" s="11"/>
      <c r="G47329" s="11"/>
      <c r="H47329" s="11"/>
    </row>
    <row r="47330" spans="6:8" x14ac:dyDescent="0.25">
      <c r="F47330" s="11"/>
      <c r="G47330" s="11"/>
      <c r="H47330" s="11"/>
    </row>
    <row r="47331" spans="6:8" x14ac:dyDescent="0.25">
      <c r="F47331" s="11"/>
      <c r="G47331" s="11"/>
      <c r="H47331" s="11"/>
    </row>
    <row r="47332" spans="6:8" x14ac:dyDescent="0.25">
      <c r="F47332" s="11"/>
      <c r="G47332" s="11"/>
      <c r="H47332" s="11"/>
    </row>
    <row r="47333" spans="6:8" x14ac:dyDescent="0.25">
      <c r="F47333" s="11"/>
      <c r="G47333" s="11"/>
      <c r="H47333" s="11"/>
    </row>
    <row r="47334" spans="6:8" x14ac:dyDescent="0.25">
      <c r="F47334" s="11"/>
      <c r="G47334" s="11"/>
      <c r="H47334" s="11"/>
    </row>
    <row r="47335" spans="6:8" x14ac:dyDescent="0.25">
      <c r="F47335" s="11"/>
      <c r="G47335" s="11"/>
      <c r="H47335" s="11"/>
    </row>
    <row r="47336" spans="6:8" x14ac:dyDescent="0.25">
      <c r="F47336" s="11"/>
      <c r="G47336" s="11"/>
      <c r="H47336" s="11"/>
    </row>
    <row r="47337" spans="6:8" x14ac:dyDescent="0.25">
      <c r="F47337" s="11"/>
      <c r="G47337" s="11"/>
      <c r="H47337" s="11"/>
    </row>
    <row r="47338" spans="6:8" x14ac:dyDescent="0.25">
      <c r="F47338" s="11"/>
      <c r="G47338" s="11"/>
      <c r="H47338" s="11"/>
    </row>
    <row r="47339" spans="6:8" x14ac:dyDescent="0.25">
      <c r="F47339" s="11"/>
      <c r="G47339" s="11"/>
      <c r="H47339" s="11"/>
    </row>
    <row r="47340" spans="6:8" x14ac:dyDescent="0.25">
      <c r="F47340" s="11"/>
      <c r="G47340" s="11"/>
      <c r="H47340" s="11"/>
    </row>
    <row r="47341" spans="6:8" x14ac:dyDescent="0.25">
      <c r="F47341" s="11"/>
      <c r="G47341" s="11"/>
      <c r="H47341" s="11"/>
    </row>
    <row r="47342" spans="6:8" x14ac:dyDescent="0.25">
      <c r="F47342" s="11"/>
      <c r="G47342" s="11"/>
      <c r="H47342" s="11"/>
    </row>
    <row r="47343" spans="6:8" x14ac:dyDescent="0.25">
      <c r="F47343" s="11"/>
      <c r="G47343" s="11"/>
      <c r="H47343" s="11"/>
    </row>
    <row r="47344" spans="6:8" x14ac:dyDescent="0.25">
      <c r="F47344" s="11"/>
      <c r="G47344" s="11"/>
      <c r="H47344" s="11"/>
    </row>
    <row r="47345" spans="6:8" x14ac:dyDescent="0.25">
      <c r="F47345" s="11"/>
      <c r="G47345" s="11"/>
      <c r="H47345" s="11"/>
    </row>
    <row r="47346" spans="6:8" x14ac:dyDescent="0.25">
      <c r="F47346" s="11"/>
      <c r="G47346" s="11"/>
      <c r="H47346" s="11"/>
    </row>
    <row r="47347" spans="6:8" x14ac:dyDescent="0.25">
      <c r="F47347" s="11"/>
      <c r="G47347" s="11"/>
      <c r="H47347" s="11"/>
    </row>
    <row r="47348" spans="6:8" x14ac:dyDescent="0.25">
      <c r="F47348" s="11"/>
      <c r="G47348" s="11"/>
      <c r="H47348" s="11"/>
    </row>
    <row r="47349" spans="6:8" x14ac:dyDescent="0.25">
      <c r="F47349" s="11"/>
      <c r="G47349" s="11"/>
      <c r="H47349" s="11"/>
    </row>
    <row r="47350" spans="6:8" x14ac:dyDescent="0.25">
      <c r="F47350" s="11"/>
      <c r="G47350" s="11"/>
      <c r="H47350" s="11"/>
    </row>
    <row r="47351" spans="6:8" x14ac:dyDescent="0.25">
      <c r="F47351" s="11"/>
      <c r="G47351" s="11"/>
      <c r="H47351" s="11"/>
    </row>
    <row r="47352" spans="6:8" x14ac:dyDescent="0.25">
      <c r="F47352" s="11"/>
      <c r="G47352" s="11"/>
      <c r="H47352" s="11"/>
    </row>
    <row r="47353" spans="6:8" x14ac:dyDescent="0.25">
      <c r="F47353" s="11"/>
      <c r="G47353" s="11"/>
      <c r="H47353" s="11"/>
    </row>
    <row r="47354" spans="6:8" x14ac:dyDescent="0.25">
      <c r="F47354" s="11"/>
      <c r="G47354" s="11"/>
      <c r="H47354" s="11"/>
    </row>
    <row r="47355" spans="6:8" x14ac:dyDescent="0.25">
      <c r="F47355" s="11"/>
      <c r="G47355" s="11"/>
      <c r="H47355" s="11"/>
    </row>
    <row r="47356" spans="6:8" x14ac:dyDescent="0.25">
      <c r="F47356" s="11"/>
      <c r="G47356" s="11"/>
      <c r="H47356" s="11"/>
    </row>
    <row r="47357" spans="6:8" x14ac:dyDescent="0.25">
      <c r="F47357" s="11"/>
      <c r="G47357" s="11"/>
      <c r="H47357" s="11"/>
    </row>
    <row r="47358" spans="6:8" x14ac:dyDescent="0.25">
      <c r="F47358" s="11"/>
      <c r="G47358" s="11"/>
      <c r="H47358" s="11"/>
    </row>
    <row r="47359" spans="6:8" x14ac:dyDescent="0.25">
      <c r="F47359" s="11"/>
      <c r="G47359" s="11"/>
      <c r="H47359" s="11"/>
    </row>
    <row r="47360" spans="6:8" x14ac:dyDescent="0.25">
      <c r="F47360" s="11"/>
      <c r="G47360" s="11"/>
      <c r="H47360" s="11"/>
    </row>
    <row r="47361" spans="6:8" x14ac:dyDescent="0.25">
      <c r="F47361" s="11"/>
      <c r="G47361" s="11"/>
      <c r="H47361" s="11"/>
    </row>
    <row r="47362" spans="6:8" x14ac:dyDescent="0.25">
      <c r="F47362" s="11"/>
      <c r="G47362" s="11"/>
      <c r="H47362" s="11"/>
    </row>
    <row r="47363" spans="6:8" x14ac:dyDescent="0.25">
      <c r="F47363" s="11"/>
      <c r="G47363" s="11"/>
      <c r="H47363" s="11"/>
    </row>
    <row r="47364" spans="6:8" x14ac:dyDescent="0.25">
      <c r="F47364" s="11"/>
      <c r="G47364" s="11"/>
      <c r="H47364" s="11"/>
    </row>
    <row r="47365" spans="6:8" x14ac:dyDescent="0.25">
      <c r="F47365" s="11"/>
      <c r="G47365" s="11"/>
      <c r="H47365" s="11"/>
    </row>
    <row r="47366" spans="6:8" x14ac:dyDescent="0.25">
      <c r="F47366" s="11"/>
      <c r="G47366" s="11"/>
      <c r="H47366" s="11"/>
    </row>
    <row r="47367" spans="6:8" x14ac:dyDescent="0.25">
      <c r="F47367" s="11"/>
      <c r="G47367" s="11"/>
      <c r="H47367" s="11"/>
    </row>
    <row r="47368" spans="6:8" x14ac:dyDescent="0.25">
      <c r="F47368" s="11"/>
      <c r="G47368" s="11"/>
      <c r="H47368" s="11"/>
    </row>
    <row r="47369" spans="6:8" x14ac:dyDescent="0.25">
      <c r="F47369" s="11"/>
      <c r="G47369" s="11"/>
      <c r="H47369" s="11"/>
    </row>
    <row r="47370" spans="6:8" x14ac:dyDescent="0.25">
      <c r="F47370" s="11"/>
      <c r="G47370" s="11"/>
      <c r="H47370" s="11"/>
    </row>
    <row r="47371" spans="6:8" x14ac:dyDescent="0.25">
      <c r="F47371" s="11"/>
      <c r="G47371" s="11"/>
      <c r="H47371" s="11"/>
    </row>
    <row r="47372" spans="6:8" x14ac:dyDescent="0.25">
      <c r="F47372" s="11"/>
      <c r="G47372" s="11"/>
      <c r="H47372" s="11"/>
    </row>
    <row r="47373" spans="6:8" x14ac:dyDescent="0.25">
      <c r="F47373" s="11"/>
      <c r="G47373" s="11"/>
      <c r="H47373" s="11"/>
    </row>
    <row r="47374" spans="6:8" x14ac:dyDescent="0.25">
      <c r="F47374" s="11"/>
      <c r="G47374" s="11"/>
      <c r="H47374" s="11"/>
    </row>
    <row r="47375" spans="6:8" x14ac:dyDescent="0.25">
      <c r="F47375" s="11"/>
      <c r="G47375" s="11"/>
      <c r="H47375" s="11"/>
    </row>
    <row r="47376" spans="6:8" x14ac:dyDescent="0.25">
      <c r="F47376" s="11"/>
      <c r="G47376" s="11"/>
      <c r="H47376" s="11"/>
    </row>
    <row r="47377" spans="6:8" x14ac:dyDescent="0.25">
      <c r="F47377" s="11"/>
      <c r="G47377" s="11"/>
      <c r="H47377" s="11"/>
    </row>
    <row r="47378" spans="6:8" x14ac:dyDescent="0.25">
      <c r="F47378" s="11"/>
      <c r="G47378" s="11"/>
      <c r="H47378" s="11"/>
    </row>
    <row r="47379" spans="6:8" x14ac:dyDescent="0.25">
      <c r="F47379" s="11"/>
      <c r="G47379" s="11"/>
      <c r="H47379" s="11"/>
    </row>
    <row r="47380" spans="6:8" x14ac:dyDescent="0.25">
      <c r="F47380" s="11"/>
      <c r="G47380" s="11"/>
      <c r="H47380" s="11"/>
    </row>
    <row r="47381" spans="6:8" x14ac:dyDescent="0.25">
      <c r="F47381" s="11"/>
      <c r="G47381" s="11"/>
      <c r="H47381" s="11"/>
    </row>
    <row r="47382" spans="6:8" x14ac:dyDescent="0.25">
      <c r="F47382" s="11"/>
      <c r="G47382" s="11"/>
      <c r="H47382" s="11"/>
    </row>
    <row r="47383" spans="6:8" x14ac:dyDescent="0.25">
      <c r="F47383" s="11"/>
      <c r="G47383" s="11"/>
      <c r="H47383" s="11"/>
    </row>
    <row r="47384" spans="6:8" x14ac:dyDescent="0.25">
      <c r="F47384" s="11"/>
      <c r="G47384" s="11"/>
      <c r="H47384" s="11"/>
    </row>
    <row r="47385" spans="6:8" x14ac:dyDescent="0.25">
      <c r="F47385" s="11"/>
      <c r="G47385" s="11"/>
      <c r="H47385" s="11"/>
    </row>
    <row r="47386" spans="6:8" x14ac:dyDescent="0.25">
      <c r="F47386" s="11"/>
      <c r="G47386" s="11"/>
      <c r="H47386" s="11"/>
    </row>
    <row r="47387" spans="6:8" x14ac:dyDescent="0.25">
      <c r="F47387" s="11"/>
      <c r="G47387" s="11"/>
      <c r="H47387" s="11"/>
    </row>
    <row r="47388" spans="6:8" x14ac:dyDescent="0.25">
      <c r="F47388" s="11"/>
      <c r="G47388" s="11"/>
      <c r="H47388" s="11"/>
    </row>
    <row r="47389" spans="6:8" x14ac:dyDescent="0.25">
      <c r="F47389" s="11"/>
      <c r="G47389" s="11"/>
      <c r="H47389" s="11"/>
    </row>
    <row r="47390" spans="6:8" x14ac:dyDescent="0.25">
      <c r="F47390" s="11"/>
      <c r="G47390" s="11"/>
      <c r="H47390" s="11"/>
    </row>
    <row r="47391" spans="6:8" x14ac:dyDescent="0.25">
      <c r="F47391" s="11"/>
      <c r="G47391" s="11"/>
      <c r="H47391" s="11"/>
    </row>
    <row r="47392" spans="6:8" x14ac:dyDescent="0.25">
      <c r="F47392" s="11"/>
      <c r="G47392" s="11"/>
      <c r="H47392" s="11"/>
    </row>
    <row r="47393" spans="6:8" x14ac:dyDescent="0.25">
      <c r="F47393" s="11"/>
      <c r="G47393" s="11"/>
      <c r="H47393" s="11"/>
    </row>
    <row r="47394" spans="6:8" x14ac:dyDescent="0.25">
      <c r="F47394" s="11"/>
      <c r="G47394" s="11"/>
      <c r="H47394" s="11"/>
    </row>
    <row r="47395" spans="6:8" x14ac:dyDescent="0.25">
      <c r="F47395" s="11"/>
      <c r="G47395" s="11"/>
      <c r="H47395" s="11"/>
    </row>
    <row r="47396" spans="6:8" x14ac:dyDescent="0.25">
      <c r="F47396" s="11"/>
      <c r="G47396" s="11"/>
      <c r="H47396" s="11"/>
    </row>
    <row r="47397" spans="6:8" x14ac:dyDescent="0.25">
      <c r="F47397" s="11"/>
      <c r="G47397" s="11"/>
      <c r="H47397" s="11"/>
    </row>
    <row r="47398" spans="6:8" x14ac:dyDescent="0.25">
      <c r="F47398" s="11"/>
      <c r="G47398" s="11"/>
      <c r="H47398" s="11"/>
    </row>
    <row r="47399" spans="6:8" x14ac:dyDescent="0.25">
      <c r="F47399" s="11"/>
      <c r="G47399" s="11"/>
      <c r="H47399" s="11"/>
    </row>
    <row r="47400" spans="6:8" x14ac:dyDescent="0.25">
      <c r="F47400" s="11"/>
      <c r="G47400" s="11"/>
      <c r="H47400" s="11"/>
    </row>
    <row r="47401" spans="6:8" x14ac:dyDescent="0.25">
      <c r="F47401" s="11"/>
      <c r="G47401" s="11"/>
      <c r="H47401" s="11"/>
    </row>
    <row r="47402" spans="6:8" x14ac:dyDescent="0.25">
      <c r="F47402" s="11"/>
      <c r="G47402" s="11"/>
      <c r="H47402" s="11"/>
    </row>
    <row r="47403" spans="6:8" x14ac:dyDescent="0.25">
      <c r="F47403" s="11"/>
      <c r="G47403" s="11"/>
      <c r="H47403" s="11"/>
    </row>
    <row r="47404" spans="6:8" x14ac:dyDescent="0.25">
      <c r="F47404" s="11"/>
      <c r="G47404" s="11"/>
      <c r="H47404" s="11"/>
    </row>
    <row r="47405" spans="6:8" x14ac:dyDescent="0.25">
      <c r="F47405" s="11"/>
      <c r="G47405" s="11"/>
      <c r="H47405" s="11"/>
    </row>
    <row r="47406" spans="6:8" x14ac:dyDescent="0.25">
      <c r="F47406" s="11"/>
      <c r="G47406" s="11"/>
      <c r="H47406" s="11"/>
    </row>
    <row r="47407" spans="6:8" x14ac:dyDescent="0.25">
      <c r="F47407" s="11"/>
      <c r="G47407" s="11"/>
      <c r="H47407" s="11"/>
    </row>
    <row r="47408" spans="6:8" x14ac:dyDescent="0.25">
      <c r="F47408" s="11"/>
      <c r="G47408" s="11"/>
      <c r="H47408" s="11"/>
    </row>
    <row r="47409" spans="6:8" x14ac:dyDescent="0.25">
      <c r="F47409" s="11"/>
      <c r="G47409" s="11"/>
      <c r="H47409" s="11"/>
    </row>
    <row r="47410" spans="6:8" x14ac:dyDescent="0.25">
      <c r="F47410" s="11"/>
      <c r="G47410" s="11"/>
      <c r="H47410" s="11"/>
    </row>
    <row r="47411" spans="6:8" x14ac:dyDescent="0.25">
      <c r="F47411" s="11"/>
      <c r="G47411" s="11"/>
      <c r="H47411" s="11"/>
    </row>
    <row r="47412" spans="6:8" x14ac:dyDescent="0.25">
      <c r="F47412" s="11"/>
      <c r="G47412" s="11"/>
      <c r="H47412" s="11"/>
    </row>
    <row r="47413" spans="6:8" x14ac:dyDescent="0.25">
      <c r="F47413" s="11"/>
      <c r="G47413" s="11"/>
      <c r="H47413" s="11"/>
    </row>
    <row r="47414" spans="6:8" x14ac:dyDescent="0.25">
      <c r="F47414" s="11"/>
      <c r="G47414" s="11"/>
      <c r="H47414" s="11"/>
    </row>
    <row r="47415" spans="6:8" x14ac:dyDescent="0.25">
      <c r="F47415" s="11"/>
      <c r="G47415" s="11"/>
      <c r="H47415" s="11"/>
    </row>
    <row r="47416" spans="6:8" x14ac:dyDescent="0.25">
      <c r="F47416" s="11"/>
      <c r="G47416" s="11"/>
      <c r="H47416" s="11"/>
    </row>
    <row r="47417" spans="6:8" x14ac:dyDescent="0.25">
      <c r="F47417" s="11"/>
      <c r="G47417" s="11"/>
      <c r="H47417" s="11"/>
    </row>
    <row r="47418" spans="6:8" x14ac:dyDescent="0.25">
      <c r="F47418" s="11"/>
      <c r="G47418" s="11"/>
      <c r="H47418" s="11"/>
    </row>
    <row r="47419" spans="6:8" x14ac:dyDescent="0.25">
      <c r="F47419" s="11"/>
      <c r="G47419" s="11"/>
      <c r="H47419" s="11"/>
    </row>
    <row r="47420" spans="6:8" x14ac:dyDescent="0.25">
      <c r="F47420" s="11"/>
      <c r="G47420" s="11"/>
      <c r="H47420" s="11"/>
    </row>
    <row r="47421" spans="6:8" x14ac:dyDescent="0.25">
      <c r="F47421" s="11"/>
      <c r="G47421" s="11"/>
      <c r="H47421" s="11"/>
    </row>
    <row r="47422" spans="6:8" x14ac:dyDescent="0.25">
      <c r="F47422" s="11"/>
      <c r="G47422" s="11"/>
      <c r="H47422" s="11"/>
    </row>
    <row r="47423" spans="6:8" x14ac:dyDescent="0.25">
      <c r="F47423" s="11"/>
      <c r="G47423" s="11"/>
      <c r="H47423" s="11"/>
    </row>
    <row r="47424" spans="6:8" x14ac:dyDescent="0.25">
      <c r="F47424" s="11"/>
      <c r="G47424" s="11"/>
      <c r="H47424" s="11"/>
    </row>
    <row r="47425" spans="6:8" x14ac:dyDescent="0.25">
      <c r="F47425" s="11"/>
      <c r="G47425" s="11"/>
      <c r="H47425" s="11"/>
    </row>
    <row r="47426" spans="6:8" x14ac:dyDescent="0.25">
      <c r="F47426" s="11"/>
      <c r="G47426" s="11"/>
      <c r="H47426" s="11"/>
    </row>
    <row r="47427" spans="6:8" x14ac:dyDescent="0.25">
      <c r="F47427" s="11"/>
      <c r="G47427" s="11"/>
      <c r="H47427" s="11"/>
    </row>
    <row r="47428" spans="6:8" x14ac:dyDescent="0.25">
      <c r="F47428" s="11"/>
      <c r="G47428" s="11"/>
      <c r="H47428" s="11"/>
    </row>
    <row r="47429" spans="6:8" x14ac:dyDescent="0.25">
      <c r="F47429" s="11"/>
      <c r="G47429" s="11"/>
      <c r="H47429" s="11"/>
    </row>
    <row r="47430" spans="6:8" x14ac:dyDescent="0.25">
      <c r="F47430" s="11"/>
      <c r="G47430" s="11"/>
      <c r="H47430" s="11"/>
    </row>
    <row r="47431" spans="6:8" x14ac:dyDescent="0.25">
      <c r="F47431" s="11"/>
      <c r="G47431" s="11"/>
      <c r="H47431" s="11"/>
    </row>
    <row r="47432" spans="6:8" x14ac:dyDescent="0.25">
      <c r="F47432" s="11"/>
      <c r="G47432" s="11"/>
      <c r="H47432" s="11"/>
    </row>
    <row r="47433" spans="6:8" x14ac:dyDescent="0.25">
      <c r="F47433" s="11"/>
      <c r="G47433" s="11"/>
      <c r="H47433" s="11"/>
    </row>
    <row r="47434" spans="6:8" x14ac:dyDescent="0.25">
      <c r="F47434" s="11"/>
      <c r="G47434" s="11"/>
      <c r="H47434" s="11"/>
    </row>
    <row r="47435" spans="6:8" x14ac:dyDescent="0.25">
      <c r="F47435" s="11"/>
      <c r="G47435" s="11"/>
      <c r="H47435" s="11"/>
    </row>
    <row r="47436" spans="6:8" x14ac:dyDescent="0.25">
      <c r="F47436" s="11"/>
      <c r="G47436" s="11"/>
      <c r="H47436" s="11"/>
    </row>
    <row r="47437" spans="6:8" x14ac:dyDescent="0.25">
      <c r="F47437" s="11"/>
      <c r="G47437" s="11"/>
      <c r="H47437" s="11"/>
    </row>
    <row r="47438" spans="6:8" x14ac:dyDescent="0.25">
      <c r="F47438" s="11"/>
      <c r="G47438" s="11"/>
      <c r="H47438" s="11"/>
    </row>
    <row r="47439" spans="6:8" x14ac:dyDescent="0.25">
      <c r="F47439" s="11"/>
      <c r="G47439" s="11"/>
      <c r="H47439" s="11"/>
    </row>
    <row r="47440" spans="6:8" x14ac:dyDescent="0.25">
      <c r="F47440" s="11"/>
      <c r="G47440" s="11"/>
      <c r="H47440" s="11"/>
    </row>
    <row r="47441" spans="6:8" x14ac:dyDescent="0.25">
      <c r="F47441" s="11"/>
      <c r="G47441" s="11"/>
      <c r="H47441" s="11"/>
    </row>
    <row r="47442" spans="6:8" x14ac:dyDescent="0.25">
      <c r="F47442" s="11"/>
      <c r="G47442" s="11"/>
      <c r="H47442" s="11"/>
    </row>
    <row r="47443" spans="6:8" x14ac:dyDescent="0.25">
      <c r="F47443" s="11"/>
      <c r="G47443" s="11"/>
      <c r="H47443" s="11"/>
    </row>
    <row r="47444" spans="6:8" x14ac:dyDescent="0.25">
      <c r="F47444" s="11"/>
      <c r="G47444" s="11"/>
      <c r="H47444" s="11"/>
    </row>
    <row r="47445" spans="6:8" x14ac:dyDescent="0.25">
      <c r="F47445" s="11"/>
      <c r="G47445" s="11"/>
      <c r="H47445" s="11"/>
    </row>
    <row r="47446" spans="6:8" x14ac:dyDescent="0.25">
      <c r="F47446" s="11"/>
      <c r="G47446" s="11"/>
      <c r="H47446" s="11"/>
    </row>
    <row r="47447" spans="6:8" x14ac:dyDescent="0.25">
      <c r="F47447" s="11"/>
      <c r="G47447" s="11"/>
      <c r="H47447" s="11"/>
    </row>
    <row r="47448" spans="6:8" x14ac:dyDescent="0.25">
      <c r="F47448" s="11"/>
      <c r="G47448" s="11"/>
      <c r="H47448" s="11"/>
    </row>
    <row r="47449" spans="6:8" x14ac:dyDescent="0.25">
      <c r="F47449" s="11"/>
      <c r="G47449" s="11"/>
      <c r="H47449" s="11"/>
    </row>
    <row r="47450" spans="6:8" x14ac:dyDescent="0.25">
      <c r="F47450" s="11"/>
      <c r="G47450" s="11"/>
      <c r="H47450" s="11"/>
    </row>
    <row r="47451" spans="6:8" x14ac:dyDescent="0.25">
      <c r="F47451" s="11"/>
      <c r="G47451" s="11"/>
      <c r="H47451" s="11"/>
    </row>
    <row r="47452" spans="6:8" x14ac:dyDescent="0.25">
      <c r="F47452" s="11"/>
      <c r="G47452" s="11"/>
      <c r="H47452" s="11"/>
    </row>
    <row r="47453" spans="6:8" x14ac:dyDescent="0.25">
      <c r="F47453" s="11"/>
      <c r="G47453" s="11"/>
      <c r="H47453" s="11"/>
    </row>
    <row r="47454" spans="6:8" x14ac:dyDescent="0.25">
      <c r="F47454" s="11"/>
      <c r="G47454" s="11"/>
      <c r="H47454" s="11"/>
    </row>
    <row r="47455" spans="6:8" x14ac:dyDescent="0.25">
      <c r="F47455" s="11"/>
      <c r="G47455" s="11"/>
      <c r="H47455" s="11"/>
    </row>
    <row r="47456" spans="6:8" x14ac:dyDescent="0.25">
      <c r="F47456" s="11"/>
      <c r="G47456" s="11"/>
      <c r="H47456" s="11"/>
    </row>
    <row r="47457" spans="6:8" x14ac:dyDescent="0.25">
      <c r="F47457" s="11"/>
      <c r="G47457" s="11"/>
      <c r="H47457" s="11"/>
    </row>
    <row r="47458" spans="6:8" x14ac:dyDescent="0.25">
      <c r="F47458" s="11"/>
      <c r="G47458" s="11"/>
      <c r="H47458" s="11"/>
    </row>
    <row r="47459" spans="6:8" x14ac:dyDescent="0.25">
      <c r="F47459" s="11"/>
      <c r="G47459" s="11"/>
      <c r="H47459" s="11"/>
    </row>
    <row r="47460" spans="6:8" x14ac:dyDescent="0.25">
      <c r="F47460" s="11"/>
      <c r="G47460" s="11"/>
      <c r="H47460" s="11"/>
    </row>
    <row r="47461" spans="6:8" x14ac:dyDescent="0.25">
      <c r="F47461" s="11"/>
      <c r="G47461" s="11"/>
      <c r="H47461" s="11"/>
    </row>
    <row r="47462" spans="6:8" x14ac:dyDescent="0.25">
      <c r="F47462" s="11"/>
      <c r="G47462" s="11"/>
      <c r="H47462" s="11"/>
    </row>
    <row r="47463" spans="6:8" x14ac:dyDescent="0.25">
      <c r="F47463" s="11"/>
      <c r="G47463" s="11"/>
      <c r="H47463" s="11"/>
    </row>
    <row r="47464" spans="6:8" x14ac:dyDescent="0.25">
      <c r="F47464" s="11"/>
      <c r="G47464" s="11"/>
      <c r="H47464" s="11"/>
    </row>
    <row r="47465" spans="6:8" x14ac:dyDescent="0.25">
      <c r="F47465" s="11"/>
      <c r="G47465" s="11"/>
      <c r="H47465" s="11"/>
    </row>
    <row r="47466" spans="6:8" x14ac:dyDescent="0.25">
      <c r="F47466" s="11"/>
      <c r="G47466" s="11"/>
      <c r="H47466" s="11"/>
    </row>
    <row r="47467" spans="6:8" x14ac:dyDescent="0.25">
      <c r="F47467" s="11"/>
      <c r="G47467" s="11"/>
      <c r="H47467" s="11"/>
    </row>
    <row r="47468" spans="6:8" x14ac:dyDescent="0.25">
      <c r="F47468" s="11"/>
      <c r="G47468" s="11"/>
      <c r="H47468" s="11"/>
    </row>
    <row r="47469" spans="6:8" x14ac:dyDescent="0.25">
      <c r="F47469" s="11"/>
      <c r="G47469" s="11"/>
      <c r="H47469" s="11"/>
    </row>
    <row r="47470" spans="6:8" x14ac:dyDescent="0.25">
      <c r="F47470" s="11"/>
      <c r="G47470" s="11"/>
      <c r="H47470" s="11"/>
    </row>
    <row r="47471" spans="6:8" x14ac:dyDescent="0.25">
      <c r="F47471" s="11"/>
      <c r="G47471" s="11"/>
      <c r="H47471" s="11"/>
    </row>
    <row r="47472" spans="6:8" x14ac:dyDescent="0.25">
      <c r="F47472" s="11"/>
      <c r="G47472" s="11"/>
      <c r="H47472" s="11"/>
    </row>
    <row r="47473" spans="6:8" x14ac:dyDescent="0.25">
      <c r="F47473" s="11"/>
      <c r="G47473" s="11"/>
      <c r="H47473" s="11"/>
    </row>
    <row r="47474" spans="6:8" x14ac:dyDescent="0.25">
      <c r="F47474" s="11"/>
      <c r="G47474" s="11"/>
      <c r="H47474" s="11"/>
    </row>
    <row r="47475" spans="6:8" x14ac:dyDescent="0.25">
      <c r="F47475" s="11"/>
      <c r="G47475" s="11"/>
      <c r="H47475" s="11"/>
    </row>
    <row r="47476" spans="6:8" x14ac:dyDescent="0.25">
      <c r="F47476" s="11"/>
      <c r="G47476" s="11"/>
      <c r="H47476" s="11"/>
    </row>
    <row r="47477" spans="6:8" x14ac:dyDescent="0.25">
      <c r="F47477" s="11"/>
      <c r="G47477" s="11"/>
      <c r="H47477" s="11"/>
    </row>
    <row r="47478" spans="6:8" x14ac:dyDescent="0.25">
      <c r="F47478" s="11"/>
      <c r="G47478" s="11"/>
      <c r="H47478" s="11"/>
    </row>
    <row r="47479" spans="6:8" x14ac:dyDescent="0.25">
      <c r="F47479" s="11"/>
      <c r="G47479" s="11"/>
      <c r="H47479" s="11"/>
    </row>
    <row r="47480" spans="6:8" x14ac:dyDescent="0.25">
      <c r="F47480" s="11"/>
      <c r="G47480" s="11"/>
      <c r="H47480" s="11"/>
    </row>
    <row r="47481" spans="6:8" x14ac:dyDescent="0.25">
      <c r="F47481" s="11"/>
      <c r="G47481" s="11"/>
      <c r="H47481" s="11"/>
    </row>
    <row r="47482" spans="6:8" x14ac:dyDescent="0.25">
      <c r="F47482" s="11"/>
      <c r="G47482" s="11"/>
      <c r="H47482" s="11"/>
    </row>
    <row r="47483" spans="6:8" x14ac:dyDescent="0.25">
      <c r="F47483" s="11"/>
      <c r="G47483" s="11"/>
      <c r="H47483" s="11"/>
    </row>
    <row r="47484" spans="6:8" x14ac:dyDescent="0.25">
      <c r="F47484" s="11"/>
      <c r="G47484" s="11"/>
      <c r="H47484" s="11"/>
    </row>
    <row r="47485" spans="6:8" x14ac:dyDescent="0.25">
      <c r="F47485" s="11"/>
      <c r="G47485" s="11"/>
      <c r="H47485" s="11"/>
    </row>
    <row r="47486" spans="6:8" x14ac:dyDescent="0.25">
      <c r="F47486" s="11"/>
      <c r="G47486" s="11"/>
      <c r="H47486" s="11"/>
    </row>
    <row r="47487" spans="6:8" x14ac:dyDescent="0.25">
      <c r="F47487" s="11"/>
      <c r="G47487" s="11"/>
      <c r="H47487" s="11"/>
    </row>
    <row r="47488" spans="6:8" x14ac:dyDescent="0.25">
      <c r="F47488" s="11"/>
      <c r="G47488" s="11"/>
      <c r="H47488" s="11"/>
    </row>
    <row r="47489" spans="6:8" x14ac:dyDescent="0.25">
      <c r="F47489" s="11"/>
      <c r="G47489" s="11"/>
      <c r="H47489" s="11"/>
    </row>
    <row r="47490" spans="6:8" x14ac:dyDescent="0.25">
      <c r="F47490" s="11"/>
      <c r="G47490" s="11"/>
      <c r="H47490" s="11"/>
    </row>
    <row r="47491" spans="6:8" x14ac:dyDescent="0.25">
      <c r="F47491" s="11"/>
      <c r="G47491" s="11"/>
      <c r="H47491" s="11"/>
    </row>
    <row r="47492" spans="6:8" x14ac:dyDescent="0.25">
      <c r="F47492" s="11"/>
      <c r="G47492" s="11"/>
      <c r="H47492" s="11"/>
    </row>
    <row r="47493" spans="6:8" x14ac:dyDescent="0.25">
      <c r="F47493" s="11"/>
      <c r="G47493" s="11"/>
      <c r="H47493" s="11"/>
    </row>
    <row r="47494" spans="6:8" x14ac:dyDescent="0.25">
      <c r="F47494" s="11"/>
      <c r="G47494" s="11"/>
      <c r="H47494" s="11"/>
    </row>
    <row r="47495" spans="6:8" x14ac:dyDescent="0.25">
      <c r="F47495" s="11"/>
      <c r="G47495" s="11"/>
      <c r="H47495" s="11"/>
    </row>
    <row r="47496" spans="6:8" x14ac:dyDescent="0.25">
      <c r="F47496" s="11"/>
      <c r="G47496" s="11"/>
      <c r="H47496" s="11"/>
    </row>
    <row r="47497" spans="6:8" x14ac:dyDescent="0.25">
      <c r="F47497" s="11"/>
      <c r="G47497" s="11"/>
      <c r="H47497" s="11"/>
    </row>
    <row r="47498" spans="6:8" x14ac:dyDescent="0.25">
      <c r="F47498" s="11"/>
      <c r="G47498" s="11"/>
      <c r="H47498" s="11"/>
    </row>
    <row r="47499" spans="6:8" x14ac:dyDescent="0.25">
      <c r="F47499" s="11"/>
      <c r="G47499" s="11"/>
      <c r="H47499" s="11"/>
    </row>
    <row r="47500" spans="6:8" x14ac:dyDescent="0.25">
      <c r="F47500" s="11"/>
      <c r="G47500" s="11"/>
      <c r="H47500" s="11"/>
    </row>
    <row r="47501" spans="6:8" x14ac:dyDescent="0.25">
      <c r="F47501" s="11"/>
      <c r="G47501" s="11"/>
      <c r="H47501" s="11"/>
    </row>
    <row r="47502" spans="6:8" x14ac:dyDescent="0.25">
      <c r="F47502" s="11"/>
      <c r="G47502" s="11"/>
      <c r="H47502" s="11"/>
    </row>
    <row r="47503" spans="6:8" x14ac:dyDescent="0.25">
      <c r="F47503" s="11"/>
      <c r="G47503" s="11"/>
      <c r="H47503" s="11"/>
    </row>
    <row r="47504" spans="6:8" x14ac:dyDescent="0.25">
      <c r="F47504" s="11"/>
      <c r="G47504" s="11"/>
      <c r="H47504" s="11"/>
    </row>
    <row r="47505" spans="6:8" x14ac:dyDescent="0.25">
      <c r="F47505" s="11"/>
      <c r="G47505" s="11"/>
      <c r="H47505" s="11"/>
    </row>
    <row r="47506" spans="6:8" x14ac:dyDescent="0.25">
      <c r="F47506" s="11"/>
      <c r="G47506" s="11"/>
      <c r="H47506" s="11"/>
    </row>
    <row r="47507" spans="6:8" x14ac:dyDescent="0.25">
      <c r="F47507" s="11"/>
      <c r="G47507" s="11"/>
      <c r="H47507" s="11"/>
    </row>
    <row r="47508" spans="6:8" x14ac:dyDescent="0.25">
      <c r="F47508" s="11"/>
      <c r="G47508" s="11"/>
      <c r="H47508" s="11"/>
    </row>
    <row r="47509" spans="6:8" x14ac:dyDescent="0.25">
      <c r="F47509" s="11"/>
      <c r="G47509" s="11"/>
      <c r="H47509" s="11"/>
    </row>
    <row r="47510" spans="6:8" x14ac:dyDescent="0.25">
      <c r="F47510" s="11"/>
      <c r="G47510" s="11"/>
      <c r="H47510" s="11"/>
    </row>
    <row r="47511" spans="6:8" x14ac:dyDescent="0.25">
      <c r="F47511" s="11"/>
      <c r="G47511" s="11"/>
      <c r="H47511" s="11"/>
    </row>
    <row r="47512" spans="6:8" x14ac:dyDescent="0.25">
      <c r="F47512" s="11"/>
      <c r="G47512" s="11"/>
      <c r="H47512" s="11"/>
    </row>
    <row r="47513" spans="6:8" x14ac:dyDescent="0.25">
      <c r="F47513" s="11"/>
      <c r="G47513" s="11"/>
      <c r="H47513" s="11"/>
    </row>
    <row r="47514" spans="6:8" x14ac:dyDescent="0.25">
      <c r="F47514" s="11"/>
      <c r="G47514" s="11"/>
      <c r="H47514" s="11"/>
    </row>
    <row r="47515" spans="6:8" x14ac:dyDescent="0.25">
      <c r="F47515" s="11"/>
      <c r="G47515" s="11"/>
      <c r="H47515" s="11"/>
    </row>
    <row r="47516" spans="6:8" x14ac:dyDescent="0.25">
      <c r="F47516" s="11"/>
      <c r="G47516" s="11"/>
      <c r="H47516" s="11"/>
    </row>
    <row r="47517" spans="6:8" x14ac:dyDescent="0.25">
      <c r="F47517" s="11"/>
      <c r="G47517" s="11"/>
      <c r="H47517" s="11"/>
    </row>
    <row r="47518" spans="6:8" x14ac:dyDescent="0.25">
      <c r="F47518" s="11"/>
      <c r="G47518" s="11"/>
      <c r="H47518" s="11"/>
    </row>
    <row r="47519" spans="6:8" x14ac:dyDescent="0.25">
      <c r="F47519" s="11"/>
      <c r="G47519" s="11"/>
      <c r="H47519" s="11"/>
    </row>
    <row r="47520" spans="6:8" x14ac:dyDescent="0.25">
      <c r="F47520" s="11"/>
      <c r="G47520" s="11"/>
      <c r="H47520" s="11"/>
    </row>
    <row r="47521" spans="6:8" x14ac:dyDescent="0.25">
      <c r="F47521" s="11"/>
      <c r="G47521" s="11"/>
      <c r="H47521" s="11"/>
    </row>
    <row r="47522" spans="6:8" x14ac:dyDescent="0.25">
      <c r="F47522" s="11"/>
      <c r="G47522" s="11"/>
      <c r="H47522" s="11"/>
    </row>
    <row r="47523" spans="6:8" x14ac:dyDescent="0.25">
      <c r="F47523" s="11"/>
      <c r="G47523" s="11"/>
      <c r="H47523" s="11"/>
    </row>
    <row r="47524" spans="6:8" x14ac:dyDescent="0.25">
      <c r="F47524" s="11"/>
      <c r="G47524" s="11"/>
      <c r="H47524" s="11"/>
    </row>
    <row r="47525" spans="6:8" x14ac:dyDescent="0.25">
      <c r="F47525" s="11"/>
      <c r="G47525" s="11"/>
      <c r="H47525" s="11"/>
    </row>
    <row r="47526" spans="6:8" x14ac:dyDescent="0.25">
      <c r="F47526" s="11"/>
      <c r="G47526" s="11"/>
      <c r="H47526" s="11"/>
    </row>
    <row r="47527" spans="6:8" x14ac:dyDescent="0.25">
      <c r="F47527" s="11"/>
      <c r="G47527" s="11"/>
      <c r="H47527" s="11"/>
    </row>
    <row r="47528" spans="6:8" x14ac:dyDescent="0.25">
      <c r="F47528" s="11"/>
      <c r="G47528" s="11"/>
      <c r="H47528" s="11"/>
    </row>
    <row r="47529" spans="6:8" x14ac:dyDescent="0.25">
      <c r="F47529" s="11"/>
      <c r="G47529" s="11"/>
      <c r="H47529" s="11"/>
    </row>
    <row r="47530" spans="6:8" x14ac:dyDescent="0.25">
      <c r="F47530" s="11"/>
      <c r="G47530" s="11"/>
      <c r="H47530" s="11"/>
    </row>
    <row r="47531" spans="6:8" x14ac:dyDescent="0.25">
      <c r="F47531" s="11"/>
      <c r="G47531" s="11"/>
      <c r="H47531" s="11"/>
    </row>
    <row r="47532" spans="6:8" x14ac:dyDescent="0.25">
      <c r="F47532" s="11"/>
      <c r="G47532" s="11"/>
      <c r="H47532" s="11"/>
    </row>
    <row r="47533" spans="6:8" x14ac:dyDescent="0.25">
      <c r="F47533" s="11"/>
      <c r="G47533" s="11"/>
      <c r="H47533" s="11"/>
    </row>
    <row r="47534" spans="6:8" x14ac:dyDescent="0.25">
      <c r="F47534" s="11"/>
      <c r="G47534" s="11"/>
      <c r="H47534" s="11"/>
    </row>
    <row r="47535" spans="6:8" x14ac:dyDescent="0.25">
      <c r="F47535" s="11"/>
      <c r="G47535" s="11"/>
      <c r="H47535" s="11"/>
    </row>
    <row r="47536" spans="6:8" x14ac:dyDescent="0.25">
      <c r="F47536" s="11"/>
      <c r="G47536" s="11"/>
      <c r="H47536" s="11"/>
    </row>
    <row r="47537" spans="6:8" x14ac:dyDescent="0.25">
      <c r="F47537" s="11"/>
      <c r="G47537" s="11"/>
      <c r="H47537" s="11"/>
    </row>
    <row r="47538" spans="6:8" x14ac:dyDescent="0.25">
      <c r="F47538" s="11"/>
      <c r="G47538" s="11"/>
      <c r="H47538" s="11"/>
    </row>
    <row r="47539" spans="6:8" x14ac:dyDescent="0.25">
      <c r="F47539" s="11"/>
      <c r="G47539" s="11"/>
      <c r="H47539" s="11"/>
    </row>
    <row r="47540" spans="6:8" x14ac:dyDescent="0.25">
      <c r="F47540" s="11"/>
      <c r="G47540" s="11"/>
      <c r="H47540" s="11"/>
    </row>
    <row r="47541" spans="6:8" x14ac:dyDescent="0.25">
      <c r="F47541" s="11"/>
      <c r="G47541" s="11"/>
      <c r="H47541" s="11"/>
    </row>
    <row r="47542" spans="6:8" x14ac:dyDescent="0.25">
      <c r="F47542" s="11"/>
      <c r="G47542" s="11"/>
      <c r="H47542" s="11"/>
    </row>
    <row r="47543" spans="6:8" x14ac:dyDescent="0.25">
      <c r="F47543" s="11"/>
      <c r="G47543" s="11"/>
      <c r="H47543" s="11"/>
    </row>
    <row r="47544" spans="6:8" x14ac:dyDescent="0.25">
      <c r="F47544" s="11"/>
      <c r="G47544" s="11"/>
      <c r="H47544" s="11"/>
    </row>
    <row r="47545" spans="6:8" x14ac:dyDescent="0.25">
      <c r="F47545" s="11"/>
      <c r="G47545" s="11"/>
      <c r="H47545" s="11"/>
    </row>
    <row r="47546" spans="6:8" x14ac:dyDescent="0.25">
      <c r="F47546" s="11"/>
      <c r="G47546" s="11"/>
      <c r="H47546" s="11"/>
    </row>
    <row r="47547" spans="6:8" x14ac:dyDescent="0.25">
      <c r="F47547" s="11"/>
      <c r="G47547" s="11"/>
      <c r="H47547" s="11"/>
    </row>
    <row r="47548" spans="6:8" x14ac:dyDescent="0.25">
      <c r="F47548" s="11"/>
      <c r="G47548" s="11"/>
      <c r="H47548" s="11"/>
    </row>
    <row r="47549" spans="6:8" x14ac:dyDescent="0.25">
      <c r="F47549" s="11"/>
      <c r="G47549" s="11"/>
      <c r="H47549" s="11"/>
    </row>
    <row r="47550" spans="6:8" x14ac:dyDescent="0.25">
      <c r="F47550" s="11"/>
      <c r="G47550" s="11"/>
      <c r="H47550" s="11"/>
    </row>
    <row r="47551" spans="6:8" x14ac:dyDescent="0.25">
      <c r="F47551" s="11"/>
      <c r="G47551" s="11"/>
      <c r="H47551" s="11"/>
    </row>
    <row r="47552" spans="6:8" x14ac:dyDescent="0.25">
      <c r="F47552" s="11"/>
      <c r="G47552" s="11"/>
      <c r="H47552" s="11"/>
    </row>
    <row r="47553" spans="6:8" x14ac:dyDescent="0.25">
      <c r="F47553" s="11"/>
      <c r="G47553" s="11"/>
      <c r="H47553" s="11"/>
    </row>
    <row r="47554" spans="6:8" x14ac:dyDescent="0.25">
      <c r="F47554" s="11"/>
      <c r="G47554" s="11"/>
      <c r="H47554" s="11"/>
    </row>
    <row r="47555" spans="6:8" x14ac:dyDescent="0.25">
      <c r="F47555" s="11"/>
      <c r="G47555" s="11"/>
      <c r="H47555" s="11"/>
    </row>
    <row r="47556" spans="6:8" x14ac:dyDescent="0.25">
      <c r="F47556" s="11"/>
      <c r="G47556" s="11"/>
      <c r="H47556" s="11"/>
    </row>
    <row r="47557" spans="6:8" x14ac:dyDescent="0.25">
      <c r="F47557" s="11"/>
      <c r="G47557" s="11"/>
      <c r="H47557" s="11"/>
    </row>
    <row r="47558" spans="6:8" x14ac:dyDescent="0.25">
      <c r="F47558" s="11"/>
      <c r="G47558" s="11"/>
      <c r="H47558" s="11"/>
    </row>
    <row r="47559" spans="6:8" x14ac:dyDescent="0.25">
      <c r="F47559" s="11"/>
      <c r="G47559" s="11"/>
      <c r="H47559" s="11"/>
    </row>
    <row r="47560" spans="6:8" x14ac:dyDescent="0.25">
      <c r="F47560" s="11"/>
      <c r="G47560" s="11"/>
      <c r="H47560" s="11"/>
    </row>
    <row r="47561" spans="6:8" x14ac:dyDescent="0.25">
      <c r="F47561" s="11"/>
      <c r="G47561" s="11"/>
      <c r="H47561" s="11"/>
    </row>
    <row r="47562" spans="6:8" x14ac:dyDescent="0.25">
      <c r="F47562" s="11"/>
      <c r="G47562" s="11"/>
      <c r="H47562" s="11"/>
    </row>
    <row r="47563" spans="6:8" x14ac:dyDescent="0.25">
      <c r="F47563" s="11"/>
      <c r="G47563" s="11"/>
      <c r="H47563" s="11"/>
    </row>
    <row r="47564" spans="6:8" x14ac:dyDescent="0.25">
      <c r="F47564" s="11"/>
      <c r="G47564" s="11"/>
      <c r="H47564" s="11"/>
    </row>
    <row r="47565" spans="6:8" x14ac:dyDescent="0.25">
      <c r="F47565" s="11"/>
      <c r="G47565" s="11"/>
      <c r="H47565" s="11"/>
    </row>
    <row r="47566" spans="6:8" x14ac:dyDescent="0.25">
      <c r="F47566" s="11"/>
      <c r="G47566" s="11"/>
      <c r="H47566" s="11"/>
    </row>
    <row r="47567" spans="6:8" x14ac:dyDescent="0.25">
      <c r="F47567" s="11"/>
      <c r="G47567" s="11"/>
      <c r="H47567" s="11"/>
    </row>
    <row r="47568" spans="6:8" x14ac:dyDescent="0.25">
      <c r="F47568" s="11"/>
      <c r="G47568" s="11"/>
      <c r="H47568" s="11"/>
    </row>
    <row r="47569" spans="6:8" x14ac:dyDescent="0.25">
      <c r="F47569" s="11"/>
      <c r="G47569" s="11"/>
      <c r="H47569" s="11"/>
    </row>
    <row r="47570" spans="6:8" x14ac:dyDescent="0.25">
      <c r="F47570" s="11"/>
      <c r="G47570" s="11"/>
      <c r="H47570" s="11"/>
    </row>
    <row r="47571" spans="6:8" x14ac:dyDescent="0.25">
      <c r="F47571" s="11"/>
      <c r="G47571" s="11"/>
      <c r="H47571" s="11"/>
    </row>
    <row r="47572" spans="6:8" x14ac:dyDescent="0.25">
      <c r="F47572" s="11"/>
      <c r="G47572" s="11"/>
      <c r="H47572" s="11"/>
    </row>
    <row r="47573" spans="6:8" x14ac:dyDescent="0.25">
      <c r="F47573" s="11"/>
      <c r="G47573" s="11"/>
      <c r="H47573" s="11"/>
    </row>
    <row r="47574" spans="6:8" x14ac:dyDescent="0.25">
      <c r="F47574" s="11"/>
      <c r="G47574" s="11"/>
      <c r="H47574" s="11"/>
    </row>
    <row r="47575" spans="6:8" x14ac:dyDescent="0.25">
      <c r="F47575" s="11"/>
      <c r="G47575" s="11"/>
      <c r="H47575" s="11"/>
    </row>
    <row r="47576" spans="6:8" x14ac:dyDescent="0.25">
      <c r="F47576" s="11"/>
      <c r="G47576" s="11"/>
      <c r="H47576" s="11"/>
    </row>
    <row r="47577" spans="6:8" x14ac:dyDescent="0.25">
      <c r="F47577" s="11"/>
      <c r="G47577" s="11"/>
      <c r="H47577" s="11"/>
    </row>
    <row r="47578" spans="6:8" x14ac:dyDescent="0.25">
      <c r="F47578" s="11"/>
      <c r="G47578" s="11"/>
      <c r="H47578" s="11"/>
    </row>
    <row r="47579" spans="6:8" x14ac:dyDescent="0.25">
      <c r="F47579" s="11"/>
      <c r="G47579" s="11"/>
      <c r="H47579" s="11"/>
    </row>
    <row r="47580" spans="6:8" x14ac:dyDescent="0.25">
      <c r="F47580" s="11"/>
      <c r="G47580" s="11"/>
      <c r="H47580" s="11"/>
    </row>
    <row r="47581" spans="6:8" x14ac:dyDescent="0.25">
      <c r="F47581" s="11"/>
      <c r="G47581" s="11"/>
      <c r="H47581" s="11"/>
    </row>
    <row r="47582" spans="6:8" x14ac:dyDescent="0.25">
      <c r="F47582" s="11"/>
      <c r="G47582" s="11"/>
      <c r="H47582" s="11"/>
    </row>
    <row r="47583" spans="6:8" x14ac:dyDescent="0.25">
      <c r="F47583" s="11"/>
      <c r="G47583" s="11"/>
      <c r="H47583" s="11"/>
    </row>
    <row r="47584" spans="6:8" x14ac:dyDescent="0.25">
      <c r="F47584" s="11"/>
      <c r="G47584" s="11"/>
      <c r="H47584" s="11"/>
    </row>
    <row r="47585" spans="6:8" x14ac:dyDescent="0.25">
      <c r="F47585" s="11"/>
      <c r="G47585" s="11"/>
      <c r="H47585" s="11"/>
    </row>
    <row r="47586" spans="6:8" x14ac:dyDescent="0.25">
      <c r="F47586" s="11"/>
      <c r="G47586" s="11"/>
      <c r="H47586" s="11"/>
    </row>
    <row r="47587" spans="6:8" x14ac:dyDescent="0.25">
      <c r="F47587" s="11"/>
      <c r="G47587" s="11"/>
      <c r="H47587" s="11"/>
    </row>
    <row r="47588" spans="6:8" x14ac:dyDescent="0.25">
      <c r="F47588" s="11"/>
      <c r="G47588" s="11"/>
      <c r="H47588" s="11"/>
    </row>
    <row r="47589" spans="6:8" x14ac:dyDescent="0.25">
      <c r="F47589" s="11"/>
      <c r="G47589" s="11"/>
      <c r="H47589" s="11"/>
    </row>
    <row r="47590" spans="6:8" x14ac:dyDescent="0.25">
      <c r="F47590" s="11"/>
      <c r="G47590" s="11"/>
      <c r="H47590" s="11"/>
    </row>
    <row r="47591" spans="6:8" x14ac:dyDescent="0.25">
      <c r="F47591" s="11"/>
      <c r="G47591" s="11"/>
      <c r="H47591" s="11"/>
    </row>
    <row r="47592" spans="6:8" x14ac:dyDescent="0.25">
      <c r="F47592" s="11"/>
      <c r="G47592" s="11"/>
      <c r="H47592" s="11"/>
    </row>
    <row r="47593" spans="6:8" x14ac:dyDescent="0.25">
      <c r="F47593" s="11"/>
      <c r="G47593" s="11"/>
      <c r="H47593" s="11"/>
    </row>
    <row r="47594" spans="6:8" x14ac:dyDescent="0.25">
      <c r="F47594" s="11"/>
      <c r="G47594" s="11"/>
      <c r="H47594" s="11"/>
    </row>
    <row r="47595" spans="6:8" x14ac:dyDescent="0.25">
      <c r="F47595" s="11"/>
      <c r="G47595" s="11"/>
      <c r="H47595" s="11"/>
    </row>
    <row r="47596" spans="6:8" x14ac:dyDescent="0.25">
      <c r="F47596" s="11"/>
      <c r="G47596" s="11"/>
      <c r="H47596" s="11"/>
    </row>
    <row r="47597" spans="6:8" x14ac:dyDescent="0.25">
      <c r="F47597" s="11"/>
      <c r="G47597" s="11"/>
      <c r="H47597" s="11"/>
    </row>
    <row r="47598" spans="6:8" x14ac:dyDescent="0.25">
      <c r="F47598" s="11"/>
      <c r="G47598" s="11"/>
      <c r="H47598" s="11"/>
    </row>
    <row r="47599" spans="6:8" x14ac:dyDescent="0.25">
      <c r="F47599" s="11"/>
      <c r="G47599" s="11"/>
      <c r="H47599" s="11"/>
    </row>
    <row r="47600" spans="6:8" x14ac:dyDescent="0.25">
      <c r="F47600" s="11"/>
      <c r="G47600" s="11"/>
      <c r="H47600" s="11"/>
    </row>
    <row r="47601" spans="6:8" x14ac:dyDescent="0.25">
      <c r="F47601" s="11"/>
      <c r="G47601" s="11"/>
      <c r="H47601" s="11"/>
    </row>
    <row r="47602" spans="6:8" x14ac:dyDescent="0.25">
      <c r="F47602" s="11"/>
      <c r="G47602" s="11"/>
      <c r="H47602" s="11"/>
    </row>
    <row r="47603" spans="6:8" x14ac:dyDescent="0.25">
      <c r="F47603" s="11"/>
      <c r="G47603" s="11"/>
      <c r="H47603" s="11"/>
    </row>
    <row r="47604" spans="6:8" x14ac:dyDescent="0.25">
      <c r="F47604" s="11"/>
      <c r="G47604" s="11"/>
      <c r="H47604" s="11"/>
    </row>
    <row r="47605" spans="6:8" x14ac:dyDescent="0.25">
      <c r="F47605" s="11"/>
      <c r="G47605" s="11"/>
      <c r="H47605" s="11"/>
    </row>
    <row r="47606" spans="6:8" x14ac:dyDescent="0.25">
      <c r="F47606" s="11"/>
      <c r="G47606" s="11"/>
      <c r="H47606" s="11"/>
    </row>
    <row r="47607" spans="6:8" x14ac:dyDescent="0.25">
      <c r="F47607" s="11"/>
      <c r="G47607" s="11"/>
      <c r="H47607" s="11"/>
    </row>
    <row r="47608" spans="6:8" x14ac:dyDescent="0.25">
      <c r="F47608" s="11"/>
      <c r="G47608" s="11"/>
      <c r="H47608" s="11"/>
    </row>
    <row r="47609" spans="6:8" x14ac:dyDescent="0.25">
      <c r="F47609" s="11"/>
      <c r="G47609" s="11"/>
      <c r="H47609" s="11"/>
    </row>
    <row r="47610" spans="6:8" x14ac:dyDescent="0.25">
      <c r="F47610" s="11"/>
      <c r="G47610" s="11"/>
      <c r="H47610" s="11"/>
    </row>
    <row r="47611" spans="6:8" x14ac:dyDescent="0.25">
      <c r="F47611" s="11"/>
      <c r="G47611" s="11"/>
      <c r="H47611" s="11"/>
    </row>
    <row r="47612" spans="6:8" x14ac:dyDescent="0.25">
      <c r="F47612" s="11"/>
      <c r="G47612" s="11"/>
      <c r="H47612" s="11"/>
    </row>
    <row r="47613" spans="6:8" x14ac:dyDescent="0.25">
      <c r="F47613" s="11"/>
      <c r="G47613" s="11"/>
      <c r="H47613" s="11"/>
    </row>
    <row r="47614" spans="6:8" x14ac:dyDescent="0.25">
      <c r="F47614" s="11"/>
      <c r="G47614" s="11"/>
      <c r="H47614" s="11"/>
    </row>
    <row r="47615" spans="6:8" x14ac:dyDescent="0.25">
      <c r="F47615" s="11"/>
      <c r="G47615" s="11"/>
      <c r="H47615" s="11"/>
    </row>
    <row r="47616" spans="6:8" x14ac:dyDescent="0.25">
      <c r="F47616" s="11"/>
      <c r="G47616" s="11"/>
      <c r="H47616" s="11"/>
    </row>
    <row r="47617" spans="6:8" x14ac:dyDescent="0.25">
      <c r="F47617" s="11"/>
      <c r="G47617" s="11"/>
      <c r="H47617" s="11"/>
    </row>
    <row r="47618" spans="6:8" x14ac:dyDescent="0.25">
      <c r="F47618" s="11"/>
      <c r="G47618" s="11"/>
      <c r="H47618" s="11"/>
    </row>
    <row r="47619" spans="6:8" x14ac:dyDescent="0.25">
      <c r="F47619" s="11"/>
      <c r="G47619" s="11"/>
      <c r="H47619" s="11"/>
    </row>
    <row r="47620" spans="6:8" x14ac:dyDescent="0.25">
      <c r="F47620" s="11"/>
      <c r="G47620" s="11"/>
      <c r="H47620" s="11"/>
    </row>
    <row r="47621" spans="6:8" x14ac:dyDescent="0.25">
      <c r="F47621" s="11"/>
      <c r="G47621" s="11"/>
      <c r="H47621" s="11"/>
    </row>
    <row r="47622" spans="6:8" x14ac:dyDescent="0.25">
      <c r="F47622" s="11"/>
      <c r="G47622" s="11"/>
      <c r="H47622" s="11"/>
    </row>
    <row r="47623" spans="6:8" x14ac:dyDescent="0.25">
      <c r="F47623" s="11"/>
      <c r="G47623" s="11"/>
      <c r="H47623" s="11"/>
    </row>
    <row r="47624" spans="6:8" x14ac:dyDescent="0.25">
      <c r="F47624" s="11"/>
      <c r="G47624" s="11"/>
      <c r="H47624" s="11"/>
    </row>
    <row r="47625" spans="6:8" x14ac:dyDescent="0.25">
      <c r="F47625" s="11"/>
      <c r="G47625" s="11"/>
      <c r="H47625" s="11"/>
    </row>
    <row r="47626" spans="6:8" x14ac:dyDescent="0.25">
      <c r="F47626" s="11"/>
      <c r="G47626" s="11"/>
      <c r="H47626" s="11"/>
    </row>
    <row r="47627" spans="6:8" x14ac:dyDescent="0.25">
      <c r="F47627" s="11"/>
      <c r="G47627" s="11"/>
      <c r="H47627" s="11"/>
    </row>
    <row r="47628" spans="6:8" x14ac:dyDescent="0.25">
      <c r="F47628" s="11"/>
      <c r="G47628" s="11"/>
      <c r="H47628" s="11"/>
    </row>
    <row r="47629" spans="6:8" x14ac:dyDescent="0.25">
      <c r="F47629" s="11"/>
      <c r="G47629" s="11"/>
      <c r="H47629" s="11"/>
    </row>
    <row r="47630" spans="6:8" x14ac:dyDescent="0.25">
      <c r="F47630" s="11"/>
      <c r="G47630" s="11"/>
      <c r="H47630" s="11"/>
    </row>
    <row r="47631" spans="6:8" x14ac:dyDescent="0.25">
      <c r="F47631" s="11"/>
      <c r="G47631" s="11"/>
      <c r="H47631" s="11"/>
    </row>
    <row r="47632" spans="6:8" x14ac:dyDescent="0.25">
      <c r="F47632" s="11"/>
      <c r="G47632" s="11"/>
      <c r="H47632" s="11"/>
    </row>
    <row r="47633" spans="6:8" x14ac:dyDescent="0.25">
      <c r="F47633" s="11"/>
      <c r="G47633" s="11"/>
      <c r="H47633" s="11"/>
    </row>
    <row r="47634" spans="6:8" x14ac:dyDescent="0.25">
      <c r="F47634" s="11"/>
      <c r="G47634" s="11"/>
      <c r="H47634" s="11"/>
    </row>
    <row r="47635" spans="6:8" x14ac:dyDescent="0.25">
      <c r="F47635" s="11"/>
      <c r="G47635" s="11"/>
      <c r="H47635" s="11"/>
    </row>
    <row r="47636" spans="6:8" x14ac:dyDescent="0.25">
      <c r="F47636" s="11"/>
      <c r="G47636" s="11"/>
      <c r="H47636" s="11"/>
    </row>
    <row r="47637" spans="6:8" x14ac:dyDescent="0.25">
      <c r="F47637" s="11"/>
      <c r="G47637" s="11"/>
      <c r="H47637" s="11"/>
    </row>
    <row r="47638" spans="6:8" x14ac:dyDescent="0.25">
      <c r="F47638" s="11"/>
      <c r="G47638" s="11"/>
      <c r="H47638" s="11"/>
    </row>
    <row r="47639" spans="6:8" x14ac:dyDescent="0.25">
      <c r="F47639" s="11"/>
      <c r="G47639" s="11"/>
      <c r="H47639" s="11"/>
    </row>
    <row r="47640" spans="6:8" x14ac:dyDescent="0.25">
      <c r="F47640" s="11"/>
      <c r="G47640" s="11"/>
      <c r="H47640" s="11"/>
    </row>
    <row r="47641" spans="6:8" x14ac:dyDescent="0.25">
      <c r="F47641" s="11"/>
      <c r="G47641" s="11"/>
      <c r="H47641" s="11"/>
    </row>
    <row r="47642" spans="6:8" x14ac:dyDescent="0.25">
      <c r="F47642" s="11"/>
      <c r="G47642" s="11"/>
      <c r="H47642" s="11"/>
    </row>
    <row r="47643" spans="6:8" x14ac:dyDescent="0.25">
      <c r="F47643" s="11"/>
      <c r="G47643" s="11"/>
      <c r="H47643" s="11"/>
    </row>
    <row r="47644" spans="6:8" x14ac:dyDescent="0.25">
      <c r="F47644" s="11"/>
      <c r="G47644" s="11"/>
      <c r="H47644" s="11"/>
    </row>
    <row r="47645" spans="6:8" x14ac:dyDescent="0.25">
      <c r="F47645" s="11"/>
      <c r="G47645" s="11"/>
      <c r="H47645" s="11"/>
    </row>
    <row r="47646" spans="6:8" x14ac:dyDescent="0.25">
      <c r="F47646" s="11"/>
      <c r="G47646" s="11"/>
      <c r="H47646" s="11"/>
    </row>
    <row r="47647" spans="6:8" x14ac:dyDescent="0.25">
      <c r="F47647" s="11"/>
      <c r="G47647" s="11"/>
      <c r="H47647" s="11"/>
    </row>
    <row r="47648" spans="6:8" x14ac:dyDescent="0.25">
      <c r="F47648" s="11"/>
      <c r="G47648" s="11"/>
      <c r="H47648" s="11"/>
    </row>
    <row r="47649" spans="6:8" x14ac:dyDescent="0.25">
      <c r="F47649" s="11"/>
      <c r="G47649" s="11"/>
      <c r="H47649" s="11"/>
    </row>
    <row r="47650" spans="6:8" x14ac:dyDescent="0.25">
      <c r="F47650" s="11"/>
      <c r="G47650" s="11"/>
      <c r="H47650" s="11"/>
    </row>
    <row r="47651" spans="6:8" x14ac:dyDescent="0.25">
      <c r="F47651" s="11"/>
      <c r="G47651" s="11"/>
      <c r="H47651" s="11"/>
    </row>
    <row r="47652" spans="6:8" x14ac:dyDescent="0.25">
      <c r="F47652" s="11"/>
      <c r="G47652" s="11"/>
      <c r="H47652" s="11"/>
    </row>
    <row r="47653" spans="6:8" x14ac:dyDescent="0.25">
      <c r="F47653" s="11"/>
      <c r="G47653" s="11"/>
      <c r="H47653" s="11"/>
    </row>
    <row r="47654" spans="6:8" x14ac:dyDescent="0.25">
      <c r="F47654" s="11"/>
      <c r="G47654" s="11"/>
      <c r="H47654" s="11"/>
    </row>
    <row r="47655" spans="6:8" x14ac:dyDescent="0.25">
      <c r="F47655" s="11"/>
      <c r="G47655" s="11"/>
      <c r="H47655" s="11"/>
    </row>
    <row r="47656" spans="6:8" x14ac:dyDescent="0.25">
      <c r="F47656" s="11"/>
      <c r="G47656" s="11"/>
      <c r="H47656" s="11"/>
    </row>
    <row r="47657" spans="6:8" x14ac:dyDescent="0.25">
      <c r="F47657" s="11"/>
      <c r="G47657" s="11"/>
      <c r="H47657" s="11"/>
    </row>
    <row r="47658" spans="6:8" x14ac:dyDescent="0.25">
      <c r="F47658" s="11"/>
      <c r="G47658" s="11"/>
      <c r="H47658" s="11"/>
    </row>
    <row r="47659" spans="6:8" x14ac:dyDescent="0.25">
      <c r="F47659" s="11"/>
      <c r="G47659" s="11"/>
      <c r="H47659" s="11"/>
    </row>
    <row r="47660" spans="6:8" x14ac:dyDescent="0.25">
      <c r="F47660" s="11"/>
      <c r="G47660" s="11"/>
      <c r="H47660" s="11"/>
    </row>
    <row r="47661" spans="6:8" x14ac:dyDescent="0.25">
      <c r="F47661" s="11"/>
      <c r="G47661" s="11"/>
      <c r="H47661" s="11"/>
    </row>
    <row r="47662" spans="6:8" x14ac:dyDescent="0.25">
      <c r="F47662" s="11"/>
      <c r="G47662" s="11"/>
      <c r="H47662" s="11"/>
    </row>
    <row r="47663" spans="6:8" x14ac:dyDescent="0.25">
      <c r="F47663" s="11"/>
      <c r="G47663" s="11"/>
      <c r="H47663" s="11"/>
    </row>
    <row r="47664" spans="6:8" x14ac:dyDescent="0.25">
      <c r="F47664" s="11"/>
      <c r="G47664" s="11"/>
      <c r="H47664" s="11"/>
    </row>
    <row r="47665" spans="6:8" x14ac:dyDescent="0.25">
      <c r="F47665" s="11"/>
      <c r="G47665" s="11"/>
      <c r="H47665" s="11"/>
    </row>
    <row r="47666" spans="6:8" x14ac:dyDescent="0.25">
      <c r="F47666" s="11"/>
      <c r="G47666" s="11"/>
      <c r="H47666" s="11"/>
    </row>
    <row r="47667" spans="6:8" x14ac:dyDescent="0.25">
      <c r="F47667" s="11"/>
      <c r="G47667" s="11"/>
      <c r="H47667" s="11"/>
    </row>
    <row r="47668" spans="6:8" x14ac:dyDescent="0.25">
      <c r="F47668" s="11"/>
      <c r="G47668" s="11"/>
      <c r="H47668" s="11"/>
    </row>
    <row r="47669" spans="6:8" x14ac:dyDescent="0.25">
      <c r="F47669" s="11"/>
      <c r="G47669" s="11"/>
      <c r="H47669" s="11"/>
    </row>
    <row r="47670" spans="6:8" x14ac:dyDescent="0.25">
      <c r="F47670" s="11"/>
      <c r="G47670" s="11"/>
      <c r="H47670" s="11"/>
    </row>
    <row r="47671" spans="6:8" x14ac:dyDescent="0.25">
      <c r="F47671" s="11"/>
      <c r="G47671" s="11"/>
      <c r="H47671" s="11"/>
    </row>
    <row r="47672" spans="6:8" x14ac:dyDescent="0.25">
      <c r="F47672" s="11"/>
      <c r="G47672" s="11"/>
      <c r="H47672" s="11"/>
    </row>
    <row r="47673" spans="6:8" x14ac:dyDescent="0.25">
      <c r="F47673" s="11"/>
      <c r="G47673" s="11"/>
      <c r="H47673" s="11"/>
    </row>
    <row r="47674" spans="6:8" x14ac:dyDescent="0.25">
      <c r="F47674" s="11"/>
      <c r="G47674" s="11"/>
      <c r="H47674" s="11"/>
    </row>
    <row r="47675" spans="6:8" x14ac:dyDescent="0.25">
      <c r="F47675" s="11"/>
      <c r="G47675" s="11"/>
      <c r="H47675" s="11"/>
    </row>
    <row r="47676" spans="6:8" x14ac:dyDescent="0.25">
      <c r="F47676" s="11"/>
      <c r="G47676" s="11"/>
      <c r="H47676" s="11"/>
    </row>
    <row r="47677" spans="6:8" x14ac:dyDescent="0.25">
      <c r="F47677" s="11"/>
      <c r="G47677" s="11"/>
      <c r="H47677" s="11"/>
    </row>
    <row r="47678" spans="6:8" x14ac:dyDescent="0.25">
      <c r="F47678" s="11"/>
      <c r="G47678" s="11"/>
      <c r="H47678" s="11"/>
    </row>
    <row r="47679" spans="6:8" x14ac:dyDescent="0.25">
      <c r="F47679" s="11"/>
      <c r="G47679" s="11"/>
      <c r="H47679" s="11"/>
    </row>
    <row r="47680" spans="6:8" x14ac:dyDescent="0.25">
      <c r="F47680" s="11"/>
      <c r="G47680" s="11"/>
      <c r="H47680" s="11"/>
    </row>
    <row r="47681" spans="6:8" x14ac:dyDescent="0.25">
      <c r="F47681" s="11"/>
      <c r="G47681" s="11"/>
      <c r="H47681" s="11"/>
    </row>
    <row r="47682" spans="6:8" x14ac:dyDescent="0.25">
      <c r="F47682" s="11"/>
      <c r="G47682" s="11"/>
      <c r="H47682" s="11"/>
    </row>
    <row r="47683" spans="6:8" x14ac:dyDescent="0.25">
      <c r="F47683" s="11"/>
      <c r="G47683" s="11"/>
      <c r="H47683" s="11"/>
    </row>
    <row r="47684" spans="6:8" x14ac:dyDescent="0.25">
      <c r="F47684" s="11"/>
      <c r="G47684" s="11"/>
      <c r="H47684" s="11"/>
    </row>
    <row r="47685" spans="6:8" x14ac:dyDescent="0.25">
      <c r="F47685" s="11"/>
      <c r="G47685" s="11"/>
      <c r="H47685" s="11"/>
    </row>
    <row r="47686" spans="6:8" x14ac:dyDescent="0.25">
      <c r="F47686" s="11"/>
      <c r="G47686" s="11"/>
      <c r="H47686" s="11"/>
    </row>
    <row r="47687" spans="6:8" x14ac:dyDescent="0.25">
      <c r="F47687" s="11"/>
      <c r="G47687" s="11"/>
      <c r="H47687" s="11"/>
    </row>
    <row r="47688" spans="6:8" x14ac:dyDescent="0.25">
      <c r="F47688" s="11"/>
      <c r="G47688" s="11"/>
      <c r="H47688" s="11"/>
    </row>
    <row r="47689" spans="6:8" x14ac:dyDescent="0.25">
      <c r="F47689" s="11"/>
      <c r="G47689" s="11"/>
      <c r="H47689" s="11"/>
    </row>
    <row r="47690" spans="6:8" x14ac:dyDescent="0.25">
      <c r="F47690" s="11"/>
      <c r="G47690" s="11"/>
      <c r="H47690" s="11"/>
    </row>
    <row r="47691" spans="6:8" x14ac:dyDescent="0.25">
      <c r="F47691" s="11"/>
      <c r="G47691" s="11"/>
      <c r="H47691" s="11"/>
    </row>
    <row r="47692" spans="6:8" x14ac:dyDescent="0.25">
      <c r="F47692" s="11"/>
      <c r="G47692" s="11"/>
      <c r="H47692" s="11"/>
    </row>
    <row r="47693" spans="6:8" x14ac:dyDescent="0.25">
      <c r="F47693" s="11"/>
      <c r="G47693" s="11"/>
      <c r="H47693" s="11"/>
    </row>
    <row r="47694" spans="6:8" x14ac:dyDescent="0.25">
      <c r="F47694" s="11"/>
      <c r="G47694" s="11"/>
      <c r="H47694" s="11"/>
    </row>
    <row r="47695" spans="6:8" x14ac:dyDescent="0.25">
      <c r="F47695" s="11"/>
      <c r="G47695" s="11"/>
      <c r="H47695" s="11"/>
    </row>
    <row r="47696" spans="6:8" x14ac:dyDescent="0.25">
      <c r="F47696" s="11"/>
      <c r="G47696" s="11"/>
      <c r="H47696" s="11"/>
    </row>
    <row r="47697" spans="6:8" x14ac:dyDescent="0.25">
      <c r="F47697" s="11"/>
      <c r="G47697" s="11"/>
      <c r="H47697" s="11"/>
    </row>
    <row r="47698" spans="6:8" x14ac:dyDescent="0.25">
      <c r="F47698" s="11"/>
      <c r="G47698" s="11"/>
      <c r="H47698" s="11"/>
    </row>
    <row r="47699" spans="6:8" x14ac:dyDescent="0.25">
      <c r="F47699" s="11"/>
      <c r="G47699" s="11"/>
      <c r="H47699" s="11"/>
    </row>
    <row r="47700" spans="6:8" x14ac:dyDescent="0.25">
      <c r="F47700" s="11"/>
      <c r="G47700" s="11"/>
      <c r="H47700" s="11"/>
    </row>
    <row r="47701" spans="6:8" x14ac:dyDescent="0.25">
      <c r="F47701" s="11"/>
      <c r="G47701" s="11"/>
      <c r="H47701" s="11"/>
    </row>
    <row r="47702" spans="6:8" x14ac:dyDescent="0.25">
      <c r="F47702" s="11"/>
      <c r="G47702" s="11"/>
      <c r="H47702" s="11"/>
    </row>
    <row r="47703" spans="6:8" x14ac:dyDescent="0.25">
      <c r="F47703" s="11"/>
      <c r="G47703" s="11"/>
      <c r="H47703" s="11"/>
    </row>
    <row r="47704" spans="6:8" x14ac:dyDescent="0.25">
      <c r="F47704" s="11"/>
      <c r="G47704" s="11"/>
      <c r="H47704" s="11"/>
    </row>
    <row r="47705" spans="6:8" x14ac:dyDescent="0.25">
      <c r="F47705" s="11"/>
      <c r="G47705" s="11"/>
      <c r="H47705" s="11"/>
    </row>
    <row r="47706" spans="6:8" x14ac:dyDescent="0.25">
      <c r="F47706" s="11"/>
      <c r="G47706" s="11"/>
      <c r="H47706" s="11"/>
    </row>
    <row r="47707" spans="6:8" x14ac:dyDescent="0.25">
      <c r="F47707" s="11"/>
      <c r="G47707" s="11"/>
      <c r="H47707" s="11"/>
    </row>
    <row r="47708" spans="6:8" x14ac:dyDescent="0.25">
      <c r="F47708" s="11"/>
      <c r="G47708" s="11"/>
      <c r="H47708" s="11"/>
    </row>
    <row r="47709" spans="6:8" x14ac:dyDescent="0.25">
      <c r="F47709" s="11"/>
      <c r="G47709" s="11"/>
      <c r="H47709" s="11"/>
    </row>
    <row r="47710" spans="6:8" x14ac:dyDescent="0.25">
      <c r="F47710" s="11"/>
      <c r="G47710" s="11"/>
      <c r="H47710" s="11"/>
    </row>
    <row r="47711" spans="6:8" x14ac:dyDescent="0.25">
      <c r="F47711" s="11"/>
      <c r="G47711" s="11"/>
      <c r="H47711" s="11"/>
    </row>
    <row r="47712" spans="6:8" x14ac:dyDescent="0.25">
      <c r="F47712" s="11"/>
      <c r="G47712" s="11"/>
      <c r="H47712" s="11"/>
    </row>
    <row r="47713" spans="6:8" x14ac:dyDescent="0.25">
      <c r="F47713" s="11"/>
      <c r="G47713" s="11"/>
      <c r="H47713" s="11"/>
    </row>
    <row r="47714" spans="6:8" x14ac:dyDescent="0.25">
      <c r="F47714" s="11"/>
      <c r="G47714" s="11"/>
      <c r="H47714" s="11"/>
    </row>
    <row r="47715" spans="6:8" x14ac:dyDescent="0.25">
      <c r="F47715" s="11"/>
      <c r="G47715" s="11"/>
      <c r="H47715" s="11"/>
    </row>
    <row r="47716" spans="6:8" x14ac:dyDescent="0.25">
      <c r="F47716" s="11"/>
      <c r="G47716" s="11"/>
      <c r="H47716" s="11"/>
    </row>
    <row r="47717" spans="6:8" x14ac:dyDescent="0.25">
      <c r="F47717" s="11"/>
      <c r="G47717" s="11"/>
      <c r="H47717" s="11"/>
    </row>
    <row r="47718" spans="6:8" x14ac:dyDescent="0.25">
      <c r="F47718" s="11"/>
      <c r="G47718" s="11"/>
      <c r="H47718" s="11"/>
    </row>
    <row r="47719" spans="6:8" x14ac:dyDescent="0.25">
      <c r="F47719" s="11"/>
      <c r="G47719" s="11"/>
      <c r="H47719" s="11"/>
    </row>
    <row r="47720" spans="6:8" x14ac:dyDescent="0.25">
      <c r="F47720" s="11"/>
      <c r="G47720" s="11"/>
      <c r="H47720" s="11"/>
    </row>
    <row r="47721" spans="6:8" x14ac:dyDescent="0.25">
      <c r="F47721" s="11"/>
      <c r="G47721" s="11"/>
      <c r="H47721" s="11"/>
    </row>
    <row r="47722" spans="6:8" x14ac:dyDescent="0.25">
      <c r="F47722" s="11"/>
      <c r="G47722" s="11"/>
      <c r="H47722" s="11"/>
    </row>
    <row r="47723" spans="6:8" x14ac:dyDescent="0.25">
      <c r="F47723" s="11"/>
      <c r="G47723" s="11"/>
      <c r="H47723" s="11"/>
    </row>
    <row r="47724" spans="6:8" x14ac:dyDescent="0.25">
      <c r="F47724" s="11"/>
      <c r="G47724" s="11"/>
      <c r="H47724" s="11"/>
    </row>
    <row r="47725" spans="6:8" x14ac:dyDescent="0.25">
      <c r="F47725" s="11"/>
      <c r="G47725" s="11"/>
      <c r="H47725" s="11"/>
    </row>
    <row r="47726" spans="6:8" x14ac:dyDescent="0.25">
      <c r="F47726" s="11"/>
      <c r="G47726" s="11"/>
      <c r="H47726" s="11"/>
    </row>
    <row r="47727" spans="6:8" x14ac:dyDescent="0.25">
      <c r="F47727" s="11"/>
      <c r="G47727" s="11"/>
      <c r="H47727" s="11"/>
    </row>
    <row r="47728" spans="6:8" x14ac:dyDescent="0.25">
      <c r="F47728" s="11"/>
      <c r="G47728" s="11"/>
      <c r="H47728" s="11"/>
    </row>
    <row r="47729" spans="6:8" x14ac:dyDescent="0.25">
      <c r="F47729" s="11"/>
      <c r="G47729" s="11"/>
      <c r="H47729" s="11"/>
    </row>
    <row r="47730" spans="6:8" x14ac:dyDescent="0.25">
      <c r="F47730" s="11"/>
      <c r="G47730" s="11"/>
      <c r="H47730" s="11"/>
    </row>
    <row r="47731" spans="6:8" x14ac:dyDescent="0.25">
      <c r="F47731" s="11"/>
      <c r="G47731" s="11"/>
      <c r="H47731" s="11"/>
    </row>
    <row r="47732" spans="6:8" x14ac:dyDescent="0.25">
      <c r="F47732" s="11"/>
      <c r="G47732" s="11"/>
      <c r="H47732" s="11"/>
    </row>
    <row r="47733" spans="6:8" x14ac:dyDescent="0.25">
      <c r="F47733" s="11"/>
      <c r="G47733" s="11"/>
      <c r="H47733" s="11"/>
    </row>
    <row r="47734" spans="6:8" x14ac:dyDescent="0.25">
      <c r="F47734" s="11"/>
      <c r="G47734" s="11"/>
      <c r="H47734" s="11"/>
    </row>
    <row r="47735" spans="6:8" x14ac:dyDescent="0.25">
      <c r="F47735" s="11"/>
      <c r="G47735" s="11"/>
      <c r="H47735" s="11"/>
    </row>
    <row r="47736" spans="6:8" x14ac:dyDescent="0.25">
      <c r="F47736" s="11"/>
      <c r="G47736" s="11"/>
      <c r="H47736" s="11"/>
    </row>
    <row r="47737" spans="6:8" x14ac:dyDescent="0.25">
      <c r="F47737" s="11"/>
      <c r="G47737" s="11"/>
      <c r="H47737" s="11"/>
    </row>
    <row r="47738" spans="6:8" x14ac:dyDescent="0.25">
      <c r="F47738" s="11"/>
      <c r="G47738" s="11"/>
      <c r="H47738" s="11"/>
    </row>
    <row r="47739" spans="6:8" x14ac:dyDescent="0.25">
      <c r="F47739" s="11"/>
      <c r="G47739" s="11"/>
      <c r="H47739" s="11"/>
    </row>
    <row r="47740" spans="6:8" x14ac:dyDescent="0.25">
      <c r="F47740" s="11"/>
      <c r="G47740" s="11"/>
      <c r="H47740" s="11"/>
    </row>
    <row r="47741" spans="6:8" x14ac:dyDescent="0.25">
      <c r="F47741" s="11"/>
      <c r="G47741" s="11"/>
      <c r="H47741" s="11"/>
    </row>
    <row r="47742" spans="6:8" x14ac:dyDescent="0.25">
      <c r="F47742" s="11"/>
      <c r="G47742" s="11"/>
      <c r="H47742" s="11"/>
    </row>
    <row r="47743" spans="6:8" x14ac:dyDescent="0.25">
      <c r="F47743" s="11"/>
      <c r="G47743" s="11"/>
      <c r="H47743" s="11"/>
    </row>
    <row r="47744" spans="6:8" x14ac:dyDescent="0.25">
      <c r="F47744" s="11"/>
      <c r="G47744" s="11"/>
      <c r="H47744" s="11"/>
    </row>
    <row r="47745" spans="6:8" x14ac:dyDescent="0.25">
      <c r="F47745" s="11"/>
      <c r="G47745" s="11"/>
      <c r="H47745" s="11"/>
    </row>
    <row r="47746" spans="6:8" x14ac:dyDescent="0.25">
      <c r="F47746" s="11"/>
      <c r="G47746" s="11"/>
      <c r="H47746" s="11"/>
    </row>
    <row r="47747" spans="6:8" x14ac:dyDescent="0.25">
      <c r="F47747" s="11"/>
      <c r="G47747" s="11"/>
      <c r="H47747" s="11"/>
    </row>
    <row r="47748" spans="6:8" x14ac:dyDescent="0.25">
      <c r="F47748" s="11"/>
      <c r="G47748" s="11"/>
      <c r="H47748" s="11"/>
    </row>
    <row r="47749" spans="6:8" x14ac:dyDescent="0.25">
      <c r="F47749" s="11"/>
      <c r="G47749" s="11"/>
      <c r="H47749" s="11"/>
    </row>
    <row r="47750" spans="6:8" x14ac:dyDescent="0.25">
      <c r="F47750" s="11"/>
      <c r="G47750" s="11"/>
      <c r="H47750" s="11"/>
    </row>
    <row r="47751" spans="6:8" x14ac:dyDescent="0.25">
      <c r="F47751" s="11"/>
      <c r="G47751" s="11"/>
      <c r="H47751" s="11"/>
    </row>
    <row r="47752" spans="6:8" x14ac:dyDescent="0.25">
      <c r="F47752" s="11"/>
      <c r="G47752" s="11"/>
      <c r="H47752" s="11"/>
    </row>
    <row r="47753" spans="6:8" x14ac:dyDescent="0.25">
      <c r="F47753" s="11"/>
      <c r="G47753" s="11"/>
      <c r="H47753" s="11"/>
    </row>
    <row r="47754" spans="6:8" x14ac:dyDescent="0.25">
      <c r="F47754" s="11"/>
      <c r="G47754" s="11"/>
      <c r="H47754" s="11"/>
    </row>
    <row r="47755" spans="6:8" x14ac:dyDescent="0.25">
      <c r="F47755" s="11"/>
      <c r="G47755" s="11"/>
      <c r="H47755" s="11"/>
    </row>
    <row r="47756" spans="6:8" x14ac:dyDescent="0.25">
      <c r="F47756" s="11"/>
      <c r="G47756" s="11"/>
      <c r="H47756" s="11"/>
    </row>
    <row r="47757" spans="6:8" x14ac:dyDescent="0.25">
      <c r="F47757" s="11"/>
      <c r="G47757" s="11"/>
      <c r="H47757" s="11"/>
    </row>
    <row r="47758" spans="6:8" x14ac:dyDescent="0.25">
      <c r="F47758" s="11"/>
      <c r="G47758" s="11"/>
      <c r="H47758" s="11"/>
    </row>
    <row r="47759" spans="6:8" x14ac:dyDescent="0.25">
      <c r="F47759" s="11"/>
      <c r="G47759" s="11"/>
      <c r="H47759" s="11"/>
    </row>
    <row r="47760" spans="6:8" x14ac:dyDescent="0.25">
      <c r="F47760" s="11"/>
      <c r="G47760" s="11"/>
      <c r="H47760" s="11"/>
    </row>
    <row r="47761" spans="6:8" x14ac:dyDescent="0.25">
      <c r="F47761" s="11"/>
      <c r="G47761" s="11"/>
      <c r="H47761" s="11"/>
    </row>
    <row r="47762" spans="6:8" x14ac:dyDescent="0.25">
      <c r="F47762" s="11"/>
      <c r="G47762" s="11"/>
      <c r="H47762" s="11"/>
    </row>
    <row r="47763" spans="6:8" x14ac:dyDescent="0.25">
      <c r="F47763" s="11"/>
      <c r="G47763" s="11"/>
      <c r="H47763" s="11"/>
    </row>
    <row r="47764" spans="6:8" x14ac:dyDescent="0.25">
      <c r="F47764" s="11"/>
      <c r="G47764" s="11"/>
      <c r="H47764" s="11"/>
    </row>
    <row r="47765" spans="6:8" x14ac:dyDescent="0.25">
      <c r="F47765" s="11"/>
      <c r="G47765" s="11"/>
      <c r="H47765" s="11"/>
    </row>
    <row r="47766" spans="6:8" x14ac:dyDescent="0.25">
      <c r="F47766" s="11"/>
      <c r="G47766" s="11"/>
      <c r="H47766" s="11"/>
    </row>
    <row r="47767" spans="6:8" x14ac:dyDescent="0.25">
      <c r="F47767" s="11"/>
      <c r="G47767" s="11"/>
      <c r="H47767" s="11"/>
    </row>
    <row r="47768" spans="6:8" x14ac:dyDescent="0.25">
      <c r="F47768" s="11"/>
      <c r="G47768" s="11"/>
      <c r="H47768" s="11"/>
    </row>
    <row r="47769" spans="6:8" x14ac:dyDescent="0.25">
      <c r="F47769" s="11"/>
      <c r="G47769" s="11"/>
      <c r="H47769" s="11"/>
    </row>
    <row r="47770" spans="6:8" x14ac:dyDescent="0.25">
      <c r="F47770" s="11"/>
      <c r="G47770" s="11"/>
      <c r="H47770" s="11"/>
    </row>
    <row r="47771" spans="6:8" x14ac:dyDescent="0.25">
      <c r="F47771" s="11"/>
      <c r="G47771" s="11"/>
      <c r="H47771" s="11"/>
    </row>
    <row r="47772" spans="6:8" x14ac:dyDescent="0.25">
      <c r="F47772" s="11"/>
      <c r="G47772" s="11"/>
      <c r="H47772" s="11"/>
    </row>
    <row r="47773" spans="6:8" x14ac:dyDescent="0.25">
      <c r="F47773" s="11"/>
      <c r="G47773" s="11"/>
      <c r="H47773" s="11"/>
    </row>
    <row r="47774" spans="6:8" x14ac:dyDescent="0.25">
      <c r="F47774" s="11"/>
      <c r="G47774" s="11"/>
      <c r="H47774" s="11"/>
    </row>
    <row r="47775" spans="6:8" x14ac:dyDescent="0.25">
      <c r="F47775" s="11"/>
      <c r="G47775" s="11"/>
      <c r="H47775" s="11"/>
    </row>
    <row r="47776" spans="6:8" x14ac:dyDescent="0.25">
      <c r="F47776" s="11"/>
      <c r="G47776" s="11"/>
      <c r="H47776" s="11"/>
    </row>
    <row r="47777" spans="6:8" x14ac:dyDescent="0.25">
      <c r="F47777" s="11"/>
      <c r="G47777" s="11"/>
      <c r="H47777" s="11"/>
    </row>
    <row r="47778" spans="6:8" x14ac:dyDescent="0.25">
      <c r="F47778" s="11"/>
      <c r="G47778" s="11"/>
      <c r="H47778" s="11"/>
    </row>
    <row r="47779" spans="6:8" x14ac:dyDescent="0.25">
      <c r="F47779" s="11"/>
      <c r="G47779" s="11"/>
      <c r="H47779" s="11"/>
    </row>
    <row r="47780" spans="6:8" x14ac:dyDescent="0.25">
      <c r="F47780" s="11"/>
      <c r="G47780" s="11"/>
      <c r="H47780" s="11"/>
    </row>
    <row r="47781" spans="6:8" x14ac:dyDescent="0.25">
      <c r="F47781" s="11"/>
      <c r="G47781" s="11"/>
      <c r="H47781" s="11"/>
    </row>
    <row r="47782" spans="6:8" x14ac:dyDescent="0.25">
      <c r="F47782" s="11"/>
      <c r="G47782" s="11"/>
      <c r="H47782" s="11"/>
    </row>
    <row r="47783" spans="6:8" x14ac:dyDescent="0.25">
      <c r="F47783" s="11"/>
      <c r="G47783" s="11"/>
      <c r="H47783" s="11"/>
    </row>
    <row r="47784" spans="6:8" x14ac:dyDescent="0.25">
      <c r="F47784" s="11"/>
      <c r="G47784" s="11"/>
      <c r="H47784" s="11"/>
    </row>
    <row r="47785" spans="6:8" x14ac:dyDescent="0.25">
      <c r="F47785" s="11"/>
      <c r="G47785" s="11"/>
      <c r="H47785" s="11"/>
    </row>
    <row r="47786" spans="6:8" x14ac:dyDescent="0.25">
      <c r="F47786" s="11"/>
      <c r="G47786" s="11"/>
      <c r="H47786" s="11"/>
    </row>
    <row r="47787" spans="6:8" x14ac:dyDescent="0.25">
      <c r="F47787" s="11"/>
      <c r="G47787" s="11"/>
      <c r="H47787" s="11"/>
    </row>
    <row r="47788" spans="6:8" x14ac:dyDescent="0.25">
      <c r="F47788" s="11"/>
      <c r="G47788" s="11"/>
      <c r="H47788" s="11"/>
    </row>
    <row r="47789" spans="6:8" x14ac:dyDescent="0.25">
      <c r="F47789" s="11"/>
      <c r="G47789" s="11"/>
      <c r="H47789" s="11"/>
    </row>
    <row r="47790" spans="6:8" x14ac:dyDescent="0.25">
      <c r="F47790" s="11"/>
      <c r="G47790" s="11"/>
      <c r="H47790" s="11"/>
    </row>
    <row r="47791" spans="6:8" x14ac:dyDescent="0.25">
      <c r="F47791" s="11"/>
      <c r="G47791" s="11"/>
      <c r="H47791" s="11"/>
    </row>
    <row r="47792" spans="6:8" x14ac:dyDescent="0.25">
      <c r="F47792" s="11"/>
      <c r="G47792" s="11"/>
      <c r="H47792" s="11"/>
    </row>
    <row r="47793" spans="6:8" x14ac:dyDescent="0.25">
      <c r="F47793" s="11"/>
      <c r="G47793" s="11"/>
      <c r="H47793" s="11"/>
    </row>
    <row r="47794" spans="6:8" x14ac:dyDescent="0.25">
      <c r="F47794" s="11"/>
      <c r="G47794" s="11"/>
      <c r="H47794" s="11"/>
    </row>
    <row r="47795" spans="6:8" x14ac:dyDescent="0.25">
      <c r="F47795" s="11"/>
      <c r="G47795" s="11"/>
      <c r="H47795" s="11"/>
    </row>
    <row r="47796" spans="6:8" x14ac:dyDescent="0.25">
      <c r="F47796" s="11"/>
      <c r="G47796" s="11"/>
      <c r="H47796" s="11"/>
    </row>
    <row r="47797" spans="6:8" x14ac:dyDescent="0.25">
      <c r="F47797" s="11"/>
      <c r="G47797" s="11"/>
      <c r="H47797" s="11"/>
    </row>
    <row r="47798" spans="6:8" x14ac:dyDescent="0.25">
      <c r="F47798" s="11"/>
      <c r="G47798" s="11"/>
      <c r="H47798" s="11"/>
    </row>
    <row r="47799" spans="6:8" x14ac:dyDescent="0.25">
      <c r="F47799" s="11"/>
      <c r="G47799" s="11"/>
      <c r="H47799" s="11"/>
    </row>
    <row r="47800" spans="6:8" x14ac:dyDescent="0.25">
      <c r="F47800" s="11"/>
      <c r="G47800" s="11"/>
      <c r="H47800" s="11"/>
    </row>
    <row r="47801" spans="6:8" x14ac:dyDescent="0.25">
      <c r="F47801" s="11"/>
      <c r="G47801" s="11"/>
      <c r="H47801" s="11"/>
    </row>
    <row r="47802" spans="6:8" x14ac:dyDescent="0.25">
      <c r="F47802" s="11"/>
      <c r="G47802" s="11"/>
      <c r="H47802" s="11"/>
    </row>
    <row r="47803" spans="6:8" x14ac:dyDescent="0.25">
      <c r="F47803" s="11"/>
      <c r="G47803" s="11"/>
      <c r="H47803" s="11"/>
    </row>
    <row r="47804" spans="6:8" x14ac:dyDescent="0.25">
      <c r="F47804" s="11"/>
      <c r="G47804" s="11"/>
      <c r="H47804" s="11"/>
    </row>
    <row r="47805" spans="6:8" x14ac:dyDescent="0.25">
      <c r="F47805" s="11"/>
      <c r="G47805" s="11"/>
      <c r="H47805" s="11"/>
    </row>
    <row r="47806" spans="6:8" x14ac:dyDescent="0.25">
      <c r="F47806" s="11"/>
      <c r="G47806" s="11"/>
      <c r="H47806" s="11"/>
    </row>
    <row r="47807" spans="6:8" x14ac:dyDescent="0.25">
      <c r="F47807" s="11"/>
      <c r="G47807" s="11"/>
      <c r="H47807" s="11"/>
    </row>
    <row r="47808" spans="6:8" x14ac:dyDescent="0.25">
      <c r="F47808" s="11"/>
      <c r="G47808" s="11"/>
      <c r="H47808" s="11"/>
    </row>
    <row r="47809" spans="6:8" x14ac:dyDescent="0.25">
      <c r="F47809" s="11"/>
      <c r="G47809" s="11"/>
      <c r="H47809" s="11"/>
    </row>
    <row r="47810" spans="6:8" x14ac:dyDescent="0.25">
      <c r="F47810" s="11"/>
      <c r="G47810" s="11"/>
      <c r="H47810" s="11"/>
    </row>
    <row r="47811" spans="6:8" x14ac:dyDescent="0.25">
      <c r="F47811" s="11"/>
      <c r="G47811" s="11"/>
      <c r="H47811" s="11"/>
    </row>
    <row r="47812" spans="6:8" x14ac:dyDescent="0.25">
      <c r="F47812" s="11"/>
      <c r="G47812" s="11"/>
      <c r="H47812" s="11"/>
    </row>
    <row r="47813" spans="6:8" x14ac:dyDescent="0.25">
      <c r="F47813" s="11"/>
      <c r="G47813" s="11"/>
      <c r="H47813" s="11"/>
    </row>
    <row r="47814" spans="6:8" x14ac:dyDescent="0.25">
      <c r="F47814" s="11"/>
      <c r="G47814" s="11"/>
      <c r="H47814" s="11"/>
    </row>
    <row r="47815" spans="6:8" x14ac:dyDescent="0.25">
      <c r="F47815" s="11"/>
      <c r="G47815" s="11"/>
      <c r="H47815" s="11"/>
    </row>
    <row r="47816" spans="6:8" x14ac:dyDescent="0.25">
      <c r="F47816" s="11"/>
      <c r="G47816" s="11"/>
      <c r="H47816" s="11"/>
    </row>
    <row r="47817" spans="6:8" x14ac:dyDescent="0.25">
      <c r="F47817" s="11"/>
      <c r="G47817" s="11"/>
      <c r="H47817" s="11"/>
    </row>
    <row r="47818" spans="6:8" x14ac:dyDescent="0.25">
      <c r="F47818" s="11"/>
      <c r="G47818" s="11"/>
      <c r="H47818" s="11"/>
    </row>
    <row r="47819" spans="6:8" x14ac:dyDescent="0.25">
      <c r="F47819" s="11"/>
      <c r="G47819" s="11"/>
      <c r="H47819" s="11"/>
    </row>
    <row r="47820" spans="6:8" x14ac:dyDescent="0.25">
      <c r="F47820" s="11"/>
      <c r="G47820" s="11"/>
      <c r="H47820" s="11"/>
    </row>
    <row r="47821" spans="6:8" x14ac:dyDescent="0.25">
      <c r="F47821" s="11"/>
      <c r="G47821" s="11"/>
      <c r="H47821" s="11"/>
    </row>
    <row r="47822" spans="6:8" x14ac:dyDescent="0.25">
      <c r="F47822" s="11"/>
      <c r="G47822" s="11"/>
      <c r="H47822" s="11"/>
    </row>
    <row r="47823" spans="6:8" x14ac:dyDescent="0.25">
      <c r="F47823" s="11"/>
      <c r="G47823" s="11"/>
      <c r="H47823" s="11"/>
    </row>
    <row r="47824" spans="6:8" x14ac:dyDescent="0.25">
      <c r="F47824" s="11"/>
      <c r="G47824" s="11"/>
      <c r="H47824" s="11"/>
    </row>
    <row r="47825" spans="6:8" x14ac:dyDescent="0.25">
      <c r="F47825" s="11"/>
      <c r="G47825" s="11"/>
      <c r="H47825" s="11"/>
    </row>
    <row r="47826" spans="6:8" x14ac:dyDescent="0.25">
      <c r="F47826" s="11"/>
      <c r="G47826" s="11"/>
      <c r="H47826" s="11"/>
    </row>
    <row r="47827" spans="6:8" x14ac:dyDescent="0.25">
      <c r="F47827" s="11"/>
      <c r="G47827" s="11"/>
      <c r="H47827" s="11"/>
    </row>
    <row r="47828" spans="6:8" x14ac:dyDescent="0.25">
      <c r="F47828" s="11"/>
      <c r="G47828" s="11"/>
      <c r="H47828" s="11"/>
    </row>
    <row r="47829" spans="6:8" x14ac:dyDescent="0.25">
      <c r="F47829" s="11"/>
      <c r="G47829" s="11"/>
      <c r="H47829" s="11"/>
    </row>
    <row r="47830" spans="6:8" x14ac:dyDescent="0.25">
      <c r="F47830" s="11"/>
      <c r="G47830" s="11"/>
      <c r="H47830" s="11"/>
    </row>
    <row r="47831" spans="6:8" x14ac:dyDescent="0.25">
      <c r="F47831" s="11"/>
      <c r="G47831" s="11"/>
      <c r="H47831" s="11"/>
    </row>
    <row r="47832" spans="6:8" x14ac:dyDescent="0.25">
      <c r="F47832" s="11"/>
      <c r="G47832" s="11"/>
      <c r="H47832" s="11"/>
    </row>
    <row r="47833" spans="6:8" x14ac:dyDescent="0.25">
      <c r="F47833" s="11"/>
      <c r="G47833" s="11"/>
      <c r="H47833" s="11"/>
    </row>
    <row r="47834" spans="6:8" x14ac:dyDescent="0.25">
      <c r="F47834" s="11"/>
      <c r="G47834" s="11"/>
      <c r="H47834" s="11"/>
    </row>
    <row r="47835" spans="6:8" x14ac:dyDescent="0.25">
      <c r="F47835" s="11"/>
      <c r="G47835" s="11"/>
      <c r="H47835" s="11"/>
    </row>
    <row r="47836" spans="6:8" x14ac:dyDescent="0.25">
      <c r="F47836" s="11"/>
      <c r="G47836" s="11"/>
      <c r="H47836" s="11"/>
    </row>
    <row r="47837" spans="6:8" x14ac:dyDescent="0.25">
      <c r="F47837" s="11"/>
      <c r="G47837" s="11"/>
      <c r="H47837" s="11"/>
    </row>
    <row r="47838" spans="6:8" x14ac:dyDescent="0.25">
      <c r="F47838" s="11"/>
      <c r="G47838" s="11"/>
      <c r="H47838" s="11"/>
    </row>
    <row r="47839" spans="6:8" x14ac:dyDescent="0.25">
      <c r="F47839" s="11"/>
      <c r="G47839" s="11"/>
      <c r="H47839" s="11"/>
    </row>
    <row r="47840" spans="6:8" x14ac:dyDescent="0.25">
      <c r="F47840" s="11"/>
      <c r="G47840" s="11"/>
      <c r="H47840" s="11"/>
    </row>
    <row r="47841" spans="6:8" x14ac:dyDescent="0.25">
      <c r="F47841" s="11"/>
      <c r="G47841" s="11"/>
      <c r="H47841" s="11"/>
    </row>
    <row r="47842" spans="6:8" x14ac:dyDescent="0.25">
      <c r="F47842" s="11"/>
      <c r="G47842" s="11"/>
      <c r="H47842" s="11"/>
    </row>
    <row r="47843" spans="6:8" x14ac:dyDescent="0.25">
      <c r="F47843" s="11"/>
      <c r="G47843" s="11"/>
      <c r="H47843" s="11"/>
    </row>
    <row r="47844" spans="6:8" x14ac:dyDescent="0.25">
      <c r="F47844" s="11"/>
      <c r="G47844" s="11"/>
      <c r="H47844" s="11"/>
    </row>
    <row r="47845" spans="6:8" x14ac:dyDescent="0.25">
      <c r="F47845" s="11"/>
      <c r="G47845" s="11"/>
      <c r="H47845" s="11"/>
    </row>
    <row r="47846" spans="6:8" x14ac:dyDescent="0.25">
      <c r="F47846" s="11"/>
      <c r="G47846" s="11"/>
      <c r="H47846" s="11"/>
    </row>
    <row r="47847" spans="6:8" x14ac:dyDescent="0.25">
      <c r="F47847" s="11"/>
      <c r="G47847" s="11"/>
      <c r="H47847" s="11"/>
    </row>
    <row r="47848" spans="6:8" x14ac:dyDescent="0.25">
      <c r="F47848" s="11"/>
      <c r="G47848" s="11"/>
      <c r="H47848" s="11"/>
    </row>
    <row r="47849" spans="6:8" x14ac:dyDescent="0.25">
      <c r="F47849" s="11"/>
      <c r="G47849" s="11"/>
      <c r="H47849" s="11"/>
    </row>
    <row r="47850" spans="6:8" x14ac:dyDescent="0.25">
      <c r="F47850" s="11"/>
      <c r="G47850" s="11"/>
      <c r="H47850" s="11"/>
    </row>
    <row r="47851" spans="6:8" x14ac:dyDescent="0.25">
      <c r="F47851" s="11"/>
      <c r="G47851" s="11"/>
      <c r="H47851" s="11"/>
    </row>
    <row r="47852" spans="6:8" x14ac:dyDescent="0.25">
      <c r="F47852" s="11"/>
      <c r="G47852" s="11"/>
      <c r="H47852" s="11"/>
    </row>
    <row r="47853" spans="6:8" x14ac:dyDescent="0.25">
      <c r="F47853" s="11"/>
      <c r="G47853" s="11"/>
      <c r="H47853" s="11"/>
    </row>
    <row r="47854" spans="6:8" x14ac:dyDescent="0.25">
      <c r="F47854" s="11"/>
      <c r="G47854" s="11"/>
      <c r="H47854" s="11"/>
    </row>
    <row r="47855" spans="6:8" x14ac:dyDescent="0.25">
      <c r="F47855" s="11"/>
      <c r="G47855" s="11"/>
      <c r="H47855" s="11"/>
    </row>
    <row r="47856" spans="6:8" x14ac:dyDescent="0.25">
      <c r="F47856" s="11"/>
      <c r="G47856" s="11"/>
      <c r="H47856" s="11"/>
    </row>
    <row r="47857" spans="6:8" x14ac:dyDescent="0.25">
      <c r="F47857" s="11"/>
      <c r="G47857" s="11"/>
      <c r="H47857" s="11"/>
    </row>
    <row r="47858" spans="6:8" x14ac:dyDescent="0.25">
      <c r="F47858" s="11"/>
      <c r="G47858" s="11"/>
      <c r="H47858" s="11"/>
    </row>
    <row r="47859" spans="6:8" x14ac:dyDescent="0.25">
      <c r="F47859" s="11"/>
      <c r="G47859" s="11"/>
      <c r="H47859" s="11"/>
    </row>
    <row r="47860" spans="6:8" x14ac:dyDescent="0.25">
      <c r="F47860" s="11"/>
      <c r="G47860" s="11"/>
      <c r="H47860" s="11"/>
    </row>
    <row r="47861" spans="6:8" x14ac:dyDescent="0.25">
      <c r="F47861" s="11"/>
      <c r="G47861" s="11"/>
      <c r="H47861" s="11"/>
    </row>
    <row r="47862" spans="6:8" x14ac:dyDescent="0.25">
      <c r="F47862" s="11"/>
      <c r="G47862" s="11"/>
      <c r="H47862" s="11"/>
    </row>
    <row r="47863" spans="6:8" x14ac:dyDescent="0.25">
      <c r="F47863" s="11"/>
      <c r="G47863" s="11"/>
      <c r="H47863" s="11"/>
    </row>
    <row r="47864" spans="6:8" x14ac:dyDescent="0.25">
      <c r="F47864" s="11"/>
      <c r="G47864" s="11"/>
      <c r="H47864" s="11"/>
    </row>
    <row r="47865" spans="6:8" x14ac:dyDescent="0.25">
      <c r="F47865" s="11"/>
      <c r="G47865" s="11"/>
      <c r="H47865" s="11"/>
    </row>
    <row r="47866" spans="6:8" x14ac:dyDescent="0.25">
      <c r="F47866" s="11"/>
      <c r="G47866" s="11"/>
      <c r="H47866" s="11"/>
    </row>
    <row r="47867" spans="6:8" x14ac:dyDescent="0.25">
      <c r="F47867" s="11"/>
      <c r="G47867" s="11"/>
      <c r="H47867" s="11"/>
    </row>
    <row r="47868" spans="6:8" x14ac:dyDescent="0.25">
      <c r="F47868" s="11"/>
      <c r="G47868" s="11"/>
      <c r="H47868" s="11"/>
    </row>
    <row r="47869" spans="6:8" x14ac:dyDescent="0.25">
      <c r="F47869" s="11"/>
      <c r="G47869" s="11"/>
      <c r="H47869" s="11"/>
    </row>
    <row r="47870" spans="6:8" x14ac:dyDescent="0.25">
      <c r="F47870" s="11"/>
      <c r="G47870" s="11"/>
      <c r="H47870" s="11"/>
    </row>
    <row r="47871" spans="6:8" x14ac:dyDescent="0.25">
      <c r="F47871" s="11"/>
      <c r="G47871" s="11"/>
      <c r="H47871" s="11"/>
    </row>
    <row r="47872" spans="6:8" x14ac:dyDescent="0.25">
      <c r="F47872" s="11"/>
      <c r="G47872" s="11"/>
      <c r="H47872" s="11"/>
    </row>
    <row r="47873" spans="6:8" x14ac:dyDescent="0.25">
      <c r="F47873" s="11"/>
      <c r="G47873" s="11"/>
      <c r="H47873" s="11"/>
    </row>
    <row r="47874" spans="6:8" x14ac:dyDescent="0.25">
      <c r="F47874" s="11"/>
      <c r="G47874" s="11"/>
      <c r="H47874" s="11"/>
    </row>
    <row r="47875" spans="6:8" x14ac:dyDescent="0.25">
      <c r="F47875" s="11"/>
      <c r="G47875" s="11"/>
      <c r="H47875" s="11"/>
    </row>
    <row r="47876" spans="6:8" x14ac:dyDescent="0.25">
      <c r="F47876" s="11"/>
      <c r="G47876" s="11"/>
      <c r="H47876" s="11"/>
    </row>
    <row r="47877" spans="6:8" x14ac:dyDescent="0.25">
      <c r="F47877" s="11"/>
      <c r="G47877" s="11"/>
      <c r="H47877" s="11"/>
    </row>
    <row r="47878" spans="6:8" x14ac:dyDescent="0.25">
      <c r="F47878" s="11"/>
      <c r="G47878" s="11"/>
      <c r="H47878" s="11"/>
    </row>
    <row r="47879" spans="6:8" x14ac:dyDescent="0.25">
      <c r="F47879" s="11"/>
      <c r="G47879" s="11"/>
      <c r="H47879" s="11"/>
    </row>
    <row r="47880" spans="6:8" x14ac:dyDescent="0.25">
      <c r="F47880" s="11"/>
      <c r="G47880" s="11"/>
      <c r="H47880" s="11"/>
    </row>
    <row r="47881" spans="6:8" x14ac:dyDescent="0.25">
      <c r="F47881" s="11"/>
      <c r="G47881" s="11"/>
      <c r="H47881" s="11"/>
    </row>
    <row r="47882" spans="6:8" x14ac:dyDescent="0.25">
      <c r="F47882" s="11"/>
      <c r="G47882" s="11"/>
      <c r="H47882" s="11"/>
    </row>
    <row r="47883" spans="6:8" x14ac:dyDescent="0.25">
      <c r="F47883" s="11"/>
      <c r="G47883" s="11"/>
      <c r="H47883" s="11"/>
    </row>
    <row r="47884" spans="6:8" x14ac:dyDescent="0.25">
      <c r="F47884" s="11"/>
      <c r="G47884" s="11"/>
      <c r="H47884" s="11"/>
    </row>
    <row r="47885" spans="6:8" x14ac:dyDescent="0.25">
      <c r="F47885" s="11"/>
      <c r="G47885" s="11"/>
      <c r="H47885" s="11"/>
    </row>
    <row r="47886" spans="6:8" x14ac:dyDescent="0.25">
      <c r="F47886" s="11"/>
      <c r="G47886" s="11"/>
      <c r="H47886" s="11"/>
    </row>
    <row r="47887" spans="6:8" x14ac:dyDescent="0.25">
      <c r="F47887" s="11"/>
      <c r="G47887" s="11"/>
      <c r="H47887" s="11"/>
    </row>
    <row r="47888" spans="6:8" x14ac:dyDescent="0.25">
      <c r="F47888" s="11"/>
      <c r="G47888" s="11"/>
      <c r="H47888" s="11"/>
    </row>
    <row r="47889" spans="6:8" x14ac:dyDescent="0.25">
      <c r="F47889" s="11"/>
      <c r="G47889" s="11"/>
      <c r="H47889" s="11"/>
    </row>
    <row r="47890" spans="6:8" x14ac:dyDescent="0.25">
      <c r="F47890" s="11"/>
      <c r="G47890" s="11"/>
      <c r="H47890" s="11"/>
    </row>
    <row r="47891" spans="6:8" x14ac:dyDescent="0.25">
      <c r="F47891" s="11"/>
      <c r="G47891" s="11"/>
      <c r="H47891" s="11"/>
    </row>
    <row r="47892" spans="6:8" x14ac:dyDescent="0.25">
      <c r="F47892" s="11"/>
      <c r="G47892" s="11"/>
      <c r="H47892" s="11"/>
    </row>
    <row r="47893" spans="6:8" x14ac:dyDescent="0.25">
      <c r="F47893" s="11"/>
      <c r="G47893" s="11"/>
      <c r="H47893" s="11"/>
    </row>
    <row r="47894" spans="6:8" x14ac:dyDescent="0.25">
      <c r="F47894" s="11"/>
      <c r="G47894" s="11"/>
      <c r="H47894" s="11"/>
    </row>
    <row r="47895" spans="6:8" x14ac:dyDescent="0.25">
      <c r="F47895" s="11"/>
      <c r="G47895" s="11"/>
      <c r="H47895" s="11"/>
    </row>
    <row r="47896" spans="6:8" x14ac:dyDescent="0.25">
      <c r="F47896" s="11"/>
      <c r="G47896" s="11"/>
      <c r="H47896" s="11"/>
    </row>
    <row r="47897" spans="6:8" x14ac:dyDescent="0.25">
      <c r="F47897" s="11"/>
      <c r="G47897" s="11"/>
      <c r="H47897" s="11"/>
    </row>
    <row r="47898" spans="6:8" x14ac:dyDescent="0.25">
      <c r="F47898" s="11"/>
      <c r="G47898" s="11"/>
      <c r="H47898" s="11"/>
    </row>
    <row r="47899" spans="6:8" x14ac:dyDescent="0.25">
      <c r="F47899" s="11"/>
      <c r="G47899" s="11"/>
      <c r="H47899" s="11"/>
    </row>
    <row r="47900" spans="6:8" x14ac:dyDescent="0.25">
      <c r="F47900" s="11"/>
      <c r="G47900" s="11"/>
      <c r="H47900" s="11"/>
    </row>
    <row r="47901" spans="6:8" x14ac:dyDescent="0.25">
      <c r="F47901" s="11"/>
      <c r="G47901" s="11"/>
      <c r="H47901" s="11"/>
    </row>
    <row r="47902" spans="6:8" x14ac:dyDescent="0.25">
      <c r="F47902" s="11"/>
      <c r="G47902" s="11"/>
      <c r="H47902" s="11"/>
    </row>
    <row r="47903" spans="6:8" x14ac:dyDescent="0.25">
      <c r="F47903" s="11"/>
      <c r="G47903" s="11"/>
      <c r="H47903" s="11"/>
    </row>
    <row r="47904" spans="6:8" x14ac:dyDescent="0.25">
      <c r="F47904" s="11"/>
      <c r="G47904" s="11"/>
      <c r="H47904" s="11"/>
    </row>
    <row r="47905" spans="6:8" x14ac:dyDescent="0.25">
      <c r="F47905" s="11"/>
      <c r="G47905" s="11"/>
      <c r="H47905" s="11"/>
    </row>
    <row r="47906" spans="6:8" x14ac:dyDescent="0.25">
      <c r="F47906" s="11"/>
      <c r="G47906" s="11"/>
      <c r="H47906" s="11"/>
    </row>
    <row r="47907" spans="6:8" x14ac:dyDescent="0.25">
      <c r="F47907" s="11"/>
      <c r="G47907" s="11"/>
      <c r="H47907" s="11"/>
    </row>
    <row r="47908" spans="6:8" x14ac:dyDescent="0.25">
      <c r="F47908" s="11"/>
      <c r="G47908" s="11"/>
      <c r="H47908" s="11"/>
    </row>
    <row r="47909" spans="6:8" x14ac:dyDescent="0.25">
      <c r="F47909" s="11"/>
      <c r="G47909" s="11"/>
      <c r="H47909" s="11"/>
    </row>
    <row r="47910" spans="6:8" x14ac:dyDescent="0.25">
      <c r="F47910" s="11"/>
      <c r="G47910" s="11"/>
      <c r="H47910" s="11"/>
    </row>
    <row r="47911" spans="6:8" x14ac:dyDescent="0.25">
      <c r="F47911" s="11"/>
      <c r="G47911" s="11"/>
      <c r="H47911" s="11"/>
    </row>
    <row r="47912" spans="6:8" x14ac:dyDescent="0.25">
      <c r="F47912" s="11"/>
      <c r="G47912" s="11"/>
      <c r="H47912" s="11"/>
    </row>
    <row r="47913" spans="6:8" x14ac:dyDescent="0.25">
      <c r="F47913" s="11"/>
      <c r="G47913" s="11"/>
      <c r="H47913" s="11"/>
    </row>
    <row r="47914" spans="6:8" x14ac:dyDescent="0.25">
      <c r="F47914" s="11"/>
      <c r="G47914" s="11"/>
      <c r="H47914" s="11"/>
    </row>
    <row r="47915" spans="6:8" x14ac:dyDescent="0.25">
      <c r="F47915" s="11"/>
      <c r="G47915" s="11"/>
      <c r="H47915" s="11"/>
    </row>
    <row r="47916" spans="6:8" x14ac:dyDescent="0.25">
      <c r="F47916" s="11"/>
      <c r="G47916" s="11"/>
      <c r="H47916" s="11"/>
    </row>
    <row r="47917" spans="6:8" x14ac:dyDescent="0.25">
      <c r="F47917" s="11"/>
      <c r="G47917" s="11"/>
      <c r="H47917" s="11"/>
    </row>
    <row r="47918" spans="6:8" x14ac:dyDescent="0.25">
      <c r="F47918" s="11"/>
      <c r="G47918" s="11"/>
      <c r="H47918" s="11"/>
    </row>
    <row r="47919" spans="6:8" x14ac:dyDescent="0.25">
      <c r="F47919" s="11"/>
      <c r="G47919" s="11"/>
      <c r="H47919" s="11"/>
    </row>
    <row r="47920" spans="6:8" x14ac:dyDescent="0.25">
      <c r="F47920" s="11"/>
      <c r="G47920" s="11"/>
      <c r="H47920" s="11"/>
    </row>
    <row r="47921" spans="6:8" x14ac:dyDescent="0.25">
      <c r="F47921" s="11"/>
      <c r="G47921" s="11"/>
      <c r="H47921" s="11"/>
    </row>
    <row r="47922" spans="6:8" x14ac:dyDescent="0.25">
      <c r="F47922" s="11"/>
      <c r="G47922" s="11"/>
      <c r="H47922" s="11"/>
    </row>
    <row r="47923" spans="6:8" x14ac:dyDescent="0.25">
      <c r="F47923" s="11"/>
      <c r="G47923" s="11"/>
      <c r="H47923" s="11"/>
    </row>
    <row r="47924" spans="6:8" x14ac:dyDescent="0.25">
      <c r="F47924" s="11"/>
      <c r="G47924" s="11"/>
      <c r="H47924" s="11"/>
    </row>
    <row r="47925" spans="6:8" x14ac:dyDescent="0.25">
      <c r="F47925" s="11"/>
      <c r="G47925" s="11"/>
      <c r="H47925" s="11"/>
    </row>
    <row r="47926" spans="6:8" x14ac:dyDescent="0.25">
      <c r="F47926" s="11"/>
      <c r="G47926" s="11"/>
      <c r="H47926" s="11"/>
    </row>
    <row r="47927" spans="6:8" x14ac:dyDescent="0.25">
      <c r="F47927" s="11"/>
      <c r="G47927" s="11"/>
      <c r="H47927" s="11"/>
    </row>
    <row r="47928" spans="6:8" x14ac:dyDescent="0.25">
      <c r="F47928" s="11"/>
      <c r="G47928" s="11"/>
      <c r="H47928" s="11"/>
    </row>
    <row r="47929" spans="6:8" x14ac:dyDescent="0.25">
      <c r="F47929" s="11"/>
      <c r="G47929" s="11"/>
      <c r="H47929" s="11"/>
    </row>
    <row r="47930" spans="6:8" x14ac:dyDescent="0.25">
      <c r="F47930" s="11"/>
      <c r="G47930" s="11"/>
      <c r="H47930" s="11"/>
    </row>
    <row r="47931" spans="6:8" x14ac:dyDescent="0.25">
      <c r="F47931" s="11"/>
      <c r="G47931" s="11"/>
      <c r="H47931" s="11"/>
    </row>
    <row r="47932" spans="6:8" x14ac:dyDescent="0.25">
      <c r="F47932" s="11"/>
      <c r="G47932" s="11"/>
      <c r="H47932" s="11"/>
    </row>
    <row r="47933" spans="6:8" x14ac:dyDescent="0.25">
      <c r="F47933" s="11"/>
      <c r="G47933" s="11"/>
      <c r="H47933" s="11"/>
    </row>
    <row r="47934" spans="6:8" x14ac:dyDescent="0.25">
      <c r="F47934" s="11"/>
      <c r="G47934" s="11"/>
      <c r="H47934" s="11"/>
    </row>
    <row r="47935" spans="6:8" x14ac:dyDescent="0.25">
      <c r="F47935" s="11"/>
      <c r="G47935" s="11"/>
      <c r="H47935" s="11"/>
    </row>
    <row r="47936" spans="6:8" x14ac:dyDescent="0.25">
      <c r="F47936" s="11"/>
      <c r="G47936" s="11"/>
      <c r="H47936" s="11"/>
    </row>
    <row r="47937" spans="6:8" x14ac:dyDescent="0.25">
      <c r="F47937" s="11"/>
      <c r="G47937" s="11"/>
      <c r="H47937" s="11"/>
    </row>
    <row r="47938" spans="6:8" x14ac:dyDescent="0.25">
      <c r="F47938" s="11"/>
      <c r="G47938" s="11"/>
      <c r="H47938" s="11"/>
    </row>
    <row r="47939" spans="6:8" x14ac:dyDescent="0.25">
      <c r="F47939" s="11"/>
      <c r="G47939" s="11"/>
      <c r="H47939" s="11"/>
    </row>
    <row r="47940" spans="6:8" x14ac:dyDescent="0.25">
      <c r="F47940" s="11"/>
      <c r="G47940" s="11"/>
      <c r="H47940" s="11"/>
    </row>
    <row r="47941" spans="6:8" x14ac:dyDescent="0.25">
      <c r="F47941" s="11"/>
      <c r="G47941" s="11"/>
      <c r="H47941" s="11"/>
    </row>
    <row r="47942" spans="6:8" x14ac:dyDescent="0.25">
      <c r="F47942" s="11"/>
      <c r="G47942" s="11"/>
      <c r="H47942" s="11"/>
    </row>
    <row r="47943" spans="6:8" x14ac:dyDescent="0.25">
      <c r="F47943" s="11"/>
      <c r="G47943" s="11"/>
      <c r="H47943" s="11"/>
    </row>
    <row r="47944" spans="6:8" x14ac:dyDescent="0.25">
      <c r="F47944" s="11"/>
      <c r="G47944" s="11"/>
      <c r="H47944" s="11"/>
    </row>
    <row r="47945" spans="6:8" x14ac:dyDescent="0.25">
      <c r="F47945" s="11"/>
      <c r="G47945" s="11"/>
      <c r="H47945" s="11"/>
    </row>
    <row r="47946" spans="6:8" x14ac:dyDescent="0.25">
      <c r="F47946" s="11"/>
      <c r="G47946" s="11"/>
      <c r="H47946" s="11"/>
    </row>
    <row r="47947" spans="6:8" x14ac:dyDescent="0.25">
      <c r="F47947" s="11"/>
      <c r="G47947" s="11"/>
      <c r="H47947" s="11"/>
    </row>
    <row r="47948" spans="6:8" x14ac:dyDescent="0.25">
      <c r="F47948" s="11"/>
      <c r="G47948" s="11"/>
      <c r="H47948" s="11"/>
    </row>
    <row r="47949" spans="6:8" x14ac:dyDescent="0.25">
      <c r="F47949" s="11"/>
      <c r="G47949" s="11"/>
      <c r="H47949" s="11"/>
    </row>
    <row r="47950" spans="6:8" x14ac:dyDescent="0.25">
      <c r="F47950" s="11"/>
      <c r="G47950" s="11"/>
      <c r="H47950" s="11"/>
    </row>
    <row r="47951" spans="6:8" x14ac:dyDescent="0.25">
      <c r="F47951" s="11"/>
      <c r="G47951" s="11"/>
      <c r="H47951" s="11"/>
    </row>
    <row r="47952" spans="6:8" x14ac:dyDescent="0.25">
      <c r="F47952" s="11"/>
      <c r="G47952" s="11"/>
      <c r="H47952" s="11"/>
    </row>
    <row r="47953" spans="6:8" x14ac:dyDescent="0.25">
      <c r="F47953" s="11"/>
      <c r="G47953" s="11"/>
      <c r="H47953" s="11"/>
    </row>
    <row r="47954" spans="6:8" x14ac:dyDescent="0.25">
      <c r="F47954" s="11"/>
      <c r="G47954" s="11"/>
      <c r="H47954" s="11"/>
    </row>
    <row r="47955" spans="6:8" x14ac:dyDescent="0.25">
      <c r="F47955" s="11"/>
      <c r="G47955" s="11"/>
      <c r="H47955" s="11"/>
    </row>
    <row r="47956" spans="6:8" x14ac:dyDescent="0.25">
      <c r="F47956" s="11"/>
      <c r="G47956" s="11"/>
      <c r="H47956" s="11"/>
    </row>
    <row r="47957" spans="6:8" x14ac:dyDescent="0.25">
      <c r="F47957" s="11"/>
      <c r="G47957" s="11"/>
      <c r="H47957" s="11"/>
    </row>
    <row r="47958" spans="6:8" x14ac:dyDescent="0.25">
      <c r="F47958" s="11"/>
      <c r="G47958" s="11"/>
      <c r="H47958" s="11"/>
    </row>
    <row r="47959" spans="6:8" x14ac:dyDescent="0.25">
      <c r="F47959" s="11"/>
      <c r="G47959" s="11"/>
      <c r="H47959" s="11"/>
    </row>
    <row r="47960" spans="6:8" x14ac:dyDescent="0.25">
      <c r="F47960" s="11"/>
      <c r="G47960" s="11"/>
      <c r="H47960" s="11"/>
    </row>
    <row r="47961" spans="6:8" x14ac:dyDescent="0.25">
      <c r="F47961" s="11"/>
      <c r="G47961" s="11"/>
      <c r="H47961" s="11"/>
    </row>
    <row r="47962" spans="6:8" x14ac:dyDescent="0.25">
      <c r="F47962" s="11"/>
      <c r="G47962" s="11"/>
      <c r="H47962" s="11"/>
    </row>
    <row r="47963" spans="6:8" x14ac:dyDescent="0.25">
      <c r="F47963" s="11"/>
      <c r="G47963" s="11"/>
      <c r="H47963" s="11"/>
    </row>
    <row r="47964" spans="6:8" x14ac:dyDescent="0.25">
      <c r="F47964" s="11"/>
      <c r="G47964" s="11"/>
      <c r="H47964" s="11"/>
    </row>
    <row r="47965" spans="6:8" x14ac:dyDescent="0.25">
      <c r="F47965" s="11"/>
      <c r="G47965" s="11"/>
      <c r="H47965" s="11"/>
    </row>
    <row r="47966" spans="6:8" x14ac:dyDescent="0.25">
      <c r="F47966" s="11"/>
      <c r="G47966" s="11"/>
      <c r="H47966" s="11"/>
    </row>
    <row r="47967" spans="6:8" x14ac:dyDescent="0.25">
      <c r="F47967" s="11"/>
      <c r="G47967" s="11"/>
      <c r="H47967" s="11"/>
    </row>
    <row r="47968" spans="6:8" x14ac:dyDescent="0.25">
      <c r="F47968" s="11"/>
      <c r="G47968" s="11"/>
      <c r="H47968" s="11"/>
    </row>
    <row r="47969" spans="6:8" x14ac:dyDescent="0.25">
      <c r="F47969" s="11"/>
      <c r="G47969" s="11"/>
      <c r="H47969" s="11"/>
    </row>
    <row r="47970" spans="6:8" x14ac:dyDescent="0.25">
      <c r="F47970" s="11"/>
      <c r="G47970" s="11"/>
      <c r="H47970" s="11"/>
    </row>
    <row r="47971" spans="6:8" x14ac:dyDescent="0.25">
      <c r="F47971" s="11"/>
      <c r="G47971" s="11"/>
      <c r="H47971" s="11"/>
    </row>
    <row r="47972" spans="6:8" x14ac:dyDescent="0.25">
      <c r="F47972" s="11"/>
      <c r="G47972" s="11"/>
      <c r="H47972" s="11"/>
    </row>
    <row r="47973" spans="6:8" x14ac:dyDescent="0.25">
      <c r="F47973" s="11"/>
      <c r="G47973" s="11"/>
      <c r="H47973" s="11"/>
    </row>
    <row r="47974" spans="6:8" x14ac:dyDescent="0.25">
      <c r="F47974" s="11"/>
      <c r="G47974" s="11"/>
      <c r="H47974" s="11"/>
    </row>
    <row r="47975" spans="6:8" x14ac:dyDescent="0.25">
      <c r="F47975" s="11"/>
      <c r="G47975" s="11"/>
      <c r="H47975" s="11"/>
    </row>
    <row r="47976" spans="6:8" x14ac:dyDescent="0.25">
      <c r="F47976" s="11"/>
      <c r="G47976" s="11"/>
      <c r="H47976" s="11"/>
    </row>
    <row r="47977" spans="6:8" x14ac:dyDescent="0.25">
      <c r="F47977" s="11"/>
      <c r="G47977" s="11"/>
      <c r="H47977" s="11"/>
    </row>
    <row r="47978" spans="6:8" x14ac:dyDescent="0.25">
      <c r="F47978" s="11"/>
      <c r="G47978" s="11"/>
      <c r="H47978" s="11"/>
    </row>
    <row r="47979" spans="6:8" x14ac:dyDescent="0.25">
      <c r="F47979" s="11"/>
      <c r="G47979" s="11"/>
      <c r="H47979" s="11"/>
    </row>
    <row r="47980" spans="6:8" x14ac:dyDescent="0.25">
      <c r="F47980" s="11"/>
      <c r="G47980" s="11"/>
      <c r="H47980" s="11"/>
    </row>
    <row r="47981" spans="6:8" x14ac:dyDescent="0.25">
      <c r="F47981" s="11"/>
      <c r="G47981" s="11"/>
      <c r="H47981" s="11"/>
    </row>
    <row r="47982" spans="6:8" x14ac:dyDescent="0.25">
      <c r="F47982" s="11"/>
      <c r="G47982" s="11"/>
      <c r="H47982" s="11"/>
    </row>
    <row r="47983" spans="6:8" x14ac:dyDescent="0.25">
      <c r="F47983" s="11"/>
      <c r="G47983" s="11"/>
      <c r="H47983" s="11"/>
    </row>
    <row r="47984" spans="6:8" x14ac:dyDescent="0.25">
      <c r="F47984" s="11"/>
      <c r="G47984" s="11"/>
      <c r="H47984" s="11"/>
    </row>
    <row r="47985" spans="6:8" x14ac:dyDescent="0.25">
      <c r="F47985" s="11"/>
      <c r="G47985" s="11"/>
      <c r="H47985" s="11"/>
    </row>
    <row r="47986" spans="6:8" x14ac:dyDescent="0.25">
      <c r="F47986" s="11"/>
      <c r="G47986" s="11"/>
      <c r="H47986" s="11"/>
    </row>
    <row r="47987" spans="6:8" x14ac:dyDescent="0.25">
      <c r="F47987" s="11"/>
      <c r="G47987" s="11"/>
      <c r="H47987" s="11"/>
    </row>
    <row r="47988" spans="6:8" x14ac:dyDescent="0.25">
      <c r="F47988" s="11"/>
      <c r="G47988" s="11"/>
      <c r="H47988" s="11"/>
    </row>
    <row r="47989" spans="6:8" x14ac:dyDescent="0.25">
      <c r="F47989" s="11"/>
      <c r="G47989" s="11"/>
      <c r="H47989" s="11"/>
    </row>
    <row r="47990" spans="6:8" x14ac:dyDescent="0.25">
      <c r="F47990" s="11"/>
      <c r="G47990" s="11"/>
      <c r="H47990" s="11"/>
    </row>
    <row r="47991" spans="6:8" x14ac:dyDescent="0.25">
      <c r="F47991" s="11"/>
      <c r="G47991" s="11"/>
      <c r="H47991" s="11"/>
    </row>
    <row r="47992" spans="6:8" x14ac:dyDescent="0.25">
      <c r="F47992" s="11"/>
      <c r="G47992" s="11"/>
      <c r="H47992" s="11"/>
    </row>
    <row r="47993" spans="6:8" x14ac:dyDescent="0.25">
      <c r="F47993" s="11"/>
      <c r="G47993" s="11"/>
      <c r="H47993" s="11"/>
    </row>
    <row r="47994" spans="6:8" x14ac:dyDescent="0.25">
      <c r="F47994" s="11"/>
      <c r="G47994" s="11"/>
      <c r="H47994" s="11"/>
    </row>
    <row r="47995" spans="6:8" x14ac:dyDescent="0.25">
      <c r="F47995" s="11"/>
      <c r="G47995" s="11"/>
      <c r="H47995" s="11"/>
    </row>
    <row r="47996" spans="6:8" x14ac:dyDescent="0.25">
      <c r="F47996" s="11"/>
      <c r="G47996" s="11"/>
      <c r="H47996" s="11"/>
    </row>
    <row r="47997" spans="6:8" x14ac:dyDescent="0.25">
      <c r="F47997" s="11"/>
      <c r="G47997" s="11"/>
      <c r="H47997" s="11"/>
    </row>
    <row r="47998" spans="6:8" x14ac:dyDescent="0.25">
      <c r="F47998" s="11"/>
      <c r="G47998" s="11"/>
      <c r="H47998" s="11"/>
    </row>
    <row r="47999" spans="6:8" x14ac:dyDescent="0.25">
      <c r="F47999" s="11"/>
      <c r="G47999" s="11"/>
      <c r="H47999" s="11"/>
    </row>
    <row r="48000" spans="6:8" x14ac:dyDescent="0.25">
      <c r="F48000" s="11"/>
      <c r="G48000" s="11"/>
      <c r="H48000" s="11"/>
    </row>
    <row r="48001" spans="6:8" x14ac:dyDescent="0.25">
      <c r="F48001" s="11"/>
      <c r="G48001" s="11"/>
      <c r="H48001" s="11"/>
    </row>
    <row r="48002" spans="6:8" x14ac:dyDescent="0.25">
      <c r="F48002" s="11"/>
      <c r="G48002" s="11"/>
      <c r="H48002" s="11"/>
    </row>
    <row r="48003" spans="6:8" x14ac:dyDescent="0.25">
      <c r="F48003" s="11"/>
      <c r="G48003" s="11"/>
      <c r="H48003" s="11"/>
    </row>
    <row r="48004" spans="6:8" x14ac:dyDescent="0.25">
      <c r="F48004" s="11"/>
      <c r="G48004" s="11"/>
      <c r="H48004" s="11"/>
    </row>
    <row r="48005" spans="6:8" x14ac:dyDescent="0.25">
      <c r="F48005" s="11"/>
      <c r="G48005" s="11"/>
      <c r="H48005" s="11"/>
    </row>
    <row r="48006" spans="6:8" x14ac:dyDescent="0.25">
      <c r="F48006" s="11"/>
      <c r="G48006" s="11"/>
      <c r="H48006" s="11"/>
    </row>
    <row r="48007" spans="6:8" x14ac:dyDescent="0.25">
      <c r="F48007" s="11"/>
      <c r="G48007" s="11"/>
      <c r="H48007" s="11"/>
    </row>
    <row r="48008" spans="6:8" x14ac:dyDescent="0.25">
      <c r="F48008" s="11"/>
      <c r="G48008" s="11"/>
      <c r="H48008" s="11"/>
    </row>
    <row r="48009" spans="6:8" x14ac:dyDescent="0.25">
      <c r="F48009" s="11"/>
      <c r="G48009" s="11"/>
      <c r="H48009" s="11"/>
    </row>
    <row r="48010" spans="6:8" x14ac:dyDescent="0.25">
      <c r="F48010" s="11"/>
      <c r="G48010" s="11"/>
      <c r="H48010" s="11"/>
    </row>
    <row r="48011" spans="6:8" x14ac:dyDescent="0.25">
      <c r="F48011" s="11"/>
      <c r="G48011" s="11"/>
      <c r="H48011" s="11"/>
    </row>
    <row r="48012" spans="6:8" x14ac:dyDescent="0.25">
      <c r="F48012" s="11"/>
      <c r="G48012" s="11"/>
      <c r="H48012" s="11"/>
    </row>
    <row r="48013" spans="6:8" x14ac:dyDescent="0.25">
      <c r="F48013" s="11"/>
      <c r="G48013" s="11"/>
      <c r="H48013" s="11"/>
    </row>
    <row r="48014" spans="6:8" x14ac:dyDescent="0.25">
      <c r="F48014" s="11"/>
      <c r="G48014" s="11"/>
      <c r="H48014" s="11"/>
    </row>
    <row r="48015" spans="6:8" x14ac:dyDescent="0.25">
      <c r="F48015" s="11"/>
      <c r="G48015" s="11"/>
      <c r="H48015" s="11"/>
    </row>
    <row r="48016" spans="6:8" x14ac:dyDescent="0.25">
      <c r="F48016" s="11"/>
      <c r="G48016" s="11"/>
      <c r="H48016" s="11"/>
    </row>
    <row r="48017" spans="6:8" x14ac:dyDescent="0.25">
      <c r="F48017" s="11"/>
      <c r="G48017" s="11"/>
      <c r="H48017" s="11"/>
    </row>
    <row r="48018" spans="6:8" x14ac:dyDescent="0.25">
      <c r="F48018" s="11"/>
      <c r="G48018" s="11"/>
      <c r="H48018" s="11"/>
    </row>
    <row r="48019" spans="6:8" x14ac:dyDescent="0.25">
      <c r="F48019" s="11"/>
      <c r="G48019" s="11"/>
      <c r="H48019" s="11"/>
    </row>
    <row r="48020" spans="6:8" x14ac:dyDescent="0.25">
      <c r="F48020" s="11"/>
      <c r="G48020" s="11"/>
      <c r="H48020" s="11"/>
    </row>
    <row r="48021" spans="6:8" x14ac:dyDescent="0.25">
      <c r="F48021" s="11"/>
      <c r="G48021" s="11"/>
      <c r="H48021" s="11"/>
    </row>
    <row r="48022" spans="6:8" x14ac:dyDescent="0.25">
      <c r="F48022" s="11"/>
      <c r="G48022" s="11"/>
      <c r="H48022" s="11"/>
    </row>
    <row r="48023" spans="6:8" x14ac:dyDescent="0.25">
      <c r="F48023" s="11"/>
      <c r="G48023" s="11"/>
      <c r="H48023" s="11"/>
    </row>
    <row r="48024" spans="6:8" x14ac:dyDescent="0.25">
      <c r="F48024" s="11"/>
      <c r="G48024" s="11"/>
      <c r="H48024" s="11"/>
    </row>
    <row r="48025" spans="6:8" x14ac:dyDescent="0.25">
      <c r="F48025" s="11"/>
      <c r="G48025" s="11"/>
      <c r="H48025" s="11"/>
    </row>
    <row r="48026" spans="6:8" x14ac:dyDescent="0.25">
      <c r="F48026" s="11"/>
      <c r="G48026" s="11"/>
      <c r="H48026" s="11"/>
    </row>
    <row r="48027" spans="6:8" x14ac:dyDescent="0.25">
      <c r="F48027" s="11"/>
      <c r="G48027" s="11"/>
      <c r="H48027" s="11"/>
    </row>
    <row r="48028" spans="6:8" x14ac:dyDescent="0.25">
      <c r="F48028" s="11"/>
      <c r="G48028" s="11"/>
      <c r="H48028" s="11"/>
    </row>
    <row r="48029" spans="6:8" x14ac:dyDescent="0.25">
      <c r="F48029" s="11"/>
      <c r="G48029" s="11"/>
      <c r="H48029" s="11"/>
    </row>
    <row r="48030" spans="6:8" x14ac:dyDescent="0.25">
      <c r="F48030" s="11"/>
      <c r="G48030" s="11"/>
      <c r="H48030" s="11"/>
    </row>
    <row r="48031" spans="6:8" x14ac:dyDescent="0.25">
      <c r="F48031" s="11"/>
      <c r="G48031" s="11"/>
      <c r="H48031" s="11"/>
    </row>
    <row r="48032" spans="6:8" x14ac:dyDescent="0.25">
      <c r="F48032" s="11"/>
      <c r="G48032" s="11"/>
      <c r="H48032" s="11"/>
    </row>
    <row r="48033" spans="6:8" x14ac:dyDescent="0.25">
      <c r="F48033" s="11"/>
      <c r="G48033" s="11"/>
      <c r="H48033" s="11"/>
    </row>
    <row r="48034" spans="6:8" x14ac:dyDescent="0.25">
      <c r="F48034" s="11"/>
      <c r="G48034" s="11"/>
      <c r="H48034" s="11"/>
    </row>
    <row r="48035" spans="6:8" x14ac:dyDescent="0.25">
      <c r="F48035" s="11"/>
      <c r="G48035" s="11"/>
      <c r="H48035" s="11"/>
    </row>
    <row r="48036" spans="6:8" x14ac:dyDescent="0.25">
      <c r="F48036" s="11"/>
      <c r="G48036" s="11"/>
      <c r="H48036" s="11"/>
    </row>
    <row r="48037" spans="6:8" x14ac:dyDescent="0.25">
      <c r="F48037" s="11"/>
      <c r="G48037" s="11"/>
      <c r="H48037" s="11"/>
    </row>
    <row r="48038" spans="6:8" x14ac:dyDescent="0.25">
      <c r="F48038" s="11"/>
      <c r="G48038" s="11"/>
      <c r="H48038" s="11"/>
    </row>
    <row r="48039" spans="6:8" x14ac:dyDescent="0.25">
      <c r="F48039" s="11"/>
      <c r="G48039" s="11"/>
      <c r="H48039" s="11"/>
    </row>
    <row r="48040" spans="6:8" x14ac:dyDescent="0.25">
      <c r="F48040" s="11"/>
      <c r="G48040" s="11"/>
      <c r="H48040" s="11"/>
    </row>
    <row r="48041" spans="6:8" x14ac:dyDescent="0.25">
      <c r="F48041" s="11"/>
      <c r="G48041" s="11"/>
      <c r="H48041" s="11"/>
    </row>
    <row r="48042" spans="6:8" x14ac:dyDescent="0.25">
      <c r="F48042" s="11"/>
      <c r="G48042" s="11"/>
      <c r="H48042" s="11"/>
    </row>
    <row r="48043" spans="6:8" x14ac:dyDescent="0.25">
      <c r="F48043" s="11"/>
      <c r="G48043" s="11"/>
      <c r="H48043" s="11"/>
    </row>
    <row r="48044" spans="6:8" x14ac:dyDescent="0.25">
      <c r="F48044" s="11"/>
      <c r="G48044" s="11"/>
      <c r="H48044" s="11"/>
    </row>
    <row r="48045" spans="6:8" x14ac:dyDescent="0.25">
      <c r="F48045" s="11"/>
      <c r="G48045" s="11"/>
      <c r="H48045" s="11"/>
    </row>
    <row r="48046" spans="6:8" x14ac:dyDescent="0.25">
      <c r="F48046" s="11"/>
      <c r="G48046" s="11"/>
      <c r="H48046" s="11"/>
    </row>
    <row r="48047" spans="6:8" x14ac:dyDescent="0.25">
      <c r="F48047" s="11"/>
      <c r="G48047" s="11"/>
      <c r="H48047" s="11"/>
    </row>
    <row r="48048" spans="6:8" x14ac:dyDescent="0.25">
      <c r="F48048" s="11"/>
      <c r="G48048" s="11"/>
      <c r="H48048" s="11"/>
    </row>
    <row r="48049" spans="6:8" x14ac:dyDescent="0.25">
      <c r="F48049" s="11"/>
      <c r="G48049" s="11"/>
      <c r="H48049" s="11"/>
    </row>
    <row r="48050" spans="6:8" x14ac:dyDescent="0.25">
      <c r="F48050" s="11"/>
      <c r="G48050" s="11"/>
      <c r="H48050" s="11"/>
    </row>
    <row r="48051" spans="6:8" x14ac:dyDescent="0.25">
      <c r="F48051" s="11"/>
      <c r="G48051" s="11"/>
      <c r="H48051" s="11"/>
    </row>
    <row r="48052" spans="6:8" x14ac:dyDescent="0.25">
      <c r="F48052" s="11"/>
      <c r="G48052" s="11"/>
      <c r="H48052" s="11"/>
    </row>
    <row r="48053" spans="6:8" x14ac:dyDescent="0.25">
      <c r="F48053" s="11"/>
      <c r="G48053" s="11"/>
      <c r="H48053" s="11"/>
    </row>
    <row r="48054" spans="6:8" x14ac:dyDescent="0.25">
      <c r="F48054" s="11"/>
      <c r="G48054" s="11"/>
      <c r="H48054" s="11"/>
    </row>
    <row r="48055" spans="6:8" x14ac:dyDescent="0.25">
      <c r="F48055" s="11"/>
      <c r="G48055" s="11"/>
      <c r="H48055" s="11"/>
    </row>
    <row r="48056" spans="6:8" x14ac:dyDescent="0.25">
      <c r="F48056" s="11"/>
      <c r="G48056" s="11"/>
      <c r="H48056" s="11"/>
    </row>
    <row r="48057" spans="6:8" x14ac:dyDescent="0.25">
      <c r="F48057" s="11"/>
      <c r="G48057" s="11"/>
      <c r="H48057" s="11"/>
    </row>
    <row r="48058" spans="6:8" x14ac:dyDescent="0.25">
      <c r="F48058" s="11"/>
      <c r="G48058" s="11"/>
      <c r="H48058" s="11"/>
    </row>
    <row r="48059" spans="6:8" x14ac:dyDescent="0.25">
      <c r="F48059" s="11"/>
      <c r="G48059" s="11"/>
      <c r="H48059" s="11"/>
    </row>
    <row r="48060" spans="6:8" x14ac:dyDescent="0.25">
      <c r="F48060" s="11"/>
      <c r="G48060" s="11"/>
      <c r="H48060" s="11"/>
    </row>
    <row r="48061" spans="6:8" x14ac:dyDescent="0.25">
      <c r="F48061" s="11"/>
      <c r="G48061" s="11"/>
      <c r="H48061" s="11"/>
    </row>
    <row r="48062" spans="6:8" x14ac:dyDescent="0.25">
      <c r="F48062" s="11"/>
      <c r="G48062" s="11"/>
      <c r="H48062" s="11"/>
    </row>
    <row r="48063" spans="6:8" x14ac:dyDescent="0.25">
      <c r="F48063" s="11"/>
      <c r="G48063" s="11"/>
      <c r="H48063" s="11"/>
    </row>
    <row r="48064" spans="6:8" x14ac:dyDescent="0.25">
      <c r="F48064" s="11"/>
      <c r="G48064" s="11"/>
      <c r="H48064" s="11"/>
    </row>
    <row r="48065" spans="6:8" x14ac:dyDescent="0.25">
      <c r="F48065" s="11"/>
      <c r="G48065" s="11"/>
      <c r="H48065" s="11"/>
    </row>
    <row r="48066" spans="6:8" x14ac:dyDescent="0.25">
      <c r="F48066" s="11"/>
      <c r="G48066" s="11"/>
      <c r="H48066" s="11"/>
    </row>
    <row r="48067" spans="6:8" x14ac:dyDescent="0.25">
      <c r="F48067" s="11"/>
      <c r="G48067" s="11"/>
      <c r="H48067" s="11"/>
    </row>
    <row r="48068" spans="6:8" x14ac:dyDescent="0.25">
      <c r="F48068" s="11"/>
      <c r="G48068" s="11"/>
      <c r="H48068" s="11"/>
    </row>
    <row r="48069" spans="6:8" x14ac:dyDescent="0.25">
      <c r="F48069" s="11"/>
      <c r="G48069" s="11"/>
      <c r="H48069" s="11"/>
    </row>
    <row r="48070" spans="6:8" x14ac:dyDescent="0.25">
      <c r="F48070" s="11"/>
      <c r="G48070" s="11"/>
      <c r="H48070" s="11"/>
    </row>
    <row r="48071" spans="6:8" x14ac:dyDescent="0.25">
      <c r="F48071" s="11"/>
      <c r="G48071" s="11"/>
      <c r="H48071" s="11"/>
    </row>
    <row r="48072" spans="6:8" x14ac:dyDescent="0.25">
      <c r="F48072" s="11"/>
      <c r="G48072" s="11"/>
      <c r="H48072" s="11"/>
    </row>
    <row r="48073" spans="6:8" x14ac:dyDescent="0.25">
      <c r="F48073" s="11"/>
      <c r="G48073" s="11"/>
      <c r="H48073" s="11"/>
    </row>
    <row r="48074" spans="6:8" x14ac:dyDescent="0.25">
      <c r="F48074" s="11"/>
      <c r="G48074" s="11"/>
      <c r="H48074" s="11"/>
    </row>
    <row r="48075" spans="6:8" x14ac:dyDescent="0.25">
      <c r="F48075" s="11"/>
      <c r="G48075" s="11"/>
      <c r="H48075" s="11"/>
    </row>
    <row r="48076" spans="6:8" x14ac:dyDescent="0.25">
      <c r="F48076" s="11"/>
      <c r="G48076" s="11"/>
      <c r="H48076" s="11"/>
    </row>
    <row r="48077" spans="6:8" x14ac:dyDescent="0.25">
      <c r="F48077" s="11"/>
      <c r="G48077" s="11"/>
      <c r="H48077" s="11"/>
    </row>
    <row r="48078" spans="6:8" x14ac:dyDescent="0.25">
      <c r="F48078" s="11"/>
      <c r="G48078" s="11"/>
      <c r="H48078" s="11"/>
    </row>
    <row r="48079" spans="6:8" x14ac:dyDescent="0.25">
      <c r="F48079" s="11"/>
      <c r="G48079" s="11"/>
      <c r="H48079" s="11"/>
    </row>
    <row r="48080" spans="6:8" x14ac:dyDescent="0.25">
      <c r="F48080" s="11"/>
      <c r="G48080" s="11"/>
      <c r="H48080" s="11"/>
    </row>
    <row r="48081" spans="6:8" x14ac:dyDescent="0.25">
      <c r="F48081" s="11"/>
      <c r="G48081" s="11"/>
      <c r="H48081" s="11"/>
    </row>
    <row r="48082" spans="6:8" x14ac:dyDescent="0.25">
      <c r="F48082" s="11"/>
      <c r="G48082" s="11"/>
      <c r="H48082" s="11"/>
    </row>
    <row r="48083" spans="6:8" x14ac:dyDescent="0.25">
      <c r="F48083" s="11"/>
      <c r="G48083" s="11"/>
      <c r="H48083" s="11"/>
    </row>
    <row r="48084" spans="6:8" x14ac:dyDescent="0.25">
      <c r="F48084" s="11"/>
      <c r="G48084" s="11"/>
      <c r="H48084" s="11"/>
    </row>
    <row r="48085" spans="6:8" x14ac:dyDescent="0.25">
      <c r="F48085" s="11"/>
      <c r="G48085" s="11"/>
      <c r="H48085" s="11"/>
    </row>
    <row r="48086" spans="6:8" x14ac:dyDescent="0.25">
      <c r="F48086" s="11"/>
      <c r="G48086" s="11"/>
      <c r="H48086" s="11"/>
    </row>
    <row r="48087" spans="6:8" x14ac:dyDescent="0.25">
      <c r="F48087" s="11"/>
      <c r="G48087" s="11"/>
      <c r="H48087" s="11"/>
    </row>
    <row r="48088" spans="6:8" x14ac:dyDescent="0.25">
      <c r="F48088" s="11"/>
      <c r="G48088" s="11"/>
      <c r="H48088" s="11"/>
    </row>
    <row r="48089" spans="6:8" x14ac:dyDescent="0.25">
      <c r="F48089" s="11"/>
      <c r="G48089" s="11"/>
      <c r="H48089" s="11"/>
    </row>
    <row r="48090" spans="6:8" x14ac:dyDescent="0.25">
      <c r="F48090" s="11"/>
      <c r="G48090" s="11"/>
      <c r="H48090" s="11"/>
    </row>
    <row r="48091" spans="6:8" x14ac:dyDescent="0.25">
      <c r="F48091" s="11"/>
      <c r="G48091" s="11"/>
      <c r="H48091" s="11"/>
    </row>
    <row r="48092" spans="6:8" x14ac:dyDescent="0.25">
      <c r="F48092" s="11"/>
      <c r="G48092" s="11"/>
      <c r="H48092" s="11"/>
    </row>
    <row r="48093" spans="6:8" x14ac:dyDescent="0.25">
      <c r="F48093" s="11"/>
      <c r="G48093" s="11"/>
      <c r="H48093" s="11"/>
    </row>
    <row r="48094" spans="6:8" x14ac:dyDescent="0.25">
      <c r="F48094" s="11"/>
      <c r="G48094" s="11"/>
      <c r="H48094" s="11"/>
    </row>
    <row r="48095" spans="6:8" x14ac:dyDescent="0.25">
      <c r="F48095" s="11"/>
      <c r="G48095" s="11"/>
      <c r="H48095" s="11"/>
    </row>
    <row r="48096" spans="6:8" x14ac:dyDescent="0.25">
      <c r="F48096" s="11"/>
      <c r="G48096" s="11"/>
      <c r="H48096" s="11"/>
    </row>
    <row r="48097" spans="6:8" x14ac:dyDescent="0.25">
      <c r="F48097" s="11"/>
      <c r="G48097" s="11"/>
      <c r="H48097" s="11"/>
    </row>
    <row r="48098" spans="6:8" x14ac:dyDescent="0.25">
      <c r="F48098" s="11"/>
      <c r="G48098" s="11"/>
      <c r="H48098" s="11"/>
    </row>
    <row r="48099" spans="6:8" x14ac:dyDescent="0.25">
      <c r="F48099" s="11"/>
      <c r="G48099" s="11"/>
      <c r="H48099" s="11"/>
    </row>
    <row r="48100" spans="6:8" x14ac:dyDescent="0.25">
      <c r="F48100" s="11"/>
      <c r="G48100" s="11"/>
      <c r="H48100" s="11"/>
    </row>
    <row r="48101" spans="6:8" x14ac:dyDescent="0.25">
      <c r="F48101" s="11"/>
      <c r="G48101" s="11"/>
      <c r="H48101" s="11"/>
    </row>
    <row r="48102" spans="6:8" x14ac:dyDescent="0.25">
      <c r="F48102" s="11"/>
      <c r="G48102" s="11"/>
      <c r="H48102" s="11"/>
    </row>
    <row r="48103" spans="6:8" x14ac:dyDescent="0.25">
      <c r="F48103" s="11"/>
      <c r="G48103" s="11"/>
      <c r="H48103" s="11"/>
    </row>
    <row r="48104" spans="6:8" x14ac:dyDescent="0.25">
      <c r="F48104" s="11"/>
      <c r="G48104" s="11"/>
      <c r="H48104" s="11"/>
    </row>
    <row r="48105" spans="6:8" x14ac:dyDescent="0.25">
      <c r="F48105" s="11"/>
      <c r="G48105" s="11"/>
      <c r="H48105" s="11"/>
    </row>
    <row r="48106" spans="6:8" x14ac:dyDescent="0.25">
      <c r="F48106" s="11"/>
      <c r="G48106" s="11"/>
      <c r="H48106" s="11"/>
    </row>
    <row r="48107" spans="6:8" x14ac:dyDescent="0.25">
      <c r="F48107" s="11"/>
      <c r="G48107" s="11"/>
      <c r="H48107" s="11"/>
    </row>
    <row r="48108" spans="6:8" x14ac:dyDescent="0.25">
      <c r="F48108" s="11"/>
      <c r="G48108" s="11"/>
      <c r="H48108" s="11"/>
    </row>
    <row r="48109" spans="6:8" x14ac:dyDescent="0.25">
      <c r="F48109" s="11"/>
      <c r="G48109" s="11"/>
      <c r="H48109" s="11"/>
    </row>
    <row r="48110" spans="6:8" x14ac:dyDescent="0.25">
      <c r="F48110" s="11"/>
      <c r="G48110" s="11"/>
      <c r="H48110" s="11"/>
    </row>
    <row r="48111" spans="6:8" x14ac:dyDescent="0.25">
      <c r="F48111" s="11"/>
      <c r="G48111" s="11"/>
      <c r="H48111" s="11"/>
    </row>
    <row r="48112" spans="6:8" x14ac:dyDescent="0.25">
      <c r="F48112" s="11"/>
      <c r="G48112" s="11"/>
      <c r="H48112" s="11"/>
    </row>
    <row r="48113" spans="6:8" x14ac:dyDescent="0.25">
      <c r="F48113" s="11"/>
      <c r="G48113" s="11"/>
      <c r="H48113" s="11"/>
    </row>
    <row r="48114" spans="6:8" x14ac:dyDescent="0.25">
      <c r="F48114" s="11"/>
      <c r="G48114" s="11"/>
      <c r="H48114" s="11"/>
    </row>
    <row r="48115" spans="6:8" x14ac:dyDescent="0.25">
      <c r="F48115" s="11"/>
      <c r="G48115" s="11"/>
      <c r="H48115" s="11"/>
    </row>
    <row r="48116" spans="6:8" x14ac:dyDescent="0.25">
      <c r="F48116" s="11"/>
      <c r="G48116" s="11"/>
      <c r="H48116" s="11"/>
    </row>
    <row r="48117" spans="6:8" x14ac:dyDescent="0.25">
      <c r="F48117" s="11"/>
      <c r="G48117" s="11"/>
      <c r="H48117" s="11"/>
    </row>
    <row r="48118" spans="6:8" x14ac:dyDescent="0.25">
      <c r="F48118" s="11"/>
      <c r="G48118" s="11"/>
      <c r="H48118" s="11"/>
    </row>
    <row r="48119" spans="6:8" x14ac:dyDescent="0.25">
      <c r="F48119" s="11"/>
      <c r="G48119" s="11"/>
      <c r="H48119" s="11"/>
    </row>
    <row r="48120" spans="6:8" x14ac:dyDescent="0.25">
      <c r="F48120" s="11"/>
      <c r="G48120" s="11"/>
      <c r="H48120" s="11"/>
    </row>
    <row r="48121" spans="6:8" x14ac:dyDescent="0.25">
      <c r="F48121" s="11"/>
      <c r="G48121" s="11"/>
      <c r="H48121" s="11"/>
    </row>
    <row r="48122" spans="6:8" x14ac:dyDescent="0.25">
      <c r="F48122" s="11"/>
      <c r="G48122" s="11"/>
      <c r="H48122" s="11"/>
    </row>
    <row r="48123" spans="6:8" x14ac:dyDescent="0.25">
      <c r="F48123" s="11"/>
      <c r="G48123" s="11"/>
      <c r="H48123" s="11"/>
    </row>
    <row r="48124" spans="6:8" x14ac:dyDescent="0.25">
      <c r="F48124" s="11"/>
      <c r="G48124" s="11"/>
      <c r="H48124" s="11"/>
    </row>
    <row r="48125" spans="6:8" x14ac:dyDescent="0.25">
      <c r="F48125" s="11"/>
      <c r="G48125" s="11"/>
      <c r="H48125" s="11"/>
    </row>
    <row r="48126" spans="6:8" x14ac:dyDescent="0.25">
      <c r="F48126" s="11"/>
      <c r="G48126" s="11"/>
      <c r="H48126" s="11"/>
    </row>
    <row r="48127" spans="6:8" x14ac:dyDescent="0.25">
      <c r="F48127" s="11"/>
      <c r="G48127" s="11"/>
      <c r="H48127" s="11"/>
    </row>
    <row r="48128" spans="6:8" x14ac:dyDescent="0.25">
      <c r="F48128" s="11"/>
      <c r="G48128" s="11"/>
      <c r="H48128" s="11"/>
    </row>
    <row r="48129" spans="6:8" x14ac:dyDescent="0.25">
      <c r="F48129" s="11"/>
      <c r="G48129" s="11"/>
      <c r="H48129" s="11"/>
    </row>
    <row r="48130" spans="6:8" x14ac:dyDescent="0.25">
      <c r="F48130" s="11"/>
      <c r="G48130" s="11"/>
      <c r="H48130" s="11"/>
    </row>
    <row r="48131" spans="6:8" x14ac:dyDescent="0.25">
      <c r="F48131" s="11"/>
      <c r="G48131" s="11"/>
      <c r="H48131" s="11"/>
    </row>
    <row r="48132" spans="6:8" x14ac:dyDescent="0.25">
      <c r="F48132" s="11"/>
      <c r="G48132" s="11"/>
      <c r="H48132" s="11"/>
    </row>
    <row r="48133" spans="6:8" x14ac:dyDescent="0.25">
      <c r="F48133" s="11"/>
      <c r="G48133" s="11"/>
      <c r="H48133" s="11"/>
    </row>
    <row r="48134" spans="6:8" x14ac:dyDescent="0.25">
      <c r="F48134" s="11"/>
      <c r="G48134" s="11"/>
      <c r="H48134" s="11"/>
    </row>
    <row r="48135" spans="6:8" x14ac:dyDescent="0.25">
      <c r="F48135" s="11"/>
      <c r="G48135" s="11"/>
      <c r="H48135" s="11"/>
    </row>
    <row r="48136" spans="6:8" x14ac:dyDescent="0.25">
      <c r="F48136" s="11"/>
      <c r="G48136" s="11"/>
      <c r="H48136" s="11"/>
    </row>
    <row r="48137" spans="6:8" x14ac:dyDescent="0.25">
      <c r="F48137" s="11"/>
      <c r="G48137" s="11"/>
      <c r="H48137" s="11"/>
    </row>
    <row r="48138" spans="6:8" x14ac:dyDescent="0.25">
      <c r="F48138" s="11"/>
      <c r="G48138" s="11"/>
      <c r="H48138" s="11"/>
    </row>
    <row r="48139" spans="6:8" x14ac:dyDescent="0.25">
      <c r="F48139" s="11"/>
      <c r="G48139" s="11"/>
      <c r="H48139" s="11"/>
    </row>
    <row r="48140" spans="6:8" x14ac:dyDescent="0.25">
      <c r="F48140" s="11"/>
      <c r="G48140" s="11"/>
      <c r="H48140" s="11"/>
    </row>
    <row r="48141" spans="6:8" x14ac:dyDescent="0.25">
      <c r="F48141" s="11"/>
      <c r="G48141" s="11"/>
      <c r="H48141" s="11"/>
    </row>
    <row r="48142" spans="6:8" x14ac:dyDescent="0.25">
      <c r="F48142" s="11"/>
      <c r="G48142" s="11"/>
      <c r="H48142" s="11"/>
    </row>
    <row r="48143" spans="6:8" x14ac:dyDescent="0.25">
      <c r="F48143" s="11"/>
      <c r="G48143" s="11"/>
      <c r="H48143" s="11"/>
    </row>
    <row r="48144" spans="6:8" x14ac:dyDescent="0.25">
      <c r="F48144" s="11"/>
      <c r="G48144" s="11"/>
      <c r="H48144" s="11"/>
    </row>
    <row r="48145" spans="6:8" x14ac:dyDescent="0.25">
      <c r="F48145" s="11"/>
      <c r="G48145" s="11"/>
      <c r="H48145" s="11"/>
    </row>
    <row r="48146" spans="6:8" x14ac:dyDescent="0.25">
      <c r="F48146" s="11"/>
      <c r="G48146" s="11"/>
      <c r="H48146" s="11"/>
    </row>
    <row r="48147" spans="6:8" x14ac:dyDescent="0.25">
      <c r="F48147" s="11"/>
      <c r="G48147" s="11"/>
      <c r="H48147" s="11"/>
    </row>
    <row r="48148" spans="6:8" x14ac:dyDescent="0.25">
      <c r="F48148" s="11"/>
      <c r="G48148" s="11"/>
      <c r="H48148" s="11"/>
    </row>
    <row r="48149" spans="6:8" x14ac:dyDescent="0.25">
      <c r="F48149" s="11"/>
      <c r="G48149" s="11"/>
      <c r="H48149" s="11"/>
    </row>
    <row r="48150" spans="6:8" x14ac:dyDescent="0.25">
      <c r="F48150" s="11"/>
      <c r="G48150" s="11"/>
      <c r="H48150" s="11"/>
    </row>
    <row r="48151" spans="6:8" x14ac:dyDescent="0.25">
      <c r="F48151" s="11"/>
      <c r="G48151" s="11"/>
      <c r="H48151" s="11"/>
    </row>
    <row r="48152" spans="6:8" x14ac:dyDescent="0.25">
      <c r="F48152" s="11"/>
      <c r="G48152" s="11"/>
      <c r="H48152" s="11"/>
    </row>
    <row r="48153" spans="6:8" x14ac:dyDescent="0.25">
      <c r="F48153" s="11"/>
      <c r="G48153" s="11"/>
      <c r="H48153" s="11"/>
    </row>
    <row r="48154" spans="6:8" x14ac:dyDescent="0.25">
      <c r="F48154" s="11"/>
      <c r="G48154" s="11"/>
      <c r="H48154" s="11"/>
    </row>
    <row r="48155" spans="6:8" x14ac:dyDescent="0.25">
      <c r="F48155" s="11"/>
      <c r="G48155" s="11"/>
      <c r="H48155" s="11"/>
    </row>
    <row r="48156" spans="6:8" x14ac:dyDescent="0.25">
      <c r="F48156" s="11"/>
      <c r="G48156" s="11"/>
      <c r="H48156" s="11"/>
    </row>
    <row r="48157" spans="6:8" x14ac:dyDescent="0.25">
      <c r="F48157" s="11"/>
      <c r="G48157" s="11"/>
      <c r="H48157" s="11"/>
    </row>
    <row r="48158" spans="6:8" x14ac:dyDescent="0.25">
      <c r="F48158" s="11"/>
      <c r="G48158" s="11"/>
      <c r="H48158" s="11"/>
    </row>
    <row r="48159" spans="6:8" x14ac:dyDescent="0.25">
      <c r="F48159" s="11"/>
      <c r="G48159" s="11"/>
      <c r="H48159" s="11"/>
    </row>
    <row r="48160" spans="6:8" x14ac:dyDescent="0.25">
      <c r="F48160" s="11"/>
      <c r="G48160" s="11"/>
      <c r="H48160" s="11"/>
    </row>
    <row r="48161" spans="6:8" x14ac:dyDescent="0.25">
      <c r="F48161" s="11"/>
      <c r="G48161" s="11"/>
      <c r="H48161" s="11"/>
    </row>
    <row r="48162" spans="6:8" x14ac:dyDescent="0.25">
      <c r="F48162" s="11"/>
      <c r="G48162" s="11"/>
      <c r="H48162" s="11"/>
    </row>
    <row r="48163" spans="6:8" x14ac:dyDescent="0.25">
      <c r="F48163" s="11"/>
      <c r="G48163" s="11"/>
      <c r="H48163" s="11"/>
    </row>
    <row r="48164" spans="6:8" x14ac:dyDescent="0.25">
      <c r="F48164" s="11"/>
      <c r="G48164" s="11"/>
      <c r="H48164" s="11"/>
    </row>
    <row r="48165" spans="6:8" x14ac:dyDescent="0.25">
      <c r="F48165" s="11"/>
      <c r="G48165" s="11"/>
      <c r="H48165" s="11"/>
    </row>
    <row r="48166" spans="6:8" x14ac:dyDescent="0.25">
      <c r="F48166" s="11"/>
      <c r="G48166" s="11"/>
      <c r="H48166" s="11"/>
    </row>
    <row r="48167" spans="6:8" x14ac:dyDescent="0.25">
      <c r="F48167" s="11"/>
      <c r="G48167" s="11"/>
      <c r="H48167" s="11"/>
    </row>
    <row r="48168" spans="6:8" x14ac:dyDescent="0.25">
      <c r="F48168" s="11"/>
      <c r="G48168" s="11"/>
      <c r="H48168" s="11"/>
    </row>
    <row r="48169" spans="6:8" x14ac:dyDescent="0.25">
      <c r="F48169" s="11"/>
      <c r="G48169" s="11"/>
      <c r="H48169" s="11"/>
    </row>
    <row r="48170" spans="6:8" x14ac:dyDescent="0.25">
      <c r="F48170" s="11"/>
      <c r="G48170" s="11"/>
      <c r="H48170" s="11"/>
    </row>
    <row r="48171" spans="6:8" x14ac:dyDescent="0.25">
      <c r="F48171" s="11"/>
      <c r="G48171" s="11"/>
      <c r="H48171" s="11"/>
    </row>
    <row r="48172" spans="6:8" x14ac:dyDescent="0.25">
      <c r="F48172" s="11"/>
      <c r="G48172" s="11"/>
      <c r="H48172" s="11"/>
    </row>
    <row r="48173" spans="6:8" x14ac:dyDescent="0.25">
      <c r="F48173" s="11"/>
      <c r="G48173" s="11"/>
      <c r="H48173" s="11"/>
    </row>
    <row r="48174" spans="6:8" x14ac:dyDescent="0.25">
      <c r="F48174" s="11"/>
      <c r="G48174" s="11"/>
      <c r="H48174" s="11"/>
    </row>
    <row r="48175" spans="6:8" x14ac:dyDescent="0.25">
      <c r="F48175" s="11"/>
      <c r="G48175" s="11"/>
      <c r="H48175" s="11"/>
    </row>
    <row r="48176" spans="6:8" x14ac:dyDescent="0.25">
      <c r="F48176" s="11"/>
      <c r="G48176" s="11"/>
      <c r="H48176" s="11"/>
    </row>
    <row r="48177" spans="6:8" x14ac:dyDescent="0.25">
      <c r="F48177" s="11"/>
      <c r="G48177" s="11"/>
      <c r="H48177" s="11"/>
    </row>
    <row r="48178" spans="6:8" x14ac:dyDescent="0.25">
      <c r="F48178" s="11"/>
      <c r="G48178" s="11"/>
      <c r="H48178" s="11"/>
    </row>
    <row r="48179" spans="6:8" x14ac:dyDescent="0.25">
      <c r="F48179" s="11"/>
      <c r="G48179" s="11"/>
      <c r="H48179" s="11"/>
    </row>
    <row r="48180" spans="6:8" x14ac:dyDescent="0.25">
      <c r="F48180" s="11"/>
      <c r="G48180" s="11"/>
      <c r="H48180" s="11"/>
    </row>
    <row r="48181" spans="6:8" x14ac:dyDescent="0.25">
      <c r="F48181" s="11"/>
      <c r="G48181" s="11"/>
      <c r="H48181" s="11"/>
    </row>
    <row r="48182" spans="6:8" x14ac:dyDescent="0.25">
      <c r="F48182" s="11"/>
      <c r="G48182" s="11"/>
      <c r="H48182" s="11"/>
    </row>
    <row r="48183" spans="6:8" x14ac:dyDescent="0.25">
      <c r="F48183" s="11"/>
      <c r="G48183" s="11"/>
      <c r="H48183" s="11"/>
    </row>
    <row r="48184" spans="6:8" x14ac:dyDescent="0.25">
      <c r="F48184" s="11"/>
      <c r="G48184" s="11"/>
      <c r="H48184" s="11"/>
    </row>
    <row r="48185" spans="6:8" x14ac:dyDescent="0.25">
      <c r="F48185" s="11"/>
      <c r="G48185" s="11"/>
      <c r="H48185" s="11"/>
    </row>
    <row r="48186" spans="6:8" x14ac:dyDescent="0.25">
      <c r="F48186" s="11"/>
      <c r="G48186" s="11"/>
      <c r="H48186" s="11"/>
    </row>
    <row r="48187" spans="6:8" x14ac:dyDescent="0.25">
      <c r="F48187" s="11"/>
      <c r="G48187" s="11"/>
      <c r="H48187" s="11"/>
    </row>
    <row r="48188" spans="6:8" x14ac:dyDescent="0.25">
      <c r="F48188" s="11"/>
      <c r="G48188" s="11"/>
      <c r="H48188" s="11"/>
    </row>
    <row r="48189" spans="6:8" x14ac:dyDescent="0.25">
      <c r="F48189" s="11"/>
      <c r="G48189" s="11"/>
      <c r="H48189" s="11"/>
    </row>
    <row r="48190" spans="6:8" x14ac:dyDescent="0.25">
      <c r="F48190" s="11"/>
      <c r="G48190" s="11"/>
      <c r="H48190" s="11"/>
    </row>
    <row r="48191" spans="6:8" x14ac:dyDescent="0.25">
      <c r="F48191" s="11"/>
      <c r="G48191" s="11"/>
      <c r="H48191" s="11"/>
    </row>
    <row r="48192" spans="6:8" x14ac:dyDescent="0.25">
      <c r="F48192" s="11"/>
      <c r="G48192" s="11"/>
      <c r="H48192" s="11"/>
    </row>
    <row r="48193" spans="6:8" x14ac:dyDescent="0.25">
      <c r="F48193" s="11"/>
      <c r="G48193" s="11"/>
      <c r="H48193" s="11"/>
    </row>
    <row r="48194" spans="6:8" x14ac:dyDescent="0.25">
      <c r="F48194" s="11"/>
      <c r="G48194" s="11"/>
      <c r="H48194" s="11"/>
    </row>
    <row r="48195" spans="6:8" x14ac:dyDescent="0.25">
      <c r="F48195" s="11"/>
      <c r="G48195" s="11"/>
      <c r="H48195" s="11"/>
    </row>
    <row r="48196" spans="6:8" x14ac:dyDescent="0.25">
      <c r="F48196" s="11"/>
      <c r="G48196" s="11"/>
      <c r="H48196" s="11"/>
    </row>
    <row r="48197" spans="6:8" x14ac:dyDescent="0.25">
      <c r="F48197" s="11"/>
      <c r="G48197" s="11"/>
      <c r="H48197" s="11"/>
    </row>
    <row r="48198" spans="6:8" x14ac:dyDescent="0.25">
      <c r="F48198" s="11"/>
      <c r="G48198" s="11"/>
      <c r="H48198" s="11"/>
    </row>
    <row r="48199" spans="6:8" x14ac:dyDescent="0.25">
      <c r="F48199" s="11"/>
      <c r="G48199" s="11"/>
      <c r="H48199" s="11"/>
    </row>
    <row r="48200" spans="6:8" x14ac:dyDescent="0.25">
      <c r="F48200" s="11"/>
      <c r="G48200" s="11"/>
      <c r="H48200" s="11"/>
    </row>
    <row r="48201" spans="6:8" x14ac:dyDescent="0.25">
      <c r="F48201" s="11"/>
      <c r="G48201" s="11"/>
      <c r="H48201" s="11"/>
    </row>
    <row r="48202" spans="6:8" x14ac:dyDescent="0.25">
      <c r="F48202" s="11"/>
      <c r="G48202" s="11"/>
      <c r="H48202" s="11"/>
    </row>
    <row r="48203" spans="6:8" x14ac:dyDescent="0.25">
      <c r="F48203" s="11"/>
      <c r="G48203" s="11"/>
      <c r="H48203" s="11"/>
    </row>
    <row r="48204" spans="6:8" x14ac:dyDescent="0.25">
      <c r="F48204" s="11"/>
      <c r="G48204" s="11"/>
      <c r="H48204" s="11"/>
    </row>
    <row r="48205" spans="6:8" x14ac:dyDescent="0.25">
      <c r="F48205" s="11"/>
      <c r="G48205" s="11"/>
      <c r="H48205" s="11"/>
    </row>
    <row r="48206" spans="6:8" x14ac:dyDescent="0.25">
      <c r="F48206" s="11"/>
      <c r="G48206" s="11"/>
      <c r="H48206" s="11"/>
    </row>
    <row r="48207" spans="6:8" x14ac:dyDescent="0.25">
      <c r="F48207" s="11"/>
      <c r="G48207" s="11"/>
      <c r="H48207" s="11"/>
    </row>
    <row r="48208" spans="6:8" x14ac:dyDescent="0.25">
      <c r="F48208" s="11"/>
      <c r="G48208" s="11"/>
      <c r="H48208" s="11"/>
    </row>
    <row r="48209" spans="6:8" x14ac:dyDescent="0.25">
      <c r="F48209" s="11"/>
      <c r="G48209" s="11"/>
      <c r="H48209" s="11"/>
    </row>
    <row r="48210" spans="6:8" x14ac:dyDescent="0.25">
      <c r="F48210" s="11"/>
      <c r="G48210" s="11"/>
      <c r="H48210" s="11"/>
    </row>
    <row r="48211" spans="6:8" x14ac:dyDescent="0.25">
      <c r="F48211" s="11"/>
      <c r="G48211" s="11"/>
      <c r="H48211" s="11"/>
    </row>
    <row r="48212" spans="6:8" x14ac:dyDescent="0.25">
      <c r="F48212" s="11"/>
      <c r="G48212" s="11"/>
      <c r="H48212" s="11"/>
    </row>
    <row r="48213" spans="6:8" x14ac:dyDescent="0.25">
      <c r="F48213" s="11"/>
      <c r="G48213" s="11"/>
      <c r="H48213" s="11"/>
    </row>
    <row r="48214" spans="6:8" x14ac:dyDescent="0.25">
      <c r="F48214" s="11"/>
      <c r="G48214" s="11"/>
      <c r="H48214" s="11"/>
    </row>
    <row r="48215" spans="6:8" x14ac:dyDescent="0.25">
      <c r="F48215" s="11"/>
      <c r="G48215" s="11"/>
      <c r="H48215" s="11"/>
    </row>
    <row r="48216" spans="6:8" x14ac:dyDescent="0.25">
      <c r="F48216" s="11"/>
      <c r="G48216" s="11"/>
      <c r="H48216" s="11"/>
    </row>
    <row r="48217" spans="6:8" x14ac:dyDescent="0.25">
      <c r="F48217" s="11"/>
      <c r="G48217" s="11"/>
      <c r="H48217" s="11"/>
    </row>
    <row r="48218" spans="6:8" x14ac:dyDescent="0.25">
      <c r="F48218" s="11"/>
      <c r="G48218" s="11"/>
      <c r="H48218" s="11"/>
    </row>
    <row r="48219" spans="6:8" x14ac:dyDescent="0.25">
      <c r="F48219" s="11"/>
      <c r="G48219" s="11"/>
      <c r="H48219" s="11"/>
    </row>
    <row r="48220" spans="6:8" x14ac:dyDescent="0.25">
      <c r="F48220" s="11"/>
      <c r="G48220" s="11"/>
      <c r="H48220" s="11"/>
    </row>
    <row r="48221" spans="6:8" x14ac:dyDescent="0.25">
      <c r="F48221" s="11"/>
      <c r="G48221" s="11"/>
      <c r="H48221" s="11"/>
    </row>
    <row r="48222" spans="6:8" x14ac:dyDescent="0.25">
      <c r="F48222" s="11"/>
      <c r="G48222" s="11"/>
      <c r="H48222" s="11"/>
    </row>
    <row r="48223" spans="6:8" x14ac:dyDescent="0.25">
      <c r="F48223" s="11"/>
      <c r="G48223" s="11"/>
      <c r="H48223" s="11"/>
    </row>
    <row r="48224" spans="6:8" x14ac:dyDescent="0.25">
      <c r="F48224" s="11"/>
      <c r="G48224" s="11"/>
      <c r="H48224" s="11"/>
    </row>
    <row r="48225" spans="6:8" x14ac:dyDescent="0.25">
      <c r="F48225" s="11"/>
      <c r="G48225" s="11"/>
      <c r="H48225" s="11"/>
    </row>
    <row r="48226" spans="6:8" x14ac:dyDescent="0.25">
      <c r="F48226" s="11"/>
      <c r="G48226" s="11"/>
      <c r="H48226" s="11"/>
    </row>
    <row r="48227" spans="6:8" x14ac:dyDescent="0.25">
      <c r="F48227" s="11"/>
      <c r="G48227" s="11"/>
      <c r="H48227" s="11"/>
    </row>
    <row r="48228" spans="6:8" x14ac:dyDescent="0.25">
      <c r="F48228" s="11"/>
      <c r="G48228" s="11"/>
      <c r="H48228" s="11"/>
    </row>
    <row r="48229" spans="6:8" x14ac:dyDescent="0.25">
      <c r="F48229" s="11"/>
      <c r="G48229" s="11"/>
      <c r="H48229" s="11"/>
    </row>
    <row r="48230" spans="6:8" x14ac:dyDescent="0.25">
      <c r="F48230" s="11"/>
      <c r="G48230" s="11"/>
      <c r="H48230" s="11"/>
    </row>
    <row r="48231" spans="6:8" x14ac:dyDescent="0.25">
      <c r="F48231" s="11"/>
      <c r="G48231" s="11"/>
      <c r="H48231" s="11"/>
    </row>
    <row r="48232" spans="6:8" x14ac:dyDescent="0.25">
      <c r="F48232" s="11"/>
      <c r="G48232" s="11"/>
      <c r="H48232" s="11"/>
    </row>
    <row r="48233" spans="6:8" x14ac:dyDescent="0.25">
      <c r="F48233" s="11"/>
      <c r="G48233" s="11"/>
      <c r="H48233" s="11"/>
    </row>
    <row r="48234" spans="6:8" x14ac:dyDescent="0.25">
      <c r="F48234" s="11"/>
      <c r="G48234" s="11"/>
      <c r="H48234" s="11"/>
    </row>
    <row r="48235" spans="6:8" x14ac:dyDescent="0.25">
      <c r="F48235" s="11"/>
      <c r="G48235" s="11"/>
      <c r="H48235" s="11"/>
    </row>
    <row r="48236" spans="6:8" x14ac:dyDescent="0.25">
      <c r="F48236" s="11"/>
      <c r="G48236" s="11"/>
      <c r="H48236" s="11"/>
    </row>
    <row r="48237" spans="6:8" x14ac:dyDescent="0.25">
      <c r="F48237" s="11"/>
      <c r="G48237" s="11"/>
      <c r="H48237" s="11"/>
    </row>
    <row r="48238" spans="6:8" x14ac:dyDescent="0.25">
      <c r="F48238" s="11"/>
      <c r="G48238" s="11"/>
      <c r="H48238" s="11"/>
    </row>
    <row r="48239" spans="6:8" x14ac:dyDescent="0.25">
      <c r="F48239" s="11"/>
      <c r="G48239" s="11"/>
      <c r="H48239" s="11"/>
    </row>
    <row r="48240" spans="6:8" x14ac:dyDescent="0.25">
      <c r="F48240" s="11"/>
      <c r="G48240" s="11"/>
      <c r="H48240" s="11"/>
    </row>
    <row r="48241" spans="6:8" x14ac:dyDescent="0.25">
      <c r="F48241" s="11"/>
      <c r="G48241" s="11"/>
      <c r="H48241" s="11"/>
    </row>
    <row r="48242" spans="6:8" x14ac:dyDescent="0.25">
      <c r="F48242" s="11"/>
      <c r="G48242" s="11"/>
      <c r="H48242" s="11"/>
    </row>
    <row r="48243" spans="6:8" x14ac:dyDescent="0.25">
      <c r="F48243" s="11"/>
      <c r="G48243" s="11"/>
      <c r="H48243" s="11"/>
    </row>
    <row r="48244" spans="6:8" x14ac:dyDescent="0.25">
      <c r="F48244" s="11"/>
      <c r="G48244" s="11"/>
      <c r="H48244" s="11"/>
    </row>
    <row r="48245" spans="6:8" x14ac:dyDescent="0.25">
      <c r="F48245" s="11"/>
      <c r="G48245" s="11"/>
      <c r="H48245" s="11"/>
    </row>
    <row r="48246" spans="6:8" x14ac:dyDescent="0.25">
      <c r="F48246" s="11"/>
      <c r="G48246" s="11"/>
      <c r="H48246" s="11"/>
    </row>
    <row r="48247" spans="6:8" x14ac:dyDescent="0.25">
      <c r="F48247" s="11"/>
      <c r="G48247" s="11"/>
      <c r="H48247" s="11"/>
    </row>
    <row r="48248" spans="6:8" x14ac:dyDescent="0.25">
      <c r="F48248" s="11"/>
      <c r="G48248" s="11"/>
      <c r="H48248" s="11"/>
    </row>
    <row r="48249" spans="6:8" x14ac:dyDescent="0.25">
      <c r="F48249" s="11"/>
      <c r="G48249" s="11"/>
      <c r="H48249" s="11"/>
    </row>
    <row r="48250" spans="6:8" x14ac:dyDescent="0.25">
      <c r="F48250" s="11"/>
      <c r="G48250" s="11"/>
      <c r="H48250" s="11"/>
    </row>
    <row r="48251" spans="6:8" x14ac:dyDescent="0.25">
      <c r="F48251" s="11"/>
      <c r="G48251" s="11"/>
      <c r="H48251" s="11"/>
    </row>
    <row r="48252" spans="6:8" x14ac:dyDescent="0.25">
      <c r="F48252" s="11"/>
      <c r="G48252" s="11"/>
      <c r="H48252" s="11"/>
    </row>
    <row r="48253" spans="6:8" x14ac:dyDescent="0.25">
      <c r="F48253" s="11"/>
      <c r="G48253" s="11"/>
      <c r="H48253" s="11"/>
    </row>
    <row r="48254" spans="6:8" x14ac:dyDescent="0.25">
      <c r="F48254" s="11"/>
      <c r="G48254" s="11"/>
      <c r="H48254" s="11"/>
    </row>
    <row r="48255" spans="6:8" x14ac:dyDescent="0.25">
      <c r="F48255" s="11"/>
      <c r="G48255" s="11"/>
      <c r="H48255" s="11"/>
    </row>
    <row r="48256" spans="6:8" x14ac:dyDescent="0.25">
      <c r="F48256" s="11"/>
      <c r="G48256" s="11"/>
      <c r="H48256" s="11"/>
    </row>
    <row r="48257" spans="6:8" x14ac:dyDescent="0.25">
      <c r="F48257" s="11"/>
      <c r="G48257" s="11"/>
      <c r="H48257" s="11"/>
    </row>
    <row r="48258" spans="6:8" x14ac:dyDescent="0.25">
      <c r="F48258" s="11"/>
      <c r="G48258" s="11"/>
      <c r="H48258" s="11"/>
    </row>
    <row r="48259" spans="6:8" x14ac:dyDescent="0.25">
      <c r="F48259" s="11"/>
      <c r="G48259" s="11"/>
      <c r="H48259" s="11"/>
    </row>
    <row r="48260" spans="6:8" x14ac:dyDescent="0.25">
      <c r="F48260" s="11"/>
      <c r="G48260" s="11"/>
      <c r="H48260" s="11"/>
    </row>
    <row r="48261" spans="6:8" x14ac:dyDescent="0.25">
      <c r="F48261" s="11"/>
      <c r="G48261" s="11"/>
      <c r="H48261" s="11"/>
    </row>
    <row r="48262" spans="6:8" x14ac:dyDescent="0.25">
      <c r="F48262" s="11"/>
      <c r="G48262" s="11"/>
      <c r="H48262" s="11"/>
    </row>
    <row r="48263" spans="6:8" x14ac:dyDescent="0.25">
      <c r="F48263" s="11"/>
      <c r="G48263" s="11"/>
      <c r="H48263" s="11"/>
    </row>
    <row r="48264" spans="6:8" x14ac:dyDescent="0.25">
      <c r="F48264" s="11"/>
      <c r="G48264" s="11"/>
      <c r="H48264" s="11"/>
    </row>
    <row r="48265" spans="6:8" x14ac:dyDescent="0.25">
      <c r="F48265" s="11"/>
      <c r="G48265" s="11"/>
      <c r="H48265" s="11"/>
    </row>
    <row r="48266" spans="6:8" x14ac:dyDescent="0.25">
      <c r="F48266" s="11"/>
      <c r="G48266" s="11"/>
      <c r="H48266" s="11"/>
    </row>
    <row r="48267" spans="6:8" x14ac:dyDescent="0.25">
      <c r="F48267" s="11"/>
      <c r="G48267" s="11"/>
      <c r="H48267" s="11"/>
    </row>
    <row r="48268" spans="6:8" x14ac:dyDescent="0.25">
      <c r="F48268" s="11"/>
      <c r="G48268" s="11"/>
      <c r="H48268" s="11"/>
    </row>
    <row r="48269" spans="6:8" x14ac:dyDescent="0.25">
      <c r="F48269" s="11"/>
      <c r="G48269" s="11"/>
      <c r="H48269" s="11"/>
    </row>
    <row r="48270" spans="6:8" x14ac:dyDescent="0.25">
      <c r="F48270" s="11"/>
      <c r="G48270" s="11"/>
      <c r="H48270" s="11"/>
    </row>
    <row r="48271" spans="6:8" x14ac:dyDescent="0.25">
      <c r="F48271" s="11"/>
      <c r="G48271" s="11"/>
      <c r="H48271" s="11"/>
    </row>
    <row r="48272" spans="6:8" x14ac:dyDescent="0.25">
      <c r="F48272" s="11"/>
      <c r="G48272" s="11"/>
      <c r="H48272" s="11"/>
    </row>
    <row r="48273" spans="6:8" x14ac:dyDescent="0.25">
      <c r="F48273" s="11"/>
      <c r="G48273" s="11"/>
      <c r="H48273" s="11"/>
    </row>
    <row r="48274" spans="6:8" x14ac:dyDescent="0.25">
      <c r="F48274" s="11"/>
      <c r="G48274" s="11"/>
      <c r="H48274" s="11"/>
    </row>
    <row r="48275" spans="6:8" x14ac:dyDescent="0.25">
      <c r="F48275" s="11"/>
      <c r="G48275" s="11"/>
      <c r="H48275" s="11"/>
    </row>
    <row r="48276" spans="6:8" x14ac:dyDescent="0.25">
      <c r="F48276" s="11"/>
      <c r="G48276" s="11"/>
      <c r="H48276" s="11"/>
    </row>
    <row r="48277" spans="6:8" x14ac:dyDescent="0.25">
      <c r="F48277" s="11"/>
      <c r="G48277" s="11"/>
      <c r="H48277" s="11"/>
    </row>
    <row r="48278" spans="6:8" x14ac:dyDescent="0.25">
      <c r="F48278" s="11"/>
      <c r="G48278" s="11"/>
      <c r="H48278" s="11"/>
    </row>
    <row r="48279" spans="6:8" x14ac:dyDescent="0.25">
      <c r="F48279" s="11"/>
      <c r="G48279" s="11"/>
      <c r="H48279" s="11"/>
    </row>
    <row r="48280" spans="6:8" x14ac:dyDescent="0.25">
      <c r="F48280" s="11"/>
      <c r="G48280" s="11"/>
      <c r="H48280" s="11"/>
    </row>
    <row r="48281" spans="6:8" x14ac:dyDescent="0.25">
      <c r="F48281" s="11"/>
      <c r="G48281" s="11"/>
      <c r="H48281" s="11"/>
    </row>
    <row r="48282" spans="6:8" x14ac:dyDescent="0.25">
      <c r="F48282" s="11"/>
      <c r="G48282" s="11"/>
      <c r="H48282" s="11"/>
    </row>
    <row r="48283" spans="6:8" x14ac:dyDescent="0.25">
      <c r="F48283" s="11"/>
      <c r="G48283" s="11"/>
      <c r="H48283" s="11"/>
    </row>
    <row r="48284" spans="6:8" x14ac:dyDescent="0.25">
      <c r="F48284" s="11"/>
      <c r="G48284" s="11"/>
      <c r="H48284" s="11"/>
    </row>
    <row r="48285" spans="6:8" x14ac:dyDescent="0.25">
      <c r="F48285" s="11"/>
      <c r="G48285" s="11"/>
      <c r="H48285" s="11"/>
    </row>
    <row r="48286" spans="6:8" x14ac:dyDescent="0.25">
      <c r="F48286" s="11"/>
      <c r="G48286" s="11"/>
      <c r="H48286" s="11"/>
    </row>
    <row r="48287" spans="6:8" x14ac:dyDescent="0.25">
      <c r="F48287" s="11"/>
      <c r="G48287" s="11"/>
      <c r="H48287" s="11"/>
    </row>
    <row r="48288" spans="6:8" x14ac:dyDescent="0.25">
      <c r="F48288" s="11"/>
      <c r="G48288" s="11"/>
      <c r="H48288" s="11"/>
    </row>
    <row r="48289" spans="6:8" x14ac:dyDescent="0.25">
      <c r="F48289" s="11"/>
      <c r="G48289" s="11"/>
      <c r="H48289" s="11"/>
    </row>
    <row r="48290" spans="6:8" x14ac:dyDescent="0.25">
      <c r="F48290" s="11"/>
      <c r="G48290" s="11"/>
      <c r="H48290" s="11"/>
    </row>
    <row r="48291" spans="6:8" x14ac:dyDescent="0.25">
      <c r="F48291" s="11"/>
      <c r="G48291" s="11"/>
      <c r="H48291" s="11"/>
    </row>
    <row r="48292" spans="6:8" x14ac:dyDescent="0.25">
      <c r="F48292" s="11"/>
      <c r="G48292" s="11"/>
      <c r="H48292" s="11"/>
    </row>
    <row r="48293" spans="6:8" x14ac:dyDescent="0.25">
      <c r="F48293" s="11"/>
      <c r="G48293" s="11"/>
      <c r="H48293" s="11"/>
    </row>
    <row r="48294" spans="6:8" x14ac:dyDescent="0.25">
      <c r="F48294" s="11"/>
      <c r="G48294" s="11"/>
      <c r="H48294" s="11"/>
    </row>
    <row r="48295" spans="6:8" x14ac:dyDescent="0.25">
      <c r="F48295" s="11"/>
      <c r="G48295" s="11"/>
      <c r="H48295" s="11"/>
    </row>
    <row r="48296" spans="6:8" x14ac:dyDescent="0.25">
      <c r="F48296" s="11"/>
      <c r="G48296" s="11"/>
      <c r="H48296" s="11"/>
    </row>
    <row r="48297" spans="6:8" x14ac:dyDescent="0.25">
      <c r="F48297" s="11"/>
      <c r="G48297" s="11"/>
      <c r="H48297" s="11"/>
    </row>
    <row r="48298" spans="6:8" x14ac:dyDescent="0.25">
      <c r="F48298" s="11"/>
      <c r="G48298" s="11"/>
      <c r="H48298" s="11"/>
    </row>
    <row r="48299" spans="6:8" x14ac:dyDescent="0.25">
      <c r="F48299" s="11"/>
      <c r="G48299" s="11"/>
      <c r="H48299" s="11"/>
    </row>
    <row r="48300" spans="6:8" x14ac:dyDescent="0.25">
      <c r="F48300" s="11"/>
      <c r="G48300" s="11"/>
      <c r="H48300" s="11"/>
    </row>
    <row r="48301" spans="6:8" x14ac:dyDescent="0.25">
      <c r="F48301" s="11"/>
      <c r="G48301" s="11"/>
      <c r="H48301" s="11"/>
    </row>
    <row r="48302" spans="6:8" x14ac:dyDescent="0.25">
      <c r="F48302" s="11"/>
      <c r="G48302" s="11"/>
      <c r="H48302" s="11"/>
    </row>
    <row r="48303" spans="6:8" x14ac:dyDescent="0.25">
      <c r="F48303" s="11"/>
      <c r="G48303" s="11"/>
      <c r="H48303" s="11"/>
    </row>
    <row r="48304" spans="6:8" x14ac:dyDescent="0.25">
      <c r="F48304" s="11"/>
      <c r="G48304" s="11"/>
      <c r="H48304" s="11"/>
    </row>
    <row r="48305" spans="6:8" x14ac:dyDescent="0.25">
      <c r="F48305" s="11"/>
      <c r="G48305" s="11"/>
      <c r="H48305" s="11"/>
    </row>
    <row r="48306" spans="6:8" x14ac:dyDescent="0.25">
      <c r="F48306" s="11"/>
      <c r="G48306" s="11"/>
      <c r="H48306" s="11"/>
    </row>
    <row r="48307" spans="6:8" x14ac:dyDescent="0.25">
      <c r="F48307" s="11"/>
      <c r="G48307" s="11"/>
      <c r="H48307" s="11"/>
    </row>
    <row r="48308" spans="6:8" x14ac:dyDescent="0.25">
      <c r="F48308" s="11"/>
      <c r="G48308" s="11"/>
      <c r="H48308" s="11"/>
    </row>
    <row r="48309" spans="6:8" x14ac:dyDescent="0.25">
      <c r="F48309" s="11"/>
      <c r="G48309" s="11"/>
      <c r="H48309" s="11"/>
    </row>
    <row r="48310" spans="6:8" x14ac:dyDescent="0.25">
      <c r="F48310" s="11"/>
      <c r="G48310" s="11"/>
      <c r="H48310" s="11"/>
    </row>
    <row r="48311" spans="6:8" x14ac:dyDescent="0.25">
      <c r="F48311" s="11"/>
      <c r="G48311" s="11"/>
      <c r="H48311" s="11"/>
    </row>
    <row r="48312" spans="6:8" x14ac:dyDescent="0.25">
      <c r="F48312" s="11"/>
      <c r="G48312" s="11"/>
      <c r="H48312" s="11"/>
    </row>
    <row r="48313" spans="6:8" x14ac:dyDescent="0.25">
      <c r="F48313" s="11"/>
      <c r="G48313" s="11"/>
      <c r="H48313" s="11"/>
    </row>
    <row r="48314" spans="6:8" x14ac:dyDescent="0.25">
      <c r="F48314" s="11"/>
      <c r="G48314" s="11"/>
      <c r="H48314" s="11"/>
    </row>
    <row r="48315" spans="6:8" x14ac:dyDescent="0.25">
      <c r="F48315" s="11"/>
      <c r="G48315" s="11"/>
      <c r="H48315" s="11"/>
    </row>
    <row r="48316" spans="6:8" x14ac:dyDescent="0.25">
      <c r="F48316" s="11"/>
      <c r="G48316" s="11"/>
      <c r="H48316" s="11"/>
    </row>
    <row r="48317" spans="6:8" x14ac:dyDescent="0.25">
      <c r="F48317" s="11"/>
      <c r="G48317" s="11"/>
      <c r="H48317" s="11"/>
    </row>
    <row r="48318" spans="6:8" x14ac:dyDescent="0.25">
      <c r="F48318" s="11"/>
      <c r="G48318" s="11"/>
      <c r="H48318" s="11"/>
    </row>
    <row r="48319" spans="6:8" x14ac:dyDescent="0.25">
      <c r="F48319" s="11"/>
      <c r="G48319" s="11"/>
      <c r="H48319" s="11"/>
    </row>
    <row r="48320" spans="6:8" x14ac:dyDescent="0.25">
      <c r="F48320" s="11"/>
      <c r="G48320" s="11"/>
      <c r="H48320" s="11"/>
    </row>
    <row r="48321" spans="6:8" x14ac:dyDescent="0.25">
      <c r="F48321" s="11"/>
      <c r="G48321" s="11"/>
      <c r="H48321" s="11"/>
    </row>
    <row r="48322" spans="6:8" x14ac:dyDescent="0.25">
      <c r="F48322" s="11"/>
      <c r="G48322" s="11"/>
      <c r="H48322" s="11"/>
    </row>
    <row r="48323" spans="6:8" x14ac:dyDescent="0.25">
      <c r="F48323" s="11"/>
      <c r="G48323" s="11"/>
      <c r="H48323" s="11"/>
    </row>
    <row r="48324" spans="6:8" x14ac:dyDescent="0.25">
      <c r="F48324" s="11"/>
      <c r="G48324" s="11"/>
      <c r="H48324" s="11"/>
    </row>
    <row r="48325" spans="6:8" x14ac:dyDescent="0.25">
      <c r="F48325" s="11"/>
      <c r="G48325" s="11"/>
      <c r="H48325" s="11"/>
    </row>
    <row r="48326" spans="6:8" x14ac:dyDescent="0.25">
      <c r="F48326" s="11"/>
      <c r="G48326" s="11"/>
      <c r="H48326" s="11"/>
    </row>
    <row r="48327" spans="6:8" x14ac:dyDescent="0.25">
      <c r="F48327" s="11"/>
      <c r="G48327" s="11"/>
      <c r="H48327" s="11"/>
    </row>
    <row r="48328" spans="6:8" x14ac:dyDescent="0.25">
      <c r="F48328" s="11"/>
      <c r="G48328" s="11"/>
      <c r="H48328" s="11"/>
    </row>
    <row r="48329" spans="6:8" x14ac:dyDescent="0.25">
      <c r="F48329" s="11"/>
      <c r="G48329" s="11"/>
      <c r="H48329" s="11"/>
    </row>
    <row r="48330" spans="6:8" x14ac:dyDescent="0.25">
      <c r="F48330" s="11"/>
      <c r="G48330" s="11"/>
      <c r="H48330" s="11"/>
    </row>
    <row r="48331" spans="6:8" x14ac:dyDescent="0.25">
      <c r="F48331" s="11"/>
      <c r="G48331" s="11"/>
      <c r="H48331" s="11"/>
    </row>
    <row r="48332" spans="6:8" x14ac:dyDescent="0.25">
      <c r="F48332" s="11"/>
      <c r="G48332" s="11"/>
      <c r="H48332" s="11"/>
    </row>
    <row r="48333" spans="6:8" x14ac:dyDescent="0.25">
      <c r="F48333" s="11"/>
      <c r="G48333" s="11"/>
      <c r="H48333" s="11"/>
    </row>
    <row r="48334" spans="6:8" x14ac:dyDescent="0.25">
      <c r="F48334" s="11"/>
      <c r="G48334" s="11"/>
      <c r="H48334" s="11"/>
    </row>
    <row r="48335" spans="6:8" x14ac:dyDescent="0.25">
      <c r="F48335" s="11"/>
      <c r="G48335" s="11"/>
      <c r="H48335" s="11"/>
    </row>
    <row r="48336" spans="6:8" x14ac:dyDescent="0.25">
      <c r="F48336" s="11"/>
      <c r="G48336" s="11"/>
      <c r="H48336" s="11"/>
    </row>
    <row r="48337" spans="6:8" x14ac:dyDescent="0.25">
      <c r="F48337" s="11"/>
      <c r="G48337" s="11"/>
      <c r="H48337" s="11"/>
    </row>
    <row r="48338" spans="6:8" x14ac:dyDescent="0.25">
      <c r="F48338" s="11"/>
      <c r="G48338" s="11"/>
      <c r="H48338" s="11"/>
    </row>
    <row r="48339" spans="6:8" x14ac:dyDescent="0.25">
      <c r="F48339" s="11"/>
      <c r="G48339" s="11"/>
      <c r="H48339" s="11"/>
    </row>
    <row r="48340" spans="6:8" x14ac:dyDescent="0.25">
      <c r="F48340" s="11"/>
      <c r="G48340" s="11"/>
      <c r="H48340" s="11"/>
    </row>
    <row r="48341" spans="6:8" x14ac:dyDescent="0.25">
      <c r="F48341" s="11"/>
      <c r="G48341" s="11"/>
      <c r="H48341" s="11"/>
    </row>
    <row r="48342" spans="6:8" x14ac:dyDescent="0.25">
      <c r="F48342" s="11"/>
      <c r="G48342" s="11"/>
      <c r="H48342" s="11"/>
    </row>
    <row r="48343" spans="6:8" x14ac:dyDescent="0.25">
      <c r="F48343" s="11"/>
      <c r="G48343" s="11"/>
      <c r="H48343" s="11"/>
    </row>
    <row r="48344" spans="6:8" x14ac:dyDescent="0.25">
      <c r="F48344" s="11"/>
      <c r="G48344" s="11"/>
      <c r="H48344" s="11"/>
    </row>
    <row r="48345" spans="6:8" x14ac:dyDescent="0.25">
      <c r="F48345" s="11"/>
      <c r="G48345" s="11"/>
      <c r="H48345" s="11"/>
    </row>
    <row r="48346" spans="6:8" x14ac:dyDescent="0.25">
      <c r="F48346" s="11"/>
      <c r="G48346" s="11"/>
      <c r="H48346" s="11"/>
    </row>
    <row r="48347" spans="6:8" x14ac:dyDescent="0.25">
      <c r="F48347" s="11"/>
      <c r="G48347" s="11"/>
      <c r="H48347" s="11"/>
    </row>
    <row r="48348" spans="6:8" x14ac:dyDescent="0.25">
      <c r="F48348" s="11"/>
      <c r="G48348" s="11"/>
      <c r="H48348" s="11"/>
    </row>
    <row r="48349" spans="6:8" x14ac:dyDescent="0.25">
      <c r="F48349" s="11"/>
      <c r="G48349" s="11"/>
      <c r="H48349" s="11"/>
    </row>
    <row r="48350" spans="6:8" x14ac:dyDescent="0.25">
      <c r="F48350" s="11"/>
      <c r="G48350" s="11"/>
      <c r="H48350" s="11"/>
    </row>
    <row r="48351" spans="6:8" x14ac:dyDescent="0.25">
      <c r="F48351" s="11"/>
      <c r="G48351" s="11"/>
      <c r="H48351" s="11"/>
    </row>
    <row r="48352" spans="6:8" x14ac:dyDescent="0.25">
      <c r="F48352" s="11"/>
      <c r="G48352" s="11"/>
      <c r="H48352" s="11"/>
    </row>
    <row r="48353" spans="6:8" x14ac:dyDescent="0.25">
      <c r="F48353" s="11"/>
      <c r="G48353" s="11"/>
      <c r="H48353" s="11"/>
    </row>
    <row r="48354" spans="6:8" x14ac:dyDescent="0.25">
      <c r="F48354" s="11"/>
      <c r="G48354" s="11"/>
      <c r="H48354" s="11"/>
    </row>
    <row r="48355" spans="6:8" x14ac:dyDescent="0.25">
      <c r="F48355" s="11"/>
      <c r="G48355" s="11"/>
      <c r="H48355" s="11"/>
    </row>
    <row r="48356" spans="6:8" x14ac:dyDescent="0.25">
      <c r="F48356" s="11"/>
      <c r="G48356" s="11"/>
      <c r="H48356" s="11"/>
    </row>
    <row r="48357" spans="6:8" x14ac:dyDescent="0.25">
      <c r="F48357" s="11"/>
      <c r="G48357" s="11"/>
      <c r="H48357" s="11"/>
    </row>
    <row r="48358" spans="6:8" x14ac:dyDescent="0.25">
      <c r="F48358" s="11"/>
      <c r="G48358" s="11"/>
      <c r="H48358" s="11"/>
    </row>
    <row r="48359" spans="6:8" x14ac:dyDescent="0.25">
      <c r="F48359" s="11"/>
      <c r="G48359" s="11"/>
      <c r="H48359" s="11"/>
    </row>
    <row r="48360" spans="6:8" x14ac:dyDescent="0.25">
      <c r="F48360" s="11"/>
      <c r="G48360" s="11"/>
      <c r="H48360" s="11"/>
    </row>
    <row r="48361" spans="6:8" x14ac:dyDescent="0.25">
      <c r="F48361" s="11"/>
      <c r="G48361" s="11"/>
      <c r="H48361" s="11"/>
    </row>
    <row r="48362" spans="6:8" x14ac:dyDescent="0.25">
      <c r="F48362" s="11"/>
      <c r="G48362" s="11"/>
      <c r="H48362" s="11"/>
    </row>
    <row r="48363" spans="6:8" x14ac:dyDescent="0.25">
      <c r="F48363" s="11"/>
      <c r="G48363" s="11"/>
      <c r="H48363" s="11"/>
    </row>
    <row r="48364" spans="6:8" x14ac:dyDescent="0.25">
      <c r="F48364" s="11"/>
      <c r="G48364" s="11"/>
      <c r="H48364" s="11"/>
    </row>
    <row r="48365" spans="6:8" x14ac:dyDescent="0.25">
      <c r="F48365" s="11"/>
      <c r="G48365" s="11"/>
      <c r="H48365" s="11"/>
    </row>
    <row r="48366" spans="6:8" x14ac:dyDescent="0.25">
      <c r="F48366" s="11"/>
      <c r="G48366" s="11"/>
      <c r="H48366" s="11"/>
    </row>
    <row r="48367" spans="6:8" x14ac:dyDescent="0.25">
      <c r="F48367" s="11"/>
      <c r="G48367" s="11"/>
      <c r="H48367" s="11"/>
    </row>
    <row r="48368" spans="6:8" x14ac:dyDescent="0.25">
      <c r="F48368" s="11"/>
      <c r="G48368" s="11"/>
      <c r="H48368" s="11"/>
    </row>
    <row r="48369" spans="6:8" x14ac:dyDescent="0.25">
      <c r="F48369" s="11"/>
      <c r="G48369" s="11"/>
      <c r="H48369" s="11"/>
    </row>
    <row r="48370" spans="6:8" x14ac:dyDescent="0.25">
      <c r="F48370" s="11"/>
      <c r="G48370" s="11"/>
      <c r="H48370" s="11"/>
    </row>
    <row r="48371" spans="6:8" x14ac:dyDescent="0.25">
      <c r="F48371" s="11"/>
      <c r="G48371" s="11"/>
      <c r="H48371" s="11"/>
    </row>
    <row r="48372" spans="6:8" x14ac:dyDescent="0.25">
      <c r="F48372" s="11"/>
      <c r="G48372" s="11"/>
      <c r="H48372" s="11"/>
    </row>
    <row r="48373" spans="6:8" x14ac:dyDescent="0.25">
      <c r="F48373" s="11"/>
      <c r="G48373" s="11"/>
      <c r="H48373" s="11"/>
    </row>
    <row r="48374" spans="6:8" x14ac:dyDescent="0.25">
      <c r="F48374" s="11"/>
      <c r="G48374" s="11"/>
      <c r="H48374" s="11"/>
    </row>
    <row r="48375" spans="6:8" x14ac:dyDescent="0.25">
      <c r="F48375" s="11"/>
      <c r="G48375" s="11"/>
      <c r="H48375" s="11"/>
    </row>
    <row r="48376" spans="6:8" x14ac:dyDescent="0.25">
      <c r="F48376" s="11"/>
      <c r="G48376" s="11"/>
      <c r="H48376" s="11"/>
    </row>
    <row r="48377" spans="6:8" x14ac:dyDescent="0.25">
      <c r="F48377" s="11"/>
      <c r="G48377" s="11"/>
      <c r="H48377" s="11"/>
    </row>
    <row r="48378" spans="6:8" x14ac:dyDescent="0.25">
      <c r="F48378" s="11"/>
      <c r="G48378" s="11"/>
      <c r="H48378" s="11"/>
    </row>
    <row r="48379" spans="6:8" x14ac:dyDescent="0.25">
      <c r="F48379" s="11"/>
      <c r="G48379" s="11"/>
      <c r="H48379" s="11"/>
    </row>
    <row r="48380" spans="6:8" x14ac:dyDescent="0.25">
      <c r="F48380" s="11"/>
      <c r="G48380" s="11"/>
      <c r="H48380" s="11"/>
    </row>
    <row r="48381" spans="6:8" x14ac:dyDescent="0.25">
      <c r="F48381" s="11"/>
      <c r="G48381" s="11"/>
      <c r="H48381" s="11"/>
    </row>
    <row r="48382" spans="6:8" x14ac:dyDescent="0.25">
      <c r="F48382" s="11"/>
      <c r="G48382" s="11"/>
      <c r="H48382" s="11"/>
    </row>
    <row r="48383" spans="6:8" x14ac:dyDescent="0.25">
      <c r="F48383" s="11"/>
      <c r="G48383" s="11"/>
      <c r="H48383" s="11"/>
    </row>
    <row r="48384" spans="6:8" x14ac:dyDescent="0.25">
      <c r="F48384" s="11"/>
      <c r="G48384" s="11"/>
      <c r="H48384" s="11"/>
    </row>
    <row r="48385" spans="6:8" x14ac:dyDescent="0.25">
      <c r="F48385" s="11"/>
      <c r="G48385" s="11"/>
      <c r="H48385" s="11"/>
    </row>
    <row r="48386" spans="6:8" x14ac:dyDescent="0.25">
      <c r="F48386" s="11"/>
      <c r="G48386" s="11"/>
      <c r="H48386" s="11"/>
    </row>
    <row r="48387" spans="6:8" x14ac:dyDescent="0.25">
      <c r="F48387" s="11"/>
      <c r="G48387" s="11"/>
      <c r="H48387" s="11"/>
    </row>
    <row r="48388" spans="6:8" x14ac:dyDescent="0.25">
      <c r="F48388" s="11"/>
      <c r="G48388" s="11"/>
      <c r="H48388" s="11"/>
    </row>
    <row r="48389" spans="6:8" x14ac:dyDescent="0.25">
      <c r="F48389" s="11"/>
      <c r="G48389" s="11"/>
      <c r="H48389" s="11"/>
    </row>
    <row r="48390" spans="6:8" x14ac:dyDescent="0.25">
      <c r="F48390" s="11"/>
      <c r="G48390" s="11"/>
      <c r="H48390" s="11"/>
    </row>
    <row r="48391" spans="6:8" x14ac:dyDescent="0.25">
      <c r="F48391" s="11"/>
      <c r="G48391" s="11"/>
      <c r="H48391" s="11"/>
    </row>
    <row r="48392" spans="6:8" x14ac:dyDescent="0.25">
      <c r="F48392" s="11"/>
      <c r="G48392" s="11"/>
      <c r="H48392" s="11"/>
    </row>
    <row r="48393" spans="6:8" x14ac:dyDescent="0.25">
      <c r="F48393" s="11"/>
      <c r="G48393" s="11"/>
      <c r="H48393" s="11"/>
    </row>
    <row r="48394" spans="6:8" x14ac:dyDescent="0.25">
      <c r="F48394" s="11"/>
      <c r="G48394" s="11"/>
      <c r="H48394" s="11"/>
    </row>
    <row r="48395" spans="6:8" x14ac:dyDescent="0.25">
      <c r="F48395" s="11"/>
      <c r="G48395" s="11"/>
      <c r="H48395" s="11"/>
    </row>
    <row r="48396" spans="6:8" x14ac:dyDescent="0.25">
      <c r="F48396" s="11"/>
      <c r="G48396" s="11"/>
      <c r="H48396" s="11"/>
    </row>
    <row r="48397" spans="6:8" x14ac:dyDescent="0.25">
      <c r="F48397" s="11"/>
      <c r="G48397" s="11"/>
      <c r="H48397" s="11"/>
    </row>
    <row r="48398" spans="6:8" x14ac:dyDescent="0.25">
      <c r="F48398" s="11"/>
      <c r="G48398" s="11"/>
      <c r="H48398" s="11"/>
    </row>
    <row r="48399" spans="6:8" x14ac:dyDescent="0.25">
      <c r="F48399" s="11"/>
      <c r="G48399" s="11"/>
      <c r="H48399" s="11"/>
    </row>
    <row r="48400" spans="6:8" x14ac:dyDescent="0.25">
      <c r="F48400" s="11"/>
      <c r="G48400" s="11"/>
      <c r="H48400" s="11"/>
    </row>
    <row r="48401" spans="6:8" x14ac:dyDescent="0.25">
      <c r="F48401" s="11"/>
      <c r="G48401" s="11"/>
      <c r="H48401" s="11"/>
    </row>
    <row r="48402" spans="6:8" x14ac:dyDescent="0.25">
      <c r="F48402" s="11"/>
      <c r="G48402" s="11"/>
      <c r="H48402" s="11"/>
    </row>
    <row r="48403" spans="6:8" x14ac:dyDescent="0.25">
      <c r="F48403" s="11"/>
      <c r="G48403" s="11"/>
      <c r="H48403" s="11"/>
    </row>
    <row r="48404" spans="6:8" x14ac:dyDescent="0.25">
      <c r="F48404" s="11"/>
      <c r="G48404" s="11"/>
      <c r="H48404" s="11"/>
    </row>
    <row r="48405" spans="6:8" x14ac:dyDescent="0.25">
      <c r="F48405" s="11"/>
      <c r="G48405" s="11"/>
      <c r="H48405" s="11"/>
    </row>
    <row r="48406" spans="6:8" x14ac:dyDescent="0.25">
      <c r="F48406" s="11"/>
      <c r="G48406" s="11"/>
      <c r="H48406" s="11"/>
    </row>
    <row r="48407" spans="6:8" x14ac:dyDescent="0.25">
      <c r="F48407" s="11"/>
      <c r="G48407" s="11"/>
      <c r="H48407" s="11"/>
    </row>
    <row r="48408" spans="6:8" x14ac:dyDescent="0.25">
      <c r="F48408" s="11"/>
      <c r="G48408" s="11"/>
      <c r="H48408" s="11"/>
    </row>
    <row r="48409" spans="6:8" x14ac:dyDescent="0.25">
      <c r="F48409" s="11"/>
      <c r="G48409" s="11"/>
      <c r="H48409" s="11"/>
    </row>
    <row r="48410" spans="6:8" x14ac:dyDescent="0.25">
      <c r="F48410" s="11"/>
      <c r="G48410" s="11"/>
      <c r="H48410" s="11"/>
    </row>
    <row r="48411" spans="6:8" x14ac:dyDescent="0.25">
      <c r="F48411" s="11"/>
      <c r="G48411" s="11"/>
      <c r="H48411" s="11"/>
    </row>
    <row r="48412" spans="6:8" x14ac:dyDescent="0.25">
      <c r="F48412" s="11"/>
      <c r="G48412" s="11"/>
      <c r="H48412" s="11"/>
    </row>
    <row r="48413" spans="6:8" x14ac:dyDescent="0.25">
      <c r="F48413" s="11"/>
      <c r="G48413" s="11"/>
      <c r="H48413" s="11"/>
    </row>
    <row r="48414" spans="6:8" x14ac:dyDescent="0.25">
      <c r="F48414" s="11"/>
      <c r="G48414" s="11"/>
      <c r="H48414" s="11"/>
    </row>
    <row r="48415" spans="6:8" x14ac:dyDescent="0.25">
      <c r="F48415" s="11"/>
      <c r="G48415" s="11"/>
      <c r="H48415" s="11"/>
    </row>
    <row r="48416" spans="6:8" x14ac:dyDescent="0.25">
      <c r="F48416" s="11"/>
      <c r="G48416" s="11"/>
      <c r="H48416" s="11"/>
    </row>
    <row r="48417" spans="6:8" x14ac:dyDescent="0.25">
      <c r="F48417" s="11"/>
      <c r="G48417" s="11"/>
      <c r="H48417" s="11"/>
    </row>
    <row r="48418" spans="6:8" x14ac:dyDescent="0.25">
      <c r="F48418" s="11"/>
      <c r="G48418" s="11"/>
      <c r="H48418" s="11"/>
    </row>
    <row r="48419" spans="6:8" x14ac:dyDescent="0.25">
      <c r="F48419" s="11"/>
      <c r="G48419" s="11"/>
      <c r="H48419" s="11"/>
    </row>
    <row r="48420" spans="6:8" x14ac:dyDescent="0.25">
      <c r="F48420" s="11"/>
      <c r="G48420" s="11"/>
      <c r="H48420" s="11"/>
    </row>
    <row r="48421" spans="6:8" x14ac:dyDescent="0.25">
      <c r="F48421" s="11"/>
      <c r="G48421" s="11"/>
      <c r="H48421" s="11"/>
    </row>
    <row r="48422" spans="6:8" x14ac:dyDescent="0.25">
      <c r="F48422" s="11"/>
      <c r="G48422" s="11"/>
      <c r="H48422" s="11"/>
    </row>
    <row r="48423" spans="6:8" x14ac:dyDescent="0.25">
      <c r="F48423" s="11"/>
      <c r="G48423" s="11"/>
      <c r="H48423" s="11"/>
    </row>
    <row r="48424" spans="6:8" x14ac:dyDescent="0.25">
      <c r="F48424" s="11"/>
      <c r="G48424" s="11"/>
      <c r="H48424" s="11"/>
    </row>
    <row r="48425" spans="6:8" x14ac:dyDescent="0.25">
      <c r="F48425" s="11"/>
      <c r="G48425" s="11"/>
      <c r="H48425" s="11"/>
    </row>
    <row r="48426" spans="6:8" x14ac:dyDescent="0.25">
      <c r="F48426" s="11"/>
      <c r="G48426" s="11"/>
      <c r="H48426" s="11"/>
    </row>
    <row r="48427" spans="6:8" x14ac:dyDescent="0.25">
      <c r="F48427" s="11"/>
      <c r="G48427" s="11"/>
      <c r="H48427" s="11"/>
    </row>
    <row r="48428" spans="6:8" x14ac:dyDescent="0.25">
      <c r="F48428" s="11"/>
      <c r="G48428" s="11"/>
      <c r="H48428" s="11"/>
    </row>
    <row r="48429" spans="6:8" x14ac:dyDescent="0.25">
      <c r="F48429" s="11"/>
      <c r="G48429" s="11"/>
      <c r="H48429" s="11"/>
    </row>
    <row r="48430" spans="6:8" x14ac:dyDescent="0.25">
      <c r="F48430" s="11"/>
      <c r="G48430" s="11"/>
      <c r="H48430" s="11"/>
    </row>
    <row r="48431" spans="6:8" x14ac:dyDescent="0.25">
      <c r="F48431" s="11"/>
      <c r="G48431" s="11"/>
      <c r="H48431" s="11"/>
    </row>
    <row r="48432" spans="6:8" x14ac:dyDescent="0.25">
      <c r="F48432" s="11"/>
      <c r="G48432" s="11"/>
      <c r="H48432" s="11"/>
    </row>
    <row r="48433" spans="6:8" x14ac:dyDescent="0.25">
      <c r="F48433" s="11"/>
      <c r="G48433" s="11"/>
      <c r="H48433" s="11"/>
    </row>
    <row r="48434" spans="6:8" x14ac:dyDescent="0.25">
      <c r="F48434" s="11"/>
      <c r="G48434" s="11"/>
      <c r="H48434" s="11"/>
    </row>
    <row r="48435" spans="6:8" x14ac:dyDescent="0.25">
      <c r="F48435" s="11"/>
      <c r="G48435" s="11"/>
      <c r="H48435" s="11"/>
    </row>
    <row r="48436" spans="6:8" x14ac:dyDescent="0.25">
      <c r="F48436" s="11"/>
      <c r="G48436" s="11"/>
      <c r="H48436" s="11"/>
    </row>
    <row r="48437" spans="6:8" x14ac:dyDescent="0.25">
      <c r="F48437" s="11"/>
      <c r="G48437" s="11"/>
      <c r="H48437" s="11"/>
    </row>
    <row r="48438" spans="6:8" x14ac:dyDescent="0.25">
      <c r="F48438" s="11"/>
      <c r="G48438" s="11"/>
      <c r="H48438" s="11"/>
    </row>
    <row r="48439" spans="6:8" x14ac:dyDescent="0.25">
      <c r="F48439" s="11"/>
      <c r="G48439" s="11"/>
      <c r="H48439" s="11"/>
    </row>
    <row r="48440" spans="6:8" x14ac:dyDescent="0.25">
      <c r="F48440" s="11"/>
      <c r="G48440" s="11"/>
      <c r="H48440" s="11"/>
    </row>
    <row r="48441" spans="6:8" x14ac:dyDescent="0.25">
      <c r="F48441" s="11"/>
      <c r="G48441" s="11"/>
      <c r="H48441" s="11"/>
    </row>
    <row r="48442" spans="6:8" x14ac:dyDescent="0.25">
      <c r="F48442" s="11"/>
      <c r="G48442" s="11"/>
      <c r="H48442" s="11"/>
    </row>
    <row r="48443" spans="6:8" x14ac:dyDescent="0.25">
      <c r="F48443" s="11"/>
      <c r="G48443" s="11"/>
      <c r="H48443" s="11"/>
    </row>
    <row r="48444" spans="6:8" x14ac:dyDescent="0.25">
      <c r="F48444" s="11"/>
      <c r="G48444" s="11"/>
      <c r="H48444" s="11"/>
    </row>
    <row r="48445" spans="6:8" x14ac:dyDescent="0.25">
      <c r="F48445" s="11"/>
      <c r="G48445" s="11"/>
      <c r="H48445" s="11"/>
    </row>
    <row r="48446" spans="6:8" x14ac:dyDescent="0.25">
      <c r="F48446" s="11"/>
      <c r="G48446" s="11"/>
      <c r="H48446" s="11"/>
    </row>
    <row r="48447" spans="6:8" x14ac:dyDescent="0.25">
      <c r="F48447" s="11"/>
      <c r="G48447" s="11"/>
      <c r="H48447" s="11"/>
    </row>
    <row r="48448" spans="6:8" x14ac:dyDescent="0.25">
      <c r="F48448" s="11"/>
      <c r="G48448" s="11"/>
      <c r="H48448" s="11"/>
    </row>
    <row r="48449" spans="6:8" x14ac:dyDescent="0.25">
      <c r="F48449" s="11"/>
      <c r="G48449" s="11"/>
      <c r="H48449" s="11"/>
    </row>
    <row r="48450" spans="6:8" x14ac:dyDescent="0.25">
      <c r="F48450" s="11"/>
      <c r="G48450" s="11"/>
      <c r="H48450" s="11"/>
    </row>
    <row r="48451" spans="6:8" x14ac:dyDescent="0.25">
      <c r="F48451" s="11"/>
      <c r="G48451" s="11"/>
      <c r="H48451" s="11"/>
    </row>
    <row r="48452" spans="6:8" x14ac:dyDescent="0.25">
      <c r="F48452" s="11"/>
      <c r="G48452" s="11"/>
      <c r="H48452" s="11"/>
    </row>
    <row r="48453" spans="6:8" x14ac:dyDescent="0.25">
      <c r="F48453" s="11"/>
      <c r="G48453" s="11"/>
      <c r="H48453" s="11"/>
    </row>
    <row r="48454" spans="6:8" x14ac:dyDescent="0.25">
      <c r="F48454" s="11"/>
      <c r="G48454" s="11"/>
      <c r="H48454" s="11"/>
    </row>
    <row r="48455" spans="6:8" x14ac:dyDescent="0.25">
      <c r="F48455" s="11"/>
      <c r="G48455" s="11"/>
      <c r="H48455" s="11"/>
    </row>
    <row r="48456" spans="6:8" x14ac:dyDescent="0.25">
      <c r="F48456" s="11"/>
      <c r="G48456" s="11"/>
      <c r="H48456" s="11"/>
    </row>
    <row r="48457" spans="6:8" x14ac:dyDescent="0.25">
      <c r="F48457" s="11"/>
      <c r="G48457" s="11"/>
      <c r="H48457" s="11"/>
    </row>
    <row r="48458" spans="6:8" x14ac:dyDescent="0.25">
      <c r="F48458" s="11"/>
      <c r="G48458" s="11"/>
      <c r="H48458" s="11"/>
    </row>
    <row r="48459" spans="6:8" x14ac:dyDescent="0.25">
      <c r="F48459" s="11"/>
      <c r="G48459" s="11"/>
      <c r="H48459" s="11"/>
    </row>
    <row r="48460" spans="6:8" x14ac:dyDescent="0.25">
      <c r="F48460" s="11"/>
      <c r="G48460" s="11"/>
      <c r="H48460" s="11"/>
    </row>
    <row r="48461" spans="6:8" x14ac:dyDescent="0.25">
      <c r="F48461" s="11"/>
      <c r="G48461" s="11"/>
      <c r="H48461" s="11"/>
    </row>
    <row r="48462" spans="6:8" x14ac:dyDescent="0.25">
      <c r="F48462" s="11"/>
      <c r="G48462" s="11"/>
      <c r="H48462" s="11"/>
    </row>
    <row r="48463" spans="6:8" x14ac:dyDescent="0.25">
      <c r="F48463" s="11"/>
      <c r="G48463" s="11"/>
      <c r="H48463" s="11"/>
    </row>
    <row r="48464" spans="6:8" x14ac:dyDescent="0.25">
      <c r="F48464" s="11"/>
      <c r="G48464" s="11"/>
      <c r="H48464" s="11"/>
    </row>
    <row r="48465" spans="6:8" x14ac:dyDescent="0.25">
      <c r="F48465" s="11"/>
      <c r="G48465" s="11"/>
      <c r="H48465" s="11"/>
    </row>
    <row r="48466" spans="6:8" x14ac:dyDescent="0.25">
      <c r="F48466" s="11"/>
      <c r="G48466" s="11"/>
      <c r="H48466" s="11"/>
    </row>
    <row r="48467" spans="6:8" x14ac:dyDescent="0.25">
      <c r="F48467" s="11"/>
      <c r="G48467" s="11"/>
      <c r="H48467" s="11"/>
    </row>
    <row r="48468" spans="6:8" x14ac:dyDescent="0.25">
      <c r="F48468" s="11"/>
      <c r="G48468" s="11"/>
      <c r="H48468" s="11"/>
    </row>
    <row r="48469" spans="6:8" x14ac:dyDescent="0.25">
      <c r="F48469" s="11"/>
      <c r="G48469" s="11"/>
      <c r="H48469" s="11"/>
    </row>
    <row r="48470" spans="6:8" x14ac:dyDescent="0.25">
      <c r="F48470" s="11"/>
      <c r="G48470" s="11"/>
      <c r="H48470" s="11"/>
    </row>
    <row r="48471" spans="6:8" x14ac:dyDescent="0.25">
      <c r="F48471" s="11"/>
      <c r="G48471" s="11"/>
      <c r="H48471" s="11"/>
    </row>
    <row r="48472" spans="6:8" x14ac:dyDescent="0.25">
      <c r="F48472" s="11"/>
      <c r="G48472" s="11"/>
      <c r="H48472" s="11"/>
    </row>
    <row r="48473" spans="6:8" x14ac:dyDescent="0.25">
      <c r="F48473" s="11"/>
      <c r="G48473" s="11"/>
      <c r="H48473" s="11"/>
    </row>
    <row r="48474" spans="6:8" x14ac:dyDescent="0.25">
      <c r="F48474" s="11"/>
      <c r="G48474" s="11"/>
      <c r="H48474" s="11"/>
    </row>
    <row r="48475" spans="6:8" x14ac:dyDescent="0.25">
      <c r="F48475" s="11"/>
      <c r="G48475" s="11"/>
      <c r="H48475" s="11"/>
    </row>
    <row r="48476" spans="6:8" x14ac:dyDescent="0.25">
      <c r="F48476" s="11"/>
      <c r="G48476" s="11"/>
      <c r="H48476" s="11"/>
    </row>
    <row r="48477" spans="6:8" x14ac:dyDescent="0.25">
      <c r="F48477" s="11"/>
      <c r="G48477" s="11"/>
      <c r="H48477" s="11"/>
    </row>
    <row r="48478" spans="6:8" x14ac:dyDescent="0.25">
      <c r="F48478" s="11"/>
      <c r="G48478" s="11"/>
      <c r="H48478" s="11"/>
    </row>
    <row r="48479" spans="6:8" x14ac:dyDescent="0.25">
      <c r="F48479" s="11"/>
      <c r="G48479" s="11"/>
      <c r="H48479" s="11"/>
    </row>
    <row r="48480" spans="6:8" x14ac:dyDescent="0.25">
      <c r="F48480" s="11"/>
      <c r="G48480" s="11"/>
      <c r="H48480" s="11"/>
    </row>
    <row r="48481" spans="6:8" x14ac:dyDescent="0.25">
      <c r="F48481" s="11"/>
      <c r="G48481" s="11"/>
      <c r="H48481" s="11"/>
    </row>
    <row r="48482" spans="6:8" x14ac:dyDescent="0.25">
      <c r="F48482" s="11"/>
      <c r="G48482" s="11"/>
      <c r="H48482" s="11"/>
    </row>
    <row r="48483" spans="6:8" x14ac:dyDescent="0.25">
      <c r="F48483" s="11"/>
      <c r="G48483" s="11"/>
      <c r="H48483" s="11"/>
    </row>
    <row r="48484" spans="6:8" x14ac:dyDescent="0.25">
      <c r="F48484" s="11"/>
      <c r="G48484" s="11"/>
      <c r="H48484" s="11"/>
    </row>
    <row r="48485" spans="6:8" x14ac:dyDescent="0.25">
      <c r="F48485" s="11"/>
      <c r="G48485" s="11"/>
      <c r="H48485" s="11"/>
    </row>
    <row r="48486" spans="6:8" x14ac:dyDescent="0.25">
      <c r="F48486" s="11"/>
      <c r="G48486" s="11"/>
      <c r="H48486" s="11"/>
    </row>
    <row r="48487" spans="6:8" x14ac:dyDescent="0.25">
      <c r="F48487" s="11"/>
      <c r="G48487" s="11"/>
      <c r="H48487" s="11"/>
    </row>
    <row r="48488" spans="6:8" x14ac:dyDescent="0.25">
      <c r="F48488" s="11"/>
      <c r="G48488" s="11"/>
      <c r="H48488" s="11"/>
    </row>
    <row r="48489" spans="6:8" x14ac:dyDescent="0.25">
      <c r="F48489" s="11"/>
      <c r="G48489" s="11"/>
      <c r="H48489" s="11"/>
    </row>
    <row r="48490" spans="6:8" x14ac:dyDescent="0.25">
      <c r="F48490" s="11"/>
      <c r="G48490" s="11"/>
      <c r="H48490" s="11"/>
    </row>
    <row r="48491" spans="6:8" x14ac:dyDescent="0.25">
      <c r="F48491" s="11"/>
      <c r="G48491" s="11"/>
      <c r="H48491" s="11"/>
    </row>
    <row r="48492" spans="6:8" x14ac:dyDescent="0.25">
      <c r="F48492" s="11"/>
      <c r="G48492" s="11"/>
      <c r="H48492" s="11"/>
    </row>
    <row r="48493" spans="6:8" x14ac:dyDescent="0.25">
      <c r="F48493" s="11"/>
      <c r="G48493" s="11"/>
      <c r="H48493" s="11"/>
    </row>
    <row r="48494" spans="6:8" x14ac:dyDescent="0.25">
      <c r="F48494" s="11"/>
      <c r="G48494" s="11"/>
      <c r="H48494" s="11"/>
    </row>
    <row r="48495" spans="6:8" x14ac:dyDescent="0.25">
      <c r="F48495" s="11"/>
      <c r="G48495" s="11"/>
      <c r="H48495" s="11"/>
    </row>
    <row r="48496" spans="6:8" x14ac:dyDescent="0.25">
      <c r="F48496" s="11"/>
      <c r="G48496" s="11"/>
      <c r="H48496" s="11"/>
    </row>
    <row r="48497" spans="6:8" x14ac:dyDescent="0.25">
      <c r="F48497" s="11"/>
      <c r="G48497" s="11"/>
      <c r="H48497" s="11"/>
    </row>
    <row r="48498" spans="6:8" x14ac:dyDescent="0.25">
      <c r="F48498" s="11"/>
      <c r="G48498" s="11"/>
      <c r="H48498" s="11"/>
    </row>
    <row r="48499" spans="6:8" x14ac:dyDescent="0.25">
      <c r="F48499" s="11"/>
      <c r="G48499" s="11"/>
      <c r="H48499" s="11"/>
    </row>
    <row r="48500" spans="6:8" x14ac:dyDescent="0.25">
      <c r="F48500" s="11"/>
      <c r="G48500" s="11"/>
      <c r="H48500" s="11"/>
    </row>
    <row r="48501" spans="6:8" x14ac:dyDescent="0.25">
      <c r="F48501" s="11"/>
      <c r="G48501" s="11"/>
      <c r="H48501" s="11"/>
    </row>
    <row r="48502" spans="6:8" x14ac:dyDescent="0.25">
      <c r="F48502" s="11"/>
      <c r="G48502" s="11"/>
      <c r="H48502" s="11"/>
    </row>
    <row r="48503" spans="6:8" x14ac:dyDescent="0.25">
      <c r="F48503" s="11"/>
      <c r="G48503" s="11"/>
      <c r="H48503" s="11"/>
    </row>
    <row r="48504" spans="6:8" x14ac:dyDescent="0.25">
      <c r="F48504" s="11"/>
      <c r="G48504" s="11"/>
      <c r="H48504" s="11"/>
    </row>
    <row r="48505" spans="6:8" x14ac:dyDescent="0.25">
      <c r="F48505" s="11"/>
      <c r="G48505" s="11"/>
      <c r="H48505" s="11"/>
    </row>
    <row r="48506" spans="6:8" x14ac:dyDescent="0.25">
      <c r="F48506" s="11"/>
      <c r="G48506" s="11"/>
      <c r="H48506" s="11"/>
    </row>
    <row r="48507" spans="6:8" x14ac:dyDescent="0.25">
      <c r="F48507" s="11"/>
      <c r="G48507" s="11"/>
      <c r="H48507" s="11"/>
    </row>
    <row r="48508" spans="6:8" x14ac:dyDescent="0.25">
      <c r="F48508" s="11"/>
      <c r="G48508" s="11"/>
      <c r="H48508" s="11"/>
    </row>
    <row r="48509" spans="6:8" x14ac:dyDescent="0.25">
      <c r="F48509" s="11"/>
      <c r="G48509" s="11"/>
      <c r="H48509" s="11"/>
    </row>
    <row r="48510" spans="6:8" x14ac:dyDescent="0.25">
      <c r="F48510" s="11"/>
      <c r="G48510" s="11"/>
      <c r="H48510" s="11"/>
    </row>
    <row r="48511" spans="6:8" x14ac:dyDescent="0.25">
      <c r="F48511" s="11"/>
      <c r="G48511" s="11"/>
      <c r="H48511" s="11"/>
    </row>
    <row r="48512" spans="6:8" x14ac:dyDescent="0.25">
      <c r="F48512" s="11"/>
      <c r="G48512" s="11"/>
      <c r="H48512" s="11"/>
    </row>
    <row r="48513" spans="6:8" x14ac:dyDescent="0.25">
      <c r="F48513" s="11"/>
      <c r="G48513" s="11"/>
      <c r="H48513" s="11"/>
    </row>
    <row r="48514" spans="6:8" x14ac:dyDescent="0.25">
      <c r="F48514" s="11"/>
      <c r="G48514" s="11"/>
      <c r="H48514" s="11"/>
    </row>
    <row r="48515" spans="6:8" x14ac:dyDescent="0.25">
      <c r="F48515" s="11"/>
      <c r="G48515" s="11"/>
      <c r="H48515" s="11"/>
    </row>
    <row r="48516" spans="6:8" x14ac:dyDescent="0.25">
      <c r="F48516" s="11"/>
      <c r="G48516" s="11"/>
      <c r="H48516" s="11"/>
    </row>
    <row r="48517" spans="6:8" x14ac:dyDescent="0.25">
      <c r="F48517" s="11"/>
      <c r="G48517" s="11"/>
      <c r="H48517" s="11"/>
    </row>
    <row r="48518" spans="6:8" x14ac:dyDescent="0.25">
      <c r="F48518" s="11"/>
      <c r="G48518" s="11"/>
      <c r="H48518" s="11"/>
    </row>
    <row r="48519" spans="6:8" x14ac:dyDescent="0.25">
      <c r="F48519" s="11"/>
      <c r="G48519" s="11"/>
      <c r="H48519" s="11"/>
    </row>
    <row r="48520" spans="6:8" x14ac:dyDescent="0.25">
      <c r="F48520" s="11"/>
      <c r="G48520" s="11"/>
      <c r="H48520" s="11"/>
    </row>
    <row r="48521" spans="6:8" x14ac:dyDescent="0.25">
      <c r="F48521" s="11"/>
      <c r="G48521" s="11"/>
      <c r="H48521" s="11"/>
    </row>
    <row r="48522" spans="6:8" x14ac:dyDescent="0.25">
      <c r="F48522" s="11"/>
      <c r="G48522" s="11"/>
      <c r="H48522" s="11"/>
    </row>
    <row r="48523" spans="6:8" x14ac:dyDescent="0.25">
      <c r="F48523" s="11"/>
      <c r="G48523" s="11"/>
      <c r="H48523" s="11"/>
    </row>
    <row r="48524" spans="6:8" x14ac:dyDescent="0.25">
      <c r="F48524" s="11"/>
      <c r="G48524" s="11"/>
      <c r="H48524" s="11"/>
    </row>
    <row r="48525" spans="6:8" x14ac:dyDescent="0.25">
      <c r="F48525" s="11"/>
      <c r="G48525" s="11"/>
      <c r="H48525" s="11"/>
    </row>
    <row r="48526" spans="6:8" x14ac:dyDescent="0.25">
      <c r="F48526" s="11"/>
      <c r="G48526" s="11"/>
      <c r="H48526" s="11"/>
    </row>
    <row r="48527" spans="6:8" x14ac:dyDescent="0.25">
      <c r="F48527" s="11"/>
      <c r="G48527" s="11"/>
      <c r="H48527" s="11"/>
    </row>
    <row r="48528" spans="6:8" x14ac:dyDescent="0.25">
      <c r="F48528" s="11"/>
      <c r="G48528" s="11"/>
      <c r="H48528" s="11"/>
    </row>
    <row r="48529" spans="6:8" x14ac:dyDescent="0.25">
      <c r="F48529" s="11"/>
      <c r="G48529" s="11"/>
      <c r="H48529" s="11"/>
    </row>
    <row r="48530" spans="6:8" x14ac:dyDescent="0.25">
      <c r="F48530" s="11"/>
      <c r="G48530" s="11"/>
      <c r="H48530" s="11"/>
    </row>
    <row r="48531" spans="6:8" x14ac:dyDescent="0.25">
      <c r="F48531" s="11"/>
      <c r="G48531" s="11"/>
      <c r="H48531" s="11"/>
    </row>
    <row r="48532" spans="6:8" x14ac:dyDescent="0.25">
      <c r="F48532" s="11"/>
      <c r="G48532" s="11"/>
      <c r="H48532" s="11"/>
    </row>
    <row r="48533" spans="6:8" x14ac:dyDescent="0.25">
      <c r="F48533" s="11"/>
      <c r="G48533" s="11"/>
      <c r="H48533" s="11"/>
    </row>
    <row r="48534" spans="6:8" x14ac:dyDescent="0.25">
      <c r="F48534" s="11"/>
      <c r="G48534" s="11"/>
      <c r="H48534" s="11"/>
    </row>
    <row r="48535" spans="6:8" x14ac:dyDescent="0.25">
      <c r="F48535" s="11"/>
      <c r="G48535" s="11"/>
      <c r="H48535" s="11"/>
    </row>
    <row r="48536" spans="6:8" x14ac:dyDescent="0.25">
      <c r="F48536" s="11"/>
      <c r="G48536" s="11"/>
      <c r="H48536" s="11"/>
    </row>
    <row r="48537" spans="6:8" x14ac:dyDescent="0.25">
      <c r="F48537" s="11"/>
      <c r="G48537" s="11"/>
      <c r="H48537" s="11"/>
    </row>
    <row r="48538" spans="6:8" x14ac:dyDescent="0.25">
      <c r="F48538" s="11"/>
      <c r="G48538" s="11"/>
      <c r="H48538" s="11"/>
    </row>
    <row r="48539" spans="6:8" x14ac:dyDescent="0.25">
      <c r="F48539" s="11"/>
      <c r="G48539" s="11"/>
      <c r="H48539" s="11"/>
    </row>
    <row r="48540" spans="6:8" x14ac:dyDescent="0.25">
      <c r="F48540" s="11"/>
      <c r="G48540" s="11"/>
      <c r="H48540" s="11"/>
    </row>
    <row r="48541" spans="6:8" x14ac:dyDescent="0.25">
      <c r="F48541" s="11"/>
      <c r="G48541" s="11"/>
      <c r="H48541" s="11"/>
    </row>
    <row r="48542" spans="6:8" x14ac:dyDescent="0.25">
      <c r="F48542" s="11"/>
      <c r="G48542" s="11"/>
      <c r="H48542" s="11"/>
    </row>
    <row r="48543" spans="6:8" x14ac:dyDescent="0.25">
      <c r="F48543" s="11"/>
      <c r="G48543" s="11"/>
      <c r="H48543" s="11"/>
    </row>
    <row r="48544" spans="6:8" x14ac:dyDescent="0.25">
      <c r="F48544" s="11"/>
      <c r="G48544" s="11"/>
      <c r="H48544" s="11"/>
    </row>
    <row r="48545" spans="6:8" x14ac:dyDescent="0.25">
      <c r="F48545" s="11"/>
      <c r="G48545" s="11"/>
      <c r="H48545" s="11"/>
    </row>
    <row r="48546" spans="6:8" x14ac:dyDescent="0.25">
      <c r="F48546" s="11"/>
      <c r="G48546" s="11"/>
      <c r="H48546" s="11"/>
    </row>
    <row r="48547" spans="6:8" x14ac:dyDescent="0.25">
      <c r="F48547" s="11"/>
      <c r="G48547" s="11"/>
      <c r="H48547" s="11"/>
    </row>
    <row r="48548" spans="6:8" x14ac:dyDescent="0.25">
      <c r="F48548" s="11"/>
      <c r="G48548" s="11"/>
      <c r="H48548" s="11"/>
    </row>
    <row r="48549" spans="6:8" x14ac:dyDescent="0.25">
      <c r="F48549" s="11"/>
      <c r="G48549" s="11"/>
      <c r="H48549" s="11"/>
    </row>
    <row r="48550" spans="6:8" x14ac:dyDescent="0.25">
      <c r="F48550" s="11"/>
      <c r="G48550" s="11"/>
      <c r="H48550" s="11"/>
    </row>
    <row r="48551" spans="6:8" x14ac:dyDescent="0.25">
      <c r="F48551" s="11"/>
      <c r="G48551" s="11"/>
      <c r="H48551" s="11"/>
    </row>
    <row r="48552" spans="6:8" x14ac:dyDescent="0.25">
      <c r="F48552" s="11"/>
      <c r="G48552" s="11"/>
      <c r="H48552" s="11"/>
    </row>
    <row r="48553" spans="6:8" x14ac:dyDescent="0.25">
      <c r="F48553" s="11"/>
      <c r="G48553" s="11"/>
      <c r="H48553" s="11"/>
    </row>
    <row r="48554" spans="6:8" x14ac:dyDescent="0.25">
      <c r="F48554" s="11"/>
      <c r="G48554" s="11"/>
      <c r="H48554" s="11"/>
    </row>
    <row r="48555" spans="6:8" x14ac:dyDescent="0.25">
      <c r="F48555" s="11"/>
      <c r="G48555" s="11"/>
      <c r="H48555" s="11"/>
    </row>
    <row r="48556" spans="6:8" x14ac:dyDescent="0.25">
      <c r="F48556" s="11"/>
      <c r="G48556" s="11"/>
      <c r="H48556" s="11"/>
    </row>
    <row r="48557" spans="6:8" x14ac:dyDescent="0.25">
      <c r="F48557" s="11"/>
      <c r="G48557" s="11"/>
      <c r="H48557" s="11"/>
    </row>
    <row r="48558" spans="6:8" x14ac:dyDescent="0.25">
      <c r="F48558" s="11"/>
      <c r="G48558" s="11"/>
      <c r="H48558" s="11"/>
    </row>
    <row r="48559" spans="6:8" x14ac:dyDescent="0.25">
      <c r="F48559" s="11"/>
      <c r="G48559" s="11"/>
      <c r="H48559" s="11"/>
    </row>
    <row r="48560" spans="6:8" x14ac:dyDescent="0.25">
      <c r="F48560" s="11"/>
      <c r="G48560" s="11"/>
      <c r="H48560" s="11"/>
    </row>
    <row r="48561" spans="6:8" x14ac:dyDescent="0.25">
      <c r="F48561" s="11"/>
      <c r="G48561" s="11"/>
      <c r="H48561" s="11"/>
    </row>
    <row r="48562" spans="6:8" x14ac:dyDescent="0.25">
      <c r="F48562" s="11"/>
      <c r="G48562" s="11"/>
      <c r="H48562" s="11"/>
    </row>
    <row r="48563" spans="6:8" x14ac:dyDescent="0.25">
      <c r="F48563" s="11"/>
      <c r="G48563" s="11"/>
      <c r="H48563" s="11"/>
    </row>
    <row r="48564" spans="6:8" x14ac:dyDescent="0.25">
      <c r="F48564" s="11"/>
      <c r="G48564" s="11"/>
      <c r="H48564" s="11"/>
    </row>
    <row r="48565" spans="6:8" x14ac:dyDescent="0.25">
      <c r="F48565" s="11"/>
      <c r="G48565" s="11"/>
      <c r="H48565" s="11"/>
    </row>
    <row r="48566" spans="6:8" x14ac:dyDescent="0.25">
      <c r="F48566" s="11"/>
      <c r="G48566" s="11"/>
      <c r="H48566" s="11"/>
    </row>
    <row r="48567" spans="6:8" x14ac:dyDescent="0.25">
      <c r="F48567" s="11"/>
      <c r="G48567" s="11"/>
      <c r="H48567" s="11"/>
    </row>
    <row r="48568" spans="6:8" x14ac:dyDescent="0.25">
      <c r="F48568" s="11"/>
      <c r="G48568" s="11"/>
      <c r="H48568" s="11"/>
    </row>
    <row r="48569" spans="6:8" x14ac:dyDescent="0.25">
      <c r="F48569" s="11"/>
      <c r="G48569" s="11"/>
      <c r="H48569" s="11"/>
    </row>
    <row r="48570" spans="6:8" x14ac:dyDescent="0.25">
      <c r="F48570" s="11"/>
      <c r="G48570" s="11"/>
      <c r="H48570" s="11"/>
    </row>
    <row r="48571" spans="6:8" x14ac:dyDescent="0.25">
      <c r="F48571" s="11"/>
      <c r="G48571" s="11"/>
      <c r="H48571" s="11"/>
    </row>
    <row r="48572" spans="6:8" x14ac:dyDescent="0.25">
      <c r="F48572" s="11"/>
      <c r="G48572" s="11"/>
      <c r="H48572" s="11"/>
    </row>
    <row r="48573" spans="6:8" x14ac:dyDescent="0.25">
      <c r="F48573" s="11"/>
      <c r="G48573" s="11"/>
      <c r="H48573" s="11"/>
    </row>
    <row r="48574" spans="6:8" x14ac:dyDescent="0.25">
      <c r="F48574" s="11"/>
      <c r="G48574" s="11"/>
      <c r="H48574" s="11"/>
    </row>
    <row r="48575" spans="6:8" x14ac:dyDescent="0.25">
      <c r="F48575" s="11"/>
      <c r="G48575" s="11"/>
      <c r="H48575" s="11"/>
    </row>
    <row r="48576" spans="6:8" x14ac:dyDescent="0.25">
      <c r="F48576" s="11"/>
      <c r="G48576" s="11"/>
      <c r="H48576" s="11"/>
    </row>
    <row r="48577" spans="6:8" x14ac:dyDescent="0.25">
      <c r="F48577" s="11"/>
      <c r="G48577" s="11"/>
      <c r="H48577" s="11"/>
    </row>
    <row r="48578" spans="6:8" x14ac:dyDescent="0.25">
      <c r="F48578" s="11"/>
      <c r="G48578" s="11"/>
      <c r="H48578" s="11"/>
    </row>
    <row r="48579" spans="6:8" x14ac:dyDescent="0.25">
      <c r="F48579" s="11"/>
      <c r="G48579" s="11"/>
      <c r="H48579" s="11"/>
    </row>
    <row r="48580" spans="6:8" x14ac:dyDescent="0.25">
      <c r="F48580" s="11"/>
      <c r="G48580" s="11"/>
      <c r="H48580" s="11"/>
    </row>
    <row r="48581" spans="6:8" x14ac:dyDescent="0.25">
      <c r="F48581" s="11"/>
      <c r="G48581" s="11"/>
      <c r="H48581" s="11"/>
    </row>
    <row r="48582" spans="6:8" x14ac:dyDescent="0.25">
      <c r="F48582" s="11"/>
      <c r="G48582" s="11"/>
      <c r="H48582" s="11"/>
    </row>
    <row r="48583" spans="6:8" x14ac:dyDescent="0.25">
      <c r="F48583" s="11"/>
      <c r="G48583" s="11"/>
      <c r="H48583" s="11"/>
    </row>
    <row r="48584" spans="6:8" x14ac:dyDescent="0.25">
      <c r="F48584" s="11"/>
      <c r="G48584" s="11"/>
      <c r="H48584" s="11"/>
    </row>
    <row r="48585" spans="6:8" x14ac:dyDescent="0.25">
      <c r="F48585" s="11"/>
      <c r="G48585" s="11"/>
      <c r="H48585" s="11"/>
    </row>
    <row r="48586" spans="6:8" x14ac:dyDescent="0.25">
      <c r="F48586" s="11"/>
      <c r="G48586" s="11"/>
      <c r="H48586" s="11"/>
    </row>
    <row r="48587" spans="6:8" x14ac:dyDescent="0.25">
      <c r="F48587" s="11"/>
      <c r="G48587" s="11"/>
      <c r="H48587" s="11"/>
    </row>
    <row r="48588" spans="6:8" x14ac:dyDescent="0.25">
      <c r="F48588" s="11"/>
      <c r="G48588" s="11"/>
      <c r="H48588" s="11"/>
    </row>
    <row r="48589" spans="6:8" x14ac:dyDescent="0.25">
      <c r="F48589" s="11"/>
      <c r="G48589" s="11"/>
      <c r="H48589" s="11"/>
    </row>
    <row r="48590" spans="6:8" x14ac:dyDescent="0.25">
      <c r="F48590" s="11"/>
      <c r="G48590" s="11"/>
      <c r="H48590" s="11"/>
    </row>
    <row r="48591" spans="6:8" x14ac:dyDescent="0.25">
      <c r="F48591" s="11"/>
      <c r="G48591" s="11"/>
      <c r="H48591" s="11"/>
    </row>
    <row r="48592" spans="6:8" x14ac:dyDescent="0.25">
      <c r="F48592" s="11"/>
      <c r="G48592" s="11"/>
      <c r="H48592" s="11"/>
    </row>
    <row r="48593" spans="6:8" x14ac:dyDescent="0.25">
      <c r="F48593" s="11"/>
      <c r="G48593" s="11"/>
      <c r="H48593" s="11"/>
    </row>
    <row r="48594" spans="6:8" x14ac:dyDescent="0.25">
      <c r="F48594" s="11"/>
      <c r="G48594" s="11"/>
      <c r="H48594" s="11"/>
    </row>
    <row r="48595" spans="6:8" x14ac:dyDescent="0.25">
      <c r="F48595" s="11"/>
      <c r="G48595" s="11"/>
      <c r="H48595" s="11"/>
    </row>
    <row r="48596" spans="6:8" x14ac:dyDescent="0.25">
      <c r="F48596" s="11"/>
      <c r="G48596" s="11"/>
      <c r="H48596" s="11"/>
    </row>
    <row r="48597" spans="6:8" x14ac:dyDescent="0.25">
      <c r="F48597" s="11"/>
      <c r="G48597" s="11"/>
      <c r="H48597" s="11"/>
    </row>
    <row r="48598" spans="6:8" x14ac:dyDescent="0.25">
      <c r="F48598" s="11"/>
      <c r="G48598" s="11"/>
      <c r="H48598" s="11"/>
    </row>
    <row r="48599" spans="6:8" x14ac:dyDescent="0.25">
      <c r="F48599" s="11"/>
      <c r="G48599" s="11"/>
      <c r="H48599" s="11"/>
    </row>
    <row r="48600" spans="6:8" x14ac:dyDescent="0.25">
      <c r="F48600" s="11"/>
      <c r="G48600" s="11"/>
      <c r="H48600" s="11"/>
    </row>
    <row r="48601" spans="6:8" x14ac:dyDescent="0.25">
      <c r="F48601" s="11"/>
      <c r="G48601" s="11"/>
      <c r="H48601" s="11"/>
    </row>
    <row r="48602" spans="6:8" x14ac:dyDescent="0.25">
      <c r="F48602" s="11"/>
      <c r="G48602" s="11"/>
      <c r="H48602" s="11"/>
    </row>
    <row r="48603" spans="6:8" x14ac:dyDescent="0.25">
      <c r="F48603" s="11"/>
      <c r="G48603" s="11"/>
      <c r="H48603" s="11"/>
    </row>
    <row r="48604" spans="6:8" x14ac:dyDescent="0.25">
      <c r="F48604" s="11"/>
      <c r="G48604" s="11"/>
      <c r="H48604" s="11"/>
    </row>
    <row r="48605" spans="6:8" x14ac:dyDescent="0.25">
      <c r="F48605" s="11"/>
      <c r="G48605" s="11"/>
      <c r="H48605" s="11"/>
    </row>
    <row r="48606" spans="6:8" x14ac:dyDescent="0.25">
      <c r="F48606" s="11"/>
      <c r="G48606" s="11"/>
      <c r="H48606" s="11"/>
    </row>
    <row r="48607" spans="6:8" x14ac:dyDescent="0.25">
      <c r="F48607" s="11"/>
      <c r="G48607" s="11"/>
      <c r="H48607" s="11"/>
    </row>
    <row r="48608" spans="6:8" x14ac:dyDescent="0.25">
      <c r="F48608" s="11"/>
      <c r="G48608" s="11"/>
      <c r="H48608" s="11"/>
    </row>
    <row r="48609" spans="6:8" x14ac:dyDescent="0.25">
      <c r="F48609" s="11"/>
      <c r="G48609" s="11"/>
      <c r="H48609" s="11"/>
    </row>
    <row r="48610" spans="6:8" x14ac:dyDescent="0.25">
      <c r="F48610" s="11"/>
      <c r="G48610" s="11"/>
      <c r="H48610" s="11"/>
    </row>
    <row r="48611" spans="6:8" x14ac:dyDescent="0.25">
      <c r="F48611" s="11"/>
      <c r="G48611" s="11"/>
      <c r="H48611" s="11"/>
    </row>
    <row r="48612" spans="6:8" x14ac:dyDescent="0.25">
      <c r="F48612" s="11"/>
      <c r="G48612" s="11"/>
      <c r="H48612" s="11"/>
    </row>
    <row r="48613" spans="6:8" x14ac:dyDescent="0.25">
      <c r="F48613" s="11"/>
      <c r="G48613" s="11"/>
      <c r="H48613" s="11"/>
    </row>
    <row r="48614" spans="6:8" x14ac:dyDescent="0.25">
      <c r="F48614" s="11"/>
      <c r="G48614" s="11"/>
      <c r="H48614" s="11"/>
    </row>
    <row r="48615" spans="6:8" x14ac:dyDescent="0.25">
      <c r="F48615" s="11"/>
      <c r="G48615" s="11"/>
      <c r="H48615" s="11"/>
    </row>
    <row r="48616" spans="6:8" x14ac:dyDescent="0.25">
      <c r="F48616" s="11"/>
      <c r="G48616" s="11"/>
      <c r="H48616" s="11"/>
    </row>
    <row r="48617" spans="6:8" x14ac:dyDescent="0.25">
      <c r="F48617" s="11"/>
      <c r="G48617" s="11"/>
      <c r="H48617" s="11"/>
    </row>
    <row r="48618" spans="6:8" x14ac:dyDescent="0.25">
      <c r="F48618" s="11"/>
      <c r="G48618" s="11"/>
      <c r="H48618" s="11"/>
    </row>
    <row r="48619" spans="6:8" x14ac:dyDescent="0.25">
      <c r="F48619" s="11"/>
      <c r="G48619" s="11"/>
      <c r="H48619" s="11"/>
    </row>
    <row r="48620" spans="6:8" x14ac:dyDescent="0.25">
      <c r="F48620" s="11"/>
      <c r="G48620" s="11"/>
      <c r="H48620" s="11"/>
    </row>
    <row r="48621" spans="6:8" x14ac:dyDescent="0.25">
      <c r="F48621" s="11"/>
      <c r="G48621" s="11"/>
      <c r="H48621" s="11"/>
    </row>
    <row r="48622" spans="6:8" x14ac:dyDescent="0.25">
      <c r="F48622" s="11"/>
      <c r="G48622" s="11"/>
      <c r="H48622" s="11"/>
    </row>
    <row r="48623" spans="6:8" x14ac:dyDescent="0.25">
      <c r="F48623" s="11"/>
      <c r="G48623" s="11"/>
      <c r="H48623" s="11"/>
    </row>
    <row r="48624" spans="6:8" x14ac:dyDescent="0.25">
      <c r="F48624" s="11"/>
      <c r="G48624" s="11"/>
      <c r="H48624" s="11"/>
    </row>
    <row r="48625" spans="6:8" x14ac:dyDescent="0.25">
      <c r="F48625" s="11"/>
      <c r="G48625" s="11"/>
      <c r="H48625" s="11"/>
    </row>
    <row r="48626" spans="6:8" x14ac:dyDescent="0.25">
      <c r="F48626" s="11"/>
      <c r="G48626" s="11"/>
      <c r="H48626" s="11"/>
    </row>
    <row r="48627" spans="6:8" x14ac:dyDescent="0.25">
      <c r="F48627" s="11"/>
      <c r="G48627" s="11"/>
      <c r="H48627" s="11"/>
    </row>
    <row r="48628" spans="6:8" x14ac:dyDescent="0.25">
      <c r="F48628" s="11"/>
      <c r="G48628" s="11"/>
      <c r="H48628" s="11"/>
    </row>
    <row r="48629" spans="6:8" x14ac:dyDescent="0.25">
      <c r="F48629" s="11"/>
      <c r="G48629" s="11"/>
      <c r="H48629" s="11"/>
    </row>
    <row r="48630" spans="6:8" x14ac:dyDescent="0.25">
      <c r="F48630" s="11"/>
      <c r="G48630" s="11"/>
      <c r="H48630" s="11"/>
    </row>
    <row r="48631" spans="6:8" x14ac:dyDescent="0.25">
      <c r="F48631" s="11"/>
      <c r="G48631" s="11"/>
      <c r="H48631" s="11"/>
    </row>
    <row r="48632" spans="6:8" x14ac:dyDescent="0.25">
      <c r="F48632" s="11"/>
      <c r="G48632" s="11"/>
      <c r="H48632" s="11"/>
    </row>
    <row r="48633" spans="6:8" x14ac:dyDescent="0.25">
      <c r="F48633" s="11"/>
      <c r="G48633" s="11"/>
      <c r="H48633" s="11"/>
    </row>
    <row r="48634" spans="6:8" x14ac:dyDescent="0.25">
      <c r="F48634" s="11"/>
      <c r="G48634" s="11"/>
      <c r="H48634" s="11"/>
    </row>
    <row r="48635" spans="6:8" x14ac:dyDescent="0.25">
      <c r="F48635" s="11"/>
      <c r="G48635" s="11"/>
      <c r="H48635" s="11"/>
    </row>
    <row r="48636" spans="6:8" x14ac:dyDescent="0.25">
      <c r="F48636" s="11"/>
      <c r="G48636" s="11"/>
      <c r="H48636" s="11"/>
    </row>
    <row r="48637" spans="6:8" x14ac:dyDescent="0.25">
      <c r="F48637" s="11"/>
      <c r="G48637" s="11"/>
      <c r="H48637" s="11"/>
    </row>
    <row r="48638" spans="6:8" x14ac:dyDescent="0.25">
      <c r="F48638" s="11"/>
      <c r="G48638" s="11"/>
      <c r="H48638" s="11"/>
    </row>
    <row r="48639" spans="6:8" x14ac:dyDescent="0.25">
      <c r="F48639" s="11"/>
      <c r="G48639" s="11"/>
      <c r="H48639" s="11"/>
    </row>
    <row r="48640" spans="6:8" x14ac:dyDescent="0.25">
      <c r="F48640" s="11"/>
      <c r="G48640" s="11"/>
      <c r="H48640" s="11"/>
    </row>
    <row r="48641" spans="6:8" x14ac:dyDescent="0.25">
      <c r="F48641" s="11"/>
      <c r="G48641" s="11"/>
      <c r="H48641" s="11"/>
    </row>
    <row r="48642" spans="6:8" x14ac:dyDescent="0.25">
      <c r="F48642" s="11"/>
      <c r="G48642" s="11"/>
      <c r="H48642" s="11"/>
    </row>
    <row r="48643" spans="6:8" x14ac:dyDescent="0.25">
      <c r="F48643" s="11"/>
      <c r="G48643" s="11"/>
      <c r="H48643" s="11"/>
    </row>
    <row r="48644" spans="6:8" x14ac:dyDescent="0.25">
      <c r="F48644" s="11"/>
      <c r="G48644" s="11"/>
      <c r="H48644" s="11"/>
    </row>
    <row r="48645" spans="6:8" x14ac:dyDescent="0.25">
      <c r="F48645" s="11"/>
      <c r="G48645" s="11"/>
      <c r="H48645" s="11"/>
    </row>
    <row r="48646" spans="6:8" x14ac:dyDescent="0.25">
      <c r="F48646" s="11"/>
      <c r="G48646" s="11"/>
      <c r="H48646" s="11"/>
    </row>
    <row r="48647" spans="6:8" x14ac:dyDescent="0.25">
      <c r="F48647" s="11"/>
      <c r="G48647" s="11"/>
      <c r="H48647" s="11"/>
    </row>
    <row r="48648" spans="6:8" x14ac:dyDescent="0.25">
      <c r="F48648" s="11"/>
      <c r="G48648" s="11"/>
      <c r="H48648" s="11"/>
    </row>
    <row r="48649" spans="6:8" x14ac:dyDescent="0.25">
      <c r="F48649" s="11"/>
      <c r="G48649" s="11"/>
      <c r="H48649" s="11"/>
    </row>
    <row r="48650" spans="6:8" x14ac:dyDescent="0.25">
      <c r="F48650" s="11"/>
      <c r="G48650" s="11"/>
      <c r="H48650" s="11"/>
    </row>
    <row r="48651" spans="6:8" x14ac:dyDescent="0.25">
      <c r="F48651" s="11"/>
      <c r="G48651" s="11"/>
      <c r="H48651" s="11"/>
    </row>
    <row r="48652" spans="6:8" x14ac:dyDescent="0.25">
      <c r="F48652" s="11"/>
      <c r="G48652" s="11"/>
      <c r="H48652" s="11"/>
    </row>
    <row r="48653" spans="6:8" x14ac:dyDescent="0.25">
      <c r="F48653" s="11"/>
      <c r="G48653" s="11"/>
      <c r="H48653" s="11"/>
    </row>
    <row r="48654" spans="6:8" x14ac:dyDescent="0.25">
      <c r="F48654" s="11"/>
      <c r="G48654" s="11"/>
      <c r="H48654" s="11"/>
    </row>
    <row r="48655" spans="6:8" x14ac:dyDescent="0.25">
      <c r="F48655" s="11"/>
      <c r="G48655" s="11"/>
      <c r="H48655" s="11"/>
    </row>
    <row r="48656" spans="6:8" x14ac:dyDescent="0.25">
      <c r="F48656" s="11"/>
      <c r="G48656" s="11"/>
      <c r="H48656" s="11"/>
    </row>
    <row r="48657" spans="6:8" x14ac:dyDescent="0.25">
      <c r="F48657" s="11"/>
      <c r="G48657" s="11"/>
      <c r="H48657" s="11"/>
    </row>
    <row r="48658" spans="6:8" x14ac:dyDescent="0.25">
      <c r="F48658" s="11"/>
      <c r="G48658" s="11"/>
      <c r="H48658" s="11"/>
    </row>
    <row r="48659" spans="6:8" x14ac:dyDescent="0.25">
      <c r="F48659" s="11"/>
      <c r="G48659" s="11"/>
      <c r="H48659" s="11"/>
    </row>
    <row r="48660" spans="6:8" x14ac:dyDescent="0.25">
      <c r="F48660" s="11"/>
      <c r="G48660" s="11"/>
      <c r="H48660" s="11"/>
    </row>
    <row r="48661" spans="6:8" x14ac:dyDescent="0.25">
      <c r="F48661" s="11"/>
      <c r="G48661" s="11"/>
      <c r="H48661" s="11"/>
    </row>
    <row r="48662" spans="6:8" x14ac:dyDescent="0.25">
      <c r="F48662" s="11"/>
      <c r="G48662" s="11"/>
      <c r="H48662" s="11"/>
    </row>
    <row r="48663" spans="6:8" x14ac:dyDescent="0.25">
      <c r="F48663" s="11"/>
      <c r="G48663" s="11"/>
      <c r="H48663" s="11"/>
    </row>
    <row r="48664" spans="6:8" x14ac:dyDescent="0.25">
      <c r="F48664" s="11"/>
      <c r="G48664" s="11"/>
      <c r="H48664" s="11"/>
    </row>
    <row r="48665" spans="6:8" x14ac:dyDescent="0.25">
      <c r="F48665" s="11"/>
      <c r="G48665" s="11"/>
      <c r="H48665" s="11"/>
    </row>
    <row r="48666" spans="6:8" x14ac:dyDescent="0.25">
      <c r="F48666" s="11"/>
      <c r="G48666" s="11"/>
      <c r="H48666" s="11"/>
    </row>
    <row r="48667" spans="6:8" x14ac:dyDescent="0.25">
      <c r="F48667" s="11"/>
      <c r="G48667" s="11"/>
      <c r="H48667" s="11"/>
    </row>
    <row r="48668" spans="6:8" x14ac:dyDescent="0.25">
      <c r="F48668" s="11"/>
      <c r="G48668" s="11"/>
      <c r="H48668" s="11"/>
    </row>
    <row r="48669" spans="6:8" x14ac:dyDescent="0.25">
      <c r="F48669" s="11"/>
      <c r="G48669" s="11"/>
      <c r="H48669" s="11"/>
    </row>
    <row r="48670" spans="6:8" x14ac:dyDescent="0.25">
      <c r="F48670" s="11"/>
      <c r="G48670" s="11"/>
      <c r="H48670" s="11"/>
    </row>
    <row r="48671" spans="6:8" x14ac:dyDescent="0.25">
      <c r="F48671" s="11"/>
      <c r="G48671" s="11"/>
      <c r="H48671" s="11"/>
    </row>
    <row r="48672" spans="6:8" x14ac:dyDescent="0.25">
      <c r="F48672" s="11"/>
      <c r="G48672" s="11"/>
      <c r="H48672" s="11"/>
    </row>
    <row r="48673" spans="6:8" x14ac:dyDescent="0.25">
      <c r="F48673" s="11"/>
      <c r="G48673" s="11"/>
      <c r="H48673" s="11"/>
    </row>
    <row r="48674" spans="6:8" x14ac:dyDescent="0.25">
      <c r="F48674" s="11"/>
      <c r="G48674" s="11"/>
      <c r="H48674" s="11"/>
    </row>
    <row r="48675" spans="6:8" x14ac:dyDescent="0.25">
      <c r="F48675" s="11"/>
      <c r="G48675" s="11"/>
      <c r="H48675" s="11"/>
    </row>
    <row r="48676" spans="6:8" x14ac:dyDescent="0.25">
      <c r="F48676" s="11"/>
      <c r="G48676" s="11"/>
      <c r="H48676" s="11"/>
    </row>
    <row r="48677" spans="6:8" x14ac:dyDescent="0.25">
      <c r="F48677" s="11"/>
      <c r="G48677" s="11"/>
      <c r="H48677" s="11"/>
    </row>
    <row r="48678" spans="6:8" x14ac:dyDescent="0.25">
      <c r="F48678" s="11"/>
      <c r="G48678" s="11"/>
      <c r="H48678" s="11"/>
    </row>
    <row r="48679" spans="6:8" x14ac:dyDescent="0.25">
      <c r="F48679" s="11"/>
      <c r="G48679" s="11"/>
      <c r="H48679" s="11"/>
    </row>
    <row r="48680" spans="6:8" x14ac:dyDescent="0.25">
      <c r="F48680" s="11"/>
      <c r="G48680" s="11"/>
      <c r="H48680" s="11"/>
    </row>
    <row r="48681" spans="6:8" x14ac:dyDescent="0.25">
      <c r="F48681" s="11"/>
      <c r="G48681" s="11"/>
      <c r="H48681" s="11"/>
    </row>
    <row r="48682" spans="6:8" x14ac:dyDescent="0.25">
      <c r="F48682" s="11"/>
      <c r="G48682" s="11"/>
      <c r="H48682" s="11"/>
    </row>
    <row r="48683" spans="6:8" x14ac:dyDescent="0.25">
      <c r="F48683" s="11"/>
      <c r="G48683" s="11"/>
      <c r="H48683" s="11"/>
    </row>
    <row r="48684" spans="6:8" x14ac:dyDescent="0.25">
      <c r="F48684" s="11"/>
      <c r="G48684" s="11"/>
      <c r="H48684" s="11"/>
    </row>
    <row r="48685" spans="6:8" x14ac:dyDescent="0.25">
      <c r="F48685" s="11"/>
      <c r="G48685" s="11"/>
      <c r="H48685" s="11"/>
    </row>
    <row r="48686" spans="6:8" x14ac:dyDescent="0.25">
      <c r="F48686" s="11"/>
      <c r="G48686" s="11"/>
      <c r="H48686" s="11"/>
    </row>
    <row r="48687" spans="6:8" x14ac:dyDescent="0.25">
      <c r="F48687" s="11"/>
      <c r="G48687" s="11"/>
      <c r="H48687" s="11"/>
    </row>
    <row r="48688" spans="6:8" x14ac:dyDescent="0.25">
      <c r="F48688" s="11"/>
      <c r="G48688" s="11"/>
      <c r="H48688" s="11"/>
    </row>
    <row r="48689" spans="6:8" x14ac:dyDescent="0.25">
      <c r="F48689" s="11"/>
      <c r="G48689" s="11"/>
      <c r="H48689" s="11"/>
    </row>
    <row r="48690" spans="6:8" x14ac:dyDescent="0.25">
      <c r="F48690" s="11"/>
      <c r="G48690" s="11"/>
      <c r="H48690" s="11"/>
    </row>
    <row r="48691" spans="6:8" x14ac:dyDescent="0.25">
      <c r="F48691" s="11"/>
      <c r="G48691" s="11"/>
      <c r="H48691" s="11"/>
    </row>
    <row r="48692" spans="6:8" x14ac:dyDescent="0.25">
      <c r="F48692" s="11"/>
      <c r="G48692" s="11"/>
      <c r="H48692" s="11"/>
    </row>
    <row r="48693" spans="6:8" x14ac:dyDescent="0.25">
      <c r="F48693" s="11"/>
      <c r="G48693" s="11"/>
      <c r="H48693" s="11"/>
    </row>
    <row r="48694" spans="6:8" x14ac:dyDescent="0.25">
      <c r="F48694" s="11"/>
      <c r="G48694" s="11"/>
      <c r="H48694" s="11"/>
    </row>
    <row r="48695" spans="6:8" x14ac:dyDescent="0.25">
      <c r="F48695" s="11"/>
      <c r="G48695" s="11"/>
      <c r="H48695" s="11"/>
    </row>
    <row r="48696" spans="6:8" x14ac:dyDescent="0.25">
      <c r="F48696" s="11"/>
      <c r="G48696" s="11"/>
      <c r="H48696" s="11"/>
    </row>
    <row r="48697" spans="6:8" x14ac:dyDescent="0.25">
      <c r="F48697" s="11"/>
      <c r="G48697" s="11"/>
      <c r="H48697" s="11"/>
    </row>
    <row r="48698" spans="6:8" x14ac:dyDescent="0.25">
      <c r="F48698" s="11"/>
      <c r="G48698" s="11"/>
      <c r="H48698" s="11"/>
    </row>
    <row r="48699" spans="6:8" x14ac:dyDescent="0.25">
      <c r="F48699" s="11"/>
      <c r="G48699" s="11"/>
      <c r="H48699" s="11"/>
    </row>
    <row r="48700" spans="6:8" x14ac:dyDescent="0.25">
      <c r="F48700" s="11"/>
      <c r="G48700" s="11"/>
      <c r="H48700" s="11"/>
    </row>
    <row r="48701" spans="6:8" x14ac:dyDescent="0.25">
      <c r="F48701" s="11"/>
      <c r="G48701" s="11"/>
      <c r="H48701" s="11"/>
    </row>
    <row r="48702" spans="6:8" x14ac:dyDescent="0.25">
      <c r="F48702" s="11"/>
      <c r="G48702" s="11"/>
      <c r="H48702" s="11"/>
    </row>
    <row r="48703" spans="6:8" x14ac:dyDescent="0.25">
      <c r="F48703" s="11"/>
      <c r="G48703" s="11"/>
      <c r="H48703" s="11"/>
    </row>
    <row r="48704" spans="6:8" x14ac:dyDescent="0.25">
      <c r="F48704" s="11"/>
      <c r="G48704" s="11"/>
      <c r="H48704" s="11"/>
    </row>
    <row r="48705" spans="6:8" x14ac:dyDescent="0.25">
      <c r="F48705" s="11"/>
      <c r="G48705" s="11"/>
      <c r="H48705" s="11"/>
    </row>
    <row r="48706" spans="6:8" x14ac:dyDescent="0.25">
      <c r="F48706" s="11"/>
      <c r="G48706" s="11"/>
      <c r="H48706" s="11"/>
    </row>
    <row r="48707" spans="6:8" x14ac:dyDescent="0.25">
      <c r="F48707" s="11"/>
      <c r="G48707" s="11"/>
      <c r="H48707" s="11"/>
    </row>
    <row r="48708" spans="6:8" x14ac:dyDescent="0.25">
      <c r="F48708" s="11"/>
      <c r="G48708" s="11"/>
      <c r="H48708" s="11"/>
    </row>
    <row r="48709" spans="6:8" x14ac:dyDescent="0.25">
      <c r="F48709" s="11"/>
      <c r="G48709" s="11"/>
      <c r="H48709" s="11"/>
    </row>
    <row r="48710" spans="6:8" x14ac:dyDescent="0.25">
      <c r="F48710" s="11"/>
      <c r="G48710" s="11"/>
      <c r="H48710" s="11"/>
    </row>
    <row r="48711" spans="6:8" x14ac:dyDescent="0.25">
      <c r="F48711" s="11"/>
      <c r="G48711" s="11"/>
      <c r="H48711" s="11"/>
    </row>
    <row r="48712" spans="6:8" x14ac:dyDescent="0.25">
      <c r="F48712" s="11"/>
      <c r="G48712" s="11"/>
      <c r="H48712" s="11"/>
    </row>
    <row r="48713" spans="6:8" x14ac:dyDescent="0.25">
      <c r="F48713" s="11"/>
      <c r="G48713" s="11"/>
      <c r="H48713" s="11"/>
    </row>
    <row r="48714" spans="6:8" x14ac:dyDescent="0.25">
      <c r="F48714" s="11"/>
      <c r="G48714" s="11"/>
      <c r="H48714" s="11"/>
    </row>
    <row r="48715" spans="6:8" x14ac:dyDescent="0.25">
      <c r="F48715" s="11"/>
      <c r="G48715" s="11"/>
      <c r="H48715" s="11"/>
    </row>
    <row r="48716" spans="6:8" x14ac:dyDescent="0.25">
      <c r="F48716" s="11"/>
      <c r="G48716" s="11"/>
      <c r="H48716" s="11"/>
    </row>
    <row r="48717" spans="6:8" x14ac:dyDescent="0.25">
      <c r="F48717" s="11"/>
      <c r="G48717" s="11"/>
      <c r="H48717" s="11"/>
    </row>
    <row r="48718" spans="6:8" x14ac:dyDescent="0.25">
      <c r="F48718" s="11"/>
      <c r="G48718" s="11"/>
      <c r="H48718" s="11"/>
    </row>
    <row r="48719" spans="6:8" x14ac:dyDescent="0.25">
      <c r="F48719" s="11"/>
      <c r="G48719" s="11"/>
      <c r="H48719" s="11"/>
    </row>
    <row r="48720" spans="6:8" x14ac:dyDescent="0.25">
      <c r="F48720" s="11"/>
      <c r="G48720" s="11"/>
      <c r="H48720" s="11"/>
    </row>
    <row r="48721" spans="6:8" x14ac:dyDescent="0.25">
      <c r="F48721" s="11"/>
      <c r="G48721" s="11"/>
      <c r="H48721" s="11"/>
    </row>
    <row r="48722" spans="6:8" x14ac:dyDescent="0.25">
      <c r="F48722" s="11"/>
      <c r="G48722" s="11"/>
      <c r="H48722" s="11"/>
    </row>
    <row r="48723" spans="6:8" x14ac:dyDescent="0.25">
      <c r="F48723" s="11"/>
      <c r="G48723" s="11"/>
      <c r="H48723" s="11"/>
    </row>
    <row r="48724" spans="6:8" x14ac:dyDescent="0.25">
      <c r="F48724" s="11"/>
      <c r="G48724" s="11"/>
      <c r="H48724" s="11"/>
    </row>
    <row r="48725" spans="6:8" x14ac:dyDescent="0.25">
      <c r="F48725" s="11"/>
      <c r="G48725" s="11"/>
      <c r="H48725" s="11"/>
    </row>
    <row r="48726" spans="6:8" x14ac:dyDescent="0.25">
      <c r="F48726" s="11"/>
      <c r="G48726" s="11"/>
      <c r="H48726" s="11"/>
    </row>
    <row r="48727" spans="6:8" x14ac:dyDescent="0.25">
      <c r="F48727" s="11"/>
      <c r="G48727" s="11"/>
      <c r="H48727" s="11"/>
    </row>
    <row r="48728" spans="6:8" x14ac:dyDescent="0.25">
      <c r="F48728" s="11"/>
      <c r="G48728" s="11"/>
      <c r="H48728" s="11"/>
    </row>
    <row r="48729" spans="6:8" x14ac:dyDescent="0.25">
      <c r="F48729" s="11"/>
      <c r="G48729" s="11"/>
      <c r="H48729" s="11"/>
    </row>
    <row r="48730" spans="6:8" x14ac:dyDescent="0.25">
      <c r="F48730" s="11"/>
      <c r="G48730" s="11"/>
      <c r="H48730" s="11"/>
    </row>
    <row r="48731" spans="6:8" x14ac:dyDescent="0.25">
      <c r="F48731" s="11"/>
      <c r="G48731" s="11"/>
      <c r="H48731" s="11"/>
    </row>
    <row r="48732" spans="6:8" x14ac:dyDescent="0.25">
      <c r="F48732" s="11"/>
      <c r="G48732" s="11"/>
      <c r="H48732" s="11"/>
    </row>
    <row r="48733" spans="6:8" x14ac:dyDescent="0.25">
      <c r="F48733" s="11"/>
      <c r="G48733" s="11"/>
      <c r="H48733" s="11"/>
    </row>
    <row r="48734" spans="6:8" x14ac:dyDescent="0.25">
      <c r="F48734" s="11"/>
      <c r="G48734" s="11"/>
      <c r="H48734" s="11"/>
    </row>
    <row r="48735" spans="6:8" x14ac:dyDescent="0.25">
      <c r="F48735" s="11"/>
      <c r="G48735" s="11"/>
      <c r="H48735" s="11"/>
    </row>
    <row r="48736" spans="6:8" x14ac:dyDescent="0.25">
      <c r="F48736" s="11"/>
      <c r="G48736" s="11"/>
      <c r="H48736" s="11"/>
    </row>
    <row r="48737" spans="6:8" x14ac:dyDescent="0.25">
      <c r="F48737" s="11"/>
      <c r="G48737" s="11"/>
      <c r="H48737" s="11"/>
    </row>
    <row r="48738" spans="6:8" x14ac:dyDescent="0.25">
      <c r="F48738" s="11"/>
      <c r="G48738" s="11"/>
      <c r="H48738" s="11"/>
    </row>
    <row r="48739" spans="6:8" x14ac:dyDescent="0.25">
      <c r="F48739" s="11"/>
      <c r="G48739" s="11"/>
      <c r="H48739" s="11"/>
    </row>
    <row r="48740" spans="6:8" x14ac:dyDescent="0.25">
      <c r="F48740" s="11"/>
      <c r="G48740" s="11"/>
      <c r="H48740" s="11"/>
    </row>
    <row r="48741" spans="6:8" x14ac:dyDescent="0.25">
      <c r="F48741" s="11"/>
      <c r="G48741" s="11"/>
      <c r="H48741" s="11"/>
    </row>
    <row r="48742" spans="6:8" x14ac:dyDescent="0.25">
      <c r="F48742" s="11"/>
      <c r="G48742" s="11"/>
      <c r="H48742" s="11"/>
    </row>
    <row r="48743" spans="6:8" x14ac:dyDescent="0.25">
      <c r="F48743" s="11"/>
      <c r="G48743" s="11"/>
      <c r="H48743" s="11"/>
    </row>
    <row r="48744" spans="6:8" x14ac:dyDescent="0.25">
      <c r="F48744" s="11"/>
      <c r="G48744" s="11"/>
      <c r="H48744" s="11"/>
    </row>
    <row r="48745" spans="6:8" x14ac:dyDescent="0.25">
      <c r="F48745" s="11"/>
      <c r="G48745" s="11"/>
      <c r="H48745" s="11"/>
    </row>
    <row r="48746" spans="6:8" x14ac:dyDescent="0.25">
      <c r="F48746" s="11"/>
      <c r="G48746" s="11"/>
      <c r="H48746" s="11"/>
    </row>
    <row r="48747" spans="6:8" x14ac:dyDescent="0.25">
      <c r="F48747" s="11"/>
      <c r="G48747" s="11"/>
      <c r="H48747" s="11"/>
    </row>
    <row r="48748" spans="6:8" x14ac:dyDescent="0.25">
      <c r="F48748" s="11"/>
      <c r="G48748" s="11"/>
      <c r="H48748" s="11"/>
    </row>
    <row r="48749" spans="6:8" x14ac:dyDescent="0.25">
      <c r="F48749" s="11"/>
      <c r="G48749" s="11"/>
      <c r="H48749" s="11"/>
    </row>
    <row r="48750" spans="6:8" x14ac:dyDescent="0.25">
      <c r="F48750" s="11"/>
      <c r="G48750" s="11"/>
      <c r="H48750" s="11"/>
    </row>
    <row r="48751" spans="6:8" x14ac:dyDescent="0.25">
      <c r="F48751" s="11"/>
      <c r="G48751" s="11"/>
      <c r="H48751" s="11"/>
    </row>
    <row r="48752" spans="6:8" x14ac:dyDescent="0.25">
      <c r="F48752" s="11"/>
      <c r="G48752" s="11"/>
      <c r="H48752" s="11"/>
    </row>
    <row r="48753" spans="6:8" x14ac:dyDescent="0.25">
      <c r="F48753" s="11"/>
      <c r="G48753" s="11"/>
      <c r="H48753" s="11"/>
    </row>
    <row r="48754" spans="6:8" x14ac:dyDescent="0.25">
      <c r="F48754" s="11"/>
      <c r="G48754" s="11"/>
      <c r="H48754" s="11"/>
    </row>
    <row r="48755" spans="6:8" x14ac:dyDescent="0.25">
      <c r="F48755" s="11"/>
      <c r="G48755" s="11"/>
      <c r="H48755" s="11"/>
    </row>
    <row r="48756" spans="6:8" x14ac:dyDescent="0.25">
      <c r="F48756" s="11"/>
      <c r="G48756" s="11"/>
      <c r="H48756" s="11"/>
    </row>
    <row r="48757" spans="6:8" x14ac:dyDescent="0.25">
      <c r="F48757" s="11"/>
      <c r="G48757" s="11"/>
      <c r="H48757" s="11"/>
    </row>
    <row r="48758" spans="6:8" x14ac:dyDescent="0.25">
      <c r="F48758" s="11"/>
      <c r="G48758" s="11"/>
      <c r="H48758" s="11"/>
    </row>
    <row r="48759" spans="6:8" x14ac:dyDescent="0.25">
      <c r="F48759" s="11"/>
      <c r="G48759" s="11"/>
      <c r="H48759" s="11"/>
    </row>
    <row r="48760" spans="6:8" x14ac:dyDescent="0.25">
      <c r="F48760" s="11"/>
      <c r="G48760" s="11"/>
      <c r="H48760" s="11"/>
    </row>
    <row r="48761" spans="6:8" x14ac:dyDescent="0.25">
      <c r="F48761" s="11"/>
      <c r="G48761" s="11"/>
      <c r="H48761" s="11"/>
    </row>
    <row r="48762" spans="6:8" x14ac:dyDescent="0.25">
      <c r="F48762" s="11"/>
      <c r="G48762" s="11"/>
      <c r="H48762" s="11"/>
    </row>
    <row r="48763" spans="6:8" x14ac:dyDescent="0.25">
      <c r="F48763" s="11"/>
      <c r="G48763" s="11"/>
      <c r="H48763" s="11"/>
    </row>
    <row r="48764" spans="6:8" x14ac:dyDescent="0.25">
      <c r="F48764" s="11"/>
      <c r="G48764" s="11"/>
      <c r="H48764" s="11"/>
    </row>
    <row r="48765" spans="6:8" x14ac:dyDescent="0.25">
      <c r="F48765" s="11"/>
      <c r="G48765" s="11"/>
      <c r="H48765" s="11"/>
    </row>
    <row r="48766" spans="6:8" x14ac:dyDescent="0.25">
      <c r="F48766" s="11"/>
      <c r="G48766" s="11"/>
      <c r="H48766" s="11"/>
    </row>
    <row r="48767" spans="6:8" x14ac:dyDescent="0.25">
      <c r="F48767" s="11"/>
      <c r="G48767" s="11"/>
      <c r="H48767" s="11"/>
    </row>
    <row r="48768" spans="6:8" x14ac:dyDescent="0.25">
      <c r="F48768" s="11"/>
      <c r="G48768" s="11"/>
      <c r="H48768" s="11"/>
    </row>
    <row r="48769" spans="6:8" x14ac:dyDescent="0.25">
      <c r="F48769" s="11"/>
      <c r="G48769" s="11"/>
      <c r="H48769" s="11"/>
    </row>
    <row r="48770" spans="6:8" x14ac:dyDescent="0.25">
      <c r="F48770" s="11"/>
      <c r="G48770" s="11"/>
      <c r="H48770" s="11"/>
    </row>
    <row r="48771" spans="6:8" x14ac:dyDescent="0.25">
      <c r="F48771" s="11"/>
      <c r="G48771" s="11"/>
      <c r="H48771" s="11"/>
    </row>
    <row r="48772" spans="6:8" x14ac:dyDescent="0.25">
      <c r="F48772" s="11"/>
      <c r="G48772" s="11"/>
      <c r="H48772" s="11"/>
    </row>
    <row r="48773" spans="6:8" x14ac:dyDescent="0.25">
      <c r="F48773" s="11"/>
      <c r="G48773" s="11"/>
      <c r="H48773" s="11"/>
    </row>
    <row r="48774" spans="6:8" x14ac:dyDescent="0.25">
      <c r="F48774" s="11"/>
      <c r="G48774" s="11"/>
      <c r="H48774" s="11"/>
    </row>
    <row r="48775" spans="6:8" x14ac:dyDescent="0.25">
      <c r="F48775" s="11"/>
      <c r="G48775" s="11"/>
      <c r="H48775" s="11"/>
    </row>
    <row r="48776" spans="6:8" x14ac:dyDescent="0.25">
      <c r="F48776" s="11"/>
      <c r="G48776" s="11"/>
      <c r="H48776" s="11"/>
    </row>
    <row r="48777" spans="6:8" x14ac:dyDescent="0.25">
      <c r="F48777" s="11"/>
      <c r="G48777" s="11"/>
      <c r="H48777" s="11"/>
    </row>
    <row r="48778" spans="6:8" x14ac:dyDescent="0.25">
      <c r="F48778" s="11"/>
      <c r="G48778" s="11"/>
      <c r="H48778" s="11"/>
    </row>
    <row r="48779" spans="6:8" x14ac:dyDescent="0.25">
      <c r="F48779" s="11"/>
      <c r="G48779" s="11"/>
      <c r="H48779" s="11"/>
    </row>
    <row r="48780" spans="6:8" x14ac:dyDescent="0.25">
      <c r="F48780" s="11"/>
      <c r="G48780" s="11"/>
      <c r="H48780" s="11"/>
    </row>
    <row r="48781" spans="6:8" x14ac:dyDescent="0.25">
      <c r="F48781" s="11"/>
      <c r="G48781" s="11"/>
      <c r="H48781" s="11"/>
    </row>
    <row r="48782" spans="6:8" x14ac:dyDescent="0.25">
      <c r="F48782" s="11"/>
      <c r="G48782" s="11"/>
      <c r="H48782" s="11"/>
    </row>
    <row r="48783" spans="6:8" x14ac:dyDescent="0.25">
      <c r="F48783" s="11"/>
      <c r="G48783" s="11"/>
      <c r="H48783" s="11"/>
    </row>
    <row r="48784" spans="6:8" x14ac:dyDescent="0.25">
      <c r="F48784" s="11"/>
      <c r="G48784" s="11"/>
      <c r="H48784" s="11"/>
    </row>
    <row r="48785" spans="6:8" x14ac:dyDescent="0.25">
      <c r="F48785" s="11"/>
      <c r="G48785" s="11"/>
      <c r="H48785" s="11"/>
    </row>
    <row r="48786" spans="6:8" x14ac:dyDescent="0.25">
      <c r="F48786" s="11"/>
      <c r="G48786" s="11"/>
      <c r="H48786" s="11"/>
    </row>
    <row r="48787" spans="6:8" x14ac:dyDescent="0.25">
      <c r="F48787" s="11"/>
      <c r="G48787" s="11"/>
      <c r="H48787" s="11"/>
    </row>
    <row r="48788" spans="6:8" x14ac:dyDescent="0.25">
      <c r="F48788" s="11"/>
      <c r="G48788" s="11"/>
      <c r="H48788" s="11"/>
    </row>
    <row r="48789" spans="6:8" x14ac:dyDescent="0.25">
      <c r="F48789" s="11"/>
      <c r="G48789" s="11"/>
      <c r="H48789" s="11"/>
    </row>
    <row r="48790" spans="6:8" x14ac:dyDescent="0.25">
      <c r="F48790" s="11"/>
      <c r="G48790" s="11"/>
      <c r="H48790" s="11"/>
    </row>
    <row r="48791" spans="6:8" x14ac:dyDescent="0.25">
      <c r="F48791" s="11"/>
      <c r="G48791" s="11"/>
      <c r="H48791" s="11"/>
    </row>
    <row r="48792" spans="6:8" x14ac:dyDescent="0.25">
      <c r="F48792" s="11"/>
      <c r="G48792" s="11"/>
      <c r="H48792" s="11"/>
    </row>
    <row r="48793" spans="6:8" x14ac:dyDescent="0.25">
      <c r="F48793" s="11"/>
      <c r="G48793" s="11"/>
      <c r="H48793" s="11"/>
    </row>
    <row r="48794" spans="6:8" x14ac:dyDescent="0.25">
      <c r="F48794" s="11"/>
      <c r="G48794" s="11"/>
      <c r="H48794" s="11"/>
    </row>
    <row r="48795" spans="6:8" x14ac:dyDescent="0.25">
      <c r="F48795" s="11"/>
      <c r="G48795" s="11"/>
      <c r="H48795" s="11"/>
    </row>
    <row r="48796" spans="6:8" x14ac:dyDescent="0.25">
      <c r="F48796" s="11"/>
      <c r="G48796" s="11"/>
      <c r="H48796" s="11"/>
    </row>
    <row r="48797" spans="6:8" x14ac:dyDescent="0.25">
      <c r="F48797" s="11"/>
      <c r="G48797" s="11"/>
      <c r="H48797" s="11"/>
    </row>
    <row r="48798" spans="6:8" x14ac:dyDescent="0.25">
      <c r="F48798" s="11"/>
      <c r="G48798" s="11"/>
      <c r="H48798" s="11"/>
    </row>
    <row r="48799" spans="6:8" x14ac:dyDescent="0.25">
      <c r="F48799" s="11"/>
      <c r="G48799" s="11"/>
      <c r="H48799" s="11"/>
    </row>
    <row r="48800" spans="6:8" x14ac:dyDescent="0.25">
      <c r="F48800" s="11"/>
      <c r="G48800" s="11"/>
      <c r="H48800" s="11"/>
    </row>
    <row r="48801" spans="6:8" x14ac:dyDescent="0.25">
      <c r="F48801" s="11"/>
      <c r="G48801" s="11"/>
      <c r="H48801" s="11"/>
    </row>
    <row r="48802" spans="6:8" x14ac:dyDescent="0.25">
      <c r="F48802" s="11"/>
      <c r="G48802" s="11"/>
      <c r="H48802" s="11"/>
    </row>
    <row r="48803" spans="6:8" x14ac:dyDescent="0.25">
      <c r="F48803" s="11"/>
      <c r="G48803" s="11"/>
      <c r="H48803" s="11"/>
    </row>
    <row r="48804" spans="6:8" x14ac:dyDescent="0.25">
      <c r="F48804" s="11"/>
      <c r="G48804" s="11"/>
      <c r="H48804" s="11"/>
    </row>
    <row r="48805" spans="6:8" x14ac:dyDescent="0.25">
      <c r="F48805" s="11"/>
      <c r="G48805" s="11"/>
      <c r="H48805" s="11"/>
    </row>
    <row r="48806" spans="6:8" x14ac:dyDescent="0.25">
      <c r="F48806" s="11"/>
      <c r="G48806" s="11"/>
      <c r="H48806" s="11"/>
    </row>
    <row r="48807" spans="6:8" x14ac:dyDescent="0.25">
      <c r="F48807" s="11"/>
      <c r="G48807" s="11"/>
      <c r="H48807" s="11"/>
    </row>
    <row r="48808" spans="6:8" x14ac:dyDescent="0.25">
      <c r="F48808" s="11"/>
      <c r="G48808" s="11"/>
      <c r="H48808" s="11"/>
    </row>
    <row r="48809" spans="6:8" x14ac:dyDescent="0.25">
      <c r="F48809" s="11"/>
      <c r="G48809" s="11"/>
      <c r="H48809" s="11"/>
    </row>
    <row r="48810" spans="6:8" x14ac:dyDescent="0.25">
      <c r="F48810" s="11"/>
      <c r="G48810" s="11"/>
      <c r="H48810" s="11"/>
    </row>
    <row r="48811" spans="6:8" x14ac:dyDescent="0.25">
      <c r="F48811" s="11"/>
      <c r="G48811" s="11"/>
      <c r="H48811" s="11"/>
    </row>
    <row r="48812" spans="6:8" x14ac:dyDescent="0.25">
      <c r="F48812" s="11"/>
      <c r="G48812" s="11"/>
      <c r="H48812" s="11"/>
    </row>
    <row r="48813" spans="6:8" x14ac:dyDescent="0.25">
      <c r="F48813" s="11"/>
      <c r="G48813" s="11"/>
      <c r="H48813" s="11"/>
    </row>
    <row r="48814" spans="6:8" x14ac:dyDescent="0.25">
      <c r="F48814" s="11"/>
      <c r="G48814" s="11"/>
      <c r="H48814" s="11"/>
    </row>
    <row r="48815" spans="6:8" x14ac:dyDescent="0.25">
      <c r="F48815" s="11"/>
      <c r="G48815" s="11"/>
      <c r="H48815" s="11"/>
    </row>
    <row r="48816" spans="6:8" x14ac:dyDescent="0.25">
      <c r="F48816" s="11"/>
      <c r="G48816" s="11"/>
      <c r="H48816" s="11"/>
    </row>
    <row r="48817" spans="6:8" x14ac:dyDescent="0.25">
      <c r="F48817" s="11"/>
      <c r="G48817" s="11"/>
      <c r="H48817" s="11"/>
    </row>
    <row r="48818" spans="6:8" x14ac:dyDescent="0.25">
      <c r="F48818" s="11"/>
      <c r="G48818" s="11"/>
      <c r="H48818" s="11"/>
    </row>
    <row r="48819" spans="6:8" x14ac:dyDescent="0.25">
      <c r="F48819" s="11"/>
      <c r="G48819" s="11"/>
      <c r="H48819" s="11"/>
    </row>
    <row r="48820" spans="6:8" x14ac:dyDescent="0.25">
      <c r="F48820" s="11"/>
      <c r="G48820" s="11"/>
      <c r="H48820" s="11"/>
    </row>
    <row r="48821" spans="6:8" x14ac:dyDescent="0.25">
      <c r="F48821" s="11"/>
      <c r="G48821" s="11"/>
      <c r="H48821" s="11"/>
    </row>
    <row r="48822" spans="6:8" x14ac:dyDescent="0.25">
      <c r="F48822" s="11"/>
      <c r="G48822" s="11"/>
      <c r="H48822" s="11"/>
    </row>
    <row r="48823" spans="6:8" x14ac:dyDescent="0.25">
      <c r="F48823" s="11"/>
      <c r="G48823" s="11"/>
      <c r="H48823" s="11"/>
    </row>
    <row r="48824" spans="6:8" x14ac:dyDescent="0.25">
      <c r="F48824" s="11"/>
      <c r="G48824" s="11"/>
      <c r="H48824" s="11"/>
    </row>
    <row r="48825" spans="6:8" x14ac:dyDescent="0.25">
      <c r="F48825" s="11"/>
      <c r="G48825" s="11"/>
      <c r="H48825" s="11"/>
    </row>
    <row r="48826" spans="6:8" x14ac:dyDescent="0.25">
      <c r="F48826" s="11"/>
      <c r="G48826" s="11"/>
      <c r="H48826" s="11"/>
    </row>
    <row r="48827" spans="6:8" x14ac:dyDescent="0.25">
      <c r="F48827" s="11"/>
      <c r="G48827" s="11"/>
      <c r="H48827" s="11"/>
    </row>
    <row r="48828" spans="6:8" x14ac:dyDescent="0.25">
      <c r="F48828" s="11"/>
      <c r="G48828" s="11"/>
      <c r="H48828" s="11"/>
    </row>
    <row r="48829" spans="6:8" x14ac:dyDescent="0.25">
      <c r="F48829" s="11"/>
      <c r="G48829" s="11"/>
      <c r="H48829" s="11"/>
    </row>
    <row r="48830" spans="6:8" x14ac:dyDescent="0.25">
      <c r="F48830" s="11"/>
      <c r="G48830" s="11"/>
      <c r="H48830" s="11"/>
    </row>
    <row r="48831" spans="6:8" x14ac:dyDescent="0.25">
      <c r="F48831" s="11"/>
      <c r="G48831" s="11"/>
      <c r="H48831" s="11"/>
    </row>
    <row r="48832" spans="6:8" x14ac:dyDescent="0.25">
      <c r="F48832" s="11"/>
      <c r="G48832" s="11"/>
      <c r="H48832" s="11"/>
    </row>
    <row r="48833" spans="6:8" x14ac:dyDescent="0.25">
      <c r="F48833" s="11"/>
      <c r="G48833" s="11"/>
      <c r="H48833" s="11"/>
    </row>
    <row r="48834" spans="6:8" x14ac:dyDescent="0.25">
      <c r="F48834" s="11"/>
      <c r="G48834" s="11"/>
      <c r="H48834" s="11"/>
    </row>
    <row r="48835" spans="6:8" x14ac:dyDescent="0.25">
      <c r="F48835" s="11"/>
      <c r="G48835" s="11"/>
      <c r="H48835" s="11"/>
    </row>
    <row r="48836" spans="6:8" x14ac:dyDescent="0.25">
      <c r="F48836" s="11"/>
      <c r="G48836" s="11"/>
      <c r="H48836" s="11"/>
    </row>
    <row r="48837" spans="6:8" x14ac:dyDescent="0.25">
      <c r="F48837" s="11"/>
      <c r="G48837" s="11"/>
      <c r="H48837" s="11"/>
    </row>
    <row r="48838" spans="6:8" x14ac:dyDescent="0.25">
      <c r="F48838" s="11"/>
      <c r="G48838" s="11"/>
      <c r="H48838" s="11"/>
    </row>
    <row r="48839" spans="6:8" x14ac:dyDescent="0.25">
      <c r="F48839" s="11"/>
      <c r="G48839" s="11"/>
      <c r="H48839" s="11"/>
    </row>
    <row r="48840" spans="6:8" x14ac:dyDescent="0.25">
      <c r="F48840" s="11"/>
      <c r="G48840" s="11"/>
      <c r="H48840" s="11"/>
    </row>
    <row r="48841" spans="6:8" x14ac:dyDescent="0.25">
      <c r="F48841" s="11"/>
      <c r="G48841" s="11"/>
      <c r="H48841" s="11"/>
    </row>
    <row r="48842" spans="6:8" x14ac:dyDescent="0.25">
      <c r="F48842" s="11"/>
      <c r="G48842" s="11"/>
      <c r="H48842" s="11"/>
    </row>
    <row r="48843" spans="6:8" x14ac:dyDescent="0.25">
      <c r="F48843" s="11"/>
      <c r="G48843" s="11"/>
      <c r="H48843" s="11"/>
    </row>
    <row r="48844" spans="6:8" x14ac:dyDescent="0.25">
      <c r="F48844" s="11"/>
      <c r="G48844" s="11"/>
      <c r="H48844" s="11"/>
    </row>
    <row r="48845" spans="6:8" x14ac:dyDescent="0.25">
      <c r="F48845" s="11"/>
      <c r="G48845" s="11"/>
      <c r="H48845" s="11"/>
    </row>
    <row r="48846" spans="6:8" x14ac:dyDescent="0.25">
      <c r="F48846" s="11"/>
      <c r="G48846" s="11"/>
      <c r="H48846" s="11"/>
    </row>
    <row r="48847" spans="6:8" x14ac:dyDescent="0.25">
      <c r="F48847" s="11"/>
      <c r="G48847" s="11"/>
      <c r="H48847" s="11"/>
    </row>
    <row r="48848" spans="6:8" x14ac:dyDescent="0.25">
      <c r="F48848" s="11"/>
      <c r="G48848" s="11"/>
      <c r="H48848" s="11"/>
    </row>
    <row r="48849" spans="6:8" x14ac:dyDescent="0.25">
      <c r="F48849" s="11"/>
      <c r="G48849" s="11"/>
      <c r="H48849" s="11"/>
    </row>
    <row r="48850" spans="6:8" x14ac:dyDescent="0.25">
      <c r="F48850" s="11"/>
      <c r="G48850" s="11"/>
      <c r="H48850" s="11"/>
    </row>
    <row r="48851" spans="6:8" x14ac:dyDescent="0.25">
      <c r="F48851" s="11"/>
      <c r="G48851" s="11"/>
      <c r="H48851" s="11"/>
    </row>
    <row r="48852" spans="6:8" x14ac:dyDescent="0.25">
      <c r="F48852" s="11"/>
      <c r="G48852" s="11"/>
      <c r="H48852" s="11"/>
    </row>
    <row r="48853" spans="6:8" x14ac:dyDescent="0.25">
      <c r="F48853" s="11"/>
      <c r="G48853" s="11"/>
      <c r="H48853" s="11"/>
    </row>
    <row r="48854" spans="6:8" x14ac:dyDescent="0.25">
      <c r="F48854" s="11"/>
      <c r="G48854" s="11"/>
      <c r="H48854" s="11"/>
    </row>
    <row r="48855" spans="6:8" x14ac:dyDescent="0.25">
      <c r="F48855" s="11"/>
      <c r="G48855" s="11"/>
      <c r="H48855" s="11"/>
    </row>
    <row r="48856" spans="6:8" x14ac:dyDescent="0.25">
      <c r="F48856" s="11"/>
      <c r="G48856" s="11"/>
      <c r="H48856" s="11"/>
    </row>
    <row r="48857" spans="6:8" x14ac:dyDescent="0.25">
      <c r="F48857" s="11"/>
      <c r="G48857" s="11"/>
      <c r="H48857" s="11"/>
    </row>
    <row r="48858" spans="6:8" x14ac:dyDescent="0.25">
      <c r="F48858" s="11"/>
      <c r="G48858" s="11"/>
      <c r="H48858" s="11"/>
    </row>
    <row r="48859" spans="6:8" x14ac:dyDescent="0.25">
      <c r="F48859" s="11"/>
      <c r="G48859" s="11"/>
      <c r="H48859" s="11"/>
    </row>
    <row r="48860" spans="6:8" x14ac:dyDescent="0.25">
      <c r="F48860" s="11"/>
      <c r="G48860" s="11"/>
      <c r="H48860" s="11"/>
    </row>
    <row r="48861" spans="6:8" x14ac:dyDescent="0.25">
      <c r="F48861" s="11"/>
      <c r="G48861" s="11"/>
      <c r="H48861" s="11"/>
    </row>
    <row r="48862" spans="6:8" x14ac:dyDescent="0.25">
      <c r="F48862" s="11"/>
      <c r="G48862" s="11"/>
      <c r="H48862" s="11"/>
    </row>
    <row r="48863" spans="6:8" x14ac:dyDescent="0.25">
      <c r="F48863" s="11"/>
      <c r="G48863" s="11"/>
      <c r="H48863" s="11"/>
    </row>
    <row r="48864" spans="6:8" x14ac:dyDescent="0.25">
      <c r="F48864" s="11"/>
      <c r="G48864" s="11"/>
      <c r="H48864" s="11"/>
    </row>
    <row r="48865" spans="6:8" x14ac:dyDescent="0.25">
      <c r="F48865" s="11"/>
      <c r="G48865" s="11"/>
      <c r="H48865" s="11"/>
    </row>
    <row r="48866" spans="6:8" x14ac:dyDescent="0.25">
      <c r="F48866" s="11"/>
      <c r="G48866" s="11"/>
      <c r="H48866" s="11"/>
    </row>
    <row r="48867" spans="6:8" x14ac:dyDescent="0.25">
      <c r="F48867" s="11"/>
      <c r="G48867" s="11"/>
      <c r="H48867" s="11"/>
    </row>
    <row r="48868" spans="6:8" x14ac:dyDescent="0.25">
      <c r="F48868" s="11"/>
      <c r="G48868" s="11"/>
      <c r="H48868" s="11"/>
    </row>
    <row r="48869" spans="6:8" x14ac:dyDescent="0.25">
      <c r="F48869" s="11"/>
      <c r="G48869" s="11"/>
      <c r="H48869" s="11"/>
    </row>
    <row r="48870" spans="6:8" x14ac:dyDescent="0.25">
      <c r="F48870" s="11"/>
      <c r="G48870" s="11"/>
      <c r="H48870" s="11"/>
    </row>
    <row r="48871" spans="6:8" x14ac:dyDescent="0.25">
      <c r="F48871" s="11"/>
      <c r="G48871" s="11"/>
      <c r="H48871" s="11"/>
    </row>
    <row r="48872" spans="6:8" x14ac:dyDescent="0.25">
      <c r="F48872" s="11"/>
      <c r="G48872" s="11"/>
      <c r="H48872" s="11"/>
    </row>
    <row r="48873" spans="6:8" x14ac:dyDescent="0.25">
      <c r="F48873" s="11"/>
      <c r="G48873" s="11"/>
      <c r="H48873" s="11"/>
    </row>
    <row r="48874" spans="6:8" x14ac:dyDescent="0.25">
      <c r="F48874" s="11"/>
      <c r="G48874" s="11"/>
      <c r="H48874" s="11"/>
    </row>
    <row r="48875" spans="6:8" x14ac:dyDescent="0.25">
      <c r="F48875" s="11"/>
      <c r="G48875" s="11"/>
      <c r="H48875" s="11"/>
    </row>
    <row r="48876" spans="6:8" x14ac:dyDescent="0.25">
      <c r="F48876" s="11"/>
      <c r="G48876" s="11"/>
      <c r="H48876" s="11"/>
    </row>
    <row r="48877" spans="6:8" x14ac:dyDescent="0.25">
      <c r="F48877" s="11"/>
      <c r="G48877" s="11"/>
      <c r="H48877" s="11"/>
    </row>
    <row r="48878" spans="6:8" x14ac:dyDescent="0.25">
      <c r="F48878" s="11"/>
      <c r="G48878" s="11"/>
      <c r="H48878" s="11"/>
    </row>
    <row r="48879" spans="6:8" x14ac:dyDescent="0.25">
      <c r="F48879" s="11"/>
      <c r="G48879" s="11"/>
      <c r="H48879" s="11"/>
    </row>
    <row r="48880" spans="6:8" x14ac:dyDescent="0.25">
      <c r="F48880" s="11"/>
      <c r="G48880" s="11"/>
      <c r="H48880" s="11"/>
    </row>
    <row r="48881" spans="6:8" x14ac:dyDescent="0.25">
      <c r="F48881" s="11"/>
      <c r="G48881" s="11"/>
      <c r="H48881" s="11"/>
    </row>
    <row r="48882" spans="6:8" x14ac:dyDescent="0.25">
      <c r="F48882" s="11"/>
      <c r="G48882" s="11"/>
      <c r="H48882" s="11"/>
    </row>
    <row r="48883" spans="6:8" x14ac:dyDescent="0.25">
      <c r="F48883" s="11"/>
      <c r="G48883" s="11"/>
      <c r="H48883" s="11"/>
    </row>
    <row r="48884" spans="6:8" x14ac:dyDescent="0.25">
      <c r="F48884" s="11"/>
      <c r="G48884" s="11"/>
      <c r="H48884" s="11"/>
    </row>
    <row r="48885" spans="6:8" x14ac:dyDescent="0.25">
      <c r="F48885" s="11"/>
      <c r="G48885" s="11"/>
      <c r="H48885" s="11"/>
    </row>
    <row r="48886" spans="6:8" x14ac:dyDescent="0.25">
      <c r="F48886" s="11"/>
      <c r="G48886" s="11"/>
      <c r="H48886" s="11"/>
    </row>
    <row r="48887" spans="6:8" x14ac:dyDescent="0.25">
      <c r="F48887" s="11"/>
      <c r="G48887" s="11"/>
      <c r="H48887" s="11"/>
    </row>
    <row r="48888" spans="6:8" x14ac:dyDescent="0.25">
      <c r="F48888" s="11"/>
      <c r="G48888" s="11"/>
      <c r="H48888" s="11"/>
    </row>
    <row r="48889" spans="6:8" x14ac:dyDescent="0.25">
      <c r="F48889" s="11"/>
      <c r="G48889" s="11"/>
      <c r="H48889" s="11"/>
    </row>
    <row r="48890" spans="6:8" x14ac:dyDescent="0.25">
      <c r="F48890" s="11"/>
      <c r="G48890" s="11"/>
      <c r="H48890" s="11"/>
    </row>
    <row r="48891" spans="6:8" x14ac:dyDescent="0.25">
      <c r="F48891" s="11"/>
      <c r="G48891" s="11"/>
      <c r="H48891" s="11"/>
    </row>
    <row r="48892" spans="6:8" x14ac:dyDescent="0.25">
      <c r="F48892" s="11"/>
      <c r="G48892" s="11"/>
      <c r="H48892" s="11"/>
    </row>
    <row r="48893" spans="6:8" x14ac:dyDescent="0.25">
      <c r="F48893" s="11"/>
      <c r="G48893" s="11"/>
      <c r="H48893" s="11"/>
    </row>
    <row r="48894" spans="6:8" x14ac:dyDescent="0.25">
      <c r="F48894" s="11"/>
      <c r="G48894" s="11"/>
      <c r="H48894" s="11"/>
    </row>
    <row r="48895" spans="6:8" x14ac:dyDescent="0.25">
      <c r="F48895" s="11"/>
      <c r="G48895" s="11"/>
      <c r="H48895" s="11"/>
    </row>
    <row r="48896" spans="6:8" x14ac:dyDescent="0.25">
      <c r="F48896" s="11"/>
      <c r="G48896" s="11"/>
      <c r="H48896" s="11"/>
    </row>
    <row r="48897" spans="6:8" x14ac:dyDescent="0.25">
      <c r="F48897" s="11"/>
      <c r="G48897" s="11"/>
      <c r="H48897" s="11"/>
    </row>
    <row r="48898" spans="6:8" x14ac:dyDescent="0.25">
      <c r="F48898" s="11"/>
      <c r="G48898" s="11"/>
      <c r="H48898" s="11"/>
    </row>
    <row r="48899" spans="6:8" x14ac:dyDescent="0.25">
      <c r="F48899" s="11"/>
      <c r="G48899" s="11"/>
      <c r="H48899" s="11"/>
    </row>
    <row r="48900" spans="6:8" x14ac:dyDescent="0.25">
      <c r="F48900" s="11"/>
      <c r="G48900" s="11"/>
      <c r="H48900" s="11"/>
    </row>
    <row r="48901" spans="6:8" x14ac:dyDescent="0.25">
      <c r="F48901" s="11"/>
      <c r="G48901" s="11"/>
      <c r="H48901" s="11"/>
    </row>
    <row r="48902" spans="6:8" x14ac:dyDescent="0.25">
      <c r="F48902" s="11"/>
      <c r="G48902" s="11"/>
      <c r="H48902" s="11"/>
    </row>
    <row r="48903" spans="6:8" x14ac:dyDescent="0.25">
      <c r="F48903" s="11"/>
      <c r="G48903" s="11"/>
      <c r="H48903" s="11"/>
    </row>
    <row r="48904" spans="6:8" x14ac:dyDescent="0.25">
      <c r="F48904" s="11"/>
      <c r="G48904" s="11"/>
      <c r="H48904" s="11"/>
    </row>
    <row r="48905" spans="6:8" x14ac:dyDescent="0.25">
      <c r="F48905" s="11"/>
      <c r="G48905" s="11"/>
      <c r="H48905" s="11"/>
    </row>
    <row r="48906" spans="6:8" x14ac:dyDescent="0.25">
      <c r="F48906" s="11"/>
      <c r="G48906" s="11"/>
      <c r="H48906" s="11"/>
    </row>
    <row r="48907" spans="6:8" x14ac:dyDescent="0.25">
      <c r="F48907" s="11"/>
      <c r="G48907" s="11"/>
      <c r="H48907" s="11"/>
    </row>
    <row r="48908" spans="6:8" x14ac:dyDescent="0.25">
      <c r="F48908" s="11"/>
      <c r="G48908" s="11"/>
      <c r="H48908" s="11"/>
    </row>
    <row r="48909" spans="6:8" x14ac:dyDescent="0.25">
      <c r="F48909" s="11"/>
      <c r="G48909" s="11"/>
      <c r="H48909" s="11"/>
    </row>
    <row r="48910" spans="6:8" x14ac:dyDescent="0.25">
      <c r="F48910" s="11"/>
      <c r="G48910" s="11"/>
      <c r="H48910" s="11"/>
    </row>
    <row r="48911" spans="6:8" x14ac:dyDescent="0.25">
      <c r="F48911" s="11"/>
      <c r="G48911" s="11"/>
      <c r="H48911" s="11"/>
    </row>
    <row r="48912" spans="6:8" x14ac:dyDescent="0.25">
      <c r="F48912" s="11"/>
      <c r="G48912" s="11"/>
      <c r="H48912" s="11"/>
    </row>
    <row r="48913" spans="6:8" x14ac:dyDescent="0.25">
      <c r="F48913" s="11"/>
      <c r="G48913" s="11"/>
      <c r="H48913" s="11"/>
    </row>
    <row r="48914" spans="6:8" x14ac:dyDescent="0.25">
      <c r="F48914" s="11"/>
      <c r="G48914" s="11"/>
      <c r="H48914" s="11"/>
    </row>
    <row r="48915" spans="6:8" x14ac:dyDescent="0.25">
      <c r="F48915" s="11"/>
      <c r="G48915" s="11"/>
      <c r="H48915" s="11"/>
    </row>
    <row r="48916" spans="6:8" x14ac:dyDescent="0.25">
      <c r="F48916" s="11"/>
      <c r="G48916" s="11"/>
      <c r="H48916" s="11"/>
    </row>
    <row r="48917" spans="6:8" x14ac:dyDescent="0.25">
      <c r="F48917" s="11"/>
      <c r="G48917" s="11"/>
      <c r="H48917" s="11"/>
    </row>
    <row r="48918" spans="6:8" x14ac:dyDescent="0.25">
      <c r="F48918" s="11"/>
      <c r="G48918" s="11"/>
      <c r="H48918" s="11"/>
    </row>
    <row r="48919" spans="6:8" x14ac:dyDescent="0.25">
      <c r="F48919" s="11"/>
      <c r="G48919" s="11"/>
      <c r="H48919" s="11"/>
    </row>
    <row r="48920" spans="6:8" x14ac:dyDescent="0.25">
      <c r="F48920" s="11"/>
      <c r="G48920" s="11"/>
      <c r="H48920" s="11"/>
    </row>
    <row r="48921" spans="6:8" x14ac:dyDescent="0.25">
      <c r="F48921" s="11"/>
      <c r="G48921" s="11"/>
      <c r="H48921" s="11"/>
    </row>
    <row r="48922" spans="6:8" x14ac:dyDescent="0.25">
      <c r="F48922" s="11"/>
      <c r="G48922" s="11"/>
      <c r="H48922" s="11"/>
    </row>
    <row r="48923" spans="6:8" x14ac:dyDescent="0.25">
      <c r="F48923" s="11"/>
      <c r="G48923" s="11"/>
      <c r="H48923" s="11"/>
    </row>
    <row r="48924" spans="6:8" x14ac:dyDescent="0.25">
      <c r="F48924" s="11"/>
      <c r="G48924" s="11"/>
      <c r="H48924" s="11"/>
    </row>
    <row r="48925" spans="6:8" x14ac:dyDescent="0.25">
      <c r="F48925" s="11"/>
      <c r="G48925" s="11"/>
      <c r="H48925" s="11"/>
    </row>
    <row r="48926" spans="6:8" x14ac:dyDescent="0.25">
      <c r="F48926" s="11"/>
      <c r="G48926" s="11"/>
      <c r="H48926" s="11"/>
    </row>
    <row r="48927" spans="6:8" x14ac:dyDescent="0.25">
      <c r="F48927" s="11"/>
      <c r="G48927" s="11"/>
      <c r="H48927" s="11"/>
    </row>
    <row r="48928" spans="6:8" x14ac:dyDescent="0.25">
      <c r="F48928" s="11"/>
      <c r="G48928" s="11"/>
      <c r="H48928" s="11"/>
    </row>
    <row r="48929" spans="6:8" x14ac:dyDescent="0.25">
      <c r="F48929" s="11"/>
      <c r="G48929" s="11"/>
      <c r="H48929" s="11"/>
    </row>
    <row r="48930" spans="6:8" x14ac:dyDescent="0.25">
      <c r="F48930" s="11"/>
      <c r="G48930" s="11"/>
      <c r="H48930" s="11"/>
    </row>
    <row r="48931" spans="6:8" x14ac:dyDescent="0.25">
      <c r="F48931" s="11"/>
      <c r="G48931" s="11"/>
      <c r="H48931" s="11"/>
    </row>
    <row r="48932" spans="6:8" x14ac:dyDescent="0.25">
      <c r="F48932" s="11"/>
      <c r="G48932" s="11"/>
      <c r="H48932" s="11"/>
    </row>
    <row r="48933" spans="6:8" x14ac:dyDescent="0.25">
      <c r="F48933" s="11"/>
      <c r="G48933" s="11"/>
      <c r="H48933" s="11"/>
    </row>
    <row r="48934" spans="6:8" x14ac:dyDescent="0.25">
      <c r="F48934" s="11"/>
      <c r="G48934" s="11"/>
      <c r="H48934" s="11"/>
    </row>
    <row r="48935" spans="6:8" x14ac:dyDescent="0.25">
      <c r="F48935" s="11"/>
      <c r="G48935" s="11"/>
      <c r="H48935" s="11"/>
    </row>
    <row r="48936" spans="6:8" x14ac:dyDescent="0.25">
      <c r="F48936" s="11"/>
      <c r="G48936" s="11"/>
      <c r="H48936" s="11"/>
    </row>
    <row r="48937" spans="6:8" x14ac:dyDescent="0.25">
      <c r="F48937" s="11"/>
      <c r="G48937" s="11"/>
      <c r="H48937" s="11"/>
    </row>
    <row r="48938" spans="6:8" x14ac:dyDescent="0.25">
      <c r="F48938" s="11"/>
      <c r="G48938" s="11"/>
      <c r="H48938" s="11"/>
    </row>
    <row r="48939" spans="6:8" x14ac:dyDescent="0.25">
      <c r="F48939" s="11"/>
      <c r="G48939" s="11"/>
      <c r="H48939" s="11"/>
    </row>
    <row r="48940" spans="6:8" x14ac:dyDescent="0.25">
      <c r="F48940" s="11"/>
      <c r="G48940" s="11"/>
      <c r="H48940" s="11"/>
    </row>
    <row r="48941" spans="6:8" x14ac:dyDescent="0.25">
      <c r="F48941" s="11"/>
      <c r="G48941" s="11"/>
      <c r="H48941" s="11"/>
    </row>
    <row r="48942" spans="6:8" x14ac:dyDescent="0.25">
      <c r="F48942" s="11"/>
      <c r="G48942" s="11"/>
      <c r="H48942" s="11"/>
    </row>
    <row r="48943" spans="6:8" x14ac:dyDescent="0.25">
      <c r="F48943" s="11"/>
      <c r="G48943" s="11"/>
      <c r="H48943" s="11"/>
    </row>
    <row r="48944" spans="6:8" x14ac:dyDescent="0.25">
      <c r="F48944" s="11"/>
      <c r="G48944" s="11"/>
      <c r="H48944" s="11"/>
    </row>
    <row r="48945" spans="6:8" x14ac:dyDescent="0.25">
      <c r="F48945" s="11"/>
      <c r="G48945" s="11"/>
      <c r="H48945" s="11"/>
    </row>
    <row r="48946" spans="6:8" x14ac:dyDescent="0.25">
      <c r="F48946" s="11"/>
      <c r="G48946" s="11"/>
      <c r="H48946" s="11"/>
    </row>
    <row r="48947" spans="6:8" x14ac:dyDescent="0.25">
      <c r="F48947" s="11"/>
      <c r="G48947" s="11"/>
      <c r="H48947" s="11"/>
    </row>
    <row r="48948" spans="6:8" x14ac:dyDescent="0.25">
      <c r="F48948" s="11"/>
      <c r="G48948" s="11"/>
      <c r="H48948" s="11"/>
    </row>
    <row r="48949" spans="6:8" x14ac:dyDescent="0.25">
      <c r="F48949" s="11"/>
      <c r="G48949" s="11"/>
      <c r="H48949" s="11"/>
    </row>
    <row r="48950" spans="6:8" x14ac:dyDescent="0.25">
      <c r="F48950" s="11"/>
      <c r="G48950" s="11"/>
      <c r="H48950" s="11"/>
    </row>
    <row r="48951" spans="6:8" x14ac:dyDescent="0.25">
      <c r="F48951" s="11"/>
      <c r="G48951" s="11"/>
      <c r="H48951" s="11"/>
    </row>
    <row r="48952" spans="6:8" x14ac:dyDescent="0.25">
      <c r="F48952" s="11"/>
      <c r="G48952" s="11"/>
      <c r="H48952" s="11"/>
    </row>
    <row r="48953" spans="6:8" x14ac:dyDescent="0.25">
      <c r="F48953" s="11"/>
      <c r="G48953" s="11"/>
      <c r="H48953" s="11"/>
    </row>
    <row r="48954" spans="6:8" x14ac:dyDescent="0.25">
      <c r="F48954" s="11"/>
      <c r="G48954" s="11"/>
      <c r="H48954" s="11"/>
    </row>
    <row r="48955" spans="6:8" x14ac:dyDescent="0.25">
      <c r="F48955" s="11"/>
      <c r="G48955" s="11"/>
      <c r="H48955" s="11"/>
    </row>
    <row r="48956" spans="6:8" x14ac:dyDescent="0.25">
      <c r="F48956" s="11"/>
      <c r="G48956" s="11"/>
      <c r="H48956" s="11"/>
    </row>
    <row r="48957" spans="6:8" x14ac:dyDescent="0.25">
      <c r="F48957" s="11"/>
      <c r="G48957" s="11"/>
      <c r="H48957" s="11"/>
    </row>
    <row r="48958" spans="6:8" x14ac:dyDescent="0.25">
      <c r="F48958" s="11"/>
      <c r="G48958" s="11"/>
      <c r="H48958" s="11"/>
    </row>
    <row r="48959" spans="6:8" x14ac:dyDescent="0.25">
      <c r="F48959" s="11"/>
      <c r="G48959" s="11"/>
      <c r="H48959" s="11"/>
    </row>
    <row r="48960" spans="6:8" x14ac:dyDescent="0.25">
      <c r="F48960" s="11"/>
      <c r="G48960" s="11"/>
      <c r="H48960" s="11"/>
    </row>
    <row r="48961" spans="6:8" x14ac:dyDescent="0.25">
      <c r="F48961" s="11"/>
      <c r="G48961" s="11"/>
      <c r="H48961" s="11"/>
    </row>
    <row r="48962" spans="6:8" x14ac:dyDescent="0.25">
      <c r="F48962" s="11"/>
      <c r="G48962" s="11"/>
      <c r="H48962" s="11"/>
    </row>
    <row r="48963" spans="6:8" x14ac:dyDescent="0.25">
      <c r="F48963" s="11"/>
      <c r="G48963" s="11"/>
      <c r="H48963" s="11"/>
    </row>
    <row r="48964" spans="6:8" x14ac:dyDescent="0.25">
      <c r="F48964" s="11"/>
      <c r="G48964" s="11"/>
      <c r="H48964" s="11"/>
    </row>
    <row r="48965" spans="6:8" x14ac:dyDescent="0.25">
      <c r="F48965" s="11"/>
      <c r="G48965" s="11"/>
      <c r="H48965" s="11"/>
    </row>
    <row r="48966" spans="6:8" x14ac:dyDescent="0.25">
      <c r="F48966" s="11"/>
      <c r="G48966" s="11"/>
      <c r="H48966" s="11"/>
    </row>
    <row r="48967" spans="6:8" x14ac:dyDescent="0.25">
      <c r="F48967" s="11"/>
      <c r="G48967" s="11"/>
      <c r="H48967" s="11"/>
    </row>
    <row r="48968" spans="6:8" x14ac:dyDescent="0.25">
      <c r="F48968" s="11"/>
      <c r="G48968" s="11"/>
      <c r="H48968" s="11"/>
    </row>
    <row r="48969" spans="6:8" x14ac:dyDescent="0.25">
      <c r="F48969" s="11"/>
      <c r="G48969" s="11"/>
      <c r="H48969" s="11"/>
    </row>
    <row r="48970" spans="6:8" x14ac:dyDescent="0.25">
      <c r="F48970" s="11"/>
      <c r="G48970" s="11"/>
      <c r="H48970" s="11"/>
    </row>
    <row r="48971" spans="6:8" x14ac:dyDescent="0.25">
      <c r="F48971" s="11"/>
      <c r="G48971" s="11"/>
      <c r="H48971" s="11"/>
    </row>
    <row r="48972" spans="6:8" x14ac:dyDescent="0.25">
      <c r="F48972" s="11"/>
      <c r="G48972" s="11"/>
      <c r="H48972" s="11"/>
    </row>
    <row r="48973" spans="6:8" x14ac:dyDescent="0.25">
      <c r="F48973" s="11"/>
      <c r="G48973" s="11"/>
      <c r="H48973" s="11"/>
    </row>
    <row r="48974" spans="6:8" x14ac:dyDescent="0.25">
      <c r="F48974" s="11"/>
      <c r="G48974" s="11"/>
      <c r="H48974" s="11"/>
    </row>
    <row r="48975" spans="6:8" x14ac:dyDescent="0.25">
      <c r="F48975" s="11"/>
      <c r="G48975" s="11"/>
      <c r="H48975" s="11"/>
    </row>
    <row r="48976" spans="6:8" x14ac:dyDescent="0.25">
      <c r="F48976" s="11"/>
      <c r="G48976" s="11"/>
      <c r="H48976" s="11"/>
    </row>
    <row r="48977" spans="6:8" x14ac:dyDescent="0.25">
      <c r="F48977" s="11"/>
      <c r="G48977" s="11"/>
      <c r="H48977" s="11"/>
    </row>
    <row r="48978" spans="6:8" x14ac:dyDescent="0.25">
      <c r="F48978" s="11"/>
      <c r="G48978" s="11"/>
      <c r="H48978" s="11"/>
    </row>
    <row r="48979" spans="6:8" x14ac:dyDescent="0.25">
      <c r="F48979" s="11"/>
      <c r="G48979" s="11"/>
      <c r="H48979" s="11"/>
    </row>
    <row r="48980" spans="6:8" x14ac:dyDescent="0.25">
      <c r="F48980" s="11"/>
      <c r="G48980" s="11"/>
      <c r="H48980" s="11"/>
    </row>
    <row r="48981" spans="6:8" x14ac:dyDescent="0.25">
      <c r="F48981" s="11"/>
      <c r="G48981" s="11"/>
      <c r="H48981" s="11"/>
    </row>
    <row r="48982" spans="6:8" x14ac:dyDescent="0.25">
      <c r="F48982" s="11"/>
      <c r="G48982" s="11"/>
      <c r="H48982" s="11"/>
    </row>
    <row r="48983" spans="6:8" x14ac:dyDescent="0.25">
      <c r="F48983" s="11"/>
      <c r="G48983" s="11"/>
      <c r="H48983" s="11"/>
    </row>
    <row r="48984" spans="6:8" x14ac:dyDescent="0.25">
      <c r="F48984" s="11"/>
      <c r="G48984" s="11"/>
      <c r="H48984" s="11"/>
    </row>
    <row r="48985" spans="6:8" x14ac:dyDescent="0.25">
      <c r="F48985" s="11"/>
      <c r="G48985" s="11"/>
      <c r="H48985" s="11"/>
    </row>
    <row r="48986" spans="6:8" x14ac:dyDescent="0.25">
      <c r="F48986" s="11"/>
      <c r="G48986" s="11"/>
      <c r="H48986" s="11"/>
    </row>
    <row r="48987" spans="6:8" x14ac:dyDescent="0.25">
      <c r="F48987" s="11"/>
      <c r="G48987" s="11"/>
      <c r="H48987" s="11"/>
    </row>
    <row r="48988" spans="6:8" x14ac:dyDescent="0.25">
      <c r="F48988" s="11"/>
      <c r="G48988" s="11"/>
      <c r="H48988" s="11"/>
    </row>
    <row r="48989" spans="6:8" x14ac:dyDescent="0.25">
      <c r="F48989" s="11"/>
      <c r="G48989" s="11"/>
      <c r="H48989" s="11"/>
    </row>
    <row r="48990" spans="6:8" x14ac:dyDescent="0.25">
      <c r="F48990" s="11"/>
      <c r="G48990" s="11"/>
      <c r="H48990" s="11"/>
    </row>
    <row r="48991" spans="6:8" x14ac:dyDescent="0.25">
      <c r="F48991" s="11"/>
      <c r="G48991" s="11"/>
      <c r="H48991" s="11"/>
    </row>
    <row r="48992" spans="6:8" x14ac:dyDescent="0.25">
      <c r="F48992" s="11"/>
      <c r="G48992" s="11"/>
      <c r="H48992" s="11"/>
    </row>
    <row r="48993" spans="6:8" x14ac:dyDescent="0.25">
      <c r="F48993" s="11"/>
      <c r="G48993" s="11"/>
      <c r="H48993" s="11"/>
    </row>
    <row r="48994" spans="6:8" x14ac:dyDescent="0.25">
      <c r="F48994" s="11"/>
      <c r="G48994" s="11"/>
      <c r="H48994" s="11"/>
    </row>
    <row r="48995" spans="6:8" x14ac:dyDescent="0.25">
      <c r="F48995" s="11"/>
      <c r="G48995" s="11"/>
      <c r="H48995" s="11"/>
    </row>
    <row r="48996" spans="6:8" x14ac:dyDescent="0.25">
      <c r="F48996" s="11"/>
      <c r="G48996" s="11"/>
      <c r="H48996" s="11"/>
    </row>
    <row r="48997" spans="6:8" x14ac:dyDescent="0.25">
      <c r="F48997" s="11"/>
      <c r="G48997" s="11"/>
      <c r="H48997" s="11"/>
    </row>
    <row r="48998" spans="6:8" x14ac:dyDescent="0.25">
      <c r="F48998" s="11"/>
      <c r="G48998" s="11"/>
      <c r="H48998" s="11"/>
    </row>
    <row r="48999" spans="6:8" x14ac:dyDescent="0.25">
      <c r="F48999" s="11"/>
      <c r="G48999" s="11"/>
      <c r="H48999" s="11"/>
    </row>
    <row r="49000" spans="6:8" x14ac:dyDescent="0.25">
      <c r="F49000" s="11"/>
      <c r="G49000" s="11"/>
      <c r="H49000" s="11"/>
    </row>
    <row r="49001" spans="6:8" x14ac:dyDescent="0.25">
      <c r="F49001" s="11"/>
      <c r="G49001" s="11"/>
      <c r="H49001" s="11"/>
    </row>
    <row r="49002" spans="6:8" x14ac:dyDescent="0.25">
      <c r="F49002" s="11"/>
      <c r="G49002" s="11"/>
      <c r="H49002" s="11"/>
    </row>
    <row r="49003" spans="6:8" x14ac:dyDescent="0.25">
      <c r="F49003" s="11"/>
      <c r="G49003" s="11"/>
      <c r="H49003" s="11"/>
    </row>
    <row r="49004" spans="6:8" x14ac:dyDescent="0.25">
      <c r="F49004" s="11"/>
      <c r="G49004" s="11"/>
      <c r="H49004" s="11"/>
    </row>
    <row r="49005" spans="6:8" x14ac:dyDescent="0.25">
      <c r="F49005" s="11"/>
      <c r="G49005" s="11"/>
      <c r="H49005" s="11"/>
    </row>
    <row r="49006" spans="6:8" x14ac:dyDescent="0.25">
      <c r="F49006" s="11"/>
      <c r="G49006" s="11"/>
      <c r="H49006" s="11"/>
    </row>
    <row r="49007" spans="6:8" x14ac:dyDescent="0.25">
      <c r="F49007" s="11"/>
      <c r="G49007" s="11"/>
      <c r="H49007" s="11"/>
    </row>
    <row r="49008" spans="6:8" x14ac:dyDescent="0.25">
      <c r="F49008" s="11"/>
      <c r="G49008" s="11"/>
      <c r="H49008" s="11"/>
    </row>
    <row r="49009" spans="6:8" x14ac:dyDescent="0.25">
      <c r="F49009" s="11"/>
      <c r="G49009" s="11"/>
      <c r="H49009" s="11"/>
    </row>
    <row r="49010" spans="6:8" x14ac:dyDescent="0.25">
      <c r="F49010" s="11"/>
      <c r="G49010" s="11"/>
      <c r="H49010" s="11"/>
    </row>
    <row r="49011" spans="6:8" x14ac:dyDescent="0.25">
      <c r="F49011" s="11"/>
      <c r="G49011" s="11"/>
      <c r="H49011" s="11"/>
    </row>
    <row r="49012" spans="6:8" x14ac:dyDescent="0.25">
      <c r="F49012" s="11"/>
      <c r="G49012" s="11"/>
      <c r="H49012" s="11"/>
    </row>
    <row r="49013" spans="6:8" x14ac:dyDescent="0.25">
      <c r="F49013" s="11"/>
      <c r="G49013" s="11"/>
      <c r="H49013" s="11"/>
    </row>
    <row r="49014" spans="6:8" x14ac:dyDescent="0.25">
      <c r="F49014" s="11"/>
      <c r="G49014" s="11"/>
      <c r="H49014" s="11"/>
    </row>
    <row r="49015" spans="6:8" x14ac:dyDescent="0.25">
      <c r="F49015" s="11"/>
      <c r="G49015" s="11"/>
      <c r="H49015" s="11"/>
    </row>
    <row r="49016" spans="6:8" x14ac:dyDescent="0.25">
      <c r="F49016" s="11"/>
      <c r="G49016" s="11"/>
      <c r="H49016" s="11"/>
    </row>
    <row r="49017" spans="6:8" x14ac:dyDescent="0.25">
      <c r="F49017" s="11"/>
      <c r="G49017" s="11"/>
      <c r="H49017" s="11"/>
    </row>
    <row r="49018" spans="6:8" x14ac:dyDescent="0.25">
      <c r="F49018" s="11"/>
      <c r="G49018" s="11"/>
      <c r="H49018" s="11"/>
    </row>
    <row r="49019" spans="6:8" x14ac:dyDescent="0.25">
      <c r="F49019" s="11"/>
      <c r="G49019" s="11"/>
      <c r="H49019" s="11"/>
    </row>
    <row r="49020" spans="6:8" x14ac:dyDescent="0.25">
      <c r="F49020" s="11"/>
      <c r="G49020" s="11"/>
      <c r="H49020" s="11"/>
    </row>
    <row r="49021" spans="6:8" x14ac:dyDescent="0.25">
      <c r="F49021" s="11"/>
      <c r="G49021" s="11"/>
      <c r="H49021" s="11"/>
    </row>
    <row r="49022" spans="6:8" x14ac:dyDescent="0.25">
      <c r="F49022" s="11"/>
      <c r="G49022" s="11"/>
      <c r="H49022" s="11"/>
    </row>
    <row r="49023" spans="6:8" x14ac:dyDescent="0.25">
      <c r="F49023" s="11"/>
      <c r="G49023" s="11"/>
      <c r="H49023" s="11"/>
    </row>
    <row r="49024" spans="6:8" x14ac:dyDescent="0.25">
      <c r="F49024" s="11"/>
      <c r="G49024" s="11"/>
      <c r="H49024" s="11"/>
    </row>
    <row r="49025" spans="6:8" x14ac:dyDescent="0.25">
      <c r="F49025" s="11"/>
      <c r="G49025" s="11"/>
      <c r="H49025" s="11"/>
    </row>
    <row r="49026" spans="6:8" x14ac:dyDescent="0.25">
      <c r="F49026" s="11"/>
      <c r="G49026" s="11"/>
      <c r="H49026" s="11"/>
    </row>
    <row r="49027" spans="6:8" x14ac:dyDescent="0.25">
      <c r="F49027" s="11"/>
      <c r="G49027" s="11"/>
      <c r="H49027" s="11"/>
    </row>
    <row r="49028" spans="6:8" x14ac:dyDescent="0.25">
      <c r="F49028" s="11"/>
      <c r="G49028" s="11"/>
      <c r="H49028" s="11"/>
    </row>
    <row r="49029" spans="6:8" x14ac:dyDescent="0.25">
      <c r="F49029" s="11"/>
      <c r="G49029" s="11"/>
      <c r="H49029" s="11"/>
    </row>
    <row r="49030" spans="6:8" x14ac:dyDescent="0.25">
      <c r="F49030" s="11"/>
      <c r="G49030" s="11"/>
      <c r="H49030" s="11"/>
    </row>
    <row r="49031" spans="6:8" x14ac:dyDescent="0.25">
      <c r="F49031" s="11"/>
      <c r="G49031" s="11"/>
      <c r="H49031" s="11"/>
    </row>
    <row r="49032" spans="6:8" x14ac:dyDescent="0.25">
      <c r="F49032" s="11"/>
      <c r="G49032" s="11"/>
      <c r="H49032" s="11"/>
    </row>
    <row r="49033" spans="6:8" x14ac:dyDescent="0.25">
      <c r="F49033" s="11"/>
      <c r="G49033" s="11"/>
      <c r="H49033" s="11"/>
    </row>
    <row r="49034" spans="6:8" x14ac:dyDescent="0.25">
      <c r="F49034" s="11"/>
      <c r="G49034" s="11"/>
      <c r="H49034" s="11"/>
    </row>
    <row r="49035" spans="6:8" x14ac:dyDescent="0.25">
      <c r="F49035" s="11"/>
      <c r="G49035" s="11"/>
      <c r="H49035" s="11"/>
    </row>
    <row r="49036" spans="6:8" x14ac:dyDescent="0.25">
      <c r="F49036" s="11"/>
      <c r="G49036" s="11"/>
      <c r="H49036" s="11"/>
    </row>
    <row r="49037" spans="6:8" x14ac:dyDescent="0.25">
      <c r="F49037" s="11"/>
      <c r="G49037" s="11"/>
      <c r="H49037" s="11"/>
    </row>
    <row r="49038" spans="6:8" x14ac:dyDescent="0.25">
      <c r="F49038" s="11"/>
      <c r="G49038" s="11"/>
      <c r="H49038" s="11"/>
    </row>
    <row r="49039" spans="6:8" x14ac:dyDescent="0.25">
      <c r="F49039" s="11"/>
      <c r="G49039" s="11"/>
      <c r="H49039" s="11"/>
    </row>
    <row r="49040" spans="6:8" x14ac:dyDescent="0.25">
      <c r="F49040" s="11"/>
      <c r="G49040" s="11"/>
      <c r="H49040" s="11"/>
    </row>
    <row r="49041" spans="6:8" x14ac:dyDescent="0.25">
      <c r="F49041" s="11"/>
      <c r="G49041" s="11"/>
      <c r="H49041" s="11"/>
    </row>
    <row r="49042" spans="6:8" x14ac:dyDescent="0.25">
      <c r="F49042" s="11"/>
      <c r="G49042" s="11"/>
      <c r="H49042" s="11"/>
    </row>
    <row r="49043" spans="6:8" x14ac:dyDescent="0.25">
      <c r="F49043" s="11"/>
      <c r="G49043" s="11"/>
      <c r="H49043" s="11"/>
    </row>
    <row r="49044" spans="6:8" x14ac:dyDescent="0.25">
      <c r="F49044" s="11"/>
      <c r="G49044" s="11"/>
      <c r="H49044" s="11"/>
    </row>
    <row r="49045" spans="6:8" x14ac:dyDescent="0.25">
      <c r="F49045" s="11"/>
      <c r="G49045" s="11"/>
      <c r="H49045" s="11"/>
    </row>
    <row r="49046" spans="6:8" x14ac:dyDescent="0.25">
      <c r="F49046" s="11"/>
      <c r="G49046" s="11"/>
      <c r="H49046" s="11"/>
    </row>
    <row r="49047" spans="6:8" x14ac:dyDescent="0.25">
      <c r="F49047" s="11"/>
      <c r="G49047" s="11"/>
      <c r="H49047" s="11"/>
    </row>
    <row r="49048" spans="6:8" x14ac:dyDescent="0.25">
      <c r="F49048" s="11"/>
      <c r="G49048" s="11"/>
      <c r="H49048" s="11"/>
    </row>
    <row r="49049" spans="6:8" x14ac:dyDescent="0.25">
      <c r="F49049" s="11"/>
      <c r="G49049" s="11"/>
      <c r="H49049" s="11"/>
    </row>
    <row r="49050" spans="6:8" x14ac:dyDescent="0.25">
      <c r="F49050" s="11"/>
      <c r="G49050" s="11"/>
      <c r="H49050" s="11"/>
    </row>
    <row r="49051" spans="6:8" x14ac:dyDescent="0.25">
      <c r="F49051" s="11"/>
      <c r="G49051" s="11"/>
      <c r="H49051" s="11"/>
    </row>
    <row r="49052" spans="6:8" x14ac:dyDescent="0.25">
      <c r="F49052" s="11"/>
      <c r="G49052" s="11"/>
      <c r="H49052" s="11"/>
    </row>
    <row r="49053" spans="6:8" x14ac:dyDescent="0.25">
      <c r="F49053" s="11"/>
      <c r="G49053" s="11"/>
      <c r="H49053" s="11"/>
    </row>
    <row r="49054" spans="6:8" x14ac:dyDescent="0.25">
      <c r="F49054" s="11"/>
      <c r="G49054" s="11"/>
      <c r="H49054" s="11"/>
    </row>
    <row r="49055" spans="6:8" x14ac:dyDescent="0.25">
      <c r="F49055" s="11"/>
      <c r="G49055" s="11"/>
      <c r="H49055" s="11"/>
    </row>
    <row r="49056" spans="6:8" x14ac:dyDescent="0.25">
      <c r="F49056" s="11"/>
      <c r="G49056" s="11"/>
      <c r="H49056" s="11"/>
    </row>
    <row r="49057" spans="6:8" x14ac:dyDescent="0.25">
      <c r="F49057" s="11"/>
      <c r="G49057" s="11"/>
      <c r="H49057" s="11"/>
    </row>
    <row r="49058" spans="6:8" x14ac:dyDescent="0.25">
      <c r="F49058" s="11"/>
      <c r="G49058" s="11"/>
      <c r="H49058" s="11"/>
    </row>
    <row r="49059" spans="6:8" x14ac:dyDescent="0.25">
      <c r="F49059" s="11"/>
      <c r="G49059" s="11"/>
      <c r="H49059" s="11"/>
    </row>
    <row r="49060" spans="6:8" x14ac:dyDescent="0.25">
      <c r="F49060" s="11"/>
      <c r="G49060" s="11"/>
      <c r="H49060" s="11"/>
    </row>
    <row r="49061" spans="6:8" x14ac:dyDescent="0.25">
      <c r="F49061" s="11"/>
      <c r="G49061" s="11"/>
      <c r="H49061" s="11"/>
    </row>
    <row r="49062" spans="6:8" x14ac:dyDescent="0.25">
      <c r="F49062" s="11"/>
      <c r="G49062" s="11"/>
      <c r="H49062" s="11"/>
    </row>
    <row r="49063" spans="6:8" x14ac:dyDescent="0.25">
      <c r="F49063" s="11"/>
      <c r="G49063" s="11"/>
      <c r="H49063" s="11"/>
    </row>
    <row r="49064" spans="6:8" x14ac:dyDescent="0.25">
      <c r="F49064" s="11"/>
      <c r="G49064" s="11"/>
      <c r="H49064" s="11"/>
    </row>
    <row r="49065" spans="6:8" x14ac:dyDescent="0.25">
      <c r="F49065" s="11"/>
      <c r="G49065" s="11"/>
      <c r="H49065" s="11"/>
    </row>
    <row r="49066" spans="6:8" x14ac:dyDescent="0.25">
      <c r="F49066" s="11"/>
      <c r="G49066" s="11"/>
      <c r="H49066" s="11"/>
    </row>
    <row r="49067" spans="6:8" x14ac:dyDescent="0.25">
      <c r="F49067" s="11"/>
      <c r="G49067" s="11"/>
      <c r="H49067" s="11"/>
    </row>
    <row r="49068" spans="6:8" x14ac:dyDescent="0.25">
      <c r="F49068" s="11"/>
      <c r="G49068" s="11"/>
      <c r="H49068" s="11"/>
    </row>
    <row r="49069" spans="6:8" x14ac:dyDescent="0.25">
      <c r="F49069" s="11"/>
      <c r="G49069" s="11"/>
      <c r="H49069" s="11"/>
    </row>
    <row r="49070" spans="6:8" x14ac:dyDescent="0.25">
      <c r="F49070" s="11"/>
      <c r="G49070" s="11"/>
      <c r="H49070" s="11"/>
    </row>
    <row r="49071" spans="6:8" x14ac:dyDescent="0.25">
      <c r="F49071" s="11"/>
      <c r="G49071" s="11"/>
      <c r="H49071" s="11"/>
    </row>
    <row r="49072" spans="6:8" x14ac:dyDescent="0.25">
      <c r="F49072" s="11"/>
      <c r="G49072" s="11"/>
      <c r="H49072" s="11"/>
    </row>
    <row r="49073" spans="6:8" x14ac:dyDescent="0.25">
      <c r="F49073" s="11"/>
      <c r="G49073" s="11"/>
      <c r="H49073" s="11"/>
    </row>
    <row r="49074" spans="6:8" x14ac:dyDescent="0.25">
      <c r="F49074" s="11"/>
      <c r="G49074" s="11"/>
      <c r="H49074" s="11"/>
    </row>
    <row r="49075" spans="6:8" x14ac:dyDescent="0.25">
      <c r="F49075" s="11"/>
      <c r="G49075" s="11"/>
      <c r="H49075" s="11"/>
    </row>
    <row r="49076" spans="6:8" x14ac:dyDescent="0.25">
      <c r="F49076" s="11"/>
      <c r="G49076" s="11"/>
      <c r="H49076" s="11"/>
    </row>
    <row r="49077" spans="6:8" x14ac:dyDescent="0.25">
      <c r="F49077" s="11"/>
      <c r="G49077" s="11"/>
      <c r="H49077" s="11"/>
    </row>
    <row r="49078" spans="6:8" x14ac:dyDescent="0.25">
      <c r="F49078" s="11"/>
      <c r="G49078" s="11"/>
      <c r="H49078" s="11"/>
    </row>
    <row r="49079" spans="6:8" x14ac:dyDescent="0.25">
      <c r="F49079" s="11"/>
      <c r="G49079" s="11"/>
      <c r="H49079" s="11"/>
    </row>
    <row r="49080" spans="6:8" x14ac:dyDescent="0.25">
      <c r="F49080" s="11"/>
      <c r="G49080" s="11"/>
      <c r="H49080" s="11"/>
    </row>
    <row r="49081" spans="6:8" x14ac:dyDescent="0.25">
      <c r="F49081" s="11"/>
      <c r="G49081" s="11"/>
      <c r="H49081" s="11"/>
    </row>
    <row r="49082" spans="6:8" x14ac:dyDescent="0.25">
      <c r="F49082" s="11"/>
      <c r="G49082" s="11"/>
      <c r="H49082" s="11"/>
    </row>
    <row r="49083" spans="6:8" x14ac:dyDescent="0.25">
      <c r="F49083" s="11"/>
      <c r="G49083" s="11"/>
      <c r="H49083" s="11"/>
    </row>
    <row r="49084" spans="6:8" x14ac:dyDescent="0.25">
      <c r="F49084" s="11"/>
      <c r="G49084" s="11"/>
      <c r="H49084" s="11"/>
    </row>
    <row r="49085" spans="6:8" x14ac:dyDescent="0.25">
      <c r="F49085" s="11"/>
      <c r="G49085" s="11"/>
      <c r="H49085" s="11"/>
    </row>
    <row r="49086" spans="6:8" x14ac:dyDescent="0.25">
      <c r="F49086" s="11"/>
      <c r="G49086" s="11"/>
      <c r="H49086" s="11"/>
    </row>
    <row r="49087" spans="6:8" x14ac:dyDescent="0.25">
      <c r="F49087" s="11"/>
      <c r="G49087" s="11"/>
      <c r="H49087" s="11"/>
    </row>
    <row r="49088" spans="6:8" x14ac:dyDescent="0.25">
      <c r="F49088" s="11"/>
      <c r="G49088" s="11"/>
      <c r="H49088" s="11"/>
    </row>
    <row r="49089" spans="6:8" x14ac:dyDescent="0.25">
      <c r="F49089" s="11"/>
      <c r="G49089" s="11"/>
      <c r="H49089" s="11"/>
    </row>
    <row r="49090" spans="6:8" x14ac:dyDescent="0.25">
      <c r="F49090" s="11"/>
      <c r="G49090" s="11"/>
      <c r="H49090" s="11"/>
    </row>
    <row r="49091" spans="6:8" x14ac:dyDescent="0.25">
      <c r="F49091" s="11"/>
      <c r="G49091" s="11"/>
      <c r="H49091" s="11"/>
    </row>
    <row r="49092" spans="6:8" x14ac:dyDescent="0.25">
      <c r="F49092" s="11"/>
      <c r="G49092" s="11"/>
      <c r="H49092" s="11"/>
    </row>
    <row r="49093" spans="6:8" x14ac:dyDescent="0.25">
      <c r="F49093" s="11"/>
      <c r="G49093" s="11"/>
      <c r="H49093" s="11"/>
    </row>
    <row r="49094" spans="6:8" x14ac:dyDescent="0.25">
      <c r="F49094" s="11"/>
      <c r="G49094" s="11"/>
      <c r="H49094" s="11"/>
    </row>
    <row r="49095" spans="6:8" x14ac:dyDescent="0.25">
      <c r="F49095" s="11"/>
      <c r="G49095" s="11"/>
      <c r="H49095" s="11"/>
    </row>
    <row r="49096" spans="6:8" x14ac:dyDescent="0.25">
      <c r="F49096" s="11"/>
      <c r="G49096" s="11"/>
      <c r="H49096" s="11"/>
    </row>
    <row r="49097" spans="6:8" x14ac:dyDescent="0.25">
      <c r="F49097" s="11"/>
      <c r="G49097" s="11"/>
      <c r="H49097" s="11"/>
    </row>
    <row r="49098" spans="6:8" x14ac:dyDescent="0.25">
      <c r="F49098" s="11"/>
      <c r="G49098" s="11"/>
      <c r="H49098" s="11"/>
    </row>
    <row r="49099" spans="6:8" x14ac:dyDescent="0.25">
      <c r="F49099" s="11"/>
      <c r="G49099" s="11"/>
      <c r="H49099" s="11"/>
    </row>
    <row r="49100" spans="6:8" x14ac:dyDescent="0.25">
      <c r="F49100" s="11"/>
      <c r="G49100" s="11"/>
      <c r="H49100" s="11"/>
    </row>
    <row r="49101" spans="6:8" x14ac:dyDescent="0.25">
      <c r="F49101" s="11"/>
      <c r="G49101" s="11"/>
      <c r="H49101" s="11"/>
    </row>
    <row r="49102" spans="6:8" x14ac:dyDescent="0.25">
      <c r="F49102" s="11"/>
      <c r="G49102" s="11"/>
      <c r="H49102" s="11"/>
    </row>
    <row r="49103" spans="6:8" x14ac:dyDescent="0.25">
      <c r="F49103" s="11"/>
      <c r="G49103" s="11"/>
      <c r="H49103" s="11"/>
    </row>
    <row r="49104" spans="6:8" x14ac:dyDescent="0.25">
      <c r="F49104" s="11"/>
      <c r="G49104" s="11"/>
      <c r="H49104" s="11"/>
    </row>
    <row r="49105" spans="6:8" x14ac:dyDescent="0.25">
      <c r="F49105" s="11"/>
      <c r="G49105" s="11"/>
      <c r="H49105" s="11"/>
    </row>
    <row r="49106" spans="6:8" x14ac:dyDescent="0.25">
      <c r="F49106" s="11"/>
      <c r="G49106" s="11"/>
      <c r="H49106" s="11"/>
    </row>
    <row r="49107" spans="6:8" x14ac:dyDescent="0.25">
      <c r="F49107" s="11"/>
      <c r="G49107" s="11"/>
      <c r="H49107" s="11"/>
    </row>
    <row r="49108" spans="6:8" x14ac:dyDescent="0.25">
      <c r="F49108" s="11"/>
      <c r="G49108" s="11"/>
      <c r="H49108" s="11"/>
    </row>
    <row r="49109" spans="6:8" x14ac:dyDescent="0.25">
      <c r="F49109" s="11"/>
      <c r="G49109" s="11"/>
      <c r="H49109" s="11"/>
    </row>
    <row r="49110" spans="6:8" x14ac:dyDescent="0.25">
      <c r="F49110" s="11"/>
      <c r="G49110" s="11"/>
      <c r="H49110" s="11"/>
    </row>
    <row r="49111" spans="6:8" x14ac:dyDescent="0.25">
      <c r="F49111" s="11"/>
      <c r="G49111" s="11"/>
      <c r="H49111" s="11"/>
    </row>
    <row r="49112" spans="6:8" x14ac:dyDescent="0.25">
      <c r="F49112" s="11"/>
      <c r="G49112" s="11"/>
      <c r="H49112" s="11"/>
    </row>
    <row r="49113" spans="6:8" x14ac:dyDescent="0.25">
      <c r="F49113" s="11"/>
      <c r="G49113" s="11"/>
      <c r="H49113" s="11"/>
    </row>
    <row r="49114" spans="6:8" x14ac:dyDescent="0.25">
      <c r="F49114" s="11"/>
      <c r="G49114" s="11"/>
      <c r="H49114" s="11"/>
    </row>
    <row r="49115" spans="6:8" x14ac:dyDescent="0.25">
      <c r="F49115" s="11"/>
      <c r="G49115" s="11"/>
      <c r="H49115" s="11"/>
    </row>
    <row r="49116" spans="6:8" x14ac:dyDescent="0.25">
      <c r="F49116" s="11"/>
      <c r="G49116" s="11"/>
      <c r="H49116" s="11"/>
    </row>
    <row r="49117" spans="6:8" x14ac:dyDescent="0.25">
      <c r="F49117" s="11"/>
      <c r="G49117" s="11"/>
      <c r="H49117" s="11"/>
    </row>
    <row r="49118" spans="6:8" x14ac:dyDescent="0.25">
      <c r="F49118" s="11"/>
      <c r="G49118" s="11"/>
      <c r="H49118" s="11"/>
    </row>
    <row r="49119" spans="6:8" x14ac:dyDescent="0.25">
      <c r="F49119" s="11"/>
      <c r="G49119" s="11"/>
      <c r="H49119" s="11"/>
    </row>
    <row r="49120" spans="6:8" x14ac:dyDescent="0.25">
      <c r="F49120" s="11"/>
      <c r="G49120" s="11"/>
      <c r="H49120" s="11"/>
    </row>
    <row r="49121" spans="6:8" x14ac:dyDescent="0.25">
      <c r="F49121" s="11"/>
      <c r="G49121" s="11"/>
      <c r="H49121" s="11"/>
    </row>
    <row r="49122" spans="6:8" x14ac:dyDescent="0.25">
      <c r="F49122" s="11"/>
      <c r="G49122" s="11"/>
      <c r="H49122" s="11"/>
    </row>
    <row r="49123" spans="6:8" x14ac:dyDescent="0.25">
      <c r="F49123" s="11"/>
      <c r="G49123" s="11"/>
      <c r="H49123" s="11"/>
    </row>
    <row r="49124" spans="6:8" x14ac:dyDescent="0.25">
      <c r="F49124" s="11"/>
      <c r="G49124" s="11"/>
      <c r="H49124" s="11"/>
    </row>
    <row r="49125" spans="6:8" x14ac:dyDescent="0.25">
      <c r="F49125" s="11"/>
      <c r="G49125" s="11"/>
      <c r="H49125" s="11"/>
    </row>
    <row r="49126" spans="6:8" x14ac:dyDescent="0.25">
      <c r="F49126" s="11"/>
      <c r="G49126" s="11"/>
      <c r="H49126" s="11"/>
    </row>
    <row r="49127" spans="6:8" x14ac:dyDescent="0.25">
      <c r="F49127" s="11"/>
      <c r="G49127" s="11"/>
      <c r="H49127" s="11"/>
    </row>
    <row r="49128" spans="6:8" x14ac:dyDescent="0.25">
      <c r="F49128" s="11"/>
      <c r="G49128" s="11"/>
      <c r="H49128" s="11"/>
    </row>
    <row r="49129" spans="6:8" x14ac:dyDescent="0.25">
      <c r="F49129" s="11"/>
      <c r="G49129" s="11"/>
      <c r="H49129" s="11"/>
    </row>
    <row r="49130" spans="6:8" x14ac:dyDescent="0.25">
      <c r="F49130" s="11"/>
      <c r="G49130" s="11"/>
      <c r="H49130" s="11"/>
    </row>
    <row r="49131" spans="6:8" x14ac:dyDescent="0.25">
      <c r="F49131" s="11"/>
      <c r="G49131" s="11"/>
      <c r="H49131" s="11"/>
    </row>
    <row r="49132" spans="6:8" x14ac:dyDescent="0.25">
      <c r="F49132" s="11"/>
      <c r="G49132" s="11"/>
      <c r="H49132" s="11"/>
    </row>
    <row r="49133" spans="6:8" x14ac:dyDescent="0.25">
      <c r="F49133" s="11"/>
      <c r="G49133" s="11"/>
      <c r="H49133" s="11"/>
    </row>
    <row r="49134" spans="6:8" x14ac:dyDescent="0.25">
      <c r="F49134" s="11"/>
      <c r="G49134" s="11"/>
      <c r="H49134" s="11"/>
    </row>
    <row r="49135" spans="6:8" x14ac:dyDescent="0.25">
      <c r="F49135" s="11"/>
      <c r="G49135" s="11"/>
      <c r="H49135" s="11"/>
    </row>
    <row r="49136" spans="6:8" x14ac:dyDescent="0.25">
      <c r="F49136" s="11"/>
      <c r="G49136" s="11"/>
      <c r="H49136" s="11"/>
    </row>
    <row r="49137" spans="6:8" x14ac:dyDescent="0.25">
      <c r="F49137" s="11"/>
      <c r="G49137" s="11"/>
      <c r="H49137" s="11"/>
    </row>
    <row r="49138" spans="6:8" x14ac:dyDescent="0.25">
      <c r="F49138" s="11"/>
      <c r="G49138" s="11"/>
      <c r="H49138" s="11"/>
    </row>
    <row r="49139" spans="6:8" x14ac:dyDescent="0.25">
      <c r="F49139" s="11"/>
      <c r="G49139" s="11"/>
      <c r="H49139" s="11"/>
    </row>
    <row r="49140" spans="6:8" x14ac:dyDescent="0.25">
      <c r="F49140" s="11"/>
      <c r="G49140" s="11"/>
      <c r="H49140" s="11"/>
    </row>
    <row r="49141" spans="6:8" x14ac:dyDescent="0.25">
      <c r="F49141" s="11"/>
      <c r="G49141" s="11"/>
      <c r="H49141" s="11"/>
    </row>
    <row r="49142" spans="6:8" x14ac:dyDescent="0.25">
      <c r="F49142" s="11"/>
      <c r="G49142" s="11"/>
      <c r="H49142" s="11"/>
    </row>
    <row r="49143" spans="6:8" x14ac:dyDescent="0.25">
      <c r="F49143" s="11"/>
      <c r="G49143" s="11"/>
      <c r="H49143" s="11"/>
    </row>
    <row r="49144" spans="6:8" x14ac:dyDescent="0.25">
      <c r="F49144" s="11"/>
      <c r="G49144" s="11"/>
      <c r="H49144" s="11"/>
    </row>
    <row r="49145" spans="6:8" x14ac:dyDescent="0.25">
      <c r="F49145" s="11"/>
      <c r="G49145" s="11"/>
      <c r="H49145" s="11"/>
    </row>
    <row r="49146" spans="6:8" x14ac:dyDescent="0.25">
      <c r="F49146" s="11"/>
      <c r="G49146" s="11"/>
      <c r="H49146" s="11"/>
    </row>
    <row r="49147" spans="6:8" x14ac:dyDescent="0.25">
      <c r="F49147" s="11"/>
      <c r="G49147" s="11"/>
      <c r="H49147" s="11"/>
    </row>
    <row r="49148" spans="6:8" x14ac:dyDescent="0.25">
      <c r="F49148" s="11"/>
      <c r="G49148" s="11"/>
      <c r="H49148" s="11"/>
    </row>
    <row r="49149" spans="6:8" x14ac:dyDescent="0.25">
      <c r="F49149" s="11"/>
      <c r="G49149" s="11"/>
      <c r="H49149" s="11"/>
    </row>
    <row r="49150" spans="6:8" x14ac:dyDescent="0.25">
      <c r="F49150" s="11"/>
      <c r="G49150" s="11"/>
      <c r="H49150" s="11"/>
    </row>
    <row r="49151" spans="6:8" x14ac:dyDescent="0.25">
      <c r="F49151" s="11"/>
      <c r="G49151" s="11"/>
      <c r="H49151" s="11"/>
    </row>
    <row r="49152" spans="6:8" x14ac:dyDescent="0.25">
      <c r="F49152" s="11"/>
      <c r="G49152" s="11"/>
      <c r="H49152" s="11"/>
    </row>
    <row r="49153" spans="6:8" x14ac:dyDescent="0.25">
      <c r="F49153" s="11"/>
      <c r="G49153" s="11"/>
      <c r="H49153" s="11"/>
    </row>
    <row r="49154" spans="6:8" x14ac:dyDescent="0.25">
      <c r="F49154" s="11"/>
      <c r="G49154" s="11"/>
      <c r="H49154" s="11"/>
    </row>
    <row r="49155" spans="6:8" x14ac:dyDescent="0.25">
      <c r="F49155" s="11"/>
      <c r="G49155" s="11"/>
      <c r="H49155" s="11"/>
    </row>
    <row r="49156" spans="6:8" x14ac:dyDescent="0.25">
      <c r="F49156" s="11"/>
      <c r="G49156" s="11"/>
      <c r="H49156" s="11"/>
    </row>
    <row r="49157" spans="6:8" x14ac:dyDescent="0.25">
      <c r="F49157" s="11"/>
      <c r="G49157" s="11"/>
      <c r="H49157" s="11"/>
    </row>
    <row r="49158" spans="6:8" x14ac:dyDescent="0.25">
      <c r="F49158" s="11"/>
      <c r="G49158" s="11"/>
      <c r="H49158" s="11"/>
    </row>
    <row r="49159" spans="6:8" x14ac:dyDescent="0.25">
      <c r="F49159" s="11"/>
      <c r="G49159" s="11"/>
      <c r="H49159" s="11"/>
    </row>
    <row r="49160" spans="6:8" x14ac:dyDescent="0.25">
      <c r="F49160" s="11"/>
      <c r="G49160" s="11"/>
      <c r="H49160" s="11"/>
    </row>
    <row r="49161" spans="6:8" x14ac:dyDescent="0.25">
      <c r="F49161" s="11"/>
      <c r="G49161" s="11"/>
      <c r="H49161" s="11"/>
    </row>
    <row r="49162" spans="6:8" x14ac:dyDescent="0.25">
      <c r="F49162" s="11"/>
      <c r="G49162" s="11"/>
      <c r="H49162" s="11"/>
    </row>
    <row r="49163" spans="6:8" x14ac:dyDescent="0.25">
      <c r="F49163" s="11"/>
      <c r="G49163" s="11"/>
      <c r="H49163" s="11"/>
    </row>
    <row r="49164" spans="6:8" x14ac:dyDescent="0.25">
      <c r="F49164" s="11"/>
      <c r="G49164" s="11"/>
      <c r="H49164" s="11"/>
    </row>
    <row r="49165" spans="6:8" x14ac:dyDescent="0.25">
      <c r="F49165" s="11"/>
      <c r="G49165" s="11"/>
      <c r="H49165" s="11"/>
    </row>
    <row r="49166" spans="6:8" x14ac:dyDescent="0.25">
      <c r="F49166" s="11"/>
      <c r="G49166" s="11"/>
      <c r="H49166" s="11"/>
    </row>
    <row r="49167" spans="6:8" x14ac:dyDescent="0.25">
      <c r="F49167" s="11"/>
      <c r="G49167" s="11"/>
      <c r="H49167" s="11"/>
    </row>
    <row r="49168" spans="6:8" x14ac:dyDescent="0.25">
      <c r="F49168" s="11"/>
      <c r="G49168" s="11"/>
      <c r="H49168" s="11"/>
    </row>
    <row r="49169" spans="6:8" x14ac:dyDescent="0.25">
      <c r="F49169" s="11"/>
      <c r="G49169" s="11"/>
      <c r="H49169" s="11"/>
    </row>
    <row r="49170" spans="6:8" x14ac:dyDescent="0.25">
      <c r="F49170" s="11"/>
      <c r="G49170" s="11"/>
      <c r="H49170" s="11"/>
    </row>
    <row r="49171" spans="6:8" x14ac:dyDescent="0.25">
      <c r="F49171" s="11"/>
      <c r="G49171" s="11"/>
      <c r="H49171" s="11"/>
    </row>
    <row r="49172" spans="6:8" x14ac:dyDescent="0.25">
      <c r="F49172" s="11"/>
      <c r="G49172" s="11"/>
      <c r="H49172" s="11"/>
    </row>
    <row r="49173" spans="6:8" x14ac:dyDescent="0.25">
      <c r="F49173" s="11"/>
      <c r="G49173" s="11"/>
      <c r="H49173" s="11"/>
    </row>
    <row r="49174" spans="6:8" x14ac:dyDescent="0.25">
      <c r="F49174" s="11"/>
      <c r="G49174" s="11"/>
      <c r="H49174" s="11"/>
    </row>
    <row r="49175" spans="6:8" x14ac:dyDescent="0.25">
      <c r="F49175" s="11"/>
      <c r="G49175" s="11"/>
      <c r="H49175" s="11"/>
    </row>
    <row r="49176" spans="6:8" x14ac:dyDescent="0.25">
      <c r="F49176" s="11"/>
      <c r="G49176" s="11"/>
      <c r="H49176" s="11"/>
    </row>
    <row r="49177" spans="6:8" x14ac:dyDescent="0.25">
      <c r="F49177" s="11"/>
      <c r="G49177" s="11"/>
      <c r="H49177" s="11"/>
    </row>
    <row r="49178" spans="6:8" x14ac:dyDescent="0.25">
      <c r="F49178" s="11"/>
      <c r="G49178" s="11"/>
      <c r="H49178" s="11"/>
    </row>
    <row r="49179" spans="6:8" x14ac:dyDescent="0.25">
      <c r="F49179" s="11"/>
      <c r="G49179" s="11"/>
      <c r="H49179" s="11"/>
    </row>
    <row r="49180" spans="6:8" x14ac:dyDescent="0.25">
      <c r="F49180" s="11"/>
      <c r="G49180" s="11"/>
      <c r="H49180" s="11"/>
    </row>
    <row r="49181" spans="6:8" x14ac:dyDescent="0.25">
      <c r="F49181" s="11"/>
      <c r="G49181" s="11"/>
      <c r="H49181" s="11"/>
    </row>
    <row r="49182" spans="6:8" x14ac:dyDescent="0.25">
      <c r="F49182" s="11"/>
      <c r="G49182" s="11"/>
      <c r="H49182" s="11"/>
    </row>
    <row r="49183" spans="6:8" x14ac:dyDescent="0.25">
      <c r="F49183" s="11"/>
      <c r="G49183" s="11"/>
      <c r="H49183" s="11"/>
    </row>
    <row r="49184" spans="6:8" x14ac:dyDescent="0.25">
      <c r="F49184" s="11"/>
      <c r="G49184" s="11"/>
      <c r="H49184" s="11"/>
    </row>
    <row r="49185" spans="6:8" x14ac:dyDescent="0.25">
      <c r="F49185" s="11"/>
      <c r="G49185" s="11"/>
      <c r="H49185" s="11"/>
    </row>
    <row r="49186" spans="6:8" x14ac:dyDescent="0.25">
      <c r="F49186" s="11"/>
      <c r="G49186" s="11"/>
      <c r="H49186" s="11"/>
    </row>
    <row r="49187" spans="6:8" x14ac:dyDescent="0.25">
      <c r="F49187" s="11"/>
      <c r="G49187" s="11"/>
      <c r="H49187" s="11"/>
    </row>
    <row r="49188" spans="6:8" x14ac:dyDescent="0.25">
      <c r="F49188" s="11"/>
      <c r="G49188" s="11"/>
      <c r="H49188" s="11"/>
    </row>
    <row r="49189" spans="6:8" x14ac:dyDescent="0.25">
      <c r="F49189" s="11"/>
      <c r="G49189" s="11"/>
      <c r="H49189" s="11"/>
    </row>
    <row r="49190" spans="6:8" x14ac:dyDescent="0.25">
      <c r="F49190" s="11"/>
      <c r="G49190" s="11"/>
      <c r="H49190" s="11"/>
    </row>
    <row r="49191" spans="6:8" x14ac:dyDescent="0.25">
      <c r="F49191" s="11"/>
      <c r="G49191" s="11"/>
      <c r="H49191" s="11"/>
    </row>
    <row r="49192" spans="6:8" x14ac:dyDescent="0.25">
      <c r="F49192" s="11"/>
      <c r="G49192" s="11"/>
      <c r="H49192" s="11"/>
    </row>
    <row r="49193" spans="6:8" x14ac:dyDescent="0.25">
      <c r="F49193" s="11"/>
      <c r="G49193" s="11"/>
      <c r="H49193" s="11"/>
    </row>
    <row r="49194" spans="6:8" x14ac:dyDescent="0.25">
      <c r="F49194" s="11"/>
      <c r="G49194" s="11"/>
      <c r="H49194" s="11"/>
    </row>
    <row r="49195" spans="6:8" x14ac:dyDescent="0.25">
      <c r="F49195" s="11"/>
      <c r="G49195" s="11"/>
      <c r="H49195" s="11"/>
    </row>
    <row r="49196" spans="6:8" x14ac:dyDescent="0.25">
      <c r="F49196" s="11"/>
      <c r="G49196" s="11"/>
      <c r="H49196" s="11"/>
    </row>
    <row r="49197" spans="6:8" x14ac:dyDescent="0.25">
      <c r="F49197" s="11"/>
      <c r="G49197" s="11"/>
      <c r="H49197" s="11"/>
    </row>
    <row r="49198" spans="6:8" x14ac:dyDescent="0.25">
      <c r="F49198" s="11"/>
      <c r="G49198" s="11"/>
      <c r="H49198" s="11"/>
    </row>
    <row r="49199" spans="6:8" x14ac:dyDescent="0.25">
      <c r="F49199" s="11"/>
      <c r="G49199" s="11"/>
      <c r="H49199" s="11"/>
    </row>
    <row r="49200" spans="6:8" x14ac:dyDescent="0.25">
      <c r="F49200" s="11"/>
      <c r="G49200" s="11"/>
      <c r="H49200" s="11"/>
    </row>
    <row r="49201" spans="6:8" x14ac:dyDescent="0.25">
      <c r="F49201" s="11"/>
      <c r="G49201" s="11"/>
      <c r="H49201" s="11"/>
    </row>
    <row r="49202" spans="6:8" x14ac:dyDescent="0.25">
      <c r="F49202" s="11"/>
      <c r="G49202" s="11"/>
      <c r="H49202" s="11"/>
    </row>
    <row r="49203" spans="6:8" x14ac:dyDescent="0.25">
      <c r="F49203" s="11"/>
      <c r="G49203" s="11"/>
      <c r="H49203" s="11"/>
    </row>
    <row r="49204" spans="6:8" x14ac:dyDescent="0.25">
      <c r="F49204" s="11"/>
      <c r="G49204" s="11"/>
      <c r="H49204" s="11"/>
    </row>
    <row r="49205" spans="6:8" x14ac:dyDescent="0.25">
      <c r="F49205" s="11"/>
      <c r="G49205" s="11"/>
      <c r="H49205" s="11"/>
    </row>
    <row r="49206" spans="6:8" x14ac:dyDescent="0.25">
      <c r="F49206" s="11"/>
      <c r="G49206" s="11"/>
      <c r="H49206" s="11"/>
    </row>
    <row r="49207" spans="6:8" x14ac:dyDescent="0.25">
      <c r="F49207" s="11"/>
      <c r="G49207" s="11"/>
      <c r="H49207" s="11"/>
    </row>
    <row r="49208" spans="6:8" x14ac:dyDescent="0.25">
      <c r="F49208" s="11"/>
      <c r="G49208" s="11"/>
      <c r="H49208" s="11"/>
    </row>
    <row r="49209" spans="6:8" x14ac:dyDescent="0.25">
      <c r="F49209" s="11"/>
      <c r="G49209" s="11"/>
      <c r="H49209" s="11"/>
    </row>
    <row r="49210" spans="6:8" x14ac:dyDescent="0.25">
      <c r="F49210" s="11"/>
      <c r="G49210" s="11"/>
      <c r="H49210" s="11"/>
    </row>
    <row r="49211" spans="6:8" x14ac:dyDescent="0.25">
      <c r="F49211" s="11"/>
      <c r="G49211" s="11"/>
      <c r="H49211" s="11"/>
    </row>
    <row r="49212" spans="6:8" x14ac:dyDescent="0.25">
      <c r="F49212" s="11"/>
      <c r="G49212" s="11"/>
      <c r="H49212" s="11"/>
    </row>
    <row r="49213" spans="6:8" x14ac:dyDescent="0.25">
      <c r="F49213" s="11"/>
      <c r="G49213" s="11"/>
      <c r="H49213" s="11"/>
    </row>
    <row r="49214" spans="6:8" x14ac:dyDescent="0.25">
      <c r="F49214" s="11"/>
      <c r="G49214" s="11"/>
      <c r="H49214" s="11"/>
    </row>
    <row r="49215" spans="6:8" x14ac:dyDescent="0.25">
      <c r="F49215" s="11"/>
      <c r="G49215" s="11"/>
      <c r="H49215" s="11"/>
    </row>
    <row r="49216" spans="6:8" x14ac:dyDescent="0.25">
      <c r="F49216" s="11"/>
      <c r="G49216" s="11"/>
      <c r="H49216" s="11"/>
    </row>
    <row r="49217" spans="6:8" x14ac:dyDescent="0.25">
      <c r="F49217" s="11"/>
      <c r="G49217" s="11"/>
      <c r="H49217" s="11"/>
    </row>
    <row r="49218" spans="6:8" x14ac:dyDescent="0.25">
      <c r="F49218" s="11"/>
      <c r="G49218" s="11"/>
      <c r="H49218" s="11"/>
    </row>
    <row r="49219" spans="6:8" x14ac:dyDescent="0.25">
      <c r="F49219" s="11"/>
      <c r="G49219" s="11"/>
      <c r="H49219" s="11"/>
    </row>
    <row r="49220" spans="6:8" x14ac:dyDescent="0.25">
      <c r="F49220" s="11"/>
      <c r="G49220" s="11"/>
      <c r="H49220" s="11"/>
    </row>
    <row r="49221" spans="6:8" x14ac:dyDescent="0.25">
      <c r="F49221" s="11"/>
      <c r="G49221" s="11"/>
      <c r="H49221" s="11"/>
    </row>
    <row r="49222" spans="6:8" x14ac:dyDescent="0.25">
      <c r="F49222" s="11"/>
      <c r="G49222" s="11"/>
      <c r="H49222" s="11"/>
    </row>
    <row r="49223" spans="6:8" x14ac:dyDescent="0.25">
      <c r="F49223" s="11"/>
      <c r="G49223" s="11"/>
      <c r="H49223" s="11"/>
    </row>
    <row r="49224" spans="6:8" x14ac:dyDescent="0.25">
      <c r="F49224" s="11"/>
      <c r="G49224" s="11"/>
      <c r="H49224" s="11"/>
    </row>
    <row r="49225" spans="6:8" x14ac:dyDescent="0.25">
      <c r="F49225" s="11"/>
      <c r="G49225" s="11"/>
      <c r="H49225" s="11"/>
    </row>
    <row r="49226" spans="6:8" x14ac:dyDescent="0.25">
      <c r="F49226" s="11"/>
      <c r="G49226" s="11"/>
      <c r="H49226" s="11"/>
    </row>
    <row r="49227" spans="6:8" x14ac:dyDescent="0.25">
      <c r="F49227" s="11"/>
      <c r="G49227" s="11"/>
      <c r="H49227" s="11"/>
    </row>
    <row r="49228" spans="6:8" x14ac:dyDescent="0.25">
      <c r="F49228" s="11"/>
      <c r="G49228" s="11"/>
      <c r="H49228" s="11"/>
    </row>
    <row r="49229" spans="6:8" x14ac:dyDescent="0.25">
      <c r="F49229" s="11"/>
      <c r="G49229" s="11"/>
      <c r="H49229" s="11"/>
    </row>
    <row r="49230" spans="6:8" x14ac:dyDescent="0.25">
      <c r="F49230" s="11"/>
      <c r="G49230" s="11"/>
      <c r="H49230" s="11"/>
    </row>
    <row r="49231" spans="6:8" x14ac:dyDescent="0.25">
      <c r="F49231" s="11"/>
      <c r="G49231" s="11"/>
      <c r="H49231" s="11"/>
    </row>
    <row r="49232" spans="6:8" x14ac:dyDescent="0.25">
      <c r="F49232" s="11"/>
      <c r="G49232" s="11"/>
      <c r="H49232" s="11"/>
    </row>
    <row r="49233" spans="6:8" x14ac:dyDescent="0.25">
      <c r="F49233" s="11"/>
      <c r="G49233" s="11"/>
      <c r="H49233" s="11"/>
    </row>
    <row r="49234" spans="6:8" x14ac:dyDescent="0.25">
      <c r="F49234" s="11"/>
      <c r="G49234" s="11"/>
      <c r="H49234" s="11"/>
    </row>
    <row r="49235" spans="6:8" x14ac:dyDescent="0.25">
      <c r="F49235" s="11"/>
      <c r="G49235" s="11"/>
      <c r="H49235" s="11"/>
    </row>
    <row r="49236" spans="6:8" x14ac:dyDescent="0.25">
      <c r="F49236" s="11"/>
      <c r="G49236" s="11"/>
      <c r="H49236" s="11"/>
    </row>
    <row r="49237" spans="6:8" x14ac:dyDescent="0.25">
      <c r="F49237" s="11"/>
      <c r="G49237" s="11"/>
      <c r="H49237" s="11"/>
    </row>
    <row r="49238" spans="6:8" x14ac:dyDescent="0.25">
      <c r="F49238" s="11"/>
      <c r="G49238" s="11"/>
      <c r="H49238" s="11"/>
    </row>
    <row r="49239" spans="6:8" x14ac:dyDescent="0.25">
      <c r="F49239" s="11"/>
      <c r="G49239" s="11"/>
      <c r="H49239" s="11"/>
    </row>
    <row r="49240" spans="6:8" x14ac:dyDescent="0.25">
      <c r="F49240" s="11"/>
      <c r="G49240" s="11"/>
      <c r="H49240" s="11"/>
    </row>
    <row r="49241" spans="6:8" x14ac:dyDescent="0.25">
      <c r="F49241" s="11"/>
      <c r="G49241" s="11"/>
      <c r="H49241" s="11"/>
    </row>
    <row r="49242" spans="6:8" x14ac:dyDescent="0.25">
      <c r="F49242" s="11"/>
      <c r="G49242" s="11"/>
      <c r="H49242" s="11"/>
    </row>
    <row r="49243" spans="6:8" x14ac:dyDescent="0.25">
      <c r="F49243" s="11"/>
      <c r="G49243" s="11"/>
      <c r="H49243" s="11"/>
    </row>
    <row r="49244" spans="6:8" x14ac:dyDescent="0.25">
      <c r="F49244" s="11"/>
      <c r="G49244" s="11"/>
      <c r="H49244" s="11"/>
    </row>
    <row r="49245" spans="6:8" x14ac:dyDescent="0.25">
      <c r="F49245" s="11"/>
      <c r="G49245" s="11"/>
      <c r="H49245" s="11"/>
    </row>
    <row r="49246" spans="6:8" x14ac:dyDescent="0.25">
      <c r="F49246" s="11"/>
      <c r="G49246" s="11"/>
      <c r="H49246" s="11"/>
    </row>
    <row r="49247" spans="6:8" x14ac:dyDescent="0.25">
      <c r="F49247" s="11"/>
      <c r="G49247" s="11"/>
      <c r="H49247" s="11"/>
    </row>
    <row r="49248" spans="6:8" x14ac:dyDescent="0.25">
      <c r="F49248" s="11"/>
      <c r="G49248" s="11"/>
      <c r="H49248" s="11"/>
    </row>
    <row r="49249" spans="6:8" x14ac:dyDescent="0.25">
      <c r="F49249" s="11"/>
      <c r="G49249" s="11"/>
      <c r="H49249" s="11"/>
    </row>
    <row r="49250" spans="6:8" x14ac:dyDescent="0.25">
      <c r="F49250" s="11"/>
      <c r="G49250" s="11"/>
      <c r="H49250" s="11"/>
    </row>
    <row r="49251" spans="6:8" x14ac:dyDescent="0.25">
      <c r="F49251" s="11"/>
      <c r="G49251" s="11"/>
      <c r="H49251" s="11"/>
    </row>
    <row r="49252" spans="6:8" x14ac:dyDescent="0.25">
      <c r="F49252" s="11"/>
      <c r="G49252" s="11"/>
      <c r="H49252" s="11"/>
    </row>
    <row r="49253" spans="6:8" x14ac:dyDescent="0.25">
      <c r="F49253" s="11"/>
      <c r="G49253" s="11"/>
      <c r="H49253" s="11"/>
    </row>
    <row r="49254" spans="6:8" x14ac:dyDescent="0.25">
      <c r="F49254" s="11"/>
      <c r="G49254" s="11"/>
      <c r="H49254" s="11"/>
    </row>
    <row r="49255" spans="6:8" x14ac:dyDescent="0.25">
      <c r="F49255" s="11"/>
      <c r="G49255" s="11"/>
      <c r="H49255" s="11"/>
    </row>
    <row r="49256" spans="6:8" x14ac:dyDescent="0.25">
      <c r="F49256" s="11"/>
      <c r="G49256" s="11"/>
      <c r="H49256" s="11"/>
    </row>
    <row r="49257" spans="6:8" x14ac:dyDescent="0.25">
      <c r="F49257" s="11"/>
      <c r="G49257" s="11"/>
      <c r="H49257" s="11"/>
    </row>
    <row r="49258" spans="6:8" x14ac:dyDescent="0.25">
      <c r="F49258" s="11"/>
      <c r="G49258" s="11"/>
      <c r="H49258" s="11"/>
    </row>
    <row r="49259" spans="6:8" x14ac:dyDescent="0.25">
      <c r="F49259" s="11"/>
      <c r="G49259" s="11"/>
      <c r="H49259" s="11"/>
    </row>
    <row r="49260" spans="6:8" x14ac:dyDescent="0.25">
      <c r="F49260" s="11"/>
      <c r="G49260" s="11"/>
      <c r="H49260" s="11"/>
    </row>
    <row r="49261" spans="6:8" x14ac:dyDescent="0.25">
      <c r="F49261" s="11"/>
      <c r="G49261" s="11"/>
      <c r="H49261" s="11"/>
    </row>
    <row r="49262" spans="6:8" x14ac:dyDescent="0.25">
      <c r="F49262" s="11"/>
      <c r="G49262" s="11"/>
      <c r="H49262" s="11"/>
    </row>
    <row r="49263" spans="6:8" x14ac:dyDescent="0.25">
      <c r="F49263" s="11"/>
      <c r="G49263" s="11"/>
      <c r="H49263" s="11"/>
    </row>
    <row r="49264" spans="6:8" x14ac:dyDescent="0.25">
      <c r="F49264" s="11"/>
      <c r="G49264" s="11"/>
      <c r="H49264" s="11"/>
    </row>
    <row r="49265" spans="6:8" x14ac:dyDescent="0.25">
      <c r="F49265" s="11"/>
      <c r="G49265" s="11"/>
      <c r="H49265" s="11"/>
    </row>
    <row r="49266" spans="6:8" x14ac:dyDescent="0.25">
      <c r="F49266" s="11"/>
      <c r="G49266" s="11"/>
      <c r="H49266" s="11"/>
    </row>
    <row r="49267" spans="6:8" x14ac:dyDescent="0.25">
      <c r="F49267" s="11"/>
      <c r="G49267" s="11"/>
      <c r="H49267" s="11"/>
    </row>
    <row r="49268" spans="6:8" x14ac:dyDescent="0.25">
      <c r="F49268" s="11"/>
      <c r="G49268" s="11"/>
      <c r="H49268" s="11"/>
    </row>
    <row r="49269" spans="6:8" x14ac:dyDescent="0.25">
      <c r="F49269" s="11"/>
      <c r="G49269" s="11"/>
      <c r="H49269" s="11"/>
    </row>
    <row r="49270" spans="6:8" x14ac:dyDescent="0.25">
      <c r="F49270" s="11"/>
      <c r="G49270" s="11"/>
      <c r="H49270" s="11"/>
    </row>
    <row r="49271" spans="6:8" x14ac:dyDescent="0.25">
      <c r="F49271" s="11"/>
      <c r="G49271" s="11"/>
      <c r="H49271" s="11"/>
    </row>
    <row r="49272" spans="6:8" x14ac:dyDescent="0.25">
      <c r="F49272" s="11"/>
      <c r="G49272" s="11"/>
      <c r="H49272" s="11"/>
    </row>
    <row r="49273" spans="6:8" x14ac:dyDescent="0.25">
      <c r="F49273" s="11"/>
      <c r="G49273" s="11"/>
      <c r="H49273" s="11"/>
    </row>
    <row r="49274" spans="6:8" x14ac:dyDescent="0.25">
      <c r="F49274" s="11"/>
      <c r="G49274" s="11"/>
      <c r="H49274" s="11"/>
    </row>
    <row r="49275" spans="6:8" x14ac:dyDescent="0.25">
      <c r="F49275" s="11"/>
      <c r="G49275" s="11"/>
      <c r="H49275" s="11"/>
    </row>
    <row r="49276" spans="6:8" x14ac:dyDescent="0.25">
      <c r="F49276" s="11"/>
      <c r="G49276" s="11"/>
      <c r="H49276" s="11"/>
    </row>
    <row r="49277" spans="6:8" x14ac:dyDescent="0.25">
      <c r="F49277" s="11"/>
      <c r="G49277" s="11"/>
      <c r="H49277" s="11"/>
    </row>
    <row r="49278" spans="6:8" x14ac:dyDescent="0.25">
      <c r="F49278" s="11"/>
      <c r="G49278" s="11"/>
      <c r="H49278" s="11"/>
    </row>
    <row r="49279" spans="6:8" x14ac:dyDescent="0.25">
      <c r="F49279" s="11"/>
      <c r="G49279" s="11"/>
      <c r="H49279" s="11"/>
    </row>
    <row r="49280" spans="6:8" x14ac:dyDescent="0.25">
      <c r="F49280" s="11"/>
      <c r="G49280" s="11"/>
      <c r="H49280" s="11"/>
    </row>
    <row r="49281" spans="6:8" x14ac:dyDescent="0.25">
      <c r="F49281" s="11"/>
      <c r="G49281" s="11"/>
      <c r="H49281" s="11"/>
    </row>
    <row r="49282" spans="6:8" x14ac:dyDescent="0.25">
      <c r="F49282" s="11"/>
      <c r="G49282" s="11"/>
      <c r="H49282" s="11"/>
    </row>
    <row r="49283" spans="6:8" x14ac:dyDescent="0.25">
      <c r="F49283" s="11"/>
      <c r="G49283" s="11"/>
      <c r="H49283" s="11"/>
    </row>
    <row r="49284" spans="6:8" x14ac:dyDescent="0.25">
      <c r="F49284" s="11"/>
      <c r="G49284" s="11"/>
      <c r="H49284" s="11"/>
    </row>
    <row r="49285" spans="6:8" x14ac:dyDescent="0.25">
      <c r="F49285" s="11"/>
      <c r="G49285" s="11"/>
      <c r="H49285" s="11"/>
    </row>
    <row r="49286" spans="6:8" x14ac:dyDescent="0.25">
      <c r="F49286" s="11"/>
      <c r="G49286" s="11"/>
      <c r="H49286" s="11"/>
    </row>
    <row r="49287" spans="6:8" x14ac:dyDescent="0.25">
      <c r="F49287" s="11"/>
      <c r="G49287" s="11"/>
      <c r="H49287" s="11"/>
    </row>
    <row r="49288" spans="6:8" x14ac:dyDescent="0.25">
      <c r="F49288" s="11"/>
      <c r="G49288" s="11"/>
      <c r="H49288" s="11"/>
    </row>
    <row r="49289" spans="6:8" x14ac:dyDescent="0.25">
      <c r="F49289" s="11"/>
      <c r="G49289" s="11"/>
      <c r="H49289" s="11"/>
    </row>
    <row r="49290" spans="6:8" x14ac:dyDescent="0.25">
      <c r="F49290" s="11"/>
      <c r="G49290" s="11"/>
      <c r="H49290" s="11"/>
    </row>
    <row r="49291" spans="6:8" x14ac:dyDescent="0.25">
      <c r="F49291" s="11"/>
      <c r="G49291" s="11"/>
      <c r="H49291" s="11"/>
    </row>
    <row r="49292" spans="6:8" x14ac:dyDescent="0.25">
      <c r="F49292" s="11"/>
      <c r="G49292" s="11"/>
      <c r="H49292" s="11"/>
    </row>
    <row r="49293" spans="6:8" x14ac:dyDescent="0.25">
      <c r="F49293" s="11"/>
      <c r="G49293" s="11"/>
      <c r="H49293" s="11"/>
    </row>
    <row r="49294" spans="6:8" x14ac:dyDescent="0.25">
      <c r="F49294" s="11"/>
      <c r="G49294" s="11"/>
      <c r="H49294" s="11"/>
    </row>
    <row r="49295" spans="6:8" x14ac:dyDescent="0.25">
      <c r="F49295" s="11"/>
      <c r="G49295" s="11"/>
      <c r="H49295" s="11"/>
    </row>
    <row r="49296" spans="6:8" x14ac:dyDescent="0.25">
      <c r="F49296" s="11"/>
      <c r="G49296" s="11"/>
      <c r="H49296" s="11"/>
    </row>
    <row r="49297" spans="6:8" x14ac:dyDescent="0.25">
      <c r="F49297" s="11"/>
      <c r="G49297" s="11"/>
      <c r="H49297" s="11"/>
    </row>
    <row r="49298" spans="6:8" x14ac:dyDescent="0.25">
      <c r="F49298" s="11"/>
      <c r="G49298" s="11"/>
      <c r="H49298" s="11"/>
    </row>
    <row r="49299" spans="6:8" x14ac:dyDescent="0.25">
      <c r="F49299" s="11"/>
      <c r="G49299" s="11"/>
      <c r="H49299" s="11"/>
    </row>
    <row r="49300" spans="6:8" x14ac:dyDescent="0.25">
      <c r="F49300" s="11"/>
      <c r="G49300" s="11"/>
      <c r="H49300" s="11"/>
    </row>
    <row r="49301" spans="6:8" x14ac:dyDescent="0.25">
      <c r="F49301" s="11"/>
      <c r="G49301" s="11"/>
      <c r="H49301" s="11"/>
    </row>
    <row r="49302" spans="6:8" x14ac:dyDescent="0.25">
      <c r="F49302" s="11"/>
      <c r="G49302" s="11"/>
      <c r="H49302" s="11"/>
    </row>
    <row r="49303" spans="6:8" x14ac:dyDescent="0.25">
      <c r="F49303" s="11"/>
      <c r="G49303" s="11"/>
      <c r="H49303" s="11"/>
    </row>
    <row r="49304" spans="6:8" x14ac:dyDescent="0.25">
      <c r="F49304" s="11"/>
      <c r="G49304" s="11"/>
      <c r="H49304" s="11"/>
    </row>
    <row r="49305" spans="6:8" x14ac:dyDescent="0.25">
      <c r="F49305" s="11"/>
      <c r="G49305" s="11"/>
      <c r="H49305" s="11"/>
    </row>
    <row r="49306" spans="6:8" x14ac:dyDescent="0.25">
      <c r="F49306" s="11"/>
      <c r="G49306" s="11"/>
      <c r="H49306" s="11"/>
    </row>
    <row r="49307" spans="6:8" x14ac:dyDescent="0.25">
      <c r="F49307" s="11"/>
      <c r="G49307" s="11"/>
      <c r="H49307" s="11"/>
    </row>
    <row r="49308" spans="6:8" x14ac:dyDescent="0.25">
      <c r="F49308" s="11"/>
      <c r="G49308" s="11"/>
      <c r="H49308" s="11"/>
    </row>
    <row r="49309" spans="6:8" x14ac:dyDescent="0.25">
      <c r="F49309" s="11"/>
      <c r="G49309" s="11"/>
      <c r="H49309" s="11"/>
    </row>
    <row r="49310" spans="6:8" x14ac:dyDescent="0.25">
      <c r="F49310" s="11"/>
      <c r="G49310" s="11"/>
      <c r="H49310" s="11"/>
    </row>
    <row r="49311" spans="6:8" x14ac:dyDescent="0.25">
      <c r="F49311" s="11"/>
      <c r="G49311" s="11"/>
      <c r="H49311" s="11"/>
    </row>
    <row r="49312" spans="6:8" x14ac:dyDescent="0.25">
      <c r="F49312" s="11"/>
      <c r="G49312" s="11"/>
      <c r="H49312" s="11"/>
    </row>
    <row r="49313" spans="6:8" x14ac:dyDescent="0.25">
      <c r="F49313" s="11"/>
      <c r="G49313" s="11"/>
      <c r="H49313" s="11"/>
    </row>
    <row r="49314" spans="6:8" x14ac:dyDescent="0.25">
      <c r="F49314" s="11"/>
      <c r="G49314" s="11"/>
      <c r="H49314" s="11"/>
    </row>
    <row r="49315" spans="6:8" x14ac:dyDescent="0.25">
      <c r="F49315" s="11"/>
      <c r="G49315" s="11"/>
      <c r="H49315" s="11"/>
    </row>
    <row r="49316" spans="6:8" x14ac:dyDescent="0.25">
      <c r="F49316" s="11"/>
      <c r="G49316" s="11"/>
      <c r="H49316" s="11"/>
    </row>
    <row r="49317" spans="6:8" x14ac:dyDescent="0.25">
      <c r="F49317" s="11"/>
      <c r="G49317" s="11"/>
      <c r="H49317" s="11"/>
    </row>
    <row r="49318" spans="6:8" x14ac:dyDescent="0.25">
      <c r="F49318" s="11"/>
      <c r="G49318" s="11"/>
      <c r="H49318" s="11"/>
    </row>
    <row r="49319" spans="6:8" x14ac:dyDescent="0.25">
      <c r="F49319" s="11"/>
      <c r="G49319" s="11"/>
      <c r="H49319" s="11"/>
    </row>
    <row r="49320" spans="6:8" x14ac:dyDescent="0.25">
      <c r="F49320" s="11"/>
      <c r="G49320" s="11"/>
      <c r="H49320" s="11"/>
    </row>
    <row r="49321" spans="6:8" x14ac:dyDescent="0.25">
      <c r="F49321" s="11"/>
      <c r="G49321" s="11"/>
      <c r="H49321" s="11"/>
    </row>
    <row r="49322" spans="6:8" x14ac:dyDescent="0.25">
      <c r="F49322" s="11"/>
      <c r="G49322" s="11"/>
      <c r="H49322" s="11"/>
    </row>
    <row r="49323" spans="6:8" x14ac:dyDescent="0.25">
      <c r="F49323" s="11"/>
      <c r="G49323" s="11"/>
      <c r="H49323" s="11"/>
    </row>
    <row r="49324" spans="6:8" x14ac:dyDescent="0.25">
      <c r="F49324" s="11"/>
      <c r="G49324" s="11"/>
      <c r="H49324" s="11"/>
    </row>
    <row r="49325" spans="6:8" x14ac:dyDescent="0.25">
      <c r="F49325" s="11"/>
      <c r="G49325" s="11"/>
      <c r="H49325" s="11"/>
    </row>
    <row r="49326" spans="6:8" x14ac:dyDescent="0.25">
      <c r="F49326" s="11"/>
      <c r="G49326" s="11"/>
      <c r="H49326" s="11"/>
    </row>
    <row r="49327" spans="6:8" x14ac:dyDescent="0.25">
      <c r="F49327" s="11"/>
      <c r="G49327" s="11"/>
      <c r="H49327" s="11"/>
    </row>
    <row r="49328" spans="6:8" x14ac:dyDescent="0.25">
      <c r="F49328" s="11"/>
      <c r="G49328" s="11"/>
      <c r="H49328" s="11"/>
    </row>
    <row r="49329" spans="6:8" x14ac:dyDescent="0.25">
      <c r="F49329" s="11"/>
      <c r="G49329" s="11"/>
      <c r="H49329" s="11"/>
    </row>
    <row r="49330" spans="6:8" x14ac:dyDescent="0.25">
      <c r="F49330" s="11"/>
      <c r="G49330" s="11"/>
      <c r="H49330" s="11"/>
    </row>
    <row r="49331" spans="6:8" x14ac:dyDescent="0.25">
      <c r="F49331" s="11"/>
      <c r="G49331" s="11"/>
      <c r="H49331" s="11"/>
    </row>
    <row r="49332" spans="6:8" x14ac:dyDescent="0.25">
      <c r="F49332" s="11"/>
      <c r="G49332" s="11"/>
      <c r="H49332" s="11"/>
    </row>
    <row r="49333" spans="6:8" x14ac:dyDescent="0.25">
      <c r="F49333" s="11"/>
      <c r="G49333" s="11"/>
      <c r="H49333" s="11"/>
    </row>
    <row r="49334" spans="6:8" x14ac:dyDescent="0.25">
      <c r="F49334" s="11"/>
      <c r="G49334" s="11"/>
      <c r="H49334" s="11"/>
    </row>
    <row r="49335" spans="6:8" x14ac:dyDescent="0.25">
      <c r="F49335" s="11"/>
      <c r="G49335" s="11"/>
      <c r="H49335" s="11"/>
    </row>
    <row r="49336" spans="6:8" x14ac:dyDescent="0.25">
      <c r="F49336" s="11"/>
      <c r="G49336" s="11"/>
      <c r="H49336" s="11"/>
    </row>
    <row r="49337" spans="6:8" x14ac:dyDescent="0.25">
      <c r="F49337" s="11"/>
      <c r="G49337" s="11"/>
      <c r="H49337" s="11"/>
    </row>
    <row r="49338" spans="6:8" x14ac:dyDescent="0.25">
      <c r="F49338" s="11"/>
      <c r="G49338" s="11"/>
      <c r="H49338" s="11"/>
    </row>
    <row r="49339" spans="6:8" x14ac:dyDescent="0.25">
      <c r="F49339" s="11"/>
      <c r="G49339" s="11"/>
      <c r="H49339" s="11"/>
    </row>
    <row r="49340" spans="6:8" x14ac:dyDescent="0.25">
      <c r="F49340" s="11"/>
      <c r="G49340" s="11"/>
      <c r="H49340" s="11"/>
    </row>
    <row r="49341" spans="6:8" x14ac:dyDescent="0.25">
      <c r="F49341" s="11"/>
      <c r="G49341" s="11"/>
      <c r="H49341" s="11"/>
    </row>
    <row r="49342" spans="6:8" x14ac:dyDescent="0.25">
      <c r="F49342" s="11"/>
      <c r="G49342" s="11"/>
      <c r="H49342" s="11"/>
    </row>
    <row r="49343" spans="6:8" x14ac:dyDescent="0.25">
      <c r="F49343" s="11"/>
      <c r="G49343" s="11"/>
      <c r="H49343" s="11"/>
    </row>
    <row r="49344" spans="6:8" x14ac:dyDescent="0.25">
      <c r="F49344" s="11"/>
      <c r="G49344" s="11"/>
      <c r="H49344" s="11"/>
    </row>
    <row r="49345" spans="6:8" x14ac:dyDescent="0.25">
      <c r="F49345" s="11"/>
      <c r="G49345" s="11"/>
      <c r="H49345" s="11"/>
    </row>
    <row r="49346" spans="6:8" x14ac:dyDescent="0.25">
      <c r="F49346" s="11"/>
      <c r="G49346" s="11"/>
      <c r="H49346" s="11"/>
    </row>
    <row r="49347" spans="6:8" x14ac:dyDescent="0.25">
      <c r="F49347" s="11"/>
      <c r="G49347" s="11"/>
      <c r="H49347" s="11"/>
    </row>
    <row r="49348" spans="6:8" x14ac:dyDescent="0.25">
      <c r="F49348" s="11"/>
      <c r="G49348" s="11"/>
      <c r="H49348" s="11"/>
    </row>
    <row r="49349" spans="6:8" x14ac:dyDescent="0.25">
      <c r="F49349" s="11"/>
      <c r="G49349" s="11"/>
      <c r="H49349" s="11"/>
    </row>
    <row r="49350" spans="6:8" x14ac:dyDescent="0.25">
      <c r="F49350" s="11"/>
      <c r="G49350" s="11"/>
      <c r="H49350" s="11"/>
    </row>
    <row r="49351" spans="6:8" x14ac:dyDescent="0.25">
      <c r="F49351" s="11"/>
      <c r="G49351" s="11"/>
      <c r="H49351" s="11"/>
    </row>
    <row r="49352" spans="6:8" x14ac:dyDescent="0.25">
      <c r="F49352" s="11"/>
      <c r="G49352" s="11"/>
      <c r="H49352" s="11"/>
    </row>
    <row r="49353" spans="6:8" x14ac:dyDescent="0.25">
      <c r="F49353" s="11"/>
      <c r="G49353" s="11"/>
      <c r="H49353" s="11"/>
    </row>
    <row r="49354" spans="6:8" x14ac:dyDescent="0.25">
      <c r="F49354" s="11"/>
      <c r="G49354" s="11"/>
      <c r="H49354" s="11"/>
    </row>
    <row r="49355" spans="6:8" x14ac:dyDescent="0.25">
      <c r="F49355" s="11"/>
      <c r="G49355" s="11"/>
      <c r="H49355" s="11"/>
    </row>
    <row r="49356" spans="6:8" x14ac:dyDescent="0.25">
      <c r="F49356" s="11"/>
      <c r="G49356" s="11"/>
      <c r="H49356" s="11"/>
    </row>
    <row r="49357" spans="6:8" x14ac:dyDescent="0.25">
      <c r="F49357" s="11"/>
      <c r="G49357" s="11"/>
      <c r="H49357" s="11"/>
    </row>
    <row r="49358" spans="6:8" x14ac:dyDescent="0.25">
      <c r="F49358" s="11"/>
      <c r="G49358" s="11"/>
      <c r="H49358" s="11"/>
    </row>
    <row r="49359" spans="6:8" x14ac:dyDescent="0.25">
      <c r="F49359" s="11"/>
      <c r="G49359" s="11"/>
      <c r="H49359" s="11"/>
    </row>
    <row r="49360" spans="6:8" x14ac:dyDescent="0.25">
      <c r="F49360" s="11"/>
      <c r="G49360" s="11"/>
      <c r="H49360" s="11"/>
    </row>
    <row r="49361" spans="6:8" x14ac:dyDescent="0.25">
      <c r="F49361" s="11"/>
      <c r="G49361" s="11"/>
      <c r="H49361" s="11"/>
    </row>
    <row r="49362" spans="6:8" x14ac:dyDescent="0.25">
      <c r="F49362" s="11"/>
      <c r="G49362" s="11"/>
      <c r="H49362" s="11"/>
    </row>
    <row r="49363" spans="6:8" x14ac:dyDescent="0.25">
      <c r="F49363" s="11"/>
      <c r="G49363" s="11"/>
      <c r="H49363" s="11"/>
    </row>
    <row r="49364" spans="6:8" x14ac:dyDescent="0.25">
      <c r="F49364" s="11"/>
      <c r="G49364" s="11"/>
      <c r="H49364" s="11"/>
    </row>
    <row r="49365" spans="6:8" x14ac:dyDescent="0.25">
      <c r="F49365" s="11"/>
      <c r="G49365" s="11"/>
      <c r="H49365" s="11"/>
    </row>
    <row r="49366" spans="6:8" x14ac:dyDescent="0.25">
      <c r="F49366" s="11"/>
      <c r="G49366" s="11"/>
      <c r="H49366" s="11"/>
    </row>
    <row r="49367" spans="6:8" x14ac:dyDescent="0.25">
      <c r="F49367" s="11"/>
      <c r="G49367" s="11"/>
      <c r="H49367" s="11"/>
    </row>
    <row r="49368" spans="6:8" x14ac:dyDescent="0.25">
      <c r="F49368" s="11"/>
      <c r="G49368" s="11"/>
      <c r="H49368" s="11"/>
    </row>
    <row r="49369" spans="6:8" x14ac:dyDescent="0.25">
      <c r="F49369" s="11"/>
      <c r="G49369" s="11"/>
      <c r="H49369" s="11"/>
    </row>
    <row r="49370" spans="6:8" x14ac:dyDescent="0.25">
      <c r="F49370" s="11"/>
      <c r="G49370" s="11"/>
      <c r="H49370" s="11"/>
    </row>
    <row r="49371" spans="6:8" x14ac:dyDescent="0.25">
      <c r="F49371" s="11"/>
      <c r="G49371" s="11"/>
      <c r="H49371" s="11"/>
    </row>
    <row r="49372" spans="6:8" x14ac:dyDescent="0.25">
      <c r="F49372" s="11"/>
      <c r="G49372" s="11"/>
      <c r="H49372" s="11"/>
    </row>
    <row r="49373" spans="6:8" x14ac:dyDescent="0.25">
      <c r="F49373" s="11"/>
      <c r="G49373" s="11"/>
      <c r="H49373" s="11"/>
    </row>
    <row r="49374" spans="6:8" x14ac:dyDescent="0.25">
      <c r="F49374" s="11"/>
      <c r="G49374" s="11"/>
      <c r="H49374" s="11"/>
    </row>
    <row r="49375" spans="6:8" x14ac:dyDescent="0.25">
      <c r="F49375" s="11"/>
      <c r="G49375" s="11"/>
      <c r="H49375" s="11"/>
    </row>
    <row r="49376" spans="6:8" x14ac:dyDescent="0.25">
      <c r="F49376" s="11"/>
      <c r="G49376" s="11"/>
      <c r="H49376" s="11"/>
    </row>
    <row r="49377" spans="6:8" x14ac:dyDescent="0.25">
      <c r="F49377" s="11"/>
      <c r="G49377" s="11"/>
      <c r="H49377" s="11"/>
    </row>
    <row r="49378" spans="6:8" x14ac:dyDescent="0.25">
      <c r="F49378" s="11"/>
      <c r="G49378" s="11"/>
      <c r="H49378" s="11"/>
    </row>
    <row r="49379" spans="6:8" x14ac:dyDescent="0.25">
      <c r="F49379" s="11"/>
      <c r="G49379" s="11"/>
      <c r="H49379" s="11"/>
    </row>
    <row r="49380" spans="6:8" x14ac:dyDescent="0.25">
      <c r="F49380" s="11"/>
      <c r="G49380" s="11"/>
      <c r="H49380" s="11"/>
    </row>
    <row r="49381" spans="6:8" x14ac:dyDescent="0.25">
      <c r="F49381" s="11"/>
      <c r="G49381" s="11"/>
      <c r="H49381" s="11"/>
    </row>
    <row r="49382" spans="6:8" x14ac:dyDescent="0.25">
      <c r="F49382" s="11"/>
      <c r="G49382" s="11"/>
      <c r="H49382" s="11"/>
    </row>
    <row r="49383" spans="6:8" x14ac:dyDescent="0.25">
      <c r="F49383" s="11"/>
      <c r="G49383" s="11"/>
      <c r="H49383" s="11"/>
    </row>
    <row r="49384" spans="6:8" x14ac:dyDescent="0.25">
      <c r="F49384" s="11"/>
      <c r="G49384" s="11"/>
      <c r="H49384" s="11"/>
    </row>
    <row r="49385" spans="6:8" x14ac:dyDescent="0.25">
      <c r="F49385" s="11"/>
      <c r="G49385" s="11"/>
      <c r="H49385" s="11"/>
    </row>
    <row r="49386" spans="6:8" x14ac:dyDescent="0.25">
      <c r="F49386" s="11"/>
      <c r="G49386" s="11"/>
      <c r="H49386" s="11"/>
    </row>
    <row r="49387" spans="6:8" x14ac:dyDescent="0.25">
      <c r="F49387" s="11"/>
      <c r="G49387" s="11"/>
      <c r="H49387" s="11"/>
    </row>
    <row r="49388" spans="6:8" x14ac:dyDescent="0.25">
      <c r="F49388" s="11"/>
      <c r="G49388" s="11"/>
      <c r="H49388" s="11"/>
    </row>
    <row r="49389" spans="6:8" x14ac:dyDescent="0.25">
      <c r="F49389" s="11"/>
      <c r="G49389" s="11"/>
      <c r="H49389" s="11"/>
    </row>
    <row r="49390" spans="6:8" x14ac:dyDescent="0.25">
      <c r="F49390" s="11"/>
      <c r="G49390" s="11"/>
      <c r="H49390" s="11"/>
    </row>
    <row r="49391" spans="6:8" x14ac:dyDescent="0.25">
      <c r="F49391" s="11"/>
      <c r="G49391" s="11"/>
      <c r="H49391" s="11"/>
    </row>
    <row r="49392" spans="6:8" x14ac:dyDescent="0.25">
      <c r="F49392" s="11"/>
      <c r="G49392" s="11"/>
      <c r="H49392" s="11"/>
    </row>
    <row r="49393" spans="6:8" x14ac:dyDescent="0.25">
      <c r="F49393" s="11"/>
      <c r="G49393" s="11"/>
      <c r="H49393" s="11"/>
    </row>
    <row r="49394" spans="6:8" x14ac:dyDescent="0.25">
      <c r="F49394" s="11"/>
      <c r="G49394" s="11"/>
      <c r="H49394" s="11"/>
    </row>
    <row r="49395" spans="6:8" x14ac:dyDescent="0.25">
      <c r="F49395" s="11"/>
      <c r="G49395" s="11"/>
      <c r="H49395" s="11"/>
    </row>
    <row r="49396" spans="6:8" x14ac:dyDescent="0.25">
      <c r="F49396" s="11"/>
      <c r="G49396" s="11"/>
      <c r="H49396" s="11"/>
    </row>
    <row r="49397" spans="6:8" x14ac:dyDescent="0.25">
      <c r="F49397" s="11"/>
      <c r="G49397" s="11"/>
      <c r="H49397" s="11"/>
    </row>
    <row r="49398" spans="6:8" x14ac:dyDescent="0.25">
      <c r="F49398" s="11"/>
      <c r="G49398" s="11"/>
      <c r="H49398" s="11"/>
    </row>
    <row r="49399" spans="6:8" x14ac:dyDescent="0.25">
      <c r="F49399" s="11"/>
      <c r="G49399" s="11"/>
      <c r="H49399" s="11"/>
    </row>
    <row r="49400" spans="6:8" x14ac:dyDescent="0.25">
      <c r="F49400" s="11"/>
      <c r="G49400" s="11"/>
      <c r="H49400" s="11"/>
    </row>
    <row r="49401" spans="6:8" x14ac:dyDescent="0.25">
      <c r="F49401" s="11"/>
      <c r="G49401" s="11"/>
      <c r="H49401" s="11"/>
    </row>
    <row r="49402" spans="6:8" x14ac:dyDescent="0.25">
      <c r="F49402" s="11"/>
      <c r="G49402" s="11"/>
      <c r="H49402" s="11"/>
    </row>
    <row r="49403" spans="6:8" x14ac:dyDescent="0.25">
      <c r="F49403" s="11"/>
      <c r="G49403" s="11"/>
      <c r="H49403" s="11"/>
    </row>
    <row r="49404" spans="6:8" x14ac:dyDescent="0.25">
      <c r="F49404" s="11"/>
      <c r="G49404" s="11"/>
      <c r="H49404" s="11"/>
    </row>
    <row r="49405" spans="6:8" x14ac:dyDescent="0.25">
      <c r="F49405" s="11"/>
      <c r="G49405" s="11"/>
      <c r="H49405" s="11"/>
    </row>
    <row r="49406" spans="6:8" x14ac:dyDescent="0.25">
      <c r="F49406" s="11"/>
      <c r="G49406" s="11"/>
      <c r="H49406" s="11"/>
    </row>
    <row r="49407" spans="6:8" x14ac:dyDescent="0.25">
      <c r="F49407" s="11"/>
      <c r="G49407" s="11"/>
      <c r="H49407" s="11"/>
    </row>
    <row r="49408" spans="6:8" x14ac:dyDescent="0.25">
      <c r="F49408" s="11"/>
      <c r="G49408" s="11"/>
      <c r="H49408" s="11"/>
    </row>
    <row r="49409" spans="6:8" x14ac:dyDescent="0.25">
      <c r="F49409" s="11"/>
      <c r="G49409" s="11"/>
      <c r="H49409" s="11"/>
    </row>
    <row r="49410" spans="6:8" x14ac:dyDescent="0.25">
      <c r="F49410" s="11"/>
      <c r="G49410" s="11"/>
      <c r="H49410" s="11"/>
    </row>
    <row r="49411" spans="6:8" x14ac:dyDescent="0.25">
      <c r="F49411" s="11"/>
      <c r="G49411" s="11"/>
      <c r="H49411" s="11"/>
    </row>
    <row r="49412" spans="6:8" x14ac:dyDescent="0.25">
      <c r="F49412" s="11"/>
      <c r="G49412" s="11"/>
      <c r="H49412" s="11"/>
    </row>
    <row r="49413" spans="6:8" x14ac:dyDescent="0.25">
      <c r="F49413" s="11"/>
      <c r="G49413" s="11"/>
      <c r="H49413" s="11"/>
    </row>
    <row r="49414" spans="6:8" x14ac:dyDescent="0.25">
      <c r="F49414" s="11"/>
      <c r="G49414" s="11"/>
      <c r="H49414" s="11"/>
    </row>
    <row r="49415" spans="6:8" x14ac:dyDescent="0.25">
      <c r="F49415" s="11"/>
      <c r="G49415" s="11"/>
      <c r="H49415" s="11"/>
    </row>
    <row r="49416" spans="6:8" x14ac:dyDescent="0.25">
      <c r="F49416" s="11"/>
      <c r="G49416" s="11"/>
      <c r="H49416" s="11"/>
    </row>
    <row r="49417" spans="6:8" x14ac:dyDescent="0.25">
      <c r="F49417" s="11"/>
      <c r="G49417" s="11"/>
      <c r="H49417" s="11"/>
    </row>
    <row r="49418" spans="6:8" x14ac:dyDescent="0.25">
      <c r="F49418" s="11"/>
      <c r="G49418" s="11"/>
      <c r="H49418" s="11"/>
    </row>
    <row r="49419" spans="6:8" x14ac:dyDescent="0.25">
      <c r="F49419" s="11"/>
      <c r="G49419" s="11"/>
      <c r="H49419" s="11"/>
    </row>
    <row r="49420" spans="6:8" x14ac:dyDescent="0.25">
      <c r="F49420" s="11"/>
      <c r="G49420" s="11"/>
      <c r="H49420" s="11"/>
    </row>
    <row r="49421" spans="6:8" x14ac:dyDescent="0.25">
      <c r="F49421" s="11"/>
      <c r="G49421" s="11"/>
      <c r="H49421" s="11"/>
    </row>
    <row r="49422" spans="6:8" x14ac:dyDescent="0.25">
      <c r="F49422" s="11"/>
      <c r="G49422" s="11"/>
      <c r="H49422" s="11"/>
    </row>
    <row r="49423" spans="6:8" x14ac:dyDescent="0.25">
      <c r="F49423" s="11"/>
      <c r="G49423" s="11"/>
      <c r="H49423" s="11"/>
    </row>
    <row r="49424" spans="6:8" x14ac:dyDescent="0.25">
      <c r="F49424" s="11"/>
      <c r="G49424" s="11"/>
      <c r="H49424" s="11"/>
    </row>
    <row r="49425" spans="6:8" x14ac:dyDescent="0.25">
      <c r="F49425" s="11"/>
      <c r="G49425" s="11"/>
      <c r="H49425" s="11"/>
    </row>
    <row r="49426" spans="6:8" x14ac:dyDescent="0.25">
      <c r="F49426" s="11"/>
      <c r="G49426" s="11"/>
      <c r="H49426" s="11"/>
    </row>
    <row r="49427" spans="6:8" x14ac:dyDescent="0.25">
      <c r="F49427" s="11"/>
      <c r="G49427" s="11"/>
      <c r="H49427" s="11"/>
    </row>
    <row r="49428" spans="6:8" x14ac:dyDescent="0.25">
      <c r="F49428" s="11"/>
      <c r="G49428" s="11"/>
      <c r="H49428" s="11"/>
    </row>
    <row r="49429" spans="6:8" x14ac:dyDescent="0.25">
      <c r="F49429" s="11"/>
      <c r="G49429" s="11"/>
      <c r="H49429" s="11"/>
    </row>
    <row r="49430" spans="6:8" x14ac:dyDescent="0.25">
      <c r="F49430" s="11"/>
      <c r="G49430" s="11"/>
      <c r="H49430" s="11"/>
    </row>
    <row r="49431" spans="6:8" x14ac:dyDescent="0.25">
      <c r="F49431" s="11"/>
      <c r="G49431" s="11"/>
      <c r="H49431" s="11"/>
    </row>
    <row r="49432" spans="6:8" x14ac:dyDescent="0.25">
      <c r="F49432" s="11"/>
      <c r="G49432" s="11"/>
      <c r="H49432" s="11"/>
    </row>
    <row r="49433" spans="6:8" x14ac:dyDescent="0.25">
      <c r="F49433" s="11"/>
      <c r="G49433" s="11"/>
      <c r="H49433" s="11"/>
    </row>
    <row r="49434" spans="6:8" x14ac:dyDescent="0.25">
      <c r="F49434" s="11"/>
      <c r="G49434" s="11"/>
      <c r="H49434" s="11"/>
    </row>
    <row r="49435" spans="6:8" x14ac:dyDescent="0.25">
      <c r="F49435" s="11"/>
      <c r="G49435" s="11"/>
      <c r="H49435" s="11"/>
    </row>
    <row r="49436" spans="6:8" x14ac:dyDescent="0.25">
      <c r="F49436" s="11"/>
      <c r="G49436" s="11"/>
      <c r="H49436" s="11"/>
    </row>
    <row r="49437" spans="6:8" x14ac:dyDescent="0.25">
      <c r="F49437" s="11"/>
      <c r="G49437" s="11"/>
      <c r="H49437" s="11"/>
    </row>
    <row r="49438" spans="6:8" x14ac:dyDescent="0.25">
      <c r="F49438" s="11"/>
      <c r="G49438" s="11"/>
      <c r="H49438" s="11"/>
    </row>
    <row r="49439" spans="6:8" x14ac:dyDescent="0.25">
      <c r="F49439" s="11"/>
      <c r="G49439" s="11"/>
      <c r="H49439" s="11"/>
    </row>
    <row r="49440" spans="6:8" x14ac:dyDescent="0.25">
      <c r="F49440" s="11"/>
      <c r="G49440" s="11"/>
      <c r="H49440" s="11"/>
    </row>
    <row r="49441" spans="6:8" x14ac:dyDescent="0.25">
      <c r="F49441" s="11"/>
      <c r="G49441" s="11"/>
      <c r="H49441" s="11"/>
    </row>
    <row r="49442" spans="6:8" x14ac:dyDescent="0.25">
      <c r="F49442" s="11"/>
      <c r="G49442" s="11"/>
      <c r="H49442" s="11"/>
    </row>
    <row r="49443" spans="6:8" x14ac:dyDescent="0.25">
      <c r="F49443" s="11"/>
      <c r="G49443" s="11"/>
      <c r="H49443" s="11"/>
    </row>
    <row r="49444" spans="6:8" x14ac:dyDescent="0.25">
      <c r="F49444" s="11"/>
      <c r="G49444" s="11"/>
      <c r="H49444" s="11"/>
    </row>
    <row r="49445" spans="6:8" x14ac:dyDescent="0.25">
      <c r="F49445" s="11"/>
      <c r="G49445" s="11"/>
      <c r="H49445" s="11"/>
    </row>
    <row r="49446" spans="6:8" x14ac:dyDescent="0.25">
      <c r="F49446" s="11"/>
      <c r="G49446" s="11"/>
      <c r="H49446" s="11"/>
    </row>
    <row r="49447" spans="6:8" x14ac:dyDescent="0.25">
      <c r="F49447" s="11"/>
      <c r="G49447" s="11"/>
      <c r="H49447" s="11"/>
    </row>
    <row r="49448" spans="6:8" x14ac:dyDescent="0.25">
      <c r="F49448" s="11"/>
      <c r="G49448" s="11"/>
      <c r="H49448" s="11"/>
    </row>
    <row r="49449" spans="6:8" x14ac:dyDescent="0.25">
      <c r="F49449" s="11"/>
      <c r="G49449" s="11"/>
      <c r="H49449" s="11"/>
    </row>
    <row r="49450" spans="6:8" x14ac:dyDescent="0.25">
      <c r="F49450" s="11"/>
      <c r="G49450" s="11"/>
      <c r="H49450" s="11"/>
    </row>
    <row r="49451" spans="6:8" x14ac:dyDescent="0.25">
      <c r="F49451" s="11"/>
      <c r="G49451" s="11"/>
      <c r="H49451" s="11"/>
    </row>
    <row r="49452" spans="6:8" x14ac:dyDescent="0.25">
      <c r="F49452" s="11"/>
      <c r="G49452" s="11"/>
      <c r="H49452" s="11"/>
    </row>
    <row r="49453" spans="6:8" x14ac:dyDescent="0.25">
      <c r="F49453" s="11"/>
      <c r="G49453" s="11"/>
      <c r="H49453" s="11"/>
    </row>
    <row r="49454" spans="6:8" x14ac:dyDescent="0.25">
      <c r="F49454" s="11"/>
      <c r="G49454" s="11"/>
      <c r="H49454" s="11"/>
    </row>
    <row r="49455" spans="6:8" x14ac:dyDescent="0.25">
      <c r="F49455" s="11"/>
      <c r="G49455" s="11"/>
      <c r="H49455" s="11"/>
    </row>
    <row r="49456" spans="6:8" x14ac:dyDescent="0.25">
      <c r="F49456" s="11"/>
      <c r="G49456" s="11"/>
      <c r="H49456" s="11"/>
    </row>
    <row r="49457" spans="6:8" x14ac:dyDescent="0.25">
      <c r="F49457" s="11"/>
      <c r="G49457" s="11"/>
      <c r="H49457" s="11"/>
    </row>
    <row r="49458" spans="6:8" x14ac:dyDescent="0.25">
      <c r="F49458" s="11"/>
      <c r="G49458" s="11"/>
      <c r="H49458" s="11"/>
    </row>
    <row r="49459" spans="6:8" x14ac:dyDescent="0.25">
      <c r="F49459" s="11"/>
      <c r="G49459" s="11"/>
      <c r="H49459" s="11"/>
    </row>
    <row r="49460" spans="6:8" x14ac:dyDescent="0.25">
      <c r="F49460" s="11"/>
      <c r="G49460" s="11"/>
      <c r="H49460" s="11"/>
    </row>
    <row r="49461" spans="6:8" x14ac:dyDescent="0.25">
      <c r="F49461" s="11"/>
      <c r="G49461" s="11"/>
      <c r="H49461" s="11"/>
    </row>
    <row r="49462" spans="6:8" x14ac:dyDescent="0.25">
      <c r="F49462" s="11"/>
      <c r="G49462" s="11"/>
      <c r="H49462" s="11"/>
    </row>
    <row r="49463" spans="6:8" x14ac:dyDescent="0.25">
      <c r="F49463" s="11"/>
      <c r="G49463" s="11"/>
      <c r="H49463" s="11"/>
    </row>
    <row r="49464" spans="6:8" x14ac:dyDescent="0.25">
      <c r="F49464" s="11"/>
      <c r="G49464" s="11"/>
      <c r="H49464" s="11"/>
    </row>
    <row r="49465" spans="6:8" x14ac:dyDescent="0.25">
      <c r="F49465" s="11"/>
      <c r="G49465" s="11"/>
      <c r="H49465" s="11"/>
    </row>
    <row r="49466" spans="6:8" x14ac:dyDescent="0.25">
      <c r="F49466" s="11"/>
      <c r="G49466" s="11"/>
      <c r="H49466" s="11"/>
    </row>
    <row r="49467" spans="6:8" x14ac:dyDescent="0.25">
      <c r="F49467" s="11"/>
      <c r="G49467" s="11"/>
      <c r="H49467" s="11"/>
    </row>
    <row r="49468" spans="6:8" x14ac:dyDescent="0.25">
      <c r="F49468" s="11"/>
      <c r="G49468" s="11"/>
      <c r="H49468" s="11"/>
    </row>
    <row r="49469" spans="6:8" x14ac:dyDescent="0.25">
      <c r="F49469" s="11"/>
      <c r="G49469" s="11"/>
      <c r="H49469" s="11"/>
    </row>
    <row r="49470" spans="6:8" x14ac:dyDescent="0.25">
      <c r="F49470" s="11"/>
      <c r="G49470" s="11"/>
      <c r="H49470" s="11"/>
    </row>
    <row r="49471" spans="6:8" x14ac:dyDescent="0.25">
      <c r="F49471" s="11"/>
      <c r="G49471" s="11"/>
      <c r="H49471" s="11"/>
    </row>
    <row r="49472" spans="6:8" x14ac:dyDescent="0.25">
      <c r="F49472" s="11"/>
      <c r="G49472" s="11"/>
      <c r="H49472" s="11"/>
    </row>
    <row r="49473" spans="6:8" x14ac:dyDescent="0.25">
      <c r="F49473" s="11"/>
      <c r="G49473" s="11"/>
      <c r="H49473" s="11"/>
    </row>
    <row r="49474" spans="6:8" x14ac:dyDescent="0.25">
      <c r="F49474" s="11"/>
      <c r="G49474" s="11"/>
      <c r="H49474" s="11"/>
    </row>
    <row r="49475" spans="6:8" x14ac:dyDescent="0.25">
      <c r="F49475" s="11"/>
      <c r="G49475" s="11"/>
      <c r="H49475" s="11"/>
    </row>
    <row r="49476" spans="6:8" x14ac:dyDescent="0.25">
      <c r="F49476" s="11"/>
      <c r="G49476" s="11"/>
      <c r="H49476" s="11"/>
    </row>
    <row r="49477" spans="6:8" x14ac:dyDescent="0.25">
      <c r="F49477" s="11"/>
      <c r="G49477" s="11"/>
      <c r="H49477" s="11"/>
    </row>
    <row r="49478" spans="6:8" x14ac:dyDescent="0.25">
      <c r="F49478" s="11"/>
      <c r="G49478" s="11"/>
      <c r="H49478" s="11"/>
    </row>
    <row r="49479" spans="6:8" x14ac:dyDescent="0.25">
      <c r="F49479" s="11"/>
      <c r="G49479" s="11"/>
      <c r="H49479" s="11"/>
    </row>
    <row r="49480" spans="6:8" x14ac:dyDescent="0.25">
      <c r="F49480" s="11"/>
      <c r="G49480" s="11"/>
      <c r="H49480" s="11"/>
    </row>
    <row r="49481" spans="6:8" x14ac:dyDescent="0.25">
      <c r="F49481" s="11"/>
      <c r="G49481" s="11"/>
      <c r="H49481" s="11"/>
    </row>
    <row r="49482" spans="6:8" x14ac:dyDescent="0.25">
      <c r="F49482" s="11"/>
      <c r="G49482" s="11"/>
      <c r="H49482" s="11"/>
    </row>
    <row r="49483" spans="6:8" x14ac:dyDescent="0.25">
      <c r="F49483" s="11"/>
      <c r="G49483" s="11"/>
      <c r="H49483" s="11"/>
    </row>
    <row r="49484" spans="6:8" x14ac:dyDescent="0.25">
      <c r="F49484" s="11"/>
      <c r="G49484" s="11"/>
      <c r="H49484" s="11"/>
    </row>
    <row r="49485" spans="6:8" x14ac:dyDescent="0.25">
      <c r="F49485" s="11"/>
      <c r="G49485" s="11"/>
      <c r="H49485" s="11"/>
    </row>
    <row r="49486" spans="6:8" x14ac:dyDescent="0.25">
      <c r="F49486" s="11"/>
      <c r="G49486" s="11"/>
      <c r="H49486" s="11"/>
    </row>
    <row r="49487" spans="6:8" x14ac:dyDescent="0.25">
      <c r="F49487" s="11"/>
      <c r="G49487" s="11"/>
      <c r="H49487" s="11"/>
    </row>
    <row r="49488" spans="6:8" x14ac:dyDescent="0.25">
      <c r="F49488" s="11"/>
      <c r="G49488" s="11"/>
      <c r="H49488" s="11"/>
    </row>
    <row r="49489" spans="6:8" x14ac:dyDescent="0.25">
      <c r="F49489" s="11"/>
      <c r="G49489" s="11"/>
      <c r="H49489" s="11"/>
    </row>
    <row r="49490" spans="6:8" x14ac:dyDescent="0.25">
      <c r="F49490" s="11"/>
      <c r="G49490" s="11"/>
      <c r="H49490" s="11"/>
    </row>
    <row r="49491" spans="6:8" x14ac:dyDescent="0.25">
      <c r="F49491" s="11"/>
      <c r="G49491" s="11"/>
      <c r="H49491" s="11"/>
    </row>
    <row r="49492" spans="6:8" x14ac:dyDescent="0.25">
      <c r="F49492" s="11"/>
      <c r="G49492" s="11"/>
      <c r="H49492" s="11"/>
    </row>
    <row r="49493" spans="6:8" x14ac:dyDescent="0.25">
      <c r="F49493" s="11"/>
      <c r="G49493" s="11"/>
      <c r="H49493" s="11"/>
    </row>
    <row r="49494" spans="6:8" x14ac:dyDescent="0.25">
      <c r="F49494" s="11"/>
      <c r="G49494" s="11"/>
      <c r="H49494" s="11"/>
    </row>
    <row r="49495" spans="6:8" x14ac:dyDescent="0.25">
      <c r="F49495" s="11"/>
      <c r="G49495" s="11"/>
      <c r="H49495" s="11"/>
    </row>
    <row r="49496" spans="6:8" x14ac:dyDescent="0.25">
      <c r="F49496" s="11"/>
      <c r="G49496" s="11"/>
      <c r="H49496" s="11"/>
    </row>
    <row r="49497" spans="6:8" x14ac:dyDescent="0.25">
      <c r="F49497" s="11"/>
      <c r="G49497" s="11"/>
      <c r="H49497" s="11"/>
    </row>
    <row r="49498" spans="6:8" x14ac:dyDescent="0.25">
      <c r="F49498" s="11"/>
      <c r="G49498" s="11"/>
      <c r="H49498" s="11"/>
    </row>
    <row r="49499" spans="6:8" x14ac:dyDescent="0.25">
      <c r="F49499" s="11"/>
      <c r="G49499" s="11"/>
      <c r="H49499" s="11"/>
    </row>
    <row r="49500" spans="6:8" x14ac:dyDescent="0.25">
      <c r="F49500" s="11"/>
      <c r="G49500" s="11"/>
      <c r="H49500" s="11"/>
    </row>
    <row r="49501" spans="6:8" x14ac:dyDescent="0.25">
      <c r="F49501" s="11"/>
      <c r="G49501" s="11"/>
      <c r="H49501" s="11"/>
    </row>
    <row r="49502" spans="6:8" x14ac:dyDescent="0.25">
      <c r="F49502" s="11"/>
      <c r="G49502" s="11"/>
      <c r="H49502" s="11"/>
    </row>
    <row r="49503" spans="6:8" x14ac:dyDescent="0.25">
      <c r="F49503" s="11"/>
      <c r="G49503" s="11"/>
      <c r="H49503" s="11"/>
    </row>
    <row r="49504" spans="6:8" x14ac:dyDescent="0.25">
      <c r="F49504" s="11"/>
      <c r="G49504" s="11"/>
      <c r="H49504" s="11"/>
    </row>
    <row r="49505" spans="6:8" x14ac:dyDescent="0.25">
      <c r="F49505" s="11"/>
      <c r="G49505" s="11"/>
      <c r="H49505" s="11"/>
    </row>
    <row r="49506" spans="6:8" x14ac:dyDescent="0.25">
      <c r="F49506" s="11"/>
      <c r="G49506" s="11"/>
      <c r="H49506" s="11"/>
    </row>
    <row r="49507" spans="6:8" x14ac:dyDescent="0.25">
      <c r="F49507" s="11"/>
      <c r="G49507" s="11"/>
      <c r="H49507" s="11"/>
    </row>
    <row r="49508" spans="6:8" x14ac:dyDescent="0.25">
      <c r="F49508" s="11"/>
      <c r="G49508" s="11"/>
      <c r="H49508" s="11"/>
    </row>
    <row r="49509" spans="6:8" x14ac:dyDescent="0.25">
      <c r="F49509" s="11"/>
      <c r="G49509" s="11"/>
      <c r="H49509" s="11"/>
    </row>
    <row r="49510" spans="6:8" x14ac:dyDescent="0.25">
      <c r="F49510" s="11"/>
      <c r="G49510" s="11"/>
      <c r="H49510" s="11"/>
    </row>
    <row r="49511" spans="6:8" x14ac:dyDescent="0.25">
      <c r="F49511" s="11"/>
      <c r="G49511" s="11"/>
      <c r="H49511" s="11"/>
    </row>
    <row r="49512" spans="6:8" x14ac:dyDescent="0.25">
      <c r="F49512" s="11"/>
      <c r="G49512" s="11"/>
      <c r="H49512" s="11"/>
    </row>
    <row r="49513" spans="6:8" x14ac:dyDescent="0.25">
      <c r="F49513" s="11"/>
      <c r="G49513" s="11"/>
      <c r="H49513" s="11"/>
    </row>
    <row r="49514" spans="6:8" x14ac:dyDescent="0.25">
      <c r="F49514" s="11"/>
      <c r="G49514" s="11"/>
      <c r="H49514" s="11"/>
    </row>
    <row r="49515" spans="6:8" x14ac:dyDescent="0.25">
      <c r="F49515" s="11"/>
      <c r="G49515" s="11"/>
      <c r="H49515" s="11"/>
    </row>
    <row r="49516" spans="6:8" x14ac:dyDescent="0.25">
      <c r="F49516" s="11"/>
      <c r="G49516" s="11"/>
      <c r="H49516" s="11"/>
    </row>
    <row r="49517" spans="6:8" x14ac:dyDescent="0.25">
      <c r="F49517" s="11"/>
      <c r="G49517" s="11"/>
      <c r="H49517" s="11"/>
    </row>
    <row r="49518" spans="6:8" x14ac:dyDescent="0.25">
      <c r="F49518" s="11"/>
      <c r="G49518" s="11"/>
      <c r="H49518" s="11"/>
    </row>
    <row r="49519" spans="6:8" x14ac:dyDescent="0.25">
      <c r="F49519" s="11"/>
      <c r="G49519" s="11"/>
      <c r="H49519" s="11"/>
    </row>
    <row r="49520" spans="6:8" x14ac:dyDescent="0.25">
      <c r="F49520" s="11"/>
      <c r="G49520" s="11"/>
      <c r="H49520" s="11"/>
    </row>
    <row r="49521" spans="6:8" x14ac:dyDescent="0.25">
      <c r="F49521" s="11"/>
      <c r="G49521" s="11"/>
      <c r="H49521" s="11"/>
    </row>
    <row r="49522" spans="6:8" x14ac:dyDescent="0.25">
      <c r="F49522" s="11"/>
      <c r="G49522" s="11"/>
      <c r="H49522" s="11"/>
    </row>
    <row r="49523" spans="6:8" x14ac:dyDescent="0.25">
      <c r="F49523" s="11"/>
      <c r="G49523" s="11"/>
      <c r="H49523" s="11"/>
    </row>
    <row r="49524" spans="6:8" x14ac:dyDescent="0.25">
      <c r="F49524" s="11"/>
      <c r="G49524" s="11"/>
      <c r="H49524" s="11"/>
    </row>
    <row r="49525" spans="6:8" x14ac:dyDescent="0.25">
      <c r="F49525" s="11"/>
      <c r="G49525" s="11"/>
      <c r="H49525" s="11"/>
    </row>
    <row r="49526" spans="6:8" x14ac:dyDescent="0.25">
      <c r="F49526" s="11"/>
      <c r="G49526" s="11"/>
      <c r="H49526" s="11"/>
    </row>
    <row r="49527" spans="6:8" x14ac:dyDescent="0.25">
      <c r="F49527" s="11"/>
      <c r="G49527" s="11"/>
      <c r="H49527" s="11"/>
    </row>
    <row r="49528" spans="6:8" x14ac:dyDescent="0.25">
      <c r="F49528" s="11"/>
      <c r="G49528" s="11"/>
      <c r="H49528" s="11"/>
    </row>
    <row r="49529" spans="6:8" x14ac:dyDescent="0.25">
      <c r="F49529" s="11"/>
      <c r="G49529" s="11"/>
      <c r="H49529" s="11"/>
    </row>
    <row r="49530" spans="6:8" x14ac:dyDescent="0.25">
      <c r="F49530" s="11"/>
      <c r="G49530" s="11"/>
      <c r="H49530" s="11"/>
    </row>
    <row r="49531" spans="6:8" x14ac:dyDescent="0.25">
      <c r="F49531" s="11"/>
      <c r="G49531" s="11"/>
      <c r="H49531" s="11"/>
    </row>
    <row r="49532" spans="6:8" x14ac:dyDescent="0.25">
      <c r="F49532" s="11"/>
      <c r="G49532" s="11"/>
      <c r="H49532" s="11"/>
    </row>
    <row r="49533" spans="6:8" x14ac:dyDescent="0.25">
      <c r="F49533" s="11"/>
      <c r="G49533" s="11"/>
      <c r="H49533" s="11"/>
    </row>
    <row r="49534" spans="6:8" x14ac:dyDescent="0.25">
      <c r="F49534" s="11"/>
      <c r="G49534" s="11"/>
      <c r="H49534" s="11"/>
    </row>
    <row r="49535" spans="6:8" x14ac:dyDescent="0.25">
      <c r="F49535" s="11"/>
      <c r="G49535" s="11"/>
      <c r="H49535" s="11"/>
    </row>
    <row r="49536" spans="6:8" x14ac:dyDescent="0.25">
      <c r="F49536" s="11"/>
      <c r="G49536" s="11"/>
      <c r="H49536" s="11"/>
    </row>
    <row r="49537" spans="6:8" x14ac:dyDescent="0.25">
      <c r="F49537" s="11"/>
      <c r="G49537" s="11"/>
      <c r="H49537" s="11"/>
    </row>
    <row r="49538" spans="6:8" x14ac:dyDescent="0.25">
      <c r="F49538" s="11"/>
      <c r="G49538" s="11"/>
      <c r="H49538" s="11"/>
    </row>
    <row r="49539" spans="6:8" x14ac:dyDescent="0.25">
      <c r="F49539" s="11"/>
      <c r="G49539" s="11"/>
      <c r="H49539" s="11"/>
    </row>
    <row r="49540" spans="6:8" x14ac:dyDescent="0.25">
      <c r="F49540" s="11"/>
      <c r="G49540" s="11"/>
      <c r="H49540" s="11"/>
    </row>
    <row r="49541" spans="6:8" x14ac:dyDescent="0.25">
      <c r="F49541" s="11"/>
      <c r="G49541" s="11"/>
      <c r="H49541" s="11"/>
    </row>
    <row r="49542" spans="6:8" x14ac:dyDescent="0.25">
      <c r="F49542" s="11"/>
      <c r="G49542" s="11"/>
      <c r="H49542" s="11"/>
    </row>
    <row r="49543" spans="6:8" x14ac:dyDescent="0.25">
      <c r="F49543" s="11"/>
      <c r="G49543" s="11"/>
      <c r="H49543" s="11"/>
    </row>
    <row r="49544" spans="6:8" x14ac:dyDescent="0.25">
      <c r="F49544" s="11"/>
      <c r="G49544" s="11"/>
      <c r="H49544" s="11"/>
    </row>
    <row r="49545" spans="6:8" x14ac:dyDescent="0.25">
      <c r="F49545" s="11"/>
      <c r="G49545" s="11"/>
      <c r="H49545" s="11"/>
    </row>
    <row r="49546" spans="6:8" x14ac:dyDescent="0.25">
      <c r="F49546" s="11"/>
      <c r="G49546" s="11"/>
      <c r="H49546" s="11"/>
    </row>
    <row r="49547" spans="6:8" x14ac:dyDescent="0.25">
      <c r="F49547" s="11"/>
      <c r="G49547" s="11"/>
      <c r="H49547" s="11"/>
    </row>
    <row r="49548" spans="6:8" x14ac:dyDescent="0.25">
      <c r="F49548" s="11"/>
      <c r="G49548" s="11"/>
      <c r="H49548" s="11"/>
    </row>
    <row r="49549" spans="6:8" x14ac:dyDescent="0.25">
      <c r="F49549" s="11"/>
      <c r="G49549" s="11"/>
      <c r="H49549" s="11"/>
    </row>
    <row r="49550" spans="6:8" x14ac:dyDescent="0.25">
      <c r="F49550" s="11"/>
      <c r="G49550" s="11"/>
      <c r="H49550" s="11"/>
    </row>
    <row r="49551" spans="6:8" x14ac:dyDescent="0.25">
      <c r="F49551" s="11"/>
      <c r="G49551" s="11"/>
      <c r="H49551" s="11"/>
    </row>
    <row r="49552" spans="6:8" x14ac:dyDescent="0.25">
      <c r="F49552" s="11"/>
      <c r="G49552" s="11"/>
      <c r="H49552" s="11"/>
    </row>
    <row r="49553" spans="6:8" x14ac:dyDescent="0.25">
      <c r="F49553" s="11"/>
      <c r="G49553" s="11"/>
      <c r="H49553" s="11"/>
    </row>
    <row r="49554" spans="6:8" x14ac:dyDescent="0.25">
      <c r="F49554" s="11"/>
      <c r="G49554" s="11"/>
      <c r="H49554" s="11"/>
    </row>
    <row r="49555" spans="6:8" x14ac:dyDescent="0.25">
      <c r="F49555" s="11"/>
      <c r="G49555" s="11"/>
      <c r="H49555" s="11"/>
    </row>
    <row r="49556" spans="6:8" x14ac:dyDescent="0.25">
      <c r="F49556" s="11"/>
      <c r="G49556" s="11"/>
      <c r="H49556" s="11"/>
    </row>
    <row r="49557" spans="6:8" x14ac:dyDescent="0.25">
      <c r="F49557" s="11"/>
      <c r="G49557" s="11"/>
      <c r="H49557" s="11"/>
    </row>
    <row r="49558" spans="6:8" x14ac:dyDescent="0.25">
      <c r="F49558" s="11"/>
      <c r="G49558" s="11"/>
      <c r="H49558" s="11"/>
    </row>
    <row r="49559" spans="6:8" x14ac:dyDescent="0.25">
      <c r="F49559" s="11"/>
      <c r="G49559" s="11"/>
      <c r="H49559" s="11"/>
    </row>
    <row r="49560" spans="6:8" x14ac:dyDescent="0.25">
      <c r="F49560" s="11"/>
      <c r="G49560" s="11"/>
      <c r="H49560" s="11"/>
    </row>
    <row r="49561" spans="6:8" x14ac:dyDescent="0.25">
      <c r="F49561" s="11"/>
      <c r="G49561" s="11"/>
      <c r="H49561" s="11"/>
    </row>
    <row r="49562" spans="6:8" x14ac:dyDescent="0.25">
      <c r="F49562" s="11"/>
      <c r="G49562" s="11"/>
      <c r="H49562" s="11"/>
    </row>
    <row r="49563" spans="6:8" x14ac:dyDescent="0.25">
      <c r="F49563" s="11"/>
      <c r="G49563" s="11"/>
      <c r="H49563" s="11"/>
    </row>
    <row r="49564" spans="6:8" x14ac:dyDescent="0.25">
      <c r="F49564" s="11"/>
      <c r="G49564" s="11"/>
      <c r="H49564" s="11"/>
    </row>
    <row r="49565" spans="6:8" x14ac:dyDescent="0.25">
      <c r="F49565" s="11"/>
      <c r="G49565" s="11"/>
      <c r="H49565" s="11"/>
    </row>
    <row r="49566" spans="6:8" x14ac:dyDescent="0.25">
      <c r="F49566" s="11"/>
      <c r="G49566" s="11"/>
      <c r="H49566" s="11"/>
    </row>
    <row r="49567" spans="6:8" x14ac:dyDescent="0.25">
      <c r="F49567" s="11"/>
      <c r="G49567" s="11"/>
      <c r="H49567" s="11"/>
    </row>
    <row r="49568" spans="6:8" x14ac:dyDescent="0.25">
      <c r="F49568" s="11"/>
      <c r="G49568" s="11"/>
      <c r="H49568" s="11"/>
    </row>
    <row r="49569" spans="6:8" x14ac:dyDescent="0.25">
      <c r="F49569" s="11"/>
      <c r="G49569" s="11"/>
      <c r="H49569" s="11"/>
    </row>
    <row r="49570" spans="6:8" x14ac:dyDescent="0.25">
      <c r="F49570" s="11"/>
      <c r="G49570" s="11"/>
      <c r="H49570" s="11"/>
    </row>
    <row r="49571" spans="6:8" x14ac:dyDescent="0.25">
      <c r="F49571" s="11"/>
      <c r="G49571" s="11"/>
      <c r="H49571" s="11"/>
    </row>
    <row r="49572" spans="6:8" x14ac:dyDescent="0.25">
      <c r="F49572" s="11"/>
      <c r="G49572" s="11"/>
      <c r="H49572" s="11"/>
    </row>
    <row r="49573" spans="6:8" x14ac:dyDescent="0.25">
      <c r="F49573" s="11"/>
      <c r="G49573" s="11"/>
      <c r="H49573" s="11"/>
    </row>
    <row r="49574" spans="6:8" x14ac:dyDescent="0.25">
      <c r="F49574" s="11"/>
      <c r="G49574" s="11"/>
      <c r="H49574" s="11"/>
    </row>
    <row r="49575" spans="6:8" x14ac:dyDescent="0.25">
      <c r="F49575" s="11"/>
      <c r="G49575" s="11"/>
      <c r="H49575" s="11"/>
    </row>
    <row r="49576" spans="6:8" x14ac:dyDescent="0.25">
      <c r="F49576" s="11"/>
      <c r="G49576" s="11"/>
      <c r="H49576" s="11"/>
    </row>
    <row r="49577" spans="6:8" x14ac:dyDescent="0.25">
      <c r="F49577" s="11"/>
      <c r="G49577" s="11"/>
      <c r="H49577" s="11"/>
    </row>
    <row r="49578" spans="6:8" x14ac:dyDescent="0.25">
      <c r="F49578" s="11"/>
      <c r="G49578" s="11"/>
      <c r="H49578" s="11"/>
    </row>
    <row r="49579" spans="6:8" x14ac:dyDescent="0.25">
      <c r="F49579" s="11"/>
      <c r="G49579" s="11"/>
      <c r="H49579" s="11"/>
    </row>
    <row r="49580" spans="6:8" x14ac:dyDescent="0.25">
      <c r="F49580" s="11"/>
      <c r="G49580" s="11"/>
      <c r="H49580" s="11"/>
    </row>
    <row r="49581" spans="6:8" x14ac:dyDescent="0.25">
      <c r="F49581" s="11"/>
      <c r="G49581" s="11"/>
      <c r="H49581" s="11"/>
    </row>
    <row r="49582" spans="6:8" x14ac:dyDescent="0.25">
      <c r="F49582" s="11"/>
      <c r="G49582" s="11"/>
      <c r="H49582" s="11"/>
    </row>
    <row r="49583" spans="6:8" x14ac:dyDescent="0.25">
      <c r="F49583" s="11"/>
      <c r="G49583" s="11"/>
      <c r="H49583" s="11"/>
    </row>
    <row r="49584" spans="6:8" x14ac:dyDescent="0.25">
      <c r="F49584" s="11"/>
      <c r="G49584" s="11"/>
      <c r="H49584" s="11"/>
    </row>
    <row r="49585" spans="6:8" x14ac:dyDescent="0.25">
      <c r="F49585" s="11"/>
      <c r="G49585" s="11"/>
      <c r="H49585" s="11"/>
    </row>
    <row r="49586" spans="6:8" x14ac:dyDescent="0.25">
      <c r="F49586" s="11"/>
      <c r="G49586" s="11"/>
      <c r="H49586" s="11"/>
    </row>
    <row r="49587" spans="6:8" x14ac:dyDescent="0.25">
      <c r="F49587" s="11"/>
      <c r="G49587" s="11"/>
      <c r="H49587" s="11"/>
    </row>
    <row r="49588" spans="6:8" x14ac:dyDescent="0.25">
      <c r="F49588" s="11"/>
      <c r="G49588" s="11"/>
      <c r="H49588" s="11"/>
    </row>
    <row r="49589" spans="6:8" x14ac:dyDescent="0.25">
      <c r="F49589" s="11"/>
      <c r="G49589" s="11"/>
      <c r="H49589" s="11"/>
    </row>
    <row r="49590" spans="6:8" x14ac:dyDescent="0.25">
      <c r="F49590" s="11"/>
      <c r="G49590" s="11"/>
      <c r="H49590" s="11"/>
    </row>
    <row r="49591" spans="6:8" x14ac:dyDescent="0.25">
      <c r="F49591" s="11"/>
      <c r="G49591" s="11"/>
      <c r="H49591" s="11"/>
    </row>
    <row r="49592" spans="6:8" x14ac:dyDescent="0.25">
      <c r="F49592" s="11"/>
      <c r="G49592" s="11"/>
      <c r="H49592" s="11"/>
    </row>
    <row r="49593" spans="6:8" x14ac:dyDescent="0.25">
      <c r="F49593" s="11"/>
      <c r="G49593" s="11"/>
      <c r="H49593" s="11"/>
    </row>
    <row r="49594" spans="6:8" x14ac:dyDescent="0.25">
      <c r="F49594" s="11"/>
      <c r="G49594" s="11"/>
      <c r="H49594" s="11"/>
    </row>
    <row r="49595" spans="6:8" x14ac:dyDescent="0.25">
      <c r="F49595" s="11"/>
      <c r="G49595" s="11"/>
      <c r="H49595" s="11"/>
    </row>
    <row r="49596" spans="6:8" x14ac:dyDescent="0.25">
      <c r="F49596" s="11"/>
      <c r="G49596" s="11"/>
      <c r="H49596" s="11"/>
    </row>
    <row r="49597" spans="6:8" x14ac:dyDescent="0.25">
      <c r="F49597" s="11"/>
      <c r="G49597" s="11"/>
      <c r="H49597" s="11"/>
    </row>
    <row r="49598" spans="6:8" x14ac:dyDescent="0.25">
      <c r="F49598" s="11"/>
      <c r="G49598" s="11"/>
      <c r="H49598" s="11"/>
    </row>
    <row r="49599" spans="6:8" x14ac:dyDescent="0.25">
      <c r="F49599" s="11"/>
      <c r="G49599" s="11"/>
      <c r="H49599" s="11"/>
    </row>
    <row r="49600" spans="6:8" x14ac:dyDescent="0.25">
      <c r="F49600" s="11"/>
      <c r="G49600" s="11"/>
      <c r="H49600" s="11"/>
    </row>
    <row r="49601" spans="6:8" x14ac:dyDescent="0.25">
      <c r="F49601" s="11"/>
      <c r="G49601" s="11"/>
      <c r="H49601" s="11"/>
    </row>
    <row r="49602" spans="6:8" x14ac:dyDescent="0.25">
      <c r="F49602" s="11"/>
      <c r="G49602" s="11"/>
      <c r="H49602" s="11"/>
    </row>
    <row r="49603" spans="6:8" x14ac:dyDescent="0.25">
      <c r="F49603" s="11"/>
      <c r="G49603" s="11"/>
      <c r="H49603" s="11"/>
    </row>
    <row r="49604" spans="6:8" x14ac:dyDescent="0.25">
      <c r="F49604" s="11"/>
      <c r="G49604" s="11"/>
      <c r="H49604" s="11"/>
    </row>
    <row r="49605" spans="6:8" x14ac:dyDescent="0.25">
      <c r="F49605" s="11"/>
      <c r="G49605" s="11"/>
      <c r="H49605" s="11"/>
    </row>
    <row r="49606" spans="6:8" x14ac:dyDescent="0.25">
      <c r="F49606" s="11"/>
      <c r="G49606" s="11"/>
      <c r="H49606" s="11"/>
    </row>
    <row r="49607" spans="6:8" x14ac:dyDescent="0.25">
      <c r="F49607" s="11"/>
      <c r="G49607" s="11"/>
      <c r="H49607" s="11"/>
    </row>
    <row r="49608" spans="6:8" x14ac:dyDescent="0.25">
      <c r="F49608" s="11"/>
      <c r="G49608" s="11"/>
      <c r="H49608" s="11"/>
    </row>
    <row r="49609" spans="6:8" x14ac:dyDescent="0.25">
      <c r="F49609" s="11"/>
      <c r="G49609" s="11"/>
      <c r="H49609" s="11"/>
    </row>
    <row r="49610" spans="6:8" x14ac:dyDescent="0.25">
      <c r="F49610" s="11"/>
      <c r="G49610" s="11"/>
      <c r="H49610" s="11"/>
    </row>
    <row r="49611" spans="6:8" x14ac:dyDescent="0.25">
      <c r="F49611" s="11"/>
      <c r="G49611" s="11"/>
      <c r="H49611" s="11"/>
    </row>
    <row r="49612" spans="6:8" x14ac:dyDescent="0.25">
      <c r="F49612" s="11"/>
      <c r="G49612" s="11"/>
      <c r="H49612" s="11"/>
    </row>
    <row r="49613" spans="6:8" x14ac:dyDescent="0.25">
      <c r="F49613" s="11"/>
      <c r="G49613" s="11"/>
      <c r="H49613" s="11"/>
    </row>
    <row r="49614" spans="6:8" x14ac:dyDescent="0.25">
      <c r="F49614" s="11"/>
      <c r="G49614" s="11"/>
      <c r="H49614" s="11"/>
    </row>
    <row r="49615" spans="6:8" x14ac:dyDescent="0.25">
      <c r="F49615" s="11"/>
      <c r="G49615" s="11"/>
      <c r="H49615" s="11"/>
    </row>
    <row r="49616" spans="6:8" x14ac:dyDescent="0.25">
      <c r="F49616" s="11"/>
      <c r="G49616" s="11"/>
      <c r="H49616" s="11"/>
    </row>
    <row r="49617" spans="6:8" x14ac:dyDescent="0.25">
      <c r="F49617" s="11"/>
      <c r="G49617" s="11"/>
      <c r="H49617" s="11"/>
    </row>
    <row r="49618" spans="6:8" x14ac:dyDescent="0.25">
      <c r="F49618" s="11"/>
      <c r="G49618" s="11"/>
      <c r="H49618" s="11"/>
    </row>
    <row r="49619" spans="6:8" x14ac:dyDescent="0.25">
      <c r="F49619" s="11"/>
      <c r="G49619" s="11"/>
      <c r="H49619" s="11"/>
    </row>
    <row r="49620" spans="6:8" x14ac:dyDescent="0.25">
      <c r="F49620" s="11"/>
      <c r="G49620" s="11"/>
      <c r="H49620" s="11"/>
    </row>
    <row r="49621" spans="6:8" x14ac:dyDescent="0.25">
      <c r="F49621" s="11"/>
      <c r="G49621" s="11"/>
      <c r="H49621" s="11"/>
    </row>
    <row r="49622" spans="6:8" x14ac:dyDescent="0.25">
      <c r="F49622" s="11"/>
      <c r="G49622" s="11"/>
      <c r="H49622" s="11"/>
    </row>
    <row r="49623" spans="6:8" x14ac:dyDescent="0.25">
      <c r="F49623" s="11"/>
      <c r="G49623" s="11"/>
      <c r="H49623" s="11"/>
    </row>
    <row r="49624" spans="6:8" x14ac:dyDescent="0.25">
      <c r="F49624" s="11"/>
      <c r="G49624" s="11"/>
      <c r="H49624" s="11"/>
    </row>
    <row r="49625" spans="6:8" x14ac:dyDescent="0.25">
      <c r="F49625" s="11"/>
      <c r="G49625" s="11"/>
      <c r="H49625" s="11"/>
    </row>
    <row r="49626" spans="6:8" x14ac:dyDescent="0.25">
      <c r="F49626" s="11"/>
      <c r="G49626" s="11"/>
      <c r="H49626" s="11"/>
    </row>
    <row r="49627" spans="6:8" x14ac:dyDescent="0.25">
      <c r="F49627" s="11"/>
      <c r="G49627" s="11"/>
      <c r="H49627" s="11"/>
    </row>
    <row r="49628" spans="6:8" x14ac:dyDescent="0.25">
      <c r="F49628" s="11"/>
      <c r="G49628" s="11"/>
      <c r="H49628" s="11"/>
    </row>
    <row r="49629" spans="6:8" x14ac:dyDescent="0.25">
      <c r="F49629" s="11"/>
      <c r="G49629" s="11"/>
      <c r="H49629" s="11"/>
    </row>
    <row r="49630" spans="6:8" x14ac:dyDescent="0.25">
      <c r="F49630" s="11"/>
      <c r="G49630" s="11"/>
      <c r="H49630" s="11"/>
    </row>
    <row r="49631" spans="6:8" x14ac:dyDescent="0.25">
      <c r="F49631" s="11"/>
      <c r="G49631" s="11"/>
      <c r="H49631" s="11"/>
    </row>
    <row r="49632" spans="6:8" x14ac:dyDescent="0.25">
      <c r="F49632" s="11"/>
      <c r="G49632" s="11"/>
      <c r="H49632" s="11"/>
    </row>
    <row r="49633" spans="6:8" x14ac:dyDescent="0.25">
      <c r="F49633" s="11"/>
      <c r="G49633" s="11"/>
      <c r="H49633" s="11"/>
    </row>
    <row r="49634" spans="6:8" x14ac:dyDescent="0.25">
      <c r="F49634" s="11"/>
      <c r="G49634" s="11"/>
      <c r="H49634" s="11"/>
    </row>
    <row r="49635" spans="6:8" x14ac:dyDescent="0.25">
      <c r="F49635" s="11"/>
      <c r="G49635" s="11"/>
      <c r="H49635" s="11"/>
    </row>
    <row r="49636" spans="6:8" x14ac:dyDescent="0.25">
      <c r="F49636" s="11"/>
      <c r="G49636" s="11"/>
      <c r="H49636" s="11"/>
    </row>
    <row r="49637" spans="6:8" x14ac:dyDescent="0.25">
      <c r="F49637" s="11"/>
      <c r="G49637" s="11"/>
      <c r="H49637" s="11"/>
    </row>
    <row r="49638" spans="6:8" x14ac:dyDescent="0.25">
      <c r="F49638" s="11"/>
      <c r="G49638" s="11"/>
      <c r="H49638" s="11"/>
    </row>
    <row r="49639" spans="6:8" x14ac:dyDescent="0.25">
      <c r="F49639" s="11"/>
      <c r="G49639" s="11"/>
      <c r="H49639" s="11"/>
    </row>
    <row r="49640" spans="6:8" x14ac:dyDescent="0.25">
      <c r="F49640" s="11"/>
      <c r="G49640" s="11"/>
      <c r="H49640" s="11"/>
    </row>
    <row r="49641" spans="6:8" x14ac:dyDescent="0.25">
      <c r="F49641" s="11"/>
      <c r="G49641" s="11"/>
      <c r="H49641" s="11"/>
    </row>
    <row r="49642" spans="6:8" x14ac:dyDescent="0.25">
      <c r="F49642" s="11"/>
      <c r="G49642" s="11"/>
      <c r="H49642" s="11"/>
    </row>
    <row r="49643" spans="6:8" x14ac:dyDescent="0.25">
      <c r="F49643" s="11"/>
      <c r="G49643" s="11"/>
      <c r="H49643" s="11"/>
    </row>
    <row r="49644" spans="6:8" x14ac:dyDescent="0.25">
      <c r="F49644" s="11"/>
      <c r="G49644" s="11"/>
      <c r="H49644" s="11"/>
    </row>
    <row r="49645" spans="6:8" x14ac:dyDescent="0.25">
      <c r="F49645" s="11"/>
      <c r="G49645" s="11"/>
      <c r="H49645" s="11"/>
    </row>
    <row r="49646" spans="6:8" x14ac:dyDescent="0.25">
      <c r="F49646" s="11"/>
      <c r="G49646" s="11"/>
      <c r="H49646" s="11"/>
    </row>
    <row r="49647" spans="6:8" x14ac:dyDescent="0.25">
      <c r="F49647" s="11"/>
      <c r="G49647" s="11"/>
      <c r="H49647" s="11"/>
    </row>
    <row r="49648" spans="6:8" x14ac:dyDescent="0.25">
      <c r="F49648" s="11"/>
      <c r="G49648" s="11"/>
      <c r="H49648" s="11"/>
    </row>
    <row r="49649" spans="6:8" x14ac:dyDescent="0.25">
      <c r="F49649" s="11"/>
      <c r="G49649" s="11"/>
      <c r="H49649" s="11"/>
    </row>
    <row r="49650" spans="6:8" x14ac:dyDescent="0.25">
      <c r="F49650" s="11"/>
      <c r="G49650" s="11"/>
      <c r="H49650" s="11"/>
    </row>
    <row r="49651" spans="6:8" x14ac:dyDescent="0.25">
      <c r="F49651" s="11"/>
      <c r="G49651" s="11"/>
      <c r="H49651" s="11"/>
    </row>
    <row r="49652" spans="6:8" x14ac:dyDescent="0.25">
      <c r="F49652" s="11"/>
      <c r="G49652" s="11"/>
      <c r="H49652" s="11"/>
    </row>
    <row r="49653" spans="6:8" x14ac:dyDescent="0.25">
      <c r="F49653" s="11"/>
      <c r="G49653" s="11"/>
      <c r="H49653" s="11"/>
    </row>
    <row r="49654" spans="6:8" x14ac:dyDescent="0.25">
      <c r="F49654" s="11"/>
      <c r="G49654" s="11"/>
      <c r="H49654" s="11"/>
    </row>
    <row r="49655" spans="6:8" x14ac:dyDescent="0.25">
      <c r="F49655" s="11"/>
      <c r="G49655" s="11"/>
      <c r="H49655" s="11"/>
    </row>
    <row r="49656" spans="6:8" x14ac:dyDescent="0.25">
      <c r="F49656" s="11"/>
      <c r="G49656" s="11"/>
      <c r="H49656" s="11"/>
    </row>
    <row r="49657" spans="6:8" x14ac:dyDescent="0.25">
      <c r="F49657" s="11"/>
      <c r="G49657" s="11"/>
      <c r="H49657" s="11"/>
    </row>
    <row r="49658" spans="6:8" x14ac:dyDescent="0.25">
      <c r="F49658" s="11"/>
      <c r="G49658" s="11"/>
      <c r="H49658" s="11"/>
    </row>
    <row r="49659" spans="6:8" x14ac:dyDescent="0.25">
      <c r="F49659" s="11"/>
      <c r="G49659" s="11"/>
      <c r="H49659" s="11"/>
    </row>
    <row r="49660" spans="6:8" x14ac:dyDescent="0.25">
      <c r="F49660" s="11"/>
      <c r="G49660" s="11"/>
      <c r="H49660" s="11"/>
    </row>
    <row r="49661" spans="6:8" x14ac:dyDescent="0.25">
      <c r="F49661" s="11"/>
      <c r="G49661" s="11"/>
      <c r="H49661" s="11"/>
    </row>
    <row r="49662" spans="6:8" x14ac:dyDescent="0.25">
      <c r="F49662" s="11"/>
      <c r="G49662" s="11"/>
      <c r="H49662" s="11"/>
    </row>
    <row r="49663" spans="6:8" x14ac:dyDescent="0.25">
      <c r="F49663" s="11"/>
      <c r="G49663" s="11"/>
      <c r="H49663" s="11"/>
    </row>
    <row r="49664" spans="6:8" x14ac:dyDescent="0.25">
      <c r="F49664" s="11"/>
      <c r="G49664" s="11"/>
      <c r="H49664" s="11"/>
    </row>
    <row r="49665" spans="6:8" x14ac:dyDescent="0.25">
      <c r="F49665" s="11"/>
      <c r="G49665" s="11"/>
      <c r="H49665" s="11"/>
    </row>
    <row r="49666" spans="6:8" x14ac:dyDescent="0.25">
      <c r="F49666" s="11"/>
      <c r="G49666" s="11"/>
      <c r="H49666" s="11"/>
    </row>
    <row r="49667" spans="6:8" x14ac:dyDescent="0.25">
      <c r="F49667" s="11"/>
      <c r="G49667" s="11"/>
      <c r="H49667" s="11"/>
    </row>
    <row r="49668" spans="6:8" x14ac:dyDescent="0.25">
      <c r="F49668" s="11"/>
      <c r="G49668" s="11"/>
      <c r="H49668" s="11"/>
    </row>
    <row r="49669" spans="6:8" x14ac:dyDescent="0.25">
      <c r="F49669" s="11"/>
      <c r="G49669" s="11"/>
      <c r="H49669" s="11"/>
    </row>
    <row r="49670" spans="6:8" x14ac:dyDescent="0.25">
      <c r="F49670" s="11"/>
      <c r="G49670" s="11"/>
      <c r="H49670" s="11"/>
    </row>
    <row r="49671" spans="6:8" x14ac:dyDescent="0.25">
      <c r="F49671" s="11"/>
      <c r="G49671" s="11"/>
      <c r="H49671" s="11"/>
    </row>
    <row r="49672" spans="6:8" x14ac:dyDescent="0.25">
      <c r="F49672" s="11"/>
      <c r="G49672" s="11"/>
      <c r="H49672" s="11"/>
    </row>
    <row r="49673" spans="6:8" x14ac:dyDescent="0.25">
      <c r="F49673" s="11"/>
      <c r="G49673" s="11"/>
      <c r="H49673" s="11"/>
    </row>
    <row r="49674" spans="6:8" x14ac:dyDescent="0.25">
      <c r="F49674" s="11"/>
      <c r="G49674" s="11"/>
      <c r="H49674" s="11"/>
    </row>
    <row r="49675" spans="6:8" x14ac:dyDescent="0.25">
      <c r="F49675" s="11"/>
      <c r="G49675" s="11"/>
      <c r="H49675" s="11"/>
    </row>
    <row r="49676" spans="6:8" x14ac:dyDescent="0.25">
      <c r="F49676" s="11"/>
      <c r="G49676" s="11"/>
      <c r="H49676" s="11"/>
    </row>
    <row r="49677" spans="6:8" x14ac:dyDescent="0.25">
      <c r="F49677" s="11"/>
      <c r="G49677" s="11"/>
      <c r="H49677" s="11"/>
    </row>
    <row r="49678" spans="6:8" x14ac:dyDescent="0.25">
      <c r="F49678" s="11"/>
      <c r="G49678" s="11"/>
      <c r="H49678" s="11"/>
    </row>
    <row r="49679" spans="6:8" x14ac:dyDescent="0.25">
      <c r="F49679" s="11"/>
      <c r="G49679" s="11"/>
      <c r="H49679" s="11"/>
    </row>
    <row r="49680" spans="6:8" x14ac:dyDescent="0.25">
      <c r="F49680" s="11"/>
      <c r="G49680" s="11"/>
      <c r="H49680" s="11"/>
    </row>
    <row r="49681" spans="6:8" x14ac:dyDescent="0.25">
      <c r="F49681" s="11"/>
      <c r="G49681" s="11"/>
      <c r="H49681" s="11"/>
    </row>
    <row r="49682" spans="6:8" x14ac:dyDescent="0.25">
      <c r="F49682" s="11"/>
      <c r="G49682" s="11"/>
      <c r="H49682" s="11"/>
    </row>
    <row r="49683" spans="6:8" x14ac:dyDescent="0.25">
      <c r="F49683" s="11"/>
      <c r="G49683" s="11"/>
      <c r="H49683" s="11"/>
    </row>
    <row r="49684" spans="6:8" x14ac:dyDescent="0.25">
      <c r="F49684" s="11"/>
      <c r="G49684" s="11"/>
      <c r="H49684" s="11"/>
    </row>
    <row r="49685" spans="6:8" x14ac:dyDescent="0.25">
      <c r="F49685" s="11"/>
      <c r="G49685" s="11"/>
      <c r="H49685" s="11"/>
    </row>
    <row r="49686" spans="6:8" x14ac:dyDescent="0.25">
      <c r="F49686" s="11"/>
      <c r="G49686" s="11"/>
      <c r="H49686" s="11"/>
    </row>
    <row r="49687" spans="6:8" x14ac:dyDescent="0.25">
      <c r="F49687" s="11"/>
      <c r="G49687" s="11"/>
      <c r="H49687" s="11"/>
    </row>
    <row r="49688" spans="6:8" x14ac:dyDescent="0.25">
      <c r="F49688" s="11"/>
      <c r="G49688" s="11"/>
      <c r="H49688" s="11"/>
    </row>
    <row r="49689" spans="6:8" x14ac:dyDescent="0.25">
      <c r="F49689" s="11"/>
      <c r="G49689" s="11"/>
      <c r="H49689" s="11"/>
    </row>
    <row r="49690" spans="6:8" x14ac:dyDescent="0.25">
      <c r="F49690" s="11"/>
      <c r="G49690" s="11"/>
      <c r="H49690" s="11"/>
    </row>
    <row r="49691" spans="6:8" x14ac:dyDescent="0.25">
      <c r="F49691" s="11"/>
      <c r="G49691" s="11"/>
      <c r="H49691" s="11"/>
    </row>
    <row r="49692" spans="6:8" x14ac:dyDescent="0.25">
      <c r="F49692" s="11"/>
      <c r="G49692" s="11"/>
      <c r="H49692" s="11"/>
    </row>
    <row r="49693" spans="6:8" x14ac:dyDescent="0.25">
      <c r="F49693" s="11"/>
      <c r="G49693" s="11"/>
      <c r="H49693" s="11"/>
    </row>
    <row r="49694" spans="6:8" x14ac:dyDescent="0.25">
      <c r="F49694" s="11"/>
      <c r="G49694" s="11"/>
      <c r="H49694" s="11"/>
    </row>
    <row r="49695" spans="6:8" x14ac:dyDescent="0.25">
      <c r="F49695" s="11"/>
      <c r="G49695" s="11"/>
      <c r="H49695" s="11"/>
    </row>
    <row r="49696" spans="6:8" x14ac:dyDescent="0.25">
      <c r="F49696" s="11"/>
      <c r="G49696" s="11"/>
      <c r="H49696" s="11"/>
    </row>
    <row r="49697" spans="6:8" x14ac:dyDescent="0.25">
      <c r="F49697" s="11"/>
      <c r="G49697" s="11"/>
      <c r="H49697" s="11"/>
    </row>
    <row r="49698" spans="6:8" x14ac:dyDescent="0.25">
      <c r="F49698" s="11"/>
      <c r="G49698" s="11"/>
      <c r="H49698" s="11"/>
    </row>
    <row r="49699" spans="6:8" x14ac:dyDescent="0.25">
      <c r="F49699" s="11"/>
      <c r="G49699" s="11"/>
      <c r="H49699" s="11"/>
    </row>
    <row r="49700" spans="6:8" x14ac:dyDescent="0.25">
      <c r="F49700" s="11"/>
      <c r="G49700" s="11"/>
      <c r="H49700" s="11"/>
    </row>
    <row r="49701" spans="6:8" x14ac:dyDescent="0.25">
      <c r="F49701" s="11"/>
      <c r="G49701" s="11"/>
      <c r="H49701" s="11"/>
    </row>
    <row r="49702" spans="6:8" x14ac:dyDescent="0.25">
      <c r="F49702" s="11"/>
      <c r="G49702" s="11"/>
      <c r="H49702" s="11"/>
    </row>
    <row r="49703" spans="6:8" x14ac:dyDescent="0.25">
      <c r="F49703" s="11"/>
      <c r="G49703" s="11"/>
      <c r="H49703" s="11"/>
    </row>
    <row r="49704" spans="6:8" x14ac:dyDescent="0.25">
      <c r="F49704" s="11"/>
      <c r="G49704" s="11"/>
      <c r="H49704" s="11"/>
    </row>
    <row r="49705" spans="6:8" x14ac:dyDescent="0.25">
      <c r="F49705" s="11"/>
      <c r="G49705" s="11"/>
      <c r="H49705" s="11"/>
    </row>
    <row r="49706" spans="6:8" x14ac:dyDescent="0.25">
      <c r="F49706" s="11"/>
      <c r="G49706" s="11"/>
      <c r="H49706" s="11"/>
    </row>
    <row r="49707" spans="6:8" x14ac:dyDescent="0.25">
      <c r="F49707" s="11"/>
      <c r="G49707" s="11"/>
      <c r="H49707" s="11"/>
    </row>
    <row r="49708" spans="6:8" x14ac:dyDescent="0.25">
      <c r="F49708" s="11"/>
      <c r="G49708" s="11"/>
      <c r="H49708" s="11"/>
    </row>
    <row r="49709" spans="6:8" x14ac:dyDescent="0.25">
      <c r="F49709" s="11"/>
      <c r="G49709" s="11"/>
      <c r="H49709" s="11"/>
    </row>
    <row r="49710" spans="6:8" x14ac:dyDescent="0.25">
      <c r="F49710" s="11"/>
      <c r="G49710" s="11"/>
      <c r="H49710" s="11"/>
    </row>
    <row r="49711" spans="6:8" x14ac:dyDescent="0.25">
      <c r="F49711" s="11"/>
      <c r="G49711" s="11"/>
      <c r="H49711" s="11"/>
    </row>
    <row r="49712" spans="6:8" x14ac:dyDescent="0.25">
      <c r="F49712" s="11"/>
      <c r="G49712" s="11"/>
      <c r="H49712" s="11"/>
    </row>
    <row r="49713" spans="6:8" x14ac:dyDescent="0.25">
      <c r="F49713" s="11"/>
      <c r="G49713" s="11"/>
      <c r="H49713" s="11"/>
    </row>
    <row r="49714" spans="6:8" x14ac:dyDescent="0.25">
      <c r="F49714" s="11"/>
      <c r="G49714" s="11"/>
      <c r="H49714" s="11"/>
    </row>
    <row r="49715" spans="6:8" x14ac:dyDescent="0.25">
      <c r="F49715" s="11"/>
      <c r="G49715" s="11"/>
      <c r="H49715" s="11"/>
    </row>
    <row r="49716" spans="6:8" x14ac:dyDescent="0.25">
      <c r="F49716" s="11"/>
      <c r="G49716" s="11"/>
      <c r="H49716" s="11"/>
    </row>
    <row r="49717" spans="6:8" x14ac:dyDescent="0.25">
      <c r="F49717" s="11"/>
      <c r="G49717" s="11"/>
      <c r="H49717" s="11"/>
    </row>
    <row r="49718" spans="6:8" x14ac:dyDescent="0.25">
      <c r="F49718" s="11"/>
      <c r="G49718" s="11"/>
      <c r="H49718" s="11"/>
    </row>
    <row r="49719" spans="6:8" x14ac:dyDescent="0.25">
      <c r="F49719" s="11"/>
      <c r="G49719" s="11"/>
      <c r="H49719" s="11"/>
    </row>
    <row r="49720" spans="6:8" x14ac:dyDescent="0.25">
      <c r="F49720" s="11"/>
      <c r="G49720" s="11"/>
      <c r="H49720" s="11"/>
    </row>
    <row r="49721" spans="6:8" x14ac:dyDescent="0.25">
      <c r="F49721" s="11"/>
      <c r="G49721" s="11"/>
      <c r="H49721" s="11"/>
    </row>
    <row r="49722" spans="6:8" x14ac:dyDescent="0.25">
      <c r="F49722" s="11"/>
      <c r="G49722" s="11"/>
      <c r="H49722" s="11"/>
    </row>
    <row r="49723" spans="6:8" x14ac:dyDescent="0.25">
      <c r="F49723" s="11"/>
      <c r="G49723" s="11"/>
      <c r="H49723" s="11"/>
    </row>
    <row r="49724" spans="6:8" x14ac:dyDescent="0.25">
      <c r="F49724" s="11"/>
      <c r="G49724" s="11"/>
      <c r="H49724" s="11"/>
    </row>
    <row r="49725" spans="6:8" x14ac:dyDescent="0.25">
      <c r="F49725" s="11"/>
      <c r="G49725" s="11"/>
      <c r="H49725" s="11"/>
    </row>
    <row r="49726" spans="6:8" x14ac:dyDescent="0.25">
      <c r="F49726" s="11"/>
      <c r="G49726" s="11"/>
      <c r="H49726" s="11"/>
    </row>
    <row r="49727" spans="6:8" x14ac:dyDescent="0.25">
      <c r="F49727" s="11"/>
      <c r="G49727" s="11"/>
      <c r="H49727" s="11"/>
    </row>
    <row r="49728" spans="6:8" x14ac:dyDescent="0.25">
      <c r="F49728" s="11"/>
      <c r="G49728" s="11"/>
      <c r="H49728" s="11"/>
    </row>
    <row r="49729" spans="6:8" x14ac:dyDescent="0.25">
      <c r="F49729" s="11"/>
      <c r="G49729" s="11"/>
      <c r="H49729" s="11"/>
    </row>
    <row r="49730" spans="6:8" x14ac:dyDescent="0.25">
      <c r="F49730" s="11"/>
      <c r="G49730" s="11"/>
      <c r="H49730" s="11"/>
    </row>
    <row r="49731" spans="6:8" x14ac:dyDescent="0.25">
      <c r="F49731" s="11"/>
      <c r="G49731" s="11"/>
      <c r="H49731" s="11"/>
    </row>
    <row r="49732" spans="6:8" x14ac:dyDescent="0.25">
      <c r="F49732" s="11"/>
      <c r="G49732" s="11"/>
      <c r="H49732" s="11"/>
    </row>
    <row r="49733" spans="6:8" x14ac:dyDescent="0.25">
      <c r="F49733" s="11"/>
      <c r="G49733" s="11"/>
      <c r="H49733" s="11"/>
    </row>
    <row r="49734" spans="6:8" x14ac:dyDescent="0.25">
      <c r="F49734" s="11"/>
      <c r="G49734" s="11"/>
      <c r="H49734" s="11"/>
    </row>
    <row r="49735" spans="6:8" x14ac:dyDescent="0.25">
      <c r="F49735" s="11"/>
      <c r="G49735" s="11"/>
      <c r="H49735" s="11"/>
    </row>
    <row r="49736" spans="6:8" x14ac:dyDescent="0.25">
      <c r="F49736" s="11"/>
      <c r="G49736" s="11"/>
      <c r="H49736" s="11"/>
    </row>
    <row r="49737" spans="6:8" x14ac:dyDescent="0.25">
      <c r="F49737" s="11"/>
      <c r="G49737" s="11"/>
      <c r="H49737" s="11"/>
    </row>
    <row r="49738" spans="6:8" x14ac:dyDescent="0.25">
      <c r="F49738" s="11"/>
      <c r="G49738" s="11"/>
      <c r="H49738" s="11"/>
    </row>
    <row r="49739" spans="6:8" x14ac:dyDescent="0.25">
      <c r="F49739" s="11"/>
      <c r="G49739" s="11"/>
      <c r="H49739" s="11"/>
    </row>
    <row r="49740" spans="6:8" x14ac:dyDescent="0.25">
      <c r="F49740" s="11"/>
      <c r="G49740" s="11"/>
      <c r="H49740" s="11"/>
    </row>
    <row r="49741" spans="6:8" x14ac:dyDescent="0.25">
      <c r="F49741" s="11"/>
      <c r="G49741" s="11"/>
      <c r="H49741" s="11"/>
    </row>
    <row r="49742" spans="6:8" x14ac:dyDescent="0.25">
      <c r="F49742" s="11"/>
      <c r="G49742" s="11"/>
      <c r="H49742" s="11"/>
    </row>
    <row r="49743" spans="6:8" x14ac:dyDescent="0.25">
      <c r="F49743" s="11"/>
      <c r="G49743" s="11"/>
      <c r="H49743" s="11"/>
    </row>
    <row r="49744" spans="6:8" x14ac:dyDescent="0.25">
      <c r="F49744" s="11"/>
      <c r="G49744" s="11"/>
      <c r="H49744" s="11"/>
    </row>
    <row r="49745" spans="6:8" x14ac:dyDescent="0.25">
      <c r="F49745" s="11"/>
      <c r="G49745" s="11"/>
      <c r="H49745" s="11"/>
    </row>
    <row r="49746" spans="6:8" x14ac:dyDescent="0.25">
      <c r="F49746" s="11"/>
      <c r="G49746" s="11"/>
      <c r="H49746" s="11"/>
    </row>
    <row r="49747" spans="6:8" x14ac:dyDescent="0.25">
      <c r="F49747" s="11"/>
      <c r="G49747" s="11"/>
      <c r="H49747" s="11"/>
    </row>
    <row r="49748" spans="6:8" x14ac:dyDescent="0.25">
      <c r="F49748" s="11"/>
      <c r="G49748" s="11"/>
      <c r="H49748" s="11"/>
    </row>
    <row r="49749" spans="6:8" x14ac:dyDescent="0.25">
      <c r="F49749" s="11"/>
      <c r="G49749" s="11"/>
      <c r="H49749" s="11"/>
    </row>
    <row r="49750" spans="6:8" x14ac:dyDescent="0.25">
      <c r="F49750" s="11"/>
      <c r="G49750" s="11"/>
      <c r="H49750" s="11"/>
    </row>
    <row r="49751" spans="6:8" x14ac:dyDescent="0.25">
      <c r="F49751" s="11"/>
      <c r="G49751" s="11"/>
      <c r="H49751" s="11"/>
    </row>
    <row r="49752" spans="6:8" x14ac:dyDescent="0.25">
      <c r="F49752" s="11"/>
      <c r="G49752" s="11"/>
      <c r="H49752" s="11"/>
    </row>
    <row r="49753" spans="6:8" x14ac:dyDescent="0.25">
      <c r="F49753" s="11"/>
      <c r="G49753" s="11"/>
      <c r="H49753" s="11"/>
    </row>
    <row r="49754" spans="6:8" x14ac:dyDescent="0.25">
      <c r="F49754" s="11"/>
      <c r="G49754" s="11"/>
      <c r="H49754" s="11"/>
    </row>
    <row r="49755" spans="6:8" x14ac:dyDescent="0.25">
      <c r="F49755" s="11"/>
      <c r="G49755" s="11"/>
      <c r="H49755" s="11"/>
    </row>
    <row r="49756" spans="6:8" x14ac:dyDescent="0.25">
      <c r="F49756" s="11"/>
      <c r="G49756" s="11"/>
      <c r="H49756" s="11"/>
    </row>
    <row r="49757" spans="6:8" x14ac:dyDescent="0.25">
      <c r="F49757" s="11"/>
      <c r="G49757" s="11"/>
      <c r="H49757" s="11"/>
    </row>
    <row r="49758" spans="6:8" x14ac:dyDescent="0.25">
      <c r="F49758" s="11"/>
      <c r="G49758" s="11"/>
      <c r="H49758" s="11"/>
    </row>
    <row r="49759" spans="6:8" x14ac:dyDescent="0.25">
      <c r="F49759" s="11"/>
      <c r="G49759" s="11"/>
      <c r="H49759" s="11"/>
    </row>
    <row r="49760" spans="6:8" x14ac:dyDescent="0.25">
      <c r="F49760" s="11"/>
      <c r="G49760" s="11"/>
      <c r="H49760" s="11"/>
    </row>
    <row r="49761" spans="6:8" x14ac:dyDescent="0.25">
      <c r="F49761" s="11"/>
      <c r="G49761" s="11"/>
      <c r="H49761" s="11"/>
    </row>
    <row r="49762" spans="6:8" x14ac:dyDescent="0.25">
      <c r="F49762" s="11"/>
      <c r="G49762" s="11"/>
      <c r="H49762" s="11"/>
    </row>
    <row r="49763" spans="6:8" x14ac:dyDescent="0.25">
      <c r="F49763" s="11"/>
      <c r="G49763" s="11"/>
      <c r="H49763" s="11"/>
    </row>
    <row r="49764" spans="6:8" x14ac:dyDescent="0.25">
      <c r="F49764" s="11"/>
      <c r="G49764" s="11"/>
      <c r="H49764" s="11"/>
    </row>
    <row r="49765" spans="6:8" x14ac:dyDescent="0.25">
      <c r="F49765" s="11"/>
      <c r="G49765" s="11"/>
      <c r="H49765" s="11"/>
    </row>
    <row r="49766" spans="6:8" x14ac:dyDescent="0.25">
      <c r="F49766" s="11"/>
      <c r="G49766" s="11"/>
      <c r="H49766" s="11"/>
    </row>
    <row r="49767" spans="6:8" x14ac:dyDescent="0.25">
      <c r="F49767" s="11"/>
      <c r="G49767" s="11"/>
      <c r="H49767" s="11"/>
    </row>
    <row r="49768" spans="6:8" x14ac:dyDescent="0.25">
      <c r="F49768" s="11"/>
      <c r="G49768" s="11"/>
      <c r="H49768" s="11"/>
    </row>
    <row r="49769" spans="6:8" x14ac:dyDescent="0.25">
      <c r="F49769" s="11"/>
      <c r="G49769" s="11"/>
      <c r="H49769" s="11"/>
    </row>
    <row r="49770" spans="6:8" x14ac:dyDescent="0.25">
      <c r="F49770" s="11"/>
      <c r="G49770" s="11"/>
      <c r="H49770" s="11"/>
    </row>
    <row r="49771" spans="6:8" x14ac:dyDescent="0.25">
      <c r="F49771" s="11"/>
      <c r="G49771" s="11"/>
      <c r="H49771" s="11"/>
    </row>
    <row r="49772" spans="6:8" x14ac:dyDescent="0.25">
      <c r="F49772" s="11"/>
      <c r="G49772" s="11"/>
      <c r="H49772" s="11"/>
    </row>
    <row r="49773" spans="6:8" x14ac:dyDescent="0.25">
      <c r="F49773" s="11"/>
      <c r="G49773" s="11"/>
      <c r="H49773" s="11"/>
    </row>
    <row r="49774" spans="6:8" x14ac:dyDescent="0.25">
      <c r="F49774" s="11"/>
      <c r="G49774" s="11"/>
      <c r="H49774" s="11"/>
    </row>
    <row r="49775" spans="6:8" x14ac:dyDescent="0.25">
      <c r="F49775" s="11"/>
      <c r="G49775" s="11"/>
      <c r="H49775" s="11"/>
    </row>
    <row r="49776" spans="6:8" x14ac:dyDescent="0.25">
      <c r="F49776" s="11"/>
      <c r="G49776" s="11"/>
      <c r="H49776" s="11"/>
    </row>
    <row r="49777" spans="6:8" x14ac:dyDescent="0.25">
      <c r="F49777" s="11"/>
      <c r="G49777" s="11"/>
      <c r="H49777" s="11"/>
    </row>
    <row r="49778" spans="6:8" x14ac:dyDescent="0.25">
      <c r="F49778" s="11"/>
      <c r="G49778" s="11"/>
      <c r="H49778" s="11"/>
    </row>
    <row r="49779" spans="6:8" x14ac:dyDescent="0.25">
      <c r="F49779" s="11"/>
      <c r="G49779" s="11"/>
      <c r="H49779" s="11"/>
    </row>
    <row r="49780" spans="6:8" x14ac:dyDescent="0.25">
      <c r="F49780" s="11"/>
      <c r="G49780" s="11"/>
      <c r="H49780" s="11"/>
    </row>
    <row r="49781" spans="6:8" x14ac:dyDescent="0.25">
      <c r="F49781" s="11"/>
      <c r="G49781" s="11"/>
      <c r="H49781" s="11"/>
    </row>
    <row r="49782" spans="6:8" x14ac:dyDescent="0.25">
      <c r="F49782" s="11"/>
      <c r="G49782" s="11"/>
      <c r="H49782" s="11"/>
    </row>
    <row r="49783" spans="6:8" x14ac:dyDescent="0.25">
      <c r="F49783" s="11"/>
      <c r="G49783" s="11"/>
      <c r="H49783" s="11"/>
    </row>
    <row r="49784" spans="6:8" x14ac:dyDescent="0.25">
      <c r="F49784" s="11"/>
      <c r="G49784" s="11"/>
      <c r="H49784" s="11"/>
    </row>
    <row r="49785" spans="6:8" x14ac:dyDescent="0.25">
      <c r="F49785" s="11"/>
      <c r="G49785" s="11"/>
      <c r="H49785" s="11"/>
    </row>
    <row r="49786" spans="6:8" x14ac:dyDescent="0.25">
      <c r="F49786" s="11"/>
      <c r="G49786" s="11"/>
      <c r="H49786" s="11"/>
    </row>
    <row r="49787" spans="6:8" x14ac:dyDescent="0.25">
      <c r="F49787" s="11"/>
      <c r="G49787" s="11"/>
      <c r="H49787" s="11"/>
    </row>
    <row r="49788" spans="6:8" x14ac:dyDescent="0.25">
      <c r="F49788" s="11"/>
      <c r="G49788" s="11"/>
      <c r="H49788" s="11"/>
    </row>
    <row r="49789" spans="6:8" x14ac:dyDescent="0.25">
      <c r="F49789" s="11"/>
      <c r="G49789" s="11"/>
      <c r="H49789" s="11"/>
    </row>
    <row r="49790" spans="6:8" x14ac:dyDescent="0.25">
      <c r="F49790" s="11"/>
      <c r="G49790" s="11"/>
      <c r="H49790" s="11"/>
    </row>
    <row r="49791" spans="6:8" x14ac:dyDescent="0.25">
      <c r="F49791" s="11"/>
      <c r="G49791" s="11"/>
      <c r="H49791" s="11"/>
    </row>
    <row r="49792" spans="6:8" x14ac:dyDescent="0.25">
      <c r="F49792" s="11"/>
      <c r="G49792" s="11"/>
      <c r="H49792" s="11"/>
    </row>
    <row r="49793" spans="6:8" x14ac:dyDescent="0.25">
      <c r="F49793" s="11"/>
      <c r="G49793" s="11"/>
      <c r="H49793" s="11"/>
    </row>
    <row r="49794" spans="6:8" x14ac:dyDescent="0.25">
      <c r="F49794" s="11"/>
      <c r="G49794" s="11"/>
      <c r="H49794" s="11"/>
    </row>
    <row r="49795" spans="6:8" x14ac:dyDescent="0.25">
      <c r="F49795" s="11"/>
      <c r="G49795" s="11"/>
      <c r="H49795" s="11"/>
    </row>
    <row r="49796" spans="6:8" x14ac:dyDescent="0.25">
      <c r="F49796" s="11"/>
      <c r="G49796" s="11"/>
      <c r="H49796" s="11"/>
    </row>
    <row r="49797" spans="6:8" x14ac:dyDescent="0.25">
      <c r="F49797" s="11"/>
      <c r="G49797" s="11"/>
      <c r="H49797" s="11"/>
    </row>
    <row r="49798" spans="6:8" x14ac:dyDescent="0.25">
      <c r="F49798" s="11"/>
      <c r="G49798" s="11"/>
      <c r="H49798" s="11"/>
    </row>
    <row r="49799" spans="6:8" x14ac:dyDescent="0.25">
      <c r="F49799" s="11"/>
      <c r="G49799" s="11"/>
      <c r="H49799" s="11"/>
    </row>
    <row r="49800" spans="6:8" x14ac:dyDescent="0.25">
      <c r="F49800" s="11"/>
      <c r="G49800" s="11"/>
      <c r="H49800" s="11"/>
    </row>
    <row r="49801" spans="6:8" x14ac:dyDescent="0.25">
      <c r="F49801" s="11"/>
      <c r="G49801" s="11"/>
      <c r="H49801" s="11"/>
    </row>
    <row r="49802" spans="6:8" x14ac:dyDescent="0.25">
      <c r="F49802" s="11"/>
      <c r="G49802" s="11"/>
      <c r="H49802" s="11"/>
    </row>
    <row r="49803" spans="6:8" x14ac:dyDescent="0.25">
      <c r="F49803" s="11"/>
      <c r="G49803" s="11"/>
      <c r="H49803" s="11"/>
    </row>
    <row r="49804" spans="6:8" x14ac:dyDescent="0.25">
      <c r="F49804" s="11"/>
      <c r="G49804" s="11"/>
      <c r="H49804" s="11"/>
    </row>
    <row r="49805" spans="6:8" x14ac:dyDescent="0.25">
      <c r="F49805" s="11"/>
      <c r="G49805" s="11"/>
      <c r="H49805" s="11"/>
    </row>
    <row r="49806" spans="6:8" x14ac:dyDescent="0.25">
      <c r="F49806" s="11"/>
      <c r="G49806" s="11"/>
      <c r="H49806" s="11"/>
    </row>
    <row r="49807" spans="6:8" x14ac:dyDescent="0.25">
      <c r="F49807" s="11"/>
      <c r="G49807" s="11"/>
      <c r="H49807" s="11"/>
    </row>
    <row r="49808" spans="6:8" x14ac:dyDescent="0.25">
      <c r="F49808" s="11"/>
      <c r="G49808" s="11"/>
      <c r="H49808" s="11"/>
    </row>
    <row r="49809" spans="6:8" x14ac:dyDescent="0.25">
      <c r="F49809" s="11"/>
      <c r="G49809" s="11"/>
      <c r="H49809" s="11"/>
    </row>
    <row r="49810" spans="6:8" x14ac:dyDescent="0.25">
      <c r="F49810" s="11"/>
      <c r="G49810" s="11"/>
      <c r="H49810" s="11"/>
    </row>
    <row r="49811" spans="6:8" x14ac:dyDescent="0.25">
      <c r="F49811" s="11"/>
      <c r="G49811" s="11"/>
      <c r="H49811" s="11"/>
    </row>
    <row r="49812" spans="6:8" x14ac:dyDescent="0.25">
      <c r="F49812" s="11"/>
      <c r="G49812" s="11"/>
      <c r="H49812" s="11"/>
    </row>
    <row r="49813" spans="6:8" x14ac:dyDescent="0.25">
      <c r="F49813" s="11"/>
      <c r="G49813" s="11"/>
      <c r="H49813" s="11"/>
    </row>
    <row r="49814" spans="6:8" x14ac:dyDescent="0.25">
      <c r="F49814" s="11"/>
      <c r="G49814" s="11"/>
      <c r="H49814" s="11"/>
    </row>
    <row r="49815" spans="6:8" x14ac:dyDescent="0.25">
      <c r="F49815" s="11"/>
      <c r="G49815" s="11"/>
      <c r="H49815" s="11"/>
    </row>
    <row r="49816" spans="6:8" x14ac:dyDescent="0.25">
      <c r="F49816" s="11"/>
      <c r="G49816" s="11"/>
      <c r="H49816" s="11"/>
    </row>
    <row r="49817" spans="6:8" x14ac:dyDescent="0.25">
      <c r="F49817" s="11"/>
      <c r="G49817" s="11"/>
      <c r="H49817" s="11"/>
    </row>
    <row r="49818" spans="6:8" x14ac:dyDescent="0.25">
      <c r="F49818" s="11"/>
      <c r="G49818" s="11"/>
      <c r="H49818" s="11"/>
    </row>
    <row r="49819" spans="6:8" x14ac:dyDescent="0.25">
      <c r="F49819" s="11"/>
      <c r="G49819" s="11"/>
      <c r="H49819" s="11"/>
    </row>
    <row r="49820" spans="6:8" x14ac:dyDescent="0.25">
      <c r="F49820" s="11"/>
      <c r="G49820" s="11"/>
      <c r="H49820" s="11"/>
    </row>
    <row r="49821" spans="6:8" x14ac:dyDescent="0.25">
      <c r="F49821" s="11"/>
      <c r="G49821" s="11"/>
      <c r="H49821" s="11"/>
    </row>
    <row r="49822" spans="6:8" x14ac:dyDescent="0.25">
      <c r="F49822" s="11"/>
      <c r="G49822" s="11"/>
      <c r="H49822" s="11"/>
    </row>
    <row r="49823" spans="6:8" x14ac:dyDescent="0.25">
      <c r="F49823" s="11"/>
      <c r="G49823" s="11"/>
      <c r="H49823" s="11"/>
    </row>
    <row r="49824" spans="6:8" x14ac:dyDescent="0.25">
      <c r="F49824" s="11"/>
      <c r="G49824" s="11"/>
      <c r="H49824" s="11"/>
    </row>
    <row r="49825" spans="6:8" x14ac:dyDescent="0.25">
      <c r="F49825" s="11"/>
      <c r="G49825" s="11"/>
      <c r="H49825" s="11"/>
    </row>
    <row r="49826" spans="6:8" x14ac:dyDescent="0.25">
      <c r="F49826" s="11"/>
      <c r="G49826" s="11"/>
      <c r="H49826" s="11"/>
    </row>
    <row r="49827" spans="6:8" x14ac:dyDescent="0.25">
      <c r="F49827" s="11"/>
      <c r="G49827" s="11"/>
      <c r="H49827" s="11"/>
    </row>
    <row r="49828" spans="6:8" x14ac:dyDescent="0.25">
      <c r="F49828" s="11"/>
      <c r="G49828" s="11"/>
      <c r="H49828" s="11"/>
    </row>
    <row r="49829" spans="6:8" x14ac:dyDescent="0.25">
      <c r="F49829" s="11"/>
      <c r="G49829" s="11"/>
      <c r="H49829" s="11"/>
    </row>
    <row r="49830" spans="6:8" x14ac:dyDescent="0.25">
      <c r="F49830" s="11"/>
      <c r="G49830" s="11"/>
      <c r="H49830" s="11"/>
    </row>
    <row r="49831" spans="6:8" x14ac:dyDescent="0.25">
      <c r="F49831" s="11"/>
      <c r="G49831" s="11"/>
      <c r="H49831" s="11"/>
    </row>
    <row r="49832" spans="6:8" x14ac:dyDescent="0.25">
      <c r="F49832" s="11"/>
      <c r="G49832" s="11"/>
      <c r="H49832" s="11"/>
    </row>
    <row r="49833" spans="6:8" x14ac:dyDescent="0.25">
      <c r="F49833" s="11"/>
      <c r="G49833" s="11"/>
      <c r="H49833" s="11"/>
    </row>
    <row r="49834" spans="6:8" x14ac:dyDescent="0.25">
      <c r="F49834" s="11"/>
      <c r="G49834" s="11"/>
      <c r="H49834" s="11"/>
    </row>
    <row r="49835" spans="6:8" x14ac:dyDescent="0.25">
      <c r="F49835" s="11"/>
      <c r="G49835" s="11"/>
      <c r="H49835" s="11"/>
    </row>
    <row r="49836" spans="6:8" x14ac:dyDescent="0.25">
      <c r="F49836" s="11"/>
      <c r="G49836" s="11"/>
      <c r="H49836" s="11"/>
    </row>
    <row r="49837" spans="6:8" x14ac:dyDescent="0.25">
      <c r="F49837" s="11"/>
      <c r="G49837" s="11"/>
      <c r="H49837" s="11"/>
    </row>
    <row r="49838" spans="6:8" x14ac:dyDescent="0.25">
      <c r="F49838" s="11"/>
      <c r="G49838" s="11"/>
      <c r="H49838" s="11"/>
    </row>
    <row r="49839" spans="6:8" x14ac:dyDescent="0.25">
      <c r="F49839" s="11"/>
      <c r="G49839" s="11"/>
      <c r="H49839" s="11"/>
    </row>
    <row r="49840" spans="6:8" x14ac:dyDescent="0.25">
      <c r="F49840" s="11"/>
      <c r="G49840" s="11"/>
      <c r="H49840" s="11"/>
    </row>
    <row r="49841" spans="6:8" x14ac:dyDescent="0.25">
      <c r="F49841" s="11"/>
      <c r="G49841" s="11"/>
      <c r="H49841" s="11"/>
    </row>
    <row r="49842" spans="6:8" x14ac:dyDescent="0.25">
      <c r="F49842" s="11"/>
      <c r="G49842" s="11"/>
      <c r="H49842" s="11"/>
    </row>
    <row r="49843" spans="6:8" x14ac:dyDescent="0.25">
      <c r="F49843" s="11"/>
      <c r="G49843" s="11"/>
      <c r="H49843" s="11"/>
    </row>
    <row r="49844" spans="6:8" x14ac:dyDescent="0.25">
      <c r="F49844" s="11"/>
      <c r="G49844" s="11"/>
      <c r="H49844" s="11"/>
    </row>
    <row r="49845" spans="6:8" x14ac:dyDescent="0.25">
      <c r="F49845" s="11"/>
      <c r="G49845" s="11"/>
      <c r="H49845" s="11"/>
    </row>
    <row r="49846" spans="6:8" x14ac:dyDescent="0.25">
      <c r="F49846" s="11"/>
      <c r="G49846" s="11"/>
      <c r="H49846" s="11"/>
    </row>
    <row r="49847" spans="6:8" x14ac:dyDescent="0.25">
      <c r="F49847" s="11"/>
      <c r="G49847" s="11"/>
      <c r="H49847" s="11"/>
    </row>
    <row r="49848" spans="6:8" x14ac:dyDescent="0.25">
      <c r="F49848" s="11"/>
      <c r="G49848" s="11"/>
      <c r="H49848" s="11"/>
    </row>
    <row r="49849" spans="6:8" x14ac:dyDescent="0.25">
      <c r="F49849" s="11"/>
      <c r="G49849" s="11"/>
      <c r="H49849" s="11"/>
    </row>
    <row r="49850" spans="6:8" x14ac:dyDescent="0.25">
      <c r="F49850" s="11"/>
      <c r="G49850" s="11"/>
      <c r="H49850" s="11"/>
    </row>
    <row r="49851" spans="6:8" x14ac:dyDescent="0.25">
      <c r="F49851" s="11"/>
      <c r="G49851" s="11"/>
      <c r="H49851" s="11"/>
    </row>
    <row r="49852" spans="6:8" x14ac:dyDescent="0.25">
      <c r="F49852" s="11"/>
      <c r="G49852" s="11"/>
      <c r="H49852" s="11"/>
    </row>
    <row r="49853" spans="6:8" x14ac:dyDescent="0.25">
      <c r="F49853" s="11"/>
      <c r="G49853" s="11"/>
      <c r="H49853" s="11"/>
    </row>
    <row r="49854" spans="6:8" x14ac:dyDescent="0.25">
      <c r="F49854" s="11"/>
      <c r="G49854" s="11"/>
      <c r="H49854" s="11"/>
    </row>
    <row r="49855" spans="6:8" x14ac:dyDescent="0.25">
      <c r="F49855" s="11"/>
      <c r="G49855" s="11"/>
      <c r="H49855" s="11"/>
    </row>
    <row r="49856" spans="6:8" x14ac:dyDescent="0.25">
      <c r="F49856" s="11"/>
      <c r="G49856" s="11"/>
      <c r="H49856" s="11"/>
    </row>
    <row r="49857" spans="6:8" x14ac:dyDescent="0.25">
      <c r="F49857" s="11"/>
      <c r="G49857" s="11"/>
      <c r="H49857" s="11"/>
    </row>
    <row r="49858" spans="6:8" x14ac:dyDescent="0.25">
      <c r="F49858" s="11"/>
      <c r="G49858" s="11"/>
      <c r="H49858" s="11"/>
    </row>
    <row r="49859" spans="6:8" x14ac:dyDescent="0.25">
      <c r="F49859" s="11"/>
      <c r="G49859" s="11"/>
      <c r="H49859" s="11"/>
    </row>
    <row r="49860" spans="6:8" x14ac:dyDescent="0.25">
      <c r="F49860" s="11"/>
      <c r="G49860" s="11"/>
      <c r="H49860" s="11"/>
    </row>
    <row r="49861" spans="6:8" x14ac:dyDescent="0.25">
      <c r="F49861" s="11"/>
      <c r="G49861" s="11"/>
      <c r="H49861" s="11"/>
    </row>
    <row r="49862" spans="6:8" x14ac:dyDescent="0.25">
      <c r="F49862" s="11"/>
      <c r="G49862" s="11"/>
      <c r="H49862" s="11"/>
    </row>
    <row r="49863" spans="6:8" x14ac:dyDescent="0.25">
      <c r="F49863" s="11"/>
      <c r="G49863" s="11"/>
      <c r="H49863" s="11"/>
    </row>
    <row r="49864" spans="6:8" x14ac:dyDescent="0.25">
      <c r="F49864" s="11"/>
      <c r="G49864" s="11"/>
      <c r="H49864" s="11"/>
    </row>
    <row r="49865" spans="6:8" x14ac:dyDescent="0.25">
      <c r="F49865" s="11"/>
      <c r="G49865" s="11"/>
      <c r="H49865" s="11"/>
    </row>
    <row r="49866" spans="6:8" x14ac:dyDescent="0.25">
      <c r="F49866" s="11"/>
      <c r="G49866" s="11"/>
      <c r="H49866" s="11"/>
    </row>
    <row r="49867" spans="6:8" x14ac:dyDescent="0.25">
      <c r="F49867" s="11"/>
      <c r="G49867" s="11"/>
      <c r="H49867" s="11"/>
    </row>
    <row r="49868" spans="6:8" x14ac:dyDescent="0.25">
      <c r="F49868" s="11"/>
      <c r="G49868" s="11"/>
      <c r="H49868" s="11"/>
    </row>
    <row r="49869" spans="6:8" x14ac:dyDescent="0.25">
      <c r="F49869" s="11"/>
      <c r="G49869" s="11"/>
      <c r="H49869" s="11"/>
    </row>
    <row r="49870" spans="6:8" x14ac:dyDescent="0.25">
      <c r="F49870" s="11"/>
      <c r="G49870" s="11"/>
      <c r="H49870" s="11"/>
    </row>
    <row r="49871" spans="6:8" x14ac:dyDescent="0.25">
      <c r="F49871" s="11"/>
      <c r="G49871" s="11"/>
      <c r="H49871" s="11"/>
    </row>
    <row r="49872" spans="6:8" x14ac:dyDescent="0.25">
      <c r="F49872" s="11"/>
      <c r="G49872" s="11"/>
      <c r="H49872" s="11"/>
    </row>
    <row r="49873" spans="6:8" x14ac:dyDescent="0.25">
      <c r="F49873" s="11"/>
      <c r="G49873" s="11"/>
      <c r="H49873" s="11"/>
    </row>
    <row r="49874" spans="6:8" x14ac:dyDescent="0.25">
      <c r="F49874" s="11"/>
      <c r="G49874" s="11"/>
      <c r="H49874" s="11"/>
    </row>
    <row r="49875" spans="6:8" x14ac:dyDescent="0.25">
      <c r="F49875" s="11"/>
      <c r="G49875" s="11"/>
      <c r="H49875" s="11"/>
    </row>
    <row r="49876" spans="6:8" x14ac:dyDescent="0.25">
      <c r="F49876" s="11"/>
      <c r="G49876" s="11"/>
      <c r="H49876" s="11"/>
    </row>
    <row r="49877" spans="6:8" x14ac:dyDescent="0.25">
      <c r="F49877" s="11"/>
      <c r="G49877" s="11"/>
      <c r="H49877" s="11"/>
    </row>
    <row r="49878" spans="6:8" x14ac:dyDescent="0.25">
      <c r="F49878" s="11"/>
      <c r="G49878" s="11"/>
      <c r="H49878" s="11"/>
    </row>
    <row r="49879" spans="6:8" x14ac:dyDescent="0.25">
      <c r="F49879" s="11"/>
      <c r="G49879" s="11"/>
      <c r="H49879" s="11"/>
    </row>
    <row r="49880" spans="6:8" x14ac:dyDescent="0.25">
      <c r="F49880" s="11"/>
      <c r="G49880" s="11"/>
      <c r="H49880" s="11"/>
    </row>
    <row r="49881" spans="6:8" x14ac:dyDescent="0.25">
      <c r="F49881" s="11"/>
      <c r="G49881" s="11"/>
      <c r="H49881" s="11"/>
    </row>
    <row r="49882" spans="6:8" x14ac:dyDescent="0.25">
      <c r="F49882" s="11"/>
      <c r="G49882" s="11"/>
      <c r="H49882" s="11"/>
    </row>
    <row r="49883" spans="6:8" x14ac:dyDescent="0.25">
      <c r="F49883" s="11"/>
      <c r="G49883" s="11"/>
      <c r="H49883" s="11"/>
    </row>
    <row r="49884" spans="6:8" x14ac:dyDescent="0.25">
      <c r="F49884" s="11"/>
      <c r="G49884" s="11"/>
      <c r="H49884" s="11"/>
    </row>
    <row r="49885" spans="6:8" x14ac:dyDescent="0.25">
      <c r="F49885" s="11"/>
      <c r="G49885" s="11"/>
      <c r="H49885" s="11"/>
    </row>
    <row r="49886" spans="6:8" x14ac:dyDescent="0.25">
      <c r="F49886" s="11"/>
      <c r="G49886" s="11"/>
      <c r="H49886" s="11"/>
    </row>
    <row r="49887" spans="6:8" x14ac:dyDescent="0.25">
      <c r="F49887" s="11"/>
      <c r="G49887" s="11"/>
      <c r="H49887" s="11"/>
    </row>
    <row r="49888" spans="6:8" x14ac:dyDescent="0.25">
      <c r="F49888" s="11"/>
      <c r="G49888" s="11"/>
      <c r="H49888" s="11"/>
    </row>
    <row r="49889" spans="6:8" x14ac:dyDescent="0.25">
      <c r="F49889" s="11"/>
      <c r="G49889" s="11"/>
      <c r="H49889" s="11"/>
    </row>
    <row r="49890" spans="6:8" x14ac:dyDescent="0.25">
      <c r="F49890" s="11"/>
      <c r="G49890" s="11"/>
      <c r="H49890" s="11"/>
    </row>
    <row r="49891" spans="6:8" x14ac:dyDescent="0.25">
      <c r="F49891" s="11"/>
      <c r="G49891" s="11"/>
      <c r="H49891" s="11"/>
    </row>
    <row r="49892" spans="6:8" x14ac:dyDescent="0.25">
      <c r="F49892" s="11"/>
      <c r="G49892" s="11"/>
      <c r="H49892" s="11"/>
    </row>
    <row r="49893" spans="6:8" x14ac:dyDescent="0.25">
      <c r="F49893" s="11"/>
      <c r="G49893" s="11"/>
      <c r="H49893" s="11"/>
    </row>
    <row r="49894" spans="6:8" x14ac:dyDescent="0.25">
      <c r="F49894" s="11"/>
      <c r="G49894" s="11"/>
      <c r="H49894" s="11"/>
    </row>
    <row r="49895" spans="6:8" x14ac:dyDescent="0.25">
      <c r="F49895" s="11"/>
      <c r="G49895" s="11"/>
      <c r="H49895" s="11"/>
    </row>
    <row r="49896" spans="6:8" x14ac:dyDescent="0.25">
      <c r="F49896" s="11"/>
      <c r="G49896" s="11"/>
      <c r="H49896" s="11"/>
    </row>
    <row r="49897" spans="6:8" x14ac:dyDescent="0.25">
      <c r="F49897" s="11"/>
      <c r="G49897" s="11"/>
      <c r="H49897" s="11"/>
    </row>
    <row r="49898" spans="6:8" x14ac:dyDescent="0.25">
      <c r="F49898" s="11"/>
      <c r="G49898" s="11"/>
      <c r="H49898" s="11"/>
    </row>
    <row r="49899" spans="6:8" x14ac:dyDescent="0.25">
      <c r="F49899" s="11"/>
      <c r="G49899" s="11"/>
      <c r="H49899" s="11"/>
    </row>
    <row r="49900" spans="6:8" x14ac:dyDescent="0.25">
      <c r="F49900" s="11"/>
      <c r="G49900" s="11"/>
      <c r="H49900" s="11"/>
    </row>
    <row r="49901" spans="6:8" x14ac:dyDescent="0.25">
      <c r="F49901" s="11"/>
      <c r="G49901" s="11"/>
      <c r="H49901" s="11"/>
    </row>
    <row r="49902" spans="6:8" x14ac:dyDescent="0.25">
      <c r="F49902" s="11"/>
      <c r="G49902" s="11"/>
      <c r="H49902" s="11"/>
    </row>
    <row r="49903" spans="6:8" x14ac:dyDescent="0.25">
      <c r="F49903" s="11"/>
      <c r="G49903" s="11"/>
      <c r="H49903" s="11"/>
    </row>
    <row r="49904" spans="6:8" x14ac:dyDescent="0.25">
      <c r="F49904" s="11"/>
      <c r="G49904" s="11"/>
      <c r="H49904" s="11"/>
    </row>
    <row r="49905" spans="6:8" x14ac:dyDescent="0.25">
      <c r="F49905" s="11"/>
      <c r="G49905" s="11"/>
      <c r="H49905" s="11"/>
    </row>
    <row r="49906" spans="6:8" x14ac:dyDescent="0.25">
      <c r="F49906" s="11"/>
      <c r="G49906" s="11"/>
      <c r="H49906" s="11"/>
    </row>
    <row r="49907" spans="6:8" x14ac:dyDescent="0.25">
      <c r="F49907" s="11"/>
      <c r="G49907" s="11"/>
      <c r="H49907" s="11"/>
    </row>
    <row r="49908" spans="6:8" x14ac:dyDescent="0.25">
      <c r="F49908" s="11"/>
      <c r="G49908" s="11"/>
      <c r="H49908" s="11"/>
    </row>
    <row r="49909" spans="6:8" x14ac:dyDescent="0.25">
      <c r="F49909" s="11"/>
      <c r="G49909" s="11"/>
      <c r="H49909" s="11"/>
    </row>
    <row r="49910" spans="6:8" x14ac:dyDescent="0.25">
      <c r="F49910" s="11"/>
      <c r="G49910" s="11"/>
      <c r="H49910" s="11"/>
    </row>
    <row r="49911" spans="6:8" x14ac:dyDescent="0.25">
      <c r="F49911" s="11"/>
      <c r="G49911" s="11"/>
      <c r="H49911" s="11"/>
    </row>
    <row r="49912" spans="6:8" x14ac:dyDescent="0.25">
      <c r="F49912" s="11"/>
      <c r="G49912" s="11"/>
      <c r="H49912" s="11"/>
    </row>
    <row r="49913" spans="6:8" x14ac:dyDescent="0.25">
      <c r="F49913" s="11"/>
      <c r="G49913" s="11"/>
      <c r="H49913" s="11"/>
    </row>
    <row r="49914" spans="6:8" x14ac:dyDescent="0.25">
      <c r="F49914" s="11"/>
      <c r="G49914" s="11"/>
      <c r="H49914" s="11"/>
    </row>
    <row r="49915" spans="6:8" x14ac:dyDescent="0.25">
      <c r="F49915" s="11"/>
      <c r="G49915" s="11"/>
      <c r="H49915" s="11"/>
    </row>
    <row r="49916" spans="6:8" x14ac:dyDescent="0.25">
      <c r="F49916" s="11"/>
      <c r="G49916" s="11"/>
      <c r="H49916" s="11"/>
    </row>
    <row r="49917" spans="6:8" x14ac:dyDescent="0.25">
      <c r="F49917" s="11"/>
      <c r="G49917" s="11"/>
      <c r="H49917" s="11"/>
    </row>
    <row r="49918" spans="6:8" x14ac:dyDescent="0.25">
      <c r="F49918" s="11"/>
      <c r="G49918" s="11"/>
      <c r="H49918" s="11"/>
    </row>
    <row r="49919" spans="6:8" x14ac:dyDescent="0.25">
      <c r="F49919" s="11"/>
      <c r="G49919" s="11"/>
      <c r="H49919" s="11"/>
    </row>
    <row r="49920" spans="6:8" x14ac:dyDescent="0.25">
      <c r="F49920" s="11"/>
      <c r="G49920" s="11"/>
      <c r="H49920" s="11"/>
    </row>
    <row r="49921" spans="6:8" x14ac:dyDescent="0.25">
      <c r="F49921" s="11"/>
      <c r="G49921" s="11"/>
      <c r="H49921" s="11"/>
    </row>
    <row r="49922" spans="6:8" x14ac:dyDescent="0.25">
      <c r="F49922" s="11"/>
      <c r="G49922" s="11"/>
      <c r="H49922" s="11"/>
    </row>
    <row r="49923" spans="6:8" x14ac:dyDescent="0.25">
      <c r="F49923" s="11"/>
      <c r="G49923" s="11"/>
      <c r="H49923" s="11"/>
    </row>
    <row r="49924" spans="6:8" x14ac:dyDescent="0.25">
      <c r="F49924" s="11"/>
      <c r="G49924" s="11"/>
      <c r="H49924" s="11"/>
    </row>
    <row r="49925" spans="6:8" x14ac:dyDescent="0.25">
      <c r="F49925" s="11"/>
      <c r="G49925" s="11"/>
      <c r="H49925" s="11"/>
    </row>
    <row r="49926" spans="6:8" x14ac:dyDescent="0.25">
      <c r="F49926" s="11"/>
      <c r="G49926" s="11"/>
      <c r="H49926" s="11"/>
    </row>
    <row r="49927" spans="6:8" x14ac:dyDescent="0.25">
      <c r="F49927" s="11"/>
      <c r="G49927" s="11"/>
      <c r="H49927" s="11"/>
    </row>
    <row r="49928" spans="6:8" x14ac:dyDescent="0.25">
      <c r="F49928" s="11"/>
      <c r="G49928" s="11"/>
      <c r="H49928" s="11"/>
    </row>
    <row r="49929" spans="6:8" x14ac:dyDescent="0.25">
      <c r="F49929" s="11"/>
      <c r="G49929" s="11"/>
      <c r="H49929" s="11"/>
    </row>
    <row r="49930" spans="6:8" x14ac:dyDescent="0.25">
      <c r="F49930" s="11"/>
      <c r="G49930" s="11"/>
      <c r="H49930" s="11"/>
    </row>
    <row r="49931" spans="6:8" x14ac:dyDescent="0.25">
      <c r="F49931" s="11"/>
      <c r="G49931" s="11"/>
      <c r="H49931" s="11"/>
    </row>
    <row r="49932" spans="6:8" x14ac:dyDescent="0.25">
      <c r="F49932" s="11"/>
      <c r="G49932" s="11"/>
      <c r="H49932" s="11"/>
    </row>
    <row r="49933" spans="6:8" x14ac:dyDescent="0.25">
      <c r="F49933" s="11"/>
      <c r="G49933" s="11"/>
      <c r="H49933" s="11"/>
    </row>
    <row r="49934" spans="6:8" x14ac:dyDescent="0.25">
      <c r="F49934" s="11"/>
      <c r="G49934" s="11"/>
      <c r="H49934" s="11"/>
    </row>
    <row r="49935" spans="6:8" x14ac:dyDescent="0.25">
      <c r="F49935" s="11"/>
      <c r="G49935" s="11"/>
      <c r="H49935" s="11"/>
    </row>
    <row r="49936" spans="6:8" x14ac:dyDescent="0.25">
      <c r="F49936" s="11"/>
      <c r="G49936" s="11"/>
      <c r="H49936" s="11"/>
    </row>
    <row r="49937" spans="6:8" x14ac:dyDescent="0.25">
      <c r="F49937" s="11"/>
      <c r="G49937" s="11"/>
      <c r="H49937" s="11"/>
    </row>
    <row r="49938" spans="6:8" x14ac:dyDescent="0.25">
      <c r="F49938" s="11"/>
      <c r="G49938" s="11"/>
      <c r="H49938" s="11"/>
    </row>
    <row r="49939" spans="6:8" x14ac:dyDescent="0.25">
      <c r="F49939" s="11"/>
      <c r="G49939" s="11"/>
      <c r="H49939" s="11"/>
    </row>
    <row r="49940" spans="6:8" x14ac:dyDescent="0.25">
      <c r="F49940" s="11"/>
      <c r="G49940" s="11"/>
      <c r="H49940" s="11"/>
    </row>
    <row r="49941" spans="6:8" x14ac:dyDescent="0.25">
      <c r="F49941" s="11"/>
      <c r="G49941" s="11"/>
      <c r="H49941" s="11"/>
    </row>
    <row r="49942" spans="6:8" x14ac:dyDescent="0.25">
      <c r="F49942" s="11"/>
      <c r="G49942" s="11"/>
      <c r="H49942" s="11"/>
    </row>
    <row r="49943" spans="6:8" x14ac:dyDescent="0.25">
      <c r="F49943" s="11"/>
      <c r="G49943" s="11"/>
      <c r="H49943" s="11"/>
    </row>
    <row r="49944" spans="6:8" x14ac:dyDescent="0.25">
      <c r="F49944" s="11"/>
      <c r="G49944" s="11"/>
      <c r="H49944" s="11"/>
    </row>
    <row r="49945" spans="6:8" x14ac:dyDescent="0.25">
      <c r="F49945" s="11"/>
      <c r="G49945" s="11"/>
      <c r="H49945" s="11"/>
    </row>
    <row r="49946" spans="6:8" x14ac:dyDescent="0.25">
      <c r="F49946" s="11"/>
      <c r="G49946" s="11"/>
      <c r="H49946" s="11"/>
    </row>
    <row r="49947" spans="6:8" x14ac:dyDescent="0.25">
      <c r="F49947" s="11"/>
      <c r="G49947" s="11"/>
      <c r="H49947" s="11"/>
    </row>
    <row r="49948" spans="6:8" x14ac:dyDescent="0.25">
      <c r="F49948" s="11"/>
      <c r="G49948" s="11"/>
      <c r="H49948" s="11"/>
    </row>
    <row r="49949" spans="6:8" x14ac:dyDescent="0.25">
      <c r="F49949" s="11"/>
      <c r="G49949" s="11"/>
      <c r="H49949" s="11"/>
    </row>
    <row r="49950" spans="6:8" x14ac:dyDescent="0.25">
      <c r="F49950" s="11"/>
      <c r="G49950" s="11"/>
      <c r="H49950" s="11"/>
    </row>
    <row r="49951" spans="6:8" x14ac:dyDescent="0.25">
      <c r="F49951" s="11"/>
      <c r="G49951" s="11"/>
      <c r="H49951" s="11"/>
    </row>
    <row r="49952" spans="6:8" x14ac:dyDescent="0.25">
      <c r="F49952" s="11"/>
      <c r="G49952" s="11"/>
      <c r="H49952" s="11"/>
    </row>
    <row r="49953" spans="6:8" x14ac:dyDescent="0.25">
      <c r="F49953" s="11"/>
      <c r="G49953" s="11"/>
      <c r="H49953" s="11"/>
    </row>
    <row r="49954" spans="6:8" x14ac:dyDescent="0.25">
      <c r="F49954" s="11"/>
      <c r="G49954" s="11"/>
      <c r="H49954" s="11"/>
    </row>
    <row r="49955" spans="6:8" x14ac:dyDescent="0.25">
      <c r="F49955" s="11"/>
      <c r="G49955" s="11"/>
      <c r="H49955" s="11"/>
    </row>
    <row r="49956" spans="6:8" x14ac:dyDescent="0.25">
      <c r="F49956" s="11"/>
      <c r="G49956" s="11"/>
      <c r="H49956" s="11"/>
    </row>
    <row r="49957" spans="6:8" x14ac:dyDescent="0.25">
      <c r="F49957" s="11"/>
      <c r="G49957" s="11"/>
      <c r="H49957" s="11"/>
    </row>
    <row r="49958" spans="6:8" x14ac:dyDescent="0.25">
      <c r="F49958" s="11"/>
      <c r="G49958" s="11"/>
      <c r="H49958" s="11"/>
    </row>
    <row r="49959" spans="6:8" x14ac:dyDescent="0.25">
      <c r="F49959" s="11"/>
      <c r="G49959" s="11"/>
      <c r="H49959" s="11"/>
    </row>
    <row r="49960" spans="6:8" x14ac:dyDescent="0.25">
      <c r="F49960" s="11"/>
      <c r="G49960" s="11"/>
      <c r="H49960" s="11"/>
    </row>
    <row r="49961" spans="6:8" x14ac:dyDescent="0.25">
      <c r="F49961" s="11"/>
      <c r="G49961" s="11"/>
      <c r="H49961" s="11"/>
    </row>
    <row r="49962" spans="6:8" x14ac:dyDescent="0.25">
      <c r="F49962" s="11"/>
      <c r="G49962" s="11"/>
      <c r="H49962" s="11"/>
    </row>
    <row r="49963" spans="6:8" x14ac:dyDescent="0.25">
      <c r="F49963" s="11"/>
      <c r="G49963" s="11"/>
      <c r="H49963" s="11"/>
    </row>
    <row r="49964" spans="6:8" x14ac:dyDescent="0.25">
      <c r="F49964" s="11"/>
      <c r="G49964" s="11"/>
      <c r="H49964" s="11"/>
    </row>
    <row r="49965" spans="6:8" x14ac:dyDescent="0.25">
      <c r="F49965" s="11"/>
      <c r="G49965" s="11"/>
      <c r="H49965" s="11"/>
    </row>
    <row r="49966" spans="6:8" x14ac:dyDescent="0.25">
      <c r="F49966" s="11"/>
      <c r="G49966" s="11"/>
      <c r="H49966" s="11"/>
    </row>
    <row r="49967" spans="6:8" x14ac:dyDescent="0.25">
      <c r="F49967" s="11"/>
      <c r="G49967" s="11"/>
      <c r="H49967" s="11"/>
    </row>
    <row r="49968" spans="6:8" x14ac:dyDescent="0.25">
      <c r="F49968" s="11"/>
      <c r="G49968" s="11"/>
      <c r="H49968" s="11"/>
    </row>
    <row r="49969" spans="6:8" x14ac:dyDescent="0.25">
      <c r="F49969" s="11"/>
      <c r="G49969" s="11"/>
      <c r="H49969" s="11"/>
    </row>
    <row r="49970" spans="6:8" x14ac:dyDescent="0.25">
      <c r="F49970" s="11"/>
      <c r="G49970" s="11"/>
      <c r="H49970" s="11"/>
    </row>
    <row r="49971" spans="6:8" x14ac:dyDescent="0.25">
      <c r="F49971" s="11"/>
      <c r="G49971" s="11"/>
      <c r="H49971" s="11"/>
    </row>
    <row r="49972" spans="6:8" x14ac:dyDescent="0.25">
      <c r="F49972" s="11"/>
      <c r="G49972" s="11"/>
      <c r="H49972" s="11"/>
    </row>
    <row r="49973" spans="6:8" x14ac:dyDescent="0.25">
      <c r="F49973" s="11"/>
      <c r="G49973" s="11"/>
      <c r="H49973" s="11"/>
    </row>
    <row r="49974" spans="6:8" x14ac:dyDescent="0.25">
      <c r="F49974" s="11"/>
      <c r="G49974" s="11"/>
      <c r="H49974" s="11"/>
    </row>
    <row r="49975" spans="6:8" x14ac:dyDescent="0.25">
      <c r="F49975" s="11"/>
      <c r="G49975" s="11"/>
      <c r="H49975" s="11"/>
    </row>
    <row r="49976" spans="6:8" x14ac:dyDescent="0.25">
      <c r="F49976" s="11"/>
      <c r="G49976" s="11"/>
      <c r="H49976" s="11"/>
    </row>
    <row r="49977" spans="6:8" x14ac:dyDescent="0.25">
      <c r="F49977" s="11"/>
      <c r="G49977" s="11"/>
      <c r="H49977" s="11"/>
    </row>
    <row r="49978" spans="6:8" x14ac:dyDescent="0.25">
      <c r="F49978" s="11"/>
      <c r="G49978" s="11"/>
      <c r="H49978" s="11"/>
    </row>
    <row r="49979" spans="6:8" x14ac:dyDescent="0.25">
      <c r="F49979" s="11"/>
      <c r="G49979" s="11"/>
      <c r="H49979" s="11"/>
    </row>
    <row r="49980" spans="6:8" x14ac:dyDescent="0.25">
      <c r="F49980" s="11"/>
      <c r="G49980" s="11"/>
      <c r="H49980" s="11"/>
    </row>
    <row r="49981" spans="6:8" x14ac:dyDescent="0.25">
      <c r="F49981" s="11"/>
      <c r="G49981" s="11"/>
      <c r="H49981" s="11"/>
    </row>
    <row r="49982" spans="6:8" x14ac:dyDescent="0.25">
      <c r="F49982" s="11"/>
      <c r="G49982" s="11"/>
      <c r="H49982" s="11"/>
    </row>
    <row r="49983" spans="6:8" x14ac:dyDescent="0.25">
      <c r="F49983" s="11"/>
      <c r="G49983" s="11"/>
      <c r="H49983" s="11"/>
    </row>
    <row r="49984" spans="6:8" x14ac:dyDescent="0.25">
      <c r="F49984" s="11"/>
      <c r="G49984" s="11"/>
      <c r="H49984" s="11"/>
    </row>
    <row r="49985" spans="6:8" x14ac:dyDescent="0.25">
      <c r="F49985" s="11"/>
      <c r="G49985" s="11"/>
      <c r="H49985" s="11"/>
    </row>
    <row r="49986" spans="6:8" x14ac:dyDescent="0.25">
      <c r="F49986" s="11"/>
      <c r="G49986" s="11"/>
      <c r="H49986" s="11"/>
    </row>
    <row r="49987" spans="6:8" x14ac:dyDescent="0.25">
      <c r="F49987" s="11"/>
      <c r="G49987" s="11"/>
      <c r="H49987" s="11"/>
    </row>
    <row r="49988" spans="6:8" x14ac:dyDescent="0.25">
      <c r="F49988" s="11"/>
      <c r="G49988" s="11"/>
      <c r="H49988" s="11"/>
    </row>
    <row r="49989" spans="6:8" x14ac:dyDescent="0.25">
      <c r="F49989" s="11"/>
      <c r="G49989" s="11"/>
      <c r="H49989" s="11"/>
    </row>
    <row r="49990" spans="6:8" x14ac:dyDescent="0.25">
      <c r="F49990" s="11"/>
      <c r="G49990" s="11"/>
      <c r="H49990" s="11"/>
    </row>
    <row r="49991" spans="6:8" x14ac:dyDescent="0.25">
      <c r="F49991" s="11"/>
      <c r="G49991" s="11"/>
      <c r="H49991" s="11"/>
    </row>
    <row r="49992" spans="6:8" x14ac:dyDescent="0.25">
      <c r="F49992" s="11"/>
      <c r="G49992" s="11"/>
      <c r="H49992" s="11"/>
    </row>
    <row r="49993" spans="6:8" x14ac:dyDescent="0.25">
      <c r="F49993" s="11"/>
      <c r="G49993" s="11"/>
      <c r="H49993" s="11"/>
    </row>
    <row r="49994" spans="6:8" x14ac:dyDescent="0.25">
      <c r="F49994" s="11"/>
      <c r="G49994" s="11"/>
      <c r="H49994" s="11"/>
    </row>
    <row r="49995" spans="6:8" x14ac:dyDescent="0.25">
      <c r="F49995" s="11"/>
      <c r="G49995" s="11"/>
      <c r="H49995" s="11"/>
    </row>
    <row r="49996" spans="6:8" x14ac:dyDescent="0.25">
      <c r="F49996" s="11"/>
      <c r="G49996" s="11"/>
      <c r="H49996" s="11"/>
    </row>
    <row r="49997" spans="6:8" x14ac:dyDescent="0.25">
      <c r="F49997" s="11"/>
      <c r="G49997" s="11"/>
      <c r="H49997" s="11"/>
    </row>
    <row r="49998" spans="6:8" x14ac:dyDescent="0.25">
      <c r="F49998" s="11"/>
      <c r="G49998" s="11"/>
      <c r="H49998" s="11"/>
    </row>
    <row r="49999" spans="6:8" x14ac:dyDescent="0.25">
      <c r="F49999" s="11"/>
      <c r="G49999" s="11"/>
      <c r="H49999" s="11"/>
    </row>
    <row r="50000" spans="6:8" x14ac:dyDescent="0.25">
      <c r="F50000" s="11"/>
      <c r="G50000" s="11"/>
      <c r="H50000" s="11"/>
    </row>
    <row r="50001" spans="6:8" x14ac:dyDescent="0.25">
      <c r="F50001" s="11"/>
      <c r="G50001" s="11"/>
      <c r="H50001" s="11"/>
    </row>
    <row r="50002" spans="6:8" x14ac:dyDescent="0.25">
      <c r="F50002" s="11"/>
      <c r="G50002" s="11"/>
      <c r="H50002" s="11"/>
    </row>
    <row r="50003" spans="6:8" x14ac:dyDescent="0.25">
      <c r="F50003" s="11"/>
      <c r="G50003" s="11"/>
      <c r="H50003" s="11"/>
    </row>
    <row r="50004" spans="6:8" x14ac:dyDescent="0.25">
      <c r="F50004" s="11"/>
      <c r="G50004" s="11"/>
      <c r="H50004" s="11"/>
    </row>
    <row r="50005" spans="6:8" x14ac:dyDescent="0.25">
      <c r="F50005" s="11"/>
      <c r="G50005" s="11"/>
      <c r="H50005" s="11"/>
    </row>
    <row r="50006" spans="6:8" x14ac:dyDescent="0.25">
      <c r="F50006" s="11"/>
      <c r="G50006" s="11"/>
      <c r="H50006" s="11"/>
    </row>
    <row r="50007" spans="6:8" x14ac:dyDescent="0.25">
      <c r="F50007" s="11"/>
      <c r="G50007" s="11"/>
      <c r="H50007" s="11"/>
    </row>
    <row r="50008" spans="6:8" x14ac:dyDescent="0.25">
      <c r="F50008" s="11"/>
      <c r="G50008" s="11"/>
      <c r="H50008" s="11"/>
    </row>
    <row r="50009" spans="6:8" x14ac:dyDescent="0.25">
      <c r="F50009" s="11"/>
      <c r="G50009" s="11"/>
      <c r="H50009" s="11"/>
    </row>
    <row r="50010" spans="6:8" x14ac:dyDescent="0.25">
      <c r="F50010" s="11"/>
      <c r="G50010" s="11"/>
      <c r="H50010" s="11"/>
    </row>
    <row r="50011" spans="6:8" x14ac:dyDescent="0.25">
      <c r="F50011" s="11"/>
      <c r="G50011" s="11"/>
      <c r="H50011" s="11"/>
    </row>
    <row r="50012" spans="6:8" x14ac:dyDescent="0.25">
      <c r="F50012" s="11"/>
      <c r="G50012" s="11"/>
      <c r="H50012" s="11"/>
    </row>
    <row r="50013" spans="6:8" x14ac:dyDescent="0.25">
      <c r="F50013" s="11"/>
      <c r="G50013" s="11"/>
      <c r="H50013" s="11"/>
    </row>
    <row r="50014" spans="6:8" x14ac:dyDescent="0.25">
      <c r="F50014" s="11"/>
      <c r="G50014" s="11"/>
      <c r="H50014" s="11"/>
    </row>
    <row r="50015" spans="6:8" x14ac:dyDescent="0.25">
      <c r="F50015" s="11"/>
      <c r="G50015" s="11"/>
      <c r="H50015" s="11"/>
    </row>
    <row r="50016" spans="6:8" x14ac:dyDescent="0.25">
      <c r="F50016" s="11"/>
      <c r="G50016" s="11"/>
      <c r="H50016" s="11"/>
    </row>
    <row r="50017" spans="6:8" x14ac:dyDescent="0.25">
      <c r="F50017" s="11"/>
      <c r="G50017" s="11"/>
      <c r="H50017" s="11"/>
    </row>
    <row r="50018" spans="6:8" x14ac:dyDescent="0.25">
      <c r="F50018" s="11"/>
      <c r="G50018" s="11"/>
      <c r="H50018" s="11"/>
    </row>
    <row r="50019" spans="6:8" x14ac:dyDescent="0.25">
      <c r="F50019" s="11"/>
      <c r="G50019" s="11"/>
      <c r="H50019" s="11"/>
    </row>
    <row r="50020" spans="6:8" x14ac:dyDescent="0.25">
      <c r="F50020" s="11"/>
      <c r="G50020" s="11"/>
      <c r="H50020" s="11"/>
    </row>
    <row r="50021" spans="6:8" x14ac:dyDescent="0.25">
      <c r="F50021" s="11"/>
      <c r="G50021" s="11"/>
      <c r="H50021" s="11"/>
    </row>
    <row r="50022" spans="6:8" x14ac:dyDescent="0.25">
      <c r="F50022" s="11"/>
      <c r="G50022" s="11"/>
      <c r="H50022" s="11"/>
    </row>
    <row r="50023" spans="6:8" x14ac:dyDescent="0.25">
      <c r="F50023" s="11"/>
      <c r="G50023" s="11"/>
      <c r="H50023" s="11"/>
    </row>
    <row r="50024" spans="6:8" x14ac:dyDescent="0.25">
      <c r="F50024" s="11"/>
      <c r="G50024" s="11"/>
      <c r="H50024" s="11"/>
    </row>
    <row r="50025" spans="6:8" x14ac:dyDescent="0.25">
      <c r="F50025" s="11"/>
      <c r="G50025" s="11"/>
      <c r="H50025" s="11"/>
    </row>
    <row r="50026" spans="6:8" x14ac:dyDescent="0.25">
      <c r="F50026" s="11"/>
      <c r="G50026" s="11"/>
      <c r="H50026" s="11"/>
    </row>
    <row r="50027" spans="6:8" x14ac:dyDescent="0.25">
      <c r="F50027" s="11"/>
      <c r="G50027" s="11"/>
      <c r="H50027" s="11"/>
    </row>
    <row r="50028" spans="6:8" x14ac:dyDescent="0.25">
      <c r="F50028" s="11"/>
      <c r="G50028" s="11"/>
      <c r="H50028" s="11"/>
    </row>
    <row r="50029" spans="6:8" x14ac:dyDescent="0.25">
      <c r="F50029" s="11"/>
      <c r="G50029" s="11"/>
      <c r="H50029" s="11"/>
    </row>
    <row r="50030" spans="6:8" x14ac:dyDescent="0.25">
      <c r="F50030" s="11"/>
      <c r="G50030" s="11"/>
      <c r="H50030" s="11"/>
    </row>
    <row r="50031" spans="6:8" x14ac:dyDescent="0.25">
      <c r="F50031" s="11"/>
      <c r="G50031" s="11"/>
      <c r="H50031" s="11"/>
    </row>
    <row r="50032" spans="6:8" x14ac:dyDescent="0.25">
      <c r="F50032" s="11"/>
      <c r="G50032" s="11"/>
      <c r="H50032" s="11"/>
    </row>
    <row r="50033" spans="6:8" x14ac:dyDescent="0.25">
      <c r="F50033" s="11"/>
      <c r="G50033" s="11"/>
      <c r="H50033" s="11"/>
    </row>
    <row r="50034" spans="6:8" x14ac:dyDescent="0.25">
      <c r="F50034" s="11"/>
      <c r="G50034" s="11"/>
      <c r="H50034" s="11"/>
    </row>
    <row r="50035" spans="6:8" x14ac:dyDescent="0.25">
      <c r="F50035" s="11"/>
      <c r="G50035" s="11"/>
      <c r="H50035" s="11"/>
    </row>
    <row r="50036" spans="6:8" x14ac:dyDescent="0.25">
      <c r="F50036" s="11"/>
      <c r="G50036" s="11"/>
      <c r="H50036" s="11"/>
    </row>
    <row r="50037" spans="6:8" x14ac:dyDescent="0.25">
      <c r="F50037" s="11"/>
      <c r="G50037" s="11"/>
      <c r="H50037" s="11"/>
    </row>
    <row r="50038" spans="6:8" x14ac:dyDescent="0.25">
      <c r="F50038" s="11"/>
      <c r="G50038" s="11"/>
      <c r="H50038" s="11"/>
    </row>
    <row r="50039" spans="6:8" x14ac:dyDescent="0.25">
      <c r="F50039" s="11"/>
      <c r="G50039" s="11"/>
      <c r="H50039" s="11"/>
    </row>
    <row r="50040" spans="6:8" x14ac:dyDescent="0.25">
      <c r="F50040" s="11"/>
      <c r="G50040" s="11"/>
      <c r="H50040" s="11"/>
    </row>
    <row r="50041" spans="6:8" x14ac:dyDescent="0.25">
      <c r="F50041" s="11"/>
      <c r="G50041" s="11"/>
      <c r="H50041" s="11"/>
    </row>
    <row r="50042" spans="6:8" x14ac:dyDescent="0.25">
      <c r="F50042" s="11"/>
      <c r="G50042" s="11"/>
      <c r="H50042" s="11"/>
    </row>
    <row r="50043" spans="6:8" x14ac:dyDescent="0.25">
      <c r="F50043" s="11"/>
      <c r="G50043" s="11"/>
      <c r="H50043" s="11"/>
    </row>
    <row r="50044" spans="6:8" x14ac:dyDescent="0.25">
      <c r="F50044" s="11"/>
      <c r="G50044" s="11"/>
      <c r="H50044" s="11"/>
    </row>
    <row r="50045" spans="6:8" x14ac:dyDescent="0.25">
      <c r="F50045" s="11"/>
      <c r="G50045" s="11"/>
      <c r="H50045" s="11"/>
    </row>
    <row r="50046" spans="6:8" x14ac:dyDescent="0.25">
      <c r="F50046" s="11"/>
      <c r="G50046" s="11"/>
      <c r="H50046" s="11"/>
    </row>
    <row r="50047" spans="6:8" x14ac:dyDescent="0.25">
      <c r="F50047" s="11"/>
      <c r="G50047" s="11"/>
      <c r="H50047" s="11"/>
    </row>
    <row r="50048" spans="6:8" x14ac:dyDescent="0.25">
      <c r="F50048" s="11"/>
      <c r="G50048" s="11"/>
      <c r="H50048" s="11"/>
    </row>
    <row r="50049" spans="6:8" x14ac:dyDescent="0.25">
      <c r="F50049" s="11"/>
      <c r="G50049" s="11"/>
      <c r="H50049" s="11"/>
    </row>
    <row r="50050" spans="6:8" x14ac:dyDescent="0.25">
      <c r="F50050" s="11"/>
      <c r="G50050" s="11"/>
      <c r="H50050" s="11"/>
    </row>
    <row r="50051" spans="6:8" x14ac:dyDescent="0.25">
      <c r="F50051" s="11"/>
      <c r="G50051" s="11"/>
      <c r="H50051" s="11"/>
    </row>
    <row r="50052" spans="6:8" x14ac:dyDescent="0.25">
      <c r="F50052" s="11"/>
      <c r="G50052" s="11"/>
      <c r="H50052" s="11"/>
    </row>
    <row r="50053" spans="6:8" x14ac:dyDescent="0.25">
      <c r="F50053" s="11"/>
      <c r="G50053" s="11"/>
      <c r="H50053" s="11"/>
    </row>
    <row r="50054" spans="6:8" x14ac:dyDescent="0.25">
      <c r="F50054" s="11"/>
      <c r="G50054" s="11"/>
      <c r="H50054" s="11"/>
    </row>
    <row r="50055" spans="6:8" x14ac:dyDescent="0.25">
      <c r="F50055" s="11"/>
      <c r="G50055" s="11"/>
      <c r="H50055" s="11"/>
    </row>
    <row r="50056" spans="6:8" x14ac:dyDescent="0.25">
      <c r="F50056" s="11"/>
      <c r="G50056" s="11"/>
      <c r="H50056" s="11"/>
    </row>
    <row r="50057" spans="6:8" x14ac:dyDescent="0.25">
      <c r="F50057" s="11"/>
      <c r="G50057" s="11"/>
      <c r="H50057" s="11"/>
    </row>
    <row r="50058" spans="6:8" x14ac:dyDescent="0.25">
      <c r="F50058" s="11"/>
      <c r="G50058" s="11"/>
      <c r="H50058" s="11"/>
    </row>
    <row r="50059" spans="6:8" x14ac:dyDescent="0.25">
      <c r="F50059" s="11"/>
      <c r="G50059" s="11"/>
      <c r="H50059" s="11"/>
    </row>
    <row r="50060" spans="6:8" x14ac:dyDescent="0.25">
      <c r="F50060" s="11"/>
      <c r="G50060" s="11"/>
      <c r="H50060" s="11"/>
    </row>
    <row r="50061" spans="6:8" x14ac:dyDescent="0.25">
      <c r="F50061" s="11"/>
      <c r="G50061" s="11"/>
      <c r="H50061" s="11"/>
    </row>
    <row r="50062" spans="6:8" x14ac:dyDescent="0.25">
      <c r="F50062" s="11"/>
      <c r="G50062" s="11"/>
      <c r="H50062" s="11"/>
    </row>
    <row r="50063" spans="6:8" x14ac:dyDescent="0.25">
      <c r="F50063" s="11"/>
      <c r="G50063" s="11"/>
      <c r="H50063" s="11"/>
    </row>
    <row r="50064" spans="6:8" x14ac:dyDescent="0.25">
      <c r="F50064" s="11"/>
      <c r="G50064" s="11"/>
      <c r="H50064" s="11"/>
    </row>
    <row r="50065" spans="6:8" x14ac:dyDescent="0.25">
      <c r="F50065" s="11"/>
      <c r="G50065" s="11"/>
      <c r="H50065" s="11"/>
    </row>
    <row r="50066" spans="6:8" x14ac:dyDescent="0.25">
      <c r="F50066" s="11"/>
      <c r="G50066" s="11"/>
      <c r="H50066" s="11"/>
    </row>
    <row r="50067" spans="6:8" x14ac:dyDescent="0.25">
      <c r="F50067" s="11"/>
      <c r="G50067" s="11"/>
      <c r="H50067" s="11"/>
    </row>
    <row r="50068" spans="6:8" x14ac:dyDescent="0.25">
      <c r="F50068" s="11"/>
      <c r="G50068" s="11"/>
      <c r="H50068" s="11"/>
    </row>
    <row r="50069" spans="6:8" x14ac:dyDescent="0.25">
      <c r="F50069" s="11"/>
      <c r="G50069" s="11"/>
      <c r="H50069" s="11"/>
    </row>
    <row r="50070" spans="6:8" x14ac:dyDescent="0.25">
      <c r="F50070" s="11"/>
      <c r="G50070" s="11"/>
      <c r="H50070" s="11"/>
    </row>
    <row r="50071" spans="6:8" x14ac:dyDescent="0.25">
      <c r="F50071" s="11"/>
      <c r="G50071" s="11"/>
      <c r="H50071" s="11"/>
    </row>
    <row r="50072" spans="6:8" x14ac:dyDescent="0.25">
      <c r="F50072" s="11"/>
      <c r="G50072" s="11"/>
      <c r="H50072" s="11"/>
    </row>
    <row r="50073" spans="6:8" x14ac:dyDescent="0.25">
      <c r="F50073" s="11"/>
      <c r="G50073" s="11"/>
      <c r="H50073" s="11"/>
    </row>
    <row r="50074" spans="6:8" x14ac:dyDescent="0.25">
      <c r="F50074" s="11"/>
      <c r="G50074" s="11"/>
      <c r="H50074" s="11"/>
    </row>
    <row r="50075" spans="6:8" x14ac:dyDescent="0.25">
      <c r="F50075" s="11"/>
      <c r="G50075" s="11"/>
      <c r="H50075" s="11"/>
    </row>
    <row r="50076" spans="6:8" x14ac:dyDescent="0.25">
      <c r="F50076" s="11"/>
      <c r="G50076" s="11"/>
      <c r="H50076" s="11"/>
    </row>
    <row r="50077" spans="6:8" x14ac:dyDescent="0.25">
      <c r="F50077" s="11"/>
      <c r="G50077" s="11"/>
      <c r="H50077" s="11"/>
    </row>
    <row r="50078" spans="6:8" x14ac:dyDescent="0.25">
      <c r="F50078" s="11"/>
      <c r="G50078" s="11"/>
      <c r="H50078" s="11"/>
    </row>
    <row r="50079" spans="6:8" x14ac:dyDescent="0.25">
      <c r="F50079" s="11"/>
      <c r="G50079" s="11"/>
      <c r="H50079" s="11"/>
    </row>
    <row r="50080" spans="6:8" x14ac:dyDescent="0.25">
      <c r="F50080" s="11"/>
      <c r="G50080" s="11"/>
      <c r="H50080" s="11"/>
    </row>
    <row r="50081" spans="6:8" x14ac:dyDescent="0.25">
      <c r="F50081" s="11"/>
      <c r="G50081" s="11"/>
      <c r="H50081" s="11"/>
    </row>
    <row r="50082" spans="6:8" x14ac:dyDescent="0.25">
      <c r="F50082" s="11"/>
      <c r="G50082" s="11"/>
      <c r="H50082" s="11"/>
    </row>
    <row r="50083" spans="6:8" x14ac:dyDescent="0.25">
      <c r="F50083" s="11"/>
      <c r="G50083" s="11"/>
      <c r="H50083" s="11"/>
    </row>
    <row r="50084" spans="6:8" x14ac:dyDescent="0.25">
      <c r="F50084" s="11"/>
      <c r="G50084" s="11"/>
      <c r="H50084" s="11"/>
    </row>
    <row r="50085" spans="6:8" x14ac:dyDescent="0.25">
      <c r="F50085" s="11"/>
      <c r="G50085" s="11"/>
      <c r="H50085" s="11"/>
    </row>
    <row r="50086" spans="6:8" x14ac:dyDescent="0.25">
      <c r="F50086" s="11"/>
      <c r="G50086" s="11"/>
      <c r="H50086" s="11"/>
    </row>
    <row r="50087" spans="6:8" x14ac:dyDescent="0.25">
      <c r="F50087" s="11"/>
      <c r="G50087" s="11"/>
      <c r="H50087" s="11"/>
    </row>
    <row r="50088" spans="6:8" x14ac:dyDescent="0.25">
      <c r="F50088" s="11"/>
      <c r="G50088" s="11"/>
      <c r="H50088" s="11"/>
    </row>
    <row r="50089" spans="6:8" x14ac:dyDescent="0.25">
      <c r="F50089" s="11"/>
      <c r="G50089" s="11"/>
      <c r="H50089" s="11"/>
    </row>
    <row r="50090" spans="6:8" x14ac:dyDescent="0.25">
      <c r="F50090" s="11"/>
      <c r="G50090" s="11"/>
      <c r="H50090" s="11"/>
    </row>
    <row r="50091" spans="6:8" x14ac:dyDescent="0.25">
      <c r="F50091" s="11"/>
      <c r="G50091" s="11"/>
      <c r="H50091" s="11"/>
    </row>
    <row r="50092" spans="6:8" x14ac:dyDescent="0.25">
      <c r="F50092" s="11"/>
      <c r="G50092" s="11"/>
      <c r="H50092" s="11"/>
    </row>
    <row r="50093" spans="6:8" x14ac:dyDescent="0.25">
      <c r="F50093" s="11"/>
      <c r="G50093" s="11"/>
      <c r="H50093" s="11"/>
    </row>
    <row r="50094" spans="6:8" x14ac:dyDescent="0.25">
      <c r="F50094" s="11"/>
      <c r="G50094" s="11"/>
      <c r="H50094" s="11"/>
    </row>
    <row r="50095" spans="6:8" x14ac:dyDescent="0.25">
      <c r="F50095" s="11"/>
      <c r="G50095" s="11"/>
      <c r="H50095" s="11"/>
    </row>
    <row r="50096" spans="6:8" x14ac:dyDescent="0.25">
      <c r="F50096" s="11"/>
      <c r="G50096" s="11"/>
      <c r="H50096" s="11"/>
    </row>
    <row r="50097" spans="6:8" x14ac:dyDescent="0.25">
      <c r="F50097" s="11"/>
      <c r="G50097" s="11"/>
      <c r="H50097" s="11"/>
    </row>
    <row r="50098" spans="6:8" x14ac:dyDescent="0.25">
      <c r="F50098" s="11"/>
      <c r="G50098" s="11"/>
      <c r="H50098" s="11"/>
    </row>
    <row r="50099" spans="6:8" x14ac:dyDescent="0.25">
      <c r="F50099" s="11"/>
      <c r="G50099" s="11"/>
      <c r="H50099" s="11"/>
    </row>
    <row r="50100" spans="6:8" x14ac:dyDescent="0.25">
      <c r="F50100" s="11"/>
      <c r="G50100" s="11"/>
      <c r="H50100" s="11"/>
    </row>
    <row r="50101" spans="6:8" x14ac:dyDescent="0.25">
      <c r="F50101" s="11"/>
      <c r="G50101" s="11"/>
      <c r="H50101" s="11"/>
    </row>
    <row r="50102" spans="6:8" x14ac:dyDescent="0.25">
      <c r="F50102" s="11"/>
      <c r="G50102" s="11"/>
      <c r="H50102" s="11"/>
    </row>
    <row r="50103" spans="6:8" x14ac:dyDescent="0.25">
      <c r="F50103" s="11"/>
      <c r="G50103" s="11"/>
      <c r="H50103" s="11"/>
    </row>
    <row r="50104" spans="6:8" x14ac:dyDescent="0.25">
      <c r="F50104" s="11"/>
      <c r="G50104" s="11"/>
      <c r="H50104" s="11"/>
    </row>
    <row r="50105" spans="6:8" x14ac:dyDescent="0.25">
      <c r="F50105" s="11"/>
      <c r="G50105" s="11"/>
      <c r="H50105" s="11"/>
    </row>
    <row r="50106" spans="6:8" x14ac:dyDescent="0.25">
      <c r="F50106" s="11"/>
      <c r="G50106" s="11"/>
      <c r="H50106" s="11"/>
    </row>
    <row r="50107" spans="6:8" x14ac:dyDescent="0.25">
      <c r="F50107" s="11"/>
      <c r="G50107" s="11"/>
      <c r="H50107" s="11"/>
    </row>
    <row r="50108" spans="6:8" x14ac:dyDescent="0.25">
      <c r="F50108" s="11"/>
      <c r="G50108" s="11"/>
      <c r="H50108" s="11"/>
    </row>
    <row r="50109" spans="6:8" x14ac:dyDescent="0.25">
      <c r="F50109" s="11"/>
      <c r="G50109" s="11"/>
      <c r="H50109" s="11"/>
    </row>
    <row r="50110" spans="6:8" x14ac:dyDescent="0.25">
      <c r="F50110" s="11"/>
      <c r="G50110" s="11"/>
      <c r="H50110" s="11"/>
    </row>
    <row r="50111" spans="6:8" x14ac:dyDescent="0.25">
      <c r="F50111" s="11"/>
      <c r="G50111" s="11"/>
      <c r="H50111" s="11"/>
    </row>
    <row r="50112" spans="6:8" x14ac:dyDescent="0.25">
      <c r="F50112" s="11"/>
      <c r="G50112" s="11"/>
      <c r="H50112" s="11"/>
    </row>
    <row r="50113" spans="6:8" x14ac:dyDescent="0.25">
      <c r="F50113" s="11"/>
      <c r="G50113" s="11"/>
      <c r="H50113" s="11"/>
    </row>
    <row r="50114" spans="6:8" x14ac:dyDescent="0.25">
      <c r="F50114" s="11"/>
      <c r="G50114" s="11"/>
      <c r="H50114" s="11"/>
    </row>
    <row r="50115" spans="6:8" x14ac:dyDescent="0.25">
      <c r="F50115" s="11"/>
      <c r="G50115" s="11"/>
      <c r="H50115" s="11"/>
    </row>
    <row r="50116" spans="6:8" x14ac:dyDescent="0.25">
      <c r="F50116" s="11"/>
      <c r="G50116" s="11"/>
      <c r="H50116" s="11"/>
    </row>
    <row r="50117" spans="6:8" x14ac:dyDescent="0.25">
      <c r="F50117" s="11"/>
      <c r="G50117" s="11"/>
      <c r="H50117" s="11"/>
    </row>
    <row r="50118" spans="6:8" x14ac:dyDescent="0.25">
      <c r="F50118" s="11"/>
      <c r="G50118" s="11"/>
      <c r="H50118" s="11"/>
    </row>
    <row r="50119" spans="6:8" x14ac:dyDescent="0.25">
      <c r="F50119" s="11"/>
      <c r="G50119" s="11"/>
      <c r="H50119" s="11"/>
    </row>
    <row r="50120" spans="6:8" x14ac:dyDescent="0.25">
      <c r="F50120" s="11"/>
      <c r="G50120" s="11"/>
      <c r="H50120" s="11"/>
    </row>
    <row r="50121" spans="6:8" x14ac:dyDescent="0.25">
      <c r="F50121" s="11"/>
      <c r="G50121" s="11"/>
      <c r="H50121" s="11"/>
    </row>
    <row r="50122" spans="6:8" x14ac:dyDescent="0.25">
      <c r="F50122" s="11"/>
      <c r="G50122" s="11"/>
      <c r="H50122" s="11"/>
    </row>
    <row r="50123" spans="6:8" x14ac:dyDescent="0.25">
      <c r="F50123" s="11"/>
      <c r="G50123" s="11"/>
      <c r="H50123" s="11"/>
    </row>
    <row r="50124" spans="6:8" x14ac:dyDescent="0.25">
      <c r="F50124" s="11"/>
      <c r="G50124" s="11"/>
      <c r="H50124" s="11"/>
    </row>
    <row r="50125" spans="6:8" x14ac:dyDescent="0.25">
      <c r="F50125" s="11"/>
      <c r="G50125" s="11"/>
      <c r="H50125" s="11"/>
    </row>
    <row r="50126" spans="6:8" x14ac:dyDescent="0.25">
      <c r="F50126" s="11"/>
      <c r="G50126" s="11"/>
      <c r="H50126" s="11"/>
    </row>
    <row r="50127" spans="6:8" x14ac:dyDescent="0.25">
      <c r="F50127" s="11"/>
      <c r="G50127" s="11"/>
      <c r="H50127" s="11"/>
    </row>
    <row r="50128" spans="6:8" x14ac:dyDescent="0.25">
      <c r="F50128" s="11"/>
      <c r="G50128" s="11"/>
      <c r="H50128" s="11"/>
    </row>
    <row r="50129" spans="6:8" x14ac:dyDescent="0.25">
      <c r="F50129" s="11"/>
      <c r="G50129" s="11"/>
      <c r="H50129" s="11"/>
    </row>
    <row r="50130" spans="6:8" x14ac:dyDescent="0.25">
      <c r="F50130" s="11"/>
      <c r="G50130" s="11"/>
      <c r="H50130" s="11"/>
    </row>
    <row r="50131" spans="6:8" x14ac:dyDescent="0.25">
      <c r="F50131" s="11"/>
      <c r="G50131" s="11"/>
      <c r="H50131" s="11"/>
    </row>
    <row r="50132" spans="6:8" x14ac:dyDescent="0.25">
      <c r="F50132" s="11"/>
      <c r="G50132" s="11"/>
      <c r="H50132" s="11"/>
    </row>
    <row r="50133" spans="6:8" x14ac:dyDescent="0.25">
      <c r="F50133" s="11"/>
      <c r="G50133" s="11"/>
      <c r="H50133" s="11"/>
    </row>
    <row r="50134" spans="6:8" x14ac:dyDescent="0.25">
      <c r="F50134" s="11"/>
      <c r="G50134" s="11"/>
      <c r="H50134" s="11"/>
    </row>
    <row r="50135" spans="6:8" x14ac:dyDescent="0.25">
      <c r="F50135" s="11"/>
      <c r="G50135" s="11"/>
      <c r="H50135" s="11"/>
    </row>
    <row r="50136" spans="6:8" x14ac:dyDescent="0.25">
      <c r="F50136" s="11"/>
      <c r="G50136" s="11"/>
      <c r="H50136" s="11"/>
    </row>
    <row r="50137" spans="6:8" x14ac:dyDescent="0.25">
      <c r="F50137" s="11"/>
      <c r="G50137" s="11"/>
      <c r="H50137" s="11"/>
    </row>
    <row r="50138" spans="6:8" x14ac:dyDescent="0.25">
      <c r="F50138" s="11"/>
      <c r="G50138" s="11"/>
      <c r="H50138" s="11"/>
    </row>
    <row r="50139" spans="6:8" x14ac:dyDescent="0.25">
      <c r="F50139" s="11"/>
      <c r="G50139" s="11"/>
      <c r="H50139" s="11"/>
    </row>
    <row r="50140" spans="6:8" x14ac:dyDescent="0.25">
      <c r="F50140" s="11"/>
      <c r="G50140" s="11"/>
      <c r="H50140" s="11"/>
    </row>
    <row r="50141" spans="6:8" x14ac:dyDescent="0.25">
      <c r="F50141" s="11"/>
      <c r="G50141" s="11"/>
      <c r="H50141" s="11"/>
    </row>
    <row r="50142" spans="6:8" x14ac:dyDescent="0.25">
      <c r="F50142" s="11"/>
      <c r="G50142" s="11"/>
      <c r="H50142" s="11"/>
    </row>
    <row r="50143" spans="6:8" x14ac:dyDescent="0.25">
      <c r="F50143" s="11"/>
      <c r="G50143" s="11"/>
      <c r="H50143" s="11"/>
    </row>
    <row r="50144" spans="6:8" x14ac:dyDescent="0.25">
      <c r="F50144" s="11"/>
      <c r="G50144" s="11"/>
      <c r="H50144" s="11"/>
    </row>
    <row r="50145" spans="6:8" x14ac:dyDescent="0.25">
      <c r="F50145" s="11"/>
      <c r="G50145" s="11"/>
      <c r="H50145" s="11"/>
    </row>
    <row r="50146" spans="6:8" x14ac:dyDescent="0.25">
      <c r="F50146" s="11"/>
      <c r="G50146" s="11"/>
      <c r="H50146" s="11"/>
    </row>
    <row r="50147" spans="6:8" x14ac:dyDescent="0.25">
      <c r="F50147" s="11"/>
      <c r="G50147" s="11"/>
      <c r="H50147" s="11"/>
    </row>
    <row r="50148" spans="6:8" x14ac:dyDescent="0.25">
      <c r="F50148" s="11"/>
      <c r="G50148" s="11"/>
      <c r="H50148" s="11"/>
    </row>
    <row r="50149" spans="6:8" x14ac:dyDescent="0.25">
      <c r="F50149" s="11"/>
      <c r="G50149" s="11"/>
      <c r="H50149" s="11"/>
    </row>
    <row r="50150" spans="6:8" x14ac:dyDescent="0.25">
      <c r="F50150" s="11"/>
      <c r="G50150" s="11"/>
      <c r="H50150" s="11"/>
    </row>
    <row r="50151" spans="6:8" x14ac:dyDescent="0.25">
      <c r="F50151" s="11"/>
      <c r="G50151" s="11"/>
      <c r="H50151" s="11"/>
    </row>
    <row r="50152" spans="6:8" x14ac:dyDescent="0.25">
      <c r="F50152" s="11"/>
      <c r="G50152" s="11"/>
      <c r="H50152" s="11"/>
    </row>
    <row r="50153" spans="6:8" x14ac:dyDescent="0.25">
      <c r="F50153" s="11"/>
      <c r="G50153" s="11"/>
      <c r="H50153" s="11"/>
    </row>
    <row r="50154" spans="6:8" x14ac:dyDescent="0.25">
      <c r="F50154" s="11"/>
      <c r="G50154" s="11"/>
      <c r="H50154" s="11"/>
    </row>
    <row r="50155" spans="6:8" x14ac:dyDescent="0.25">
      <c r="F50155" s="11"/>
      <c r="G50155" s="11"/>
      <c r="H50155" s="11"/>
    </row>
    <row r="50156" spans="6:8" x14ac:dyDescent="0.25">
      <c r="F50156" s="11"/>
      <c r="G50156" s="11"/>
      <c r="H50156" s="11"/>
    </row>
    <row r="50157" spans="6:8" x14ac:dyDescent="0.25">
      <c r="F50157" s="11"/>
      <c r="G50157" s="11"/>
      <c r="H50157" s="11"/>
    </row>
    <row r="50158" spans="6:8" x14ac:dyDescent="0.25">
      <c r="F50158" s="11"/>
      <c r="G50158" s="11"/>
      <c r="H50158" s="11"/>
    </row>
    <row r="50159" spans="6:8" x14ac:dyDescent="0.25">
      <c r="F50159" s="11"/>
      <c r="G50159" s="11"/>
      <c r="H50159" s="11"/>
    </row>
    <row r="50160" spans="6:8" x14ac:dyDescent="0.25">
      <c r="F50160" s="11"/>
      <c r="G50160" s="11"/>
      <c r="H50160" s="11"/>
    </row>
    <row r="50161" spans="6:8" x14ac:dyDescent="0.25">
      <c r="F50161" s="11"/>
      <c r="G50161" s="11"/>
      <c r="H50161" s="11"/>
    </row>
    <row r="50162" spans="6:8" x14ac:dyDescent="0.25">
      <c r="F50162" s="11"/>
      <c r="G50162" s="11"/>
      <c r="H50162" s="11"/>
    </row>
    <row r="50163" spans="6:8" x14ac:dyDescent="0.25">
      <c r="F50163" s="11"/>
      <c r="G50163" s="11"/>
      <c r="H50163" s="11"/>
    </row>
    <row r="50164" spans="6:8" x14ac:dyDescent="0.25">
      <c r="F50164" s="11"/>
      <c r="G50164" s="11"/>
      <c r="H50164" s="11"/>
    </row>
    <row r="50165" spans="6:8" x14ac:dyDescent="0.25">
      <c r="F50165" s="11"/>
      <c r="G50165" s="11"/>
      <c r="H50165" s="11"/>
    </row>
    <row r="50166" spans="6:8" x14ac:dyDescent="0.25">
      <c r="F50166" s="11"/>
      <c r="G50166" s="11"/>
      <c r="H50166" s="11"/>
    </row>
    <row r="50167" spans="6:8" x14ac:dyDescent="0.25">
      <c r="F50167" s="11"/>
      <c r="G50167" s="11"/>
      <c r="H50167" s="11"/>
    </row>
    <row r="50168" spans="6:8" x14ac:dyDescent="0.25">
      <c r="F50168" s="11"/>
      <c r="G50168" s="11"/>
      <c r="H50168" s="11"/>
    </row>
    <row r="50169" spans="6:8" x14ac:dyDescent="0.25">
      <c r="F50169" s="11"/>
      <c r="G50169" s="11"/>
      <c r="H50169" s="11"/>
    </row>
    <row r="50170" spans="6:8" x14ac:dyDescent="0.25">
      <c r="F50170" s="11"/>
      <c r="G50170" s="11"/>
      <c r="H50170" s="11"/>
    </row>
    <row r="50171" spans="6:8" x14ac:dyDescent="0.25">
      <c r="F50171" s="11"/>
      <c r="G50171" s="11"/>
      <c r="H50171" s="11"/>
    </row>
    <row r="50172" spans="6:8" x14ac:dyDescent="0.25">
      <c r="F50172" s="11"/>
      <c r="G50172" s="11"/>
      <c r="H50172" s="11"/>
    </row>
    <row r="50173" spans="6:8" x14ac:dyDescent="0.25">
      <c r="F50173" s="11"/>
      <c r="G50173" s="11"/>
      <c r="H50173" s="11"/>
    </row>
    <row r="50174" spans="6:8" x14ac:dyDescent="0.25">
      <c r="F50174" s="11"/>
      <c r="G50174" s="11"/>
      <c r="H50174" s="11"/>
    </row>
    <row r="50175" spans="6:8" x14ac:dyDescent="0.25">
      <c r="F50175" s="11"/>
      <c r="G50175" s="11"/>
      <c r="H50175" s="11"/>
    </row>
    <row r="50176" spans="6:8" x14ac:dyDescent="0.25">
      <c r="F50176" s="11"/>
      <c r="G50176" s="11"/>
      <c r="H50176" s="11"/>
    </row>
    <row r="50177" spans="6:8" x14ac:dyDescent="0.25">
      <c r="F50177" s="11"/>
      <c r="G50177" s="11"/>
      <c r="H50177" s="11"/>
    </row>
    <row r="50178" spans="6:8" x14ac:dyDescent="0.25">
      <c r="F50178" s="11"/>
      <c r="G50178" s="11"/>
      <c r="H50178" s="11"/>
    </row>
    <row r="50179" spans="6:8" x14ac:dyDescent="0.25">
      <c r="F50179" s="11"/>
      <c r="G50179" s="11"/>
      <c r="H50179" s="11"/>
    </row>
    <row r="50180" spans="6:8" x14ac:dyDescent="0.25">
      <c r="F50180" s="11"/>
      <c r="G50180" s="11"/>
      <c r="H50180" s="11"/>
    </row>
    <row r="50181" spans="6:8" x14ac:dyDescent="0.25">
      <c r="F50181" s="11"/>
      <c r="G50181" s="11"/>
      <c r="H50181" s="11"/>
    </row>
    <row r="50182" spans="6:8" x14ac:dyDescent="0.25">
      <c r="F50182" s="11"/>
      <c r="G50182" s="11"/>
      <c r="H50182" s="11"/>
    </row>
    <row r="50183" spans="6:8" x14ac:dyDescent="0.25">
      <c r="F50183" s="11"/>
      <c r="G50183" s="11"/>
      <c r="H50183" s="11"/>
    </row>
    <row r="50184" spans="6:8" x14ac:dyDescent="0.25">
      <c r="F50184" s="11"/>
      <c r="G50184" s="11"/>
      <c r="H50184" s="11"/>
    </row>
    <row r="50185" spans="6:8" x14ac:dyDescent="0.25">
      <c r="F50185" s="11"/>
      <c r="G50185" s="11"/>
      <c r="H50185" s="11"/>
    </row>
    <row r="50186" spans="6:8" x14ac:dyDescent="0.25">
      <c r="F50186" s="11"/>
      <c r="G50186" s="11"/>
      <c r="H50186" s="11"/>
    </row>
    <row r="50187" spans="6:8" x14ac:dyDescent="0.25">
      <c r="F50187" s="11"/>
      <c r="G50187" s="11"/>
      <c r="H50187" s="11"/>
    </row>
    <row r="50188" spans="6:8" x14ac:dyDescent="0.25">
      <c r="F50188" s="11"/>
      <c r="G50188" s="11"/>
      <c r="H50188" s="11"/>
    </row>
    <row r="50189" spans="6:8" x14ac:dyDescent="0.25">
      <c r="F50189" s="11"/>
      <c r="G50189" s="11"/>
      <c r="H50189" s="11"/>
    </row>
    <row r="50190" spans="6:8" x14ac:dyDescent="0.25">
      <c r="F50190" s="11"/>
      <c r="G50190" s="11"/>
      <c r="H50190" s="11"/>
    </row>
    <row r="50191" spans="6:8" x14ac:dyDescent="0.25">
      <c r="F50191" s="11"/>
      <c r="G50191" s="11"/>
      <c r="H50191" s="11"/>
    </row>
    <row r="50192" spans="6:8" x14ac:dyDescent="0.25">
      <c r="F50192" s="11"/>
      <c r="G50192" s="11"/>
      <c r="H50192" s="11"/>
    </row>
    <row r="50193" spans="6:8" x14ac:dyDescent="0.25">
      <c r="F50193" s="11"/>
      <c r="G50193" s="11"/>
      <c r="H50193" s="11"/>
    </row>
    <row r="50194" spans="6:8" x14ac:dyDescent="0.25">
      <c r="F50194" s="11"/>
      <c r="G50194" s="11"/>
      <c r="H50194" s="11"/>
    </row>
    <row r="50195" spans="6:8" x14ac:dyDescent="0.25">
      <c r="F50195" s="11"/>
      <c r="G50195" s="11"/>
      <c r="H50195" s="11"/>
    </row>
    <row r="50196" spans="6:8" x14ac:dyDescent="0.25">
      <c r="F50196" s="11"/>
      <c r="G50196" s="11"/>
      <c r="H50196" s="11"/>
    </row>
    <row r="50197" spans="6:8" x14ac:dyDescent="0.25">
      <c r="F50197" s="11"/>
      <c r="G50197" s="11"/>
      <c r="H50197" s="11"/>
    </row>
    <row r="50198" spans="6:8" x14ac:dyDescent="0.25">
      <c r="F50198" s="11"/>
      <c r="G50198" s="11"/>
      <c r="H50198" s="11"/>
    </row>
    <row r="50199" spans="6:8" x14ac:dyDescent="0.25">
      <c r="F50199" s="11"/>
      <c r="G50199" s="11"/>
      <c r="H50199" s="11"/>
    </row>
    <row r="50200" spans="6:8" x14ac:dyDescent="0.25">
      <c r="F50200" s="11"/>
      <c r="G50200" s="11"/>
      <c r="H50200" s="11"/>
    </row>
    <row r="50201" spans="6:8" x14ac:dyDescent="0.25">
      <c r="F50201" s="11"/>
      <c r="G50201" s="11"/>
      <c r="H50201" s="11"/>
    </row>
    <row r="50202" spans="6:8" x14ac:dyDescent="0.25">
      <c r="F50202" s="11"/>
      <c r="G50202" s="11"/>
      <c r="H50202" s="11"/>
    </row>
    <row r="50203" spans="6:8" x14ac:dyDescent="0.25">
      <c r="F50203" s="11"/>
      <c r="G50203" s="11"/>
      <c r="H50203" s="11"/>
    </row>
    <row r="50204" spans="6:8" x14ac:dyDescent="0.25">
      <c r="F50204" s="11"/>
      <c r="G50204" s="11"/>
      <c r="H50204" s="11"/>
    </row>
    <row r="50205" spans="6:8" x14ac:dyDescent="0.25">
      <c r="F50205" s="11"/>
      <c r="G50205" s="11"/>
      <c r="H50205" s="11"/>
    </row>
    <row r="50206" spans="6:8" x14ac:dyDescent="0.25">
      <c r="F50206" s="11"/>
      <c r="G50206" s="11"/>
      <c r="H50206" s="11"/>
    </row>
    <row r="50207" spans="6:8" x14ac:dyDescent="0.25">
      <c r="F50207" s="11"/>
      <c r="G50207" s="11"/>
      <c r="H50207" s="11"/>
    </row>
    <row r="50208" spans="6:8" x14ac:dyDescent="0.25">
      <c r="F50208" s="11"/>
      <c r="G50208" s="11"/>
      <c r="H50208" s="11"/>
    </row>
    <row r="50209" spans="6:8" x14ac:dyDescent="0.25">
      <c r="F50209" s="11"/>
      <c r="G50209" s="11"/>
      <c r="H50209" s="11"/>
    </row>
    <row r="50210" spans="6:8" x14ac:dyDescent="0.25">
      <c r="F50210" s="11"/>
      <c r="G50210" s="11"/>
      <c r="H50210" s="11"/>
    </row>
    <row r="50211" spans="6:8" x14ac:dyDescent="0.25">
      <c r="F50211" s="11"/>
      <c r="G50211" s="11"/>
      <c r="H50211" s="11"/>
    </row>
    <row r="50212" spans="6:8" x14ac:dyDescent="0.25">
      <c r="F50212" s="11"/>
      <c r="G50212" s="11"/>
      <c r="H50212" s="11"/>
    </row>
    <row r="50213" spans="6:8" x14ac:dyDescent="0.25">
      <c r="F50213" s="11"/>
      <c r="G50213" s="11"/>
      <c r="H50213" s="11"/>
    </row>
    <row r="50214" spans="6:8" x14ac:dyDescent="0.25">
      <c r="F50214" s="11"/>
      <c r="G50214" s="11"/>
      <c r="H50214" s="11"/>
    </row>
    <row r="50215" spans="6:8" x14ac:dyDescent="0.25">
      <c r="F50215" s="11"/>
      <c r="G50215" s="11"/>
      <c r="H50215" s="11"/>
    </row>
    <row r="50216" spans="6:8" x14ac:dyDescent="0.25">
      <c r="F50216" s="11"/>
      <c r="G50216" s="11"/>
      <c r="H50216" s="11"/>
    </row>
    <row r="50217" spans="6:8" x14ac:dyDescent="0.25">
      <c r="F50217" s="11"/>
      <c r="G50217" s="11"/>
      <c r="H50217" s="11"/>
    </row>
    <row r="50218" spans="6:8" x14ac:dyDescent="0.25">
      <c r="F50218" s="11"/>
      <c r="G50218" s="11"/>
      <c r="H50218" s="11"/>
    </row>
    <row r="50219" spans="6:8" x14ac:dyDescent="0.25">
      <c r="F50219" s="11"/>
      <c r="G50219" s="11"/>
      <c r="H50219" s="11"/>
    </row>
    <row r="50220" spans="6:8" x14ac:dyDescent="0.25">
      <c r="F50220" s="11"/>
      <c r="G50220" s="11"/>
      <c r="H50220" s="11"/>
    </row>
    <row r="50221" spans="6:8" x14ac:dyDescent="0.25">
      <c r="F50221" s="11"/>
      <c r="G50221" s="11"/>
      <c r="H50221" s="11"/>
    </row>
    <row r="50222" spans="6:8" x14ac:dyDescent="0.25">
      <c r="F50222" s="11"/>
      <c r="G50222" s="11"/>
      <c r="H50222" s="11"/>
    </row>
    <row r="50223" spans="6:8" x14ac:dyDescent="0.25">
      <c r="F50223" s="11"/>
      <c r="G50223" s="11"/>
      <c r="H50223" s="11"/>
    </row>
    <row r="50224" spans="6:8" x14ac:dyDescent="0.25">
      <c r="F50224" s="11"/>
      <c r="G50224" s="11"/>
      <c r="H50224" s="11"/>
    </row>
    <row r="50225" spans="6:8" x14ac:dyDescent="0.25">
      <c r="F50225" s="11"/>
      <c r="G50225" s="11"/>
      <c r="H50225" s="11"/>
    </row>
    <row r="50226" spans="6:8" x14ac:dyDescent="0.25">
      <c r="F50226" s="11"/>
      <c r="G50226" s="11"/>
      <c r="H50226" s="11"/>
    </row>
    <row r="50227" spans="6:8" x14ac:dyDescent="0.25">
      <c r="F50227" s="11"/>
      <c r="G50227" s="11"/>
      <c r="H50227" s="11"/>
    </row>
    <row r="50228" spans="6:8" x14ac:dyDescent="0.25">
      <c r="F50228" s="11"/>
      <c r="G50228" s="11"/>
      <c r="H50228" s="11"/>
    </row>
    <row r="50229" spans="6:8" x14ac:dyDescent="0.25">
      <c r="F50229" s="11"/>
      <c r="G50229" s="11"/>
      <c r="H50229" s="11"/>
    </row>
    <row r="50230" spans="6:8" x14ac:dyDescent="0.25">
      <c r="F50230" s="11"/>
      <c r="G50230" s="11"/>
      <c r="H50230" s="11"/>
    </row>
    <row r="50231" spans="6:8" x14ac:dyDescent="0.25">
      <c r="F50231" s="11"/>
      <c r="G50231" s="11"/>
      <c r="H50231" s="11"/>
    </row>
    <row r="50232" spans="6:8" x14ac:dyDescent="0.25">
      <c r="F50232" s="11"/>
      <c r="G50232" s="11"/>
      <c r="H50232" s="11"/>
    </row>
    <row r="50233" spans="6:8" x14ac:dyDescent="0.25">
      <c r="F50233" s="11"/>
      <c r="G50233" s="11"/>
      <c r="H50233" s="11"/>
    </row>
    <row r="50234" spans="6:8" x14ac:dyDescent="0.25">
      <c r="F50234" s="11"/>
      <c r="G50234" s="11"/>
      <c r="H50234" s="11"/>
    </row>
    <row r="50235" spans="6:8" x14ac:dyDescent="0.25">
      <c r="F50235" s="11"/>
      <c r="G50235" s="11"/>
      <c r="H50235" s="11"/>
    </row>
    <row r="50236" spans="6:8" x14ac:dyDescent="0.25">
      <c r="F50236" s="11"/>
      <c r="G50236" s="11"/>
      <c r="H50236" s="11"/>
    </row>
    <row r="50237" spans="6:8" x14ac:dyDescent="0.25">
      <c r="F50237" s="11"/>
      <c r="G50237" s="11"/>
      <c r="H50237" s="11"/>
    </row>
    <row r="50238" spans="6:8" x14ac:dyDescent="0.25">
      <c r="F50238" s="11"/>
      <c r="G50238" s="11"/>
      <c r="H50238" s="11"/>
    </row>
    <row r="50239" spans="6:8" x14ac:dyDescent="0.25">
      <c r="F50239" s="11"/>
      <c r="G50239" s="11"/>
      <c r="H50239" s="11"/>
    </row>
    <row r="50240" spans="6:8" x14ac:dyDescent="0.25">
      <c r="F50240" s="11"/>
      <c r="G50240" s="11"/>
      <c r="H50240" s="11"/>
    </row>
    <row r="50241" spans="6:8" x14ac:dyDescent="0.25">
      <c r="F50241" s="11"/>
      <c r="G50241" s="11"/>
      <c r="H50241" s="11"/>
    </row>
    <row r="50242" spans="6:8" x14ac:dyDescent="0.25">
      <c r="F50242" s="11"/>
      <c r="G50242" s="11"/>
      <c r="H50242" s="11"/>
    </row>
    <row r="50243" spans="6:8" x14ac:dyDescent="0.25">
      <c r="F50243" s="11"/>
      <c r="G50243" s="11"/>
      <c r="H50243" s="11"/>
    </row>
    <row r="50244" spans="6:8" x14ac:dyDescent="0.25">
      <c r="F50244" s="11"/>
      <c r="G50244" s="11"/>
      <c r="H50244" s="11"/>
    </row>
    <row r="50245" spans="6:8" x14ac:dyDescent="0.25">
      <c r="F50245" s="11"/>
      <c r="G50245" s="11"/>
      <c r="H50245" s="11"/>
    </row>
    <row r="50246" spans="6:8" x14ac:dyDescent="0.25">
      <c r="F50246" s="11"/>
      <c r="G50246" s="11"/>
      <c r="H50246" s="11"/>
    </row>
    <row r="50247" spans="6:8" x14ac:dyDescent="0.25">
      <c r="F50247" s="11"/>
      <c r="G50247" s="11"/>
      <c r="H50247" s="11"/>
    </row>
    <row r="50248" spans="6:8" x14ac:dyDescent="0.25">
      <c r="F50248" s="11"/>
      <c r="G50248" s="11"/>
      <c r="H50248" s="11"/>
    </row>
    <row r="50249" spans="6:8" x14ac:dyDescent="0.25">
      <c r="F50249" s="11"/>
      <c r="G50249" s="11"/>
      <c r="H50249" s="11"/>
    </row>
    <row r="50250" spans="6:8" x14ac:dyDescent="0.25">
      <c r="F50250" s="11"/>
      <c r="G50250" s="11"/>
      <c r="H50250" s="11"/>
    </row>
    <row r="50251" spans="6:8" x14ac:dyDescent="0.25">
      <c r="F50251" s="11"/>
      <c r="G50251" s="11"/>
      <c r="H50251" s="11"/>
    </row>
    <row r="50252" spans="6:8" x14ac:dyDescent="0.25">
      <c r="F50252" s="11"/>
      <c r="G50252" s="11"/>
      <c r="H50252" s="11"/>
    </row>
    <row r="50253" spans="6:8" x14ac:dyDescent="0.25">
      <c r="F50253" s="11"/>
      <c r="G50253" s="11"/>
      <c r="H50253" s="11"/>
    </row>
    <row r="50254" spans="6:8" x14ac:dyDescent="0.25">
      <c r="F50254" s="11"/>
      <c r="G50254" s="11"/>
      <c r="H50254" s="11"/>
    </row>
    <row r="50255" spans="6:8" x14ac:dyDescent="0.25">
      <c r="F50255" s="11"/>
      <c r="G50255" s="11"/>
      <c r="H50255" s="11"/>
    </row>
    <row r="50256" spans="6:8" x14ac:dyDescent="0.25">
      <c r="F50256" s="11"/>
      <c r="G50256" s="11"/>
      <c r="H50256" s="11"/>
    </row>
    <row r="50257" spans="6:8" x14ac:dyDescent="0.25">
      <c r="F50257" s="11"/>
      <c r="G50257" s="11"/>
      <c r="H50257" s="11"/>
    </row>
    <row r="50258" spans="6:8" x14ac:dyDescent="0.25">
      <c r="F50258" s="11"/>
      <c r="G50258" s="11"/>
      <c r="H50258" s="11"/>
    </row>
    <row r="50259" spans="6:8" x14ac:dyDescent="0.25">
      <c r="F50259" s="11"/>
      <c r="G50259" s="11"/>
      <c r="H50259" s="11"/>
    </row>
    <row r="50260" spans="6:8" x14ac:dyDescent="0.25">
      <c r="F50260" s="11"/>
      <c r="G50260" s="11"/>
      <c r="H50260" s="11"/>
    </row>
    <row r="50261" spans="6:8" x14ac:dyDescent="0.25">
      <c r="F50261" s="11"/>
      <c r="G50261" s="11"/>
      <c r="H50261" s="11"/>
    </row>
    <row r="50262" spans="6:8" x14ac:dyDescent="0.25">
      <c r="F50262" s="11"/>
      <c r="G50262" s="11"/>
      <c r="H50262" s="11"/>
    </row>
    <row r="50263" spans="6:8" x14ac:dyDescent="0.25">
      <c r="F50263" s="11"/>
      <c r="G50263" s="11"/>
      <c r="H50263" s="11"/>
    </row>
    <row r="50264" spans="6:8" x14ac:dyDescent="0.25">
      <c r="F50264" s="11"/>
      <c r="G50264" s="11"/>
      <c r="H50264" s="11"/>
    </row>
    <row r="50265" spans="6:8" x14ac:dyDescent="0.25">
      <c r="F50265" s="11"/>
      <c r="G50265" s="11"/>
      <c r="H50265" s="11"/>
    </row>
    <row r="50266" spans="6:8" x14ac:dyDescent="0.25">
      <c r="F50266" s="11"/>
      <c r="G50266" s="11"/>
      <c r="H50266" s="11"/>
    </row>
    <row r="50267" spans="6:8" x14ac:dyDescent="0.25">
      <c r="F50267" s="11"/>
      <c r="G50267" s="11"/>
      <c r="H50267" s="11"/>
    </row>
    <row r="50268" spans="6:8" x14ac:dyDescent="0.25">
      <c r="F50268" s="11"/>
      <c r="G50268" s="11"/>
      <c r="H50268" s="11"/>
    </row>
    <row r="50269" spans="6:8" x14ac:dyDescent="0.25">
      <c r="F50269" s="11"/>
      <c r="G50269" s="11"/>
      <c r="H50269" s="11"/>
    </row>
    <row r="50270" spans="6:8" x14ac:dyDescent="0.25">
      <c r="F50270" s="11"/>
      <c r="G50270" s="11"/>
      <c r="H50270" s="11"/>
    </row>
    <row r="50271" spans="6:8" x14ac:dyDescent="0.25">
      <c r="F50271" s="11"/>
      <c r="G50271" s="11"/>
      <c r="H50271" s="11"/>
    </row>
    <row r="50272" spans="6:8" x14ac:dyDescent="0.25">
      <c r="F50272" s="11"/>
      <c r="G50272" s="11"/>
      <c r="H50272" s="11"/>
    </row>
    <row r="50273" spans="6:8" x14ac:dyDescent="0.25">
      <c r="F50273" s="11"/>
      <c r="G50273" s="11"/>
      <c r="H50273" s="11"/>
    </row>
    <row r="50274" spans="6:8" x14ac:dyDescent="0.25">
      <c r="F50274" s="11"/>
      <c r="G50274" s="11"/>
      <c r="H50274" s="11"/>
    </row>
    <row r="50275" spans="6:8" x14ac:dyDescent="0.25">
      <c r="F50275" s="11"/>
      <c r="G50275" s="11"/>
      <c r="H50275" s="11"/>
    </row>
    <row r="50276" spans="6:8" x14ac:dyDescent="0.25">
      <c r="F50276" s="11"/>
      <c r="G50276" s="11"/>
      <c r="H50276" s="11"/>
    </row>
    <row r="50277" spans="6:8" x14ac:dyDescent="0.25">
      <c r="F50277" s="11"/>
      <c r="G50277" s="11"/>
      <c r="H50277" s="11"/>
    </row>
    <row r="50278" spans="6:8" x14ac:dyDescent="0.25">
      <c r="F50278" s="11"/>
      <c r="G50278" s="11"/>
      <c r="H50278" s="11"/>
    </row>
    <row r="50279" spans="6:8" x14ac:dyDescent="0.25">
      <c r="F50279" s="11"/>
      <c r="G50279" s="11"/>
      <c r="H50279" s="11"/>
    </row>
    <row r="50280" spans="6:8" x14ac:dyDescent="0.25">
      <c r="F50280" s="11"/>
      <c r="G50280" s="11"/>
      <c r="H50280" s="11"/>
    </row>
    <row r="50281" spans="6:8" x14ac:dyDescent="0.25">
      <c r="F50281" s="11"/>
      <c r="G50281" s="11"/>
      <c r="H50281" s="11"/>
    </row>
    <row r="50282" spans="6:8" x14ac:dyDescent="0.25">
      <c r="F50282" s="11"/>
      <c r="G50282" s="11"/>
      <c r="H50282" s="11"/>
    </row>
    <row r="50283" spans="6:8" x14ac:dyDescent="0.25">
      <c r="F50283" s="11"/>
      <c r="G50283" s="11"/>
      <c r="H50283" s="11"/>
    </row>
    <row r="50284" spans="6:8" x14ac:dyDescent="0.25">
      <c r="F50284" s="11"/>
      <c r="G50284" s="11"/>
      <c r="H50284" s="11"/>
    </row>
    <row r="50285" spans="6:8" x14ac:dyDescent="0.25">
      <c r="F50285" s="11"/>
      <c r="G50285" s="11"/>
      <c r="H50285" s="11"/>
    </row>
    <row r="50286" spans="6:8" x14ac:dyDescent="0.25">
      <c r="F50286" s="11"/>
      <c r="G50286" s="11"/>
      <c r="H50286" s="11"/>
    </row>
    <row r="50287" spans="6:8" x14ac:dyDescent="0.25">
      <c r="F50287" s="11"/>
      <c r="G50287" s="11"/>
      <c r="H50287" s="11"/>
    </row>
    <row r="50288" spans="6:8" x14ac:dyDescent="0.25">
      <c r="F50288" s="11"/>
      <c r="G50288" s="11"/>
      <c r="H50288" s="11"/>
    </row>
    <row r="50289" spans="6:8" x14ac:dyDescent="0.25">
      <c r="F50289" s="11"/>
      <c r="G50289" s="11"/>
      <c r="H50289" s="11"/>
    </row>
    <row r="50290" spans="6:8" x14ac:dyDescent="0.25">
      <c r="F50290" s="11"/>
      <c r="G50290" s="11"/>
      <c r="H50290" s="11"/>
    </row>
    <row r="50291" spans="6:8" x14ac:dyDescent="0.25">
      <c r="F50291" s="11"/>
      <c r="G50291" s="11"/>
      <c r="H50291" s="11"/>
    </row>
    <row r="50292" spans="6:8" x14ac:dyDescent="0.25">
      <c r="F50292" s="11"/>
      <c r="G50292" s="11"/>
      <c r="H50292" s="11"/>
    </row>
    <row r="50293" spans="6:8" x14ac:dyDescent="0.25">
      <c r="F50293" s="11"/>
      <c r="G50293" s="11"/>
      <c r="H50293" s="11"/>
    </row>
    <row r="50294" spans="6:8" x14ac:dyDescent="0.25">
      <c r="F50294" s="11"/>
      <c r="G50294" s="11"/>
      <c r="H50294" s="11"/>
    </row>
    <row r="50295" spans="6:8" x14ac:dyDescent="0.25">
      <c r="F50295" s="11"/>
      <c r="G50295" s="11"/>
      <c r="H50295" s="11"/>
    </row>
    <row r="50296" spans="6:8" x14ac:dyDescent="0.25">
      <c r="F50296" s="11"/>
      <c r="G50296" s="11"/>
      <c r="H50296" s="11"/>
    </row>
    <row r="50297" spans="6:8" x14ac:dyDescent="0.25">
      <c r="F50297" s="11"/>
      <c r="G50297" s="11"/>
      <c r="H50297" s="11"/>
    </row>
    <row r="50298" spans="6:8" x14ac:dyDescent="0.25">
      <c r="F50298" s="11"/>
      <c r="G50298" s="11"/>
      <c r="H50298" s="11"/>
    </row>
    <row r="50299" spans="6:8" x14ac:dyDescent="0.25">
      <c r="F50299" s="11"/>
      <c r="G50299" s="11"/>
      <c r="H50299" s="11"/>
    </row>
    <row r="50300" spans="6:8" x14ac:dyDescent="0.25">
      <c r="F50300" s="11"/>
      <c r="G50300" s="11"/>
      <c r="H50300" s="11"/>
    </row>
    <row r="50301" spans="6:8" x14ac:dyDescent="0.25">
      <c r="F50301" s="11"/>
      <c r="G50301" s="11"/>
      <c r="H50301" s="11"/>
    </row>
    <row r="50302" spans="6:8" x14ac:dyDescent="0.25">
      <c r="F50302" s="11"/>
      <c r="G50302" s="11"/>
      <c r="H50302" s="11"/>
    </row>
    <row r="50303" spans="6:8" x14ac:dyDescent="0.25">
      <c r="F50303" s="11"/>
      <c r="G50303" s="11"/>
      <c r="H50303" s="11"/>
    </row>
    <row r="50304" spans="6:8" x14ac:dyDescent="0.25">
      <c r="F50304" s="11"/>
      <c r="G50304" s="11"/>
      <c r="H50304" s="11"/>
    </row>
    <row r="50305" spans="6:8" x14ac:dyDescent="0.25">
      <c r="F50305" s="11"/>
      <c r="G50305" s="11"/>
      <c r="H50305" s="11"/>
    </row>
    <row r="50306" spans="6:8" x14ac:dyDescent="0.25">
      <c r="F50306" s="11"/>
      <c r="G50306" s="11"/>
      <c r="H50306" s="11"/>
    </row>
    <row r="50307" spans="6:8" x14ac:dyDescent="0.25">
      <c r="F50307" s="11"/>
      <c r="G50307" s="11"/>
      <c r="H50307" s="11"/>
    </row>
    <row r="50308" spans="6:8" x14ac:dyDescent="0.25">
      <c r="F50308" s="11"/>
      <c r="G50308" s="11"/>
      <c r="H50308" s="11"/>
    </row>
    <row r="50309" spans="6:8" x14ac:dyDescent="0.25">
      <c r="F50309" s="11"/>
      <c r="G50309" s="11"/>
      <c r="H50309" s="11"/>
    </row>
    <row r="50310" spans="6:8" x14ac:dyDescent="0.25">
      <c r="F50310" s="11"/>
      <c r="G50310" s="11"/>
      <c r="H50310" s="11"/>
    </row>
    <row r="50311" spans="6:8" x14ac:dyDescent="0.25">
      <c r="F50311" s="11"/>
      <c r="G50311" s="11"/>
      <c r="H50311" s="11"/>
    </row>
    <row r="50312" spans="6:8" x14ac:dyDescent="0.25">
      <c r="F50312" s="11"/>
      <c r="G50312" s="11"/>
      <c r="H50312" s="11"/>
    </row>
    <row r="50313" spans="6:8" x14ac:dyDescent="0.25">
      <c r="F50313" s="11"/>
      <c r="G50313" s="11"/>
      <c r="H50313" s="11"/>
    </row>
    <row r="50314" spans="6:8" x14ac:dyDescent="0.25">
      <c r="F50314" s="11"/>
      <c r="G50314" s="11"/>
      <c r="H50314" s="11"/>
    </row>
    <row r="50315" spans="6:8" x14ac:dyDescent="0.25">
      <c r="F50315" s="11"/>
      <c r="G50315" s="11"/>
      <c r="H50315" s="11"/>
    </row>
    <row r="50316" spans="6:8" x14ac:dyDescent="0.25">
      <c r="F50316" s="11"/>
      <c r="G50316" s="11"/>
      <c r="H50316" s="11"/>
    </row>
    <row r="50317" spans="6:8" x14ac:dyDescent="0.25">
      <c r="F50317" s="11"/>
      <c r="G50317" s="11"/>
      <c r="H50317" s="11"/>
    </row>
    <row r="50318" spans="6:8" x14ac:dyDescent="0.25">
      <c r="F50318" s="11"/>
      <c r="G50318" s="11"/>
      <c r="H50318" s="11"/>
    </row>
    <row r="50319" spans="6:8" x14ac:dyDescent="0.25">
      <c r="F50319" s="11"/>
      <c r="G50319" s="11"/>
      <c r="H50319" s="11"/>
    </row>
    <row r="50320" spans="6:8" x14ac:dyDescent="0.25">
      <c r="F50320" s="11"/>
      <c r="G50320" s="11"/>
      <c r="H50320" s="11"/>
    </row>
    <row r="50321" spans="6:8" x14ac:dyDescent="0.25">
      <c r="F50321" s="11"/>
      <c r="G50321" s="11"/>
      <c r="H50321" s="11"/>
    </row>
    <row r="50322" spans="6:8" x14ac:dyDescent="0.25">
      <c r="F50322" s="11"/>
      <c r="G50322" s="11"/>
      <c r="H50322" s="11"/>
    </row>
    <row r="50323" spans="6:8" x14ac:dyDescent="0.25">
      <c r="F50323" s="11"/>
      <c r="G50323" s="11"/>
      <c r="H50323" s="11"/>
    </row>
    <row r="50324" spans="6:8" x14ac:dyDescent="0.25">
      <c r="F50324" s="11"/>
      <c r="G50324" s="11"/>
      <c r="H50324" s="11"/>
    </row>
    <row r="50325" spans="6:8" x14ac:dyDescent="0.25">
      <c r="F50325" s="11"/>
      <c r="G50325" s="11"/>
      <c r="H50325" s="11"/>
    </row>
    <row r="50326" spans="6:8" x14ac:dyDescent="0.25">
      <c r="F50326" s="11"/>
      <c r="G50326" s="11"/>
      <c r="H50326" s="11"/>
    </row>
    <row r="50327" spans="6:8" x14ac:dyDescent="0.25">
      <c r="F50327" s="11"/>
      <c r="G50327" s="11"/>
      <c r="H50327" s="11"/>
    </row>
    <row r="50328" spans="6:8" x14ac:dyDescent="0.25">
      <c r="F50328" s="11"/>
      <c r="G50328" s="11"/>
      <c r="H50328" s="11"/>
    </row>
    <row r="50329" spans="6:8" x14ac:dyDescent="0.25">
      <c r="F50329" s="11"/>
      <c r="G50329" s="11"/>
      <c r="H50329" s="11"/>
    </row>
    <row r="50330" spans="6:8" x14ac:dyDescent="0.25">
      <c r="F50330" s="11"/>
      <c r="G50330" s="11"/>
      <c r="H50330" s="11"/>
    </row>
    <row r="50331" spans="6:8" x14ac:dyDescent="0.25">
      <c r="F50331" s="11"/>
      <c r="G50331" s="11"/>
      <c r="H50331" s="11"/>
    </row>
    <row r="50332" spans="6:8" x14ac:dyDescent="0.25">
      <c r="F50332" s="11"/>
      <c r="G50332" s="11"/>
      <c r="H50332" s="11"/>
    </row>
    <row r="50333" spans="6:8" x14ac:dyDescent="0.25">
      <c r="F50333" s="11"/>
      <c r="G50333" s="11"/>
      <c r="H50333" s="11"/>
    </row>
    <row r="50334" spans="6:8" x14ac:dyDescent="0.25">
      <c r="F50334" s="11"/>
      <c r="G50334" s="11"/>
      <c r="H50334" s="11"/>
    </row>
    <row r="50335" spans="6:8" x14ac:dyDescent="0.25">
      <c r="F50335" s="11"/>
      <c r="G50335" s="11"/>
      <c r="H50335" s="11"/>
    </row>
    <row r="50336" spans="6:8" x14ac:dyDescent="0.25">
      <c r="F50336" s="11"/>
      <c r="G50336" s="11"/>
      <c r="H50336" s="11"/>
    </row>
    <row r="50337" spans="6:8" x14ac:dyDescent="0.25">
      <c r="F50337" s="11"/>
      <c r="G50337" s="11"/>
      <c r="H50337" s="11"/>
    </row>
    <row r="50338" spans="6:8" x14ac:dyDescent="0.25">
      <c r="F50338" s="11"/>
      <c r="G50338" s="11"/>
      <c r="H50338" s="11"/>
    </row>
    <row r="50339" spans="6:8" x14ac:dyDescent="0.25">
      <c r="F50339" s="11"/>
      <c r="G50339" s="11"/>
      <c r="H50339" s="11"/>
    </row>
    <row r="50340" spans="6:8" x14ac:dyDescent="0.25">
      <c r="F50340" s="11"/>
      <c r="G50340" s="11"/>
      <c r="H50340" s="11"/>
    </row>
    <row r="50341" spans="6:8" x14ac:dyDescent="0.25">
      <c r="F50341" s="11"/>
      <c r="G50341" s="11"/>
      <c r="H50341" s="11"/>
    </row>
    <row r="50342" spans="6:8" x14ac:dyDescent="0.25">
      <c r="F50342" s="11"/>
      <c r="G50342" s="11"/>
      <c r="H50342" s="11"/>
    </row>
    <row r="50343" spans="6:8" x14ac:dyDescent="0.25">
      <c r="F50343" s="11"/>
      <c r="G50343" s="11"/>
      <c r="H50343" s="11"/>
    </row>
    <row r="50344" spans="6:8" x14ac:dyDescent="0.25">
      <c r="F50344" s="11"/>
      <c r="G50344" s="11"/>
      <c r="H50344" s="11"/>
    </row>
    <row r="50345" spans="6:8" x14ac:dyDescent="0.25">
      <c r="F50345" s="11"/>
      <c r="G50345" s="11"/>
      <c r="H50345" s="11"/>
    </row>
    <row r="50346" spans="6:8" x14ac:dyDescent="0.25">
      <c r="F50346" s="11"/>
      <c r="G50346" s="11"/>
      <c r="H50346" s="11"/>
    </row>
    <row r="50347" spans="6:8" x14ac:dyDescent="0.25">
      <c r="F50347" s="11"/>
      <c r="G50347" s="11"/>
      <c r="H50347" s="11"/>
    </row>
    <row r="50348" spans="6:8" x14ac:dyDescent="0.25">
      <c r="F50348" s="11"/>
      <c r="G50348" s="11"/>
      <c r="H50348" s="11"/>
    </row>
    <row r="50349" spans="6:8" x14ac:dyDescent="0.25">
      <c r="F50349" s="11"/>
      <c r="G50349" s="11"/>
      <c r="H50349" s="11"/>
    </row>
    <row r="50350" spans="6:8" x14ac:dyDescent="0.25">
      <c r="F50350" s="11"/>
      <c r="G50350" s="11"/>
      <c r="H50350" s="11"/>
    </row>
    <row r="50351" spans="6:8" x14ac:dyDescent="0.25">
      <c r="F50351" s="11"/>
      <c r="G50351" s="11"/>
      <c r="H50351" s="11"/>
    </row>
    <row r="50352" spans="6:8" x14ac:dyDescent="0.25">
      <c r="F50352" s="11"/>
      <c r="G50352" s="11"/>
      <c r="H50352" s="11"/>
    </row>
    <row r="50353" spans="6:8" x14ac:dyDescent="0.25">
      <c r="F50353" s="11"/>
      <c r="G50353" s="11"/>
      <c r="H50353" s="11"/>
    </row>
    <row r="50354" spans="6:8" x14ac:dyDescent="0.25">
      <c r="F50354" s="11"/>
      <c r="G50354" s="11"/>
      <c r="H50354" s="11"/>
    </row>
    <row r="50355" spans="6:8" x14ac:dyDescent="0.25">
      <c r="F50355" s="11"/>
      <c r="G50355" s="11"/>
      <c r="H50355" s="11"/>
    </row>
    <row r="50356" spans="6:8" x14ac:dyDescent="0.25">
      <c r="F50356" s="11"/>
      <c r="G50356" s="11"/>
      <c r="H50356" s="11"/>
    </row>
    <row r="50357" spans="6:8" x14ac:dyDescent="0.25">
      <c r="F50357" s="11"/>
      <c r="G50357" s="11"/>
      <c r="H50357" s="11"/>
    </row>
    <row r="50358" spans="6:8" x14ac:dyDescent="0.25">
      <c r="F50358" s="11"/>
      <c r="G50358" s="11"/>
      <c r="H50358" s="11"/>
    </row>
    <row r="50359" spans="6:8" x14ac:dyDescent="0.25">
      <c r="F50359" s="11"/>
      <c r="G50359" s="11"/>
      <c r="H50359" s="11"/>
    </row>
    <row r="50360" spans="6:8" x14ac:dyDescent="0.25">
      <c r="F50360" s="11"/>
      <c r="G50360" s="11"/>
      <c r="H50360" s="11"/>
    </row>
    <row r="50361" spans="6:8" x14ac:dyDescent="0.25">
      <c r="F50361" s="11"/>
      <c r="G50361" s="11"/>
      <c r="H50361" s="11"/>
    </row>
    <row r="50362" spans="6:8" x14ac:dyDescent="0.25">
      <c r="F50362" s="11"/>
      <c r="G50362" s="11"/>
      <c r="H50362" s="11"/>
    </row>
    <row r="50363" spans="6:8" x14ac:dyDescent="0.25">
      <c r="F50363" s="11"/>
      <c r="G50363" s="11"/>
      <c r="H50363" s="11"/>
    </row>
    <row r="50364" spans="6:8" x14ac:dyDescent="0.25">
      <c r="F50364" s="11"/>
      <c r="G50364" s="11"/>
      <c r="H50364" s="11"/>
    </row>
    <row r="50365" spans="6:8" x14ac:dyDescent="0.25">
      <c r="F50365" s="11"/>
      <c r="G50365" s="11"/>
      <c r="H50365" s="11"/>
    </row>
    <row r="50366" spans="6:8" x14ac:dyDescent="0.25">
      <c r="F50366" s="11"/>
      <c r="G50366" s="11"/>
      <c r="H50366" s="11"/>
    </row>
    <row r="50367" spans="6:8" x14ac:dyDescent="0.25">
      <c r="F50367" s="11"/>
      <c r="G50367" s="11"/>
      <c r="H50367" s="11"/>
    </row>
    <row r="50368" spans="6:8" x14ac:dyDescent="0.25">
      <c r="F50368" s="11"/>
      <c r="G50368" s="11"/>
      <c r="H50368" s="11"/>
    </row>
    <row r="50369" spans="6:8" x14ac:dyDescent="0.25">
      <c r="F50369" s="11"/>
      <c r="G50369" s="11"/>
      <c r="H50369" s="11"/>
    </row>
    <row r="50370" spans="6:8" x14ac:dyDescent="0.25">
      <c r="F50370" s="11"/>
      <c r="G50370" s="11"/>
      <c r="H50370" s="11"/>
    </row>
    <row r="50371" spans="6:8" x14ac:dyDescent="0.25">
      <c r="F50371" s="11"/>
      <c r="G50371" s="11"/>
      <c r="H50371" s="11"/>
    </row>
    <row r="50372" spans="6:8" x14ac:dyDescent="0.25">
      <c r="F50372" s="11"/>
      <c r="G50372" s="11"/>
      <c r="H50372" s="11"/>
    </row>
    <row r="50373" spans="6:8" x14ac:dyDescent="0.25">
      <c r="F50373" s="11"/>
      <c r="G50373" s="11"/>
      <c r="H50373" s="11"/>
    </row>
    <row r="50374" spans="6:8" x14ac:dyDescent="0.25">
      <c r="F50374" s="11"/>
      <c r="G50374" s="11"/>
      <c r="H50374" s="11"/>
    </row>
    <row r="50375" spans="6:8" x14ac:dyDescent="0.25">
      <c r="F50375" s="11"/>
      <c r="G50375" s="11"/>
      <c r="H50375" s="11"/>
    </row>
    <row r="50376" spans="6:8" x14ac:dyDescent="0.25">
      <c r="F50376" s="11"/>
      <c r="G50376" s="11"/>
      <c r="H50376" s="11"/>
    </row>
    <row r="50377" spans="6:8" x14ac:dyDescent="0.25">
      <c r="F50377" s="11"/>
      <c r="G50377" s="11"/>
      <c r="H50377" s="11"/>
    </row>
    <row r="50378" spans="6:8" x14ac:dyDescent="0.25">
      <c r="F50378" s="11"/>
      <c r="G50378" s="11"/>
      <c r="H50378" s="11"/>
    </row>
    <row r="50379" spans="6:8" x14ac:dyDescent="0.25">
      <c r="F50379" s="11"/>
      <c r="G50379" s="11"/>
      <c r="H50379" s="11"/>
    </row>
    <row r="50380" spans="6:8" x14ac:dyDescent="0.25">
      <c r="F50380" s="11"/>
      <c r="G50380" s="11"/>
      <c r="H50380" s="11"/>
    </row>
    <row r="50381" spans="6:8" x14ac:dyDescent="0.25">
      <c r="F50381" s="11"/>
      <c r="G50381" s="11"/>
      <c r="H50381" s="11"/>
    </row>
    <row r="50382" spans="6:8" x14ac:dyDescent="0.25">
      <c r="F50382" s="11"/>
      <c r="G50382" s="11"/>
      <c r="H50382" s="11"/>
    </row>
    <row r="50383" spans="6:8" x14ac:dyDescent="0.25">
      <c r="F50383" s="11"/>
      <c r="G50383" s="11"/>
      <c r="H50383" s="11"/>
    </row>
    <row r="50384" spans="6:8" x14ac:dyDescent="0.25">
      <c r="F50384" s="11"/>
      <c r="G50384" s="11"/>
      <c r="H50384" s="11"/>
    </row>
    <row r="50385" spans="6:8" x14ac:dyDescent="0.25">
      <c r="F50385" s="11"/>
      <c r="G50385" s="11"/>
      <c r="H50385" s="11"/>
    </row>
    <row r="50386" spans="6:8" x14ac:dyDescent="0.25">
      <c r="F50386" s="11"/>
      <c r="G50386" s="11"/>
      <c r="H50386" s="11"/>
    </row>
    <row r="50387" spans="6:8" x14ac:dyDescent="0.25">
      <c r="F50387" s="11"/>
      <c r="G50387" s="11"/>
      <c r="H50387" s="11"/>
    </row>
    <row r="50388" spans="6:8" x14ac:dyDescent="0.25">
      <c r="F50388" s="11"/>
      <c r="G50388" s="11"/>
      <c r="H50388" s="11"/>
    </row>
    <row r="50389" spans="6:8" x14ac:dyDescent="0.25">
      <c r="F50389" s="11"/>
      <c r="G50389" s="11"/>
      <c r="H50389" s="11"/>
    </row>
    <row r="50390" spans="6:8" x14ac:dyDescent="0.25">
      <c r="F50390" s="11"/>
      <c r="G50390" s="11"/>
      <c r="H50390" s="11"/>
    </row>
    <row r="50391" spans="6:8" x14ac:dyDescent="0.25">
      <c r="F50391" s="11"/>
      <c r="G50391" s="11"/>
      <c r="H50391" s="11"/>
    </row>
    <row r="50392" spans="6:8" x14ac:dyDescent="0.25">
      <c r="F50392" s="11"/>
      <c r="G50392" s="11"/>
      <c r="H50392" s="11"/>
    </row>
    <row r="50393" spans="6:8" x14ac:dyDescent="0.25">
      <c r="F50393" s="11"/>
      <c r="G50393" s="11"/>
      <c r="H50393" s="11"/>
    </row>
    <row r="50394" spans="6:8" x14ac:dyDescent="0.25">
      <c r="F50394" s="11"/>
      <c r="G50394" s="11"/>
      <c r="H50394" s="11"/>
    </row>
    <row r="50395" spans="6:8" x14ac:dyDescent="0.25">
      <c r="F50395" s="11"/>
      <c r="G50395" s="11"/>
      <c r="H50395" s="11"/>
    </row>
    <row r="50396" spans="6:8" x14ac:dyDescent="0.25">
      <c r="F50396" s="11"/>
      <c r="G50396" s="11"/>
      <c r="H50396" s="11"/>
    </row>
    <row r="50397" spans="6:8" x14ac:dyDescent="0.25">
      <c r="F50397" s="11"/>
      <c r="G50397" s="11"/>
      <c r="H50397" s="11"/>
    </row>
    <row r="50398" spans="6:8" x14ac:dyDescent="0.25">
      <c r="F50398" s="11"/>
      <c r="G50398" s="11"/>
      <c r="H50398" s="11"/>
    </row>
    <row r="50399" spans="6:8" x14ac:dyDescent="0.25">
      <c r="F50399" s="11"/>
      <c r="G50399" s="11"/>
      <c r="H50399" s="11"/>
    </row>
    <row r="50400" spans="6:8" x14ac:dyDescent="0.25">
      <c r="F50400" s="11"/>
      <c r="G50400" s="11"/>
      <c r="H50400" s="11"/>
    </row>
    <row r="50401" spans="6:8" x14ac:dyDescent="0.25">
      <c r="F50401" s="11"/>
      <c r="G50401" s="11"/>
      <c r="H50401" s="11"/>
    </row>
    <row r="50402" spans="6:8" x14ac:dyDescent="0.25">
      <c r="F50402" s="11"/>
      <c r="G50402" s="11"/>
      <c r="H50402" s="11"/>
    </row>
    <row r="50403" spans="6:8" x14ac:dyDescent="0.25">
      <c r="F50403" s="11"/>
      <c r="G50403" s="11"/>
      <c r="H50403" s="11"/>
    </row>
    <row r="50404" spans="6:8" x14ac:dyDescent="0.25">
      <c r="F50404" s="11"/>
      <c r="G50404" s="11"/>
      <c r="H50404" s="11"/>
    </row>
    <row r="50405" spans="6:8" x14ac:dyDescent="0.25">
      <c r="F50405" s="11"/>
      <c r="G50405" s="11"/>
      <c r="H50405" s="11"/>
    </row>
    <row r="50406" spans="6:8" x14ac:dyDescent="0.25">
      <c r="F50406" s="11"/>
      <c r="G50406" s="11"/>
      <c r="H50406" s="11"/>
    </row>
    <row r="50407" spans="6:8" x14ac:dyDescent="0.25">
      <c r="F50407" s="11"/>
      <c r="G50407" s="11"/>
      <c r="H50407" s="11"/>
    </row>
    <row r="50408" spans="6:8" x14ac:dyDescent="0.25">
      <c r="F50408" s="11"/>
      <c r="G50408" s="11"/>
      <c r="H50408" s="11"/>
    </row>
    <row r="50409" spans="6:8" x14ac:dyDescent="0.25">
      <c r="F50409" s="11"/>
      <c r="G50409" s="11"/>
      <c r="H50409" s="11"/>
    </row>
    <row r="50410" spans="6:8" x14ac:dyDescent="0.25">
      <c r="F50410" s="11"/>
      <c r="G50410" s="11"/>
      <c r="H50410" s="11"/>
    </row>
    <row r="50411" spans="6:8" x14ac:dyDescent="0.25">
      <c r="F50411" s="11"/>
      <c r="G50411" s="11"/>
      <c r="H50411" s="11"/>
    </row>
    <row r="50412" spans="6:8" x14ac:dyDescent="0.25">
      <c r="F50412" s="11"/>
      <c r="G50412" s="11"/>
      <c r="H50412" s="11"/>
    </row>
    <row r="50413" spans="6:8" x14ac:dyDescent="0.25">
      <c r="F50413" s="11"/>
      <c r="G50413" s="11"/>
      <c r="H50413" s="11"/>
    </row>
    <row r="50414" spans="6:8" x14ac:dyDescent="0.25">
      <c r="F50414" s="11"/>
      <c r="G50414" s="11"/>
      <c r="H50414" s="11"/>
    </row>
    <row r="50415" spans="6:8" x14ac:dyDescent="0.25">
      <c r="F50415" s="11"/>
      <c r="G50415" s="11"/>
      <c r="H50415" s="11"/>
    </row>
    <row r="50416" spans="6:8" x14ac:dyDescent="0.25">
      <c r="F50416" s="11"/>
      <c r="G50416" s="11"/>
      <c r="H50416" s="11"/>
    </row>
    <row r="50417" spans="6:8" x14ac:dyDescent="0.25">
      <c r="F50417" s="11"/>
      <c r="G50417" s="11"/>
      <c r="H50417" s="11"/>
    </row>
    <row r="50418" spans="6:8" x14ac:dyDescent="0.25">
      <c r="F50418" s="11"/>
      <c r="G50418" s="11"/>
      <c r="H50418" s="11"/>
    </row>
    <row r="50419" spans="6:8" x14ac:dyDescent="0.25">
      <c r="F50419" s="11"/>
      <c r="G50419" s="11"/>
      <c r="H50419" s="11"/>
    </row>
    <row r="50420" spans="6:8" x14ac:dyDescent="0.25">
      <c r="F50420" s="11"/>
      <c r="G50420" s="11"/>
      <c r="H50420" s="11"/>
    </row>
    <row r="50421" spans="6:8" x14ac:dyDescent="0.25">
      <c r="F50421" s="11"/>
      <c r="G50421" s="11"/>
      <c r="H50421" s="11"/>
    </row>
    <row r="50422" spans="6:8" x14ac:dyDescent="0.25">
      <c r="F50422" s="11"/>
      <c r="G50422" s="11"/>
      <c r="H50422" s="11"/>
    </row>
    <row r="50423" spans="6:8" x14ac:dyDescent="0.25">
      <c r="F50423" s="11"/>
      <c r="G50423" s="11"/>
      <c r="H50423" s="11"/>
    </row>
    <row r="50424" spans="6:8" x14ac:dyDescent="0.25">
      <c r="F50424" s="11"/>
      <c r="G50424" s="11"/>
      <c r="H50424" s="11"/>
    </row>
    <row r="50425" spans="6:8" x14ac:dyDescent="0.25">
      <c r="F50425" s="11"/>
      <c r="G50425" s="11"/>
      <c r="H50425" s="11"/>
    </row>
    <row r="50426" spans="6:8" x14ac:dyDescent="0.25">
      <c r="F50426" s="11"/>
      <c r="G50426" s="11"/>
      <c r="H50426" s="11"/>
    </row>
    <row r="50427" spans="6:8" x14ac:dyDescent="0.25">
      <c r="F50427" s="11"/>
      <c r="G50427" s="11"/>
      <c r="H50427" s="11"/>
    </row>
    <row r="50428" spans="6:8" x14ac:dyDescent="0.25">
      <c r="F50428" s="11"/>
      <c r="G50428" s="11"/>
      <c r="H50428" s="11"/>
    </row>
    <row r="50429" spans="6:8" x14ac:dyDescent="0.25">
      <c r="F50429" s="11"/>
      <c r="G50429" s="11"/>
      <c r="H50429" s="11"/>
    </row>
    <row r="50430" spans="6:8" x14ac:dyDescent="0.25">
      <c r="F50430" s="11"/>
      <c r="G50430" s="11"/>
      <c r="H50430" s="11"/>
    </row>
    <row r="50431" spans="6:8" x14ac:dyDescent="0.25">
      <c r="F50431" s="11"/>
      <c r="G50431" s="11"/>
      <c r="H50431" s="11"/>
    </row>
    <row r="50432" spans="6:8" x14ac:dyDescent="0.25">
      <c r="F50432" s="11"/>
      <c r="G50432" s="11"/>
      <c r="H50432" s="11"/>
    </row>
    <row r="50433" spans="6:8" x14ac:dyDescent="0.25">
      <c r="F50433" s="11"/>
      <c r="G50433" s="11"/>
      <c r="H50433" s="11"/>
    </row>
    <row r="50434" spans="6:8" x14ac:dyDescent="0.25">
      <c r="F50434" s="11"/>
      <c r="G50434" s="11"/>
      <c r="H50434" s="11"/>
    </row>
    <row r="50435" spans="6:8" x14ac:dyDescent="0.25">
      <c r="F50435" s="11"/>
      <c r="G50435" s="11"/>
      <c r="H50435" s="11"/>
    </row>
    <row r="50436" spans="6:8" x14ac:dyDescent="0.25">
      <c r="F50436" s="11"/>
      <c r="G50436" s="11"/>
      <c r="H50436" s="11"/>
    </row>
    <row r="50437" spans="6:8" x14ac:dyDescent="0.25">
      <c r="F50437" s="11"/>
      <c r="G50437" s="11"/>
      <c r="H50437" s="11"/>
    </row>
    <row r="50438" spans="6:8" x14ac:dyDescent="0.25">
      <c r="F50438" s="11"/>
      <c r="G50438" s="11"/>
      <c r="H50438" s="11"/>
    </row>
    <row r="50439" spans="6:8" x14ac:dyDescent="0.25">
      <c r="F50439" s="11"/>
      <c r="G50439" s="11"/>
      <c r="H50439" s="11"/>
    </row>
    <row r="50440" spans="6:8" x14ac:dyDescent="0.25">
      <c r="F50440" s="11"/>
      <c r="G50440" s="11"/>
      <c r="H50440" s="11"/>
    </row>
    <row r="50441" spans="6:8" x14ac:dyDescent="0.25">
      <c r="F50441" s="11"/>
      <c r="G50441" s="11"/>
      <c r="H50441" s="11"/>
    </row>
    <row r="50442" spans="6:8" x14ac:dyDescent="0.25">
      <c r="F50442" s="11"/>
      <c r="G50442" s="11"/>
      <c r="H50442" s="11"/>
    </row>
    <row r="50443" spans="6:8" x14ac:dyDescent="0.25">
      <c r="F50443" s="11"/>
      <c r="G50443" s="11"/>
      <c r="H50443" s="11"/>
    </row>
    <row r="50444" spans="6:8" x14ac:dyDescent="0.25">
      <c r="F50444" s="11"/>
      <c r="G50444" s="11"/>
      <c r="H50444" s="11"/>
    </row>
    <row r="50445" spans="6:8" x14ac:dyDescent="0.25">
      <c r="F50445" s="11"/>
      <c r="G50445" s="11"/>
      <c r="H50445" s="11"/>
    </row>
    <row r="50446" spans="6:8" x14ac:dyDescent="0.25">
      <c r="F50446" s="11"/>
      <c r="G50446" s="11"/>
      <c r="H50446" s="11"/>
    </row>
    <row r="50447" spans="6:8" x14ac:dyDescent="0.25">
      <c r="F50447" s="11"/>
      <c r="G50447" s="11"/>
      <c r="H50447" s="11"/>
    </row>
    <row r="50448" spans="6:8" x14ac:dyDescent="0.25">
      <c r="F50448" s="11"/>
      <c r="G50448" s="11"/>
      <c r="H50448" s="11"/>
    </row>
    <row r="50449" spans="6:8" x14ac:dyDescent="0.25">
      <c r="F50449" s="11"/>
      <c r="G50449" s="11"/>
      <c r="H50449" s="11"/>
    </row>
    <row r="50450" spans="6:8" x14ac:dyDescent="0.25">
      <c r="F50450" s="11"/>
      <c r="G50450" s="11"/>
      <c r="H50450" s="11"/>
    </row>
    <row r="50451" spans="6:8" x14ac:dyDescent="0.25">
      <c r="F50451" s="11"/>
      <c r="G50451" s="11"/>
      <c r="H50451" s="11"/>
    </row>
    <row r="50452" spans="6:8" x14ac:dyDescent="0.25">
      <c r="F50452" s="11"/>
      <c r="G50452" s="11"/>
      <c r="H50452" s="11"/>
    </row>
    <row r="50453" spans="6:8" x14ac:dyDescent="0.25">
      <c r="F50453" s="11"/>
      <c r="G50453" s="11"/>
      <c r="H50453" s="11"/>
    </row>
    <row r="50454" spans="6:8" x14ac:dyDescent="0.25">
      <c r="F50454" s="11"/>
      <c r="G50454" s="11"/>
      <c r="H50454" s="11"/>
    </row>
    <row r="50455" spans="6:8" x14ac:dyDescent="0.25">
      <c r="F50455" s="11"/>
      <c r="G50455" s="11"/>
      <c r="H50455" s="11"/>
    </row>
    <row r="50456" spans="6:8" x14ac:dyDescent="0.25">
      <c r="F50456" s="11"/>
      <c r="G50456" s="11"/>
      <c r="H50456" s="11"/>
    </row>
    <row r="50457" spans="6:8" x14ac:dyDescent="0.25">
      <c r="F50457" s="11"/>
      <c r="G50457" s="11"/>
      <c r="H50457" s="11"/>
    </row>
    <row r="50458" spans="6:8" x14ac:dyDescent="0.25">
      <c r="F50458" s="11"/>
      <c r="G50458" s="11"/>
      <c r="H50458" s="11"/>
    </row>
    <row r="50459" spans="6:8" x14ac:dyDescent="0.25">
      <c r="F50459" s="11"/>
      <c r="G50459" s="11"/>
      <c r="H50459" s="11"/>
    </row>
    <row r="50460" spans="6:8" x14ac:dyDescent="0.25">
      <c r="F50460" s="11"/>
      <c r="G50460" s="11"/>
      <c r="H50460" s="11"/>
    </row>
    <row r="50461" spans="6:8" x14ac:dyDescent="0.25">
      <c r="F50461" s="11"/>
      <c r="G50461" s="11"/>
      <c r="H50461" s="11"/>
    </row>
    <row r="50462" spans="6:8" x14ac:dyDescent="0.25">
      <c r="F50462" s="11"/>
      <c r="G50462" s="11"/>
      <c r="H50462" s="11"/>
    </row>
    <row r="50463" spans="6:8" x14ac:dyDescent="0.25">
      <c r="F50463" s="11"/>
      <c r="G50463" s="11"/>
      <c r="H50463" s="11"/>
    </row>
    <row r="50464" spans="6:8" x14ac:dyDescent="0.25">
      <c r="F50464" s="11"/>
      <c r="G50464" s="11"/>
      <c r="H50464" s="11"/>
    </row>
    <row r="50465" spans="6:8" x14ac:dyDescent="0.25">
      <c r="F50465" s="11"/>
      <c r="G50465" s="11"/>
      <c r="H50465" s="11"/>
    </row>
    <row r="50466" spans="6:8" x14ac:dyDescent="0.25">
      <c r="F50466" s="11"/>
      <c r="G50466" s="11"/>
      <c r="H50466" s="11"/>
    </row>
    <row r="50467" spans="6:8" x14ac:dyDescent="0.25">
      <c r="F50467" s="11"/>
      <c r="G50467" s="11"/>
      <c r="H50467" s="11"/>
    </row>
    <row r="50468" spans="6:8" x14ac:dyDescent="0.25">
      <c r="F50468" s="11"/>
      <c r="G50468" s="11"/>
      <c r="H50468" s="11"/>
    </row>
    <row r="50469" spans="6:8" x14ac:dyDescent="0.25">
      <c r="F50469" s="11"/>
      <c r="G50469" s="11"/>
      <c r="H50469" s="11"/>
    </row>
    <row r="50470" spans="6:8" x14ac:dyDescent="0.25">
      <c r="F50470" s="11"/>
      <c r="G50470" s="11"/>
      <c r="H50470" s="11"/>
    </row>
    <row r="50471" spans="6:8" x14ac:dyDescent="0.25">
      <c r="F50471" s="11"/>
      <c r="G50471" s="11"/>
      <c r="H50471" s="11"/>
    </row>
    <row r="50472" spans="6:8" x14ac:dyDescent="0.25">
      <c r="F50472" s="11"/>
      <c r="G50472" s="11"/>
      <c r="H50472" s="11"/>
    </row>
    <row r="50473" spans="6:8" x14ac:dyDescent="0.25">
      <c r="F50473" s="11"/>
      <c r="G50473" s="11"/>
      <c r="H50473" s="11"/>
    </row>
    <row r="50474" spans="6:8" x14ac:dyDescent="0.25">
      <c r="F50474" s="11"/>
      <c r="G50474" s="11"/>
      <c r="H50474" s="11"/>
    </row>
    <row r="50475" spans="6:8" x14ac:dyDescent="0.25">
      <c r="F50475" s="11"/>
      <c r="G50475" s="11"/>
      <c r="H50475" s="11"/>
    </row>
    <row r="50476" spans="6:8" x14ac:dyDescent="0.25">
      <c r="F50476" s="11"/>
      <c r="G50476" s="11"/>
      <c r="H50476" s="11"/>
    </row>
    <row r="50477" spans="6:8" x14ac:dyDescent="0.25">
      <c r="F50477" s="11"/>
      <c r="G50477" s="11"/>
      <c r="H50477" s="11"/>
    </row>
    <row r="50478" spans="6:8" x14ac:dyDescent="0.25">
      <c r="F50478" s="11"/>
      <c r="G50478" s="11"/>
      <c r="H50478" s="11"/>
    </row>
    <row r="50479" spans="6:8" x14ac:dyDescent="0.25">
      <c r="F50479" s="11"/>
      <c r="G50479" s="11"/>
      <c r="H50479" s="11"/>
    </row>
    <row r="50480" spans="6:8" x14ac:dyDescent="0.25">
      <c r="F50480" s="11"/>
      <c r="G50480" s="11"/>
      <c r="H50480" s="11"/>
    </row>
    <row r="50481" spans="6:8" x14ac:dyDescent="0.25">
      <c r="F50481" s="11"/>
      <c r="G50481" s="11"/>
      <c r="H50481" s="11"/>
    </row>
    <row r="50482" spans="6:8" x14ac:dyDescent="0.25">
      <c r="F50482" s="11"/>
      <c r="G50482" s="11"/>
      <c r="H50482" s="11"/>
    </row>
    <row r="50483" spans="6:8" x14ac:dyDescent="0.25">
      <c r="F50483" s="11"/>
      <c r="G50483" s="11"/>
      <c r="H50483" s="11"/>
    </row>
    <row r="50484" spans="6:8" x14ac:dyDescent="0.25">
      <c r="F50484" s="11"/>
      <c r="G50484" s="11"/>
      <c r="H50484" s="11"/>
    </row>
    <row r="50485" spans="6:8" x14ac:dyDescent="0.25">
      <c r="F50485" s="11"/>
      <c r="G50485" s="11"/>
      <c r="H50485" s="11"/>
    </row>
    <row r="50486" spans="6:8" x14ac:dyDescent="0.25">
      <c r="F50486" s="11"/>
      <c r="G50486" s="11"/>
      <c r="H50486" s="11"/>
    </row>
    <row r="50487" spans="6:8" x14ac:dyDescent="0.25">
      <c r="F50487" s="11"/>
      <c r="G50487" s="11"/>
      <c r="H50487" s="11"/>
    </row>
    <row r="50488" spans="6:8" x14ac:dyDescent="0.25">
      <c r="F50488" s="11"/>
      <c r="G50488" s="11"/>
      <c r="H50488" s="11"/>
    </row>
    <row r="50489" spans="6:8" x14ac:dyDescent="0.25">
      <c r="F50489" s="11"/>
      <c r="G50489" s="11"/>
      <c r="H50489" s="11"/>
    </row>
    <row r="50490" spans="6:8" x14ac:dyDescent="0.25">
      <c r="F50490" s="11"/>
      <c r="G50490" s="11"/>
      <c r="H50490" s="11"/>
    </row>
    <row r="50491" spans="6:8" x14ac:dyDescent="0.25">
      <c r="F50491" s="11"/>
      <c r="G50491" s="11"/>
      <c r="H50491" s="11"/>
    </row>
    <row r="50492" spans="6:8" x14ac:dyDescent="0.25">
      <c r="F50492" s="11"/>
      <c r="G50492" s="11"/>
      <c r="H50492" s="11"/>
    </row>
    <row r="50493" spans="6:8" x14ac:dyDescent="0.25">
      <c r="F50493" s="11"/>
      <c r="G50493" s="11"/>
      <c r="H50493" s="11"/>
    </row>
    <row r="50494" spans="6:8" x14ac:dyDescent="0.25">
      <c r="F50494" s="11"/>
      <c r="G50494" s="11"/>
      <c r="H50494" s="11"/>
    </row>
    <row r="50495" spans="6:8" x14ac:dyDescent="0.25">
      <c r="F50495" s="11"/>
      <c r="G50495" s="11"/>
      <c r="H50495" s="11"/>
    </row>
    <row r="50496" spans="6:8" x14ac:dyDescent="0.25">
      <c r="F50496" s="11"/>
      <c r="G50496" s="11"/>
      <c r="H50496" s="11"/>
    </row>
    <row r="50497" spans="6:8" x14ac:dyDescent="0.25">
      <c r="F50497" s="11"/>
      <c r="G50497" s="11"/>
      <c r="H50497" s="11"/>
    </row>
    <row r="50498" spans="6:8" x14ac:dyDescent="0.25">
      <c r="F50498" s="11"/>
      <c r="G50498" s="11"/>
      <c r="H50498" s="11"/>
    </row>
    <row r="50499" spans="6:8" x14ac:dyDescent="0.25">
      <c r="F50499" s="11"/>
      <c r="G50499" s="11"/>
      <c r="H50499" s="11"/>
    </row>
    <row r="50500" spans="6:8" x14ac:dyDescent="0.25">
      <c r="F50500" s="11"/>
      <c r="G50500" s="11"/>
      <c r="H50500" s="11"/>
    </row>
    <row r="50501" spans="6:8" x14ac:dyDescent="0.25">
      <c r="F50501" s="11"/>
      <c r="G50501" s="11"/>
      <c r="H50501" s="11"/>
    </row>
    <row r="50502" spans="6:8" x14ac:dyDescent="0.25">
      <c r="F50502" s="11"/>
      <c r="G50502" s="11"/>
      <c r="H50502" s="11"/>
    </row>
    <row r="50503" spans="6:8" x14ac:dyDescent="0.25">
      <c r="F50503" s="11"/>
      <c r="G50503" s="11"/>
      <c r="H50503" s="11"/>
    </row>
    <row r="50504" spans="6:8" x14ac:dyDescent="0.25">
      <c r="F50504" s="11"/>
      <c r="G50504" s="11"/>
      <c r="H50504" s="11"/>
    </row>
    <row r="50505" spans="6:8" x14ac:dyDescent="0.25">
      <c r="F50505" s="11"/>
      <c r="G50505" s="11"/>
      <c r="H50505" s="11"/>
    </row>
    <row r="50506" spans="6:8" x14ac:dyDescent="0.25">
      <c r="F50506" s="11"/>
      <c r="G50506" s="11"/>
      <c r="H50506" s="11"/>
    </row>
    <row r="50507" spans="6:8" x14ac:dyDescent="0.25">
      <c r="F50507" s="11"/>
      <c r="G50507" s="11"/>
      <c r="H50507" s="11"/>
    </row>
    <row r="50508" spans="6:8" x14ac:dyDescent="0.25">
      <c r="F50508" s="11"/>
      <c r="G50508" s="11"/>
      <c r="H50508" s="11"/>
    </row>
    <row r="50509" spans="6:8" x14ac:dyDescent="0.25">
      <c r="F50509" s="11"/>
      <c r="G50509" s="11"/>
      <c r="H50509" s="11"/>
    </row>
    <row r="50510" spans="6:8" x14ac:dyDescent="0.25">
      <c r="F50510" s="11"/>
      <c r="G50510" s="11"/>
      <c r="H50510" s="11"/>
    </row>
    <row r="50511" spans="6:8" x14ac:dyDescent="0.25">
      <c r="F50511" s="11"/>
      <c r="G50511" s="11"/>
      <c r="H50511" s="11"/>
    </row>
    <row r="50512" spans="6:8" x14ac:dyDescent="0.25">
      <c r="F50512" s="11"/>
      <c r="G50512" s="11"/>
      <c r="H50512" s="11"/>
    </row>
    <row r="50513" spans="6:8" x14ac:dyDescent="0.25">
      <c r="F50513" s="11"/>
      <c r="G50513" s="11"/>
      <c r="H50513" s="11"/>
    </row>
    <row r="50514" spans="6:8" x14ac:dyDescent="0.25">
      <c r="F50514" s="11"/>
      <c r="G50514" s="11"/>
      <c r="H50514" s="11"/>
    </row>
    <row r="50515" spans="6:8" x14ac:dyDescent="0.25">
      <c r="F50515" s="11"/>
      <c r="G50515" s="11"/>
      <c r="H50515" s="11"/>
    </row>
    <row r="50516" spans="6:8" x14ac:dyDescent="0.25">
      <c r="F50516" s="11"/>
      <c r="G50516" s="11"/>
      <c r="H50516" s="11"/>
    </row>
    <row r="50517" spans="6:8" x14ac:dyDescent="0.25">
      <c r="F50517" s="11"/>
      <c r="G50517" s="11"/>
      <c r="H50517" s="11"/>
    </row>
    <row r="50518" spans="6:8" x14ac:dyDescent="0.25">
      <c r="F50518" s="11"/>
      <c r="G50518" s="11"/>
      <c r="H50518" s="11"/>
    </row>
    <row r="50519" spans="6:8" x14ac:dyDescent="0.25">
      <c r="F50519" s="11"/>
      <c r="G50519" s="11"/>
      <c r="H50519" s="11"/>
    </row>
    <row r="50520" spans="6:8" x14ac:dyDescent="0.25">
      <c r="F50520" s="11"/>
      <c r="G50520" s="11"/>
      <c r="H50520" s="11"/>
    </row>
    <row r="50521" spans="6:8" x14ac:dyDescent="0.25">
      <c r="F50521" s="11"/>
      <c r="G50521" s="11"/>
      <c r="H50521" s="11"/>
    </row>
    <row r="50522" spans="6:8" x14ac:dyDescent="0.25">
      <c r="F50522" s="11"/>
      <c r="G50522" s="11"/>
      <c r="H50522" s="11"/>
    </row>
    <row r="50523" spans="6:8" x14ac:dyDescent="0.25">
      <c r="F50523" s="11"/>
      <c r="G50523" s="11"/>
      <c r="H50523" s="11"/>
    </row>
    <row r="50524" spans="6:8" x14ac:dyDescent="0.25">
      <c r="F50524" s="11"/>
      <c r="G50524" s="11"/>
      <c r="H50524" s="11"/>
    </row>
    <row r="50525" spans="6:8" x14ac:dyDescent="0.25">
      <c r="F50525" s="11"/>
      <c r="G50525" s="11"/>
      <c r="H50525" s="11"/>
    </row>
    <row r="50526" spans="6:8" x14ac:dyDescent="0.25">
      <c r="F50526" s="11"/>
      <c r="G50526" s="11"/>
      <c r="H50526" s="11"/>
    </row>
    <row r="50527" spans="6:8" x14ac:dyDescent="0.25">
      <c r="F50527" s="11"/>
      <c r="G50527" s="11"/>
      <c r="H50527" s="11"/>
    </row>
    <row r="50528" spans="6:8" x14ac:dyDescent="0.25">
      <c r="F50528" s="11"/>
      <c r="G50528" s="11"/>
      <c r="H50528" s="11"/>
    </row>
    <row r="50529" spans="6:8" x14ac:dyDescent="0.25">
      <c r="F50529" s="11"/>
      <c r="G50529" s="11"/>
      <c r="H50529" s="11"/>
    </row>
    <row r="50530" spans="6:8" x14ac:dyDescent="0.25">
      <c r="F50530" s="11"/>
      <c r="G50530" s="11"/>
      <c r="H50530" s="11"/>
    </row>
    <row r="50531" spans="6:8" x14ac:dyDescent="0.25">
      <c r="F50531" s="11"/>
      <c r="G50531" s="11"/>
      <c r="H50531" s="11"/>
    </row>
    <row r="50532" spans="6:8" x14ac:dyDescent="0.25">
      <c r="F50532" s="11"/>
      <c r="G50532" s="11"/>
      <c r="H50532" s="11"/>
    </row>
    <row r="50533" spans="6:8" x14ac:dyDescent="0.25">
      <c r="F50533" s="11"/>
      <c r="G50533" s="11"/>
      <c r="H50533" s="11"/>
    </row>
    <row r="50534" spans="6:8" x14ac:dyDescent="0.25">
      <c r="F50534" s="11"/>
      <c r="G50534" s="11"/>
      <c r="H50534" s="11"/>
    </row>
    <row r="50535" spans="6:8" x14ac:dyDescent="0.25">
      <c r="F50535" s="11"/>
      <c r="G50535" s="11"/>
      <c r="H50535" s="11"/>
    </row>
    <row r="50536" spans="6:8" x14ac:dyDescent="0.25">
      <c r="F50536" s="11"/>
      <c r="G50536" s="11"/>
      <c r="H50536" s="11"/>
    </row>
    <row r="50537" spans="6:8" x14ac:dyDescent="0.25">
      <c r="F50537" s="11"/>
      <c r="G50537" s="11"/>
      <c r="H50537" s="11"/>
    </row>
    <row r="50538" spans="6:8" x14ac:dyDescent="0.25">
      <c r="F50538" s="11"/>
      <c r="G50538" s="11"/>
      <c r="H50538" s="11"/>
    </row>
    <row r="50539" spans="6:8" x14ac:dyDescent="0.25">
      <c r="F50539" s="11"/>
      <c r="G50539" s="11"/>
      <c r="H50539" s="11"/>
    </row>
    <row r="50540" spans="6:8" x14ac:dyDescent="0.25">
      <c r="F50540" s="11"/>
      <c r="G50540" s="11"/>
      <c r="H50540" s="11"/>
    </row>
    <row r="50541" spans="6:8" x14ac:dyDescent="0.25">
      <c r="F50541" s="11"/>
      <c r="G50541" s="11"/>
      <c r="H50541" s="11"/>
    </row>
    <row r="50542" spans="6:8" x14ac:dyDescent="0.25">
      <c r="F50542" s="11"/>
      <c r="G50542" s="11"/>
      <c r="H50542" s="11"/>
    </row>
    <row r="50543" spans="6:8" x14ac:dyDescent="0.25">
      <c r="F50543" s="11"/>
      <c r="G50543" s="11"/>
      <c r="H50543" s="11"/>
    </row>
    <row r="50544" spans="6:8" x14ac:dyDescent="0.25">
      <c r="F50544" s="11"/>
      <c r="G50544" s="11"/>
      <c r="H50544" s="11"/>
    </row>
    <row r="50545" spans="6:8" x14ac:dyDescent="0.25">
      <c r="F50545" s="11"/>
      <c r="G50545" s="11"/>
      <c r="H50545" s="11"/>
    </row>
    <row r="50546" spans="6:8" x14ac:dyDescent="0.25">
      <c r="F50546" s="11"/>
      <c r="G50546" s="11"/>
      <c r="H50546" s="11"/>
    </row>
    <row r="50547" spans="6:8" x14ac:dyDescent="0.25">
      <c r="F50547" s="11"/>
      <c r="G50547" s="11"/>
      <c r="H50547" s="11"/>
    </row>
    <row r="50548" spans="6:8" x14ac:dyDescent="0.25">
      <c r="F50548" s="11"/>
      <c r="G50548" s="11"/>
      <c r="H50548" s="11"/>
    </row>
    <row r="50549" spans="6:8" x14ac:dyDescent="0.25">
      <c r="F50549" s="11"/>
      <c r="G50549" s="11"/>
      <c r="H50549" s="11"/>
    </row>
    <row r="50550" spans="6:8" x14ac:dyDescent="0.25">
      <c r="F50550" s="11"/>
      <c r="G50550" s="11"/>
      <c r="H50550" s="11"/>
    </row>
    <row r="50551" spans="6:8" x14ac:dyDescent="0.25">
      <c r="F50551" s="11"/>
      <c r="G50551" s="11"/>
      <c r="H50551" s="11"/>
    </row>
    <row r="50552" spans="6:8" x14ac:dyDescent="0.25">
      <c r="F50552" s="11"/>
      <c r="G50552" s="11"/>
      <c r="H50552" s="11"/>
    </row>
    <row r="50553" spans="6:8" x14ac:dyDescent="0.25">
      <c r="F50553" s="11"/>
      <c r="G50553" s="11"/>
      <c r="H50553" s="11"/>
    </row>
    <row r="50554" spans="6:8" x14ac:dyDescent="0.25">
      <c r="F50554" s="11"/>
      <c r="G50554" s="11"/>
      <c r="H50554" s="11"/>
    </row>
    <row r="50555" spans="6:8" x14ac:dyDescent="0.25">
      <c r="F50555" s="11"/>
      <c r="G50555" s="11"/>
      <c r="H50555" s="11"/>
    </row>
    <row r="50556" spans="6:8" x14ac:dyDescent="0.25">
      <c r="F50556" s="11"/>
      <c r="G50556" s="11"/>
      <c r="H50556" s="11"/>
    </row>
    <row r="50557" spans="6:8" x14ac:dyDescent="0.25">
      <c r="F50557" s="11"/>
      <c r="G50557" s="11"/>
      <c r="H50557" s="11"/>
    </row>
    <row r="50558" spans="6:8" x14ac:dyDescent="0.25">
      <c r="F50558" s="11"/>
      <c r="G50558" s="11"/>
      <c r="H50558" s="11"/>
    </row>
    <row r="50559" spans="6:8" x14ac:dyDescent="0.25">
      <c r="F50559" s="11"/>
      <c r="G50559" s="11"/>
      <c r="H50559" s="11"/>
    </row>
    <row r="50560" spans="6:8" x14ac:dyDescent="0.25">
      <c r="F50560" s="11"/>
      <c r="G50560" s="11"/>
      <c r="H50560" s="11"/>
    </row>
    <row r="50561" spans="6:8" x14ac:dyDescent="0.25">
      <c r="F50561" s="11"/>
      <c r="G50561" s="11"/>
      <c r="H50561" s="11"/>
    </row>
    <row r="50562" spans="6:8" x14ac:dyDescent="0.25">
      <c r="F50562" s="11"/>
      <c r="G50562" s="11"/>
      <c r="H50562" s="11"/>
    </row>
    <row r="50563" spans="6:8" x14ac:dyDescent="0.25">
      <c r="F50563" s="11"/>
      <c r="G50563" s="11"/>
      <c r="H50563" s="11"/>
    </row>
    <row r="50564" spans="6:8" x14ac:dyDescent="0.25">
      <c r="F50564" s="11"/>
      <c r="G50564" s="11"/>
      <c r="H50564" s="11"/>
    </row>
    <row r="50565" spans="6:8" x14ac:dyDescent="0.25">
      <c r="F50565" s="11"/>
      <c r="G50565" s="11"/>
      <c r="H50565" s="11"/>
    </row>
    <row r="50566" spans="6:8" x14ac:dyDescent="0.25">
      <c r="F50566" s="11"/>
      <c r="G50566" s="11"/>
      <c r="H50566" s="11"/>
    </row>
    <row r="50567" spans="6:8" x14ac:dyDescent="0.25">
      <c r="F50567" s="11"/>
      <c r="G50567" s="11"/>
      <c r="H50567" s="11"/>
    </row>
    <row r="50568" spans="6:8" x14ac:dyDescent="0.25">
      <c r="F50568" s="11"/>
      <c r="G50568" s="11"/>
      <c r="H50568" s="11"/>
    </row>
    <row r="50569" spans="6:8" x14ac:dyDescent="0.25">
      <c r="F50569" s="11"/>
      <c r="G50569" s="11"/>
      <c r="H50569" s="11"/>
    </row>
    <row r="50570" spans="6:8" x14ac:dyDescent="0.25">
      <c r="F50570" s="11"/>
      <c r="G50570" s="11"/>
      <c r="H50570" s="11"/>
    </row>
    <row r="50571" spans="6:8" x14ac:dyDescent="0.25">
      <c r="F50571" s="11"/>
      <c r="G50571" s="11"/>
      <c r="H50571" s="11"/>
    </row>
    <row r="50572" spans="6:8" x14ac:dyDescent="0.25">
      <c r="F50572" s="11"/>
      <c r="G50572" s="11"/>
      <c r="H50572" s="11"/>
    </row>
    <row r="50573" spans="6:8" x14ac:dyDescent="0.25">
      <c r="F50573" s="11"/>
      <c r="G50573" s="11"/>
      <c r="H50573" s="11"/>
    </row>
    <row r="50574" spans="6:8" x14ac:dyDescent="0.25">
      <c r="F50574" s="11"/>
      <c r="G50574" s="11"/>
      <c r="H50574" s="11"/>
    </row>
    <row r="50575" spans="6:8" x14ac:dyDescent="0.25">
      <c r="F50575" s="11"/>
      <c r="G50575" s="11"/>
      <c r="H50575" s="11"/>
    </row>
    <row r="50576" spans="6:8" x14ac:dyDescent="0.25">
      <c r="F50576" s="11"/>
      <c r="G50576" s="11"/>
      <c r="H50576" s="11"/>
    </row>
    <row r="50577" spans="6:8" x14ac:dyDescent="0.25">
      <c r="F50577" s="11"/>
      <c r="G50577" s="11"/>
      <c r="H50577" s="11"/>
    </row>
    <row r="50578" spans="6:8" x14ac:dyDescent="0.25">
      <c r="F50578" s="11"/>
      <c r="G50578" s="11"/>
      <c r="H50578" s="11"/>
    </row>
    <row r="50579" spans="6:8" x14ac:dyDescent="0.25">
      <c r="F50579" s="11"/>
      <c r="G50579" s="11"/>
      <c r="H50579" s="11"/>
    </row>
    <row r="50580" spans="6:8" x14ac:dyDescent="0.25">
      <c r="F50580" s="11"/>
      <c r="G50580" s="11"/>
      <c r="H50580" s="11"/>
    </row>
    <row r="50581" spans="6:8" x14ac:dyDescent="0.25">
      <c r="F50581" s="11"/>
      <c r="G50581" s="11"/>
      <c r="H50581" s="11"/>
    </row>
    <row r="50582" spans="6:8" x14ac:dyDescent="0.25">
      <c r="F50582" s="11"/>
      <c r="G50582" s="11"/>
      <c r="H50582" s="11"/>
    </row>
    <row r="50583" spans="6:8" x14ac:dyDescent="0.25">
      <c r="F50583" s="11"/>
      <c r="G50583" s="11"/>
      <c r="H50583" s="11"/>
    </row>
    <row r="50584" spans="6:8" x14ac:dyDescent="0.25">
      <c r="F50584" s="11"/>
      <c r="G50584" s="11"/>
      <c r="H50584" s="11"/>
    </row>
    <row r="50585" spans="6:8" x14ac:dyDescent="0.25">
      <c r="F50585" s="11"/>
      <c r="G50585" s="11"/>
      <c r="H50585" s="11"/>
    </row>
    <row r="50586" spans="6:8" x14ac:dyDescent="0.25">
      <c r="F50586" s="11"/>
      <c r="G50586" s="11"/>
      <c r="H50586" s="11"/>
    </row>
    <row r="50587" spans="6:8" x14ac:dyDescent="0.25">
      <c r="F50587" s="11"/>
      <c r="G50587" s="11"/>
      <c r="H50587" s="11"/>
    </row>
    <row r="50588" spans="6:8" x14ac:dyDescent="0.25">
      <c r="F50588" s="11"/>
      <c r="G50588" s="11"/>
      <c r="H50588" s="11"/>
    </row>
    <row r="50589" spans="6:8" x14ac:dyDescent="0.25">
      <c r="F50589" s="11"/>
      <c r="G50589" s="11"/>
      <c r="H50589" s="11"/>
    </row>
    <row r="50590" spans="6:8" x14ac:dyDescent="0.25">
      <c r="F50590" s="11"/>
      <c r="G50590" s="11"/>
      <c r="H50590" s="11"/>
    </row>
    <row r="50591" spans="6:8" x14ac:dyDescent="0.25">
      <c r="F50591" s="11"/>
      <c r="G50591" s="11"/>
      <c r="H50591" s="11"/>
    </row>
    <row r="50592" spans="6:8" x14ac:dyDescent="0.25">
      <c r="F50592" s="11"/>
      <c r="G50592" s="11"/>
      <c r="H50592" s="11"/>
    </row>
    <row r="50593" spans="6:8" x14ac:dyDescent="0.25">
      <c r="F50593" s="11"/>
      <c r="G50593" s="11"/>
      <c r="H50593" s="11"/>
    </row>
    <row r="50594" spans="6:8" x14ac:dyDescent="0.25">
      <c r="F50594" s="11"/>
      <c r="G50594" s="11"/>
      <c r="H50594" s="11"/>
    </row>
    <row r="50595" spans="6:8" x14ac:dyDescent="0.25">
      <c r="F50595" s="11"/>
      <c r="G50595" s="11"/>
      <c r="H50595" s="11"/>
    </row>
    <row r="50596" spans="6:8" x14ac:dyDescent="0.25">
      <c r="F50596" s="11"/>
      <c r="G50596" s="11"/>
      <c r="H50596" s="11"/>
    </row>
    <row r="50597" spans="6:8" x14ac:dyDescent="0.25">
      <c r="F50597" s="11"/>
      <c r="G50597" s="11"/>
      <c r="H50597" s="11"/>
    </row>
    <row r="50598" spans="6:8" x14ac:dyDescent="0.25">
      <c r="F50598" s="11"/>
      <c r="G50598" s="11"/>
      <c r="H50598" s="11"/>
    </row>
    <row r="50599" spans="6:8" x14ac:dyDescent="0.25">
      <c r="F50599" s="11"/>
      <c r="G50599" s="11"/>
      <c r="H50599" s="11"/>
    </row>
    <row r="50600" spans="6:8" x14ac:dyDescent="0.25">
      <c r="F50600" s="11"/>
      <c r="G50600" s="11"/>
      <c r="H50600" s="11"/>
    </row>
    <row r="50601" spans="6:8" x14ac:dyDescent="0.25">
      <c r="F50601" s="11"/>
      <c r="G50601" s="11"/>
      <c r="H50601" s="11"/>
    </row>
    <row r="50602" spans="6:8" x14ac:dyDescent="0.25">
      <c r="F50602" s="11"/>
      <c r="G50602" s="11"/>
      <c r="H50602" s="11"/>
    </row>
    <row r="50603" spans="6:8" x14ac:dyDescent="0.25">
      <c r="F50603" s="11"/>
      <c r="G50603" s="11"/>
      <c r="H50603" s="11"/>
    </row>
    <row r="50604" spans="6:8" x14ac:dyDescent="0.25">
      <c r="F50604" s="11"/>
      <c r="G50604" s="11"/>
      <c r="H50604" s="11"/>
    </row>
    <row r="50605" spans="6:8" x14ac:dyDescent="0.25">
      <c r="F50605" s="11"/>
      <c r="G50605" s="11"/>
      <c r="H50605" s="11"/>
    </row>
    <row r="50606" spans="6:8" x14ac:dyDescent="0.25">
      <c r="F50606" s="11"/>
      <c r="G50606" s="11"/>
      <c r="H50606" s="11"/>
    </row>
    <row r="50607" spans="6:8" x14ac:dyDescent="0.25">
      <c r="F50607" s="11"/>
      <c r="G50607" s="11"/>
      <c r="H50607" s="11"/>
    </row>
    <row r="50608" spans="6:8" x14ac:dyDescent="0.25">
      <c r="F50608" s="11"/>
      <c r="G50608" s="11"/>
      <c r="H50608" s="11"/>
    </row>
    <row r="50609" spans="6:8" x14ac:dyDescent="0.25">
      <c r="F50609" s="11"/>
      <c r="G50609" s="11"/>
      <c r="H50609" s="11"/>
    </row>
    <row r="50610" spans="6:8" x14ac:dyDescent="0.25">
      <c r="F50610" s="11"/>
      <c r="G50610" s="11"/>
      <c r="H50610" s="11"/>
    </row>
    <row r="50611" spans="6:8" x14ac:dyDescent="0.25">
      <c r="F50611" s="11"/>
      <c r="G50611" s="11"/>
      <c r="H50611" s="11"/>
    </row>
    <row r="50612" spans="6:8" x14ac:dyDescent="0.25">
      <c r="F50612" s="11"/>
      <c r="G50612" s="11"/>
      <c r="H50612" s="11"/>
    </row>
    <row r="50613" spans="6:8" x14ac:dyDescent="0.25">
      <c r="F50613" s="11"/>
      <c r="G50613" s="11"/>
      <c r="H50613" s="11"/>
    </row>
    <row r="50614" spans="6:8" x14ac:dyDescent="0.25">
      <c r="F50614" s="11"/>
      <c r="G50614" s="11"/>
      <c r="H50614" s="11"/>
    </row>
    <row r="50615" spans="6:8" x14ac:dyDescent="0.25">
      <c r="F50615" s="11"/>
      <c r="G50615" s="11"/>
      <c r="H50615" s="11"/>
    </row>
    <row r="50616" spans="6:8" x14ac:dyDescent="0.25">
      <c r="F50616" s="11"/>
      <c r="G50616" s="11"/>
      <c r="H50616" s="11"/>
    </row>
    <row r="50617" spans="6:8" x14ac:dyDescent="0.25">
      <c r="F50617" s="11"/>
      <c r="G50617" s="11"/>
      <c r="H50617" s="11"/>
    </row>
    <row r="50618" spans="6:8" x14ac:dyDescent="0.25">
      <c r="F50618" s="11"/>
      <c r="G50618" s="11"/>
      <c r="H50618" s="11"/>
    </row>
    <row r="50619" spans="6:8" x14ac:dyDescent="0.25">
      <c r="F50619" s="11"/>
      <c r="G50619" s="11"/>
      <c r="H50619" s="11"/>
    </row>
    <row r="50620" spans="6:8" x14ac:dyDescent="0.25">
      <c r="F50620" s="11"/>
      <c r="G50620" s="11"/>
      <c r="H50620" s="11"/>
    </row>
    <row r="50621" spans="6:8" x14ac:dyDescent="0.25">
      <c r="F50621" s="11"/>
      <c r="G50621" s="11"/>
      <c r="H50621" s="11"/>
    </row>
    <row r="50622" spans="6:8" x14ac:dyDescent="0.25">
      <c r="F50622" s="11"/>
      <c r="G50622" s="11"/>
      <c r="H50622" s="11"/>
    </row>
    <row r="50623" spans="6:8" x14ac:dyDescent="0.25">
      <c r="F50623" s="11"/>
      <c r="G50623" s="11"/>
      <c r="H50623" s="11"/>
    </row>
    <row r="50624" spans="6:8" x14ac:dyDescent="0.25">
      <c r="F50624" s="11"/>
      <c r="G50624" s="11"/>
      <c r="H50624" s="11"/>
    </row>
    <row r="50625" spans="6:8" x14ac:dyDescent="0.25">
      <c r="F50625" s="11"/>
      <c r="G50625" s="11"/>
      <c r="H50625" s="11"/>
    </row>
    <row r="50626" spans="6:8" x14ac:dyDescent="0.25">
      <c r="F50626" s="11"/>
      <c r="G50626" s="11"/>
      <c r="H50626" s="11"/>
    </row>
    <row r="50627" spans="6:8" x14ac:dyDescent="0.25">
      <c r="F50627" s="11"/>
      <c r="G50627" s="11"/>
      <c r="H50627" s="11"/>
    </row>
    <row r="50628" spans="6:8" x14ac:dyDescent="0.25">
      <c r="F50628" s="11"/>
      <c r="G50628" s="11"/>
      <c r="H50628" s="11"/>
    </row>
    <row r="50629" spans="6:8" x14ac:dyDescent="0.25">
      <c r="F50629" s="11"/>
      <c r="G50629" s="11"/>
      <c r="H50629" s="11"/>
    </row>
    <row r="50630" spans="6:8" x14ac:dyDescent="0.25">
      <c r="F50630" s="11"/>
      <c r="G50630" s="11"/>
      <c r="H50630" s="11"/>
    </row>
    <row r="50631" spans="6:8" x14ac:dyDescent="0.25">
      <c r="F50631" s="11"/>
      <c r="G50631" s="11"/>
      <c r="H50631" s="11"/>
    </row>
    <row r="50632" spans="6:8" x14ac:dyDescent="0.25">
      <c r="F50632" s="11"/>
      <c r="G50632" s="11"/>
      <c r="H50632" s="11"/>
    </row>
    <row r="50633" spans="6:8" x14ac:dyDescent="0.25">
      <c r="F50633" s="11"/>
      <c r="G50633" s="11"/>
      <c r="H50633" s="11"/>
    </row>
    <row r="50634" spans="6:8" x14ac:dyDescent="0.25">
      <c r="F50634" s="11"/>
      <c r="G50634" s="11"/>
      <c r="H50634" s="11"/>
    </row>
    <row r="50635" spans="6:8" x14ac:dyDescent="0.25">
      <c r="F50635" s="11"/>
      <c r="G50635" s="11"/>
      <c r="H50635" s="11"/>
    </row>
    <row r="50636" spans="6:8" x14ac:dyDescent="0.25">
      <c r="F50636" s="11"/>
      <c r="G50636" s="11"/>
      <c r="H50636" s="11"/>
    </row>
    <row r="50637" spans="6:8" x14ac:dyDescent="0.25">
      <c r="F50637" s="11"/>
      <c r="G50637" s="11"/>
      <c r="H50637" s="11"/>
    </row>
    <row r="50638" spans="6:8" x14ac:dyDescent="0.25">
      <c r="F50638" s="11"/>
      <c r="G50638" s="11"/>
      <c r="H50638" s="11"/>
    </row>
    <row r="50639" spans="6:8" x14ac:dyDescent="0.25">
      <c r="F50639" s="11"/>
      <c r="G50639" s="11"/>
      <c r="H50639" s="11"/>
    </row>
    <row r="50640" spans="6:8" x14ac:dyDescent="0.25">
      <c r="F50640" s="11"/>
      <c r="G50640" s="11"/>
      <c r="H50640" s="11"/>
    </row>
    <row r="50641" spans="6:8" x14ac:dyDescent="0.25">
      <c r="F50641" s="11"/>
      <c r="G50641" s="11"/>
      <c r="H50641" s="11"/>
    </row>
    <row r="50642" spans="6:8" x14ac:dyDescent="0.25">
      <c r="F50642" s="11"/>
      <c r="G50642" s="11"/>
      <c r="H50642" s="11"/>
    </row>
    <row r="50643" spans="6:8" x14ac:dyDescent="0.25">
      <c r="F50643" s="11"/>
      <c r="G50643" s="11"/>
      <c r="H50643" s="11"/>
    </row>
    <row r="50644" spans="6:8" x14ac:dyDescent="0.25">
      <c r="F50644" s="11"/>
      <c r="G50644" s="11"/>
      <c r="H50644" s="11"/>
    </row>
    <row r="50645" spans="6:8" x14ac:dyDescent="0.25">
      <c r="F50645" s="11"/>
      <c r="G50645" s="11"/>
      <c r="H50645" s="11"/>
    </row>
    <row r="50646" spans="6:8" x14ac:dyDescent="0.25">
      <c r="F50646" s="11"/>
      <c r="G50646" s="11"/>
      <c r="H50646" s="11"/>
    </row>
    <row r="50647" spans="6:8" x14ac:dyDescent="0.25">
      <c r="F50647" s="11"/>
      <c r="G50647" s="11"/>
      <c r="H50647" s="11"/>
    </row>
    <row r="50648" spans="6:8" x14ac:dyDescent="0.25">
      <c r="F50648" s="11"/>
      <c r="G50648" s="11"/>
      <c r="H50648" s="11"/>
    </row>
    <row r="50649" spans="6:8" x14ac:dyDescent="0.25">
      <c r="F50649" s="11"/>
      <c r="G50649" s="11"/>
      <c r="H50649" s="11"/>
    </row>
    <row r="50650" spans="6:8" x14ac:dyDescent="0.25">
      <c r="F50650" s="11"/>
      <c r="G50650" s="11"/>
      <c r="H50650" s="11"/>
    </row>
    <row r="50651" spans="6:8" x14ac:dyDescent="0.25">
      <c r="F50651" s="11"/>
      <c r="G50651" s="11"/>
      <c r="H50651" s="11"/>
    </row>
    <row r="50652" spans="6:8" x14ac:dyDescent="0.25">
      <c r="F50652" s="11"/>
      <c r="G50652" s="11"/>
      <c r="H50652" s="11"/>
    </row>
    <row r="50653" spans="6:8" x14ac:dyDescent="0.25">
      <c r="F50653" s="11"/>
      <c r="G50653" s="11"/>
      <c r="H50653" s="11"/>
    </row>
    <row r="50654" spans="6:8" x14ac:dyDescent="0.25">
      <c r="F50654" s="11"/>
      <c r="G50654" s="11"/>
      <c r="H50654" s="11"/>
    </row>
    <row r="50655" spans="6:8" x14ac:dyDescent="0.25">
      <c r="F50655" s="11"/>
      <c r="G50655" s="11"/>
      <c r="H50655" s="11"/>
    </row>
    <row r="50656" spans="6:8" x14ac:dyDescent="0.25">
      <c r="F50656" s="11"/>
      <c r="G50656" s="11"/>
      <c r="H50656" s="11"/>
    </row>
    <row r="50657" spans="6:8" x14ac:dyDescent="0.25">
      <c r="F50657" s="11"/>
      <c r="G50657" s="11"/>
      <c r="H50657" s="11"/>
    </row>
    <row r="50658" spans="6:8" x14ac:dyDescent="0.25">
      <c r="F50658" s="11"/>
      <c r="G50658" s="11"/>
      <c r="H50658" s="11"/>
    </row>
    <row r="50659" spans="6:8" x14ac:dyDescent="0.25">
      <c r="F50659" s="11"/>
      <c r="G50659" s="11"/>
      <c r="H50659" s="11"/>
    </row>
    <row r="50660" spans="6:8" x14ac:dyDescent="0.25">
      <c r="F50660" s="11"/>
      <c r="G50660" s="11"/>
      <c r="H50660" s="11"/>
    </row>
    <row r="50661" spans="6:8" x14ac:dyDescent="0.25">
      <c r="F50661" s="11"/>
      <c r="G50661" s="11"/>
      <c r="H50661" s="11"/>
    </row>
    <row r="50662" spans="6:8" x14ac:dyDescent="0.25">
      <c r="F50662" s="11"/>
      <c r="G50662" s="11"/>
      <c r="H50662" s="11"/>
    </row>
    <row r="50663" spans="6:8" x14ac:dyDescent="0.25">
      <c r="F50663" s="11"/>
      <c r="G50663" s="11"/>
      <c r="H50663" s="11"/>
    </row>
    <row r="50664" spans="6:8" x14ac:dyDescent="0.25">
      <c r="F50664" s="11"/>
      <c r="G50664" s="11"/>
      <c r="H50664" s="11"/>
    </row>
    <row r="50665" spans="6:8" x14ac:dyDescent="0.25">
      <c r="F50665" s="11"/>
      <c r="G50665" s="11"/>
      <c r="H50665" s="11"/>
    </row>
    <row r="50666" spans="6:8" x14ac:dyDescent="0.25">
      <c r="F50666" s="11"/>
      <c r="G50666" s="11"/>
      <c r="H50666" s="11"/>
    </row>
    <row r="50667" spans="6:8" x14ac:dyDescent="0.25">
      <c r="F50667" s="11"/>
      <c r="G50667" s="11"/>
      <c r="H50667" s="11"/>
    </row>
    <row r="50668" spans="6:8" x14ac:dyDescent="0.25">
      <c r="F50668" s="11"/>
      <c r="G50668" s="11"/>
      <c r="H50668" s="11"/>
    </row>
    <row r="50669" spans="6:8" x14ac:dyDescent="0.25">
      <c r="F50669" s="11"/>
      <c r="G50669" s="11"/>
      <c r="H50669" s="11"/>
    </row>
    <row r="50670" spans="6:8" x14ac:dyDescent="0.25">
      <c r="F50670" s="11"/>
      <c r="G50670" s="11"/>
      <c r="H50670" s="11"/>
    </row>
    <row r="50671" spans="6:8" x14ac:dyDescent="0.25">
      <c r="F50671" s="11"/>
      <c r="G50671" s="11"/>
      <c r="H50671" s="11"/>
    </row>
    <row r="50672" spans="6:8" x14ac:dyDescent="0.25">
      <c r="F50672" s="11"/>
      <c r="G50672" s="11"/>
      <c r="H50672" s="11"/>
    </row>
    <row r="50673" spans="6:8" x14ac:dyDescent="0.25">
      <c r="F50673" s="11"/>
      <c r="G50673" s="11"/>
      <c r="H50673" s="11"/>
    </row>
    <row r="50674" spans="6:8" x14ac:dyDescent="0.25">
      <c r="F50674" s="11"/>
      <c r="G50674" s="11"/>
      <c r="H50674" s="11"/>
    </row>
    <row r="50675" spans="6:8" x14ac:dyDescent="0.25">
      <c r="F50675" s="11"/>
      <c r="G50675" s="11"/>
      <c r="H50675" s="11"/>
    </row>
    <row r="50676" spans="6:8" x14ac:dyDescent="0.25">
      <c r="F50676" s="11"/>
      <c r="G50676" s="11"/>
      <c r="H50676" s="11"/>
    </row>
    <row r="50677" spans="6:8" x14ac:dyDescent="0.25">
      <c r="F50677" s="11"/>
      <c r="G50677" s="11"/>
      <c r="H50677" s="11"/>
    </row>
    <row r="50678" spans="6:8" x14ac:dyDescent="0.25">
      <c r="F50678" s="11"/>
      <c r="G50678" s="11"/>
      <c r="H50678" s="11"/>
    </row>
    <row r="50679" spans="6:8" x14ac:dyDescent="0.25">
      <c r="F50679" s="11"/>
      <c r="G50679" s="11"/>
      <c r="H50679" s="11"/>
    </row>
    <row r="50680" spans="6:8" x14ac:dyDescent="0.25">
      <c r="F50680" s="11"/>
      <c r="G50680" s="11"/>
      <c r="H50680" s="11"/>
    </row>
    <row r="50681" spans="6:8" x14ac:dyDescent="0.25">
      <c r="F50681" s="11"/>
      <c r="G50681" s="11"/>
      <c r="H50681" s="11"/>
    </row>
    <row r="50682" spans="6:8" x14ac:dyDescent="0.25">
      <c r="F50682" s="11"/>
      <c r="G50682" s="11"/>
      <c r="H50682" s="11"/>
    </row>
    <row r="50683" spans="6:8" x14ac:dyDescent="0.25">
      <c r="F50683" s="11"/>
      <c r="G50683" s="11"/>
      <c r="H50683" s="11"/>
    </row>
    <row r="50684" spans="6:8" x14ac:dyDescent="0.25">
      <c r="F50684" s="11"/>
      <c r="G50684" s="11"/>
      <c r="H50684" s="11"/>
    </row>
    <row r="50685" spans="6:8" x14ac:dyDescent="0.25">
      <c r="F50685" s="11"/>
      <c r="G50685" s="11"/>
      <c r="H50685" s="11"/>
    </row>
    <row r="50686" spans="6:8" x14ac:dyDescent="0.25">
      <c r="F50686" s="11"/>
      <c r="G50686" s="11"/>
      <c r="H50686" s="11"/>
    </row>
    <row r="50687" spans="6:8" x14ac:dyDescent="0.25">
      <c r="F50687" s="11"/>
      <c r="G50687" s="11"/>
      <c r="H50687" s="11"/>
    </row>
    <row r="50688" spans="6:8" x14ac:dyDescent="0.25">
      <c r="F50688" s="11"/>
      <c r="G50688" s="11"/>
      <c r="H50688" s="11"/>
    </row>
    <row r="50689" spans="6:8" x14ac:dyDescent="0.25">
      <c r="F50689" s="11"/>
      <c r="G50689" s="11"/>
      <c r="H50689" s="11"/>
    </row>
    <row r="50690" spans="6:8" x14ac:dyDescent="0.25">
      <c r="F50690" s="11"/>
      <c r="G50690" s="11"/>
      <c r="H50690" s="11"/>
    </row>
    <row r="50691" spans="6:8" x14ac:dyDescent="0.25">
      <c r="F50691" s="11"/>
      <c r="G50691" s="11"/>
      <c r="H50691" s="11"/>
    </row>
    <row r="50692" spans="6:8" x14ac:dyDescent="0.25">
      <c r="F50692" s="11"/>
      <c r="G50692" s="11"/>
      <c r="H50692" s="11"/>
    </row>
    <row r="50693" spans="6:8" x14ac:dyDescent="0.25">
      <c r="F50693" s="11"/>
      <c r="G50693" s="11"/>
      <c r="H50693" s="11"/>
    </row>
    <row r="50694" spans="6:8" x14ac:dyDescent="0.25">
      <c r="F50694" s="11"/>
      <c r="G50694" s="11"/>
      <c r="H50694" s="11"/>
    </row>
    <row r="50695" spans="6:8" x14ac:dyDescent="0.25">
      <c r="F50695" s="11"/>
      <c r="G50695" s="11"/>
      <c r="H50695" s="11"/>
    </row>
    <row r="50696" spans="6:8" x14ac:dyDescent="0.25">
      <c r="F50696" s="11"/>
      <c r="G50696" s="11"/>
      <c r="H50696" s="11"/>
    </row>
    <row r="50697" spans="6:8" x14ac:dyDescent="0.25">
      <c r="F50697" s="11"/>
      <c r="G50697" s="11"/>
      <c r="H50697" s="11"/>
    </row>
    <row r="50698" spans="6:8" x14ac:dyDescent="0.25">
      <c r="F50698" s="11"/>
      <c r="G50698" s="11"/>
      <c r="H50698" s="11"/>
    </row>
    <row r="50699" spans="6:8" x14ac:dyDescent="0.25">
      <c r="F50699" s="11"/>
      <c r="G50699" s="11"/>
      <c r="H50699" s="11"/>
    </row>
    <row r="50700" spans="6:8" x14ac:dyDescent="0.25">
      <c r="F50700" s="11"/>
      <c r="G50700" s="11"/>
      <c r="H50700" s="11"/>
    </row>
    <row r="50701" spans="6:8" x14ac:dyDescent="0.25">
      <c r="F50701" s="11"/>
      <c r="G50701" s="11"/>
      <c r="H50701" s="11"/>
    </row>
    <row r="50702" spans="6:8" x14ac:dyDescent="0.25">
      <c r="F50702" s="11"/>
      <c r="G50702" s="11"/>
      <c r="H50702" s="11"/>
    </row>
    <row r="50703" spans="6:8" x14ac:dyDescent="0.25">
      <c r="F50703" s="11"/>
      <c r="G50703" s="11"/>
      <c r="H50703" s="11"/>
    </row>
    <row r="50704" spans="6:8" x14ac:dyDescent="0.25">
      <c r="F50704" s="11"/>
      <c r="G50704" s="11"/>
      <c r="H50704" s="11"/>
    </row>
    <row r="50705" spans="6:8" x14ac:dyDescent="0.25">
      <c r="F50705" s="11"/>
      <c r="G50705" s="11"/>
      <c r="H50705" s="11"/>
    </row>
    <row r="50706" spans="6:8" x14ac:dyDescent="0.25">
      <c r="F50706" s="11"/>
      <c r="G50706" s="11"/>
      <c r="H50706" s="11"/>
    </row>
    <row r="50707" spans="6:8" x14ac:dyDescent="0.25">
      <c r="F50707" s="11"/>
      <c r="G50707" s="11"/>
      <c r="H50707" s="11"/>
    </row>
    <row r="50708" spans="6:8" x14ac:dyDescent="0.25">
      <c r="F50708" s="11"/>
      <c r="G50708" s="11"/>
      <c r="H50708" s="11"/>
    </row>
    <row r="50709" spans="6:8" x14ac:dyDescent="0.25">
      <c r="F50709" s="11"/>
      <c r="G50709" s="11"/>
      <c r="H50709" s="11"/>
    </row>
    <row r="50710" spans="6:8" x14ac:dyDescent="0.25">
      <c r="F50710" s="11"/>
      <c r="G50710" s="11"/>
      <c r="H50710" s="11"/>
    </row>
    <row r="50711" spans="6:8" x14ac:dyDescent="0.25">
      <c r="F50711" s="11"/>
      <c r="G50711" s="11"/>
      <c r="H50711" s="11"/>
    </row>
    <row r="50712" spans="6:8" x14ac:dyDescent="0.25">
      <c r="F50712" s="11"/>
      <c r="G50712" s="11"/>
      <c r="H50712" s="11"/>
    </row>
    <row r="50713" spans="6:8" x14ac:dyDescent="0.25">
      <c r="F50713" s="11"/>
      <c r="G50713" s="11"/>
      <c r="H50713" s="11"/>
    </row>
    <row r="50714" spans="6:8" x14ac:dyDescent="0.25">
      <c r="F50714" s="11"/>
      <c r="G50714" s="11"/>
      <c r="H50714" s="11"/>
    </row>
    <row r="50715" spans="6:8" x14ac:dyDescent="0.25">
      <c r="F50715" s="11"/>
      <c r="G50715" s="11"/>
      <c r="H50715" s="11"/>
    </row>
    <row r="50716" spans="6:8" x14ac:dyDescent="0.25">
      <c r="F50716" s="11"/>
      <c r="G50716" s="11"/>
      <c r="H50716" s="11"/>
    </row>
    <row r="50717" spans="6:8" x14ac:dyDescent="0.25">
      <c r="F50717" s="11"/>
      <c r="G50717" s="11"/>
      <c r="H50717" s="11"/>
    </row>
    <row r="50718" spans="6:8" x14ac:dyDescent="0.25">
      <c r="F50718" s="11"/>
      <c r="G50718" s="11"/>
      <c r="H50718" s="11"/>
    </row>
    <row r="50719" spans="6:8" x14ac:dyDescent="0.25">
      <c r="F50719" s="11"/>
      <c r="G50719" s="11"/>
      <c r="H50719" s="11"/>
    </row>
    <row r="50720" spans="6:8" x14ac:dyDescent="0.25">
      <c r="F50720" s="11"/>
      <c r="G50720" s="11"/>
      <c r="H50720" s="11"/>
    </row>
    <row r="50721" spans="6:8" x14ac:dyDescent="0.25">
      <c r="F50721" s="11"/>
      <c r="G50721" s="11"/>
      <c r="H50721" s="11"/>
    </row>
    <row r="50722" spans="6:8" x14ac:dyDescent="0.25">
      <c r="F50722" s="11"/>
      <c r="G50722" s="11"/>
      <c r="H50722" s="11"/>
    </row>
    <row r="50723" spans="6:8" x14ac:dyDescent="0.25">
      <c r="F50723" s="11"/>
      <c r="G50723" s="11"/>
      <c r="H50723" s="11"/>
    </row>
    <row r="50724" spans="6:8" x14ac:dyDescent="0.25">
      <c r="F50724" s="11"/>
      <c r="G50724" s="11"/>
      <c r="H50724" s="11"/>
    </row>
    <row r="50725" spans="6:8" x14ac:dyDescent="0.25">
      <c r="F50725" s="11"/>
      <c r="G50725" s="11"/>
      <c r="H50725" s="11"/>
    </row>
    <row r="50726" spans="6:8" x14ac:dyDescent="0.25">
      <c r="F50726" s="11"/>
      <c r="G50726" s="11"/>
      <c r="H50726" s="11"/>
    </row>
    <row r="50727" spans="6:8" x14ac:dyDescent="0.25">
      <c r="F50727" s="11"/>
      <c r="G50727" s="11"/>
      <c r="H50727" s="11"/>
    </row>
    <row r="50728" spans="6:8" x14ac:dyDescent="0.25">
      <c r="F50728" s="11"/>
      <c r="G50728" s="11"/>
      <c r="H50728" s="11"/>
    </row>
    <row r="50729" spans="6:8" x14ac:dyDescent="0.25">
      <c r="F50729" s="11"/>
      <c r="G50729" s="11"/>
      <c r="H50729" s="11"/>
    </row>
    <row r="50730" spans="6:8" x14ac:dyDescent="0.25">
      <c r="F50730" s="11"/>
      <c r="G50730" s="11"/>
      <c r="H50730" s="11"/>
    </row>
    <row r="50731" spans="6:8" x14ac:dyDescent="0.25">
      <c r="F50731" s="11"/>
      <c r="G50731" s="11"/>
      <c r="H50731" s="11"/>
    </row>
    <row r="50732" spans="6:8" x14ac:dyDescent="0.25">
      <c r="F50732" s="11"/>
      <c r="G50732" s="11"/>
      <c r="H50732" s="11"/>
    </row>
    <row r="50733" spans="6:8" x14ac:dyDescent="0.25">
      <c r="F50733" s="11"/>
      <c r="G50733" s="11"/>
      <c r="H50733" s="11"/>
    </row>
    <row r="50734" spans="6:8" x14ac:dyDescent="0.25">
      <c r="F50734" s="11"/>
      <c r="G50734" s="11"/>
      <c r="H50734" s="11"/>
    </row>
    <row r="50735" spans="6:8" x14ac:dyDescent="0.25">
      <c r="F50735" s="11"/>
      <c r="G50735" s="11"/>
      <c r="H50735" s="11"/>
    </row>
    <row r="50736" spans="6:8" x14ac:dyDescent="0.25">
      <c r="F50736" s="11"/>
      <c r="G50736" s="11"/>
      <c r="H50736" s="11"/>
    </row>
    <row r="50737" spans="6:8" x14ac:dyDescent="0.25">
      <c r="F50737" s="11"/>
      <c r="G50737" s="11"/>
      <c r="H50737" s="11"/>
    </row>
    <row r="50738" spans="6:8" x14ac:dyDescent="0.25">
      <c r="F50738" s="11"/>
      <c r="G50738" s="11"/>
      <c r="H50738" s="11"/>
    </row>
    <row r="50739" spans="6:8" x14ac:dyDescent="0.25">
      <c r="F50739" s="11"/>
      <c r="G50739" s="11"/>
      <c r="H50739" s="11"/>
    </row>
    <row r="50740" spans="6:8" x14ac:dyDescent="0.25">
      <c r="F50740" s="11"/>
      <c r="G50740" s="11"/>
      <c r="H50740" s="11"/>
    </row>
    <row r="50741" spans="6:8" x14ac:dyDescent="0.25">
      <c r="F50741" s="11"/>
      <c r="G50741" s="11"/>
      <c r="H50741" s="11"/>
    </row>
    <row r="50742" spans="6:8" x14ac:dyDescent="0.25">
      <c r="F50742" s="11"/>
      <c r="G50742" s="11"/>
      <c r="H50742" s="11"/>
    </row>
    <row r="50743" spans="6:8" x14ac:dyDescent="0.25">
      <c r="F50743" s="11"/>
      <c r="G50743" s="11"/>
      <c r="H50743" s="11"/>
    </row>
    <row r="50744" spans="6:8" x14ac:dyDescent="0.25">
      <c r="F50744" s="11"/>
      <c r="G50744" s="11"/>
      <c r="H50744" s="11"/>
    </row>
    <row r="50745" spans="6:8" x14ac:dyDescent="0.25">
      <c r="F50745" s="11"/>
      <c r="G50745" s="11"/>
      <c r="H50745" s="11"/>
    </row>
    <row r="50746" spans="6:8" x14ac:dyDescent="0.25">
      <c r="F50746" s="11"/>
      <c r="G50746" s="11"/>
      <c r="H50746" s="11"/>
    </row>
    <row r="50747" spans="6:8" x14ac:dyDescent="0.25">
      <c r="F50747" s="11"/>
      <c r="G50747" s="11"/>
      <c r="H50747" s="11"/>
    </row>
    <row r="50748" spans="6:8" x14ac:dyDescent="0.25">
      <c r="F50748" s="11"/>
      <c r="G50748" s="11"/>
      <c r="H50748" s="11"/>
    </row>
    <row r="50749" spans="6:8" x14ac:dyDescent="0.25">
      <c r="F50749" s="11"/>
      <c r="G50749" s="11"/>
      <c r="H50749" s="11"/>
    </row>
    <row r="50750" spans="6:8" x14ac:dyDescent="0.25">
      <c r="F50750" s="11"/>
      <c r="G50750" s="11"/>
      <c r="H50750" s="11"/>
    </row>
    <row r="50751" spans="6:8" x14ac:dyDescent="0.25">
      <c r="F50751" s="11"/>
      <c r="G50751" s="11"/>
      <c r="H50751" s="11"/>
    </row>
    <row r="50752" spans="6:8" x14ac:dyDescent="0.25">
      <c r="F50752" s="11"/>
      <c r="G50752" s="11"/>
      <c r="H50752" s="11"/>
    </row>
    <row r="50753" spans="6:8" x14ac:dyDescent="0.25">
      <c r="F50753" s="11"/>
      <c r="G50753" s="11"/>
      <c r="H50753" s="11"/>
    </row>
    <row r="50754" spans="6:8" x14ac:dyDescent="0.25">
      <c r="F50754" s="11"/>
      <c r="G50754" s="11"/>
      <c r="H50754" s="11"/>
    </row>
    <row r="50755" spans="6:8" x14ac:dyDescent="0.25">
      <c r="F50755" s="11"/>
      <c r="G50755" s="11"/>
      <c r="H50755" s="11"/>
    </row>
    <row r="50756" spans="6:8" x14ac:dyDescent="0.25">
      <c r="F50756" s="11"/>
      <c r="G50756" s="11"/>
      <c r="H50756" s="11"/>
    </row>
    <row r="50757" spans="6:8" x14ac:dyDescent="0.25">
      <c r="F50757" s="11"/>
      <c r="G50757" s="11"/>
      <c r="H50757" s="11"/>
    </row>
    <row r="50758" spans="6:8" x14ac:dyDescent="0.25">
      <c r="F50758" s="11"/>
      <c r="G50758" s="11"/>
      <c r="H50758" s="11"/>
    </row>
    <row r="50759" spans="6:8" x14ac:dyDescent="0.25">
      <c r="F50759" s="11"/>
      <c r="G50759" s="11"/>
      <c r="H50759" s="11"/>
    </row>
    <row r="50760" spans="6:8" x14ac:dyDescent="0.25">
      <c r="F50760" s="11"/>
      <c r="G50760" s="11"/>
      <c r="H50760" s="11"/>
    </row>
    <row r="50761" spans="6:8" x14ac:dyDescent="0.25">
      <c r="F50761" s="11"/>
      <c r="G50761" s="11"/>
      <c r="H50761" s="11"/>
    </row>
    <row r="50762" spans="6:8" x14ac:dyDescent="0.25">
      <c r="F50762" s="11"/>
      <c r="G50762" s="11"/>
      <c r="H50762" s="11"/>
    </row>
    <row r="50763" spans="6:8" x14ac:dyDescent="0.25">
      <c r="F50763" s="11"/>
      <c r="G50763" s="11"/>
      <c r="H50763" s="11"/>
    </row>
    <row r="50764" spans="6:8" x14ac:dyDescent="0.25">
      <c r="F50764" s="11"/>
      <c r="G50764" s="11"/>
      <c r="H50764" s="11"/>
    </row>
    <row r="50765" spans="6:8" x14ac:dyDescent="0.25">
      <c r="F50765" s="11"/>
      <c r="G50765" s="11"/>
      <c r="H50765" s="11"/>
    </row>
    <row r="50766" spans="6:8" x14ac:dyDescent="0.25">
      <c r="F50766" s="11"/>
      <c r="G50766" s="11"/>
      <c r="H50766" s="11"/>
    </row>
    <row r="50767" spans="6:8" x14ac:dyDescent="0.25">
      <c r="F50767" s="11"/>
      <c r="G50767" s="11"/>
      <c r="H50767" s="11"/>
    </row>
    <row r="50768" spans="6:8" x14ac:dyDescent="0.25">
      <c r="F50768" s="11"/>
      <c r="G50768" s="11"/>
      <c r="H50768" s="11"/>
    </row>
    <row r="50769" spans="6:8" x14ac:dyDescent="0.25">
      <c r="F50769" s="11"/>
      <c r="G50769" s="11"/>
      <c r="H50769" s="11"/>
    </row>
    <row r="50770" spans="6:8" x14ac:dyDescent="0.25">
      <c r="F50770" s="11"/>
      <c r="G50770" s="11"/>
      <c r="H50770" s="11"/>
    </row>
    <row r="50771" spans="6:8" x14ac:dyDescent="0.25">
      <c r="F50771" s="11"/>
      <c r="G50771" s="11"/>
      <c r="H50771" s="11"/>
    </row>
    <row r="50772" spans="6:8" x14ac:dyDescent="0.25">
      <c r="F50772" s="11"/>
      <c r="G50772" s="11"/>
      <c r="H50772" s="11"/>
    </row>
    <row r="50773" spans="6:8" x14ac:dyDescent="0.25">
      <c r="F50773" s="11"/>
      <c r="G50773" s="11"/>
      <c r="H50773" s="11"/>
    </row>
    <row r="50774" spans="6:8" x14ac:dyDescent="0.25">
      <c r="F50774" s="11"/>
      <c r="G50774" s="11"/>
      <c r="H50774" s="11"/>
    </row>
    <row r="50775" spans="6:8" x14ac:dyDescent="0.25">
      <c r="F50775" s="11"/>
      <c r="G50775" s="11"/>
      <c r="H50775" s="11"/>
    </row>
    <row r="50776" spans="6:8" x14ac:dyDescent="0.25">
      <c r="F50776" s="11"/>
      <c r="G50776" s="11"/>
      <c r="H50776" s="11"/>
    </row>
    <row r="50777" spans="6:8" x14ac:dyDescent="0.25">
      <c r="F50777" s="11"/>
      <c r="G50777" s="11"/>
      <c r="H50777" s="11"/>
    </row>
    <row r="50778" spans="6:8" x14ac:dyDescent="0.25">
      <c r="F50778" s="11"/>
      <c r="G50778" s="11"/>
      <c r="H50778" s="11"/>
    </row>
    <row r="50779" spans="6:8" x14ac:dyDescent="0.25">
      <c r="F50779" s="11"/>
      <c r="G50779" s="11"/>
      <c r="H50779" s="11"/>
    </row>
    <row r="50780" spans="6:8" x14ac:dyDescent="0.25">
      <c r="F50780" s="11"/>
      <c r="G50780" s="11"/>
      <c r="H50780" s="11"/>
    </row>
    <row r="50781" spans="6:8" x14ac:dyDescent="0.25">
      <c r="F50781" s="11"/>
      <c r="G50781" s="11"/>
      <c r="H50781" s="11"/>
    </row>
    <row r="50782" spans="6:8" x14ac:dyDescent="0.25">
      <c r="F50782" s="11"/>
      <c r="G50782" s="11"/>
      <c r="H50782" s="11"/>
    </row>
    <row r="50783" spans="6:8" x14ac:dyDescent="0.25">
      <c r="F50783" s="11"/>
      <c r="G50783" s="11"/>
      <c r="H50783" s="11"/>
    </row>
    <row r="50784" spans="6:8" x14ac:dyDescent="0.25">
      <c r="F50784" s="11"/>
      <c r="G50784" s="11"/>
      <c r="H50784" s="11"/>
    </row>
    <row r="50785" spans="6:8" x14ac:dyDescent="0.25">
      <c r="F50785" s="11"/>
      <c r="G50785" s="11"/>
      <c r="H50785" s="11"/>
    </row>
    <row r="50786" spans="6:8" x14ac:dyDescent="0.25">
      <c r="F50786" s="11"/>
      <c r="G50786" s="11"/>
      <c r="H50786" s="11"/>
    </row>
    <row r="50787" spans="6:8" x14ac:dyDescent="0.25">
      <c r="F50787" s="11"/>
      <c r="G50787" s="11"/>
      <c r="H50787" s="11"/>
    </row>
    <row r="50788" spans="6:8" x14ac:dyDescent="0.25">
      <c r="F50788" s="11"/>
      <c r="G50788" s="11"/>
      <c r="H50788" s="11"/>
    </row>
    <row r="50789" spans="6:8" x14ac:dyDescent="0.25">
      <c r="F50789" s="11"/>
      <c r="G50789" s="11"/>
      <c r="H50789" s="11"/>
    </row>
    <row r="50790" spans="6:8" x14ac:dyDescent="0.25">
      <c r="F50790" s="11"/>
      <c r="G50790" s="11"/>
      <c r="H50790" s="11"/>
    </row>
    <row r="50791" spans="6:8" x14ac:dyDescent="0.25">
      <c r="F50791" s="11"/>
      <c r="G50791" s="11"/>
      <c r="H50791" s="11"/>
    </row>
    <row r="50792" spans="6:8" x14ac:dyDescent="0.25">
      <c r="F50792" s="11"/>
      <c r="G50792" s="11"/>
      <c r="H50792" s="11"/>
    </row>
    <row r="50793" spans="6:8" x14ac:dyDescent="0.25">
      <c r="F50793" s="11"/>
      <c r="G50793" s="11"/>
      <c r="H50793" s="11"/>
    </row>
    <row r="50794" spans="6:8" x14ac:dyDescent="0.25">
      <c r="F50794" s="11"/>
      <c r="G50794" s="11"/>
      <c r="H50794" s="11"/>
    </row>
    <row r="50795" spans="6:8" x14ac:dyDescent="0.25">
      <c r="F50795" s="11"/>
      <c r="G50795" s="11"/>
      <c r="H50795" s="11"/>
    </row>
    <row r="50796" spans="6:8" x14ac:dyDescent="0.25">
      <c r="F50796" s="11"/>
      <c r="G50796" s="11"/>
      <c r="H50796" s="11"/>
    </row>
    <row r="50797" spans="6:8" x14ac:dyDescent="0.25">
      <c r="F50797" s="11"/>
      <c r="G50797" s="11"/>
      <c r="H50797" s="11"/>
    </row>
    <row r="50798" spans="6:8" x14ac:dyDescent="0.25">
      <c r="F50798" s="11"/>
      <c r="G50798" s="11"/>
      <c r="H50798" s="11"/>
    </row>
    <row r="50799" spans="6:8" x14ac:dyDescent="0.25">
      <c r="F50799" s="11"/>
      <c r="G50799" s="11"/>
      <c r="H50799" s="11"/>
    </row>
    <row r="50800" spans="6:8" x14ac:dyDescent="0.25">
      <c r="F50800" s="11"/>
      <c r="G50800" s="11"/>
      <c r="H50800" s="11"/>
    </row>
    <row r="50801" spans="6:8" x14ac:dyDescent="0.25">
      <c r="F50801" s="11"/>
      <c r="G50801" s="11"/>
      <c r="H50801" s="11"/>
    </row>
    <row r="50802" spans="6:8" x14ac:dyDescent="0.25">
      <c r="F50802" s="11"/>
      <c r="G50802" s="11"/>
      <c r="H50802" s="11"/>
    </row>
    <row r="50803" spans="6:8" x14ac:dyDescent="0.25">
      <c r="F50803" s="11"/>
      <c r="G50803" s="11"/>
      <c r="H50803" s="11"/>
    </row>
    <row r="50804" spans="6:8" x14ac:dyDescent="0.25">
      <c r="F50804" s="11"/>
      <c r="G50804" s="11"/>
      <c r="H50804" s="11"/>
    </row>
    <row r="50805" spans="6:8" x14ac:dyDescent="0.25">
      <c r="F50805" s="11"/>
      <c r="G50805" s="11"/>
      <c r="H50805" s="11"/>
    </row>
    <row r="50806" spans="6:8" x14ac:dyDescent="0.25">
      <c r="F50806" s="11"/>
      <c r="G50806" s="11"/>
      <c r="H50806" s="11"/>
    </row>
    <row r="50807" spans="6:8" x14ac:dyDescent="0.25">
      <c r="F50807" s="11"/>
      <c r="G50807" s="11"/>
      <c r="H50807" s="11"/>
    </row>
    <row r="50808" spans="6:8" x14ac:dyDescent="0.25">
      <c r="F50808" s="11"/>
      <c r="G50808" s="11"/>
      <c r="H50808" s="11"/>
    </row>
    <row r="50809" spans="6:8" x14ac:dyDescent="0.25">
      <c r="F50809" s="11"/>
      <c r="G50809" s="11"/>
      <c r="H50809" s="11"/>
    </row>
    <row r="50810" spans="6:8" x14ac:dyDescent="0.25">
      <c r="F50810" s="11"/>
      <c r="G50810" s="11"/>
      <c r="H50810" s="11"/>
    </row>
    <row r="50811" spans="6:8" x14ac:dyDescent="0.25">
      <c r="F50811" s="11"/>
      <c r="G50811" s="11"/>
      <c r="H50811" s="11"/>
    </row>
    <row r="50812" spans="6:8" x14ac:dyDescent="0.25">
      <c r="F50812" s="11"/>
      <c r="G50812" s="11"/>
      <c r="H50812" s="11"/>
    </row>
    <row r="50813" spans="6:8" x14ac:dyDescent="0.25">
      <c r="F50813" s="11"/>
      <c r="G50813" s="11"/>
      <c r="H50813" s="11"/>
    </row>
    <row r="50814" spans="6:8" x14ac:dyDescent="0.25">
      <c r="F50814" s="11"/>
      <c r="G50814" s="11"/>
      <c r="H50814" s="11"/>
    </row>
    <row r="50815" spans="6:8" x14ac:dyDescent="0.25">
      <c r="F50815" s="11"/>
      <c r="G50815" s="11"/>
      <c r="H50815" s="11"/>
    </row>
    <row r="50816" spans="6:8" x14ac:dyDescent="0.25">
      <c r="F50816" s="11"/>
      <c r="G50816" s="11"/>
      <c r="H50816" s="11"/>
    </row>
    <row r="50817" spans="6:8" x14ac:dyDescent="0.25">
      <c r="F50817" s="11"/>
      <c r="G50817" s="11"/>
      <c r="H50817" s="11"/>
    </row>
    <row r="50818" spans="6:8" x14ac:dyDescent="0.25">
      <c r="F50818" s="11"/>
      <c r="G50818" s="11"/>
      <c r="H50818" s="11"/>
    </row>
    <row r="50819" spans="6:8" x14ac:dyDescent="0.25">
      <c r="F50819" s="11"/>
      <c r="G50819" s="11"/>
      <c r="H50819" s="11"/>
    </row>
    <row r="50820" spans="6:8" x14ac:dyDescent="0.25">
      <c r="F50820" s="11"/>
      <c r="G50820" s="11"/>
      <c r="H50820" s="11"/>
    </row>
    <row r="50821" spans="6:8" x14ac:dyDescent="0.25">
      <c r="F50821" s="11"/>
      <c r="G50821" s="11"/>
      <c r="H50821" s="11"/>
    </row>
    <row r="50822" spans="6:8" x14ac:dyDescent="0.25">
      <c r="F50822" s="11"/>
      <c r="G50822" s="11"/>
      <c r="H50822" s="11"/>
    </row>
    <row r="50823" spans="6:8" x14ac:dyDescent="0.25">
      <c r="F50823" s="11"/>
      <c r="G50823" s="11"/>
      <c r="H50823" s="11"/>
    </row>
    <row r="50824" spans="6:8" x14ac:dyDescent="0.25">
      <c r="F50824" s="11"/>
      <c r="G50824" s="11"/>
      <c r="H50824" s="11"/>
    </row>
    <row r="50825" spans="6:8" x14ac:dyDescent="0.25">
      <c r="F50825" s="11"/>
      <c r="G50825" s="11"/>
      <c r="H50825" s="11"/>
    </row>
    <row r="50826" spans="6:8" x14ac:dyDescent="0.25">
      <c r="F50826" s="11"/>
      <c r="G50826" s="11"/>
      <c r="H50826" s="11"/>
    </row>
    <row r="50827" spans="6:8" x14ac:dyDescent="0.25">
      <c r="F50827" s="11"/>
      <c r="G50827" s="11"/>
      <c r="H50827" s="11"/>
    </row>
    <row r="50828" spans="6:8" x14ac:dyDescent="0.25">
      <c r="F50828" s="11"/>
      <c r="G50828" s="11"/>
      <c r="H50828" s="11"/>
    </row>
    <row r="50829" spans="6:8" x14ac:dyDescent="0.25">
      <c r="F50829" s="11"/>
      <c r="G50829" s="11"/>
      <c r="H50829" s="11"/>
    </row>
    <row r="50830" spans="6:8" x14ac:dyDescent="0.25">
      <c r="F50830" s="11"/>
      <c r="G50830" s="11"/>
      <c r="H50830" s="11"/>
    </row>
    <row r="50831" spans="6:8" x14ac:dyDescent="0.25">
      <c r="F50831" s="11"/>
      <c r="G50831" s="11"/>
      <c r="H50831" s="11"/>
    </row>
    <row r="50832" spans="6:8" x14ac:dyDescent="0.25">
      <c r="F50832" s="11"/>
      <c r="G50832" s="11"/>
      <c r="H50832" s="11"/>
    </row>
    <row r="50833" spans="6:8" x14ac:dyDescent="0.25">
      <c r="F50833" s="11"/>
      <c r="G50833" s="11"/>
      <c r="H50833" s="11"/>
    </row>
    <row r="50834" spans="6:8" x14ac:dyDescent="0.25">
      <c r="F50834" s="11"/>
      <c r="G50834" s="11"/>
      <c r="H50834" s="11"/>
    </row>
    <row r="50835" spans="6:8" x14ac:dyDescent="0.25">
      <c r="F50835" s="11"/>
      <c r="G50835" s="11"/>
      <c r="H50835" s="11"/>
    </row>
    <row r="50836" spans="6:8" x14ac:dyDescent="0.25">
      <c r="F50836" s="11"/>
      <c r="G50836" s="11"/>
      <c r="H50836" s="11"/>
    </row>
    <row r="50837" spans="6:8" x14ac:dyDescent="0.25">
      <c r="F50837" s="11"/>
      <c r="G50837" s="11"/>
      <c r="H50837" s="11"/>
    </row>
    <row r="50838" spans="6:8" x14ac:dyDescent="0.25">
      <c r="F50838" s="11"/>
      <c r="G50838" s="11"/>
      <c r="H50838" s="11"/>
    </row>
    <row r="50839" spans="6:8" x14ac:dyDescent="0.25">
      <c r="F50839" s="11"/>
      <c r="G50839" s="11"/>
      <c r="H50839" s="11"/>
    </row>
    <row r="50840" spans="6:8" x14ac:dyDescent="0.25">
      <c r="F50840" s="11"/>
      <c r="G50840" s="11"/>
      <c r="H50840" s="11"/>
    </row>
    <row r="50841" spans="6:8" x14ac:dyDescent="0.25">
      <c r="F50841" s="11"/>
      <c r="G50841" s="11"/>
      <c r="H50841" s="11"/>
    </row>
    <row r="50842" spans="6:8" x14ac:dyDescent="0.25">
      <c r="F50842" s="11"/>
      <c r="G50842" s="11"/>
      <c r="H50842" s="11"/>
    </row>
    <row r="50843" spans="6:8" x14ac:dyDescent="0.25">
      <c r="F50843" s="11"/>
      <c r="G50843" s="11"/>
      <c r="H50843" s="11"/>
    </row>
    <row r="50844" spans="6:8" x14ac:dyDescent="0.25">
      <c r="F50844" s="11"/>
      <c r="G50844" s="11"/>
      <c r="H50844" s="11"/>
    </row>
    <row r="50845" spans="6:8" x14ac:dyDescent="0.25">
      <c r="F50845" s="11"/>
      <c r="G50845" s="11"/>
      <c r="H50845" s="11"/>
    </row>
    <row r="50846" spans="6:8" x14ac:dyDescent="0.25">
      <c r="F50846" s="11"/>
      <c r="G50846" s="11"/>
      <c r="H50846" s="11"/>
    </row>
    <row r="50847" spans="6:8" x14ac:dyDescent="0.25">
      <c r="F50847" s="11"/>
      <c r="G50847" s="11"/>
      <c r="H50847" s="11"/>
    </row>
    <row r="50848" spans="6:8" x14ac:dyDescent="0.25">
      <c r="F50848" s="11"/>
      <c r="G50848" s="11"/>
      <c r="H50848" s="11"/>
    </row>
    <row r="50849" spans="6:8" x14ac:dyDescent="0.25">
      <c r="F50849" s="11"/>
      <c r="G50849" s="11"/>
      <c r="H50849" s="11"/>
    </row>
    <row r="50850" spans="6:8" x14ac:dyDescent="0.25">
      <c r="F50850" s="11"/>
      <c r="G50850" s="11"/>
      <c r="H50850" s="11"/>
    </row>
    <row r="50851" spans="6:8" x14ac:dyDescent="0.25">
      <c r="F50851" s="11"/>
      <c r="G50851" s="11"/>
      <c r="H50851" s="11"/>
    </row>
    <row r="50852" spans="6:8" x14ac:dyDescent="0.25">
      <c r="F50852" s="11"/>
      <c r="G50852" s="11"/>
      <c r="H50852" s="11"/>
    </row>
    <row r="50853" spans="6:8" x14ac:dyDescent="0.25">
      <c r="F50853" s="11"/>
      <c r="G50853" s="11"/>
      <c r="H50853" s="11"/>
    </row>
    <row r="50854" spans="6:8" x14ac:dyDescent="0.25">
      <c r="F50854" s="11"/>
      <c r="G50854" s="11"/>
      <c r="H50854" s="11"/>
    </row>
    <row r="50855" spans="6:8" x14ac:dyDescent="0.25">
      <c r="F50855" s="11"/>
      <c r="G50855" s="11"/>
      <c r="H50855" s="11"/>
    </row>
    <row r="50856" spans="6:8" x14ac:dyDescent="0.25">
      <c r="F50856" s="11"/>
      <c r="G50856" s="11"/>
      <c r="H50856" s="11"/>
    </row>
    <row r="50857" spans="6:8" x14ac:dyDescent="0.25">
      <c r="F50857" s="11"/>
      <c r="G50857" s="11"/>
      <c r="H50857" s="11"/>
    </row>
    <row r="50858" spans="6:8" x14ac:dyDescent="0.25">
      <c r="F50858" s="11"/>
      <c r="G50858" s="11"/>
      <c r="H50858" s="11"/>
    </row>
    <row r="50859" spans="6:8" x14ac:dyDescent="0.25">
      <c r="F50859" s="11"/>
      <c r="G50859" s="11"/>
      <c r="H50859" s="11"/>
    </row>
    <row r="50860" spans="6:8" x14ac:dyDescent="0.25">
      <c r="F50860" s="11"/>
      <c r="G50860" s="11"/>
      <c r="H50860" s="11"/>
    </row>
    <row r="50861" spans="6:8" x14ac:dyDescent="0.25">
      <c r="F50861" s="11"/>
      <c r="G50861" s="11"/>
      <c r="H50861" s="11"/>
    </row>
    <row r="50862" spans="6:8" x14ac:dyDescent="0.25">
      <c r="F50862" s="11"/>
      <c r="G50862" s="11"/>
      <c r="H50862" s="11"/>
    </row>
    <row r="50863" spans="6:8" x14ac:dyDescent="0.25">
      <c r="F50863" s="11"/>
      <c r="G50863" s="11"/>
      <c r="H50863" s="11"/>
    </row>
    <row r="50864" spans="6:8" x14ac:dyDescent="0.25">
      <c r="F50864" s="11"/>
      <c r="G50864" s="11"/>
      <c r="H50864" s="11"/>
    </row>
    <row r="50865" spans="6:8" x14ac:dyDescent="0.25">
      <c r="F50865" s="11"/>
      <c r="G50865" s="11"/>
      <c r="H50865" s="11"/>
    </row>
    <row r="50866" spans="6:8" x14ac:dyDescent="0.25">
      <c r="F50866" s="11"/>
      <c r="G50866" s="11"/>
      <c r="H50866" s="11"/>
    </row>
    <row r="50867" spans="6:8" x14ac:dyDescent="0.25">
      <c r="F50867" s="11"/>
      <c r="G50867" s="11"/>
      <c r="H50867" s="11"/>
    </row>
    <row r="50868" spans="6:8" x14ac:dyDescent="0.25">
      <c r="F50868" s="11"/>
      <c r="G50868" s="11"/>
      <c r="H50868" s="11"/>
    </row>
    <row r="50869" spans="6:8" x14ac:dyDescent="0.25">
      <c r="F50869" s="11"/>
      <c r="G50869" s="11"/>
      <c r="H50869" s="11"/>
    </row>
    <row r="50870" spans="6:8" x14ac:dyDescent="0.25">
      <c r="F50870" s="11"/>
      <c r="G50870" s="11"/>
      <c r="H50870" s="11"/>
    </row>
    <row r="50871" spans="6:8" x14ac:dyDescent="0.25">
      <c r="F50871" s="11"/>
      <c r="G50871" s="11"/>
      <c r="H50871" s="11"/>
    </row>
    <row r="50872" spans="6:8" x14ac:dyDescent="0.25">
      <c r="F50872" s="11"/>
      <c r="G50872" s="11"/>
      <c r="H50872" s="11"/>
    </row>
    <row r="50873" spans="6:8" x14ac:dyDescent="0.25">
      <c r="F50873" s="11"/>
      <c r="G50873" s="11"/>
      <c r="H50873" s="11"/>
    </row>
    <row r="50874" spans="6:8" x14ac:dyDescent="0.25">
      <c r="F50874" s="11"/>
      <c r="G50874" s="11"/>
      <c r="H50874" s="11"/>
    </row>
    <row r="50875" spans="6:8" x14ac:dyDescent="0.25">
      <c r="F50875" s="11"/>
      <c r="G50875" s="11"/>
      <c r="H50875" s="11"/>
    </row>
    <row r="50876" spans="6:8" x14ac:dyDescent="0.25">
      <c r="F50876" s="11"/>
      <c r="G50876" s="11"/>
      <c r="H50876" s="11"/>
    </row>
    <row r="50877" spans="6:8" x14ac:dyDescent="0.25">
      <c r="F50877" s="11"/>
      <c r="G50877" s="11"/>
      <c r="H50877" s="11"/>
    </row>
    <row r="50878" spans="6:8" x14ac:dyDescent="0.25">
      <c r="F50878" s="11"/>
      <c r="G50878" s="11"/>
      <c r="H50878" s="11"/>
    </row>
    <row r="50879" spans="6:8" x14ac:dyDescent="0.25">
      <c r="F50879" s="11"/>
      <c r="G50879" s="11"/>
      <c r="H50879" s="11"/>
    </row>
    <row r="50880" spans="6:8" x14ac:dyDescent="0.25">
      <c r="F50880" s="11"/>
      <c r="G50880" s="11"/>
      <c r="H50880" s="11"/>
    </row>
    <row r="50881" spans="6:8" x14ac:dyDescent="0.25">
      <c r="F50881" s="11"/>
      <c r="G50881" s="11"/>
      <c r="H50881" s="11"/>
    </row>
    <row r="50882" spans="6:8" x14ac:dyDescent="0.25">
      <c r="F50882" s="11"/>
      <c r="G50882" s="11"/>
      <c r="H50882" s="11"/>
    </row>
    <row r="50883" spans="6:8" x14ac:dyDescent="0.25">
      <c r="F50883" s="11"/>
      <c r="G50883" s="11"/>
      <c r="H50883" s="11"/>
    </row>
    <row r="50884" spans="6:8" x14ac:dyDescent="0.25">
      <c r="F50884" s="11"/>
      <c r="G50884" s="11"/>
      <c r="H50884" s="11"/>
    </row>
    <row r="50885" spans="6:8" x14ac:dyDescent="0.25">
      <c r="F50885" s="11"/>
      <c r="G50885" s="11"/>
      <c r="H50885" s="11"/>
    </row>
    <row r="50886" spans="6:8" x14ac:dyDescent="0.25">
      <c r="F50886" s="11"/>
      <c r="G50886" s="11"/>
      <c r="H50886" s="11"/>
    </row>
    <row r="50887" spans="6:8" x14ac:dyDescent="0.25">
      <c r="F50887" s="11"/>
      <c r="G50887" s="11"/>
      <c r="H50887" s="11"/>
    </row>
    <row r="50888" spans="6:8" x14ac:dyDescent="0.25">
      <c r="F50888" s="11"/>
      <c r="G50888" s="11"/>
      <c r="H50888" s="11"/>
    </row>
    <row r="50889" spans="6:8" x14ac:dyDescent="0.25">
      <c r="F50889" s="11"/>
      <c r="G50889" s="11"/>
      <c r="H50889" s="11"/>
    </row>
    <row r="50890" spans="6:8" x14ac:dyDescent="0.25">
      <c r="F50890" s="11"/>
      <c r="G50890" s="11"/>
      <c r="H50890" s="11"/>
    </row>
    <row r="50891" spans="6:8" x14ac:dyDescent="0.25">
      <c r="F50891" s="11"/>
      <c r="G50891" s="11"/>
      <c r="H50891" s="11"/>
    </row>
    <row r="50892" spans="6:8" x14ac:dyDescent="0.25">
      <c r="F50892" s="11"/>
      <c r="G50892" s="11"/>
      <c r="H50892" s="11"/>
    </row>
    <row r="50893" spans="6:8" x14ac:dyDescent="0.25">
      <c r="F50893" s="11"/>
      <c r="G50893" s="11"/>
      <c r="H50893" s="11"/>
    </row>
    <row r="50894" spans="6:8" x14ac:dyDescent="0.25">
      <c r="F50894" s="11"/>
      <c r="G50894" s="11"/>
      <c r="H50894" s="11"/>
    </row>
    <row r="50895" spans="6:8" x14ac:dyDescent="0.25">
      <c r="F50895" s="11"/>
      <c r="G50895" s="11"/>
      <c r="H50895" s="11"/>
    </row>
    <row r="50896" spans="6:8" x14ac:dyDescent="0.25">
      <c r="F50896" s="11"/>
      <c r="G50896" s="11"/>
      <c r="H50896" s="11"/>
    </row>
    <row r="50897" spans="6:8" x14ac:dyDescent="0.25">
      <c r="F50897" s="11"/>
      <c r="G50897" s="11"/>
      <c r="H50897" s="11"/>
    </row>
    <row r="50898" spans="6:8" x14ac:dyDescent="0.25">
      <c r="F50898" s="11"/>
      <c r="G50898" s="11"/>
      <c r="H50898" s="11"/>
    </row>
    <row r="50899" spans="6:8" x14ac:dyDescent="0.25">
      <c r="F50899" s="11"/>
      <c r="G50899" s="11"/>
      <c r="H50899" s="11"/>
    </row>
    <row r="50900" spans="6:8" x14ac:dyDescent="0.25">
      <c r="F50900" s="11"/>
      <c r="G50900" s="11"/>
      <c r="H50900" s="11"/>
    </row>
    <row r="50901" spans="6:8" x14ac:dyDescent="0.25">
      <c r="F50901" s="11"/>
      <c r="G50901" s="11"/>
      <c r="H50901" s="11"/>
    </row>
    <row r="50902" spans="6:8" x14ac:dyDescent="0.25">
      <c r="F50902" s="11"/>
      <c r="G50902" s="11"/>
      <c r="H50902" s="11"/>
    </row>
    <row r="50903" spans="6:8" x14ac:dyDescent="0.25">
      <c r="F50903" s="11"/>
      <c r="G50903" s="11"/>
      <c r="H50903" s="11"/>
    </row>
    <row r="50904" spans="6:8" x14ac:dyDescent="0.25">
      <c r="F50904" s="11"/>
      <c r="G50904" s="11"/>
      <c r="H50904" s="11"/>
    </row>
    <row r="50905" spans="6:8" x14ac:dyDescent="0.25">
      <c r="F50905" s="11"/>
      <c r="G50905" s="11"/>
      <c r="H50905" s="11"/>
    </row>
    <row r="50906" spans="6:8" x14ac:dyDescent="0.25">
      <c r="F50906" s="11"/>
      <c r="G50906" s="11"/>
      <c r="H50906" s="11"/>
    </row>
    <row r="50907" spans="6:8" x14ac:dyDescent="0.25">
      <c r="F50907" s="11"/>
      <c r="G50907" s="11"/>
      <c r="H50907" s="11"/>
    </row>
    <row r="50908" spans="6:8" x14ac:dyDescent="0.25">
      <c r="F50908" s="11"/>
      <c r="G50908" s="11"/>
      <c r="H50908" s="11"/>
    </row>
    <row r="50909" spans="6:8" x14ac:dyDescent="0.25">
      <c r="F50909" s="11"/>
      <c r="G50909" s="11"/>
      <c r="H50909" s="11"/>
    </row>
    <row r="50910" spans="6:8" x14ac:dyDescent="0.25">
      <c r="F50910" s="11"/>
      <c r="G50910" s="11"/>
      <c r="H50910" s="11"/>
    </row>
    <row r="50911" spans="6:8" x14ac:dyDescent="0.25">
      <c r="F50911" s="11"/>
      <c r="G50911" s="11"/>
      <c r="H50911" s="11"/>
    </row>
    <row r="50912" spans="6:8" x14ac:dyDescent="0.25">
      <c r="F50912" s="11"/>
      <c r="G50912" s="11"/>
      <c r="H50912" s="11"/>
    </row>
    <row r="50913" spans="6:8" x14ac:dyDescent="0.25">
      <c r="F50913" s="11"/>
      <c r="G50913" s="11"/>
      <c r="H50913" s="11"/>
    </row>
    <row r="50914" spans="6:8" x14ac:dyDescent="0.25">
      <c r="F50914" s="11"/>
      <c r="G50914" s="11"/>
      <c r="H50914" s="11"/>
    </row>
    <row r="50915" spans="6:8" x14ac:dyDescent="0.25">
      <c r="F50915" s="11"/>
      <c r="G50915" s="11"/>
      <c r="H50915" s="11"/>
    </row>
    <row r="50916" spans="6:8" x14ac:dyDescent="0.25">
      <c r="F50916" s="11"/>
      <c r="G50916" s="11"/>
      <c r="H50916" s="11"/>
    </row>
    <row r="50917" spans="6:8" x14ac:dyDescent="0.25">
      <c r="F50917" s="11"/>
      <c r="G50917" s="11"/>
      <c r="H50917" s="11"/>
    </row>
    <row r="50918" spans="6:8" x14ac:dyDescent="0.25">
      <c r="F50918" s="11"/>
      <c r="G50918" s="11"/>
      <c r="H50918" s="11"/>
    </row>
    <row r="50919" spans="6:8" x14ac:dyDescent="0.25">
      <c r="F50919" s="11"/>
      <c r="G50919" s="11"/>
      <c r="H50919" s="11"/>
    </row>
    <row r="50920" spans="6:8" x14ac:dyDescent="0.25">
      <c r="F50920" s="11"/>
      <c r="G50920" s="11"/>
      <c r="H50920" s="11"/>
    </row>
    <row r="50921" spans="6:8" x14ac:dyDescent="0.25">
      <c r="F50921" s="11"/>
      <c r="G50921" s="11"/>
      <c r="H50921" s="11"/>
    </row>
    <row r="50922" spans="6:8" x14ac:dyDescent="0.25">
      <c r="F50922" s="11"/>
      <c r="G50922" s="11"/>
      <c r="H50922" s="11"/>
    </row>
    <row r="50923" spans="6:8" x14ac:dyDescent="0.25">
      <c r="F50923" s="11"/>
      <c r="G50923" s="11"/>
      <c r="H50923" s="11"/>
    </row>
    <row r="50924" spans="6:8" x14ac:dyDescent="0.25">
      <c r="F50924" s="11"/>
      <c r="G50924" s="11"/>
      <c r="H50924" s="11"/>
    </row>
    <row r="50925" spans="6:8" x14ac:dyDescent="0.25">
      <c r="F50925" s="11"/>
      <c r="G50925" s="11"/>
      <c r="H50925" s="11"/>
    </row>
    <row r="50926" spans="6:8" x14ac:dyDescent="0.25">
      <c r="F50926" s="11"/>
      <c r="G50926" s="11"/>
      <c r="H50926" s="11"/>
    </row>
    <row r="50927" spans="6:8" x14ac:dyDescent="0.25">
      <c r="F50927" s="11"/>
      <c r="G50927" s="11"/>
      <c r="H50927" s="11"/>
    </row>
    <row r="50928" spans="6:8" x14ac:dyDescent="0.25">
      <c r="F50928" s="11"/>
      <c r="G50928" s="11"/>
      <c r="H50928" s="11"/>
    </row>
    <row r="50929" spans="6:8" x14ac:dyDescent="0.25">
      <c r="F50929" s="11"/>
      <c r="G50929" s="11"/>
      <c r="H50929" s="11"/>
    </row>
    <row r="50930" spans="6:8" x14ac:dyDescent="0.25">
      <c r="F50930" s="11"/>
      <c r="G50930" s="11"/>
      <c r="H50930" s="11"/>
    </row>
    <row r="50931" spans="6:8" x14ac:dyDescent="0.25">
      <c r="F50931" s="11"/>
      <c r="G50931" s="11"/>
      <c r="H50931" s="11"/>
    </row>
    <row r="50932" spans="6:8" x14ac:dyDescent="0.25">
      <c r="F50932" s="11"/>
      <c r="G50932" s="11"/>
      <c r="H50932" s="11"/>
    </row>
    <row r="50933" spans="6:8" x14ac:dyDescent="0.25">
      <c r="F50933" s="11"/>
      <c r="G50933" s="11"/>
      <c r="H50933" s="11"/>
    </row>
    <row r="50934" spans="6:8" x14ac:dyDescent="0.25">
      <c r="F50934" s="11"/>
      <c r="G50934" s="11"/>
      <c r="H50934" s="11"/>
    </row>
    <row r="50935" spans="6:8" x14ac:dyDescent="0.25">
      <c r="F50935" s="11"/>
      <c r="G50935" s="11"/>
      <c r="H50935" s="11"/>
    </row>
    <row r="50936" spans="6:8" x14ac:dyDescent="0.25">
      <c r="F50936" s="11"/>
      <c r="G50936" s="11"/>
      <c r="H50936" s="11"/>
    </row>
    <row r="50937" spans="6:8" x14ac:dyDescent="0.25">
      <c r="F50937" s="11"/>
      <c r="G50937" s="11"/>
      <c r="H50937" s="11"/>
    </row>
    <row r="50938" spans="6:8" x14ac:dyDescent="0.25">
      <c r="F50938" s="11"/>
      <c r="G50938" s="11"/>
      <c r="H50938" s="11"/>
    </row>
    <row r="50939" spans="6:8" x14ac:dyDescent="0.25">
      <c r="F50939" s="11"/>
      <c r="G50939" s="11"/>
      <c r="H50939" s="11"/>
    </row>
    <row r="50940" spans="6:8" x14ac:dyDescent="0.25">
      <c r="F50940" s="11"/>
      <c r="G50940" s="11"/>
      <c r="H50940" s="11"/>
    </row>
    <row r="50941" spans="6:8" x14ac:dyDescent="0.25">
      <c r="F50941" s="11"/>
      <c r="G50941" s="11"/>
      <c r="H50941" s="11"/>
    </row>
    <row r="50942" spans="6:8" x14ac:dyDescent="0.25">
      <c r="F50942" s="11"/>
      <c r="G50942" s="11"/>
      <c r="H50942" s="11"/>
    </row>
    <row r="50943" spans="6:8" x14ac:dyDescent="0.25">
      <c r="F50943" s="11"/>
      <c r="G50943" s="11"/>
      <c r="H50943" s="11"/>
    </row>
    <row r="50944" spans="6:8" x14ac:dyDescent="0.25">
      <c r="F50944" s="11"/>
      <c r="G50944" s="11"/>
      <c r="H50944" s="11"/>
    </row>
    <row r="50945" spans="6:8" x14ac:dyDescent="0.25">
      <c r="F50945" s="11"/>
      <c r="G50945" s="11"/>
      <c r="H50945" s="11"/>
    </row>
    <row r="50946" spans="6:8" x14ac:dyDescent="0.25">
      <c r="F50946" s="11"/>
      <c r="G50946" s="11"/>
      <c r="H50946" s="11"/>
    </row>
    <row r="50947" spans="6:8" x14ac:dyDescent="0.25">
      <c r="F50947" s="11"/>
      <c r="G50947" s="11"/>
      <c r="H50947" s="11"/>
    </row>
    <row r="50948" spans="6:8" x14ac:dyDescent="0.25">
      <c r="F50948" s="11"/>
      <c r="G50948" s="11"/>
      <c r="H50948" s="11"/>
    </row>
    <row r="50949" spans="6:8" x14ac:dyDescent="0.25">
      <c r="F50949" s="11"/>
      <c r="G50949" s="11"/>
      <c r="H50949" s="11"/>
    </row>
    <row r="50950" spans="6:8" x14ac:dyDescent="0.25">
      <c r="F50950" s="11"/>
      <c r="G50950" s="11"/>
      <c r="H50950" s="11"/>
    </row>
    <row r="50951" spans="6:8" x14ac:dyDescent="0.25">
      <c r="F50951" s="11"/>
      <c r="G50951" s="11"/>
      <c r="H50951" s="11"/>
    </row>
    <row r="50952" spans="6:8" x14ac:dyDescent="0.25">
      <c r="F50952" s="11"/>
      <c r="G50952" s="11"/>
      <c r="H50952" s="11"/>
    </row>
    <row r="50953" spans="6:8" x14ac:dyDescent="0.25">
      <c r="F50953" s="11"/>
      <c r="G50953" s="11"/>
      <c r="H50953" s="11"/>
    </row>
    <row r="50954" spans="6:8" x14ac:dyDescent="0.25">
      <c r="F50954" s="11"/>
      <c r="G50954" s="11"/>
      <c r="H50954" s="11"/>
    </row>
    <row r="50955" spans="6:8" x14ac:dyDescent="0.25">
      <c r="F50955" s="11"/>
      <c r="G50955" s="11"/>
      <c r="H50955" s="11"/>
    </row>
    <row r="50956" spans="6:8" x14ac:dyDescent="0.25">
      <c r="F50956" s="11"/>
      <c r="G50956" s="11"/>
      <c r="H50956" s="11"/>
    </row>
    <row r="50957" spans="6:8" x14ac:dyDescent="0.25">
      <c r="F50957" s="11"/>
      <c r="G50957" s="11"/>
      <c r="H50957" s="11"/>
    </row>
    <row r="50958" spans="6:8" x14ac:dyDescent="0.25">
      <c r="F50958" s="11"/>
      <c r="G50958" s="11"/>
      <c r="H50958" s="11"/>
    </row>
    <row r="50959" spans="6:8" x14ac:dyDescent="0.25">
      <c r="F50959" s="11"/>
      <c r="G50959" s="11"/>
      <c r="H50959" s="11"/>
    </row>
    <row r="50960" spans="6:8" x14ac:dyDescent="0.25">
      <c r="F50960" s="11"/>
      <c r="G50960" s="11"/>
      <c r="H50960" s="11"/>
    </row>
    <row r="50961" spans="6:8" x14ac:dyDescent="0.25">
      <c r="F50961" s="11"/>
      <c r="G50961" s="11"/>
      <c r="H50961" s="11"/>
    </row>
    <row r="50962" spans="6:8" x14ac:dyDescent="0.25">
      <c r="F50962" s="11"/>
      <c r="G50962" s="11"/>
      <c r="H50962" s="11"/>
    </row>
    <row r="50963" spans="6:8" x14ac:dyDescent="0.25">
      <c r="F50963" s="11"/>
      <c r="G50963" s="11"/>
      <c r="H50963" s="11"/>
    </row>
    <row r="50964" spans="6:8" x14ac:dyDescent="0.25">
      <c r="F50964" s="11"/>
      <c r="G50964" s="11"/>
      <c r="H50964" s="11"/>
    </row>
    <row r="50965" spans="6:8" x14ac:dyDescent="0.25">
      <c r="F50965" s="11"/>
      <c r="G50965" s="11"/>
      <c r="H50965" s="11"/>
    </row>
    <row r="50966" spans="6:8" x14ac:dyDescent="0.25">
      <c r="F50966" s="11"/>
      <c r="G50966" s="11"/>
      <c r="H50966" s="11"/>
    </row>
    <row r="50967" spans="6:8" x14ac:dyDescent="0.25">
      <c r="F50967" s="11"/>
      <c r="G50967" s="11"/>
      <c r="H50967" s="11"/>
    </row>
    <row r="50968" spans="6:8" x14ac:dyDescent="0.25">
      <c r="F50968" s="11"/>
      <c r="G50968" s="11"/>
      <c r="H50968" s="11"/>
    </row>
    <row r="50969" spans="6:8" x14ac:dyDescent="0.25">
      <c r="F50969" s="11"/>
      <c r="G50969" s="11"/>
      <c r="H50969" s="11"/>
    </row>
    <row r="50970" spans="6:8" x14ac:dyDescent="0.25">
      <c r="F50970" s="11"/>
      <c r="G50970" s="11"/>
      <c r="H50970" s="11"/>
    </row>
    <row r="50971" spans="6:8" x14ac:dyDescent="0.25">
      <c r="F50971" s="11"/>
      <c r="G50971" s="11"/>
      <c r="H50971" s="11"/>
    </row>
    <row r="50972" spans="6:8" x14ac:dyDescent="0.25">
      <c r="F50972" s="11"/>
      <c r="G50972" s="11"/>
      <c r="H50972" s="11"/>
    </row>
    <row r="50973" spans="6:8" x14ac:dyDescent="0.25">
      <c r="F50973" s="11"/>
      <c r="G50973" s="11"/>
      <c r="H50973" s="11"/>
    </row>
    <row r="50974" spans="6:8" x14ac:dyDescent="0.25">
      <c r="F50974" s="11"/>
      <c r="G50974" s="11"/>
      <c r="H50974" s="11"/>
    </row>
    <row r="50975" spans="6:8" x14ac:dyDescent="0.25">
      <c r="F50975" s="11"/>
      <c r="G50975" s="11"/>
      <c r="H50975" s="11"/>
    </row>
    <row r="50976" spans="6:8" x14ac:dyDescent="0.25">
      <c r="F50976" s="11"/>
      <c r="G50976" s="11"/>
      <c r="H50976" s="11"/>
    </row>
    <row r="50977" spans="6:8" x14ac:dyDescent="0.25">
      <c r="F50977" s="11"/>
      <c r="G50977" s="11"/>
      <c r="H50977" s="11"/>
    </row>
    <row r="50978" spans="6:8" x14ac:dyDescent="0.25">
      <c r="F50978" s="11"/>
      <c r="G50978" s="11"/>
      <c r="H50978" s="11"/>
    </row>
    <row r="50979" spans="6:8" x14ac:dyDescent="0.25">
      <c r="F50979" s="11"/>
      <c r="G50979" s="11"/>
      <c r="H50979" s="11"/>
    </row>
    <row r="50980" spans="6:8" x14ac:dyDescent="0.25">
      <c r="F50980" s="11"/>
      <c r="G50980" s="11"/>
      <c r="H50980" s="11"/>
    </row>
    <row r="50981" spans="6:8" x14ac:dyDescent="0.25">
      <c r="F50981" s="11"/>
      <c r="G50981" s="11"/>
      <c r="H50981" s="11"/>
    </row>
    <row r="50982" spans="6:8" x14ac:dyDescent="0.25">
      <c r="F50982" s="11"/>
      <c r="G50982" s="11"/>
      <c r="H50982" s="11"/>
    </row>
    <row r="50983" spans="6:8" x14ac:dyDescent="0.25">
      <c r="F50983" s="11"/>
      <c r="G50983" s="11"/>
      <c r="H50983" s="11"/>
    </row>
    <row r="50984" spans="6:8" x14ac:dyDescent="0.25">
      <c r="F50984" s="11"/>
      <c r="G50984" s="11"/>
      <c r="H50984" s="11"/>
    </row>
    <row r="50985" spans="6:8" x14ac:dyDescent="0.25">
      <c r="F50985" s="11"/>
      <c r="G50985" s="11"/>
      <c r="H50985" s="11"/>
    </row>
    <row r="50986" spans="6:8" x14ac:dyDescent="0.25">
      <c r="F50986" s="11"/>
      <c r="G50986" s="11"/>
      <c r="H50986" s="11"/>
    </row>
    <row r="50987" spans="6:8" x14ac:dyDescent="0.25">
      <c r="F50987" s="11"/>
      <c r="G50987" s="11"/>
      <c r="H50987" s="11"/>
    </row>
    <row r="50988" spans="6:8" x14ac:dyDescent="0.25">
      <c r="F50988" s="11"/>
      <c r="G50988" s="11"/>
      <c r="H50988" s="11"/>
    </row>
    <row r="50989" spans="6:8" x14ac:dyDescent="0.25">
      <c r="F50989" s="11"/>
      <c r="G50989" s="11"/>
      <c r="H50989" s="11"/>
    </row>
    <row r="50990" spans="6:8" x14ac:dyDescent="0.25">
      <c r="F50990" s="11"/>
      <c r="G50990" s="11"/>
      <c r="H50990" s="11"/>
    </row>
    <row r="50991" spans="6:8" x14ac:dyDescent="0.25">
      <c r="F50991" s="11"/>
      <c r="G50991" s="11"/>
      <c r="H50991" s="11"/>
    </row>
    <row r="50992" spans="6:8" x14ac:dyDescent="0.25">
      <c r="F50992" s="11"/>
      <c r="G50992" s="11"/>
      <c r="H50992" s="11"/>
    </row>
    <row r="50993" spans="6:8" x14ac:dyDescent="0.25">
      <c r="F50993" s="11"/>
      <c r="G50993" s="11"/>
      <c r="H50993" s="11"/>
    </row>
    <row r="50994" spans="6:8" x14ac:dyDescent="0.25">
      <c r="F50994" s="11"/>
      <c r="G50994" s="11"/>
      <c r="H50994" s="11"/>
    </row>
    <row r="50995" spans="6:8" x14ac:dyDescent="0.25">
      <c r="F50995" s="11"/>
      <c r="G50995" s="11"/>
      <c r="H50995" s="11"/>
    </row>
    <row r="50996" spans="6:8" x14ac:dyDescent="0.25">
      <c r="F50996" s="11"/>
      <c r="G50996" s="11"/>
      <c r="H50996" s="11"/>
    </row>
    <row r="50997" spans="6:8" x14ac:dyDescent="0.25">
      <c r="F50997" s="11"/>
      <c r="G50997" s="11"/>
      <c r="H50997" s="11"/>
    </row>
    <row r="50998" spans="6:8" x14ac:dyDescent="0.25">
      <c r="F50998" s="11"/>
      <c r="G50998" s="11"/>
      <c r="H50998" s="11"/>
    </row>
    <row r="50999" spans="6:8" x14ac:dyDescent="0.25">
      <c r="F50999" s="11"/>
      <c r="G50999" s="11"/>
      <c r="H50999" s="11"/>
    </row>
    <row r="51000" spans="6:8" x14ac:dyDescent="0.25">
      <c r="F51000" s="11"/>
      <c r="G51000" s="11"/>
      <c r="H51000" s="11"/>
    </row>
    <row r="51001" spans="6:8" x14ac:dyDescent="0.25">
      <c r="F51001" s="11"/>
      <c r="G51001" s="11"/>
      <c r="H51001" s="11"/>
    </row>
    <row r="51002" spans="6:8" x14ac:dyDescent="0.25">
      <c r="F51002" s="11"/>
      <c r="G51002" s="11"/>
      <c r="H51002" s="11"/>
    </row>
    <row r="51003" spans="6:8" x14ac:dyDescent="0.25">
      <c r="F51003" s="11"/>
      <c r="G51003" s="11"/>
      <c r="H51003" s="11"/>
    </row>
    <row r="51004" spans="6:8" x14ac:dyDescent="0.25">
      <c r="F51004" s="11"/>
      <c r="G51004" s="11"/>
      <c r="H51004" s="11"/>
    </row>
    <row r="51005" spans="6:8" x14ac:dyDescent="0.25">
      <c r="F51005" s="11"/>
      <c r="G51005" s="11"/>
      <c r="H51005" s="11"/>
    </row>
    <row r="51006" spans="6:8" x14ac:dyDescent="0.25">
      <c r="F51006" s="11"/>
      <c r="G51006" s="11"/>
      <c r="H51006" s="11"/>
    </row>
    <row r="51007" spans="6:8" x14ac:dyDescent="0.25">
      <c r="F51007" s="11"/>
      <c r="G51007" s="11"/>
      <c r="H51007" s="11"/>
    </row>
    <row r="51008" spans="6:8" x14ac:dyDescent="0.25">
      <c r="F51008" s="11"/>
      <c r="G51008" s="11"/>
      <c r="H51008" s="11"/>
    </row>
    <row r="51009" spans="6:8" x14ac:dyDescent="0.25">
      <c r="F51009" s="11"/>
      <c r="G51009" s="11"/>
      <c r="H51009" s="11"/>
    </row>
    <row r="51010" spans="6:8" x14ac:dyDescent="0.25">
      <c r="F51010" s="11"/>
      <c r="G51010" s="11"/>
      <c r="H51010" s="11"/>
    </row>
    <row r="51011" spans="6:8" x14ac:dyDescent="0.25">
      <c r="F51011" s="11"/>
      <c r="G51011" s="11"/>
      <c r="H51011" s="11"/>
    </row>
    <row r="51012" spans="6:8" x14ac:dyDescent="0.25">
      <c r="F51012" s="11"/>
      <c r="G51012" s="11"/>
      <c r="H51012" s="11"/>
    </row>
    <row r="51013" spans="6:8" x14ac:dyDescent="0.25">
      <c r="F51013" s="11"/>
      <c r="G51013" s="11"/>
      <c r="H51013" s="11"/>
    </row>
    <row r="51014" spans="6:8" x14ac:dyDescent="0.25">
      <c r="F51014" s="11"/>
      <c r="G51014" s="11"/>
      <c r="H51014" s="11"/>
    </row>
    <row r="51015" spans="6:8" x14ac:dyDescent="0.25">
      <c r="F51015" s="11"/>
      <c r="G51015" s="11"/>
      <c r="H51015" s="11"/>
    </row>
    <row r="51016" spans="6:8" x14ac:dyDescent="0.25">
      <c r="F51016" s="11"/>
      <c r="G51016" s="11"/>
      <c r="H51016" s="11"/>
    </row>
    <row r="51017" spans="6:8" x14ac:dyDescent="0.25">
      <c r="F51017" s="11"/>
      <c r="G51017" s="11"/>
      <c r="H51017" s="11"/>
    </row>
    <row r="51018" spans="6:8" x14ac:dyDescent="0.25">
      <c r="F51018" s="11"/>
      <c r="G51018" s="11"/>
      <c r="H51018" s="11"/>
    </row>
    <row r="51019" spans="6:8" x14ac:dyDescent="0.25">
      <c r="F51019" s="11"/>
      <c r="G51019" s="11"/>
      <c r="H51019" s="11"/>
    </row>
    <row r="51020" spans="6:8" x14ac:dyDescent="0.25">
      <c r="F51020" s="11"/>
      <c r="G51020" s="11"/>
      <c r="H51020" s="11"/>
    </row>
    <row r="51021" spans="6:8" x14ac:dyDescent="0.25">
      <c r="F51021" s="11"/>
      <c r="G51021" s="11"/>
      <c r="H51021" s="11"/>
    </row>
    <row r="51022" spans="6:8" x14ac:dyDescent="0.25">
      <c r="F51022" s="11"/>
      <c r="G51022" s="11"/>
      <c r="H51022" s="11"/>
    </row>
    <row r="51023" spans="6:8" x14ac:dyDescent="0.25">
      <c r="F51023" s="11"/>
      <c r="G51023" s="11"/>
      <c r="H51023" s="11"/>
    </row>
    <row r="51024" spans="6:8" x14ac:dyDescent="0.25">
      <c r="F51024" s="11"/>
      <c r="G51024" s="11"/>
      <c r="H51024" s="11"/>
    </row>
    <row r="51025" spans="6:8" x14ac:dyDescent="0.25">
      <c r="F51025" s="11"/>
      <c r="G51025" s="11"/>
      <c r="H51025" s="11"/>
    </row>
    <row r="51026" spans="6:8" x14ac:dyDescent="0.25">
      <c r="F51026" s="11"/>
      <c r="G51026" s="11"/>
      <c r="H51026" s="11"/>
    </row>
    <row r="51027" spans="6:8" x14ac:dyDescent="0.25">
      <c r="F51027" s="11"/>
      <c r="G51027" s="11"/>
      <c r="H51027" s="11"/>
    </row>
    <row r="51028" spans="6:8" x14ac:dyDescent="0.25">
      <c r="F51028" s="11"/>
      <c r="G51028" s="11"/>
      <c r="H51028" s="11"/>
    </row>
    <row r="51029" spans="6:8" x14ac:dyDescent="0.25">
      <c r="F51029" s="11"/>
      <c r="G51029" s="11"/>
      <c r="H51029" s="11"/>
    </row>
    <row r="51030" spans="6:8" x14ac:dyDescent="0.25">
      <c r="F51030" s="11"/>
      <c r="G51030" s="11"/>
      <c r="H51030" s="11"/>
    </row>
    <row r="51031" spans="6:8" x14ac:dyDescent="0.25">
      <c r="F51031" s="11"/>
      <c r="G51031" s="11"/>
      <c r="H51031" s="11"/>
    </row>
    <row r="51032" spans="6:8" x14ac:dyDescent="0.25">
      <c r="F51032" s="11"/>
      <c r="G51032" s="11"/>
      <c r="H51032" s="11"/>
    </row>
    <row r="51033" spans="6:8" x14ac:dyDescent="0.25">
      <c r="F51033" s="11"/>
      <c r="G51033" s="11"/>
      <c r="H51033" s="11"/>
    </row>
    <row r="51034" spans="6:8" x14ac:dyDescent="0.25">
      <c r="F51034" s="11"/>
      <c r="G51034" s="11"/>
      <c r="H51034" s="11"/>
    </row>
    <row r="51035" spans="6:8" x14ac:dyDescent="0.25">
      <c r="F51035" s="11"/>
      <c r="G51035" s="11"/>
      <c r="H51035" s="11"/>
    </row>
    <row r="51036" spans="6:8" x14ac:dyDescent="0.25">
      <c r="F51036" s="11"/>
      <c r="G51036" s="11"/>
      <c r="H51036" s="11"/>
    </row>
    <row r="51037" spans="6:8" x14ac:dyDescent="0.25">
      <c r="F51037" s="11"/>
      <c r="G51037" s="11"/>
      <c r="H51037" s="11"/>
    </row>
    <row r="51038" spans="6:8" x14ac:dyDescent="0.25">
      <c r="F51038" s="11"/>
      <c r="G51038" s="11"/>
      <c r="H51038" s="11"/>
    </row>
    <row r="51039" spans="6:8" x14ac:dyDescent="0.25">
      <c r="F51039" s="11"/>
      <c r="G51039" s="11"/>
      <c r="H51039" s="11"/>
    </row>
    <row r="51040" spans="6:8" x14ac:dyDescent="0.25">
      <c r="F51040" s="11"/>
      <c r="G51040" s="11"/>
      <c r="H51040" s="11"/>
    </row>
    <row r="51041" spans="6:8" x14ac:dyDescent="0.25">
      <c r="F51041" s="11"/>
      <c r="G51041" s="11"/>
      <c r="H51041" s="11"/>
    </row>
    <row r="51042" spans="6:8" x14ac:dyDescent="0.25">
      <c r="F51042" s="11"/>
      <c r="G51042" s="11"/>
      <c r="H51042" s="11"/>
    </row>
    <row r="51043" spans="6:8" x14ac:dyDescent="0.25">
      <c r="F51043" s="11"/>
      <c r="G51043" s="11"/>
      <c r="H51043" s="11"/>
    </row>
    <row r="51044" spans="6:8" x14ac:dyDescent="0.25">
      <c r="F51044" s="11"/>
      <c r="G51044" s="11"/>
      <c r="H51044" s="11"/>
    </row>
    <row r="51045" spans="6:8" x14ac:dyDescent="0.25">
      <c r="F51045" s="11"/>
      <c r="G51045" s="11"/>
      <c r="H51045" s="11"/>
    </row>
    <row r="51046" spans="6:8" x14ac:dyDescent="0.25">
      <c r="F51046" s="11"/>
      <c r="G51046" s="11"/>
      <c r="H51046" s="11"/>
    </row>
    <row r="51047" spans="6:8" x14ac:dyDescent="0.25">
      <c r="F51047" s="11"/>
      <c r="G51047" s="11"/>
      <c r="H51047" s="11"/>
    </row>
    <row r="51048" spans="6:8" x14ac:dyDescent="0.25">
      <c r="F51048" s="11"/>
      <c r="G51048" s="11"/>
      <c r="H51048" s="11"/>
    </row>
    <row r="51049" spans="6:8" x14ac:dyDescent="0.25">
      <c r="F51049" s="11"/>
      <c r="G51049" s="11"/>
      <c r="H51049" s="11"/>
    </row>
    <row r="51050" spans="6:8" x14ac:dyDescent="0.25">
      <c r="F51050" s="11"/>
      <c r="G51050" s="11"/>
      <c r="H51050" s="11"/>
    </row>
    <row r="51051" spans="6:8" x14ac:dyDescent="0.25">
      <c r="F51051" s="11"/>
      <c r="G51051" s="11"/>
      <c r="H51051" s="11"/>
    </row>
    <row r="51052" spans="6:8" x14ac:dyDescent="0.25">
      <c r="F51052" s="11"/>
      <c r="G51052" s="11"/>
      <c r="H51052" s="11"/>
    </row>
    <row r="51053" spans="6:8" x14ac:dyDescent="0.25">
      <c r="F51053" s="11"/>
      <c r="G51053" s="11"/>
      <c r="H51053" s="11"/>
    </row>
    <row r="51054" spans="6:8" x14ac:dyDescent="0.25">
      <c r="F51054" s="11"/>
      <c r="G51054" s="11"/>
      <c r="H51054" s="11"/>
    </row>
    <row r="51055" spans="6:8" x14ac:dyDescent="0.25">
      <c r="F51055" s="11"/>
      <c r="G51055" s="11"/>
      <c r="H51055" s="11"/>
    </row>
    <row r="51056" spans="6:8" x14ac:dyDescent="0.25">
      <c r="F51056" s="11"/>
      <c r="G51056" s="11"/>
      <c r="H51056" s="11"/>
    </row>
    <row r="51057" spans="6:8" x14ac:dyDescent="0.25">
      <c r="F51057" s="11"/>
      <c r="G51057" s="11"/>
      <c r="H51057" s="11"/>
    </row>
    <row r="51058" spans="6:8" x14ac:dyDescent="0.25">
      <c r="F51058" s="11"/>
      <c r="G51058" s="11"/>
      <c r="H51058" s="11"/>
    </row>
    <row r="51059" spans="6:8" x14ac:dyDescent="0.25">
      <c r="F51059" s="11"/>
      <c r="G51059" s="11"/>
      <c r="H51059" s="11"/>
    </row>
    <row r="51060" spans="6:8" x14ac:dyDescent="0.25">
      <c r="F51060" s="11"/>
      <c r="G51060" s="11"/>
      <c r="H51060" s="11"/>
    </row>
    <row r="51061" spans="6:8" x14ac:dyDescent="0.25">
      <c r="F51061" s="11"/>
      <c r="G51061" s="11"/>
      <c r="H51061" s="11"/>
    </row>
    <row r="51062" spans="6:8" x14ac:dyDescent="0.25">
      <c r="F51062" s="11"/>
      <c r="G51062" s="11"/>
      <c r="H51062" s="11"/>
    </row>
    <row r="51063" spans="6:8" x14ac:dyDescent="0.25">
      <c r="F51063" s="11"/>
      <c r="G51063" s="11"/>
      <c r="H51063" s="11"/>
    </row>
    <row r="51064" spans="6:8" x14ac:dyDescent="0.25">
      <c r="F51064" s="11"/>
      <c r="G51064" s="11"/>
      <c r="H51064" s="11"/>
    </row>
    <row r="51065" spans="6:8" x14ac:dyDescent="0.25">
      <c r="F51065" s="11"/>
      <c r="G51065" s="11"/>
      <c r="H51065" s="11"/>
    </row>
    <row r="51066" spans="6:8" x14ac:dyDescent="0.25">
      <c r="F51066" s="11"/>
      <c r="G51066" s="11"/>
      <c r="H51066" s="11"/>
    </row>
    <row r="51067" spans="6:8" x14ac:dyDescent="0.25">
      <c r="F51067" s="11"/>
      <c r="G51067" s="11"/>
      <c r="H51067" s="11"/>
    </row>
    <row r="51068" spans="6:8" x14ac:dyDescent="0.25">
      <c r="F51068" s="11"/>
      <c r="G51068" s="11"/>
      <c r="H51068" s="11"/>
    </row>
    <row r="51069" spans="6:8" x14ac:dyDescent="0.25">
      <c r="F51069" s="11"/>
      <c r="G51069" s="11"/>
      <c r="H51069" s="11"/>
    </row>
    <row r="51070" spans="6:8" x14ac:dyDescent="0.25">
      <c r="F51070" s="11"/>
      <c r="G51070" s="11"/>
      <c r="H51070" s="11"/>
    </row>
    <row r="51071" spans="6:8" x14ac:dyDescent="0.25">
      <c r="F51071" s="11"/>
      <c r="G51071" s="11"/>
      <c r="H51071" s="11"/>
    </row>
    <row r="51072" spans="6:8" x14ac:dyDescent="0.25">
      <c r="F51072" s="11"/>
      <c r="G51072" s="11"/>
      <c r="H51072" s="11"/>
    </row>
    <row r="51073" spans="6:8" x14ac:dyDescent="0.25">
      <c r="F51073" s="11"/>
      <c r="G51073" s="11"/>
      <c r="H51073" s="11"/>
    </row>
    <row r="51074" spans="6:8" x14ac:dyDescent="0.25">
      <c r="F51074" s="11"/>
      <c r="G51074" s="11"/>
      <c r="H51074" s="11"/>
    </row>
    <row r="51075" spans="6:8" x14ac:dyDescent="0.25">
      <c r="F51075" s="11"/>
      <c r="G51075" s="11"/>
      <c r="H51075" s="11"/>
    </row>
    <row r="51076" spans="6:8" x14ac:dyDescent="0.25">
      <c r="F51076" s="11"/>
      <c r="G51076" s="11"/>
      <c r="H51076" s="11"/>
    </row>
    <row r="51077" spans="6:8" x14ac:dyDescent="0.25">
      <c r="F51077" s="11"/>
      <c r="G51077" s="11"/>
      <c r="H51077" s="11"/>
    </row>
    <row r="51078" spans="6:8" x14ac:dyDescent="0.25">
      <c r="F51078" s="11"/>
      <c r="G51078" s="11"/>
      <c r="H51078" s="11"/>
    </row>
    <row r="51079" spans="6:8" x14ac:dyDescent="0.25">
      <c r="F51079" s="11"/>
      <c r="G51079" s="11"/>
      <c r="H51079" s="11"/>
    </row>
    <row r="51080" spans="6:8" x14ac:dyDescent="0.25">
      <c r="F51080" s="11"/>
      <c r="G51080" s="11"/>
      <c r="H51080" s="11"/>
    </row>
    <row r="51081" spans="6:8" x14ac:dyDescent="0.25">
      <c r="F51081" s="11"/>
      <c r="G51081" s="11"/>
      <c r="H51081" s="11"/>
    </row>
    <row r="51082" spans="6:8" x14ac:dyDescent="0.25">
      <c r="F51082" s="11"/>
      <c r="G51082" s="11"/>
      <c r="H51082" s="11"/>
    </row>
    <row r="51083" spans="6:8" x14ac:dyDescent="0.25">
      <c r="F51083" s="11"/>
      <c r="G51083" s="11"/>
      <c r="H51083" s="11"/>
    </row>
    <row r="51084" spans="6:8" x14ac:dyDescent="0.25">
      <c r="F51084" s="11"/>
      <c r="G51084" s="11"/>
      <c r="H51084" s="11"/>
    </row>
    <row r="51085" spans="6:8" x14ac:dyDescent="0.25">
      <c r="F51085" s="11"/>
      <c r="G51085" s="11"/>
      <c r="H51085" s="11"/>
    </row>
    <row r="51086" spans="6:8" x14ac:dyDescent="0.25">
      <c r="F51086" s="11"/>
      <c r="G51086" s="11"/>
      <c r="H51086" s="11"/>
    </row>
    <row r="51087" spans="6:8" x14ac:dyDescent="0.25">
      <c r="F51087" s="11"/>
      <c r="G51087" s="11"/>
      <c r="H51087" s="11"/>
    </row>
    <row r="51088" spans="6:8" x14ac:dyDescent="0.25">
      <c r="F51088" s="11"/>
      <c r="G51088" s="11"/>
      <c r="H51088" s="11"/>
    </row>
    <row r="51089" spans="6:8" x14ac:dyDescent="0.25">
      <c r="F51089" s="11"/>
      <c r="G51089" s="11"/>
      <c r="H51089" s="11"/>
    </row>
    <row r="51090" spans="6:8" x14ac:dyDescent="0.25">
      <c r="F51090" s="11"/>
      <c r="G51090" s="11"/>
      <c r="H51090" s="11"/>
    </row>
    <row r="51091" spans="6:8" x14ac:dyDescent="0.25">
      <c r="F51091" s="11"/>
      <c r="G51091" s="11"/>
      <c r="H51091" s="11"/>
    </row>
    <row r="51092" spans="6:8" x14ac:dyDescent="0.25">
      <c r="F51092" s="11"/>
      <c r="G51092" s="11"/>
      <c r="H51092" s="11"/>
    </row>
    <row r="51093" spans="6:8" x14ac:dyDescent="0.25">
      <c r="F51093" s="11"/>
      <c r="G51093" s="11"/>
      <c r="H51093" s="11"/>
    </row>
    <row r="51094" spans="6:8" x14ac:dyDescent="0.25">
      <c r="F51094" s="11"/>
      <c r="G51094" s="11"/>
      <c r="H51094" s="11"/>
    </row>
    <row r="51095" spans="6:8" x14ac:dyDescent="0.25">
      <c r="F51095" s="11"/>
      <c r="G51095" s="11"/>
      <c r="H51095" s="11"/>
    </row>
    <row r="51096" spans="6:8" x14ac:dyDescent="0.25">
      <c r="F51096" s="11"/>
      <c r="G51096" s="11"/>
      <c r="H51096" s="11"/>
    </row>
    <row r="51097" spans="6:8" x14ac:dyDescent="0.25">
      <c r="F51097" s="11"/>
      <c r="G51097" s="11"/>
      <c r="H51097" s="11"/>
    </row>
    <row r="51098" spans="6:8" x14ac:dyDescent="0.25">
      <c r="F51098" s="11"/>
      <c r="G51098" s="11"/>
      <c r="H51098" s="11"/>
    </row>
    <row r="51099" spans="6:8" x14ac:dyDescent="0.25">
      <c r="F51099" s="11"/>
      <c r="G51099" s="11"/>
      <c r="H51099" s="11"/>
    </row>
    <row r="51100" spans="6:8" x14ac:dyDescent="0.25">
      <c r="F51100" s="11"/>
      <c r="G51100" s="11"/>
      <c r="H51100" s="11"/>
    </row>
    <row r="51101" spans="6:8" x14ac:dyDescent="0.25">
      <c r="F51101" s="11"/>
      <c r="G51101" s="11"/>
      <c r="H51101" s="11"/>
    </row>
    <row r="51102" spans="6:8" x14ac:dyDescent="0.25">
      <c r="F51102" s="11"/>
      <c r="G51102" s="11"/>
      <c r="H51102" s="11"/>
    </row>
    <row r="51103" spans="6:8" x14ac:dyDescent="0.25">
      <c r="F51103" s="11"/>
      <c r="G51103" s="11"/>
      <c r="H51103" s="11"/>
    </row>
    <row r="51104" spans="6:8" x14ac:dyDescent="0.25">
      <c r="F51104" s="11"/>
      <c r="G51104" s="11"/>
      <c r="H51104" s="11"/>
    </row>
    <row r="51105" spans="6:8" x14ac:dyDescent="0.25">
      <c r="F51105" s="11"/>
      <c r="G51105" s="11"/>
      <c r="H51105" s="11"/>
    </row>
    <row r="51106" spans="6:8" x14ac:dyDescent="0.25">
      <c r="F51106" s="11"/>
      <c r="G51106" s="11"/>
      <c r="H51106" s="11"/>
    </row>
    <row r="51107" spans="6:8" x14ac:dyDescent="0.25">
      <c r="F51107" s="11"/>
      <c r="G51107" s="11"/>
      <c r="H51107" s="11"/>
    </row>
    <row r="51108" spans="6:8" x14ac:dyDescent="0.25">
      <c r="F51108" s="11"/>
      <c r="G51108" s="11"/>
      <c r="H51108" s="11"/>
    </row>
    <row r="51109" spans="6:8" x14ac:dyDescent="0.25">
      <c r="F51109" s="11"/>
      <c r="G51109" s="11"/>
      <c r="H51109" s="11"/>
    </row>
    <row r="51110" spans="6:8" x14ac:dyDescent="0.25">
      <c r="F51110" s="11"/>
      <c r="G51110" s="11"/>
      <c r="H51110" s="11"/>
    </row>
    <row r="51111" spans="6:8" x14ac:dyDescent="0.25">
      <c r="F51111" s="11"/>
      <c r="G51111" s="11"/>
      <c r="H51111" s="11"/>
    </row>
    <row r="51112" spans="6:8" x14ac:dyDescent="0.25">
      <c r="F51112" s="11"/>
      <c r="G51112" s="11"/>
      <c r="H51112" s="11"/>
    </row>
    <row r="51113" spans="6:8" x14ac:dyDescent="0.25">
      <c r="F51113" s="11"/>
      <c r="G51113" s="11"/>
      <c r="H51113" s="11"/>
    </row>
    <row r="51114" spans="6:8" x14ac:dyDescent="0.25">
      <c r="F51114" s="11"/>
      <c r="G51114" s="11"/>
      <c r="H51114" s="11"/>
    </row>
    <row r="51115" spans="6:8" x14ac:dyDescent="0.25">
      <c r="F51115" s="11"/>
      <c r="G51115" s="11"/>
      <c r="H51115" s="11"/>
    </row>
    <row r="51116" spans="6:8" x14ac:dyDescent="0.25">
      <c r="F51116" s="11"/>
      <c r="G51116" s="11"/>
      <c r="H51116" s="11"/>
    </row>
    <row r="51117" spans="6:8" x14ac:dyDescent="0.25">
      <c r="F51117" s="11"/>
      <c r="G51117" s="11"/>
      <c r="H51117" s="11"/>
    </row>
    <row r="51118" spans="6:8" x14ac:dyDescent="0.25">
      <c r="F51118" s="11"/>
      <c r="G51118" s="11"/>
      <c r="H51118" s="11"/>
    </row>
    <row r="51119" spans="6:8" x14ac:dyDescent="0.25">
      <c r="F51119" s="11"/>
      <c r="G51119" s="11"/>
      <c r="H51119" s="11"/>
    </row>
    <row r="51120" spans="6:8" x14ac:dyDescent="0.25">
      <c r="F51120" s="11"/>
      <c r="G51120" s="11"/>
      <c r="H51120" s="11"/>
    </row>
    <row r="51121" spans="6:8" x14ac:dyDescent="0.25">
      <c r="F51121" s="11"/>
      <c r="G51121" s="11"/>
      <c r="H51121" s="11"/>
    </row>
    <row r="51122" spans="6:8" x14ac:dyDescent="0.25">
      <c r="F51122" s="11"/>
      <c r="G51122" s="11"/>
      <c r="H51122" s="11"/>
    </row>
    <row r="51123" spans="6:8" x14ac:dyDescent="0.25">
      <c r="F51123" s="11"/>
      <c r="G51123" s="11"/>
      <c r="H51123" s="11"/>
    </row>
    <row r="51124" spans="6:8" x14ac:dyDescent="0.25">
      <c r="F51124" s="11"/>
      <c r="G51124" s="11"/>
      <c r="H51124" s="11"/>
    </row>
    <row r="51125" spans="6:8" x14ac:dyDescent="0.25">
      <c r="F51125" s="11"/>
      <c r="G51125" s="11"/>
      <c r="H51125" s="11"/>
    </row>
    <row r="51126" spans="6:8" x14ac:dyDescent="0.25">
      <c r="F51126" s="11"/>
      <c r="G51126" s="11"/>
      <c r="H51126" s="11"/>
    </row>
    <row r="51127" spans="6:8" x14ac:dyDescent="0.25">
      <c r="F51127" s="11"/>
      <c r="G51127" s="11"/>
      <c r="H51127" s="11"/>
    </row>
    <row r="51128" spans="6:8" x14ac:dyDescent="0.25">
      <c r="F51128" s="11"/>
      <c r="G51128" s="11"/>
      <c r="H51128" s="11"/>
    </row>
    <row r="51129" spans="6:8" x14ac:dyDescent="0.25">
      <c r="F51129" s="11"/>
      <c r="G51129" s="11"/>
      <c r="H51129" s="11"/>
    </row>
    <row r="51130" spans="6:8" x14ac:dyDescent="0.25">
      <c r="F51130" s="11"/>
      <c r="G51130" s="11"/>
      <c r="H51130" s="11"/>
    </row>
    <row r="51131" spans="6:8" x14ac:dyDescent="0.25">
      <c r="F51131" s="11"/>
      <c r="G51131" s="11"/>
      <c r="H51131" s="11"/>
    </row>
    <row r="51132" spans="6:8" x14ac:dyDescent="0.25">
      <c r="F51132" s="11"/>
      <c r="G51132" s="11"/>
      <c r="H51132" s="11"/>
    </row>
    <row r="51133" spans="6:8" x14ac:dyDescent="0.25">
      <c r="F51133" s="11"/>
      <c r="G51133" s="11"/>
      <c r="H51133" s="11"/>
    </row>
    <row r="51134" spans="6:8" x14ac:dyDescent="0.25">
      <c r="F51134" s="11"/>
      <c r="G51134" s="11"/>
      <c r="H51134" s="11"/>
    </row>
    <row r="51135" spans="6:8" x14ac:dyDescent="0.25">
      <c r="F51135" s="11"/>
      <c r="G51135" s="11"/>
      <c r="H51135" s="11"/>
    </row>
    <row r="51136" spans="6:8" x14ac:dyDescent="0.25">
      <c r="F51136" s="11"/>
      <c r="G51136" s="11"/>
      <c r="H51136" s="11"/>
    </row>
    <row r="51137" spans="6:8" x14ac:dyDescent="0.25">
      <c r="F51137" s="11"/>
      <c r="G51137" s="11"/>
      <c r="H51137" s="11"/>
    </row>
    <row r="51138" spans="6:8" x14ac:dyDescent="0.25">
      <c r="F51138" s="11"/>
      <c r="G51138" s="11"/>
      <c r="H51138" s="11"/>
    </row>
    <row r="51139" spans="6:8" x14ac:dyDescent="0.25">
      <c r="F51139" s="11"/>
      <c r="G51139" s="11"/>
      <c r="H51139" s="11"/>
    </row>
    <row r="51140" spans="6:8" x14ac:dyDescent="0.25">
      <c r="F51140" s="11"/>
      <c r="G51140" s="11"/>
      <c r="H51140" s="11"/>
    </row>
    <row r="51141" spans="6:8" x14ac:dyDescent="0.25">
      <c r="F51141" s="11"/>
      <c r="G51141" s="11"/>
      <c r="H51141" s="11"/>
    </row>
    <row r="51142" spans="6:8" x14ac:dyDescent="0.25">
      <c r="F51142" s="11"/>
      <c r="G51142" s="11"/>
      <c r="H51142" s="11"/>
    </row>
    <row r="51143" spans="6:8" x14ac:dyDescent="0.25">
      <c r="F51143" s="11"/>
      <c r="G51143" s="11"/>
      <c r="H51143" s="11"/>
    </row>
    <row r="51144" spans="6:8" x14ac:dyDescent="0.25">
      <c r="F51144" s="11"/>
      <c r="G51144" s="11"/>
      <c r="H51144" s="11"/>
    </row>
    <row r="51145" spans="6:8" x14ac:dyDescent="0.25">
      <c r="F51145" s="11"/>
      <c r="G51145" s="11"/>
      <c r="H51145" s="11"/>
    </row>
    <row r="51146" spans="6:8" x14ac:dyDescent="0.25">
      <c r="F51146" s="11"/>
      <c r="G51146" s="11"/>
      <c r="H51146" s="11"/>
    </row>
    <row r="51147" spans="6:8" x14ac:dyDescent="0.25">
      <c r="F51147" s="11"/>
      <c r="G51147" s="11"/>
      <c r="H51147" s="11"/>
    </row>
    <row r="51148" spans="6:8" x14ac:dyDescent="0.25">
      <c r="F51148" s="11"/>
      <c r="G51148" s="11"/>
      <c r="H51148" s="11"/>
    </row>
    <row r="51149" spans="6:8" x14ac:dyDescent="0.25">
      <c r="F51149" s="11"/>
      <c r="G51149" s="11"/>
      <c r="H51149" s="11"/>
    </row>
    <row r="51150" spans="6:8" x14ac:dyDescent="0.25">
      <c r="F51150" s="11"/>
      <c r="G51150" s="11"/>
      <c r="H51150" s="11"/>
    </row>
    <row r="51151" spans="6:8" x14ac:dyDescent="0.25">
      <c r="F51151" s="11"/>
      <c r="G51151" s="11"/>
      <c r="H51151" s="11"/>
    </row>
    <row r="51152" spans="6:8" x14ac:dyDescent="0.25">
      <c r="F51152" s="11"/>
      <c r="G51152" s="11"/>
      <c r="H51152" s="11"/>
    </row>
    <row r="51153" spans="6:8" x14ac:dyDescent="0.25">
      <c r="F51153" s="11"/>
      <c r="G51153" s="11"/>
      <c r="H51153" s="11"/>
    </row>
    <row r="51154" spans="6:8" x14ac:dyDescent="0.25">
      <c r="F51154" s="11"/>
      <c r="G51154" s="11"/>
      <c r="H51154" s="11"/>
    </row>
    <row r="51155" spans="6:8" x14ac:dyDescent="0.25">
      <c r="F51155" s="11"/>
      <c r="G51155" s="11"/>
      <c r="H51155" s="11"/>
    </row>
    <row r="51156" spans="6:8" x14ac:dyDescent="0.25">
      <c r="F51156" s="11"/>
      <c r="G51156" s="11"/>
      <c r="H51156" s="11"/>
    </row>
    <row r="51157" spans="6:8" x14ac:dyDescent="0.25">
      <c r="F51157" s="11"/>
      <c r="G51157" s="11"/>
      <c r="H51157" s="11"/>
    </row>
    <row r="51158" spans="6:8" x14ac:dyDescent="0.25">
      <c r="F51158" s="11"/>
      <c r="G51158" s="11"/>
      <c r="H51158" s="11"/>
    </row>
    <row r="51159" spans="6:8" x14ac:dyDescent="0.25">
      <c r="F51159" s="11"/>
      <c r="G51159" s="11"/>
      <c r="H51159" s="11"/>
    </row>
    <row r="51160" spans="6:8" x14ac:dyDescent="0.25">
      <c r="F51160" s="11"/>
      <c r="G51160" s="11"/>
      <c r="H51160" s="11"/>
    </row>
    <row r="51161" spans="6:8" x14ac:dyDescent="0.25">
      <c r="F51161" s="11"/>
      <c r="G51161" s="11"/>
      <c r="H51161" s="11"/>
    </row>
    <row r="51162" spans="6:8" x14ac:dyDescent="0.25">
      <c r="F51162" s="11"/>
      <c r="G51162" s="11"/>
      <c r="H51162" s="11"/>
    </row>
    <row r="51163" spans="6:8" x14ac:dyDescent="0.25">
      <c r="F51163" s="11"/>
      <c r="G51163" s="11"/>
      <c r="H51163" s="11"/>
    </row>
    <row r="51164" spans="6:8" x14ac:dyDescent="0.25">
      <c r="F51164" s="11"/>
      <c r="G51164" s="11"/>
      <c r="H51164" s="11"/>
    </row>
    <row r="51165" spans="6:8" x14ac:dyDescent="0.25">
      <c r="F51165" s="11"/>
      <c r="G51165" s="11"/>
      <c r="H51165" s="11"/>
    </row>
    <row r="51166" spans="6:8" x14ac:dyDescent="0.25">
      <c r="F51166" s="11"/>
      <c r="G51166" s="11"/>
      <c r="H51166" s="11"/>
    </row>
    <row r="51167" spans="6:8" x14ac:dyDescent="0.25">
      <c r="F51167" s="11"/>
      <c r="G51167" s="11"/>
      <c r="H51167" s="11"/>
    </row>
    <row r="51168" spans="6:8" x14ac:dyDescent="0.25">
      <c r="F51168" s="11"/>
      <c r="G51168" s="11"/>
      <c r="H51168" s="11"/>
    </row>
    <row r="51169" spans="6:8" x14ac:dyDescent="0.25">
      <c r="F51169" s="11"/>
      <c r="G51169" s="11"/>
      <c r="H51169" s="11"/>
    </row>
    <row r="51170" spans="6:8" x14ac:dyDescent="0.25">
      <c r="F51170" s="11"/>
      <c r="G51170" s="11"/>
      <c r="H51170" s="11"/>
    </row>
    <row r="51171" spans="6:8" x14ac:dyDescent="0.25">
      <c r="F51171" s="11"/>
      <c r="G51171" s="11"/>
      <c r="H51171" s="11"/>
    </row>
    <row r="51172" spans="6:8" x14ac:dyDescent="0.25">
      <c r="F51172" s="11"/>
      <c r="G51172" s="11"/>
      <c r="H51172" s="11"/>
    </row>
    <row r="51173" spans="6:8" x14ac:dyDescent="0.25">
      <c r="F51173" s="11"/>
      <c r="G51173" s="11"/>
      <c r="H51173" s="11"/>
    </row>
    <row r="51174" spans="6:8" x14ac:dyDescent="0.25">
      <c r="F51174" s="11"/>
      <c r="G51174" s="11"/>
      <c r="H51174" s="11"/>
    </row>
    <row r="51175" spans="6:8" x14ac:dyDescent="0.25">
      <c r="F51175" s="11"/>
      <c r="G51175" s="11"/>
      <c r="H51175" s="11"/>
    </row>
    <row r="51176" spans="6:8" x14ac:dyDescent="0.25">
      <c r="F51176" s="11"/>
      <c r="G51176" s="11"/>
      <c r="H51176" s="11"/>
    </row>
    <row r="51177" spans="6:8" x14ac:dyDescent="0.25">
      <c r="F51177" s="11"/>
      <c r="G51177" s="11"/>
      <c r="H51177" s="11"/>
    </row>
    <row r="51178" spans="6:8" x14ac:dyDescent="0.25">
      <c r="F51178" s="11"/>
      <c r="G51178" s="11"/>
      <c r="H51178" s="11"/>
    </row>
    <row r="51179" spans="6:8" x14ac:dyDescent="0.25">
      <c r="F51179" s="11"/>
      <c r="G51179" s="11"/>
      <c r="H51179" s="11"/>
    </row>
    <row r="51180" spans="6:8" x14ac:dyDescent="0.25">
      <c r="F51180" s="11"/>
      <c r="G51180" s="11"/>
      <c r="H51180" s="11"/>
    </row>
    <row r="51181" spans="6:8" x14ac:dyDescent="0.25">
      <c r="F51181" s="11"/>
      <c r="G51181" s="11"/>
      <c r="H51181" s="11"/>
    </row>
    <row r="51182" spans="6:8" x14ac:dyDescent="0.25">
      <c r="F51182" s="11"/>
      <c r="G51182" s="11"/>
      <c r="H51182" s="11"/>
    </row>
    <row r="51183" spans="6:8" x14ac:dyDescent="0.25">
      <c r="F51183" s="11"/>
      <c r="G51183" s="11"/>
      <c r="H51183" s="11"/>
    </row>
    <row r="51184" spans="6:8" x14ac:dyDescent="0.25">
      <c r="F51184" s="11"/>
      <c r="G51184" s="11"/>
      <c r="H51184" s="11"/>
    </row>
    <row r="51185" spans="6:8" x14ac:dyDescent="0.25">
      <c r="F51185" s="11"/>
      <c r="G51185" s="11"/>
      <c r="H51185" s="11"/>
    </row>
    <row r="51186" spans="6:8" x14ac:dyDescent="0.25">
      <c r="F51186" s="11"/>
      <c r="G51186" s="11"/>
      <c r="H51186" s="11"/>
    </row>
    <row r="51187" spans="6:8" x14ac:dyDescent="0.25">
      <c r="F51187" s="11"/>
      <c r="G51187" s="11"/>
      <c r="H51187" s="11"/>
    </row>
    <row r="51188" spans="6:8" x14ac:dyDescent="0.25">
      <c r="F51188" s="11"/>
      <c r="G51188" s="11"/>
      <c r="H51188" s="11"/>
    </row>
    <row r="51189" spans="6:8" x14ac:dyDescent="0.25">
      <c r="F51189" s="11"/>
      <c r="G51189" s="11"/>
      <c r="H51189" s="11"/>
    </row>
    <row r="51190" spans="6:8" x14ac:dyDescent="0.25">
      <c r="F51190" s="11"/>
      <c r="G51190" s="11"/>
      <c r="H51190" s="11"/>
    </row>
    <row r="51191" spans="6:8" x14ac:dyDescent="0.25">
      <c r="F51191" s="11"/>
      <c r="G51191" s="11"/>
      <c r="H51191" s="11"/>
    </row>
    <row r="51192" spans="6:8" x14ac:dyDescent="0.25">
      <c r="F51192" s="11"/>
      <c r="G51192" s="11"/>
      <c r="H51192" s="11"/>
    </row>
    <row r="51193" spans="6:8" x14ac:dyDescent="0.25">
      <c r="F51193" s="11"/>
      <c r="G51193" s="11"/>
      <c r="H51193" s="11"/>
    </row>
    <row r="51194" spans="6:8" x14ac:dyDescent="0.25">
      <c r="F51194" s="11"/>
      <c r="G51194" s="11"/>
      <c r="H51194" s="11"/>
    </row>
    <row r="51195" spans="6:8" x14ac:dyDescent="0.25">
      <c r="F51195" s="11"/>
      <c r="G51195" s="11"/>
      <c r="H51195" s="11"/>
    </row>
    <row r="51196" spans="6:8" x14ac:dyDescent="0.25">
      <c r="F51196" s="11"/>
      <c r="G51196" s="11"/>
      <c r="H51196" s="11"/>
    </row>
    <row r="51197" spans="6:8" x14ac:dyDescent="0.25">
      <c r="F51197" s="11"/>
      <c r="G51197" s="11"/>
      <c r="H51197" s="11"/>
    </row>
    <row r="51198" spans="6:8" x14ac:dyDescent="0.25">
      <c r="F51198" s="11"/>
      <c r="G51198" s="11"/>
      <c r="H51198" s="11"/>
    </row>
    <row r="51199" spans="6:8" x14ac:dyDescent="0.25">
      <c r="F51199" s="11"/>
      <c r="G51199" s="11"/>
      <c r="H51199" s="11"/>
    </row>
    <row r="51200" spans="6:8" x14ac:dyDescent="0.25">
      <c r="F51200" s="11"/>
      <c r="G51200" s="11"/>
      <c r="H51200" s="11"/>
    </row>
    <row r="51201" spans="6:8" x14ac:dyDescent="0.25">
      <c r="F51201" s="11"/>
      <c r="G51201" s="11"/>
      <c r="H51201" s="11"/>
    </row>
    <row r="51202" spans="6:8" x14ac:dyDescent="0.25">
      <c r="F51202" s="11"/>
      <c r="G51202" s="11"/>
      <c r="H51202" s="11"/>
    </row>
    <row r="51203" spans="6:8" x14ac:dyDescent="0.25">
      <c r="F51203" s="11"/>
      <c r="G51203" s="11"/>
      <c r="H51203" s="11"/>
    </row>
    <row r="51204" spans="6:8" x14ac:dyDescent="0.25">
      <c r="F51204" s="11"/>
      <c r="G51204" s="11"/>
      <c r="H51204" s="11"/>
    </row>
    <row r="51205" spans="6:8" x14ac:dyDescent="0.25">
      <c r="F51205" s="11"/>
      <c r="G51205" s="11"/>
      <c r="H51205" s="11"/>
    </row>
    <row r="51206" spans="6:8" x14ac:dyDescent="0.25">
      <c r="F51206" s="11"/>
      <c r="G51206" s="11"/>
      <c r="H51206" s="11"/>
    </row>
    <row r="51207" spans="6:8" x14ac:dyDescent="0.25">
      <c r="F51207" s="11"/>
      <c r="G51207" s="11"/>
      <c r="H51207" s="11"/>
    </row>
    <row r="51208" spans="6:8" x14ac:dyDescent="0.25">
      <c r="F51208" s="11"/>
      <c r="G51208" s="11"/>
      <c r="H51208" s="11"/>
    </row>
    <row r="51209" spans="6:8" x14ac:dyDescent="0.25">
      <c r="F51209" s="11"/>
      <c r="G51209" s="11"/>
      <c r="H51209" s="11"/>
    </row>
    <row r="51210" spans="6:8" x14ac:dyDescent="0.25">
      <c r="F51210" s="11"/>
      <c r="G51210" s="11"/>
      <c r="H51210" s="11"/>
    </row>
    <row r="51211" spans="6:8" x14ac:dyDescent="0.25">
      <c r="F51211" s="11"/>
      <c r="G51211" s="11"/>
      <c r="H51211" s="11"/>
    </row>
    <row r="51212" spans="6:8" x14ac:dyDescent="0.25">
      <c r="F51212" s="11"/>
      <c r="G51212" s="11"/>
      <c r="H51212" s="11"/>
    </row>
    <row r="51213" spans="6:8" x14ac:dyDescent="0.25">
      <c r="F51213" s="11"/>
      <c r="G51213" s="11"/>
      <c r="H51213" s="11"/>
    </row>
    <row r="51214" spans="6:8" x14ac:dyDescent="0.25">
      <c r="F51214" s="11"/>
      <c r="G51214" s="11"/>
      <c r="H51214" s="11"/>
    </row>
    <row r="51215" spans="6:8" x14ac:dyDescent="0.25">
      <c r="F51215" s="11"/>
      <c r="G51215" s="11"/>
      <c r="H51215" s="11"/>
    </row>
    <row r="51216" spans="6:8" x14ac:dyDescent="0.25">
      <c r="F51216" s="11"/>
      <c r="G51216" s="11"/>
      <c r="H51216" s="11"/>
    </row>
    <row r="51217" spans="6:8" x14ac:dyDescent="0.25">
      <c r="F51217" s="11"/>
      <c r="G51217" s="11"/>
      <c r="H51217" s="11"/>
    </row>
    <row r="51218" spans="6:8" x14ac:dyDescent="0.25">
      <c r="F51218" s="11"/>
      <c r="G51218" s="11"/>
      <c r="H51218" s="11"/>
    </row>
    <row r="51219" spans="6:8" x14ac:dyDescent="0.25">
      <c r="F51219" s="11"/>
      <c r="G51219" s="11"/>
      <c r="H51219" s="11"/>
    </row>
    <row r="51220" spans="6:8" x14ac:dyDescent="0.25">
      <c r="F51220" s="11"/>
      <c r="G51220" s="11"/>
      <c r="H51220" s="11"/>
    </row>
    <row r="51221" spans="6:8" x14ac:dyDescent="0.25">
      <c r="F51221" s="11"/>
      <c r="G51221" s="11"/>
      <c r="H51221" s="11"/>
    </row>
    <row r="51222" spans="6:8" x14ac:dyDescent="0.25">
      <c r="F51222" s="11"/>
      <c r="G51222" s="11"/>
      <c r="H51222" s="11"/>
    </row>
    <row r="51223" spans="6:8" x14ac:dyDescent="0.25">
      <c r="F51223" s="11"/>
      <c r="G51223" s="11"/>
      <c r="H51223" s="11"/>
    </row>
    <row r="51224" spans="6:8" x14ac:dyDescent="0.25">
      <c r="F51224" s="11"/>
      <c r="G51224" s="11"/>
      <c r="H51224" s="11"/>
    </row>
    <row r="51225" spans="6:8" x14ac:dyDescent="0.25">
      <c r="F51225" s="11"/>
      <c r="G51225" s="11"/>
      <c r="H51225" s="11"/>
    </row>
    <row r="51226" spans="6:8" x14ac:dyDescent="0.25">
      <c r="F51226" s="11"/>
      <c r="G51226" s="11"/>
      <c r="H51226" s="11"/>
    </row>
    <row r="51227" spans="6:8" x14ac:dyDescent="0.25">
      <c r="F51227" s="11"/>
      <c r="G51227" s="11"/>
      <c r="H51227" s="11"/>
    </row>
    <row r="51228" spans="6:8" x14ac:dyDescent="0.25">
      <c r="F51228" s="11"/>
      <c r="G51228" s="11"/>
      <c r="H51228" s="11"/>
    </row>
    <row r="51229" spans="6:8" x14ac:dyDescent="0.25">
      <c r="F51229" s="11"/>
      <c r="G51229" s="11"/>
      <c r="H51229" s="11"/>
    </row>
    <row r="51230" spans="6:8" x14ac:dyDescent="0.25">
      <c r="F51230" s="11"/>
      <c r="G51230" s="11"/>
      <c r="H51230" s="11"/>
    </row>
    <row r="51231" spans="6:8" x14ac:dyDescent="0.25">
      <c r="F51231" s="11"/>
      <c r="G51231" s="11"/>
      <c r="H51231" s="11"/>
    </row>
    <row r="51232" spans="6:8" x14ac:dyDescent="0.25">
      <c r="F51232" s="11"/>
      <c r="G51232" s="11"/>
      <c r="H51232" s="11"/>
    </row>
    <row r="51233" spans="6:8" x14ac:dyDescent="0.25">
      <c r="F51233" s="11"/>
      <c r="G51233" s="11"/>
      <c r="H51233" s="11"/>
    </row>
    <row r="51234" spans="6:8" x14ac:dyDescent="0.25">
      <c r="F51234" s="11"/>
      <c r="G51234" s="11"/>
      <c r="H51234" s="11"/>
    </row>
    <row r="51235" spans="6:8" x14ac:dyDescent="0.25">
      <c r="F51235" s="11"/>
      <c r="G51235" s="11"/>
      <c r="H51235" s="11"/>
    </row>
    <row r="51236" spans="6:8" x14ac:dyDescent="0.25">
      <c r="F51236" s="11"/>
      <c r="G51236" s="11"/>
      <c r="H51236" s="11"/>
    </row>
    <row r="51237" spans="6:8" x14ac:dyDescent="0.25">
      <c r="F51237" s="11"/>
      <c r="G51237" s="11"/>
      <c r="H51237" s="11"/>
    </row>
    <row r="51238" spans="6:8" x14ac:dyDescent="0.25">
      <c r="F51238" s="11"/>
      <c r="G51238" s="11"/>
      <c r="H51238" s="11"/>
    </row>
    <row r="51239" spans="6:8" x14ac:dyDescent="0.25">
      <c r="F51239" s="11"/>
      <c r="G51239" s="11"/>
      <c r="H51239" s="11"/>
    </row>
    <row r="51240" spans="6:8" x14ac:dyDescent="0.25">
      <c r="F51240" s="11"/>
      <c r="G51240" s="11"/>
      <c r="H51240" s="11"/>
    </row>
    <row r="51241" spans="6:8" x14ac:dyDescent="0.25">
      <c r="F51241" s="11"/>
      <c r="G51241" s="11"/>
      <c r="H51241" s="11"/>
    </row>
    <row r="51242" spans="6:8" x14ac:dyDescent="0.25">
      <c r="F51242" s="11"/>
      <c r="G51242" s="11"/>
      <c r="H51242" s="11"/>
    </row>
    <row r="51243" spans="6:8" x14ac:dyDescent="0.25">
      <c r="F51243" s="11"/>
      <c r="G51243" s="11"/>
      <c r="H51243" s="11"/>
    </row>
    <row r="51244" spans="6:8" x14ac:dyDescent="0.25">
      <c r="F51244" s="11"/>
      <c r="G51244" s="11"/>
      <c r="H51244" s="11"/>
    </row>
    <row r="51245" spans="6:8" x14ac:dyDescent="0.25">
      <c r="F51245" s="11"/>
      <c r="G51245" s="11"/>
      <c r="H51245" s="11"/>
    </row>
    <row r="51246" spans="6:8" x14ac:dyDescent="0.25">
      <c r="F51246" s="11"/>
      <c r="G51246" s="11"/>
      <c r="H51246" s="11"/>
    </row>
    <row r="51247" spans="6:8" x14ac:dyDescent="0.25">
      <c r="F51247" s="11"/>
      <c r="G51247" s="11"/>
      <c r="H51247" s="11"/>
    </row>
    <row r="51248" spans="6:8" x14ac:dyDescent="0.25">
      <c r="F51248" s="11"/>
      <c r="G51248" s="11"/>
      <c r="H51248" s="11"/>
    </row>
    <row r="51249" spans="6:8" x14ac:dyDescent="0.25">
      <c r="F51249" s="11"/>
      <c r="G51249" s="11"/>
      <c r="H51249" s="11"/>
    </row>
    <row r="51250" spans="6:8" x14ac:dyDescent="0.25">
      <c r="F51250" s="11"/>
      <c r="G51250" s="11"/>
      <c r="H51250" s="11"/>
    </row>
    <row r="51251" spans="6:8" x14ac:dyDescent="0.25">
      <c r="F51251" s="11"/>
      <c r="G51251" s="11"/>
      <c r="H51251" s="11"/>
    </row>
    <row r="51252" spans="6:8" x14ac:dyDescent="0.25">
      <c r="F51252" s="11"/>
      <c r="G51252" s="11"/>
      <c r="H51252" s="11"/>
    </row>
    <row r="51253" spans="6:8" x14ac:dyDescent="0.25">
      <c r="F51253" s="11"/>
      <c r="G51253" s="11"/>
      <c r="H51253" s="11"/>
    </row>
    <row r="51254" spans="6:8" x14ac:dyDescent="0.25">
      <c r="F51254" s="11"/>
      <c r="G51254" s="11"/>
      <c r="H51254" s="11"/>
    </row>
    <row r="51255" spans="6:8" x14ac:dyDescent="0.25">
      <c r="F51255" s="11"/>
      <c r="G51255" s="11"/>
      <c r="H51255" s="11"/>
    </row>
    <row r="51256" spans="6:8" x14ac:dyDescent="0.25">
      <c r="F51256" s="11"/>
      <c r="G51256" s="11"/>
      <c r="H51256" s="11"/>
    </row>
    <row r="51257" spans="6:8" x14ac:dyDescent="0.25">
      <c r="F51257" s="11"/>
      <c r="G51257" s="11"/>
      <c r="H51257" s="11"/>
    </row>
    <row r="51258" spans="6:8" x14ac:dyDescent="0.25">
      <c r="F51258" s="11"/>
      <c r="G51258" s="11"/>
      <c r="H51258" s="11"/>
    </row>
    <row r="51259" spans="6:8" x14ac:dyDescent="0.25">
      <c r="F51259" s="11"/>
      <c r="G51259" s="11"/>
      <c r="H51259" s="11"/>
    </row>
    <row r="51260" spans="6:8" x14ac:dyDescent="0.25">
      <c r="F51260" s="11"/>
      <c r="G51260" s="11"/>
      <c r="H51260" s="11"/>
    </row>
    <row r="51261" spans="6:8" x14ac:dyDescent="0.25">
      <c r="F51261" s="11"/>
      <c r="G51261" s="11"/>
      <c r="H51261" s="11"/>
    </row>
    <row r="51262" spans="6:8" x14ac:dyDescent="0.25">
      <c r="F51262" s="11"/>
      <c r="G51262" s="11"/>
      <c r="H51262" s="11"/>
    </row>
    <row r="51263" spans="6:8" x14ac:dyDescent="0.25">
      <c r="F51263" s="11"/>
      <c r="G51263" s="11"/>
      <c r="H51263" s="11"/>
    </row>
    <row r="51264" spans="6:8" x14ac:dyDescent="0.25">
      <c r="F51264" s="11"/>
      <c r="G51264" s="11"/>
      <c r="H51264" s="11"/>
    </row>
    <row r="51265" spans="6:8" x14ac:dyDescent="0.25">
      <c r="F51265" s="11"/>
      <c r="G51265" s="11"/>
      <c r="H51265" s="11"/>
    </row>
    <row r="51266" spans="6:8" x14ac:dyDescent="0.25">
      <c r="F51266" s="11"/>
      <c r="G51266" s="11"/>
      <c r="H51266" s="11"/>
    </row>
    <row r="51267" spans="6:8" x14ac:dyDescent="0.25">
      <c r="F51267" s="11"/>
      <c r="G51267" s="11"/>
      <c r="H51267" s="11"/>
    </row>
    <row r="51268" spans="6:8" x14ac:dyDescent="0.25">
      <c r="F51268" s="11"/>
      <c r="G51268" s="11"/>
      <c r="H51268" s="11"/>
    </row>
    <row r="51269" spans="6:8" x14ac:dyDescent="0.25">
      <c r="F51269" s="11"/>
      <c r="G51269" s="11"/>
      <c r="H51269" s="11"/>
    </row>
    <row r="51270" spans="6:8" x14ac:dyDescent="0.25">
      <c r="F51270" s="11"/>
      <c r="G51270" s="11"/>
      <c r="H51270" s="11"/>
    </row>
    <row r="51271" spans="6:8" x14ac:dyDescent="0.25">
      <c r="F51271" s="11"/>
      <c r="G51271" s="11"/>
      <c r="H51271" s="11"/>
    </row>
    <row r="51272" spans="6:8" x14ac:dyDescent="0.25">
      <c r="F51272" s="11"/>
      <c r="G51272" s="11"/>
      <c r="H51272" s="11"/>
    </row>
    <row r="51273" spans="6:8" x14ac:dyDescent="0.25">
      <c r="F51273" s="11"/>
      <c r="G51273" s="11"/>
      <c r="H51273" s="11"/>
    </row>
    <row r="51274" spans="6:8" x14ac:dyDescent="0.25">
      <c r="F51274" s="11"/>
      <c r="G51274" s="11"/>
      <c r="H51274" s="11"/>
    </row>
    <row r="51275" spans="6:8" x14ac:dyDescent="0.25">
      <c r="F51275" s="11"/>
      <c r="G51275" s="11"/>
      <c r="H51275" s="11"/>
    </row>
    <row r="51276" spans="6:8" x14ac:dyDescent="0.25">
      <c r="F51276" s="11"/>
      <c r="G51276" s="11"/>
      <c r="H51276" s="11"/>
    </row>
    <row r="51277" spans="6:8" x14ac:dyDescent="0.25">
      <c r="F51277" s="11"/>
      <c r="G51277" s="11"/>
      <c r="H51277" s="11"/>
    </row>
    <row r="51278" spans="6:8" x14ac:dyDescent="0.25">
      <c r="F51278" s="11"/>
      <c r="G51278" s="11"/>
      <c r="H51278" s="11"/>
    </row>
    <row r="51279" spans="6:8" x14ac:dyDescent="0.25">
      <c r="F51279" s="11"/>
      <c r="G51279" s="11"/>
      <c r="H51279" s="11"/>
    </row>
    <row r="51280" spans="6:8" x14ac:dyDescent="0.25">
      <c r="F51280" s="11"/>
      <c r="G51280" s="11"/>
      <c r="H51280" s="11"/>
    </row>
    <row r="51281" spans="6:8" x14ac:dyDescent="0.25">
      <c r="F51281" s="11"/>
      <c r="G51281" s="11"/>
      <c r="H51281" s="11"/>
    </row>
    <row r="51282" spans="6:8" x14ac:dyDescent="0.25">
      <c r="F51282" s="11"/>
      <c r="G51282" s="11"/>
      <c r="H51282" s="11"/>
    </row>
    <row r="51283" spans="6:8" x14ac:dyDescent="0.25">
      <c r="F51283" s="11"/>
      <c r="G51283" s="11"/>
      <c r="H51283" s="11"/>
    </row>
    <row r="51284" spans="6:8" x14ac:dyDescent="0.25">
      <c r="F51284" s="11"/>
      <c r="G51284" s="11"/>
      <c r="H51284" s="11"/>
    </row>
    <row r="51285" spans="6:8" x14ac:dyDescent="0.25">
      <c r="F51285" s="11"/>
      <c r="G51285" s="11"/>
      <c r="H51285" s="11"/>
    </row>
    <row r="51286" spans="6:8" x14ac:dyDescent="0.25">
      <c r="F51286" s="11"/>
      <c r="G51286" s="11"/>
      <c r="H51286" s="11"/>
    </row>
    <row r="51287" spans="6:8" x14ac:dyDescent="0.25">
      <c r="F51287" s="11"/>
      <c r="G51287" s="11"/>
      <c r="H51287" s="11"/>
    </row>
    <row r="51288" spans="6:8" x14ac:dyDescent="0.25">
      <c r="F51288" s="11"/>
      <c r="G51288" s="11"/>
      <c r="H51288" s="11"/>
    </row>
    <row r="51289" spans="6:8" x14ac:dyDescent="0.25">
      <c r="F51289" s="11"/>
      <c r="G51289" s="11"/>
      <c r="H51289" s="11"/>
    </row>
    <row r="51290" spans="6:8" x14ac:dyDescent="0.25">
      <c r="F51290" s="11"/>
      <c r="G51290" s="11"/>
      <c r="H51290" s="11"/>
    </row>
    <row r="51291" spans="6:8" x14ac:dyDescent="0.25">
      <c r="F51291" s="11"/>
      <c r="G51291" s="11"/>
      <c r="H51291" s="11"/>
    </row>
    <row r="51292" spans="6:8" x14ac:dyDescent="0.25">
      <c r="F51292" s="11"/>
      <c r="G51292" s="11"/>
      <c r="H51292" s="11"/>
    </row>
    <row r="51293" spans="6:8" x14ac:dyDescent="0.25">
      <c r="F51293" s="11"/>
      <c r="G51293" s="11"/>
      <c r="H51293" s="11"/>
    </row>
    <row r="51294" spans="6:8" x14ac:dyDescent="0.25">
      <c r="F51294" s="11"/>
      <c r="G51294" s="11"/>
      <c r="H51294" s="11"/>
    </row>
    <row r="51295" spans="6:8" x14ac:dyDescent="0.25">
      <c r="F51295" s="11"/>
      <c r="G51295" s="11"/>
      <c r="H51295" s="11"/>
    </row>
    <row r="51296" spans="6:8" x14ac:dyDescent="0.25">
      <c r="F51296" s="11"/>
      <c r="G51296" s="11"/>
      <c r="H51296" s="11"/>
    </row>
    <row r="51297" spans="6:8" x14ac:dyDescent="0.25">
      <c r="F51297" s="11"/>
      <c r="G51297" s="11"/>
      <c r="H51297" s="11"/>
    </row>
    <row r="51298" spans="6:8" x14ac:dyDescent="0.25">
      <c r="F51298" s="11"/>
      <c r="G51298" s="11"/>
      <c r="H51298" s="11"/>
    </row>
    <row r="51299" spans="6:8" x14ac:dyDescent="0.25">
      <c r="F51299" s="11"/>
      <c r="G51299" s="11"/>
      <c r="H51299" s="11"/>
    </row>
    <row r="51300" spans="6:8" x14ac:dyDescent="0.25">
      <c r="F51300" s="11"/>
      <c r="G51300" s="11"/>
      <c r="H51300" s="11"/>
    </row>
    <row r="51301" spans="6:8" x14ac:dyDescent="0.25">
      <c r="F51301" s="11"/>
      <c r="G51301" s="11"/>
      <c r="H51301" s="11"/>
    </row>
    <row r="51302" spans="6:8" x14ac:dyDescent="0.25">
      <c r="F51302" s="11"/>
      <c r="G51302" s="11"/>
      <c r="H51302" s="11"/>
    </row>
    <row r="51303" spans="6:8" x14ac:dyDescent="0.25">
      <c r="F51303" s="11"/>
      <c r="G51303" s="11"/>
      <c r="H51303" s="11"/>
    </row>
    <row r="51304" spans="6:8" x14ac:dyDescent="0.25">
      <c r="F51304" s="11"/>
      <c r="G51304" s="11"/>
      <c r="H51304" s="11"/>
    </row>
    <row r="51305" spans="6:8" x14ac:dyDescent="0.25">
      <c r="F51305" s="11"/>
      <c r="G51305" s="11"/>
      <c r="H51305" s="11"/>
    </row>
    <row r="51306" spans="6:8" x14ac:dyDescent="0.25">
      <c r="F51306" s="11"/>
      <c r="G51306" s="11"/>
      <c r="H51306" s="11"/>
    </row>
    <row r="51307" spans="6:8" x14ac:dyDescent="0.25">
      <c r="F51307" s="11"/>
      <c r="G51307" s="11"/>
      <c r="H51307" s="11"/>
    </row>
    <row r="51308" spans="6:8" x14ac:dyDescent="0.25">
      <c r="F51308" s="11"/>
      <c r="G51308" s="11"/>
      <c r="H51308" s="11"/>
    </row>
    <row r="51309" spans="6:8" x14ac:dyDescent="0.25">
      <c r="F51309" s="11"/>
      <c r="G51309" s="11"/>
      <c r="H51309" s="11"/>
    </row>
    <row r="51310" spans="6:8" x14ac:dyDescent="0.25">
      <c r="F51310" s="11"/>
      <c r="G51310" s="11"/>
      <c r="H51310" s="11"/>
    </row>
    <row r="51311" spans="6:8" x14ac:dyDescent="0.25">
      <c r="F51311" s="11"/>
      <c r="G51311" s="11"/>
      <c r="H51311" s="11"/>
    </row>
    <row r="51312" spans="6:8" x14ac:dyDescent="0.25">
      <c r="F51312" s="11"/>
      <c r="G51312" s="11"/>
      <c r="H51312" s="11"/>
    </row>
    <row r="51313" spans="6:8" x14ac:dyDescent="0.25">
      <c r="F51313" s="11"/>
      <c r="G51313" s="11"/>
      <c r="H51313" s="11"/>
    </row>
    <row r="51314" spans="6:8" x14ac:dyDescent="0.25">
      <c r="F51314" s="11"/>
      <c r="G51314" s="11"/>
      <c r="H51314" s="11"/>
    </row>
    <row r="51315" spans="6:8" x14ac:dyDescent="0.25">
      <c r="F51315" s="11"/>
      <c r="G51315" s="11"/>
      <c r="H51315" s="11"/>
    </row>
    <row r="51316" spans="6:8" x14ac:dyDescent="0.25">
      <c r="F51316" s="11"/>
      <c r="G51316" s="11"/>
      <c r="H51316" s="11"/>
    </row>
    <row r="51317" spans="6:8" x14ac:dyDescent="0.25">
      <c r="F51317" s="11"/>
      <c r="G51317" s="11"/>
      <c r="H51317" s="11"/>
    </row>
    <row r="51318" spans="6:8" x14ac:dyDescent="0.25">
      <c r="F51318" s="11"/>
      <c r="G51318" s="11"/>
      <c r="H51318" s="11"/>
    </row>
    <row r="51319" spans="6:8" x14ac:dyDescent="0.25">
      <c r="F51319" s="11"/>
      <c r="G51319" s="11"/>
      <c r="H51319" s="11"/>
    </row>
    <row r="51320" spans="6:8" x14ac:dyDescent="0.25">
      <c r="F51320" s="11"/>
      <c r="G51320" s="11"/>
      <c r="H51320" s="11"/>
    </row>
    <row r="51321" spans="6:8" x14ac:dyDescent="0.25">
      <c r="F51321" s="11"/>
      <c r="G51321" s="11"/>
      <c r="H51321" s="11"/>
    </row>
    <row r="51322" spans="6:8" x14ac:dyDescent="0.25">
      <c r="F51322" s="11"/>
      <c r="G51322" s="11"/>
      <c r="H51322" s="11"/>
    </row>
    <row r="51323" spans="6:8" x14ac:dyDescent="0.25">
      <c r="F51323" s="11"/>
      <c r="G51323" s="11"/>
      <c r="H51323" s="11"/>
    </row>
    <row r="51324" spans="6:8" x14ac:dyDescent="0.25">
      <c r="F51324" s="11"/>
      <c r="G51324" s="11"/>
      <c r="H51324" s="11"/>
    </row>
    <row r="51325" spans="6:8" x14ac:dyDescent="0.25">
      <c r="F51325" s="11"/>
      <c r="G51325" s="11"/>
      <c r="H51325" s="11"/>
    </row>
    <row r="51326" spans="6:8" x14ac:dyDescent="0.25">
      <c r="F51326" s="11"/>
      <c r="G51326" s="11"/>
      <c r="H51326" s="11"/>
    </row>
    <row r="51327" spans="6:8" x14ac:dyDescent="0.25">
      <c r="F51327" s="11"/>
      <c r="G51327" s="11"/>
      <c r="H51327" s="11"/>
    </row>
    <row r="51328" spans="6:8" x14ac:dyDescent="0.25">
      <c r="F51328" s="11"/>
      <c r="G51328" s="11"/>
      <c r="H51328" s="11"/>
    </row>
    <row r="51329" spans="6:8" x14ac:dyDescent="0.25">
      <c r="F51329" s="11"/>
      <c r="G51329" s="11"/>
      <c r="H51329" s="11"/>
    </row>
    <row r="51330" spans="6:8" x14ac:dyDescent="0.25">
      <c r="F51330" s="11"/>
      <c r="G51330" s="11"/>
      <c r="H51330" s="11"/>
    </row>
    <row r="51331" spans="6:8" x14ac:dyDescent="0.25">
      <c r="F51331" s="11"/>
      <c r="G51331" s="11"/>
      <c r="H51331" s="11"/>
    </row>
    <row r="51332" spans="6:8" x14ac:dyDescent="0.25">
      <c r="F51332" s="11"/>
      <c r="G51332" s="11"/>
      <c r="H51332" s="11"/>
    </row>
    <row r="51333" spans="6:8" x14ac:dyDescent="0.25">
      <c r="F51333" s="11"/>
      <c r="G51333" s="11"/>
      <c r="H51333" s="11"/>
    </row>
    <row r="51334" spans="6:8" x14ac:dyDescent="0.25">
      <c r="F51334" s="11"/>
      <c r="G51334" s="11"/>
      <c r="H51334" s="11"/>
    </row>
    <row r="51335" spans="6:8" x14ac:dyDescent="0.25">
      <c r="F51335" s="11"/>
      <c r="G51335" s="11"/>
      <c r="H51335" s="11"/>
    </row>
    <row r="51336" spans="6:8" x14ac:dyDescent="0.25">
      <c r="F51336" s="11"/>
      <c r="G51336" s="11"/>
      <c r="H51336" s="11"/>
    </row>
    <row r="51337" spans="6:8" x14ac:dyDescent="0.25">
      <c r="F51337" s="11"/>
      <c r="G51337" s="11"/>
      <c r="H51337" s="11"/>
    </row>
    <row r="51338" spans="6:8" x14ac:dyDescent="0.25">
      <c r="F51338" s="11"/>
      <c r="G51338" s="11"/>
      <c r="H51338" s="11"/>
    </row>
    <row r="51339" spans="6:8" x14ac:dyDescent="0.25">
      <c r="F51339" s="11"/>
      <c r="G51339" s="11"/>
      <c r="H51339" s="11"/>
    </row>
    <row r="51340" spans="6:8" x14ac:dyDescent="0.25">
      <c r="F51340" s="11"/>
      <c r="G51340" s="11"/>
      <c r="H51340" s="11"/>
    </row>
    <row r="51341" spans="6:8" x14ac:dyDescent="0.25">
      <c r="F51341" s="11"/>
      <c r="G51341" s="11"/>
      <c r="H51341" s="11"/>
    </row>
    <row r="51342" spans="6:8" x14ac:dyDescent="0.25">
      <c r="F51342" s="11"/>
      <c r="G51342" s="11"/>
      <c r="H51342" s="11"/>
    </row>
    <row r="51343" spans="6:8" x14ac:dyDescent="0.25">
      <c r="F51343" s="11"/>
      <c r="G51343" s="11"/>
      <c r="H51343" s="11"/>
    </row>
    <row r="51344" spans="6:8" x14ac:dyDescent="0.25">
      <c r="F51344" s="11"/>
      <c r="G51344" s="11"/>
      <c r="H51344" s="11"/>
    </row>
    <row r="51345" spans="6:8" x14ac:dyDescent="0.25">
      <c r="F51345" s="11"/>
      <c r="G51345" s="11"/>
      <c r="H51345" s="11"/>
    </row>
    <row r="51346" spans="6:8" x14ac:dyDescent="0.25">
      <c r="F51346" s="11"/>
      <c r="G51346" s="11"/>
      <c r="H51346" s="11"/>
    </row>
    <row r="51347" spans="6:8" x14ac:dyDescent="0.25">
      <c r="F51347" s="11"/>
      <c r="G51347" s="11"/>
      <c r="H51347" s="11"/>
    </row>
    <row r="51348" spans="6:8" x14ac:dyDescent="0.25">
      <c r="F51348" s="11"/>
      <c r="G51348" s="11"/>
      <c r="H51348" s="11"/>
    </row>
    <row r="51349" spans="6:8" x14ac:dyDescent="0.25">
      <c r="F51349" s="11"/>
      <c r="G51349" s="11"/>
      <c r="H51349" s="11"/>
    </row>
    <row r="51350" spans="6:8" x14ac:dyDescent="0.25">
      <c r="F51350" s="11"/>
      <c r="G51350" s="11"/>
      <c r="H51350" s="11"/>
    </row>
    <row r="51351" spans="6:8" x14ac:dyDescent="0.25">
      <c r="F51351" s="11"/>
      <c r="G51351" s="11"/>
      <c r="H51351" s="11"/>
    </row>
    <row r="51352" spans="6:8" x14ac:dyDescent="0.25">
      <c r="F51352" s="11"/>
      <c r="G51352" s="11"/>
      <c r="H51352" s="11"/>
    </row>
    <row r="51353" spans="6:8" x14ac:dyDescent="0.25">
      <c r="F51353" s="11"/>
      <c r="G51353" s="11"/>
      <c r="H51353" s="11"/>
    </row>
    <row r="51354" spans="6:8" x14ac:dyDescent="0.25">
      <c r="F51354" s="11"/>
      <c r="G51354" s="11"/>
      <c r="H51354" s="11"/>
    </row>
    <row r="51355" spans="6:8" x14ac:dyDescent="0.25">
      <c r="F51355" s="11"/>
      <c r="G51355" s="11"/>
      <c r="H51355" s="11"/>
    </row>
    <row r="51356" spans="6:8" x14ac:dyDescent="0.25">
      <c r="F51356" s="11"/>
      <c r="G51356" s="11"/>
      <c r="H51356" s="11"/>
    </row>
    <row r="51357" spans="6:8" x14ac:dyDescent="0.25">
      <c r="F51357" s="11"/>
      <c r="G51357" s="11"/>
      <c r="H51357" s="11"/>
    </row>
    <row r="51358" spans="6:8" x14ac:dyDescent="0.25">
      <c r="F51358" s="11"/>
      <c r="G51358" s="11"/>
      <c r="H51358" s="11"/>
    </row>
    <row r="51359" spans="6:8" x14ac:dyDescent="0.25">
      <c r="F51359" s="11"/>
      <c r="G51359" s="11"/>
      <c r="H51359" s="11"/>
    </row>
    <row r="51360" spans="6:8" x14ac:dyDescent="0.25">
      <c r="F51360" s="11"/>
      <c r="G51360" s="11"/>
      <c r="H51360" s="11"/>
    </row>
    <row r="51361" spans="6:8" x14ac:dyDescent="0.25">
      <c r="F51361" s="11"/>
      <c r="G51361" s="11"/>
      <c r="H51361" s="11"/>
    </row>
    <row r="51362" spans="6:8" x14ac:dyDescent="0.25">
      <c r="F51362" s="11"/>
      <c r="G51362" s="11"/>
      <c r="H51362" s="11"/>
    </row>
    <row r="51363" spans="6:8" x14ac:dyDescent="0.25">
      <c r="F51363" s="11"/>
      <c r="G51363" s="11"/>
      <c r="H51363" s="11"/>
    </row>
    <row r="51364" spans="6:8" x14ac:dyDescent="0.25">
      <c r="F51364" s="11"/>
      <c r="G51364" s="11"/>
      <c r="H51364" s="11"/>
    </row>
    <row r="51365" spans="6:8" x14ac:dyDescent="0.25">
      <c r="F51365" s="11"/>
      <c r="G51365" s="11"/>
      <c r="H51365" s="11"/>
    </row>
    <row r="51366" spans="6:8" x14ac:dyDescent="0.25">
      <c r="F51366" s="11"/>
      <c r="G51366" s="11"/>
      <c r="H51366" s="11"/>
    </row>
    <row r="51367" spans="6:8" x14ac:dyDescent="0.25">
      <c r="F51367" s="11"/>
      <c r="G51367" s="11"/>
      <c r="H51367" s="11"/>
    </row>
    <row r="51368" spans="6:8" x14ac:dyDescent="0.25">
      <c r="F51368" s="11"/>
      <c r="G51368" s="11"/>
      <c r="H51368" s="11"/>
    </row>
    <row r="51369" spans="6:8" x14ac:dyDescent="0.25">
      <c r="F51369" s="11"/>
      <c r="G51369" s="11"/>
      <c r="H51369" s="11"/>
    </row>
    <row r="51370" spans="6:8" x14ac:dyDescent="0.25">
      <c r="F51370" s="11"/>
      <c r="G51370" s="11"/>
      <c r="H51370" s="11"/>
    </row>
    <row r="51371" spans="6:8" x14ac:dyDescent="0.25">
      <c r="F51371" s="11"/>
      <c r="G51371" s="11"/>
      <c r="H51371" s="11"/>
    </row>
    <row r="51372" spans="6:8" x14ac:dyDescent="0.25">
      <c r="F51372" s="11"/>
      <c r="G51372" s="11"/>
      <c r="H51372" s="11"/>
    </row>
    <row r="51373" spans="6:8" x14ac:dyDescent="0.25">
      <c r="F51373" s="11"/>
      <c r="G51373" s="11"/>
      <c r="H51373" s="11"/>
    </row>
    <row r="51374" spans="6:8" x14ac:dyDescent="0.25">
      <c r="F51374" s="11"/>
      <c r="G51374" s="11"/>
      <c r="H51374" s="11"/>
    </row>
    <row r="51375" spans="6:8" x14ac:dyDescent="0.25">
      <c r="F51375" s="11"/>
      <c r="G51375" s="11"/>
      <c r="H51375" s="11"/>
    </row>
    <row r="51376" spans="6:8" x14ac:dyDescent="0.25">
      <c r="F51376" s="11"/>
      <c r="G51376" s="11"/>
      <c r="H51376" s="11"/>
    </row>
    <row r="51377" spans="6:8" x14ac:dyDescent="0.25">
      <c r="F51377" s="11"/>
      <c r="G51377" s="11"/>
      <c r="H51377" s="11"/>
    </row>
    <row r="51378" spans="6:8" x14ac:dyDescent="0.25">
      <c r="F51378" s="11"/>
      <c r="G51378" s="11"/>
      <c r="H51378" s="11"/>
    </row>
    <row r="51379" spans="6:8" x14ac:dyDescent="0.25">
      <c r="F51379" s="11"/>
      <c r="G51379" s="11"/>
      <c r="H51379" s="11"/>
    </row>
    <row r="51380" spans="6:8" x14ac:dyDescent="0.25">
      <c r="F51380" s="11"/>
      <c r="G51380" s="11"/>
      <c r="H51380" s="11"/>
    </row>
    <row r="51381" spans="6:8" x14ac:dyDescent="0.25">
      <c r="F51381" s="11"/>
      <c r="G51381" s="11"/>
      <c r="H51381" s="11"/>
    </row>
    <row r="51382" spans="6:8" x14ac:dyDescent="0.25">
      <c r="F51382" s="11"/>
      <c r="G51382" s="11"/>
      <c r="H51382" s="11"/>
    </row>
    <row r="51383" spans="6:8" x14ac:dyDescent="0.25">
      <c r="F51383" s="11"/>
      <c r="G51383" s="11"/>
      <c r="H51383" s="11"/>
    </row>
    <row r="51384" spans="6:8" x14ac:dyDescent="0.25">
      <c r="F51384" s="11"/>
      <c r="G51384" s="11"/>
      <c r="H51384" s="11"/>
    </row>
    <row r="51385" spans="6:8" x14ac:dyDescent="0.25">
      <c r="F51385" s="11"/>
      <c r="G51385" s="11"/>
      <c r="H51385" s="11"/>
    </row>
    <row r="51386" spans="6:8" x14ac:dyDescent="0.25">
      <c r="F51386" s="11"/>
      <c r="G51386" s="11"/>
      <c r="H51386" s="11"/>
    </row>
    <row r="51387" spans="6:8" x14ac:dyDescent="0.25">
      <c r="F51387" s="11"/>
      <c r="G51387" s="11"/>
      <c r="H51387" s="11"/>
    </row>
    <row r="51388" spans="6:8" x14ac:dyDescent="0.25">
      <c r="F51388" s="11"/>
      <c r="G51388" s="11"/>
      <c r="H51388" s="11"/>
    </row>
    <row r="51389" spans="6:8" x14ac:dyDescent="0.25">
      <c r="F51389" s="11"/>
      <c r="G51389" s="11"/>
      <c r="H51389" s="11"/>
    </row>
    <row r="51390" spans="6:8" x14ac:dyDescent="0.25">
      <c r="F51390" s="11"/>
      <c r="G51390" s="11"/>
      <c r="H51390" s="11"/>
    </row>
    <row r="51391" spans="6:8" x14ac:dyDescent="0.25">
      <c r="F51391" s="11"/>
      <c r="G51391" s="11"/>
      <c r="H51391" s="11"/>
    </row>
    <row r="51392" spans="6:8" x14ac:dyDescent="0.25">
      <c r="F51392" s="11"/>
      <c r="G51392" s="11"/>
      <c r="H51392" s="11"/>
    </row>
    <row r="51393" spans="6:8" x14ac:dyDescent="0.25">
      <c r="F51393" s="11"/>
      <c r="G51393" s="11"/>
      <c r="H51393" s="11"/>
    </row>
    <row r="51394" spans="6:8" x14ac:dyDescent="0.25">
      <c r="F51394" s="11"/>
      <c r="G51394" s="11"/>
      <c r="H51394" s="11"/>
    </row>
    <row r="51395" spans="6:8" x14ac:dyDescent="0.25">
      <c r="F51395" s="11"/>
      <c r="G51395" s="11"/>
      <c r="H51395" s="11"/>
    </row>
    <row r="51396" spans="6:8" x14ac:dyDescent="0.25">
      <c r="F51396" s="11"/>
      <c r="G51396" s="11"/>
      <c r="H51396" s="11"/>
    </row>
    <row r="51397" spans="6:8" x14ac:dyDescent="0.25">
      <c r="F51397" s="11"/>
      <c r="G51397" s="11"/>
      <c r="H51397" s="11"/>
    </row>
    <row r="51398" spans="6:8" x14ac:dyDescent="0.25">
      <c r="F51398" s="11"/>
      <c r="G51398" s="11"/>
      <c r="H51398" s="11"/>
    </row>
    <row r="51399" spans="6:8" x14ac:dyDescent="0.25">
      <c r="F51399" s="11"/>
      <c r="G51399" s="11"/>
      <c r="H51399" s="11"/>
    </row>
    <row r="51400" spans="6:8" x14ac:dyDescent="0.25">
      <c r="F51400" s="11"/>
      <c r="G51400" s="11"/>
      <c r="H51400" s="11"/>
    </row>
    <row r="51401" spans="6:8" x14ac:dyDescent="0.25">
      <c r="F51401" s="11"/>
      <c r="G51401" s="11"/>
      <c r="H51401" s="11"/>
    </row>
    <row r="51402" spans="6:8" x14ac:dyDescent="0.25">
      <c r="F51402" s="11"/>
      <c r="G51402" s="11"/>
      <c r="H51402" s="11"/>
    </row>
    <row r="51403" spans="6:8" x14ac:dyDescent="0.25">
      <c r="F51403" s="11"/>
      <c r="G51403" s="11"/>
      <c r="H51403" s="11"/>
    </row>
    <row r="51404" spans="6:8" x14ac:dyDescent="0.25">
      <c r="F51404" s="11"/>
      <c r="G51404" s="11"/>
      <c r="H51404" s="11"/>
    </row>
    <row r="51405" spans="6:8" x14ac:dyDescent="0.25">
      <c r="F51405" s="11"/>
      <c r="G51405" s="11"/>
      <c r="H51405" s="11"/>
    </row>
    <row r="51406" spans="6:8" x14ac:dyDescent="0.25">
      <c r="F51406" s="11"/>
      <c r="G51406" s="11"/>
      <c r="H51406" s="11"/>
    </row>
    <row r="51407" spans="6:8" x14ac:dyDescent="0.25">
      <c r="F51407" s="11"/>
      <c r="G51407" s="11"/>
      <c r="H51407" s="11"/>
    </row>
    <row r="51408" spans="6:8" x14ac:dyDescent="0.25">
      <c r="F51408" s="11"/>
      <c r="G51408" s="11"/>
      <c r="H51408" s="11"/>
    </row>
    <row r="51409" spans="6:8" x14ac:dyDescent="0.25">
      <c r="F51409" s="11"/>
      <c r="G51409" s="11"/>
      <c r="H51409" s="11"/>
    </row>
    <row r="51410" spans="6:8" x14ac:dyDescent="0.25">
      <c r="F51410" s="11"/>
      <c r="G51410" s="11"/>
      <c r="H51410" s="11"/>
    </row>
    <row r="51411" spans="6:8" x14ac:dyDescent="0.25">
      <c r="F51411" s="11"/>
      <c r="G51411" s="11"/>
      <c r="H51411" s="11"/>
    </row>
    <row r="51412" spans="6:8" x14ac:dyDescent="0.25">
      <c r="F51412" s="11"/>
      <c r="G51412" s="11"/>
      <c r="H51412" s="11"/>
    </row>
    <row r="51413" spans="6:8" x14ac:dyDescent="0.25">
      <c r="F51413" s="11"/>
      <c r="G51413" s="11"/>
      <c r="H51413" s="11"/>
    </row>
    <row r="51414" spans="6:8" x14ac:dyDescent="0.25">
      <c r="F51414" s="11"/>
      <c r="G51414" s="11"/>
      <c r="H51414" s="11"/>
    </row>
    <row r="51415" spans="6:8" x14ac:dyDescent="0.25">
      <c r="F51415" s="11"/>
      <c r="G51415" s="11"/>
      <c r="H51415" s="11"/>
    </row>
    <row r="51416" spans="6:8" x14ac:dyDescent="0.25">
      <c r="F51416" s="11"/>
      <c r="G51416" s="11"/>
      <c r="H51416" s="11"/>
    </row>
    <row r="51417" spans="6:8" x14ac:dyDescent="0.25">
      <c r="F51417" s="11"/>
      <c r="G51417" s="11"/>
      <c r="H51417" s="11"/>
    </row>
    <row r="51418" spans="6:8" x14ac:dyDescent="0.25">
      <c r="F51418" s="11"/>
      <c r="G51418" s="11"/>
      <c r="H51418" s="11"/>
    </row>
    <row r="51419" spans="6:8" x14ac:dyDescent="0.25">
      <c r="F51419" s="11"/>
      <c r="G51419" s="11"/>
      <c r="H51419" s="11"/>
    </row>
    <row r="51420" spans="6:8" x14ac:dyDescent="0.25">
      <c r="F51420" s="11"/>
      <c r="G51420" s="11"/>
      <c r="H51420" s="11"/>
    </row>
    <row r="51421" spans="6:8" x14ac:dyDescent="0.25">
      <c r="F51421" s="11"/>
      <c r="G51421" s="11"/>
      <c r="H51421" s="11"/>
    </row>
    <row r="51422" spans="6:8" x14ac:dyDescent="0.25">
      <c r="F51422" s="11"/>
      <c r="G51422" s="11"/>
      <c r="H51422" s="11"/>
    </row>
    <row r="51423" spans="6:8" x14ac:dyDescent="0.25">
      <c r="F51423" s="11"/>
      <c r="G51423" s="11"/>
      <c r="H51423" s="11"/>
    </row>
    <row r="51424" spans="6:8" x14ac:dyDescent="0.25">
      <c r="F51424" s="11"/>
      <c r="G51424" s="11"/>
      <c r="H51424" s="11"/>
    </row>
    <row r="51425" spans="6:8" x14ac:dyDescent="0.25">
      <c r="F51425" s="11"/>
      <c r="G51425" s="11"/>
      <c r="H51425" s="11"/>
    </row>
    <row r="51426" spans="6:8" x14ac:dyDescent="0.25">
      <c r="F51426" s="11"/>
      <c r="G51426" s="11"/>
      <c r="H51426" s="11"/>
    </row>
    <row r="51427" spans="6:8" x14ac:dyDescent="0.25">
      <c r="F51427" s="11"/>
      <c r="G51427" s="11"/>
      <c r="H51427" s="11"/>
    </row>
    <row r="51428" spans="6:8" x14ac:dyDescent="0.25">
      <c r="F51428" s="11"/>
      <c r="G51428" s="11"/>
      <c r="H51428" s="11"/>
    </row>
    <row r="51429" spans="6:8" x14ac:dyDescent="0.25">
      <c r="F51429" s="11"/>
      <c r="G51429" s="11"/>
      <c r="H51429" s="11"/>
    </row>
    <row r="51430" spans="6:8" x14ac:dyDescent="0.25">
      <c r="F51430" s="11"/>
      <c r="G51430" s="11"/>
      <c r="H51430" s="11"/>
    </row>
    <row r="51431" spans="6:8" x14ac:dyDescent="0.25">
      <c r="F51431" s="11"/>
      <c r="G51431" s="11"/>
      <c r="H51431" s="11"/>
    </row>
    <row r="51432" spans="6:8" x14ac:dyDescent="0.25">
      <c r="F51432" s="11"/>
      <c r="G51432" s="11"/>
      <c r="H51432" s="11"/>
    </row>
    <row r="51433" spans="6:8" x14ac:dyDescent="0.25">
      <c r="F51433" s="11"/>
      <c r="G51433" s="11"/>
      <c r="H51433" s="11"/>
    </row>
    <row r="51434" spans="6:8" x14ac:dyDescent="0.25">
      <c r="F51434" s="11"/>
      <c r="G51434" s="11"/>
      <c r="H51434" s="11"/>
    </row>
    <row r="51435" spans="6:8" x14ac:dyDescent="0.25">
      <c r="F51435" s="11"/>
      <c r="G51435" s="11"/>
      <c r="H51435" s="11"/>
    </row>
    <row r="51436" spans="6:8" x14ac:dyDescent="0.25">
      <c r="F51436" s="11"/>
      <c r="G51436" s="11"/>
      <c r="H51436" s="11"/>
    </row>
    <row r="51437" spans="6:8" x14ac:dyDescent="0.25">
      <c r="F51437" s="11"/>
      <c r="G51437" s="11"/>
      <c r="H51437" s="11"/>
    </row>
    <row r="51438" spans="6:8" x14ac:dyDescent="0.25">
      <c r="F51438" s="11"/>
      <c r="G51438" s="11"/>
      <c r="H51438" s="11"/>
    </row>
    <row r="51439" spans="6:8" x14ac:dyDescent="0.25">
      <c r="F51439" s="11"/>
      <c r="G51439" s="11"/>
      <c r="H51439" s="11"/>
    </row>
    <row r="51440" spans="6:8" x14ac:dyDescent="0.25">
      <c r="F51440" s="11"/>
      <c r="G51440" s="11"/>
      <c r="H51440" s="11"/>
    </row>
    <row r="51441" spans="6:8" x14ac:dyDescent="0.25">
      <c r="F51441" s="11"/>
      <c r="G51441" s="11"/>
      <c r="H51441" s="11"/>
    </row>
    <row r="51442" spans="6:8" x14ac:dyDescent="0.25">
      <c r="F51442" s="11"/>
      <c r="G51442" s="11"/>
      <c r="H51442" s="11"/>
    </row>
    <row r="51443" spans="6:8" x14ac:dyDescent="0.25">
      <c r="F51443" s="11"/>
      <c r="G51443" s="11"/>
      <c r="H51443" s="11"/>
    </row>
    <row r="51444" spans="6:8" x14ac:dyDescent="0.25">
      <c r="F51444" s="11"/>
      <c r="G51444" s="11"/>
      <c r="H51444" s="11"/>
    </row>
    <row r="51445" spans="6:8" x14ac:dyDescent="0.25">
      <c r="F51445" s="11"/>
      <c r="G51445" s="11"/>
      <c r="H51445" s="11"/>
    </row>
    <row r="51446" spans="6:8" x14ac:dyDescent="0.25">
      <c r="F51446" s="11"/>
      <c r="G51446" s="11"/>
      <c r="H51446" s="11"/>
    </row>
    <row r="51447" spans="6:8" x14ac:dyDescent="0.25">
      <c r="F51447" s="11"/>
      <c r="G51447" s="11"/>
      <c r="H51447" s="11"/>
    </row>
    <row r="51448" spans="6:8" x14ac:dyDescent="0.25">
      <c r="F51448" s="11"/>
      <c r="G51448" s="11"/>
      <c r="H51448" s="11"/>
    </row>
    <row r="51449" spans="6:8" x14ac:dyDescent="0.25">
      <c r="F51449" s="11"/>
      <c r="G51449" s="11"/>
      <c r="H51449" s="11"/>
    </row>
    <row r="51450" spans="6:8" x14ac:dyDescent="0.25">
      <c r="F51450" s="11"/>
      <c r="G51450" s="11"/>
      <c r="H51450" s="11"/>
    </row>
    <row r="51451" spans="6:8" x14ac:dyDescent="0.25">
      <c r="F51451" s="11"/>
      <c r="G51451" s="11"/>
      <c r="H51451" s="11"/>
    </row>
    <row r="51452" spans="6:8" x14ac:dyDescent="0.25">
      <c r="F51452" s="11"/>
      <c r="G51452" s="11"/>
      <c r="H51452" s="11"/>
    </row>
    <row r="51453" spans="6:8" x14ac:dyDescent="0.25">
      <c r="F51453" s="11"/>
      <c r="G51453" s="11"/>
      <c r="H51453" s="11"/>
    </row>
    <row r="51454" spans="6:8" x14ac:dyDescent="0.25">
      <c r="F51454" s="11"/>
      <c r="G51454" s="11"/>
      <c r="H51454" s="11"/>
    </row>
    <row r="51455" spans="6:8" x14ac:dyDescent="0.25">
      <c r="F51455" s="11"/>
      <c r="G51455" s="11"/>
      <c r="H51455" s="11"/>
    </row>
    <row r="51456" spans="6:8" x14ac:dyDescent="0.25">
      <c r="F51456" s="11"/>
      <c r="G51456" s="11"/>
      <c r="H51456" s="11"/>
    </row>
    <row r="51457" spans="6:8" x14ac:dyDescent="0.25">
      <c r="F51457" s="11"/>
      <c r="G51457" s="11"/>
      <c r="H51457" s="11"/>
    </row>
    <row r="51458" spans="6:8" x14ac:dyDescent="0.25">
      <c r="F51458" s="11"/>
      <c r="G51458" s="11"/>
      <c r="H51458" s="11"/>
    </row>
    <row r="51459" spans="6:8" x14ac:dyDescent="0.25">
      <c r="F51459" s="11"/>
      <c r="G51459" s="11"/>
      <c r="H51459" s="11"/>
    </row>
    <row r="51460" spans="6:8" x14ac:dyDescent="0.25">
      <c r="F51460" s="11"/>
      <c r="G51460" s="11"/>
      <c r="H51460" s="11"/>
    </row>
    <row r="51461" spans="6:8" x14ac:dyDescent="0.25">
      <c r="F51461" s="11"/>
      <c r="G51461" s="11"/>
      <c r="H51461" s="11"/>
    </row>
    <row r="51462" spans="6:8" x14ac:dyDescent="0.25">
      <c r="F51462" s="11"/>
      <c r="G51462" s="11"/>
      <c r="H51462" s="11"/>
    </row>
    <row r="51463" spans="6:8" x14ac:dyDescent="0.25">
      <c r="F51463" s="11"/>
      <c r="G51463" s="11"/>
      <c r="H51463" s="11"/>
    </row>
    <row r="51464" spans="6:8" x14ac:dyDescent="0.25">
      <c r="F51464" s="11"/>
      <c r="G51464" s="11"/>
      <c r="H51464" s="11"/>
    </row>
    <row r="51465" spans="6:8" x14ac:dyDescent="0.25">
      <c r="F51465" s="11"/>
      <c r="G51465" s="11"/>
      <c r="H51465" s="11"/>
    </row>
    <row r="51466" spans="6:8" x14ac:dyDescent="0.25">
      <c r="F51466" s="11"/>
      <c r="G51466" s="11"/>
      <c r="H51466" s="11"/>
    </row>
    <row r="51467" spans="6:8" x14ac:dyDescent="0.25">
      <c r="F51467" s="11"/>
      <c r="G51467" s="11"/>
      <c r="H51467" s="11"/>
    </row>
    <row r="51468" spans="6:8" x14ac:dyDescent="0.25">
      <c r="F51468" s="11"/>
      <c r="G51468" s="11"/>
      <c r="H51468" s="11"/>
    </row>
    <row r="51469" spans="6:8" x14ac:dyDescent="0.25">
      <c r="F51469" s="11"/>
      <c r="G51469" s="11"/>
      <c r="H51469" s="11"/>
    </row>
    <row r="51470" spans="6:8" x14ac:dyDescent="0.25">
      <c r="F51470" s="11"/>
      <c r="G51470" s="11"/>
      <c r="H51470" s="11"/>
    </row>
    <row r="51471" spans="6:8" x14ac:dyDescent="0.25">
      <c r="F51471" s="11"/>
      <c r="G51471" s="11"/>
      <c r="H51471" s="11"/>
    </row>
    <row r="51472" spans="6:8" x14ac:dyDescent="0.25">
      <c r="F51472" s="11"/>
      <c r="G51472" s="11"/>
      <c r="H51472" s="11"/>
    </row>
    <row r="51473" spans="6:8" x14ac:dyDescent="0.25">
      <c r="F51473" s="11"/>
      <c r="G51473" s="11"/>
      <c r="H51473" s="11"/>
    </row>
    <row r="51474" spans="6:8" x14ac:dyDescent="0.25">
      <c r="F51474" s="11"/>
      <c r="G51474" s="11"/>
      <c r="H51474" s="11"/>
    </row>
    <row r="51475" spans="6:8" x14ac:dyDescent="0.25">
      <c r="F51475" s="11"/>
      <c r="G51475" s="11"/>
      <c r="H51475" s="11"/>
    </row>
    <row r="51476" spans="6:8" x14ac:dyDescent="0.25">
      <c r="F51476" s="11"/>
      <c r="G51476" s="11"/>
      <c r="H51476" s="11"/>
    </row>
    <row r="51477" spans="6:8" x14ac:dyDescent="0.25">
      <c r="F51477" s="11"/>
      <c r="G51477" s="11"/>
      <c r="H51477" s="11"/>
    </row>
    <row r="51478" spans="6:8" x14ac:dyDescent="0.25">
      <c r="F51478" s="11"/>
      <c r="G51478" s="11"/>
      <c r="H51478" s="11"/>
    </row>
    <row r="51479" spans="6:8" x14ac:dyDescent="0.25">
      <c r="F51479" s="11"/>
      <c r="G51479" s="11"/>
      <c r="H51479" s="11"/>
    </row>
    <row r="51480" spans="6:8" x14ac:dyDescent="0.25">
      <c r="F51480" s="11"/>
      <c r="G51480" s="11"/>
      <c r="H51480" s="11"/>
    </row>
    <row r="51481" spans="6:8" x14ac:dyDescent="0.25">
      <c r="F51481" s="11"/>
      <c r="G51481" s="11"/>
      <c r="H51481" s="11"/>
    </row>
    <row r="51482" spans="6:8" x14ac:dyDescent="0.25">
      <c r="F51482" s="11"/>
      <c r="G51482" s="11"/>
      <c r="H51482" s="11"/>
    </row>
    <row r="51483" spans="6:8" x14ac:dyDescent="0.25">
      <c r="F51483" s="11"/>
      <c r="G51483" s="11"/>
      <c r="H51483" s="11"/>
    </row>
    <row r="51484" spans="6:8" x14ac:dyDescent="0.25">
      <c r="F51484" s="11"/>
      <c r="G51484" s="11"/>
      <c r="H51484" s="11"/>
    </row>
    <row r="51485" spans="6:8" x14ac:dyDescent="0.25">
      <c r="F51485" s="11"/>
      <c r="G51485" s="11"/>
      <c r="H51485" s="11"/>
    </row>
    <row r="51486" spans="6:8" x14ac:dyDescent="0.25">
      <c r="F51486" s="11"/>
      <c r="G51486" s="11"/>
      <c r="H51486" s="11"/>
    </row>
    <row r="51487" spans="6:8" x14ac:dyDescent="0.25">
      <c r="F51487" s="11"/>
      <c r="G51487" s="11"/>
      <c r="H51487" s="11"/>
    </row>
    <row r="51488" spans="6:8" x14ac:dyDescent="0.25">
      <c r="F51488" s="11"/>
      <c r="G51488" s="11"/>
      <c r="H51488" s="11"/>
    </row>
    <row r="51489" spans="6:8" x14ac:dyDescent="0.25">
      <c r="F51489" s="11"/>
      <c r="G51489" s="11"/>
      <c r="H51489" s="11"/>
    </row>
    <row r="51490" spans="6:8" x14ac:dyDescent="0.25">
      <c r="F51490" s="11"/>
      <c r="G51490" s="11"/>
      <c r="H51490" s="11"/>
    </row>
    <row r="51491" spans="6:8" x14ac:dyDescent="0.25">
      <c r="F51491" s="11"/>
      <c r="G51491" s="11"/>
      <c r="H51491" s="11"/>
    </row>
    <row r="51492" spans="6:8" x14ac:dyDescent="0.25">
      <c r="F51492" s="11"/>
      <c r="G51492" s="11"/>
      <c r="H51492" s="11"/>
    </row>
    <row r="51493" spans="6:8" x14ac:dyDescent="0.25">
      <c r="F51493" s="11"/>
      <c r="G51493" s="11"/>
      <c r="H51493" s="11"/>
    </row>
    <row r="51494" spans="6:8" x14ac:dyDescent="0.25">
      <c r="F51494" s="11"/>
      <c r="G51494" s="11"/>
      <c r="H51494" s="11"/>
    </row>
    <row r="51495" spans="6:8" x14ac:dyDescent="0.25">
      <c r="F51495" s="11"/>
      <c r="G51495" s="11"/>
      <c r="H51495" s="11"/>
    </row>
    <row r="51496" spans="6:8" x14ac:dyDescent="0.25">
      <c r="F51496" s="11"/>
      <c r="G51496" s="11"/>
      <c r="H51496" s="11"/>
    </row>
    <row r="51497" spans="6:8" x14ac:dyDescent="0.25">
      <c r="F51497" s="11"/>
      <c r="G51497" s="11"/>
      <c r="H51497" s="11"/>
    </row>
    <row r="51498" spans="6:8" x14ac:dyDescent="0.25">
      <c r="F51498" s="11"/>
      <c r="G51498" s="11"/>
      <c r="H51498" s="11"/>
    </row>
    <row r="51499" spans="6:8" x14ac:dyDescent="0.25">
      <c r="F51499" s="11"/>
      <c r="G51499" s="11"/>
      <c r="H51499" s="11"/>
    </row>
    <row r="51500" spans="6:8" x14ac:dyDescent="0.25">
      <c r="F51500" s="11"/>
      <c r="G51500" s="11"/>
      <c r="H51500" s="11"/>
    </row>
    <row r="51501" spans="6:8" x14ac:dyDescent="0.25">
      <c r="F51501" s="11"/>
      <c r="G51501" s="11"/>
      <c r="H51501" s="11"/>
    </row>
    <row r="51502" spans="6:8" x14ac:dyDescent="0.25">
      <c r="F51502" s="11"/>
      <c r="G51502" s="11"/>
      <c r="H51502" s="11"/>
    </row>
    <row r="51503" spans="6:8" x14ac:dyDescent="0.25">
      <c r="F51503" s="11"/>
      <c r="G51503" s="11"/>
      <c r="H51503" s="11"/>
    </row>
    <row r="51504" spans="6:8" x14ac:dyDescent="0.25">
      <c r="F51504" s="11"/>
      <c r="G51504" s="11"/>
      <c r="H51504" s="11"/>
    </row>
    <row r="51505" spans="6:8" x14ac:dyDescent="0.25">
      <c r="F51505" s="11"/>
      <c r="G51505" s="11"/>
      <c r="H51505" s="11"/>
    </row>
    <row r="51506" spans="6:8" x14ac:dyDescent="0.25">
      <c r="F51506" s="11"/>
      <c r="G51506" s="11"/>
      <c r="H51506" s="11"/>
    </row>
    <row r="51507" spans="6:8" x14ac:dyDescent="0.25">
      <c r="F51507" s="11"/>
      <c r="G51507" s="11"/>
      <c r="H51507" s="11"/>
    </row>
    <row r="51508" spans="6:8" x14ac:dyDescent="0.25">
      <c r="F51508" s="11"/>
      <c r="G51508" s="11"/>
      <c r="H51508" s="11"/>
    </row>
    <row r="51509" spans="6:8" x14ac:dyDescent="0.25">
      <c r="F51509" s="11"/>
      <c r="G51509" s="11"/>
      <c r="H51509" s="11"/>
    </row>
    <row r="51510" spans="6:8" x14ac:dyDescent="0.25">
      <c r="F51510" s="11"/>
      <c r="G51510" s="11"/>
      <c r="H51510" s="11"/>
    </row>
    <row r="51511" spans="6:8" x14ac:dyDescent="0.25">
      <c r="F51511" s="11"/>
      <c r="G51511" s="11"/>
      <c r="H51511" s="11"/>
    </row>
    <row r="51512" spans="6:8" x14ac:dyDescent="0.25">
      <c r="F51512" s="11"/>
      <c r="G51512" s="11"/>
      <c r="H51512" s="11"/>
    </row>
    <row r="51513" spans="6:8" x14ac:dyDescent="0.25">
      <c r="F51513" s="11"/>
      <c r="G51513" s="11"/>
      <c r="H51513" s="11"/>
    </row>
    <row r="51514" spans="6:8" x14ac:dyDescent="0.25">
      <c r="F51514" s="11"/>
      <c r="G51514" s="11"/>
      <c r="H51514" s="11"/>
    </row>
    <row r="51515" spans="6:8" x14ac:dyDescent="0.25">
      <c r="F51515" s="11"/>
      <c r="G51515" s="11"/>
      <c r="H51515" s="11"/>
    </row>
    <row r="51516" spans="6:8" x14ac:dyDescent="0.25">
      <c r="F51516" s="11"/>
      <c r="G51516" s="11"/>
      <c r="H51516" s="11"/>
    </row>
    <row r="51517" spans="6:8" x14ac:dyDescent="0.25">
      <c r="F51517" s="11"/>
      <c r="G51517" s="11"/>
      <c r="H51517" s="11"/>
    </row>
    <row r="51518" spans="6:8" x14ac:dyDescent="0.25">
      <c r="F51518" s="11"/>
      <c r="G51518" s="11"/>
      <c r="H51518" s="11"/>
    </row>
    <row r="51519" spans="6:8" x14ac:dyDescent="0.25">
      <c r="F51519" s="11"/>
      <c r="G51519" s="11"/>
      <c r="H51519" s="11"/>
    </row>
    <row r="51520" spans="6:8" x14ac:dyDescent="0.25">
      <c r="F51520" s="11"/>
      <c r="G51520" s="11"/>
      <c r="H51520" s="11"/>
    </row>
    <row r="51521" spans="6:8" x14ac:dyDescent="0.25">
      <c r="F51521" s="11"/>
      <c r="G51521" s="11"/>
      <c r="H51521" s="11"/>
    </row>
    <row r="51522" spans="6:8" x14ac:dyDescent="0.25">
      <c r="F51522" s="11"/>
      <c r="G51522" s="11"/>
      <c r="H51522" s="11"/>
    </row>
    <row r="51523" spans="6:8" x14ac:dyDescent="0.25">
      <c r="F51523" s="11"/>
      <c r="G51523" s="11"/>
      <c r="H51523" s="11"/>
    </row>
    <row r="51524" spans="6:8" x14ac:dyDescent="0.25">
      <c r="F51524" s="11"/>
      <c r="G51524" s="11"/>
      <c r="H51524" s="11"/>
    </row>
    <row r="51525" spans="6:8" x14ac:dyDescent="0.25">
      <c r="F51525" s="11"/>
      <c r="G51525" s="11"/>
      <c r="H51525" s="11"/>
    </row>
    <row r="51526" spans="6:8" x14ac:dyDescent="0.25">
      <c r="F51526" s="11"/>
      <c r="G51526" s="11"/>
      <c r="H51526" s="11"/>
    </row>
    <row r="51527" spans="6:8" x14ac:dyDescent="0.25">
      <c r="F51527" s="11"/>
      <c r="G51527" s="11"/>
      <c r="H51527" s="11"/>
    </row>
    <row r="51528" spans="6:8" x14ac:dyDescent="0.25">
      <c r="F51528" s="11"/>
      <c r="G51528" s="11"/>
      <c r="H51528" s="11"/>
    </row>
    <row r="51529" spans="6:8" x14ac:dyDescent="0.25">
      <c r="F51529" s="11"/>
      <c r="G51529" s="11"/>
      <c r="H51529" s="11"/>
    </row>
    <row r="51530" spans="6:8" x14ac:dyDescent="0.25">
      <c r="F51530" s="11"/>
      <c r="G51530" s="11"/>
      <c r="H51530" s="11"/>
    </row>
    <row r="51531" spans="6:8" x14ac:dyDescent="0.25">
      <c r="F51531" s="11"/>
      <c r="G51531" s="11"/>
      <c r="H51531" s="11"/>
    </row>
    <row r="51532" spans="6:8" x14ac:dyDescent="0.25">
      <c r="F51532" s="11"/>
      <c r="G51532" s="11"/>
      <c r="H51532" s="11"/>
    </row>
    <row r="51533" spans="6:8" x14ac:dyDescent="0.25">
      <c r="F51533" s="11"/>
      <c r="G51533" s="11"/>
      <c r="H51533" s="11"/>
    </row>
    <row r="51534" spans="6:8" x14ac:dyDescent="0.25">
      <c r="F51534" s="11"/>
      <c r="G51534" s="11"/>
      <c r="H51534" s="11"/>
    </row>
    <row r="51535" spans="6:8" x14ac:dyDescent="0.25">
      <c r="F51535" s="11"/>
      <c r="G51535" s="11"/>
      <c r="H51535" s="11"/>
    </row>
    <row r="51536" spans="6:8" x14ac:dyDescent="0.25">
      <c r="F51536" s="11"/>
      <c r="G51536" s="11"/>
      <c r="H51536" s="11"/>
    </row>
    <row r="51537" spans="6:8" x14ac:dyDescent="0.25">
      <c r="F51537" s="11"/>
      <c r="G51537" s="11"/>
      <c r="H51537" s="11"/>
    </row>
    <row r="51538" spans="6:8" x14ac:dyDescent="0.25">
      <c r="F51538" s="11"/>
      <c r="G51538" s="11"/>
      <c r="H51538" s="11"/>
    </row>
    <row r="51539" spans="6:8" x14ac:dyDescent="0.25">
      <c r="F51539" s="11"/>
      <c r="G51539" s="11"/>
      <c r="H51539" s="11"/>
    </row>
    <row r="51540" spans="6:8" x14ac:dyDescent="0.25">
      <c r="F51540" s="11"/>
      <c r="G51540" s="11"/>
      <c r="H51540" s="11"/>
    </row>
    <row r="51541" spans="6:8" x14ac:dyDescent="0.25">
      <c r="F51541" s="11"/>
      <c r="G51541" s="11"/>
      <c r="H51541" s="11"/>
    </row>
    <row r="51542" spans="6:8" x14ac:dyDescent="0.25">
      <c r="F51542" s="11"/>
      <c r="G51542" s="11"/>
      <c r="H51542" s="11"/>
    </row>
    <row r="51543" spans="6:8" x14ac:dyDescent="0.25">
      <c r="F51543" s="11"/>
      <c r="G51543" s="11"/>
      <c r="H51543" s="11"/>
    </row>
    <row r="51544" spans="6:8" x14ac:dyDescent="0.25">
      <c r="F51544" s="11"/>
      <c r="G51544" s="11"/>
      <c r="H51544" s="11"/>
    </row>
    <row r="51545" spans="6:8" x14ac:dyDescent="0.25">
      <c r="F51545" s="11"/>
      <c r="G51545" s="11"/>
      <c r="H51545" s="11"/>
    </row>
    <row r="51546" spans="6:8" x14ac:dyDescent="0.25">
      <c r="F51546" s="11"/>
      <c r="G51546" s="11"/>
      <c r="H51546" s="11"/>
    </row>
    <row r="51547" spans="6:8" x14ac:dyDescent="0.25">
      <c r="F51547" s="11"/>
      <c r="G51547" s="11"/>
      <c r="H51547" s="11"/>
    </row>
    <row r="51548" spans="6:8" x14ac:dyDescent="0.25">
      <c r="F51548" s="11"/>
      <c r="G51548" s="11"/>
      <c r="H51548" s="11"/>
    </row>
    <row r="51549" spans="6:8" x14ac:dyDescent="0.25">
      <c r="F51549" s="11"/>
      <c r="G51549" s="11"/>
      <c r="H51549" s="11"/>
    </row>
    <row r="51550" spans="6:8" x14ac:dyDescent="0.25">
      <c r="F51550" s="11"/>
      <c r="G51550" s="11"/>
      <c r="H51550" s="11"/>
    </row>
    <row r="51551" spans="6:8" x14ac:dyDescent="0.25">
      <c r="F51551" s="11"/>
      <c r="G51551" s="11"/>
      <c r="H51551" s="11"/>
    </row>
    <row r="51552" spans="6:8" x14ac:dyDescent="0.25">
      <c r="F51552" s="11"/>
      <c r="G51552" s="11"/>
      <c r="H51552" s="11"/>
    </row>
    <row r="51553" spans="6:8" x14ac:dyDescent="0.25">
      <c r="F51553" s="11"/>
      <c r="G51553" s="11"/>
      <c r="H51553" s="11"/>
    </row>
    <row r="51554" spans="6:8" x14ac:dyDescent="0.25">
      <c r="F51554" s="11"/>
      <c r="G51554" s="11"/>
      <c r="H51554" s="11"/>
    </row>
    <row r="51555" spans="6:8" x14ac:dyDescent="0.25">
      <c r="F51555" s="11"/>
      <c r="G51555" s="11"/>
      <c r="H51555" s="11"/>
    </row>
    <row r="51556" spans="6:8" x14ac:dyDescent="0.25">
      <c r="F51556" s="11"/>
      <c r="G51556" s="11"/>
      <c r="H51556" s="11"/>
    </row>
    <row r="51557" spans="6:8" x14ac:dyDescent="0.25">
      <c r="F51557" s="11"/>
      <c r="G51557" s="11"/>
      <c r="H51557" s="11"/>
    </row>
    <row r="51558" spans="6:8" x14ac:dyDescent="0.25">
      <c r="F51558" s="11"/>
      <c r="G51558" s="11"/>
      <c r="H51558" s="11"/>
    </row>
    <row r="51559" spans="6:8" x14ac:dyDescent="0.25">
      <c r="F51559" s="11"/>
      <c r="G51559" s="11"/>
      <c r="H51559" s="11"/>
    </row>
    <row r="51560" spans="6:8" x14ac:dyDescent="0.25">
      <c r="F51560" s="11"/>
      <c r="G51560" s="11"/>
      <c r="H51560" s="11"/>
    </row>
    <row r="51561" spans="6:8" x14ac:dyDescent="0.25">
      <c r="F51561" s="11"/>
      <c r="G51561" s="11"/>
      <c r="H51561" s="11"/>
    </row>
    <row r="51562" spans="6:8" x14ac:dyDescent="0.25">
      <c r="F51562" s="11"/>
      <c r="G51562" s="11"/>
      <c r="H51562" s="11"/>
    </row>
    <row r="51563" spans="6:8" x14ac:dyDescent="0.25">
      <c r="F51563" s="11"/>
      <c r="G51563" s="11"/>
      <c r="H51563" s="11"/>
    </row>
    <row r="51564" spans="6:8" x14ac:dyDescent="0.25">
      <c r="F51564" s="11"/>
      <c r="G51564" s="11"/>
      <c r="H51564" s="11"/>
    </row>
    <row r="51565" spans="6:8" x14ac:dyDescent="0.25">
      <c r="F51565" s="11"/>
      <c r="G51565" s="11"/>
      <c r="H51565" s="11"/>
    </row>
    <row r="51566" spans="6:8" x14ac:dyDescent="0.25">
      <c r="F51566" s="11"/>
      <c r="G51566" s="11"/>
      <c r="H51566" s="11"/>
    </row>
    <row r="51567" spans="6:8" x14ac:dyDescent="0.25">
      <c r="F51567" s="11"/>
      <c r="G51567" s="11"/>
      <c r="H51567" s="11"/>
    </row>
    <row r="51568" spans="6:8" x14ac:dyDescent="0.25">
      <c r="F51568" s="11"/>
      <c r="G51568" s="11"/>
      <c r="H51568" s="11"/>
    </row>
    <row r="51569" spans="6:8" x14ac:dyDescent="0.25">
      <c r="F51569" s="11"/>
      <c r="G51569" s="11"/>
      <c r="H51569" s="11"/>
    </row>
    <row r="51570" spans="6:8" x14ac:dyDescent="0.25">
      <c r="F51570" s="11"/>
      <c r="G51570" s="11"/>
      <c r="H51570" s="11"/>
    </row>
    <row r="51571" spans="6:8" x14ac:dyDescent="0.25">
      <c r="F51571" s="11"/>
      <c r="G51571" s="11"/>
      <c r="H51571" s="11"/>
    </row>
    <row r="51572" spans="6:8" x14ac:dyDescent="0.25">
      <c r="F51572" s="11"/>
      <c r="G51572" s="11"/>
      <c r="H51572" s="11"/>
    </row>
    <row r="51573" spans="6:8" x14ac:dyDescent="0.25">
      <c r="F51573" s="11"/>
      <c r="G51573" s="11"/>
      <c r="H51573" s="11"/>
    </row>
    <row r="51574" spans="6:8" x14ac:dyDescent="0.25">
      <c r="F51574" s="11"/>
      <c r="G51574" s="11"/>
      <c r="H51574" s="11"/>
    </row>
    <row r="51575" spans="6:8" x14ac:dyDescent="0.25">
      <c r="F51575" s="11"/>
      <c r="G51575" s="11"/>
      <c r="H51575" s="11"/>
    </row>
    <row r="51576" spans="6:8" x14ac:dyDescent="0.25">
      <c r="F51576" s="11"/>
      <c r="G51576" s="11"/>
      <c r="H51576" s="11"/>
    </row>
    <row r="51577" spans="6:8" x14ac:dyDescent="0.25">
      <c r="F51577" s="11"/>
      <c r="G51577" s="11"/>
      <c r="H51577" s="11"/>
    </row>
    <row r="51578" spans="6:8" x14ac:dyDescent="0.25">
      <c r="F51578" s="11"/>
      <c r="G51578" s="11"/>
      <c r="H51578" s="11"/>
    </row>
    <row r="51579" spans="6:8" x14ac:dyDescent="0.25">
      <c r="F51579" s="11"/>
      <c r="G51579" s="11"/>
      <c r="H51579" s="11"/>
    </row>
    <row r="51580" spans="6:8" x14ac:dyDescent="0.25">
      <c r="F51580" s="11"/>
      <c r="G51580" s="11"/>
      <c r="H51580" s="11"/>
    </row>
    <row r="51581" spans="6:8" x14ac:dyDescent="0.25">
      <c r="F51581" s="11"/>
      <c r="G51581" s="11"/>
      <c r="H51581" s="11"/>
    </row>
    <row r="51582" spans="6:8" x14ac:dyDescent="0.25">
      <c r="F51582" s="11"/>
      <c r="G51582" s="11"/>
      <c r="H51582" s="11"/>
    </row>
    <row r="51583" spans="6:8" x14ac:dyDescent="0.25">
      <c r="F51583" s="11"/>
      <c r="G51583" s="11"/>
      <c r="H51583" s="11"/>
    </row>
    <row r="51584" spans="6:8" x14ac:dyDescent="0.25">
      <c r="F51584" s="11"/>
      <c r="G51584" s="11"/>
      <c r="H51584" s="11"/>
    </row>
    <row r="51585" spans="6:8" x14ac:dyDescent="0.25">
      <c r="F51585" s="11"/>
      <c r="G51585" s="11"/>
      <c r="H51585" s="11"/>
    </row>
    <row r="51586" spans="6:8" x14ac:dyDescent="0.25">
      <c r="F51586" s="11"/>
      <c r="G51586" s="11"/>
      <c r="H51586" s="11"/>
    </row>
    <row r="51587" spans="6:8" x14ac:dyDescent="0.25">
      <c r="F51587" s="11"/>
      <c r="G51587" s="11"/>
      <c r="H51587" s="11"/>
    </row>
    <row r="51588" spans="6:8" x14ac:dyDescent="0.25">
      <c r="F51588" s="11"/>
      <c r="G51588" s="11"/>
      <c r="H51588" s="11"/>
    </row>
    <row r="51589" spans="6:8" x14ac:dyDescent="0.25">
      <c r="F51589" s="11"/>
      <c r="G51589" s="11"/>
      <c r="H51589" s="11"/>
    </row>
    <row r="51590" spans="6:8" x14ac:dyDescent="0.25">
      <c r="F51590" s="11"/>
      <c r="G51590" s="11"/>
      <c r="H51590" s="11"/>
    </row>
    <row r="51591" spans="6:8" x14ac:dyDescent="0.25">
      <c r="F51591" s="11"/>
      <c r="G51591" s="11"/>
      <c r="H51591" s="11"/>
    </row>
    <row r="51592" spans="6:8" x14ac:dyDescent="0.25">
      <c r="F51592" s="11"/>
      <c r="G51592" s="11"/>
      <c r="H51592" s="11"/>
    </row>
    <row r="51593" spans="6:8" x14ac:dyDescent="0.25">
      <c r="F51593" s="11"/>
      <c r="G51593" s="11"/>
      <c r="H51593" s="11"/>
    </row>
    <row r="51594" spans="6:8" x14ac:dyDescent="0.25">
      <c r="F51594" s="11"/>
      <c r="G51594" s="11"/>
      <c r="H51594" s="11"/>
    </row>
    <row r="51595" spans="6:8" x14ac:dyDescent="0.25">
      <c r="F51595" s="11"/>
      <c r="G51595" s="11"/>
      <c r="H51595" s="11"/>
    </row>
    <row r="51596" spans="6:8" x14ac:dyDescent="0.25">
      <c r="F51596" s="11"/>
      <c r="G51596" s="11"/>
      <c r="H51596" s="11"/>
    </row>
    <row r="51597" spans="6:8" x14ac:dyDescent="0.25">
      <c r="F51597" s="11"/>
      <c r="G51597" s="11"/>
      <c r="H51597" s="11"/>
    </row>
    <row r="51598" spans="6:8" x14ac:dyDescent="0.25">
      <c r="F51598" s="11"/>
      <c r="G51598" s="11"/>
      <c r="H51598" s="11"/>
    </row>
    <row r="51599" spans="6:8" x14ac:dyDescent="0.25">
      <c r="F51599" s="11"/>
      <c r="G51599" s="11"/>
      <c r="H51599" s="11"/>
    </row>
    <row r="51600" spans="6:8" x14ac:dyDescent="0.25">
      <c r="F51600" s="11"/>
      <c r="G51600" s="11"/>
      <c r="H51600" s="11"/>
    </row>
    <row r="51601" spans="6:8" x14ac:dyDescent="0.25">
      <c r="F51601" s="11"/>
      <c r="G51601" s="11"/>
      <c r="H51601" s="11"/>
    </row>
    <row r="51602" spans="6:8" x14ac:dyDescent="0.25">
      <c r="F51602" s="11"/>
      <c r="G51602" s="11"/>
      <c r="H51602" s="11"/>
    </row>
    <row r="51603" spans="6:8" x14ac:dyDescent="0.25">
      <c r="F51603" s="11"/>
      <c r="G51603" s="11"/>
      <c r="H51603" s="11"/>
    </row>
    <row r="51604" spans="6:8" x14ac:dyDescent="0.25">
      <c r="F51604" s="11"/>
      <c r="G51604" s="11"/>
      <c r="H51604" s="11"/>
    </row>
    <row r="51605" spans="6:8" x14ac:dyDescent="0.25">
      <c r="F51605" s="11"/>
      <c r="G51605" s="11"/>
      <c r="H51605" s="11"/>
    </row>
    <row r="51606" spans="6:8" x14ac:dyDescent="0.25">
      <c r="F51606" s="11"/>
      <c r="G51606" s="11"/>
      <c r="H51606" s="11"/>
    </row>
    <row r="51607" spans="6:8" x14ac:dyDescent="0.25">
      <c r="F51607" s="11"/>
      <c r="G51607" s="11"/>
      <c r="H51607" s="11"/>
    </row>
    <row r="51608" spans="6:8" x14ac:dyDescent="0.25">
      <c r="F51608" s="11"/>
      <c r="G51608" s="11"/>
      <c r="H51608" s="11"/>
    </row>
    <row r="51609" spans="6:8" x14ac:dyDescent="0.25">
      <c r="F51609" s="11"/>
      <c r="G51609" s="11"/>
      <c r="H51609" s="11"/>
    </row>
    <row r="51610" spans="6:8" x14ac:dyDescent="0.25">
      <c r="F51610" s="11"/>
      <c r="G51610" s="11"/>
      <c r="H51610" s="11"/>
    </row>
    <row r="51611" spans="6:8" x14ac:dyDescent="0.25">
      <c r="F51611" s="11"/>
      <c r="G51611" s="11"/>
      <c r="H51611" s="11"/>
    </row>
    <row r="51612" spans="6:8" x14ac:dyDescent="0.25">
      <c r="F51612" s="11"/>
      <c r="G51612" s="11"/>
      <c r="H51612" s="11"/>
    </row>
    <row r="51613" spans="6:8" x14ac:dyDescent="0.25">
      <c r="F51613" s="11"/>
      <c r="G51613" s="11"/>
      <c r="H51613" s="11"/>
    </row>
    <row r="51614" spans="6:8" x14ac:dyDescent="0.25">
      <c r="F51614" s="11"/>
      <c r="G51614" s="11"/>
      <c r="H51614" s="11"/>
    </row>
    <row r="51615" spans="6:8" x14ac:dyDescent="0.25">
      <c r="F51615" s="11"/>
      <c r="G51615" s="11"/>
      <c r="H51615" s="11"/>
    </row>
    <row r="51616" spans="6:8" x14ac:dyDescent="0.25">
      <c r="F51616" s="11"/>
      <c r="G51616" s="11"/>
      <c r="H51616" s="11"/>
    </row>
    <row r="51617" spans="6:8" x14ac:dyDescent="0.25">
      <c r="F51617" s="11"/>
      <c r="G51617" s="11"/>
      <c r="H51617" s="11"/>
    </row>
    <row r="51618" spans="6:8" x14ac:dyDescent="0.25">
      <c r="F51618" s="11"/>
      <c r="G51618" s="11"/>
      <c r="H51618" s="11"/>
    </row>
    <row r="51619" spans="6:8" x14ac:dyDescent="0.25">
      <c r="F51619" s="11"/>
      <c r="G51619" s="11"/>
      <c r="H51619" s="11"/>
    </row>
    <row r="51620" spans="6:8" x14ac:dyDescent="0.25">
      <c r="F51620" s="11"/>
      <c r="G51620" s="11"/>
      <c r="H51620" s="11"/>
    </row>
    <row r="51621" spans="6:8" x14ac:dyDescent="0.25">
      <c r="F51621" s="11"/>
      <c r="G51621" s="11"/>
      <c r="H51621" s="11"/>
    </row>
    <row r="51622" spans="6:8" x14ac:dyDescent="0.25">
      <c r="F51622" s="11"/>
      <c r="G51622" s="11"/>
      <c r="H51622" s="11"/>
    </row>
    <row r="51623" spans="6:8" x14ac:dyDescent="0.25">
      <c r="F51623" s="11"/>
      <c r="G51623" s="11"/>
      <c r="H51623" s="11"/>
    </row>
    <row r="51624" spans="6:8" x14ac:dyDescent="0.25">
      <c r="F51624" s="11"/>
      <c r="G51624" s="11"/>
      <c r="H51624" s="11"/>
    </row>
    <row r="51625" spans="6:8" x14ac:dyDescent="0.25">
      <c r="F51625" s="11"/>
      <c r="G51625" s="11"/>
      <c r="H51625" s="11"/>
    </row>
    <row r="51626" spans="6:8" x14ac:dyDescent="0.25">
      <c r="F51626" s="11"/>
      <c r="G51626" s="11"/>
      <c r="H51626" s="11"/>
    </row>
    <row r="51627" spans="6:8" x14ac:dyDescent="0.25">
      <c r="F51627" s="11"/>
      <c r="G51627" s="11"/>
      <c r="H51627" s="11"/>
    </row>
    <row r="51628" spans="6:8" x14ac:dyDescent="0.25">
      <c r="F51628" s="11"/>
      <c r="G51628" s="11"/>
      <c r="H51628" s="11"/>
    </row>
    <row r="51629" spans="6:8" x14ac:dyDescent="0.25">
      <c r="F51629" s="11"/>
      <c r="G51629" s="11"/>
      <c r="H51629" s="11"/>
    </row>
    <row r="51630" spans="6:8" x14ac:dyDescent="0.25">
      <c r="F51630" s="11"/>
      <c r="G51630" s="11"/>
      <c r="H51630" s="11"/>
    </row>
    <row r="51631" spans="6:8" x14ac:dyDescent="0.25">
      <c r="F51631" s="11"/>
      <c r="G51631" s="11"/>
      <c r="H51631" s="11"/>
    </row>
    <row r="51632" spans="6:8" x14ac:dyDescent="0.25">
      <c r="F51632" s="11"/>
      <c r="G51632" s="11"/>
      <c r="H51632" s="11"/>
    </row>
    <row r="51633" spans="6:8" x14ac:dyDescent="0.25">
      <c r="F51633" s="11"/>
      <c r="G51633" s="11"/>
      <c r="H51633" s="11"/>
    </row>
    <row r="51634" spans="6:8" x14ac:dyDescent="0.25">
      <c r="F51634" s="11"/>
      <c r="G51634" s="11"/>
      <c r="H51634" s="11"/>
    </row>
    <row r="51635" spans="6:8" x14ac:dyDescent="0.25">
      <c r="F51635" s="11"/>
      <c r="G51635" s="11"/>
      <c r="H51635" s="11"/>
    </row>
    <row r="51636" spans="6:8" x14ac:dyDescent="0.25">
      <c r="F51636" s="11"/>
      <c r="G51636" s="11"/>
      <c r="H51636" s="11"/>
    </row>
    <row r="51637" spans="6:8" x14ac:dyDescent="0.25">
      <c r="F51637" s="11"/>
      <c r="G51637" s="11"/>
      <c r="H51637" s="11"/>
    </row>
    <row r="51638" spans="6:8" x14ac:dyDescent="0.25">
      <c r="F51638" s="11"/>
      <c r="G51638" s="11"/>
      <c r="H51638" s="11"/>
    </row>
    <row r="51639" spans="6:8" x14ac:dyDescent="0.25">
      <c r="F51639" s="11"/>
      <c r="G51639" s="11"/>
      <c r="H51639" s="11"/>
    </row>
    <row r="51640" spans="6:8" x14ac:dyDescent="0.25">
      <c r="F51640" s="11"/>
      <c r="G51640" s="11"/>
      <c r="H51640" s="11"/>
    </row>
    <row r="51641" spans="6:8" x14ac:dyDescent="0.25">
      <c r="F51641" s="11"/>
      <c r="G51641" s="11"/>
      <c r="H51641" s="11"/>
    </row>
    <row r="51642" spans="6:8" x14ac:dyDescent="0.25">
      <c r="F51642" s="11"/>
      <c r="G51642" s="11"/>
      <c r="H51642" s="11"/>
    </row>
    <row r="51643" spans="6:8" x14ac:dyDescent="0.25">
      <c r="F51643" s="11"/>
      <c r="G51643" s="11"/>
      <c r="H51643" s="11"/>
    </row>
    <row r="51644" spans="6:8" x14ac:dyDescent="0.25">
      <c r="F51644" s="11"/>
      <c r="G51644" s="11"/>
      <c r="H51644" s="11"/>
    </row>
    <row r="51645" spans="6:8" x14ac:dyDescent="0.25">
      <c r="F51645" s="11"/>
      <c r="G51645" s="11"/>
      <c r="H51645" s="11"/>
    </row>
    <row r="51646" spans="6:8" x14ac:dyDescent="0.25">
      <c r="F51646" s="11"/>
      <c r="G51646" s="11"/>
      <c r="H51646" s="11"/>
    </row>
    <row r="51647" spans="6:8" x14ac:dyDescent="0.25">
      <c r="F51647" s="11"/>
      <c r="G51647" s="11"/>
      <c r="H51647" s="11"/>
    </row>
    <row r="51648" spans="6:8" x14ac:dyDescent="0.25">
      <c r="F51648" s="11"/>
      <c r="G51648" s="11"/>
      <c r="H51648" s="11"/>
    </row>
    <row r="51649" spans="6:8" x14ac:dyDescent="0.25">
      <c r="F51649" s="11"/>
      <c r="G51649" s="11"/>
      <c r="H51649" s="11"/>
    </row>
    <row r="51650" spans="6:8" x14ac:dyDescent="0.25">
      <c r="F51650" s="11"/>
      <c r="G51650" s="11"/>
      <c r="H51650" s="11"/>
    </row>
    <row r="51651" spans="6:8" x14ac:dyDescent="0.25">
      <c r="F51651" s="11"/>
      <c r="G51651" s="11"/>
      <c r="H51651" s="11"/>
    </row>
    <row r="51652" spans="6:8" x14ac:dyDescent="0.25">
      <c r="F51652" s="11"/>
      <c r="G51652" s="11"/>
      <c r="H51652" s="11"/>
    </row>
    <row r="51653" spans="6:8" x14ac:dyDescent="0.25">
      <c r="F51653" s="11"/>
      <c r="G51653" s="11"/>
      <c r="H51653" s="11"/>
    </row>
    <row r="51654" spans="6:8" x14ac:dyDescent="0.25">
      <c r="F51654" s="11"/>
      <c r="G51654" s="11"/>
      <c r="H51654" s="11"/>
    </row>
    <row r="51655" spans="6:8" x14ac:dyDescent="0.25">
      <c r="F51655" s="11"/>
      <c r="G51655" s="11"/>
      <c r="H51655" s="11"/>
    </row>
    <row r="51656" spans="6:8" x14ac:dyDescent="0.25">
      <c r="F51656" s="11"/>
      <c r="G51656" s="11"/>
      <c r="H51656" s="11"/>
    </row>
    <row r="51657" spans="6:8" x14ac:dyDescent="0.25">
      <c r="F51657" s="11"/>
      <c r="G51657" s="11"/>
      <c r="H51657" s="11"/>
    </row>
    <row r="51658" spans="6:8" x14ac:dyDescent="0.25">
      <c r="F51658" s="11"/>
      <c r="G51658" s="11"/>
      <c r="H51658" s="11"/>
    </row>
    <row r="51659" spans="6:8" x14ac:dyDescent="0.25">
      <c r="F51659" s="11"/>
      <c r="G51659" s="11"/>
      <c r="H51659" s="11"/>
    </row>
    <row r="51660" spans="6:8" x14ac:dyDescent="0.25">
      <c r="F51660" s="11"/>
      <c r="G51660" s="11"/>
      <c r="H51660" s="11"/>
    </row>
    <row r="51661" spans="6:8" x14ac:dyDescent="0.25">
      <c r="F51661" s="11"/>
      <c r="G51661" s="11"/>
      <c r="H51661" s="11"/>
    </row>
    <row r="51662" spans="6:8" x14ac:dyDescent="0.25">
      <c r="F51662" s="11"/>
      <c r="G51662" s="11"/>
      <c r="H51662" s="11"/>
    </row>
    <row r="51663" spans="6:8" x14ac:dyDescent="0.25">
      <c r="F51663" s="11"/>
      <c r="G51663" s="11"/>
      <c r="H51663" s="11"/>
    </row>
    <row r="51664" spans="6:8" x14ac:dyDescent="0.25">
      <c r="F51664" s="11"/>
      <c r="G51664" s="11"/>
      <c r="H51664" s="11"/>
    </row>
    <row r="51665" spans="6:8" x14ac:dyDescent="0.25">
      <c r="F51665" s="11"/>
      <c r="G51665" s="11"/>
      <c r="H51665" s="11"/>
    </row>
    <row r="51666" spans="6:8" x14ac:dyDescent="0.25">
      <c r="F51666" s="11"/>
      <c r="G51666" s="11"/>
      <c r="H51666" s="11"/>
    </row>
    <row r="51667" spans="6:8" x14ac:dyDescent="0.25">
      <c r="F51667" s="11"/>
      <c r="G51667" s="11"/>
      <c r="H51667" s="11"/>
    </row>
    <row r="51668" spans="6:8" x14ac:dyDescent="0.25">
      <c r="F51668" s="11"/>
      <c r="G51668" s="11"/>
      <c r="H51668" s="11"/>
    </row>
    <row r="51669" spans="6:8" x14ac:dyDescent="0.25">
      <c r="F51669" s="11"/>
      <c r="G51669" s="11"/>
      <c r="H51669" s="11"/>
    </row>
    <row r="51670" spans="6:8" x14ac:dyDescent="0.25">
      <c r="F51670" s="11"/>
      <c r="G51670" s="11"/>
      <c r="H51670" s="11"/>
    </row>
    <row r="51671" spans="6:8" x14ac:dyDescent="0.25">
      <c r="F51671" s="11"/>
      <c r="G51671" s="11"/>
      <c r="H51671" s="11"/>
    </row>
    <row r="51672" spans="6:8" x14ac:dyDescent="0.25">
      <c r="F51672" s="11"/>
      <c r="G51672" s="11"/>
      <c r="H51672" s="11"/>
    </row>
    <row r="51673" spans="6:8" x14ac:dyDescent="0.25">
      <c r="F51673" s="11"/>
      <c r="G51673" s="11"/>
      <c r="H51673" s="11"/>
    </row>
    <row r="51674" spans="6:8" x14ac:dyDescent="0.25">
      <c r="F51674" s="11"/>
      <c r="G51674" s="11"/>
      <c r="H51674" s="11"/>
    </row>
    <row r="51675" spans="6:8" x14ac:dyDescent="0.25">
      <c r="F51675" s="11"/>
      <c r="G51675" s="11"/>
      <c r="H51675" s="11"/>
    </row>
    <row r="51676" spans="6:8" x14ac:dyDescent="0.25">
      <c r="F51676" s="11"/>
      <c r="G51676" s="11"/>
      <c r="H51676" s="11"/>
    </row>
    <row r="51677" spans="6:8" x14ac:dyDescent="0.25">
      <c r="F51677" s="11"/>
      <c r="G51677" s="11"/>
      <c r="H51677" s="11"/>
    </row>
    <row r="51678" spans="6:8" x14ac:dyDescent="0.25">
      <c r="F51678" s="11"/>
      <c r="G51678" s="11"/>
      <c r="H51678" s="11"/>
    </row>
    <row r="51679" spans="6:8" x14ac:dyDescent="0.25">
      <c r="F51679" s="11"/>
      <c r="G51679" s="11"/>
      <c r="H51679" s="11"/>
    </row>
    <row r="51680" spans="6:8" x14ac:dyDescent="0.25">
      <c r="F51680" s="11"/>
      <c r="G51680" s="11"/>
      <c r="H51680" s="11"/>
    </row>
    <row r="51681" spans="6:8" x14ac:dyDescent="0.25">
      <c r="F51681" s="11"/>
      <c r="G51681" s="11"/>
      <c r="H51681" s="11"/>
    </row>
    <row r="51682" spans="6:8" x14ac:dyDescent="0.25">
      <c r="F51682" s="11"/>
      <c r="G51682" s="11"/>
      <c r="H51682" s="11"/>
    </row>
    <row r="51683" spans="6:8" x14ac:dyDescent="0.25">
      <c r="F51683" s="11"/>
      <c r="G51683" s="11"/>
      <c r="H51683" s="11"/>
    </row>
    <row r="51684" spans="6:8" x14ac:dyDescent="0.25">
      <c r="F51684" s="11"/>
      <c r="G51684" s="11"/>
      <c r="H51684" s="11"/>
    </row>
    <row r="51685" spans="6:8" x14ac:dyDescent="0.25">
      <c r="F51685" s="11"/>
      <c r="G51685" s="11"/>
      <c r="H51685" s="11"/>
    </row>
    <row r="51686" spans="6:8" x14ac:dyDescent="0.25">
      <c r="F51686" s="11"/>
      <c r="G51686" s="11"/>
      <c r="H51686" s="11"/>
    </row>
    <row r="51687" spans="6:8" x14ac:dyDescent="0.25">
      <c r="F51687" s="11"/>
      <c r="G51687" s="11"/>
      <c r="H51687" s="11"/>
    </row>
    <row r="51688" spans="6:8" x14ac:dyDescent="0.25">
      <c r="F51688" s="11"/>
      <c r="G51688" s="11"/>
      <c r="H51688" s="11"/>
    </row>
    <row r="51689" spans="6:8" x14ac:dyDescent="0.25">
      <c r="F51689" s="11"/>
      <c r="G51689" s="11"/>
      <c r="H51689" s="11"/>
    </row>
    <row r="51690" spans="6:8" x14ac:dyDescent="0.25">
      <c r="F51690" s="11"/>
      <c r="G51690" s="11"/>
      <c r="H51690" s="11"/>
    </row>
    <row r="51691" spans="6:8" x14ac:dyDescent="0.25">
      <c r="F51691" s="11"/>
      <c r="G51691" s="11"/>
      <c r="H51691" s="11"/>
    </row>
    <row r="51692" spans="6:8" x14ac:dyDescent="0.25">
      <c r="F51692" s="11"/>
      <c r="G51692" s="11"/>
      <c r="H51692" s="11"/>
    </row>
    <row r="51693" spans="6:8" x14ac:dyDescent="0.25">
      <c r="F51693" s="11"/>
      <c r="G51693" s="11"/>
      <c r="H51693" s="11"/>
    </row>
    <row r="51694" spans="6:8" x14ac:dyDescent="0.25">
      <c r="F51694" s="11"/>
      <c r="G51694" s="11"/>
      <c r="H51694" s="11"/>
    </row>
    <row r="51695" spans="6:8" x14ac:dyDescent="0.25">
      <c r="F51695" s="11"/>
      <c r="G51695" s="11"/>
      <c r="H51695" s="11"/>
    </row>
    <row r="51696" spans="6:8" x14ac:dyDescent="0.25">
      <c r="F51696" s="11"/>
      <c r="G51696" s="11"/>
      <c r="H51696" s="11"/>
    </row>
    <row r="51697" spans="6:8" x14ac:dyDescent="0.25">
      <c r="F51697" s="11"/>
      <c r="G51697" s="11"/>
      <c r="H51697" s="11"/>
    </row>
    <row r="51698" spans="6:8" x14ac:dyDescent="0.25">
      <c r="F51698" s="11"/>
      <c r="G51698" s="11"/>
      <c r="H51698" s="11"/>
    </row>
    <row r="51699" spans="6:8" x14ac:dyDescent="0.25">
      <c r="F51699" s="11"/>
      <c r="G51699" s="11"/>
      <c r="H51699" s="11"/>
    </row>
    <row r="51700" spans="6:8" x14ac:dyDescent="0.25">
      <c r="F51700" s="11"/>
      <c r="G51700" s="11"/>
      <c r="H51700" s="11"/>
    </row>
    <row r="51701" spans="6:8" x14ac:dyDescent="0.25">
      <c r="F51701" s="11"/>
      <c r="G51701" s="11"/>
      <c r="H51701" s="11"/>
    </row>
    <row r="51702" spans="6:8" x14ac:dyDescent="0.25">
      <c r="F51702" s="11"/>
      <c r="G51702" s="11"/>
      <c r="H51702" s="11"/>
    </row>
    <row r="51703" spans="6:8" x14ac:dyDescent="0.25">
      <c r="F51703" s="11"/>
      <c r="G51703" s="11"/>
      <c r="H51703" s="11"/>
    </row>
    <row r="51704" spans="6:8" x14ac:dyDescent="0.25">
      <c r="F51704" s="11"/>
      <c r="G51704" s="11"/>
      <c r="H51704" s="11"/>
    </row>
    <row r="51705" spans="6:8" x14ac:dyDescent="0.25">
      <c r="F51705" s="11"/>
      <c r="G51705" s="11"/>
      <c r="H51705" s="11"/>
    </row>
    <row r="51706" spans="6:8" x14ac:dyDescent="0.25">
      <c r="F51706" s="11"/>
      <c r="G51706" s="11"/>
      <c r="H51706" s="11"/>
    </row>
    <row r="51707" spans="6:8" x14ac:dyDescent="0.25">
      <c r="F51707" s="11"/>
      <c r="G51707" s="11"/>
      <c r="H51707" s="11"/>
    </row>
    <row r="51708" spans="6:8" x14ac:dyDescent="0.25">
      <c r="F51708" s="11"/>
      <c r="G51708" s="11"/>
      <c r="H51708" s="11"/>
    </row>
    <row r="51709" spans="6:8" x14ac:dyDescent="0.25">
      <c r="F51709" s="11"/>
      <c r="G51709" s="11"/>
      <c r="H51709" s="11"/>
    </row>
    <row r="51710" spans="6:8" x14ac:dyDescent="0.25">
      <c r="F51710" s="11"/>
      <c r="G51710" s="11"/>
      <c r="H51710" s="11"/>
    </row>
    <row r="51711" spans="6:8" x14ac:dyDescent="0.25">
      <c r="F51711" s="11"/>
      <c r="G51711" s="11"/>
      <c r="H51711" s="11"/>
    </row>
    <row r="51712" spans="6:8" x14ac:dyDescent="0.25">
      <c r="F51712" s="11"/>
      <c r="G51712" s="11"/>
      <c r="H51712" s="11"/>
    </row>
    <row r="51713" spans="6:8" x14ac:dyDescent="0.25">
      <c r="F51713" s="11"/>
      <c r="G51713" s="11"/>
      <c r="H51713" s="11"/>
    </row>
    <row r="51714" spans="6:8" x14ac:dyDescent="0.25">
      <c r="F51714" s="11"/>
      <c r="G51714" s="11"/>
      <c r="H51714" s="11"/>
    </row>
    <row r="51715" spans="6:8" x14ac:dyDescent="0.25">
      <c r="F51715" s="11"/>
      <c r="G51715" s="11"/>
      <c r="H51715" s="11"/>
    </row>
    <row r="51716" spans="6:8" x14ac:dyDescent="0.25">
      <c r="F51716" s="11"/>
      <c r="G51716" s="11"/>
      <c r="H51716" s="11"/>
    </row>
    <row r="51717" spans="6:8" x14ac:dyDescent="0.25">
      <c r="F51717" s="11"/>
      <c r="G51717" s="11"/>
      <c r="H51717" s="11"/>
    </row>
    <row r="51718" spans="6:8" x14ac:dyDescent="0.25">
      <c r="F51718" s="11"/>
      <c r="G51718" s="11"/>
      <c r="H51718" s="11"/>
    </row>
    <row r="51719" spans="6:8" x14ac:dyDescent="0.25">
      <c r="F51719" s="11"/>
      <c r="G51719" s="11"/>
      <c r="H51719" s="11"/>
    </row>
    <row r="51720" spans="6:8" x14ac:dyDescent="0.25">
      <c r="F51720" s="11"/>
      <c r="G51720" s="11"/>
      <c r="H51720" s="11"/>
    </row>
    <row r="51721" spans="6:8" x14ac:dyDescent="0.25">
      <c r="F51721" s="11"/>
      <c r="G51721" s="11"/>
      <c r="H51721" s="11"/>
    </row>
    <row r="51722" spans="6:8" x14ac:dyDescent="0.25">
      <c r="F51722" s="11"/>
      <c r="G51722" s="11"/>
      <c r="H51722" s="11"/>
    </row>
    <row r="51723" spans="6:8" x14ac:dyDescent="0.25">
      <c r="F51723" s="11"/>
      <c r="G51723" s="11"/>
      <c r="H51723" s="11"/>
    </row>
    <row r="51724" spans="6:8" x14ac:dyDescent="0.25">
      <c r="F51724" s="11"/>
      <c r="G51724" s="11"/>
      <c r="H51724" s="11"/>
    </row>
    <row r="51725" spans="6:8" x14ac:dyDescent="0.25">
      <c r="F51725" s="11"/>
      <c r="G51725" s="11"/>
      <c r="H51725" s="11"/>
    </row>
    <row r="51726" spans="6:8" x14ac:dyDescent="0.25">
      <c r="F51726" s="11"/>
      <c r="G51726" s="11"/>
      <c r="H51726" s="11"/>
    </row>
    <row r="51727" spans="6:8" x14ac:dyDescent="0.25">
      <c r="F51727" s="11"/>
      <c r="G51727" s="11"/>
      <c r="H51727" s="11"/>
    </row>
    <row r="51728" spans="6:8" x14ac:dyDescent="0.25">
      <c r="F51728" s="11"/>
      <c r="G51728" s="11"/>
      <c r="H51728" s="11"/>
    </row>
    <row r="51729" spans="6:8" x14ac:dyDescent="0.25">
      <c r="F51729" s="11"/>
      <c r="G51729" s="11"/>
      <c r="H51729" s="11"/>
    </row>
    <row r="51730" spans="6:8" x14ac:dyDescent="0.25">
      <c r="F51730" s="11"/>
      <c r="G51730" s="11"/>
      <c r="H51730" s="11"/>
    </row>
    <row r="51731" spans="6:8" x14ac:dyDescent="0.25">
      <c r="F51731" s="11"/>
      <c r="G51731" s="11"/>
      <c r="H51731" s="11"/>
    </row>
    <row r="51732" spans="6:8" x14ac:dyDescent="0.25">
      <c r="F51732" s="11"/>
      <c r="G51732" s="11"/>
      <c r="H51732" s="11"/>
    </row>
    <row r="51733" spans="6:8" x14ac:dyDescent="0.25">
      <c r="F51733" s="11"/>
      <c r="G51733" s="11"/>
      <c r="H51733" s="11"/>
    </row>
    <row r="51734" spans="6:8" x14ac:dyDescent="0.25">
      <c r="F51734" s="11"/>
      <c r="G51734" s="11"/>
      <c r="H51734" s="11"/>
    </row>
    <row r="51735" spans="6:8" x14ac:dyDescent="0.25">
      <c r="F51735" s="11"/>
      <c r="G51735" s="11"/>
      <c r="H51735" s="11"/>
    </row>
    <row r="51736" spans="6:8" x14ac:dyDescent="0.25">
      <c r="F51736" s="11"/>
      <c r="G51736" s="11"/>
      <c r="H51736" s="11"/>
    </row>
    <row r="51737" spans="6:8" x14ac:dyDescent="0.25">
      <c r="F51737" s="11"/>
      <c r="G51737" s="11"/>
      <c r="H51737" s="11"/>
    </row>
    <row r="51738" spans="6:8" x14ac:dyDescent="0.25">
      <c r="F51738" s="11"/>
      <c r="G51738" s="11"/>
      <c r="H51738" s="11"/>
    </row>
    <row r="51739" spans="6:8" x14ac:dyDescent="0.25">
      <c r="F51739" s="11"/>
      <c r="G51739" s="11"/>
      <c r="H51739" s="11"/>
    </row>
    <row r="51740" spans="6:8" x14ac:dyDescent="0.25">
      <c r="F51740" s="11"/>
      <c r="G51740" s="11"/>
      <c r="H51740" s="11"/>
    </row>
    <row r="51741" spans="6:8" x14ac:dyDescent="0.25">
      <c r="F51741" s="11"/>
      <c r="G51741" s="11"/>
      <c r="H51741" s="11"/>
    </row>
    <row r="51742" spans="6:8" x14ac:dyDescent="0.25">
      <c r="F51742" s="11"/>
      <c r="G51742" s="11"/>
      <c r="H51742" s="11"/>
    </row>
    <row r="51743" spans="6:8" x14ac:dyDescent="0.25">
      <c r="F51743" s="11"/>
      <c r="G51743" s="11"/>
      <c r="H51743" s="11"/>
    </row>
    <row r="51744" spans="6:8" x14ac:dyDescent="0.25">
      <c r="F51744" s="11"/>
      <c r="G51744" s="11"/>
      <c r="H51744" s="11"/>
    </row>
    <row r="51745" spans="6:8" x14ac:dyDescent="0.25">
      <c r="F51745" s="11"/>
      <c r="G51745" s="11"/>
      <c r="H51745" s="11"/>
    </row>
    <row r="51746" spans="6:8" x14ac:dyDescent="0.25">
      <c r="F51746" s="11"/>
      <c r="G51746" s="11"/>
      <c r="H51746" s="11"/>
    </row>
    <row r="51747" spans="6:8" x14ac:dyDescent="0.25">
      <c r="F51747" s="11"/>
      <c r="G51747" s="11"/>
      <c r="H51747" s="11"/>
    </row>
    <row r="51748" spans="6:8" x14ac:dyDescent="0.25">
      <c r="F51748" s="11"/>
      <c r="G51748" s="11"/>
      <c r="H51748" s="11"/>
    </row>
    <row r="51749" spans="6:8" x14ac:dyDescent="0.25">
      <c r="F51749" s="11"/>
      <c r="G51749" s="11"/>
      <c r="H51749" s="11"/>
    </row>
    <row r="51750" spans="6:8" x14ac:dyDescent="0.25">
      <c r="F51750" s="11"/>
      <c r="G51750" s="11"/>
      <c r="H51750" s="11"/>
    </row>
    <row r="51751" spans="6:8" x14ac:dyDescent="0.25">
      <c r="F51751" s="11"/>
      <c r="G51751" s="11"/>
      <c r="H51751" s="11"/>
    </row>
    <row r="51752" spans="6:8" x14ac:dyDescent="0.25">
      <c r="F51752" s="11"/>
      <c r="G51752" s="11"/>
      <c r="H51752" s="11"/>
    </row>
    <row r="51753" spans="6:8" x14ac:dyDescent="0.25">
      <c r="F51753" s="11"/>
      <c r="G51753" s="11"/>
      <c r="H51753" s="11"/>
    </row>
    <row r="51754" spans="6:8" x14ac:dyDescent="0.25">
      <c r="F51754" s="11"/>
      <c r="G51754" s="11"/>
      <c r="H51754" s="11"/>
    </row>
    <row r="51755" spans="6:8" x14ac:dyDescent="0.25">
      <c r="F51755" s="11"/>
      <c r="G51755" s="11"/>
      <c r="H51755" s="11"/>
    </row>
    <row r="51756" spans="6:8" x14ac:dyDescent="0.25">
      <c r="F51756" s="11"/>
      <c r="G51756" s="11"/>
      <c r="H51756" s="11"/>
    </row>
    <row r="51757" spans="6:8" x14ac:dyDescent="0.25">
      <c r="F51757" s="11"/>
      <c r="G51757" s="11"/>
      <c r="H51757" s="11"/>
    </row>
    <row r="51758" spans="6:8" x14ac:dyDescent="0.25">
      <c r="F51758" s="11"/>
      <c r="G51758" s="11"/>
      <c r="H51758" s="11"/>
    </row>
    <row r="51759" spans="6:8" x14ac:dyDescent="0.25">
      <c r="F51759" s="11"/>
      <c r="G51759" s="11"/>
      <c r="H51759" s="11"/>
    </row>
    <row r="51760" spans="6:8" x14ac:dyDescent="0.25">
      <c r="F51760" s="11"/>
      <c r="G51760" s="11"/>
      <c r="H51760" s="11"/>
    </row>
    <row r="51761" spans="6:8" x14ac:dyDescent="0.25">
      <c r="F51761" s="11"/>
      <c r="G51761" s="11"/>
      <c r="H51761" s="11"/>
    </row>
    <row r="51762" spans="6:8" x14ac:dyDescent="0.25">
      <c r="F51762" s="11"/>
      <c r="G51762" s="11"/>
      <c r="H51762" s="11"/>
    </row>
    <row r="51763" spans="6:8" x14ac:dyDescent="0.25">
      <c r="F51763" s="11"/>
      <c r="G51763" s="11"/>
      <c r="H51763" s="11"/>
    </row>
    <row r="51764" spans="6:8" x14ac:dyDescent="0.25">
      <c r="F51764" s="11"/>
      <c r="G51764" s="11"/>
      <c r="H51764" s="11"/>
    </row>
    <row r="51765" spans="6:8" x14ac:dyDescent="0.25">
      <c r="F51765" s="11"/>
      <c r="G51765" s="11"/>
      <c r="H51765" s="11"/>
    </row>
    <row r="51766" spans="6:8" x14ac:dyDescent="0.25">
      <c r="F51766" s="11"/>
      <c r="G51766" s="11"/>
      <c r="H51766" s="11"/>
    </row>
    <row r="51767" spans="6:8" x14ac:dyDescent="0.25">
      <c r="F51767" s="11"/>
      <c r="G51767" s="11"/>
      <c r="H51767" s="11"/>
    </row>
    <row r="51768" spans="6:8" x14ac:dyDescent="0.25">
      <c r="F51768" s="11"/>
      <c r="G51768" s="11"/>
      <c r="H51768" s="11"/>
    </row>
    <row r="51769" spans="6:8" x14ac:dyDescent="0.25">
      <c r="F51769" s="11"/>
      <c r="G51769" s="11"/>
      <c r="H51769" s="11"/>
    </row>
    <row r="51770" spans="6:8" x14ac:dyDescent="0.25">
      <c r="F51770" s="11"/>
      <c r="G51770" s="11"/>
      <c r="H51770" s="11"/>
    </row>
    <row r="51771" spans="6:8" x14ac:dyDescent="0.25">
      <c r="F51771" s="11"/>
      <c r="G51771" s="11"/>
      <c r="H51771" s="11"/>
    </row>
    <row r="51772" spans="6:8" x14ac:dyDescent="0.25">
      <c r="F51772" s="11"/>
      <c r="G51772" s="11"/>
      <c r="H51772" s="11"/>
    </row>
    <row r="51773" spans="6:8" x14ac:dyDescent="0.25">
      <c r="F51773" s="11"/>
      <c r="G51773" s="11"/>
      <c r="H51773" s="11"/>
    </row>
    <row r="51774" spans="6:8" x14ac:dyDescent="0.25">
      <c r="F51774" s="11"/>
      <c r="G51774" s="11"/>
      <c r="H51774" s="11"/>
    </row>
    <row r="51775" spans="6:8" x14ac:dyDescent="0.25">
      <c r="F51775" s="11"/>
      <c r="G51775" s="11"/>
      <c r="H51775" s="11"/>
    </row>
    <row r="51776" spans="6:8" x14ac:dyDescent="0.25">
      <c r="F51776" s="11"/>
      <c r="G51776" s="11"/>
      <c r="H51776" s="11"/>
    </row>
    <row r="51777" spans="6:8" x14ac:dyDescent="0.25">
      <c r="F51777" s="11"/>
      <c r="G51777" s="11"/>
      <c r="H51777" s="11"/>
    </row>
    <row r="51778" spans="6:8" x14ac:dyDescent="0.25">
      <c r="F51778" s="11"/>
      <c r="G51778" s="11"/>
      <c r="H51778" s="11"/>
    </row>
    <row r="51779" spans="6:8" x14ac:dyDescent="0.25">
      <c r="F51779" s="11"/>
      <c r="G51779" s="11"/>
      <c r="H51779" s="11"/>
    </row>
    <row r="51780" spans="6:8" x14ac:dyDescent="0.25">
      <c r="F51780" s="11"/>
      <c r="G51780" s="11"/>
      <c r="H51780" s="11"/>
    </row>
    <row r="51781" spans="6:8" x14ac:dyDescent="0.25">
      <c r="F51781" s="11"/>
      <c r="G51781" s="11"/>
      <c r="H51781" s="11"/>
    </row>
    <row r="51782" spans="6:8" x14ac:dyDescent="0.25">
      <c r="F51782" s="11"/>
      <c r="G51782" s="11"/>
      <c r="H51782" s="11"/>
    </row>
    <row r="51783" spans="6:8" x14ac:dyDescent="0.25">
      <c r="F51783" s="11"/>
      <c r="G51783" s="11"/>
      <c r="H51783" s="11"/>
    </row>
    <row r="51784" spans="6:8" x14ac:dyDescent="0.25">
      <c r="F51784" s="11"/>
      <c r="G51784" s="11"/>
      <c r="H51784" s="11"/>
    </row>
    <row r="51785" spans="6:8" x14ac:dyDescent="0.25">
      <c r="F51785" s="11"/>
      <c r="G51785" s="11"/>
      <c r="H51785" s="11"/>
    </row>
    <row r="51786" spans="6:8" x14ac:dyDescent="0.25">
      <c r="F51786" s="11"/>
      <c r="G51786" s="11"/>
      <c r="H51786" s="11"/>
    </row>
    <row r="51787" spans="6:8" x14ac:dyDescent="0.25">
      <c r="F51787" s="11"/>
      <c r="G51787" s="11"/>
      <c r="H51787" s="11"/>
    </row>
    <row r="51788" spans="6:8" x14ac:dyDescent="0.25">
      <c r="F51788" s="11"/>
      <c r="G51788" s="11"/>
      <c r="H51788" s="11"/>
    </row>
    <row r="51789" spans="6:8" x14ac:dyDescent="0.25">
      <c r="F51789" s="11"/>
      <c r="G51789" s="11"/>
      <c r="H51789" s="11"/>
    </row>
    <row r="51790" spans="6:8" x14ac:dyDescent="0.25">
      <c r="F51790" s="11"/>
      <c r="G51790" s="11"/>
      <c r="H51790" s="11"/>
    </row>
    <row r="51791" spans="6:8" x14ac:dyDescent="0.25">
      <c r="F51791" s="11"/>
      <c r="G51791" s="11"/>
      <c r="H51791" s="11"/>
    </row>
    <row r="51792" spans="6:8" x14ac:dyDescent="0.25">
      <c r="F51792" s="11"/>
      <c r="G51792" s="11"/>
      <c r="H51792" s="11"/>
    </row>
    <row r="51793" spans="6:8" x14ac:dyDescent="0.25">
      <c r="F51793" s="11"/>
      <c r="G51793" s="11"/>
      <c r="H51793" s="11"/>
    </row>
    <row r="51794" spans="6:8" x14ac:dyDescent="0.25">
      <c r="F51794" s="11"/>
      <c r="G51794" s="11"/>
      <c r="H51794" s="11"/>
    </row>
    <row r="51795" spans="6:8" x14ac:dyDescent="0.25">
      <c r="F51795" s="11"/>
      <c r="G51795" s="11"/>
      <c r="H51795" s="11"/>
    </row>
    <row r="51796" spans="6:8" x14ac:dyDescent="0.25">
      <c r="F51796" s="11"/>
      <c r="G51796" s="11"/>
      <c r="H51796" s="11"/>
    </row>
    <row r="51797" spans="6:8" x14ac:dyDescent="0.25">
      <c r="F51797" s="11"/>
      <c r="G51797" s="11"/>
      <c r="H51797" s="11"/>
    </row>
    <row r="51798" spans="6:8" x14ac:dyDescent="0.25">
      <c r="F51798" s="11"/>
      <c r="G51798" s="11"/>
      <c r="H51798" s="11"/>
    </row>
    <row r="51799" spans="6:8" x14ac:dyDescent="0.25">
      <c r="F51799" s="11"/>
      <c r="G51799" s="11"/>
      <c r="H51799" s="11"/>
    </row>
    <row r="51800" spans="6:8" x14ac:dyDescent="0.25">
      <c r="F51800" s="11"/>
      <c r="G51800" s="11"/>
      <c r="H51800" s="11"/>
    </row>
    <row r="51801" spans="6:8" x14ac:dyDescent="0.25">
      <c r="F51801" s="11"/>
      <c r="G51801" s="11"/>
      <c r="H51801" s="11"/>
    </row>
    <row r="51802" spans="6:8" x14ac:dyDescent="0.25">
      <c r="F51802" s="11"/>
      <c r="G51802" s="11"/>
      <c r="H51802" s="11"/>
    </row>
    <row r="51803" spans="6:8" x14ac:dyDescent="0.25">
      <c r="F51803" s="11"/>
      <c r="G51803" s="11"/>
      <c r="H51803" s="11"/>
    </row>
    <row r="51804" spans="6:8" x14ac:dyDescent="0.25">
      <c r="F51804" s="11"/>
      <c r="G51804" s="11"/>
      <c r="H51804" s="11"/>
    </row>
    <row r="51805" spans="6:8" x14ac:dyDescent="0.25">
      <c r="F51805" s="11"/>
      <c r="G51805" s="11"/>
      <c r="H51805" s="11"/>
    </row>
    <row r="51806" spans="6:8" x14ac:dyDescent="0.25">
      <c r="F51806" s="11"/>
      <c r="G51806" s="11"/>
      <c r="H51806" s="11"/>
    </row>
    <row r="51807" spans="6:8" x14ac:dyDescent="0.25">
      <c r="F51807" s="11"/>
      <c r="G51807" s="11"/>
      <c r="H51807" s="11"/>
    </row>
    <row r="51808" spans="6:8" x14ac:dyDescent="0.25">
      <c r="F51808" s="11"/>
      <c r="G51808" s="11"/>
      <c r="H51808" s="11"/>
    </row>
    <row r="51809" spans="6:8" x14ac:dyDescent="0.25">
      <c r="F51809" s="11"/>
      <c r="G51809" s="11"/>
      <c r="H51809" s="11"/>
    </row>
    <row r="51810" spans="6:8" x14ac:dyDescent="0.25">
      <c r="F51810" s="11"/>
      <c r="G51810" s="11"/>
      <c r="H51810" s="11"/>
    </row>
    <row r="51811" spans="6:8" x14ac:dyDescent="0.25">
      <c r="F51811" s="11"/>
      <c r="G51811" s="11"/>
      <c r="H51811" s="11"/>
    </row>
    <row r="51812" spans="6:8" x14ac:dyDescent="0.25">
      <c r="F51812" s="11"/>
      <c r="G51812" s="11"/>
      <c r="H51812" s="11"/>
    </row>
    <row r="51813" spans="6:8" x14ac:dyDescent="0.25">
      <c r="F51813" s="11"/>
      <c r="G51813" s="11"/>
      <c r="H51813" s="11"/>
    </row>
    <row r="51814" spans="6:8" x14ac:dyDescent="0.25">
      <c r="F51814" s="11"/>
      <c r="G51814" s="11"/>
      <c r="H51814" s="11"/>
    </row>
    <row r="51815" spans="6:8" x14ac:dyDescent="0.25">
      <c r="F51815" s="11"/>
      <c r="G51815" s="11"/>
      <c r="H51815" s="11"/>
    </row>
    <row r="51816" spans="6:8" x14ac:dyDescent="0.25">
      <c r="F51816" s="11"/>
      <c r="G51816" s="11"/>
      <c r="H51816" s="11"/>
    </row>
    <row r="51817" spans="6:8" x14ac:dyDescent="0.25">
      <c r="F51817" s="11"/>
      <c r="G51817" s="11"/>
      <c r="H51817" s="11"/>
    </row>
    <row r="51818" spans="6:8" x14ac:dyDescent="0.25">
      <c r="F51818" s="11"/>
      <c r="G51818" s="11"/>
      <c r="H51818" s="11"/>
    </row>
    <row r="51819" spans="6:8" x14ac:dyDescent="0.25">
      <c r="F51819" s="11"/>
      <c r="G51819" s="11"/>
      <c r="H51819" s="11"/>
    </row>
    <row r="51820" spans="6:8" x14ac:dyDescent="0.25">
      <c r="F51820" s="11"/>
      <c r="G51820" s="11"/>
      <c r="H51820" s="11"/>
    </row>
    <row r="51821" spans="6:8" x14ac:dyDescent="0.25">
      <c r="F51821" s="11"/>
      <c r="G51821" s="11"/>
      <c r="H51821" s="11"/>
    </row>
    <row r="51822" spans="6:8" x14ac:dyDescent="0.25">
      <c r="F51822" s="11"/>
      <c r="G51822" s="11"/>
      <c r="H51822" s="11"/>
    </row>
    <row r="51823" spans="6:8" x14ac:dyDescent="0.25">
      <c r="F51823" s="11"/>
      <c r="G51823" s="11"/>
      <c r="H51823" s="11"/>
    </row>
    <row r="51824" spans="6:8" x14ac:dyDescent="0.25">
      <c r="F51824" s="11"/>
      <c r="G51824" s="11"/>
      <c r="H51824" s="11"/>
    </row>
    <row r="51825" spans="6:8" x14ac:dyDescent="0.25">
      <c r="F51825" s="11"/>
      <c r="G51825" s="11"/>
      <c r="H51825" s="11"/>
    </row>
    <row r="51826" spans="6:8" x14ac:dyDescent="0.25">
      <c r="F51826" s="11"/>
      <c r="G51826" s="11"/>
      <c r="H51826" s="11"/>
    </row>
    <row r="51827" spans="6:8" x14ac:dyDescent="0.25">
      <c r="F51827" s="11"/>
      <c r="G51827" s="11"/>
      <c r="H51827" s="11"/>
    </row>
    <row r="51828" spans="6:8" x14ac:dyDescent="0.25">
      <c r="F51828" s="11"/>
      <c r="G51828" s="11"/>
      <c r="H51828" s="11"/>
    </row>
    <row r="51829" spans="6:8" x14ac:dyDescent="0.25">
      <c r="F51829" s="11"/>
      <c r="G51829" s="11"/>
      <c r="H51829" s="11"/>
    </row>
    <row r="51830" spans="6:8" x14ac:dyDescent="0.25">
      <c r="F51830" s="11"/>
      <c r="G51830" s="11"/>
      <c r="H51830" s="11"/>
    </row>
    <row r="51831" spans="6:8" x14ac:dyDescent="0.25">
      <c r="F51831" s="11"/>
      <c r="G51831" s="11"/>
      <c r="H51831" s="11"/>
    </row>
    <row r="51832" spans="6:8" x14ac:dyDescent="0.25">
      <c r="F51832" s="11"/>
      <c r="G51832" s="11"/>
      <c r="H51832" s="11"/>
    </row>
    <row r="51833" spans="6:8" x14ac:dyDescent="0.25">
      <c r="F51833" s="11"/>
      <c r="G51833" s="11"/>
      <c r="H51833" s="11"/>
    </row>
    <row r="51834" spans="6:8" x14ac:dyDescent="0.25">
      <c r="F51834" s="11"/>
      <c r="G51834" s="11"/>
      <c r="H51834" s="11"/>
    </row>
    <row r="51835" spans="6:8" x14ac:dyDescent="0.25">
      <c r="F51835" s="11"/>
      <c r="G51835" s="11"/>
      <c r="H51835" s="11"/>
    </row>
    <row r="51836" spans="6:8" x14ac:dyDescent="0.25">
      <c r="F51836" s="11"/>
      <c r="G51836" s="11"/>
      <c r="H51836" s="11"/>
    </row>
    <row r="51837" spans="6:8" x14ac:dyDescent="0.25">
      <c r="F51837" s="11"/>
      <c r="G51837" s="11"/>
      <c r="H51837" s="11"/>
    </row>
    <row r="51838" spans="6:8" x14ac:dyDescent="0.25">
      <c r="F51838" s="11"/>
      <c r="G51838" s="11"/>
      <c r="H51838" s="11"/>
    </row>
    <row r="51839" spans="6:8" x14ac:dyDescent="0.25">
      <c r="F51839" s="11"/>
      <c r="G51839" s="11"/>
      <c r="H51839" s="11"/>
    </row>
    <row r="51840" spans="6:8" x14ac:dyDescent="0.25">
      <c r="F51840" s="11"/>
      <c r="G51840" s="11"/>
      <c r="H51840" s="11"/>
    </row>
    <row r="51841" spans="6:8" x14ac:dyDescent="0.25">
      <c r="F51841" s="11"/>
      <c r="G51841" s="11"/>
      <c r="H51841" s="11"/>
    </row>
    <row r="51842" spans="6:8" x14ac:dyDescent="0.25">
      <c r="F51842" s="11"/>
      <c r="G51842" s="11"/>
      <c r="H51842" s="11"/>
    </row>
    <row r="51843" spans="6:8" x14ac:dyDescent="0.25">
      <c r="F51843" s="11"/>
      <c r="G51843" s="11"/>
      <c r="H51843" s="11"/>
    </row>
    <row r="51844" spans="6:8" x14ac:dyDescent="0.25">
      <c r="F51844" s="11"/>
      <c r="G51844" s="11"/>
      <c r="H51844" s="11"/>
    </row>
    <row r="51845" spans="6:8" x14ac:dyDescent="0.25">
      <c r="F51845" s="11"/>
      <c r="G51845" s="11"/>
      <c r="H51845" s="11"/>
    </row>
    <row r="51846" spans="6:8" x14ac:dyDescent="0.25">
      <c r="F51846" s="11"/>
      <c r="G51846" s="11"/>
      <c r="H51846" s="11"/>
    </row>
    <row r="51847" spans="6:8" x14ac:dyDescent="0.25">
      <c r="F51847" s="11"/>
      <c r="G51847" s="11"/>
      <c r="H51847" s="11"/>
    </row>
    <row r="51848" spans="6:8" x14ac:dyDescent="0.25">
      <c r="F51848" s="11"/>
      <c r="G51848" s="11"/>
      <c r="H51848" s="11"/>
    </row>
    <row r="51849" spans="6:8" x14ac:dyDescent="0.25">
      <c r="F51849" s="11"/>
      <c r="G51849" s="11"/>
      <c r="H51849" s="11"/>
    </row>
    <row r="51850" spans="6:8" x14ac:dyDescent="0.25">
      <c r="F51850" s="11"/>
      <c r="G51850" s="11"/>
      <c r="H51850" s="11"/>
    </row>
    <row r="51851" spans="6:8" x14ac:dyDescent="0.25">
      <c r="F51851" s="11"/>
      <c r="G51851" s="11"/>
      <c r="H51851" s="11"/>
    </row>
    <row r="51852" spans="6:8" x14ac:dyDescent="0.25">
      <c r="F51852" s="11"/>
      <c r="G51852" s="11"/>
      <c r="H51852" s="11"/>
    </row>
    <row r="51853" spans="6:8" x14ac:dyDescent="0.25">
      <c r="F51853" s="11"/>
      <c r="G51853" s="11"/>
      <c r="H51853" s="11"/>
    </row>
    <row r="51854" spans="6:8" x14ac:dyDescent="0.25">
      <c r="F51854" s="11"/>
      <c r="G51854" s="11"/>
      <c r="H51854" s="11"/>
    </row>
    <row r="51855" spans="6:8" x14ac:dyDescent="0.25">
      <c r="F51855" s="11"/>
      <c r="G51855" s="11"/>
      <c r="H51855" s="11"/>
    </row>
    <row r="51856" spans="6:8" x14ac:dyDescent="0.25">
      <c r="F51856" s="11"/>
      <c r="G51856" s="11"/>
      <c r="H51856" s="11"/>
    </row>
    <row r="51857" spans="6:8" x14ac:dyDescent="0.25">
      <c r="F51857" s="11"/>
      <c r="G51857" s="11"/>
      <c r="H51857" s="11"/>
    </row>
    <row r="51858" spans="6:8" x14ac:dyDescent="0.25">
      <c r="F51858" s="11"/>
      <c r="G51858" s="11"/>
      <c r="H51858" s="11"/>
    </row>
    <row r="51859" spans="6:8" x14ac:dyDescent="0.25">
      <c r="F51859" s="11"/>
      <c r="G51859" s="11"/>
      <c r="H51859" s="11"/>
    </row>
    <row r="51860" spans="6:8" x14ac:dyDescent="0.25">
      <c r="F51860" s="11"/>
      <c r="G51860" s="11"/>
      <c r="H51860" s="11"/>
    </row>
    <row r="51861" spans="6:8" x14ac:dyDescent="0.25">
      <c r="F51861" s="11"/>
      <c r="G51861" s="11"/>
      <c r="H51861" s="11"/>
    </row>
    <row r="51862" spans="6:8" x14ac:dyDescent="0.25">
      <c r="F51862" s="11"/>
      <c r="G51862" s="11"/>
      <c r="H51862" s="11"/>
    </row>
    <row r="51863" spans="6:8" x14ac:dyDescent="0.25">
      <c r="F51863" s="11"/>
      <c r="G51863" s="11"/>
      <c r="H51863" s="11"/>
    </row>
    <row r="51864" spans="6:8" x14ac:dyDescent="0.25">
      <c r="F51864" s="11"/>
      <c r="G51864" s="11"/>
      <c r="H51864" s="11"/>
    </row>
    <row r="51865" spans="6:8" x14ac:dyDescent="0.25">
      <c r="F51865" s="11"/>
      <c r="G51865" s="11"/>
      <c r="H51865" s="11"/>
    </row>
    <row r="51866" spans="6:8" x14ac:dyDescent="0.25">
      <c r="F51866" s="11"/>
      <c r="G51866" s="11"/>
      <c r="H51866" s="11"/>
    </row>
    <row r="51867" spans="6:8" x14ac:dyDescent="0.25">
      <c r="F51867" s="11"/>
      <c r="G51867" s="11"/>
      <c r="H51867" s="11"/>
    </row>
    <row r="51868" spans="6:8" x14ac:dyDescent="0.25">
      <c r="F51868" s="11"/>
      <c r="G51868" s="11"/>
      <c r="H51868" s="11"/>
    </row>
    <row r="51869" spans="6:8" x14ac:dyDescent="0.25">
      <c r="F51869" s="11"/>
      <c r="G51869" s="11"/>
      <c r="H51869" s="11"/>
    </row>
    <row r="51870" spans="6:8" x14ac:dyDescent="0.25">
      <c r="F51870" s="11"/>
      <c r="G51870" s="11"/>
      <c r="H51870" s="11"/>
    </row>
    <row r="51871" spans="6:8" x14ac:dyDescent="0.25">
      <c r="F51871" s="11"/>
      <c r="G51871" s="11"/>
      <c r="H51871" s="11"/>
    </row>
    <row r="51872" spans="6:8" x14ac:dyDescent="0.25">
      <c r="F51872" s="11"/>
      <c r="G51872" s="11"/>
      <c r="H51872" s="11"/>
    </row>
    <row r="51873" spans="6:8" x14ac:dyDescent="0.25">
      <c r="F51873" s="11"/>
      <c r="G51873" s="11"/>
      <c r="H51873" s="11"/>
    </row>
    <row r="51874" spans="6:8" x14ac:dyDescent="0.25">
      <c r="F51874" s="11"/>
      <c r="G51874" s="11"/>
      <c r="H51874" s="11"/>
    </row>
    <row r="51875" spans="6:8" x14ac:dyDescent="0.25">
      <c r="F51875" s="11"/>
      <c r="G51875" s="11"/>
      <c r="H51875" s="11"/>
    </row>
    <row r="51876" spans="6:8" x14ac:dyDescent="0.25">
      <c r="F51876" s="11"/>
      <c r="G51876" s="11"/>
      <c r="H51876" s="11"/>
    </row>
    <row r="51877" spans="6:8" x14ac:dyDescent="0.25">
      <c r="F51877" s="11"/>
      <c r="G51877" s="11"/>
      <c r="H51877" s="11"/>
    </row>
    <row r="51878" spans="6:8" x14ac:dyDescent="0.25">
      <c r="F51878" s="11"/>
      <c r="G51878" s="11"/>
      <c r="H51878" s="11"/>
    </row>
    <row r="51879" spans="6:8" x14ac:dyDescent="0.25">
      <c r="F51879" s="11"/>
      <c r="G51879" s="11"/>
      <c r="H51879" s="11"/>
    </row>
    <row r="51880" spans="6:8" x14ac:dyDescent="0.25">
      <c r="F51880" s="11"/>
      <c r="G51880" s="11"/>
      <c r="H51880" s="11"/>
    </row>
    <row r="51881" spans="6:8" x14ac:dyDescent="0.25">
      <c r="F51881" s="11"/>
      <c r="G51881" s="11"/>
      <c r="H51881" s="11"/>
    </row>
    <row r="51882" spans="6:8" x14ac:dyDescent="0.25">
      <c r="F51882" s="11"/>
      <c r="G51882" s="11"/>
      <c r="H51882" s="11"/>
    </row>
    <row r="51883" spans="6:8" x14ac:dyDescent="0.25">
      <c r="F51883" s="11"/>
      <c r="G51883" s="11"/>
      <c r="H51883" s="11"/>
    </row>
    <row r="51884" spans="6:8" x14ac:dyDescent="0.25">
      <c r="F51884" s="11"/>
      <c r="G51884" s="11"/>
      <c r="H51884" s="11"/>
    </row>
    <row r="51885" spans="6:8" x14ac:dyDescent="0.25">
      <c r="F51885" s="11"/>
      <c r="G51885" s="11"/>
      <c r="H51885" s="11"/>
    </row>
    <row r="51886" spans="6:8" x14ac:dyDescent="0.25">
      <c r="F51886" s="11"/>
      <c r="G51886" s="11"/>
      <c r="H51886" s="11"/>
    </row>
    <row r="51887" spans="6:8" x14ac:dyDescent="0.25">
      <c r="F51887" s="11"/>
      <c r="G51887" s="11"/>
      <c r="H51887" s="11"/>
    </row>
    <row r="51888" spans="6:8" x14ac:dyDescent="0.25">
      <c r="F51888" s="11"/>
      <c r="G51888" s="11"/>
      <c r="H51888" s="11"/>
    </row>
    <row r="51889" spans="6:8" x14ac:dyDescent="0.25">
      <c r="F51889" s="11"/>
      <c r="G51889" s="11"/>
      <c r="H51889" s="11"/>
    </row>
    <row r="51890" spans="6:8" x14ac:dyDescent="0.25">
      <c r="F51890" s="11"/>
      <c r="G51890" s="11"/>
      <c r="H51890" s="11"/>
    </row>
    <row r="51891" spans="6:8" x14ac:dyDescent="0.25">
      <c r="F51891" s="11"/>
      <c r="G51891" s="11"/>
      <c r="H51891" s="11"/>
    </row>
    <row r="51892" spans="6:8" x14ac:dyDescent="0.25">
      <c r="F51892" s="11"/>
      <c r="G51892" s="11"/>
      <c r="H51892" s="11"/>
    </row>
    <row r="51893" spans="6:8" x14ac:dyDescent="0.25">
      <c r="F51893" s="11"/>
      <c r="G51893" s="11"/>
      <c r="H51893" s="11"/>
    </row>
    <row r="51894" spans="6:8" x14ac:dyDescent="0.25">
      <c r="F51894" s="11"/>
      <c r="G51894" s="11"/>
      <c r="H51894" s="11"/>
    </row>
    <row r="51895" spans="6:8" x14ac:dyDescent="0.25">
      <c r="F51895" s="11"/>
      <c r="G51895" s="11"/>
      <c r="H51895" s="11"/>
    </row>
    <row r="51896" spans="6:8" x14ac:dyDescent="0.25">
      <c r="F51896" s="11"/>
      <c r="G51896" s="11"/>
      <c r="H51896" s="11"/>
    </row>
    <row r="51897" spans="6:8" x14ac:dyDescent="0.25">
      <c r="F51897" s="11"/>
      <c r="G51897" s="11"/>
      <c r="H51897" s="11"/>
    </row>
    <row r="51898" spans="6:8" x14ac:dyDescent="0.25">
      <c r="F51898" s="11"/>
      <c r="G51898" s="11"/>
      <c r="H51898" s="11"/>
    </row>
    <row r="51899" spans="6:8" x14ac:dyDescent="0.25">
      <c r="F51899" s="11"/>
      <c r="G51899" s="11"/>
      <c r="H51899" s="11"/>
    </row>
    <row r="51900" spans="6:8" x14ac:dyDescent="0.25">
      <c r="F51900" s="11"/>
      <c r="G51900" s="11"/>
      <c r="H51900" s="11"/>
    </row>
    <row r="51901" spans="6:8" x14ac:dyDescent="0.25">
      <c r="F51901" s="11"/>
      <c r="G51901" s="11"/>
      <c r="H51901" s="11"/>
    </row>
    <row r="51902" spans="6:8" x14ac:dyDescent="0.25">
      <c r="F51902" s="11"/>
      <c r="G51902" s="11"/>
      <c r="H51902" s="11"/>
    </row>
    <row r="51903" spans="6:8" x14ac:dyDescent="0.25">
      <c r="F51903" s="11"/>
      <c r="G51903" s="11"/>
      <c r="H51903" s="11"/>
    </row>
    <row r="51904" spans="6:8" x14ac:dyDescent="0.25">
      <c r="F51904" s="11"/>
      <c r="G51904" s="11"/>
      <c r="H51904" s="11"/>
    </row>
    <row r="51905" spans="6:8" x14ac:dyDescent="0.25">
      <c r="F51905" s="11"/>
      <c r="G51905" s="11"/>
      <c r="H51905" s="11"/>
    </row>
    <row r="51906" spans="6:8" x14ac:dyDescent="0.25">
      <c r="F51906" s="11"/>
      <c r="G51906" s="11"/>
      <c r="H51906" s="11"/>
    </row>
    <row r="51907" spans="6:8" x14ac:dyDescent="0.25">
      <c r="F51907" s="11"/>
      <c r="G51907" s="11"/>
      <c r="H51907" s="11"/>
    </row>
    <row r="51908" spans="6:8" x14ac:dyDescent="0.25">
      <c r="F51908" s="11"/>
      <c r="G51908" s="11"/>
      <c r="H51908" s="11"/>
    </row>
    <row r="51909" spans="6:8" x14ac:dyDescent="0.25">
      <c r="F51909" s="11"/>
      <c r="G51909" s="11"/>
      <c r="H51909" s="11"/>
    </row>
    <row r="51910" spans="6:8" x14ac:dyDescent="0.25">
      <c r="F51910" s="11"/>
      <c r="G51910" s="11"/>
      <c r="H51910" s="11"/>
    </row>
    <row r="51911" spans="6:8" x14ac:dyDescent="0.25">
      <c r="F51911" s="11"/>
      <c r="G51911" s="11"/>
      <c r="H51911" s="11"/>
    </row>
    <row r="51912" spans="6:8" x14ac:dyDescent="0.25">
      <c r="F51912" s="11"/>
      <c r="G51912" s="11"/>
      <c r="H51912" s="11"/>
    </row>
    <row r="51913" spans="6:8" x14ac:dyDescent="0.25">
      <c r="F51913" s="11"/>
      <c r="G51913" s="11"/>
      <c r="H51913" s="11"/>
    </row>
    <row r="51914" spans="6:8" x14ac:dyDescent="0.25">
      <c r="F51914" s="11"/>
      <c r="G51914" s="11"/>
      <c r="H51914" s="11"/>
    </row>
    <row r="51915" spans="6:8" x14ac:dyDescent="0.25">
      <c r="F51915" s="11"/>
      <c r="G51915" s="11"/>
      <c r="H51915" s="11"/>
    </row>
    <row r="51916" spans="6:8" x14ac:dyDescent="0.25">
      <c r="F51916" s="11"/>
      <c r="G51916" s="11"/>
      <c r="H51916" s="11"/>
    </row>
    <row r="51917" spans="6:8" x14ac:dyDescent="0.25">
      <c r="F51917" s="11"/>
      <c r="G51917" s="11"/>
      <c r="H51917" s="11"/>
    </row>
    <row r="51918" spans="6:8" x14ac:dyDescent="0.25">
      <c r="F51918" s="11"/>
      <c r="G51918" s="11"/>
      <c r="H51918" s="11"/>
    </row>
    <row r="51919" spans="6:8" x14ac:dyDescent="0.25">
      <c r="F51919" s="11"/>
      <c r="G51919" s="11"/>
      <c r="H51919" s="11"/>
    </row>
    <row r="51920" spans="6:8" x14ac:dyDescent="0.25">
      <c r="F51920" s="11"/>
      <c r="G51920" s="11"/>
      <c r="H51920" s="11"/>
    </row>
    <row r="51921" spans="6:8" x14ac:dyDescent="0.25">
      <c r="F51921" s="11"/>
      <c r="G51921" s="11"/>
      <c r="H51921" s="11"/>
    </row>
    <row r="51922" spans="6:8" x14ac:dyDescent="0.25">
      <c r="F51922" s="11"/>
      <c r="G51922" s="11"/>
      <c r="H51922" s="11"/>
    </row>
    <row r="51923" spans="6:8" x14ac:dyDescent="0.25">
      <c r="F51923" s="11"/>
      <c r="G51923" s="11"/>
      <c r="H51923" s="11"/>
    </row>
    <row r="51924" spans="6:8" x14ac:dyDescent="0.25">
      <c r="F51924" s="11"/>
      <c r="G51924" s="11"/>
      <c r="H51924" s="11"/>
    </row>
    <row r="51925" spans="6:8" x14ac:dyDescent="0.25">
      <c r="F51925" s="11"/>
      <c r="G51925" s="11"/>
      <c r="H51925" s="11"/>
    </row>
    <row r="51926" spans="6:8" x14ac:dyDescent="0.25">
      <c r="F51926" s="11"/>
      <c r="G51926" s="11"/>
      <c r="H51926" s="11"/>
    </row>
    <row r="51927" spans="6:8" x14ac:dyDescent="0.25">
      <c r="F51927" s="11"/>
      <c r="G51927" s="11"/>
      <c r="H51927" s="11"/>
    </row>
    <row r="51928" spans="6:8" x14ac:dyDescent="0.25">
      <c r="F51928" s="11"/>
      <c r="G51928" s="11"/>
      <c r="H51928" s="11"/>
    </row>
    <row r="51929" spans="6:8" x14ac:dyDescent="0.25">
      <c r="F51929" s="11"/>
      <c r="G51929" s="11"/>
      <c r="H51929" s="11"/>
    </row>
    <row r="51930" spans="6:8" x14ac:dyDescent="0.25">
      <c r="F51930" s="11"/>
      <c r="G51930" s="11"/>
      <c r="H51930" s="11"/>
    </row>
    <row r="51931" spans="6:8" x14ac:dyDescent="0.25">
      <c r="F51931" s="11"/>
      <c r="G51931" s="11"/>
      <c r="H51931" s="11"/>
    </row>
    <row r="51932" spans="6:8" x14ac:dyDescent="0.25">
      <c r="F51932" s="11"/>
      <c r="G51932" s="11"/>
      <c r="H51932" s="11"/>
    </row>
    <row r="51933" spans="6:8" x14ac:dyDescent="0.25">
      <c r="F51933" s="11"/>
      <c r="G51933" s="11"/>
      <c r="H51933" s="11"/>
    </row>
    <row r="51934" spans="6:8" x14ac:dyDescent="0.25">
      <c r="F51934" s="11"/>
      <c r="G51934" s="11"/>
      <c r="H51934" s="11"/>
    </row>
    <row r="51935" spans="6:8" x14ac:dyDescent="0.25">
      <c r="F51935" s="11"/>
      <c r="G51935" s="11"/>
      <c r="H51935" s="11"/>
    </row>
    <row r="51936" spans="6:8" x14ac:dyDescent="0.25">
      <c r="F51936" s="11"/>
      <c r="G51936" s="11"/>
      <c r="H51936" s="11"/>
    </row>
    <row r="51937" spans="6:8" x14ac:dyDescent="0.25">
      <c r="F51937" s="11"/>
      <c r="G51937" s="11"/>
      <c r="H51937" s="11"/>
    </row>
    <row r="51938" spans="6:8" x14ac:dyDescent="0.25">
      <c r="F51938" s="11"/>
      <c r="G51938" s="11"/>
      <c r="H51938" s="11"/>
    </row>
    <row r="51939" spans="6:8" x14ac:dyDescent="0.25">
      <c r="F51939" s="11"/>
      <c r="G51939" s="11"/>
      <c r="H51939" s="11"/>
    </row>
    <row r="51940" spans="6:8" x14ac:dyDescent="0.25">
      <c r="F51940" s="11"/>
      <c r="G51940" s="11"/>
      <c r="H51940" s="11"/>
    </row>
    <row r="51941" spans="6:8" x14ac:dyDescent="0.25">
      <c r="F51941" s="11"/>
      <c r="G51941" s="11"/>
      <c r="H51941" s="11"/>
    </row>
    <row r="51942" spans="6:8" x14ac:dyDescent="0.25">
      <c r="F51942" s="11"/>
      <c r="G51942" s="11"/>
      <c r="H51942" s="11"/>
    </row>
    <row r="51943" spans="6:8" x14ac:dyDescent="0.25">
      <c r="F51943" s="11"/>
      <c r="G51943" s="11"/>
      <c r="H51943" s="11"/>
    </row>
    <row r="51944" spans="6:8" x14ac:dyDescent="0.25">
      <c r="F51944" s="11"/>
      <c r="G51944" s="11"/>
      <c r="H51944" s="11"/>
    </row>
    <row r="51945" spans="6:8" x14ac:dyDescent="0.25">
      <c r="F51945" s="11"/>
      <c r="G51945" s="11"/>
      <c r="H51945" s="11"/>
    </row>
    <row r="51946" spans="6:8" x14ac:dyDescent="0.25">
      <c r="F51946" s="11"/>
      <c r="G51946" s="11"/>
      <c r="H51946" s="11"/>
    </row>
    <row r="51947" spans="6:8" x14ac:dyDescent="0.25">
      <c r="F51947" s="11"/>
      <c r="G51947" s="11"/>
      <c r="H51947" s="11"/>
    </row>
    <row r="51948" spans="6:8" x14ac:dyDescent="0.25">
      <c r="F51948" s="11"/>
      <c r="G51948" s="11"/>
      <c r="H51948" s="11"/>
    </row>
    <row r="51949" spans="6:8" x14ac:dyDescent="0.25">
      <c r="F51949" s="11"/>
      <c r="G51949" s="11"/>
      <c r="H51949" s="11"/>
    </row>
    <row r="51950" spans="6:8" x14ac:dyDescent="0.25">
      <c r="F51950" s="11"/>
      <c r="G51950" s="11"/>
      <c r="H51950" s="11"/>
    </row>
    <row r="51951" spans="6:8" x14ac:dyDescent="0.25">
      <c r="F51951" s="11"/>
      <c r="G51951" s="11"/>
      <c r="H51951" s="11"/>
    </row>
    <row r="51952" spans="6:8" x14ac:dyDescent="0.25">
      <c r="F51952" s="11"/>
      <c r="G51952" s="11"/>
      <c r="H51952" s="11"/>
    </row>
    <row r="51953" spans="6:8" x14ac:dyDescent="0.25">
      <c r="F51953" s="11"/>
      <c r="G51953" s="11"/>
      <c r="H51953" s="11"/>
    </row>
    <row r="51954" spans="6:8" x14ac:dyDescent="0.25">
      <c r="F51954" s="11"/>
      <c r="G51954" s="11"/>
      <c r="H51954" s="11"/>
    </row>
    <row r="51955" spans="6:8" x14ac:dyDescent="0.25">
      <c r="F51955" s="11"/>
      <c r="G51955" s="11"/>
      <c r="H51955" s="11"/>
    </row>
    <row r="51956" spans="6:8" x14ac:dyDescent="0.25">
      <c r="F51956" s="11"/>
      <c r="G51956" s="11"/>
      <c r="H51956" s="11"/>
    </row>
    <row r="51957" spans="6:8" x14ac:dyDescent="0.25">
      <c r="F51957" s="11"/>
      <c r="G51957" s="11"/>
      <c r="H51957" s="11"/>
    </row>
    <row r="51958" spans="6:8" x14ac:dyDescent="0.25">
      <c r="F51958" s="11"/>
      <c r="G51958" s="11"/>
      <c r="H51958" s="11"/>
    </row>
    <row r="51959" spans="6:8" x14ac:dyDescent="0.25">
      <c r="F51959" s="11"/>
      <c r="G51959" s="11"/>
      <c r="H51959" s="11"/>
    </row>
    <row r="51960" spans="6:8" x14ac:dyDescent="0.25">
      <c r="F51960" s="11"/>
      <c r="G51960" s="11"/>
      <c r="H51960" s="11"/>
    </row>
    <row r="51961" spans="6:8" x14ac:dyDescent="0.25">
      <c r="F51961" s="11"/>
      <c r="G51961" s="11"/>
      <c r="H51961" s="11"/>
    </row>
    <row r="51962" spans="6:8" x14ac:dyDescent="0.25">
      <c r="F51962" s="11"/>
      <c r="G51962" s="11"/>
      <c r="H51962" s="11"/>
    </row>
    <row r="51963" spans="6:8" x14ac:dyDescent="0.25">
      <c r="F51963" s="11"/>
      <c r="G51963" s="11"/>
      <c r="H51963" s="11"/>
    </row>
    <row r="51964" spans="6:8" x14ac:dyDescent="0.25">
      <c r="F51964" s="11"/>
      <c r="G51964" s="11"/>
      <c r="H51964" s="11"/>
    </row>
    <row r="51965" spans="6:8" x14ac:dyDescent="0.25">
      <c r="F51965" s="11"/>
      <c r="G51965" s="11"/>
      <c r="H51965" s="11"/>
    </row>
    <row r="51966" spans="6:8" x14ac:dyDescent="0.25">
      <c r="F51966" s="11"/>
      <c r="G51966" s="11"/>
      <c r="H51966" s="11"/>
    </row>
    <row r="51967" spans="6:8" x14ac:dyDescent="0.25">
      <c r="F51967" s="11"/>
      <c r="G51967" s="11"/>
      <c r="H51967" s="11"/>
    </row>
    <row r="51968" spans="6:8" x14ac:dyDescent="0.25">
      <c r="F51968" s="11"/>
      <c r="G51968" s="11"/>
      <c r="H51968" s="11"/>
    </row>
    <row r="51969" spans="6:8" x14ac:dyDescent="0.25">
      <c r="F51969" s="11"/>
      <c r="G51969" s="11"/>
      <c r="H51969" s="11"/>
    </row>
    <row r="51970" spans="6:8" x14ac:dyDescent="0.25">
      <c r="F51970" s="11"/>
      <c r="G51970" s="11"/>
      <c r="H51970" s="11"/>
    </row>
    <row r="51971" spans="6:8" x14ac:dyDescent="0.25">
      <c r="F51971" s="11"/>
      <c r="G51971" s="11"/>
      <c r="H51971" s="11"/>
    </row>
    <row r="51972" spans="6:8" x14ac:dyDescent="0.25">
      <c r="F51972" s="11"/>
      <c r="G51972" s="11"/>
      <c r="H51972" s="11"/>
    </row>
    <row r="51973" spans="6:8" x14ac:dyDescent="0.25">
      <c r="F51973" s="11"/>
      <c r="G51973" s="11"/>
      <c r="H51973" s="11"/>
    </row>
    <row r="51974" spans="6:8" x14ac:dyDescent="0.25">
      <c r="F51974" s="11"/>
      <c r="G51974" s="11"/>
      <c r="H51974" s="11"/>
    </row>
    <row r="51975" spans="6:8" x14ac:dyDescent="0.25">
      <c r="F51975" s="11"/>
      <c r="G51975" s="11"/>
      <c r="H51975" s="11"/>
    </row>
    <row r="51976" spans="6:8" x14ac:dyDescent="0.25">
      <c r="F51976" s="11"/>
      <c r="G51976" s="11"/>
      <c r="H51976" s="11"/>
    </row>
    <row r="51977" spans="6:8" x14ac:dyDescent="0.25">
      <c r="F51977" s="11"/>
      <c r="G51977" s="11"/>
      <c r="H51977" s="11"/>
    </row>
    <row r="51978" spans="6:8" x14ac:dyDescent="0.25">
      <c r="F51978" s="11"/>
      <c r="G51978" s="11"/>
      <c r="H51978" s="11"/>
    </row>
    <row r="51979" spans="6:8" x14ac:dyDescent="0.25">
      <c r="F51979" s="11"/>
      <c r="G51979" s="11"/>
      <c r="H51979" s="11"/>
    </row>
    <row r="51980" spans="6:8" x14ac:dyDescent="0.25">
      <c r="F51980" s="11"/>
      <c r="G51980" s="11"/>
      <c r="H51980" s="11"/>
    </row>
    <row r="51981" spans="6:8" x14ac:dyDescent="0.25">
      <c r="F51981" s="11"/>
      <c r="G51981" s="11"/>
      <c r="H51981" s="11"/>
    </row>
    <row r="51982" spans="6:8" x14ac:dyDescent="0.25">
      <c r="F51982" s="11"/>
      <c r="G51982" s="11"/>
      <c r="H51982" s="11"/>
    </row>
    <row r="51983" spans="6:8" x14ac:dyDescent="0.25">
      <c r="F51983" s="11"/>
      <c r="G51983" s="11"/>
      <c r="H51983" s="11"/>
    </row>
    <row r="51984" spans="6:8" x14ac:dyDescent="0.25">
      <c r="F51984" s="11"/>
      <c r="G51984" s="11"/>
      <c r="H51984" s="11"/>
    </row>
    <row r="51985" spans="6:8" x14ac:dyDescent="0.25">
      <c r="F51985" s="11"/>
      <c r="G51985" s="11"/>
      <c r="H51985" s="11"/>
    </row>
    <row r="51986" spans="6:8" x14ac:dyDescent="0.25">
      <c r="F51986" s="11"/>
      <c r="G51986" s="11"/>
      <c r="H51986" s="11"/>
    </row>
    <row r="51987" spans="6:8" x14ac:dyDescent="0.25">
      <c r="F51987" s="11"/>
      <c r="G51987" s="11"/>
      <c r="H51987" s="11"/>
    </row>
    <row r="51988" spans="6:8" x14ac:dyDescent="0.25">
      <c r="F51988" s="11"/>
      <c r="G51988" s="11"/>
      <c r="H51988" s="11"/>
    </row>
    <row r="51989" spans="6:8" x14ac:dyDescent="0.25">
      <c r="F51989" s="11"/>
      <c r="G51989" s="11"/>
      <c r="H51989" s="11"/>
    </row>
    <row r="51990" spans="6:8" x14ac:dyDescent="0.25">
      <c r="F51990" s="11"/>
      <c r="G51990" s="11"/>
      <c r="H51990" s="11"/>
    </row>
    <row r="51991" spans="6:8" x14ac:dyDescent="0.25">
      <c r="F51991" s="11"/>
      <c r="G51991" s="11"/>
      <c r="H51991" s="11"/>
    </row>
    <row r="51992" spans="6:8" x14ac:dyDescent="0.25">
      <c r="F51992" s="11"/>
      <c r="G51992" s="11"/>
      <c r="H51992" s="11"/>
    </row>
    <row r="51993" spans="6:8" x14ac:dyDescent="0.25">
      <c r="F51993" s="11"/>
      <c r="G51993" s="11"/>
      <c r="H51993" s="11"/>
    </row>
    <row r="51994" spans="6:8" x14ac:dyDescent="0.25">
      <c r="F51994" s="11"/>
      <c r="G51994" s="11"/>
      <c r="H51994" s="11"/>
    </row>
    <row r="51995" spans="6:8" x14ac:dyDescent="0.25">
      <c r="F51995" s="11"/>
      <c r="G51995" s="11"/>
      <c r="H51995" s="11"/>
    </row>
    <row r="51996" spans="6:8" x14ac:dyDescent="0.25">
      <c r="F51996" s="11"/>
      <c r="G51996" s="11"/>
      <c r="H51996" s="11"/>
    </row>
    <row r="51997" spans="6:8" x14ac:dyDescent="0.25">
      <c r="F51997" s="11"/>
      <c r="G51997" s="11"/>
      <c r="H51997" s="11"/>
    </row>
    <row r="51998" spans="6:8" x14ac:dyDescent="0.25">
      <c r="F51998" s="11"/>
      <c r="G51998" s="11"/>
      <c r="H51998" s="11"/>
    </row>
    <row r="51999" spans="6:8" x14ac:dyDescent="0.25">
      <c r="F51999" s="11"/>
      <c r="G51999" s="11"/>
      <c r="H51999" s="11"/>
    </row>
    <row r="52000" spans="6:8" x14ac:dyDescent="0.25">
      <c r="F52000" s="11"/>
      <c r="G52000" s="11"/>
      <c r="H52000" s="11"/>
    </row>
    <row r="52001" spans="6:8" x14ac:dyDescent="0.25">
      <c r="F52001" s="11"/>
      <c r="G52001" s="11"/>
      <c r="H52001" s="11"/>
    </row>
    <row r="52002" spans="6:8" x14ac:dyDescent="0.25">
      <c r="F52002" s="11"/>
      <c r="G52002" s="11"/>
      <c r="H52002" s="11"/>
    </row>
    <row r="52003" spans="6:8" x14ac:dyDescent="0.25">
      <c r="F52003" s="11"/>
      <c r="G52003" s="11"/>
      <c r="H52003" s="11"/>
    </row>
    <row r="52004" spans="6:8" x14ac:dyDescent="0.25">
      <c r="F52004" s="11"/>
      <c r="G52004" s="11"/>
      <c r="H52004" s="11"/>
    </row>
    <row r="52005" spans="6:8" x14ac:dyDescent="0.25">
      <c r="F52005" s="11"/>
      <c r="G52005" s="11"/>
      <c r="H52005" s="11"/>
    </row>
    <row r="52006" spans="6:8" x14ac:dyDescent="0.25">
      <c r="F52006" s="11"/>
      <c r="G52006" s="11"/>
      <c r="H52006" s="11"/>
    </row>
    <row r="52007" spans="6:8" x14ac:dyDescent="0.25">
      <c r="F52007" s="11"/>
      <c r="G52007" s="11"/>
      <c r="H52007" s="11"/>
    </row>
    <row r="52008" spans="6:8" x14ac:dyDescent="0.25">
      <c r="F52008" s="11"/>
      <c r="G52008" s="11"/>
      <c r="H52008" s="11"/>
    </row>
    <row r="52009" spans="6:8" x14ac:dyDescent="0.25">
      <c r="F52009" s="11"/>
      <c r="G52009" s="11"/>
      <c r="H52009" s="11"/>
    </row>
    <row r="52010" spans="6:8" x14ac:dyDescent="0.25">
      <c r="F52010" s="11"/>
      <c r="G52010" s="11"/>
      <c r="H52010" s="11"/>
    </row>
    <row r="52011" spans="6:8" x14ac:dyDescent="0.25">
      <c r="F52011" s="11"/>
      <c r="G52011" s="11"/>
      <c r="H52011" s="11"/>
    </row>
    <row r="52012" spans="6:8" x14ac:dyDescent="0.25">
      <c r="F52012" s="11"/>
      <c r="G52012" s="11"/>
      <c r="H52012" s="11"/>
    </row>
    <row r="52013" spans="6:8" x14ac:dyDescent="0.25">
      <c r="F52013" s="11"/>
      <c r="G52013" s="11"/>
      <c r="H52013" s="11"/>
    </row>
    <row r="52014" spans="6:8" x14ac:dyDescent="0.25">
      <c r="F52014" s="11"/>
      <c r="G52014" s="11"/>
      <c r="H52014" s="11"/>
    </row>
    <row r="52015" spans="6:8" x14ac:dyDescent="0.25">
      <c r="F52015" s="11"/>
      <c r="G52015" s="11"/>
      <c r="H52015" s="11"/>
    </row>
    <row r="52016" spans="6:8" x14ac:dyDescent="0.25">
      <c r="F52016" s="11"/>
      <c r="G52016" s="11"/>
      <c r="H52016" s="11"/>
    </row>
    <row r="52017" spans="6:8" x14ac:dyDescent="0.25">
      <c r="F52017" s="11"/>
      <c r="G52017" s="11"/>
      <c r="H52017" s="11"/>
    </row>
    <row r="52018" spans="6:8" x14ac:dyDescent="0.25">
      <c r="F52018" s="11"/>
      <c r="G52018" s="11"/>
      <c r="H52018" s="11"/>
    </row>
    <row r="52019" spans="6:8" x14ac:dyDescent="0.25">
      <c r="F52019" s="11"/>
      <c r="G52019" s="11"/>
      <c r="H52019" s="11"/>
    </row>
    <row r="52020" spans="6:8" x14ac:dyDescent="0.25">
      <c r="F52020" s="11"/>
      <c r="G52020" s="11"/>
      <c r="H52020" s="11"/>
    </row>
    <row r="52021" spans="6:8" x14ac:dyDescent="0.25">
      <c r="F52021" s="11"/>
      <c r="G52021" s="11"/>
      <c r="H52021" s="11"/>
    </row>
    <row r="52022" spans="6:8" x14ac:dyDescent="0.25">
      <c r="F52022" s="11"/>
      <c r="G52022" s="11"/>
      <c r="H52022" s="11"/>
    </row>
    <row r="52023" spans="6:8" x14ac:dyDescent="0.25">
      <c r="F52023" s="11"/>
      <c r="G52023" s="11"/>
      <c r="H52023" s="11"/>
    </row>
    <row r="52024" spans="6:8" x14ac:dyDescent="0.25">
      <c r="F52024" s="11"/>
      <c r="G52024" s="11"/>
      <c r="H52024" s="11"/>
    </row>
    <row r="52025" spans="6:8" x14ac:dyDescent="0.25">
      <c r="F52025" s="11"/>
      <c r="G52025" s="11"/>
      <c r="H52025" s="11"/>
    </row>
    <row r="52026" spans="6:8" x14ac:dyDescent="0.25">
      <c r="F52026" s="11"/>
      <c r="G52026" s="11"/>
      <c r="H52026" s="11"/>
    </row>
    <row r="52027" spans="6:8" x14ac:dyDescent="0.25">
      <c r="F52027" s="11"/>
      <c r="G52027" s="11"/>
      <c r="H52027" s="11"/>
    </row>
    <row r="52028" spans="6:8" x14ac:dyDescent="0.25">
      <c r="F52028" s="11"/>
      <c r="G52028" s="11"/>
      <c r="H52028" s="11"/>
    </row>
    <row r="52029" spans="6:8" x14ac:dyDescent="0.25">
      <c r="F52029" s="11"/>
      <c r="G52029" s="11"/>
      <c r="H52029" s="11"/>
    </row>
    <row r="52030" spans="6:8" x14ac:dyDescent="0.25">
      <c r="F52030" s="11"/>
      <c r="G52030" s="11"/>
      <c r="H52030" s="11"/>
    </row>
    <row r="52031" spans="6:8" x14ac:dyDescent="0.25">
      <c r="F52031" s="11"/>
      <c r="G52031" s="11"/>
      <c r="H52031" s="11"/>
    </row>
    <row r="52032" spans="6:8" x14ac:dyDescent="0.25">
      <c r="F52032" s="11"/>
      <c r="G52032" s="11"/>
      <c r="H52032" s="11"/>
    </row>
    <row r="52033" spans="6:8" x14ac:dyDescent="0.25">
      <c r="F52033" s="11"/>
      <c r="G52033" s="11"/>
      <c r="H52033" s="11"/>
    </row>
    <row r="52034" spans="6:8" x14ac:dyDescent="0.25">
      <c r="F52034" s="11"/>
      <c r="G52034" s="11"/>
      <c r="H52034" s="11"/>
    </row>
    <row r="52035" spans="6:8" x14ac:dyDescent="0.25">
      <c r="F52035" s="11"/>
      <c r="G52035" s="11"/>
      <c r="H52035" s="11"/>
    </row>
    <row r="52036" spans="6:8" x14ac:dyDescent="0.25">
      <c r="F52036" s="11"/>
      <c r="G52036" s="11"/>
      <c r="H52036" s="11"/>
    </row>
    <row r="52037" spans="6:8" x14ac:dyDescent="0.25">
      <c r="F52037" s="11"/>
      <c r="G52037" s="11"/>
      <c r="H52037" s="11"/>
    </row>
    <row r="52038" spans="6:8" x14ac:dyDescent="0.25">
      <c r="F52038" s="11"/>
      <c r="G52038" s="11"/>
      <c r="H52038" s="11"/>
    </row>
    <row r="52039" spans="6:8" x14ac:dyDescent="0.25">
      <c r="F52039" s="11"/>
      <c r="G52039" s="11"/>
      <c r="H52039" s="11"/>
    </row>
    <row r="52040" spans="6:8" x14ac:dyDescent="0.25">
      <c r="F52040" s="11"/>
      <c r="G52040" s="11"/>
      <c r="H52040" s="11"/>
    </row>
    <row r="52041" spans="6:8" x14ac:dyDescent="0.25">
      <c r="F52041" s="11"/>
      <c r="G52041" s="11"/>
      <c r="H52041" s="11"/>
    </row>
    <row r="52042" spans="6:8" x14ac:dyDescent="0.25">
      <c r="F52042" s="11"/>
      <c r="G52042" s="11"/>
      <c r="H52042" s="11"/>
    </row>
    <row r="52043" spans="6:8" x14ac:dyDescent="0.25">
      <c r="F52043" s="11"/>
      <c r="G52043" s="11"/>
      <c r="H52043" s="11"/>
    </row>
    <row r="52044" spans="6:8" x14ac:dyDescent="0.25">
      <c r="F52044" s="11"/>
      <c r="G52044" s="11"/>
      <c r="H52044" s="11"/>
    </row>
    <row r="52045" spans="6:8" x14ac:dyDescent="0.25">
      <c r="F52045" s="11"/>
      <c r="G52045" s="11"/>
      <c r="H52045" s="11"/>
    </row>
    <row r="52046" spans="6:8" x14ac:dyDescent="0.25">
      <c r="F52046" s="11"/>
      <c r="G52046" s="11"/>
      <c r="H52046" s="11"/>
    </row>
    <row r="52047" spans="6:8" x14ac:dyDescent="0.25">
      <c r="F52047" s="11"/>
      <c r="G52047" s="11"/>
      <c r="H52047" s="11"/>
    </row>
    <row r="52048" spans="6:8" x14ac:dyDescent="0.25">
      <c r="F52048" s="11"/>
      <c r="G52048" s="11"/>
      <c r="H52048" s="11"/>
    </row>
    <row r="52049" spans="6:8" x14ac:dyDescent="0.25">
      <c r="F52049" s="11"/>
      <c r="G52049" s="11"/>
      <c r="H52049" s="11"/>
    </row>
    <row r="52050" spans="6:8" x14ac:dyDescent="0.25">
      <c r="F52050" s="11"/>
      <c r="G52050" s="11"/>
      <c r="H52050" s="11"/>
    </row>
    <row r="52051" spans="6:8" x14ac:dyDescent="0.25">
      <c r="F52051" s="11"/>
      <c r="G52051" s="11"/>
      <c r="H52051" s="11"/>
    </row>
    <row r="52052" spans="6:8" x14ac:dyDescent="0.25">
      <c r="F52052" s="11"/>
      <c r="G52052" s="11"/>
      <c r="H52052" s="11"/>
    </row>
    <row r="52053" spans="6:8" x14ac:dyDescent="0.25">
      <c r="F52053" s="11"/>
      <c r="G52053" s="11"/>
      <c r="H52053" s="11"/>
    </row>
    <row r="52054" spans="6:8" x14ac:dyDescent="0.25">
      <c r="F52054" s="11"/>
      <c r="G52054" s="11"/>
      <c r="H52054" s="11"/>
    </row>
    <row r="52055" spans="6:8" x14ac:dyDescent="0.25">
      <c r="F52055" s="11"/>
      <c r="G52055" s="11"/>
      <c r="H52055" s="11"/>
    </row>
    <row r="52056" spans="6:8" x14ac:dyDescent="0.25">
      <c r="F52056" s="11"/>
      <c r="G52056" s="11"/>
      <c r="H52056" s="11"/>
    </row>
    <row r="52057" spans="6:8" x14ac:dyDescent="0.25">
      <c r="F52057" s="11"/>
      <c r="G52057" s="11"/>
      <c r="H52057" s="11"/>
    </row>
    <row r="52058" spans="6:8" x14ac:dyDescent="0.25">
      <c r="F52058" s="11"/>
      <c r="G52058" s="11"/>
      <c r="H52058" s="11"/>
    </row>
    <row r="52059" spans="6:8" x14ac:dyDescent="0.25">
      <c r="F52059" s="11"/>
      <c r="G52059" s="11"/>
      <c r="H52059" s="11"/>
    </row>
    <row r="52060" spans="6:8" x14ac:dyDescent="0.25">
      <c r="F52060" s="11"/>
      <c r="G52060" s="11"/>
      <c r="H52060" s="11"/>
    </row>
    <row r="52061" spans="6:8" x14ac:dyDescent="0.25">
      <c r="F52061" s="11"/>
      <c r="G52061" s="11"/>
      <c r="H52061" s="11"/>
    </row>
    <row r="52062" spans="6:8" x14ac:dyDescent="0.25">
      <c r="F52062" s="11"/>
      <c r="G52062" s="11"/>
      <c r="H52062" s="11"/>
    </row>
    <row r="52063" spans="6:8" x14ac:dyDescent="0.25">
      <c r="F52063" s="11"/>
      <c r="G52063" s="11"/>
      <c r="H52063" s="11"/>
    </row>
    <row r="52064" spans="6:8" x14ac:dyDescent="0.25">
      <c r="F52064" s="11"/>
      <c r="G52064" s="11"/>
      <c r="H52064" s="11"/>
    </row>
    <row r="52065" spans="6:8" x14ac:dyDescent="0.25">
      <c r="F52065" s="11"/>
      <c r="G52065" s="11"/>
      <c r="H52065" s="11"/>
    </row>
    <row r="52066" spans="6:8" x14ac:dyDescent="0.25">
      <c r="F52066" s="11"/>
      <c r="G52066" s="11"/>
      <c r="H52066" s="11"/>
    </row>
    <row r="52067" spans="6:8" x14ac:dyDescent="0.25">
      <c r="F52067" s="11"/>
      <c r="G52067" s="11"/>
      <c r="H52067" s="11"/>
    </row>
    <row r="52068" spans="6:8" x14ac:dyDescent="0.25">
      <c r="F52068" s="11"/>
      <c r="G52068" s="11"/>
      <c r="H52068" s="11"/>
    </row>
    <row r="52069" spans="6:8" x14ac:dyDescent="0.25">
      <c r="F52069" s="11"/>
      <c r="G52069" s="11"/>
      <c r="H52069" s="11"/>
    </row>
    <row r="52070" spans="6:8" x14ac:dyDescent="0.25">
      <c r="F52070" s="11"/>
      <c r="G52070" s="11"/>
      <c r="H52070" s="11"/>
    </row>
    <row r="52071" spans="6:8" x14ac:dyDescent="0.25">
      <c r="F52071" s="11"/>
      <c r="G52071" s="11"/>
      <c r="H52071" s="11"/>
    </row>
    <row r="52072" spans="6:8" x14ac:dyDescent="0.25">
      <c r="F52072" s="11"/>
      <c r="G52072" s="11"/>
      <c r="H52072" s="11"/>
    </row>
    <row r="52073" spans="6:8" x14ac:dyDescent="0.25">
      <c r="F52073" s="11"/>
      <c r="G52073" s="11"/>
      <c r="H52073" s="11"/>
    </row>
    <row r="52074" spans="6:8" x14ac:dyDescent="0.25">
      <c r="F52074" s="11"/>
      <c r="G52074" s="11"/>
      <c r="H52074" s="11"/>
    </row>
    <row r="52075" spans="6:8" x14ac:dyDescent="0.25">
      <c r="F52075" s="11"/>
      <c r="G52075" s="11"/>
      <c r="H52075" s="11"/>
    </row>
    <row r="52076" spans="6:8" x14ac:dyDescent="0.25">
      <c r="F52076" s="11"/>
      <c r="G52076" s="11"/>
      <c r="H52076" s="11"/>
    </row>
    <row r="52077" spans="6:8" x14ac:dyDescent="0.25">
      <c r="F52077" s="11"/>
      <c r="G52077" s="11"/>
      <c r="H52077" s="11"/>
    </row>
    <row r="52078" spans="6:8" x14ac:dyDescent="0.25">
      <c r="F52078" s="11"/>
      <c r="G52078" s="11"/>
      <c r="H52078" s="11"/>
    </row>
    <row r="52079" spans="6:8" x14ac:dyDescent="0.25">
      <c r="F52079" s="11"/>
      <c r="G52079" s="11"/>
      <c r="H52079" s="11"/>
    </row>
    <row r="52080" spans="6:8" x14ac:dyDescent="0.25">
      <c r="F52080" s="11"/>
      <c r="G52080" s="11"/>
      <c r="H52080" s="11"/>
    </row>
    <row r="52081" spans="6:8" x14ac:dyDescent="0.25">
      <c r="F52081" s="11"/>
      <c r="G52081" s="11"/>
      <c r="H52081" s="11"/>
    </row>
    <row r="52082" spans="6:8" x14ac:dyDescent="0.25">
      <c r="F52082" s="11"/>
      <c r="G52082" s="11"/>
      <c r="H52082" s="11"/>
    </row>
    <row r="52083" spans="6:8" x14ac:dyDescent="0.25">
      <c r="F52083" s="11"/>
      <c r="G52083" s="11"/>
      <c r="H52083" s="11"/>
    </row>
    <row r="52084" spans="6:8" x14ac:dyDescent="0.25">
      <c r="F52084" s="11"/>
      <c r="G52084" s="11"/>
      <c r="H52084" s="11"/>
    </row>
    <row r="52085" spans="6:8" x14ac:dyDescent="0.25">
      <c r="F52085" s="11"/>
      <c r="G52085" s="11"/>
      <c r="H52085" s="11"/>
    </row>
    <row r="52086" spans="6:8" x14ac:dyDescent="0.25">
      <c r="F52086" s="11"/>
      <c r="G52086" s="11"/>
      <c r="H52086" s="11"/>
    </row>
    <row r="52087" spans="6:8" x14ac:dyDescent="0.25">
      <c r="F52087" s="11"/>
      <c r="G52087" s="11"/>
      <c r="H52087" s="11"/>
    </row>
    <row r="52088" spans="6:8" x14ac:dyDescent="0.25">
      <c r="F52088" s="11"/>
      <c r="G52088" s="11"/>
      <c r="H52088" s="11"/>
    </row>
    <row r="52089" spans="6:8" x14ac:dyDescent="0.25">
      <c r="F52089" s="11"/>
      <c r="G52089" s="11"/>
      <c r="H52089" s="11"/>
    </row>
    <row r="52090" spans="6:8" x14ac:dyDescent="0.25">
      <c r="F52090" s="11"/>
      <c r="G52090" s="11"/>
      <c r="H52090" s="11"/>
    </row>
    <row r="52091" spans="6:8" x14ac:dyDescent="0.25">
      <c r="F52091" s="11"/>
      <c r="G52091" s="11"/>
      <c r="H52091" s="11"/>
    </row>
    <row r="52092" spans="6:8" x14ac:dyDescent="0.25">
      <c r="F52092" s="11"/>
      <c r="G52092" s="11"/>
      <c r="H52092" s="11"/>
    </row>
    <row r="52093" spans="6:8" x14ac:dyDescent="0.25">
      <c r="F52093" s="11"/>
      <c r="G52093" s="11"/>
      <c r="H52093" s="11"/>
    </row>
    <row r="52094" spans="6:8" x14ac:dyDescent="0.25">
      <c r="F52094" s="11"/>
      <c r="G52094" s="11"/>
      <c r="H52094" s="11"/>
    </row>
    <row r="52095" spans="6:8" x14ac:dyDescent="0.25">
      <c r="F52095" s="11"/>
      <c r="G52095" s="11"/>
      <c r="H52095" s="11"/>
    </row>
    <row r="52096" spans="6:8" x14ac:dyDescent="0.25">
      <c r="F52096" s="11"/>
      <c r="G52096" s="11"/>
      <c r="H52096" s="11"/>
    </row>
    <row r="52097" spans="6:8" x14ac:dyDescent="0.25">
      <c r="F52097" s="11"/>
      <c r="G52097" s="11"/>
      <c r="H52097" s="11"/>
    </row>
    <row r="52098" spans="6:8" x14ac:dyDescent="0.25">
      <c r="F52098" s="11"/>
      <c r="G52098" s="11"/>
      <c r="H52098" s="11"/>
    </row>
    <row r="52099" spans="6:8" x14ac:dyDescent="0.25">
      <c r="F52099" s="11"/>
      <c r="G52099" s="11"/>
      <c r="H52099" s="11"/>
    </row>
    <row r="52100" spans="6:8" x14ac:dyDescent="0.25">
      <c r="F52100" s="11"/>
      <c r="G52100" s="11"/>
      <c r="H52100" s="11"/>
    </row>
    <row r="52101" spans="6:8" x14ac:dyDescent="0.25">
      <c r="F52101" s="11"/>
      <c r="G52101" s="11"/>
      <c r="H52101" s="11"/>
    </row>
    <row r="52102" spans="6:8" x14ac:dyDescent="0.25">
      <c r="F52102" s="11"/>
      <c r="G52102" s="11"/>
      <c r="H52102" s="11"/>
    </row>
    <row r="52103" spans="6:8" x14ac:dyDescent="0.25">
      <c r="F52103" s="11"/>
      <c r="G52103" s="11"/>
      <c r="H52103" s="11"/>
    </row>
    <row r="52104" spans="6:8" x14ac:dyDescent="0.25">
      <c r="F52104" s="11"/>
      <c r="G52104" s="11"/>
      <c r="H52104" s="11"/>
    </row>
    <row r="52105" spans="6:8" x14ac:dyDescent="0.25">
      <c r="F52105" s="11"/>
      <c r="G52105" s="11"/>
      <c r="H52105" s="11"/>
    </row>
    <row r="52106" spans="6:8" x14ac:dyDescent="0.25">
      <c r="F52106" s="11"/>
      <c r="G52106" s="11"/>
      <c r="H52106" s="11"/>
    </row>
    <row r="52107" spans="6:8" x14ac:dyDescent="0.25">
      <c r="F52107" s="11"/>
      <c r="G52107" s="11"/>
      <c r="H52107" s="11"/>
    </row>
    <row r="52108" spans="6:8" x14ac:dyDescent="0.25">
      <c r="F52108" s="11"/>
      <c r="G52108" s="11"/>
      <c r="H52108" s="11"/>
    </row>
    <row r="52109" spans="6:8" x14ac:dyDescent="0.25">
      <c r="F52109" s="11"/>
      <c r="G52109" s="11"/>
      <c r="H52109" s="11"/>
    </row>
    <row r="52110" spans="6:8" x14ac:dyDescent="0.25">
      <c r="F52110" s="11"/>
      <c r="G52110" s="11"/>
      <c r="H52110" s="11"/>
    </row>
    <row r="52111" spans="6:8" x14ac:dyDescent="0.25">
      <c r="F52111" s="11"/>
      <c r="G52111" s="11"/>
      <c r="H52111" s="11"/>
    </row>
    <row r="52112" spans="6:8" x14ac:dyDescent="0.25">
      <c r="F52112" s="11"/>
      <c r="G52112" s="11"/>
      <c r="H52112" s="11"/>
    </row>
    <row r="52113" spans="6:8" x14ac:dyDescent="0.25">
      <c r="F52113" s="11"/>
      <c r="G52113" s="11"/>
      <c r="H52113" s="11"/>
    </row>
    <row r="52114" spans="6:8" x14ac:dyDescent="0.25">
      <c r="F52114" s="11"/>
      <c r="G52114" s="11"/>
      <c r="H52114" s="11"/>
    </row>
    <row r="52115" spans="6:8" x14ac:dyDescent="0.25">
      <c r="F52115" s="11"/>
      <c r="G52115" s="11"/>
      <c r="H52115" s="11"/>
    </row>
    <row r="52116" spans="6:8" x14ac:dyDescent="0.25">
      <c r="F52116" s="11"/>
      <c r="G52116" s="11"/>
      <c r="H52116" s="11"/>
    </row>
    <row r="52117" spans="6:8" x14ac:dyDescent="0.25">
      <c r="F52117" s="11"/>
      <c r="G52117" s="11"/>
      <c r="H52117" s="11"/>
    </row>
    <row r="52118" spans="6:8" x14ac:dyDescent="0.25">
      <c r="F52118" s="11"/>
      <c r="G52118" s="11"/>
      <c r="H52118" s="11"/>
    </row>
    <row r="52119" spans="6:8" x14ac:dyDescent="0.25">
      <c r="F52119" s="11"/>
      <c r="G52119" s="11"/>
      <c r="H52119" s="11"/>
    </row>
    <row r="52120" spans="6:8" x14ac:dyDescent="0.25">
      <c r="F52120" s="11"/>
      <c r="G52120" s="11"/>
      <c r="H52120" s="11"/>
    </row>
    <row r="52121" spans="6:8" x14ac:dyDescent="0.25">
      <c r="F52121" s="11"/>
      <c r="G52121" s="11"/>
      <c r="H52121" s="11"/>
    </row>
    <row r="52122" spans="6:8" x14ac:dyDescent="0.25">
      <c r="F52122" s="11"/>
      <c r="G52122" s="11"/>
      <c r="H52122" s="11"/>
    </row>
    <row r="52123" spans="6:8" x14ac:dyDescent="0.25">
      <c r="F52123" s="11"/>
      <c r="G52123" s="11"/>
      <c r="H52123" s="11"/>
    </row>
    <row r="52124" spans="6:8" x14ac:dyDescent="0.25">
      <c r="F52124" s="11"/>
      <c r="G52124" s="11"/>
      <c r="H52124" s="11"/>
    </row>
    <row r="52125" spans="6:8" x14ac:dyDescent="0.25">
      <c r="F52125" s="11"/>
      <c r="G52125" s="11"/>
      <c r="H52125" s="11"/>
    </row>
    <row r="52126" spans="6:8" x14ac:dyDescent="0.25">
      <c r="F52126" s="11"/>
      <c r="G52126" s="11"/>
      <c r="H52126" s="11"/>
    </row>
    <row r="52127" spans="6:8" x14ac:dyDescent="0.25">
      <c r="F52127" s="11"/>
      <c r="G52127" s="11"/>
      <c r="H52127" s="11"/>
    </row>
    <row r="52128" spans="6:8" x14ac:dyDescent="0.25">
      <c r="F52128" s="11"/>
      <c r="G52128" s="11"/>
      <c r="H52128" s="11"/>
    </row>
    <row r="52129" spans="6:8" x14ac:dyDescent="0.25">
      <c r="F52129" s="11"/>
      <c r="G52129" s="11"/>
      <c r="H52129" s="11"/>
    </row>
    <row r="52130" spans="6:8" x14ac:dyDescent="0.25">
      <c r="F52130" s="11"/>
      <c r="G52130" s="11"/>
      <c r="H52130" s="11"/>
    </row>
    <row r="52131" spans="6:8" x14ac:dyDescent="0.25">
      <c r="F52131" s="11"/>
      <c r="G52131" s="11"/>
      <c r="H52131" s="11"/>
    </row>
    <row r="52132" spans="6:8" x14ac:dyDescent="0.25">
      <c r="F52132" s="11"/>
      <c r="G52132" s="11"/>
      <c r="H52132" s="11"/>
    </row>
    <row r="52133" spans="6:8" x14ac:dyDescent="0.25">
      <c r="F52133" s="11"/>
      <c r="G52133" s="11"/>
      <c r="H52133" s="11"/>
    </row>
    <row r="52134" spans="6:8" x14ac:dyDescent="0.25">
      <c r="F52134" s="11"/>
      <c r="G52134" s="11"/>
      <c r="H52134" s="11"/>
    </row>
    <row r="52135" spans="6:8" x14ac:dyDescent="0.25">
      <c r="F52135" s="11"/>
      <c r="G52135" s="11"/>
      <c r="H52135" s="11"/>
    </row>
    <row r="52136" spans="6:8" x14ac:dyDescent="0.25">
      <c r="F52136" s="11"/>
      <c r="G52136" s="11"/>
      <c r="H52136" s="11"/>
    </row>
    <row r="52137" spans="6:8" x14ac:dyDescent="0.25">
      <c r="F52137" s="11"/>
      <c r="G52137" s="11"/>
      <c r="H52137" s="11"/>
    </row>
    <row r="52138" spans="6:8" x14ac:dyDescent="0.25">
      <c r="F52138" s="11"/>
      <c r="G52138" s="11"/>
      <c r="H52138" s="11"/>
    </row>
    <row r="52139" spans="6:8" x14ac:dyDescent="0.25">
      <c r="F52139" s="11"/>
      <c r="G52139" s="11"/>
      <c r="H52139" s="11"/>
    </row>
    <row r="52140" spans="6:8" x14ac:dyDescent="0.25">
      <c r="F52140" s="11"/>
      <c r="G52140" s="11"/>
      <c r="H52140" s="11"/>
    </row>
    <row r="52141" spans="6:8" x14ac:dyDescent="0.25">
      <c r="F52141" s="11"/>
      <c r="G52141" s="11"/>
      <c r="H52141" s="11"/>
    </row>
    <row r="52142" spans="6:8" x14ac:dyDescent="0.25">
      <c r="F52142" s="11"/>
      <c r="G52142" s="11"/>
      <c r="H52142" s="11"/>
    </row>
    <row r="52143" spans="6:8" x14ac:dyDescent="0.25">
      <c r="F52143" s="11"/>
      <c r="G52143" s="11"/>
      <c r="H52143" s="11"/>
    </row>
    <row r="52144" spans="6:8" x14ac:dyDescent="0.25">
      <c r="F52144" s="11"/>
      <c r="G52144" s="11"/>
      <c r="H52144" s="11"/>
    </row>
    <row r="52145" spans="6:8" x14ac:dyDescent="0.25">
      <c r="F52145" s="11"/>
      <c r="G52145" s="11"/>
      <c r="H52145" s="11"/>
    </row>
    <row r="52146" spans="6:8" x14ac:dyDescent="0.25">
      <c r="F52146" s="11"/>
      <c r="G52146" s="11"/>
      <c r="H52146" s="11"/>
    </row>
    <row r="52147" spans="6:8" x14ac:dyDescent="0.25">
      <c r="F52147" s="11"/>
      <c r="G52147" s="11"/>
      <c r="H52147" s="11"/>
    </row>
    <row r="52148" spans="6:8" x14ac:dyDescent="0.25">
      <c r="F52148" s="11"/>
      <c r="G52148" s="11"/>
      <c r="H52148" s="11"/>
    </row>
    <row r="52149" spans="6:8" x14ac:dyDescent="0.25">
      <c r="F52149" s="11"/>
      <c r="G52149" s="11"/>
      <c r="H52149" s="11"/>
    </row>
    <row r="52150" spans="6:8" x14ac:dyDescent="0.25">
      <c r="F52150" s="11"/>
      <c r="G52150" s="11"/>
      <c r="H52150" s="11"/>
    </row>
    <row r="52151" spans="6:8" x14ac:dyDescent="0.25">
      <c r="F52151" s="11"/>
      <c r="G52151" s="11"/>
      <c r="H52151" s="11"/>
    </row>
    <row r="52152" spans="6:8" x14ac:dyDescent="0.25">
      <c r="F52152" s="11"/>
      <c r="G52152" s="11"/>
      <c r="H52152" s="11"/>
    </row>
    <row r="52153" spans="6:8" x14ac:dyDescent="0.25">
      <c r="F52153" s="11"/>
      <c r="G52153" s="11"/>
      <c r="H52153" s="11"/>
    </row>
    <row r="52154" spans="6:8" x14ac:dyDescent="0.25">
      <c r="F52154" s="11"/>
      <c r="G52154" s="11"/>
      <c r="H52154" s="11"/>
    </row>
    <row r="52155" spans="6:8" x14ac:dyDescent="0.25">
      <c r="F52155" s="11"/>
      <c r="G52155" s="11"/>
      <c r="H52155" s="11"/>
    </row>
    <row r="52156" spans="6:8" x14ac:dyDescent="0.25">
      <c r="F52156" s="11"/>
      <c r="G52156" s="11"/>
      <c r="H52156" s="11"/>
    </row>
    <row r="52157" spans="6:8" x14ac:dyDescent="0.25">
      <c r="F52157" s="11"/>
      <c r="G52157" s="11"/>
      <c r="H52157" s="11"/>
    </row>
    <row r="52158" spans="6:8" x14ac:dyDescent="0.25">
      <c r="F52158" s="11"/>
      <c r="G52158" s="11"/>
      <c r="H52158" s="11"/>
    </row>
    <row r="52159" spans="6:8" x14ac:dyDescent="0.25">
      <c r="F52159" s="11"/>
      <c r="G52159" s="11"/>
      <c r="H52159" s="11"/>
    </row>
    <row r="52160" spans="6:8" x14ac:dyDescent="0.25">
      <c r="F52160" s="11"/>
      <c r="G52160" s="11"/>
      <c r="H52160" s="11"/>
    </row>
    <row r="52161" spans="6:8" x14ac:dyDescent="0.25">
      <c r="F52161" s="11"/>
      <c r="G52161" s="11"/>
      <c r="H52161" s="11"/>
    </row>
    <row r="52162" spans="6:8" x14ac:dyDescent="0.25">
      <c r="F52162" s="11"/>
      <c r="G52162" s="11"/>
      <c r="H52162" s="11"/>
    </row>
    <row r="52163" spans="6:8" x14ac:dyDescent="0.25">
      <c r="F52163" s="11"/>
      <c r="G52163" s="11"/>
      <c r="H52163" s="11"/>
    </row>
    <row r="52164" spans="6:8" x14ac:dyDescent="0.25">
      <c r="F52164" s="11"/>
      <c r="G52164" s="11"/>
      <c r="H52164" s="11"/>
    </row>
    <row r="52165" spans="6:8" x14ac:dyDescent="0.25">
      <c r="F52165" s="11"/>
      <c r="G52165" s="11"/>
      <c r="H52165" s="11"/>
    </row>
    <row r="52166" spans="6:8" x14ac:dyDescent="0.25">
      <c r="F52166" s="11"/>
      <c r="G52166" s="11"/>
      <c r="H52166" s="11"/>
    </row>
    <row r="52167" spans="6:8" x14ac:dyDescent="0.25">
      <c r="F52167" s="11"/>
      <c r="G52167" s="11"/>
      <c r="H52167" s="11"/>
    </row>
    <row r="52168" spans="6:8" x14ac:dyDescent="0.25">
      <c r="F52168" s="11"/>
      <c r="G52168" s="11"/>
      <c r="H52168" s="11"/>
    </row>
    <row r="52169" spans="6:8" x14ac:dyDescent="0.25">
      <c r="F52169" s="11"/>
      <c r="G52169" s="11"/>
      <c r="H52169" s="11"/>
    </row>
    <row r="52170" spans="6:8" x14ac:dyDescent="0.25">
      <c r="F52170" s="11"/>
      <c r="G52170" s="11"/>
      <c r="H52170" s="11"/>
    </row>
    <row r="52171" spans="6:8" x14ac:dyDescent="0.25">
      <c r="F52171" s="11"/>
      <c r="G52171" s="11"/>
      <c r="H52171" s="11"/>
    </row>
    <row r="52172" spans="6:8" x14ac:dyDescent="0.25">
      <c r="F52172" s="11"/>
      <c r="G52172" s="11"/>
      <c r="H52172" s="11"/>
    </row>
    <row r="52173" spans="6:8" x14ac:dyDescent="0.25">
      <c r="F52173" s="11"/>
      <c r="G52173" s="11"/>
      <c r="H52173" s="11"/>
    </row>
    <row r="52174" spans="6:8" x14ac:dyDescent="0.25">
      <c r="F52174" s="11"/>
      <c r="G52174" s="11"/>
      <c r="H52174" s="11"/>
    </row>
    <row r="52175" spans="6:8" x14ac:dyDescent="0.25">
      <c r="F52175" s="11"/>
      <c r="G52175" s="11"/>
      <c r="H52175" s="11"/>
    </row>
    <row r="52176" spans="6:8" x14ac:dyDescent="0.25">
      <c r="F52176" s="11"/>
      <c r="G52176" s="11"/>
      <c r="H52176" s="11"/>
    </row>
    <row r="52177" spans="6:8" x14ac:dyDescent="0.25">
      <c r="F52177" s="11"/>
      <c r="G52177" s="11"/>
      <c r="H52177" s="11"/>
    </row>
    <row r="52178" spans="6:8" x14ac:dyDescent="0.25">
      <c r="F52178" s="11"/>
      <c r="G52178" s="11"/>
      <c r="H52178" s="11"/>
    </row>
    <row r="52179" spans="6:8" x14ac:dyDescent="0.25">
      <c r="F52179" s="11"/>
      <c r="G52179" s="11"/>
      <c r="H52179" s="11"/>
    </row>
    <row r="52180" spans="6:8" x14ac:dyDescent="0.25">
      <c r="F52180" s="11"/>
      <c r="G52180" s="11"/>
      <c r="H52180" s="11"/>
    </row>
    <row r="52181" spans="6:8" x14ac:dyDescent="0.25">
      <c r="F52181" s="11"/>
      <c r="G52181" s="11"/>
      <c r="H52181" s="11"/>
    </row>
    <row r="52182" spans="6:8" x14ac:dyDescent="0.25">
      <c r="F52182" s="11"/>
      <c r="G52182" s="11"/>
      <c r="H52182" s="11"/>
    </row>
    <row r="52183" spans="6:8" x14ac:dyDescent="0.25">
      <c r="F52183" s="11"/>
      <c r="G52183" s="11"/>
      <c r="H52183" s="11"/>
    </row>
    <row r="52184" spans="6:8" x14ac:dyDescent="0.25">
      <c r="F52184" s="11"/>
      <c r="G52184" s="11"/>
      <c r="H52184" s="11"/>
    </row>
    <row r="52185" spans="6:8" x14ac:dyDescent="0.25">
      <c r="F52185" s="11"/>
      <c r="G52185" s="11"/>
      <c r="H52185" s="11"/>
    </row>
    <row r="52186" spans="6:8" x14ac:dyDescent="0.25">
      <c r="F52186" s="11"/>
      <c r="G52186" s="11"/>
      <c r="H52186" s="11"/>
    </row>
    <row r="52187" spans="6:8" x14ac:dyDescent="0.25">
      <c r="F52187" s="11"/>
      <c r="G52187" s="11"/>
      <c r="H52187" s="11"/>
    </row>
    <row r="52188" spans="6:8" x14ac:dyDescent="0.25">
      <c r="F52188" s="11"/>
      <c r="G52188" s="11"/>
      <c r="H52188" s="11"/>
    </row>
    <row r="52189" spans="6:8" x14ac:dyDescent="0.25">
      <c r="F52189" s="11"/>
      <c r="G52189" s="11"/>
      <c r="H52189" s="11"/>
    </row>
    <row r="52190" spans="6:8" x14ac:dyDescent="0.25">
      <c r="F52190" s="11"/>
      <c r="G52190" s="11"/>
      <c r="H52190" s="11"/>
    </row>
    <row r="52191" spans="6:8" x14ac:dyDescent="0.25">
      <c r="F52191" s="11"/>
      <c r="G52191" s="11"/>
      <c r="H52191" s="11"/>
    </row>
    <row r="52192" spans="6:8" x14ac:dyDescent="0.25">
      <c r="F52192" s="11"/>
      <c r="G52192" s="11"/>
      <c r="H52192" s="11"/>
    </row>
    <row r="52193" spans="6:8" x14ac:dyDescent="0.25">
      <c r="F52193" s="11"/>
      <c r="G52193" s="11"/>
      <c r="H52193" s="11"/>
    </row>
    <row r="52194" spans="6:8" x14ac:dyDescent="0.25">
      <c r="F52194" s="11"/>
      <c r="G52194" s="11"/>
      <c r="H52194" s="11"/>
    </row>
    <row r="52195" spans="6:8" x14ac:dyDescent="0.25">
      <c r="F52195" s="11"/>
      <c r="G52195" s="11"/>
      <c r="H52195" s="11"/>
    </row>
    <row r="52196" spans="6:8" x14ac:dyDescent="0.25">
      <c r="F52196" s="11"/>
      <c r="G52196" s="11"/>
      <c r="H52196" s="11"/>
    </row>
    <row r="52197" spans="6:8" x14ac:dyDescent="0.25">
      <c r="F52197" s="11"/>
      <c r="G52197" s="11"/>
      <c r="H52197" s="11"/>
    </row>
    <row r="52198" spans="6:8" x14ac:dyDescent="0.25">
      <c r="F52198" s="11"/>
      <c r="G52198" s="11"/>
      <c r="H52198" s="11"/>
    </row>
    <row r="52199" spans="6:8" x14ac:dyDescent="0.25">
      <c r="F52199" s="11"/>
      <c r="G52199" s="11"/>
      <c r="H52199" s="11"/>
    </row>
    <row r="52200" spans="6:8" x14ac:dyDescent="0.25">
      <c r="F52200" s="11"/>
      <c r="G52200" s="11"/>
      <c r="H52200" s="11"/>
    </row>
    <row r="52201" spans="6:8" x14ac:dyDescent="0.25">
      <c r="F52201" s="11"/>
      <c r="G52201" s="11"/>
      <c r="H52201" s="11"/>
    </row>
    <row r="52202" spans="6:8" x14ac:dyDescent="0.25">
      <c r="F52202" s="11"/>
      <c r="G52202" s="11"/>
      <c r="H52202" s="11"/>
    </row>
    <row r="52203" spans="6:8" x14ac:dyDescent="0.25">
      <c r="F52203" s="11"/>
      <c r="G52203" s="11"/>
      <c r="H52203" s="11"/>
    </row>
    <row r="52204" spans="6:8" x14ac:dyDescent="0.25">
      <c r="F52204" s="11"/>
      <c r="G52204" s="11"/>
      <c r="H52204" s="11"/>
    </row>
    <row r="52205" spans="6:8" x14ac:dyDescent="0.25">
      <c r="F52205" s="11"/>
      <c r="G52205" s="11"/>
      <c r="H52205" s="11"/>
    </row>
    <row r="52206" spans="6:8" x14ac:dyDescent="0.25">
      <c r="F52206" s="11"/>
      <c r="G52206" s="11"/>
      <c r="H52206" s="11"/>
    </row>
    <row r="52207" spans="6:8" x14ac:dyDescent="0.25">
      <c r="F52207" s="11"/>
      <c r="G52207" s="11"/>
      <c r="H52207" s="11"/>
    </row>
    <row r="52208" spans="6:8" x14ac:dyDescent="0.25">
      <c r="F52208" s="11"/>
      <c r="G52208" s="11"/>
      <c r="H52208" s="11"/>
    </row>
    <row r="52209" spans="6:8" x14ac:dyDescent="0.25">
      <c r="F52209" s="11"/>
      <c r="G52209" s="11"/>
      <c r="H52209" s="11"/>
    </row>
    <row r="52210" spans="6:8" x14ac:dyDescent="0.25">
      <c r="F52210" s="11"/>
      <c r="G52210" s="11"/>
      <c r="H52210" s="11"/>
    </row>
    <row r="52211" spans="6:8" x14ac:dyDescent="0.25">
      <c r="F52211" s="11"/>
      <c r="G52211" s="11"/>
      <c r="H52211" s="11"/>
    </row>
    <row r="52212" spans="6:8" x14ac:dyDescent="0.25">
      <c r="F52212" s="11"/>
      <c r="G52212" s="11"/>
      <c r="H52212" s="11"/>
    </row>
    <row r="52213" spans="6:8" x14ac:dyDescent="0.25">
      <c r="F52213" s="11"/>
      <c r="G52213" s="11"/>
      <c r="H52213" s="11"/>
    </row>
    <row r="52214" spans="6:8" x14ac:dyDescent="0.25">
      <c r="F52214" s="11"/>
      <c r="G52214" s="11"/>
      <c r="H52214" s="11"/>
    </row>
    <row r="52215" spans="6:8" x14ac:dyDescent="0.25">
      <c r="F52215" s="11"/>
      <c r="G52215" s="11"/>
      <c r="H52215" s="11"/>
    </row>
    <row r="52216" spans="6:8" x14ac:dyDescent="0.25">
      <c r="F52216" s="11"/>
      <c r="G52216" s="11"/>
      <c r="H52216" s="11"/>
    </row>
    <row r="52217" spans="6:8" x14ac:dyDescent="0.25">
      <c r="F52217" s="11"/>
      <c r="G52217" s="11"/>
      <c r="H52217" s="11"/>
    </row>
    <row r="52218" spans="6:8" x14ac:dyDescent="0.25">
      <c r="F52218" s="11"/>
      <c r="G52218" s="11"/>
      <c r="H52218" s="11"/>
    </row>
    <row r="52219" spans="6:8" x14ac:dyDescent="0.25">
      <c r="F52219" s="11"/>
      <c r="G52219" s="11"/>
      <c r="H52219" s="11"/>
    </row>
    <row r="52220" spans="6:8" x14ac:dyDescent="0.25">
      <c r="F52220" s="11"/>
      <c r="G52220" s="11"/>
      <c r="H52220" s="11"/>
    </row>
    <row r="52221" spans="6:8" x14ac:dyDescent="0.25">
      <c r="F52221" s="11"/>
      <c r="G52221" s="11"/>
      <c r="H52221" s="11"/>
    </row>
    <row r="52222" spans="6:8" x14ac:dyDescent="0.25">
      <c r="F52222" s="11"/>
      <c r="G52222" s="11"/>
      <c r="H52222" s="11"/>
    </row>
    <row r="52223" spans="6:8" x14ac:dyDescent="0.25">
      <c r="F52223" s="11"/>
      <c r="G52223" s="11"/>
      <c r="H52223" s="11"/>
    </row>
    <row r="52224" spans="6:8" x14ac:dyDescent="0.25">
      <c r="F52224" s="11"/>
      <c r="G52224" s="11"/>
      <c r="H52224" s="11"/>
    </row>
    <row r="52225" spans="6:8" x14ac:dyDescent="0.25">
      <c r="F52225" s="11"/>
      <c r="G52225" s="11"/>
      <c r="H52225" s="11"/>
    </row>
    <row r="52226" spans="6:8" x14ac:dyDescent="0.25">
      <c r="F52226" s="11"/>
      <c r="G52226" s="11"/>
      <c r="H52226" s="11"/>
    </row>
    <row r="52227" spans="6:8" x14ac:dyDescent="0.25">
      <c r="F52227" s="11"/>
      <c r="G52227" s="11"/>
      <c r="H52227" s="11"/>
    </row>
    <row r="52228" spans="6:8" x14ac:dyDescent="0.25">
      <c r="F52228" s="11"/>
      <c r="G52228" s="11"/>
      <c r="H52228" s="11"/>
    </row>
    <row r="52229" spans="6:8" x14ac:dyDescent="0.25">
      <c r="F52229" s="11"/>
      <c r="G52229" s="11"/>
      <c r="H52229" s="11"/>
    </row>
    <row r="52230" spans="6:8" x14ac:dyDescent="0.25">
      <c r="F52230" s="11"/>
      <c r="G52230" s="11"/>
      <c r="H52230" s="11"/>
    </row>
    <row r="52231" spans="6:8" x14ac:dyDescent="0.25">
      <c r="F52231" s="11"/>
      <c r="G52231" s="11"/>
      <c r="H52231" s="11"/>
    </row>
    <row r="52232" spans="6:8" x14ac:dyDescent="0.25">
      <c r="F52232" s="11"/>
      <c r="G52232" s="11"/>
      <c r="H52232" s="11"/>
    </row>
    <row r="52233" spans="6:8" x14ac:dyDescent="0.25">
      <c r="F52233" s="11"/>
      <c r="G52233" s="11"/>
      <c r="H52233" s="11"/>
    </row>
    <row r="52234" spans="6:8" x14ac:dyDescent="0.25">
      <c r="F52234" s="11"/>
      <c r="G52234" s="11"/>
      <c r="H52234" s="11"/>
    </row>
    <row r="52235" spans="6:8" x14ac:dyDescent="0.25">
      <c r="F52235" s="11"/>
      <c r="G52235" s="11"/>
      <c r="H52235" s="11"/>
    </row>
    <row r="52236" spans="6:8" x14ac:dyDescent="0.25">
      <c r="F52236" s="11"/>
      <c r="G52236" s="11"/>
      <c r="H52236" s="11"/>
    </row>
    <row r="52237" spans="6:8" x14ac:dyDescent="0.25">
      <c r="F52237" s="11"/>
      <c r="G52237" s="11"/>
      <c r="H52237" s="11"/>
    </row>
    <row r="52238" spans="6:8" x14ac:dyDescent="0.25">
      <c r="F52238" s="11"/>
      <c r="G52238" s="11"/>
      <c r="H52238" s="11"/>
    </row>
    <row r="52239" spans="6:8" x14ac:dyDescent="0.25">
      <c r="F52239" s="11"/>
      <c r="G52239" s="11"/>
      <c r="H52239" s="11"/>
    </row>
    <row r="52240" spans="6:8" x14ac:dyDescent="0.25">
      <c r="F52240" s="11"/>
      <c r="G52240" s="11"/>
      <c r="H52240" s="11"/>
    </row>
    <row r="52241" spans="6:8" x14ac:dyDescent="0.25">
      <c r="F52241" s="11"/>
      <c r="G52241" s="11"/>
      <c r="H52241" s="11"/>
    </row>
    <row r="52242" spans="6:8" x14ac:dyDescent="0.25">
      <c r="F52242" s="11"/>
      <c r="G52242" s="11"/>
      <c r="H52242" s="11"/>
    </row>
    <row r="52243" spans="6:8" x14ac:dyDescent="0.25">
      <c r="F52243" s="11"/>
      <c r="G52243" s="11"/>
      <c r="H52243" s="11"/>
    </row>
    <row r="52244" spans="6:8" x14ac:dyDescent="0.25">
      <c r="F52244" s="11"/>
      <c r="G52244" s="11"/>
      <c r="H52244" s="11"/>
    </row>
    <row r="52245" spans="6:8" x14ac:dyDescent="0.25">
      <c r="F52245" s="11"/>
      <c r="G52245" s="11"/>
      <c r="H52245" s="11"/>
    </row>
    <row r="52246" spans="6:8" x14ac:dyDescent="0.25">
      <c r="F52246" s="11"/>
      <c r="G52246" s="11"/>
      <c r="H52246" s="11"/>
    </row>
    <row r="52247" spans="6:8" x14ac:dyDescent="0.25">
      <c r="F52247" s="11"/>
      <c r="G52247" s="11"/>
      <c r="H52247" s="11"/>
    </row>
    <row r="52248" spans="6:8" x14ac:dyDescent="0.25">
      <c r="F52248" s="11"/>
      <c r="G52248" s="11"/>
      <c r="H52248" s="11"/>
    </row>
    <row r="52249" spans="6:8" x14ac:dyDescent="0.25">
      <c r="F52249" s="11"/>
      <c r="G52249" s="11"/>
      <c r="H52249" s="11"/>
    </row>
    <row r="52250" spans="6:8" x14ac:dyDescent="0.25">
      <c r="F52250" s="11"/>
      <c r="G52250" s="11"/>
      <c r="H52250" s="11"/>
    </row>
    <row r="52251" spans="6:8" x14ac:dyDescent="0.25">
      <c r="F52251" s="11"/>
      <c r="G52251" s="11"/>
      <c r="H52251" s="11"/>
    </row>
    <row r="52252" spans="6:8" x14ac:dyDescent="0.25">
      <c r="F52252" s="11"/>
      <c r="G52252" s="11"/>
      <c r="H52252" s="11"/>
    </row>
    <row r="52253" spans="6:8" x14ac:dyDescent="0.25">
      <c r="F52253" s="11"/>
      <c r="G52253" s="11"/>
      <c r="H52253" s="11"/>
    </row>
    <row r="52254" spans="6:8" x14ac:dyDescent="0.25">
      <c r="F52254" s="11"/>
      <c r="G52254" s="11"/>
      <c r="H52254" s="11"/>
    </row>
    <row r="52255" spans="6:8" x14ac:dyDescent="0.25">
      <c r="F52255" s="11"/>
      <c r="G52255" s="11"/>
      <c r="H52255" s="11"/>
    </row>
    <row r="52256" spans="6:8" x14ac:dyDescent="0.25">
      <c r="F52256" s="11"/>
      <c r="G52256" s="11"/>
      <c r="H52256" s="11"/>
    </row>
    <row r="52257" spans="6:8" x14ac:dyDescent="0.25">
      <c r="F52257" s="11"/>
      <c r="G52257" s="11"/>
      <c r="H52257" s="11"/>
    </row>
    <row r="52258" spans="6:8" x14ac:dyDescent="0.25">
      <c r="F52258" s="11"/>
      <c r="G52258" s="11"/>
      <c r="H52258" s="11"/>
    </row>
    <row r="52259" spans="6:8" x14ac:dyDescent="0.25">
      <c r="F52259" s="11"/>
      <c r="G52259" s="11"/>
      <c r="H52259" s="11"/>
    </row>
    <row r="52260" spans="6:8" x14ac:dyDescent="0.25">
      <c r="F52260" s="11"/>
      <c r="G52260" s="11"/>
      <c r="H52260" s="11"/>
    </row>
    <row r="52261" spans="6:8" x14ac:dyDescent="0.25">
      <c r="F52261" s="11"/>
      <c r="G52261" s="11"/>
      <c r="H52261" s="11"/>
    </row>
    <row r="52262" spans="6:8" x14ac:dyDescent="0.25">
      <c r="F52262" s="11"/>
      <c r="G52262" s="11"/>
      <c r="H52262" s="11"/>
    </row>
    <row r="52263" spans="6:8" x14ac:dyDescent="0.25">
      <c r="F52263" s="11"/>
      <c r="G52263" s="11"/>
      <c r="H52263" s="11"/>
    </row>
    <row r="52264" spans="6:8" x14ac:dyDescent="0.25">
      <c r="F52264" s="11"/>
      <c r="G52264" s="11"/>
      <c r="H52264" s="11"/>
    </row>
    <row r="52265" spans="6:8" x14ac:dyDescent="0.25">
      <c r="F52265" s="11"/>
      <c r="G52265" s="11"/>
      <c r="H52265" s="11"/>
    </row>
    <row r="52266" spans="6:8" x14ac:dyDescent="0.25">
      <c r="F52266" s="11"/>
      <c r="G52266" s="11"/>
      <c r="H52266" s="11"/>
    </row>
    <row r="52267" spans="6:8" x14ac:dyDescent="0.25">
      <c r="F52267" s="11"/>
      <c r="G52267" s="11"/>
      <c r="H52267" s="11"/>
    </row>
    <row r="52268" spans="6:8" x14ac:dyDescent="0.25">
      <c r="F52268" s="11"/>
      <c r="G52268" s="11"/>
      <c r="H52268" s="11"/>
    </row>
    <row r="52269" spans="6:8" x14ac:dyDescent="0.25">
      <c r="F52269" s="11"/>
      <c r="G52269" s="11"/>
      <c r="H52269" s="11"/>
    </row>
    <row r="52270" spans="6:8" x14ac:dyDescent="0.25">
      <c r="F52270" s="11"/>
      <c r="G52270" s="11"/>
      <c r="H52270" s="11"/>
    </row>
    <row r="52271" spans="6:8" x14ac:dyDescent="0.25">
      <c r="F52271" s="11"/>
      <c r="G52271" s="11"/>
      <c r="H52271" s="11"/>
    </row>
    <row r="52272" spans="6:8" x14ac:dyDescent="0.25">
      <c r="F52272" s="11"/>
      <c r="G52272" s="11"/>
      <c r="H52272" s="11"/>
    </row>
    <row r="52273" spans="6:8" x14ac:dyDescent="0.25">
      <c r="F52273" s="11"/>
      <c r="G52273" s="11"/>
      <c r="H52273" s="11"/>
    </row>
    <row r="52274" spans="6:8" x14ac:dyDescent="0.25">
      <c r="F52274" s="11"/>
      <c r="G52274" s="11"/>
      <c r="H52274" s="11"/>
    </row>
    <row r="52275" spans="6:8" x14ac:dyDescent="0.25">
      <c r="F52275" s="11"/>
      <c r="G52275" s="11"/>
      <c r="H52275" s="11"/>
    </row>
    <row r="52276" spans="6:8" x14ac:dyDescent="0.25">
      <c r="F52276" s="11"/>
      <c r="G52276" s="11"/>
      <c r="H52276" s="11"/>
    </row>
    <row r="52277" spans="6:8" x14ac:dyDescent="0.25">
      <c r="F52277" s="11"/>
      <c r="G52277" s="11"/>
      <c r="H52277" s="11"/>
    </row>
    <row r="52278" spans="6:8" x14ac:dyDescent="0.25">
      <c r="F52278" s="11"/>
      <c r="G52278" s="11"/>
      <c r="H52278" s="11"/>
    </row>
    <row r="52279" spans="6:8" x14ac:dyDescent="0.25">
      <c r="F52279" s="11"/>
      <c r="G52279" s="11"/>
      <c r="H52279" s="11"/>
    </row>
    <row r="52280" spans="6:8" x14ac:dyDescent="0.25">
      <c r="F52280" s="11"/>
      <c r="G52280" s="11"/>
      <c r="H52280" s="11"/>
    </row>
    <row r="52281" spans="6:8" x14ac:dyDescent="0.25">
      <c r="F52281" s="11"/>
      <c r="G52281" s="11"/>
      <c r="H52281" s="11"/>
    </row>
    <row r="52282" spans="6:8" x14ac:dyDescent="0.25">
      <c r="F52282" s="11"/>
      <c r="G52282" s="11"/>
      <c r="H52282" s="11"/>
    </row>
    <row r="52283" spans="6:8" x14ac:dyDescent="0.25">
      <c r="F52283" s="11"/>
      <c r="G52283" s="11"/>
      <c r="H52283" s="11"/>
    </row>
    <row r="52284" spans="6:8" x14ac:dyDescent="0.25">
      <c r="F52284" s="11"/>
      <c r="G52284" s="11"/>
      <c r="H52284" s="11"/>
    </row>
    <row r="52285" spans="6:8" x14ac:dyDescent="0.25">
      <c r="F52285" s="11"/>
      <c r="G52285" s="11"/>
      <c r="H52285" s="11"/>
    </row>
    <row r="52286" spans="6:8" x14ac:dyDescent="0.25">
      <c r="F52286" s="11"/>
      <c r="G52286" s="11"/>
      <c r="H52286" s="11"/>
    </row>
    <row r="52287" spans="6:8" x14ac:dyDescent="0.25">
      <c r="F52287" s="11"/>
      <c r="G52287" s="11"/>
      <c r="H52287" s="11"/>
    </row>
    <row r="52288" spans="6:8" x14ac:dyDescent="0.25">
      <c r="F52288" s="11"/>
      <c r="G52288" s="11"/>
      <c r="H52288" s="11"/>
    </row>
    <row r="52289" spans="6:8" x14ac:dyDescent="0.25">
      <c r="F52289" s="11"/>
      <c r="G52289" s="11"/>
      <c r="H52289" s="11"/>
    </row>
    <row r="52290" spans="6:8" x14ac:dyDescent="0.25">
      <c r="F52290" s="11"/>
      <c r="G52290" s="11"/>
      <c r="H52290" s="11"/>
    </row>
    <row r="52291" spans="6:8" x14ac:dyDescent="0.25">
      <c r="F52291" s="11"/>
      <c r="G52291" s="11"/>
      <c r="H52291" s="11"/>
    </row>
    <row r="52292" spans="6:8" x14ac:dyDescent="0.25">
      <c r="F52292" s="11"/>
      <c r="G52292" s="11"/>
      <c r="H52292" s="11"/>
    </row>
    <row r="52293" spans="6:8" x14ac:dyDescent="0.25">
      <c r="F52293" s="11"/>
      <c r="G52293" s="11"/>
      <c r="H52293" s="11"/>
    </row>
    <row r="52294" spans="6:8" x14ac:dyDescent="0.25">
      <c r="F52294" s="11"/>
      <c r="G52294" s="11"/>
      <c r="H52294" s="11"/>
    </row>
    <row r="52295" spans="6:8" x14ac:dyDescent="0.25">
      <c r="F52295" s="11"/>
      <c r="G52295" s="11"/>
      <c r="H52295" s="11"/>
    </row>
    <row r="52296" spans="6:8" x14ac:dyDescent="0.25">
      <c r="F52296" s="11"/>
      <c r="G52296" s="11"/>
      <c r="H52296" s="11"/>
    </row>
    <row r="52297" spans="6:8" x14ac:dyDescent="0.25">
      <c r="F52297" s="11"/>
      <c r="G52297" s="11"/>
      <c r="H52297" s="11"/>
    </row>
    <row r="52298" spans="6:8" x14ac:dyDescent="0.25">
      <c r="F52298" s="11"/>
      <c r="G52298" s="11"/>
      <c r="H52298" s="11"/>
    </row>
    <row r="52299" spans="6:8" x14ac:dyDescent="0.25">
      <c r="F52299" s="11"/>
      <c r="G52299" s="11"/>
      <c r="H52299" s="11"/>
    </row>
    <row r="52300" spans="6:8" x14ac:dyDescent="0.25">
      <c r="F52300" s="11"/>
      <c r="G52300" s="11"/>
      <c r="H52300" s="11"/>
    </row>
    <row r="52301" spans="6:8" x14ac:dyDescent="0.25">
      <c r="F52301" s="11"/>
      <c r="G52301" s="11"/>
      <c r="H52301" s="11"/>
    </row>
    <row r="52302" spans="6:8" x14ac:dyDescent="0.25">
      <c r="F52302" s="11"/>
      <c r="G52302" s="11"/>
      <c r="H52302" s="11"/>
    </row>
    <row r="52303" spans="6:8" x14ac:dyDescent="0.25">
      <c r="F52303" s="11"/>
      <c r="G52303" s="11"/>
      <c r="H52303" s="11"/>
    </row>
    <row r="52304" spans="6:8" x14ac:dyDescent="0.25">
      <c r="F52304" s="11"/>
      <c r="G52304" s="11"/>
      <c r="H52304" s="11"/>
    </row>
    <row r="52305" spans="6:8" x14ac:dyDescent="0.25">
      <c r="F52305" s="11"/>
      <c r="G52305" s="11"/>
      <c r="H52305" s="11"/>
    </row>
    <row r="52306" spans="6:8" x14ac:dyDescent="0.25">
      <c r="F52306" s="11"/>
      <c r="G52306" s="11"/>
      <c r="H52306" s="11"/>
    </row>
    <row r="52307" spans="6:8" x14ac:dyDescent="0.25">
      <c r="F52307" s="11"/>
      <c r="G52307" s="11"/>
      <c r="H52307" s="11"/>
    </row>
    <row r="52308" spans="6:8" x14ac:dyDescent="0.25">
      <c r="F52308" s="11"/>
      <c r="G52308" s="11"/>
      <c r="H52308" s="11"/>
    </row>
    <row r="52309" spans="6:8" x14ac:dyDescent="0.25">
      <c r="F52309" s="11"/>
      <c r="G52309" s="11"/>
      <c r="H52309" s="11"/>
    </row>
    <row r="52310" spans="6:8" x14ac:dyDescent="0.25">
      <c r="F52310" s="11"/>
      <c r="G52310" s="11"/>
      <c r="H52310" s="11"/>
    </row>
    <row r="52311" spans="6:8" x14ac:dyDescent="0.25">
      <c r="F52311" s="11"/>
      <c r="G52311" s="11"/>
      <c r="H52311" s="11"/>
    </row>
    <row r="52312" spans="6:8" x14ac:dyDescent="0.25">
      <c r="F52312" s="11"/>
      <c r="G52312" s="11"/>
      <c r="H52312" s="11"/>
    </row>
    <row r="52313" spans="6:8" x14ac:dyDescent="0.25">
      <c r="F52313" s="11"/>
      <c r="G52313" s="11"/>
      <c r="H52313" s="11"/>
    </row>
    <row r="52314" spans="6:8" x14ac:dyDescent="0.25">
      <c r="F52314" s="11"/>
      <c r="G52314" s="11"/>
      <c r="H52314" s="11"/>
    </row>
    <row r="52315" spans="6:8" x14ac:dyDescent="0.25">
      <c r="F52315" s="11"/>
      <c r="G52315" s="11"/>
      <c r="H52315" s="11"/>
    </row>
    <row r="52316" spans="6:8" x14ac:dyDescent="0.25">
      <c r="F52316" s="11"/>
      <c r="G52316" s="11"/>
      <c r="H52316" s="11"/>
    </row>
    <row r="52317" spans="6:8" x14ac:dyDescent="0.25">
      <c r="F52317" s="11"/>
      <c r="G52317" s="11"/>
      <c r="H52317" s="11"/>
    </row>
    <row r="52318" spans="6:8" x14ac:dyDescent="0.25">
      <c r="F52318" s="11"/>
      <c r="G52318" s="11"/>
      <c r="H52318" s="11"/>
    </row>
    <row r="52319" spans="6:8" x14ac:dyDescent="0.25">
      <c r="F52319" s="11"/>
      <c r="G52319" s="11"/>
      <c r="H52319" s="11"/>
    </row>
    <row r="52320" spans="6:8" x14ac:dyDescent="0.25">
      <c r="F52320" s="11"/>
      <c r="G52320" s="11"/>
      <c r="H52320" s="11"/>
    </row>
    <row r="52321" spans="6:8" x14ac:dyDescent="0.25">
      <c r="F52321" s="11"/>
      <c r="G52321" s="11"/>
      <c r="H52321" s="11"/>
    </row>
    <row r="52322" spans="6:8" x14ac:dyDescent="0.25">
      <c r="F52322" s="11"/>
      <c r="G52322" s="11"/>
      <c r="H52322" s="11"/>
    </row>
    <row r="52323" spans="6:8" x14ac:dyDescent="0.25">
      <c r="F52323" s="11"/>
      <c r="G52323" s="11"/>
      <c r="H52323" s="11"/>
    </row>
    <row r="52324" spans="6:8" x14ac:dyDescent="0.25">
      <c r="F52324" s="11"/>
      <c r="G52324" s="11"/>
      <c r="H52324" s="11"/>
    </row>
    <row r="52325" spans="6:8" x14ac:dyDescent="0.25">
      <c r="F52325" s="11"/>
      <c r="G52325" s="11"/>
      <c r="H52325" s="11"/>
    </row>
    <row r="52326" spans="6:8" x14ac:dyDescent="0.25">
      <c r="F52326" s="11"/>
      <c r="G52326" s="11"/>
      <c r="H52326" s="11"/>
    </row>
    <row r="52327" spans="6:8" x14ac:dyDescent="0.25">
      <c r="F52327" s="11"/>
      <c r="G52327" s="11"/>
      <c r="H52327" s="11"/>
    </row>
    <row r="52328" spans="6:8" x14ac:dyDescent="0.25">
      <c r="F52328" s="11"/>
      <c r="G52328" s="11"/>
      <c r="H52328" s="11"/>
    </row>
    <row r="52329" spans="6:8" x14ac:dyDescent="0.25">
      <c r="F52329" s="11"/>
      <c r="G52329" s="11"/>
      <c r="H52329" s="11"/>
    </row>
    <row r="52330" spans="6:8" x14ac:dyDescent="0.25">
      <c r="F52330" s="11"/>
      <c r="G52330" s="11"/>
      <c r="H52330" s="11"/>
    </row>
    <row r="52331" spans="6:8" x14ac:dyDescent="0.25">
      <c r="F52331" s="11"/>
      <c r="G52331" s="11"/>
      <c r="H52331" s="11"/>
    </row>
    <row r="52332" spans="6:8" x14ac:dyDescent="0.25">
      <c r="F52332" s="11"/>
      <c r="G52332" s="11"/>
      <c r="H52332" s="11"/>
    </row>
    <row r="52333" spans="6:8" x14ac:dyDescent="0.25">
      <c r="F52333" s="11"/>
      <c r="G52333" s="11"/>
      <c r="H52333" s="11"/>
    </row>
    <row r="52334" spans="6:8" x14ac:dyDescent="0.25">
      <c r="F52334" s="11"/>
      <c r="G52334" s="11"/>
      <c r="H52334" s="11"/>
    </row>
    <row r="52335" spans="6:8" x14ac:dyDescent="0.25">
      <c r="F52335" s="11"/>
      <c r="G52335" s="11"/>
      <c r="H52335" s="11"/>
    </row>
    <row r="52336" spans="6:8" x14ac:dyDescent="0.25">
      <c r="F52336" s="11"/>
      <c r="G52336" s="11"/>
      <c r="H52336" s="11"/>
    </row>
    <row r="52337" spans="6:8" x14ac:dyDescent="0.25">
      <c r="F52337" s="11"/>
      <c r="G52337" s="11"/>
      <c r="H52337" s="11"/>
    </row>
    <row r="52338" spans="6:8" x14ac:dyDescent="0.25">
      <c r="F52338" s="11"/>
      <c r="G52338" s="11"/>
      <c r="H52338" s="11"/>
    </row>
    <row r="52339" spans="6:8" x14ac:dyDescent="0.25">
      <c r="F52339" s="11"/>
      <c r="G52339" s="11"/>
      <c r="H52339" s="11"/>
    </row>
    <row r="52340" spans="6:8" x14ac:dyDescent="0.25">
      <c r="F52340" s="11"/>
      <c r="G52340" s="11"/>
      <c r="H52340" s="11"/>
    </row>
    <row r="52341" spans="6:8" x14ac:dyDescent="0.25">
      <c r="F52341" s="11"/>
      <c r="G52341" s="11"/>
      <c r="H52341" s="11"/>
    </row>
    <row r="52342" spans="6:8" x14ac:dyDescent="0.25">
      <c r="F52342" s="11"/>
      <c r="G52342" s="11"/>
      <c r="H52342" s="11"/>
    </row>
    <row r="52343" spans="6:8" x14ac:dyDescent="0.25">
      <c r="F52343" s="11"/>
      <c r="G52343" s="11"/>
      <c r="H52343" s="11"/>
    </row>
    <row r="52344" spans="6:8" x14ac:dyDescent="0.25">
      <c r="F52344" s="11"/>
      <c r="G52344" s="11"/>
      <c r="H52344" s="11"/>
    </row>
    <row r="52345" spans="6:8" x14ac:dyDescent="0.25">
      <c r="F52345" s="11"/>
      <c r="G52345" s="11"/>
      <c r="H52345" s="11"/>
    </row>
    <row r="52346" spans="6:8" x14ac:dyDescent="0.25">
      <c r="F52346" s="11"/>
      <c r="G52346" s="11"/>
      <c r="H52346" s="11"/>
    </row>
    <row r="52347" spans="6:8" x14ac:dyDescent="0.25">
      <c r="F52347" s="11"/>
      <c r="G52347" s="11"/>
      <c r="H52347" s="11"/>
    </row>
    <row r="52348" spans="6:8" x14ac:dyDescent="0.25">
      <c r="F52348" s="11"/>
      <c r="G52348" s="11"/>
      <c r="H52348" s="11"/>
    </row>
    <row r="52349" spans="6:8" x14ac:dyDescent="0.25">
      <c r="F52349" s="11"/>
      <c r="G52349" s="11"/>
      <c r="H52349" s="11"/>
    </row>
    <row r="52350" spans="6:8" x14ac:dyDescent="0.25">
      <c r="F52350" s="11"/>
      <c r="G52350" s="11"/>
      <c r="H52350" s="11"/>
    </row>
    <row r="52351" spans="6:8" x14ac:dyDescent="0.25">
      <c r="F52351" s="11"/>
      <c r="G52351" s="11"/>
      <c r="H52351" s="11"/>
    </row>
    <row r="52352" spans="6:8" x14ac:dyDescent="0.25">
      <c r="F52352" s="11"/>
      <c r="G52352" s="11"/>
      <c r="H52352" s="11"/>
    </row>
    <row r="52353" spans="6:8" x14ac:dyDescent="0.25">
      <c r="F52353" s="11"/>
      <c r="G52353" s="11"/>
      <c r="H52353" s="11"/>
    </row>
    <row r="52354" spans="6:8" x14ac:dyDescent="0.25">
      <c r="F52354" s="11"/>
      <c r="G52354" s="11"/>
      <c r="H52354" s="11"/>
    </row>
    <row r="52355" spans="6:8" x14ac:dyDescent="0.25">
      <c r="F52355" s="11"/>
      <c r="G52355" s="11"/>
      <c r="H52355" s="11"/>
    </row>
    <row r="52356" spans="6:8" x14ac:dyDescent="0.25">
      <c r="F52356" s="11"/>
      <c r="G52356" s="11"/>
      <c r="H52356" s="11"/>
    </row>
    <row r="52357" spans="6:8" x14ac:dyDescent="0.25">
      <c r="F52357" s="11"/>
      <c r="G52357" s="11"/>
      <c r="H52357" s="11"/>
    </row>
    <row r="52358" spans="6:8" x14ac:dyDescent="0.25">
      <c r="F52358" s="11"/>
      <c r="G52358" s="11"/>
      <c r="H52358" s="11"/>
    </row>
    <row r="52359" spans="6:8" x14ac:dyDescent="0.25">
      <c r="F52359" s="11"/>
      <c r="G52359" s="11"/>
      <c r="H52359" s="11"/>
    </row>
    <row r="52360" spans="6:8" x14ac:dyDescent="0.25">
      <c r="F52360" s="11"/>
      <c r="G52360" s="11"/>
      <c r="H52360" s="11"/>
    </row>
    <row r="52361" spans="6:8" x14ac:dyDescent="0.25">
      <c r="F52361" s="11"/>
      <c r="G52361" s="11"/>
      <c r="H52361" s="11"/>
    </row>
    <row r="52362" spans="6:8" x14ac:dyDescent="0.25">
      <c r="F52362" s="11"/>
      <c r="G52362" s="11"/>
      <c r="H52362" s="11"/>
    </row>
    <row r="52363" spans="6:8" x14ac:dyDescent="0.25">
      <c r="F52363" s="11"/>
      <c r="G52363" s="11"/>
      <c r="H52363" s="11"/>
    </row>
    <row r="52364" spans="6:8" x14ac:dyDescent="0.25">
      <c r="F52364" s="11"/>
      <c r="G52364" s="11"/>
      <c r="H52364" s="11"/>
    </row>
    <row r="52365" spans="6:8" x14ac:dyDescent="0.25">
      <c r="F52365" s="11"/>
      <c r="G52365" s="11"/>
      <c r="H52365" s="11"/>
    </row>
    <row r="52366" spans="6:8" x14ac:dyDescent="0.25">
      <c r="F52366" s="11"/>
      <c r="G52366" s="11"/>
      <c r="H52366" s="11"/>
    </row>
    <row r="52367" spans="6:8" x14ac:dyDescent="0.25">
      <c r="F52367" s="11"/>
      <c r="G52367" s="11"/>
      <c r="H52367" s="11"/>
    </row>
    <row r="52368" spans="6:8" x14ac:dyDescent="0.25">
      <c r="F52368" s="11"/>
      <c r="G52368" s="11"/>
      <c r="H52368" s="11"/>
    </row>
    <row r="52369" spans="6:8" x14ac:dyDescent="0.25">
      <c r="F52369" s="11"/>
      <c r="G52369" s="11"/>
      <c r="H52369" s="11"/>
    </row>
    <row r="52370" spans="6:8" x14ac:dyDescent="0.25">
      <c r="F52370" s="11"/>
      <c r="G52370" s="11"/>
      <c r="H52370" s="11"/>
    </row>
    <row r="52371" spans="6:8" x14ac:dyDescent="0.25">
      <c r="F52371" s="11"/>
      <c r="G52371" s="11"/>
      <c r="H52371" s="11"/>
    </row>
    <row r="52372" spans="6:8" x14ac:dyDescent="0.25">
      <c r="F52372" s="11"/>
      <c r="G52372" s="11"/>
      <c r="H52372" s="11"/>
    </row>
    <row r="52373" spans="6:8" x14ac:dyDescent="0.25">
      <c r="F52373" s="11"/>
      <c r="G52373" s="11"/>
      <c r="H52373" s="11"/>
    </row>
    <row r="52374" spans="6:8" x14ac:dyDescent="0.25">
      <c r="F52374" s="11"/>
      <c r="G52374" s="11"/>
      <c r="H52374" s="11"/>
    </row>
    <row r="52375" spans="6:8" x14ac:dyDescent="0.25">
      <c r="F52375" s="11"/>
      <c r="G52375" s="11"/>
      <c r="H52375" s="11"/>
    </row>
    <row r="52376" spans="6:8" x14ac:dyDescent="0.25">
      <c r="F52376" s="11"/>
      <c r="G52376" s="11"/>
      <c r="H52376" s="11"/>
    </row>
    <row r="52377" spans="6:8" x14ac:dyDescent="0.25">
      <c r="F52377" s="11"/>
      <c r="G52377" s="11"/>
      <c r="H52377" s="11"/>
    </row>
    <row r="52378" spans="6:8" x14ac:dyDescent="0.25">
      <c r="F52378" s="11"/>
      <c r="G52378" s="11"/>
      <c r="H52378" s="11"/>
    </row>
    <row r="52379" spans="6:8" x14ac:dyDescent="0.25">
      <c r="F52379" s="11"/>
      <c r="G52379" s="11"/>
      <c r="H52379" s="11"/>
    </row>
    <row r="52380" spans="6:8" x14ac:dyDescent="0.25">
      <c r="F52380" s="11"/>
      <c r="G52380" s="11"/>
      <c r="H52380" s="11"/>
    </row>
    <row r="52381" spans="6:8" x14ac:dyDescent="0.25">
      <c r="F52381" s="11"/>
      <c r="G52381" s="11"/>
      <c r="H52381" s="11"/>
    </row>
    <row r="52382" spans="6:8" x14ac:dyDescent="0.25">
      <c r="F52382" s="11"/>
      <c r="G52382" s="11"/>
      <c r="H52382" s="11"/>
    </row>
    <row r="52383" spans="6:8" x14ac:dyDescent="0.25">
      <c r="F52383" s="11"/>
      <c r="G52383" s="11"/>
      <c r="H52383" s="11"/>
    </row>
    <row r="52384" spans="6:8" x14ac:dyDescent="0.25">
      <c r="F52384" s="11"/>
      <c r="G52384" s="11"/>
      <c r="H52384" s="11"/>
    </row>
    <row r="52385" spans="6:8" x14ac:dyDescent="0.25">
      <c r="F52385" s="11"/>
      <c r="G52385" s="11"/>
      <c r="H52385" s="11"/>
    </row>
    <row r="52386" spans="6:8" x14ac:dyDescent="0.25">
      <c r="F52386" s="11"/>
      <c r="G52386" s="11"/>
      <c r="H52386" s="11"/>
    </row>
    <row r="52387" spans="6:8" x14ac:dyDescent="0.25">
      <c r="F52387" s="11"/>
      <c r="G52387" s="11"/>
      <c r="H52387" s="11"/>
    </row>
    <row r="52388" spans="6:8" x14ac:dyDescent="0.25">
      <c r="F52388" s="11"/>
      <c r="G52388" s="11"/>
      <c r="H52388" s="11"/>
    </row>
    <row r="52389" spans="6:8" x14ac:dyDescent="0.25">
      <c r="F52389" s="11"/>
      <c r="G52389" s="11"/>
      <c r="H52389" s="11"/>
    </row>
    <row r="52390" spans="6:8" x14ac:dyDescent="0.25">
      <c r="F52390" s="11"/>
      <c r="G52390" s="11"/>
      <c r="H52390" s="11"/>
    </row>
    <row r="52391" spans="6:8" x14ac:dyDescent="0.25">
      <c r="F52391" s="11"/>
      <c r="G52391" s="11"/>
      <c r="H52391" s="11"/>
    </row>
    <row r="52392" spans="6:8" x14ac:dyDescent="0.25">
      <c r="F52392" s="11"/>
      <c r="G52392" s="11"/>
      <c r="H52392" s="11"/>
    </row>
    <row r="52393" spans="6:8" x14ac:dyDescent="0.25">
      <c r="F52393" s="11"/>
      <c r="G52393" s="11"/>
      <c r="H52393" s="11"/>
    </row>
    <row r="52394" spans="6:8" x14ac:dyDescent="0.25">
      <c r="F52394" s="11"/>
      <c r="G52394" s="11"/>
      <c r="H52394" s="11"/>
    </row>
    <row r="52395" spans="6:8" x14ac:dyDescent="0.25">
      <c r="F52395" s="11"/>
      <c r="G52395" s="11"/>
      <c r="H52395" s="11"/>
    </row>
    <row r="52396" spans="6:8" x14ac:dyDescent="0.25">
      <c r="F52396" s="11"/>
      <c r="G52396" s="11"/>
      <c r="H52396" s="11"/>
    </row>
    <row r="52397" spans="6:8" x14ac:dyDescent="0.25">
      <c r="F52397" s="11"/>
      <c r="G52397" s="11"/>
      <c r="H52397" s="11"/>
    </row>
    <row r="52398" spans="6:8" x14ac:dyDescent="0.25">
      <c r="F52398" s="11"/>
      <c r="G52398" s="11"/>
      <c r="H52398" s="11"/>
    </row>
    <row r="52399" spans="6:8" x14ac:dyDescent="0.25">
      <c r="F52399" s="11"/>
      <c r="G52399" s="11"/>
      <c r="H52399" s="11"/>
    </row>
    <row r="52400" spans="6:8" x14ac:dyDescent="0.25">
      <c r="F52400" s="11"/>
      <c r="G52400" s="11"/>
      <c r="H52400" s="11"/>
    </row>
    <row r="52401" spans="6:8" x14ac:dyDescent="0.25">
      <c r="F52401" s="11"/>
      <c r="G52401" s="11"/>
      <c r="H52401" s="11"/>
    </row>
    <row r="52402" spans="6:8" x14ac:dyDescent="0.25">
      <c r="F52402" s="11"/>
      <c r="G52402" s="11"/>
      <c r="H52402" s="11"/>
    </row>
    <row r="52403" spans="6:8" x14ac:dyDescent="0.25">
      <c r="F52403" s="11"/>
      <c r="G52403" s="11"/>
      <c r="H52403" s="11"/>
    </row>
    <row r="52404" spans="6:8" x14ac:dyDescent="0.25">
      <c r="F52404" s="11"/>
      <c r="G52404" s="11"/>
      <c r="H52404" s="11"/>
    </row>
    <row r="52405" spans="6:8" x14ac:dyDescent="0.25">
      <c r="F52405" s="11"/>
      <c r="G52405" s="11"/>
      <c r="H52405" s="11"/>
    </row>
    <row r="52406" spans="6:8" x14ac:dyDescent="0.25">
      <c r="F52406" s="11"/>
      <c r="G52406" s="11"/>
      <c r="H52406" s="11"/>
    </row>
    <row r="52407" spans="6:8" x14ac:dyDescent="0.25">
      <c r="F52407" s="11"/>
      <c r="G52407" s="11"/>
      <c r="H52407" s="11"/>
    </row>
    <row r="52408" spans="6:8" x14ac:dyDescent="0.25">
      <c r="F52408" s="11"/>
      <c r="G52408" s="11"/>
      <c r="H52408" s="11"/>
    </row>
    <row r="52409" spans="6:8" x14ac:dyDescent="0.25">
      <c r="F52409" s="11"/>
      <c r="G52409" s="11"/>
      <c r="H52409" s="11"/>
    </row>
    <row r="52410" spans="6:8" x14ac:dyDescent="0.25">
      <c r="F52410" s="11"/>
      <c r="G52410" s="11"/>
      <c r="H52410" s="11"/>
    </row>
    <row r="52411" spans="6:8" x14ac:dyDescent="0.25">
      <c r="F52411" s="11"/>
      <c r="G52411" s="11"/>
      <c r="H52411" s="11"/>
    </row>
    <row r="52412" spans="6:8" x14ac:dyDescent="0.25">
      <c r="F52412" s="11"/>
      <c r="G52412" s="11"/>
      <c r="H52412" s="11"/>
    </row>
    <row r="52413" spans="6:8" x14ac:dyDescent="0.25">
      <c r="F52413" s="11"/>
      <c r="G52413" s="11"/>
      <c r="H52413" s="11"/>
    </row>
    <row r="52414" spans="6:8" x14ac:dyDescent="0.25">
      <c r="F52414" s="11"/>
      <c r="G52414" s="11"/>
      <c r="H52414" s="11"/>
    </row>
    <row r="52415" spans="6:8" x14ac:dyDescent="0.25">
      <c r="F52415" s="11"/>
      <c r="G52415" s="11"/>
      <c r="H52415" s="11"/>
    </row>
    <row r="52416" spans="6:8" x14ac:dyDescent="0.25">
      <c r="F52416" s="11"/>
      <c r="G52416" s="11"/>
      <c r="H52416" s="11"/>
    </row>
    <row r="52417" spans="6:8" x14ac:dyDescent="0.25">
      <c r="F52417" s="11"/>
      <c r="G52417" s="11"/>
      <c r="H52417" s="11"/>
    </row>
    <row r="52418" spans="6:8" x14ac:dyDescent="0.25">
      <c r="F52418" s="11"/>
      <c r="G52418" s="11"/>
      <c r="H52418" s="11"/>
    </row>
    <row r="52419" spans="6:8" x14ac:dyDescent="0.25">
      <c r="F52419" s="11"/>
      <c r="G52419" s="11"/>
      <c r="H52419" s="11"/>
    </row>
    <row r="52420" spans="6:8" x14ac:dyDescent="0.25">
      <c r="F52420" s="11"/>
      <c r="G52420" s="11"/>
      <c r="H52420" s="11"/>
    </row>
    <row r="52421" spans="6:8" x14ac:dyDescent="0.25">
      <c r="F52421" s="11"/>
      <c r="G52421" s="11"/>
      <c r="H52421" s="11"/>
    </row>
    <row r="52422" spans="6:8" x14ac:dyDescent="0.25">
      <c r="F52422" s="11"/>
      <c r="G52422" s="11"/>
      <c r="H52422" s="11"/>
    </row>
    <row r="52423" spans="6:8" x14ac:dyDescent="0.25">
      <c r="F52423" s="11"/>
      <c r="G52423" s="11"/>
      <c r="H52423" s="11"/>
    </row>
    <row r="52424" spans="6:8" x14ac:dyDescent="0.25">
      <c r="F52424" s="11"/>
      <c r="G52424" s="11"/>
      <c r="H52424" s="11"/>
    </row>
    <row r="52425" spans="6:8" x14ac:dyDescent="0.25">
      <c r="F52425" s="11"/>
      <c r="G52425" s="11"/>
      <c r="H52425" s="11"/>
    </row>
    <row r="52426" spans="6:8" x14ac:dyDescent="0.25">
      <c r="F52426" s="11"/>
      <c r="G52426" s="11"/>
      <c r="H52426" s="11"/>
    </row>
    <row r="52427" spans="6:8" x14ac:dyDescent="0.25">
      <c r="F52427" s="11"/>
      <c r="G52427" s="11"/>
      <c r="H52427" s="11"/>
    </row>
    <row r="52428" spans="6:8" x14ac:dyDescent="0.25">
      <c r="F52428" s="11"/>
      <c r="G52428" s="11"/>
      <c r="H52428" s="11"/>
    </row>
    <row r="52429" spans="6:8" x14ac:dyDescent="0.25">
      <c r="F52429" s="11"/>
      <c r="G52429" s="11"/>
      <c r="H52429" s="11"/>
    </row>
    <row r="52430" spans="6:8" x14ac:dyDescent="0.25">
      <c r="F52430" s="11"/>
      <c r="G52430" s="11"/>
      <c r="H52430" s="11"/>
    </row>
    <row r="52431" spans="6:8" x14ac:dyDescent="0.25">
      <c r="F52431" s="11"/>
      <c r="G52431" s="11"/>
      <c r="H52431" s="11"/>
    </row>
    <row r="52432" spans="6:8" x14ac:dyDescent="0.25">
      <c r="F52432" s="11"/>
      <c r="G52432" s="11"/>
      <c r="H52432" s="11"/>
    </row>
    <row r="52433" spans="6:8" x14ac:dyDescent="0.25">
      <c r="F52433" s="11"/>
      <c r="G52433" s="11"/>
      <c r="H52433" s="11"/>
    </row>
    <row r="52434" spans="6:8" x14ac:dyDescent="0.25">
      <c r="F52434" s="11"/>
      <c r="G52434" s="11"/>
      <c r="H52434" s="11"/>
    </row>
    <row r="52435" spans="6:8" x14ac:dyDescent="0.25">
      <c r="F52435" s="11"/>
      <c r="G52435" s="11"/>
      <c r="H52435" s="11"/>
    </row>
    <row r="52436" spans="6:8" x14ac:dyDescent="0.25">
      <c r="F52436" s="11"/>
      <c r="G52436" s="11"/>
      <c r="H52436" s="11"/>
    </row>
    <row r="52437" spans="6:8" x14ac:dyDescent="0.25">
      <c r="F52437" s="11"/>
      <c r="G52437" s="11"/>
      <c r="H52437" s="11"/>
    </row>
    <row r="52438" spans="6:8" x14ac:dyDescent="0.25">
      <c r="F52438" s="11"/>
      <c r="G52438" s="11"/>
      <c r="H52438" s="11"/>
    </row>
    <row r="52439" spans="6:8" x14ac:dyDescent="0.25">
      <c r="F52439" s="11"/>
      <c r="G52439" s="11"/>
      <c r="H52439" s="11"/>
    </row>
    <row r="52440" spans="6:8" x14ac:dyDescent="0.25">
      <c r="F52440" s="11"/>
      <c r="G52440" s="11"/>
      <c r="H52440" s="11"/>
    </row>
    <row r="52441" spans="6:8" x14ac:dyDescent="0.25">
      <c r="F52441" s="11"/>
      <c r="G52441" s="11"/>
      <c r="H52441" s="11"/>
    </row>
    <row r="52442" spans="6:8" x14ac:dyDescent="0.25">
      <c r="F52442" s="11"/>
      <c r="G52442" s="11"/>
      <c r="H52442" s="11"/>
    </row>
    <row r="52443" spans="6:8" x14ac:dyDescent="0.25">
      <c r="F52443" s="11"/>
      <c r="G52443" s="11"/>
      <c r="H52443" s="11"/>
    </row>
    <row r="52444" spans="6:8" x14ac:dyDescent="0.25">
      <c r="F52444" s="11"/>
      <c r="G52444" s="11"/>
      <c r="H52444" s="11"/>
    </row>
    <row r="52445" spans="6:8" x14ac:dyDescent="0.25">
      <c r="F52445" s="11"/>
      <c r="G52445" s="11"/>
      <c r="H52445" s="11"/>
    </row>
    <row r="52446" spans="6:8" x14ac:dyDescent="0.25">
      <c r="F52446" s="11"/>
      <c r="G52446" s="11"/>
      <c r="H52446" s="11"/>
    </row>
    <row r="52447" spans="6:8" x14ac:dyDescent="0.25">
      <c r="F52447" s="11"/>
      <c r="G52447" s="11"/>
      <c r="H52447" s="11"/>
    </row>
    <row r="52448" spans="6:8" x14ac:dyDescent="0.25">
      <c r="F52448" s="11"/>
      <c r="G52448" s="11"/>
      <c r="H52448" s="11"/>
    </row>
    <row r="52449" spans="6:8" x14ac:dyDescent="0.25">
      <c r="F52449" s="11"/>
      <c r="G52449" s="11"/>
      <c r="H52449" s="11"/>
    </row>
    <row r="52450" spans="6:8" x14ac:dyDescent="0.25">
      <c r="F52450" s="11"/>
      <c r="G52450" s="11"/>
      <c r="H52450" s="11"/>
    </row>
    <row r="52451" spans="6:8" x14ac:dyDescent="0.25">
      <c r="F52451" s="11"/>
      <c r="G52451" s="11"/>
      <c r="H52451" s="11"/>
    </row>
    <row r="52452" spans="6:8" x14ac:dyDescent="0.25">
      <c r="F52452" s="11"/>
      <c r="G52452" s="11"/>
      <c r="H52452" s="11"/>
    </row>
    <row r="52453" spans="6:8" x14ac:dyDescent="0.25">
      <c r="F52453" s="11"/>
      <c r="G52453" s="11"/>
      <c r="H52453" s="11"/>
    </row>
    <row r="52454" spans="6:8" x14ac:dyDescent="0.25">
      <c r="F52454" s="11"/>
      <c r="G52454" s="11"/>
      <c r="H52454" s="11"/>
    </row>
    <row r="52455" spans="6:8" x14ac:dyDescent="0.25">
      <c r="F52455" s="11"/>
      <c r="G52455" s="11"/>
      <c r="H52455" s="11"/>
    </row>
    <row r="52456" spans="6:8" x14ac:dyDescent="0.25">
      <c r="F52456" s="11"/>
      <c r="G52456" s="11"/>
      <c r="H52456" s="11"/>
    </row>
    <row r="52457" spans="6:8" x14ac:dyDescent="0.25">
      <c r="F52457" s="11"/>
      <c r="G52457" s="11"/>
      <c r="H52457" s="11"/>
    </row>
    <row r="52458" spans="6:8" x14ac:dyDescent="0.25">
      <c r="F52458" s="11"/>
      <c r="G52458" s="11"/>
      <c r="H52458" s="11"/>
    </row>
    <row r="52459" spans="6:8" x14ac:dyDescent="0.25">
      <c r="F52459" s="11"/>
      <c r="G52459" s="11"/>
      <c r="H52459" s="11"/>
    </row>
    <row r="52460" spans="6:8" x14ac:dyDescent="0.25">
      <c r="F52460" s="11"/>
      <c r="G52460" s="11"/>
      <c r="H52460" s="11"/>
    </row>
    <row r="52461" spans="6:8" x14ac:dyDescent="0.25">
      <c r="F52461" s="11"/>
      <c r="G52461" s="11"/>
      <c r="H52461" s="11"/>
    </row>
    <row r="52462" spans="6:8" x14ac:dyDescent="0.25">
      <c r="F52462" s="11"/>
      <c r="G52462" s="11"/>
      <c r="H52462" s="11"/>
    </row>
    <row r="52463" spans="6:8" x14ac:dyDescent="0.25">
      <c r="F52463" s="11"/>
      <c r="G52463" s="11"/>
      <c r="H52463" s="11"/>
    </row>
    <row r="52464" spans="6:8" x14ac:dyDescent="0.25">
      <c r="F52464" s="11"/>
      <c r="G52464" s="11"/>
      <c r="H52464" s="11"/>
    </row>
    <row r="52465" spans="6:8" x14ac:dyDescent="0.25">
      <c r="F52465" s="11"/>
      <c r="G52465" s="11"/>
      <c r="H52465" s="11"/>
    </row>
    <row r="52466" spans="6:8" x14ac:dyDescent="0.25">
      <c r="F52466" s="11"/>
      <c r="G52466" s="11"/>
      <c r="H52466" s="11"/>
    </row>
    <row r="52467" spans="6:8" x14ac:dyDescent="0.25">
      <c r="F52467" s="11"/>
      <c r="G52467" s="11"/>
      <c r="H52467" s="11"/>
    </row>
    <row r="52468" spans="6:8" x14ac:dyDescent="0.25">
      <c r="F52468" s="11"/>
      <c r="G52468" s="11"/>
      <c r="H52468" s="11"/>
    </row>
    <row r="52469" spans="6:8" x14ac:dyDescent="0.25">
      <c r="F52469" s="11"/>
      <c r="G52469" s="11"/>
      <c r="H52469" s="11"/>
    </row>
    <row r="52470" spans="6:8" x14ac:dyDescent="0.25">
      <c r="F52470" s="11"/>
      <c r="G52470" s="11"/>
      <c r="H52470" s="11"/>
    </row>
    <row r="52471" spans="6:8" x14ac:dyDescent="0.25">
      <c r="F52471" s="11"/>
      <c r="G52471" s="11"/>
      <c r="H52471" s="11"/>
    </row>
    <row r="52472" spans="6:8" x14ac:dyDescent="0.25">
      <c r="F52472" s="11"/>
      <c r="G52472" s="11"/>
      <c r="H52472" s="11"/>
    </row>
    <row r="52473" spans="6:8" x14ac:dyDescent="0.25">
      <c r="F52473" s="11"/>
      <c r="G52473" s="11"/>
      <c r="H52473" s="11"/>
    </row>
    <row r="52474" spans="6:8" x14ac:dyDescent="0.25">
      <c r="F52474" s="11"/>
      <c r="G52474" s="11"/>
      <c r="H52474" s="11"/>
    </row>
    <row r="52475" spans="6:8" x14ac:dyDescent="0.25">
      <c r="F52475" s="11"/>
      <c r="G52475" s="11"/>
      <c r="H52475" s="11"/>
    </row>
    <row r="52476" spans="6:8" x14ac:dyDescent="0.25">
      <c r="F52476" s="11"/>
      <c r="G52476" s="11"/>
      <c r="H52476" s="11"/>
    </row>
    <row r="52477" spans="6:8" x14ac:dyDescent="0.25">
      <c r="F52477" s="11"/>
      <c r="G52477" s="11"/>
      <c r="H52477" s="11"/>
    </row>
    <row r="52478" spans="6:8" x14ac:dyDescent="0.25">
      <c r="F52478" s="11"/>
      <c r="G52478" s="11"/>
      <c r="H52478" s="11"/>
    </row>
    <row r="52479" spans="6:8" x14ac:dyDescent="0.25">
      <c r="F52479" s="11"/>
      <c r="G52479" s="11"/>
      <c r="H52479" s="11"/>
    </row>
    <row r="52480" spans="6:8" x14ac:dyDescent="0.25">
      <c r="F52480" s="11"/>
      <c r="G52480" s="11"/>
      <c r="H52480" s="11"/>
    </row>
    <row r="52481" spans="6:8" x14ac:dyDescent="0.25">
      <c r="F52481" s="11"/>
      <c r="G52481" s="11"/>
      <c r="H52481" s="11"/>
    </row>
    <row r="52482" spans="6:8" x14ac:dyDescent="0.25">
      <c r="F52482" s="11"/>
      <c r="G52482" s="11"/>
      <c r="H52482" s="11"/>
    </row>
    <row r="52483" spans="6:8" x14ac:dyDescent="0.25">
      <c r="F52483" s="11"/>
      <c r="G52483" s="11"/>
      <c r="H52483" s="11"/>
    </row>
    <row r="52484" spans="6:8" x14ac:dyDescent="0.25">
      <c r="F52484" s="11"/>
      <c r="G52484" s="11"/>
      <c r="H52484" s="11"/>
    </row>
    <row r="52485" spans="6:8" x14ac:dyDescent="0.25">
      <c r="F52485" s="11"/>
      <c r="G52485" s="11"/>
      <c r="H52485" s="11"/>
    </row>
    <row r="52486" spans="6:8" x14ac:dyDescent="0.25">
      <c r="F52486" s="11"/>
      <c r="G52486" s="11"/>
      <c r="H52486" s="11"/>
    </row>
    <row r="52487" spans="6:8" x14ac:dyDescent="0.25">
      <c r="F52487" s="11"/>
      <c r="G52487" s="11"/>
      <c r="H52487" s="11"/>
    </row>
    <row r="52488" spans="6:8" x14ac:dyDescent="0.25">
      <c r="F52488" s="11"/>
      <c r="G52488" s="11"/>
      <c r="H52488" s="11"/>
    </row>
    <row r="52489" spans="6:8" x14ac:dyDescent="0.25">
      <c r="F52489" s="11"/>
      <c r="G52489" s="11"/>
      <c r="H52489" s="11"/>
    </row>
    <row r="52490" spans="6:8" x14ac:dyDescent="0.25">
      <c r="F52490" s="11"/>
      <c r="G52490" s="11"/>
      <c r="H52490" s="11"/>
    </row>
    <row r="52491" spans="6:8" x14ac:dyDescent="0.25">
      <c r="F52491" s="11"/>
      <c r="G52491" s="11"/>
      <c r="H52491" s="11"/>
    </row>
    <row r="52492" spans="6:8" x14ac:dyDescent="0.25">
      <c r="F52492" s="11"/>
      <c r="G52492" s="11"/>
      <c r="H52492" s="11"/>
    </row>
    <row r="52493" spans="6:8" x14ac:dyDescent="0.25">
      <c r="F52493" s="11"/>
      <c r="G52493" s="11"/>
      <c r="H52493" s="11"/>
    </row>
    <row r="52494" spans="6:8" x14ac:dyDescent="0.25">
      <c r="F52494" s="11"/>
      <c r="G52494" s="11"/>
      <c r="H52494" s="11"/>
    </row>
    <row r="52495" spans="6:8" x14ac:dyDescent="0.25">
      <c r="F52495" s="11"/>
      <c r="G52495" s="11"/>
      <c r="H52495" s="11"/>
    </row>
    <row r="52496" spans="6:8" x14ac:dyDescent="0.25">
      <c r="F52496" s="11"/>
      <c r="G52496" s="11"/>
      <c r="H52496" s="11"/>
    </row>
    <row r="52497" spans="6:8" x14ac:dyDescent="0.25">
      <c r="F52497" s="11"/>
      <c r="G52497" s="11"/>
      <c r="H52497" s="11"/>
    </row>
    <row r="52498" spans="6:8" x14ac:dyDescent="0.25">
      <c r="F52498" s="11"/>
      <c r="G52498" s="11"/>
      <c r="H52498" s="11"/>
    </row>
    <row r="52499" spans="6:8" x14ac:dyDescent="0.25">
      <c r="F52499" s="11"/>
      <c r="G52499" s="11"/>
      <c r="H52499" s="11"/>
    </row>
    <row r="52500" spans="6:8" x14ac:dyDescent="0.25">
      <c r="F52500" s="11"/>
      <c r="G52500" s="11"/>
      <c r="H52500" s="11"/>
    </row>
    <row r="52501" spans="6:8" x14ac:dyDescent="0.25">
      <c r="F52501" s="11"/>
      <c r="G52501" s="11"/>
      <c r="H52501" s="11"/>
    </row>
    <row r="52502" spans="6:8" x14ac:dyDescent="0.25">
      <c r="F52502" s="11"/>
      <c r="G52502" s="11"/>
      <c r="H52502" s="11"/>
    </row>
    <row r="52503" spans="6:8" x14ac:dyDescent="0.25">
      <c r="F52503" s="11"/>
      <c r="G52503" s="11"/>
      <c r="H52503" s="11"/>
    </row>
    <row r="52504" spans="6:8" x14ac:dyDescent="0.25">
      <c r="F52504" s="11"/>
      <c r="G52504" s="11"/>
      <c r="H52504" s="11"/>
    </row>
    <row r="52505" spans="6:8" x14ac:dyDescent="0.25">
      <c r="F52505" s="11"/>
      <c r="G52505" s="11"/>
      <c r="H52505" s="11"/>
    </row>
    <row r="52506" spans="6:8" x14ac:dyDescent="0.25">
      <c r="F52506" s="11"/>
      <c r="G52506" s="11"/>
      <c r="H52506" s="11"/>
    </row>
    <row r="52507" spans="6:8" x14ac:dyDescent="0.25">
      <c r="F52507" s="11"/>
      <c r="G52507" s="11"/>
      <c r="H52507" s="11"/>
    </row>
    <row r="52508" spans="6:8" x14ac:dyDescent="0.25">
      <c r="F52508" s="11"/>
      <c r="G52508" s="11"/>
      <c r="H52508" s="11"/>
    </row>
    <row r="52509" spans="6:8" x14ac:dyDescent="0.25">
      <c r="F52509" s="11"/>
      <c r="G52509" s="11"/>
      <c r="H52509" s="11"/>
    </row>
    <row r="52510" spans="6:8" x14ac:dyDescent="0.25">
      <c r="F52510" s="11"/>
      <c r="G52510" s="11"/>
      <c r="H52510" s="11"/>
    </row>
    <row r="52511" spans="6:8" x14ac:dyDescent="0.25">
      <c r="F52511" s="11"/>
      <c r="G52511" s="11"/>
      <c r="H52511" s="11"/>
    </row>
    <row r="52512" spans="6:8" x14ac:dyDescent="0.25">
      <c r="F52512" s="11"/>
      <c r="G52512" s="11"/>
      <c r="H52512" s="11"/>
    </row>
    <row r="52513" spans="6:8" x14ac:dyDescent="0.25">
      <c r="F52513" s="11"/>
      <c r="G52513" s="11"/>
      <c r="H52513" s="11"/>
    </row>
    <row r="52514" spans="6:8" x14ac:dyDescent="0.25">
      <c r="F52514" s="11"/>
      <c r="G52514" s="11"/>
      <c r="H52514" s="11"/>
    </row>
    <row r="52515" spans="6:8" x14ac:dyDescent="0.25">
      <c r="F52515" s="11"/>
      <c r="G52515" s="11"/>
      <c r="H52515" s="11"/>
    </row>
    <row r="52516" spans="6:8" x14ac:dyDescent="0.25">
      <c r="F52516" s="11"/>
      <c r="G52516" s="11"/>
      <c r="H52516" s="11"/>
    </row>
    <row r="52517" spans="6:8" x14ac:dyDescent="0.25">
      <c r="F52517" s="11"/>
      <c r="G52517" s="11"/>
      <c r="H52517" s="11"/>
    </row>
    <row r="52518" spans="6:8" x14ac:dyDescent="0.25">
      <c r="F52518" s="11"/>
      <c r="G52518" s="11"/>
      <c r="H52518" s="11"/>
    </row>
    <row r="52519" spans="6:8" x14ac:dyDescent="0.25">
      <c r="F52519" s="11"/>
      <c r="G52519" s="11"/>
      <c r="H52519" s="11"/>
    </row>
    <row r="52520" spans="6:8" x14ac:dyDescent="0.25">
      <c r="F52520" s="11"/>
      <c r="G52520" s="11"/>
      <c r="H52520" s="11"/>
    </row>
    <row r="52521" spans="6:8" x14ac:dyDescent="0.25">
      <c r="F52521" s="11"/>
      <c r="G52521" s="11"/>
      <c r="H52521" s="11"/>
    </row>
    <row r="52522" spans="6:8" x14ac:dyDescent="0.25">
      <c r="F52522" s="11"/>
      <c r="G52522" s="11"/>
      <c r="H52522" s="11"/>
    </row>
    <row r="52523" spans="6:8" x14ac:dyDescent="0.25">
      <c r="F52523" s="11"/>
      <c r="G52523" s="11"/>
      <c r="H52523" s="11"/>
    </row>
    <row r="52524" spans="6:8" x14ac:dyDescent="0.25">
      <c r="F52524" s="11"/>
      <c r="G52524" s="11"/>
      <c r="H52524" s="11"/>
    </row>
    <row r="52525" spans="6:8" x14ac:dyDescent="0.25">
      <c r="F52525" s="11"/>
      <c r="G52525" s="11"/>
      <c r="H52525" s="11"/>
    </row>
    <row r="52526" spans="6:8" x14ac:dyDescent="0.25">
      <c r="F52526" s="11"/>
      <c r="G52526" s="11"/>
      <c r="H52526" s="11"/>
    </row>
    <row r="52527" spans="6:8" x14ac:dyDescent="0.25">
      <c r="F52527" s="11"/>
      <c r="G52527" s="11"/>
      <c r="H52527" s="11"/>
    </row>
    <row r="52528" spans="6:8" x14ac:dyDescent="0.25">
      <c r="F52528" s="11"/>
      <c r="G52528" s="11"/>
      <c r="H52528" s="11"/>
    </row>
    <row r="52529" spans="6:8" x14ac:dyDescent="0.25">
      <c r="F52529" s="11"/>
      <c r="G52529" s="11"/>
      <c r="H52529" s="11"/>
    </row>
    <row r="52530" spans="6:8" x14ac:dyDescent="0.25">
      <c r="F52530" s="11"/>
      <c r="G52530" s="11"/>
      <c r="H52530" s="11"/>
    </row>
    <row r="52531" spans="6:8" x14ac:dyDescent="0.25">
      <c r="F52531" s="11"/>
      <c r="G52531" s="11"/>
      <c r="H52531" s="11"/>
    </row>
    <row r="52532" spans="6:8" x14ac:dyDescent="0.25">
      <c r="F52532" s="11"/>
      <c r="G52532" s="11"/>
      <c r="H52532" s="11"/>
    </row>
    <row r="52533" spans="6:8" x14ac:dyDescent="0.25">
      <c r="F52533" s="11"/>
      <c r="G52533" s="11"/>
      <c r="H52533" s="11"/>
    </row>
    <row r="52534" spans="6:8" x14ac:dyDescent="0.25">
      <c r="F52534" s="11"/>
      <c r="G52534" s="11"/>
      <c r="H52534" s="11"/>
    </row>
    <row r="52535" spans="6:8" x14ac:dyDescent="0.25">
      <c r="F52535" s="11"/>
      <c r="G52535" s="11"/>
      <c r="H52535" s="11"/>
    </row>
    <row r="52536" spans="6:8" x14ac:dyDescent="0.25">
      <c r="F52536" s="11"/>
      <c r="G52536" s="11"/>
      <c r="H52536" s="11"/>
    </row>
    <row r="52537" spans="6:8" x14ac:dyDescent="0.25">
      <c r="F52537" s="11"/>
      <c r="G52537" s="11"/>
      <c r="H52537" s="11"/>
    </row>
    <row r="52538" spans="6:8" x14ac:dyDescent="0.25">
      <c r="F52538" s="11"/>
      <c r="G52538" s="11"/>
      <c r="H52538" s="11"/>
    </row>
    <row r="52539" spans="6:8" x14ac:dyDescent="0.25">
      <c r="F52539" s="11"/>
      <c r="G52539" s="11"/>
      <c r="H52539" s="11"/>
    </row>
    <row r="52540" spans="6:8" x14ac:dyDescent="0.25">
      <c r="F52540" s="11"/>
      <c r="G52540" s="11"/>
      <c r="H52540" s="11"/>
    </row>
    <row r="52541" spans="6:8" x14ac:dyDescent="0.25">
      <c r="F52541" s="11"/>
      <c r="G52541" s="11"/>
      <c r="H52541" s="11"/>
    </row>
    <row r="52542" spans="6:8" x14ac:dyDescent="0.25">
      <c r="F52542" s="11"/>
      <c r="G52542" s="11"/>
      <c r="H52542" s="11"/>
    </row>
    <row r="52543" spans="6:8" x14ac:dyDescent="0.25">
      <c r="F52543" s="11"/>
      <c r="G52543" s="11"/>
      <c r="H52543" s="11"/>
    </row>
    <row r="52544" spans="6:8" x14ac:dyDescent="0.25">
      <c r="F52544" s="11"/>
      <c r="G52544" s="11"/>
      <c r="H52544" s="11"/>
    </row>
    <row r="52545" spans="6:8" x14ac:dyDescent="0.25">
      <c r="F52545" s="11"/>
      <c r="G52545" s="11"/>
      <c r="H52545" s="11"/>
    </row>
    <row r="52546" spans="6:8" x14ac:dyDescent="0.25">
      <c r="F52546" s="11"/>
      <c r="G52546" s="11"/>
      <c r="H52546" s="11"/>
    </row>
    <row r="52547" spans="6:8" x14ac:dyDescent="0.25">
      <c r="F52547" s="11"/>
      <c r="G52547" s="11"/>
      <c r="H52547" s="11"/>
    </row>
    <row r="52548" spans="6:8" x14ac:dyDescent="0.25">
      <c r="F52548" s="11"/>
      <c r="G52548" s="11"/>
      <c r="H52548" s="11"/>
    </row>
    <row r="52549" spans="6:8" x14ac:dyDescent="0.25">
      <c r="F52549" s="11"/>
      <c r="G52549" s="11"/>
      <c r="H52549" s="11"/>
    </row>
    <row r="52550" spans="6:8" x14ac:dyDescent="0.25">
      <c r="F52550" s="11"/>
      <c r="G52550" s="11"/>
      <c r="H52550" s="11"/>
    </row>
    <row r="52551" spans="6:8" x14ac:dyDescent="0.25">
      <c r="F52551" s="11"/>
      <c r="G52551" s="11"/>
      <c r="H52551" s="11"/>
    </row>
    <row r="52552" spans="6:8" x14ac:dyDescent="0.25">
      <c r="F52552" s="11"/>
      <c r="G52552" s="11"/>
      <c r="H52552" s="11"/>
    </row>
    <row r="52553" spans="6:8" x14ac:dyDescent="0.25">
      <c r="F52553" s="11"/>
      <c r="G52553" s="11"/>
      <c r="H52553" s="11"/>
    </row>
    <row r="52554" spans="6:8" x14ac:dyDescent="0.25">
      <c r="F52554" s="11"/>
      <c r="G52554" s="11"/>
      <c r="H52554" s="11"/>
    </row>
    <row r="52555" spans="6:8" x14ac:dyDescent="0.25">
      <c r="F52555" s="11"/>
      <c r="G52555" s="11"/>
      <c r="H52555" s="11"/>
    </row>
    <row r="52556" spans="6:8" x14ac:dyDescent="0.25">
      <c r="F52556" s="11"/>
      <c r="G52556" s="11"/>
      <c r="H52556" s="11"/>
    </row>
    <row r="52557" spans="6:8" x14ac:dyDescent="0.25">
      <c r="F52557" s="11"/>
      <c r="G52557" s="11"/>
      <c r="H52557" s="11"/>
    </row>
    <row r="52558" spans="6:8" x14ac:dyDescent="0.25">
      <c r="F52558" s="11"/>
      <c r="G52558" s="11"/>
      <c r="H52558" s="11"/>
    </row>
    <row r="52559" spans="6:8" x14ac:dyDescent="0.25">
      <c r="F52559" s="11"/>
      <c r="G52559" s="11"/>
      <c r="H52559" s="11"/>
    </row>
    <row r="52560" spans="6:8" x14ac:dyDescent="0.25">
      <c r="F52560" s="11"/>
      <c r="G52560" s="11"/>
      <c r="H52560" s="11"/>
    </row>
    <row r="52561" spans="6:8" x14ac:dyDescent="0.25">
      <c r="F52561" s="11"/>
      <c r="G52561" s="11"/>
      <c r="H52561" s="11"/>
    </row>
    <row r="52562" spans="6:8" x14ac:dyDescent="0.25">
      <c r="F52562" s="11"/>
      <c r="G52562" s="11"/>
      <c r="H52562" s="11"/>
    </row>
    <row r="52563" spans="6:8" x14ac:dyDescent="0.25">
      <c r="F52563" s="11"/>
      <c r="G52563" s="11"/>
      <c r="H52563" s="11"/>
    </row>
    <row r="52564" spans="6:8" x14ac:dyDescent="0.25">
      <c r="F52564" s="11"/>
      <c r="G52564" s="11"/>
      <c r="H52564" s="11"/>
    </row>
    <row r="52565" spans="6:8" x14ac:dyDescent="0.25">
      <c r="F52565" s="11"/>
      <c r="G52565" s="11"/>
      <c r="H52565" s="11"/>
    </row>
    <row r="52566" spans="6:8" x14ac:dyDescent="0.25">
      <c r="F52566" s="11"/>
      <c r="G52566" s="11"/>
      <c r="H52566" s="11"/>
    </row>
    <row r="52567" spans="6:8" x14ac:dyDescent="0.25">
      <c r="F52567" s="11"/>
      <c r="G52567" s="11"/>
      <c r="H52567" s="11"/>
    </row>
    <row r="52568" spans="6:8" x14ac:dyDescent="0.25">
      <c r="F52568" s="11"/>
      <c r="G52568" s="11"/>
      <c r="H52568" s="11"/>
    </row>
    <row r="52569" spans="6:8" x14ac:dyDescent="0.25">
      <c r="F52569" s="11"/>
      <c r="G52569" s="11"/>
      <c r="H52569" s="11"/>
    </row>
    <row r="52570" spans="6:8" x14ac:dyDescent="0.25">
      <c r="F52570" s="11"/>
      <c r="G52570" s="11"/>
      <c r="H52570" s="11"/>
    </row>
    <row r="52571" spans="6:8" x14ac:dyDescent="0.25">
      <c r="F52571" s="11"/>
      <c r="G52571" s="11"/>
      <c r="H52571" s="11"/>
    </row>
    <row r="52572" spans="6:8" x14ac:dyDescent="0.25">
      <c r="F52572" s="11"/>
      <c r="G52572" s="11"/>
      <c r="H52572" s="11"/>
    </row>
    <row r="52573" spans="6:8" x14ac:dyDescent="0.25">
      <c r="F52573" s="11"/>
      <c r="G52573" s="11"/>
      <c r="H52573" s="11"/>
    </row>
    <row r="52574" spans="6:8" x14ac:dyDescent="0.25">
      <c r="F52574" s="11"/>
      <c r="G52574" s="11"/>
      <c r="H52574" s="11"/>
    </row>
    <row r="52575" spans="6:8" x14ac:dyDescent="0.25">
      <c r="F52575" s="11"/>
      <c r="G52575" s="11"/>
      <c r="H52575" s="11"/>
    </row>
    <row r="52576" spans="6:8" x14ac:dyDescent="0.25">
      <c r="F52576" s="11"/>
      <c r="G52576" s="11"/>
      <c r="H52576" s="11"/>
    </row>
    <row r="52577" spans="6:8" x14ac:dyDescent="0.25">
      <c r="F52577" s="11"/>
      <c r="G52577" s="11"/>
      <c r="H52577" s="11"/>
    </row>
    <row r="52578" spans="6:8" x14ac:dyDescent="0.25">
      <c r="F52578" s="11"/>
      <c r="G52578" s="11"/>
      <c r="H52578" s="11"/>
    </row>
    <row r="52579" spans="6:8" x14ac:dyDescent="0.25">
      <c r="F52579" s="11"/>
      <c r="G52579" s="11"/>
      <c r="H52579" s="11"/>
    </row>
    <row r="52580" spans="6:8" x14ac:dyDescent="0.25">
      <c r="F52580" s="11"/>
      <c r="G52580" s="11"/>
      <c r="H52580" s="11"/>
    </row>
    <row r="52581" spans="6:8" x14ac:dyDescent="0.25">
      <c r="F52581" s="11"/>
      <c r="G52581" s="11"/>
      <c r="H52581" s="11"/>
    </row>
    <row r="52582" spans="6:8" x14ac:dyDescent="0.25">
      <c r="F52582" s="11"/>
      <c r="G52582" s="11"/>
      <c r="H52582" s="11"/>
    </row>
    <row r="52583" spans="6:8" x14ac:dyDescent="0.25">
      <c r="F52583" s="11"/>
      <c r="G52583" s="11"/>
      <c r="H52583" s="11"/>
    </row>
    <row r="52584" spans="6:8" x14ac:dyDescent="0.25">
      <c r="F52584" s="11"/>
      <c r="G52584" s="11"/>
      <c r="H52584" s="11"/>
    </row>
    <row r="52585" spans="6:8" x14ac:dyDescent="0.25">
      <c r="F52585" s="11"/>
      <c r="G52585" s="11"/>
      <c r="H52585" s="11"/>
    </row>
    <row r="52586" spans="6:8" x14ac:dyDescent="0.25">
      <c r="F52586" s="11"/>
      <c r="G52586" s="11"/>
      <c r="H52586" s="11"/>
    </row>
    <row r="52587" spans="6:8" x14ac:dyDescent="0.25">
      <c r="F52587" s="11"/>
      <c r="G52587" s="11"/>
      <c r="H52587" s="11"/>
    </row>
    <row r="52588" spans="6:8" x14ac:dyDescent="0.25">
      <c r="F52588" s="11"/>
      <c r="G52588" s="11"/>
      <c r="H52588" s="11"/>
    </row>
    <row r="52589" spans="6:8" x14ac:dyDescent="0.25">
      <c r="F52589" s="11"/>
      <c r="G52589" s="11"/>
      <c r="H52589" s="11"/>
    </row>
    <row r="52590" spans="6:8" x14ac:dyDescent="0.25">
      <c r="F52590" s="11"/>
      <c r="G52590" s="11"/>
      <c r="H52590" s="11"/>
    </row>
    <row r="52591" spans="6:8" x14ac:dyDescent="0.25">
      <c r="F52591" s="11"/>
      <c r="G52591" s="11"/>
      <c r="H52591" s="11"/>
    </row>
    <row r="52592" spans="6:8" x14ac:dyDescent="0.25">
      <c r="F52592" s="11"/>
      <c r="G52592" s="11"/>
      <c r="H52592" s="11"/>
    </row>
    <row r="52593" spans="6:8" x14ac:dyDescent="0.25">
      <c r="F52593" s="11"/>
      <c r="G52593" s="11"/>
      <c r="H52593" s="11"/>
    </row>
    <row r="52594" spans="6:8" x14ac:dyDescent="0.25">
      <c r="F52594" s="11"/>
      <c r="G52594" s="11"/>
      <c r="H52594" s="11"/>
    </row>
    <row r="52595" spans="6:8" x14ac:dyDescent="0.25">
      <c r="F52595" s="11"/>
      <c r="G52595" s="11"/>
      <c r="H52595" s="11"/>
    </row>
    <row r="52596" spans="6:8" x14ac:dyDescent="0.25">
      <c r="F52596" s="11"/>
      <c r="G52596" s="11"/>
      <c r="H52596" s="11"/>
    </row>
    <row r="52597" spans="6:8" x14ac:dyDescent="0.25">
      <c r="F52597" s="11"/>
      <c r="G52597" s="11"/>
      <c r="H52597" s="11"/>
    </row>
    <row r="52598" spans="6:8" x14ac:dyDescent="0.25">
      <c r="F52598" s="11"/>
      <c r="G52598" s="11"/>
      <c r="H52598" s="11"/>
    </row>
    <row r="52599" spans="6:8" x14ac:dyDescent="0.25">
      <c r="F52599" s="11"/>
      <c r="G52599" s="11"/>
      <c r="H52599" s="11"/>
    </row>
    <row r="52600" spans="6:8" x14ac:dyDescent="0.25">
      <c r="F52600" s="11"/>
      <c r="G52600" s="11"/>
      <c r="H52600" s="11"/>
    </row>
    <row r="52601" spans="6:8" x14ac:dyDescent="0.25">
      <c r="F52601" s="11"/>
      <c r="G52601" s="11"/>
      <c r="H52601" s="11"/>
    </row>
    <row r="52602" spans="6:8" x14ac:dyDescent="0.25">
      <c r="F52602" s="11"/>
      <c r="G52602" s="11"/>
      <c r="H52602" s="11"/>
    </row>
    <row r="52603" spans="6:8" x14ac:dyDescent="0.25">
      <c r="F52603" s="11"/>
      <c r="G52603" s="11"/>
      <c r="H52603" s="11"/>
    </row>
    <row r="52604" spans="6:8" x14ac:dyDescent="0.25">
      <c r="F52604" s="11"/>
      <c r="G52604" s="11"/>
      <c r="H52604" s="11"/>
    </row>
    <row r="52605" spans="6:8" x14ac:dyDescent="0.25">
      <c r="F52605" s="11"/>
      <c r="G52605" s="11"/>
      <c r="H52605" s="11"/>
    </row>
    <row r="52606" spans="6:8" x14ac:dyDescent="0.25">
      <c r="F52606" s="11"/>
      <c r="G52606" s="11"/>
      <c r="H52606" s="11"/>
    </row>
    <row r="52607" spans="6:8" x14ac:dyDescent="0.25">
      <c r="F52607" s="11"/>
      <c r="G52607" s="11"/>
      <c r="H52607" s="11"/>
    </row>
    <row r="52608" spans="6:8" x14ac:dyDescent="0.25">
      <c r="F52608" s="11"/>
      <c r="G52608" s="11"/>
      <c r="H52608" s="11"/>
    </row>
    <row r="52609" spans="6:8" x14ac:dyDescent="0.25">
      <c r="F52609" s="11"/>
      <c r="G52609" s="11"/>
      <c r="H52609" s="11"/>
    </row>
    <row r="52610" spans="6:8" x14ac:dyDescent="0.25">
      <c r="F52610" s="11"/>
      <c r="G52610" s="11"/>
      <c r="H52610" s="11"/>
    </row>
    <row r="52611" spans="6:8" x14ac:dyDescent="0.25">
      <c r="F52611" s="11"/>
      <c r="G52611" s="11"/>
      <c r="H52611" s="11"/>
    </row>
    <row r="52612" spans="6:8" x14ac:dyDescent="0.25">
      <c r="F52612" s="11"/>
      <c r="G52612" s="11"/>
      <c r="H52612" s="11"/>
    </row>
    <row r="52613" spans="6:8" x14ac:dyDescent="0.25">
      <c r="F52613" s="11"/>
      <c r="G52613" s="11"/>
      <c r="H52613" s="11"/>
    </row>
    <row r="52614" spans="6:8" x14ac:dyDescent="0.25">
      <c r="F52614" s="11"/>
      <c r="G52614" s="11"/>
      <c r="H52614" s="11"/>
    </row>
    <row r="52615" spans="6:8" x14ac:dyDescent="0.25">
      <c r="F52615" s="11"/>
      <c r="G52615" s="11"/>
      <c r="H52615" s="11"/>
    </row>
    <row r="52616" spans="6:8" x14ac:dyDescent="0.25">
      <c r="F52616" s="11"/>
      <c r="G52616" s="11"/>
      <c r="H52616" s="11"/>
    </row>
    <row r="52617" spans="6:8" x14ac:dyDescent="0.25">
      <c r="F52617" s="11"/>
      <c r="G52617" s="11"/>
      <c r="H52617" s="11"/>
    </row>
    <row r="52618" spans="6:8" x14ac:dyDescent="0.25">
      <c r="F52618" s="11"/>
      <c r="G52618" s="11"/>
      <c r="H52618" s="11"/>
    </row>
    <row r="52619" spans="6:8" x14ac:dyDescent="0.25">
      <c r="F52619" s="11"/>
      <c r="G52619" s="11"/>
      <c r="H52619" s="11"/>
    </row>
    <row r="52620" spans="6:8" x14ac:dyDescent="0.25">
      <c r="F52620" s="11"/>
      <c r="G52620" s="11"/>
      <c r="H52620" s="11"/>
    </row>
    <row r="52621" spans="6:8" x14ac:dyDescent="0.25">
      <c r="F52621" s="11"/>
      <c r="G52621" s="11"/>
      <c r="H52621" s="11"/>
    </row>
    <row r="52622" spans="6:8" x14ac:dyDescent="0.25">
      <c r="F52622" s="11"/>
      <c r="G52622" s="11"/>
      <c r="H52622" s="11"/>
    </row>
    <row r="52623" spans="6:8" x14ac:dyDescent="0.25">
      <c r="F52623" s="11"/>
      <c r="G52623" s="11"/>
      <c r="H52623" s="11"/>
    </row>
    <row r="52624" spans="6:8" x14ac:dyDescent="0.25">
      <c r="F52624" s="11"/>
      <c r="G52624" s="11"/>
      <c r="H52624" s="11"/>
    </row>
    <row r="52625" spans="6:8" x14ac:dyDescent="0.25">
      <c r="F52625" s="11"/>
      <c r="G52625" s="11"/>
      <c r="H52625" s="11"/>
    </row>
    <row r="52626" spans="6:8" x14ac:dyDescent="0.25">
      <c r="F52626" s="11"/>
      <c r="G52626" s="11"/>
      <c r="H52626" s="11"/>
    </row>
    <row r="52627" spans="6:8" x14ac:dyDescent="0.25">
      <c r="F52627" s="11"/>
      <c r="G52627" s="11"/>
      <c r="H52627" s="11"/>
    </row>
    <row r="52628" spans="6:8" x14ac:dyDescent="0.25">
      <c r="F52628" s="11"/>
      <c r="G52628" s="11"/>
      <c r="H52628" s="11"/>
    </row>
    <row r="52629" spans="6:8" x14ac:dyDescent="0.25">
      <c r="F52629" s="11"/>
      <c r="G52629" s="11"/>
      <c r="H52629" s="11"/>
    </row>
    <row r="52630" spans="6:8" x14ac:dyDescent="0.25">
      <c r="F52630" s="11"/>
      <c r="G52630" s="11"/>
      <c r="H52630" s="11"/>
    </row>
    <row r="52631" spans="6:8" x14ac:dyDescent="0.25">
      <c r="F52631" s="11"/>
      <c r="G52631" s="11"/>
      <c r="H52631" s="11"/>
    </row>
    <row r="52632" spans="6:8" x14ac:dyDescent="0.25">
      <c r="F52632" s="11"/>
      <c r="G52632" s="11"/>
      <c r="H52632" s="11"/>
    </row>
    <row r="52633" spans="6:8" x14ac:dyDescent="0.25">
      <c r="F52633" s="11"/>
      <c r="G52633" s="11"/>
      <c r="H52633" s="11"/>
    </row>
    <row r="52634" spans="6:8" x14ac:dyDescent="0.25">
      <c r="F52634" s="11"/>
      <c r="G52634" s="11"/>
      <c r="H52634" s="11"/>
    </row>
    <row r="52635" spans="6:8" x14ac:dyDescent="0.25">
      <c r="F52635" s="11"/>
      <c r="G52635" s="11"/>
      <c r="H52635" s="11"/>
    </row>
    <row r="52636" spans="6:8" x14ac:dyDescent="0.25">
      <c r="F52636" s="11"/>
      <c r="G52636" s="11"/>
      <c r="H52636" s="11"/>
    </row>
    <row r="52637" spans="6:8" x14ac:dyDescent="0.25">
      <c r="F52637" s="11"/>
      <c r="G52637" s="11"/>
      <c r="H52637" s="11"/>
    </row>
    <row r="52638" spans="6:8" x14ac:dyDescent="0.25">
      <c r="F52638" s="11"/>
      <c r="G52638" s="11"/>
      <c r="H52638" s="11"/>
    </row>
    <row r="52639" spans="6:8" x14ac:dyDescent="0.25">
      <c r="F52639" s="11"/>
      <c r="G52639" s="11"/>
      <c r="H52639" s="11"/>
    </row>
    <row r="52640" spans="6:8" x14ac:dyDescent="0.25">
      <c r="F52640" s="11"/>
      <c r="G52640" s="11"/>
      <c r="H52640" s="11"/>
    </row>
    <row r="52641" spans="6:8" x14ac:dyDescent="0.25">
      <c r="F52641" s="11"/>
      <c r="G52641" s="11"/>
      <c r="H52641" s="11"/>
    </row>
    <row r="52642" spans="6:8" x14ac:dyDescent="0.25">
      <c r="F52642" s="11"/>
      <c r="G52642" s="11"/>
      <c r="H52642" s="11"/>
    </row>
    <row r="52643" spans="6:8" x14ac:dyDescent="0.25">
      <c r="F52643" s="11"/>
      <c r="G52643" s="11"/>
      <c r="H52643" s="11"/>
    </row>
    <row r="52644" spans="6:8" x14ac:dyDescent="0.25">
      <c r="F52644" s="11"/>
      <c r="G52644" s="11"/>
      <c r="H52644" s="11"/>
    </row>
    <row r="52645" spans="6:8" x14ac:dyDescent="0.25">
      <c r="F52645" s="11"/>
      <c r="G52645" s="11"/>
      <c r="H52645" s="11"/>
    </row>
    <row r="52646" spans="6:8" x14ac:dyDescent="0.25">
      <c r="F52646" s="11"/>
      <c r="G52646" s="11"/>
      <c r="H52646" s="11"/>
    </row>
    <row r="52647" spans="6:8" x14ac:dyDescent="0.25">
      <c r="F52647" s="11"/>
      <c r="G52647" s="11"/>
      <c r="H52647" s="11"/>
    </row>
    <row r="52648" spans="6:8" x14ac:dyDescent="0.25">
      <c r="F52648" s="11"/>
      <c r="G52648" s="11"/>
      <c r="H52648" s="11"/>
    </row>
    <row r="52649" spans="6:8" x14ac:dyDescent="0.25">
      <c r="F52649" s="11"/>
      <c r="G52649" s="11"/>
      <c r="H52649" s="11"/>
    </row>
    <row r="52650" spans="6:8" x14ac:dyDescent="0.25">
      <c r="F52650" s="11"/>
      <c r="G52650" s="11"/>
      <c r="H52650" s="11"/>
    </row>
    <row r="52651" spans="6:8" x14ac:dyDescent="0.25">
      <c r="F52651" s="11"/>
      <c r="G52651" s="11"/>
      <c r="H52651" s="11"/>
    </row>
    <row r="52652" spans="6:8" x14ac:dyDescent="0.25">
      <c r="F52652" s="11"/>
      <c r="G52652" s="11"/>
      <c r="H52652" s="11"/>
    </row>
    <row r="52653" spans="6:8" x14ac:dyDescent="0.25">
      <c r="F52653" s="11"/>
      <c r="G52653" s="11"/>
      <c r="H52653" s="11"/>
    </row>
    <row r="52654" spans="6:8" x14ac:dyDescent="0.25">
      <c r="F52654" s="11"/>
      <c r="G52654" s="11"/>
      <c r="H52654" s="11"/>
    </row>
    <row r="52655" spans="6:8" x14ac:dyDescent="0.25">
      <c r="F52655" s="11"/>
      <c r="G52655" s="11"/>
      <c r="H52655" s="11"/>
    </row>
    <row r="52656" spans="6:8" x14ac:dyDescent="0.25">
      <c r="F52656" s="11"/>
      <c r="G52656" s="11"/>
      <c r="H52656" s="11"/>
    </row>
    <row r="52657" spans="6:8" x14ac:dyDescent="0.25">
      <c r="F52657" s="11"/>
      <c r="G52657" s="11"/>
      <c r="H52657" s="11"/>
    </row>
    <row r="52658" spans="6:8" x14ac:dyDescent="0.25">
      <c r="F52658" s="11"/>
      <c r="G52658" s="11"/>
      <c r="H52658" s="11"/>
    </row>
    <row r="52659" spans="6:8" x14ac:dyDescent="0.25">
      <c r="F52659" s="11"/>
      <c r="G52659" s="11"/>
      <c r="H52659" s="11"/>
    </row>
    <row r="52660" spans="6:8" x14ac:dyDescent="0.25">
      <c r="F52660" s="11"/>
      <c r="G52660" s="11"/>
      <c r="H52660" s="11"/>
    </row>
    <row r="52661" spans="6:8" x14ac:dyDescent="0.25">
      <c r="F52661" s="11"/>
      <c r="G52661" s="11"/>
      <c r="H52661" s="11"/>
    </row>
    <row r="52662" spans="6:8" x14ac:dyDescent="0.25">
      <c r="F52662" s="11"/>
      <c r="G52662" s="11"/>
      <c r="H52662" s="11"/>
    </row>
    <row r="52663" spans="6:8" x14ac:dyDescent="0.25">
      <c r="F52663" s="11"/>
      <c r="G52663" s="11"/>
      <c r="H52663" s="11"/>
    </row>
    <row r="52664" spans="6:8" x14ac:dyDescent="0.25">
      <c r="F52664" s="11"/>
      <c r="G52664" s="11"/>
      <c r="H52664" s="11"/>
    </row>
    <row r="52665" spans="6:8" x14ac:dyDescent="0.25">
      <c r="F52665" s="11"/>
      <c r="G52665" s="11"/>
      <c r="H52665" s="11"/>
    </row>
    <row r="52666" spans="6:8" x14ac:dyDescent="0.25">
      <c r="F52666" s="11"/>
      <c r="G52666" s="11"/>
      <c r="H52666" s="11"/>
    </row>
    <row r="52667" spans="6:8" x14ac:dyDescent="0.25">
      <c r="F52667" s="11"/>
      <c r="G52667" s="11"/>
      <c r="H52667" s="11"/>
    </row>
    <row r="52668" spans="6:8" x14ac:dyDescent="0.25">
      <c r="F52668" s="11"/>
      <c r="G52668" s="11"/>
      <c r="H52668" s="11"/>
    </row>
    <row r="52669" spans="6:8" x14ac:dyDescent="0.25">
      <c r="F52669" s="11"/>
      <c r="G52669" s="11"/>
      <c r="H52669" s="11"/>
    </row>
    <row r="52670" spans="6:8" x14ac:dyDescent="0.25">
      <c r="F52670" s="11"/>
      <c r="G52670" s="11"/>
      <c r="H52670" s="11"/>
    </row>
    <row r="52671" spans="6:8" x14ac:dyDescent="0.25">
      <c r="F52671" s="11"/>
      <c r="G52671" s="11"/>
      <c r="H52671" s="11"/>
    </row>
    <row r="52672" spans="6:8" x14ac:dyDescent="0.25">
      <c r="F52672" s="11"/>
      <c r="G52672" s="11"/>
      <c r="H52672" s="11"/>
    </row>
    <row r="52673" spans="6:8" x14ac:dyDescent="0.25">
      <c r="F52673" s="11"/>
      <c r="G52673" s="11"/>
      <c r="H52673" s="11"/>
    </row>
    <row r="52674" spans="6:8" x14ac:dyDescent="0.25">
      <c r="F52674" s="11"/>
      <c r="G52674" s="11"/>
      <c r="H52674" s="11"/>
    </row>
    <row r="52675" spans="6:8" x14ac:dyDescent="0.25">
      <c r="F52675" s="11"/>
      <c r="G52675" s="11"/>
      <c r="H52675" s="11"/>
    </row>
    <row r="52676" spans="6:8" x14ac:dyDescent="0.25">
      <c r="F52676" s="11"/>
      <c r="G52676" s="11"/>
      <c r="H52676" s="11"/>
    </row>
    <row r="52677" spans="6:8" x14ac:dyDescent="0.25">
      <c r="F52677" s="11"/>
      <c r="G52677" s="11"/>
      <c r="H52677" s="11"/>
    </row>
    <row r="52678" spans="6:8" x14ac:dyDescent="0.25">
      <c r="F52678" s="11"/>
      <c r="G52678" s="11"/>
      <c r="H52678" s="11"/>
    </row>
    <row r="52679" spans="6:8" x14ac:dyDescent="0.25">
      <c r="F52679" s="11"/>
      <c r="G52679" s="11"/>
      <c r="H52679" s="11"/>
    </row>
    <row r="52680" spans="6:8" x14ac:dyDescent="0.25">
      <c r="F52680" s="11"/>
      <c r="G52680" s="11"/>
      <c r="H52680" s="11"/>
    </row>
    <row r="52681" spans="6:8" x14ac:dyDescent="0.25">
      <c r="F52681" s="11"/>
      <c r="G52681" s="11"/>
      <c r="H52681" s="11"/>
    </row>
    <row r="52682" spans="6:8" x14ac:dyDescent="0.25">
      <c r="F52682" s="11"/>
      <c r="G52682" s="11"/>
      <c r="H52682" s="11"/>
    </row>
    <row r="52683" spans="6:8" x14ac:dyDescent="0.25">
      <c r="F52683" s="11"/>
      <c r="G52683" s="11"/>
      <c r="H52683" s="11"/>
    </row>
    <row r="52684" spans="6:8" x14ac:dyDescent="0.25">
      <c r="F52684" s="11"/>
      <c r="G52684" s="11"/>
      <c r="H52684" s="11"/>
    </row>
    <row r="52685" spans="6:8" x14ac:dyDescent="0.25">
      <c r="F52685" s="11"/>
      <c r="G52685" s="11"/>
      <c r="H52685" s="11"/>
    </row>
    <row r="52686" spans="6:8" x14ac:dyDescent="0.25">
      <c r="F52686" s="11"/>
      <c r="G52686" s="11"/>
      <c r="H52686" s="11"/>
    </row>
    <row r="52687" spans="6:8" x14ac:dyDescent="0.25">
      <c r="F52687" s="11"/>
      <c r="G52687" s="11"/>
      <c r="H52687" s="11"/>
    </row>
    <row r="52688" spans="6:8" x14ac:dyDescent="0.25">
      <c r="F52688" s="11"/>
      <c r="G52688" s="11"/>
      <c r="H52688" s="11"/>
    </row>
    <row r="52689" spans="6:8" x14ac:dyDescent="0.25">
      <c r="F52689" s="11"/>
      <c r="G52689" s="11"/>
      <c r="H52689" s="11"/>
    </row>
    <row r="52690" spans="6:8" x14ac:dyDescent="0.25">
      <c r="F52690" s="11"/>
      <c r="G52690" s="11"/>
      <c r="H52690" s="11"/>
    </row>
    <row r="52691" spans="6:8" x14ac:dyDescent="0.25">
      <c r="F52691" s="11"/>
      <c r="G52691" s="11"/>
      <c r="H52691" s="11"/>
    </row>
    <row r="52692" spans="6:8" x14ac:dyDescent="0.25">
      <c r="F52692" s="11"/>
      <c r="G52692" s="11"/>
      <c r="H52692" s="11"/>
    </row>
    <row r="52693" spans="6:8" x14ac:dyDescent="0.25">
      <c r="F52693" s="11"/>
      <c r="G52693" s="11"/>
      <c r="H52693" s="11"/>
    </row>
    <row r="52694" spans="6:8" x14ac:dyDescent="0.25">
      <c r="F52694" s="11"/>
      <c r="G52694" s="11"/>
      <c r="H52694" s="11"/>
    </row>
    <row r="52695" spans="6:8" x14ac:dyDescent="0.25">
      <c r="F52695" s="11"/>
      <c r="G52695" s="11"/>
      <c r="H52695" s="11"/>
    </row>
    <row r="52696" spans="6:8" x14ac:dyDescent="0.25">
      <c r="F52696" s="11"/>
      <c r="G52696" s="11"/>
      <c r="H52696" s="11"/>
    </row>
    <row r="52697" spans="6:8" x14ac:dyDescent="0.25">
      <c r="F52697" s="11"/>
      <c r="G52697" s="11"/>
      <c r="H52697" s="11"/>
    </row>
    <row r="52698" spans="6:8" x14ac:dyDescent="0.25">
      <c r="F52698" s="11"/>
      <c r="G52698" s="11"/>
      <c r="H52698" s="11"/>
    </row>
    <row r="52699" spans="6:8" x14ac:dyDescent="0.25">
      <c r="F52699" s="11"/>
      <c r="G52699" s="11"/>
      <c r="H52699" s="11"/>
    </row>
    <row r="52700" spans="6:8" x14ac:dyDescent="0.25">
      <c r="F52700" s="11"/>
      <c r="G52700" s="11"/>
      <c r="H52700" s="11"/>
    </row>
    <row r="52701" spans="6:8" x14ac:dyDescent="0.25">
      <c r="F52701" s="11"/>
      <c r="G52701" s="11"/>
      <c r="H52701" s="11"/>
    </row>
    <row r="52702" spans="6:8" x14ac:dyDescent="0.25">
      <c r="F52702" s="11"/>
      <c r="G52702" s="11"/>
      <c r="H52702" s="11"/>
    </row>
    <row r="52703" spans="6:8" x14ac:dyDescent="0.25">
      <c r="F52703" s="11"/>
      <c r="G52703" s="11"/>
      <c r="H52703" s="11"/>
    </row>
    <row r="52704" spans="6:8" x14ac:dyDescent="0.25">
      <c r="F52704" s="11"/>
      <c r="G52704" s="11"/>
      <c r="H52704" s="11"/>
    </row>
    <row r="52705" spans="6:8" x14ac:dyDescent="0.25">
      <c r="F52705" s="11"/>
      <c r="G52705" s="11"/>
      <c r="H52705" s="11"/>
    </row>
    <row r="52706" spans="6:8" x14ac:dyDescent="0.25">
      <c r="F52706" s="11"/>
      <c r="G52706" s="11"/>
      <c r="H52706" s="11"/>
    </row>
    <row r="52707" spans="6:8" x14ac:dyDescent="0.25">
      <c r="F52707" s="11"/>
      <c r="G52707" s="11"/>
      <c r="H52707" s="11"/>
    </row>
    <row r="52708" spans="6:8" x14ac:dyDescent="0.25">
      <c r="F52708" s="11"/>
      <c r="G52708" s="11"/>
      <c r="H52708" s="11"/>
    </row>
    <row r="52709" spans="6:8" x14ac:dyDescent="0.25">
      <c r="F52709" s="11"/>
      <c r="G52709" s="11"/>
      <c r="H52709" s="11"/>
    </row>
    <row r="52710" spans="6:8" x14ac:dyDescent="0.25">
      <c r="F52710" s="11"/>
      <c r="G52710" s="11"/>
      <c r="H52710" s="11"/>
    </row>
    <row r="52711" spans="6:8" x14ac:dyDescent="0.25">
      <c r="F52711" s="11"/>
      <c r="G52711" s="11"/>
      <c r="H52711" s="11"/>
    </row>
    <row r="52712" spans="6:8" x14ac:dyDescent="0.25">
      <c r="F52712" s="11"/>
      <c r="G52712" s="11"/>
      <c r="H52712" s="11"/>
    </row>
    <row r="52713" spans="6:8" x14ac:dyDescent="0.25">
      <c r="F52713" s="11"/>
      <c r="G52713" s="11"/>
      <c r="H52713" s="11"/>
    </row>
    <row r="52714" spans="6:8" x14ac:dyDescent="0.25">
      <c r="F52714" s="11"/>
      <c r="G52714" s="11"/>
      <c r="H52714" s="11"/>
    </row>
    <row r="52715" spans="6:8" x14ac:dyDescent="0.25">
      <c r="F52715" s="11"/>
      <c r="G52715" s="11"/>
      <c r="H52715" s="11"/>
    </row>
    <row r="52716" spans="6:8" x14ac:dyDescent="0.25">
      <c r="F52716" s="11"/>
      <c r="G52716" s="11"/>
      <c r="H52716" s="11"/>
    </row>
    <row r="52717" spans="6:8" x14ac:dyDescent="0.25">
      <c r="F52717" s="11"/>
      <c r="G52717" s="11"/>
      <c r="H52717" s="11"/>
    </row>
    <row r="52718" spans="6:8" x14ac:dyDescent="0.25">
      <c r="F52718" s="11"/>
      <c r="G52718" s="11"/>
      <c r="H52718" s="11"/>
    </row>
    <row r="52719" spans="6:8" x14ac:dyDescent="0.25">
      <c r="F52719" s="11"/>
      <c r="G52719" s="11"/>
      <c r="H52719" s="11"/>
    </row>
    <row r="52720" spans="6:8" x14ac:dyDescent="0.25">
      <c r="F52720" s="11"/>
      <c r="G52720" s="11"/>
      <c r="H52720" s="11"/>
    </row>
    <row r="52721" spans="6:8" x14ac:dyDescent="0.25">
      <c r="F52721" s="11"/>
      <c r="G52721" s="11"/>
      <c r="H52721" s="11"/>
    </row>
    <row r="52722" spans="6:8" x14ac:dyDescent="0.25">
      <c r="F52722" s="11"/>
      <c r="G52722" s="11"/>
      <c r="H52722" s="11"/>
    </row>
    <row r="52723" spans="6:8" x14ac:dyDescent="0.25">
      <c r="F52723" s="11"/>
      <c r="G52723" s="11"/>
      <c r="H52723" s="11"/>
    </row>
    <row r="52724" spans="6:8" x14ac:dyDescent="0.25">
      <c r="F52724" s="11"/>
      <c r="G52724" s="11"/>
      <c r="H52724" s="11"/>
    </row>
    <row r="52725" spans="6:8" x14ac:dyDescent="0.25">
      <c r="F52725" s="11"/>
      <c r="G52725" s="11"/>
      <c r="H52725" s="11"/>
    </row>
    <row r="52726" spans="6:8" x14ac:dyDescent="0.25">
      <c r="F52726" s="11"/>
      <c r="G52726" s="11"/>
      <c r="H52726" s="11"/>
    </row>
    <row r="52727" spans="6:8" x14ac:dyDescent="0.25">
      <c r="F52727" s="11"/>
      <c r="G52727" s="11"/>
      <c r="H52727" s="11"/>
    </row>
    <row r="52728" spans="6:8" x14ac:dyDescent="0.25">
      <c r="F52728" s="11"/>
      <c r="G52728" s="11"/>
      <c r="H52728" s="11"/>
    </row>
    <row r="52729" spans="6:8" x14ac:dyDescent="0.25">
      <c r="F52729" s="11"/>
      <c r="G52729" s="11"/>
      <c r="H52729" s="11"/>
    </row>
    <row r="52730" spans="6:8" x14ac:dyDescent="0.25">
      <c r="F52730" s="11"/>
      <c r="G52730" s="11"/>
      <c r="H52730" s="11"/>
    </row>
    <row r="52731" spans="6:8" x14ac:dyDescent="0.25">
      <c r="F52731" s="11"/>
      <c r="G52731" s="11"/>
      <c r="H52731" s="11"/>
    </row>
    <row r="52732" spans="6:8" x14ac:dyDescent="0.25">
      <c r="F52732" s="11"/>
      <c r="G52732" s="11"/>
      <c r="H52732" s="11"/>
    </row>
    <row r="52733" spans="6:8" x14ac:dyDescent="0.25">
      <c r="F52733" s="11"/>
      <c r="G52733" s="11"/>
      <c r="H52733" s="11"/>
    </row>
    <row r="52734" spans="6:8" x14ac:dyDescent="0.25">
      <c r="F52734" s="11"/>
      <c r="G52734" s="11"/>
      <c r="H52734" s="11"/>
    </row>
    <row r="52735" spans="6:8" x14ac:dyDescent="0.25">
      <c r="F52735" s="11"/>
      <c r="G52735" s="11"/>
      <c r="H52735" s="11"/>
    </row>
    <row r="52736" spans="6:8" x14ac:dyDescent="0.25">
      <c r="F52736" s="11"/>
      <c r="G52736" s="11"/>
      <c r="H52736" s="11"/>
    </row>
    <row r="52737" spans="6:8" x14ac:dyDescent="0.25">
      <c r="F52737" s="11"/>
      <c r="G52737" s="11"/>
      <c r="H52737" s="11"/>
    </row>
    <row r="52738" spans="6:8" x14ac:dyDescent="0.25">
      <c r="F52738" s="11"/>
      <c r="G52738" s="11"/>
      <c r="H52738" s="11"/>
    </row>
    <row r="52739" spans="6:8" x14ac:dyDescent="0.25">
      <c r="F52739" s="11"/>
      <c r="G52739" s="11"/>
      <c r="H52739" s="11"/>
    </row>
    <row r="52740" spans="6:8" x14ac:dyDescent="0.25">
      <c r="F52740" s="11"/>
      <c r="G52740" s="11"/>
      <c r="H52740" s="11"/>
    </row>
    <row r="52741" spans="6:8" x14ac:dyDescent="0.25">
      <c r="F52741" s="11"/>
      <c r="G52741" s="11"/>
      <c r="H52741" s="11"/>
    </row>
    <row r="52742" spans="6:8" x14ac:dyDescent="0.25">
      <c r="F52742" s="11"/>
      <c r="G52742" s="11"/>
      <c r="H52742" s="11"/>
    </row>
    <row r="52743" spans="6:8" x14ac:dyDescent="0.25">
      <c r="F52743" s="11"/>
      <c r="G52743" s="11"/>
      <c r="H52743" s="11"/>
    </row>
    <row r="52744" spans="6:8" x14ac:dyDescent="0.25">
      <c r="F52744" s="11"/>
      <c r="G52744" s="11"/>
      <c r="H52744" s="11"/>
    </row>
    <row r="52745" spans="6:8" x14ac:dyDescent="0.25">
      <c r="F52745" s="11"/>
      <c r="G52745" s="11"/>
      <c r="H52745" s="11"/>
    </row>
    <row r="52746" spans="6:8" x14ac:dyDescent="0.25">
      <c r="F52746" s="11"/>
      <c r="G52746" s="11"/>
      <c r="H52746" s="11"/>
    </row>
    <row r="52747" spans="6:8" x14ac:dyDescent="0.25">
      <c r="F52747" s="11"/>
      <c r="G52747" s="11"/>
      <c r="H52747" s="11"/>
    </row>
    <row r="52748" spans="6:8" x14ac:dyDescent="0.25">
      <c r="F52748" s="11"/>
      <c r="G52748" s="11"/>
      <c r="H52748" s="11"/>
    </row>
    <row r="52749" spans="6:8" x14ac:dyDescent="0.25">
      <c r="F52749" s="11"/>
      <c r="G52749" s="11"/>
      <c r="H52749" s="11"/>
    </row>
    <row r="52750" spans="6:8" x14ac:dyDescent="0.25">
      <c r="F52750" s="11"/>
      <c r="G52750" s="11"/>
      <c r="H52750" s="11"/>
    </row>
    <row r="52751" spans="6:8" x14ac:dyDescent="0.25">
      <c r="F52751" s="11"/>
      <c r="G52751" s="11"/>
      <c r="H52751" s="11"/>
    </row>
    <row r="52752" spans="6:8" x14ac:dyDescent="0.25">
      <c r="F52752" s="11"/>
      <c r="G52752" s="11"/>
      <c r="H52752" s="11"/>
    </row>
    <row r="52753" spans="6:8" x14ac:dyDescent="0.25">
      <c r="F52753" s="11"/>
      <c r="G52753" s="11"/>
      <c r="H52753" s="11"/>
    </row>
    <row r="52754" spans="6:8" x14ac:dyDescent="0.25">
      <c r="F52754" s="11"/>
      <c r="G52754" s="11"/>
      <c r="H52754" s="11"/>
    </row>
    <row r="52755" spans="6:8" x14ac:dyDescent="0.25">
      <c r="F52755" s="11"/>
      <c r="G52755" s="11"/>
      <c r="H52755" s="11"/>
    </row>
    <row r="52756" spans="6:8" x14ac:dyDescent="0.25">
      <c r="F52756" s="11"/>
      <c r="G52756" s="11"/>
      <c r="H52756" s="11"/>
    </row>
    <row r="52757" spans="6:8" x14ac:dyDescent="0.25">
      <c r="F52757" s="11"/>
      <c r="G52757" s="11"/>
      <c r="H52757" s="11"/>
    </row>
    <row r="52758" spans="6:8" x14ac:dyDescent="0.25">
      <c r="F52758" s="11"/>
      <c r="G52758" s="11"/>
      <c r="H52758" s="11"/>
    </row>
    <row r="52759" spans="6:8" x14ac:dyDescent="0.25">
      <c r="F52759" s="11"/>
      <c r="G52759" s="11"/>
      <c r="H52759" s="11"/>
    </row>
    <row r="52760" spans="6:8" x14ac:dyDescent="0.25">
      <c r="F52760" s="11"/>
      <c r="G52760" s="11"/>
      <c r="H52760" s="11"/>
    </row>
    <row r="52761" spans="6:8" x14ac:dyDescent="0.25">
      <c r="F52761" s="11"/>
      <c r="G52761" s="11"/>
      <c r="H52761" s="11"/>
    </row>
    <row r="52762" spans="6:8" x14ac:dyDescent="0.25">
      <c r="F52762" s="11"/>
      <c r="G52762" s="11"/>
      <c r="H52762" s="11"/>
    </row>
    <row r="52763" spans="6:8" x14ac:dyDescent="0.25">
      <c r="F52763" s="11"/>
      <c r="G52763" s="11"/>
      <c r="H52763" s="11"/>
    </row>
    <row r="52764" spans="6:8" x14ac:dyDescent="0.25">
      <c r="F52764" s="11"/>
      <c r="G52764" s="11"/>
      <c r="H52764" s="11"/>
    </row>
    <row r="52765" spans="6:8" x14ac:dyDescent="0.25">
      <c r="F52765" s="11"/>
      <c r="G52765" s="11"/>
      <c r="H52765" s="11"/>
    </row>
    <row r="52766" spans="6:8" x14ac:dyDescent="0.25">
      <c r="F52766" s="11"/>
      <c r="G52766" s="11"/>
      <c r="H52766" s="11"/>
    </row>
    <row r="52767" spans="6:8" x14ac:dyDescent="0.25">
      <c r="F52767" s="11"/>
      <c r="G52767" s="11"/>
      <c r="H52767" s="11"/>
    </row>
    <row r="52768" spans="6:8" x14ac:dyDescent="0.25">
      <c r="F52768" s="11"/>
      <c r="G52768" s="11"/>
      <c r="H52768" s="11"/>
    </row>
    <row r="52769" spans="6:8" x14ac:dyDescent="0.25">
      <c r="F52769" s="11"/>
      <c r="G52769" s="11"/>
      <c r="H52769" s="11"/>
    </row>
    <row r="52770" spans="6:8" x14ac:dyDescent="0.25">
      <c r="F52770" s="11"/>
      <c r="G52770" s="11"/>
      <c r="H52770" s="11"/>
    </row>
    <row r="52771" spans="6:8" x14ac:dyDescent="0.25">
      <c r="F52771" s="11"/>
      <c r="G52771" s="11"/>
      <c r="H52771" s="11"/>
    </row>
    <row r="52772" spans="6:8" x14ac:dyDescent="0.25">
      <c r="F52772" s="11"/>
      <c r="G52772" s="11"/>
      <c r="H52772" s="11"/>
    </row>
    <row r="52773" spans="6:8" x14ac:dyDescent="0.25">
      <c r="F52773" s="11"/>
      <c r="G52773" s="11"/>
      <c r="H52773" s="11"/>
    </row>
    <row r="52774" spans="6:8" x14ac:dyDescent="0.25">
      <c r="F52774" s="11"/>
      <c r="G52774" s="11"/>
      <c r="H52774" s="11"/>
    </row>
    <row r="52775" spans="6:8" x14ac:dyDescent="0.25">
      <c r="F52775" s="11"/>
      <c r="G52775" s="11"/>
      <c r="H52775" s="11"/>
    </row>
    <row r="52776" spans="6:8" x14ac:dyDescent="0.25">
      <c r="F52776" s="11"/>
      <c r="G52776" s="11"/>
      <c r="H52776" s="11"/>
    </row>
    <row r="52777" spans="6:8" x14ac:dyDescent="0.25">
      <c r="F52777" s="11"/>
      <c r="G52777" s="11"/>
      <c r="H52777" s="11"/>
    </row>
    <row r="52778" spans="6:8" x14ac:dyDescent="0.25">
      <c r="F52778" s="11"/>
      <c r="G52778" s="11"/>
      <c r="H52778" s="11"/>
    </row>
    <row r="52779" spans="6:8" x14ac:dyDescent="0.25">
      <c r="F52779" s="11"/>
      <c r="G52779" s="11"/>
      <c r="H52779" s="11"/>
    </row>
    <row r="52780" spans="6:8" x14ac:dyDescent="0.25">
      <c r="F52780" s="11"/>
      <c r="G52780" s="11"/>
      <c r="H52780" s="11"/>
    </row>
    <row r="52781" spans="6:8" x14ac:dyDescent="0.25">
      <c r="F52781" s="11"/>
      <c r="G52781" s="11"/>
      <c r="H52781" s="11"/>
    </row>
    <row r="52782" spans="6:8" x14ac:dyDescent="0.25">
      <c r="F52782" s="11"/>
      <c r="G52782" s="11"/>
      <c r="H52782" s="11"/>
    </row>
    <row r="52783" spans="6:8" x14ac:dyDescent="0.25">
      <c r="F52783" s="11"/>
      <c r="G52783" s="11"/>
      <c r="H52783" s="11"/>
    </row>
    <row r="52784" spans="6:8" x14ac:dyDescent="0.25">
      <c r="F52784" s="11"/>
      <c r="G52784" s="11"/>
      <c r="H52784" s="11"/>
    </row>
    <row r="52785" spans="6:8" x14ac:dyDescent="0.25">
      <c r="F52785" s="11"/>
      <c r="G52785" s="11"/>
      <c r="H52785" s="11"/>
    </row>
    <row r="52786" spans="6:8" x14ac:dyDescent="0.25">
      <c r="F52786" s="11"/>
      <c r="G52786" s="11"/>
      <c r="H52786" s="11"/>
    </row>
    <row r="52787" spans="6:8" x14ac:dyDescent="0.25">
      <c r="F52787" s="11"/>
      <c r="G52787" s="11"/>
      <c r="H52787" s="11"/>
    </row>
    <row r="52788" spans="6:8" x14ac:dyDescent="0.25">
      <c r="F52788" s="11"/>
      <c r="G52788" s="11"/>
      <c r="H52788" s="11"/>
    </row>
    <row r="52789" spans="6:8" x14ac:dyDescent="0.25">
      <c r="F52789" s="11"/>
      <c r="G52789" s="11"/>
      <c r="H52789" s="11"/>
    </row>
    <row r="52790" spans="6:8" x14ac:dyDescent="0.25">
      <c r="F52790" s="11"/>
      <c r="G52790" s="11"/>
      <c r="H52790" s="11"/>
    </row>
    <row r="52791" spans="6:8" x14ac:dyDescent="0.25">
      <c r="F52791" s="11"/>
      <c r="G52791" s="11"/>
      <c r="H52791" s="11"/>
    </row>
    <row r="52792" spans="6:8" x14ac:dyDescent="0.25">
      <c r="F52792" s="11"/>
      <c r="G52792" s="11"/>
      <c r="H52792" s="11"/>
    </row>
    <row r="52793" spans="6:8" x14ac:dyDescent="0.25">
      <c r="F52793" s="11"/>
      <c r="G52793" s="11"/>
      <c r="H52793" s="11"/>
    </row>
    <row r="52794" spans="6:8" x14ac:dyDescent="0.25">
      <c r="F52794" s="11"/>
      <c r="G52794" s="11"/>
      <c r="H52794" s="11"/>
    </row>
    <row r="52795" spans="6:8" x14ac:dyDescent="0.25">
      <c r="F52795" s="11"/>
      <c r="G52795" s="11"/>
      <c r="H52795" s="11"/>
    </row>
    <row r="52796" spans="6:8" x14ac:dyDescent="0.25">
      <c r="F52796" s="11"/>
      <c r="G52796" s="11"/>
      <c r="H52796" s="11"/>
    </row>
    <row r="52797" spans="6:8" x14ac:dyDescent="0.25">
      <c r="F52797" s="11"/>
      <c r="G52797" s="11"/>
      <c r="H52797" s="11"/>
    </row>
    <row r="52798" spans="6:8" x14ac:dyDescent="0.25">
      <c r="F52798" s="11"/>
      <c r="G52798" s="11"/>
      <c r="H52798" s="11"/>
    </row>
    <row r="52799" spans="6:8" x14ac:dyDescent="0.25">
      <c r="F52799" s="11"/>
      <c r="G52799" s="11"/>
      <c r="H52799" s="11"/>
    </row>
    <row r="52800" spans="6:8" x14ac:dyDescent="0.25">
      <c r="F52800" s="11"/>
      <c r="G52800" s="11"/>
      <c r="H52800" s="11"/>
    </row>
    <row r="52801" spans="6:8" x14ac:dyDescent="0.25">
      <c r="F52801" s="11"/>
      <c r="G52801" s="11"/>
      <c r="H52801" s="11"/>
    </row>
    <row r="52802" spans="6:8" x14ac:dyDescent="0.25">
      <c r="F52802" s="11"/>
      <c r="G52802" s="11"/>
      <c r="H52802" s="11"/>
    </row>
    <row r="52803" spans="6:8" x14ac:dyDescent="0.25">
      <c r="F52803" s="11"/>
      <c r="G52803" s="11"/>
      <c r="H52803" s="11"/>
    </row>
    <row r="52804" spans="6:8" x14ac:dyDescent="0.25">
      <c r="F52804" s="11"/>
      <c r="G52804" s="11"/>
      <c r="H52804" s="11"/>
    </row>
    <row r="52805" spans="6:8" x14ac:dyDescent="0.25">
      <c r="F52805" s="11"/>
      <c r="G52805" s="11"/>
      <c r="H52805" s="11"/>
    </row>
    <row r="52806" spans="6:8" x14ac:dyDescent="0.25">
      <c r="F52806" s="11"/>
      <c r="G52806" s="11"/>
      <c r="H52806" s="11"/>
    </row>
    <row r="52807" spans="6:8" x14ac:dyDescent="0.25">
      <c r="F52807" s="11"/>
      <c r="G52807" s="11"/>
      <c r="H52807" s="11"/>
    </row>
    <row r="52808" spans="6:8" x14ac:dyDescent="0.25">
      <c r="F52808" s="11"/>
      <c r="G52808" s="11"/>
      <c r="H52808" s="11"/>
    </row>
    <row r="52809" spans="6:8" x14ac:dyDescent="0.25">
      <c r="F52809" s="11"/>
      <c r="G52809" s="11"/>
      <c r="H52809" s="11"/>
    </row>
    <row r="52810" spans="6:8" x14ac:dyDescent="0.25">
      <c r="F52810" s="11"/>
      <c r="G52810" s="11"/>
      <c r="H52810" s="11"/>
    </row>
    <row r="52811" spans="6:8" x14ac:dyDescent="0.25">
      <c r="F52811" s="11"/>
      <c r="G52811" s="11"/>
      <c r="H52811" s="11"/>
    </row>
    <row r="52812" spans="6:8" x14ac:dyDescent="0.25">
      <c r="F52812" s="11"/>
      <c r="G52812" s="11"/>
      <c r="H52812" s="11"/>
    </row>
    <row r="52813" spans="6:8" x14ac:dyDescent="0.25">
      <c r="F52813" s="11"/>
      <c r="G52813" s="11"/>
      <c r="H52813" s="11"/>
    </row>
    <row r="52814" spans="6:8" x14ac:dyDescent="0.25">
      <c r="F52814" s="11"/>
      <c r="G52814" s="11"/>
      <c r="H52814" s="11"/>
    </row>
    <row r="52815" spans="6:8" x14ac:dyDescent="0.25">
      <c r="F52815" s="11"/>
      <c r="G52815" s="11"/>
      <c r="H52815" s="11"/>
    </row>
    <row r="52816" spans="6:8" x14ac:dyDescent="0.25">
      <c r="F52816" s="11"/>
      <c r="G52816" s="11"/>
      <c r="H52816" s="11"/>
    </row>
    <row r="52817" spans="6:8" x14ac:dyDescent="0.25">
      <c r="F52817" s="11"/>
      <c r="G52817" s="11"/>
      <c r="H52817" s="11"/>
    </row>
    <row r="52818" spans="6:8" x14ac:dyDescent="0.25">
      <c r="F52818" s="11"/>
      <c r="G52818" s="11"/>
      <c r="H52818" s="11"/>
    </row>
    <row r="52819" spans="6:8" x14ac:dyDescent="0.25">
      <c r="F52819" s="11"/>
      <c r="G52819" s="11"/>
      <c r="H52819" s="11"/>
    </row>
    <row r="52820" spans="6:8" x14ac:dyDescent="0.25">
      <c r="F52820" s="11"/>
      <c r="G52820" s="11"/>
      <c r="H52820" s="11"/>
    </row>
    <row r="52821" spans="6:8" x14ac:dyDescent="0.25">
      <c r="F52821" s="11"/>
      <c r="G52821" s="11"/>
      <c r="H52821" s="11"/>
    </row>
    <row r="52822" spans="6:8" x14ac:dyDescent="0.25">
      <c r="F52822" s="11"/>
      <c r="G52822" s="11"/>
      <c r="H52822" s="11"/>
    </row>
    <row r="52823" spans="6:8" x14ac:dyDescent="0.25">
      <c r="F52823" s="11"/>
      <c r="G52823" s="11"/>
      <c r="H52823" s="11"/>
    </row>
    <row r="52824" spans="6:8" x14ac:dyDescent="0.25">
      <c r="F52824" s="11"/>
      <c r="G52824" s="11"/>
      <c r="H52824" s="11"/>
    </row>
    <row r="52825" spans="6:8" x14ac:dyDescent="0.25">
      <c r="F52825" s="11"/>
      <c r="G52825" s="11"/>
      <c r="H52825" s="11"/>
    </row>
    <row r="52826" spans="6:8" x14ac:dyDescent="0.25">
      <c r="F52826" s="11"/>
      <c r="G52826" s="11"/>
      <c r="H52826" s="11"/>
    </row>
    <row r="52827" spans="6:8" x14ac:dyDescent="0.25">
      <c r="F52827" s="11"/>
      <c r="G52827" s="11"/>
      <c r="H52827" s="11"/>
    </row>
    <row r="52828" spans="6:8" x14ac:dyDescent="0.25">
      <c r="F52828" s="11"/>
      <c r="G52828" s="11"/>
      <c r="H52828" s="11"/>
    </row>
    <row r="52829" spans="6:8" x14ac:dyDescent="0.25">
      <c r="F52829" s="11"/>
      <c r="G52829" s="11"/>
      <c r="H52829" s="11"/>
    </row>
    <row r="52830" spans="6:8" x14ac:dyDescent="0.25">
      <c r="F52830" s="11"/>
      <c r="G52830" s="11"/>
      <c r="H52830" s="11"/>
    </row>
    <row r="52831" spans="6:8" x14ac:dyDescent="0.25">
      <c r="F52831" s="11"/>
      <c r="G52831" s="11"/>
      <c r="H52831" s="11"/>
    </row>
    <row r="52832" spans="6:8" x14ac:dyDescent="0.25">
      <c r="F52832" s="11"/>
      <c r="G52832" s="11"/>
      <c r="H52832" s="11"/>
    </row>
    <row r="52833" spans="6:8" x14ac:dyDescent="0.25">
      <c r="F52833" s="11"/>
      <c r="G52833" s="11"/>
      <c r="H52833" s="11"/>
    </row>
    <row r="52834" spans="6:8" x14ac:dyDescent="0.25">
      <c r="F52834" s="11"/>
      <c r="G52834" s="11"/>
      <c r="H52834" s="11"/>
    </row>
    <row r="52835" spans="6:8" x14ac:dyDescent="0.25">
      <c r="F52835" s="11"/>
      <c r="G52835" s="11"/>
      <c r="H52835" s="11"/>
    </row>
    <row r="52836" spans="6:8" x14ac:dyDescent="0.25">
      <c r="F52836" s="11"/>
      <c r="G52836" s="11"/>
      <c r="H52836" s="11"/>
    </row>
    <row r="52837" spans="6:8" x14ac:dyDescent="0.25">
      <c r="F52837" s="11"/>
      <c r="G52837" s="11"/>
      <c r="H52837" s="11"/>
    </row>
    <row r="52838" spans="6:8" x14ac:dyDescent="0.25">
      <c r="F52838" s="11"/>
      <c r="G52838" s="11"/>
      <c r="H52838" s="11"/>
    </row>
    <row r="52839" spans="6:8" x14ac:dyDescent="0.25">
      <c r="F52839" s="11"/>
      <c r="G52839" s="11"/>
      <c r="H52839" s="11"/>
    </row>
    <row r="52840" spans="6:8" x14ac:dyDescent="0.25">
      <c r="F52840" s="11"/>
      <c r="G52840" s="11"/>
      <c r="H52840" s="11"/>
    </row>
    <row r="52841" spans="6:8" x14ac:dyDescent="0.25">
      <c r="F52841" s="11"/>
      <c r="G52841" s="11"/>
      <c r="H52841" s="11"/>
    </row>
    <row r="52842" spans="6:8" x14ac:dyDescent="0.25">
      <c r="F52842" s="11"/>
      <c r="G52842" s="11"/>
      <c r="H52842" s="11"/>
    </row>
    <row r="52843" spans="6:8" x14ac:dyDescent="0.25">
      <c r="F52843" s="11"/>
      <c r="G52843" s="11"/>
      <c r="H52843" s="11"/>
    </row>
    <row r="52844" spans="6:8" x14ac:dyDescent="0.25">
      <c r="F52844" s="11"/>
      <c r="G52844" s="11"/>
      <c r="H52844" s="11"/>
    </row>
    <row r="52845" spans="6:8" x14ac:dyDescent="0.25">
      <c r="F52845" s="11"/>
      <c r="G52845" s="11"/>
      <c r="H52845" s="11"/>
    </row>
    <row r="52846" spans="6:8" x14ac:dyDescent="0.25">
      <c r="F52846" s="11"/>
      <c r="G52846" s="11"/>
      <c r="H52846" s="11"/>
    </row>
    <row r="52847" spans="6:8" x14ac:dyDescent="0.25">
      <c r="F52847" s="11"/>
      <c r="G52847" s="11"/>
      <c r="H52847" s="11"/>
    </row>
    <row r="52848" spans="6:8" x14ac:dyDescent="0.25">
      <c r="F52848" s="11"/>
      <c r="G52848" s="11"/>
      <c r="H52848" s="11"/>
    </row>
    <row r="52849" spans="6:8" x14ac:dyDescent="0.25">
      <c r="F52849" s="11"/>
      <c r="G52849" s="11"/>
      <c r="H52849" s="11"/>
    </row>
    <row r="52850" spans="6:8" x14ac:dyDescent="0.25">
      <c r="F52850" s="11"/>
      <c r="G52850" s="11"/>
      <c r="H52850" s="11"/>
    </row>
    <row r="52851" spans="6:8" x14ac:dyDescent="0.25">
      <c r="F52851" s="11"/>
      <c r="G52851" s="11"/>
      <c r="H52851" s="11"/>
    </row>
    <row r="52852" spans="6:8" x14ac:dyDescent="0.25">
      <c r="F52852" s="11"/>
      <c r="G52852" s="11"/>
      <c r="H52852" s="11"/>
    </row>
    <row r="52853" spans="6:8" x14ac:dyDescent="0.25">
      <c r="F52853" s="11"/>
      <c r="G52853" s="11"/>
      <c r="H52853" s="11"/>
    </row>
    <row r="52854" spans="6:8" x14ac:dyDescent="0.25">
      <c r="F52854" s="11"/>
      <c r="G52854" s="11"/>
      <c r="H52854" s="11"/>
    </row>
    <row r="52855" spans="6:8" x14ac:dyDescent="0.25">
      <c r="F52855" s="11"/>
      <c r="G52855" s="11"/>
      <c r="H52855" s="11"/>
    </row>
    <row r="52856" spans="6:8" x14ac:dyDescent="0.25">
      <c r="F52856" s="11"/>
      <c r="G52856" s="11"/>
      <c r="H52856" s="11"/>
    </row>
    <row r="52857" spans="6:8" x14ac:dyDescent="0.25">
      <c r="F52857" s="11"/>
      <c r="G52857" s="11"/>
      <c r="H52857" s="11"/>
    </row>
    <row r="52858" spans="6:8" x14ac:dyDescent="0.25">
      <c r="F52858" s="11"/>
      <c r="G52858" s="11"/>
      <c r="H52858" s="11"/>
    </row>
    <row r="52859" spans="6:8" x14ac:dyDescent="0.25">
      <c r="F52859" s="11"/>
      <c r="G52859" s="11"/>
      <c r="H52859" s="11"/>
    </row>
    <row r="52860" spans="6:8" x14ac:dyDescent="0.25">
      <c r="F52860" s="11"/>
      <c r="G52860" s="11"/>
      <c r="H52860" s="11"/>
    </row>
    <row r="52861" spans="6:8" x14ac:dyDescent="0.25">
      <c r="F52861" s="11"/>
      <c r="G52861" s="11"/>
      <c r="H52861" s="11"/>
    </row>
    <row r="52862" spans="6:8" x14ac:dyDescent="0.25">
      <c r="F52862" s="11"/>
      <c r="G52862" s="11"/>
      <c r="H52862" s="11"/>
    </row>
    <row r="52863" spans="6:8" x14ac:dyDescent="0.25">
      <c r="F52863" s="11"/>
      <c r="G52863" s="11"/>
      <c r="H52863" s="11"/>
    </row>
    <row r="52864" spans="6:8" x14ac:dyDescent="0.25">
      <c r="F52864" s="11"/>
      <c r="G52864" s="11"/>
      <c r="H52864" s="11"/>
    </row>
    <row r="52865" spans="6:8" x14ac:dyDescent="0.25">
      <c r="F52865" s="11"/>
      <c r="G52865" s="11"/>
      <c r="H52865" s="11"/>
    </row>
    <row r="52866" spans="6:8" x14ac:dyDescent="0.25">
      <c r="F52866" s="11"/>
      <c r="G52866" s="11"/>
      <c r="H52866" s="11"/>
    </row>
    <row r="52867" spans="6:8" x14ac:dyDescent="0.25">
      <c r="F52867" s="11"/>
      <c r="G52867" s="11"/>
      <c r="H52867" s="11"/>
    </row>
    <row r="52868" spans="6:8" x14ac:dyDescent="0.25">
      <c r="F52868" s="11"/>
      <c r="G52868" s="11"/>
      <c r="H52868" s="11"/>
    </row>
    <row r="52869" spans="6:8" x14ac:dyDescent="0.25">
      <c r="F52869" s="11"/>
      <c r="G52869" s="11"/>
      <c r="H52869" s="11"/>
    </row>
    <row r="52870" spans="6:8" x14ac:dyDescent="0.25">
      <c r="F52870" s="11"/>
      <c r="G52870" s="11"/>
      <c r="H52870" s="11"/>
    </row>
    <row r="52871" spans="6:8" x14ac:dyDescent="0.25">
      <c r="F52871" s="11"/>
      <c r="G52871" s="11"/>
      <c r="H52871" s="11"/>
    </row>
    <row r="52872" spans="6:8" x14ac:dyDescent="0.25">
      <c r="F52872" s="11"/>
      <c r="G52872" s="11"/>
      <c r="H52872" s="11"/>
    </row>
    <row r="52873" spans="6:8" x14ac:dyDescent="0.25">
      <c r="F52873" s="11"/>
      <c r="G52873" s="11"/>
      <c r="H52873" s="11"/>
    </row>
    <row r="52874" spans="6:8" x14ac:dyDescent="0.25">
      <c r="F52874" s="11"/>
      <c r="G52874" s="11"/>
      <c r="H52874" s="11"/>
    </row>
    <row r="52875" spans="6:8" x14ac:dyDescent="0.25">
      <c r="F52875" s="11"/>
      <c r="G52875" s="11"/>
      <c r="H52875" s="11"/>
    </row>
    <row r="52876" spans="6:8" x14ac:dyDescent="0.25">
      <c r="F52876" s="11"/>
      <c r="G52876" s="11"/>
      <c r="H52876" s="11"/>
    </row>
    <row r="52877" spans="6:8" x14ac:dyDescent="0.25">
      <c r="F52877" s="11"/>
      <c r="G52877" s="11"/>
      <c r="H52877" s="11"/>
    </row>
    <row r="52878" spans="6:8" x14ac:dyDescent="0.25">
      <c r="F52878" s="11"/>
      <c r="G52878" s="11"/>
      <c r="H52878" s="11"/>
    </row>
    <row r="52879" spans="6:8" x14ac:dyDescent="0.25">
      <c r="F52879" s="11"/>
      <c r="G52879" s="11"/>
      <c r="H52879" s="11"/>
    </row>
    <row r="52880" spans="6:8" x14ac:dyDescent="0.25">
      <c r="F52880" s="11"/>
      <c r="G52880" s="11"/>
      <c r="H52880" s="11"/>
    </row>
    <row r="52881" spans="6:8" x14ac:dyDescent="0.25">
      <c r="F52881" s="11"/>
      <c r="G52881" s="11"/>
      <c r="H52881" s="11"/>
    </row>
    <row r="52882" spans="6:8" x14ac:dyDescent="0.25">
      <c r="F52882" s="11"/>
      <c r="G52882" s="11"/>
      <c r="H52882" s="11"/>
    </row>
    <row r="52883" spans="6:8" x14ac:dyDescent="0.25">
      <c r="F52883" s="11"/>
      <c r="G52883" s="11"/>
      <c r="H52883" s="11"/>
    </row>
    <row r="52884" spans="6:8" x14ac:dyDescent="0.25">
      <c r="F52884" s="11"/>
      <c r="G52884" s="11"/>
      <c r="H52884" s="11"/>
    </row>
    <row r="52885" spans="6:8" x14ac:dyDescent="0.25">
      <c r="F52885" s="11"/>
      <c r="G52885" s="11"/>
      <c r="H52885" s="11"/>
    </row>
    <row r="52886" spans="6:8" x14ac:dyDescent="0.25">
      <c r="F52886" s="11"/>
      <c r="G52886" s="11"/>
      <c r="H52886" s="11"/>
    </row>
    <row r="52887" spans="6:8" x14ac:dyDescent="0.25">
      <c r="F52887" s="11"/>
      <c r="G52887" s="11"/>
      <c r="H52887" s="11"/>
    </row>
    <row r="52888" spans="6:8" x14ac:dyDescent="0.25">
      <c r="F52888" s="11"/>
      <c r="G52888" s="11"/>
      <c r="H52888" s="11"/>
    </row>
    <row r="52889" spans="6:8" x14ac:dyDescent="0.25">
      <c r="F52889" s="11"/>
      <c r="G52889" s="11"/>
      <c r="H52889" s="11"/>
    </row>
    <row r="52890" spans="6:8" x14ac:dyDescent="0.25">
      <c r="F52890" s="11"/>
      <c r="G52890" s="11"/>
      <c r="H52890" s="11"/>
    </row>
    <row r="52891" spans="6:8" x14ac:dyDescent="0.25">
      <c r="F52891" s="11"/>
      <c r="G52891" s="11"/>
      <c r="H52891" s="11"/>
    </row>
    <row r="52892" spans="6:8" x14ac:dyDescent="0.25">
      <c r="F52892" s="11"/>
      <c r="G52892" s="11"/>
      <c r="H52892" s="11"/>
    </row>
    <row r="52893" spans="6:8" x14ac:dyDescent="0.25">
      <c r="F52893" s="11"/>
      <c r="G52893" s="11"/>
      <c r="H52893" s="11"/>
    </row>
    <row r="52894" spans="6:8" x14ac:dyDescent="0.25">
      <c r="F52894" s="11"/>
      <c r="G52894" s="11"/>
      <c r="H52894" s="11"/>
    </row>
    <row r="52895" spans="6:8" x14ac:dyDescent="0.25">
      <c r="F52895" s="11"/>
      <c r="G52895" s="11"/>
      <c r="H52895" s="11"/>
    </row>
    <row r="52896" spans="6:8" x14ac:dyDescent="0.25">
      <c r="F52896" s="11"/>
      <c r="G52896" s="11"/>
      <c r="H52896" s="11"/>
    </row>
    <row r="52897" spans="6:8" x14ac:dyDescent="0.25">
      <c r="F52897" s="11"/>
      <c r="G52897" s="11"/>
      <c r="H52897" s="11"/>
    </row>
    <row r="52898" spans="6:8" x14ac:dyDescent="0.25">
      <c r="F52898" s="11"/>
      <c r="G52898" s="11"/>
      <c r="H52898" s="11"/>
    </row>
    <row r="52899" spans="6:8" x14ac:dyDescent="0.25">
      <c r="F52899" s="11"/>
      <c r="G52899" s="11"/>
      <c r="H52899" s="11"/>
    </row>
    <row r="52900" spans="6:8" x14ac:dyDescent="0.25">
      <c r="F52900" s="11"/>
      <c r="G52900" s="11"/>
      <c r="H52900" s="11"/>
    </row>
    <row r="52901" spans="6:8" x14ac:dyDescent="0.25">
      <c r="F52901" s="11"/>
      <c r="G52901" s="11"/>
      <c r="H52901" s="11"/>
    </row>
    <row r="52902" spans="6:8" x14ac:dyDescent="0.25">
      <c r="F52902" s="11"/>
      <c r="G52902" s="11"/>
      <c r="H52902" s="11"/>
    </row>
    <row r="52903" spans="6:8" x14ac:dyDescent="0.25">
      <c r="F52903" s="11"/>
      <c r="G52903" s="11"/>
      <c r="H52903" s="11"/>
    </row>
    <row r="52904" spans="6:8" x14ac:dyDescent="0.25">
      <c r="F52904" s="11"/>
      <c r="G52904" s="11"/>
      <c r="H52904" s="11"/>
    </row>
    <row r="52905" spans="6:8" x14ac:dyDescent="0.25">
      <c r="F52905" s="11"/>
      <c r="G52905" s="11"/>
      <c r="H52905" s="11"/>
    </row>
    <row r="52906" spans="6:8" x14ac:dyDescent="0.25">
      <c r="F52906" s="11"/>
      <c r="G52906" s="11"/>
      <c r="H52906" s="11"/>
    </row>
    <row r="52907" spans="6:8" x14ac:dyDescent="0.25">
      <c r="F52907" s="11"/>
      <c r="G52907" s="11"/>
      <c r="H52907" s="11"/>
    </row>
    <row r="52908" spans="6:8" x14ac:dyDescent="0.25">
      <c r="F52908" s="11"/>
      <c r="G52908" s="11"/>
      <c r="H52908" s="11"/>
    </row>
    <row r="52909" spans="6:8" x14ac:dyDescent="0.25">
      <c r="F52909" s="11"/>
      <c r="G52909" s="11"/>
      <c r="H52909" s="11"/>
    </row>
    <row r="52910" spans="6:8" x14ac:dyDescent="0.25">
      <c r="F52910" s="11"/>
      <c r="G52910" s="11"/>
      <c r="H52910" s="11"/>
    </row>
    <row r="52911" spans="6:8" x14ac:dyDescent="0.25">
      <c r="F52911" s="11"/>
      <c r="G52911" s="11"/>
      <c r="H52911" s="11"/>
    </row>
    <row r="52912" spans="6:8" x14ac:dyDescent="0.25">
      <c r="F52912" s="11"/>
      <c r="G52912" s="11"/>
      <c r="H52912" s="11"/>
    </row>
    <row r="52913" spans="6:8" x14ac:dyDescent="0.25">
      <c r="F52913" s="11"/>
      <c r="G52913" s="11"/>
      <c r="H52913" s="11"/>
    </row>
    <row r="52914" spans="6:8" x14ac:dyDescent="0.25">
      <c r="F52914" s="11"/>
      <c r="G52914" s="11"/>
      <c r="H52914" s="11"/>
    </row>
    <row r="52915" spans="6:8" x14ac:dyDescent="0.25">
      <c r="F52915" s="11"/>
      <c r="G52915" s="11"/>
      <c r="H52915" s="11"/>
    </row>
    <row r="52916" spans="6:8" x14ac:dyDescent="0.25">
      <c r="F52916" s="11"/>
      <c r="G52916" s="11"/>
      <c r="H52916" s="11"/>
    </row>
    <row r="52917" spans="6:8" x14ac:dyDescent="0.25">
      <c r="F52917" s="11"/>
      <c r="G52917" s="11"/>
      <c r="H52917" s="11"/>
    </row>
    <row r="52918" spans="6:8" x14ac:dyDescent="0.25">
      <c r="F52918" s="11"/>
      <c r="G52918" s="11"/>
      <c r="H52918" s="11"/>
    </row>
    <row r="52919" spans="6:8" x14ac:dyDescent="0.25">
      <c r="F52919" s="11"/>
      <c r="G52919" s="11"/>
      <c r="H52919" s="11"/>
    </row>
    <row r="52920" spans="6:8" x14ac:dyDescent="0.25">
      <c r="F52920" s="11"/>
      <c r="G52920" s="11"/>
      <c r="H52920" s="11"/>
    </row>
    <row r="52921" spans="6:8" x14ac:dyDescent="0.25">
      <c r="F52921" s="11"/>
      <c r="G52921" s="11"/>
      <c r="H52921" s="11"/>
    </row>
    <row r="52922" spans="6:8" x14ac:dyDescent="0.25">
      <c r="F52922" s="11"/>
      <c r="G52922" s="11"/>
      <c r="H52922" s="11"/>
    </row>
    <row r="52923" spans="6:8" x14ac:dyDescent="0.25">
      <c r="F52923" s="11"/>
      <c r="G52923" s="11"/>
      <c r="H52923" s="11"/>
    </row>
    <row r="52924" spans="6:8" x14ac:dyDescent="0.25">
      <c r="F52924" s="11"/>
      <c r="G52924" s="11"/>
      <c r="H52924" s="11"/>
    </row>
    <row r="52925" spans="6:8" x14ac:dyDescent="0.25">
      <c r="F52925" s="11"/>
      <c r="G52925" s="11"/>
      <c r="H52925" s="11"/>
    </row>
    <row r="52926" spans="6:8" x14ac:dyDescent="0.25">
      <c r="F52926" s="11"/>
      <c r="G52926" s="11"/>
      <c r="H52926" s="11"/>
    </row>
    <row r="52927" spans="6:8" x14ac:dyDescent="0.25">
      <c r="F52927" s="11"/>
      <c r="G52927" s="11"/>
      <c r="H52927" s="11"/>
    </row>
    <row r="52928" spans="6:8" x14ac:dyDescent="0.25">
      <c r="F52928" s="11"/>
      <c r="G52928" s="11"/>
      <c r="H52928" s="11"/>
    </row>
    <row r="52929" spans="6:8" x14ac:dyDescent="0.25">
      <c r="F52929" s="11"/>
      <c r="G52929" s="11"/>
      <c r="H52929" s="11"/>
    </row>
    <row r="52930" spans="6:8" x14ac:dyDescent="0.25">
      <c r="F52930" s="11"/>
      <c r="G52930" s="11"/>
      <c r="H52930" s="11"/>
    </row>
    <row r="52931" spans="6:8" x14ac:dyDescent="0.25">
      <c r="F52931" s="11"/>
      <c r="G52931" s="11"/>
      <c r="H52931" s="11"/>
    </row>
    <row r="52932" spans="6:8" x14ac:dyDescent="0.25">
      <c r="F52932" s="11"/>
      <c r="G52932" s="11"/>
      <c r="H52932" s="11"/>
    </row>
    <row r="52933" spans="6:8" x14ac:dyDescent="0.25">
      <c r="F52933" s="11"/>
      <c r="G52933" s="11"/>
      <c r="H52933" s="11"/>
    </row>
    <row r="52934" spans="6:8" x14ac:dyDescent="0.25">
      <c r="F52934" s="11"/>
      <c r="G52934" s="11"/>
      <c r="H52934" s="11"/>
    </row>
    <row r="52935" spans="6:8" x14ac:dyDescent="0.25">
      <c r="F52935" s="11"/>
      <c r="G52935" s="11"/>
      <c r="H52935" s="11"/>
    </row>
    <row r="52936" spans="6:8" x14ac:dyDescent="0.25">
      <c r="F52936" s="11"/>
      <c r="G52936" s="11"/>
      <c r="H52936" s="11"/>
    </row>
    <row r="52937" spans="6:8" x14ac:dyDescent="0.25">
      <c r="F52937" s="11"/>
      <c r="G52937" s="11"/>
      <c r="H52937" s="11"/>
    </row>
    <row r="52938" spans="6:8" x14ac:dyDescent="0.25">
      <c r="F52938" s="11"/>
      <c r="G52938" s="11"/>
      <c r="H52938" s="11"/>
    </row>
    <row r="52939" spans="6:8" x14ac:dyDescent="0.25">
      <c r="F52939" s="11"/>
      <c r="G52939" s="11"/>
      <c r="H52939" s="11"/>
    </row>
    <row r="52940" spans="6:8" x14ac:dyDescent="0.25">
      <c r="F52940" s="11"/>
      <c r="G52940" s="11"/>
      <c r="H52940" s="11"/>
    </row>
    <row r="52941" spans="6:8" x14ac:dyDescent="0.25">
      <c r="F52941" s="11"/>
      <c r="G52941" s="11"/>
      <c r="H52941" s="11"/>
    </row>
    <row r="52942" spans="6:8" x14ac:dyDescent="0.25">
      <c r="F52942" s="11"/>
      <c r="G52942" s="11"/>
      <c r="H52942" s="11"/>
    </row>
    <row r="52943" spans="6:8" x14ac:dyDescent="0.25">
      <c r="F52943" s="11"/>
      <c r="G52943" s="11"/>
      <c r="H52943" s="11"/>
    </row>
    <row r="52944" spans="6:8" x14ac:dyDescent="0.25">
      <c r="F52944" s="11"/>
      <c r="G52944" s="11"/>
      <c r="H52944" s="11"/>
    </row>
    <row r="52945" spans="6:8" x14ac:dyDescent="0.25">
      <c r="F52945" s="11"/>
      <c r="G52945" s="11"/>
      <c r="H52945" s="11"/>
    </row>
    <row r="52946" spans="6:8" x14ac:dyDescent="0.25">
      <c r="F52946" s="11"/>
      <c r="G52946" s="11"/>
      <c r="H52946" s="11"/>
    </row>
    <row r="52947" spans="6:8" x14ac:dyDescent="0.25">
      <c r="F52947" s="11"/>
      <c r="G52947" s="11"/>
      <c r="H52947" s="11"/>
    </row>
    <row r="52948" spans="6:8" x14ac:dyDescent="0.25">
      <c r="F52948" s="11"/>
      <c r="G52948" s="11"/>
      <c r="H52948" s="11"/>
    </row>
    <row r="52949" spans="6:8" x14ac:dyDescent="0.25">
      <c r="F52949" s="11"/>
      <c r="G52949" s="11"/>
      <c r="H52949" s="11"/>
    </row>
    <row r="52950" spans="6:8" x14ac:dyDescent="0.25">
      <c r="F52950" s="11"/>
      <c r="G52950" s="11"/>
      <c r="H52950" s="11"/>
    </row>
    <row r="52951" spans="6:8" x14ac:dyDescent="0.25">
      <c r="F52951" s="11"/>
      <c r="G52951" s="11"/>
      <c r="H52951" s="11"/>
    </row>
    <row r="52952" spans="6:8" x14ac:dyDescent="0.25">
      <c r="F52952" s="11"/>
      <c r="G52952" s="11"/>
      <c r="H52952" s="11"/>
    </row>
    <row r="52953" spans="6:8" x14ac:dyDescent="0.25">
      <c r="F52953" s="11"/>
      <c r="G52953" s="11"/>
      <c r="H52953" s="11"/>
    </row>
    <row r="52954" spans="6:8" x14ac:dyDescent="0.25">
      <c r="F52954" s="11"/>
      <c r="G52954" s="11"/>
      <c r="H52954" s="11"/>
    </row>
    <row r="52955" spans="6:8" x14ac:dyDescent="0.25">
      <c r="F52955" s="11"/>
      <c r="G52955" s="11"/>
      <c r="H52955" s="11"/>
    </row>
    <row r="52956" spans="6:8" x14ac:dyDescent="0.25">
      <c r="F52956" s="11"/>
      <c r="G52956" s="11"/>
      <c r="H52956" s="11"/>
    </row>
    <row r="52957" spans="6:8" x14ac:dyDescent="0.25">
      <c r="F52957" s="11"/>
      <c r="G52957" s="11"/>
      <c r="H52957" s="11"/>
    </row>
    <row r="52958" spans="6:8" x14ac:dyDescent="0.25">
      <c r="F52958" s="11"/>
      <c r="G52958" s="11"/>
      <c r="H52958" s="11"/>
    </row>
    <row r="52959" spans="6:8" x14ac:dyDescent="0.25">
      <c r="F52959" s="11"/>
      <c r="G52959" s="11"/>
      <c r="H52959" s="11"/>
    </row>
    <row r="52960" spans="6:8" x14ac:dyDescent="0.25">
      <c r="F52960" s="11"/>
      <c r="G52960" s="11"/>
      <c r="H52960" s="11"/>
    </row>
    <row r="52961" spans="6:8" x14ac:dyDescent="0.25">
      <c r="F52961" s="11"/>
      <c r="G52961" s="11"/>
      <c r="H52961" s="11"/>
    </row>
    <row r="52962" spans="6:8" x14ac:dyDescent="0.25">
      <c r="F52962" s="11"/>
      <c r="G52962" s="11"/>
      <c r="H52962" s="11"/>
    </row>
    <row r="52963" spans="6:8" x14ac:dyDescent="0.25">
      <c r="F52963" s="11"/>
      <c r="G52963" s="11"/>
      <c r="H52963" s="11"/>
    </row>
    <row r="52964" spans="6:8" x14ac:dyDescent="0.25">
      <c r="F52964" s="11"/>
      <c r="G52964" s="11"/>
      <c r="H52964" s="11"/>
    </row>
    <row r="52965" spans="6:8" x14ac:dyDescent="0.25">
      <c r="F52965" s="11"/>
      <c r="G52965" s="11"/>
      <c r="H52965" s="11"/>
    </row>
    <row r="52966" spans="6:8" x14ac:dyDescent="0.25">
      <c r="F52966" s="11"/>
      <c r="G52966" s="11"/>
      <c r="H52966" s="11"/>
    </row>
    <row r="52967" spans="6:8" x14ac:dyDescent="0.25">
      <c r="F52967" s="11"/>
      <c r="G52967" s="11"/>
      <c r="H52967" s="11"/>
    </row>
    <row r="52968" spans="6:8" x14ac:dyDescent="0.25">
      <c r="F52968" s="11"/>
      <c r="G52968" s="11"/>
      <c r="H52968" s="11"/>
    </row>
    <row r="52969" spans="6:8" x14ac:dyDescent="0.25">
      <c r="F52969" s="11"/>
      <c r="G52969" s="11"/>
      <c r="H52969" s="11"/>
    </row>
    <row r="52970" spans="6:8" x14ac:dyDescent="0.25">
      <c r="F52970" s="11"/>
      <c r="G52970" s="11"/>
      <c r="H52970" s="11"/>
    </row>
    <row r="52971" spans="6:8" x14ac:dyDescent="0.25">
      <c r="F52971" s="11"/>
      <c r="G52971" s="11"/>
      <c r="H52971" s="11"/>
    </row>
    <row r="52972" spans="6:8" x14ac:dyDescent="0.25">
      <c r="F52972" s="11"/>
      <c r="G52972" s="11"/>
      <c r="H52972" s="11"/>
    </row>
    <row r="52973" spans="6:8" x14ac:dyDescent="0.25">
      <c r="F52973" s="11"/>
      <c r="G52973" s="11"/>
      <c r="H52973" s="11"/>
    </row>
    <row r="52974" spans="6:8" x14ac:dyDescent="0.25">
      <c r="F52974" s="11"/>
      <c r="G52974" s="11"/>
      <c r="H52974" s="11"/>
    </row>
    <row r="52975" spans="6:8" x14ac:dyDescent="0.25">
      <c r="F52975" s="11"/>
      <c r="G52975" s="11"/>
      <c r="H52975" s="11"/>
    </row>
    <row r="52976" spans="6:8" x14ac:dyDescent="0.25">
      <c r="F52976" s="11"/>
      <c r="G52976" s="11"/>
      <c r="H52976" s="11"/>
    </row>
    <row r="52977" spans="6:8" x14ac:dyDescent="0.25">
      <c r="F52977" s="11"/>
      <c r="G52977" s="11"/>
      <c r="H52977" s="11"/>
    </row>
    <row r="52978" spans="6:8" x14ac:dyDescent="0.25">
      <c r="F52978" s="11"/>
      <c r="G52978" s="11"/>
      <c r="H52978" s="11"/>
    </row>
    <row r="52979" spans="6:8" x14ac:dyDescent="0.25">
      <c r="F52979" s="11"/>
      <c r="G52979" s="11"/>
      <c r="H52979" s="11"/>
    </row>
    <row r="52980" spans="6:8" x14ac:dyDescent="0.25">
      <c r="F52980" s="11"/>
      <c r="G52980" s="11"/>
      <c r="H52980" s="11"/>
    </row>
    <row r="52981" spans="6:8" x14ac:dyDescent="0.25">
      <c r="F52981" s="11"/>
      <c r="G52981" s="11"/>
      <c r="H52981" s="11"/>
    </row>
    <row r="52982" spans="6:8" x14ac:dyDescent="0.25">
      <c r="F52982" s="11"/>
      <c r="G52982" s="11"/>
      <c r="H52982" s="11"/>
    </row>
    <row r="52983" spans="6:8" x14ac:dyDescent="0.25">
      <c r="F52983" s="11"/>
      <c r="G52983" s="11"/>
      <c r="H52983" s="11"/>
    </row>
    <row r="52984" spans="6:8" x14ac:dyDescent="0.25">
      <c r="F52984" s="11"/>
      <c r="G52984" s="11"/>
      <c r="H52984" s="11"/>
    </row>
    <row r="52985" spans="6:8" x14ac:dyDescent="0.25">
      <c r="F52985" s="11"/>
      <c r="G52985" s="11"/>
      <c r="H52985" s="11"/>
    </row>
    <row r="52986" spans="6:8" x14ac:dyDescent="0.25">
      <c r="F52986" s="11"/>
      <c r="G52986" s="11"/>
      <c r="H52986" s="11"/>
    </row>
    <row r="52987" spans="6:8" x14ac:dyDescent="0.25">
      <c r="F52987" s="11"/>
      <c r="G52987" s="11"/>
      <c r="H52987" s="11"/>
    </row>
    <row r="52988" spans="6:8" x14ac:dyDescent="0.25">
      <c r="F52988" s="11"/>
      <c r="G52988" s="11"/>
      <c r="H52988" s="11"/>
    </row>
    <row r="52989" spans="6:8" x14ac:dyDescent="0.25">
      <c r="F52989" s="11"/>
      <c r="G52989" s="11"/>
      <c r="H52989" s="11"/>
    </row>
    <row r="52990" spans="6:8" x14ac:dyDescent="0.25">
      <c r="F52990" s="11"/>
      <c r="G52990" s="11"/>
      <c r="H52990" s="11"/>
    </row>
    <row r="52991" spans="6:8" x14ac:dyDescent="0.25">
      <c r="F52991" s="11"/>
      <c r="G52991" s="11"/>
      <c r="H52991" s="11"/>
    </row>
    <row r="52992" spans="6:8" x14ac:dyDescent="0.25">
      <c r="F52992" s="11"/>
      <c r="G52992" s="11"/>
      <c r="H52992" s="11"/>
    </row>
    <row r="52993" spans="6:8" x14ac:dyDescent="0.25">
      <c r="F52993" s="11"/>
      <c r="G52993" s="11"/>
      <c r="H52993" s="11"/>
    </row>
    <row r="52994" spans="6:8" x14ac:dyDescent="0.25">
      <c r="F52994" s="11"/>
      <c r="G52994" s="11"/>
      <c r="H52994" s="11"/>
    </row>
    <row r="52995" spans="6:8" x14ac:dyDescent="0.25">
      <c r="F52995" s="11"/>
      <c r="G52995" s="11"/>
      <c r="H52995" s="11"/>
    </row>
    <row r="52996" spans="6:8" x14ac:dyDescent="0.25">
      <c r="F52996" s="11"/>
      <c r="G52996" s="11"/>
      <c r="H52996" s="11"/>
    </row>
    <row r="52997" spans="6:8" x14ac:dyDescent="0.25">
      <c r="F52997" s="11"/>
      <c r="G52997" s="11"/>
      <c r="H52997" s="11"/>
    </row>
    <row r="52998" spans="6:8" x14ac:dyDescent="0.25">
      <c r="F52998" s="11"/>
      <c r="G52998" s="11"/>
      <c r="H52998" s="11"/>
    </row>
    <row r="52999" spans="6:8" x14ac:dyDescent="0.25">
      <c r="F52999" s="11"/>
      <c r="G52999" s="11"/>
      <c r="H52999" s="11"/>
    </row>
    <row r="53000" spans="6:8" x14ac:dyDescent="0.25">
      <c r="F53000" s="11"/>
      <c r="G53000" s="11"/>
      <c r="H53000" s="11"/>
    </row>
    <row r="53001" spans="6:8" x14ac:dyDescent="0.25">
      <c r="F53001" s="11"/>
      <c r="G53001" s="11"/>
      <c r="H53001" s="11"/>
    </row>
    <row r="53002" spans="6:8" x14ac:dyDescent="0.25">
      <c r="F53002" s="11"/>
      <c r="G53002" s="11"/>
      <c r="H53002" s="11"/>
    </row>
    <row r="53003" spans="6:8" x14ac:dyDescent="0.25">
      <c r="F53003" s="11"/>
      <c r="G53003" s="11"/>
      <c r="H53003" s="11"/>
    </row>
    <row r="53004" spans="6:8" x14ac:dyDescent="0.25">
      <c r="F53004" s="11"/>
      <c r="G53004" s="11"/>
      <c r="H53004" s="11"/>
    </row>
    <row r="53005" spans="6:8" x14ac:dyDescent="0.25">
      <c r="F53005" s="11"/>
      <c r="G53005" s="11"/>
      <c r="H53005" s="11"/>
    </row>
    <row r="53006" spans="6:8" x14ac:dyDescent="0.25">
      <c r="F53006" s="11"/>
      <c r="G53006" s="11"/>
      <c r="H53006" s="11"/>
    </row>
    <row r="53007" spans="6:8" x14ac:dyDescent="0.25">
      <c r="F53007" s="11"/>
      <c r="G53007" s="11"/>
      <c r="H53007" s="11"/>
    </row>
    <row r="53008" spans="6:8" x14ac:dyDescent="0.25">
      <c r="F53008" s="11"/>
      <c r="G53008" s="11"/>
      <c r="H53008" s="11"/>
    </row>
    <row r="53009" spans="6:8" x14ac:dyDescent="0.25">
      <c r="F53009" s="11"/>
      <c r="G53009" s="11"/>
      <c r="H53009" s="11"/>
    </row>
    <row r="53010" spans="6:8" x14ac:dyDescent="0.25">
      <c r="F53010" s="11"/>
      <c r="G53010" s="11"/>
      <c r="H53010" s="11"/>
    </row>
    <row r="53011" spans="6:8" x14ac:dyDescent="0.25">
      <c r="F53011" s="11"/>
      <c r="G53011" s="11"/>
      <c r="H53011" s="11"/>
    </row>
    <row r="53012" spans="6:8" x14ac:dyDescent="0.25">
      <c r="F53012" s="11"/>
      <c r="G53012" s="11"/>
      <c r="H53012" s="11"/>
    </row>
    <row r="53013" spans="6:8" x14ac:dyDescent="0.25">
      <c r="F53013" s="11"/>
      <c r="G53013" s="11"/>
      <c r="H53013" s="11"/>
    </row>
    <row r="53014" spans="6:8" x14ac:dyDescent="0.25">
      <c r="F53014" s="11"/>
      <c r="G53014" s="11"/>
      <c r="H53014" s="11"/>
    </row>
    <row r="53015" spans="6:8" x14ac:dyDescent="0.25">
      <c r="F53015" s="11"/>
      <c r="G53015" s="11"/>
      <c r="H53015" s="11"/>
    </row>
    <row r="53016" spans="6:8" x14ac:dyDescent="0.25">
      <c r="F53016" s="11"/>
      <c r="G53016" s="11"/>
      <c r="H53016" s="11"/>
    </row>
    <row r="53017" spans="6:8" x14ac:dyDescent="0.25">
      <c r="F53017" s="11"/>
      <c r="G53017" s="11"/>
      <c r="H53017" s="11"/>
    </row>
    <row r="53018" spans="6:8" x14ac:dyDescent="0.25">
      <c r="F53018" s="11"/>
      <c r="G53018" s="11"/>
      <c r="H53018" s="11"/>
    </row>
    <row r="53019" spans="6:8" x14ac:dyDescent="0.25">
      <c r="F53019" s="11"/>
      <c r="G53019" s="11"/>
      <c r="H53019" s="11"/>
    </row>
    <row r="53020" spans="6:8" x14ac:dyDescent="0.25">
      <c r="F53020" s="11"/>
      <c r="G53020" s="11"/>
      <c r="H53020" s="11"/>
    </row>
    <row r="53021" spans="6:8" x14ac:dyDescent="0.25">
      <c r="F53021" s="11"/>
      <c r="G53021" s="11"/>
      <c r="H53021" s="11"/>
    </row>
    <row r="53022" spans="6:8" x14ac:dyDescent="0.25">
      <c r="F53022" s="11"/>
      <c r="G53022" s="11"/>
      <c r="H53022" s="11"/>
    </row>
    <row r="53023" spans="6:8" x14ac:dyDescent="0.25">
      <c r="F53023" s="11"/>
      <c r="G53023" s="11"/>
      <c r="H53023" s="11"/>
    </row>
    <row r="53024" spans="6:8" x14ac:dyDescent="0.25">
      <c r="F53024" s="11"/>
      <c r="G53024" s="11"/>
      <c r="H53024" s="11"/>
    </row>
    <row r="53025" spans="6:8" x14ac:dyDescent="0.25">
      <c r="F53025" s="11"/>
      <c r="G53025" s="11"/>
      <c r="H53025" s="11"/>
    </row>
    <row r="53026" spans="6:8" x14ac:dyDescent="0.25">
      <c r="F53026" s="11"/>
      <c r="G53026" s="11"/>
      <c r="H53026" s="11"/>
    </row>
    <row r="53027" spans="6:8" x14ac:dyDescent="0.25">
      <c r="F53027" s="11"/>
      <c r="G53027" s="11"/>
      <c r="H53027" s="11"/>
    </row>
    <row r="53028" spans="6:8" x14ac:dyDescent="0.25">
      <c r="F53028" s="11"/>
      <c r="G53028" s="11"/>
      <c r="H53028" s="11"/>
    </row>
    <row r="53029" spans="6:8" x14ac:dyDescent="0.25">
      <c r="F53029" s="11"/>
      <c r="G53029" s="11"/>
      <c r="H53029" s="11"/>
    </row>
    <row r="53030" spans="6:8" x14ac:dyDescent="0.25">
      <c r="F53030" s="11"/>
      <c r="G53030" s="11"/>
      <c r="H53030" s="11"/>
    </row>
    <row r="53031" spans="6:8" x14ac:dyDescent="0.25">
      <c r="F53031" s="11"/>
      <c r="G53031" s="11"/>
      <c r="H53031" s="11"/>
    </row>
    <row r="53032" spans="6:8" x14ac:dyDescent="0.25">
      <c r="F53032" s="11"/>
      <c r="G53032" s="11"/>
      <c r="H53032" s="11"/>
    </row>
    <row r="53033" spans="6:8" x14ac:dyDescent="0.25">
      <c r="F53033" s="11"/>
      <c r="G53033" s="11"/>
      <c r="H53033" s="11"/>
    </row>
    <row r="53034" spans="6:8" x14ac:dyDescent="0.25">
      <c r="F53034" s="11"/>
      <c r="G53034" s="11"/>
      <c r="H53034" s="11"/>
    </row>
    <row r="53035" spans="6:8" x14ac:dyDescent="0.25">
      <c r="F53035" s="11"/>
      <c r="G53035" s="11"/>
      <c r="H53035" s="11"/>
    </row>
    <row r="53036" spans="6:8" x14ac:dyDescent="0.25">
      <c r="F53036" s="11"/>
      <c r="G53036" s="11"/>
      <c r="H53036" s="11"/>
    </row>
    <row r="53037" spans="6:8" x14ac:dyDescent="0.25">
      <c r="F53037" s="11"/>
      <c r="G53037" s="11"/>
      <c r="H53037" s="11"/>
    </row>
    <row r="53038" spans="6:8" x14ac:dyDescent="0.25">
      <c r="F53038" s="11"/>
      <c r="G53038" s="11"/>
      <c r="H53038" s="11"/>
    </row>
    <row r="53039" spans="6:8" x14ac:dyDescent="0.25">
      <c r="F53039" s="11"/>
      <c r="G53039" s="11"/>
      <c r="H53039" s="11"/>
    </row>
    <row r="53040" spans="6:8" x14ac:dyDescent="0.25">
      <c r="F53040" s="11"/>
      <c r="G53040" s="11"/>
      <c r="H53040" s="11"/>
    </row>
    <row r="53041" spans="6:8" x14ac:dyDescent="0.25">
      <c r="F53041" s="11"/>
      <c r="G53041" s="11"/>
      <c r="H53041" s="11"/>
    </row>
    <row r="53042" spans="6:8" x14ac:dyDescent="0.25">
      <c r="F53042" s="11"/>
      <c r="G53042" s="11"/>
      <c r="H53042" s="11"/>
    </row>
    <row r="53043" spans="6:8" x14ac:dyDescent="0.25">
      <c r="F53043" s="11"/>
      <c r="G53043" s="11"/>
      <c r="H53043" s="11"/>
    </row>
    <row r="53044" spans="6:8" x14ac:dyDescent="0.25">
      <c r="F53044" s="11"/>
      <c r="G53044" s="11"/>
      <c r="H53044" s="11"/>
    </row>
    <row r="53045" spans="6:8" x14ac:dyDescent="0.25">
      <c r="F53045" s="11"/>
      <c r="G53045" s="11"/>
      <c r="H53045" s="11"/>
    </row>
    <row r="53046" spans="6:8" x14ac:dyDescent="0.25">
      <c r="F53046" s="11"/>
      <c r="G53046" s="11"/>
      <c r="H53046" s="11"/>
    </row>
    <row r="53047" spans="6:8" x14ac:dyDescent="0.25">
      <c r="F53047" s="11"/>
      <c r="G53047" s="11"/>
      <c r="H53047" s="11"/>
    </row>
    <row r="53048" spans="6:8" x14ac:dyDescent="0.25">
      <c r="F53048" s="11"/>
      <c r="G53048" s="11"/>
      <c r="H53048" s="11"/>
    </row>
    <row r="53049" spans="6:8" x14ac:dyDescent="0.25">
      <c r="F53049" s="11"/>
      <c r="G53049" s="11"/>
      <c r="H53049" s="11"/>
    </row>
    <row r="53050" spans="6:8" x14ac:dyDescent="0.25">
      <c r="F53050" s="11"/>
      <c r="G53050" s="11"/>
      <c r="H53050" s="11"/>
    </row>
    <row r="53051" spans="6:8" x14ac:dyDescent="0.25">
      <c r="F53051" s="11"/>
      <c r="G53051" s="11"/>
      <c r="H53051" s="11"/>
    </row>
    <row r="53052" spans="6:8" x14ac:dyDescent="0.25">
      <c r="F53052" s="11"/>
      <c r="G53052" s="11"/>
      <c r="H53052" s="11"/>
    </row>
    <row r="53053" spans="6:8" x14ac:dyDescent="0.25">
      <c r="F53053" s="11"/>
      <c r="G53053" s="11"/>
      <c r="H53053" s="11"/>
    </row>
    <row r="53054" spans="6:8" x14ac:dyDescent="0.25">
      <c r="F53054" s="11"/>
      <c r="G53054" s="11"/>
      <c r="H53054" s="11"/>
    </row>
    <row r="53055" spans="6:8" x14ac:dyDescent="0.25">
      <c r="F53055" s="11"/>
      <c r="G53055" s="11"/>
      <c r="H53055" s="11"/>
    </row>
    <row r="53056" spans="6:8" x14ac:dyDescent="0.25">
      <c r="F53056" s="11"/>
      <c r="G53056" s="11"/>
      <c r="H53056" s="11"/>
    </row>
    <row r="53057" spans="6:8" x14ac:dyDescent="0.25">
      <c r="F53057" s="11"/>
      <c r="G53057" s="11"/>
      <c r="H53057" s="11"/>
    </row>
    <row r="53058" spans="6:8" x14ac:dyDescent="0.25">
      <c r="F53058" s="11"/>
      <c r="G53058" s="11"/>
      <c r="H53058" s="11"/>
    </row>
    <row r="53059" spans="6:8" x14ac:dyDescent="0.25">
      <c r="F53059" s="11"/>
      <c r="G53059" s="11"/>
      <c r="H53059" s="11"/>
    </row>
    <row r="53060" spans="6:8" x14ac:dyDescent="0.25">
      <c r="F53060" s="11"/>
      <c r="G53060" s="11"/>
      <c r="H53060" s="11"/>
    </row>
    <row r="53061" spans="6:8" x14ac:dyDescent="0.25">
      <c r="F53061" s="11"/>
      <c r="G53061" s="11"/>
      <c r="H53061" s="11"/>
    </row>
    <row r="53062" spans="6:8" x14ac:dyDescent="0.25">
      <c r="F53062" s="11"/>
      <c r="G53062" s="11"/>
      <c r="H53062" s="11"/>
    </row>
    <row r="53063" spans="6:8" x14ac:dyDescent="0.25">
      <c r="F53063" s="11"/>
      <c r="G53063" s="11"/>
      <c r="H53063" s="11"/>
    </row>
    <row r="53064" spans="6:8" x14ac:dyDescent="0.25">
      <c r="F53064" s="11"/>
      <c r="G53064" s="11"/>
      <c r="H53064" s="11"/>
    </row>
    <row r="53065" spans="6:8" x14ac:dyDescent="0.25">
      <c r="F53065" s="11"/>
      <c r="G53065" s="11"/>
      <c r="H53065" s="11"/>
    </row>
    <row r="53066" spans="6:8" x14ac:dyDescent="0.25">
      <c r="F53066" s="11"/>
      <c r="G53066" s="11"/>
      <c r="H53066" s="11"/>
    </row>
    <row r="53067" spans="6:8" x14ac:dyDescent="0.25">
      <c r="F53067" s="11"/>
      <c r="G53067" s="11"/>
      <c r="H53067" s="11"/>
    </row>
    <row r="53068" spans="6:8" x14ac:dyDescent="0.25">
      <c r="F53068" s="11"/>
      <c r="G53068" s="11"/>
      <c r="H53068" s="11"/>
    </row>
    <row r="53069" spans="6:8" x14ac:dyDescent="0.25">
      <c r="F53069" s="11"/>
      <c r="G53069" s="11"/>
      <c r="H53069" s="11"/>
    </row>
    <row r="53070" spans="6:8" x14ac:dyDescent="0.25">
      <c r="F53070" s="11"/>
      <c r="G53070" s="11"/>
      <c r="H53070" s="11"/>
    </row>
    <row r="53071" spans="6:8" x14ac:dyDescent="0.25">
      <c r="F53071" s="11"/>
      <c r="G53071" s="11"/>
      <c r="H53071" s="11"/>
    </row>
    <row r="53072" spans="6:8" x14ac:dyDescent="0.25">
      <c r="F53072" s="11"/>
      <c r="G53072" s="11"/>
      <c r="H53072" s="11"/>
    </row>
    <row r="53073" spans="6:8" x14ac:dyDescent="0.25">
      <c r="F53073" s="11"/>
      <c r="G53073" s="11"/>
      <c r="H53073" s="11"/>
    </row>
    <row r="53074" spans="6:8" x14ac:dyDescent="0.25">
      <c r="F53074" s="11"/>
      <c r="G53074" s="11"/>
      <c r="H53074" s="11"/>
    </row>
    <row r="53075" spans="6:8" x14ac:dyDescent="0.25">
      <c r="F53075" s="11"/>
      <c r="G53075" s="11"/>
      <c r="H53075" s="11"/>
    </row>
    <row r="53076" spans="6:8" x14ac:dyDescent="0.25">
      <c r="F53076" s="11"/>
      <c r="G53076" s="11"/>
      <c r="H53076" s="11"/>
    </row>
    <row r="53077" spans="6:8" x14ac:dyDescent="0.25">
      <c r="F53077" s="11"/>
      <c r="G53077" s="11"/>
      <c r="H53077" s="11"/>
    </row>
    <row r="53078" spans="6:8" x14ac:dyDescent="0.25">
      <c r="F53078" s="11"/>
      <c r="G53078" s="11"/>
      <c r="H53078" s="11"/>
    </row>
    <row r="53079" spans="6:8" x14ac:dyDescent="0.25">
      <c r="F53079" s="11"/>
      <c r="G53079" s="11"/>
      <c r="H53079" s="11"/>
    </row>
    <row r="53080" spans="6:8" x14ac:dyDescent="0.25">
      <c r="F53080" s="11"/>
      <c r="G53080" s="11"/>
      <c r="H53080" s="11"/>
    </row>
    <row r="53081" spans="6:8" x14ac:dyDescent="0.25">
      <c r="F53081" s="11"/>
      <c r="G53081" s="11"/>
      <c r="H53081" s="11"/>
    </row>
    <row r="53082" spans="6:8" x14ac:dyDescent="0.25">
      <c r="F53082" s="11"/>
      <c r="G53082" s="11"/>
      <c r="H53082" s="11"/>
    </row>
    <row r="53083" spans="6:8" x14ac:dyDescent="0.25">
      <c r="F53083" s="11"/>
      <c r="G53083" s="11"/>
      <c r="H53083" s="11"/>
    </row>
    <row r="53084" spans="6:8" x14ac:dyDescent="0.25">
      <c r="F53084" s="11"/>
      <c r="G53084" s="11"/>
      <c r="H53084" s="11"/>
    </row>
    <row r="53085" spans="6:8" x14ac:dyDescent="0.25">
      <c r="F53085" s="11"/>
      <c r="G53085" s="11"/>
      <c r="H53085" s="11"/>
    </row>
    <row r="53086" spans="6:8" x14ac:dyDescent="0.25">
      <c r="F53086" s="11"/>
      <c r="G53086" s="11"/>
      <c r="H53086" s="11"/>
    </row>
    <row r="53087" spans="6:8" x14ac:dyDescent="0.25">
      <c r="F53087" s="11"/>
      <c r="G53087" s="11"/>
      <c r="H53087" s="11"/>
    </row>
    <row r="53088" spans="6:8" x14ac:dyDescent="0.25">
      <c r="F53088" s="11"/>
      <c r="G53088" s="11"/>
      <c r="H53088" s="11"/>
    </row>
    <row r="53089" spans="6:8" x14ac:dyDescent="0.25">
      <c r="F53089" s="11"/>
      <c r="G53089" s="11"/>
      <c r="H53089" s="11"/>
    </row>
    <row r="53090" spans="6:8" x14ac:dyDescent="0.25">
      <c r="F53090" s="11"/>
      <c r="G53090" s="11"/>
      <c r="H53090" s="11"/>
    </row>
    <row r="53091" spans="6:8" x14ac:dyDescent="0.25">
      <c r="F53091" s="11"/>
      <c r="G53091" s="11"/>
      <c r="H53091" s="11"/>
    </row>
    <row r="53092" spans="6:8" x14ac:dyDescent="0.25">
      <c r="F53092" s="11"/>
      <c r="G53092" s="11"/>
      <c r="H53092" s="11"/>
    </row>
    <row r="53093" spans="6:8" x14ac:dyDescent="0.25">
      <c r="F53093" s="11"/>
      <c r="G53093" s="11"/>
      <c r="H53093" s="11"/>
    </row>
    <row r="53094" spans="6:8" x14ac:dyDescent="0.25">
      <c r="F53094" s="11"/>
      <c r="G53094" s="11"/>
      <c r="H53094" s="11"/>
    </row>
    <row r="53095" spans="6:8" x14ac:dyDescent="0.25">
      <c r="F53095" s="11"/>
      <c r="G53095" s="11"/>
      <c r="H53095" s="11"/>
    </row>
    <row r="53096" spans="6:8" x14ac:dyDescent="0.25">
      <c r="F53096" s="11"/>
      <c r="G53096" s="11"/>
      <c r="H53096" s="11"/>
    </row>
    <row r="53097" spans="6:8" x14ac:dyDescent="0.25">
      <c r="F53097" s="11"/>
      <c r="G53097" s="11"/>
      <c r="H53097" s="11"/>
    </row>
    <row r="53098" spans="6:8" x14ac:dyDescent="0.25">
      <c r="F53098" s="11"/>
      <c r="G53098" s="11"/>
      <c r="H53098" s="11"/>
    </row>
    <row r="53099" spans="6:8" x14ac:dyDescent="0.25">
      <c r="F53099" s="11"/>
      <c r="G53099" s="11"/>
      <c r="H53099" s="11"/>
    </row>
    <row r="53100" spans="6:8" x14ac:dyDescent="0.25">
      <c r="F53100" s="11"/>
      <c r="G53100" s="11"/>
      <c r="H53100" s="11"/>
    </row>
    <row r="53101" spans="6:8" x14ac:dyDescent="0.25">
      <c r="F53101" s="11"/>
      <c r="G53101" s="11"/>
      <c r="H53101" s="11"/>
    </row>
    <row r="53102" spans="6:8" x14ac:dyDescent="0.25">
      <c r="F53102" s="11"/>
      <c r="G53102" s="11"/>
      <c r="H53102" s="11"/>
    </row>
    <row r="53103" spans="6:8" x14ac:dyDescent="0.25">
      <c r="F53103" s="11"/>
      <c r="G53103" s="11"/>
      <c r="H53103" s="11"/>
    </row>
    <row r="53104" spans="6:8" x14ac:dyDescent="0.25">
      <c r="F53104" s="11"/>
      <c r="G53104" s="11"/>
      <c r="H53104" s="11"/>
    </row>
    <row r="53105" spans="6:8" x14ac:dyDescent="0.25">
      <c r="F53105" s="11"/>
      <c r="G53105" s="11"/>
      <c r="H53105" s="11"/>
    </row>
    <row r="53106" spans="6:8" x14ac:dyDescent="0.25">
      <c r="F53106" s="11"/>
      <c r="G53106" s="11"/>
      <c r="H53106" s="11"/>
    </row>
    <row r="53107" spans="6:8" x14ac:dyDescent="0.25">
      <c r="F53107" s="11"/>
      <c r="G53107" s="11"/>
      <c r="H53107" s="11"/>
    </row>
    <row r="53108" spans="6:8" x14ac:dyDescent="0.25">
      <c r="F53108" s="11"/>
      <c r="G53108" s="11"/>
      <c r="H53108" s="11"/>
    </row>
    <row r="53109" spans="6:8" x14ac:dyDescent="0.25">
      <c r="F53109" s="11"/>
      <c r="G53109" s="11"/>
      <c r="H53109" s="11"/>
    </row>
    <row r="53110" spans="6:8" x14ac:dyDescent="0.25">
      <c r="F53110" s="11"/>
      <c r="G53110" s="11"/>
      <c r="H53110" s="11"/>
    </row>
    <row r="53111" spans="6:8" x14ac:dyDescent="0.25">
      <c r="F53111" s="11"/>
      <c r="G53111" s="11"/>
      <c r="H53111" s="11"/>
    </row>
    <row r="53112" spans="6:8" x14ac:dyDescent="0.25">
      <c r="F53112" s="11"/>
      <c r="G53112" s="11"/>
      <c r="H53112" s="11"/>
    </row>
    <row r="53113" spans="6:8" x14ac:dyDescent="0.25">
      <c r="F53113" s="11"/>
      <c r="G53113" s="11"/>
      <c r="H53113" s="11"/>
    </row>
    <row r="53114" spans="6:8" x14ac:dyDescent="0.25">
      <c r="F53114" s="11"/>
      <c r="G53114" s="11"/>
      <c r="H53114" s="11"/>
    </row>
    <row r="53115" spans="6:8" x14ac:dyDescent="0.25">
      <c r="F53115" s="11"/>
      <c r="G53115" s="11"/>
      <c r="H53115" s="11"/>
    </row>
    <row r="53116" spans="6:8" x14ac:dyDescent="0.25">
      <c r="F53116" s="11"/>
      <c r="G53116" s="11"/>
      <c r="H53116" s="11"/>
    </row>
    <row r="53117" spans="6:8" x14ac:dyDescent="0.25">
      <c r="F53117" s="11"/>
      <c r="G53117" s="11"/>
      <c r="H53117" s="11"/>
    </row>
    <row r="53118" spans="6:8" x14ac:dyDescent="0.25">
      <c r="F53118" s="11"/>
      <c r="G53118" s="11"/>
      <c r="H53118" s="11"/>
    </row>
    <row r="53119" spans="6:8" x14ac:dyDescent="0.25">
      <c r="F53119" s="11"/>
      <c r="G53119" s="11"/>
      <c r="H53119" s="11"/>
    </row>
    <row r="53120" spans="6:8" x14ac:dyDescent="0.25">
      <c r="F53120" s="11"/>
      <c r="G53120" s="11"/>
      <c r="H53120" s="11"/>
    </row>
    <row r="53121" spans="6:8" x14ac:dyDescent="0.25">
      <c r="F53121" s="11"/>
      <c r="G53121" s="11"/>
      <c r="H53121" s="11"/>
    </row>
    <row r="53122" spans="6:8" x14ac:dyDescent="0.25">
      <c r="F53122" s="11"/>
      <c r="G53122" s="11"/>
      <c r="H53122" s="11"/>
    </row>
    <row r="53123" spans="6:8" x14ac:dyDescent="0.25">
      <c r="F53123" s="11"/>
      <c r="G53123" s="11"/>
      <c r="H53123" s="11"/>
    </row>
    <row r="53124" spans="6:8" x14ac:dyDescent="0.25">
      <c r="F53124" s="11"/>
      <c r="G53124" s="11"/>
      <c r="H53124" s="11"/>
    </row>
    <row r="53125" spans="6:8" x14ac:dyDescent="0.25">
      <c r="F53125" s="11"/>
      <c r="G53125" s="11"/>
      <c r="H53125" s="11"/>
    </row>
    <row r="53126" spans="6:8" x14ac:dyDescent="0.25">
      <c r="F53126" s="11"/>
      <c r="G53126" s="11"/>
      <c r="H53126" s="11"/>
    </row>
    <row r="53127" spans="6:8" x14ac:dyDescent="0.25">
      <c r="F53127" s="11"/>
      <c r="G53127" s="11"/>
      <c r="H53127" s="11"/>
    </row>
    <row r="53128" spans="6:8" x14ac:dyDescent="0.25">
      <c r="F53128" s="11"/>
      <c r="G53128" s="11"/>
      <c r="H53128" s="11"/>
    </row>
    <row r="53129" spans="6:8" x14ac:dyDescent="0.25">
      <c r="F53129" s="11"/>
      <c r="G53129" s="11"/>
      <c r="H53129" s="11"/>
    </row>
    <row r="53130" spans="6:8" x14ac:dyDescent="0.25">
      <c r="F53130" s="11"/>
      <c r="G53130" s="11"/>
      <c r="H53130" s="11"/>
    </row>
    <row r="53131" spans="6:8" x14ac:dyDescent="0.25">
      <c r="F53131" s="11"/>
      <c r="G53131" s="11"/>
      <c r="H53131" s="11"/>
    </row>
    <row r="53132" spans="6:8" x14ac:dyDescent="0.25">
      <c r="F53132" s="11"/>
      <c r="G53132" s="11"/>
      <c r="H53132" s="11"/>
    </row>
    <row r="53133" spans="6:8" x14ac:dyDescent="0.25">
      <c r="F53133" s="11"/>
      <c r="G53133" s="11"/>
      <c r="H53133" s="11"/>
    </row>
    <row r="53134" spans="6:8" x14ac:dyDescent="0.25">
      <c r="F53134" s="11"/>
      <c r="G53134" s="11"/>
      <c r="H53134" s="11"/>
    </row>
    <row r="53135" spans="6:8" x14ac:dyDescent="0.25">
      <c r="F53135" s="11"/>
      <c r="G53135" s="11"/>
      <c r="H53135" s="11"/>
    </row>
    <row r="53136" spans="6:8" x14ac:dyDescent="0.25">
      <c r="F53136" s="11"/>
      <c r="G53136" s="11"/>
      <c r="H53136" s="11"/>
    </row>
    <row r="53137" spans="6:8" x14ac:dyDescent="0.25">
      <c r="F53137" s="11"/>
      <c r="G53137" s="11"/>
      <c r="H53137" s="11"/>
    </row>
    <row r="53138" spans="6:8" x14ac:dyDescent="0.25">
      <c r="F53138" s="11"/>
      <c r="G53138" s="11"/>
      <c r="H53138" s="11"/>
    </row>
    <row r="53139" spans="6:8" x14ac:dyDescent="0.25">
      <c r="F53139" s="11"/>
      <c r="G53139" s="11"/>
      <c r="H53139" s="11"/>
    </row>
    <row r="53140" spans="6:8" x14ac:dyDescent="0.25">
      <c r="F53140" s="11"/>
      <c r="G53140" s="11"/>
      <c r="H53140" s="11"/>
    </row>
    <row r="53141" spans="6:8" x14ac:dyDescent="0.25">
      <c r="F53141" s="11"/>
      <c r="G53141" s="11"/>
      <c r="H53141" s="11"/>
    </row>
    <row r="53142" spans="6:8" x14ac:dyDescent="0.25">
      <c r="F53142" s="11"/>
      <c r="G53142" s="11"/>
      <c r="H53142" s="11"/>
    </row>
    <row r="53143" spans="6:8" x14ac:dyDescent="0.25">
      <c r="F53143" s="11"/>
      <c r="G53143" s="11"/>
      <c r="H53143" s="11"/>
    </row>
    <row r="53144" spans="6:8" x14ac:dyDescent="0.25">
      <c r="F53144" s="11"/>
      <c r="G53144" s="11"/>
      <c r="H53144" s="11"/>
    </row>
    <row r="53145" spans="6:8" x14ac:dyDescent="0.25">
      <c r="F53145" s="11"/>
      <c r="G53145" s="11"/>
      <c r="H53145" s="11"/>
    </row>
    <row r="53146" spans="6:8" x14ac:dyDescent="0.25">
      <c r="F53146" s="11"/>
      <c r="G53146" s="11"/>
      <c r="H53146" s="11"/>
    </row>
    <row r="53147" spans="6:8" x14ac:dyDescent="0.25">
      <c r="F53147" s="11"/>
      <c r="G53147" s="11"/>
      <c r="H53147" s="11"/>
    </row>
    <row r="53148" spans="6:8" x14ac:dyDescent="0.25">
      <c r="F53148" s="11"/>
      <c r="G53148" s="11"/>
      <c r="H53148" s="11"/>
    </row>
    <row r="53149" spans="6:8" x14ac:dyDescent="0.25">
      <c r="F53149" s="11"/>
      <c r="G53149" s="11"/>
      <c r="H53149" s="11"/>
    </row>
    <row r="53150" spans="6:8" x14ac:dyDescent="0.25">
      <c r="F53150" s="11"/>
      <c r="G53150" s="11"/>
      <c r="H53150" s="11"/>
    </row>
    <row r="53151" spans="6:8" x14ac:dyDescent="0.25">
      <c r="F53151" s="11"/>
      <c r="G53151" s="11"/>
      <c r="H53151" s="11"/>
    </row>
    <row r="53152" spans="6:8" x14ac:dyDescent="0.25">
      <c r="F53152" s="11"/>
      <c r="G53152" s="11"/>
      <c r="H53152" s="11"/>
    </row>
    <row r="53153" spans="6:8" x14ac:dyDescent="0.25">
      <c r="F53153" s="11"/>
      <c r="G53153" s="11"/>
      <c r="H53153" s="11"/>
    </row>
    <row r="53154" spans="6:8" x14ac:dyDescent="0.25">
      <c r="F53154" s="11"/>
      <c r="G53154" s="11"/>
      <c r="H53154" s="11"/>
    </row>
    <row r="53155" spans="6:8" x14ac:dyDescent="0.25">
      <c r="F53155" s="11"/>
      <c r="G53155" s="11"/>
      <c r="H53155" s="11"/>
    </row>
    <row r="53156" spans="6:8" x14ac:dyDescent="0.25">
      <c r="F53156" s="11"/>
      <c r="G53156" s="11"/>
      <c r="H53156" s="11"/>
    </row>
    <row r="53157" spans="6:8" x14ac:dyDescent="0.25">
      <c r="F53157" s="11"/>
      <c r="G53157" s="11"/>
      <c r="H53157" s="11"/>
    </row>
    <row r="53158" spans="6:8" x14ac:dyDescent="0.25">
      <c r="F53158" s="11"/>
      <c r="G53158" s="11"/>
      <c r="H53158" s="11"/>
    </row>
    <row r="53159" spans="6:8" x14ac:dyDescent="0.25">
      <c r="F53159" s="11"/>
      <c r="G53159" s="11"/>
      <c r="H53159" s="11"/>
    </row>
    <row r="53160" spans="6:8" x14ac:dyDescent="0.25">
      <c r="F53160" s="11"/>
      <c r="G53160" s="11"/>
      <c r="H53160" s="11"/>
    </row>
    <row r="53161" spans="6:8" x14ac:dyDescent="0.25">
      <c r="F53161" s="11"/>
      <c r="G53161" s="11"/>
      <c r="H53161" s="11"/>
    </row>
    <row r="53162" spans="6:8" x14ac:dyDescent="0.25">
      <c r="F53162" s="11"/>
      <c r="G53162" s="11"/>
      <c r="H53162" s="11"/>
    </row>
    <row r="53163" spans="6:8" x14ac:dyDescent="0.25">
      <c r="F53163" s="11"/>
      <c r="G53163" s="11"/>
      <c r="H53163" s="11"/>
    </row>
    <row r="53164" spans="6:8" x14ac:dyDescent="0.25">
      <c r="F53164" s="11"/>
      <c r="G53164" s="11"/>
      <c r="H53164" s="11"/>
    </row>
    <row r="53165" spans="6:8" x14ac:dyDescent="0.25">
      <c r="F53165" s="11"/>
      <c r="G53165" s="11"/>
      <c r="H53165" s="11"/>
    </row>
    <row r="53166" spans="6:8" x14ac:dyDescent="0.25">
      <c r="F53166" s="11"/>
      <c r="G53166" s="11"/>
      <c r="H53166" s="11"/>
    </row>
    <row r="53167" spans="6:8" x14ac:dyDescent="0.25">
      <c r="F53167" s="11"/>
      <c r="G53167" s="11"/>
      <c r="H53167" s="11"/>
    </row>
    <row r="53168" spans="6:8" x14ac:dyDescent="0.25">
      <c r="F53168" s="11"/>
      <c r="G53168" s="11"/>
      <c r="H53168" s="11"/>
    </row>
    <row r="53169" spans="6:8" x14ac:dyDescent="0.25">
      <c r="F53169" s="11"/>
      <c r="G53169" s="11"/>
      <c r="H53169" s="11"/>
    </row>
    <row r="53170" spans="6:8" x14ac:dyDescent="0.25">
      <c r="F53170" s="11"/>
      <c r="G53170" s="11"/>
      <c r="H53170" s="11"/>
    </row>
    <row r="53171" spans="6:8" x14ac:dyDescent="0.25">
      <c r="F53171" s="11"/>
      <c r="G53171" s="11"/>
      <c r="H53171" s="11"/>
    </row>
    <row r="53172" spans="6:8" x14ac:dyDescent="0.25">
      <c r="F53172" s="11"/>
      <c r="G53172" s="11"/>
      <c r="H53172" s="11"/>
    </row>
    <row r="53173" spans="6:8" x14ac:dyDescent="0.25">
      <c r="F53173" s="11"/>
      <c r="G53173" s="11"/>
      <c r="H53173" s="11"/>
    </row>
    <row r="53174" spans="6:8" x14ac:dyDescent="0.25">
      <c r="F53174" s="11"/>
      <c r="G53174" s="11"/>
      <c r="H53174" s="11"/>
    </row>
    <row r="53175" spans="6:8" x14ac:dyDescent="0.25">
      <c r="F53175" s="11"/>
      <c r="G53175" s="11"/>
      <c r="H53175" s="11"/>
    </row>
    <row r="53176" spans="6:8" x14ac:dyDescent="0.25">
      <c r="F53176" s="11"/>
      <c r="G53176" s="11"/>
      <c r="H53176" s="11"/>
    </row>
    <row r="53177" spans="6:8" x14ac:dyDescent="0.25">
      <c r="F53177" s="11"/>
      <c r="G53177" s="11"/>
      <c r="H53177" s="11"/>
    </row>
    <row r="53178" spans="6:8" x14ac:dyDescent="0.25">
      <c r="F53178" s="11"/>
      <c r="G53178" s="11"/>
      <c r="H53178" s="11"/>
    </row>
    <row r="53179" spans="6:8" x14ac:dyDescent="0.25">
      <c r="F53179" s="11"/>
      <c r="G53179" s="11"/>
      <c r="H53179" s="11"/>
    </row>
    <row r="53180" spans="6:8" x14ac:dyDescent="0.25">
      <c r="F53180" s="11"/>
      <c r="G53180" s="11"/>
      <c r="H53180" s="11"/>
    </row>
    <row r="53181" spans="6:8" x14ac:dyDescent="0.25">
      <c r="F53181" s="11"/>
      <c r="G53181" s="11"/>
      <c r="H53181" s="11"/>
    </row>
    <row r="53182" spans="6:8" x14ac:dyDescent="0.25">
      <c r="F53182" s="11"/>
      <c r="G53182" s="11"/>
      <c r="H53182" s="11"/>
    </row>
    <row r="53183" spans="6:8" x14ac:dyDescent="0.25">
      <c r="F53183" s="11"/>
      <c r="G53183" s="11"/>
      <c r="H53183" s="11"/>
    </row>
    <row r="53184" spans="6:8" x14ac:dyDescent="0.25">
      <c r="F53184" s="11"/>
      <c r="G53184" s="11"/>
      <c r="H53184" s="11"/>
    </row>
    <row r="53185" spans="6:8" x14ac:dyDescent="0.25">
      <c r="F53185" s="11"/>
      <c r="G53185" s="11"/>
      <c r="H53185" s="11"/>
    </row>
    <row r="53186" spans="6:8" x14ac:dyDescent="0.25">
      <c r="F53186" s="11"/>
      <c r="G53186" s="11"/>
      <c r="H53186" s="11"/>
    </row>
    <row r="53187" spans="6:8" x14ac:dyDescent="0.25">
      <c r="F53187" s="11"/>
      <c r="G53187" s="11"/>
      <c r="H53187" s="11"/>
    </row>
    <row r="53188" spans="6:8" x14ac:dyDescent="0.25">
      <c r="F53188" s="11"/>
      <c r="G53188" s="11"/>
      <c r="H53188" s="11"/>
    </row>
    <row r="53189" spans="6:8" x14ac:dyDescent="0.25">
      <c r="F53189" s="11"/>
      <c r="G53189" s="11"/>
      <c r="H53189" s="11"/>
    </row>
    <row r="53190" spans="6:8" x14ac:dyDescent="0.25">
      <c r="F53190" s="11"/>
      <c r="G53190" s="11"/>
      <c r="H53190" s="11"/>
    </row>
    <row r="53191" spans="6:8" x14ac:dyDescent="0.25">
      <c r="F53191" s="11"/>
      <c r="G53191" s="11"/>
      <c r="H53191" s="11"/>
    </row>
    <row r="53192" spans="6:8" x14ac:dyDescent="0.25">
      <c r="F53192" s="11"/>
      <c r="G53192" s="11"/>
      <c r="H53192" s="11"/>
    </row>
    <row r="53193" spans="6:8" x14ac:dyDescent="0.25">
      <c r="F53193" s="11"/>
      <c r="G53193" s="11"/>
      <c r="H53193" s="11"/>
    </row>
    <row r="53194" spans="6:8" x14ac:dyDescent="0.25">
      <c r="F53194" s="11"/>
      <c r="G53194" s="11"/>
      <c r="H53194" s="11"/>
    </row>
    <row r="53195" spans="6:8" x14ac:dyDescent="0.25">
      <c r="F53195" s="11"/>
      <c r="G53195" s="11"/>
      <c r="H53195" s="11"/>
    </row>
    <row r="53196" spans="6:8" x14ac:dyDescent="0.25">
      <c r="F53196" s="11"/>
      <c r="G53196" s="11"/>
      <c r="H53196" s="11"/>
    </row>
    <row r="53197" spans="6:8" x14ac:dyDescent="0.25">
      <c r="F53197" s="11"/>
      <c r="G53197" s="11"/>
      <c r="H53197" s="11"/>
    </row>
    <row r="53198" spans="6:8" x14ac:dyDescent="0.25">
      <c r="F53198" s="11"/>
      <c r="G53198" s="11"/>
      <c r="H53198" s="11"/>
    </row>
    <row r="53199" spans="6:8" x14ac:dyDescent="0.25">
      <c r="F53199" s="11"/>
      <c r="G53199" s="11"/>
      <c r="H53199" s="11"/>
    </row>
    <row r="53200" spans="6:8" x14ac:dyDescent="0.25">
      <c r="F53200" s="11"/>
      <c r="G53200" s="11"/>
      <c r="H53200" s="11"/>
    </row>
    <row r="53201" spans="6:8" x14ac:dyDescent="0.25">
      <c r="F53201" s="11"/>
      <c r="G53201" s="11"/>
      <c r="H53201" s="11"/>
    </row>
    <row r="53202" spans="6:8" x14ac:dyDescent="0.25">
      <c r="F53202" s="11"/>
      <c r="G53202" s="11"/>
      <c r="H53202" s="11"/>
    </row>
    <row r="53203" spans="6:8" x14ac:dyDescent="0.25">
      <c r="F53203" s="11"/>
      <c r="G53203" s="11"/>
      <c r="H53203" s="11"/>
    </row>
    <row r="53204" spans="6:8" x14ac:dyDescent="0.25">
      <c r="F53204" s="11"/>
      <c r="G53204" s="11"/>
      <c r="H53204" s="11"/>
    </row>
    <row r="53205" spans="6:8" x14ac:dyDescent="0.25">
      <c r="F53205" s="11"/>
      <c r="G53205" s="11"/>
      <c r="H53205" s="11"/>
    </row>
    <row r="53206" spans="6:8" x14ac:dyDescent="0.25">
      <c r="F53206" s="11"/>
      <c r="G53206" s="11"/>
      <c r="H53206" s="11"/>
    </row>
    <row r="53207" spans="6:8" x14ac:dyDescent="0.25">
      <c r="F53207" s="11"/>
      <c r="G53207" s="11"/>
      <c r="H53207" s="11"/>
    </row>
    <row r="53208" spans="6:8" x14ac:dyDescent="0.25">
      <c r="F53208" s="11"/>
      <c r="G53208" s="11"/>
      <c r="H53208" s="11"/>
    </row>
    <row r="53209" spans="6:8" x14ac:dyDescent="0.25">
      <c r="F53209" s="11"/>
      <c r="G53209" s="11"/>
      <c r="H53209" s="11"/>
    </row>
    <row r="53210" spans="6:8" x14ac:dyDescent="0.25">
      <c r="F53210" s="11"/>
      <c r="G53210" s="11"/>
      <c r="H53210" s="11"/>
    </row>
    <row r="53211" spans="6:8" x14ac:dyDescent="0.25">
      <c r="F53211" s="11"/>
      <c r="G53211" s="11"/>
      <c r="H53211" s="11"/>
    </row>
    <row r="53212" spans="6:8" x14ac:dyDescent="0.25">
      <c r="F53212" s="11"/>
      <c r="G53212" s="11"/>
      <c r="H53212" s="11"/>
    </row>
    <row r="53213" spans="6:8" x14ac:dyDescent="0.25">
      <c r="F53213" s="11"/>
      <c r="G53213" s="11"/>
      <c r="H53213" s="11"/>
    </row>
    <row r="53214" spans="6:8" x14ac:dyDescent="0.25">
      <c r="F53214" s="11"/>
      <c r="G53214" s="11"/>
      <c r="H53214" s="11"/>
    </row>
    <row r="53215" spans="6:8" x14ac:dyDescent="0.25">
      <c r="F53215" s="11"/>
      <c r="G53215" s="11"/>
      <c r="H53215" s="11"/>
    </row>
    <row r="53216" spans="6:8" x14ac:dyDescent="0.25">
      <c r="F53216" s="11"/>
      <c r="G53216" s="11"/>
      <c r="H53216" s="11"/>
    </row>
    <row r="53217" spans="6:8" x14ac:dyDescent="0.25">
      <c r="F53217" s="11"/>
      <c r="G53217" s="11"/>
      <c r="H53217" s="11"/>
    </row>
    <row r="53218" spans="6:8" x14ac:dyDescent="0.25">
      <c r="F53218" s="11"/>
      <c r="G53218" s="11"/>
      <c r="H53218" s="11"/>
    </row>
    <row r="53219" spans="6:8" x14ac:dyDescent="0.25">
      <c r="F53219" s="11"/>
      <c r="G53219" s="11"/>
      <c r="H53219" s="11"/>
    </row>
    <row r="53220" spans="6:8" x14ac:dyDescent="0.25">
      <c r="F53220" s="11"/>
      <c r="G53220" s="11"/>
      <c r="H53220" s="11"/>
    </row>
    <row r="53221" spans="6:8" x14ac:dyDescent="0.25">
      <c r="F53221" s="11"/>
      <c r="G53221" s="11"/>
      <c r="H53221" s="11"/>
    </row>
    <row r="53222" spans="6:8" x14ac:dyDescent="0.25">
      <c r="F53222" s="11"/>
      <c r="G53222" s="11"/>
      <c r="H53222" s="11"/>
    </row>
    <row r="53223" spans="6:8" x14ac:dyDescent="0.25">
      <c r="F53223" s="11"/>
      <c r="G53223" s="11"/>
      <c r="H53223" s="11"/>
    </row>
    <row r="53224" spans="6:8" x14ac:dyDescent="0.25">
      <c r="F53224" s="11"/>
      <c r="G53224" s="11"/>
      <c r="H53224" s="11"/>
    </row>
    <row r="53225" spans="6:8" x14ac:dyDescent="0.25">
      <c r="F53225" s="11"/>
      <c r="G53225" s="11"/>
      <c r="H53225" s="11"/>
    </row>
    <row r="53226" spans="6:8" x14ac:dyDescent="0.25">
      <c r="F53226" s="11"/>
      <c r="G53226" s="11"/>
      <c r="H53226" s="11"/>
    </row>
    <row r="53227" spans="6:8" x14ac:dyDescent="0.25">
      <c r="F53227" s="11"/>
      <c r="G53227" s="11"/>
      <c r="H53227" s="11"/>
    </row>
    <row r="53228" spans="6:8" x14ac:dyDescent="0.25">
      <c r="F53228" s="11"/>
      <c r="G53228" s="11"/>
      <c r="H53228" s="11"/>
    </row>
    <row r="53229" spans="6:8" x14ac:dyDescent="0.25">
      <c r="F53229" s="11"/>
      <c r="G53229" s="11"/>
      <c r="H53229" s="11"/>
    </row>
    <row r="53230" spans="6:8" x14ac:dyDescent="0.25">
      <c r="F53230" s="11"/>
      <c r="G53230" s="11"/>
      <c r="H53230" s="11"/>
    </row>
    <row r="53231" spans="6:8" x14ac:dyDescent="0.25">
      <c r="F53231" s="11"/>
      <c r="G53231" s="11"/>
      <c r="H53231" s="11"/>
    </row>
    <row r="53232" spans="6:8" x14ac:dyDescent="0.25">
      <c r="F53232" s="11"/>
      <c r="G53232" s="11"/>
      <c r="H53232" s="11"/>
    </row>
    <row r="53233" spans="6:8" x14ac:dyDescent="0.25">
      <c r="F53233" s="11"/>
      <c r="G53233" s="11"/>
      <c r="H53233" s="11"/>
    </row>
    <row r="53234" spans="6:8" x14ac:dyDescent="0.25">
      <c r="F53234" s="11"/>
      <c r="G53234" s="11"/>
      <c r="H53234" s="11"/>
    </row>
    <row r="53235" spans="6:8" x14ac:dyDescent="0.25">
      <c r="F53235" s="11"/>
      <c r="G53235" s="11"/>
      <c r="H53235" s="11"/>
    </row>
    <row r="53236" spans="6:8" x14ac:dyDescent="0.25">
      <c r="F53236" s="11"/>
      <c r="G53236" s="11"/>
      <c r="H53236" s="11"/>
    </row>
    <row r="53237" spans="6:8" x14ac:dyDescent="0.25">
      <c r="F53237" s="11"/>
      <c r="G53237" s="11"/>
      <c r="H53237" s="11"/>
    </row>
    <row r="53238" spans="6:8" x14ac:dyDescent="0.25">
      <c r="F53238" s="11"/>
      <c r="G53238" s="11"/>
      <c r="H53238" s="11"/>
    </row>
    <row r="53239" spans="6:8" x14ac:dyDescent="0.25">
      <c r="F53239" s="11"/>
      <c r="G53239" s="11"/>
      <c r="H53239" s="11"/>
    </row>
    <row r="53240" spans="6:8" x14ac:dyDescent="0.25">
      <c r="F53240" s="11"/>
      <c r="G53240" s="11"/>
      <c r="H53240" s="11"/>
    </row>
    <row r="53241" spans="6:8" x14ac:dyDescent="0.25">
      <c r="F53241" s="11"/>
      <c r="G53241" s="11"/>
      <c r="H53241" s="11"/>
    </row>
    <row r="53242" spans="6:8" x14ac:dyDescent="0.25">
      <c r="F53242" s="11"/>
      <c r="G53242" s="11"/>
      <c r="H53242" s="11"/>
    </row>
    <row r="53243" spans="6:8" x14ac:dyDescent="0.25">
      <c r="F53243" s="11"/>
      <c r="G53243" s="11"/>
      <c r="H53243" s="11"/>
    </row>
    <row r="53244" spans="6:8" x14ac:dyDescent="0.25">
      <c r="F53244" s="11"/>
      <c r="G53244" s="11"/>
      <c r="H53244" s="11"/>
    </row>
    <row r="53245" spans="6:8" x14ac:dyDescent="0.25">
      <c r="F53245" s="11"/>
      <c r="G53245" s="11"/>
      <c r="H53245" s="11"/>
    </row>
    <row r="53246" spans="6:8" x14ac:dyDescent="0.25">
      <c r="F53246" s="11"/>
      <c r="G53246" s="11"/>
      <c r="H53246" s="11"/>
    </row>
    <row r="53247" spans="6:8" x14ac:dyDescent="0.25">
      <c r="F53247" s="11"/>
      <c r="G53247" s="11"/>
      <c r="H53247" s="11"/>
    </row>
    <row r="53248" spans="6:8" x14ac:dyDescent="0.25">
      <c r="F53248" s="11"/>
      <c r="G53248" s="11"/>
      <c r="H53248" s="11"/>
    </row>
    <row r="53249" spans="6:8" x14ac:dyDescent="0.25">
      <c r="F53249" s="11"/>
      <c r="G53249" s="11"/>
      <c r="H53249" s="11"/>
    </row>
    <row r="53250" spans="6:8" x14ac:dyDescent="0.25">
      <c r="F53250" s="11"/>
      <c r="G53250" s="11"/>
      <c r="H53250" s="11"/>
    </row>
    <row r="53251" spans="6:8" x14ac:dyDescent="0.25">
      <c r="F53251" s="11"/>
      <c r="G53251" s="11"/>
      <c r="H53251" s="11"/>
    </row>
    <row r="53252" spans="6:8" x14ac:dyDescent="0.25">
      <c r="F53252" s="11"/>
      <c r="G53252" s="11"/>
      <c r="H53252" s="11"/>
    </row>
    <row r="53253" spans="6:8" x14ac:dyDescent="0.25">
      <c r="F53253" s="11"/>
      <c r="G53253" s="11"/>
      <c r="H53253" s="11"/>
    </row>
    <row r="53254" spans="6:8" x14ac:dyDescent="0.25">
      <c r="F53254" s="11"/>
      <c r="G53254" s="11"/>
      <c r="H53254" s="11"/>
    </row>
    <row r="53255" spans="6:8" x14ac:dyDescent="0.25">
      <c r="F53255" s="11"/>
      <c r="G53255" s="11"/>
      <c r="H53255" s="11"/>
    </row>
    <row r="53256" spans="6:8" x14ac:dyDescent="0.25">
      <c r="F53256" s="11"/>
      <c r="G53256" s="11"/>
      <c r="H53256" s="11"/>
    </row>
    <row r="53257" spans="6:8" x14ac:dyDescent="0.25">
      <c r="F53257" s="11"/>
      <c r="G53257" s="11"/>
      <c r="H53257" s="11"/>
    </row>
    <row r="53258" spans="6:8" x14ac:dyDescent="0.25">
      <c r="F53258" s="11"/>
      <c r="G53258" s="11"/>
      <c r="H53258" s="11"/>
    </row>
    <row r="53259" spans="6:8" x14ac:dyDescent="0.25">
      <c r="F53259" s="11"/>
      <c r="G53259" s="11"/>
      <c r="H53259" s="11"/>
    </row>
    <row r="53260" spans="6:8" x14ac:dyDescent="0.25">
      <c r="F53260" s="11"/>
      <c r="G53260" s="11"/>
      <c r="H53260" s="11"/>
    </row>
    <row r="53261" spans="6:8" x14ac:dyDescent="0.25">
      <c r="F53261" s="11"/>
      <c r="G53261" s="11"/>
      <c r="H53261" s="11"/>
    </row>
    <row r="53262" spans="6:8" x14ac:dyDescent="0.25">
      <c r="F53262" s="11"/>
      <c r="G53262" s="11"/>
      <c r="H53262" s="11"/>
    </row>
    <row r="53263" spans="6:8" x14ac:dyDescent="0.25">
      <c r="F53263" s="11"/>
      <c r="G53263" s="11"/>
      <c r="H53263" s="11"/>
    </row>
    <row r="53264" spans="6:8" x14ac:dyDescent="0.25">
      <c r="F53264" s="11"/>
      <c r="G53264" s="11"/>
      <c r="H53264" s="11"/>
    </row>
    <row r="53265" spans="6:8" x14ac:dyDescent="0.25">
      <c r="F53265" s="11"/>
      <c r="G53265" s="11"/>
      <c r="H53265" s="11"/>
    </row>
    <row r="53266" spans="6:8" x14ac:dyDescent="0.25">
      <c r="F53266" s="11"/>
      <c r="G53266" s="11"/>
      <c r="H53266" s="11"/>
    </row>
    <row r="53267" spans="6:8" x14ac:dyDescent="0.25">
      <c r="F53267" s="11"/>
      <c r="G53267" s="11"/>
      <c r="H53267" s="11"/>
    </row>
    <row r="53268" spans="6:8" x14ac:dyDescent="0.25">
      <c r="F53268" s="11"/>
      <c r="G53268" s="11"/>
      <c r="H53268" s="11"/>
    </row>
    <row r="53269" spans="6:8" x14ac:dyDescent="0.25">
      <c r="F53269" s="11"/>
      <c r="G53269" s="11"/>
      <c r="H53269" s="11"/>
    </row>
    <row r="53270" spans="6:8" x14ac:dyDescent="0.25">
      <c r="F53270" s="11"/>
      <c r="G53270" s="11"/>
      <c r="H53270" s="11"/>
    </row>
    <row r="53271" spans="6:8" x14ac:dyDescent="0.25">
      <c r="F53271" s="11"/>
      <c r="G53271" s="11"/>
      <c r="H53271" s="11"/>
    </row>
    <row r="53272" spans="6:8" x14ac:dyDescent="0.25">
      <c r="F53272" s="11"/>
      <c r="G53272" s="11"/>
      <c r="H53272" s="11"/>
    </row>
    <row r="53273" spans="6:8" x14ac:dyDescent="0.25">
      <c r="F53273" s="11"/>
      <c r="G53273" s="11"/>
      <c r="H53273" s="11"/>
    </row>
    <row r="53274" spans="6:8" x14ac:dyDescent="0.25">
      <c r="F53274" s="11"/>
      <c r="G53274" s="11"/>
      <c r="H53274" s="11"/>
    </row>
    <row r="53275" spans="6:8" x14ac:dyDescent="0.25">
      <c r="F53275" s="11"/>
      <c r="G53275" s="11"/>
      <c r="H53275" s="11"/>
    </row>
    <row r="53276" spans="6:8" x14ac:dyDescent="0.25">
      <c r="F53276" s="11"/>
      <c r="G53276" s="11"/>
      <c r="H53276" s="11"/>
    </row>
    <row r="53277" spans="6:8" x14ac:dyDescent="0.25">
      <c r="F53277" s="11"/>
      <c r="G53277" s="11"/>
      <c r="H53277" s="11"/>
    </row>
    <row r="53278" spans="6:8" x14ac:dyDescent="0.25">
      <c r="F53278" s="11"/>
      <c r="G53278" s="11"/>
      <c r="H53278" s="11"/>
    </row>
    <row r="53279" spans="6:8" x14ac:dyDescent="0.25">
      <c r="F53279" s="11"/>
      <c r="G53279" s="11"/>
      <c r="H53279" s="11"/>
    </row>
    <row r="53280" spans="6:8" x14ac:dyDescent="0.25">
      <c r="F53280" s="11"/>
      <c r="G53280" s="11"/>
      <c r="H53280" s="11"/>
    </row>
    <row r="53281" spans="6:8" x14ac:dyDescent="0.25">
      <c r="F53281" s="11"/>
      <c r="G53281" s="11"/>
      <c r="H53281" s="11"/>
    </row>
    <row r="53282" spans="6:8" x14ac:dyDescent="0.25">
      <c r="F53282" s="11"/>
      <c r="G53282" s="11"/>
      <c r="H53282" s="11"/>
    </row>
    <row r="53283" spans="6:8" x14ac:dyDescent="0.25">
      <c r="F53283" s="11"/>
      <c r="G53283" s="11"/>
      <c r="H53283" s="11"/>
    </row>
    <row r="53284" spans="6:8" x14ac:dyDescent="0.25">
      <c r="F53284" s="11"/>
      <c r="G53284" s="11"/>
      <c r="H53284" s="11"/>
    </row>
    <row r="53285" spans="6:8" x14ac:dyDescent="0.25">
      <c r="F53285" s="11"/>
      <c r="G53285" s="11"/>
      <c r="H53285" s="11"/>
    </row>
    <row r="53286" spans="6:8" x14ac:dyDescent="0.25">
      <c r="F53286" s="11"/>
      <c r="G53286" s="11"/>
      <c r="H53286" s="11"/>
    </row>
    <row r="53287" spans="6:8" x14ac:dyDescent="0.25">
      <c r="F53287" s="11"/>
      <c r="G53287" s="11"/>
      <c r="H53287" s="11"/>
    </row>
    <row r="53288" spans="6:8" x14ac:dyDescent="0.25">
      <c r="F53288" s="11"/>
      <c r="G53288" s="11"/>
      <c r="H53288" s="11"/>
    </row>
    <row r="53289" spans="6:8" x14ac:dyDescent="0.25">
      <c r="F53289" s="11"/>
      <c r="G53289" s="11"/>
      <c r="H53289" s="11"/>
    </row>
    <row r="53290" spans="6:8" x14ac:dyDescent="0.25">
      <c r="F53290" s="11"/>
      <c r="G53290" s="11"/>
      <c r="H53290" s="11"/>
    </row>
    <row r="53291" spans="6:8" x14ac:dyDescent="0.25">
      <c r="F53291" s="11"/>
      <c r="G53291" s="11"/>
      <c r="H53291" s="11"/>
    </row>
    <row r="53292" spans="6:8" x14ac:dyDescent="0.25">
      <c r="F53292" s="11"/>
      <c r="G53292" s="11"/>
      <c r="H53292" s="11"/>
    </row>
    <row r="53293" spans="6:8" x14ac:dyDescent="0.25">
      <c r="F53293" s="11"/>
      <c r="G53293" s="11"/>
      <c r="H53293" s="11"/>
    </row>
    <row r="53294" spans="6:8" x14ac:dyDescent="0.25">
      <c r="F53294" s="11"/>
      <c r="G53294" s="11"/>
      <c r="H53294" s="11"/>
    </row>
    <row r="53295" spans="6:8" x14ac:dyDescent="0.25">
      <c r="F53295" s="11"/>
      <c r="G53295" s="11"/>
      <c r="H53295" s="11"/>
    </row>
    <row r="53296" spans="6:8" x14ac:dyDescent="0.25">
      <c r="F53296" s="11"/>
      <c r="G53296" s="11"/>
      <c r="H53296" s="11"/>
    </row>
    <row r="53297" spans="6:8" x14ac:dyDescent="0.25">
      <c r="F53297" s="11"/>
      <c r="G53297" s="11"/>
      <c r="H53297" s="11"/>
    </row>
    <row r="53298" spans="6:8" x14ac:dyDescent="0.25">
      <c r="F53298" s="11"/>
      <c r="G53298" s="11"/>
      <c r="H53298" s="11"/>
    </row>
    <row r="53299" spans="6:8" x14ac:dyDescent="0.25">
      <c r="F53299" s="11"/>
      <c r="G53299" s="11"/>
      <c r="H53299" s="11"/>
    </row>
    <row r="53300" spans="6:8" x14ac:dyDescent="0.25">
      <c r="F53300" s="11"/>
      <c r="G53300" s="11"/>
      <c r="H53300" s="11"/>
    </row>
    <row r="53301" spans="6:8" x14ac:dyDescent="0.25">
      <c r="F53301" s="11"/>
      <c r="G53301" s="11"/>
      <c r="H53301" s="11"/>
    </row>
    <row r="53302" spans="6:8" x14ac:dyDescent="0.25">
      <c r="F53302" s="11"/>
      <c r="G53302" s="11"/>
      <c r="H53302" s="11"/>
    </row>
    <row r="53303" spans="6:8" x14ac:dyDescent="0.25">
      <c r="F53303" s="11"/>
      <c r="G53303" s="11"/>
      <c r="H53303" s="11"/>
    </row>
    <row r="53304" spans="6:8" x14ac:dyDescent="0.25">
      <c r="F53304" s="11"/>
      <c r="G53304" s="11"/>
      <c r="H53304" s="11"/>
    </row>
    <row r="53305" spans="6:8" x14ac:dyDescent="0.25">
      <c r="F53305" s="11"/>
      <c r="G53305" s="11"/>
      <c r="H53305" s="11"/>
    </row>
    <row r="53306" spans="6:8" x14ac:dyDescent="0.25">
      <c r="F53306" s="11"/>
      <c r="G53306" s="11"/>
      <c r="H53306" s="11"/>
    </row>
    <row r="53307" spans="6:8" x14ac:dyDescent="0.25">
      <c r="F53307" s="11"/>
      <c r="G53307" s="11"/>
      <c r="H53307" s="11"/>
    </row>
    <row r="53308" spans="6:8" x14ac:dyDescent="0.25">
      <c r="F53308" s="11"/>
      <c r="G53308" s="11"/>
      <c r="H53308" s="11"/>
    </row>
    <row r="53309" spans="6:8" x14ac:dyDescent="0.25">
      <c r="F53309" s="11"/>
      <c r="G53309" s="11"/>
      <c r="H53309" s="11"/>
    </row>
    <row r="53310" spans="6:8" x14ac:dyDescent="0.25">
      <c r="F53310" s="11"/>
      <c r="G53310" s="11"/>
      <c r="H53310" s="11"/>
    </row>
    <row r="53311" spans="6:8" x14ac:dyDescent="0.25">
      <c r="F53311" s="11"/>
      <c r="G53311" s="11"/>
      <c r="H53311" s="11"/>
    </row>
    <row r="53312" spans="6:8" x14ac:dyDescent="0.25">
      <c r="F53312" s="11"/>
      <c r="G53312" s="11"/>
      <c r="H53312" s="11"/>
    </row>
    <row r="53313" spans="6:8" x14ac:dyDescent="0.25">
      <c r="F53313" s="11"/>
      <c r="G53313" s="11"/>
      <c r="H53313" s="11"/>
    </row>
    <row r="53314" spans="6:8" x14ac:dyDescent="0.25">
      <c r="F53314" s="11"/>
      <c r="G53314" s="11"/>
      <c r="H53314" s="11"/>
    </row>
    <row r="53315" spans="6:8" x14ac:dyDescent="0.25">
      <c r="F53315" s="11"/>
      <c r="G53315" s="11"/>
      <c r="H53315" s="11"/>
    </row>
    <row r="53316" spans="6:8" x14ac:dyDescent="0.25">
      <c r="F53316" s="11"/>
      <c r="G53316" s="11"/>
      <c r="H53316" s="11"/>
    </row>
    <row r="53317" spans="6:8" x14ac:dyDescent="0.25">
      <c r="F53317" s="11"/>
      <c r="G53317" s="11"/>
      <c r="H53317" s="11"/>
    </row>
    <row r="53318" spans="6:8" x14ac:dyDescent="0.25">
      <c r="F53318" s="11"/>
      <c r="G53318" s="11"/>
      <c r="H53318" s="11"/>
    </row>
    <row r="53319" spans="6:8" x14ac:dyDescent="0.25">
      <c r="F53319" s="11"/>
      <c r="G53319" s="11"/>
      <c r="H53319" s="11"/>
    </row>
    <row r="53320" spans="6:8" x14ac:dyDescent="0.25">
      <c r="F53320" s="11"/>
      <c r="G53320" s="11"/>
      <c r="H53320" s="11"/>
    </row>
    <row r="53321" spans="6:8" x14ac:dyDescent="0.25">
      <c r="F53321" s="11"/>
      <c r="G53321" s="11"/>
      <c r="H53321" s="11"/>
    </row>
    <row r="53322" spans="6:8" x14ac:dyDescent="0.25">
      <c r="F53322" s="11"/>
      <c r="G53322" s="11"/>
      <c r="H53322" s="11"/>
    </row>
    <row r="53323" spans="6:8" x14ac:dyDescent="0.25">
      <c r="F53323" s="11"/>
      <c r="G53323" s="11"/>
      <c r="H53323" s="11"/>
    </row>
    <row r="53324" spans="6:8" x14ac:dyDescent="0.25">
      <c r="F53324" s="11"/>
      <c r="G53324" s="11"/>
      <c r="H53324" s="11"/>
    </row>
    <row r="53325" spans="6:8" x14ac:dyDescent="0.25">
      <c r="F53325" s="11"/>
      <c r="G53325" s="11"/>
      <c r="H53325" s="11"/>
    </row>
    <row r="53326" spans="6:8" x14ac:dyDescent="0.25">
      <c r="F53326" s="11"/>
      <c r="G53326" s="11"/>
      <c r="H53326" s="11"/>
    </row>
    <row r="53327" spans="6:8" x14ac:dyDescent="0.25">
      <c r="F53327" s="11"/>
      <c r="G53327" s="11"/>
      <c r="H53327" s="11"/>
    </row>
    <row r="53328" spans="6:8" x14ac:dyDescent="0.25">
      <c r="F53328" s="11"/>
      <c r="G53328" s="11"/>
      <c r="H53328" s="11"/>
    </row>
    <row r="53329" spans="6:8" x14ac:dyDescent="0.25">
      <c r="F53329" s="11"/>
      <c r="G53329" s="11"/>
      <c r="H53329" s="11"/>
    </row>
    <row r="53330" spans="6:8" x14ac:dyDescent="0.25">
      <c r="F53330" s="11"/>
      <c r="G53330" s="11"/>
      <c r="H53330" s="11"/>
    </row>
    <row r="53331" spans="6:8" x14ac:dyDescent="0.25">
      <c r="F53331" s="11"/>
      <c r="G53331" s="11"/>
      <c r="H53331" s="11"/>
    </row>
    <row r="53332" spans="6:8" x14ac:dyDescent="0.25">
      <c r="F53332" s="11"/>
      <c r="G53332" s="11"/>
      <c r="H53332" s="11"/>
    </row>
    <row r="53333" spans="6:8" x14ac:dyDescent="0.25">
      <c r="F53333" s="11"/>
      <c r="G53333" s="11"/>
      <c r="H53333" s="11"/>
    </row>
    <row r="53334" spans="6:8" x14ac:dyDescent="0.25">
      <c r="F53334" s="11"/>
      <c r="G53334" s="11"/>
      <c r="H53334" s="11"/>
    </row>
    <row r="53335" spans="6:8" x14ac:dyDescent="0.25">
      <c r="F53335" s="11"/>
      <c r="G53335" s="11"/>
      <c r="H53335" s="11"/>
    </row>
    <row r="53336" spans="6:8" x14ac:dyDescent="0.25">
      <c r="F53336" s="11"/>
      <c r="G53336" s="11"/>
      <c r="H53336" s="11"/>
    </row>
    <row r="53337" spans="6:8" x14ac:dyDescent="0.25">
      <c r="F53337" s="11"/>
      <c r="G53337" s="11"/>
      <c r="H53337" s="11"/>
    </row>
    <row r="53338" spans="6:8" x14ac:dyDescent="0.25">
      <c r="F53338" s="11"/>
      <c r="G53338" s="11"/>
      <c r="H53338" s="11"/>
    </row>
    <row r="53339" spans="6:8" x14ac:dyDescent="0.25">
      <c r="F53339" s="11"/>
      <c r="G53339" s="11"/>
      <c r="H53339" s="11"/>
    </row>
    <row r="53340" spans="6:8" x14ac:dyDescent="0.25">
      <c r="F53340" s="11"/>
      <c r="G53340" s="11"/>
      <c r="H53340" s="11"/>
    </row>
    <row r="53341" spans="6:8" x14ac:dyDescent="0.25">
      <c r="F53341" s="11"/>
      <c r="G53341" s="11"/>
      <c r="H53341" s="11"/>
    </row>
    <row r="53342" spans="6:8" x14ac:dyDescent="0.25">
      <c r="F53342" s="11"/>
      <c r="G53342" s="11"/>
      <c r="H53342" s="11"/>
    </row>
    <row r="53343" spans="6:8" x14ac:dyDescent="0.25">
      <c r="F53343" s="11"/>
      <c r="G53343" s="11"/>
      <c r="H53343" s="11"/>
    </row>
    <row r="53344" spans="6:8" x14ac:dyDescent="0.25">
      <c r="F53344" s="11"/>
      <c r="G53344" s="11"/>
      <c r="H53344" s="11"/>
    </row>
    <row r="53345" spans="6:8" x14ac:dyDescent="0.25">
      <c r="F53345" s="11"/>
      <c r="G53345" s="11"/>
      <c r="H53345" s="11"/>
    </row>
    <row r="53346" spans="6:8" x14ac:dyDescent="0.25">
      <c r="F53346" s="11"/>
      <c r="G53346" s="11"/>
      <c r="H53346" s="11"/>
    </row>
    <row r="53347" spans="6:8" x14ac:dyDescent="0.25">
      <c r="F53347" s="11"/>
      <c r="G53347" s="11"/>
      <c r="H53347" s="11"/>
    </row>
    <row r="53348" spans="6:8" x14ac:dyDescent="0.25">
      <c r="F53348" s="11"/>
      <c r="G53348" s="11"/>
      <c r="H53348" s="11"/>
    </row>
    <row r="53349" spans="6:8" x14ac:dyDescent="0.25">
      <c r="F53349" s="11"/>
      <c r="G53349" s="11"/>
      <c r="H53349" s="11"/>
    </row>
    <row r="53350" spans="6:8" x14ac:dyDescent="0.25">
      <c r="F53350" s="11"/>
      <c r="G53350" s="11"/>
      <c r="H53350" s="11"/>
    </row>
    <row r="53351" spans="6:8" x14ac:dyDescent="0.25">
      <c r="F53351" s="11"/>
      <c r="G53351" s="11"/>
      <c r="H53351" s="11"/>
    </row>
    <row r="53352" spans="6:8" x14ac:dyDescent="0.25">
      <c r="F53352" s="11"/>
      <c r="G53352" s="11"/>
      <c r="H53352" s="11"/>
    </row>
    <row r="53353" spans="6:8" x14ac:dyDescent="0.25">
      <c r="F53353" s="11"/>
      <c r="G53353" s="11"/>
      <c r="H53353" s="11"/>
    </row>
    <row r="53354" spans="6:8" x14ac:dyDescent="0.25">
      <c r="F53354" s="11"/>
      <c r="G53354" s="11"/>
      <c r="H53354" s="11"/>
    </row>
    <row r="53355" spans="6:8" x14ac:dyDescent="0.25">
      <c r="F53355" s="11"/>
      <c r="G53355" s="11"/>
      <c r="H53355" s="11"/>
    </row>
    <row r="53356" spans="6:8" x14ac:dyDescent="0.25">
      <c r="F53356" s="11"/>
      <c r="G53356" s="11"/>
      <c r="H53356" s="11"/>
    </row>
    <row r="53357" spans="6:8" x14ac:dyDescent="0.25">
      <c r="F53357" s="11"/>
      <c r="G53357" s="11"/>
      <c r="H53357" s="11"/>
    </row>
    <row r="53358" spans="6:8" x14ac:dyDescent="0.25">
      <c r="F53358" s="11"/>
      <c r="G53358" s="11"/>
      <c r="H53358" s="11"/>
    </row>
    <row r="53359" spans="6:8" x14ac:dyDescent="0.25">
      <c r="F53359" s="11"/>
      <c r="G53359" s="11"/>
      <c r="H53359" s="11"/>
    </row>
    <row r="53360" spans="6:8" x14ac:dyDescent="0.25">
      <c r="F53360" s="11"/>
      <c r="G53360" s="11"/>
      <c r="H53360" s="11"/>
    </row>
    <row r="53361" spans="6:8" x14ac:dyDescent="0.25">
      <c r="F53361" s="11"/>
      <c r="G53361" s="11"/>
      <c r="H53361" s="11"/>
    </row>
    <row r="53362" spans="6:8" x14ac:dyDescent="0.25">
      <c r="F53362" s="11"/>
      <c r="G53362" s="11"/>
      <c r="H53362" s="11"/>
    </row>
    <row r="53363" spans="6:8" x14ac:dyDescent="0.25">
      <c r="F53363" s="11"/>
      <c r="G53363" s="11"/>
      <c r="H53363" s="11"/>
    </row>
    <row r="53364" spans="6:8" x14ac:dyDescent="0.25">
      <c r="F53364" s="11"/>
      <c r="G53364" s="11"/>
      <c r="H53364" s="11"/>
    </row>
    <row r="53365" spans="6:8" x14ac:dyDescent="0.25">
      <c r="F53365" s="11"/>
      <c r="G53365" s="11"/>
      <c r="H53365" s="11"/>
    </row>
    <row r="53366" spans="6:8" x14ac:dyDescent="0.25">
      <c r="F53366" s="11"/>
      <c r="G53366" s="11"/>
      <c r="H53366" s="11"/>
    </row>
    <row r="53367" spans="6:8" x14ac:dyDescent="0.25">
      <c r="F53367" s="11"/>
      <c r="G53367" s="11"/>
      <c r="H53367" s="11"/>
    </row>
    <row r="53368" spans="6:8" x14ac:dyDescent="0.25">
      <c r="F53368" s="11"/>
      <c r="G53368" s="11"/>
      <c r="H53368" s="11"/>
    </row>
    <row r="53369" spans="6:8" x14ac:dyDescent="0.25">
      <c r="F53369" s="11"/>
      <c r="G53369" s="11"/>
      <c r="H53369" s="11"/>
    </row>
    <row r="53370" spans="6:8" x14ac:dyDescent="0.25">
      <c r="F53370" s="11"/>
      <c r="G53370" s="11"/>
      <c r="H53370" s="11"/>
    </row>
    <row r="53371" spans="6:8" x14ac:dyDescent="0.25">
      <c r="F53371" s="11"/>
      <c r="G53371" s="11"/>
      <c r="H53371" s="11"/>
    </row>
    <row r="53372" spans="6:8" x14ac:dyDescent="0.25">
      <c r="F53372" s="11"/>
      <c r="G53372" s="11"/>
      <c r="H53372" s="11"/>
    </row>
    <row r="53373" spans="6:8" x14ac:dyDescent="0.25">
      <c r="F53373" s="11"/>
      <c r="G53373" s="11"/>
      <c r="H53373" s="11"/>
    </row>
    <row r="53374" spans="6:8" x14ac:dyDescent="0.25">
      <c r="F53374" s="11"/>
      <c r="G53374" s="11"/>
      <c r="H53374" s="11"/>
    </row>
    <row r="53375" spans="6:8" x14ac:dyDescent="0.25">
      <c r="F53375" s="11"/>
      <c r="G53375" s="11"/>
      <c r="H53375" s="11"/>
    </row>
    <row r="53376" spans="6:8" x14ac:dyDescent="0.25">
      <c r="F53376" s="11"/>
      <c r="G53376" s="11"/>
      <c r="H53376" s="11"/>
    </row>
    <row r="53377" spans="6:8" x14ac:dyDescent="0.25">
      <c r="F53377" s="11"/>
      <c r="G53377" s="11"/>
      <c r="H53377" s="11"/>
    </row>
    <row r="53378" spans="6:8" x14ac:dyDescent="0.25">
      <c r="F53378" s="11"/>
      <c r="G53378" s="11"/>
      <c r="H53378" s="11"/>
    </row>
    <row r="53379" spans="6:8" x14ac:dyDescent="0.25">
      <c r="F53379" s="11"/>
      <c r="G53379" s="11"/>
      <c r="H53379" s="11"/>
    </row>
    <row r="53380" spans="6:8" x14ac:dyDescent="0.25">
      <c r="F53380" s="11"/>
      <c r="G53380" s="11"/>
      <c r="H53380" s="11"/>
    </row>
    <row r="53381" spans="6:8" x14ac:dyDescent="0.25">
      <c r="F53381" s="11"/>
      <c r="G53381" s="11"/>
      <c r="H53381" s="11"/>
    </row>
    <row r="53382" spans="6:8" x14ac:dyDescent="0.25">
      <c r="F53382" s="11"/>
      <c r="G53382" s="11"/>
      <c r="H53382" s="11"/>
    </row>
    <row r="53383" spans="6:8" x14ac:dyDescent="0.25">
      <c r="F53383" s="11"/>
      <c r="G53383" s="11"/>
      <c r="H53383" s="11"/>
    </row>
    <row r="53384" spans="6:8" x14ac:dyDescent="0.25">
      <c r="F53384" s="11"/>
      <c r="G53384" s="11"/>
      <c r="H53384" s="11"/>
    </row>
    <row r="53385" spans="6:8" x14ac:dyDescent="0.25">
      <c r="F53385" s="11"/>
      <c r="G53385" s="11"/>
      <c r="H53385" s="11"/>
    </row>
    <row r="53386" spans="6:8" x14ac:dyDescent="0.25">
      <c r="F53386" s="11"/>
      <c r="G53386" s="11"/>
      <c r="H53386" s="11"/>
    </row>
    <row r="53387" spans="6:8" x14ac:dyDescent="0.25">
      <c r="F53387" s="11"/>
      <c r="G53387" s="11"/>
      <c r="H53387" s="11"/>
    </row>
    <row r="53388" spans="6:8" x14ac:dyDescent="0.25">
      <c r="F53388" s="11"/>
      <c r="G53388" s="11"/>
      <c r="H53388" s="11"/>
    </row>
    <row r="53389" spans="6:8" x14ac:dyDescent="0.25">
      <c r="F53389" s="11"/>
      <c r="G53389" s="11"/>
      <c r="H53389" s="11"/>
    </row>
    <row r="53390" spans="6:8" x14ac:dyDescent="0.25">
      <c r="F53390" s="11"/>
      <c r="G53390" s="11"/>
      <c r="H53390" s="11"/>
    </row>
    <row r="53391" spans="6:8" x14ac:dyDescent="0.25">
      <c r="F53391" s="11"/>
      <c r="G53391" s="11"/>
      <c r="H53391" s="11"/>
    </row>
    <row r="53392" spans="6:8" x14ac:dyDescent="0.25">
      <c r="F53392" s="11"/>
      <c r="G53392" s="11"/>
      <c r="H53392" s="11"/>
    </row>
    <row r="53393" spans="6:8" x14ac:dyDescent="0.25">
      <c r="F53393" s="11"/>
      <c r="G53393" s="11"/>
      <c r="H53393" s="11"/>
    </row>
    <row r="53394" spans="6:8" x14ac:dyDescent="0.25">
      <c r="F53394" s="11"/>
      <c r="G53394" s="11"/>
      <c r="H53394" s="11"/>
    </row>
    <row r="53395" spans="6:8" x14ac:dyDescent="0.25">
      <c r="F53395" s="11"/>
      <c r="G53395" s="11"/>
      <c r="H53395" s="11"/>
    </row>
    <row r="53396" spans="6:8" x14ac:dyDescent="0.25">
      <c r="F53396" s="11"/>
      <c r="G53396" s="11"/>
      <c r="H53396" s="11"/>
    </row>
    <row r="53397" spans="6:8" x14ac:dyDescent="0.25">
      <c r="F53397" s="11"/>
      <c r="G53397" s="11"/>
      <c r="H53397" s="11"/>
    </row>
    <row r="53398" spans="6:8" x14ac:dyDescent="0.25">
      <c r="F53398" s="11"/>
      <c r="G53398" s="11"/>
      <c r="H53398" s="11"/>
    </row>
    <row r="53399" spans="6:8" x14ac:dyDescent="0.25">
      <c r="F53399" s="11"/>
      <c r="G53399" s="11"/>
      <c r="H53399" s="11"/>
    </row>
    <row r="53400" spans="6:8" x14ac:dyDescent="0.25">
      <c r="F53400" s="11"/>
      <c r="G53400" s="11"/>
      <c r="H53400" s="11"/>
    </row>
    <row r="53401" spans="6:8" x14ac:dyDescent="0.25">
      <c r="F53401" s="11"/>
      <c r="G53401" s="11"/>
      <c r="H53401" s="11"/>
    </row>
    <row r="53402" spans="6:8" x14ac:dyDescent="0.25">
      <c r="F53402" s="11"/>
      <c r="G53402" s="11"/>
      <c r="H53402" s="11"/>
    </row>
    <row r="53403" spans="6:8" x14ac:dyDescent="0.25">
      <c r="F53403" s="11"/>
      <c r="G53403" s="11"/>
      <c r="H53403" s="11"/>
    </row>
    <row r="53404" spans="6:8" x14ac:dyDescent="0.25">
      <c r="F53404" s="11"/>
      <c r="G53404" s="11"/>
      <c r="H53404" s="11"/>
    </row>
    <row r="53405" spans="6:8" x14ac:dyDescent="0.25">
      <c r="F53405" s="11"/>
      <c r="G53405" s="11"/>
      <c r="H53405" s="11"/>
    </row>
    <row r="53406" spans="6:8" x14ac:dyDescent="0.25">
      <c r="F53406" s="11"/>
      <c r="G53406" s="11"/>
      <c r="H53406" s="11"/>
    </row>
    <row r="53407" spans="6:8" x14ac:dyDescent="0.25">
      <c r="F53407" s="11"/>
      <c r="G53407" s="11"/>
      <c r="H53407" s="11"/>
    </row>
    <row r="53408" spans="6:8" x14ac:dyDescent="0.25">
      <c r="F53408" s="11"/>
      <c r="G53408" s="11"/>
      <c r="H53408" s="11"/>
    </row>
    <row r="53409" spans="6:8" x14ac:dyDescent="0.25">
      <c r="F53409" s="11"/>
      <c r="G53409" s="11"/>
      <c r="H53409" s="11"/>
    </row>
    <row r="53410" spans="6:8" x14ac:dyDescent="0.25">
      <c r="F53410" s="11"/>
      <c r="G53410" s="11"/>
      <c r="H53410" s="11"/>
    </row>
    <row r="53411" spans="6:8" x14ac:dyDescent="0.25">
      <c r="F53411" s="11"/>
      <c r="G53411" s="11"/>
      <c r="H53411" s="11"/>
    </row>
    <row r="53412" spans="6:8" x14ac:dyDescent="0.25">
      <c r="F53412" s="11"/>
      <c r="G53412" s="11"/>
      <c r="H53412" s="11"/>
    </row>
    <row r="53413" spans="6:8" x14ac:dyDescent="0.25">
      <c r="F53413" s="11"/>
      <c r="G53413" s="11"/>
      <c r="H53413" s="11"/>
    </row>
    <row r="53414" spans="6:8" x14ac:dyDescent="0.25">
      <c r="F53414" s="11"/>
      <c r="G53414" s="11"/>
      <c r="H53414" s="11"/>
    </row>
    <row r="53415" spans="6:8" x14ac:dyDescent="0.25">
      <c r="F53415" s="11"/>
      <c r="G53415" s="11"/>
      <c r="H53415" s="11"/>
    </row>
    <row r="53416" spans="6:8" x14ac:dyDescent="0.25">
      <c r="F53416" s="11"/>
      <c r="G53416" s="11"/>
      <c r="H53416" s="11"/>
    </row>
    <row r="53417" spans="6:8" x14ac:dyDescent="0.25">
      <c r="F53417" s="11"/>
      <c r="G53417" s="11"/>
      <c r="H53417" s="11"/>
    </row>
    <row r="53418" spans="6:8" x14ac:dyDescent="0.25">
      <c r="F53418" s="11"/>
      <c r="G53418" s="11"/>
      <c r="H53418" s="11"/>
    </row>
    <row r="53419" spans="6:8" x14ac:dyDescent="0.25">
      <c r="F53419" s="11"/>
      <c r="G53419" s="11"/>
      <c r="H53419" s="11"/>
    </row>
    <row r="53420" spans="6:8" x14ac:dyDescent="0.25">
      <c r="F53420" s="11"/>
      <c r="G53420" s="11"/>
      <c r="H53420" s="11"/>
    </row>
    <row r="53421" spans="6:8" x14ac:dyDescent="0.25">
      <c r="F53421" s="11"/>
      <c r="G53421" s="11"/>
      <c r="H53421" s="11"/>
    </row>
    <row r="53422" spans="6:8" x14ac:dyDescent="0.25">
      <c r="F53422" s="11"/>
      <c r="G53422" s="11"/>
      <c r="H53422" s="11"/>
    </row>
    <row r="53423" spans="6:8" x14ac:dyDescent="0.25">
      <c r="F53423" s="11"/>
      <c r="G53423" s="11"/>
      <c r="H53423" s="11"/>
    </row>
    <row r="53424" spans="6:8" x14ac:dyDescent="0.25">
      <c r="F53424" s="11"/>
      <c r="G53424" s="11"/>
      <c r="H53424" s="11"/>
    </row>
    <row r="53425" spans="6:8" x14ac:dyDescent="0.25">
      <c r="F53425" s="11"/>
      <c r="G53425" s="11"/>
      <c r="H53425" s="11"/>
    </row>
    <row r="53426" spans="6:8" x14ac:dyDescent="0.25">
      <c r="F53426" s="11"/>
      <c r="G53426" s="11"/>
      <c r="H53426" s="11"/>
    </row>
    <row r="53427" spans="6:8" x14ac:dyDescent="0.25">
      <c r="F53427" s="11"/>
      <c r="G53427" s="11"/>
      <c r="H53427" s="11"/>
    </row>
    <row r="53428" spans="6:8" x14ac:dyDescent="0.25">
      <c r="F53428" s="11"/>
      <c r="G53428" s="11"/>
      <c r="H53428" s="11"/>
    </row>
    <row r="53429" spans="6:8" x14ac:dyDescent="0.25">
      <c r="F53429" s="11"/>
      <c r="G53429" s="11"/>
      <c r="H53429" s="11"/>
    </row>
    <row r="53430" spans="6:8" x14ac:dyDescent="0.25">
      <c r="F53430" s="11"/>
      <c r="G53430" s="11"/>
      <c r="H53430" s="11"/>
    </row>
    <row r="53431" spans="6:8" x14ac:dyDescent="0.25">
      <c r="F53431" s="11"/>
      <c r="G53431" s="11"/>
      <c r="H53431" s="11"/>
    </row>
    <row r="53432" spans="6:8" x14ac:dyDescent="0.25">
      <c r="F53432" s="11"/>
      <c r="G53432" s="11"/>
      <c r="H53432" s="11"/>
    </row>
    <row r="53433" spans="6:8" x14ac:dyDescent="0.25">
      <c r="F53433" s="11"/>
      <c r="G53433" s="11"/>
      <c r="H53433" s="11"/>
    </row>
    <row r="53434" spans="6:8" x14ac:dyDescent="0.25">
      <c r="F53434" s="11"/>
      <c r="G53434" s="11"/>
      <c r="H53434" s="11"/>
    </row>
    <row r="53435" spans="6:8" x14ac:dyDescent="0.25">
      <c r="F53435" s="11"/>
      <c r="G53435" s="11"/>
      <c r="H53435" s="11"/>
    </row>
    <row r="53436" spans="6:8" x14ac:dyDescent="0.25">
      <c r="F53436" s="11"/>
      <c r="G53436" s="11"/>
      <c r="H53436" s="11"/>
    </row>
    <row r="53437" spans="6:8" x14ac:dyDescent="0.25">
      <c r="F53437" s="11"/>
      <c r="G53437" s="11"/>
      <c r="H53437" s="11"/>
    </row>
    <row r="53438" spans="6:8" x14ac:dyDescent="0.25">
      <c r="F53438" s="11"/>
      <c r="G53438" s="11"/>
      <c r="H53438" s="11"/>
    </row>
    <row r="53439" spans="6:8" x14ac:dyDescent="0.25">
      <c r="F53439" s="11"/>
      <c r="G53439" s="11"/>
      <c r="H53439" s="11"/>
    </row>
    <row r="53440" spans="6:8" x14ac:dyDescent="0.25">
      <c r="F53440" s="11"/>
      <c r="G53440" s="11"/>
      <c r="H53440" s="11"/>
    </row>
    <row r="53441" spans="6:8" x14ac:dyDescent="0.25">
      <c r="F53441" s="11"/>
      <c r="G53441" s="11"/>
      <c r="H53441" s="11"/>
    </row>
    <row r="53442" spans="6:8" x14ac:dyDescent="0.25">
      <c r="F53442" s="11"/>
      <c r="G53442" s="11"/>
      <c r="H53442" s="11"/>
    </row>
    <row r="53443" spans="6:8" x14ac:dyDescent="0.25">
      <c r="F53443" s="11"/>
      <c r="G53443" s="11"/>
      <c r="H53443" s="11"/>
    </row>
    <row r="53444" spans="6:8" x14ac:dyDescent="0.25">
      <c r="F53444" s="11"/>
      <c r="G53444" s="11"/>
      <c r="H53444" s="11"/>
    </row>
    <row r="53445" spans="6:8" x14ac:dyDescent="0.25">
      <c r="F53445" s="11"/>
      <c r="G53445" s="11"/>
      <c r="H53445" s="11"/>
    </row>
    <row r="53446" spans="6:8" x14ac:dyDescent="0.25">
      <c r="F53446" s="11"/>
      <c r="G53446" s="11"/>
      <c r="H53446" s="11"/>
    </row>
    <row r="53447" spans="6:8" x14ac:dyDescent="0.25">
      <c r="F53447" s="11"/>
      <c r="G53447" s="11"/>
      <c r="H53447" s="11"/>
    </row>
    <row r="53448" spans="6:8" x14ac:dyDescent="0.25">
      <c r="F53448" s="11"/>
      <c r="G53448" s="11"/>
      <c r="H53448" s="11"/>
    </row>
    <row r="53449" spans="6:8" x14ac:dyDescent="0.25">
      <c r="F53449" s="11"/>
      <c r="G53449" s="11"/>
      <c r="H53449" s="11"/>
    </row>
    <row r="53450" spans="6:8" x14ac:dyDescent="0.25">
      <c r="F53450" s="11"/>
      <c r="G53450" s="11"/>
      <c r="H53450" s="11"/>
    </row>
    <row r="53451" spans="6:8" x14ac:dyDescent="0.25">
      <c r="F53451" s="11"/>
      <c r="G53451" s="11"/>
      <c r="H53451" s="11"/>
    </row>
    <row r="53452" spans="6:8" x14ac:dyDescent="0.25">
      <c r="F53452" s="11"/>
      <c r="G53452" s="11"/>
      <c r="H53452" s="11"/>
    </row>
    <row r="53453" spans="6:8" x14ac:dyDescent="0.25">
      <c r="F53453" s="11"/>
      <c r="G53453" s="11"/>
      <c r="H53453" s="11"/>
    </row>
    <row r="53454" spans="6:8" x14ac:dyDescent="0.25">
      <c r="F53454" s="11"/>
      <c r="G53454" s="11"/>
      <c r="H53454" s="11"/>
    </row>
    <row r="53455" spans="6:8" x14ac:dyDescent="0.25">
      <c r="F53455" s="11"/>
      <c r="G53455" s="11"/>
      <c r="H53455" s="11"/>
    </row>
    <row r="53456" spans="6:8" x14ac:dyDescent="0.25">
      <c r="F53456" s="11"/>
      <c r="G53456" s="11"/>
      <c r="H53456" s="11"/>
    </row>
    <row r="53457" spans="6:8" x14ac:dyDescent="0.25">
      <c r="F53457" s="11"/>
      <c r="G53457" s="11"/>
      <c r="H53457" s="11"/>
    </row>
    <row r="53458" spans="6:8" x14ac:dyDescent="0.25">
      <c r="F53458" s="11"/>
      <c r="G53458" s="11"/>
      <c r="H53458" s="11"/>
    </row>
    <row r="53459" spans="6:8" x14ac:dyDescent="0.25">
      <c r="F53459" s="11"/>
      <c r="G53459" s="11"/>
      <c r="H53459" s="11"/>
    </row>
    <row r="53460" spans="6:8" x14ac:dyDescent="0.25">
      <c r="F53460" s="11"/>
      <c r="G53460" s="11"/>
      <c r="H53460" s="11"/>
    </row>
    <row r="53461" spans="6:8" x14ac:dyDescent="0.25">
      <c r="F53461" s="11"/>
      <c r="G53461" s="11"/>
      <c r="H53461" s="11"/>
    </row>
    <row r="53462" spans="6:8" x14ac:dyDescent="0.25">
      <c r="F53462" s="11"/>
      <c r="G53462" s="11"/>
      <c r="H53462" s="11"/>
    </row>
    <row r="53463" spans="6:8" x14ac:dyDescent="0.25">
      <c r="F53463" s="11"/>
      <c r="G53463" s="11"/>
      <c r="H53463" s="11"/>
    </row>
    <row r="53464" spans="6:8" x14ac:dyDescent="0.25">
      <c r="F53464" s="11"/>
      <c r="G53464" s="11"/>
      <c r="H53464" s="11"/>
    </row>
    <row r="53465" spans="6:8" x14ac:dyDescent="0.25">
      <c r="F53465" s="11"/>
      <c r="G53465" s="11"/>
      <c r="H53465" s="11"/>
    </row>
    <row r="53466" spans="6:8" x14ac:dyDescent="0.25">
      <c r="F53466" s="11"/>
      <c r="G53466" s="11"/>
      <c r="H53466" s="11"/>
    </row>
    <row r="53467" spans="6:8" x14ac:dyDescent="0.25">
      <c r="F53467" s="11"/>
      <c r="G53467" s="11"/>
      <c r="H53467" s="11"/>
    </row>
    <row r="53468" spans="6:8" x14ac:dyDescent="0.25">
      <c r="F53468" s="11"/>
      <c r="G53468" s="11"/>
      <c r="H53468" s="11"/>
    </row>
    <row r="53469" spans="6:8" x14ac:dyDescent="0.25">
      <c r="F53469" s="11"/>
      <c r="G53469" s="11"/>
      <c r="H53469" s="11"/>
    </row>
    <row r="53470" spans="6:8" x14ac:dyDescent="0.25">
      <c r="F53470" s="11"/>
      <c r="G53470" s="11"/>
      <c r="H53470" s="11"/>
    </row>
    <row r="53471" spans="6:8" x14ac:dyDescent="0.25">
      <c r="F53471" s="11"/>
      <c r="G53471" s="11"/>
      <c r="H53471" s="11"/>
    </row>
    <row r="53472" spans="6:8" x14ac:dyDescent="0.25">
      <c r="F53472" s="11"/>
      <c r="G53472" s="11"/>
      <c r="H53472" s="11"/>
    </row>
    <row r="53473" spans="6:8" x14ac:dyDescent="0.25">
      <c r="F53473" s="11"/>
      <c r="G53473" s="11"/>
      <c r="H53473" s="11"/>
    </row>
    <row r="53474" spans="6:8" x14ac:dyDescent="0.25">
      <c r="F53474" s="11"/>
      <c r="G53474" s="11"/>
      <c r="H53474" s="11"/>
    </row>
    <row r="53475" spans="6:8" x14ac:dyDescent="0.25">
      <c r="F53475" s="11"/>
      <c r="G53475" s="11"/>
      <c r="H53475" s="11"/>
    </row>
    <row r="53476" spans="6:8" x14ac:dyDescent="0.25">
      <c r="F53476" s="11"/>
      <c r="G53476" s="11"/>
      <c r="H53476" s="11"/>
    </row>
    <row r="53477" spans="6:8" x14ac:dyDescent="0.25">
      <c r="F53477" s="11"/>
      <c r="G53477" s="11"/>
      <c r="H53477" s="11"/>
    </row>
    <row r="53478" spans="6:8" x14ac:dyDescent="0.25">
      <c r="F53478" s="11"/>
      <c r="G53478" s="11"/>
      <c r="H53478" s="11"/>
    </row>
    <row r="53479" spans="6:8" x14ac:dyDescent="0.25">
      <c r="F53479" s="11"/>
      <c r="G53479" s="11"/>
      <c r="H53479" s="11"/>
    </row>
    <row r="53480" spans="6:8" x14ac:dyDescent="0.25">
      <c r="F53480" s="11"/>
      <c r="G53480" s="11"/>
      <c r="H53480" s="11"/>
    </row>
    <row r="53481" spans="6:8" x14ac:dyDescent="0.25">
      <c r="F53481" s="11"/>
      <c r="G53481" s="11"/>
      <c r="H53481" s="11"/>
    </row>
    <row r="53482" spans="6:8" x14ac:dyDescent="0.25">
      <c r="F53482" s="11"/>
      <c r="G53482" s="11"/>
      <c r="H53482" s="11"/>
    </row>
    <row r="53483" spans="6:8" x14ac:dyDescent="0.25">
      <c r="F53483" s="11"/>
      <c r="G53483" s="11"/>
      <c r="H53483" s="11"/>
    </row>
    <row r="53484" spans="6:8" x14ac:dyDescent="0.25">
      <c r="F53484" s="11"/>
      <c r="G53484" s="11"/>
      <c r="H53484" s="11"/>
    </row>
    <row r="53485" spans="6:8" x14ac:dyDescent="0.25">
      <c r="F53485" s="11"/>
      <c r="G53485" s="11"/>
      <c r="H53485" s="11"/>
    </row>
    <row r="53486" spans="6:8" x14ac:dyDescent="0.25">
      <c r="F53486" s="11"/>
      <c r="G53486" s="11"/>
      <c r="H53486" s="11"/>
    </row>
    <row r="53487" spans="6:8" x14ac:dyDescent="0.25">
      <c r="F53487" s="11"/>
      <c r="G53487" s="11"/>
      <c r="H53487" s="11"/>
    </row>
    <row r="53488" spans="6:8" x14ac:dyDescent="0.25">
      <c r="F53488" s="11"/>
      <c r="G53488" s="11"/>
      <c r="H53488" s="11"/>
    </row>
    <row r="53489" spans="6:8" x14ac:dyDescent="0.25">
      <c r="F53489" s="11"/>
      <c r="G53489" s="11"/>
      <c r="H53489" s="11"/>
    </row>
    <row r="53490" spans="6:8" x14ac:dyDescent="0.25">
      <c r="F53490" s="11"/>
      <c r="G53490" s="11"/>
      <c r="H53490" s="11"/>
    </row>
    <row r="53491" spans="6:8" x14ac:dyDescent="0.25">
      <c r="F53491" s="11"/>
      <c r="G53491" s="11"/>
      <c r="H53491" s="11"/>
    </row>
    <row r="53492" spans="6:8" x14ac:dyDescent="0.25">
      <c r="F53492" s="11"/>
      <c r="G53492" s="11"/>
      <c r="H53492" s="11"/>
    </row>
    <row r="53493" spans="6:8" x14ac:dyDescent="0.25">
      <c r="F53493" s="11"/>
      <c r="G53493" s="11"/>
      <c r="H53493" s="11"/>
    </row>
    <row r="53494" spans="6:8" x14ac:dyDescent="0.25">
      <c r="F53494" s="11"/>
      <c r="G53494" s="11"/>
      <c r="H53494" s="11"/>
    </row>
    <row r="53495" spans="6:8" x14ac:dyDescent="0.25">
      <c r="F53495" s="11"/>
      <c r="G53495" s="11"/>
      <c r="H53495" s="11"/>
    </row>
    <row r="53496" spans="6:8" x14ac:dyDescent="0.25">
      <c r="F53496" s="11"/>
      <c r="G53496" s="11"/>
      <c r="H53496" s="11"/>
    </row>
    <row r="53497" spans="6:8" x14ac:dyDescent="0.25">
      <c r="F53497" s="11"/>
      <c r="G53497" s="11"/>
      <c r="H53497" s="11"/>
    </row>
    <row r="53498" spans="6:8" x14ac:dyDescent="0.25">
      <c r="F53498" s="11"/>
      <c r="G53498" s="11"/>
      <c r="H53498" s="11"/>
    </row>
    <row r="53499" spans="6:8" x14ac:dyDescent="0.25">
      <c r="F53499" s="11"/>
      <c r="G53499" s="11"/>
      <c r="H53499" s="11"/>
    </row>
    <row r="53500" spans="6:8" x14ac:dyDescent="0.25">
      <c r="F53500" s="11"/>
      <c r="G53500" s="11"/>
      <c r="H53500" s="11"/>
    </row>
    <row r="53501" spans="6:8" x14ac:dyDescent="0.25">
      <c r="F53501" s="11"/>
      <c r="G53501" s="11"/>
      <c r="H53501" s="11"/>
    </row>
    <row r="53502" spans="6:8" x14ac:dyDescent="0.25">
      <c r="F53502" s="11"/>
      <c r="G53502" s="11"/>
      <c r="H53502" s="11"/>
    </row>
    <row r="53503" spans="6:8" x14ac:dyDescent="0.25">
      <c r="F53503" s="11"/>
      <c r="G53503" s="11"/>
      <c r="H53503" s="11"/>
    </row>
    <row r="53504" spans="6:8" x14ac:dyDescent="0.25">
      <c r="F53504" s="11"/>
      <c r="G53504" s="11"/>
      <c r="H53504" s="11"/>
    </row>
    <row r="53505" spans="6:8" x14ac:dyDescent="0.25">
      <c r="F53505" s="11"/>
      <c r="G53505" s="11"/>
      <c r="H53505" s="11"/>
    </row>
    <row r="53506" spans="6:8" x14ac:dyDescent="0.25">
      <c r="F53506" s="11"/>
      <c r="G53506" s="11"/>
      <c r="H53506" s="11"/>
    </row>
    <row r="53507" spans="6:8" x14ac:dyDescent="0.25">
      <c r="F53507" s="11"/>
      <c r="G53507" s="11"/>
      <c r="H53507" s="11"/>
    </row>
    <row r="53508" spans="6:8" x14ac:dyDescent="0.25">
      <c r="F53508" s="11"/>
      <c r="G53508" s="11"/>
      <c r="H53508" s="11"/>
    </row>
    <row r="53509" spans="6:8" x14ac:dyDescent="0.25">
      <c r="F53509" s="11"/>
      <c r="G53509" s="11"/>
      <c r="H53509" s="11"/>
    </row>
    <row r="53510" spans="6:8" x14ac:dyDescent="0.25">
      <c r="F53510" s="11"/>
      <c r="G53510" s="11"/>
      <c r="H53510" s="11"/>
    </row>
    <row r="53511" spans="6:8" x14ac:dyDescent="0.25">
      <c r="F53511" s="11"/>
      <c r="G53511" s="11"/>
      <c r="H53511" s="11"/>
    </row>
    <row r="53512" spans="6:8" x14ac:dyDescent="0.25">
      <c r="F53512" s="11"/>
      <c r="G53512" s="11"/>
      <c r="H53512" s="11"/>
    </row>
    <row r="53513" spans="6:8" x14ac:dyDescent="0.25">
      <c r="F53513" s="11"/>
      <c r="G53513" s="11"/>
      <c r="H53513" s="11"/>
    </row>
    <row r="53514" spans="6:8" x14ac:dyDescent="0.25">
      <c r="F53514" s="11"/>
      <c r="G53514" s="11"/>
      <c r="H53514" s="11"/>
    </row>
    <row r="53515" spans="6:8" x14ac:dyDescent="0.25">
      <c r="F53515" s="11"/>
      <c r="G53515" s="11"/>
      <c r="H53515" s="11"/>
    </row>
    <row r="53516" spans="6:8" x14ac:dyDescent="0.25">
      <c r="F53516" s="11"/>
      <c r="G53516" s="11"/>
      <c r="H53516" s="11"/>
    </row>
    <row r="53517" spans="6:8" x14ac:dyDescent="0.25">
      <c r="F53517" s="11"/>
      <c r="G53517" s="11"/>
      <c r="H53517" s="11"/>
    </row>
    <row r="53518" spans="6:8" x14ac:dyDescent="0.25">
      <c r="F53518" s="11"/>
      <c r="G53518" s="11"/>
      <c r="H53518" s="11"/>
    </row>
    <row r="53519" spans="6:8" x14ac:dyDescent="0.25">
      <c r="F53519" s="11"/>
      <c r="G53519" s="11"/>
      <c r="H53519" s="11"/>
    </row>
    <row r="53520" spans="6:8" x14ac:dyDescent="0.25">
      <c r="F53520" s="11"/>
      <c r="G53520" s="11"/>
      <c r="H53520" s="11"/>
    </row>
    <row r="53521" spans="6:8" x14ac:dyDescent="0.25">
      <c r="F53521" s="11"/>
      <c r="G53521" s="11"/>
      <c r="H53521" s="11"/>
    </row>
    <row r="53522" spans="6:8" x14ac:dyDescent="0.25">
      <c r="F53522" s="11"/>
      <c r="G53522" s="11"/>
      <c r="H53522" s="11"/>
    </row>
    <row r="53523" spans="6:8" x14ac:dyDescent="0.25">
      <c r="F53523" s="11"/>
      <c r="G53523" s="11"/>
      <c r="H53523" s="11"/>
    </row>
    <row r="53524" spans="6:8" x14ac:dyDescent="0.25">
      <c r="F53524" s="11"/>
      <c r="G53524" s="11"/>
      <c r="H53524" s="11"/>
    </row>
    <row r="53525" spans="6:8" x14ac:dyDescent="0.25">
      <c r="F53525" s="11"/>
      <c r="G53525" s="11"/>
      <c r="H53525" s="11"/>
    </row>
    <row r="53526" spans="6:8" x14ac:dyDescent="0.25">
      <c r="F53526" s="11"/>
      <c r="G53526" s="11"/>
      <c r="H53526" s="11"/>
    </row>
    <row r="53527" spans="6:8" x14ac:dyDescent="0.25">
      <c r="F53527" s="11"/>
      <c r="G53527" s="11"/>
      <c r="H53527" s="11"/>
    </row>
    <row r="53528" spans="6:8" x14ac:dyDescent="0.25">
      <c r="F53528" s="11"/>
      <c r="G53528" s="11"/>
      <c r="H53528" s="11"/>
    </row>
    <row r="53529" spans="6:8" x14ac:dyDescent="0.25">
      <c r="F53529" s="11"/>
      <c r="G53529" s="11"/>
      <c r="H53529" s="11"/>
    </row>
    <row r="53530" spans="6:8" x14ac:dyDescent="0.25">
      <c r="F53530" s="11"/>
      <c r="G53530" s="11"/>
      <c r="H53530" s="11"/>
    </row>
    <row r="53531" spans="6:8" x14ac:dyDescent="0.25">
      <c r="F53531" s="11"/>
      <c r="G53531" s="11"/>
      <c r="H53531" s="11"/>
    </row>
    <row r="53532" spans="6:8" x14ac:dyDescent="0.25">
      <c r="F53532" s="11"/>
      <c r="G53532" s="11"/>
      <c r="H53532" s="11"/>
    </row>
    <row r="53533" spans="6:8" x14ac:dyDescent="0.25">
      <c r="F53533" s="11"/>
      <c r="G53533" s="11"/>
      <c r="H53533" s="11"/>
    </row>
    <row r="53534" spans="6:8" x14ac:dyDescent="0.25">
      <c r="F53534" s="11"/>
      <c r="G53534" s="11"/>
      <c r="H53534" s="11"/>
    </row>
    <row r="53535" spans="6:8" x14ac:dyDescent="0.25">
      <c r="F53535" s="11"/>
      <c r="G53535" s="11"/>
      <c r="H53535" s="11"/>
    </row>
    <row r="53536" spans="6:8" x14ac:dyDescent="0.25">
      <c r="F53536" s="11"/>
      <c r="G53536" s="11"/>
      <c r="H53536" s="11"/>
    </row>
    <row r="53537" spans="6:8" x14ac:dyDescent="0.25">
      <c r="F53537" s="11"/>
      <c r="G53537" s="11"/>
      <c r="H53537" s="11"/>
    </row>
    <row r="53538" spans="6:8" x14ac:dyDescent="0.25">
      <c r="F53538" s="11"/>
      <c r="G53538" s="11"/>
      <c r="H53538" s="11"/>
    </row>
    <row r="53539" spans="6:8" x14ac:dyDescent="0.25">
      <c r="F53539" s="11"/>
      <c r="G53539" s="11"/>
      <c r="H53539" s="11"/>
    </row>
    <row r="53540" spans="6:8" x14ac:dyDescent="0.25">
      <c r="F53540" s="11"/>
      <c r="G53540" s="11"/>
      <c r="H53540" s="11"/>
    </row>
    <row r="53541" spans="6:8" x14ac:dyDescent="0.25">
      <c r="F53541" s="11"/>
      <c r="G53541" s="11"/>
      <c r="H53541" s="11"/>
    </row>
    <row r="53542" spans="6:8" x14ac:dyDescent="0.25">
      <c r="F53542" s="11"/>
      <c r="G53542" s="11"/>
      <c r="H53542" s="11"/>
    </row>
    <row r="53543" spans="6:8" x14ac:dyDescent="0.25">
      <c r="F53543" s="11"/>
      <c r="G53543" s="11"/>
      <c r="H53543" s="11"/>
    </row>
    <row r="53544" spans="6:8" x14ac:dyDescent="0.25">
      <c r="F53544" s="11"/>
      <c r="G53544" s="11"/>
      <c r="H53544" s="11"/>
    </row>
    <row r="53545" spans="6:8" x14ac:dyDescent="0.25">
      <c r="F53545" s="11"/>
      <c r="G53545" s="11"/>
      <c r="H53545" s="11"/>
    </row>
    <row r="53546" spans="6:8" x14ac:dyDescent="0.25">
      <c r="F53546" s="11"/>
      <c r="G53546" s="11"/>
      <c r="H53546" s="11"/>
    </row>
    <row r="53547" spans="6:8" x14ac:dyDescent="0.25">
      <c r="F53547" s="11"/>
      <c r="G53547" s="11"/>
      <c r="H53547" s="11"/>
    </row>
    <row r="53548" spans="6:8" x14ac:dyDescent="0.25">
      <c r="F53548" s="11"/>
      <c r="G53548" s="11"/>
      <c r="H53548" s="11"/>
    </row>
    <row r="53549" spans="6:8" x14ac:dyDescent="0.25">
      <c r="F53549" s="11"/>
      <c r="G53549" s="11"/>
      <c r="H53549" s="11"/>
    </row>
    <row r="53550" spans="6:8" x14ac:dyDescent="0.25">
      <c r="F53550" s="11"/>
      <c r="G53550" s="11"/>
      <c r="H53550" s="11"/>
    </row>
    <row r="53551" spans="6:8" x14ac:dyDescent="0.25">
      <c r="F53551" s="11"/>
      <c r="G53551" s="11"/>
      <c r="H53551" s="11"/>
    </row>
    <row r="53552" spans="6:8" x14ac:dyDescent="0.25">
      <c r="F53552" s="11"/>
      <c r="G53552" s="11"/>
      <c r="H53552" s="11"/>
    </row>
    <row r="53553" spans="6:8" x14ac:dyDescent="0.25">
      <c r="F53553" s="11"/>
      <c r="G53553" s="11"/>
      <c r="H53553" s="11"/>
    </row>
    <row r="53554" spans="6:8" x14ac:dyDescent="0.25">
      <c r="F53554" s="11"/>
      <c r="G53554" s="11"/>
      <c r="H53554" s="11"/>
    </row>
    <row r="53555" spans="6:8" x14ac:dyDescent="0.25">
      <c r="F53555" s="11"/>
      <c r="G53555" s="11"/>
      <c r="H53555" s="11"/>
    </row>
    <row r="53556" spans="6:8" x14ac:dyDescent="0.25">
      <c r="F53556" s="11"/>
      <c r="G53556" s="11"/>
      <c r="H53556" s="11"/>
    </row>
    <row r="53557" spans="6:8" x14ac:dyDescent="0.25">
      <c r="F53557" s="11"/>
      <c r="G53557" s="11"/>
      <c r="H53557" s="11"/>
    </row>
    <row r="53558" spans="6:8" x14ac:dyDescent="0.25">
      <c r="F53558" s="11"/>
      <c r="G53558" s="11"/>
      <c r="H53558" s="11"/>
    </row>
    <row r="53559" spans="6:8" x14ac:dyDescent="0.25">
      <c r="F53559" s="11"/>
      <c r="G53559" s="11"/>
      <c r="H53559" s="11"/>
    </row>
    <row r="53560" spans="6:8" x14ac:dyDescent="0.25">
      <c r="F53560" s="11"/>
      <c r="G53560" s="11"/>
      <c r="H53560" s="11"/>
    </row>
    <row r="53561" spans="6:8" x14ac:dyDescent="0.25">
      <c r="F53561" s="11"/>
      <c r="G53561" s="11"/>
      <c r="H53561" s="11"/>
    </row>
    <row r="53562" spans="6:8" x14ac:dyDescent="0.25">
      <c r="F53562" s="11"/>
      <c r="G53562" s="11"/>
      <c r="H53562" s="11"/>
    </row>
    <row r="53563" spans="6:8" x14ac:dyDescent="0.25">
      <c r="F53563" s="11"/>
      <c r="G53563" s="11"/>
      <c r="H53563" s="11"/>
    </row>
    <row r="53564" spans="6:8" x14ac:dyDescent="0.25">
      <c r="F53564" s="11"/>
      <c r="G53564" s="11"/>
      <c r="H53564" s="11"/>
    </row>
    <row r="53565" spans="6:8" x14ac:dyDescent="0.25">
      <c r="F53565" s="11"/>
      <c r="G53565" s="11"/>
      <c r="H53565" s="11"/>
    </row>
    <row r="53566" spans="6:8" x14ac:dyDescent="0.25">
      <c r="F53566" s="11"/>
      <c r="G53566" s="11"/>
      <c r="H53566" s="11"/>
    </row>
    <row r="53567" spans="6:8" x14ac:dyDescent="0.25">
      <c r="F53567" s="11"/>
      <c r="G53567" s="11"/>
      <c r="H53567" s="11"/>
    </row>
    <row r="53568" spans="6:8" x14ac:dyDescent="0.25">
      <c r="F53568" s="11"/>
      <c r="G53568" s="11"/>
      <c r="H53568" s="11"/>
    </row>
    <row r="53569" spans="6:8" x14ac:dyDescent="0.25">
      <c r="F53569" s="11"/>
      <c r="G53569" s="11"/>
      <c r="H53569" s="11"/>
    </row>
    <row r="53570" spans="6:8" x14ac:dyDescent="0.25">
      <c r="F53570" s="11"/>
      <c r="G53570" s="11"/>
      <c r="H53570" s="11"/>
    </row>
    <row r="53571" spans="6:8" x14ac:dyDescent="0.25">
      <c r="F53571" s="11"/>
      <c r="G53571" s="11"/>
      <c r="H53571" s="11"/>
    </row>
    <row r="53572" spans="6:8" x14ac:dyDescent="0.25">
      <c r="F53572" s="11"/>
      <c r="G53572" s="11"/>
      <c r="H53572" s="11"/>
    </row>
    <row r="53573" spans="6:8" x14ac:dyDescent="0.25">
      <c r="F53573" s="11"/>
      <c r="G53573" s="11"/>
      <c r="H53573" s="11"/>
    </row>
    <row r="53574" spans="6:8" x14ac:dyDescent="0.25">
      <c r="F53574" s="11"/>
      <c r="G53574" s="11"/>
      <c r="H53574" s="11"/>
    </row>
    <row r="53575" spans="6:8" x14ac:dyDescent="0.25">
      <c r="F53575" s="11"/>
      <c r="G53575" s="11"/>
      <c r="H53575" s="11"/>
    </row>
    <row r="53576" spans="6:8" x14ac:dyDescent="0.25">
      <c r="F53576" s="11"/>
      <c r="G53576" s="11"/>
      <c r="H53576" s="11"/>
    </row>
    <row r="53577" spans="6:8" x14ac:dyDescent="0.25">
      <c r="F53577" s="11"/>
      <c r="G53577" s="11"/>
      <c r="H53577" s="11"/>
    </row>
    <row r="53578" spans="6:8" x14ac:dyDescent="0.25">
      <c r="F53578" s="11"/>
      <c r="G53578" s="11"/>
      <c r="H53578" s="11"/>
    </row>
    <row r="53579" spans="6:8" x14ac:dyDescent="0.25">
      <c r="F53579" s="11"/>
      <c r="G53579" s="11"/>
      <c r="H53579" s="11"/>
    </row>
    <row r="53580" spans="6:8" x14ac:dyDescent="0.25">
      <c r="F53580" s="11"/>
      <c r="G53580" s="11"/>
      <c r="H53580" s="11"/>
    </row>
    <row r="53581" spans="6:8" x14ac:dyDescent="0.25">
      <c r="F53581" s="11"/>
      <c r="G53581" s="11"/>
      <c r="H53581" s="11"/>
    </row>
    <row r="53582" spans="6:8" x14ac:dyDescent="0.25">
      <c r="F53582" s="11"/>
      <c r="G53582" s="11"/>
      <c r="H53582" s="11"/>
    </row>
    <row r="53583" spans="6:8" x14ac:dyDescent="0.25">
      <c r="F53583" s="11"/>
      <c r="G53583" s="11"/>
      <c r="H53583" s="11"/>
    </row>
    <row r="53584" spans="6:8" x14ac:dyDescent="0.25">
      <c r="F53584" s="11"/>
      <c r="G53584" s="11"/>
      <c r="H53584" s="11"/>
    </row>
    <row r="53585" spans="6:8" x14ac:dyDescent="0.25">
      <c r="F53585" s="11"/>
      <c r="G53585" s="11"/>
      <c r="H53585" s="11"/>
    </row>
    <row r="53586" spans="6:8" x14ac:dyDescent="0.25">
      <c r="F53586" s="11"/>
      <c r="G53586" s="11"/>
      <c r="H53586" s="11"/>
    </row>
    <row r="53587" spans="6:8" x14ac:dyDescent="0.25">
      <c r="F53587" s="11"/>
      <c r="G53587" s="11"/>
      <c r="H53587" s="11"/>
    </row>
    <row r="53588" spans="6:8" x14ac:dyDescent="0.25">
      <c r="F53588" s="11"/>
      <c r="G53588" s="11"/>
      <c r="H53588" s="11"/>
    </row>
    <row r="53589" spans="6:8" x14ac:dyDescent="0.25">
      <c r="F53589" s="11"/>
      <c r="G53589" s="11"/>
      <c r="H53589" s="11"/>
    </row>
    <row r="53590" spans="6:8" x14ac:dyDescent="0.25">
      <c r="F53590" s="11"/>
      <c r="G53590" s="11"/>
      <c r="H53590" s="11"/>
    </row>
    <row r="53591" spans="6:8" x14ac:dyDescent="0.25">
      <c r="F53591" s="11"/>
      <c r="G53591" s="11"/>
      <c r="H53591" s="11"/>
    </row>
    <row r="53592" spans="6:8" x14ac:dyDescent="0.25">
      <c r="F53592" s="11"/>
      <c r="G53592" s="11"/>
      <c r="H53592" s="11"/>
    </row>
    <row r="53593" spans="6:8" x14ac:dyDescent="0.25">
      <c r="F53593" s="11"/>
      <c r="G53593" s="11"/>
      <c r="H53593" s="11"/>
    </row>
    <row r="53594" spans="6:8" x14ac:dyDescent="0.25">
      <c r="F53594" s="11"/>
      <c r="G53594" s="11"/>
      <c r="H53594" s="11"/>
    </row>
    <row r="53595" spans="6:8" x14ac:dyDescent="0.25">
      <c r="F53595" s="11"/>
      <c r="G53595" s="11"/>
      <c r="H53595" s="11"/>
    </row>
    <row r="53596" spans="6:8" x14ac:dyDescent="0.25">
      <c r="F53596" s="11"/>
      <c r="G53596" s="11"/>
      <c r="H53596" s="11"/>
    </row>
    <row r="53597" spans="6:8" x14ac:dyDescent="0.25">
      <c r="F53597" s="11"/>
      <c r="G53597" s="11"/>
      <c r="H53597" s="11"/>
    </row>
    <row r="53598" spans="6:8" x14ac:dyDescent="0.25">
      <c r="F53598" s="11"/>
      <c r="G53598" s="11"/>
      <c r="H53598" s="11"/>
    </row>
    <row r="53599" spans="6:8" x14ac:dyDescent="0.25">
      <c r="F53599" s="11"/>
      <c r="G53599" s="11"/>
      <c r="H53599" s="11"/>
    </row>
    <row r="53600" spans="6:8" x14ac:dyDescent="0.25">
      <c r="F53600" s="11"/>
      <c r="G53600" s="11"/>
      <c r="H53600" s="11"/>
    </row>
    <row r="53601" spans="6:8" x14ac:dyDescent="0.25">
      <c r="F53601" s="11"/>
      <c r="G53601" s="11"/>
      <c r="H53601" s="11"/>
    </row>
    <row r="53602" spans="6:8" x14ac:dyDescent="0.25">
      <c r="F53602" s="11"/>
      <c r="G53602" s="11"/>
      <c r="H53602" s="11"/>
    </row>
    <row r="53603" spans="6:8" x14ac:dyDescent="0.25">
      <c r="F53603" s="11"/>
      <c r="G53603" s="11"/>
      <c r="H53603" s="11"/>
    </row>
    <row r="53604" spans="6:8" x14ac:dyDescent="0.25">
      <c r="F53604" s="11"/>
      <c r="G53604" s="11"/>
      <c r="H53604" s="11"/>
    </row>
    <row r="53605" spans="6:8" x14ac:dyDescent="0.25">
      <c r="F53605" s="11"/>
      <c r="G53605" s="11"/>
      <c r="H53605" s="11"/>
    </row>
    <row r="53606" spans="6:8" x14ac:dyDescent="0.25">
      <c r="F53606" s="11"/>
      <c r="G53606" s="11"/>
      <c r="H53606" s="11"/>
    </row>
    <row r="53607" spans="6:8" x14ac:dyDescent="0.25">
      <c r="F53607" s="11"/>
      <c r="G53607" s="11"/>
      <c r="H53607" s="11"/>
    </row>
    <row r="53608" spans="6:8" x14ac:dyDescent="0.25">
      <c r="F53608" s="11"/>
      <c r="G53608" s="11"/>
      <c r="H53608" s="11"/>
    </row>
    <row r="53609" spans="6:8" x14ac:dyDescent="0.25">
      <c r="F53609" s="11"/>
      <c r="G53609" s="11"/>
      <c r="H53609" s="11"/>
    </row>
    <row r="53610" spans="6:8" x14ac:dyDescent="0.25">
      <c r="F53610" s="11"/>
      <c r="G53610" s="11"/>
      <c r="H53610" s="11"/>
    </row>
    <row r="53611" spans="6:8" x14ac:dyDescent="0.25">
      <c r="F53611" s="11"/>
      <c r="G53611" s="11"/>
      <c r="H53611" s="11"/>
    </row>
    <row r="53612" spans="6:8" x14ac:dyDescent="0.25">
      <c r="F53612" s="11"/>
      <c r="G53612" s="11"/>
      <c r="H53612" s="11"/>
    </row>
    <row r="53613" spans="6:8" x14ac:dyDescent="0.25">
      <c r="F53613" s="11"/>
      <c r="G53613" s="11"/>
      <c r="H53613" s="11"/>
    </row>
    <row r="53614" spans="6:8" x14ac:dyDescent="0.25">
      <c r="F53614" s="11"/>
      <c r="G53614" s="11"/>
      <c r="H53614" s="11"/>
    </row>
    <row r="53615" spans="6:8" x14ac:dyDescent="0.25">
      <c r="F53615" s="11"/>
      <c r="G53615" s="11"/>
      <c r="H53615" s="11"/>
    </row>
    <row r="53616" spans="6:8" x14ac:dyDescent="0.25">
      <c r="F53616" s="11"/>
      <c r="G53616" s="11"/>
      <c r="H53616" s="11"/>
    </row>
    <row r="53617" spans="6:8" x14ac:dyDescent="0.25">
      <c r="F53617" s="11"/>
      <c r="G53617" s="11"/>
      <c r="H53617" s="11"/>
    </row>
    <row r="53618" spans="6:8" x14ac:dyDescent="0.25">
      <c r="F53618" s="11"/>
      <c r="G53618" s="11"/>
      <c r="H53618" s="11"/>
    </row>
    <row r="53619" spans="6:8" x14ac:dyDescent="0.25">
      <c r="F53619" s="11"/>
      <c r="G53619" s="11"/>
      <c r="H53619" s="11"/>
    </row>
    <row r="53620" spans="6:8" x14ac:dyDescent="0.25">
      <c r="F53620" s="11"/>
      <c r="G53620" s="11"/>
      <c r="H53620" s="11"/>
    </row>
    <row r="53621" spans="6:8" x14ac:dyDescent="0.25">
      <c r="F53621" s="11"/>
      <c r="G53621" s="11"/>
      <c r="H53621" s="11"/>
    </row>
    <row r="53622" spans="6:8" x14ac:dyDescent="0.25">
      <c r="F53622" s="11"/>
      <c r="G53622" s="11"/>
      <c r="H53622" s="11"/>
    </row>
    <row r="53623" spans="6:8" x14ac:dyDescent="0.25">
      <c r="F53623" s="11"/>
      <c r="G53623" s="11"/>
      <c r="H53623" s="11"/>
    </row>
    <row r="53624" spans="6:8" x14ac:dyDescent="0.25">
      <c r="F53624" s="11"/>
      <c r="G53624" s="11"/>
      <c r="H53624" s="11"/>
    </row>
    <row r="53625" spans="6:8" x14ac:dyDescent="0.25">
      <c r="F53625" s="11"/>
      <c r="G53625" s="11"/>
      <c r="H53625" s="11"/>
    </row>
    <row r="53626" spans="6:8" x14ac:dyDescent="0.25">
      <c r="F53626" s="11"/>
      <c r="G53626" s="11"/>
      <c r="H53626" s="11"/>
    </row>
    <row r="53627" spans="6:8" x14ac:dyDescent="0.25">
      <c r="F53627" s="11"/>
      <c r="G53627" s="11"/>
      <c r="H53627" s="11"/>
    </row>
    <row r="53628" spans="6:8" x14ac:dyDescent="0.25">
      <c r="F53628" s="11"/>
      <c r="G53628" s="11"/>
      <c r="H53628" s="11"/>
    </row>
    <row r="53629" spans="6:8" x14ac:dyDescent="0.25">
      <c r="F53629" s="11"/>
      <c r="G53629" s="11"/>
      <c r="H53629" s="11"/>
    </row>
    <row r="53630" spans="6:8" x14ac:dyDescent="0.25">
      <c r="F53630" s="11"/>
      <c r="G53630" s="11"/>
      <c r="H53630" s="11"/>
    </row>
    <row r="53631" spans="6:8" x14ac:dyDescent="0.25">
      <c r="F53631" s="11"/>
      <c r="G53631" s="11"/>
      <c r="H53631" s="11"/>
    </row>
    <row r="53632" spans="6:8" x14ac:dyDescent="0.25">
      <c r="F53632" s="11"/>
      <c r="G53632" s="11"/>
      <c r="H53632" s="11"/>
    </row>
    <row r="53633" spans="6:8" x14ac:dyDescent="0.25">
      <c r="F53633" s="11"/>
      <c r="G53633" s="11"/>
      <c r="H53633" s="11"/>
    </row>
    <row r="53634" spans="6:8" x14ac:dyDescent="0.25">
      <c r="F53634" s="11"/>
      <c r="G53634" s="11"/>
      <c r="H53634" s="11"/>
    </row>
    <row r="53635" spans="6:8" x14ac:dyDescent="0.25">
      <c r="F53635" s="11"/>
      <c r="G53635" s="11"/>
      <c r="H53635" s="11"/>
    </row>
    <row r="53636" spans="6:8" x14ac:dyDescent="0.25">
      <c r="F53636" s="11"/>
      <c r="G53636" s="11"/>
      <c r="H53636" s="11"/>
    </row>
    <row r="53637" spans="6:8" x14ac:dyDescent="0.25">
      <c r="F53637" s="11"/>
      <c r="G53637" s="11"/>
      <c r="H53637" s="11"/>
    </row>
    <row r="53638" spans="6:8" x14ac:dyDescent="0.25">
      <c r="F53638" s="11"/>
      <c r="G53638" s="11"/>
      <c r="H53638" s="11"/>
    </row>
    <row r="53639" spans="6:8" x14ac:dyDescent="0.25">
      <c r="F53639" s="11"/>
      <c r="G53639" s="11"/>
      <c r="H53639" s="11"/>
    </row>
    <row r="53640" spans="6:8" x14ac:dyDescent="0.25">
      <c r="F53640" s="11"/>
      <c r="G53640" s="11"/>
      <c r="H53640" s="11"/>
    </row>
    <row r="53641" spans="6:8" x14ac:dyDescent="0.25">
      <c r="F53641" s="11"/>
      <c r="G53641" s="11"/>
      <c r="H53641" s="11"/>
    </row>
    <row r="53642" spans="6:8" x14ac:dyDescent="0.25">
      <c r="F53642" s="11"/>
      <c r="G53642" s="11"/>
      <c r="H53642" s="11"/>
    </row>
    <row r="53643" spans="6:8" x14ac:dyDescent="0.25">
      <c r="F53643" s="11"/>
      <c r="G53643" s="11"/>
      <c r="H53643" s="11"/>
    </row>
    <row r="53644" spans="6:8" x14ac:dyDescent="0.25">
      <c r="F53644" s="11"/>
      <c r="G53644" s="11"/>
      <c r="H53644" s="11"/>
    </row>
    <row r="53645" spans="6:8" x14ac:dyDescent="0.25">
      <c r="F53645" s="11"/>
      <c r="G53645" s="11"/>
      <c r="H53645" s="11"/>
    </row>
    <row r="53646" spans="6:8" x14ac:dyDescent="0.25">
      <c r="F53646" s="11"/>
      <c r="G53646" s="11"/>
      <c r="H53646" s="11"/>
    </row>
    <row r="53647" spans="6:8" x14ac:dyDescent="0.25">
      <c r="F53647" s="11"/>
      <c r="G53647" s="11"/>
      <c r="H53647" s="11"/>
    </row>
    <row r="53648" spans="6:8" x14ac:dyDescent="0.25">
      <c r="F53648" s="11"/>
      <c r="G53648" s="11"/>
      <c r="H53648" s="11"/>
    </row>
    <row r="53649" spans="6:8" x14ac:dyDescent="0.25">
      <c r="F53649" s="11"/>
      <c r="G53649" s="11"/>
      <c r="H53649" s="11"/>
    </row>
    <row r="53650" spans="6:8" x14ac:dyDescent="0.25">
      <c r="F53650" s="11"/>
      <c r="G53650" s="11"/>
      <c r="H53650" s="11"/>
    </row>
    <row r="53651" spans="6:8" x14ac:dyDescent="0.25">
      <c r="F53651" s="11"/>
      <c r="G53651" s="11"/>
      <c r="H53651" s="11"/>
    </row>
    <row r="53652" spans="6:8" x14ac:dyDescent="0.25">
      <c r="F53652" s="11"/>
      <c r="G53652" s="11"/>
      <c r="H53652" s="11"/>
    </row>
    <row r="53653" spans="6:8" x14ac:dyDescent="0.25">
      <c r="F53653" s="11"/>
      <c r="G53653" s="11"/>
      <c r="H53653" s="11"/>
    </row>
    <row r="53654" spans="6:8" x14ac:dyDescent="0.25">
      <c r="F53654" s="11"/>
      <c r="G53654" s="11"/>
      <c r="H53654" s="11"/>
    </row>
    <row r="53655" spans="6:8" x14ac:dyDescent="0.25">
      <c r="F53655" s="11"/>
      <c r="G53655" s="11"/>
      <c r="H53655" s="11"/>
    </row>
    <row r="53656" spans="6:8" x14ac:dyDescent="0.25">
      <c r="F53656" s="11"/>
      <c r="G53656" s="11"/>
      <c r="H53656" s="11"/>
    </row>
    <row r="53657" spans="6:8" x14ac:dyDescent="0.25">
      <c r="F53657" s="11"/>
      <c r="G53657" s="11"/>
      <c r="H53657" s="11"/>
    </row>
    <row r="53658" spans="6:8" x14ac:dyDescent="0.25">
      <c r="F53658" s="11"/>
      <c r="G53658" s="11"/>
      <c r="H53658" s="11"/>
    </row>
    <row r="53659" spans="6:8" x14ac:dyDescent="0.25">
      <c r="F53659" s="11"/>
      <c r="G53659" s="11"/>
      <c r="H53659" s="11"/>
    </row>
    <row r="53660" spans="6:8" x14ac:dyDescent="0.25">
      <c r="F53660" s="11"/>
      <c r="G53660" s="11"/>
      <c r="H53660" s="11"/>
    </row>
    <row r="53661" spans="6:8" x14ac:dyDescent="0.25">
      <c r="F53661" s="11"/>
      <c r="G53661" s="11"/>
      <c r="H53661" s="11"/>
    </row>
    <row r="53662" spans="6:8" x14ac:dyDescent="0.25">
      <c r="F53662" s="11"/>
      <c r="G53662" s="11"/>
      <c r="H53662" s="11"/>
    </row>
    <row r="53663" spans="6:8" x14ac:dyDescent="0.25">
      <c r="F53663" s="11"/>
      <c r="G53663" s="11"/>
      <c r="H53663" s="11"/>
    </row>
    <row r="53664" spans="6:8" x14ac:dyDescent="0.25">
      <c r="F53664" s="11"/>
      <c r="G53664" s="11"/>
      <c r="H53664" s="11"/>
    </row>
    <row r="53665" spans="6:8" x14ac:dyDescent="0.25">
      <c r="F53665" s="11"/>
      <c r="G53665" s="11"/>
      <c r="H53665" s="11"/>
    </row>
    <row r="53666" spans="6:8" x14ac:dyDescent="0.25">
      <c r="F53666" s="11"/>
      <c r="G53666" s="11"/>
      <c r="H53666" s="11"/>
    </row>
    <row r="53667" spans="6:8" x14ac:dyDescent="0.25">
      <c r="F53667" s="11"/>
      <c r="G53667" s="11"/>
      <c r="H53667" s="11"/>
    </row>
    <row r="53668" spans="6:8" x14ac:dyDescent="0.25">
      <c r="F53668" s="11"/>
      <c r="G53668" s="11"/>
      <c r="H53668" s="11"/>
    </row>
    <row r="53669" spans="6:8" x14ac:dyDescent="0.25">
      <c r="F53669" s="11"/>
      <c r="G53669" s="11"/>
      <c r="H53669" s="11"/>
    </row>
    <row r="53670" spans="6:8" x14ac:dyDescent="0.25">
      <c r="F53670" s="11"/>
      <c r="G53670" s="11"/>
      <c r="H53670" s="11"/>
    </row>
    <row r="53671" spans="6:8" x14ac:dyDescent="0.25">
      <c r="F53671" s="11"/>
      <c r="G53671" s="11"/>
      <c r="H53671" s="11"/>
    </row>
    <row r="53672" spans="6:8" x14ac:dyDescent="0.25">
      <c r="F53672" s="11"/>
      <c r="G53672" s="11"/>
      <c r="H53672" s="11"/>
    </row>
    <row r="53673" spans="6:8" x14ac:dyDescent="0.25">
      <c r="F53673" s="11"/>
      <c r="G53673" s="11"/>
      <c r="H53673" s="11"/>
    </row>
    <row r="53674" spans="6:8" x14ac:dyDescent="0.25">
      <c r="F53674" s="11"/>
      <c r="G53674" s="11"/>
      <c r="H53674" s="11"/>
    </row>
    <row r="53675" spans="6:8" x14ac:dyDescent="0.25">
      <c r="F53675" s="11"/>
      <c r="G53675" s="11"/>
      <c r="H53675" s="11"/>
    </row>
    <row r="53676" spans="6:8" x14ac:dyDescent="0.25">
      <c r="F53676" s="11"/>
      <c r="G53676" s="11"/>
      <c r="H53676" s="11"/>
    </row>
    <row r="53677" spans="6:8" x14ac:dyDescent="0.25">
      <c r="F53677" s="11"/>
      <c r="G53677" s="11"/>
      <c r="H53677" s="11"/>
    </row>
    <row r="53678" spans="6:8" x14ac:dyDescent="0.25">
      <c r="F53678" s="11"/>
      <c r="G53678" s="11"/>
      <c r="H53678" s="11"/>
    </row>
    <row r="53679" spans="6:8" x14ac:dyDescent="0.25">
      <c r="F53679" s="11"/>
      <c r="G53679" s="11"/>
      <c r="H53679" s="11"/>
    </row>
    <row r="53680" spans="6:8" x14ac:dyDescent="0.25">
      <c r="F53680" s="11"/>
      <c r="G53680" s="11"/>
      <c r="H53680" s="11"/>
    </row>
    <row r="53681" spans="6:8" x14ac:dyDescent="0.25">
      <c r="F53681" s="11"/>
      <c r="G53681" s="11"/>
      <c r="H53681" s="11"/>
    </row>
    <row r="53682" spans="6:8" x14ac:dyDescent="0.25">
      <c r="F53682" s="11"/>
      <c r="G53682" s="11"/>
      <c r="H53682" s="11"/>
    </row>
    <row r="53683" spans="6:8" x14ac:dyDescent="0.25">
      <c r="F53683" s="11"/>
      <c r="G53683" s="11"/>
      <c r="H53683" s="11"/>
    </row>
    <row r="53684" spans="6:8" x14ac:dyDescent="0.25">
      <c r="F53684" s="11"/>
      <c r="G53684" s="11"/>
      <c r="H53684" s="11"/>
    </row>
    <row r="53685" spans="6:8" x14ac:dyDescent="0.25">
      <c r="F53685" s="11"/>
      <c r="G53685" s="11"/>
      <c r="H53685" s="11"/>
    </row>
    <row r="53686" spans="6:8" x14ac:dyDescent="0.25">
      <c r="F53686" s="11"/>
      <c r="G53686" s="11"/>
      <c r="H53686" s="11"/>
    </row>
    <row r="53687" spans="6:8" x14ac:dyDescent="0.25">
      <c r="F53687" s="11"/>
      <c r="G53687" s="11"/>
      <c r="H53687" s="11"/>
    </row>
    <row r="53688" spans="6:8" x14ac:dyDescent="0.25">
      <c r="F53688" s="11"/>
      <c r="G53688" s="11"/>
      <c r="H53688" s="11"/>
    </row>
    <row r="53689" spans="6:8" x14ac:dyDescent="0.25">
      <c r="F53689" s="11"/>
      <c r="G53689" s="11"/>
      <c r="H53689" s="11"/>
    </row>
    <row r="53690" spans="6:8" x14ac:dyDescent="0.25">
      <c r="F53690" s="11"/>
      <c r="G53690" s="11"/>
      <c r="H53690" s="11"/>
    </row>
    <row r="53691" spans="6:8" x14ac:dyDescent="0.25">
      <c r="F53691" s="11"/>
      <c r="G53691" s="11"/>
      <c r="H53691" s="11"/>
    </row>
    <row r="53692" spans="6:8" x14ac:dyDescent="0.25">
      <c r="F53692" s="11"/>
      <c r="G53692" s="11"/>
      <c r="H53692" s="11"/>
    </row>
    <row r="53693" spans="6:8" x14ac:dyDescent="0.25">
      <c r="F53693" s="11"/>
      <c r="G53693" s="11"/>
      <c r="H53693" s="11"/>
    </row>
    <row r="53694" spans="6:8" x14ac:dyDescent="0.25">
      <c r="F53694" s="11"/>
      <c r="G53694" s="11"/>
      <c r="H53694" s="11"/>
    </row>
    <row r="53695" spans="6:8" x14ac:dyDescent="0.25">
      <c r="F53695" s="11"/>
      <c r="G53695" s="11"/>
      <c r="H53695" s="11"/>
    </row>
    <row r="53696" spans="6:8" x14ac:dyDescent="0.25">
      <c r="F53696" s="11"/>
      <c r="G53696" s="11"/>
      <c r="H53696" s="11"/>
    </row>
    <row r="53697" spans="6:8" x14ac:dyDescent="0.25">
      <c r="F53697" s="11"/>
      <c r="G53697" s="11"/>
      <c r="H53697" s="11"/>
    </row>
    <row r="53698" spans="6:8" x14ac:dyDescent="0.25">
      <c r="F53698" s="11"/>
      <c r="G53698" s="11"/>
      <c r="H53698" s="11"/>
    </row>
    <row r="53699" spans="6:8" x14ac:dyDescent="0.25">
      <c r="F53699" s="11"/>
      <c r="G53699" s="11"/>
      <c r="H53699" s="11"/>
    </row>
    <row r="53700" spans="6:8" x14ac:dyDescent="0.25">
      <c r="F53700" s="11"/>
      <c r="G53700" s="11"/>
      <c r="H53700" s="11"/>
    </row>
    <row r="53701" spans="6:8" x14ac:dyDescent="0.25">
      <c r="F53701" s="11"/>
      <c r="G53701" s="11"/>
      <c r="H53701" s="11"/>
    </row>
    <row r="53702" spans="6:8" x14ac:dyDescent="0.25">
      <c r="F53702" s="11"/>
      <c r="G53702" s="11"/>
      <c r="H53702" s="11"/>
    </row>
    <row r="53703" spans="6:8" x14ac:dyDescent="0.25">
      <c r="F53703" s="11"/>
      <c r="G53703" s="11"/>
      <c r="H53703" s="11"/>
    </row>
    <row r="53704" spans="6:8" x14ac:dyDescent="0.25">
      <c r="F53704" s="11"/>
      <c r="G53704" s="11"/>
      <c r="H53704" s="11"/>
    </row>
    <row r="53705" spans="6:8" x14ac:dyDescent="0.25">
      <c r="F53705" s="11"/>
      <c r="G53705" s="11"/>
      <c r="H53705" s="11"/>
    </row>
    <row r="53706" spans="6:8" x14ac:dyDescent="0.25">
      <c r="F53706" s="11"/>
      <c r="G53706" s="11"/>
      <c r="H53706" s="11"/>
    </row>
    <row r="53707" spans="6:8" x14ac:dyDescent="0.25">
      <c r="F53707" s="11"/>
      <c r="G53707" s="11"/>
      <c r="H53707" s="11"/>
    </row>
    <row r="53708" spans="6:8" x14ac:dyDescent="0.25">
      <c r="F53708" s="11"/>
      <c r="G53708" s="11"/>
      <c r="H53708" s="11"/>
    </row>
    <row r="53709" spans="6:8" x14ac:dyDescent="0.25">
      <c r="F53709" s="11"/>
      <c r="G53709" s="11"/>
      <c r="H53709" s="11"/>
    </row>
    <row r="53710" spans="6:8" x14ac:dyDescent="0.25">
      <c r="F53710" s="11"/>
      <c r="G53710" s="11"/>
      <c r="H53710" s="11"/>
    </row>
    <row r="53711" spans="6:8" x14ac:dyDescent="0.25">
      <c r="F53711" s="11"/>
      <c r="G53711" s="11"/>
      <c r="H53711" s="11"/>
    </row>
    <row r="53712" spans="6:8" x14ac:dyDescent="0.25">
      <c r="F53712" s="11"/>
      <c r="G53712" s="11"/>
      <c r="H53712" s="11"/>
    </row>
    <row r="53713" spans="6:8" x14ac:dyDescent="0.25">
      <c r="F53713" s="11"/>
      <c r="G53713" s="11"/>
      <c r="H53713" s="11"/>
    </row>
    <row r="53714" spans="6:8" x14ac:dyDescent="0.25">
      <c r="F53714" s="11"/>
      <c r="G53714" s="11"/>
      <c r="H53714" s="11"/>
    </row>
    <row r="53715" spans="6:8" x14ac:dyDescent="0.25">
      <c r="F53715" s="11"/>
      <c r="G53715" s="11"/>
      <c r="H53715" s="11"/>
    </row>
    <row r="53716" spans="6:8" x14ac:dyDescent="0.25">
      <c r="F53716" s="11"/>
      <c r="G53716" s="11"/>
      <c r="H53716" s="11"/>
    </row>
    <row r="53717" spans="6:8" x14ac:dyDescent="0.25">
      <c r="F53717" s="11"/>
      <c r="G53717" s="11"/>
      <c r="H53717" s="11"/>
    </row>
    <row r="53718" spans="6:8" x14ac:dyDescent="0.25">
      <c r="F53718" s="11"/>
      <c r="G53718" s="11"/>
      <c r="H53718" s="11"/>
    </row>
    <row r="53719" spans="6:8" x14ac:dyDescent="0.25">
      <c r="F53719" s="11"/>
      <c r="G53719" s="11"/>
      <c r="H53719" s="11"/>
    </row>
    <row r="53720" spans="6:8" x14ac:dyDescent="0.25">
      <c r="F53720" s="11"/>
      <c r="G53720" s="11"/>
      <c r="H53720" s="11"/>
    </row>
    <row r="53721" spans="6:8" x14ac:dyDescent="0.25">
      <c r="F53721" s="11"/>
      <c r="G53721" s="11"/>
      <c r="H53721" s="11"/>
    </row>
    <row r="53722" spans="6:8" x14ac:dyDescent="0.25">
      <c r="F53722" s="11"/>
      <c r="G53722" s="11"/>
      <c r="H53722" s="11"/>
    </row>
    <row r="53723" spans="6:8" x14ac:dyDescent="0.25">
      <c r="F53723" s="11"/>
      <c r="G53723" s="11"/>
      <c r="H53723" s="11"/>
    </row>
    <row r="53724" spans="6:8" x14ac:dyDescent="0.25">
      <c r="F53724" s="11"/>
      <c r="G53724" s="11"/>
      <c r="H53724" s="11"/>
    </row>
    <row r="53725" spans="6:8" x14ac:dyDescent="0.25">
      <c r="F53725" s="11"/>
      <c r="G53725" s="11"/>
      <c r="H53725" s="11"/>
    </row>
    <row r="53726" spans="6:8" x14ac:dyDescent="0.25">
      <c r="F53726" s="11"/>
      <c r="G53726" s="11"/>
      <c r="H53726" s="11"/>
    </row>
    <row r="53727" spans="6:8" x14ac:dyDescent="0.25">
      <c r="F53727" s="11"/>
      <c r="G53727" s="11"/>
      <c r="H53727" s="11"/>
    </row>
    <row r="53728" spans="6:8" x14ac:dyDescent="0.25">
      <c r="F53728" s="11"/>
      <c r="G53728" s="11"/>
      <c r="H53728" s="11"/>
    </row>
    <row r="53729" spans="6:8" x14ac:dyDescent="0.25">
      <c r="F53729" s="11"/>
      <c r="G53729" s="11"/>
      <c r="H53729" s="11"/>
    </row>
    <row r="53730" spans="6:8" x14ac:dyDescent="0.25">
      <c r="F53730" s="11"/>
      <c r="G53730" s="11"/>
      <c r="H53730" s="11"/>
    </row>
    <row r="53731" spans="6:8" x14ac:dyDescent="0.25">
      <c r="F53731" s="11"/>
      <c r="G53731" s="11"/>
      <c r="H53731" s="11"/>
    </row>
    <row r="53732" spans="6:8" x14ac:dyDescent="0.25">
      <c r="F53732" s="11"/>
      <c r="G53732" s="11"/>
      <c r="H53732" s="11"/>
    </row>
    <row r="53733" spans="6:8" x14ac:dyDescent="0.25">
      <c r="F53733" s="11"/>
      <c r="G53733" s="11"/>
      <c r="H53733" s="11"/>
    </row>
    <row r="53734" spans="6:8" x14ac:dyDescent="0.25">
      <c r="F53734" s="11"/>
      <c r="G53734" s="11"/>
      <c r="H53734" s="11"/>
    </row>
    <row r="53735" spans="6:8" x14ac:dyDescent="0.25">
      <c r="F53735" s="11"/>
      <c r="G53735" s="11"/>
      <c r="H53735" s="11"/>
    </row>
    <row r="53736" spans="6:8" x14ac:dyDescent="0.25">
      <c r="F53736" s="11"/>
      <c r="G53736" s="11"/>
      <c r="H53736" s="11"/>
    </row>
    <row r="53737" spans="6:8" x14ac:dyDescent="0.25">
      <c r="F53737" s="11"/>
      <c r="G53737" s="11"/>
      <c r="H53737" s="11"/>
    </row>
    <row r="53738" spans="6:8" x14ac:dyDescent="0.25">
      <c r="F53738" s="11"/>
      <c r="G53738" s="11"/>
      <c r="H53738" s="11"/>
    </row>
    <row r="53739" spans="6:8" x14ac:dyDescent="0.25">
      <c r="F53739" s="11"/>
      <c r="G53739" s="11"/>
      <c r="H53739" s="11"/>
    </row>
    <row r="53740" spans="6:8" x14ac:dyDescent="0.25">
      <c r="F53740" s="11"/>
      <c r="G53740" s="11"/>
      <c r="H53740" s="11"/>
    </row>
    <row r="53741" spans="6:8" x14ac:dyDescent="0.25">
      <c r="F53741" s="11"/>
      <c r="G53741" s="11"/>
      <c r="H53741" s="11"/>
    </row>
    <row r="53742" spans="6:8" x14ac:dyDescent="0.25">
      <c r="F53742" s="11"/>
      <c r="G53742" s="11"/>
      <c r="H53742" s="11"/>
    </row>
    <row r="53743" spans="6:8" x14ac:dyDescent="0.25">
      <c r="F53743" s="11"/>
      <c r="G53743" s="11"/>
      <c r="H53743" s="11"/>
    </row>
    <row r="53744" spans="6:8" x14ac:dyDescent="0.25">
      <c r="F53744" s="11"/>
      <c r="G53744" s="11"/>
      <c r="H53744" s="11"/>
    </row>
    <row r="53745" spans="6:8" x14ac:dyDescent="0.25">
      <c r="F53745" s="11"/>
      <c r="G53745" s="11"/>
      <c r="H53745" s="11"/>
    </row>
    <row r="53746" spans="6:8" x14ac:dyDescent="0.25">
      <c r="F53746" s="11"/>
      <c r="G53746" s="11"/>
      <c r="H53746" s="11"/>
    </row>
    <row r="53747" spans="6:8" x14ac:dyDescent="0.25">
      <c r="F53747" s="11"/>
      <c r="G53747" s="11"/>
      <c r="H53747" s="11"/>
    </row>
    <row r="53748" spans="6:8" x14ac:dyDescent="0.25">
      <c r="F53748" s="11"/>
      <c r="G53748" s="11"/>
      <c r="H53748" s="11"/>
    </row>
    <row r="53749" spans="6:8" x14ac:dyDescent="0.25">
      <c r="F53749" s="11"/>
      <c r="G53749" s="11"/>
      <c r="H53749" s="11"/>
    </row>
    <row r="53750" spans="6:8" x14ac:dyDescent="0.25">
      <c r="F53750" s="11"/>
      <c r="G53750" s="11"/>
      <c r="H53750" s="11"/>
    </row>
    <row r="53751" spans="6:8" x14ac:dyDescent="0.25">
      <c r="F53751" s="11"/>
      <c r="G53751" s="11"/>
      <c r="H53751" s="11"/>
    </row>
    <row r="53752" spans="6:8" x14ac:dyDescent="0.25">
      <c r="F53752" s="11"/>
      <c r="G53752" s="11"/>
      <c r="H53752" s="11"/>
    </row>
    <row r="53753" spans="6:8" x14ac:dyDescent="0.25">
      <c r="F53753" s="11"/>
      <c r="G53753" s="11"/>
      <c r="H53753" s="11"/>
    </row>
    <row r="53754" spans="6:8" x14ac:dyDescent="0.25">
      <c r="F53754" s="11"/>
      <c r="G53754" s="11"/>
      <c r="H53754" s="11"/>
    </row>
    <row r="53755" spans="6:8" x14ac:dyDescent="0.25">
      <c r="F53755" s="11"/>
      <c r="G53755" s="11"/>
      <c r="H53755" s="11"/>
    </row>
    <row r="53756" spans="6:8" x14ac:dyDescent="0.25">
      <c r="F53756" s="11"/>
      <c r="G53756" s="11"/>
      <c r="H53756" s="11"/>
    </row>
    <row r="53757" spans="6:8" x14ac:dyDescent="0.25">
      <c r="F53757" s="11"/>
      <c r="G53757" s="11"/>
      <c r="H53757" s="11"/>
    </row>
    <row r="53758" spans="6:8" x14ac:dyDescent="0.25">
      <c r="F53758" s="11"/>
      <c r="G53758" s="11"/>
      <c r="H53758" s="11"/>
    </row>
    <row r="53759" spans="6:8" x14ac:dyDescent="0.25">
      <c r="F53759" s="11"/>
      <c r="G53759" s="11"/>
      <c r="H53759" s="11"/>
    </row>
    <row r="53760" spans="6:8" x14ac:dyDescent="0.25">
      <c r="F53760" s="11"/>
      <c r="G53760" s="11"/>
      <c r="H53760" s="11"/>
    </row>
    <row r="53761" spans="6:8" x14ac:dyDescent="0.25">
      <c r="F53761" s="11"/>
      <c r="G53761" s="11"/>
      <c r="H53761" s="11"/>
    </row>
    <row r="53762" spans="6:8" x14ac:dyDescent="0.25">
      <c r="F53762" s="11"/>
      <c r="G53762" s="11"/>
      <c r="H53762" s="11"/>
    </row>
    <row r="53763" spans="6:8" x14ac:dyDescent="0.25">
      <c r="F53763" s="11"/>
      <c r="G53763" s="11"/>
      <c r="H53763" s="11"/>
    </row>
    <row r="53764" spans="6:8" x14ac:dyDescent="0.25">
      <c r="F53764" s="11"/>
      <c r="G53764" s="11"/>
      <c r="H53764" s="11"/>
    </row>
    <row r="53765" spans="6:8" x14ac:dyDescent="0.25">
      <c r="F53765" s="11"/>
      <c r="G53765" s="11"/>
      <c r="H53765" s="11"/>
    </row>
    <row r="53766" spans="6:8" x14ac:dyDescent="0.25">
      <c r="F53766" s="11"/>
      <c r="G53766" s="11"/>
      <c r="H53766" s="11"/>
    </row>
    <row r="53767" spans="6:8" x14ac:dyDescent="0.25">
      <c r="F53767" s="11"/>
      <c r="G53767" s="11"/>
      <c r="H53767" s="11"/>
    </row>
    <row r="53768" spans="6:8" x14ac:dyDescent="0.25">
      <c r="F53768" s="11"/>
      <c r="G53768" s="11"/>
      <c r="H53768" s="11"/>
    </row>
    <row r="53769" spans="6:8" x14ac:dyDescent="0.25">
      <c r="F53769" s="11"/>
      <c r="G53769" s="11"/>
      <c r="H53769" s="11"/>
    </row>
    <row r="53770" spans="6:8" x14ac:dyDescent="0.25">
      <c r="F53770" s="11"/>
      <c r="G53770" s="11"/>
      <c r="H53770" s="11"/>
    </row>
    <row r="53771" spans="6:8" x14ac:dyDescent="0.25">
      <c r="F53771" s="11"/>
      <c r="G53771" s="11"/>
      <c r="H53771" s="11"/>
    </row>
    <row r="53772" spans="6:8" x14ac:dyDescent="0.25">
      <c r="F53772" s="11"/>
      <c r="G53772" s="11"/>
      <c r="H53772" s="11"/>
    </row>
    <row r="53773" spans="6:8" x14ac:dyDescent="0.25">
      <c r="F53773" s="11"/>
      <c r="G53773" s="11"/>
      <c r="H53773" s="11"/>
    </row>
    <row r="53774" spans="6:8" x14ac:dyDescent="0.25">
      <c r="F53774" s="11"/>
      <c r="G53774" s="11"/>
      <c r="H53774" s="11"/>
    </row>
    <row r="53775" spans="6:8" x14ac:dyDescent="0.25">
      <c r="F53775" s="11"/>
      <c r="G53775" s="11"/>
      <c r="H53775" s="11"/>
    </row>
    <row r="53776" spans="6:8" x14ac:dyDescent="0.25">
      <c r="F53776" s="11"/>
      <c r="G53776" s="11"/>
      <c r="H53776" s="11"/>
    </row>
    <row r="53777" spans="6:8" x14ac:dyDescent="0.25">
      <c r="F53777" s="11"/>
      <c r="G53777" s="11"/>
      <c r="H53777" s="11"/>
    </row>
    <row r="53778" spans="6:8" x14ac:dyDescent="0.25">
      <c r="F53778" s="11"/>
      <c r="G53778" s="11"/>
      <c r="H53778" s="11"/>
    </row>
    <row r="53779" spans="6:8" x14ac:dyDescent="0.25">
      <c r="F53779" s="11"/>
      <c r="G53779" s="11"/>
      <c r="H53779" s="11"/>
    </row>
    <row r="53780" spans="6:8" x14ac:dyDescent="0.25">
      <c r="F53780" s="11"/>
      <c r="G53780" s="11"/>
      <c r="H53780" s="11"/>
    </row>
    <row r="53781" spans="6:8" x14ac:dyDescent="0.25">
      <c r="F53781" s="11"/>
      <c r="G53781" s="11"/>
      <c r="H53781" s="11"/>
    </row>
    <row r="53782" spans="6:8" x14ac:dyDescent="0.25">
      <c r="F53782" s="11"/>
      <c r="G53782" s="11"/>
      <c r="H53782" s="11"/>
    </row>
    <row r="53783" spans="6:8" x14ac:dyDescent="0.25">
      <c r="F53783" s="11"/>
      <c r="G53783" s="11"/>
      <c r="H53783" s="11"/>
    </row>
    <row r="53784" spans="6:8" x14ac:dyDescent="0.25">
      <c r="F53784" s="11"/>
      <c r="G53784" s="11"/>
      <c r="H53784" s="11"/>
    </row>
    <row r="53785" spans="6:8" x14ac:dyDescent="0.25">
      <c r="F53785" s="11"/>
      <c r="G53785" s="11"/>
      <c r="H53785" s="11"/>
    </row>
    <row r="53786" spans="6:8" x14ac:dyDescent="0.25">
      <c r="F53786" s="11"/>
      <c r="G53786" s="11"/>
      <c r="H53786" s="11"/>
    </row>
    <row r="53787" spans="6:8" x14ac:dyDescent="0.25">
      <c r="F53787" s="11"/>
      <c r="G53787" s="11"/>
      <c r="H53787" s="11"/>
    </row>
    <row r="53788" spans="6:8" x14ac:dyDescent="0.25">
      <c r="F53788" s="11"/>
      <c r="G53788" s="11"/>
      <c r="H53788" s="11"/>
    </row>
    <row r="53789" spans="6:8" x14ac:dyDescent="0.25">
      <c r="F53789" s="11"/>
      <c r="G53789" s="11"/>
      <c r="H53789" s="11"/>
    </row>
    <row r="53790" spans="6:8" x14ac:dyDescent="0.25">
      <c r="F53790" s="11"/>
      <c r="G53790" s="11"/>
      <c r="H53790" s="11"/>
    </row>
    <row r="53791" spans="6:8" x14ac:dyDescent="0.25">
      <c r="F53791" s="11"/>
      <c r="G53791" s="11"/>
      <c r="H53791" s="11"/>
    </row>
    <row r="53792" spans="6:8" x14ac:dyDescent="0.25">
      <c r="F53792" s="11"/>
      <c r="G53792" s="11"/>
      <c r="H53792" s="11"/>
    </row>
    <row r="53793" spans="6:8" x14ac:dyDescent="0.25">
      <c r="F53793" s="11"/>
      <c r="G53793" s="11"/>
      <c r="H53793" s="11"/>
    </row>
    <row r="53794" spans="6:8" x14ac:dyDescent="0.25">
      <c r="F53794" s="11"/>
      <c r="G53794" s="11"/>
      <c r="H53794" s="11"/>
    </row>
    <row r="53795" spans="6:8" x14ac:dyDescent="0.25">
      <c r="F53795" s="11"/>
      <c r="G53795" s="11"/>
      <c r="H53795" s="11"/>
    </row>
    <row r="53796" spans="6:8" x14ac:dyDescent="0.25">
      <c r="F53796" s="11"/>
      <c r="G53796" s="11"/>
      <c r="H53796" s="11"/>
    </row>
    <row r="53797" spans="6:8" x14ac:dyDescent="0.25">
      <c r="F53797" s="11"/>
      <c r="G53797" s="11"/>
      <c r="H53797" s="11"/>
    </row>
    <row r="53798" spans="6:8" x14ac:dyDescent="0.25">
      <c r="F53798" s="11"/>
      <c r="G53798" s="11"/>
      <c r="H53798" s="11"/>
    </row>
    <row r="53799" spans="6:8" x14ac:dyDescent="0.25">
      <c r="F53799" s="11"/>
      <c r="G53799" s="11"/>
      <c r="H53799" s="11"/>
    </row>
    <row r="53800" spans="6:8" x14ac:dyDescent="0.25">
      <c r="F53800" s="11"/>
      <c r="G53800" s="11"/>
      <c r="H53800" s="11"/>
    </row>
    <row r="53801" spans="6:8" x14ac:dyDescent="0.25">
      <c r="F53801" s="11"/>
      <c r="G53801" s="11"/>
      <c r="H53801" s="11"/>
    </row>
    <row r="53802" spans="6:8" x14ac:dyDescent="0.25">
      <c r="F53802" s="11"/>
      <c r="G53802" s="11"/>
      <c r="H53802" s="11"/>
    </row>
    <row r="53803" spans="6:8" x14ac:dyDescent="0.25">
      <c r="F53803" s="11"/>
      <c r="G53803" s="11"/>
      <c r="H53803" s="11"/>
    </row>
    <row r="53804" spans="6:8" x14ac:dyDescent="0.25">
      <c r="F53804" s="11"/>
      <c r="G53804" s="11"/>
      <c r="H53804" s="11"/>
    </row>
    <row r="53805" spans="6:8" x14ac:dyDescent="0.25">
      <c r="F53805" s="11"/>
      <c r="G53805" s="11"/>
      <c r="H53805" s="11"/>
    </row>
    <row r="53806" spans="6:8" x14ac:dyDescent="0.25">
      <c r="F53806" s="11"/>
      <c r="G53806" s="11"/>
      <c r="H53806" s="11"/>
    </row>
    <row r="53807" spans="6:8" x14ac:dyDescent="0.25">
      <c r="F53807" s="11"/>
      <c r="G53807" s="11"/>
      <c r="H53807" s="11"/>
    </row>
    <row r="53808" spans="6:8" x14ac:dyDescent="0.25">
      <c r="F53808" s="11"/>
      <c r="G53808" s="11"/>
      <c r="H53808" s="11"/>
    </row>
    <row r="53809" spans="6:8" x14ac:dyDescent="0.25">
      <c r="F53809" s="11"/>
      <c r="G53809" s="11"/>
      <c r="H53809" s="11"/>
    </row>
    <row r="53810" spans="6:8" x14ac:dyDescent="0.25">
      <c r="F53810" s="11"/>
      <c r="G53810" s="11"/>
      <c r="H53810" s="11"/>
    </row>
    <row r="53811" spans="6:8" x14ac:dyDescent="0.25">
      <c r="F53811" s="11"/>
      <c r="G53811" s="11"/>
      <c r="H53811" s="11"/>
    </row>
    <row r="53812" spans="6:8" x14ac:dyDescent="0.25">
      <c r="F53812" s="11"/>
      <c r="G53812" s="11"/>
      <c r="H53812" s="11"/>
    </row>
    <row r="53813" spans="6:8" x14ac:dyDescent="0.25">
      <c r="F53813" s="11"/>
      <c r="G53813" s="11"/>
      <c r="H53813" s="11"/>
    </row>
    <row r="53814" spans="6:8" x14ac:dyDescent="0.25">
      <c r="F53814" s="11"/>
      <c r="G53814" s="11"/>
      <c r="H53814" s="11"/>
    </row>
    <row r="53815" spans="6:8" x14ac:dyDescent="0.25">
      <c r="F53815" s="11"/>
      <c r="G53815" s="11"/>
      <c r="H53815" s="11"/>
    </row>
    <row r="53816" spans="6:8" x14ac:dyDescent="0.25">
      <c r="F53816" s="11"/>
      <c r="G53816" s="11"/>
      <c r="H53816" s="11"/>
    </row>
    <row r="53817" spans="6:8" x14ac:dyDescent="0.25">
      <c r="F53817" s="11"/>
      <c r="G53817" s="11"/>
      <c r="H53817" s="11"/>
    </row>
    <row r="53818" spans="6:8" x14ac:dyDescent="0.25">
      <c r="F53818" s="11"/>
      <c r="G53818" s="11"/>
      <c r="H53818" s="11"/>
    </row>
    <row r="53819" spans="6:8" x14ac:dyDescent="0.25">
      <c r="F53819" s="11"/>
      <c r="G53819" s="11"/>
      <c r="H53819" s="11"/>
    </row>
    <row r="53820" spans="6:8" x14ac:dyDescent="0.25">
      <c r="F53820" s="11"/>
      <c r="G53820" s="11"/>
      <c r="H53820" s="11"/>
    </row>
    <row r="53821" spans="6:8" x14ac:dyDescent="0.25">
      <c r="F53821" s="11"/>
      <c r="G53821" s="11"/>
      <c r="H53821" s="11"/>
    </row>
    <row r="53822" spans="6:8" x14ac:dyDescent="0.25">
      <c r="F53822" s="11"/>
      <c r="G53822" s="11"/>
      <c r="H53822" s="11"/>
    </row>
    <row r="53823" spans="6:8" x14ac:dyDescent="0.25">
      <c r="F53823" s="11"/>
      <c r="G53823" s="11"/>
      <c r="H53823" s="11"/>
    </row>
    <row r="53824" spans="6:8" x14ac:dyDescent="0.25">
      <c r="F53824" s="11"/>
      <c r="G53824" s="11"/>
      <c r="H53824" s="11"/>
    </row>
    <row r="53825" spans="6:8" x14ac:dyDescent="0.25">
      <c r="F53825" s="11"/>
      <c r="G53825" s="11"/>
      <c r="H53825" s="11"/>
    </row>
    <row r="53826" spans="6:8" x14ac:dyDescent="0.25">
      <c r="F53826" s="11"/>
      <c r="G53826" s="11"/>
      <c r="H53826" s="11"/>
    </row>
    <row r="53827" spans="6:8" x14ac:dyDescent="0.25">
      <c r="F53827" s="11"/>
      <c r="G53827" s="11"/>
      <c r="H53827" s="11"/>
    </row>
    <row r="53828" spans="6:8" x14ac:dyDescent="0.25">
      <c r="F53828" s="11"/>
      <c r="G53828" s="11"/>
      <c r="H53828" s="11"/>
    </row>
    <row r="53829" spans="6:8" x14ac:dyDescent="0.25">
      <c r="F53829" s="11"/>
      <c r="G53829" s="11"/>
      <c r="H53829" s="11"/>
    </row>
    <row r="53830" spans="6:8" x14ac:dyDescent="0.25">
      <c r="F53830" s="11"/>
      <c r="G53830" s="11"/>
      <c r="H53830" s="11"/>
    </row>
    <row r="53831" spans="6:8" x14ac:dyDescent="0.25">
      <c r="F53831" s="11"/>
      <c r="G53831" s="11"/>
      <c r="H53831" s="11"/>
    </row>
    <row r="53832" spans="6:8" x14ac:dyDescent="0.25">
      <c r="F53832" s="11"/>
      <c r="G53832" s="11"/>
      <c r="H53832" s="11"/>
    </row>
    <row r="53833" spans="6:8" x14ac:dyDescent="0.25">
      <c r="F53833" s="11"/>
      <c r="G53833" s="11"/>
      <c r="H53833" s="11"/>
    </row>
    <row r="53834" spans="6:8" x14ac:dyDescent="0.25">
      <c r="F53834" s="11"/>
      <c r="G53834" s="11"/>
      <c r="H53834" s="11"/>
    </row>
    <row r="53835" spans="6:8" x14ac:dyDescent="0.25">
      <c r="F53835" s="11"/>
      <c r="G53835" s="11"/>
      <c r="H53835" s="11"/>
    </row>
    <row r="53836" spans="6:8" x14ac:dyDescent="0.25">
      <c r="F53836" s="11"/>
      <c r="G53836" s="11"/>
      <c r="H53836" s="11"/>
    </row>
    <row r="53837" spans="6:8" x14ac:dyDescent="0.25">
      <c r="F53837" s="11"/>
      <c r="G53837" s="11"/>
      <c r="H53837" s="11"/>
    </row>
    <row r="53838" spans="6:8" x14ac:dyDescent="0.25">
      <c r="F53838" s="11"/>
      <c r="G53838" s="11"/>
      <c r="H53838" s="11"/>
    </row>
    <row r="53839" spans="6:8" x14ac:dyDescent="0.25">
      <c r="F53839" s="11"/>
      <c r="G53839" s="11"/>
      <c r="H53839" s="11"/>
    </row>
    <row r="53840" spans="6:8" x14ac:dyDescent="0.25">
      <c r="F53840" s="11"/>
      <c r="G53840" s="11"/>
      <c r="H53840" s="11"/>
    </row>
    <row r="53841" spans="6:8" x14ac:dyDescent="0.25">
      <c r="F53841" s="11"/>
      <c r="G53841" s="11"/>
      <c r="H53841" s="11"/>
    </row>
    <row r="53842" spans="6:8" x14ac:dyDescent="0.25">
      <c r="F53842" s="11"/>
      <c r="G53842" s="11"/>
      <c r="H53842" s="11"/>
    </row>
    <row r="53843" spans="6:8" x14ac:dyDescent="0.25">
      <c r="F53843" s="11"/>
      <c r="G53843" s="11"/>
      <c r="H53843" s="11"/>
    </row>
    <row r="53844" spans="6:8" x14ac:dyDescent="0.25">
      <c r="F53844" s="11"/>
      <c r="G53844" s="11"/>
      <c r="H53844" s="11"/>
    </row>
    <row r="53845" spans="6:8" x14ac:dyDescent="0.25">
      <c r="F53845" s="11"/>
      <c r="G53845" s="11"/>
      <c r="H53845" s="11"/>
    </row>
    <row r="53846" spans="6:8" x14ac:dyDescent="0.25">
      <c r="F53846" s="11"/>
      <c r="G53846" s="11"/>
      <c r="H53846" s="11"/>
    </row>
    <row r="53847" spans="6:8" x14ac:dyDescent="0.25">
      <c r="F53847" s="11"/>
      <c r="G53847" s="11"/>
      <c r="H53847" s="11"/>
    </row>
    <row r="53848" spans="6:8" x14ac:dyDescent="0.25">
      <c r="F53848" s="11"/>
      <c r="G53848" s="11"/>
      <c r="H53848" s="11"/>
    </row>
    <row r="53849" spans="6:8" x14ac:dyDescent="0.25">
      <c r="F53849" s="11"/>
      <c r="G53849" s="11"/>
      <c r="H53849" s="11"/>
    </row>
    <row r="53850" spans="6:8" x14ac:dyDescent="0.25">
      <c r="F53850" s="11"/>
      <c r="G53850" s="11"/>
      <c r="H53850" s="11"/>
    </row>
    <row r="53851" spans="6:8" x14ac:dyDescent="0.25">
      <c r="F53851" s="11"/>
      <c r="G53851" s="11"/>
      <c r="H53851" s="11"/>
    </row>
    <row r="53852" spans="6:8" x14ac:dyDescent="0.25">
      <c r="F53852" s="11"/>
      <c r="G53852" s="11"/>
      <c r="H53852" s="11"/>
    </row>
    <row r="53853" spans="6:8" x14ac:dyDescent="0.25">
      <c r="F53853" s="11"/>
      <c r="G53853" s="11"/>
      <c r="H53853" s="11"/>
    </row>
    <row r="53854" spans="6:8" x14ac:dyDescent="0.25">
      <c r="F53854" s="11"/>
      <c r="G53854" s="11"/>
      <c r="H53854" s="11"/>
    </row>
    <row r="53855" spans="6:8" x14ac:dyDescent="0.25">
      <c r="F53855" s="11"/>
      <c r="G53855" s="11"/>
      <c r="H53855" s="11"/>
    </row>
    <row r="53856" spans="6:8" x14ac:dyDescent="0.25">
      <c r="F53856" s="11"/>
      <c r="G53856" s="11"/>
      <c r="H53856" s="11"/>
    </row>
    <row r="53857" spans="6:8" x14ac:dyDescent="0.25">
      <c r="F53857" s="11"/>
      <c r="G53857" s="11"/>
      <c r="H53857" s="11"/>
    </row>
    <row r="53858" spans="6:8" x14ac:dyDescent="0.25">
      <c r="F53858" s="11"/>
      <c r="G53858" s="11"/>
      <c r="H53858" s="11"/>
    </row>
    <row r="53859" spans="6:8" x14ac:dyDescent="0.25">
      <c r="F53859" s="11"/>
      <c r="G53859" s="11"/>
      <c r="H53859" s="11"/>
    </row>
    <row r="53860" spans="6:8" x14ac:dyDescent="0.25">
      <c r="F53860" s="11"/>
      <c r="G53860" s="11"/>
      <c r="H53860" s="11"/>
    </row>
    <row r="53861" spans="6:8" x14ac:dyDescent="0.25">
      <c r="F53861" s="11"/>
      <c r="G53861" s="11"/>
      <c r="H53861" s="11"/>
    </row>
    <row r="53862" spans="6:8" x14ac:dyDescent="0.25">
      <c r="F53862" s="11"/>
      <c r="G53862" s="11"/>
      <c r="H53862" s="11"/>
    </row>
    <row r="53863" spans="6:8" x14ac:dyDescent="0.25">
      <c r="F53863" s="11"/>
      <c r="G53863" s="11"/>
      <c r="H53863" s="11"/>
    </row>
    <row r="53864" spans="6:8" x14ac:dyDescent="0.25">
      <c r="F53864" s="11"/>
      <c r="G53864" s="11"/>
      <c r="H53864" s="11"/>
    </row>
    <row r="53865" spans="6:8" x14ac:dyDescent="0.25">
      <c r="F53865" s="11"/>
      <c r="G53865" s="11"/>
      <c r="H53865" s="11"/>
    </row>
    <row r="53866" spans="6:8" x14ac:dyDescent="0.25">
      <c r="F53866" s="11"/>
      <c r="G53866" s="11"/>
      <c r="H53866" s="11"/>
    </row>
    <row r="53867" spans="6:8" x14ac:dyDescent="0.25">
      <c r="F53867" s="11"/>
      <c r="G53867" s="11"/>
      <c r="H53867" s="11"/>
    </row>
    <row r="53868" spans="6:8" x14ac:dyDescent="0.25">
      <c r="F53868" s="11"/>
      <c r="G53868" s="11"/>
      <c r="H53868" s="11"/>
    </row>
    <row r="53869" spans="6:8" x14ac:dyDescent="0.25">
      <c r="F53869" s="11"/>
      <c r="G53869" s="11"/>
      <c r="H53869" s="11"/>
    </row>
    <row r="53870" spans="6:8" x14ac:dyDescent="0.25">
      <c r="F53870" s="11"/>
      <c r="G53870" s="11"/>
      <c r="H53870" s="11"/>
    </row>
    <row r="53871" spans="6:8" x14ac:dyDescent="0.25">
      <c r="F53871" s="11"/>
      <c r="G53871" s="11"/>
      <c r="H53871" s="11"/>
    </row>
    <row r="53872" spans="6:8" x14ac:dyDescent="0.25">
      <c r="F53872" s="11"/>
      <c r="G53872" s="11"/>
      <c r="H53872" s="11"/>
    </row>
    <row r="53873" spans="6:8" x14ac:dyDescent="0.25">
      <c r="F53873" s="11"/>
      <c r="G53873" s="11"/>
      <c r="H53873" s="11"/>
    </row>
    <row r="53874" spans="6:8" x14ac:dyDescent="0.25">
      <c r="F53874" s="11"/>
      <c r="G53874" s="11"/>
      <c r="H53874" s="11"/>
    </row>
    <row r="53875" spans="6:8" x14ac:dyDescent="0.25">
      <c r="F53875" s="11"/>
      <c r="G53875" s="11"/>
      <c r="H53875" s="11"/>
    </row>
    <row r="53876" spans="6:8" x14ac:dyDescent="0.25">
      <c r="F53876" s="11"/>
      <c r="G53876" s="11"/>
      <c r="H53876" s="11"/>
    </row>
    <row r="53877" spans="6:8" x14ac:dyDescent="0.25">
      <c r="F53877" s="11"/>
      <c r="G53877" s="11"/>
      <c r="H53877" s="11"/>
    </row>
    <row r="53878" spans="6:8" x14ac:dyDescent="0.25">
      <c r="F53878" s="11"/>
      <c r="G53878" s="11"/>
      <c r="H53878" s="11"/>
    </row>
    <row r="53879" spans="6:8" x14ac:dyDescent="0.25">
      <c r="F53879" s="11"/>
      <c r="G53879" s="11"/>
      <c r="H53879" s="11"/>
    </row>
    <row r="53880" spans="6:8" x14ac:dyDescent="0.25">
      <c r="F53880" s="11"/>
      <c r="G53880" s="11"/>
      <c r="H53880" s="11"/>
    </row>
    <row r="53881" spans="6:8" x14ac:dyDescent="0.25">
      <c r="F53881" s="11"/>
      <c r="G53881" s="11"/>
      <c r="H53881" s="11"/>
    </row>
    <row r="53882" spans="6:8" x14ac:dyDescent="0.25">
      <c r="F53882" s="11"/>
      <c r="G53882" s="11"/>
      <c r="H53882" s="11"/>
    </row>
    <row r="53883" spans="6:8" x14ac:dyDescent="0.25">
      <c r="F53883" s="11"/>
      <c r="G53883" s="11"/>
      <c r="H53883" s="11"/>
    </row>
    <row r="53884" spans="6:8" x14ac:dyDescent="0.25">
      <c r="F53884" s="11"/>
      <c r="G53884" s="11"/>
      <c r="H53884" s="11"/>
    </row>
    <row r="53885" spans="6:8" x14ac:dyDescent="0.25">
      <c r="F53885" s="11"/>
      <c r="G53885" s="11"/>
      <c r="H53885" s="11"/>
    </row>
    <row r="53886" spans="6:8" x14ac:dyDescent="0.25">
      <c r="F53886" s="11"/>
      <c r="G53886" s="11"/>
      <c r="H53886" s="11"/>
    </row>
    <row r="53887" spans="6:8" x14ac:dyDescent="0.25">
      <c r="F53887" s="11"/>
      <c r="G53887" s="11"/>
      <c r="H53887" s="11"/>
    </row>
    <row r="53888" spans="6:8" x14ac:dyDescent="0.25">
      <c r="F53888" s="11"/>
      <c r="G53888" s="11"/>
      <c r="H53888" s="11"/>
    </row>
    <row r="53889" spans="6:8" x14ac:dyDescent="0.25">
      <c r="F53889" s="11"/>
      <c r="G53889" s="11"/>
      <c r="H53889" s="11"/>
    </row>
    <row r="53890" spans="6:8" x14ac:dyDescent="0.25">
      <c r="F53890" s="11"/>
      <c r="G53890" s="11"/>
      <c r="H53890" s="11"/>
    </row>
    <row r="53891" spans="6:8" x14ac:dyDescent="0.25">
      <c r="F53891" s="11"/>
      <c r="G53891" s="11"/>
      <c r="H53891" s="11"/>
    </row>
    <row r="53892" spans="6:8" x14ac:dyDescent="0.25">
      <c r="F53892" s="11"/>
      <c r="G53892" s="11"/>
      <c r="H53892" s="11"/>
    </row>
    <row r="53893" spans="6:8" x14ac:dyDescent="0.25">
      <c r="F53893" s="11"/>
      <c r="G53893" s="11"/>
      <c r="H53893" s="11"/>
    </row>
    <row r="53894" spans="6:8" x14ac:dyDescent="0.25">
      <c r="F53894" s="11"/>
      <c r="G53894" s="11"/>
      <c r="H53894" s="11"/>
    </row>
    <row r="53895" spans="6:8" x14ac:dyDescent="0.25">
      <c r="F53895" s="11"/>
      <c r="G53895" s="11"/>
      <c r="H53895" s="11"/>
    </row>
    <row r="53896" spans="6:8" x14ac:dyDescent="0.25">
      <c r="F53896" s="11"/>
      <c r="G53896" s="11"/>
      <c r="H53896" s="11"/>
    </row>
    <row r="53897" spans="6:8" x14ac:dyDescent="0.25">
      <c r="F53897" s="11"/>
      <c r="G53897" s="11"/>
      <c r="H53897" s="11"/>
    </row>
    <row r="53898" spans="6:8" x14ac:dyDescent="0.25">
      <c r="F53898" s="11"/>
      <c r="G53898" s="11"/>
      <c r="H53898" s="11"/>
    </row>
    <row r="53899" spans="6:8" x14ac:dyDescent="0.25">
      <c r="F53899" s="11"/>
      <c r="G53899" s="11"/>
      <c r="H53899" s="11"/>
    </row>
    <row r="53900" spans="6:8" x14ac:dyDescent="0.25">
      <c r="F53900" s="11"/>
      <c r="G53900" s="11"/>
      <c r="H53900" s="11"/>
    </row>
    <row r="53901" spans="6:8" x14ac:dyDescent="0.25">
      <c r="F53901" s="11"/>
      <c r="G53901" s="11"/>
      <c r="H53901" s="11"/>
    </row>
    <row r="53902" spans="6:8" x14ac:dyDescent="0.25">
      <c r="F53902" s="11"/>
      <c r="G53902" s="11"/>
      <c r="H53902" s="11"/>
    </row>
    <row r="53903" spans="6:8" x14ac:dyDescent="0.25">
      <c r="F53903" s="11"/>
      <c r="G53903" s="11"/>
      <c r="H53903" s="11"/>
    </row>
    <row r="53904" spans="6:8" x14ac:dyDescent="0.25">
      <c r="F53904" s="11"/>
      <c r="G53904" s="11"/>
      <c r="H53904" s="11"/>
    </row>
    <row r="53905" spans="6:8" x14ac:dyDescent="0.25">
      <c r="F53905" s="11"/>
      <c r="G53905" s="11"/>
      <c r="H53905" s="11"/>
    </row>
    <row r="53906" spans="6:8" x14ac:dyDescent="0.25">
      <c r="F53906" s="11"/>
      <c r="G53906" s="11"/>
      <c r="H53906" s="11"/>
    </row>
    <row r="53907" spans="6:8" x14ac:dyDescent="0.25">
      <c r="F53907" s="11"/>
      <c r="G53907" s="11"/>
      <c r="H53907" s="11"/>
    </row>
    <row r="53908" spans="6:8" x14ac:dyDescent="0.25">
      <c r="F53908" s="11"/>
      <c r="G53908" s="11"/>
      <c r="H53908" s="11"/>
    </row>
    <row r="53909" spans="6:8" x14ac:dyDescent="0.25">
      <c r="F53909" s="11"/>
      <c r="G53909" s="11"/>
      <c r="H53909" s="11"/>
    </row>
    <row r="53910" spans="6:8" x14ac:dyDescent="0.25">
      <c r="F53910" s="11"/>
      <c r="G53910" s="11"/>
      <c r="H53910" s="11"/>
    </row>
    <row r="53911" spans="6:8" x14ac:dyDescent="0.25">
      <c r="F53911" s="11"/>
      <c r="G53911" s="11"/>
      <c r="H53911" s="11"/>
    </row>
    <row r="53912" spans="6:8" x14ac:dyDescent="0.25">
      <c r="F53912" s="11"/>
      <c r="G53912" s="11"/>
      <c r="H53912" s="11"/>
    </row>
    <row r="53913" spans="6:8" x14ac:dyDescent="0.25">
      <c r="F53913" s="11"/>
      <c r="G53913" s="11"/>
      <c r="H53913" s="11"/>
    </row>
    <row r="53914" spans="6:8" x14ac:dyDescent="0.25">
      <c r="F53914" s="11"/>
      <c r="G53914" s="11"/>
      <c r="H53914" s="11"/>
    </row>
    <row r="53915" spans="6:8" x14ac:dyDescent="0.25">
      <c r="F53915" s="11"/>
      <c r="G53915" s="11"/>
      <c r="H53915" s="11"/>
    </row>
    <row r="53916" spans="6:8" x14ac:dyDescent="0.25">
      <c r="F53916" s="11"/>
      <c r="G53916" s="11"/>
      <c r="H53916" s="11"/>
    </row>
    <row r="53917" spans="6:8" x14ac:dyDescent="0.25">
      <c r="F53917" s="11"/>
      <c r="G53917" s="11"/>
      <c r="H53917" s="11"/>
    </row>
    <row r="53918" spans="6:8" x14ac:dyDescent="0.25">
      <c r="F53918" s="11"/>
      <c r="G53918" s="11"/>
      <c r="H53918" s="11"/>
    </row>
    <row r="53919" spans="6:8" x14ac:dyDescent="0.25">
      <c r="F53919" s="11"/>
      <c r="G53919" s="11"/>
      <c r="H53919" s="11"/>
    </row>
    <row r="53920" spans="6:8" x14ac:dyDescent="0.25">
      <c r="F53920" s="11"/>
      <c r="G53920" s="11"/>
      <c r="H53920" s="11"/>
    </row>
    <row r="53921" spans="6:8" x14ac:dyDescent="0.25">
      <c r="F53921" s="11"/>
      <c r="G53921" s="11"/>
      <c r="H53921" s="11"/>
    </row>
    <row r="53922" spans="6:8" x14ac:dyDescent="0.25">
      <c r="F53922" s="11"/>
      <c r="G53922" s="11"/>
      <c r="H53922" s="11"/>
    </row>
    <row r="53923" spans="6:8" x14ac:dyDescent="0.25">
      <c r="F53923" s="11"/>
      <c r="G53923" s="11"/>
      <c r="H53923" s="11"/>
    </row>
    <row r="53924" spans="6:8" x14ac:dyDescent="0.25">
      <c r="F53924" s="11"/>
      <c r="G53924" s="11"/>
      <c r="H53924" s="11"/>
    </row>
    <row r="53925" spans="6:8" x14ac:dyDescent="0.25">
      <c r="F53925" s="11"/>
      <c r="G53925" s="11"/>
      <c r="H53925" s="11"/>
    </row>
    <row r="53926" spans="6:8" x14ac:dyDescent="0.25">
      <c r="F53926" s="11"/>
      <c r="G53926" s="11"/>
      <c r="H53926" s="11"/>
    </row>
    <row r="53927" spans="6:8" x14ac:dyDescent="0.25">
      <c r="F53927" s="11"/>
      <c r="G53927" s="11"/>
      <c r="H53927" s="11"/>
    </row>
    <row r="53928" spans="6:8" x14ac:dyDescent="0.25">
      <c r="F53928" s="11"/>
      <c r="G53928" s="11"/>
      <c r="H53928" s="11"/>
    </row>
    <row r="53929" spans="6:8" x14ac:dyDescent="0.25">
      <c r="F53929" s="11"/>
      <c r="G53929" s="11"/>
      <c r="H53929" s="11"/>
    </row>
    <row r="53930" spans="6:8" x14ac:dyDescent="0.25">
      <c r="F53930" s="11"/>
      <c r="G53930" s="11"/>
      <c r="H53930" s="11"/>
    </row>
    <row r="53931" spans="6:8" x14ac:dyDescent="0.25">
      <c r="F53931" s="11"/>
      <c r="G53931" s="11"/>
      <c r="H53931" s="11"/>
    </row>
    <row r="53932" spans="6:8" x14ac:dyDescent="0.25">
      <c r="F53932" s="11"/>
      <c r="G53932" s="11"/>
      <c r="H53932" s="11"/>
    </row>
    <row r="53933" spans="6:8" x14ac:dyDescent="0.25">
      <c r="F53933" s="11"/>
      <c r="G53933" s="11"/>
      <c r="H53933" s="11"/>
    </row>
    <row r="53934" spans="6:8" x14ac:dyDescent="0.25">
      <c r="F53934" s="11"/>
      <c r="G53934" s="11"/>
      <c r="H53934" s="11"/>
    </row>
    <row r="53935" spans="6:8" x14ac:dyDescent="0.25">
      <c r="F53935" s="11"/>
      <c r="G53935" s="11"/>
      <c r="H53935" s="11"/>
    </row>
    <row r="53936" spans="6:8" x14ac:dyDescent="0.25">
      <c r="F53936" s="11"/>
      <c r="G53936" s="11"/>
      <c r="H53936" s="11"/>
    </row>
    <row r="53937" spans="6:8" x14ac:dyDescent="0.25">
      <c r="F53937" s="11"/>
      <c r="G53937" s="11"/>
      <c r="H53937" s="11"/>
    </row>
    <row r="53938" spans="6:8" x14ac:dyDescent="0.25">
      <c r="F53938" s="11"/>
      <c r="G53938" s="11"/>
      <c r="H53938" s="11"/>
    </row>
    <row r="53939" spans="6:8" x14ac:dyDescent="0.25">
      <c r="F53939" s="11"/>
      <c r="G53939" s="11"/>
      <c r="H53939" s="11"/>
    </row>
    <row r="53940" spans="6:8" x14ac:dyDescent="0.25">
      <c r="F53940" s="11"/>
      <c r="G53940" s="11"/>
      <c r="H53940" s="11"/>
    </row>
    <row r="53941" spans="6:8" x14ac:dyDescent="0.25">
      <c r="F53941" s="11"/>
      <c r="G53941" s="11"/>
      <c r="H53941" s="11"/>
    </row>
    <row r="53942" spans="6:8" x14ac:dyDescent="0.25">
      <c r="F53942" s="11"/>
      <c r="G53942" s="11"/>
      <c r="H53942" s="11"/>
    </row>
    <row r="53943" spans="6:8" x14ac:dyDescent="0.25">
      <c r="F53943" s="11"/>
      <c r="G53943" s="11"/>
      <c r="H53943" s="11"/>
    </row>
    <row r="53944" spans="6:8" x14ac:dyDescent="0.25">
      <c r="F53944" s="11"/>
      <c r="G53944" s="11"/>
      <c r="H53944" s="11"/>
    </row>
    <row r="53945" spans="6:8" x14ac:dyDescent="0.25">
      <c r="F53945" s="11"/>
      <c r="G53945" s="11"/>
      <c r="H53945" s="11"/>
    </row>
    <row r="53946" spans="6:8" x14ac:dyDescent="0.25">
      <c r="F53946" s="11"/>
      <c r="G53946" s="11"/>
      <c r="H53946" s="11"/>
    </row>
    <row r="53947" spans="6:8" x14ac:dyDescent="0.25">
      <c r="F53947" s="11"/>
      <c r="G53947" s="11"/>
      <c r="H53947" s="11"/>
    </row>
    <row r="53948" spans="6:8" x14ac:dyDescent="0.25">
      <c r="F53948" s="11"/>
      <c r="G53948" s="11"/>
      <c r="H53948" s="11"/>
    </row>
    <row r="53949" spans="6:8" x14ac:dyDescent="0.25">
      <c r="F53949" s="11"/>
      <c r="G53949" s="11"/>
      <c r="H53949" s="11"/>
    </row>
    <row r="53950" spans="6:8" x14ac:dyDescent="0.25">
      <c r="F53950" s="11"/>
      <c r="G53950" s="11"/>
      <c r="H53950" s="11"/>
    </row>
    <row r="53951" spans="6:8" x14ac:dyDescent="0.25">
      <c r="F53951" s="11"/>
      <c r="G53951" s="11"/>
      <c r="H53951" s="11"/>
    </row>
    <row r="53952" spans="6:8" x14ac:dyDescent="0.25">
      <c r="F53952" s="11"/>
      <c r="G53952" s="11"/>
      <c r="H53952" s="11"/>
    </row>
    <row r="53953" spans="6:8" x14ac:dyDescent="0.25">
      <c r="F53953" s="11"/>
      <c r="G53953" s="11"/>
      <c r="H53953" s="11"/>
    </row>
    <row r="53954" spans="6:8" x14ac:dyDescent="0.25">
      <c r="F53954" s="11"/>
      <c r="G53954" s="11"/>
      <c r="H53954" s="11"/>
    </row>
    <row r="53955" spans="6:8" x14ac:dyDescent="0.25">
      <c r="F53955" s="11"/>
      <c r="G53955" s="11"/>
      <c r="H53955" s="11"/>
    </row>
    <row r="53956" spans="6:8" x14ac:dyDescent="0.25">
      <c r="F53956" s="11"/>
      <c r="G53956" s="11"/>
      <c r="H53956" s="11"/>
    </row>
    <row r="53957" spans="6:8" x14ac:dyDescent="0.25">
      <c r="F53957" s="11"/>
      <c r="G53957" s="11"/>
      <c r="H53957" s="11"/>
    </row>
    <row r="53958" spans="6:8" x14ac:dyDescent="0.25">
      <c r="F53958" s="11"/>
      <c r="G53958" s="11"/>
      <c r="H53958" s="11"/>
    </row>
    <row r="53959" spans="6:8" x14ac:dyDescent="0.25">
      <c r="F53959" s="11"/>
      <c r="G53959" s="11"/>
      <c r="H53959" s="11"/>
    </row>
    <row r="53960" spans="6:8" x14ac:dyDescent="0.25">
      <c r="F53960" s="11"/>
      <c r="G53960" s="11"/>
      <c r="H53960" s="11"/>
    </row>
    <row r="53961" spans="6:8" x14ac:dyDescent="0.25">
      <c r="F53961" s="11"/>
      <c r="G53961" s="11"/>
      <c r="H53961" s="11"/>
    </row>
    <row r="53962" spans="6:8" x14ac:dyDescent="0.25">
      <c r="F53962" s="11"/>
      <c r="G53962" s="11"/>
      <c r="H53962" s="11"/>
    </row>
    <row r="53963" spans="6:8" x14ac:dyDescent="0.25">
      <c r="F53963" s="11"/>
      <c r="G53963" s="11"/>
      <c r="H53963" s="11"/>
    </row>
    <row r="53964" spans="6:8" x14ac:dyDescent="0.25">
      <c r="F53964" s="11"/>
      <c r="G53964" s="11"/>
      <c r="H53964" s="11"/>
    </row>
    <row r="53965" spans="6:8" x14ac:dyDescent="0.25">
      <c r="F53965" s="11"/>
      <c r="G53965" s="11"/>
      <c r="H53965" s="11"/>
    </row>
    <row r="53966" spans="6:8" x14ac:dyDescent="0.25">
      <c r="F53966" s="11"/>
      <c r="G53966" s="11"/>
      <c r="H53966" s="11"/>
    </row>
    <row r="53967" spans="6:8" x14ac:dyDescent="0.25">
      <c r="F53967" s="11"/>
      <c r="G53967" s="11"/>
      <c r="H53967" s="11"/>
    </row>
    <row r="53968" spans="6:8" x14ac:dyDescent="0.25">
      <c r="F53968" s="11"/>
      <c r="G53968" s="11"/>
      <c r="H53968" s="11"/>
    </row>
    <row r="53969" spans="6:8" x14ac:dyDescent="0.25">
      <c r="F53969" s="11"/>
      <c r="G53969" s="11"/>
      <c r="H53969" s="11"/>
    </row>
    <row r="53970" spans="6:8" x14ac:dyDescent="0.25">
      <c r="F53970" s="11"/>
      <c r="G53970" s="11"/>
      <c r="H53970" s="11"/>
    </row>
    <row r="53971" spans="6:8" x14ac:dyDescent="0.25">
      <c r="F53971" s="11"/>
      <c r="G53971" s="11"/>
      <c r="H53971" s="11"/>
    </row>
    <row r="53972" spans="6:8" x14ac:dyDescent="0.25">
      <c r="F53972" s="11"/>
      <c r="G53972" s="11"/>
      <c r="H53972" s="11"/>
    </row>
    <row r="53973" spans="6:8" x14ac:dyDescent="0.25">
      <c r="F53973" s="11"/>
      <c r="G53973" s="11"/>
      <c r="H53973" s="11"/>
    </row>
    <row r="53974" spans="6:8" x14ac:dyDescent="0.25">
      <c r="F53974" s="11"/>
      <c r="G53974" s="11"/>
      <c r="H53974" s="11"/>
    </row>
    <row r="53975" spans="6:8" x14ac:dyDescent="0.25">
      <c r="F53975" s="11"/>
      <c r="G53975" s="11"/>
      <c r="H53975" s="11"/>
    </row>
    <row r="53976" spans="6:8" x14ac:dyDescent="0.25">
      <c r="F53976" s="11"/>
      <c r="G53976" s="11"/>
      <c r="H53976" s="11"/>
    </row>
    <row r="53977" spans="6:8" x14ac:dyDescent="0.25">
      <c r="F53977" s="11"/>
      <c r="G53977" s="11"/>
      <c r="H53977" s="11"/>
    </row>
    <row r="53978" spans="6:8" x14ac:dyDescent="0.25">
      <c r="F53978" s="11"/>
      <c r="G53978" s="11"/>
      <c r="H53978" s="11"/>
    </row>
    <row r="53979" spans="6:8" x14ac:dyDescent="0.25">
      <c r="F53979" s="11"/>
      <c r="G53979" s="11"/>
      <c r="H53979" s="11"/>
    </row>
    <row r="53980" spans="6:8" x14ac:dyDescent="0.25">
      <c r="F53980" s="11"/>
      <c r="G53980" s="11"/>
      <c r="H53980" s="11"/>
    </row>
    <row r="53981" spans="6:8" x14ac:dyDescent="0.25">
      <c r="F53981" s="11"/>
      <c r="G53981" s="11"/>
      <c r="H53981" s="11"/>
    </row>
    <row r="53982" spans="6:8" x14ac:dyDescent="0.25">
      <c r="F53982" s="11"/>
      <c r="G53982" s="11"/>
      <c r="H53982" s="11"/>
    </row>
    <row r="53983" spans="6:8" x14ac:dyDescent="0.25">
      <c r="F53983" s="11"/>
      <c r="G53983" s="11"/>
      <c r="H53983" s="11"/>
    </row>
    <row r="53984" spans="6:8" x14ac:dyDescent="0.25">
      <c r="F53984" s="11"/>
      <c r="G53984" s="11"/>
      <c r="H53984" s="11"/>
    </row>
    <row r="53985" spans="6:8" x14ac:dyDescent="0.25">
      <c r="F53985" s="11"/>
      <c r="G53985" s="11"/>
      <c r="H53985" s="11"/>
    </row>
    <row r="53986" spans="6:8" x14ac:dyDescent="0.25">
      <c r="F53986" s="11"/>
      <c r="G53986" s="11"/>
      <c r="H53986" s="11"/>
    </row>
    <row r="53987" spans="6:8" x14ac:dyDescent="0.25">
      <c r="F53987" s="11"/>
      <c r="G53987" s="11"/>
      <c r="H53987" s="11"/>
    </row>
    <row r="53988" spans="6:8" x14ac:dyDescent="0.25">
      <c r="F53988" s="11"/>
      <c r="G53988" s="11"/>
      <c r="H53988" s="11"/>
    </row>
    <row r="53989" spans="6:8" x14ac:dyDescent="0.25">
      <c r="F53989" s="11"/>
      <c r="G53989" s="11"/>
      <c r="H53989" s="11"/>
    </row>
    <row r="53990" spans="6:8" x14ac:dyDescent="0.25">
      <c r="F53990" s="11"/>
      <c r="G53990" s="11"/>
      <c r="H53990" s="11"/>
    </row>
    <row r="53991" spans="6:8" x14ac:dyDescent="0.25">
      <c r="F53991" s="11"/>
      <c r="G53991" s="11"/>
      <c r="H53991" s="11"/>
    </row>
    <row r="53992" spans="6:8" x14ac:dyDescent="0.25">
      <c r="F53992" s="11"/>
      <c r="G53992" s="11"/>
      <c r="H53992" s="11"/>
    </row>
    <row r="53993" spans="6:8" x14ac:dyDescent="0.25">
      <c r="F53993" s="11"/>
      <c r="G53993" s="11"/>
      <c r="H53993" s="11"/>
    </row>
    <row r="53994" spans="6:8" x14ac:dyDescent="0.25">
      <c r="F53994" s="11"/>
      <c r="G53994" s="11"/>
      <c r="H53994" s="11"/>
    </row>
    <row r="53995" spans="6:8" x14ac:dyDescent="0.25">
      <c r="F53995" s="11"/>
      <c r="G53995" s="11"/>
      <c r="H53995" s="11"/>
    </row>
    <row r="53996" spans="6:8" x14ac:dyDescent="0.25">
      <c r="F53996" s="11"/>
      <c r="G53996" s="11"/>
      <c r="H53996" s="11"/>
    </row>
    <row r="53997" spans="6:8" x14ac:dyDescent="0.25">
      <c r="F53997" s="11"/>
      <c r="G53997" s="11"/>
      <c r="H53997" s="11"/>
    </row>
    <row r="53998" spans="6:8" x14ac:dyDescent="0.25">
      <c r="F53998" s="11"/>
      <c r="G53998" s="11"/>
      <c r="H53998" s="11"/>
    </row>
    <row r="53999" spans="6:8" x14ac:dyDescent="0.25">
      <c r="F53999" s="11"/>
      <c r="G53999" s="11"/>
      <c r="H53999" s="11"/>
    </row>
    <row r="54000" spans="6:8" x14ac:dyDescent="0.25">
      <c r="F54000" s="11"/>
      <c r="G54000" s="11"/>
      <c r="H54000" s="11"/>
    </row>
    <row r="54001" spans="6:8" x14ac:dyDescent="0.25">
      <c r="F54001" s="11"/>
      <c r="G54001" s="11"/>
      <c r="H54001" s="11"/>
    </row>
    <row r="54002" spans="6:8" x14ac:dyDescent="0.25">
      <c r="F54002" s="11"/>
      <c r="G54002" s="11"/>
      <c r="H54002" s="11"/>
    </row>
    <row r="54003" spans="6:8" x14ac:dyDescent="0.25">
      <c r="F54003" s="11"/>
      <c r="G54003" s="11"/>
      <c r="H54003" s="11"/>
    </row>
    <row r="54004" spans="6:8" x14ac:dyDescent="0.25">
      <c r="F54004" s="11"/>
      <c r="G54004" s="11"/>
      <c r="H54004" s="11"/>
    </row>
    <row r="54005" spans="6:8" x14ac:dyDescent="0.25">
      <c r="F54005" s="11"/>
      <c r="G54005" s="11"/>
      <c r="H54005" s="11"/>
    </row>
    <row r="54006" spans="6:8" x14ac:dyDescent="0.25">
      <c r="F54006" s="11"/>
      <c r="G54006" s="11"/>
      <c r="H54006" s="11"/>
    </row>
    <row r="54007" spans="6:8" x14ac:dyDescent="0.25">
      <c r="F54007" s="11"/>
      <c r="G54007" s="11"/>
      <c r="H54007" s="11"/>
    </row>
    <row r="54008" spans="6:8" x14ac:dyDescent="0.25">
      <c r="F54008" s="11"/>
      <c r="G54008" s="11"/>
      <c r="H54008" s="11"/>
    </row>
    <row r="54009" spans="6:8" x14ac:dyDescent="0.25">
      <c r="F54009" s="11"/>
      <c r="G54009" s="11"/>
      <c r="H54009" s="11"/>
    </row>
    <row r="54010" spans="6:8" x14ac:dyDescent="0.25">
      <c r="F54010" s="11"/>
      <c r="G54010" s="11"/>
      <c r="H54010" s="11"/>
    </row>
    <row r="54011" spans="6:8" x14ac:dyDescent="0.25">
      <c r="F54011" s="11"/>
      <c r="G54011" s="11"/>
      <c r="H54011" s="11"/>
    </row>
    <row r="54012" spans="6:8" x14ac:dyDescent="0.25">
      <c r="F54012" s="11"/>
      <c r="G54012" s="11"/>
      <c r="H54012" s="11"/>
    </row>
    <row r="54013" spans="6:8" x14ac:dyDescent="0.25">
      <c r="F54013" s="11"/>
      <c r="G54013" s="11"/>
      <c r="H54013" s="11"/>
    </row>
    <row r="54014" spans="6:8" x14ac:dyDescent="0.25">
      <c r="F54014" s="11"/>
      <c r="G54014" s="11"/>
      <c r="H54014" s="11"/>
    </row>
    <row r="54015" spans="6:8" x14ac:dyDescent="0.25">
      <c r="F54015" s="11"/>
      <c r="G54015" s="11"/>
      <c r="H54015" s="11"/>
    </row>
    <row r="54016" spans="6:8" x14ac:dyDescent="0.25">
      <c r="F54016" s="11"/>
      <c r="G54016" s="11"/>
      <c r="H54016" s="11"/>
    </row>
    <row r="54017" spans="6:8" x14ac:dyDescent="0.25">
      <c r="F54017" s="11"/>
      <c r="G54017" s="11"/>
      <c r="H54017" s="11"/>
    </row>
    <row r="54018" spans="6:8" x14ac:dyDescent="0.25">
      <c r="F54018" s="11"/>
      <c r="G54018" s="11"/>
      <c r="H54018" s="11"/>
    </row>
    <row r="54019" spans="6:8" x14ac:dyDescent="0.25">
      <c r="F54019" s="11"/>
      <c r="G54019" s="11"/>
      <c r="H54019" s="11"/>
    </row>
    <row r="54020" spans="6:8" x14ac:dyDescent="0.25">
      <c r="F54020" s="11"/>
      <c r="G54020" s="11"/>
      <c r="H54020" s="11"/>
    </row>
    <row r="54021" spans="6:8" x14ac:dyDescent="0.25">
      <c r="F54021" s="11"/>
      <c r="G54021" s="11"/>
      <c r="H54021" s="11"/>
    </row>
    <row r="54022" spans="6:8" x14ac:dyDescent="0.25">
      <c r="F54022" s="11"/>
      <c r="G54022" s="11"/>
      <c r="H54022" s="11"/>
    </row>
    <row r="54023" spans="6:8" x14ac:dyDescent="0.25">
      <c r="F54023" s="11"/>
      <c r="G54023" s="11"/>
      <c r="H54023" s="11"/>
    </row>
    <row r="54024" spans="6:8" x14ac:dyDescent="0.25">
      <c r="F54024" s="11"/>
      <c r="G54024" s="11"/>
      <c r="H54024" s="11"/>
    </row>
    <row r="54025" spans="6:8" x14ac:dyDescent="0.25">
      <c r="F54025" s="11"/>
      <c r="G54025" s="11"/>
      <c r="H54025" s="11"/>
    </row>
    <row r="54026" spans="6:8" x14ac:dyDescent="0.25">
      <c r="F54026" s="11"/>
      <c r="G54026" s="11"/>
      <c r="H54026" s="11"/>
    </row>
    <row r="54027" spans="6:8" x14ac:dyDescent="0.25">
      <c r="F54027" s="11"/>
      <c r="G54027" s="11"/>
      <c r="H54027" s="11"/>
    </row>
    <row r="54028" spans="6:8" x14ac:dyDescent="0.25">
      <c r="F54028" s="11"/>
      <c r="G54028" s="11"/>
      <c r="H54028" s="11"/>
    </row>
    <row r="54029" spans="6:8" x14ac:dyDescent="0.25">
      <c r="F54029" s="11"/>
      <c r="G54029" s="11"/>
      <c r="H54029" s="11"/>
    </row>
    <row r="54030" spans="6:8" x14ac:dyDescent="0.25">
      <c r="F54030" s="11"/>
      <c r="G54030" s="11"/>
      <c r="H54030" s="11"/>
    </row>
    <row r="54031" spans="6:8" x14ac:dyDescent="0.25">
      <c r="F54031" s="11"/>
      <c r="G54031" s="11"/>
      <c r="H54031" s="11"/>
    </row>
    <row r="54032" spans="6:8" x14ac:dyDescent="0.25">
      <c r="F54032" s="11"/>
      <c r="G54032" s="11"/>
      <c r="H54032" s="11"/>
    </row>
    <row r="54033" spans="6:8" x14ac:dyDescent="0.25">
      <c r="F54033" s="11"/>
      <c r="G54033" s="11"/>
      <c r="H54033" s="11"/>
    </row>
    <row r="54034" spans="6:8" x14ac:dyDescent="0.25">
      <c r="F54034" s="11"/>
      <c r="G54034" s="11"/>
      <c r="H54034" s="11"/>
    </row>
    <row r="54035" spans="6:8" x14ac:dyDescent="0.25">
      <c r="F54035" s="11"/>
      <c r="G54035" s="11"/>
      <c r="H54035" s="11"/>
    </row>
    <row r="54036" spans="6:8" x14ac:dyDescent="0.25">
      <c r="F54036" s="11"/>
      <c r="G54036" s="11"/>
      <c r="H54036" s="11"/>
    </row>
    <row r="54037" spans="6:8" x14ac:dyDescent="0.25">
      <c r="F54037" s="11"/>
      <c r="G54037" s="11"/>
      <c r="H54037" s="11"/>
    </row>
    <row r="54038" spans="6:8" x14ac:dyDescent="0.25">
      <c r="F54038" s="11"/>
      <c r="G54038" s="11"/>
      <c r="H54038" s="11"/>
    </row>
    <row r="54039" spans="6:8" x14ac:dyDescent="0.25">
      <c r="F54039" s="11"/>
      <c r="G54039" s="11"/>
      <c r="H54039" s="11"/>
    </row>
    <row r="54040" spans="6:8" x14ac:dyDescent="0.25">
      <c r="F54040" s="11"/>
      <c r="G54040" s="11"/>
      <c r="H54040" s="11"/>
    </row>
    <row r="54041" spans="6:8" x14ac:dyDescent="0.25">
      <c r="F54041" s="11"/>
      <c r="G54041" s="11"/>
      <c r="H54041" s="11"/>
    </row>
    <row r="54042" spans="6:8" x14ac:dyDescent="0.25">
      <c r="F54042" s="11"/>
      <c r="G54042" s="11"/>
      <c r="H54042" s="11"/>
    </row>
    <row r="54043" spans="6:8" x14ac:dyDescent="0.25">
      <c r="F54043" s="11"/>
      <c r="G54043" s="11"/>
      <c r="H54043" s="11"/>
    </row>
    <row r="54044" spans="6:8" x14ac:dyDescent="0.25">
      <c r="F54044" s="11"/>
      <c r="G54044" s="11"/>
      <c r="H54044" s="11"/>
    </row>
    <row r="54045" spans="6:8" x14ac:dyDescent="0.25">
      <c r="F54045" s="11"/>
      <c r="G54045" s="11"/>
      <c r="H54045" s="11"/>
    </row>
    <row r="54046" spans="6:8" x14ac:dyDescent="0.25">
      <c r="F54046" s="11"/>
      <c r="G54046" s="11"/>
      <c r="H54046" s="11"/>
    </row>
    <row r="54047" spans="6:8" x14ac:dyDescent="0.25">
      <c r="F54047" s="11"/>
      <c r="G54047" s="11"/>
      <c r="H54047" s="11"/>
    </row>
    <row r="54048" spans="6:8" x14ac:dyDescent="0.25">
      <c r="F54048" s="11"/>
      <c r="G54048" s="11"/>
      <c r="H54048" s="11"/>
    </row>
    <row r="54049" spans="6:8" x14ac:dyDescent="0.25">
      <c r="F54049" s="11"/>
      <c r="G54049" s="11"/>
      <c r="H54049" s="11"/>
    </row>
    <row r="54050" spans="6:8" x14ac:dyDescent="0.25">
      <c r="F54050" s="11"/>
      <c r="G54050" s="11"/>
      <c r="H54050" s="11"/>
    </row>
    <row r="54051" spans="6:8" x14ac:dyDescent="0.25">
      <c r="F54051" s="11"/>
      <c r="G54051" s="11"/>
      <c r="H54051" s="11"/>
    </row>
    <row r="54052" spans="6:8" x14ac:dyDescent="0.25">
      <c r="F54052" s="11"/>
      <c r="G54052" s="11"/>
      <c r="H54052" s="11"/>
    </row>
    <row r="54053" spans="6:8" x14ac:dyDescent="0.25">
      <c r="F54053" s="11"/>
      <c r="G54053" s="11"/>
      <c r="H54053" s="11"/>
    </row>
    <row r="54054" spans="6:8" x14ac:dyDescent="0.25">
      <c r="F54054" s="11"/>
      <c r="G54054" s="11"/>
      <c r="H54054" s="11"/>
    </row>
    <row r="54055" spans="6:8" x14ac:dyDescent="0.25">
      <c r="F54055" s="11"/>
      <c r="G54055" s="11"/>
      <c r="H54055" s="11"/>
    </row>
    <row r="54056" spans="6:8" x14ac:dyDescent="0.25">
      <c r="F54056" s="11"/>
      <c r="G54056" s="11"/>
      <c r="H54056" s="11"/>
    </row>
    <row r="54057" spans="6:8" x14ac:dyDescent="0.25">
      <c r="F54057" s="11"/>
      <c r="G54057" s="11"/>
      <c r="H54057" s="11"/>
    </row>
    <row r="54058" spans="6:8" x14ac:dyDescent="0.25">
      <c r="F54058" s="11"/>
      <c r="G54058" s="11"/>
      <c r="H54058" s="11"/>
    </row>
    <row r="54059" spans="6:8" x14ac:dyDescent="0.25">
      <c r="F54059" s="11"/>
      <c r="G54059" s="11"/>
      <c r="H54059" s="11"/>
    </row>
    <row r="54060" spans="6:8" x14ac:dyDescent="0.25">
      <c r="F54060" s="11"/>
      <c r="G54060" s="11"/>
      <c r="H54060" s="11"/>
    </row>
    <row r="54061" spans="6:8" x14ac:dyDescent="0.25">
      <c r="F54061" s="11"/>
      <c r="G54061" s="11"/>
      <c r="H54061" s="11"/>
    </row>
    <row r="54062" spans="6:8" x14ac:dyDescent="0.25">
      <c r="F54062" s="11"/>
      <c r="G54062" s="11"/>
      <c r="H54062" s="11"/>
    </row>
    <row r="54063" spans="6:8" x14ac:dyDescent="0.25">
      <c r="F54063" s="11"/>
      <c r="G54063" s="11"/>
      <c r="H54063" s="11"/>
    </row>
    <row r="54064" spans="6:8" x14ac:dyDescent="0.25">
      <c r="F54064" s="11"/>
      <c r="G54064" s="11"/>
      <c r="H54064" s="11"/>
    </row>
    <row r="54065" spans="6:8" x14ac:dyDescent="0.25">
      <c r="F54065" s="11"/>
      <c r="G54065" s="11"/>
      <c r="H54065" s="11"/>
    </row>
    <row r="54066" spans="6:8" x14ac:dyDescent="0.25">
      <c r="F54066" s="11"/>
      <c r="G54066" s="11"/>
      <c r="H54066" s="11"/>
    </row>
    <row r="54067" spans="6:8" x14ac:dyDescent="0.25">
      <c r="F54067" s="11"/>
      <c r="G54067" s="11"/>
      <c r="H54067" s="11"/>
    </row>
    <row r="54068" spans="6:8" x14ac:dyDescent="0.25">
      <c r="F54068" s="11"/>
      <c r="G54068" s="11"/>
      <c r="H54068" s="11"/>
    </row>
    <row r="54069" spans="6:8" x14ac:dyDescent="0.25">
      <c r="F54069" s="11"/>
      <c r="G54069" s="11"/>
      <c r="H54069" s="11"/>
    </row>
    <row r="54070" spans="6:8" x14ac:dyDescent="0.25">
      <c r="F54070" s="11"/>
      <c r="G54070" s="11"/>
      <c r="H54070" s="11"/>
    </row>
    <row r="54071" spans="6:8" x14ac:dyDescent="0.25">
      <c r="F54071" s="11"/>
      <c r="G54071" s="11"/>
      <c r="H54071" s="11"/>
    </row>
    <row r="54072" spans="6:8" x14ac:dyDescent="0.25">
      <c r="F54072" s="11"/>
      <c r="G54072" s="11"/>
      <c r="H54072" s="11"/>
    </row>
    <row r="54073" spans="6:8" x14ac:dyDescent="0.25">
      <c r="F54073" s="11"/>
      <c r="G54073" s="11"/>
      <c r="H54073" s="11"/>
    </row>
    <row r="54074" spans="6:8" x14ac:dyDescent="0.25">
      <c r="F54074" s="11"/>
      <c r="G54074" s="11"/>
      <c r="H54074" s="11"/>
    </row>
    <row r="54075" spans="6:8" x14ac:dyDescent="0.25">
      <c r="F54075" s="11"/>
      <c r="G54075" s="11"/>
      <c r="H54075" s="11"/>
    </row>
    <row r="54076" spans="6:8" x14ac:dyDescent="0.25">
      <c r="F54076" s="11"/>
      <c r="G54076" s="11"/>
      <c r="H54076" s="11"/>
    </row>
    <row r="54077" spans="6:8" x14ac:dyDescent="0.25">
      <c r="F54077" s="11"/>
      <c r="G54077" s="11"/>
      <c r="H54077" s="11"/>
    </row>
    <row r="54078" spans="6:8" x14ac:dyDescent="0.25">
      <c r="F54078" s="11"/>
      <c r="G54078" s="11"/>
      <c r="H54078" s="11"/>
    </row>
    <row r="54079" spans="6:8" x14ac:dyDescent="0.25">
      <c r="F54079" s="11"/>
      <c r="G54079" s="11"/>
      <c r="H54079" s="11"/>
    </row>
    <row r="54080" spans="6:8" x14ac:dyDescent="0.25">
      <c r="F54080" s="11"/>
      <c r="G54080" s="11"/>
      <c r="H54080" s="11"/>
    </row>
    <row r="54081" spans="6:8" x14ac:dyDescent="0.25">
      <c r="F54081" s="11"/>
      <c r="G54081" s="11"/>
      <c r="H54081" s="11"/>
    </row>
    <row r="54082" spans="6:8" x14ac:dyDescent="0.25">
      <c r="F54082" s="11"/>
      <c r="G54082" s="11"/>
      <c r="H54082" s="11"/>
    </row>
    <row r="54083" spans="6:8" x14ac:dyDescent="0.25">
      <c r="F54083" s="11"/>
      <c r="G54083" s="11"/>
      <c r="H54083" s="11"/>
    </row>
    <row r="54084" spans="6:8" x14ac:dyDescent="0.25">
      <c r="F54084" s="11"/>
      <c r="G54084" s="11"/>
      <c r="H54084" s="11"/>
    </row>
    <row r="54085" spans="6:8" x14ac:dyDescent="0.25">
      <c r="F54085" s="11"/>
      <c r="G54085" s="11"/>
      <c r="H54085" s="11"/>
    </row>
    <row r="54086" spans="6:8" x14ac:dyDescent="0.25">
      <c r="F54086" s="11"/>
      <c r="G54086" s="11"/>
      <c r="H54086" s="11"/>
    </row>
    <row r="54087" spans="6:8" x14ac:dyDescent="0.25">
      <c r="F54087" s="11"/>
      <c r="G54087" s="11"/>
      <c r="H54087" s="11"/>
    </row>
    <row r="54088" spans="6:8" x14ac:dyDescent="0.25">
      <c r="F54088" s="11"/>
      <c r="G54088" s="11"/>
      <c r="H54088" s="11"/>
    </row>
    <row r="54089" spans="6:8" x14ac:dyDescent="0.25">
      <c r="F54089" s="11"/>
      <c r="G54089" s="11"/>
      <c r="H54089" s="11"/>
    </row>
    <row r="54090" spans="6:8" x14ac:dyDescent="0.25">
      <c r="F54090" s="11"/>
      <c r="G54090" s="11"/>
      <c r="H54090" s="11"/>
    </row>
    <row r="54091" spans="6:8" x14ac:dyDescent="0.25">
      <c r="F54091" s="11"/>
      <c r="G54091" s="11"/>
      <c r="H54091" s="11"/>
    </row>
    <row r="54092" spans="6:8" x14ac:dyDescent="0.25">
      <c r="F54092" s="11"/>
      <c r="G54092" s="11"/>
      <c r="H54092" s="11"/>
    </row>
    <row r="54093" spans="6:8" x14ac:dyDescent="0.25">
      <c r="F54093" s="11"/>
      <c r="G54093" s="11"/>
      <c r="H54093" s="11"/>
    </row>
    <row r="54094" spans="6:8" x14ac:dyDescent="0.25">
      <c r="F54094" s="11"/>
      <c r="G54094" s="11"/>
      <c r="H54094" s="11"/>
    </row>
    <row r="54095" spans="6:8" x14ac:dyDescent="0.25">
      <c r="F54095" s="11"/>
      <c r="G54095" s="11"/>
      <c r="H54095" s="11"/>
    </row>
    <row r="54096" spans="6:8" x14ac:dyDescent="0.25">
      <c r="F54096" s="11"/>
      <c r="G54096" s="11"/>
      <c r="H54096" s="11"/>
    </row>
    <row r="54097" spans="6:8" x14ac:dyDescent="0.25">
      <c r="F54097" s="11"/>
      <c r="G54097" s="11"/>
      <c r="H54097" s="11"/>
    </row>
    <row r="54098" spans="6:8" x14ac:dyDescent="0.25">
      <c r="F54098" s="11"/>
      <c r="G54098" s="11"/>
      <c r="H54098" s="11"/>
    </row>
    <row r="54099" spans="6:8" x14ac:dyDescent="0.25">
      <c r="F54099" s="11"/>
      <c r="G54099" s="11"/>
      <c r="H54099" s="11"/>
    </row>
    <row r="54100" spans="6:8" x14ac:dyDescent="0.25">
      <c r="F54100" s="11"/>
      <c r="G54100" s="11"/>
      <c r="H54100" s="11"/>
    </row>
    <row r="54101" spans="6:8" x14ac:dyDescent="0.25">
      <c r="F54101" s="11"/>
      <c r="G54101" s="11"/>
      <c r="H54101" s="11"/>
    </row>
    <row r="54102" spans="6:8" x14ac:dyDescent="0.25">
      <c r="F54102" s="11"/>
      <c r="G54102" s="11"/>
      <c r="H54102" s="11"/>
    </row>
    <row r="54103" spans="6:8" x14ac:dyDescent="0.25">
      <c r="F54103" s="11"/>
      <c r="G54103" s="11"/>
      <c r="H54103" s="11"/>
    </row>
    <row r="54104" spans="6:8" x14ac:dyDescent="0.25">
      <c r="F54104" s="11"/>
      <c r="G54104" s="11"/>
      <c r="H54104" s="11"/>
    </row>
    <row r="54105" spans="6:8" x14ac:dyDescent="0.25">
      <c r="F54105" s="11"/>
      <c r="G54105" s="11"/>
      <c r="H54105" s="11"/>
    </row>
    <row r="54106" spans="6:8" x14ac:dyDescent="0.25">
      <c r="F54106" s="11"/>
      <c r="G54106" s="11"/>
      <c r="H54106" s="11"/>
    </row>
    <row r="54107" spans="6:8" x14ac:dyDescent="0.25">
      <c r="F54107" s="11"/>
      <c r="G54107" s="11"/>
      <c r="H54107" s="11"/>
    </row>
    <row r="54108" spans="6:8" x14ac:dyDescent="0.25">
      <c r="F54108" s="11"/>
      <c r="G54108" s="11"/>
      <c r="H54108" s="11"/>
    </row>
    <row r="54109" spans="6:8" x14ac:dyDescent="0.25">
      <c r="F54109" s="11"/>
      <c r="G54109" s="11"/>
      <c r="H54109" s="11"/>
    </row>
    <row r="54110" spans="6:8" x14ac:dyDescent="0.25">
      <c r="F54110" s="11"/>
      <c r="G54110" s="11"/>
      <c r="H54110" s="11"/>
    </row>
    <row r="54111" spans="6:8" x14ac:dyDescent="0.25">
      <c r="F54111" s="11"/>
      <c r="G54111" s="11"/>
      <c r="H54111" s="11"/>
    </row>
    <row r="54112" spans="6:8" x14ac:dyDescent="0.25">
      <c r="F54112" s="11"/>
      <c r="G54112" s="11"/>
      <c r="H54112" s="11"/>
    </row>
    <row r="54113" spans="6:8" x14ac:dyDescent="0.25">
      <c r="F54113" s="11"/>
      <c r="G54113" s="11"/>
      <c r="H54113" s="11"/>
    </row>
    <row r="54114" spans="6:8" x14ac:dyDescent="0.25">
      <c r="F54114" s="11"/>
      <c r="G54114" s="11"/>
      <c r="H54114" s="11"/>
    </row>
    <row r="54115" spans="6:8" x14ac:dyDescent="0.25">
      <c r="F54115" s="11"/>
      <c r="G54115" s="11"/>
      <c r="H54115" s="11"/>
    </row>
    <row r="54116" spans="6:8" x14ac:dyDescent="0.25">
      <c r="F54116" s="11"/>
      <c r="G54116" s="11"/>
      <c r="H54116" s="11"/>
    </row>
    <row r="54117" spans="6:8" x14ac:dyDescent="0.25">
      <c r="F54117" s="11"/>
      <c r="G54117" s="11"/>
      <c r="H54117" s="11"/>
    </row>
    <row r="54118" spans="6:8" x14ac:dyDescent="0.25">
      <c r="F54118" s="11"/>
      <c r="G54118" s="11"/>
      <c r="H54118" s="11"/>
    </row>
    <row r="54119" spans="6:8" x14ac:dyDescent="0.25">
      <c r="F54119" s="11"/>
      <c r="G54119" s="11"/>
      <c r="H54119" s="11"/>
    </row>
    <row r="54120" spans="6:8" x14ac:dyDescent="0.25">
      <c r="F54120" s="11"/>
      <c r="G54120" s="11"/>
      <c r="H54120" s="11"/>
    </row>
    <row r="54121" spans="6:8" x14ac:dyDescent="0.25">
      <c r="F54121" s="11"/>
      <c r="G54121" s="11"/>
      <c r="H54121" s="11"/>
    </row>
    <row r="54122" spans="6:8" x14ac:dyDescent="0.25">
      <c r="F54122" s="11"/>
      <c r="G54122" s="11"/>
      <c r="H54122" s="11"/>
    </row>
    <row r="54123" spans="6:8" x14ac:dyDescent="0.25">
      <c r="F54123" s="11"/>
      <c r="G54123" s="11"/>
      <c r="H54123" s="11"/>
    </row>
    <row r="54124" spans="6:8" x14ac:dyDescent="0.25">
      <c r="F54124" s="11"/>
      <c r="G54124" s="11"/>
      <c r="H54124" s="11"/>
    </row>
    <row r="54125" spans="6:8" x14ac:dyDescent="0.25">
      <c r="F54125" s="11"/>
      <c r="G54125" s="11"/>
      <c r="H54125" s="11"/>
    </row>
    <row r="54126" spans="6:8" x14ac:dyDescent="0.25">
      <c r="F54126" s="11"/>
      <c r="G54126" s="11"/>
      <c r="H54126" s="11"/>
    </row>
    <row r="54127" spans="6:8" x14ac:dyDescent="0.25">
      <c r="F54127" s="11"/>
      <c r="G54127" s="11"/>
      <c r="H54127" s="11"/>
    </row>
    <row r="54128" spans="6:8" x14ac:dyDescent="0.25">
      <c r="F54128" s="11"/>
      <c r="G54128" s="11"/>
      <c r="H54128" s="11"/>
    </row>
    <row r="54129" spans="6:8" x14ac:dyDescent="0.25">
      <c r="F54129" s="11"/>
      <c r="G54129" s="11"/>
      <c r="H54129" s="11"/>
    </row>
    <row r="54130" spans="6:8" x14ac:dyDescent="0.25">
      <c r="F54130" s="11"/>
      <c r="G54130" s="11"/>
      <c r="H54130" s="11"/>
    </row>
    <row r="54131" spans="6:8" x14ac:dyDescent="0.25">
      <c r="F54131" s="11"/>
      <c r="G54131" s="11"/>
      <c r="H54131" s="11"/>
    </row>
    <row r="54132" spans="6:8" x14ac:dyDescent="0.25">
      <c r="F54132" s="11"/>
      <c r="G54132" s="11"/>
      <c r="H54132" s="11"/>
    </row>
    <row r="54133" spans="6:8" x14ac:dyDescent="0.25">
      <c r="F54133" s="11"/>
      <c r="G54133" s="11"/>
      <c r="H54133" s="11"/>
    </row>
    <row r="54134" spans="6:8" x14ac:dyDescent="0.25">
      <c r="F54134" s="11"/>
      <c r="G54134" s="11"/>
      <c r="H54134" s="11"/>
    </row>
    <row r="54135" spans="6:8" x14ac:dyDescent="0.25">
      <c r="F54135" s="11"/>
      <c r="G54135" s="11"/>
      <c r="H54135" s="11"/>
    </row>
    <row r="54136" spans="6:8" x14ac:dyDescent="0.25">
      <c r="F54136" s="11"/>
      <c r="G54136" s="11"/>
      <c r="H54136" s="11"/>
    </row>
    <row r="54137" spans="6:8" x14ac:dyDescent="0.25">
      <c r="F54137" s="11"/>
      <c r="G54137" s="11"/>
      <c r="H54137" s="11"/>
    </row>
    <row r="54138" spans="6:8" x14ac:dyDescent="0.25">
      <c r="F54138" s="11"/>
      <c r="G54138" s="11"/>
      <c r="H54138" s="11"/>
    </row>
    <row r="54139" spans="6:8" x14ac:dyDescent="0.25">
      <c r="F54139" s="11"/>
      <c r="G54139" s="11"/>
      <c r="H54139" s="11"/>
    </row>
    <row r="54140" spans="6:8" x14ac:dyDescent="0.25">
      <c r="F54140" s="11"/>
      <c r="G54140" s="11"/>
      <c r="H54140" s="11"/>
    </row>
    <row r="54141" spans="6:8" x14ac:dyDescent="0.25">
      <c r="F54141" s="11"/>
      <c r="G54141" s="11"/>
      <c r="H54141" s="11"/>
    </row>
    <row r="54142" spans="6:8" x14ac:dyDescent="0.25">
      <c r="F54142" s="11"/>
      <c r="G54142" s="11"/>
      <c r="H54142" s="11"/>
    </row>
    <row r="54143" spans="6:8" x14ac:dyDescent="0.25">
      <c r="F54143" s="11"/>
      <c r="G54143" s="11"/>
      <c r="H54143" s="11"/>
    </row>
    <row r="54144" spans="6:8" x14ac:dyDescent="0.25">
      <c r="F54144" s="11"/>
      <c r="G54144" s="11"/>
      <c r="H54144" s="11"/>
    </row>
    <row r="54145" spans="6:8" x14ac:dyDescent="0.25">
      <c r="F54145" s="11"/>
      <c r="G54145" s="11"/>
      <c r="H54145" s="11"/>
    </row>
    <row r="54146" spans="6:8" x14ac:dyDescent="0.25">
      <c r="F54146" s="11"/>
      <c r="G54146" s="11"/>
      <c r="H54146" s="11"/>
    </row>
    <row r="54147" spans="6:8" x14ac:dyDescent="0.25">
      <c r="F54147" s="11"/>
      <c r="G54147" s="11"/>
      <c r="H54147" s="11"/>
    </row>
    <row r="54148" spans="6:8" x14ac:dyDescent="0.25">
      <c r="F54148" s="11"/>
      <c r="G54148" s="11"/>
      <c r="H54148" s="11"/>
    </row>
    <row r="54149" spans="6:8" x14ac:dyDescent="0.25">
      <c r="F54149" s="11"/>
      <c r="G54149" s="11"/>
      <c r="H54149" s="11"/>
    </row>
    <row r="54150" spans="6:8" x14ac:dyDescent="0.25">
      <c r="F54150" s="11"/>
      <c r="G54150" s="11"/>
      <c r="H54150" s="11"/>
    </row>
    <row r="54151" spans="6:8" x14ac:dyDescent="0.25">
      <c r="F54151" s="11"/>
      <c r="G54151" s="11"/>
      <c r="H54151" s="11"/>
    </row>
    <row r="54152" spans="6:8" x14ac:dyDescent="0.25">
      <c r="F54152" s="11"/>
      <c r="G54152" s="11"/>
      <c r="H54152" s="11"/>
    </row>
    <row r="54153" spans="6:8" x14ac:dyDescent="0.25">
      <c r="F54153" s="11"/>
      <c r="G54153" s="11"/>
      <c r="H54153" s="11"/>
    </row>
    <row r="54154" spans="6:8" x14ac:dyDescent="0.25">
      <c r="F54154" s="11"/>
      <c r="G54154" s="11"/>
      <c r="H54154" s="11"/>
    </row>
    <row r="54155" spans="6:8" x14ac:dyDescent="0.25">
      <c r="F54155" s="11"/>
      <c r="G54155" s="11"/>
      <c r="H54155" s="11"/>
    </row>
    <row r="54156" spans="6:8" x14ac:dyDescent="0.25">
      <c r="F54156" s="11"/>
      <c r="G54156" s="11"/>
      <c r="H54156" s="11"/>
    </row>
    <row r="54157" spans="6:8" x14ac:dyDescent="0.25">
      <c r="F54157" s="11"/>
      <c r="G54157" s="11"/>
      <c r="H54157" s="11"/>
    </row>
    <row r="54158" spans="6:8" x14ac:dyDescent="0.25">
      <c r="F54158" s="11"/>
      <c r="G54158" s="11"/>
      <c r="H54158" s="11"/>
    </row>
    <row r="54159" spans="6:8" x14ac:dyDescent="0.25">
      <c r="F54159" s="11"/>
      <c r="G54159" s="11"/>
      <c r="H54159" s="11"/>
    </row>
    <row r="54160" spans="6:8" x14ac:dyDescent="0.25">
      <c r="F54160" s="11"/>
      <c r="G54160" s="11"/>
      <c r="H54160" s="11"/>
    </row>
    <row r="54161" spans="6:8" x14ac:dyDescent="0.25">
      <c r="F54161" s="11"/>
      <c r="G54161" s="11"/>
      <c r="H54161" s="11"/>
    </row>
    <row r="54162" spans="6:8" x14ac:dyDescent="0.25">
      <c r="F54162" s="11"/>
      <c r="G54162" s="11"/>
      <c r="H54162" s="11"/>
    </row>
    <row r="54163" spans="6:8" x14ac:dyDescent="0.25">
      <c r="F54163" s="11"/>
      <c r="G54163" s="11"/>
      <c r="H54163" s="11"/>
    </row>
    <row r="54164" spans="6:8" x14ac:dyDescent="0.25">
      <c r="F54164" s="11"/>
      <c r="G54164" s="11"/>
      <c r="H54164" s="11"/>
    </row>
    <row r="54165" spans="6:8" x14ac:dyDescent="0.25">
      <c r="F54165" s="11"/>
      <c r="G54165" s="11"/>
      <c r="H54165" s="11"/>
    </row>
    <row r="54166" spans="6:8" x14ac:dyDescent="0.25">
      <c r="F54166" s="11"/>
      <c r="G54166" s="11"/>
      <c r="H54166" s="11"/>
    </row>
    <row r="54167" spans="6:8" x14ac:dyDescent="0.25">
      <c r="F54167" s="11"/>
      <c r="G54167" s="11"/>
      <c r="H54167" s="11"/>
    </row>
    <row r="54168" spans="6:8" x14ac:dyDescent="0.25">
      <c r="F54168" s="11"/>
      <c r="G54168" s="11"/>
      <c r="H54168" s="11"/>
    </row>
    <row r="54169" spans="6:8" x14ac:dyDescent="0.25">
      <c r="F54169" s="11"/>
      <c r="G54169" s="11"/>
      <c r="H54169" s="11"/>
    </row>
    <row r="54170" spans="6:8" x14ac:dyDescent="0.25">
      <c r="F54170" s="11"/>
      <c r="G54170" s="11"/>
      <c r="H54170" s="11"/>
    </row>
    <row r="54171" spans="6:8" x14ac:dyDescent="0.25">
      <c r="F54171" s="11"/>
      <c r="G54171" s="11"/>
      <c r="H54171" s="11"/>
    </row>
    <row r="54172" spans="6:8" x14ac:dyDescent="0.25">
      <c r="F54172" s="11"/>
      <c r="G54172" s="11"/>
      <c r="H54172" s="11"/>
    </row>
    <row r="54173" spans="6:8" x14ac:dyDescent="0.25">
      <c r="F54173" s="11"/>
      <c r="G54173" s="11"/>
      <c r="H54173" s="11"/>
    </row>
    <row r="54174" spans="6:8" x14ac:dyDescent="0.25">
      <c r="F54174" s="11"/>
      <c r="G54174" s="11"/>
      <c r="H54174" s="11"/>
    </row>
    <row r="54175" spans="6:8" x14ac:dyDescent="0.25">
      <c r="F54175" s="11"/>
      <c r="G54175" s="11"/>
      <c r="H54175" s="11"/>
    </row>
    <row r="54176" spans="6:8" x14ac:dyDescent="0.25">
      <c r="F54176" s="11"/>
      <c r="G54176" s="11"/>
      <c r="H54176" s="11"/>
    </row>
    <row r="54177" spans="6:8" x14ac:dyDescent="0.25">
      <c r="F54177" s="11"/>
      <c r="G54177" s="11"/>
      <c r="H54177" s="11"/>
    </row>
    <row r="54178" spans="6:8" x14ac:dyDescent="0.25">
      <c r="F54178" s="11"/>
      <c r="G54178" s="11"/>
      <c r="H54178" s="11"/>
    </row>
    <row r="54179" spans="6:8" x14ac:dyDescent="0.25">
      <c r="F54179" s="11"/>
      <c r="G54179" s="11"/>
      <c r="H54179" s="11"/>
    </row>
    <row r="54180" spans="6:8" x14ac:dyDescent="0.25">
      <c r="F54180" s="11"/>
      <c r="G54180" s="11"/>
      <c r="H54180" s="11"/>
    </row>
    <row r="54181" spans="6:8" x14ac:dyDescent="0.25">
      <c r="F54181" s="11"/>
      <c r="G54181" s="11"/>
      <c r="H54181" s="11"/>
    </row>
    <row r="54182" spans="6:8" x14ac:dyDescent="0.25">
      <c r="F54182" s="11"/>
      <c r="G54182" s="11"/>
      <c r="H54182" s="11"/>
    </row>
    <row r="54183" spans="6:8" x14ac:dyDescent="0.25">
      <c r="F54183" s="11"/>
      <c r="G54183" s="11"/>
      <c r="H54183" s="11"/>
    </row>
    <row r="54184" spans="6:8" x14ac:dyDescent="0.25">
      <c r="F54184" s="11"/>
      <c r="G54184" s="11"/>
      <c r="H54184" s="11"/>
    </row>
    <row r="54185" spans="6:8" x14ac:dyDescent="0.25">
      <c r="F54185" s="11"/>
      <c r="G54185" s="11"/>
      <c r="H54185" s="11"/>
    </row>
    <row r="54186" spans="6:8" x14ac:dyDescent="0.25">
      <c r="F54186" s="11"/>
      <c r="G54186" s="11"/>
      <c r="H54186" s="11"/>
    </row>
    <row r="54187" spans="6:8" x14ac:dyDescent="0.25">
      <c r="F54187" s="11"/>
      <c r="G54187" s="11"/>
      <c r="H54187" s="11"/>
    </row>
    <row r="54188" spans="6:8" x14ac:dyDescent="0.25">
      <c r="F54188" s="11"/>
      <c r="G54188" s="11"/>
      <c r="H54188" s="11"/>
    </row>
    <row r="54189" spans="6:8" x14ac:dyDescent="0.25">
      <c r="F54189" s="11"/>
      <c r="G54189" s="11"/>
      <c r="H54189" s="11"/>
    </row>
    <row r="54190" spans="6:8" x14ac:dyDescent="0.25">
      <c r="F54190" s="11"/>
      <c r="G54190" s="11"/>
      <c r="H54190" s="11"/>
    </row>
    <row r="54191" spans="6:8" x14ac:dyDescent="0.25">
      <c r="F54191" s="11"/>
      <c r="G54191" s="11"/>
      <c r="H54191" s="11"/>
    </row>
    <row r="54192" spans="6:8" x14ac:dyDescent="0.25">
      <c r="F54192" s="11"/>
      <c r="G54192" s="11"/>
      <c r="H54192" s="11"/>
    </row>
    <row r="54193" spans="6:8" x14ac:dyDescent="0.25">
      <c r="F54193" s="11"/>
      <c r="G54193" s="11"/>
      <c r="H54193" s="11"/>
    </row>
    <row r="54194" spans="6:8" x14ac:dyDescent="0.25">
      <c r="F54194" s="11"/>
      <c r="G54194" s="11"/>
      <c r="H54194" s="11"/>
    </row>
    <row r="54195" spans="6:8" x14ac:dyDescent="0.25">
      <c r="F54195" s="11"/>
      <c r="G54195" s="11"/>
      <c r="H54195" s="11"/>
    </row>
    <row r="54196" spans="6:8" x14ac:dyDescent="0.25">
      <c r="F54196" s="11"/>
      <c r="G54196" s="11"/>
      <c r="H54196" s="11"/>
    </row>
    <row r="54197" spans="6:8" x14ac:dyDescent="0.25">
      <c r="F54197" s="11"/>
      <c r="G54197" s="11"/>
      <c r="H54197" s="11"/>
    </row>
    <row r="54198" spans="6:8" x14ac:dyDescent="0.25">
      <c r="F54198" s="11"/>
      <c r="G54198" s="11"/>
      <c r="H54198" s="11"/>
    </row>
    <row r="54199" spans="6:8" x14ac:dyDescent="0.25">
      <c r="F54199" s="11"/>
      <c r="G54199" s="11"/>
      <c r="H54199" s="11"/>
    </row>
    <row r="54200" spans="6:8" x14ac:dyDescent="0.25">
      <c r="F54200" s="11"/>
      <c r="G54200" s="11"/>
      <c r="H54200" s="11"/>
    </row>
    <row r="54201" spans="6:8" x14ac:dyDescent="0.25">
      <c r="F54201" s="11"/>
      <c r="G54201" s="11"/>
      <c r="H54201" s="11"/>
    </row>
    <row r="54202" spans="6:8" x14ac:dyDescent="0.25">
      <c r="F54202" s="11"/>
      <c r="G54202" s="11"/>
      <c r="H54202" s="11"/>
    </row>
    <row r="54203" spans="6:8" x14ac:dyDescent="0.25">
      <c r="F54203" s="11"/>
      <c r="G54203" s="11"/>
      <c r="H54203" s="11"/>
    </row>
    <row r="54204" spans="6:8" x14ac:dyDescent="0.25">
      <c r="F54204" s="11"/>
      <c r="G54204" s="11"/>
      <c r="H54204" s="11"/>
    </row>
    <row r="54205" spans="6:8" x14ac:dyDescent="0.25">
      <c r="F54205" s="11"/>
      <c r="G54205" s="11"/>
      <c r="H54205" s="11"/>
    </row>
    <row r="54206" spans="6:8" x14ac:dyDescent="0.25">
      <c r="F54206" s="11"/>
      <c r="G54206" s="11"/>
      <c r="H54206" s="11"/>
    </row>
    <row r="54207" spans="6:8" x14ac:dyDescent="0.25">
      <c r="F54207" s="11"/>
      <c r="G54207" s="11"/>
      <c r="H54207" s="11"/>
    </row>
    <row r="54208" spans="6:8" x14ac:dyDescent="0.25">
      <c r="F54208" s="11"/>
      <c r="G54208" s="11"/>
      <c r="H54208" s="11"/>
    </row>
    <row r="54209" spans="6:8" x14ac:dyDescent="0.25">
      <c r="F54209" s="11"/>
      <c r="G54209" s="11"/>
      <c r="H54209" s="11"/>
    </row>
    <row r="54210" spans="6:8" x14ac:dyDescent="0.25">
      <c r="F54210" s="11"/>
      <c r="G54210" s="11"/>
      <c r="H54210" s="11"/>
    </row>
    <row r="54211" spans="6:8" x14ac:dyDescent="0.25">
      <c r="F54211" s="11"/>
      <c r="G54211" s="11"/>
      <c r="H54211" s="11"/>
    </row>
    <row r="54212" spans="6:8" x14ac:dyDescent="0.25">
      <c r="F54212" s="11"/>
      <c r="G54212" s="11"/>
      <c r="H54212" s="11"/>
    </row>
    <row r="54213" spans="6:8" x14ac:dyDescent="0.25">
      <c r="F54213" s="11"/>
      <c r="G54213" s="11"/>
      <c r="H54213" s="11"/>
    </row>
    <row r="54214" spans="6:8" x14ac:dyDescent="0.25">
      <c r="F54214" s="11"/>
      <c r="G54214" s="11"/>
      <c r="H54214" s="11"/>
    </row>
    <row r="54215" spans="6:8" x14ac:dyDescent="0.25">
      <c r="F54215" s="11"/>
      <c r="G54215" s="11"/>
      <c r="H54215" s="11"/>
    </row>
    <row r="54216" spans="6:8" x14ac:dyDescent="0.25">
      <c r="F54216" s="11"/>
      <c r="G54216" s="11"/>
      <c r="H54216" s="11"/>
    </row>
    <row r="54217" spans="6:8" x14ac:dyDescent="0.25">
      <c r="F54217" s="11"/>
      <c r="G54217" s="11"/>
      <c r="H54217" s="11"/>
    </row>
    <row r="54218" spans="6:8" x14ac:dyDescent="0.25">
      <c r="F54218" s="11"/>
      <c r="G54218" s="11"/>
      <c r="H54218" s="11"/>
    </row>
    <row r="54219" spans="6:8" x14ac:dyDescent="0.25">
      <c r="F54219" s="11"/>
      <c r="G54219" s="11"/>
      <c r="H54219" s="11"/>
    </row>
    <row r="54220" spans="6:8" x14ac:dyDescent="0.25">
      <c r="F54220" s="11"/>
      <c r="G54220" s="11"/>
      <c r="H54220" s="11"/>
    </row>
    <row r="54221" spans="6:8" x14ac:dyDescent="0.25">
      <c r="F54221" s="11"/>
      <c r="G54221" s="11"/>
      <c r="H54221" s="11"/>
    </row>
    <row r="54222" spans="6:8" x14ac:dyDescent="0.25">
      <c r="F54222" s="11"/>
      <c r="G54222" s="11"/>
      <c r="H54222" s="11"/>
    </row>
    <row r="54223" spans="6:8" x14ac:dyDescent="0.25">
      <c r="F54223" s="11"/>
      <c r="G54223" s="11"/>
      <c r="H54223" s="11"/>
    </row>
    <row r="54224" spans="6:8" x14ac:dyDescent="0.25">
      <c r="F54224" s="11"/>
      <c r="G54224" s="11"/>
      <c r="H54224" s="11"/>
    </row>
    <row r="54225" spans="6:8" x14ac:dyDescent="0.25">
      <c r="F54225" s="11"/>
      <c r="G54225" s="11"/>
      <c r="H54225" s="11"/>
    </row>
    <row r="54226" spans="6:8" x14ac:dyDescent="0.25">
      <c r="F54226" s="11"/>
      <c r="G54226" s="11"/>
      <c r="H54226" s="11"/>
    </row>
    <row r="54227" spans="6:8" x14ac:dyDescent="0.25">
      <c r="F54227" s="11"/>
      <c r="G54227" s="11"/>
      <c r="H54227" s="11"/>
    </row>
    <row r="54228" spans="6:8" x14ac:dyDescent="0.25">
      <c r="F54228" s="11"/>
      <c r="G54228" s="11"/>
      <c r="H54228" s="11"/>
    </row>
    <row r="54229" spans="6:8" x14ac:dyDescent="0.25">
      <c r="F54229" s="11"/>
      <c r="G54229" s="11"/>
      <c r="H54229" s="11"/>
    </row>
    <row r="54230" spans="6:8" x14ac:dyDescent="0.25">
      <c r="F54230" s="11"/>
      <c r="G54230" s="11"/>
      <c r="H54230" s="11"/>
    </row>
    <row r="54231" spans="6:8" x14ac:dyDescent="0.25">
      <c r="F54231" s="11"/>
      <c r="G54231" s="11"/>
      <c r="H54231" s="11"/>
    </row>
    <row r="54232" spans="6:8" x14ac:dyDescent="0.25">
      <c r="F54232" s="11"/>
      <c r="G54232" s="11"/>
      <c r="H54232" s="11"/>
    </row>
    <row r="54233" spans="6:8" x14ac:dyDescent="0.25">
      <c r="F54233" s="11"/>
      <c r="G54233" s="11"/>
      <c r="H54233" s="11"/>
    </row>
    <row r="54234" spans="6:8" x14ac:dyDescent="0.25">
      <c r="F54234" s="11"/>
      <c r="G54234" s="11"/>
      <c r="H54234" s="11"/>
    </row>
    <row r="54235" spans="6:8" x14ac:dyDescent="0.25">
      <c r="F54235" s="11"/>
      <c r="G54235" s="11"/>
      <c r="H54235" s="11"/>
    </row>
    <row r="54236" spans="6:8" x14ac:dyDescent="0.25">
      <c r="F54236" s="11"/>
      <c r="G54236" s="11"/>
      <c r="H54236" s="11"/>
    </row>
    <row r="54237" spans="6:8" x14ac:dyDescent="0.25">
      <c r="F54237" s="11"/>
      <c r="G54237" s="11"/>
      <c r="H54237" s="11"/>
    </row>
    <row r="54238" spans="6:8" x14ac:dyDescent="0.25">
      <c r="F54238" s="11"/>
      <c r="G54238" s="11"/>
      <c r="H54238" s="11"/>
    </row>
    <row r="54239" spans="6:8" x14ac:dyDescent="0.25">
      <c r="F54239" s="11"/>
      <c r="G54239" s="11"/>
      <c r="H54239" s="11"/>
    </row>
    <row r="54240" spans="6:8" x14ac:dyDescent="0.25">
      <c r="F54240" s="11"/>
      <c r="G54240" s="11"/>
      <c r="H54240" s="11"/>
    </row>
    <row r="54241" spans="6:8" x14ac:dyDescent="0.25">
      <c r="F54241" s="11"/>
      <c r="G54241" s="11"/>
      <c r="H54241" s="11"/>
    </row>
    <row r="54242" spans="6:8" x14ac:dyDescent="0.25">
      <c r="F54242" s="11"/>
      <c r="G54242" s="11"/>
      <c r="H54242" s="11"/>
    </row>
    <row r="54243" spans="6:8" x14ac:dyDescent="0.25">
      <c r="F54243" s="11"/>
      <c r="G54243" s="11"/>
      <c r="H54243" s="11"/>
    </row>
    <row r="54244" spans="6:8" x14ac:dyDescent="0.25">
      <c r="F54244" s="11"/>
      <c r="G54244" s="11"/>
      <c r="H54244" s="11"/>
    </row>
    <row r="54245" spans="6:8" x14ac:dyDescent="0.25">
      <c r="F54245" s="11"/>
      <c r="G54245" s="11"/>
      <c r="H54245" s="11"/>
    </row>
    <row r="54246" spans="6:8" x14ac:dyDescent="0.25">
      <c r="F54246" s="11"/>
      <c r="G54246" s="11"/>
      <c r="H54246" s="11"/>
    </row>
    <row r="54247" spans="6:8" x14ac:dyDescent="0.25">
      <c r="F54247" s="11"/>
      <c r="G54247" s="11"/>
      <c r="H54247" s="11"/>
    </row>
    <row r="54248" spans="6:8" x14ac:dyDescent="0.25">
      <c r="F54248" s="11"/>
      <c r="G54248" s="11"/>
      <c r="H54248" s="11"/>
    </row>
    <row r="54249" spans="6:8" x14ac:dyDescent="0.25">
      <c r="F54249" s="11"/>
      <c r="G54249" s="11"/>
      <c r="H54249" s="11"/>
    </row>
    <row r="54250" spans="6:8" x14ac:dyDescent="0.25">
      <c r="F54250" s="11"/>
      <c r="G54250" s="11"/>
      <c r="H54250" s="11"/>
    </row>
    <row r="54251" spans="6:8" x14ac:dyDescent="0.25">
      <c r="F54251" s="11"/>
      <c r="G54251" s="11"/>
      <c r="H54251" s="11"/>
    </row>
    <row r="54252" spans="6:8" x14ac:dyDescent="0.25">
      <c r="F54252" s="11"/>
      <c r="G54252" s="11"/>
      <c r="H54252" s="11"/>
    </row>
    <row r="54253" spans="6:8" x14ac:dyDescent="0.25">
      <c r="F54253" s="11"/>
      <c r="G54253" s="11"/>
      <c r="H54253" s="11"/>
    </row>
    <row r="54254" spans="6:8" x14ac:dyDescent="0.25">
      <c r="F54254" s="11"/>
      <c r="G54254" s="11"/>
      <c r="H54254" s="11"/>
    </row>
    <row r="54255" spans="6:8" x14ac:dyDescent="0.25">
      <c r="F54255" s="11"/>
      <c r="G54255" s="11"/>
      <c r="H54255" s="11"/>
    </row>
    <row r="54256" spans="6:8" x14ac:dyDescent="0.25">
      <c r="F54256" s="11"/>
      <c r="G54256" s="11"/>
      <c r="H54256" s="11"/>
    </row>
    <row r="54257" spans="6:8" x14ac:dyDescent="0.25">
      <c r="F54257" s="11"/>
      <c r="G54257" s="11"/>
      <c r="H54257" s="11"/>
    </row>
    <row r="54258" spans="6:8" x14ac:dyDescent="0.25">
      <c r="F54258" s="11"/>
      <c r="G54258" s="11"/>
      <c r="H54258" s="11"/>
    </row>
    <row r="54259" spans="6:8" x14ac:dyDescent="0.25">
      <c r="F54259" s="11"/>
      <c r="G54259" s="11"/>
      <c r="H54259" s="11"/>
    </row>
    <row r="54260" spans="6:8" x14ac:dyDescent="0.25">
      <c r="F54260" s="11"/>
      <c r="G54260" s="11"/>
      <c r="H54260" s="11"/>
    </row>
    <row r="54261" spans="6:8" x14ac:dyDescent="0.25">
      <c r="F54261" s="11"/>
      <c r="G54261" s="11"/>
      <c r="H54261" s="11"/>
    </row>
    <row r="54262" spans="6:8" x14ac:dyDescent="0.25">
      <c r="F54262" s="11"/>
      <c r="G54262" s="11"/>
      <c r="H54262" s="11"/>
    </row>
    <row r="54263" spans="6:8" x14ac:dyDescent="0.25">
      <c r="F54263" s="11"/>
      <c r="G54263" s="11"/>
      <c r="H54263" s="11"/>
    </row>
    <row r="54264" spans="6:8" x14ac:dyDescent="0.25">
      <c r="F54264" s="11"/>
      <c r="G54264" s="11"/>
      <c r="H54264" s="11"/>
    </row>
    <row r="54265" spans="6:8" x14ac:dyDescent="0.25">
      <c r="F54265" s="11"/>
      <c r="G54265" s="11"/>
      <c r="H54265" s="11"/>
    </row>
    <row r="54266" spans="6:8" x14ac:dyDescent="0.25">
      <c r="F54266" s="11"/>
      <c r="G54266" s="11"/>
      <c r="H54266" s="11"/>
    </row>
    <row r="54267" spans="6:8" x14ac:dyDescent="0.25">
      <c r="F54267" s="11"/>
      <c r="G54267" s="11"/>
      <c r="H54267" s="11"/>
    </row>
    <row r="54268" spans="6:8" x14ac:dyDescent="0.25">
      <c r="F54268" s="11"/>
      <c r="G54268" s="11"/>
      <c r="H54268" s="11"/>
    </row>
    <row r="54269" spans="6:8" x14ac:dyDescent="0.25">
      <c r="F54269" s="11"/>
      <c r="G54269" s="11"/>
      <c r="H54269" s="11"/>
    </row>
    <row r="54270" spans="6:8" x14ac:dyDescent="0.25">
      <c r="F54270" s="11"/>
      <c r="G54270" s="11"/>
      <c r="H54270" s="11"/>
    </row>
    <row r="54271" spans="6:8" x14ac:dyDescent="0.25">
      <c r="F54271" s="11"/>
      <c r="G54271" s="11"/>
      <c r="H54271" s="11"/>
    </row>
    <row r="54272" spans="6:8" x14ac:dyDescent="0.25">
      <c r="F54272" s="11"/>
      <c r="G54272" s="11"/>
      <c r="H54272" s="11"/>
    </row>
    <row r="54273" spans="6:8" x14ac:dyDescent="0.25">
      <c r="F54273" s="11"/>
      <c r="G54273" s="11"/>
      <c r="H54273" s="11"/>
    </row>
    <row r="54274" spans="6:8" x14ac:dyDescent="0.25">
      <c r="F54274" s="11"/>
      <c r="G54274" s="11"/>
      <c r="H54274" s="11"/>
    </row>
    <row r="54275" spans="6:8" x14ac:dyDescent="0.25">
      <c r="F54275" s="11"/>
      <c r="G54275" s="11"/>
      <c r="H54275" s="11"/>
    </row>
    <row r="54276" spans="6:8" x14ac:dyDescent="0.25">
      <c r="F54276" s="11"/>
      <c r="G54276" s="11"/>
      <c r="H54276" s="11"/>
    </row>
    <row r="54277" spans="6:8" x14ac:dyDescent="0.25">
      <c r="F54277" s="11"/>
      <c r="G54277" s="11"/>
      <c r="H54277" s="11"/>
    </row>
    <row r="54278" spans="6:8" x14ac:dyDescent="0.25">
      <c r="F54278" s="11"/>
      <c r="G54278" s="11"/>
      <c r="H54278" s="11"/>
    </row>
    <row r="54279" spans="6:8" x14ac:dyDescent="0.25">
      <c r="F54279" s="11"/>
      <c r="G54279" s="11"/>
      <c r="H54279" s="11"/>
    </row>
    <row r="54280" spans="6:8" x14ac:dyDescent="0.25">
      <c r="F54280" s="11"/>
      <c r="G54280" s="11"/>
      <c r="H54280" s="11"/>
    </row>
    <row r="54281" spans="6:8" x14ac:dyDescent="0.25">
      <c r="F54281" s="11"/>
      <c r="G54281" s="11"/>
      <c r="H54281" s="11"/>
    </row>
    <row r="54282" spans="6:8" x14ac:dyDescent="0.25">
      <c r="F54282" s="11"/>
      <c r="G54282" s="11"/>
      <c r="H54282" s="11"/>
    </row>
    <row r="54283" spans="6:8" x14ac:dyDescent="0.25">
      <c r="F54283" s="11"/>
      <c r="G54283" s="11"/>
      <c r="H54283" s="11"/>
    </row>
    <row r="54284" spans="6:8" x14ac:dyDescent="0.25">
      <c r="F54284" s="11"/>
      <c r="G54284" s="11"/>
      <c r="H54284" s="11"/>
    </row>
    <row r="54285" spans="6:8" x14ac:dyDescent="0.25">
      <c r="F54285" s="11"/>
      <c r="G54285" s="11"/>
      <c r="H54285" s="11"/>
    </row>
    <row r="54286" spans="6:8" x14ac:dyDescent="0.25">
      <c r="F54286" s="11"/>
      <c r="G54286" s="11"/>
      <c r="H54286" s="11"/>
    </row>
    <row r="54287" spans="6:8" x14ac:dyDescent="0.25">
      <c r="F54287" s="11"/>
      <c r="G54287" s="11"/>
      <c r="H54287" s="11"/>
    </row>
    <row r="54288" spans="6:8" x14ac:dyDescent="0.25">
      <c r="F54288" s="11"/>
      <c r="G54288" s="11"/>
      <c r="H54288" s="11"/>
    </row>
    <row r="54289" spans="6:8" x14ac:dyDescent="0.25">
      <c r="F54289" s="11"/>
      <c r="G54289" s="11"/>
      <c r="H54289" s="11"/>
    </row>
    <row r="54290" spans="6:8" x14ac:dyDescent="0.25">
      <c r="F54290" s="11"/>
      <c r="G54290" s="11"/>
      <c r="H54290" s="11"/>
    </row>
    <row r="54291" spans="6:8" x14ac:dyDescent="0.25">
      <c r="F54291" s="11"/>
      <c r="G54291" s="11"/>
      <c r="H54291" s="11"/>
    </row>
    <row r="54292" spans="6:8" x14ac:dyDescent="0.25">
      <c r="F54292" s="11"/>
      <c r="G54292" s="11"/>
      <c r="H54292" s="11"/>
    </row>
    <row r="54293" spans="6:8" x14ac:dyDescent="0.25">
      <c r="F54293" s="11"/>
      <c r="G54293" s="11"/>
      <c r="H54293" s="11"/>
    </row>
    <row r="54294" spans="6:8" x14ac:dyDescent="0.25">
      <c r="F54294" s="11"/>
      <c r="G54294" s="11"/>
      <c r="H54294" s="11"/>
    </row>
    <row r="54295" spans="6:8" x14ac:dyDescent="0.25">
      <c r="F54295" s="11"/>
      <c r="G54295" s="11"/>
      <c r="H54295" s="11"/>
    </row>
    <row r="54296" spans="6:8" x14ac:dyDescent="0.25">
      <c r="F54296" s="11"/>
      <c r="G54296" s="11"/>
      <c r="H54296" s="11"/>
    </row>
    <row r="54297" spans="6:8" x14ac:dyDescent="0.25">
      <c r="F54297" s="11"/>
      <c r="G54297" s="11"/>
      <c r="H54297" s="11"/>
    </row>
    <row r="54298" spans="6:8" x14ac:dyDescent="0.25">
      <c r="F54298" s="11"/>
      <c r="G54298" s="11"/>
      <c r="H54298" s="11"/>
    </row>
    <row r="54299" spans="6:8" x14ac:dyDescent="0.25">
      <c r="F54299" s="11"/>
      <c r="G54299" s="11"/>
      <c r="H54299" s="11"/>
    </row>
    <row r="54300" spans="6:8" x14ac:dyDescent="0.25">
      <c r="F54300" s="11"/>
      <c r="G54300" s="11"/>
      <c r="H54300" s="11"/>
    </row>
    <row r="54301" spans="6:8" x14ac:dyDescent="0.25">
      <c r="F54301" s="11"/>
      <c r="G54301" s="11"/>
      <c r="H54301" s="11"/>
    </row>
    <row r="54302" spans="6:8" x14ac:dyDescent="0.25">
      <c r="F54302" s="11"/>
      <c r="G54302" s="11"/>
      <c r="H54302" s="11"/>
    </row>
    <row r="54303" spans="6:8" x14ac:dyDescent="0.25">
      <c r="F54303" s="11"/>
      <c r="G54303" s="11"/>
      <c r="H54303" s="11"/>
    </row>
    <row r="54304" spans="6:8" x14ac:dyDescent="0.25">
      <c r="F54304" s="11"/>
      <c r="G54304" s="11"/>
      <c r="H54304" s="11"/>
    </row>
    <row r="54305" spans="6:8" x14ac:dyDescent="0.25">
      <c r="F54305" s="11"/>
      <c r="G54305" s="11"/>
      <c r="H54305" s="11"/>
    </row>
    <row r="54306" spans="6:8" x14ac:dyDescent="0.25">
      <c r="F54306" s="11"/>
      <c r="G54306" s="11"/>
      <c r="H54306" s="11"/>
    </row>
    <row r="54307" spans="6:8" x14ac:dyDescent="0.25">
      <c r="F54307" s="11"/>
      <c r="G54307" s="11"/>
      <c r="H54307" s="11"/>
    </row>
    <row r="54308" spans="6:8" x14ac:dyDescent="0.25">
      <c r="F54308" s="11"/>
      <c r="G54308" s="11"/>
      <c r="H54308" s="11"/>
    </row>
    <row r="54309" spans="6:8" x14ac:dyDescent="0.25">
      <c r="F54309" s="11"/>
      <c r="G54309" s="11"/>
      <c r="H54309" s="11"/>
    </row>
    <row r="54310" spans="6:8" x14ac:dyDescent="0.25">
      <c r="F54310" s="11"/>
      <c r="G54310" s="11"/>
      <c r="H54310" s="11"/>
    </row>
    <row r="54311" spans="6:8" x14ac:dyDescent="0.25">
      <c r="F54311" s="11"/>
      <c r="G54311" s="11"/>
      <c r="H54311" s="11"/>
    </row>
    <row r="54312" spans="6:8" x14ac:dyDescent="0.25">
      <c r="F54312" s="11"/>
      <c r="G54312" s="11"/>
      <c r="H54312" s="11"/>
    </row>
    <row r="54313" spans="6:8" x14ac:dyDescent="0.25">
      <c r="F54313" s="11"/>
      <c r="G54313" s="11"/>
      <c r="H54313" s="11"/>
    </row>
    <row r="54314" spans="6:8" x14ac:dyDescent="0.25">
      <c r="F54314" s="11"/>
      <c r="G54314" s="11"/>
      <c r="H54314" s="11"/>
    </row>
    <row r="54315" spans="6:8" x14ac:dyDescent="0.25">
      <c r="F54315" s="11"/>
      <c r="G54315" s="11"/>
      <c r="H54315" s="11"/>
    </row>
    <row r="54316" spans="6:8" x14ac:dyDescent="0.25">
      <c r="F54316" s="11"/>
      <c r="G54316" s="11"/>
      <c r="H54316" s="11"/>
    </row>
    <row r="54317" spans="6:8" x14ac:dyDescent="0.25">
      <c r="F54317" s="11"/>
      <c r="G54317" s="11"/>
      <c r="H54317" s="11"/>
    </row>
    <row r="54318" spans="6:8" x14ac:dyDescent="0.25">
      <c r="F54318" s="11"/>
      <c r="G54318" s="11"/>
      <c r="H54318" s="11"/>
    </row>
    <row r="54319" spans="6:8" x14ac:dyDescent="0.25">
      <c r="F54319" s="11"/>
      <c r="G54319" s="11"/>
      <c r="H54319" s="11"/>
    </row>
    <row r="54320" spans="6:8" x14ac:dyDescent="0.25">
      <c r="F54320" s="11"/>
      <c r="G54320" s="11"/>
      <c r="H54320" s="11"/>
    </row>
    <row r="54321" spans="6:8" x14ac:dyDescent="0.25">
      <c r="F54321" s="11"/>
      <c r="G54321" s="11"/>
      <c r="H54321" s="11"/>
    </row>
    <row r="54322" spans="6:8" x14ac:dyDescent="0.25">
      <c r="F54322" s="11"/>
      <c r="G54322" s="11"/>
      <c r="H54322" s="11"/>
    </row>
    <row r="54323" spans="6:8" x14ac:dyDescent="0.25">
      <c r="F54323" s="11"/>
      <c r="G54323" s="11"/>
      <c r="H54323" s="11"/>
    </row>
    <row r="54324" spans="6:8" x14ac:dyDescent="0.25">
      <c r="F54324" s="11"/>
      <c r="G54324" s="11"/>
      <c r="H54324" s="11"/>
    </row>
    <row r="54325" spans="6:8" x14ac:dyDescent="0.25">
      <c r="F54325" s="11"/>
      <c r="G54325" s="11"/>
      <c r="H54325" s="11"/>
    </row>
    <row r="54326" spans="6:8" x14ac:dyDescent="0.25">
      <c r="F54326" s="11"/>
      <c r="G54326" s="11"/>
      <c r="H54326" s="11"/>
    </row>
    <row r="54327" spans="6:8" x14ac:dyDescent="0.25">
      <c r="F54327" s="11"/>
      <c r="G54327" s="11"/>
      <c r="H54327" s="11"/>
    </row>
    <row r="54328" spans="6:8" x14ac:dyDescent="0.25">
      <c r="F54328" s="11"/>
      <c r="G54328" s="11"/>
      <c r="H54328" s="11"/>
    </row>
    <row r="54329" spans="6:8" x14ac:dyDescent="0.25">
      <c r="F54329" s="11"/>
      <c r="G54329" s="11"/>
      <c r="H54329" s="11"/>
    </row>
    <row r="54330" spans="6:8" x14ac:dyDescent="0.25">
      <c r="F54330" s="11"/>
      <c r="G54330" s="11"/>
      <c r="H54330" s="11"/>
    </row>
    <row r="54331" spans="6:8" x14ac:dyDescent="0.25">
      <c r="F54331" s="11"/>
      <c r="G54331" s="11"/>
      <c r="H54331" s="11"/>
    </row>
    <row r="54332" spans="6:8" x14ac:dyDescent="0.25">
      <c r="F54332" s="11"/>
      <c r="G54332" s="11"/>
      <c r="H54332" s="11"/>
    </row>
    <row r="54333" spans="6:8" x14ac:dyDescent="0.25">
      <c r="F54333" s="11"/>
      <c r="G54333" s="11"/>
      <c r="H54333" s="11"/>
    </row>
    <row r="54334" spans="6:8" x14ac:dyDescent="0.25">
      <c r="F54334" s="11"/>
      <c r="G54334" s="11"/>
      <c r="H54334" s="11"/>
    </row>
    <row r="54335" spans="6:8" x14ac:dyDescent="0.25">
      <c r="F54335" s="11"/>
      <c r="G54335" s="11"/>
      <c r="H54335" s="11"/>
    </row>
    <row r="54336" spans="6:8" x14ac:dyDescent="0.25">
      <c r="F54336" s="11"/>
      <c r="G54336" s="11"/>
      <c r="H54336" s="11"/>
    </row>
    <row r="54337" spans="6:8" x14ac:dyDescent="0.25">
      <c r="F54337" s="11"/>
      <c r="G54337" s="11"/>
      <c r="H54337" s="11"/>
    </row>
    <row r="54338" spans="6:8" x14ac:dyDescent="0.25">
      <c r="F54338" s="11"/>
      <c r="G54338" s="11"/>
      <c r="H54338" s="11"/>
    </row>
    <row r="54339" spans="6:8" x14ac:dyDescent="0.25">
      <c r="F54339" s="11"/>
      <c r="G54339" s="11"/>
      <c r="H54339" s="11"/>
    </row>
    <row r="54340" spans="6:8" x14ac:dyDescent="0.25">
      <c r="F54340" s="11"/>
      <c r="G54340" s="11"/>
      <c r="H54340" s="11"/>
    </row>
    <row r="54341" spans="6:8" x14ac:dyDescent="0.25">
      <c r="F54341" s="11"/>
      <c r="G54341" s="11"/>
      <c r="H54341" s="11"/>
    </row>
    <row r="54342" spans="6:8" x14ac:dyDescent="0.25">
      <c r="F54342" s="11"/>
      <c r="G54342" s="11"/>
      <c r="H54342" s="11"/>
    </row>
    <row r="54343" spans="6:8" x14ac:dyDescent="0.25">
      <c r="F54343" s="11"/>
      <c r="G54343" s="11"/>
      <c r="H54343" s="11"/>
    </row>
    <row r="54344" spans="6:8" x14ac:dyDescent="0.25">
      <c r="F54344" s="11"/>
      <c r="G54344" s="11"/>
      <c r="H54344" s="11"/>
    </row>
    <row r="54345" spans="6:8" x14ac:dyDescent="0.25">
      <c r="F54345" s="11"/>
      <c r="G54345" s="11"/>
      <c r="H54345" s="11"/>
    </row>
    <row r="54346" spans="6:8" x14ac:dyDescent="0.25">
      <c r="F54346" s="11"/>
      <c r="G54346" s="11"/>
      <c r="H54346" s="11"/>
    </row>
    <row r="54347" spans="6:8" x14ac:dyDescent="0.25">
      <c r="F54347" s="11"/>
      <c r="G54347" s="11"/>
      <c r="H54347" s="11"/>
    </row>
    <row r="54348" spans="6:8" x14ac:dyDescent="0.25">
      <c r="F54348" s="11"/>
      <c r="G54348" s="11"/>
      <c r="H54348" s="11"/>
    </row>
    <row r="54349" spans="6:8" x14ac:dyDescent="0.25">
      <c r="F54349" s="11"/>
      <c r="G54349" s="11"/>
      <c r="H54349" s="11"/>
    </row>
    <row r="54350" spans="6:8" x14ac:dyDescent="0.25">
      <c r="F54350" s="11"/>
      <c r="G54350" s="11"/>
      <c r="H54350" s="11"/>
    </row>
    <row r="54351" spans="6:8" x14ac:dyDescent="0.25">
      <c r="F54351" s="11"/>
      <c r="G54351" s="11"/>
      <c r="H54351" s="11"/>
    </row>
    <row r="54352" spans="6:8" x14ac:dyDescent="0.25">
      <c r="F54352" s="11"/>
      <c r="G54352" s="11"/>
      <c r="H54352" s="11"/>
    </row>
    <row r="54353" spans="6:8" x14ac:dyDescent="0.25">
      <c r="F54353" s="11"/>
      <c r="G54353" s="11"/>
      <c r="H54353" s="11"/>
    </row>
    <row r="54354" spans="6:8" x14ac:dyDescent="0.25">
      <c r="F54354" s="11"/>
      <c r="G54354" s="11"/>
      <c r="H54354" s="11"/>
    </row>
    <row r="54355" spans="6:8" x14ac:dyDescent="0.25">
      <c r="F54355" s="11"/>
      <c r="G54355" s="11"/>
      <c r="H54355" s="11"/>
    </row>
    <row r="54356" spans="6:8" x14ac:dyDescent="0.25">
      <c r="F54356" s="11"/>
      <c r="G54356" s="11"/>
      <c r="H54356" s="11"/>
    </row>
    <row r="54357" spans="6:8" x14ac:dyDescent="0.25">
      <c r="F54357" s="11"/>
      <c r="G54357" s="11"/>
      <c r="H54357" s="11"/>
    </row>
    <row r="54358" spans="6:8" x14ac:dyDescent="0.25">
      <c r="F54358" s="11"/>
      <c r="G54358" s="11"/>
      <c r="H54358" s="11"/>
    </row>
    <row r="54359" spans="6:8" x14ac:dyDescent="0.25">
      <c r="F54359" s="11"/>
      <c r="G54359" s="11"/>
      <c r="H54359" s="11"/>
    </row>
    <row r="54360" spans="6:8" x14ac:dyDescent="0.25">
      <c r="F54360" s="11"/>
      <c r="G54360" s="11"/>
      <c r="H54360" s="11"/>
    </row>
    <row r="54361" spans="6:8" x14ac:dyDescent="0.25">
      <c r="F54361" s="11"/>
      <c r="G54361" s="11"/>
      <c r="H54361" s="11"/>
    </row>
    <row r="54362" spans="6:8" x14ac:dyDescent="0.25">
      <c r="F54362" s="11"/>
      <c r="G54362" s="11"/>
      <c r="H54362" s="11"/>
    </row>
    <row r="54363" spans="6:8" x14ac:dyDescent="0.25">
      <c r="F54363" s="11"/>
      <c r="G54363" s="11"/>
      <c r="H54363" s="11"/>
    </row>
    <row r="54364" spans="6:8" x14ac:dyDescent="0.25">
      <c r="F54364" s="11"/>
      <c r="G54364" s="11"/>
      <c r="H54364" s="11"/>
    </row>
    <row r="54365" spans="6:8" x14ac:dyDescent="0.25">
      <c r="F54365" s="11"/>
      <c r="G54365" s="11"/>
      <c r="H54365" s="11"/>
    </row>
    <row r="54366" spans="6:8" x14ac:dyDescent="0.25">
      <c r="F54366" s="11"/>
      <c r="G54366" s="11"/>
      <c r="H54366" s="11"/>
    </row>
    <row r="54367" spans="6:8" x14ac:dyDescent="0.25">
      <c r="F54367" s="11"/>
      <c r="G54367" s="11"/>
      <c r="H54367" s="11"/>
    </row>
    <row r="54368" spans="6:8" x14ac:dyDescent="0.25">
      <c r="F54368" s="11"/>
      <c r="G54368" s="11"/>
      <c r="H54368" s="11"/>
    </row>
    <row r="54369" spans="6:8" x14ac:dyDescent="0.25">
      <c r="F54369" s="11"/>
      <c r="G54369" s="11"/>
      <c r="H54369" s="11"/>
    </row>
    <row r="54370" spans="6:8" x14ac:dyDescent="0.25">
      <c r="F54370" s="11"/>
      <c r="G54370" s="11"/>
      <c r="H54370" s="11"/>
    </row>
    <row r="54371" spans="6:8" x14ac:dyDescent="0.25">
      <c r="F54371" s="11"/>
      <c r="G54371" s="11"/>
      <c r="H54371" s="11"/>
    </row>
    <row r="54372" spans="6:8" x14ac:dyDescent="0.25">
      <c r="F54372" s="11"/>
      <c r="G54372" s="11"/>
      <c r="H54372" s="11"/>
    </row>
    <row r="54373" spans="6:8" x14ac:dyDescent="0.25">
      <c r="F54373" s="11"/>
      <c r="G54373" s="11"/>
      <c r="H54373" s="11"/>
    </row>
    <row r="54374" spans="6:8" x14ac:dyDescent="0.25">
      <c r="F54374" s="11"/>
      <c r="G54374" s="11"/>
      <c r="H54374" s="11"/>
    </row>
    <row r="54375" spans="6:8" x14ac:dyDescent="0.25">
      <c r="F54375" s="11"/>
      <c r="G54375" s="11"/>
      <c r="H54375" s="11"/>
    </row>
    <row r="54376" spans="6:8" x14ac:dyDescent="0.25">
      <c r="F54376" s="11"/>
      <c r="G54376" s="11"/>
      <c r="H54376" s="11"/>
    </row>
    <row r="54377" spans="6:8" x14ac:dyDescent="0.25">
      <c r="F54377" s="11"/>
      <c r="G54377" s="11"/>
      <c r="H54377" s="11"/>
    </row>
    <row r="54378" spans="6:8" x14ac:dyDescent="0.25">
      <c r="F54378" s="11"/>
      <c r="G54378" s="11"/>
      <c r="H54378" s="11"/>
    </row>
    <row r="54379" spans="6:8" x14ac:dyDescent="0.25">
      <c r="F54379" s="11"/>
      <c r="G54379" s="11"/>
      <c r="H54379" s="11"/>
    </row>
    <row r="54380" spans="6:8" x14ac:dyDescent="0.25">
      <c r="F54380" s="11"/>
      <c r="G54380" s="11"/>
      <c r="H54380" s="11"/>
    </row>
    <row r="54381" spans="6:8" x14ac:dyDescent="0.25">
      <c r="F54381" s="11"/>
      <c r="G54381" s="11"/>
      <c r="H54381" s="11"/>
    </row>
    <row r="54382" spans="6:8" x14ac:dyDescent="0.25">
      <c r="F54382" s="11"/>
      <c r="G54382" s="11"/>
      <c r="H54382" s="11"/>
    </row>
    <row r="54383" spans="6:8" x14ac:dyDescent="0.25">
      <c r="F54383" s="11"/>
      <c r="G54383" s="11"/>
      <c r="H54383" s="11"/>
    </row>
    <row r="54384" spans="6:8" x14ac:dyDescent="0.25">
      <c r="F54384" s="11"/>
      <c r="G54384" s="11"/>
      <c r="H54384" s="11"/>
    </row>
    <row r="54385" spans="6:8" x14ac:dyDescent="0.25">
      <c r="F54385" s="11"/>
      <c r="G54385" s="11"/>
      <c r="H54385" s="11"/>
    </row>
    <row r="54386" spans="6:8" x14ac:dyDescent="0.25">
      <c r="F54386" s="11"/>
      <c r="G54386" s="11"/>
      <c r="H54386" s="11"/>
    </row>
    <row r="54387" spans="6:8" x14ac:dyDescent="0.25">
      <c r="F54387" s="11"/>
      <c r="G54387" s="11"/>
      <c r="H54387" s="11"/>
    </row>
    <row r="54388" spans="6:8" x14ac:dyDescent="0.25">
      <c r="F54388" s="11"/>
      <c r="G54388" s="11"/>
      <c r="H54388" s="11"/>
    </row>
    <row r="54389" spans="6:8" x14ac:dyDescent="0.25">
      <c r="F54389" s="11"/>
      <c r="G54389" s="11"/>
      <c r="H54389" s="11"/>
    </row>
    <row r="54390" spans="6:8" x14ac:dyDescent="0.25">
      <c r="F54390" s="11"/>
      <c r="G54390" s="11"/>
      <c r="H54390" s="11"/>
    </row>
    <row r="54391" spans="6:8" x14ac:dyDescent="0.25">
      <c r="F54391" s="11"/>
      <c r="G54391" s="11"/>
      <c r="H54391" s="11"/>
    </row>
    <row r="54392" spans="6:8" x14ac:dyDescent="0.25">
      <c r="F54392" s="11"/>
      <c r="G54392" s="11"/>
      <c r="H54392" s="11"/>
    </row>
    <row r="54393" spans="6:8" x14ac:dyDescent="0.25">
      <c r="F54393" s="11"/>
      <c r="G54393" s="11"/>
      <c r="H54393" s="11"/>
    </row>
    <row r="54394" spans="6:8" x14ac:dyDescent="0.25">
      <c r="F54394" s="11"/>
      <c r="G54394" s="11"/>
      <c r="H54394" s="11"/>
    </row>
    <row r="54395" spans="6:8" x14ac:dyDescent="0.25">
      <c r="F54395" s="11"/>
      <c r="G54395" s="11"/>
      <c r="H54395" s="11"/>
    </row>
    <row r="54396" spans="6:8" x14ac:dyDescent="0.25">
      <c r="F54396" s="11"/>
      <c r="G54396" s="11"/>
      <c r="H54396" s="11"/>
    </row>
    <row r="54397" spans="6:8" x14ac:dyDescent="0.25">
      <c r="F54397" s="11"/>
      <c r="G54397" s="11"/>
      <c r="H54397" s="11"/>
    </row>
    <row r="54398" spans="6:8" x14ac:dyDescent="0.25">
      <c r="F54398" s="11"/>
      <c r="G54398" s="11"/>
      <c r="H54398" s="11"/>
    </row>
    <row r="54399" spans="6:8" x14ac:dyDescent="0.25">
      <c r="F54399" s="11"/>
      <c r="G54399" s="11"/>
      <c r="H54399" s="11"/>
    </row>
    <row r="54400" spans="6:8" x14ac:dyDescent="0.25">
      <c r="F54400" s="11"/>
      <c r="G54400" s="11"/>
      <c r="H54400" s="11"/>
    </row>
    <row r="54401" spans="6:8" x14ac:dyDescent="0.25">
      <c r="F54401" s="11"/>
      <c r="G54401" s="11"/>
      <c r="H54401" s="11"/>
    </row>
    <row r="54402" spans="6:8" x14ac:dyDescent="0.25">
      <c r="F54402" s="11"/>
      <c r="G54402" s="11"/>
      <c r="H54402" s="11"/>
    </row>
    <row r="54403" spans="6:8" x14ac:dyDescent="0.25">
      <c r="F54403" s="11"/>
      <c r="G54403" s="11"/>
      <c r="H54403" s="11"/>
    </row>
    <row r="54404" spans="6:8" x14ac:dyDescent="0.25">
      <c r="F54404" s="11"/>
      <c r="G54404" s="11"/>
      <c r="H54404" s="11"/>
    </row>
    <row r="54405" spans="6:8" x14ac:dyDescent="0.25">
      <c r="F54405" s="11"/>
      <c r="G54405" s="11"/>
      <c r="H54405" s="11"/>
    </row>
    <row r="54406" spans="6:8" x14ac:dyDescent="0.25">
      <c r="F54406" s="11"/>
      <c r="G54406" s="11"/>
      <c r="H54406" s="11"/>
    </row>
    <row r="54407" spans="6:8" x14ac:dyDescent="0.25">
      <c r="F54407" s="11"/>
      <c r="G54407" s="11"/>
      <c r="H54407" s="11"/>
    </row>
    <row r="54408" spans="6:8" x14ac:dyDescent="0.25">
      <c r="F54408" s="11"/>
      <c r="G54408" s="11"/>
      <c r="H54408" s="11"/>
    </row>
    <row r="54409" spans="6:8" x14ac:dyDescent="0.25">
      <c r="F54409" s="11"/>
      <c r="G54409" s="11"/>
      <c r="H54409" s="11"/>
    </row>
    <row r="54410" spans="6:8" x14ac:dyDescent="0.25">
      <c r="F54410" s="11"/>
      <c r="G54410" s="11"/>
      <c r="H54410" s="11"/>
    </row>
    <row r="54411" spans="6:8" x14ac:dyDescent="0.25">
      <c r="F54411" s="11"/>
      <c r="G54411" s="11"/>
      <c r="H54411" s="11"/>
    </row>
    <row r="54412" spans="6:8" x14ac:dyDescent="0.25">
      <c r="F54412" s="11"/>
      <c r="G54412" s="11"/>
      <c r="H54412" s="11"/>
    </row>
    <row r="54413" spans="6:8" x14ac:dyDescent="0.25">
      <c r="F54413" s="11"/>
      <c r="G54413" s="11"/>
      <c r="H54413" s="11"/>
    </row>
    <row r="54414" spans="6:8" x14ac:dyDescent="0.25">
      <c r="F54414" s="11"/>
      <c r="G54414" s="11"/>
      <c r="H54414" s="11"/>
    </row>
    <row r="54415" spans="6:8" x14ac:dyDescent="0.25">
      <c r="F54415" s="11"/>
      <c r="G54415" s="11"/>
      <c r="H54415" s="11"/>
    </row>
    <row r="54416" spans="6:8" x14ac:dyDescent="0.25">
      <c r="F54416" s="11"/>
      <c r="G54416" s="11"/>
      <c r="H54416" s="11"/>
    </row>
    <row r="54417" spans="6:8" x14ac:dyDescent="0.25">
      <c r="F54417" s="11"/>
      <c r="G54417" s="11"/>
      <c r="H54417" s="11"/>
    </row>
    <row r="54418" spans="6:8" x14ac:dyDescent="0.25">
      <c r="F54418" s="11"/>
      <c r="G54418" s="11"/>
      <c r="H54418" s="11"/>
    </row>
    <row r="54419" spans="6:8" x14ac:dyDescent="0.25">
      <c r="F54419" s="11"/>
      <c r="G54419" s="11"/>
      <c r="H54419" s="11"/>
    </row>
    <row r="54420" spans="6:8" x14ac:dyDescent="0.25">
      <c r="F54420" s="11"/>
      <c r="G54420" s="11"/>
      <c r="H54420" s="11"/>
    </row>
    <row r="54421" spans="6:8" x14ac:dyDescent="0.25">
      <c r="F54421" s="11"/>
      <c r="G54421" s="11"/>
      <c r="H54421" s="11"/>
    </row>
    <row r="54422" spans="6:8" x14ac:dyDescent="0.25">
      <c r="F54422" s="11"/>
      <c r="G54422" s="11"/>
      <c r="H54422" s="11"/>
    </row>
    <row r="54423" spans="6:8" x14ac:dyDescent="0.25">
      <c r="F54423" s="11"/>
      <c r="G54423" s="11"/>
      <c r="H54423" s="11"/>
    </row>
    <row r="54424" spans="6:8" x14ac:dyDescent="0.25">
      <c r="F54424" s="11"/>
      <c r="G54424" s="11"/>
      <c r="H54424" s="11"/>
    </row>
    <row r="54425" spans="6:8" x14ac:dyDescent="0.25">
      <c r="F54425" s="11"/>
      <c r="G54425" s="11"/>
      <c r="H54425" s="11"/>
    </row>
    <row r="54426" spans="6:8" x14ac:dyDescent="0.25">
      <c r="F54426" s="11"/>
      <c r="G54426" s="11"/>
      <c r="H54426" s="11"/>
    </row>
    <row r="54427" spans="6:8" x14ac:dyDescent="0.25">
      <c r="F54427" s="11"/>
      <c r="G54427" s="11"/>
      <c r="H54427" s="11"/>
    </row>
    <row r="54428" spans="6:8" x14ac:dyDescent="0.25">
      <c r="F54428" s="11"/>
      <c r="G54428" s="11"/>
      <c r="H54428" s="11"/>
    </row>
    <row r="54429" spans="6:8" x14ac:dyDescent="0.25">
      <c r="F54429" s="11"/>
      <c r="G54429" s="11"/>
      <c r="H54429" s="11"/>
    </row>
    <row r="54430" spans="6:8" x14ac:dyDescent="0.25">
      <c r="F54430" s="11"/>
      <c r="G54430" s="11"/>
      <c r="H54430" s="11"/>
    </row>
    <row r="54431" spans="6:8" x14ac:dyDescent="0.25">
      <c r="F54431" s="11"/>
      <c r="G54431" s="11"/>
      <c r="H54431" s="11"/>
    </row>
    <row r="54432" spans="6:8" x14ac:dyDescent="0.25">
      <c r="F54432" s="11"/>
      <c r="G54432" s="11"/>
      <c r="H54432" s="11"/>
    </row>
    <row r="54433" spans="6:8" x14ac:dyDescent="0.25">
      <c r="F54433" s="11"/>
      <c r="G54433" s="11"/>
      <c r="H54433" s="11"/>
    </row>
    <row r="54434" spans="6:8" x14ac:dyDescent="0.25">
      <c r="F54434" s="11"/>
      <c r="G54434" s="11"/>
      <c r="H54434" s="11"/>
    </row>
    <row r="54435" spans="6:8" x14ac:dyDescent="0.25">
      <c r="F54435" s="11"/>
      <c r="G54435" s="11"/>
      <c r="H54435" s="11"/>
    </row>
    <row r="54436" spans="6:8" x14ac:dyDescent="0.25">
      <c r="F54436" s="11"/>
      <c r="G54436" s="11"/>
      <c r="H54436" s="11"/>
    </row>
    <row r="54437" spans="6:8" x14ac:dyDescent="0.25">
      <c r="F54437" s="11"/>
      <c r="G54437" s="11"/>
      <c r="H54437" s="11"/>
    </row>
    <row r="54438" spans="6:8" x14ac:dyDescent="0.25">
      <c r="F54438" s="11"/>
      <c r="G54438" s="11"/>
      <c r="H54438" s="11"/>
    </row>
    <row r="54439" spans="6:8" x14ac:dyDescent="0.25">
      <c r="F54439" s="11"/>
      <c r="G54439" s="11"/>
      <c r="H54439" s="11"/>
    </row>
    <row r="54440" spans="6:8" x14ac:dyDescent="0.25">
      <c r="F54440" s="11"/>
      <c r="G54440" s="11"/>
      <c r="H54440" s="11"/>
    </row>
    <row r="54441" spans="6:8" x14ac:dyDescent="0.25">
      <c r="F54441" s="11"/>
      <c r="G54441" s="11"/>
      <c r="H54441" s="11"/>
    </row>
    <row r="54442" spans="6:8" x14ac:dyDescent="0.25">
      <c r="F54442" s="11"/>
      <c r="G54442" s="11"/>
      <c r="H54442" s="11"/>
    </row>
    <row r="54443" spans="6:8" x14ac:dyDescent="0.25">
      <c r="F54443" s="11"/>
      <c r="G54443" s="11"/>
      <c r="H54443" s="11"/>
    </row>
    <row r="54444" spans="6:8" x14ac:dyDescent="0.25">
      <c r="F54444" s="11"/>
      <c r="G54444" s="11"/>
      <c r="H54444" s="11"/>
    </row>
    <row r="54445" spans="6:8" x14ac:dyDescent="0.25">
      <c r="F54445" s="11"/>
      <c r="G54445" s="11"/>
      <c r="H54445" s="11"/>
    </row>
    <row r="54446" spans="6:8" x14ac:dyDescent="0.25">
      <c r="F54446" s="11"/>
      <c r="G54446" s="11"/>
      <c r="H54446" s="11"/>
    </row>
    <row r="54447" spans="6:8" x14ac:dyDescent="0.25">
      <c r="F54447" s="11"/>
      <c r="G54447" s="11"/>
      <c r="H54447" s="11"/>
    </row>
    <row r="54448" spans="6:8" x14ac:dyDescent="0.25">
      <c r="F54448" s="11"/>
      <c r="G54448" s="11"/>
      <c r="H54448" s="11"/>
    </row>
    <row r="54449" spans="6:8" x14ac:dyDescent="0.25">
      <c r="F54449" s="11"/>
      <c r="G54449" s="11"/>
      <c r="H54449" s="11"/>
    </row>
    <row r="54450" spans="6:8" x14ac:dyDescent="0.25">
      <c r="F54450" s="11"/>
      <c r="G54450" s="11"/>
      <c r="H54450" s="11"/>
    </row>
    <row r="54451" spans="6:8" x14ac:dyDescent="0.25">
      <c r="F54451" s="11"/>
      <c r="G54451" s="11"/>
      <c r="H54451" s="11"/>
    </row>
    <row r="54452" spans="6:8" x14ac:dyDescent="0.25">
      <c r="F54452" s="11"/>
      <c r="G54452" s="11"/>
      <c r="H54452" s="11"/>
    </row>
    <row r="54453" spans="6:8" x14ac:dyDescent="0.25">
      <c r="F54453" s="11"/>
      <c r="G54453" s="11"/>
      <c r="H54453" s="11"/>
    </row>
    <row r="54454" spans="6:8" x14ac:dyDescent="0.25">
      <c r="F54454" s="11"/>
      <c r="G54454" s="11"/>
      <c r="H54454" s="11"/>
    </row>
    <row r="54455" spans="6:8" x14ac:dyDescent="0.25">
      <c r="F54455" s="11"/>
      <c r="G54455" s="11"/>
      <c r="H54455" s="11"/>
    </row>
    <row r="54456" spans="6:8" x14ac:dyDescent="0.25">
      <c r="F54456" s="11"/>
      <c r="G54456" s="11"/>
      <c r="H54456" s="11"/>
    </row>
    <row r="54457" spans="6:8" x14ac:dyDescent="0.25">
      <c r="F54457" s="11"/>
      <c r="G54457" s="11"/>
      <c r="H54457" s="11"/>
    </row>
    <row r="54458" spans="6:8" x14ac:dyDescent="0.25">
      <c r="F54458" s="11"/>
      <c r="G54458" s="11"/>
      <c r="H54458" s="11"/>
    </row>
    <row r="54459" spans="6:8" x14ac:dyDescent="0.25">
      <c r="F54459" s="11"/>
      <c r="G54459" s="11"/>
      <c r="H54459" s="11"/>
    </row>
    <row r="54460" spans="6:8" x14ac:dyDescent="0.25">
      <c r="F54460" s="11"/>
      <c r="G54460" s="11"/>
      <c r="H54460" s="11"/>
    </row>
    <row r="54461" spans="6:8" x14ac:dyDescent="0.25">
      <c r="F54461" s="11"/>
      <c r="G54461" s="11"/>
      <c r="H54461" s="11"/>
    </row>
    <row r="54462" spans="6:8" x14ac:dyDescent="0.25">
      <c r="F54462" s="11"/>
      <c r="G54462" s="11"/>
      <c r="H54462" s="11"/>
    </row>
    <row r="54463" spans="6:8" x14ac:dyDescent="0.25">
      <c r="F54463" s="11"/>
      <c r="G54463" s="11"/>
      <c r="H54463" s="11"/>
    </row>
    <row r="54464" spans="6:8" x14ac:dyDescent="0.25">
      <c r="F54464" s="11"/>
      <c r="G54464" s="11"/>
      <c r="H54464" s="11"/>
    </row>
    <row r="54465" spans="6:8" x14ac:dyDescent="0.25">
      <c r="F54465" s="11"/>
      <c r="G54465" s="11"/>
      <c r="H54465" s="11"/>
    </row>
    <row r="54466" spans="6:8" x14ac:dyDescent="0.25">
      <c r="F54466" s="11"/>
      <c r="G54466" s="11"/>
      <c r="H54466" s="11"/>
    </row>
    <row r="54467" spans="6:8" x14ac:dyDescent="0.25">
      <c r="F54467" s="11"/>
      <c r="G54467" s="11"/>
      <c r="H54467" s="11"/>
    </row>
    <row r="54468" spans="6:8" x14ac:dyDescent="0.25">
      <c r="F54468" s="11"/>
      <c r="G54468" s="11"/>
      <c r="H54468" s="11"/>
    </row>
    <row r="54469" spans="6:8" x14ac:dyDescent="0.25">
      <c r="F54469" s="11"/>
      <c r="G54469" s="11"/>
      <c r="H54469" s="11"/>
    </row>
    <row r="54470" spans="6:8" x14ac:dyDescent="0.25">
      <c r="F54470" s="11"/>
      <c r="G54470" s="11"/>
      <c r="H54470" s="11"/>
    </row>
    <row r="54471" spans="6:8" x14ac:dyDescent="0.25">
      <c r="F54471" s="11"/>
      <c r="G54471" s="11"/>
      <c r="H54471" s="11"/>
    </row>
    <row r="54472" spans="6:8" x14ac:dyDescent="0.25">
      <c r="F54472" s="11"/>
      <c r="G54472" s="11"/>
      <c r="H54472" s="11"/>
    </row>
    <row r="54473" spans="6:8" x14ac:dyDescent="0.25">
      <c r="F54473" s="11"/>
      <c r="G54473" s="11"/>
      <c r="H54473" s="11"/>
    </row>
    <row r="54474" spans="6:8" x14ac:dyDescent="0.25">
      <c r="F54474" s="11"/>
      <c r="G54474" s="11"/>
      <c r="H54474" s="11"/>
    </row>
    <row r="54475" spans="6:8" x14ac:dyDescent="0.25">
      <c r="F54475" s="11"/>
      <c r="G54475" s="11"/>
      <c r="H54475" s="11"/>
    </row>
    <row r="54476" spans="6:8" x14ac:dyDescent="0.25">
      <c r="F54476" s="11"/>
      <c r="G54476" s="11"/>
      <c r="H54476" s="11"/>
    </row>
    <row r="54477" spans="6:8" x14ac:dyDescent="0.25">
      <c r="F54477" s="11"/>
      <c r="G54477" s="11"/>
      <c r="H54477" s="11"/>
    </row>
    <row r="54478" spans="6:8" x14ac:dyDescent="0.25">
      <c r="F54478" s="11"/>
      <c r="G54478" s="11"/>
      <c r="H54478" s="11"/>
    </row>
    <row r="54479" spans="6:8" x14ac:dyDescent="0.25">
      <c r="F54479" s="11"/>
      <c r="G54479" s="11"/>
      <c r="H54479" s="11"/>
    </row>
    <row r="54480" spans="6:8" x14ac:dyDescent="0.25">
      <c r="F54480" s="11"/>
      <c r="G54480" s="11"/>
      <c r="H54480" s="11"/>
    </row>
    <row r="54481" spans="6:8" x14ac:dyDescent="0.25">
      <c r="F54481" s="11"/>
      <c r="G54481" s="11"/>
      <c r="H54481" s="11"/>
    </row>
    <row r="54482" spans="6:8" x14ac:dyDescent="0.25">
      <c r="F54482" s="11"/>
      <c r="G54482" s="11"/>
      <c r="H54482" s="11"/>
    </row>
    <row r="54483" spans="6:8" x14ac:dyDescent="0.25">
      <c r="F54483" s="11"/>
      <c r="G54483" s="11"/>
      <c r="H54483" s="11"/>
    </row>
    <row r="54484" spans="6:8" x14ac:dyDescent="0.25">
      <c r="F54484" s="11"/>
      <c r="G54484" s="11"/>
      <c r="H54484" s="11"/>
    </row>
    <row r="54485" spans="6:8" x14ac:dyDescent="0.25">
      <c r="F54485" s="11"/>
      <c r="G54485" s="11"/>
      <c r="H54485" s="11"/>
    </row>
    <row r="54486" spans="6:8" x14ac:dyDescent="0.25">
      <c r="F54486" s="11"/>
      <c r="G54486" s="11"/>
      <c r="H54486" s="11"/>
    </row>
    <row r="54487" spans="6:8" x14ac:dyDescent="0.25">
      <c r="F54487" s="11"/>
      <c r="G54487" s="11"/>
      <c r="H54487" s="11"/>
    </row>
    <row r="54488" spans="6:8" x14ac:dyDescent="0.25">
      <c r="F54488" s="11"/>
      <c r="G54488" s="11"/>
      <c r="H54488" s="11"/>
    </row>
    <row r="54489" spans="6:8" x14ac:dyDescent="0.25">
      <c r="F54489" s="11"/>
      <c r="G54489" s="11"/>
      <c r="H54489" s="11"/>
    </row>
    <row r="54490" spans="6:8" x14ac:dyDescent="0.25">
      <c r="F54490" s="11"/>
      <c r="G54490" s="11"/>
      <c r="H54490" s="11"/>
    </row>
    <row r="54491" spans="6:8" x14ac:dyDescent="0.25">
      <c r="F54491" s="11"/>
      <c r="G54491" s="11"/>
      <c r="H54491" s="11"/>
    </row>
    <row r="54492" spans="6:8" x14ac:dyDescent="0.25">
      <c r="F54492" s="11"/>
      <c r="G54492" s="11"/>
      <c r="H54492" s="11"/>
    </row>
    <row r="54493" spans="6:8" x14ac:dyDescent="0.25">
      <c r="F54493" s="11"/>
      <c r="G54493" s="11"/>
      <c r="H54493" s="11"/>
    </row>
    <row r="54494" spans="6:8" x14ac:dyDescent="0.25">
      <c r="F54494" s="11"/>
      <c r="G54494" s="11"/>
      <c r="H54494" s="11"/>
    </row>
    <row r="54495" spans="6:8" x14ac:dyDescent="0.25">
      <c r="F54495" s="11"/>
      <c r="G54495" s="11"/>
      <c r="H54495" s="11"/>
    </row>
    <row r="54496" spans="6:8" x14ac:dyDescent="0.25">
      <c r="F54496" s="11"/>
      <c r="G54496" s="11"/>
      <c r="H54496" s="11"/>
    </row>
    <row r="54497" spans="6:8" x14ac:dyDescent="0.25">
      <c r="F54497" s="11"/>
      <c r="G54497" s="11"/>
      <c r="H54497" s="11"/>
    </row>
    <row r="54498" spans="6:8" x14ac:dyDescent="0.25">
      <c r="F54498" s="11"/>
      <c r="G54498" s="11"/>
      <c r="H54498" s="11"/>
    </row>
    <row r="54499" spans="6:8" x14ac:dyDescent="0.25">
      <c r="F54499" s="11"/>
      <c r="G54499" s="11"/>
      <c r="H54499" s="11"/>
    </row>
    <row r="54500" spans="6:8" x14ac:dyDescent="0.25">
      <c r="F54500" s="11"/>
      <c r="G54500" s="11"/>
      <c r="H54500" s="11"/>
    </row>
    <row r="54501" spans="6:8" x14ac:dyDescent="0.25">
      <c r="F54501" s="11"/>
      <c r="G54501" s="11"/>
      <c r="H54501" s="11"/>
    </row>
    <row r="54502" spans="6:8" x14ac:dyDescent="0.25">
      <c r="F54502" s="11"/>
      <c r="G54502" s="11"/>
      <c r="H54502" s="11"/>
    </row>
    <row r="54503" spans="6:8" x14ac:dyDescent="0.25">
      <c r="F54503" s="11"/>
      <c r="G54503" s="11"/>
      <c r="H54503" s="11"/>
    </row>
    <row r="54504" spans="6:8" x14ac:dyDescent="0.25">
      <c r="F54504" s="11"/>
      <c r="G54504" s="11"/>
      <c r="H54504" s="11"/>
    </row>
    <row r="54505" spans="6:8" x14ac:dyDescent="0.25">
      <c r="F54505" s="11"/>
      <c r="G54505" s="11"/>
      <c r="H54505" s="11"/>
    </row>
    <row r="54506" spans="6:8" x14ac:dyDescent="0.25">
      <c r="F54506" s="11"/>
      <c r="G54506" s="11"/>
      <c r="H54506" s="11"/>
    </row>
    <row r="54507" spans="6:8" x14ac:dyDescent="0.25">
      <c r="F54507" s="11"/>
      <c r="G54507" s="11"/>
      <c r="H54507" s="11"/>
    </row>
    <row r="54508" spans="6:8" x14ac:dyDescent="0.25">
      <c r="F54508" s="11"/>
      <c r="G54508" s="11"/>
      <c r="H54508" s="11"/>
    </row>
    <row r="54509" spans="6:8" x14ac:dyDescent="0.25">
      <c r="F54509" s="11"/>
      <c r="G54509" s="11"/>
      <c r="H54509" s="11"/>
    </row>
    <row r="54510" spans="6:8" x14ac:dyDescent="0.25">
      <c r="F54510" s="11"/>
      <c r="G54510" s="11"/>
      <c r="H54510" s="11"/>
    </row>
    <row r="54511" spans="6:8" x14ac:dyDescent="0.25">
      <c r="F54511" s="11"/>
      <c r="G54511" s="11"/>
      <c r="H54511" s="11"/>
    </row>
    <row r="54512" spans="6:8" x14ac:dyDescent="0.25">
      <c r="F54512" s="11"/>
      <c r="G54512" s="11"/>
      <c r="H54512" s="11"/>
    </row>
    <row r="54513" spans="6:8" x14ac:dyDescent="0.25">
      <c r="F54513" s="11"/>
      <c r="G54513" s="11"/>
      <c r="H54513" s="11"/>
    </row>
    <row r="54514" spans="6:8" x14ac:dyDescent="0.25">
      <c r="F54514" s="11"/>
      <c r="G54514" s="11"/>
      <c r="H54514" s="11"/>
    </row>
    <row r="54515" spans="6:8" x14ac:dyDescent="0.25">
      <c r="F54515" s="11"/>
      <c r="G54515" s="11"/>
      <c r="H54515" s="11"/>
    </row>
    <row r="54516" spans="6:8" x14ac:dyDescent="0.25">
      <c r="F54516" s="11"/>
      <c r="G54516" s="11"/>
      <c r="H54516" s="11"/>
    </row>
    <row r="54517" spans="6:8" x14ac:dyDescent="0.25">
      <c r="F54517" s="11"/>
      <c r="G54517" s="11"/>
      <c r="H54517" s="11"/>
    </row>
    <row r="54518" spans="6:8" x14ac:dyDescent="0.25">
      <c r="F54518" s="11"/>
      <c r="G54518" s="11"/>
      <c r="H54518" s="11"/>
    </row>
    <row r="54519" spans="6:8" x14ac:dyDescent="0.25">
      <c r="F54519" s="11"/>
      <c r="G54519" s="11"/>
      <c r="H54519" s="11"/>
    </row>
    <row r="54520" spans="6:8" x14ac:dyDescent="0.25">
      <c r="F54520" s="11"/>
      <c r="G54520" s="11"/>
      <c r="H54520" s="11"/>
    </row>
    <row r="54521" spans="6:8" x14ac:dyDescent="0.25">
      <c r="F54521" s="11"/>
      <c r="G54521" s="11"/>
      <c r="H54521" s="11"/>
    </row>
    <row r="54522" spans="6:8" x14ac:dyDescent="0.25">
      <c r="F54522" s="11"/>
      <c r="G54522" s="11"/>
      <c r="H54522" s="11"/>
    </row>
    <row r="54523" spans="6:8" x14ac:dyDescent="0.25">
      <c r="F54523" s="11"/>
      <c r="G54523" s="11"/>
      <c r="H54523" s="11"/>
    </row>
    <row r="54524" spans="6:8" x14ac:dyDescent="0.25">
      <c r="F54524" s="11"/>
      <c r="G54524" s="11"/>
      <c r="H54524" s="11"/>
    </row>
    <row r="54525" spans="6:8" x14ac:dyDescent="0.25">
      <c r="F54525" s="11"/>
      <c r="G54525" s="11"/>
      <c r="H54525" s="11"/>
    </row>
    <row r="54526" spans="6:8" x14ac:dyDescent="0.25">
      <c r="F54526" s="11"/>
      <c r="G54526" s="11"/>
      <c r="H54526" s="11"/>
    </row>
    <row r="54527" spans="6:8" x14ac:dyDescent="0.25">
      <c r="F54527" s="11"/>
      <c r="G54527" s="11"/>
      <c r="H54527" s="11"/>
    </row>
    <row r="54528" spans="6:8" x14ac:dyDescent="0.25">
      <c r="F54528" s="11"/>
      <c r="G54528" s="11"/>
      <c r="H54528" s="11"/>
    </row>
    <row r="54529" spans="6:8" x14ac:dyDescent="0.25">
      <c r="F54529" s="11"/>
      <c r="G54529" s="11"/>
      <c r="H54529" s="11"/>
    </row>
    <row r="54530" spans="6:8" x14ac:dyDescent="0.25">
      <c r="F54530" s="11"/>
      <c r="G54530" s="11"/>
      <c r="H54530" s="11"/>
    </row>
    <row r="54531" spans="6:8" x14ac:dyDescent="0.25">
      <c r="F54531" s="11"/>
      <c r="G54531" s="11"/>
      <c r="H54531" s="11"/>
    </row>
    <row r="54532" spans="6:8" x14ac:dyDescent="0.25">
      <c r="F54532" s="11"/>
      <c r="G54532" s="11"/>
      <c r="H54532" s="11"/>
    </row>
    <row r="54533" spans="6:8" x14ac:dyDescent="0.25">
      <c r="F54533" s="11"/>
      <c r="G54533" s="11"/>
      <c r="H54533" s="11"/>
    </row>
    <row r="54534" spans="6:8" x14ac:dyDescent="0.25">
      <c r="F54534" s="11"/>
      <c r="G54534" s="11"/>
      <c r="H54534" s="11"/>
    </row>
    <row r="54535" spans="6:8" x14ac:dyDescent="0.25">
      <c r="F54535" s="11"/>
      <c r="G54535" s="11"/>
      <c r="H54535" s="11"/>
    </row>
    <row r="54536" spans="6:8" x14ac:dyDescent="0.25">
      <c r="F54536" s="11"/>
      <c r="G54536" s="11"/>
      <c r="H54536" s="11"/>
    </row>
    <row r="54537" spans="6:8" x14ac:dyDescent="0.25">
      <c r="F54537" s="11"/>
      <c r="G54537" s="11"/>
      <c r="H54537" s="11"/>
    </row>
    <row r="54538" spans="6:8" x14ac:dyDescent="0.25">
      <c r="F54538" s="11"/>
      <c r="G54538" s="11"/>
      <c r="H54538" s="11"/>
    </row>
    <row r="54539" spans="6:8" x14ac:dyDescent="0.25">
      <c r="F54539" s="11"/>
      <c r="G54539" s="11"/>
      <c r="H54539" s="11"/>
    </row>
    <row r="54540" spans="6:8" x14ac:dyDescent="0.25">
      <c r="F54540" s="11"/>
      <c r="G54540" s="11"/>
      <c r="H54540" s="11"/>
    </row>
    <row r="54541" spans="6:8" x14ac:dyDescent="0.25">
      <c r="F54541" s="11"/>
      <c r="G54541" s="11"/>
      <c r="H54541" s="11"/>
    </row>
    <row r="54542" spans="6:8" x14ac:dyDescent="0.25">
      <c r="F54542" s="11"/>
      <c r="G54542" s="11"/>
      <c r="H54542" s="11"/>
    </row>
    <row r="54543" spans="6:8" x14ac:dyDescent="0.25">
      <c r="F54543" s="11"/>
      <c r="G54543" s="11"/>
      <c r="H54543" s="11"/>
    </row>
    <row r="54544" spans="6:8" x14ac:dyDescent="0.25">
      <c r="F54544" s="11"/>
      <c r="G54544" s="11"/>
      <c r="H54544" s="11"/>
    </row>
    <row r="54545" spans="6:8" x14ac:dyDescent="0.25">
      <c r="F54545" s="11"/>
      <c r="G54545" s="11"/>
      <c r="H54545" s="11"/>
    </row>
    <row r="54546" spans="6:8" x14ac:dyDescent="0.25">
      <c r="F54546" s="11"/>
      <c r="G54546" s="11"/>
      <c r="H54546" s="11"/>
    </row>
    <row r="54547" spans="6:8" x14ac:dyDescent="0.25">
      <c r="F54547" s="11"/>
      <c r="G54547" s="11"/>
      <c r="H54547" s="11"/>
    </row>
    <row r="54548" spans="6:8" x14ac:dyDescent="0.25">
      <c r="F54548" s="11"/>
      <c r="G54548" s="11"/>
      <c r="H54548" s="11"/>
    </row>
    <row r="54549" spans="6:8" x14ac:dyDescent="0.25">
      <c r="F54549" s="11"/>
      <c r="G54549" s="11"/>
      <c r="H54549" s="11"/>
    </row>
    <row r="54550" spans="6:8" x14ac:dyDescent="0.25">
      <c r="F54550" s="11"/>
      <c r="G54550" s="11"/>
      <c r="H54550" s="11"/>
    </row>
    <row r="54551" spans="6:8" x14ac:dyDescent="0.25">
      <c r="F54551" s="11"/>
      <c r="G54551" s="11"/>
      <c r="H54551" s="11"/>
    </row>
    <row r="54552" spans="6:8" x14ac:dyDescent="0.25">
      <c r="F54552" s="11"/>
      <c r="G54552" s="11"/>
      <c r="H54552" s="11"/>
    </row>
    <row r="54553" spans="6:8" x14ac:dyDescent="0.25">
      <c r="F54553" s="11"/>
      <c r="G54553" s="11"/>
      <c r="H54553" s="11"/>
    </row>
    <row r="54554" spans="6:8" x14ac:dyDescent="0.25">
      <c r="F54554" s="11"/>
      <c r="G54554" s="11"/>
      <c r="H54554" s="11"/>
    </row>
    <row r="54555" spans="6:8" x14ac:dyDescent="0.25">
      <c r="F54555" s="11"/>
      <c r="G54555" s="11"/>
      <c r="H54555" s="11"/>
    </row>
    <row r="54556" spans="6:8" x14ac:dyDescent="0.25">
      <c r="F54556" s="11"/>
      <c r="G54556" s="11"/>
      <c r="H54556" s="11"/>
    </row>
    <row r="54557" spans="6:8" x14ac:dyDescent="0.25">
      <c r="F54557" s="11"/>
      <c r="G54557" s="11"/>
      <c r="H54557" s="11"/>
    </row>
    <row r="54558" spans="6:8" x14ac:dyDescent="0.25">
      <c r="F54558" s="11"/>
      <c r="G54558" s="11"/>
      <c r="H54558" s="11"/>
    </row>
    <row r="54559" spans="6:8" x14ac:dyDescent="0.25">
      <c r="F54559" s="11"/>
      <c r="G54559" s="11"/>
      <c r="H54559" s="11"/>
    </row>
    <row r="54560" spans="6:8" x14ac:dyDescent="0.25">
      <c r="F54560" s="11"/>
      <c r="G54560" s="11"/>
      <c r="H54560" s="11"/>
    </row>
    <row r="54561" spans="6:8" x14ac:dyDescent="0.25">
      <c r="F54561" s="11"/>
      <c r="G54561" s="11"/>
      <c r="H54561" s="11"/>
    </row>
    <row r="54562" spans="6:8" x14ac:dyDescent="0.25">
      <c r="F54562" s="11"/>
      <c r="G54562" s="11"/>
      <c r="H54562" s="11"/>
    </row>
    <row r="54563" spans="6:8" x14ac:dyDescent="0.25">
      <c r="F54563" s="11"/>
      <c r="G54563" s="11"/>
      <c r="H54563" s="11"/>
    </row>
    <row r="54564" spans="6:8" x14ac:dyDescent="0.25">
      <c r="F54564" s="11"/>
      <c r="G54564" s="11"/>
      <c r="H54564" s="11"/>
    </row>
    <row r="54565" spans="6:8" x14ac:dyDescent="0.25">
      <c r="F54565" s="11"/>
      <c r="G54565" s="11"/>
      <c r="H54565" s="11"/>
    </row>
    <row r="54566" spans="6:8" x14ac:dyDescent="0.25">
      <c r="F54566" s="11"/>
      <c r="G54566" s="11"/>
      <c r="H54566" s="11"/>
    </row>
    <row r="54567" spans="6:8" x14ac:dyDescent="0.25">
      <c r="F54567" s="11"/>
      <c r="G54567" s="11"/>
      <c r="H54567" s="11"/>
    </row>
    <row r="54568" spans="6:8" x14ac:dyDescent="0.25">
      <c r="F54568" s="11"/>
      <c r="G54568" s="11"/>
      <c r="H54568" s="11"/>
    </row>
    <row r="54569" spans="6:8" x14ac:dyDescent="0.25">
      <c r="F54569" s="11"/>
      <c r="G54569" s="11"/>
      <c r="H54569" s="11"/>
    </row>
    <row r="54570" spans="6:8" x14ac:dyDescent="0.25">
      <c r="F54570" s="11"/>
      <c r="G54570" s="11"/>
      <c r="H54570" s="11"/>
    </row>
    <row r="54571" spans="6:8" x14ac:dyDescent="0.25">
      <c r="F54571" s="11"/>
      <c r="G54571" s="11"/>
      <c r="H54571" s="11"/>
    </row>
    <row r="54572" spans="6:8" x14ac:dyDescent="0.25">
      <c r="F54572" s="11"/>
      <c r="G54572" s="11"/>
      <c r="H54572" s="11"/>
    </row>
    <row r="54573" spans="6:8" x14ac:dyDescent="0.25">
      <c r="F54573" s="11"/>
      <c r="G54573" s="11"/>
      <c r="H54573" s="11"/>
    </row>
    <row r="54574" spans="6:8" x14ac:dyDescent="0.25">
      <c r="F54574" s="11"/>
      <c r="G54574" s="11"/>
      <c r="H54574" s="11"/>
    </row>
    <row r="54575" spans="6:8" x14ac:dyDescent="0.25">
      <c r="F54575" s="11"/>
      <c r="G54575" s="11"/>
      <c r="H54575" s="11"/>
    </row>
    <row r="54576" spans="6:8" x14ac:dyDescent="0.25">
      <c r="F54576" s="11"/>
      <c r="G54576" s="11"/>
      <c r="H54576" s="11"/>
    </row>
    <row r="54577" spans="6:8" x14ac:dyDescent="0.25">
      <c r="F54577" s="11"/>
      <c r="G54577" s="11"/>
      <c r="H54577" s="11"/>
    </row>
    <row r="54578" spans="6:8" x14ac:dyDescent="0.25">
      <c r="F54578" s="11"/>
      <c r="G54578" s="11"/>
      <c r="H54578" s="11"/>
    </row>
    <row r="54579" spans="6:8" x14ac:dyDescent="0.25">
      <c r="F54579" s="11"/>
      <c r="G54579" s="11"/>
      <c r="H54579" s="11"/>
    </row>
    <row r="54580" spans="6:8" x14ac:dyDescent="0.25">
      <c r="F54580" s="11"/>
      <c r="G54580" s="11"/>
      <c r="H54580" s="11"/>
    </row>
    <row r="54581" spans="6:8" x14ac:dyDescent="0.25">
      <c r="F54581" s="11"/>
      <c r="G54581" s="11"/>
      <c r="H54581" s="11"/>
    </row>
    <row r="54582" spans="6:8" x14ac:dyDescent="0.25">
      <c r="F54582" s="11"/>
      <c r="G54582" s="11"/>
      <c r="H54582" s="11"/>
    </row>
    <row r="54583" spans="6:8" x14ac:dyDescent="0.25">
      <c r="F54583" s="11"/>
      <c r="G54583" s="11"/>
      <c r="H54583" s="11"/>
    </row>
    <row r="54584" spans="6:8" x14ac:dyDescent="0.25">
      <c r="F54584" s="11"/>
      <c r="G54584" s="11"/>
      <c r="H54584" s="11"/>
    </row>
    <row r="54585" spans="6:8" x14ac:dyDescent="0.25">
      <c r="F54585" s="11"/>
      <c r="G54585" s="11"/>
      <c r="H54585" s="11"/>
    </row>
    <row r="54586" spans="6:8" x14ac:dyDescent="0.25">
      <c r="F54586" s="11"/>
      <c r="G54586" s="11"/>
      <c r="H54586" s="11"/>
    </row>
    <row r="54587" spans="6:8" x14ac:dyDescent="0.25">
      <c r="F54587" s="11"/>
      <c r="G54587" s="11"/>
      <c r="H54587" s="11"/>
    </row>
    <row r="54588" spans="6:8" x14ac:dyDescent="0.25">
      <c r="F54588" s="11"/>
      <c r="G54588" s="11"/>
      <c r="H54588" s="11"/>
    </row>
    <row r="54589" spans="6:8" x14ac:dyDescent="0.25">
      <c r="F54589" s="11"/>
      <c r="G54589" s="11"/>
      <c r="H54589" s="11"/>
    </row>
    <row r="54590" spans="6:8" x14ac:dyDescent="0.25">
      <c r="F54590" s="11"/>
      <c r="G54590" s="11"/>
      <c r="H54590" s="11"/>
    </row>
    <row r="54591" spans="6:8" x14ac:dyDescent="0.25">
      <c r="F54591" s="11"/>
      <c r="G54591" s="11"/>
      <c r="H54591" s="11"/>
    </row>
    <row r="54592" spans="6:8" x14ac:dyDescent="0.25">
      <c r="F54592" s="11"/>
      <c r="G54592" s="11"/>
      <c r="H54592" s="11"/>
    </row>
    <row r="54593" spans="6:8" x14ac:dyDescent="0.25">
      <c r="F54593" s="11"/>
      <c r="G54593" s="11"/>
      <c r="H54593" s="11"/>
    </row>
    <row r="54594" spans="6:8" x14ac:dyDescent="0.25">
      <c r="F54594" s="11"/>
      <c r="G54594" s="11"/>
      <c r="H54594" s="11"/>
    </row>
    <row r="54595" spans="6:8" x14ac:dyDescent="0.25">
      <c r="F54595" s="11"/>
      <c r="G54595" s="11"/>
      <c r="H54595" s="11"/>
    </row>
    <row r="54596" spans="6:8" x14ac:dyDescent="0.25">
      <c r="F54596" s="11"/>
      <c r="G54596" s="11"/>
      <c r="H54596" s="11"/>
    </row>
    <row r="54597" spans="6:8" x14ac:dyDescent="0.25">
      <c r="F54597" s="11"/>
      <c r="G54597" s="11"/>
      <c r="H54597" s="11"/>
    </row>
    <row r="54598" spans="6:8" x14ac:dyDescent="0.25">
      <c r="F54598" s="11"/>
      <c r="G54598" s="11"/>
      <c r="H54598" s="11"/>
    </row>
    <row r="54599" spans="6:8" x14ac:dyDescent="0.25">
      <c r="F54599" s="11"/>
      <c r="G54599" s="11"/>
      <c r="H54599" s="11"/>
    </row>
    <row r="54600" spans="6:8" x14ac:dyDescent="0.25">
      <c r="F54600" s="11"/>
      <c r="G54600" s="11"/>
      <c r="H54600" s="11"/>
    </row>
    <row r="54601" spans="6:8" x14ac:dyDescent="0.25">
      <c r="F54601" s="11"/>
      <c r="G54601" s="11"/>
      <c r="H54601" s="11"/>
    </row>
    <row r="54602" spans="6:8" x14ac:dyDescent="0.25">
      <c r="F54602" s="11"/>
      <c r="G54602" s="11"/>
      <c r="H54602" s="11"/>
    </row>
    <row r="54603" spans="6:8" x14ac:dyDescent="0.25">
      <c r="F54603" s="11"/>
      <c r="G54603" s="11"/>
      <c r="H54603" s="11"/>
    </row>
    <row r="54604" spans="6:8" x14ac:dyDescent="0.25">
      <c r="F54604" s="11"/>
      <c r="G54604" s="11"/>
      <c r="H54604" s="11"/>
    </row>
    <row r="54605" spans="6:8" x14ac:dyDescent="0.25">
      <c r="F54605" s="11"/>
      <c r="G54605" s="11"/>
      <c r="H54605" s="11"/>
    </row>
    <row r="54606" spans="6:8" x14ac:dyDescent="0.25">
      <c r="F54606" s="11"/>
      <c r="G54606" s="11"/>
      <c r="H54606" s="11"/>
    </row>
    <row r="54607" spans="6:8" x14ac:dyDescent="0.25">
      <c r="F54607" s="11"/>
      <c r="G54607" s="11"/>
      <c r="H54607" s="11"/>
    </row>
    <row r="54608" spans="6:8" x14ac:dyDescent="0.25">
      <c r="F54608" s="11"/>
      <c r="G54608" s="11"/>
      <c r="H54608" s="11"/>
    </row>
    <row r="54609" spans="6:8" x14ac:dyDescent="0.25">
      <c r="F54609" s="11"/>
      <c r="G54609" s="11"/>
      <c r="H54609" s="11"/>
    </row>
    <row r="54610" spans="6:8" x14ac:dyDescent="0.25">
      <c r="F54610" s="11"/>
      <c r="G54610" s="11"/>
      <c r="H54610" s="11"/>
    </row>
    <row r="54611" spans="6:8" x14ac:dyDescent="0.25">
      <c r="F54611" s="11"/>
      <c r="G54611" s="11"/>
      <c r="H54611" s="11"/>
    </row>
    <row r="54612" spans="6:8" x14ac:dyDescent="0.25">
      <c r="F54612" s="11"/>
      <c r="G54612" s="11"/>
      <c r="H54612" s="11"/>
    </row>
    <row r="54613" spans="6:8" x14ac:dyDescent="0.25">
      <c r="F54613" s="11"/>
      <c r="G54613" s="11"/>
      <c r="H54613" s="11"/>
    </row>
    <row r="54614" spans="6:8" x14ac:dyDescent="0.25">
      <c r="F54614" s="11"/>
      <c r="G54614" s="11"/>
      <c r="H54614" s="11"/>
    </row>
    <row r="54615" spans="6:8" x14ac:dyDescent="0.25">
      <c r="F54615" s="11"/>
      <c r="G54615" s="11"/>
      <c r="H54615" s="11"/>
    </row>
    <row r="54616" spans="6:8" x14ac:dyDescent="0.25">
      <c r="F54616" s="11"/>
      <c r="G54616" s="11"/>
      <c r="H54616" s="11"/>
    </row>
    <row r="54617" spans="6:8" x14ac:dyDescent="0.25">
      <c r="F54617" s="11"/>
      <c r="G54617" s="11"/>
      <c r="H54617" s="11"/>
    </row>
    <row r="54618" spans="6:8" x14ac:dyDescent="0.25">
      <c r="F54618" s="11"/>
      <c r="G54618" s="11"/>
      <c r="H54618" s="11"/>
    </row>
    <row r="54619" spans="6:8" x14ac:dyDescent="0.25">
      <c r="F54619" s="11"/>
      <c r="G54619" s="11"/>
      <c r="H54619" s="11"/>
    </row>
    <row r="54620" spans="6:8" x14ac:dyDescent="0.25">
      <c r="F54620" s="11"/>
      <c r="G54620" s="11"/>
      <c r="H54620" s="11"/>
    </row>
    <row r="54621" spans="6:8" x14ac:dyDescent="0.25">
      <c r="F54621" s="11"/>
      <c r="G54621" s="11"/>
      <c r="H54621" s="11"/>
    </row>
    <row r="54622" spans="6:8" x14ac:dyDescent="0.25">
      <c r="F54622" s="11"/>
      <c r="G54622" s="11"/>
      <c r="H54622" s="11"/>
    </row>
    <row r="54623" spans="6:8" x14ac:dyDescent="0.25">
      <c r="F54623" s="11"/>
      <c r="G54623" s="11"/>
      <c r="H54623" s="11"/>
    </row>
    <row r="54624" spans="6:8" x14ac:dyDescent="0.25">
      <c r="F54624" s="11"/>
      <c r="G54624" s="11"/>
      <c r="H54624" s="11"/>
    </row>
    <row r="54625" spans="6:8" x14ac:dyDescent="0.25">
      <c r="F54625" s="11"/>
      <c r="G54625" s="11"/>
      <c r="H54625" s="11"/>
    </row>
    <row r="54626" spans="6:8" x14ac:dyDescent="0.25">
      <c r="F54626" s="11"/>
      <c r="G54626" s="11"/>
      <c r="H54626" s="11"/>
    </row>
    <row r="54627" spans="6:8" x14ac:dyDescent="0.25">
      <c r="F54627" s="11"/>
      <c r="G54627" s="11"/>
      <c r="H54627" s="11"/>
    </row>
    <row r="54628" spans="6:8" x14ac:dyDescent="0.25">
      <c r="F54628" s="11"/>
      <c r="G54628" s="11"/>
      <c r="H54628" s="11"/>
    </row>
    <row r="54629" spans="6:8" x14ac:dyDescent="0.25">
      <c r="F54629" s="11"/>
      <c r="G54629" s="11"/>
      <c r="H54629" s="11"/>
    </row>
    <row r="54630" spans="6:8" x14ac:dyDescent="0.25">
      <c r="F54630" s="11"/>
      <c r="G54630" s="11"/>
      <c r="H54630" s="11"/>
    </row>
    <row r="54631" spans="6:8" x14ac:dyDescent="0.25">
      <c r="F54631" s="11"/>
      <c r="G54631" s="11"/>
      <c r="H54631" s="11"/>
    </row>
    <row r="54632" spans="6:8" x14ac:dyDescent="0.25">
      <c r="F54632" s="11"/>
      <c r="G54632" s="11"/>
      <c r="H54632" s="11"/>
    </row>
    <row r="54633" spans="6:8" x14ac:dyDescent="0.25">
      <c r="F54633" s="11"/>
      <c r="G54633" s="11"/>
      <c r="H54633" s="11"/>
    </row>
    <row r="54634" spans="6:8" x14ac:dyDescent="0.25">
      <c r="F54634" s="11"/>
      <c r="G54634" s="11"/>
      <c r="H54634" s="11"/>
    </row>
    <row r="54635" spans="6:8" x14ac:dyDescent="0.25">
      <c r="F54635" s="11"/>
      <c r="G54635" s="11"/>
      <c r="H54635" s="11"/>
    </row>
    <row r="54636" spans="6:8" x14ac:dyDescent="0.25">
      <c r="F54636" s="11"/>
      <c r="G54636" s="11"/>
      <c r="H54636" s="11"/>
    </row>
    <row r="54637" spans="6:8" x14ac:dyDescent="0.25">
      <c r="F54637" s="11"/>
      <c r="G54637" s="11"/>
      <c r="H54637" s="11"/>
    </row>
    <row r="54638" spans="6:8" x14ac:dyDescent="0.25">
      <c r="F54638" s="11"/>
      <c r="G54638" s="11"/>
      <c r="H54638" s="11"/>
    </row>
    <row r="54639" spans="6:8" x14ac:dyDescent="0.25">
      <c r="F54639" s="11"/>
      <c r="G54639" s="11"/>
      <c r="H54639" s="11"/>
    </row>
    <row r="54640" spans="6:8" x14ac:dyDescent="0.25">
      <c r="F54640" s="11"/>
      <c r="G54640" s="11"/>
      <c r="H54640" s="11"/>
    </row>
    <row r="54641" spans="6:8" x14ac:dyDescent="0.25">
      <c r="F54641" s="11"/>
      <c r="G54641" s="11"/>
      <c r="H54641" s="11"/>
    </row>
    <row r="54642" spans="6:8" x14ac:dyDescent="0.25">
      <c r="F54642" s="11"/>
      <c r="G54642" s="11"/>
      <c r="H54642" s="11"/>
    </row>
    <row r="54643" spans="6:8" x14ac:dyDescent="0.25">
      <c r="F54643" s="11"/>
      <c r="G54643" s="11"/>
      <c r="H54643" s="11"/>
    </row>
    <row r="54644" spans="6:8" x14ac:dyDescent="0.25">
      <c r="F54644" s="11"/>
      <c r="G54644" s="11"/>
      <c r="H54644" s="11"/>
    </row>
    <row r="54645" spans="6:8" x14ac:dyDescent="0.25">
      <c r="F54645" s="11"/>
      <c r="G54645" s="11"/>
      <c r="H54645" s="11"/>
    </row>
    <row r="54646" spans="6:8" x14ac:dyDescent="0.25">
      <c r="F54646" s="11"/>
      <c r="G54646" s="11"/>
      <c r="H54646" s="11"/>
    </row>
    <row r="54647" spans="6:8" x14ac:dyDescent="0.25">
      <c r="F54647" s="11"/>
      <c r="G54647" s="11"/>
      <c r="H54647" s="11"/>
    </row>
    <row r="54648" spans="6:8" x14ac:dyDescent="0.25">
      <c r="F54648" s="11"/>
      <c r="G54648" s="11"/>
      <c r="H54648" s="11"/>
    </row>
    <row r="54649" spans="6:8" x14ac:dyDescent="0.25">
      <c r="F54649" s="11"/>
      <c r="G54649" s="11"/>
      <c r="H54649" s="11"/>
    </row>
    <row r="54650" spans="6:8" x14ac:dyDescent="0.25">
      <c r="F54650" s="11"/>
      <c r="G54650" s="11"/>
      <c r="H54650" s="11"/>
    </row>
    <row r="54651" spans="6:8" x14ac:dyDescent="0.25">
      <c r="F54651" s="11"/>
      <c r="G54651" s="11"/>
      <c r="H54651" s="11"/>
    </row>
    <row r="54652" spans="6:8" x14ac:dyDescent="0.25">
      <c r="F54652" s="11"/>
      <c r="G54652" s="11"/>
      <c r="H54652" s="11"/>
    </row>
    <row r="54653" spans="6:8" x14ac:dyDescent="0.25">
      <c r="F54653" s="11"/>
      <c r="G54653" s="11"/>
      <c r="H54653" s="11"/>
    </row>
    <row r="54654" spans="6:8" x14ac:dyDescent="0.25">
      <c r="F54654" s="11"/>
      <c r="G54654" s="11"/>
      <c r="H54654" s="11"/>
    </row>
    <row r="54655" spans="6:8" x14ac:dyDescent="0.25">
      <c r="F54655" s="11"/>
      <c r="G54655" s="11"/>
      <c r="H54655" s="11"/>
    </row>
    <row r="54656" spans="6:8" x14ac:dyDescent="0.25">
      <c r="F54656" s="11"/>
      <c r="G54656" s="11"/>
      <c r="H54656" s="11"/>
    </row>
    <row r="54657" spans="6:8" x14ac:dyDescent="0.25">
      <c r="F54657" s="11"/>
      <c r="G54657" s="11"/>
      <c r="H54657" s="11"/>
    </row>
    <row r="54658" spans="6:8" x14ac:dyDescent="0.25">
      <c r="F54658" s="11"/>
      <c r="G54658" s="11"/>
      <c r="H54658" s="11"/>
    </row>
    <row r="54659" spans="6:8" x14ac:dyDescent="0.25">
      <c r="F54659" s="11"/>
      <c r="G54659" s="11"/>
      <c r="H54659" s="11"/>
    </row>
    <row r="54660" spans="6:8" x14ac:dyDescent="0.25">
      <c r="F54660" s="11"/>
      <c r="G54660" s="11"/>
      <c r="H54660" s="11"/>
    </row>
    <row r="54661" spans="6:8" x14ac:dyDescent="0.25">
      <c r="F54661" s="11"/>
      <c r="G54661" s="11"/>
      <c r="H54661" s="11"/>
    </row>
    <row r="54662" spans="6:8" x14ac:dyDescent="0.25">
      <c r="F54662" s="11"/>
      <c r="G54662" s="11"/>
      <c r="H54662" s="11"/>
    </row>
    <row r="54663" spans="6:8" x14ac:dyDescent="0.25">
      <c r="F54663" s="11"/>
      <c r="G54663" s="11"/>
      <c r="H54663" s="11"/>
    </row>
    <row r="54664" spans="6:8" x14ac:dyDescent="0.25">
      <c r="F54664" s="11"/>
      <c r="G54664" s="11"/>
      <c r="H54664" s="11"/>
    </row>
    <row r="54665" spans="6:8" x14ac:dyDescent="0.25">
      <c r="F54665" s="11"/>
      <c r="G54665" s="11"/>
      <c r="H54665" s="11"/>
    </row>
    <row r="54666" spans="6:8" x14ac:dyDescent="0.25">
      <c r="F54666" s="11"/>
      <c r="G54666" s="11"/>
      <c r="H54666" s="11"/>
    </row>
    <row r="54667" spans="6:8" x14ac:dyDescent="0.25">
      <c r="F54667" s="11"/>
      <c r="G54667" s="11"/>
      <c r="H54667" s="11"/>
    </row>
    <row r="54668" spans="6:8" x14ac:dyDescent="0.25">
      <c r="F54668" s="11"/>
      <c r="G54668" s="11"/>
      <c r="H54668" s="11"/>
    </row>
    <row r="54669" spans="6:8" x14ac:dyDescent="0.25">
      <c r="F54669" s="11"/>
      <c r="G54669" s="11"/>
      <c r="H54669" s="11"/>
    </row>
    <row r="54670" spans="6:8" x14ac:dyDescent="0.25">
      <c r="F54670" s="11"/>
      <c r="G54670" s="11"/>
      <c r="H54670" s="11"/>
    </row>
    <row r="54671" spans="6:8" x14ac:dyDescent="0.25">
      <c r="F54671" s="11"/>
      <c r="G54671" s="11"/>
      <c r="H54671" s="11"/>
    </row>
    <row r="54672" spans="6:8" x14ac:dyDescent="0.25">
      <c r="F54672" s="11"/>
      <c r="G54672" s="11"/>
      <c r="H54672" s="11"/>
    </row>
    <row r="54673" spans="6:8" x14ac:dyDescent="0.25">
      <c r="F54673" s="11"/>
      <c r="G54673" s="11"/>
      <c r="H54673" s="11"/>
    </row>
    <row r="54674" spans="6:8" x14ac:dyDescent="0.25">
      <c r="F54674" s="11"/>
      <c r="G54674" s="11"/>
      <c r="H54674" s="11"/>
    </row>
    <row r="54675" spans="6:8" x14ac:dyDescent="0.25">
      <c r="F54675" s="11"/>
      <c r="G54675" s="11"/>
      <c r="H54675" s="11"/>
    </row>
    <row r="54676" spans="6:8" x14ac:dyDescent="0.25">
      <c r="F54676" s="11"/>
      <c r="G54676" s="11"/>
      <c r="H54676" s="11"/>
    </row>
    <row r="54677" spans="6:8" x14ac:dyDescent="0.25">
      <c r="F54677" s="11"/>
      <c r="G54677" s="11"/>
      <c r="H54677" s="11"/>
    </row>
    <row r="54678" spans="6:8" x14ac:dyDescent="0.25">
      <c r="F54678" s="11"/>
      <c r="G54678" s="11"/>
      <c r="H54678" s="11"/>
    </row>
    <row r="54679" spans="6:8" x14ac:dyDescent="0.25">
      <c r="F54679" s="11"/>
      <c r="G54679" s="11"/>
      <c r="H54679" s="11"/>
    </row>
    <row r="54680" spans="6:8" x14ac:dyDescent="0.25">
      <c r="F54680" s="11"/>
      <c r="G54680" s="11"/>
      <c r="H54680" s="11"/>
    </row>
    <row r="54681" spans="6:8" x14ac:dyDescent="0.25">
      <c r="F54681" s="11"/>
      <c r="G54681" s="11"/>
      <c r="H54681" s="11"/>
    </row>
    <row r="54682" spans="6:8" x14ac:dyDescent="0.25">
      <c r="F54682" s="11"/>
      <c r="G54682" s="11"/>
      <c r="H54682" s="11"/>
    </row>
    <row r="54683" spans="6:8" x14ac:dyDescent="0.25">
      <c r="F54683" s="11"/>
      <c r="G54683" s="11"/>
      <c r="H54683" s="11"/>
    </row>
    <row r="54684" spans="6:8" x14ac:dyDescent="0.25">
      <c r="F54684" s="11"/>
      <c r="G54684" s="11"/>
      <c r="H54684" s="11"/>
    </row>
    <row r="54685" spans="6:8" x14ac:dyDescent="0.25">
      <c r="F54685" s="11"/>
      <c r="G54685" s="11"/>
      <c r="H54685" s="11"/>
    </row>
    <row r="54686" spans="6:8" x14ac:dyDescent="0.25">
      <c r="F54686" s="11"/>
      <c r="G54686" s="11"/>
      <c r="H54686" s="11"/>
    </row>
    <row r="54687" spans="6:8" x14ac:dyDescent="0.25">
      <c r="F54687" s="11"/>
      <c r="G54687" s="11"/>
      <c r="H54687" s="11"/>
    </row>
    <row r="54688" spans="6:8" x14ac:dyDescent="0.25">
      <c r="F54688" s="11"/>
      <c r="G54688" s="11"/>
      <c r="H54688" s="11"/>
    </row>
    <row r="54689" spans="6:8" x14ac:dyDescent="0.25">
      <c r="F54689" s="11"/>
      <c r="G54689" s="11"/>
      <c r="H54689" s="11"/>
    </row>
    <row r="54690" spans="6:8" x14ac:dyDescent="0.25">
      <c r="F54690" s="11"/>
      <c r="G54690" s="11"/>
      <c r="H54690" s="11"/>
    </row>
    <row r="54691" spans="6:8" x14ac:dyDescent="0.25">
      <c r="F54691" s="11"/>
      <c r="G54691" s="11"/>
      <c r="H54691" s="11"/>
    </row>
    <row r="54692" spans="6:8" x14ac:dyDescent="0.25">
      <c r="F54692" s="11"/>
      <c r="G54692" s="11"/>
      <c r="H54692" s="11"/>
    </row>
    <row r="54693" spans="6:8" x14ac:dyDescent="0.25">
      <c r="F54693" s="11"/>
      <c r="G54693" s="11"/>
      <c r="H54693" s="11"/>
    </row>
    <row r="54694" spans="6:8" x14ac:dyDescent="0.25">
      <c r="F54694" s="11"/>
      <c r="G54694" s="11"/>
      <c r="H54694" s="11"/>
    </row>
    <row r="54695" spans="6:8" x14ac:dyDescent="0.25">
      <c r="F54695" s="11"/>
      <c r="G54695" s="11"/>
      <c r="H54695" s="11"/>
    </row>
    <row r="54696" spans="6:8" x14ac:dyDescent="0.25">
      <c r="F54696" s="11"/>
      <c r="G54696" s="11"/>
      <c r="H54696" s="11"/>
    </row>
    <row r="54697" spans="6:8" x14ac:dyDescent="0.25">
      <c r="F54697" s="11"/>
      <c r="G54697" s="11"/>
      <c r="H54697" s="11"/>
    </row>
    <row r="54698" spans="6:8" x14ac:dyDescent="0.25">
      <c r="F54698" s="11"/>
      <c r="G54698" s="11"/>
      <c r="H54698" s="11"/>
    </row>
    <row r="54699" spans="6:8" x14ac:dyDescent="0.25">
      <c r="F54699" s="11"/>
      <c r="G54699" s="11"/>
      <c r="H54699" s="11"/>
    </row>
    <row r="54700" spans="6:8" x14ac:dyDescent="0.25">
      <c r="F54700" s="11"/>
      <c r="G54700" s="11"/>
      <c r="H54700" s="11"/>
    </row>
    <row r="54701" spans="6:8" x14ac:dyDescent="0.25">
      <c r="F54701" s="11"/>
      <c r="G54701" s="11"/>
      <c r="H54701" s="11"/>
    </row>
    <row r="54702" spans="6:8" x14ac:dyDescent="0.25">
      <c r="F54702" s="11"/>
      <c r="G54702" s="11"/>
      <c r="H54702" s="11"/>
    </row>
    <row r="54703" spans="6:8" x14ac:dyDescent="0.25">
      <c r="F54703" s="11"/>
      <c r="G54703" s="11"/>
      <c r="H54703" s="11"/>
    </row>
    <row r="54704" spans="6:8" x14ac:dyDescent="0.25">
      <c r="F54704" s="11"/>
      <c r="G54704" s="11"/>
      <c r="H54704" s="11"/>
    </row>
    <row r="54705" spans="6:8" x14ac:dyDescent="0.25">
      <c r="F54705" s="11"/>
      <c r="G54705" s="11"/>
      <c r="H54705" s="11"/>
    </row>
    <row r="54706" spans="6:8" x14ac:dyDescent="0.25">
      <c r="F54706" s="11"/>
      <c r="G54706" s="11"/>
      <c r="H54706" s="11"/>
    </row>
    <row r="54707" spans="6:8" x14ac:dyDescent="0.25">
      <c r="F54707" s="11"/>
      <c r="G54707" s="11"/>
      <c r="H54707" s="11"/>
    </row>
    <row r="54708" spans="6:8" x14ac:dyDescent="0.25">
      <c r="F54708" s="11"/>
      <c r="G54708" s="11"/>
      <c r="H54708" s="11"/>
    </row>
    <row r="54709" spans="6:8" x14ac:dyDescent="0.25">
      <c r="F54709" s="11"/>
      <c r="G54709" s="11"/>
      <c r="H54709" s="11"/>
    </row>
    <row r="54710" spans="6:8" x14ac:dyDescent="0.25">
      <c r="F54710" s="11"/>
      <c r="G54710" s="11"/>
      <c r="H54710" s="11"/>
    </row>
    <row r="54711" spans="6:8" x14ac:dyDescent="0.25">
      <c r="F54711" s="11"/>
      <c r="G54711" s="11"/>
      <c r="H54711" s="11"/>
    </row>
    <row r="54712" spans="6:8" x14ac:dyDescent="0.25">
      <c r="F54712" s="11"/>
      <c r="G54712" s="11"/>
      <c r="H54712" s="11"/>
    </row>
    <row r="54713" spans="6:8" x14ac:dyDescent="0.25">
      <c r="F54713" s="11"/>
      <c r="G54713" s="11"/>
      <c r="H54713" s="11"/>
    </row>
    <row r="54714" spans="6:8" x14ac:dyDescent="0.25">
      <c r="F54714" s="11"/>
      <c r="G54714" s="11"/>
      <c r="H54714" s="11"/>
    </row>
    <row r="54715" spans="6:8" x14ac:dyDescent="0.25">
      <c r="F54715" s="11"/>
      <c r="G54715" s="11"/>
      <c r="H54715" s="11"/>
    </row>
    <row r="54716" spans="6:8" x14ac:dyDescent="0.25">
      <c r="F54716" s="11"/>
      <c r="G54716" s="11"/>
      <c r="H54716" s="11"/>
    </row>
    <row r="54717" spans="6:8" x14ac:dyDescent="0.25">
      <c r="F54717" s="11"/>
      <c r="G54717" s="11"/>
      <c r="H54717" s="11"/>
    </row>
    <row r="54718" spans="6:8" x14ac:dyDescent="0.25">
      <c r="F54718" s="11"/>
      <c r="G54718" s="11"/>
      <c r="H54718" s="11"/>
    </row>
    <row r="54719" spans="6:8" x14ac:dyDescent="0.25">
      <c r="F54719" s="11"/>
      <c r="G54719" s="11"/>
      <c r="H54719" s="11"/>
    </row>
    <row r="54720" spans="6:8" x14ac:dyDescent="0.25">
      <c r="F54720" s="11"/>
      <c r="G54720" s="11"/>
      <c r="H54720" s="11"/>
    </row>
    <row r="54721" spans="6:8" x14ac:dyDescent="0.25">
      <c r="F54721" s="11"/>
      <c r="G54721" s="11"/>
      <c r="H54721" s="11"/>
    </row>
    <row r="54722" spans="6:8" x14ac:dyDescent="0.25">
      <c r="F54722" s="11"/>
      <c r="G54722" s="11"/>
      <c r="H54722" s="11"/>
    </row>
    <row r="54723" spans="6:8" x14ac:dyDescent="0.25">
      <c r="F54723" s="11"/>
      <c r="G54723" s="11"/>
      <c r="H54723" s="11"/>
    </row>
    <row r="54724" spans="6:8" x14ac:dyDescent="0.25">
      <c r="F54724" s="11"/>
      <c r="G54724" s="11"/>
      <c r="H54724" s="11"/>
    </row>
    <row r="54725" spans="6:8" x14ac:dyDescent="0.25">
      <c r="F54725" s="11"/>
      <c r="G54725" s="11"/>
      <c r="H54725" s="11"/>
    </row>
    <row r="54726" spans="6:8" x14ac:dyDescent="0.25">
      <c r="F54726" s="11"/>
      <c r="G54726" s="11"/>
      <c r="H54726" s="11"/>
    </row>
    <row r="54727" spans="6:8" x14ac:dyDescent="0.25">
      <c r="F54727" s="11"/>
      <c r="G54727" s="11"/>
      <c r="H54727" s="11"/>
    </row>
    <row r="54728" spans="6:8" x14ac:dyDescent="0.25">
      <c r="F54728" s="11"/>
      <c r="G54728" s="11"/>
      <c r="H54728" s="11"/>
    </row>
    <row r="54729" spans="6:8" x14ac:dyDescent="0.25">
      <c r="F54729" s="11"/>
      <c r="G54729" s="11"/>
      <c r="H54729" s="11"/>
    </row>
    <row r="54730" spans="6:8" x14ac:dyDescent="0.25">
      <c r="F54730" s="11"/>
      <c r="G54730" s="11"/>
      <c r="H54730" s="11"/>
    </row>
    <row r="54731" spans="6:8" x14ac:dyDescent="0.25">
      <c r="F54731" s="11"/>
      <c r="G54731" s="11"/>
      <c r="H54731" s="11"/>
    </row>
    <row r="54732" spans="6:8" x14ac:dyDescent="0.25">
      <c r="F54732" s="11"/>
      <c r="G54732" s="11"/>
      <c r="H54732" s="11"/>
    </row>
    <row r="54733" spans="6:8" x14ac:dyDescent="0.25">
      <c r="F54733" s="11"/>
      <c r="G54733" s="11"/>
      <c r="H54733" s="11"/>
    </row>
    <row r="54734" spans="6:8" x14ac:dyDescent="0.25">
      <c r="F54734" s="11"/>
      <c r="G54734" s="11"/>
      <c r="H54734" s="11"/>
    </row>
    <row r="54735" spans="6:8" x14ac:dyDescent="0.25">
      <c r="F54735" s="11"/>
      <c r="G54735" s="11"/>
      <c r="H54735" s="11"/>
    </row>
    <row r="54736" spans="6:8" x14ac:dyDescent="0.25">
      <c r="F54736" s="11"/>
      <c r="G54736" s="11"/>
      <c r="H54736" s="11"/>
    </row>
    <row r="54737" spans="6:8" x14ac:dyDescent="0.25">
      <c r="F54737" s="11"/>
      <c r="G54737" s="11"/>
      <c r="H54737" s="11"/>
    </row>
    <row r="54738" spans="6:8" x14ac:dyDescent="0.25">
      <c r="F54738" s="11"/>
      <c r="G54738" s="11"/>
      <c r="H54738" s="11"/>
    </row>
    <row r="54739" spans="6:8" x14ac:dyDescent="0.25">
      <c r="F54739" s="11"/>
      <c r="G54739" s="11"/>
      <c r="H54739" s="11"/>
    </row>
    <row r="54740" spans="6:8" x14ac:dyDescent="0.25">
      <c r="F54740" s="11"/>
      <c r="G54740" s="11"/>
      <c r="H54740" s="11"/>
    </row>
    <row r="54741" spans="6:8" x14ac:dyDescent="0.25">
      <c r="F54741" s="11"/>
      <c r="G54741" s="11"/>
      <c r="H54741" s="11"/>
    </row>
    <row r="54742" spans="6:8" x14ac:dyDescent="0.25">
      <c r="F54742" s="11"/>
      <c r="G54742" s="11"/>
      <c r="H54742" s="11"/>
    </row>
    <row r="54743" spans="6:8" x14ac:dyDescent="0.25">
      <c r="F54743" s="11"/>
      <c r="G54743" s="11"/>
      <c r="H54743" s="11"/>
    </row>
    <row r="54744" spans="6:8" x14ac:dyDescent="0.25">
      <c r="F54744" s="11"/>
      <c r="G54744" s="11"/>
      <c r="H54744" s="11"/>
    </row>
    <row r="54745" spans="6:8" x14ac:dyDescent="0.25">
      <c r="F54745" s="11"/>
      <c r="G54745" s="11"/>
      <c r="H54745" s="11"/>
    </row>
    <row r="54746" spans="6:8" x14ac:dyDescent="0.25">
      <c r="F54746" s="11"/>
      <c r="G54746" s="11"/>
      <c r="H54746" s="11"/>
    </row>
    <row r="54747" spans="6:8" x14ac:dyDescent="0.25">
      <c r="F54747" s="11"/>
      <c r="G54747" s="11"/>
      <c r="H54747" s="11"/>
    </row>
    <row r="54748" spans="6:8" x14ac:dyDescent="0.25">
      <c r="F54748" s="11"/>
      <c r="G54748" s="11"/>
      <c r="H54748" s="11"/>
    </row>
    <row r="54749" spans="6:8" x14ac:dyDescent="0.25">
      <c r="F54749" s="11"/>
      <c r="G54749" s="11"/>
      <c r="H54749" s="11"/>
    </row>
    <row r="54750" spans="6:8" x14ac:dyDescent="0.25">
      <c r="F54750" s="11"/>
      <c r="G54750" s="11"/>
      <c r="H54750" s="11"/>
    </row>
    <row r="54751" spans="6:8" x14ac:dyDescent="0.25">
      <c r="F54751" s="11"/>
      <c r="G54751" s="11"/>
      <c r="H54751" s="11"/>
    </row>
    <row r="54752" spans="6:8" x14ac:dyDescent="0.25">
      <c r="F54752" s="11"/>
      <c r="G54752" s="11"/>
      <c r="H54752" s="11"/>
    </row>
    <row r="54753" spans="6:8" x14ac:dyDescent="0.25">
      <c r="F54753" s="11"/>
      <c r="G54753" s="11"/>
      <c r="H54753" s="11"/>
    </row>
    <row r="54754" spans="6:8" x14ac:dyDescent="0.25">
      <c r="F54754" s="11"/>
      <c r="G54754" s="11"/>
      <c r="H54754" s="11"/>
    </row>
    <row r="54755" spans="6:8" x14ac:dyDescent="0.25">
      <c r="F54755" s="11"/>
      <c r="G54755" s="11"/>
      <c r="H54755" s="11"/>
    </row>
    <row r="54756" spans="6:8" x14ac:dyDescent="0.25">
      <c r="F54756" s="11"/>
      <c r="G54756" s="11"/>
      <c r="H54756" s="11"/>
    </row>
    <row r="54757" spans="6:8" x14ac:dyDescent="0.25">
      <c r="F54757" s="11"/>
      <c r="G54757" s="11"/>
      <c r="H54757" s="11"/>
    </row>
    <row r="54758" spans="6:8" x14ac:dyDescent="0.25">
      <c r="F54758" s="11"/>
      <c r="G54758" s="11"/>
      <c r="H54758" s="11"/>
    </row>
    <row r="54759" spans="6:8" x14ac:dyDescent="0.25">
      <c r="F54759" s="11"/>
      <c r="G54759" s="11"/>
      <c r="H54759" s="11"/>
    </row>
    <row r="54760" spans="6:8" x14ac:dyDescent="0.25">
      <c r="F54760" s="11"/>
      <c r="G54760" s="11"/>
      <c r="H54760" s="11"/>
    </row>
    <row r="54761" spans="6:8" x14ac:dyDescent="0.25">
      <c r="F54761" s="11"/>
      <c r="G54761" s="11"/>
      <c r="H54761" s="11"/>
    </row>
    <row r="54762" spans="6:8" x14ac:dyDescent="0.25">
      <c r="F54762" s="11"/>
      <c r="G54762" s="11"/>
      <c r="H54762" s="11"/>
    </row>
    <row r="54763" spans="6:8" x14ac:dyDescent="0.25">
      <c r="F54763" s="11"/>
      <c r="G54763" s="11"/>
      <c r="H54763" s="11"/>
    </row>
    <row r="54764" spans="6:8" x14ac:dyDescent="0.25">
      <c r="F54764" s="11"/>
      <c r="G54764" s="11"/>
      <c r="H54764" s="11"/>
    </row>
    <row r="54765" spans="6:8" x14ac:dyDescent="0.25">
      <c r="F54765" s="11"/>
      <c r="G54765" s="11"/>
      <c r="H54765" s="11"/>
    </row>
    <row r="54766" spans="6:8" x14ac:dyDescent="0.25">
      <c r="F54766" s="11"/>
      <c r="G54766" s="11"/>
      <c r="H54766" s="11"/>
    </row>
    <row r="54767" spans="6:8" x14ac:dyDescent="0.25">
      <c r="F54767" s="11"/>
      <c r="G54767" s="11"/>
      <c r="H54767" s="11"/>
    </row>
    <row r="54768" spans="6:8" x14ac:dyDescent="0.25">
      <c r="F54768" s="11"/>
      <c r="G54768" s="11"/>
      <c r="H54768" s="11"/>
    </row>
    <row r="54769" spans="6:8" x14ac:dyDescent="0.25">
      <c r="F54769" s="11"/>
      <c r="G54769" s="11"/>
      <c r="H54769" s="11"/>
    </row>
    <row r="54770" spans="6:8" x14ac:dyDescent="0.25">
      <c r="F54770" s="11"/>
      <c r="G54770" s="11"/>
      <c r="H54770" s="11"/>
    </row>
    <row r="54771" spans="6:8" x14ac:dyDescent="0.25">
      <c r="F54771" s="11"/>
      <c r="G54771" s="11"/>
      <c r="H54771" s="11"/>
    </row>
    <row r="54772" spans="6:8" x14ac:dyDescent="0.25">
      <c r="F54772" s="11"/>
      <c r="G54772" s="11"/>
      <c r="H54772" s="11"/>
    </row>
    <row r="54773" spans="6:8" x14ac:dyDescent="0.25">
      <c r="F54773" s="11"/>
      <c r="G54773" s="11"/>
      <c r="H54773" s="11"/>
    </row>
    <row r="54774" spans="6:8" x14ac:dyDescent="0.25">
      <c r="F54774" s="11"/>
      <c r="G54774" s="11"/>
      <c r="H54774" s="11"/>
    </row>
    <row r="54775" spans="6:8" x14ac:dyDescent="0.25">
      <c r="F54775" s="11"/>
      <c r="G54775" s="11"/>
      <c r="H54775" s="11"/>
    </row>
    <row r="54776" spans="6:8" x14ac:dyDescent="0.25">
      <c r="F54776" s="11"/>
      <c r="G54776" s="11"/>
      <c r="H54776" s="11"/>
    </row>
    <row r="54777" spans="6:8" x14ac:dyDescent="0.25">
      <c r="F54777" s="11"/>
      <c r="G54777" s="11"/>
      <c r="H54777" s="11"/>
    </row>
    <row r="54778" spans="6:8" x14ac:dyDescent="0.25">
      <c r="F54778" s="11"/>
      <c r="G54778" s="11"/>
      <c r="H54778" s="11"/>
    </row>
    <row r="54779" spans="6:8" x14ac:dyDescent="0.25">
      <c r="F54779" s="11"/>
      <c r="G54779" s="11"/>
      <c r="H54779" s="11"/>
    </row>
    <row r="54780" spans="6:8" x14ac:dyDescent="0.25">
      <c r="F54780" s="11"/>
      <c r="G54780" s="11"/>
      <c r="H54780" s="11"/>
    </row>
    <row r="54781" spans="6:8" x14ac:dyDescent="0.25">
      <c r="F54781" s="11"/>
      <c r="G54781" s="11"/>
      <c r="H54781" s="11"/>
    </row>
    <row r="54782" spans="6:8" x14ac:dyDescent="0.25">
      <c r="F54782" s="11"/>
      <c r="G54782" s="11"/>
      <c r="H54782" s="11"/>
    </row>
    <row r="54783" spans="6:8" x14ac:dyDescent="0.25">
      <c r="F54783" s="11"/>
      <c r="G54783" s="11"/>
      <c r="H54783" s="11"/>
    </row>
    <row r="54784" spans="6:8" x14ac:dyDescent="0.25">
      <c r="F54784" s="11"/>
      <c r="G54784" s="11"/>
      <c r="H54784" s="11"/>
    </row>
    <row r="54785" spans="6:8" x14ac:dyDescent="0.25">
      <c r="F54785" s="11"/>
      <c r="G54785" s="11"/>
      <c r="H54785" s="11"/>
    </row>
    <row r="54786" spans="6:8" x14ac:dyDescent="0.25">
      <c r="F54786" s="11"/>
      <c r="G54786" s="11"/>
      <c r="H54786" s="11"/>
    </row>
    <row r="54787" spans="6:8" x14ac:dyDescent="0.25">
      <c r="F54787" s="11"/>
      <c r="G54787" s="11"/>
      <c r="H54787" s="11"/>
    </row>
    <row r="54788" spans="6:8" x14ac:dyDescent="0.25">
      <c r="F54788" s="11"/>
      <c r="G54788" s="11"/>
      <c r="H54788" s="11"/>
    </row>
    <row r="54789" spans="6:8" x14ac:dyDescent="0.25">
      <c r="F54789" s="11"/>
      <c r="G54789" s="11"/>
      <c r="H54789" s="11"/>
    </row>
    <row r="54790" spans="6:8" x14ac:dyDescent="0.25">
      <c r="F54790" s="11"/>
      <c r="G54790" s="11"/>
      <c r="H54790" s="11"/>
    </row>
    <row r="54791" spans="6:8" x14ac:dyDescent="0.25">
      <c r="F54791" s="11"/>
      <c r="G54791" s="11"/>
      <c r="H54791" s="11"/>
    </row>
    <row r="54792" spans="6:8" x14ac:dyDescent="0.25">
      <c r="F54792" s="11"/>
      <c r="G54792" s="11"/>
      <c r="H54792" s="11"/>
    </row>
    <row r="54793" spans="6:8" x14ac:dyDescent="0.25">
      <c r="F54793" s="11"/>
      <c r="G54793" s="11"/>
      <c r="H54793" s="11"/>
    </row>
    <row r="54794" spans="6:8" x14ac:dyDescent="0.25">
      <c r="F54794" s="11"/>
      <c r="G54794" s="11"/>
      <c r="H54794" s="11"/>
    </row>
    <row r="54795" spans="6:8" x14ac:dyDescent="0.25">
      <c r="F54795" s="11"/>
      <c r="G54795" s="11"/>
      <c r="H54795" s="11"/>
    </row>
    <row r="54796" spans="6:8" x14ac:dyDescent="0.25">
      <c r="F54796" s="11"/>
      <c r="G54796" s="11"/>
      <c r="H54796" s="11"/>
    </row>
    <row r="54797" spans="6:8" x14ac:dyDescent="0.25">
      <c r="F54797" s="11"/>
      <c r="G54797" s="11"/>
      <c r="H54797" s="11"/>
    </row>
    <row r="54798" spans="6:8" x14ac:dyDescent="0.25">
      <c r="F54798" s="11"/>
      <c r="G54798" s="11"/>
      <c r="H54798" s="11"/>
    </row>
    <row r="54799" spans="6:8" x14ac:dyDescent="0.25">
      <c r="F54799" s="11"/>
      <c r="G54799" s="11"/>
      <c r="H54799" s="11"/>
    </row>
    <row r="54800" spans="6:8" x14ac:dyDescent="0.25">
      <c r="F54800" s="11"/>
      <c r="G54800" s="11"/>
      <c r="H54800" s="11"/>
    </row>
    <row r="54801" spans="6:8" x14ac:dyDescent="0.25">
      <c r="F54801" s="11"/>
      <c r="G54801" s="11"/>
      <c r="H54801" s="11"/>
    </row>
    <row r="54802" spans="6:8" x14ac:dyDescent="0.25">
      <c r="F54802" s="11"/>
      <c r="G54802" s="11"/>
      <c r="H54802" s="11"/>
    </row>
    <row r="54803" spans="6:8" x14ac:dyDescent="0.25">
      <c r="F54803" s="11"/>
      <c r="G54803" s="11"/>
      <c r="H54803" s="11"/>
    </row>
    <row r="54804" spans="6:8" x14ac:dyDescent="0.25">
      <c r="F54804" s="11"/>
      <c r="G54804" s="11"/>
      <c r="H54804" s="11"/>
    </row>
    <row r="54805" spans="6:8" x14ac:dyDescent="0.25">
      <c r="F54805" s="11"/>
      <c r="G54805" s="11"/>
      <c r="H54805" s="11"/>
    </row>
    <row r="54806" spans="6:8" x14ac:dyDescent="0.25">
      <c r="F54806" s="11"/>
      <c r="G54806" s="11"/>
      <c r="H54806" s="11"/>
    </row>
    <row r="54807" spans="6:8" x14ac:dyDescent="0.25">
      <c r="F54807" s="11"/>
      <c r="G54807" s="11"/>
      <c r="H54807" s="11"/>
    </row>
    <row r="54808" spans="6:8" x14ac:dyDescent="0.25">
      <c r="F54808" s="11"/>
      <c r="G54808" s="11"/>
      <c r="H54808" s="11"/>
    </row>
    <row r="54809" spans="6:8" x14ac:dyDescent="0.25">
      <c r="F54809" s="11"/>
      <c r="G54809" s="11"/>
      <c r="H54809" s="11"/>
    </row>
    <row r="54810" spans="6:8" x14ac:dyDescent="0.25">
      <c r="F54810" s="11"/>
      <c r="G54810" s="11"/>
      <c r="H54810" s="11"/>
    </row>
    <row r="54811" spans="6:8" x14ac:dyDescent="0.25">
      <c r="F54811" s="11"/>
      <c r="G54811" s="11"/>
      <c r="H54811" s="11"/>
    </row>
    <row r="54812" spans="6:8" x14ac:dyDescent="0.25">
      <c r="F54812" s="11"/>
      <c r="G54812" s="11"/>
      <c r="H54812" s="11"/>
    </row>
    <row r="54813" spans="6:8" x14ac:dyDescent="0.25">
      <c r="F54813" s="11"/>
      <c r="G54813" s="11"/>
      <c r="H54813" s="11"/>
    </row>
    <row r="54814" spans="6:8" x14ac:dyDescent="0.25">
      <c r="F54814" s="11"/>
      <c r="G54814" s="11"/>
      <c r="H54814" s="11"/>
    </row>
    <row r="54815" spans="6:8" x14ac:dyDescent="0.25">
      <c r="F54815" s="11"/>
      <c r="G54815" s="11"/>
      <c r="H54815" s="11"/>
    </row>
    <row r="54816" spans="6:8" x14ac:dyDescent="0.25">
      <c r="F54816" s="11"/>
      <c r="G54816" s="11"/>
      <c r="H54816" s="11"/>
    </row>
    <row r="54817" spans="6:8" x14ac:dyDescent="0.25">
      <c r="F54817" s="11"/>
      <c r="G54817" s="11"/>
      <c r="H54817" s="11"/>
    </row>
    <row r="54818" spans="6:8" x14ac:dyDescent="0.25">
      <c r="F54818" s="11"/>
      <c r="G54818" s="11"/>
      <c r="H54818" s="11"/>
    </row>
    <row r="54819" spans="6:8" x14ac:dyDescent="0.25">
      <c r="F54819" s="11"/>
      <c r="G54819" s="11"/>
      <c r="H54819" s="11"/>
    </row>
    <row r="54820" spans="6:8" x14ac:dyDescent="0.25">
      <c r="F54820" s="11"/>
      <c r="G54820" s="11"/>
      <c r="H54820" s="11"/>
    </row>
    <row r="54821" spans="6:8" x14ac:dyDescent="0.25">
      <c r="F54821" s="11"/>
      <c r="G54821" s="11"/>
      <c r="H54821" s="11"/>
    </row>
    <row r="54822" spans="6:8" x14ac:dyDescent="0.25">
      <c r="F54822" s="11"/>
      <c r="G54822" s="11"/>
      <c r="H54822" s="11"/>
    </row>
    <row r="54823" spans="6:8" x14ac:dyDescent="0.25">
      <c r="F54823" s="11"/>
      <c r="G54823" s="11"/>
      <c r="H54823" s="11"/>
    </row>
    <row r="54824" spans="6:8" x14ac:dyDescent="0.25">
      <c r="F54824" s="11"/>
      <c r="G54824" s="11"/>
      <c r="H54824" s="11"/>
    </row>
    <row r="54825" spans="6:8" x14ac:dyDescent="0.25">
      <c r="F54825" s="11"/>
      <c r="G54825" s="11"/>
      <c r="H54825" s="11"/>
    </row>
    <row r="54826" spans="6:8" x14ac:dyDescent="0.25">
      <c r="F54826" s="11"/>
      <c r="G54826" s="11"/>
      <c r="H54826" s="11"/>
    </row>
    <row r="54827" spans="6:8" x14ac:dyDescent="0.25">
      <c r="F54827" s="11"/>
      <c r="G54827" s="11"/>
      <c r="H54827" s="11"/>
    </row>
    <row r="54828" spans="6:8" x14ac:dyDescent="0.25">
      <c r="F54828" s="11"/>
      <c r="G54828" s="11"/>
      <c r="H54828" s="11"/>
    </row>
    <row r="54829" spans="6:8" x14ac:dyDescent="0.25">
      <c r="F54829" s="11"/>
      <c r="G54829" s="11"/>
      <c r="H54829" s="11"/>
    </row>
    <row r="54830" spans="6:8" x14ac:dyDescent="0.25">
      <c r="F54830" s="11"/>
      <c r="G54830" s="11"/>
      <c r="H54830" s="11"/>
    </row>
    <row r="54831" spans="6:8" x14ac:dyDescent="0.25">
      <c r="F54831" s="11"/>
      <c r="G54831" s="11"/>
      <c r="H54831" s="11"/>
    </row>
    <row r="54832" spans="6:8" x14ac:dyDescent="0.25">
      <c r="F54832" s="11"/>
      <c r="G54832" s="11"/>
      <c r="H54832" s="11"/>
    </row>
    <row r="54833" spans="6:8" x14ac:dyDescent="0.25">
      <c r="F54833" s="11"/>
      <c r="G54833" s="11"/>
      <c r="H54833" s="11"/>
    </row>
    <row r="54834" spans="6:8" x14ac:dyDescent="0.25">
      <c r="F54834" s="11"/>
      <c r="G54834" s="11"/>
      <c r="H54834" s="11"/>
    </row>
    <row r="54835" spans="6:8" x14ac:dyDescent="0.25">
      <c r="F54835" s="11"/>
      <c r="G54835" s="11"/>
      <c r="H54835" s="11"/>
    </row>
    <row r="54836" spans="6:8" x14ac:dyDescent="0.25">
      <c r="F54836" s="11"/>
      <c r="G54836" s="11"/>
      <c r="H54836" s="11"/>
    </row>
    <row r="54837" spans="6:8" x14ac:dyDescent="0.25">
      <c r="F54837" s="11"/>
      <c r="G54837" s="11"/>
      <c r="H54837" s="11"/>
    </row>
    <row r="54838" spans="6:8" x14ac:dyDescent="0.25">
      <c r="F54838" s="11"/>
      <c r="G54838" s="11"/>
      <c r="H54838" s="11"/>
    </row>
    <row r="54839" spans="6:8" x14ac:dyDescent="0.25">
      <c r="F54839" s="11"/>
      <c r="G54839" s="11"/>
      <c r="H54839" s="11"/>
    </row>
    <row r="54840" spans="6:8" x14ac:dyDescent="0.25">
      <c r="F54840" s="11"/>
      <c r="G54840" s="11"/>
      <c r="H54840" s="11"/>
    </row>
    <row r="54841" spans="6:8" x14ac:dyDescent="0.25">
      <c r="F54841" s="11"/>
      <c r="G54841" s="11"/>
      <c r="H54841" s="11"/>
    </row>
    <row r="54842" spans="6:8" x14ac:dyDescent="0.25">
      <c r="F54842" s="11"/>
      <c r="G54842" s="11"/>
      <c r="H54842" s="11"/>
    </row>
    <row r="54843" spans="6:8" x14ac:dyDescent="0.25">
      <c r="F54843" s="11"/>
      <c r="G54843" s="11"/>
      <c r="H54843" s="11"/>
    </row>
    <row r="54844" spans="6:8" x14ac:dyDescent="0.25">
      <c r="F54844" s="11"/>
      <c r="G54844" s="11"/>
      <c r="H54844" s="11"/>
    </row>
    <row r="54845" spans="6:8" x14ac:dyDescent="0.25">
      <c r="F54845" s="11"/>
      <c r="G54845" s="11"/>
      <c r="H54845" s="11"/>
    </row>
    <row r="54846" spans="6:8" x14ac:dyDescent="0.25">
      <c r="F54846" s="11"/>
      <c r="G54846" s="11"/>
      <c r="H54846" s="11"/>
    </row>
    <row r="54847" spans="6:8" x14ac:dyDescent="0.25">
      <c r="F54847" s="11"/>
      <c r="G54847" s="11"/>
      <c r="H54847" s="11"/>
    </row>
    <row r="54848" spans="6:8" x14ac:dyDescent="0.25">
      <c r="F54848" s="11"/>
      <c r="G54848" s="11"/>
      <c r="H54848" s="11"/>
    </row>
    <row r="54849" spans="6:8" x14ac:dyDescent="0.25">
      <c r="F54849" s="11"/>
      <c r="G54849" s="11"/>
      <c r="H54849" s="11"/>
    </row>
    <row r="54850" spans="6:8" x14ac:dyDescent="0.25">
      <c r="F54850" s="11"/>
      <c r="G54850" s="11"/>
      <c r="H54850" s="11"/>
    </row>
    <row r="54851" spans="6:8" x14ac:dyDescent="0.25">
      <c r="F54851" s="11"/>
      <c r="G54851" s="11"/>
      <c r="H54851" s="11"/>
    </row>
    <row r="54852" spans="6:8" x14ac:dyDescent="0.25">
      <c r="F54852" s="11"/>
      <c r="G54852" s="11"/>
      <c r="H54852" s="11"/>
    </row>
    <row r="54853" spans="6:8" x14ac:dyDescent="0.25">
      <c r="F54853" s="11"/>
      <c r="G54853" s="11"/>
      <c r="H54853" s="11"/>
    </row>
    <row r="54854" spans="6:8" x14ac:dyDescent="0.25">
      <c r="F54854" s="11"/>
      <c r="G54854" s="11"/>
      <c r="H54854" s="11"/>
    </row>
    <row r="54855" spans="6:8" x14ac:dyDescent="0.25">
      <c r="F54855" s="11"/>
      <c r="G54855" s="11"/>
      <c r="H54855" s="11"/>
    </row>
    <row r="54856" spans="6:8" x14ac:dyDescent="0.25">
      <c r="F54856" s="11"/>
      <c r="G54856" s="11"/>
      <c r="H54856" s="11"/>
    </row>
    <row r="54857" spans="6:8" x14ac:dyDescent="0.25">
      <c r="F54857" s="11"/>
      <c r="G54857" s="11"/>
      <c r="H54857" s="11"/>
    </row>
    <row r="54858" spans="6:8" x14ac:dyDescent="0.25">
      <c r="F54858" s="11"/>
      <c r="G54858" s="11"/>
      <c r="H54858" s="11"/>
    </row>
    <row r="54859" spans="6:8" x14ac:dyDescent="0.25">
      <c r="F54859" s="11"/>
      <c r="G54859" s="11"/>
      <c r="H54859" s="11"/>
    </row>
    <row r="54860" spans="6:8" x14ac:dyDescent="0.25">
      <c r="F54860" s="11"/>
      <c r="G54860" s="11"/>
      <c r="H54860" s="11"/>
    </row>
    <row r="54861" spans="6:8" x14ac:dyDescent="0.25">
      <c r="F54861" s="11"/>
      <c r="G54861" s="11"/>
      <c r="H54861" s="11"/>
    </row>
    <row r="54862" spans="6:8" x14ac:dyDescent="0.25">
      <c r="F54862" s="11"/>
      <c r="G54862" s="11"/>
      <c r="H54862" s="11"/>
    </row>
    <row r="54863" spans="6:8" x14ac:dyDescent="0.25">
      <c r="F54863" s="11"/>
      <c r="G54863" s="11"/>
      <c r="H54863" s="11"/>
    </row>
    <row r="54864" spans="6:8" x14ac:dyDescent="0.25">
      <c r="F54864" s="11"/>
      <c r="G54864" s="11"/>
      <c r="H54864" s="11"/>
    </row>
    <row r="54865" spans="6:8" x14ac:dyDescent="0.25">
      <c r="F54865" s="11"/>
      <c r="G54865" s="11"/>
      <c r="H54865" s="11"/>
    </row>
    <row r="54866" spans="6:8" x14ac:dyDescent="0.25">
      <c r="F54866" s="11"/>
      <c r="G54866" s="11"/>
      <c r="H54866" s="11"/>
    </row>
    <row r="54867" spans="6:8" x14ac:dyDescent="0.25">
      <c r="F54867" s="11"/>
      <c r="G54867" s="11"/>
      <c r="H54867" s="11"/>
    </row>
    <row r="54868" spans="6:8" x14ac:dyDescent="0.25">
      <c r="F54868" s="11"/>
      <c r="G54868" s="11"/>
      <c r="H54868" s="11"/>
    </row>
    <row r="54869" spans="6:8" x14ac:dyDescent="0.25">
      <c r="F54869" s="11"/>
      <c r="G54869" s="11"/>
      <c r="H54869" s="11"/>
    </row>
    <row r="54870" spans="6:8" x14ac:dyDescent="0.25">
      <c r="F54870" s="11"/>
      <c r="G54870" s="11"/>
      <c r="H54870" s="11"/>
    </row>
    <row r="54871" spans="6:8" x14ac:dyDescent="0.25">
      <c r="F54871" s="11"/>
      <c r="G54871" s="11"/>
      <c r="H54871" s="11"/>
    </row>
    <row r="54872" spans="6:8" x14ac:dyDescent="0.25">
      <c r="F54872" s="11"/>
      <c r="G54872" s="11"/>
      <c r="H54872" s="11"/>
    </row>
    <row r="54873" spans="6:8" x14ac:dyDescent="0.25">
      <c r="F54873" s="11"/>
      <c r="G54873" s="11"/>
      <c r="H54873" s="11"/>
    </row>
    <row r="54874" spans="6:8" x14ac:dyDescent="0.25">
      <c r="F54874" s="11"/>
      <c r="G54874" s="11"/>
      <c r="H54874" s="11"/>
    </row>
    <row r="54875" spans="6:8" x14ac:dyDescent="0.25">
      <c r="F54875" s="11"/>
      <c r="G54875" s="11"/>
      <c r="H54875" s="11"/>
    </row>
    <row r="54876" spans="6:8" x14ac:dyDescent="0.25">
      <c r="F54876" s="11"/>
      <c r="G54876" s="11"/>
      <c r="H54876" s="11"/>
    </row>
    <row r="54877" spans="6:8" x14ac:dyDescent="0.25">
      <c r="F54877" s="11"/>
      <c r="G54877" s="11"/>
      <c r="H54877" s="11"/>
    </row>
    <row r="54878" spans="6:8" x14ac:dyDescent="0.25">
      <c r="F54878" s="11"/>
      <c r="G54878" s="11"/>
      <c r="H54878" s="11"/>
    </row>
    <row r="54879" spans="6:8" x14ac:dyDescent="0.25">
      <c r="F54879" s="11"/>
      <c r="G54879" s="11"/>
      <c r="H54879" s="11"/>
    </row>
    <row r="54880" spans="6:8" x14ac:dyDescent="0.25">
      <c r="F54880" s="11"/>
      <c r="G54880" s="11"/>
      <c r="H54880" s="11"/>
    </row>
    <row r="54881" spans="6:8" x14ac:dyDescent="0.25">
      <c r="F54881" s="11"/>
      <c r="G54881" s="11"/>
      <c r="H54881" s="11"/>
    </row>
    <row r="54882" spans="6:8" x14ac:dyDescent="0.25">
      <c r="F54882" s="11"/>
      <c r="G54882" s="11"/>
      <c r="H54882" s="11"/>
    </row>
    <row r="54883" spans="6:8" x14ac:dyDescent="0.25">
      <c r="F54883" s="11"/>
      <c r="G54883" s="11"/>
      <c r="H54883" s="11"/>
    </row>
    <row r="54884" spans="6:8" x14ac:dyDescent="0.25">
      <c r="F54884" s="11"/>
      <c r="G54884" s="11"/>
      <c r="H54884" s="11"/>
    </row>
    <row r="54885" spans="6:8" x14ac:dyDescent="0.25">
      <c r="F54885" s="11"/>
      <c r="G54885" s="11"/>
      <c r="H54885" s="11"/>
    </row>
    <row r="54886" spans="6:8" x14ac:dyDescent="0.25">
      <c r="F54886" s="11"/>
      <c r="G54886" s="11"/>
      <c r="H54886" s="11"/>
    </row>
    <row r="54887" spans="6:8" x14ac:dyDescent="0.25">
      <c r="F54887" s="11"/>
      <c r="G54887" s="11"/>
      <c r="H54887" s="11"/>
    </row>
    <row r="54888" spans="6:8" x14ac:dyDescent="0.25">
      <c r="F54888" s="11"/>
      <c r="G54888" s="11"/>
      <c r="H54888" s="11"/>
    </row>
    <row r="54889" spans="6:8" x14ac:dyDescent="0.25">
      <c r="F54889" s="11"/>
      <c r="G54889" s="11"/>
      <c r="H54889" s="11"/>
    </row>
    <row r="54890" spans="6:8" x14ac:dyDescent="0.25">
      <c r="F54890" s="11"/>
      <c r="G54890" s="11"/>
      <c r="H54890" s="11"/>
    </row>
    <row r="54891" spans="6:8" x14ac:dyDescent="0.25">
      <c r="F54891" s="11"/>
      <c r="G54891" s="11"/>
      <c r="H54891" s="11"/>
    </row>
    <row r="54892" spans="6:8" x14ac:dyDescent="0.25">
      <c r="F54892" s="11"/>
      <c r="G54892" s="11"/>
      <c r="H54892" s="11"/>
    </row>
    <row r="54893" spans="6:8" x14ac:dyDescent="0.25">
      <c r="F54893" s="11"/>
      <c r="G54893" s="11"/>
      <c r="H54893" s="11"/>
    </row>
    <row r="54894" spans="6:8" x14ac:dyDescent="0.25">
      <c r="F54894" s="11"/>
      <c r="G54894" s="11"/>
      <c r="H54894" s="11"/>
    </row>
    <row r="54895" spans="6:8" x14ac:dyDescent="0.25">
      <c r="F54895" s="11"/>
      <c r="G54895" s="11"/>
      <c r="H54895" s="11"/>
    </row>
    <row r="54896" spans="6:8" x14ac:dyDescent="0.25">
      <c r="F54896" s="11"/>
      <c r="G54896" s="11"/>
      <c r="H54896" s="11"/>
    </row>
    <row r="54897" spans="6:8" x14ac:dyDescent="0.25">
      <c r="F54897" s="11"/>
      <c r="G54897" s="11"/>
      <c r="H54897" s="11"/>
    </row>
    <row r="54898" spans="6:8" x14ac:dyDescent="0.25">
      <c r="F54898" s="11"/>
      <c r="G54898" s="11"/>
      <c r="H54898" s="11"/>
    </row>
    <row r="54899" spans="6:8" x14ac:dyDescent="0.25">
      <c r="F54899" s="11"/>
      <c r="G54899" s="11"/>
      <c r="H54899" s="11"/>
    </row>
    <row r="54900" spans="6:8" x14ac:dyDescent="0.25">
      <c r="F54900" s="11"/>
      <c r="G54900" s="11"/>
      <c r="H54900" s="11"/>
    </row>
    <row r="54901" spans="6:8" x14ac:dyDescent="0.25">
      <c r="F54901" s="11"/>
      <c r="G54901" s="11"/>
      <c r="H54901" s="11"/>
    </row>
    <row r="54902" spans="6:8" x14ac:dyDescent="0.25">
      <c r="F54902" s="11"/>
      <c r="G54902" s="11"/>
      <c r="H54902" s="11"/>
    </row>
    <row r="54903" spans="6:8" x14ac:dyDescent="0.25">
      <c r="F54903" s="11"/>
      <c r="G54903" s="11"/>
      <c r="H54903" s="11"/>
    </row>
    <row r="54904" spans="6:8" x14ac:dyDescent="0.25">
      <c r="F54904" s="11"/>
      <c r="G54904" s="11"/>
      <c r="H54904" s="11"/>
    </row>
    <row r="54905" spans="6:8" x14ac:dyDescent="0.25">
      <c r="F54905" s="11"/>
      <c r="G54905" s="11"/>
      <c r="H54905" s="11"/>
    </row>
    <row r="54906" spans="6:8" x14ac:dyDescent="0.25">
      <c r="F54906" s="11"/>
      <c r="G54906" s="11"/>
      <c r="H54906" s="11"/>
    </row>
    <row r="54907" spans="6:8" x14ac:dyDescent="0.25">
      <c r="F54907" s="11"/>
      <c r="G54907" s="11"/>
      <c r="H54907" s="11"/>
    </row>
    <row r="54908" spans="6:8" x14ac:dyDescent="0.25">
      <c r="F54908" s="11"/>
      <c r="G54908" s="11"/>
      <c r="H54908" s="11"/>
    </row>
    <row r="54909" spans="6:8" x14ac:dyDescent="0.25">
      <c r="F54909" s="11"/>
      <c r="G54909" s="11"/>
      <c r="H54909" s="11"/>
    </row>
    <row r="54910" spans="6:8" x14ac:dyDescent="0.25">
      <c r="F54910" s="11"/>
      <c r="G54910" s="11"/>
      <c r="H54910" s="11"/>
    </row>
    <row r="54911" spans="6:8" x14ac:dyDescent="0.25">
      <c r="F54911" s="11"/>
      <c r="G54911" s="11"/>
      <c r="H54911" s="11"/>
    </row>
    <row r="54912" spans="6:8" x14ac:dyDescent="0.25">
      <c r="F54912" s="11"/>
      <c r="G54912" s="11"/>
      <c r="H54912" s="11"/>
    </row>
    <row r="54913" spans="6:8" x14ac:dyDescent="0.25">
      <c r="F54913" s="11"/>
      <c r="G54913" s="11"/>
      <c r="H54913" s="11"/>
    </row>
    <row r="54914" spans="6:8" x14ac:dyDescent="0.25">
      <c r="F54914" s="11"/>
      <c r="G54914" s="11"/>
      <c r="H54914" s="11"/>
    </row>
    <row r="54915" spans="6:8" x14ac:dyDescent="0.25">
      <c r="F54915" s="11"/>
      <c r="G54915" s="11"/>
      <c r="H54915" s="11"/>
    </row>
    <row r="54916" spans="6:8" x14ac:dyDescent="0.25">
      <c r="F54916" s="11"/>
      <c r="G54916" s="11"/>
      <c r="H54916" s="11"/>
    </row>
    <row r="54917" spans="6:8" x14ac:dyDescent="0.25">
      <c r="F54917" s="11"/>
      <c r="G54917" s="11"/>
      <c r="H54917" s="11"/>
    </row>
    <row r="54918" spans="6:8" x14ac:dyDescent="0.25">
      <c r="F54918" s="11"/>
      <c r="G54918" s="11"/>
      <c r="H54918" s="11"/>
    </row>
    <row r="54919" spans="6:8" x14ac:dyDescent="0.25">
      <c r="F54919" s="11"/>
      <c r="G54919" s="11"/>
      <c r="H54919" s="11"/>
    </row>
    <row r="54920" spans="6:8" x14ac:dyDescent="0.25">
      <c r="F54920" s="11"/>
      <c r="G54920" s="11"/>
      <c r="H54920" s="11"/>
    </row>
    <row r="54921" spans="6:8" x14ac:dyDescent="0.25">
      <c r="F54921" s="11"/>
      <c r="G54921" s="11"/>
      <c r="H54921" s="11"/>
    </row>
    <row r="54922" spans="6:8" x14ac:dyDescent="0.25">
      <c r="F54922" s="11"/>
      <c r="G54922" s="11"/>
      <c r="H54922" s="11"/>
    </row>
    <row r="54923" spans="6:8" x14ac:dyDescent="0.25">
      <c r="F54923" s="11"/>
      <c r="G54923" s="11"/>
      <c r="H54923" s="11"/>
    </row>
    <row r="54924" spans="6:8" x14ac:dyDescent="0.25">
      <c r="F54924" s="11"/>
      <c r="G54924" s="11"/>
      <c r="H54924" s="11"/>
    </row>
    <row r="54925" spans="6:8" x14ac:dyDescent="0.25">
      <c r="F54925" s="11"/>
      <c r="G54925" s="11"/>
      <c r="H54925" s="11"/>
    </row>
    <row r="54926" spans="6:8" x14ac:dyDescent="0.25">
      <c r="F54926" s="11"/>
      <c r="G54926" s="11"/>
      <c r="H54926" s="11"/>
    </row>
    <row r="54927" spans="6:8" x14ac:dyDescent="0.25">
      <c r="F54927" s="11"/>
      <c r="G54927" s="11"/>
      <c r="H54927" s="11"/>
    </row>
    <row r="54928" spans="6:8" x14ac:dyDescent="0.25">
      <c r="F54928" s="11"/>
      <c r="G54928" s="11"/>
      <c r="H54928" s="11"/>
    </row>
    <row r="54929" spans="6:8" x14ac:dyDescent="0.25">
      <c r="F54929" s="11"/>
      <c r="G54929" s="11"/>
      <c r="H54929" s="11"/>
    </row>
    <row r="54930" spans="6:8" x14ac:dyDescent="0.25">
      <c r="F54930" s="11"/>
      <c r="G54930" s="11"/>
      <c r="H54930" s="11"/>
    </row>
    <row r="54931" spans="6:8" x14ac:dyDescent="0.25">
      <c r="F54931" s="11"/>
      <c r="G54931" s="11"/>
      <c r="H54931" s="11"/>
    </row>
    <row r="54932" spans="6:8" x14ac:dyDescent="0.25">
      <c r="F54932" s="11"/>
      <c r="G54932" s="11"/>
      <c r="H54932" s="11"/>
    </row>
    <row r="54933" spans="6:8" x14ac:dyDescent="0.25">
      <c r="F54933" s="11"/>
      <c r="G54933" s="11"/>
      <c r="H54933" s="11"/>
    </row>
    <row r="54934" spans="6:8" x14ac:dyDescent="0.25">
      <c r="F54934" s="11"/>
      <c r="G54934" s="11"/>
      <c r="H54934" s="11"/>
    </row>
    <row r="54935" spans="6:8" x14ac:dyDescent="0.25">
      <c r="F54935" s="11"/>
      <c r="G54935" s="11"/>
      <c r="H54935" s="11"/>
    </row>
    <row r="54936" spans="6:8" x14ac:dyDescent="0.25">
      <c r="F54936" s="11"/>
      <c r="G54936" s="11"/>
      <c r="H54936" s="11"/>
    </row>
    <row r="54937" spans="6:8" x14ac:dyDescent="0.25">
      <c r="F54937" s="11"/>
      <c r="G54937" s="11"/>
      <c r="H54937" s="11"/>
    </row>
    <row r="54938" spans="6:8" x14ac:dyDescent="0.25">
      <c r="F54938" s="11"/>
      <c r="G54938" s="11"/>
      <c r="H54938" s="11"/>
    </row>
    <row r="54939" spans="6:8" x14ac:dyDescent="0.25">
      <c r="F54939" s="11"/>
      <c r="G54939" s="11"/>
      <c r="H54939" s="11"/>
    </row>
    <row r="54940" spans="6:8" x14ac:dyDescent="0.25">
      <c r="F54940" s="11"/>
      <c r="G54940" s="11"/>
      <c r="H54940" s="11"/>
    </row>
    <row r="54941" spans="6:8" x14ac:dyDescent="0.25">
      <c r="F54941" s="11"/>
      <c r="G54941" s="11"/>
      <c r="H54941" s="11"/>
    </row>
    <row r="54942" spans="6:8" x14ac:dyDescent="0.25">
      <c r="F54942" s="11"/>
      <c r="G54942" s="11"/>
      <c r="H54942" s="11"/>
    </row>
    <row r="54943" spans="6:8" x14ac:dyDescent="0.25">
      <c r="F54943" s="11"/>
      <c r="G54943" s="11"/>
      <c r="H54943" s="11"/>
    </row>
    <row r="54944" spans="6:8" x14ac:dyDescent="0.25">
      <c r="F54944" s="11"/>
      <c r="G54944" s="11"/>
      <c r="H54944" s="11"/>
    </row>
    <row r="54945" spans="6:8" x14ac:dyDescent="0.25">
      <c r="F54945" s="11"/>
      <c r="G54945" s="11"/>
      <c r="H54945" s="11"/>
    </row>
    <row r="54946" spans="6:8" x14ac:dyDescent="0.25">
      <c r="F54946" s="11"/>
      <c r="G54946" s="11"/>
      <c r="H54946" s="11"/>
    </row>
    <row r="54947" spans="6:8" x14ac:dyDescent="0.25">
      <c r="F54947" s="11"/>
      <c r="G54947" s="11"/>
      <c r="H54947" s="11"/>
    </row>
    <row r="54948" spans="6:8" x14ac:dyDescent="0.25">
      <c r="F54948" s="11"/>
      <c r="G54948" s="11"/>
      <c r="H54948" s="11"/>
    </row>
    <row r="54949" spans="6:8" x14ac:dyDescent="0.25">
      <c r="F54949" s="11"/>
      <c r="G54949" s="11"/>
      <c r="H54949" s="11"/>
    </row>
    <row r="54950" spans="6:8" x14ac:dyDescent="0.25">
      <c r="F54950" s="11"/>
      <c r="G54950" s="11"/>
      <c r="H54950" s="11"/>
    </row>
    <row r="54951" spans="6:8" x14ac:dyDescent="0.25">
      <c r="F54951" s="11"/>
      <c r="G54951" s="11"/>
      <c r="H54951" s="11"/>
    </row>
    <row r="54952" spans="6:8" x14ac:dyDescent="0.25">
      <c r="F54952" s="11"/>
      <c r="G54952" s="11"/>
      <c r="H54952" s="11"/>
    </row>
    <row r="54953" spans="6:8" x14ac:dyDescent="0.25">
      <c r="F54953" s="11"/>
      <c r="G54953" s="11"/>
      <c r="H54953" s="11"/>
    </row>
    <row r="54954" spans="6:8" x14ac:dyDescent="0.25">
      <c r="F54954" s="11"/>
      <c r="G54954" s="11"/>
      <c r="H54954" s="11"/>
    </row>
    <row r="54955" spans="6:8" x14ac:dyDescent="0.25">
      <c r="F54955" s="11"/>
      <c r="G54955" s="11"/>
      <c r="H54955" s="11"/>
    </row>
    <row r="54956" spans="6:8" x14ac:dyDescent="0.25">
      <c r="F54956" s="11"/>
      <c r="G54956" s="11"/>
      <c r="H54956" s="11"/>
    </row>
    <row r="54957" spans="6:8" x14ac:dyDescent="0.25">
      <c r="F54957" s="11"/>
      <c r="G54957" s="11"/>
      <c r="H54957" s="11"/>
    </row>
    <row r="54958" spans="6:8" x14ac:dyDescent="0.25">
      <c r="F54958" s="11"/>
      <c r="G54958" s="11"/>
      <c r="H54958" s="11"/>
    </row>
    <row r="54959" spans="6:8" x14ac:dyDescent="0.25">
      <c r="F54959" s="11"/>
      <c r="G54959" s="11"/>
      <c r="H54959" s="11"/>
    </row>
    <row r="54960" spans="6:8" x14ac:dyDescent="0.25">
      <c r="F54960" s="11"/>
      <c r="G54960" s="11"/>
      <c r="H54960" s="11"/>
    </row>
    <row r="54961" spans="6:8" x14ac:dyDescent="0.25">
      <c r="F54961" s="11"/>
      <c r="G54961" s="11"/>
      <c r="H54961" s="11"/>
    </row>
    <row r="54962" spans="6:8" x14ac:dyDescent="0.25">
      <c r="F54962" s="11"/>
      <c r="G54962" s="11"/>
      <c r="H54962" s="11"/>
    </row>
    <row r="54963" spans="6:8" x14ac:dyDescent="0.25">
      <c r="F54963" s="11"/>
      <c r="G54963" s="11"/>
      <c r="H54963" s="11"/>
    </row>
    <row r="54964" spans="6:8" x14ac:dyDescent="0.25">
      <c r="F54964" s="11"/>
      <c r="G54964" s="11"/>
      <c r="H54964" s="11"/>
    </row>
    <row r="54965" spans="6:8" x14ac:dyDescent="0.25">
      <c r="F54965" s="11"/>
      <c r="G54965" s="11"/>
      <c r="H54965" s="11"/>
    </row>
    <row r="54966" spans="6:8" x14ac:dyDescent="0.25">
      <c r="F54966" s="11"/>
      <c r="G54966" s="11"/>
      <c r="H54966" s="11"/>
    </row>
    <row r="54967" spans="6:8" x14ac:dyDescent="0.25">
      <c r="F54967" s="11"/>
      <c r="G54967" s="11"/>
      <c r="H54967" s="11"/>
    </row>
    <row r="54968" spans="6:8" x14ac:dyDescent="0.25">
      <c r="F54968" s="11"/>
      <c r="G54968" s="11"/>
      <c r="H54968" s="11"/>
    </row>
    <row r="54969" spans="6:8" x14ac:dyDescent="0.25">
      <c r="F54969" s="11"/>
      <c r="G54969" s="11"/>
      <c r="H54969" s="11"/>
    </row>
    <row r="54970" spans="6:8" x14ac:dyDescent="0.25">
      <c r="F54970" s="11"/>
      <c r="G54970" s="11"/>
      <c r="H54970" s="11"/>
    </row>
    <row r="54971" spans="6:8" x14ac:dyDescent="0.25">
      <c r="F54971" s="11"/>
      <c r="G54971" s="11"/>
      <c r="H54971" s="11"/>
    </row>
    <row r="54972" spans="6:8" x14ac:dyDescent="0.25">
      <c r="F54972" s="11"/>
      <c r="G54972" s="11"/>
      <c r="H54972" s="11"/>
    </row>
    <row r="54973" spans="6:8" x14ac:dyDescent="0.25">
      <c r="F54973" s="11"/>
      <c r="G54973" s="11"/>
      <c r="H54973" s="11"/>
    </row>
    <row r="54974" spans="6:8" x14ac:dyDescent="0.25">
      <c r="F54974" s="11"/>
      <c r="G54974" s="11"/>
      <c r="H54974" s="11"/>
    </row>
    <row r="54975" spans="6:8" x14ac:dyDescent="0.25">
      <c r="F54975" s="11"/>
      <c r="G54975" s="11"/>
      <c r="H54975" s="11"/>
    </row>
    <row r="54976" spans="6:8" x14ac:dyDescent="0.25">
      <c r="F54976" s="11"/>
      <c r="G54976" s="11"/>
      <c r="H54976" s="11"/>
    </row>
    <row r="54977" spans="6:8" x14ac:dyDescent="0.25">
      <c r="F54977" s="11"/>
      <c r="G54977" s="11"/>
      <c r="H54977" s="11"/>
    </row>
    <row r="54978" spans="6:8" x14ac:dyDescent="0.25">
      <c r="F54978" s="11"/>
      <c r="G54978" s="11"/>
      <c r="H54978" s="11"/>
    </row>
    <row r="54979" spans="6:8" x14ac:dyDescent="0.25">
      <c r="F54979" s="11"/>
      <c r="G54979" s="11"/>
      <c r="H54979" s="11"/>
    </row>
    <row r="54980" spans="6:8" x14ac:dyDescent="0.25">
      <c r="F54980" s="11"/>
      <c r="G54980" s="11"/>
      <c r="H54980" s="11"/>
    </row>
    <row r="54981" spans="6:8" x14ac:dyDescent="0.25">
      <c r="F54981" s="11"/>
      <c r="G54981" s="11"/>
      <c r="H54981" s="11"/>
    </row>
    <row r="54982" spans="6:8" x14ac:dyDescent="0.25">
      <c r="F54982" s="11"/>
      <c r="G54982" s="11"/>
      <c r="H54982" s="11"/>
    </row>
    <row r="54983" spans="6:8" x14ac:dyDescent="0.25">
      <c r="F54983" s="11"/>
      <c r="G54983" s="11"/>
      <c r="H54983" s="11"/>
    </row>
    <row r="54984" spans="6:8" x14ac:dyDescent="0.25">
      <c r="F54984" s="11"/>
      <c r="G54984" s="11"/>
      <c r="H54984" s="11"/>
    </row>
    <row r="54985" spans="6:8" x14ac:dyDescent="0.25">
      <c r="F54985" s="11"/>
      <c r="G54985" s="11"/>
      <c r="H54985" s="11"/>
    </row>
    <row r="54986" spans="6:8" x14ac:dyDescent="0.25">
      <c r="F54986" s="11"/>
      <c r="G54986" s="11"/>
      <c r="H54986" s="11"/>
    </row>
    <row r="54987" spans="6:8" x14ac:dyDescent="0.25">
      <c r="F54987" s="11"/>
      <c r="G54987" s="11"/>
      <c r="H54987" s="11"/>
    </row>
    <row r="54988" spans="6:8" x14ac:dyDescent="0.25">
      <c r="F54988" s="11"/>
      <c r="G54988" s="11"/>
      <c r="H54988" s="11"/>
    </row>
    <row r="54989" spans="6:8" x14ac:dyDescent="0.25">
      <c r="F54989" s="11"/>
      <c r="G54989" s="11"/>
      <c r="H54989" s="11"/>
    </row>
    <row r="54990" spans="6:8" x14ac:dyDescent="0.25">
      <c r="F54990" s="11"/>
      <c r="G54990" s="11"/>
      <c r="H54990" s="11"/>
    </row>
    <row r="54991" spans="6:8" x14ac:dyDescent="0.25">
      <c r="F54991" s="11"/>
      <c r="G54991" s="11"/>
      <c r="H54991" s="11"/>
    </row>
    <row r="54992" spans="6:8" x14ac:dyDescent="0.25">
      <c r="F54992" s="11"/>
      <c r="G54992" s="11"/>
      <c r="H54992" s="11"/>
    </row>
    <row r="54993" spans="6:8" x14ac:dyDescent="0.25">
      <c r="F54993" s="11"/>
      <c r="G54993" s="11"/>
      <c r="H54993" s="11"/>
    </row>
    <row r="54994" spans="6:8" x14ac:dyDescent="0.25">
      <c r="F54994" s="11"/>
      <c r="G54994" s="11"/>
      <c r="H54994" s="11"/>
    </row>
    <row r="54995" spans="6:8" x14ac:dyDescent="0.25">
      <c r="F54995" s="11"/>
      <c r="G54995" s="11"/>
      <c r="H54995" s="11"/>
    </row>
    <row r="54996" spans="6:8" x14ac:dyDescent="0.25">
      <c r="F54996" s="11"/>
      <c r="G54996" s="11"/>
      <c r="H54996" s="11"/>
    </row>
    <row r="54997" spans="6:8" x14ac:dyDescent="0.25">
      <c r="F54997" s="11"/>
      <c r="G54997" s="11"/>
      <c r="H54997" s="11"/>
    </row>
    <row r="54998" spans="6:8" x14ac:dyDescent="0.25">
      <c r="F54998" s="11"/>
      <c r="G54998" s="11"/>
      <c r="H54998" s="11"/>
    </row>
    <row r="54999" spans="6:8" x14ac:dyDescent="0.25">
      <c r="F54999" s="11"/>
      <c r="G54999" s="11"/>
      <c r="H54999" s="11"/>
    </row>
    <row r="55000" spans="6:8" x14ac:dyDescent="0.25">
      <c r="F55000" s="11"/>
      <c r="G55000" s="11"/>
      <c r="H55000" s="11"/>
    </row>
    <row r="55001" spans="6:8" x14ac:dyDescent="0.25">
      <c r="F55001" s="11"/>
      <c r="G55001" s="11"/>
      <c r="H55001" s="11"/>
    </row>
    <row r="55002" spans="6:8" x14ac:dyDescent="0.25">
      <c r="F55002" s="11"/>
      <c r="G55002" s="11"/>
      <c r="H55002" s="11"/>
    </row>
    <row r="55003" spans="6:8" x14ac:dyDescent="0.25">
      <c r="F55003" s="11"/>
      <c r="G55003" s="11"/>
      <c r="H55003" s="11"/>
    </row>
    <row r="55004" spans="6:8" x14ac:dyDescent="0.25">
      <c r="F55004" s="11"/>
      <c r="G55004" s="11"/>
      <c r="H55004" s="11"/>
    </row>
    <row r="55005" spans="6:8" x14ac:dyDescent="0.25">
      <c r="F55005" s="11"/>
      <c r="G55005" s="11"/>
      <c r="H55005" s="11"/>
    </row>
    <row r="55006" spans="6:8" x14ac:dyDescent="0.25">
      <c r="F55006" s="11"/>
      <c r="G55006" s="11"/>
      <c r="H55006" s="11"/>
    </row>
    <row r="55007" spans="6:8" x14ac:dyDescent="0.25">
      <c r="F55007" s="11"/>
      <c r="G55007" s="11"/>
      <c r="H55007" s="11"/>
    </row>
    <row r="55008" spans="6:8" x14ac:dyDescent="0.25">
      <c r="F55008" s="11"/>
      <c r="G55008" s="11"/>
      <c r="H55008" s="11"/>
    </row>
    <row r="55009" spans="6:8" x14ac:dyDescent="0.25">
      <c r="F55009" s="11"/>
      <c r="G55009" s="11"/>
      <c r="H55009" s="11"/>
    </row>
    <row r="55010" spans="6:8" x14ac:dyDescent="0.25">
      <c r="F55010" s="11"/>
      <c r="G55010" s="11"/>
      <c r="H55010" s="11"/>
    </row>
    <row r="55011" spans="6:8" x14ac:dyDescent="0.25">
      <c r="F55011" s="11"/>
      <c r="G55011" s="11"/>
      <c r="H55011" s="11"/>
    </row>
    <row r="55012" spans="6:8" x14ac:dyDescent="0.25">
      <c r="F55012" s="11"/>
      <c r="G55012" s="11"/>
      <c r="H55012" s="11"/>
    </row>
    <row r="55013" spans="6:8" x14ac:dyDescent="0.25">
      <c r="F55013" s="11"/>
      <c r="G55013" s="11"/>
      <c r="H55013" s="11"/>
    </row>
    <row r="55014" spans="6:8" x14ac:dyDescent="0.25">
      <c r="F55014" s="11"/>
      <c r="G55014" s="11"/>
      <c r="H55014" s="11"/>
    </row>
    <row r="55015" spans="6:8" x14ac:dyDescent="0.25">
      <c r="F55015" s="11"/>
      <c r="G55015" s="11"/>
      <c r="H55015" s="11"/>
    </row>
    <row r="55016" spans="6:8" x14ac:dyDescent="0.25">
      <c r="F55016" s="11"/>
      <c r="G55016" s="11"/>
      <c r="H55016" s="11"/>
    </row>
    <row r="55017" spans="6:8" x14ac:dyDescent="0.25">
      <c r="F55017" s="11"/>
      <c r="G55017" s="11"/>
      <c r="H55017" s="11"/>
    </row>
    <row r="55018" spans="6:8" x14ac:dyDescent="0.25">
      <c r="F55018" s="11"/>
      <c r="G55018" s="11"/>
      <c r="H55018" s="11"/>
    </row>
    <row r="55019" spans="6:8" x14ac:dyDescent="0.25">
      <c r="F55019" s="11"/>
      <c r="G55019" s="11"/>
      <c r="H55019" s="11"/>
    </row>
    <row r="55020" spans="6:8" x14ac:dyDescent="0.25">
      <c r="F55020" s="11"/>
      <c r="G55020" s="11"/>
      <c r="H55020" s="11"/>
    </row>
    <row r="55021" spans="6:8" x14ac:dyDescent="0.25">
      <c r="F55021" s="11"/>
      <c r="G55021" s="11"/>
      <c r="H55021" s="11"/>
    </row>
    <row r="55022" spans="6:8" x14ac:dyDescent="0.25">
      <c r="F55022" s="11"/>
      <c r="G55022" s="11"/>
      <c r="H55022" s="11"/>
    </row>
    <row r="55023" spans="6:8" x14ac:dyDescent="0.25">
      <c r="F55023" s="11"/>
      <c r="G55023" s="11"/>
      <c r="H55023" s="11"/>
    </row>
    <row r="55024" spans="6:8" x14ac:dyDescent="0.25">
      <c r="F55024" s="11"/>
      <c r="G55024" s="11"/>
      <c r="H55024" s="11"/>
    </row>
    <row r="55025" spans="6:8" x14ac:dyDescent="0.25">
      <c r="F55025" s="11"/>
      <c r="G55025" s="11"/>
      <c r="H55025" s="11"/>
    </row>
    <row r="55026" spans="6:8" x14ac:dyDescent="0.25">
      <c r="F55026" s="11"/>
      <c r="G55026" s="11"/>
      <c r="H55026" s="11"/>
    </row>
    <row r="55027" spans="6:8" x14ac:dyDescent="0.25">
      <c r="F55027" s="11"/>
      <c r="G55027" s="11"/>
      <c r="H55027" s="11"/>
    </row>
    <row r="55028" spans="6:8" x14ac:dyDescent="0.25">
      <c r="F55028" s="11"/>
      <c r="G55028" s="11"/>
      <c r="H55028" s="11"/>
    </row>
    <row r="55029" spans="6:8" x14ac:dyDescent="0.25">
      <c r="F55029" s="11"/>
      <c r="G55029" s="11"/>
      <c r="H55029" s="11"/>
    </row>
    <row r="55030" spans="6:8" x14ac:dyDescent="0.25">
      <c r="F55030" s="11"/>
      <c r="G55030" s="11"/>
      <c r="H55030" s="11"/>
    </row>
    <row r="55031" spans="6:8" x14ac:dyDescent="0.25">
      <c r="F55031" s="11"/>
      <c r="G55031" s="11"/>
      <c r="H55031" s="11"/>
    </row>
    <row r="55032" spans="6:8" x14ac:dyDescent="0.25">
      <c r="F55032" s="11"/>
      <c r="G55032" s="11"/>
      <c r="H55032" s="11"/>
    </row>
    <row r="55033" spans="6:8" x14ac:dyDescent="0.25">
      <c r="F55033" s="11"/>
      <c r="G55033" s="11"/>
      <c r="H55033" s="11"/>
    </row>
    <row r="55034" spans="6:8" x14ac:dyDescent="0.25">
      <c r="F55034" s="11"/>
      <c r="G55034" s="11"/>
      <c r="H55034" s="11"/>
    </row>
    <row r="55035" spans="6:8" x14ac:dyDescent="0.25">
      <c r="F55035" s="11"/>
      <c r="G55035" s="11"/>
      <c r="H55035" s="11"/>
    </row>
    <row r="55036" spans="6:8" x14ac:dyDescent="0.25">
      <c r="F55036" s="11"/>
      <c r="G55036" s="11"/>
      <c r="H55036" s="11"/>
    </row>
    <row r="55037" spans="6:8" x14ac:dyDescent="0.25">
      <c r="F55037" s="11"/>
      <c r="G55037" s="11"/>
      <c r="H55037" s="11"/>
    </row>
    <row r="55038" spans="6:8" x14ac:dyDescent="0.25">
      <c r="F55038" s="11"/>
      <c r="G55038" s="11"/>
      <c r="H55038" s="11"/>
    </row>
    <row r="55039" spans="6:8" x14ac:dyDescent="0.25">
      <c r="F55039" s="11"/>
      <c r="G55039" s="11"/>
      <c r="H55039" s="11"/>
    </row>
    <row r="55040" spans="6:8" x14ac:dyDescent="0.25">
      <c r="F55040" s="11"/>
      <c r="G55040" s="11"/>
      <c r="H55040" s="11"/>
    </row>
    <row r="55041" spans="6:8" x14ac:dyDescent="0.25">
      <c r="F55041" s="11"/>
      <c r="G55041" s="11"/>
      <c r="H55041" s="11"/>
    </row>
    <row r="55042" spans="6:8" x14ac:dyDescent="0.25">
      <c r="F55042" s="11"/>
      <c r="G55042" s="11"/>
      <c r="H55042" s="11"/>
    </row>
    <row r="55043" spans="6:8" x14ac:dyDescent="0.25">
      <c r="F55043" s="11"/>
      <c r="G55043" s="11"/>
      <c r="H55043" s="11"/>
    </row>
    <row r="55044" spans="6:8" x14ac:dyDescent="0.25">
      <c r="F55044" s="11"/>
      <c r="G55044" s="11"/>
      <c r="H55044" s="11"/>
    </row>
    <row r="55045" spans="6:8" x14ac:dyDescent="0.25">
      <c r="F55045" s="11"/>
      <c r="G55045" s="11"/>
      <c r="H55045" s="11"/>
    </row>
    <row r="55046" spans="6:8" x14ac:dyDescent="0.25">
      <c r="F55046" s="11"/>
      <c r="G55046" s="11"/>
      <c r="H55046" s="11"/>
    </row>
    <row r="55047" spans="6:8" x14ac:dyDescent="0.25">
      <c r="F55047" s="11"/>
      <c r="G55047" s="11"/>
      <c r="H55047" s="11"/>
    </row>
    <row r="55048" spans="6:8" x14ac:dyDescent="0.25">
      <c r="F55048" s="11"/>
      <c r="G55048" s="11"/>
      <c r="H55048" s="11"/>
    </row>
    <row r="55049" spans="6:8" x14ac:dyDescent="0.25">
      <c r="F55049" s="11"/>
      <c r="G55049" s="11"/>
      <c r="H55049" s="11"/>
    </row>
    <row r="55050" spans="6:8" x14ac:dyDescent="0.25">
      <c r="F55050" s="11"/>
      <c r="G55050" s="11"/>
      <c r="H55050" s="11"/>
    </row>
    <row r="55051" spans="6:8" x14ac:dyDescent="0.25">
      <c r="F55051" s="11"/>
      <c r="G55051" s="11"/>
      <c r="H55051" s="11"/>
    </row>
    <row r="55052" spans="6:8" x14ac:dyDescent="0.25">
      <c r="F55052" s="11"/>
      <c r="G55052" s="11"/>
      <c r="H55052" s="11"/>
    </row>
    <row r="55053" spans="6:8" x14ac:dyDescent="0.25">
      <c r="F55053" s="11"/>
      <c r="G55053" s="11"/>
      <c r="H55053" s="11"/>
    </row>
    <row r="55054" spans="6:8" x14ac:dyDescent="0.25">
      <c r="F55054" s="11"/>
      <c r="G55054" s="11"/>
      <c r="H55054" s="11"/>
    </row>
    <row r="55055" spans="6:8" x14ac:dyDescent="0.25">
      <c r="F55055" s="11"/>
      <c r="G55055" s="11"/>
      <c r="H55055" s="11"/>
    </row>
    <row r="55056" spans="6:8" x14ac:dyDescent="0.25">
      <c r="F55056" s="11"/>
      <c r="G55056" s="11"/>
      <c r="H55056" s="11"/>
    </row>
    <row r="55057" spans="6:8" x14ac:dyDescent="0.25">
      <c r="F55057" s="11"/>
      <c r="G55057" s="11"/>
      <c r="H55057" s="11"/>
    </row>
    <row r="55058" spans="6:8" x14ac:dyDescent="0.25">
      <c r="F55058" s="11"/>
      <c r="G55058" s="11"/>
      <c r="H55058" s="11"/>
    </row>
    <row r="55059" spans="6:8" x14ac:dyDescent="0.25">
      <c r="F55059" s="11"/>
      <c r="G55059" s="11"/>
      <c r="H55059" s="11"/>
    </row>
    <row r="55060" spans="6:8" x14ac:dyDescent="0.25">
      <c r="F55060" s="11"/>
      <c r="G55060" s="11"/>
      <c r="H55060" s="11"/>
    </row>
    <row r="55061" spans="6:8" x14ac:dyDescent="0.25">
      <c r="F55061" s="11"/>
      <c r="G55061" s="11"/>
      <c r="H55061" s="11"/>
    </row>
    <row r="55062" spans="6:8" x14ac:dyDescent="0.25">
      <c r="F55062" s="11"/>
      <c r="G55062" s="11"/>
      <c r="H55062" s="11"/>
    </row>
    <row r="55063" spans="6:8" x14ac:dyDescent="0.25">
      <c r="F55063" s="11"/>
      <c r="G55063" s="11"/>
      <c r="H55063" s="11"/>
    </row>
    <row r="55064" spans="6:8" x14ac:dyDescent="0.25">
      <c r="F55064" s="11"/>
      <c r="G55064" s="11"/>
      <c r="H55064" s="11"/>
    </row>
    <row r="55065" spans="6:8" x14ac:dyDescent="0.25">
      <c r="F55065" s="11"/>
      <c r="G55065" s="11"/>
      <c r="H55065" s="11"/>
    </row>
    <row r="55066" spans="6:8" x14ac:dyDescent="0.25">
      <c r="F55066" s="11"/>
      <c r="G55066" s="11"/>
      <c r="H55066" s="11"/>
    </row>
    <row r="55067" spans="6:8" x14ac:dyDescent="0.25">
      <c r="F55067" s="11"/>
      <c r="G55067" s="11"/>
      <c r="H55067" s="11"/>
    </row>
    <row r="55068" spans="6:8" x14ac:dyDescent="0.25">
      <c r="F55068" s="11"/>
      <c r="G55068" s="11"/>
      <c r="H55068" s="11"/>
    </row>
    <row r="55069" spans="6:8" x14ac:dyDescent="0.25">
      <c r="F55069" s="11"/>
      <c r="G55069" s="11"/>
      <c r="H55069" s="11"/>
    </row>
    <row r="55070" spans="6:8" x14ac:dyDescent="0.25">
      <c r="F55070" s="11"/>
      <c r="G55070" s="11"/>
      <c r="H55070" s="11"/>
    </row>
    <row r="55071" spans="6:8" x14ac:dyDescent="0.25">
      <c r="F55071" s="11"/>
      <c r="G55071" s="11"/>
      <c r="H55071" s="11"/>
    </row>
    <row r="55072" spans="6:8" x14ac:dyDescent="0.25">
      <c r="F55072" s="11"/>
      <c r="G55072" s="11"/>
      <c r="H55072" s="11"/>
    </row>
    <row r="55073" spans="6:8" x14ac:dyDescent="0.25">
      <c r="F55073" s="11"/>
      <c r="G55073" s="11"/>
      <c r="H55073" s="11"/>
    </row>
    <row r="55074" spans="6:8" x14ac:dyDescent="0.25">
      <c r="F55074" s="11"/>
      <c r="G55074" s="11"/>
      <c r="H55074" s="11"/>
    </row>
    <row r="55075" spans="6:8" x14ac:dyDescent="0.25">
      <c r="F55075" s="11"/>
      <c r="G55075" s="11"/>
      <c r="H55075" s="11"/>
    </row>
    <row r="55076" spans="6:8" x14ac:dyDescent="0.25">
      <c r="F55076" s="11"/>
      <c r="G55076" s="11"/>
      <c r="H55076" s="11"/>
    </row>
    <row r="55077" spans="6:8" x14ac:dyDescent="0.25">
      <c r="F55077" s="11"/>
      <c r="G55077" s="11"/>
      <c r="H55077" s="11"/>
    </row>
    <row r="55078" spans="6:8" x14ac:dyDescent="0.25">
      <c r="F55078" s="11"/>
      <c r="G55078" s="11"/>
      <c r="H55078" s="11"/>
    </row>
    <row r="55079" spans="6:8" x14ac:dyDescent="0.25">
      <c r="F55079" s="11"/>
      <c r="G55079" s="11"/>
      <c r="H55079" s="11"/>
    </row>
    <row r="55080" spans="6:8" x14ac:dyDescent="0.25">
      <c r="F55080" s="11"/>
      <c r="G55080" s="11"/>
      <c r="H55080" s="11"/>
    </row>
    <row r="55081" spans="6:8" x14ac:dyDescent="0.25">
      <c r="F55081" s="11"/>
      <c r="G55081" s="11"/>
      <c r="H55081" s="11"/>
    </row>
    <row r="55082" spans="6:8" x14ac:dyDescent="0.25">
      <c r="F55082" s="11"/>
      <c r="G55082" s="11"/>
      <c r="H55082" s="11"/>
    </row>
    <row r="55083" spans="6:8" x14ac:dyDescent="0.25">
      <c r="F55083" s="11"/>
      <c r="G55083" s="11"/>
      <c r="H55083" s="11"/>
    </row>
    <row r="55084" spans="6:8" x14ac:dyDescent="0.25">
      <c r="F55084" s="11"/>
      <c r="G55084" s="11"/>
      <c r="H55084" s="11"/>
    </row>
    <row r="55085" spans="6:8" x14ac:dyDescent="0.25">
      <c r="F55085" s="11"/>
      <c r="G55085" s="11"/>
      <c r="H55085" s="11"/>
    </row>
    <row r="55086" spans="6:8" x14ac:dyDescent="0.25">
      <c r="F55086" s="11"/>
      <c r="G55086" s="11"/>
      <c r="H55086" s="11"/>
    </row>
    <row r="55087" spans="6:8" x14ac:dyDescent="0.25">
      <c r="F55087" s="11"/>
      <c r="G55087" s="11"/>
      <c r="H55087" s="11"/>
    </row>
    <row r="55088" spans="6:8" x14ac:dyDescent="0.25">
      <c r="F55088" s="11"/>
      <c r="G55088" s="11"/>
      <c r="H55088" s="11"/>
    </row>
    <row r="55089" spans="6:8" x14ac:dyDescent="0.25">
      <c r="F55089" s="11"/>
      <c r="G55089" s="11"/>
      <c r="H55089" s="11"/>
    </row>
    <row r="55090" spans="6:8" x14ac:dyDescent="0.25">
      <c r="F55090" s="11"/>
      <c r="G55090" s="11"/>
      <c r="H55090" s="11"/>
    </row>
    <row r="55091" spans="6:8" x14ac:dyDescent="0.25">
      <c r="F55091" s="11"/>
      <c r="G55091" s="11"/>
      <c r="H55091" s="11"/>
    </row>
    <row r="55092" spans="6:8" x14ac:dyDescent="0.25">
      <c r="F55092" s="11"/>
      <c r="G55092" s="11"/>
      <c r="H55092" s="11"/>
    </row>
    <row r="55093" spans="6:8" x14ac:dyDescent="0.25">
      <c r="F55093" s="11"/>
      <c r="G55093" s="11"/>
      <c r="H55093" s="11"/>
    </row>
    <row r="55094" spans="6:8" x14ac:dyDescent="0.25">
      <c r="F55094" s="11"/>
      <c r="G55094" s="11"/>
      <c r="H55094" s="11"/>
    </row>
    <row r="55095" spans="6:8" x14ac:dyDescent="0.25">
      <c r="F55095" s="11"/>
      <c r="G55095" s="11"/>
      <c r="H55095" s="11"/>
    </row>
    <row r="55096" spans="6:8" x14ac:dyDescent="0.25">
      <c r="F55096" s="11"/>
      <c r="G55096" s="11"/>
      <c r="H55096" s="11"/>
    </row>
    <row r="55097" spans="6:8" x14ac:dyDescent="0.25">
      <c r="F55097" s="11"/>
      <c r="G55097" s="11"/>
      <c r="H55097" s="11"/>
    </row>
    <row r="55098" spans="6:8" x14ac:dyDescent="0.25">
      <c r="F55098" s="11"/>
      <c r="G55098" s="11"/>
      <c r="H55098" s="11"/>
    </row>
    <row r="55099" spans="6:8" x14ac:dyDescent="0.25">
      <c r="F55099" s="11"/>
      <c r="G55099" s="11"/>
      <c r="H55099" s="11"/>
    </row>
    <row r="55100" spans="6:8" x14ac:dyDescent="0.25">
      <c r="F55100" s="11"/>
      <c r="G55100" s="11"/>
      <c r="H55100" s="11"/>
    </row>
    <row r="55101" spans="6:8" x14ac:dyDescent="0.25">
      <c r="F55101" s="11"/>
      <c r="G55101" s="11"/>
      <c r="H55101" s="11"/>
    </row>
    <row r="55102" spans="6:8" x14ac:dyDescent="0.25">
      <c r="F55102" s="11"/>
      <c r="G55102" s="11"/>
      <c r="H55102" s="11"/>
    </row>
    <row r="55103" spans="6:8" x14ac:dyDescent="0.25">
      <c r="F55103" s="11"/>
      <c r="G55103" s="11"/>
      <c r="H55103" s="11"/>
    </row>
    <row r="55104" spans="6:8" x14ac:dyDescent="0.25">
      <c r="F55104" s="11"/>
      <c r="G55104" s="11"/>
      <c r="H55104" s="11"/>
    </row>
    <row r="55105" spans="6:8" x14ac:dyDescent="0.25">
      <c r="F55105" s="11"/>
      <c r="G55105" s="11"/>
      <c r="H55105" s="11"/>
    </row>
    <row r="55106" spans="6:8" x14ac:dyDescent="0.25">
      <c r="F55106" s="11"/>
      <c r="G55106" s="11"/>
      <c r="H55106" s="11"/>
    </row>
    <row r="55107" spans="6:8" x14ac:dyDescent="0.25">
      <c r="F55107" s="11"/>
      <c r="G55107" s="11"/>
      <c r="H55107" s="11"/>
    </row>
    <row r="55108" spans="6:8" x14ac:dyDescent="0.25">
      <c r="F55108" s="11"/>
      <c r="G55108" s="11"/>
      <c r="H55108" s="11"/>
    </row>
    <row r="55109" spans="6:8" x14ac:dyDescent="0.25">
      <c r="F55109" s="11"/>
      <c r="G55109" s="11"/>
      <c r="H55109" s="11"/>
    </row>
    <row r="55110" spans="6:8" x14ac:dyDescent="0.25">
      <c r="F55110" s="11"/>
      <c r="G55110" s="11"/>
      <c r="H55110" s="11"/>
    </row>
    <row r="55111" spans="6:8" x14ac:dyDescent="0.25">
      <c r="F55111" s="11"/>
      <c r="G55111" s="11"/>
      <c r="H55111" s="11"/>
    </row>
    <row r="55112" spans="6:8" x14ac:dyDescent="0.25">
      <c r="F55112" s="11"/>
      <c r="G55112" s="11"/>
      <c r="H55112" s="11"/>
    </row>
    <row r="55113" spans="6:8" x14ac:dyDescent="0.25">
      <c r="F55113" s="11"/>
      <c r="G55113" s="11"/>
      <c r="H55113" s="11"/>
    </row>
    <row r="55114" spans="6:8" x14ac:dyDescent="0.25">
      <c r="F55114" s="11"/>
      <c r="G55114" s="11"/>
      <c r="H55114" s="11"/>
    </row>
    <row r="55115" spans="6:8" x14ac:dyDescent="0.25">
      <c r="F55115" s="11"/>
      <c r="G55115" s="11"/>
      <c r="H55115" s="11"/>
    </row>
    <row r="55116" spans="6:8" x14ac:dyDescent="0.25">
      <c r="F55116" s="11"/>
      <c r="G55116" s="11"/>
      <c r="H55116" s="11"/>
    </row>
    <row r="55117" spans="6:8" x14ac:dyDescent="0.25">
      <c r="F55117" s="11"/>
      <c r="G55117" s="11"/>
      <c r="H55117" s="11"/>
    </row>
    <row r="55118" spans="6:8" x14ac:dyDescent="0.25">
      <c r="F55118" s="11"/>
      <c r="G55118" s="11"/>
      <c r="H55118" s="11"/>
    </row>
    <row r="55119" spans="6:8" x14ac:dyDescent="0.25">
      <c r="F55119" s="11"/>
      <c r="G55119" s="11"/>
      <c r="H55119" s="11"/>
    </row>
    <row r="55120" spans="6:8" x14ac:dyDescent="0.25">
      <c r="F55120" s="11"/>
      <c r="G55120" s="11"/>
      <c r="H55120" s="11"/>
    </row>
    <row r="55121" spans="6:8" x14ac:dyDescent="0.25">
      <c r="F55121" s="11"/>
      <c r="G55121" s="11"/>
      <c r="H55121" s="11"/>
    </row>
    <row r="55122" spans="6:8" x14ac:dyDescent="0.25">
      <c r="F55122" s="11"/>
      <c r="G55122" s="11"/>
      <c r="H55122" s="11"/>
    </row>
    <row r="55123" spans="6:8" x14ac:dyDescent="0.25">
      <c r="F55123" s="11"/>
      <c r="G55123" s="11"/>
      <c r="H55123" s="11"/>
    </row>
    <row r="55124" spans="6:8" x14ac:dyDescent="0.25">
      <c r="F55124" s="11"/>
      <c r="G55124" s="11"/>
      <c r="H55124" s="11"/>
    </row>
    <row r="55125" spans="6:8" x14ac:dyDescent="0.25">
      <c r="F55125" s="11"/>
      <c r="G55125" s="11"/>
      <c r="H55125" s="11"/>
    </row>
    <row r="55126" spans="6:8" x14ac:dyDescent="0.25">
      <c r="F55126" s="11"/>
      <c r="G55126" s="11"/>
      <c r="H55126" s="11"/>
    </row>
    <row r="55127" spans="6:8" x14ac:dyDescent="0.25">
      <c r="F55127" s="11"/>
      <c r="G55127" s="11"/>
      <c r="H55127" s="11"/>
    </row>
    <row r="55128" spans="6:8" x14ac:dyDescent="0.25">
      <c r="F55128" s="11"/>
      <c r="G55128" s="11"/>
      <c r="H55128" s="11"/>
    </row>
    <row r="55129" spans="6:8" x14ac:dyDescent="0.25">
      <c r="F55129" s="11"/>
      <c r="G55129" s="11"/>
      <c r="H55129" s="11"/>
    </row>
    <row r="55130" spans="6:8" x14ac:dyDescent="0.25">
      <c r="F55130" s="11"/>
      <c r="G55130" s="11"/>
      <c r="H55130" s="11"/>
    </row>
    <row r="55131" spans="6:8" x14ac:dyDescent="0.25">
      <c r="F55131" s="11"/>
      <c r="G55131" s="11"/>
      <c r="H55131" s="11"/>
    </row>
    <row r="55132" spans="6:8" x14ac:dyDescent="0.25">
      <c r="F55132" s="11"/>
      <c r="G55132" s="11"/>
      <c r="H55132" s="11"/>
    </row>
    <row r="55133" spans="6:8" x14ac:dyDescent="0.25">
      <c r="F55133" s="11"/>
      <c r="G55133" s="11"/>
      <c r="H55133" s="11"/>
    </row>
    <row r="55134" spans="6:8" x14ac:dyDescent="0.25">
      <c r="F55134" s="11"/>
      <c r="G55134" s="11"/>
      <c r="H55134" s="11"/>
    </row>
    <row r="55135" spans="6:8" x14ac:dyDescent="0.25">
      <c r="F55135" s="11"/>
      <c r="G55135" s="11"/>
      <c r="H55135" s="11"/>
    </row>
    <row r="55136" spans="6:8" x14ac:dyDescent="0.25">
      <c r="F55136" s="11"/>
      <c r="G55136" s="11"/>
      <c r="H55136" s="11"/>
    </row>
    <row r="55137" spans="6:8" x14ac:dyDescent="0.25">
      <c r="F55137" s="11"/>
      <c r="G55137" s="11"/>
      <c r="H55137" s="11"/>
    </row>
    <row r="55138" spans="6:8" x14ac:dyDescent="0.25">
      <c r="F55138" s="11"/>
      <c r="G55138" s="11"/>
      <c r="H55138" s="11"/>
    </row>
    <row r="55139" spans="6:8" x14ac:dyDescent="0.25">
      <c r="F55139" s="11"/>
      <c r="G55139" s="11"/>
      <c r="H55139" s="11"/>
    </row>
    <row r="55140" spans="6:8" x14ac:dyDescent="0.25">
      <c r="F55140" s="11"/>
      <c r="G55140" s="11"/>
      <c r="H55140" s="11"/>
    </row>
    <row r="55141" spans="6:8" x14ac:dyDescent="0.25">
      <c r="F55141" s="11"/>
      <c r="G55141" s="11"/>
      <c r="H55141" s="11"/>
    </row>
    <row r="55142" spans="6:8" x14ac:dyDescent="0.25">
      <c r="F55142" s="11"/>
      <c r="G55142" s="11"/>
      <c r="H55142" s="11"/>
    </row>
    <row r="55143" spans="6:8" x14ac:dyDescent="0.25">
      <c r="F55143" s="11"/>
      <c r="G55143" s="11"/>
      <c r="H55143" s="11"/>
    </row>
    <row r="55144" spans="6:8" x14ac:dyDescent="0.25">
      <c r="F55144" s="11"/>
      <c r="G55144" s="11"/>
      <c r="H55144" s="11"/>
    </row>
    <row r="55145" spans="6:8" x14ac:dyDescent="0.25">
      <c r="F55145" s="11"/>
      <c r="G55145" s="11"/>
      <c r="H55145" s="11"/>
    </row>
    <row r="55146" spans="6:8" x14ac:dyDescent="0.25">
      <c r="F55146" s="11"/>
      <c r="G55146" s="11"/>
      <c r="H55146" s="11"/>
    </row>
    <row r="55147" spans="6:8" x14ac:dyDescent="0.25">
      <c r="F55147" s="11"/>
      <c r="G55147" s="11"/>
      <c r="H55147" s="11"/>
    </row>
    <row r="55148" spans="6:8" x14ac:dyDescent="0.25">
      <c r="F55148" s="11"/>
      <c r="G55148" s="11"/>
      <c r="H55148" s="11"/>
    </row>
    <row r="55149" spans="6:8" x14ac:dyDescent="0.25">
      <c r="F55149" s="11"/>
      <c r="G55149" s="11"/>
      <c r="H55149" s="11"/>
    </row>
    <row r="55150" spans="6:8" x14ac:dyDescent="0.25">
      <c r="F55150" s="11"/>
      <c r="G55150" s="11"/>
      <c r="H55150" s="11"/>
    </row>
    <row r="55151" spans="6:8" x14ac:dyDescent="0.25">
      <c r="F55151" s="11"/>
      <c r="G55151" s="11"/>
      <c r="H55151" s="11"/>
    </row>
    <row r="55152" spans="6:8" x14ac:dyDescent="0.25">
      <c r="F55152" s="11"/>
      <c r="G55152" s="11"/>
      <c r="H55152" s="11"/>
    </row>
    <row r="55153" spans="6:8" x14ac:dyDescent="0.25">
      <c r="F55153" s="11"/>
      <c r="G55153" s="11"/>
      <c r="H55153" s="11"/>
    </row>
    <row r="55154" spans="6:8" x14ac:dyDescent="0.25">
      <c r="F55154" s="11"/>
      <c r="G55154" s="11"/>
      <c r="H55154" s="11"/>
    </row>
    <row r="55155" spans="6:8" x14ac:dyDescent="0.25">
      <c r="F55155" s="11"/>
      <c r="G55155" s="11"/>
      <c r="H55155" s="11"/>
    </row>
    <row r="55156" spans="6:8" x14ac:dyDescent="0.25">
      <c r="F55156" s="11"/>
      <c r="G55156" s="11"/>
      <c r="H55156" s="11"/>
    </row>
    <row r="55157" spans="6:8" x14ac:dyDescent="0.25">
      <c r="F55157" s="11"/>
      <c r="G55157" s="11"/>
      <c r="H55157" s="11"/>
    </row>
    <row r="55158" spans="6:8" x14ac:dyDescent="0.25">
      <c r="F55158" s="11"/>
      <c r="G55158" s="11"/>
      <c r="H55158" s="11"/>
    </row>
    <row r="55159" spans="6:8" x14ac:dyDescent="0.25">
      <c r="F55159" s="11"/>
      <c r="G55159" s="11"/>
      <c r="H55159" s="11"/>
    </row>
    <row r="55160" spans="6:8" x14ac:dyDescent="0.25">
      <c r="F55160" s="11"/>
      <c r="G55160" s="11"/>
      <c r="H55160" s="11"/>
    </row>
    <row r="55161" spans="6:8" x14ac:dyDescent="0.25">
      <c r="F55161" s="11"/>
      <c r="G55161" s="11"/>
      <c r="H55161" s="11"/>
    </row>
    <row r="55162" spans="6:8" x14ac:dyDescent="0.25">
      <c r="F55162" s="11"/>
      <c r="G55162" s="11"/>
      <c r="H55162" s="11"/>
    </row>
    <row r="55163" spans="6:8" x14ac:dyDescent="0.25">
      <c r="F55163" s="11"/>
      <c r="G55163" s="11"/>
      <c r="H55163" s="11"/>
    </row>
    <row r="55164" spans="6:8" x14ac:dyDescent="0.25">
      <c r="F55164" s="11"/>
      <c r="G55164" s="11"/>
      <c r="H55164" s="11"/>
    </row>
    <row r="55165" spans="6:8" x14ac:dyDescent="0.25">
      <c r="F55165" s="11"/>
      <c r="G55165" s="11"/>
      <c r="H55165" s="11"/>
    </row>
    <row r="55166" spans="6:8" x14ac:dyDescent="0.25">
      <c r="F55166" s="11"/>
      <c r="G55166" s="11"/>
      <c r="H55166" s="11"/>
    </row>
    <row r="55167" spans="6:8" x14ac:dyDescent="0.25">
      <c r="F55167" s="11"/>
      <c r="G55167" s="11"/>
      <c r="H55167" s="11"/>
    </row>
    <row r="55168" spans="6:8" x14ac:dyDescent="0.25">
      <c r="F55168" s="11"/>
      <c r="G55168" s="11"/>
      <c r="H55168" s="11"/>
    </row>
    <row r="55169" spans="6:8" x14ac:dyDescent="0.25">
      <c r="F55169" s="11"/>
      <c r="G55169" s="11"/>
      <c r="H55169" s="11"/>
    </row>
    <row r="55170" spans="6:8" x14ac:dyDescent="0.25">
      <c r="F55170" s="11"/>
      <c r="G55170" s="11"/>
      <c r="H55170" s="11"/>
    </row>
    <row r="55171" spans="6:8" x14ac:dyDescent="0.25">
      <c r="F55171" s="11"/>
      <c r="G55171" s="11"/>
      <c r="H55171" s="11"/>
    </row>
    <row r="55172" spans="6:8" x14ac:dyDescent="0.25">
      <c r="F55172" s="11"/>
      <c r="G55172" s="11"/>
      <c r="H55172" s="11"/>
    </row>
    <row r="55173" spans="6:8" x14ac:dyDescent="0.25">
      <c r="F55173" s="11"/>
      <c r="G55173" s="11"/>
      <c r="H55173" s="11"/>
    </row>
    <row r="55174" spans="6:8" x14ac:dyDescent="0.25">
      <c r="F55174" s="11"/>
      <c r="G55174" s="11"/>
      <c r="H55174" s="11"/>
    </row>
    <row r="55175" spans="6:8" x14ac:dyDescent="0.25">
      <c r="F55175" s="11"/>
      <c r="G55175" s="11"/>
      <c r="H55175" s="11"/>
    </row>
    <row r="55176" spans="6:8" x14ac:dyDescent="0.25">
      <c r="F55176" s="11"/>
      <c r="G55176" s="11"/>
      <c r="H55176" s="11"/>
    </row>
    <row r="55177" spans="6:8" x14ac:dyDescent="0.25">
      <c r="F55177" s="11"/>
      <c r="G55177" s="11"/>
      <c r="H55177" s="11"/>
    </row>
    <row r="55178" spans="6:8" x14ac:dyDescent="0.25">
      <c r="F55178" s="11"/>
      <c r="G55178" s="11"/>
      <c r="H55178" s="11"/>
    </row>
    <row r="55179" spans="6:8" x14ac:dyDescent="0.25">
      <c r="F55179" s="11"/>
      <c r="G55179" s="11"/>
      <c r="H55179" s="11"/>
    </row>
    <row r="55180" spans="6:8" x14ac:dyDescent="0.25">
      <c r="F55180" s="11"/>
      <c r="G55180" s="11"/>
      <c r="H55180" s="11"/>
    </row>
    <row r="55181" spans="6:8" x14ac:dyDescent="0.25">
      <c r="F55181" s="11"/>
      <c r="G55181" s="11"/>
      <c r="H55181" s="11"/>
    </row>
    <row r="55182" spans="6:8" x14ac:dyDescent="0.25">
      <c r="F55182" s="11"/>
      <c r="G55182" s="11"/>
      <c r="H55182" s="11"/>
    </row>
    <row r="55183" spans="6:8" x14ac:dyDescent="0.25">
      <c r="F55183" s="11"/>
      <c r="G55183" s="11"/>
      <c r="H55183" s="11"/>
    </row>
    <row r="55184" spans="6:8" x14ac:dyDescent="0.25">
      <c r="F55184" s="11"/>
      <c r="G55184" s="11"/>
      <c r="H55184" s="11"/>
    </row>
    <row r="55185" spans="6:8" x14ac:dyDescent="0.25">
      <c r="F55185" s="11"/>
      <c r="G55185" s="11"/>
      <c r="H55185" s="11"/>
    </row>
    <row r="55186" spans="6:8" x14ac:dyDescent="0.25">
      <c r="F55186" s="11"/>
      <c r="G55186" s="11"/>
      <c r="H55186" s="11"/>
    </row>
    <row r="55187" spans="6:8" x14ac:dyDescent="0.25">
      <c r="F55187" s="11"/>
      <c r="G55187" s="11"/>
      <c r="H55187" s="11"/>
    </row>
    <row r="55188" spans="6:8" x14ac:dyDescent="0.25">
      <c r="F55188" s="11"/>
      <c r="G55188" s="11"/>
      <c r="H55188" s="11"/>
    </row>
    <row r="55189" spans="6:8" x14ac:dyDescent="0.25">
      <c r="F55189" s="11"/>
      <c r="G55189" s="11"/>
      <c r="H55189" s="11"/>
    </row>
    <row r="55190" spans="6:8" x14ac:dyDescent="0.25">
      <c r="F55190" s="11"/>
      <c r="G55190" s="11"/>
      <c r="H55190" s="11"/>
    </row>
    <row r="55191" spans="6:8" x14ac:dyDescent="0.25">
      <c r="F55191" s="11"/>
      <c r="G55191" s="11"/>
      <c r="H55191" s="11"/>
    </row>
    <row r="55192" spans="6:8" x14ac:dyDescent="0.25">
      <c r="F55192" s="11"/>
      <c r="G55192" s="11"/>
      <c r="H55192" s="11"/>
    </row>
    <row r="55193" spans="6:8" x14ac:dyDescent="0.25">
      <c r="F55193" s="11"/>
      <c r="G55193" s="11"/>
      <c r="H55193" s="11"/>
    </row>
    <row r="55194" spans="6:8" x14ac:dyDescent="0.25">
      <c r="F55194" s="11"/>
      <c r="G55194" s="11"/>
      <c r="H55194" s="11"/>
    </row>
    <row r="55195" spans="6:8" x14ac:dyDescent="0.25">
      <c r="F55195" s="11"/>
      <c r="G55195" s="11"/>
      <c r="H55195" s="11"/>
    </row>
    <row r="55196" spans="6:8" x14ac:dyDescent="0.25">
      <c r="F55196" s="11"/>
      <c r="G55196" s="11"/>
      <c r="H55196" s="11"/>
    </row>
    <row r="55197" spans="6:8" x14ac:dyDescent="0.25">
      <c r="F55197" s="11"/>
      <c r="G55197" s="11"/>
      <c r="H55197" s="11"/>
    </row>
    <row r="55198" spans="6:8" x14ac:dyDescent="0.25">
      <c r="F55198" s="11"/>
      <c r="G55198" s="11"/>
      <c r="H55198" s="11"/>
    </row>
    <row r="55199" spans="6:8" x14ac:dyDescent="0.25">
      <c r="F55199" s="11"/>
      <c r="G55199" s="11"/>
      <c r="H55199" s="11"/>
    </row>
    <row r="55200" spans="6:8" x14ac:dyDescent="0.25">
      <c r="F55200" s="11"/>
      <c r="G55200" s="11"/>
      <c r="H55200" s="11"/>
    </row>
    <row r="55201" spans="6:8" x14ac:dyDescent="0.25">
      <c r="F55201" s="11"/>
      <c r="G55201" s="11"/>
      <c r="H55201" s="11"/>
    </row>
    <row r="55202" spans="6:8" x14ac:dyDescent="0.25">
      <c r="F55202" s="11"/>
      <c r="G55202" s="11"/>
      <c r="H55202" s="11"/>
    </row>
    <row r="55203" spans="6:8" x14ac:dyDescent="0.25">
      <c r="F55203" s="11"/>
      <c r="G55203" s="11"/>
      <c r="H55203" s="11"/>
    </row>
    <row r="55204" spans="6:8" x14ac:dyDescent="0.25">
      <c r="F55204" s="11"/>
      <c r="G55204" s="11"/>
      <c r="H55204" s="11"/>
    </row>
    <row r="55205" spans="6:8" x14ac:dyDescent="0.25">
      <c r="F55205" s="11"/>
      <c r="G55205" s="11"/>
      <c r="H55205" s="11"/>
    </row>
    <row r="55206" spans="6:8" x14ac:dyDescent="0.25">
      <c r="F55206" s="11"/>
      <c r="G55206" s="11"/>
      <c r="H55206" s="11"/>
    </row>
    <row r="55207" spans="6:8" x14ac:dyDescent="0.25">
      <c r="F55207" s="11"/>
      <c r="G55207" s="11"/>
      <c r="H55207" s="11"/>
    </row>
    <row r="55208" spans="6:8" x14ac:dyDescent="0.25">
      <c r="F55208" s="11"/>
      <c r="G55208" s="11"/>
      <c r="H55208" s="11"/>
    </row>
    <row r="55209" spans="6:8" x14ac:dyDescent="0.25">
      <c r="F55209" s="11"/>
      <c r="G55209" s="11"/>
      <c r="H55209" s="11"/>
    </row>
    <row r="55210" spans="6:8" x14ac:dyDescent="0.25">
      <c r="F55210" s="11"/>
      <c r="G55210" s="11"/>
      <c r="H55210" s="11"/>
    </row>
    <row r="55211" spans="6:8" x14ac:dyDescent="0.25">
      <c r="F55211" s="11"/>
      <c r="G55211" s="11"/>
      <c r="H55211" s="11"/>
    </row>
    <row r="55212" spans="6:8" x14ac:dyDescent="0.25">
      <c r="F55212" s="11"/>
      <c r="G55212" s="11"/>
      <c r="H55212" s="11"/>
    </row>
    <row r="55213" spans="6:8" x14ac:dyDescent="0.25">
      <c r="F55213" s="11"/>
      <c r="G55213" s="11"/>
      <c r="H55213" s="11"/>
    </row>
    <row r="55214" spans="6:8" x14ac:dyDescent="0.25">
      <c r="F55214" s="11"/>
      <c r="G55214" s="11"/>
      <c r="H55214" s="11"/>
    </row>
    <row r="55215" spans="6:8" x14ac:dyDescent="0.25">
      <c r="F55215" s="11"/>
      <c r="G55215" s="11"/>
      <c r="H55215" s="11"/>
    </row>
    <row r="55216" spans="6:8" x14ac:dyDescent="0.25">
      <c r="F55216" s="11"/>
      <c r="G55216" s="11"/>
      <c r="H55216" s="11"/>
    </row>
    <row r="55217" spans="6:8" x14ac:dyDescent="0.25">
      <c r="F55217" s="11"/>
      <c r="G55217" s="11"/>
      <c r="H55217" s="11"/>
    </row>
    <row r="55218" spans="6:8" x14ac:dyDescent="0.25">
      <c r="F55218" s="11"/>
      <c r="G55218" s="11"/>
      <c r="H55218" s="11"/>
    </row>
    <row r="55219" spans="6:8" x14ac:dyDescent="0.25">
      <c r="F55219" s="11"/>
      <c r="G55219" s="11"/>
      <c r="H55219" s="11"/>
    </row>
    <row r="55220" spans="6:8" x14ac:dyDescent="0.25">
      <c r="F55220" s="11"/>
      <c r="G55220" s="11"/>
      <c r="H55220" s="11"/>
    </row>
    <row r="55221" spans="6:8" x14ac:dyDescent="0.25">
      <c r="F55221" s="11"/>
      <c r="G55221" s="11"/>
      <c r="H55221" s="11"/>
    </row>
    <row r="55222" spans="6:8" x14ac:dyDescent="0.25">
      <c r="F55222" s="11"/>
      <c r="G55222" s="11"/>
      <c r="H55222" s="11"/>
    </row>
    <row r="55223" spans="6:8" x14ac:dyDescent="0.25">
      <c r="F55223" s="11"/>
      <c r="G55223" s="11"/>
      <c r="H55223" s="11"/>
    </row>
    <row r="55224" spans="6:8" x14ac:dyDescent="0.25">
      <c r="F55224" s="11"/>
      <c r="G55224" s="11"/>
      <c r="H55224" s="11"/>
    </row>
    <row r="55225" spans="6:8" x14ac:dyDescent="0.25">
      <c r="F55225" s="11"/>
      <c r="G55225" s="11"/>
      <c r="H55225" s="11"/>
    </row>
    <row r="55226" spans="6:8" x14ac:dyDescent="0.25">
      <c r="F55226" s="11"/>
      <c r="G55226" s="11"/>
      <c r="H55226" s="11"/>
    </row>
    <row r="55227" spans="6:8" x14ac:dyDescent="0.25">
      <c r="F55227" s="11"/>
      <c r="G55227" s="11"/>
      <c r="H55227" s="11"/>
    </row>
    <row r="55228" spans="6:8" x14ac:dyDescent="0.25">
      <c r="F55228" s="11"/>
      <c r="G55228" s="11"/>
      <c r="H55228" s="11"/>
    </row>
    <row r="55229" spans="6:8" x14ac:dyDescent="0.25">
      <c r="F55229" s="11"/>
      <c r="G55229" s="11"/>
      <c r="H55229" s="11"/>
    </row>
    <row r="55230" spans="6:8" x14ac:dyDescent="0.25">
      <c r="F55230" s="11"/>
      <c r="G55230" s="11"/>
      <c r="H55230" s="11"/>
    </row>
    <row r="55231" spans="6:8" x14ac:dyDescent="0.25">
      <c r="F55231" s="11"/>
      <c r="G55231" s="11"/>
      <c r="H55231" s="11"/>
    </row>
    <row r="55232" spans="6:8" x14ac:dyDescent="0.25">
      <c r="F55232" s="11"/>
      <c r="G55232" s="11"/>
      <c r="H55232" s="11"/>
    </row>
    <row r="55233" spans="6:8" x14ac:dyDescent="0.25">
      <c r="F55233" s="11"/>
      <c r="G55233" s="11"/>
      <c r="H55233" s="11"/>
    </row>
    <row r="55234" spans="6:8" x14ac:dyDescent="0.25">
      <c r="F55234" s="11"/>
      <c r="G55234" s="11"/>
      <c r="H55234" s="11"/>
    </row>
    <row r="55235" spans="6:8" x14ac:dyDescent="0.25">
      <c r="F55235" s="11"/>
      <c r="G55235" s="11"/>
      <c r="H55235" s="11"/>
    </row>
    <row r="55236" spans="6:8" x14ac:dyDescent="0.25">
      <c r="F55236" s="11"/>
      <c r="G55236" s="11"/>
      <c r="H55236" s="11"/>
    </row>
    <row r="55237" spans="6:8" x14ac:dyDescent="0.25">
      <c r="F55237" s="11"/>
      <c r="G55237" s="11"/>
      <c r="H55237" s="11"/>
    </row>
    <row r="55238" spans="6:8" x14ac:dyDescent="0.25">
      <c r="F55238" s="11"/>
      <c r="G55238" s="11"/>
      <c r="H55238" s="11"/>
    </row>
    <row r="55239" spans="6:8" x14ac:dyDescent="0.25">
      <c r="F55239" s="11"/>
      <c r="G55239" s="11"/>
      <c r="H55239" s="11"/>
    </row>
    <row r="55240" spans="6:8" x14ac:dyDescent="0.25">
      <c r="F55240" s="11"/>
      <c r="G55240" s="11"/>
      <c r="H55240" s="11"/>
    </row>
    <row r="55241" spans="6:8" x14ac:dyDescent="0.25">
      <c r="F55241" s="11"/>
      <c r="G55241" s="11"/>
      <c r="H55241" s="11"/>
    </row>
    <row r="55242" spans="6:8" x14ac:dyDescent="0.25">
      <c r="F55242" s="11"/>
      <c r="G55242" s="11"/>
      <c r="H55242" s="11"/>
    </row>
    <row r="55243" spans="6:8" x14ac:dyDescent="0.25">
      <c r="F55243" s="11"/>
      <c r="G55243" s="11"/>
      <c r="H55243" s="11"/>
    </row>
    <row r="55244" spans="6:8" x14ac:dyDescent="0.25">
      <c r="F55244" s="11"/>
      <c r="G55244" s="11"/>
      <c r="H55244" s="11"/>
    </row>
    <row r="55245" spans="6:8" x14ac:dyDescent="0.25">
      <c r="F55245" s="11"/>
      <c r="G55245" s="11"/>
      <c r="H55245" s="11"/>
    </row>
    <row r="55246" spans="6:8" x14ac:dyDescent="0.25">
      <c r="F55246" s="11"/>
      <c r="G55246" s="11"/>
      <c r="H55246" s="11"/>
    </row>
    <row r="55247" spans="6:8" x14ac:dyDescent="0.25">
      <c r="F55247" s="11"/>
      <c r="G55247" s="11"/>
      <c r="H55247" s="11"/>
    </row>
    <row r="55248" spans="6:8" x14ac:dyDescent="0.25">
      <c r="F55248" s="11"/>
      <c r="G55248" s="11"/>
      <c r="H55248" s="11"/>
    </row>
    <row r="55249" spans="6:8" x14ac:dyDescent="0.25">
      <c r="F55249" s="11"/>
      <c r="G55249" s="11"/>
      <c r="H55249" s="11"/>
    </row>
    <row r="55250" spans="6:8" x14ac:dyDescent="0.25">
      <c r="F55250" s="11"/>
      <c r="G55250" s="11"/>
      <c r="H55250" s="11"/>
    </row>
    <row r="55251" spans="6:8" x14ac:dyDescent="0.25">
      <c r="F55251" s="11"/>
      <c r="G55251" s="11"/>
      <c r="H55251" s="11"/>
    </row>
    <row r="55252" spans="6:8" x14ac:dyDescent="0.25">
      <c r="F55252" s="11"/>
      <c r="G55252" s="11"/>
      <c r="H55252" s="11"/>
    </row>
    <row r="55253" spans="6:8" x14ac:dyDescent="0.25">
      <c r="F55253" s="11"/>
      <c r="G55253" s="11"/>
      <c r="H55253" s="11"/>
    </row>
    <row r="55254" spans="6:8" x14ac:dyDescent="0.25">
      <c r="F55254" s="11"/>
      <c r="G55254" s="11"/>
      <c r="H55254" s="11"/>
    </row>
    <row r="55255" spans="6:8" x14ac:dyDescent="0.25">
      <c r="F55255" s="11"/>
      <c r="G55255" s="11"/>
      <c r="H55255" s="11"/>
    </row>
    <row r="55256" spans="6:8" x14ac:dyDescent="0.25">
      <c r="F55256" s="11"/>
      <c r="G55256" s="11"/>
      <c r="H55256" s="11"/>
    </row>
    <row r="55257" spans="6:8" x14ac:dyDescent="0.25">
      <c r="F55257" s="11"/>
      <c r="G55257" s="11"/>
      <c r="H55257" s="11"/>
    </row>
    <row r="55258" spans="6:8" x14ac:dyDescent="0.25">
      <c r="F55258" s="11"/>
      <c r="G55258" s="11"/>
      <c r="H55258" s="11"/>
    </row>
    <row r="55259" spans="6:8" x14ac:dyDescent="0.25">
      <c r="F55259" s="11"/>
      <c r="G55259" s="11"/>
      <c r="H55259" s="11"/>
    </row>
    <row r="55260" spans="6:8" x14ac:dyDescent="0.25">
      <c r="F55260" s="11"/>
      <c r="G55260" s="11"/>
      <c r="H55260" s="11"/>
    </row>
    <row r="55261" spans="6:8" x14ac:dyDescent="0.25">
      <c r="F55261" s="11"/>
      <c r="G55261" s="11"/>
      <c r="H55261" s="11"/>
    </row>
    <row r="55262" spans="6:8" x14ac:dyDescent="0.25">
      <c r="F55262" s="11"/>
      <c r="G55262" s="11"/>
      <c r="H55262" s="11"/>
    </row>
    <row r="55263" spans="6:8" x14ac:dyDescent="0.25">
      <c r="F55263" s="11"/>
      <c r="G55263" s="11"/>
      <c r="H55263" s="11"/>
    </row>
    <row r="55264" spans="6:8" x14ac:dyDescent="0.25">
      <c r="F55264" s="11"/>
      <c r="G55264" s="11"/>
      <c r="H55264" s="11"/>
    </row>
    <row r="55265" spans="6:8" x14ac:dyDescent="0.25">
      <c r="F55265" s="11"/>
      <c r="G55265" s="11"/>
      <c r="H55265" s="11"/>
    </row>
    <row r="55266" spans="6:8" x14ac:dyDescent="0.25">
      <c r="F55266" s="11"/>
      <c r="G55266" s="11"/>
      <c r="H55266" s="11"/>
    </row>
    <row r="55267" spans="6:8" x14ac:dyDescent="0.25">
      <c r="F55267" s="11"/>
      <c r="G55267" s="11"/>
      <c r="H55267" s="11"/>
    </row>
    <row r="55268" spans="6:8" x14ac:dyDescent="0.25">
      <c r="F55268" s="11"/>
      <c r="G55268" s="11"/>
      <c r="H55268" s="11"/>
    </row>
    <row r="55269" spans="6:8" x14ac:dyDescent="0.25">
      <c r="F55269" s="11"/>
      <c r="G55269" s="11"/>
      <c r="H55269" s="11"/>
    </row>
    <row r="55270" spans="6:8" x14ac:dyDescent="0.25">
      <c r="F55270" s="11"/>
      <c r="G55270" s="11"/>
      <c r="H55270" s="11"/>
    </row>
    <row r="55271" spans="6:8" x14ac:dyDescent="0.25">
      <c r="F55271" s="11"/>
      <c r="G55271" s="11"/>
      <c r="H55271" s="11"/>
    </row>
    <row r="55272" spans="6:8" x14ac:dyDescent="0.25">
      <c r="F55272" s="11"/>
      <c r="G55272" s="11"/>
      <c r="H55272" s="11"/>
    </row>
    <row r="55273" spans="6:8" x14ac:dyDescent="0.25">
      <c r="F55273" s="11"/>
      <c r="G55273" s="11"/>
      <c r="H55273" s="11"/>
    </row>
    <row r="55274" spans="6:8" x14ac:dyDescent="0.25">
      <c r="F55274" s="11"/>
      <c r="G55274" s="11"/>
      <c r="H55274" s="11"/>
    </row>
    <row r="55275" spans="6:8" x14ac:dyDescent="0.25">
      <c r="F55275" s="11"/>
      <c r="G55275" s="11"/>
      <c r="H55275" s="11"/>
    </row>
    <row r="55276" spans="6:8" x14ac:dyDescent="0.25">
      <c r="F55276" s="11"/>
      <c r="G55276" s="11"/>
      <c r="H55276" s="11"/>
    </row>
    <row r="55277" spans="6:8" x14ac:dyDescent="0.25">
      <c r="F55277" s="11"/>
      <c r="G55277" s="11"/>
      <c r="H55277" s="11"/>
    </row>
    <row r="55278" spans="6:8" x14ac:dyDescent="0.25">
      <c r="F55278" s="11"/>
      <c r="G55278" s="11"/>
      <c r="H55278" s="11"/>
    </row>
    <row r="55279" spans="6:8" x14ac:dyDescent="0.25">
      <c r="F55279" s="11"/>
      <c r="G55279" s="11"/>
      <c r="H55279" s="11"/>
    </row>
    <row r="55280" spans="6:8" x14ac:dyDescent="0.25">
      <c r="F55280" s="11"/>
      <c r="G55280" s="11"/>
      <c r="H55280" s="11"/>
    </row>
    <row r="55281" spans="6:8" x14ac:dyDescent="0.25">
      <c r="F55281" s="11"/>
      <c r="G55281" s="11"/>
      <c r="H55281" s="11"/>
    </row>
    <row r="55282" spans="6:8" x14ac:dyDescent="0.25">
      <c r="F55282" s="11"/>
      <c r="G55282" s="11"/>
      <c r="H55282" s="11"/>
    </row>
    <row r="55283" spans="6:8" x14ac:dyDescent="0.25">
      <c r="F55283" s="11"/>
      <c r="G55283" s="11"/>
      <c r="H55283" s="11"/>
    </row>
    <row r="55284" spans="6:8" x14ac:dyDescent="0.25">
      <c r="F55284" s="11"/>
      <c r="G55284" s="11"/>
      <c r="H55284" s="11"/>
    </row>
    <row r="55285" spans="6:8" x14ac:dyDescent="0.25">
      <c r="F55285" s="11"/>
      <c r="G55285" s="11"/>
      <c r="H55285" s="11"/>
    </row>
    <row r="55286" spans="6:8" x14ac:dyDescent="0.25">
      <c r="F55286" s="11"/>
      <c r="G55286" s="11"/>
      <c r="H55286" s="11"/>
    </row>
    <row r="55287" spans="6:8" x14ac:dyDescent="0.25">
      <c r="F55287" s="11"/>
      <c r="G55287" s="11"/>
      <c r="H55287" s="11"/>
    </row>
    <row r="55288" spans="6:8" x14ac:dyDescent="0.25">
      <c r="F55288" s="11"/>
      <c r="G55288" s="11"/>
      <c r="H55288" s="11"/>
    </row>
    <row r="55289" spans="6:8" x14ac:dyDescent="0.25">
      <c r="F55289" s="11"/>
      <c r="G55289" s="11"/>
      <c r="H55289" s="11"/>
    </row>
    <row r="55290" spans="6:8" x14ac:dyDescent="0.25">
      <c r="F55290" s="11"/>
      <c r="G55290" s="11"/>
      <c r="H55290" s="11"/>
    </row>
    <row r="55291" spans="6:8" x14ac:dyDescent="0.25">
      <c r="F55291" s="11"/>
      <c r="G55291" s="11"/>
      <c r="H55291" s="11"/>
    </row>
    <row r="55292" spans="6:8" x14ac:dyDescent="0.25">
      <c r="F55292" s="11"/>
      <c r="G55292" s="11"/>
      <c r="H55292" s="11"/>
    </row>
    <row r="55293" spans="6:8" x14ac:dyDescent="0.25">
      <c r="F55293" s="11"/>
      <c r="G55293" s="11"/>
      <c r="H55293" s="11"/>
    </row>
    <row r="55294" spans="6:8" x14ac:dyDescent="0.25">
      <c r="F55294" s="11"/>
      <c r="G55294" s="11"/>
      <c r="H55294" s="11"/>
    </row>
    <row r="55295" spans="6:8" x14ac:dyDescent="0.25">
      <c r="F55295" s="11"/>
      <c r="G55295" s="11"/>
      <c r="H55295" s="11"/>
    </row>
    <row r="55296" spans="6:8" x14ac:dyDescent="0.25">
      <c r="F55296" s="11"/>
      <c r="G55296" s="11"/>
      <c r="H55296" s="11"/>
    </row>
    <row r="55297" spans="6:8" x14ac:dyDescent="0.25">
      <c r="F55297" s="11"/>
      <c r="G55297" s="11"/>
      <c r="H55297" s="11"/>
    </row>
    <row r="55298" spans="6:8" x14ac:dyDescent="0.25">
      <c r="F55298" s="11"/>
      <c r="G55298" s="11"/>
      <c r="H55298" s="11"/>
    </row>
    <row r="55299" spans="6:8" x14ac:dyDescent="0.25">
      <c r="F55299" s="11"/>
      <c r="G55299" s="11"/>
      <c r="H55299" s="11"/>
    </row>
    <row r="55300" spans="6:8" x14ac:dyDescent="0.25">
      <c r="F55300" s="11"/>
      <c r="G55300" s="11"/>
      <c r="H55300" s="11"/>
    </row>
    <row r="55301" spans="6:8" x14ac:dyDescent="0.25">
      <c r="F55301" s="11"/>
      <c r="G55301" s="11"/>
      <c r="H55301" s="11"/>
    </row>
    <row r="55302" spans="6:8" x14ac:dyDescent="0.25">
      <c r="F55302" s="11"/>
      <c r="G55302" s="11"/>
      <c r="H55302" s="11"/>
    </row>
    <row r="55303" spans="6:8" x14ac:dyDescent="0.25">
      <c r="F55303" s="11"/>
      <c r="G55303" s="11"/>
      <c r="H55303" s="11"/>
    </row>
    <row r="55304" spans="6:8" x14ac:dyDescent="0.25">
      <c r="F55304" s="11"/>
      <c r="G55304" s="11"/>
      <c r="H55304" s="11"/>
    </row>
    <row r="55305" spans="6:8" x14ac:dyDescent="0.25">
      <c r="F55305" s="11"/>
      <c r="G55305" s="11"/>
      <c r="H55305" s="11"/>
    </row>
    <row r="55306" spans="6:8" x14ac:dyDescent="0.25">
      <c r="F55306" s="11"/>
      <c r="G55306" s="11"/>
      <c r="H55306" s="11"/>
    </row>
    <row r="55307" spans="6:8" x14ac:dyDescent="0.25">
      <c r="F55307" s="11"/>
      <c r="G55307" s="11"/>
      <c r="H55307" s="11"/>
    </row>
    <row r="55308" spans="6:8" x14ac:dyDescent="0.25">
      <c r="F55308" s="11"/>
      <c r="G55308" s="11"/>
      <c r="H55308" s="11"/>
    </row>
    <row r="55309" spans="6:8" x14ac:dyDescent="0.25">
      <c r="F55309" s="11"/>
      <c r="G55309" s="11"/>
      <c r="H55309" s="11"/>
    </row>
    <row r="55310" spans="6:8" x14ac:dyDescent="0.25">
      <c r="F55310" s="11"/>
      <c r="G55310" s="11"/>
      <c r="H55310" s="11"/>
    </row>
    <row r="55311" spans="6:8" x14ac:dyDescent="0.25">
      <c r="F55311" s="11"/>
      <c r="G55311" s="11"/>
      <c r="H55311" s="11"/>
    </row>
    <row r="55312" spans="6:8" x14ac:dyDescent="0.25">
      <c r="F55312" s="11"/>
      <c r="G55312" s="11"/>
      <c r="H55312" s="11"/>
    </row>
    <row r="55313" spans="6:8" x14ac:dyDescent="0.25">
      <c r="F55313" s="11"/>
      <c r="G55313" s="11"/>
      <c r="H55313" s="11"/>
    </row>
    <row r="55314" spans="6:8" x14ac:dyDescent="0.25">
      <c r="F55314" s="11"/>
      <c r="G55314" s="11"/>
      <c r="H55314" s="11"/>
    </row>
    <row r="55315" spans="6:8" x14ac:dyDescent="0.25">
      <c r="F55315" s="11"/>
      <c r="G55315" s="11"/>
      <c r="H55315" s="11"/>
    </row>
    <row r="55316" spans="6:8" x14ac:dyDescent="0.25">
      <c r="F55316" s="11"/>
      <c r="G55316" s="11"/>
      <c r="H55316" s="11"/>
    </row>
    <row r="55317" spans="6:8" x14ac:dyDescent="0.25">
      <c r="F55317" s="11"/>
      <c r="G55317" s="11"/>
      <c r="H55317" s="11"/>
    </row>
    <row r="55318" spans="6:8" x14ac:dyDescent="0.25">
      <c r="F55318" s="11"/>
      <c r="G55318" s="11"/>
      <c r="H55318" s="11"/>
    </row>
    <row r="55319" spans="6:8" x14ac:dyDescent="0.25">
      <c r="F55319" s="11"/>
      <c r="G55319" s="11"/>
      <c r="H55319" s="11"/>
    </row>
    <row r="55320" spans="6:8" x14ac:dyDescent="0.25">
      <c r="F55320" s="11"/>
      <c r="G55320" s="11"/>
      <c r="H55320" s="11"/>
    </row>
    <row r="55321" spans="6:8" x14ac:dyDescent="0.25">
      <c r="F55321" s="11"/>
      <c r="G55321" s="11"/>
      <c r="H55321" s="11"/>
    </row>
    <row r="55322" spans="6:8" x14ac:dyDescent="0.25">
      <c r="F55322" s="11"/>
      <c r="G55322" s="11"/>
      <c r="H55322" s="11"/>
    </row>
    <row r="55323" spans="6:8" x14ac:dyDescent="0.25">
      <c r="F55323" s="11"/>
      <c r="G55323" s="11"/>
      <c r="H55323" s="11"/>
    </row>
    <row r="55324" spans="6:8" x14ac:dyDescent="0.25">
      <c r="F55324" s="11"/>
      <c r="G55324" s="11"/>
      <c r="H55324" s="11"/>
    </row>
    <row r="55325" spans="6:8" x14ac:dyDescent="0.25">
      <c r="F55325" s="11"/>
      <c r="G55325" s="11"/>
      <c r="H55325" s="11"/>
    </row>
    <row r="55326" spans="6:8" x14ac:dyDescent="0.25">
      <c r="F55326" s="11"/>
      <c r="G55326" s="11"/>
      <c r="H55326" s="11"/>
    </row>
    <row r="55327" spans="6:8" x14ac:dyDescent="0.25">
      <c r="F55327" s="11"/>
      <c r="G55327" s="11"/>
      <c r="H55327" s="11"/>
    </row>
    <row r="55328" spans="6:8" x14ac:dyDescent="0.25">
      <c r="F55328" s="11"/>
      <c r="G55328" s="11"/>
      <c r="H55328" s="11"/>
    </row>
    <row r="55329" spans="6:8" x14ac:dyDescent="0.25">
      <c r="F55329" s="11"/>
      <c r="G55329" s="11"/>
      <c r="H55329" s="11"/>
    </row>
    <row r="55330" spans="6:8" x14ac:dyDescent="0.25">
      <c r="F55330" s="11"/>
      <c r="G55330" s="11"/>
      <c r="H55330" s="11"/>
    </row>
    <row r="55331" spans="6:8" x14ac:dyDescent="0.25">
      <c r="F55331" s="11"/>
      <c r="G55331" s="11"/>
      <c r="H55331" s="11"/>
    </row>
    <row r="55332" spans="6:8" x14ac:dyDescent="0.25">
      <c r="F55332" s="11"/>
      <c r="G55332" s="11"/>
      <c r="H55332" s="11"/>
    </row>
    <row r="55333" spans="6:8" x14ac:dyDescent="0.25">
      <c r="F55333" s="11"/>
      <c r="G55333" s="11"/>
      <c r="H55333" s="11"/>
    </row>
    <row r="55334" spans="6:8" x14ac:dyDescent="0.25">
      <c r="F55334" s="11"/>
      <c r="G55334" s="11"/>
      <c r="H55334" s="11"/>
    </row>
    <row r="55335" spans="6:8" x14ac:dyDescent="0.25">
      <c r="F55335" s="11"/>
      <c r="G55335" s="11"/>
      <c r="H55335" s="11"/>
    </row>
    <row r="55336" spans="6:8" x14ac:dyDescent="0.25">
      <c r="F55336" s="11"/>
      <c r="G55336" s="11"/>
      <c r="H55336" s="11"/>
    </row>
    <row r="55337" spans="6:8" x14ac:dyDescent="0.25">
      <c r="F55337" s="11"/>
      <c r="G55337" s="11"/>
      <c r="H55337" s="11"/>
    </row>
    <row r="55338" spans="6:8" x14ac:dyDescent="0.25">
      <c r="F55338" s="11"/>
      <c r="G55338" s="11"/>
      <c r="H55338" s="11"/>
    </row>
    <row r="55339" spans="6:8" x14ac:dyDescent="0.25">
      <c r="F55339" s="11"/>
      <c r="G55339" s="11"/>
      <c r="H55339" s="11"/>
    </row>
    <row r="55340" spans="6:8" x14ac:dyDescent="0.25">
      <c r="F55340" s="11"/>
      <c r="G55340" s="11"/>
      <c r="H55340" s="11"/>
    </row>
    <row r="55341" spans="6:8" x14ac:dyDescent="0.25">
      <c r="F55341" s="11"/>
      <c r="G55341" s="11"/>
      <c r="H55341" s="11"/>
    </row>
    <row r="55342" spans="6:8" x14ac:dyDescent="0.25">
      <c r="F55342" s="11"/>
      <c r="G55342" s="11"/>
      <c r="H55342" s="11"/>
    </row>
    <row r="55343" spans="6:8" x14ac:dyDescent="0.25">
      <c r="F55343" s="11"/>
      <c r="G55343" s="11"/>
      <c r="H55343" s="11"/>
    </row>
    <row r="55344" spans="6:8" x14ac:dyDescent="0.25">
      <c r="F55344" s="11"/>
      <c r="G55344" s="11"/>
      <c r="H55344" s="11"/>
    </row>
    <row r="55345" spans="6:8" x14ac:dyDescent="0.25">
      <c r="F55345" s="11"/>
      <c r="G55345" s="11"/>
      <c r="H55345" s="11"/>
    </row>
    <row r="55346" spans="6:8" x14ac:dyDescent="0.25">
      <c r="F55346" s="11"/>
      <c r="G55346" s="11"/>
      <c r="H55346" s="11"/>
    </row>
    <row r="55347" spans="6:8" x14ac:dyDescent="0.25">
      <c r="F55347" s="11"/>
      <c r="G55347" s="11"/>
      <c r="H55347" s="11"/>
    </row>
    <row r="55348" spans="6:8" x14ac:dyDescent="0.25">
      <c r="F55348" s="11"/>
      <c r="G55348" s="11"/>
      <c r="H55348" s="11"/>
    </row>
    <row r="55349" spans="6:8" x14ac:dyDescent="0.25">
      <c r="F55349" s="11"/>
      <c r="G55349" s="11"/>
      <c r="H55349" s="11"/>
    </row>
    <row r="55350" spans="6:8" x14ac:dyDescent="0.25">
      <c r="F55350" s="11"/>
      <c r="G55350" s="11"/>
      <c r="H55350" s="11"/>
    </row>
    <row r="55351" spans="6:8" x14ac:dyDescent="0.25">
      <c r="F55351" s="11"/>
      <c r="G55351" s="11"/>
      <c r="H55351" s="11"/>
    </row>
    <row r="55352" spans="6:8" x14ac:dyDescent="0.25">
      <c r="F55352" s="11"/>
      <c r="G55352" s="11"/>
      <c r="H55352" s="11"/>
    </row>
    <row r="55353" spans="6:8" x14ac:dyDescent="0.25">
      <c r="F55353" s="11"/>
      <c r="G55353" s="11"/>
      <c r="H55353" s="11"/>
    </row>
    <row r="55354" spans="6:8" x14ac:dyDescent="0.25">
      <c r="F55354" s="11"/>
      <c r="G55354" s="11"/>
      <c r="H55354" s="11"/>
    </row>
    <row r="55355" spans="6:8" x14ac:dyDescent="0.25">
      <c r="F55355" s="11"/>
      <c r="G55355" s="11"/>
      <c r="H55355" s="11"/>
    </row>
    <row r="55356" spans="6:8" x14ac:dyDescent="0.25">
      <c r="F55356" s="11"/>
      <c r="G55356" s="11"/>
      <c r="H55356" s="11"/>
    </row>
    <row r="55357" spans="6:8" x14ac:dyDescent="0.25">
      <c r="F55357" s="11"/>
      <c r="G55357" s="11"/>
      <c r="H55357" s="11"/>
    </row>
    <row r="55358" spans="6:8" x14ac:dyDescent="0.25">
      <c r="F55358" s="11"/>
      <c r="G55358" s="11"/>
      <c r="H55358" s="11"/>
    </row>
    <row r="55359" spans="6:8" x14ac:dyDescent="0.25">
      <c r="F55359" s="11"/>
      <c r="G55359" s="11"/>
      <c r="H55359" s="11"/>
    </row>
    <row r="55360" spans="6:8" x14ac:dyDescent="0.25">
      <c r="F55360" s="11"/>
      <c r="G55360" s="11"/>
      <c r="H55360" s="11"/>
    </row>
    <row r="55361" spans="6:8" x14ac:dyDescent="0.25">
      <c r="F55361" s="11"/>
      <c r="G55361" s="11"/>
      <c r="H55361" s="11"/>
    </row>
    <row r="55362" spans="6:8" x14ac:dyDescent="0.25">
      <c r="F55362" s="11"/>
      <c r="G55362" s="11"/>
      <c r="H55362" s="11"/>
    </row>
    <row r="55363" spans="6:8" x14ac:dyDescent="0.25">
      <c r="F55363" s="11"/>
      <c r="G55363" s="11"/>
      <c r="H55363" s="11"/>
    </row>
    <row r="55364" spans="6:8" x14ac:dyDescent="0.25">
      <c r="F55364" s="11"/>
      <c r="G55364" s="11"/>
      <c r="H55364" s="11"/>
    </row>
    <row r="55365" spans="6:8" x14ac:dyDescent="0.25">
      <c r="F55365" s="11"/>
      <c r="G55365" s="11"/>
      <c r="H55365" s="11"/>
    </row>
    <row r="55366" spans="6:8" x14ac:dyDescent="0.25">
      <c r="F55366" s="11"/>
      <c r="G55366" s="11"/>
      <c r="H55366" s="11"/>
    </row>
    <row r="55367" spans="6:8" x14ac:dyDescent="0.25">
      <c r="F55367" s="11"/>
      <c r="G55367" s="11"/>
      <c r="H55367" s="11"/>
    </row>
    <row r="55368" spans="6:8" x14ac:dyDescent="0.25">
      <c r="F55368" s="11"/>
      <c r="G55368" s="11"/>
      <c r="H55368" s="11"/>
    </row>
    <row r="55369" spans="6:8" x14ac:dyDescent="0.25">
      <c r="F55369" s="11"/>
      <c r="G55369" s="11"/>
      <c r="H55369" s="11"/>
    </row>
    <row r="55370" spans="6:8" x14ac:dyDescent="0.25">
      <c r="F55370" s="11"/>
      <c r="G55370" s="11"/>
      <c r="H55370" s="11"/>
    </row>
    <row r="55371" spans="6:8" x14ac:dyDescent="0.25">
      <c r="F55371" s="11"/>
      <c r="G55371" s="11"/>
      <c r="H55371" s="11"/>
    </row>
    <row r="55372" spans="6:8" x14ac:dyDescent="0.25">
      <c r="F55372" s="11"/>
      <c r="G55372" s="11"/>
      <c r="H55372" s="11"/>
    </row>
    <row r="55373" spans="6:8" x14ac:dyDescent="0.25">
      <c r="F55373" s="11"/>
      <c r="G55373" s="11"/>
      <c r="H55373" s="11"/>
    </row>
    <row r="55374" spans="6:8" x14ac:dyDescent="0.25">
      <c r="F55374" s="11"/>
      <c r="G55374" s="11"/>
      <c r="H55374" s="11"/>
    </row>
    <row r="55375" spans="6:8" x14ac:dyDescent="0.25">
      <c r="F55375" s="11"/>
      <c r="G55375" s="11"/>
      <c r="H55375" s="11"/>
    </row>
    <row r="55376" spans="6:8" x14ac:dyDescent="0.25">
      <c r="F55376" s="11"/>
      <c r="G55376" s="11"/>
      <c r="H55376" s="11"/>
    </row>
    <row r="55377" spans="6:8" x14ac:dyDescent="0.25">
      <c r="F55377" s="11"/>
      <c r="G55377" s="11"/>
      <c r="H55377" s="11"/>
    </row>
    <row r="55378" spans="6:8" x14ac:dyDescent="0.25">
      <c r="F55378" s="11"/>
      <c r="G55378" s="11"/>
      <c r="H55378" s="11"/>
    </row>
    <row r="55379" spans="6:8" x14ac:dyDescent="0.25">
      <c r="F55379" s="11"/>
      <c r="G55379" s="11"/>
      <c r="H55379" s="11"/>
    </row>
    <row r="55380" spans="6:8" x14ac:dyDescent="0.25">
      <c r="F55380" s="11"/>
      <c r="G55380" s="11"/>
      <c r="H55380" s="11"/>
    </row>
    <row r="55381" spans="6:8" x14ac:dyDescent="0.25">
      <c r="F55381" s="11"/>
      <c r="G55381" s="11"/>
      <c r="H55381" s="11"/>
    </row>
    <row r="55382" spans="6:8" x14ac:dyDescent="0.25">
      <c r="F55382" s="11"/>
      <c r="G55382" s="11"/>
      <c r="H55382" s="11"/>
    </row>
    <row r="55383" spans="6:8" x14ac:dyDescent="0.25">
      <c r="F55383" s="11"/>
      <c r="G55383" s="11"/>
      <c r="H55383" s="11"/>
    </row>
    <row r="55384" spans="6:8" x14ac:dyDescent="0.25">
      <c r="F55384" s="11"/>
      <c r="G55384" s="11"/>
      <c r="H55384" s="11"/>
    </row>
    <row r="55385" spans="6:8" x14ac:dyDescent="0.25">
      <c r="F55385" s="11"/>
      <c r="G55385" s="11"/>
      <c r="H55385" s="11"/>
    </row>
    <row r="55386" spans="6:8" x14ac:dyDescent="0.25">
      <c r="F55386" s="11"/>
      <c r="G55386" s="11"/>
      <c r="H55386" s="11"/>
    </row>
    <row r="55387" spans="6:8" x14ac:dyDescent="0.25">
      <c r="F55387" s="11"/>
      <c r="G55387" s="11"/>
      <c r="H55387" s="11"/>
    </row>
    <row r="55388" spans="6:8" x14ac:dyDescent="0.25">
      <c r="F55388" s="11"/>
      <c r="G55388" s="11"/>
      <c r="H55388" s="11"/>
    </row>
    <row r="55389" spans="6:8" x14ac:dyDescent="0.25">
      <c r="F55389" s="11"/>
      <c r="G55389" s="11"/>
      <c r="H55389" s="11"/>
    </row>
    <row r="55390" spans="6:8" x14ac:dyDescent="0.25">
      <c r="F55390" s="11"/>
      <c r="G55390" s="11"/>
      <c r="H55390" s="11"/>
    </row>
    <row r="55391" spans="6:8" x14ac:dyDescent="0.25">
      <c r="F55391" s="11"/>
      <c r="G55391" s="11"/>
      <c r="H55391" s="11"/>
    </row>
    <row r="55392" spans="6:8" x14ac:dyDescent="0.25">
      <c r="F55392" s="11"/>
      <c r="G55392" s="11"/>
      <c r="H55392" s="11"/>
    </row>
    <row r="55393" spans="6:8" x14ac:dyDescent="0.25">
      <c r="F55393" s="11"/>
      <c r="G55393" s="11"/>
      <c r="H55393" s="11"/>
    </row>
    <row r="55394" spans="6:8" x14ac:dyDescent="0.25">
      <c r="F55394" s="11"/>
      <c r="G55394" s="11"/>
      <c r="H55394" s="11"/>
    </row>
    <row r="55395" spans="6:8" x14ac:dyDescent="0.25">
      <c r="F55395" s="11"/>
      <c r="G55395" s="11"/>
      <c r="H55395" s="11"/>
    </row>
    <row r="55396" spans="6:8" x14ac:dyDescent="0.25">
      <c r="F55396" s="11"/>
      <c r="G55396" s="11"/>
      <c r="H55396" s="11"/>
    </row>
    <row r="55397" spans="6:8" x14ac:dyDescent="0.25">
      <c r="F55397" s="11"/>
      <c r="G55397" s="11"/>
      <c r="H55397" s="11"/>
    </row>
    <row r="55398" spans="6:8" x14ac:dyDescent="0.25">
      <c r="F55398" s="11"/>
      <c r="G55398" s="11"/>
      <c r="H55398" s="11"/>
    </row>
    <row r="55399" spans="6:8" x14ac:dyDescent="0.25">
      <c r="F55399" s="11"/>
      <c r="G55399" s="11"/>
      <c r="H55399" s="11"/>
    </row>
    <row r="55400" spans="6:8" x14ac:dyDescent="0.25">
      <c r="F55400" s="11"/>
      <c r="G55400" s="11"/>
      <c r="H55400" s="11"/>
    </row>
    <row r="55401" spans="6:8" x14ac:dyDescent="0.25">
      <c r="F55401" s="11"/>
      <c r="G55401" s="11"/>
      <c r="H55401" s="11"/>
    </row>
    <row r="55402" spans="6:8" x14ac:dyDescent="0.25">
      <c r="F55402" s="11"/>
      <c r="G55402" s="11"/>
      <c r="H55402" s="11"/>
    </row>
    <row r="55403" spans="6:8" x14ac:dyDescent="0.25">
      <c r="F55403" s="11"/>
      <c r="G55403" s="11"/>
      <c r="H55403" s="11"/>
    </row>
    <row r="55404" spans="6:8" x14ac:dyDescent="0.25">
      <c r="F55404" s="11"/>
      <c r="G55404" s="11"/>
      <c r="H55404" s="11"/>
    </row>
    <row r="55405" spans="6:8" x14ac:dyDescent="0.25">
      <c r="F55405" s="11"/>
      <c r="G55405" s="11"/>
      <c r="H55405" s="11"/>
    </row>
    <row r="55406" spans="6:8" x14ac:dyDescent="0.25">
      <c r="F55406" s="11"/>
      <c r="G55406" s="11"/>
      <c r="H55406" s="11"/>
    </row>
    <row r="55407" spans="6:8" x14ac:dyDescent="0.25">
      <c r="F55407" s="11"/>
      <c r="G55407" s="11"/>
      <c r="H55407" s="11"/>
    </row>
    <row r="55408" spans="6:8" x14ac:dyDescent="0.25">
      <c r="F55408" s="11"/>
      <c r="G55408" s="11"/>
      <c r="H55408" s="11"/>
    </row>
    <row r="55409" spans="6:8" x14ac:dyDescent="0.25">
      <c r="F55409" s="11"/>
      <c r="G55409" s="11"/>
      <c r="H55409" s="11"/>
    </row>
    <row r="55410" spans="6:8" x14ac:dyDescent="0.25">
      <c r="F55410" s="11"/>
      <c r="G55410" s="11"/>
      <c r="H55410" s="11"/>
    </row>
    <row r="55411" spans="6:8" x14ac:dyDescent="0.25">
      <c r="F55411" s="11"/>
      <c r="G55411" s="11"/>
      <c r="H55411" s="11"/>
    </row>
    <row r="55412" spans="6:8" x14ac:dyDescent="0.25">
      <c r="F55412" s="11"/>
      <c r="G55412" s="11"/>
      <c r="H55412" s="11"/>
    </row>
    <row r="55413" spans="6:8" x14ac:dyDescent="0.25">
      <c r="F55413" s="11"/>
      <c r="G55413" s="11"/>
      <c r="H55413" s="11"/>
    </row>
    <row r="55414" spans="6:8" x14ac:dyDescent="0.25">
      <c r="F55414" s="11"/>
      <c r="G55414" s="11"/>
      <c r="H55414" s="11"/>
    </row>
    <row r="55415" spans="6:8" x14ac:dyDescent="0.25">
      <c r="F55415" s="11"/>
      <c r="G55415" s="11"/>
      <c r="H55415" s="11"/>
    </row>
    <row r="55416" spans="6:8" x14ac:dyDescent="0.25">
      <c r="F55416" s="11"/>
      <c r="G55416" s="11"/>
      <c r="H55416" s="11"/>
    </row>
    <row r="55417" spans="6:8" x14ac:dyDescent="0.25">
      <c r="F55417" s="11"/>
      <c r="G55417" s="11"/>
      <c r="H55417" s="11"/>
    </row>
    <row r="55418" spans="6:8" x14ac:dyDescent="0.25">
      <c r="F55418" s="11"/>
      <c r="G55418" s="11"/>
      <c r="H55418" s="11"/>
    </row>
    <row r="55419" spans="6:8" x14ac:dyDescent="0.25">
      <c r="F55419" s="11"/>
      <c r="G55419" s="11"/>
      <c r="H55419" s="11"/>
    </row>
    <row r="55420" spans="6:8" x14ac:dyDescent="0.25">
      <c r="F55420" s="11"/>
      <c r="G55420" s="11"/>
      <c r="H55420" s="11"/>
    </row>
    <row r="55421" spans="6:8" x14ac:dyDescent="0.25">
      <c r="F55421" s="11"/>
      <c r="G55421" s="11"/>
      <c r="H55421" s="11"/>
    </row>
    <row r="55422" spans="6:8" x14ac:dyDescent="0.25">
      <c r="F55422" s="11"/>
      <c r="G55422" s="11"/>
      <c r="H55422" s="11"/>
    </row>
    <row r="55423" spans="6:8" x14ac:dyDescent="0.25">
      <c r="F55423" s="11"/>
      <c r="G55423" s="11"/>
      <c r="H55423" s="11"/>
    </row>
    <row r="55424" spans="6:8" x14ac:dyDescent="0.25">
      <c r="F55424" s="11"/>
      <c r="G55424" s="11"/>
      <c r="H55424" s="11"/>
    </row>
    <row r="55425" spans="6:8" x14ac:dyDescent="0.25">
      <c r="F55425" s="11"/>
      <c r="G55425" s="11"/>
      <c r="H55425" s="11"/>
    </row>
    <row r="55426" spans="6:8" x14ac:dyDescent="0.25">
      <c r="F55426" s="11"/>
      <c r="G55426" s="11"/>
      <c r="H55426" s="11"/>
    </row>
    <row r="55427" spans="6:8" x14ac:dyDescent="0.25">
      <c r="F55427" s="11"/>
      <c r="G55427" s="11"/>
      <c r="H55427" s="11"/>
    </row>
    <row r="55428" spans="6:8" x14ac:dyDescent="0.25">
      <c r="F55428" s="11"/>
      <c r="G55428" s="11"/>
      <c r="H55428" s="11"/>
    </row>
    <row r="55429" spans="6:8" x14ac:dyDescent="0.25">
      <c r="F55429" s="11"/>
      <c r="G55429" s="11"/>
      <c r="H55429" s="11"/>
    </row>
    <row r="55430" spans="6:8" x14ac:dyDescent="0.25">
      <c r="F55430" s="11"/>
      <c r="G55430" s="11"/>
      <c r="H55430" s="11"/>
    </row>
    <row r="55431" spans="6:8" x14ac:dyDescent="0.25">
      <c r="F55431" s="11"/>
      <c r="G55431" s="11"/>
      <c r="H55431" s="11"/>
    </row>
    <row r="55432" spans="6:8" x14ac:dyDescent="0.25">
      <c r="F55432" s="11"/>
      <c r="G55432" s="11"/>
      <c r="H55432" s="11"/>
    </row>
    <row r="55433" spans="6:8" x14ac:dyDescent="0.25">
      <c r="F55433" s="11"/>
      <c r="G55433" s="11"/>
      <c r="H55433" s="11"/>
    </row>
    <row r="55434" spans="6:8" x14ac:dyDescent="0.25">
      <c r="F55434" s="11"/>
      <c r="G55434" s="11"/>
      <c r="H55434" s="11"/>
    </row>
    <row r="55435" spans="6:8" x14ac:dyDescent="0.25">
      <c r="F55435" s="11"/>
      <c r="G55435" s="11"/>
      <c r="H55435" s="11"/>
    </row>
    <row r="55436" spans="6:8" x14ac:dyDescent="0.25">
      <c r="F55436" s="11"/>
      <c r="G55436" s="11"/>
      <c r="H55436" s="11"/>
    </row>
    <row r="55437" spans="6:8" x14ac:dyDescent="0.25">
      <c r="F55437" s="11"/>
      <c r="G55437" s="11"/>
      <c r="H55437" s="11"/>
    </row>
    <row r="55438" spans="6:8" x14ac:dyDescent="0.25">
      <c r="F55438" s="11"/>
      <c r="G55438" s="11"/>
      <c r="H55438" s="11"/>
    </row>
    <row r="55439" spans="6:8" x14ac:dyDescent="0.25">
      <c r="F55439" s="11"/>
      <c r="G55439" s="11"/>
      <c r="H55439" s="11"/>
    </row>
    <row r="55440" spans="6:8" x14ac:dyDescent="0.25">
      <c r="F55440" s="11"/>
      <c r="G55440" s="11"/>
      <c r="H55440" s="11"/>
    </row>
    <row r="55441" spans="6:8" x14ac:dyDescent="0.25">
      <c r="F55441" s="11"/>
      <c r="G55441" s="11"/>
      <c r="H55441" s="11"/>
    </row>
    <row r="55442" spans="6:8" x14ac:dyDescent="0.25">
      <c r="F55442" s="11"/>
      <c r="G55442" s="11"/>
      <c r="H55442" s="11"/>
    </row>
    <row r="55443" spans="6:8" x14ac:dyDescent="0.25">
      <c r="F55443" s="11"/>
      <c r="G55443" s="11"/>
      <c r="H55443" s="11"/>
    </row>
    <row r="55444" spans="6:8" x14ac:dyDescent="0.25">
      <c r="F55444" s="11"/>
      <c r="G55444" s="11"/>
      <c r="H55444" s="11"/>
    </row>
    <row r="55445" spans="6:8" x14ac:dyDescent="0.25">
      <c r="F55445" s="11"/>
      <c r="G55445" s="11"/>
      <c r="H55445" s="11"/>
    </row>
    <row r="55446" spans="6:8" x14ac:dyDescent="0.25">
      <c r="F55446" s="11"/>
      <c r="G55446" s="11"/>
      <c r="H55446" s="11"/>
    </row>
    <row r="55447" spans="6:8" x14ac:dyDescent="0.25">
      <c r="F55447" s="11"/>
      <c r="G55447" s="11"/>
      <c r="H55447" s="11"/>
    </row>
    <row r="55448" spans="6:8" x14ac:dyDescent="0.25">
      <c r="F55448" s="11"/>
      <c r="G55448" s="11"/>
      <c r="H55448" s="11"/>
    </row>
    <row r="55449" spans="6:8" x14ac:dyDescent="0.25">
      <c r="F55449" s="11"/>
      <c r="G55449" s="11"/>
      <c r="H55449" s="11"/>
    </row>
    <row r="55450" spans="6:8" x14ac:dyDescent="0.25">
      <c r="F55450" s="11"/>
      <c r="G55450" s="11"/>
      <c r="H55450" s="11"/>
    </row>
    <row r="55451" spans="6:8" x14ac:dyDescent="0.25">
      <c r="F55451" s="11"/>
      <c r="G55451" s="11"/>
      <c r="H55451" s="11"/>
    </row>
    <row r="55452" spans="6:8" x14ac:dyDescent="0.25">
      <c r="F55452" s="11"/>
      <c r="G55452" s="11"/>
      <c r="H55452" s="11"/>
    </row>
    <row r="55453" spans="6:8" x14ac:dyDescent="0.25">
      <c r="F55453" s="11"/>
      <c r="G55453" s="11"/>
      <c r="H55453" s="11"/>
    </row>
    <row r="55454" spans="6:8" x14ac:dyDescent="0.25">
      <c r="F55454" s="11"/>
      <c r="G55454" s="11"/>
      <c r="H55454" s="11"/>
    </row>
    <row r="55455" spans="6:8" x14ac:dyDescent="0.25">
      <c r="F55455" s="11"/>
      <c r="G55455" s="11"/>
      <c r="H55455" s="11"/>
    </row>
    <row r="55456" spans="6:8" x14ac:dyDescent="0.25">
      <c r="F55456" s="11"/>
      <c r="G55456" s="11"/>
      <c r="H55456" s="11"/>
    </row>
    <row r="55457" spans="6:8" x14ac:dyDescent="0.25">
      <c r="F55457" s="11"/>
      <c r="G55457" s="11"/>
      <c r="H55457" s="11"/>
    </row>
    <row r="55458" spans="6:8" x14ac:dyDescent="0.25">
      <c r="F55458" s="11"/>
      <c r="G55458" s="11"/>
      <c r="H55458" s="11"/>
    </row>
    <row r="55459" spans="6:8" x14ac:dyDescent="0.25">
      <c r="F55459" s="11"/>
      <c r="G55459" s="11"/>
      <c r="H55459" s="11"/>
    </row>
    <row r="55460" spans="6:8" x14ac:dyDescent="0.25">
      <c r="F55460" s="11"/>
      <c r="G55460" s="11"/>
      <c r="H55460" s="11"/>
    </row>
    <row r="55461" spans="6:8" x14ac:dyDescent="0.25">
      <c r="F55461" s="11"/>
      <c r="G55461" s="11"/>
      <c r="H55461" s="11"/>
    </row>
    <row r="55462" spans="6:8" x14ac:dyDescent="0.25">
      <c r="F55462" s="11"/>
      <c r="G55462" s="11"/>
      <c r="H55462" s="11"/>
    </row>
    <row r="55463" spans="6:8" x14ac:dyDescent="0.25">
      <c r="F55463" s="11"/>
      <c r="G55463" s="11"/>
      <c r="H55463" s="11"/>
    </row>
    <row r="55464" spans="6:8" x14ac:dyDescent="0.25">
      <c r="F55464" s="11"/>
      <c r="G55464" s="11"/>
      <c r="H55464" s="11"/>
    </row>
    <row r="55465" spans="6:8" x14ac:dyDescent="0.25">
      <c r="F55465" s="11"/>
      <c r="G55465" s="11"/>
      <c r="H55465" s="11"/>
    </row>
    <row r="55466" spans="6:8" x14ac:dyDescent="0.25">
      <c r="F55466" s="11"/>
      <c r="G55466" s="11"/>
      <c r="H55466" s="11"/>
    </row>
    <row r="55467" spans="6:8" x14ac:dyDescent="0.25">
      <c r="F55467" s="11"/>
      <c r="G55467" s="11"/>
      <c r="H55467" s="11"/>
    </row>
    <row r="55468" spans="6:8" x14ac:dyDescent="0.25">
      <c r="F55468" s="11"/>
      <c r="G55468" s="11"/>
      <c r="H55468" s="11"/>
    </row>
    <row r="55469" spans="6:8" x14ac:dyDescent="0.25">
      <c r="F55469" s="11"/>
      <c r="G55469" s="11"/>
      <c r="H55469" s="11"/>
    </row>
    <row r="55470" spans="6:8" x14ac:dyDescent="0.25">
      <c r="F55470" s="11"/>
      <c r="G55470" s="11"/>
      <c r="H55470" s="11"/>
    </row>
    <row r="55471" spans="6:8" x14ac:dyDescent="0.25">
      <c r="F55471" s="11"/>
      <c r="G55471" s="11"/>
      <c r="H55471" s="11"/>
    </row>
    <row r="55472" spans="6:8" x14ac:dyDescent="0.25">
      <c r="F55472" s="11"/>
      <c r="G55472" s="11"/>
      <c r="H55472" s="11"/>
    </row>
    <row r="55473" spans="6:8" x14ac:dyDescent="0.25">
      <c r="F55473" s="11"/>
      <c r="G55473" s="11"/>
      <c r="H55473" s="11"/>
    </row>
    <row r="55474" spans="6:8" x14ac:dyDescent="0.25">
      <c r="F55474" s="11"/>
      <c r="G55474" s="11"/>
      <c r="H55474" s="11"/>
    </row>
    <row r="55475" spans="6:8" x14ac:dyDescent="0.25">
      <c r="F55475" s="11"/>
      <c r="G55475" s="11"/>
      <c r="H55475" s="11"/>
    </row>
    <row r="55476" spans="6:8" x14ac:dyDescent="0.25">
      <c r="F55476" s="11"/>
      <c r="G55476" s="11"/>
      <c r="H55476" s="11"/>
    </row>
    <row r="55477" spans="6:8" x14ac:dyDescent="0.25">
      <c r="F55477" s="11"/>
      <c r="G55477" s="11"/>
      <c r="H55477" s="11"/>
    </row>
    <row r="55478" spans="6:8" x14ac:dyDescent="0.25">
      <c r="F55478" s="11"/>
      <c r="G55478" s="11"/>
      <c r="H55478" s="11"/>
    </row>
    <row r="55479" spans="6:8" x14ac:dyDescent="0.25">
      <c r="F55479" s="11"/>
      <c r="G55479" s="11"/>
      <c r="H55479" s="11"/>
    </row>
    <row r="55480" spans="6:8" x14ac:dyDescent="0.25">
      <c r="F55480" s="11"/>
      <c r="G55480" s="11"/>
      <c r="H55480" s="11"/>
    </row>
    <row r="55481" spans="6:8" x14ac:dyDescent="0.25">
      <c r="F55481" s="11"/>
      <c r="G55481" s="11"/>
      <c r="H55481" s="11"/>
    </row>
    <row r="55482" spans="6:8" x14ac:dyDescent="0.25">
      <c r="F55482" s="11"/>
      <c r="G55482" s="11"/>
      <c r="H55482" s="11"/>
    </row>
    <row r="55483" spans="6:8" x14ac:dyDescent="0.25">
      <c r="F55483" s="11"/>
      <c r="G55483" s="11"/>
      <c r="H55483" s="11"/>
    </row>
    <row r="55484" spans="6:8" x14ac:dyDescent="0.25">
      <c r="F55484" s="11"/>
      <c r="G55484" s="11"/>
      <c r="H55484" s="11"/>
    </row>
    <row r="55485" spans="6:8" x14ac:dyDescent="0.25">
      <c r="F55485" s="11"/>
      <c r="G55485" s="11"/>
      <c r="H55485" s="11"/>
    </row>
    <row r="55486" spans="6:8" x14ac:dyDescent="0.25">
      <c r="F55486" s="11"/>
      <c r="G55486" s="11"/>
      <c r="H55486" s="11"/>
    </row>
    <row r="55487" spans="6:8" x14ac:dyDescent="0.25">
      <c r="F55487" s="11"/>
      <c r="G55487" s="11"/>
      <c r="H55487" s="11"/>
    </row>
    <row r="55488" spans="6:8" x14ac:dyDescent="0.25">
      <c r="F55488" s="11"/>
      <c r="G55488" s="11"/>
      <c r="H55488" s="11"/>
    </row>
    <row r="55489" spans="6:8" x14ac:dyDescent="0.25">
      <c r="F55489" s="11"/>
      <c r="G55489" s="11"/>
      <c r="H55489" s="11"/>
    </row>
    <row r="55490" spans="6:8" x14ac:dyDescent="0.25">
      <c r="F55490" s="11"/>
      <c r="G55490" s="11"/>
      <c r="H55490" s="11"/>
    </row>
    <row r="55491" spans="6:8" x14ac:dyDescent="0.25">
      <c r="F55491" s="11"/>
      <c r="G55491" s="11"/>
      <c r="H55491" s="11"/>
    </row>
    <row r="55492" spans="6:8" x14ac:dyDescent="0.25">
      <c r="F55492" s="11"/>
      <c r="G55492" s="11"/>
      <c r="H55492" s="11"/>
    </row>
    <row r="55493" spans="6:8" x14ac:dyDescent="0.25">
      <c r="F55493" s="11"/>
      <c r="G55493" s="11"/>
      <c r="H55493" s="11"/>
    </row>
    <row r="55494" spans="6:8" x14ac:dyDescent="0.25">
      <c r="F55494" s="11"/>
      <c r="G55494" s="11"/>
      <c r="H55494" s="11"/>
    </row>
    <row r="55495" spans="6:8" x14ac:dyDescent="0.25">
      <c r="F55495" s="11"/>
      <c r="G55495" s="11"/>
      <c r="H55495" s="11"/>
    </row>
    <row r="55496" spans="6:8" x14ac:dyDescent="0.25">
      <c r="F55496" s="11"/>
      <c r="G55496" s="11"/>
      <c r="H55496" s="11"/>
    </row>
    <row r="55497" spans="6:8" x14ac:dyDescent="0.25">
      <c r="F55497" s="11"/>
      <c r="G55497" s="11"/>
      <c r="H55497" s="11"/>
    </row>
    <row r="55498" spans="6:8" x14ac:dyDescent="0.25">
      <c r="F55498" s="11"/>
      <c r="G55498" s="11"/>
      <c r="H55498" s="11"/>
    </row>
    <row r="55499" spans="6:8" x14ac:dyDescent="0.25">
      <c r="F55499" s="11"/>
      <c r="G55499" s="11"/>
      <c r="H55499" s="11"/>
    </row>
    <row r="55500" spans="6:8" x14ac:dyDescent="0.25">
      <c r="F55500" s="11"/>
      <c r="G55500" s="11"/>
      <c r="H55500" s="11"/>
    </row>
    <row r="55501" spans="6:8" x14ac:dyDescent="0.25">
      <c r="F55501" s="11"/>
      <c r="G55501" s="11"/>
      <c r="H55501" s="11"/>
    </row>
    <row r="55502" spans="6:8" x14ac:dyDescent="0.25">
      <c r="F55502" s="11"/>
      <c r="G55502" s="11"/>
      <c r="H55502" s="11"/>
    </row>
    <row r="55503" spans="6:8" x14ac:dyDescent="0.25">
      <c r="F55503" s="11"/>
      <c r="G55503" s="11"/>
      <c r="H55503" s="11"/>
    </row>
    <row r="55504" spans="6:8" x14ac:dyDescent="0.25">
      <c r="F55504" s="11"/>
      <c r="G55504" s="11"/>
      <c r="H55504" s="11"/>
    </row>
    <row r="55505" spans="6:8" x14ac:dyDescent="0.25">
      <c r="F55505" s="11"/>
      <c r="G55505" s="11"/>
      <c r="H55505" s="11"/>
    </row>
    <row r="55506" spans="6:8" x14ac:dyDescent="0.25">
      <c r="F55506" s="11"/>
      <c r="G55506" s="11"/>
      <c r="H55506" s="11"/>
    </row>
    <row r="55507" spans="6:8" x14ac:dyDescent="0.25">
      <c r="F55507" s="11"/>
      <c r="G55507" s="11"/>
      <c r="H55507" s="11"/>
    </row>
    <row r="55508" spans="6:8" x14ac:dyDescent="0.25">
      <c r="F55508" s="11"/>
      <c r="G55508" s="11"/>
      <c r="H55508" s="11"/>
    </row>
    <row r="55509" spans="6:8" x14ac:dyDescent="0.25">
      <c r="F55509" s="11"/>
      <c r="G55509" s="11"/>
      <c r="H55509" s="11"/>
    </row>
    <row r="55510" spans="6:8" x14ac:dyDescent="0.25">
      <c r="F55510" s="11"/>
      <c r="G55510" s="11"/>
      <c r="H55510" s="11"/>
    </row>
    <row r="55511" spans="6:8" x14ac:dyDescent="0.25">
      <c r="F55511" s="11"/>
      <c r="G55511" s="11"/>
      <c r="H55511" s="11"/>
    </row>
    <row r="55512" spans="6:8" x14ac:dyDescent="0.25">
      <c r="F55512" s="11"/>
      <c r="G55512" s="11"/>
      <c r="H55512" s="11"/>
    </row>
    <row r="55513" spans="6:8" x14ac:dyDescent="0.25">
      <c r="F55513" s="11"/>
      <c r="G55513" s="11"/>
      <c r="H55513" s="11"/>
    </row>
    <row r="55514" spans="6:8" x14ac:dyDescent="0.25">
      <c r="F55514" s="11"/>
      <c r="G55514" s="11"/>
      <c r="H55514" s="11"/>
    </row>
    <row r="55515" spans="6:8" x14ac:dyDescent="0.25">
      <c r="F55515" s="11"/>
      <c r="G55515" s="11"/>
      <c r="H55515" s="11"/>
    </row>
    <row r="55516" spans="6:8" x14ac:dyDescent="0.25">
      <c r="F55516" s="11"/>
      <c r="G55516" s="11"/>
      <c r="H55516" s="11"/>
    </row>
    <row r="55517" spans="6:8" x14ac:dyDescent="0.25">
      <c r="F55517" s="11"/>
      <c r="G55517" s="11"/>
      <c r="H55517" s="11"/>
    </row>
    <row r="55518" spans="6:8" x14ac:dyDescent="0.25">
      <c r="F55518" s="11"/>
      <c r="G55518" s="11"/>
      <c r="H55518" s="11"/>
    </row>
    <row r="55519" spans="6:8" x14ac:dyDescent="0.25">
      <c r="F55519" s="11"/>
      <c r="G55519" s="11"/>
      <c r="H55519" s="11"/>
    </row>
    <row r="55520" spans="6:8" x14ac:dyDescent="0.25">
      <c r="F55520" s="11"/>
      <c r="G55520" s="11"/>
      <c r="H55520" s="11"/>
    </row>
    <row r="55521" spans="6:8" x14ac:dyDescent="0.25">
      <c r="F55521" s="11"/>
      <c r="G55521" s="11"/>
      <c r="H55521" s="11"/>
    </row>
    <row r="55522" spans="6:8" x14ac:dyDescent="0.25">
      <c r="F55522" s="11"/>
      <c r="G55522" s="11"/>
      <c r="H55522" s="11"/>
    </row>
    <row r="55523" spans="6:8" x14ac:dyDescent="0.25">
      <c r="F55523" s="11"/>
      <c r="G55523" s="11"/>
      <c r="H55523" s="11"/>
    </row>
    <row r="55524" spans="6:8" x14ac:dyDescent="0.25">
      <c r="F55524" s="11"/>
      <c r="G55524" s="11"/>
      <c r="H55524" s="11"/>
    </row>
    <row r="55525" spans="6:8" x14ac:dyDescent="0.25">
      <c r="F55525" s="11"/>
      <c r="G55525" s="11"/>
      <c r="H55525" s="11"/>
    </row>
    <row r="55526" spans="6:8" x14ac:dyDescent="0.25">
      <c r="F55526" s="11"/>
      <c r="G55526" s="11"/>
      <c r="H55526" s="11"/>
    </row>
    <row r="55527" spans="6:8" x14ac:dyDescent="0.25">
      <c r="F55527" s="11"/>
      <c r="G55527" s="11"/>
      <c r="H55527" s="11"/>
    </row>
    <row r="55528" spans="6:8" x14ac:dyDescent="0.25">
      <c r="F55528" s="11"/>
      <c r="G55528" s="11"/>
      <c r="H55528" s="11"/>
    </row>
    <row r="55529" spans="6:8" x14ac:dyDescent="0.25">
      <c r="F55529" s="11"/>
      <c r="G55529" s="11"/>
      <c r="H55529" s="11"/>
    </row>
    <row r="55530" spans="6:8" x14ac:dyDescent="0.25">
      <c r="F55530" s="11"/>
      <c r="G55530" s="11"/>
      <c r="H55530" s="11"/>
    </row>
    <row r="55531" spans="6:8" x14ac:dyDescent="0.25">
      <c r="F55531" s="11"/>
      <c r="G55531" s="11"/>
      <c r="H55531" s="11"/>
    </row>
    <row r="55532" spans="6:8" x14ac:dyDescent="0.25">
      <c r="F55532" s="11"/>
      <c r="G55532" s="11"/>
      <c r="H55532" s="11"/>
    </row>
    <row r="55533" spans="6:8" x14ac:dyDescent="0.25">
      <c r="F55533" s="11"/>
      <c r="G55533" s="11"/>
      <c r="H55533" s="11"/>
    </row>
    <row r="55534" spans="6:8" x14ac:dyDescent="0.25">
      <c r="F55534" s="11"/>
      <c r="G55534" s="11"/>
      <c r="H55534" s="11"/>
    </row>
    <row r="55535" spans="6:8" x14ac:dyDescent="0.25">
      <c r="F55535" s="11"/>
      <c r="G55535" s="11"/>
      <c r="H55535" s="11"/>
    </row>
    <row r="55536" spans="6:8" x14ac:dyDescent="0.25">
      <c r="F55536" s="11"/>
      <c r="G55536" s="11"/>
      <c r="H55536" s="11"/>
    </row>
    <row r="55537" spans="6:8" x14ac:dyDescent="0.25">
      <c r="F55537" s="11"/>
      <c r="G55537" s="11"/>
      <c r="H55537" s="11"/>
    </row>
    <row r="55538" spans="6:8" x14ac:dyDescent="0.25">
      <c r="F55538" s="11"/>
      <c r="G55538" s="11"/>
      <c r="H55538" s="11"/>
    </row>
    <row r="55539" spans="6:8" x14ac:dyDescent="0.25">
      <c r="F55539" s="11"/>
      <c r="G55539" s="11"/>
      <c r="H55539" s="11"/>
    </row>
    <row r="55540" spans="6:8" x14ac:dyDescent="0.25">
      <c r="F55540" s="11"/>
      <c r="G55540" s="11"/>
      <c r="H55540" s="11"/>
    </row>
    <row r="55541" spans="6:8" x14ac:dyDescent="0.25">
      <c r="F55541" s="11"/>
      <c r="G55541" s="11"/>
      <c r="H55541" s="11"/>
    </row>
    <row r="55542" spans="6:8" x14ac:dyDescent="0.25">
      <c r="F55542" s="11"/>
      <c r="G55542" s="11"/>
      <c r="H55542" s="11"/>
    </row>
    <row r="55543" spans="6:8" x14ac:dyDescent="0.25">
      <c r="F55543" s="11"/>
      <c r="G55543" s="11"/>
      <c r="H55543" s="11"/>
    </row>
    <row r="55544" spans="6:8" x14ac:dyDescent="0.25">
      <c r="F55544" s="11"/>
      <c r="G55544" s="11"/>
      <c r="H55544" s="11"/>
    </row>
    <row r="55545" spans="6:8" x14ac:dyDescent="0.25">
      <c r="F55545" s="11"/>
      <c r="G55545" s="11"/>
      <c r="H55545" s="11"/>
    </row>
    <row r="55546" spans="6:8" x14ac:dyDescent="0.25">
      <c r="F55546" s="11"/>
      <c r="G55546" s="11"/>
      <c r="H55546" s="11"/>
    </row>
    <row r="55547" spans="6:8" x14ac:dyDescent="0.25">
      <c r="F55547" s="11"/>
      <c r="G55547" s="11"/>
      <c r="H55547" s="11"/>
    </row>
    <row r="55548" spans="6:8" x14ac:dyDescent="0.25">
      <c r="F55548" s="11"/>
      <c r="G55548" s="11"/>
      <c r="H55548" s="11"/>
    </row>
    <row r="55549" spans="6:8" x14ac:dyDescent="0.25">
      <c r="F55549" s="11"/>
      <c r="G55549" s="11"/>
      <c r="H55549" s="11"/>
    </row>
    <row r="55550" spans="6:8" x14ac:dyDescent="0.25">
      <c r="F55550" s="11"/>
      <c r="G55550" s="11"/>
      <c r="H55550" s="11"/>
    </row>
    <row r="55551" spans="6:8" x14ac:dyDescent="0.25">
      <c r="F55551" s="11"/>
      <c r="G55551" s="11"/>
      <c r="H55551" s="11"/>
    </row>
    <row r="55552" spans="6:8" x14ac:dyDescent="0.25">
      <c r="F55552" s="11"/>
      <c r="G55552" s="11"/>
      <c r="H55552" s="11"/>
    </row>
    <row r="55553" spans="6:8" x14ac:dyDescent="0.25">
      <c r="F55553" s="11"/>
      <c r="G55553" s="11"/>
      <c r="H55553" s="11"/>
    </row>
    <row r="55554" spans="6:8" x14ac:dyDescent="0.25">
      <c r="F55554" s="11"/>
      <c r="G55554" s="11"/>
      <c r="H55554" s="11"/>
    </row>
    <row r="55555" spans="6:8" x14ac:dyDescent="0.25">
      <c r="F55555" s="11"/>
      <c r="G55555" s="11"/>
      <c r="H55555" s="11"/>
    </row>
    <row r="55556" spans="6:8" x14ac:dyDescent="0.25">
      <c r="F55556" s="11"/>
      <c r="G55556" s="11"/>
      <c r="H55556" s="11"/>
    </row>
    <row r="55557" spans="6:8" x14ac:dyDescent="0.25">
      <c r="F55557" s="11"/>
      <c r="G55557" s="11"/>
      <c r="H55557" s="11"/>
    </row>
    <row r="55558" spans="6:8" x14ac:dyDescent="0.25">
      <c r="F55558" s="11"/>
      <c r="G55558" s="11"/>
      <c r="H55558" s="11"/>
    </row>
    <row r="55559" spans="6:8" x14ac:dyDescent="0.25">
      <c r="F55559" s="11"/>
      <c r="G55559" s="11"/>
      <c r="H55559" s="11"/>
    </row>
    <row r="55560" spans="6:8" x14ac:dyDescent="0.25">
      <c r="F55560" s="11"/>
      <c r="G55560" s="11"/>
      <c r="H55560" s="11"/>
    </row>
    <row r="55561" spans="6:8" x14ac:dyDescent="0.25">
      <c r="F55561" s="11"/>
      <c r="G55561" s="11"/>
      <c r="H55561" s="11"/>
    </row>
    <row r="55562" spans="6:8" x14ac:dyDescent="0.25">
      <c r="F55562" s="11"/>
      <c r="G55562" s="11"/>
      <c r="H55562" s="11"/>
    </row>
    <row r="55563" spans="6:8" x14ac:dyDescent="0.25">
      <c r="F55563" s="11"/>
      <c r="G55563" s="11"/>
      <c r="H55563" s="11"/>
    </row>
    <row r="55564" spans="6:8" x14ac:dyDescent="0.25">
      <c r="F55564" s="11"/>
      <c r="G55564" s="11"/>
      <c r="H55564" s="11"/>
    </row>
    <row r="55565" spans="6:8" x14ac:dyDescent="0.25">
      <c r="F55565" s="11"/>
      <c r="G55565" s="11"/>
      <c r="H55565" s="11"/>
    </row>
    <row r="55566" spans="6:8" x14ac:dyDescent="0.25">
      <c r="F55566" s="11"/>
      <c r="G55566" s="11"/>
      <c r="H55566" s="11"/>
    </row>
    <row r="55567" spans="6:8" x14ac:dyDescent="0.25">
      <c r="F55567" s="11"/>
      <c r="G55567" s="11"/>
      <c r="H55567" s="11"/>
    </row>
    <row r="55568" spans="6:8" x14ac:dyDescent="0.25">
      <c r="F55568" s="11"/>
      <c r="G55568" s="11"/>
      <c r="H55568" s="11"/>
    </row>
    <row r="55569" spans="6:8" x14ac:dyDescent="0.25">
      <c r="F55569" s="11"/>
      <c r="G55569" s="11"/>
      <c r="H55569" s="11"/>
    </row>
    <row r="55570" spans="6:8" x14ac:dyDescent="0.25">
      <c r="F55570" s="11"/>
      <c r="G55570" s="11"/>
      <c r="H55570" s="11"/>
    </row>
    <row r="55571" spans="6:8" x14ac:dyDescent="0.25">
      <c r="F55571" s="11"/>
      <c r="G55571" s="11"/>
      <c r="H55571" s="11"/>
    </row>
    <row r="55572" spans="6:8" x14ac:dyDescent="0.25">
      <c r="F55572" s="11"/>
      <c r="G55572" s="11"/>
      <c r="H55572" s="11"/>
    </row>
    <row r="55573" spans="6:8" x14ac:dyDescent="0.25">
      <c r="F55573" s="11"/>
      <c r="G55573" s="11"/>
      <c r="H55573" s="11"/>
    </row>
    <row r="55574" spans="6:8" x14ac:dyDescent="0.25">
      <c r="F55574" s="11"/>
      <c r="G55574" s="11"/>
      <c r="H55574" s="11"/>
    </row>
    <row r="55575" spans="6:8" x14ac:dyDescent="0.25">
      <c r="F55575" s="11"/>
      <c r="G55575" s="11"/>
      <c r="H55575" s="11"/>
    </row>
    <row r="55576" spans="6:8" x14ac:dyDescent="0.25">
      <c r="F55576" s="11"/>
      <c r="G55576" s="11"/>
      <c r="H55576" s="11"/>
    </row>
    <row r="55577" spans="6:8" x14ac:dyDescent="0.25">
      <c r="F55577" s="11"/>
      <c r="G55577" s="11"/>
      <c r="H55577" s="11"/>
    </row>
    <row r="55578" spans="6:8" x14ac:dyDescent="0.25">
      <c r="F55578" s="11"/>
      <c r="G55578" s="11"/>
      <c r="H55578" s="11"/>
    </row>
    <row r="55579" spans="6:8" x14ac:dyDescent="0.25">
      <c r="F55579" s="11"/>
      <c r="G55579" s="11"/>
      <c r="H55579" s="11"/>
    </row>
    <row r="55580" spans="6:8" x14ac:dyDescent="0.25">
      <c r="F55580" s="11"/>
      <c r="G55580" s="11"/>
      <c r="H55580" s="11"/>
    </row>
    <row r="55581" spans="6:8" x14ac:dyDescent="0.25">
      <c r="F55581" s="11"/>
      <c r="G55581" s="11"/>
      <c r="H55581" s="11"/>
    </row>
    <row r="55582" spans="6:8" x14ac:dyDescent="0.25">
      <c r="F55582" s="11"/>
      <c r="G55582" s="11"/>
      <c r="H55582" s="11"/>
    </row>
    <row r="55583" spans="6:8" x14ac:dyDescent="0.25">
      <c r="F55583" s="11"/>
      <c r="G55583" s="11"/>
      <c r="H55583" s="11"/>
    </row>
    <row r="55584" spans="6:8" x14ac:dyDescent="0.25">
      <c r="F55584" s="11"/>
      <c r="G55584" s="11"/>
      <c r="H55584" s="11"/>
    </row>
    <row r="55585" spans="6:8" x14ac:dyDescent="0.25">
      <c r="F55585" s="11"/>
      <c r="G55585" s="11"/>
      <c r="H55585" s="11"/>
    </row>
    <row r="55586" spans="6:8" x14ac:dyDescent="0.25">
      <c r="F55586" s="11"/>
      <c r="G55586" s="11"/>
      <c r="H55586" s="11"/>
    </row>
    <row r="55587" spans="6:8" x14ac:dyDescent="0.25">
      <c r="F55587" s="11"/>
      <c r="G55587" s="11"/>
      <c r="H55587" s="11"/>
    </row>
    <row r="55588" spans="6:8" x14ac:dyDescent="0.25">
      <c r="F55588" s="11"/>
      <c r="G55588" s="11"/>
      <c r="H55588" s="11"/>
    </row>
    <row r="55589" spans="6:8" x14ac:dyDescent="0.25">
      <c r="F55589" s="11"/>
      <c r="G55589" s="11"/>
      <c r="H55589" s="11"/>
    </row>
    <row r="55590" spans="6:8" x14ac:dyDescent="0.25">
      <c r="F55590" s="11"/>
      <c r="G55590" s="11"/>
      <c r="H55590" s="11"/>
    </row>
    <row r="55591" spans="6:8" x14ac:dyDescent="0.25">
      <c r="F55591" s="11"/>
      <c r="G55591" s="11"/>
      <c r="H55591" s="11"/>
    </row>
    <row r="55592" spans="6:8" x14ac:dyDescent="0.25">
      <c r="F55592" s="11"/>
      <c r="G55592" s="11"/>
      <c r="H55592" s="11"/>
    </row>
    <row r="55593" spans="6:8" x14ac:dyDescent="0.25">
      <c r="F55593" s="11"/>
      <c r="G55593" s="11"/>
      <c r="H55593" s="11"/>
    </row>
    <row r="55594" spans="6:8" x14ac:dyDescent="0.25">
      <c r="F55594" s="11"/>
      <c r="G55594" s="11"/>
      <c r="H55594" s="11"/>
    </row>
    <row r="55595" spans="6:8" x14ac:dyDescent="0.25">
      <c r="F55595" s="11"/>
      <c r="G55595" s="11"/>
      <c r="H55595" s="11"/>
    </row>
    <row r="55596" spans="6:8" x14ac:dyDescent="0.25">
      <c r="F55596" s="11"/>
      <c r="G55596" s="11"/>
      <c r="H55596" s="11"/>
    </row>
    <row r="55597" spans="6:8" x14ac:dyDescent="0.25">
      <c r="F55597" s="11"/>
      <c r="G55597" s="11"/>
      <c r="H55597" s="11"/>
    </row>
    <row r="55598" spans="6:8" x14ac:dyDescent="0.25">
      <c r="F55598" s="11"/>
      <c r="G55598" s="11"/>
      <c r="H55598" s="11"/>
    </row>
    <row r="55599" spans="6:8" x14ac:dyDescent="0.25">
      <c r="F55599" s="11"/>
      <c r="G55599" s="11"/>
      <c r="H55599" s="11"/>
    </row>
    <row r="55600" spans="6:8" x14ac:dyDescent="0.25">
      <c r="F55600" s="11"/>
      <c r="G55600" s="11"/>
      <c r="H55600" s="11"/>
    </row>
    <row r="55601" spans="6:8" x14ac:dyDescent="0.25">
      <c r="F55601" s="11"/>
      <c r="G55601" s="11"/>
      <c r="H55601" s="11"/>
    </row>
    <row r="55602" spans="6:8" x14ac:dyDescent="0.25">
      <c r="F55602" s="11"/>
      <c r="G55602" s="11"/>
      <c r="H55602" s="11"/>
    </row>
    <row r="55603" spans="6:8" x14ac:dyDescent="0.25">
      <c r="F55603" s="11"/>
      <c r="G55603" s="11"/>
      <c r="H55603" s="11"/>
    </row>
    <row r="55604" spans="6:8" x14ac:dyDescent="0.25">
      <c r="F55604" s="11"/>
      <c r="G55604" s="11"/>
      <c r="H55604" s="11"/>
    </row>
    <row r="55605" spans="6:8" x14ac:dyDescent="0.25">
      <c r="F55605" s="11"/>
      <c r="G55605" s="11"/>
      <c r="H55605" s="11"/>
    </row>
    <row r="55606" spans="6:8" x14ac:dyDescent="0.25">
      <c r="F55606" s="11"/>
      <c r="G55606" s="11"/>
      <c r="H55606" s="11"/>
    </row>
    <row r="55607" spans="6:8" x14ac:dyDescent="0.25">
      <c r="F55607" s="11"/>
      <c r="G55607" s="11"/>
      <c r="H55607" s="11"/>
    </row>
    <row r="55608" spans="6:8" x14ac:dyDescent="0.25">
      <c r="F55608" s="11"/>
      <c r="G55608" s="11"/>
      <c r="H55608" s="11"/>
    </row>
    <row r="55609" spans="6:8" x14ac:dyDescent="0.25">
      <c r="F55609" s="11"/>
      <c r="G55609" s="11"/>
      <c r="H55609" s="11"/>
    </row>
    <row r="55610" spans="6:8" x14ac:dyDescent="0.25">
      <c r="F55610" s="11"/>
      <c r="G55610" s="11"/>
      <c r="H55610" s="11"/>
    </row>
    <row r="55611" spans="6:8" x14ac:dyDescent="0.25">
      <c r="F55611" s="11"/>
      <c r="G55611" s="11"/>
      <c r="H55611" s="11"/>
    </row>
    <row r="55612" spans="6:8" x14ac:dyDescent="0.25">
      <c r="F55612" s="11"/>
      <c r="G55612" s="11"/>
      <c r="H55612" s="11"/>
    </row>
    <row r="55613" spans="6:8" x14ac:dyDescent="0.25">
      <c r="F55613" s="11"/>
      <c r="G55613" s="11"/>
      <c r="H55613" s="11"/>
    </row>
    <row r="55614" spans="6:8" x14ac:dyDescent="0.25">
      <c r="F55614" s="11"/>
      <c r="G55614" s="11"/>
      <c r="H55614" s="11"/>
    </row>
    <row r="55615" spans="6:8" x14ac:dyDescent="0.25">
      <c r="F55615" s="11"/>
      <c r="G55615" s="11"/>
      <c r="H55615" s="11"/>
    </row>
    <row r="55616" spans="6:8" x14ac:dyDescent="0.25">
      <c r="F55616" s="11"/>
      <c r="G55616" s="11"/>
      <c r="H55616" s="11"/>
    </row>
    <row r="55617" spans="6:8" x14ac:dyDescent="0.25">
      <c r="F55617" s="11"/>
      <c r="G55617" s="11"/>
      <c r="H55617" s="11"/>
    </row>
    <row r="55618" spans="6:8" x14ac:dyDescent="0.25">
      <c r="F55618" s="11"/>
      <c r="G55618" s="11"/>
      <c r="H55618" s="11"/>
    </row>
    <row r="55619" spans="6:8" x14ac:dyDescent="0.25">
      <c r="F55619" s="11"/>
      <c r="G55619" s="11"/>
      <c r="H55619" s="11"/>
    </row>
    <row r="55620" spans="6:8" x14ac:dyDescent="0.25">
      <c r="F55620" s="11"/>
      <c r="G55620" s="11"/>
      <c r="H55620" s="11"/>
    </row>
    <row r="55621" spans="6:8" x14ac:dyDescent="0.25">
      <c r="F55621" s="11"/>
      <c r="G55621" s="11"/>
      <c r="H55621" s="11"/>
    </row>
    <row r="55622" spans="6:8" x14ac:dyDescent="0.25">
      <c r="F55622" s="11"/>
      <c r="G55622" s="11"/>
      <c r="H55622" s="11"/>
    </row>
    <row r="55623" spans="6:8" x14ac:dyDescent="0.25">
      <c r="F55623" s="11"/>
      <c r="G55623" s="11"/>
      <c r="H55623" s="11"/>
    </row>
    <row r="55624" spans="6:8" x14ac:dyDescent="0.25">
      <c r="F55624" s="11"/>
      <c r="G55624" s="11"/>
      <c r="H55624" s="11"/>
    </row>
    <row r="55625" spans="6:8" x14ac:dyDescent="0.25">
      <c r="F55625" s="11"/>
      <c r="G55625" s="11"/>
      <c r="H55625" s="11"/>
    </row>
    <row r="55626" spans="6:8" x14ac:dyDescent="0.25">
      <c r="F55626" s="11"/>
      <c r="G55626" s="11"/>
      <c r="H55626" s="11"/>
    </row>
    <row r="55627" spans="6:8" x14ac:dyDescent="0.25">
      <c r="F55627" s="11"/>
      <c r="G55627" s="11"/>
      <c r="H55627" s="11"/>
    </row>
    <row r="55628" spans="6:8" x14ac:dyDescent="0.25">
      <c r="F55628" s="11"/>
      <c r="G55628" s="11"/>
      <c r="H55628" s="11"/>
    </row>
    <row r="55629" spans="6:8" x14ac:dyDescent="0.25">
      <c r="F55629" s="11"/>
      <c r="G55629" s="11"/>
      <c r="H55629" s="11"/>
    </row>
    <row r="55630" spans="6:8" x14ac:dyDescent="0.25">
      <c r="F55630" s="11"/>
      <c r="G55630" s="11"/>
      <c r="H55630" s="11"/>
    </row>
    <row r="55631" spans="6:8" x14ac:dyDescent="0.25">
      <c r="F55631" s="11"/>
      <c r="G55631" s="11"/>
      <c r="H55631" s="11"/>
    </row>
    <row r="55632" spans="6:8" x14ac:dyDescent="0.25">
      <c r="F55632" s="11"/>
      <c r="G55632" s="11"/>
      <c r="H55632" s="11"/>
    </row>
    <row r="55633" spans="6:8" x14ac:dyDescent="0.25">
      <c r="F55633" s="11"/>
      <c r="G55633" s="11"/>
      <c r="H55633" s="11"/>
    </row>
    <row r="55634" spans="6:8" x14ac:dyDescent="0.25">
      <c r="F55634" s="11"/>
      <c r="G55634" s="11"/>
      <c r="H55634" s="11"/>
    </row>
    <row r="55635" spans="6:8" x14ac:dyDescent="0.25">
      <c r="F55635" s="11"/>
      <c r="G55635" s="11"/>
      <c r="H55635" s="11"/>
    </row>
    <row r="55636" spans="6:8" x14ac:dyDescent="0.25">
      <c r="F55636" s="11"/>
      <c r="G55636" s="11"/>
      <c r="H55636" s="11"/>
    </row>
    <row r="55637" spans="6:8" x14ac:dyDescent="0.25">
      <c r="F55637" s="11"/>
      <c r="G55637" s="11"/>
      <c r="H55637" s="11"/>
    </row>
    <row r="55638" spans="6:8" x14ac:dyDescent="0.25">
      <c r="F55638" s="11"/>
      <c r="G55638" s="11"/>
      <c r="H55638" s="11"/>
    </row>
    <row r="55639" spans="6:8" x14ac:dyDescent="0.25">
      <c r="F55639" s="11"/>
      <c r="G55639" s="11"/>
      <c r="H55639" s="11"/>
    </row>
    <row r="55640" spans="6:8" x14ac:dyDescent="0.25">
      <c r="F55640" s="11"/>
      <c r="G55640" s="11"/>
      <c r="H55640" s="11"/>
    </row>
    <row r="55641" spans="6:8" x14ac:dyDescent="0.25">
      <c r="F55641" s="11"/>
      <c r="G55641" s="11"/>
      <c r="H55641" s="11"/>
    </row>
    <row r="55642" spans="6:8" x14ac:dyDescent="0.25">
      <c r="F55642" s="11"/>
      <c r="G55642" s="11"/>
      <c r="H55642" s="11"/>
    </row>
    <row r="55643" spans="6:8" x14ac:dyDescent="0.25">
      <c r="F55643" s="11"/>
      <c r="G55643" s="11"/>
      <c r="H55643" s="11"/>
    </row>
    <row r="55644" spans="6:8" x14ac:dyDescent="0.25">
      <c r="F55644" s="11"/>
      <c r="G55644" s="11"/>
      <c r="H55644" s="11"/>
    </row>
    <row r="55645" spans="6:8" x14ac:dyDescent="0.25">
      <c r="F55645" s="11"/>
      <c r="G55645" s="11"/>
      <c r="H55645" s="11"/>
    </row>
    <row r="55646" spans="6:8" x14ac:dyDescent="0.25">
      <c r="F55646" s="11"/>
      <c r="G55646" s="11"/>
      <c r="H55646" s="11"/>
    </row>
    <row r="55647" spans="6:8" x14ac:dyDescent="0.25">
      <c r="F55647" s="11"/>
      <c r="G55647" s="11"/>
      <c r="H55647" s="11"/>
    </row>
    <row r="55648" spans="6:8" x14ac:dyDescent="0.25">
      <c r="F55648" s="11"/>
      <c r="G55648" s="11"/>
      <c r="H55648" s="11"/>
    </row>
    <row r="55649" spans="6:8" x14ac:dyDescent="0.25">
      <c r="F55649" s="11"/>
      <c r="G55649" s="11"/>
      <c r="H55649" s="11"/>
    </row>
    <row r="55650" spans="6:8" x14ac:dyDescent="0.25">
      <c r="F55650" s="11"/>
      <c r="G55650" s="11"/>
      <c r="H55650" s="11"/>
    </row>
    <row r="55651" spans="6:8" x14ac:dyDescent="0.25">
      <c r="F55651" s="11"/>
      <c r="G55651" s="11"/>
      <c r="H55651" s="11"/>
    </row>
    <row r="55652" spans="6:8" x14ac:dyDescent="0.25">
      <c r="F55652" s="11"/>
      <c r="G55652" s="11"/>
      <c r="H55652" s="11"/>
    </row>
    <row r="55653" spans="6:8" x14ac:dyDescent="0.25">
      <c r="F55653" s="11"/>
      <c r="G55653" s="11"/>
      <c r="H55653" s="11"/>
    </row>
    <row r="55654" spans="6:8" x14ac:dyDescent="0.25">
      <c r="F55654" s="11"/>
      <c r="G55654" s="11"/>
      <c r="H55654" s="11"/>
    </row>
    <row r="55655" spans="6:8" x14ac:dyDescent="0.25">
      <c r="F55655" s="11"/>
      <c r="G55655" s="11"/>
      <c r="H55655" s="11"/>
    </row>
    <row r="55656" spans="6:8" x14ac:dyDescent="0.25">
      <c r="F55656" s="11"/>
      <c r="G55656" s="11"/>
      <c r="H55656" s="11"/>
    </row>
    <row r="55657" spans="6:8" x14ac:dyDescent="0.25">
      <c r="F55657" s="11"/>
      <c r="G55657" s="11"/>
      <c r="H55657" s="11"/>
    </row>
    <row r="55658" spans="6:8" x14ac:dyDescent="0.25">
      <c r="F55658" s="11"/>
      <c r="G55658" s="11"/>
      <c r="H55658" s="11"/>
    </row>
    <row r="55659" spans="6:8" x14ac:dyDescent="0.25">
      <c r="F55659" s="11"/>
      <c r="G55659" s="11"/>
      <c r="H55659" s="11"/>
    </row>
    <row r="55660" spans="6:8" x14ac:dyDescent="0.25">
      <c r="F55660" s="11"/>
      <c r="G55660" s="11"/>
      <c r="H55660" s="11"/>
    </row>
    <row r="55661" spans="6:8" x14ac:dyDescent="0.25">
      <c r="F55661" s="11"/>
      <c r="G55661" s="11"/>
      <c r="H55661" s="11"/>
    </row>
    <row r="55662" spans="6:8" x14ac:dyDescent="0.25">
      <c r="F55662" s="11"/>
      <c r="G55662" s="11"/>
      <c r="H55662" s="11"/>
    </row>
    <row r="55663" spans="6:8" x14ac:dyDescent="0.25">
      <c r="F55663" s="11"/>
      <c r="G55663" s="11"/>
      <c r="H55663" s="11"/>
    </row>
    <row r="55664" spans="6:8" x14ac:dyDescent="0.25">
      <c r="F55664" s="11"/>
      <c r="G55664" s="11"/>
      <c r="H55664" s="11"/>
    </row>
    <row r="55665" spans="6:8" x14ac:dyDescent="0.25">
      <c r="F55665" s="11"/>
      <c r="G55665" s="11"/>
      <c r="H55665" s="11"/>
    </row>
    <row r="55666" spans="6:8" x14ac:dyDescent="0.25">
      <c r="F55666" s="11"/>
      <c r="G55666" s="11"/>
      <c r="H55666" s="11"/>
    </row>
    <row r="55667" spans="6:8" x14ac:dyDescent="0.25">
      <c r="F55667" s="11"/>
      <c r="G55667" s="11"/>
      <c r="H55667" s="11"/>
    </row>
    <row r="55668" spans="6:8" x14ac:dyDescent="0.25">
      <c r="F55668" s="11"/>
      <c r="G55668" s="11"/>
      <c r="H55668" s="11"/>
    </row>
    <row r="55669" spans="6:8" x14ac:dyDescent="0.25">
      <c r="F55669" s="11"/>
      <c r="G55669" s="11"/>
      <c r="H55669" s="11"/>
    </row>
    <row r="55670" spans="6:8" x14ac:dyDescent="0.25">
      <c r="F55670" s="11"/>
      <c r="G55670" s="11"/>
      <c r="H55670" s="11"/>
    </row>
    <row r="55671" spans="6:8" x14ac:dyDescent="0.25">
      <c r="F55671" s="11"/>
      <c r="G55671" s="11"/>
      <c r="H55671" s="11"/>
    </row>
    <row r="55672" spans="6:8" x14ac:dyDescent="0.25">
      <c r="F55672" s="11"/>
      <c r="G55672" s="11"/>
      <c r="H55672" s="11"/>
    </row>
    <row r="55673" spans="6:8" x14ac:dyDescent="0.25">
      <c r="F55673" s="11"/>
      <c r="G55673" s="11"/>
      <c r="H55673" s="11"/>
    </row>
    <row r="55674" spans="6:8" x14ac:dyDescent="0.25">
      <c r="F55674" s="11"/>
      <c r="G55674" s="11"/>
      <c r="H55674" s="11"/>
    </row>
    <row r="55675" spans="6:8" x14ac:dyDescent="0.25">
      <c r="F55675" s="11"/>
      <c r="G55675" s="11"/>
      <c r="H55675" s="11"/>
    </row>
    <row r="55676" spans="6:8" x14ac:dyDescent="0.25">
      <c r="F55676" s="11"/>
      <c r="G55676" s="11"/>
      <c r="H55676" s="11"/>
    </row>
    <row r="55677" spans="6:8" x14ac:dyDescent="0.25">
      <c r="F55677" s="11"/>
      <c r="G55677" s="11"/>
      <c r="H55677" s="11"/>
    </row>
    <row r="55678" spans="6:8" x14ac:dyDescent="0.25">
      <c r="F55678" s="11"/>
      <c r="G55678" s="11"/>
      <c r="H55678" s="11"/>
    </row>
    <row r="55679" spans="6:8" x14ac:dyDescent="0.25">
      <c r="F55679" s="11"/>
      <c r="G55679" s="11"/>
      <c r="H55679" s="11"/>
    </row>
    <row r="55680" spans="6:8" x14ac:dyDescent="0.25">
      <c r="F55680" s="11"/>
      <c r="G55680" s="11"/>
      <c r="H55680" s="11"/>
    </row>
    <row r="55681" spans="6:8" x14ac:dyDescent="0.25">
      <c r="F55681" s="11"/>
      <c r="G55681" s="11"/>
      <c r="H55681" s="11"/>
    </row>
    <row r="55682" spans="6:8" x14ac:dyDescent="0.25">
      <c r="F55682" s="11"/>
      <c r="G55682" s="11"/>
      <c r="H55682" s="11"/>
    </row>
    <row r="55683" spans="6:8" x14ac:dyDescent="0.25">
      <c r="F55683" s="11"/>
      <c r="G55683" s="11"/>
      <c r="H55683" s="11"/>
    </row>
    <row r="55684" spans="6:8" x14ac:dyDescent="0.25">
      <c r="F55684" s="11"/>
      <c r="G55684" s="11"/>
      <c r="H55684" s="11"/>
    </row>
    <row r="55685" spans="6:8" x14ac:dyDescent="0.25">
      <c r="F55685" s="11"/>
      <c r="G55685" s="11"/>
      <c r="H55685" s="11"/>
    </row>
    <row r="55686" spans="6:8" x14ac:dyDescent="0.25">
      <c r="F55686" s="11"/>
      <c r="G55686" s="11"/>
      <c r="H55686" s="11"/>
    </row>
    <row r="55687" spans="6:8" x14ac:dyDescent="0.25">
      <c r="F55687" s="11"/>
      <c r="G55687" s="11"/>
      <c r="H55687" s="11"/>
    </row>
    <row r="55688" spans="6:8" x14ac:dyDescent="0.25">
      <c r="F55688" s="11"/>
      <c r="G55688" s="11"/>
      <c r="H55688" s="11"/>
    </row>
    <row r="55689" spans="6:8" x14ac:dyDescent="0.25">
      <c r="F55689" s="11"/>
      <c r="G55689" s="11"/>
      <c r="H55689" s="11"/>
    </row>
    <row r="55690" spans="6:8" x14ac:dyDescent="0.25">
      <c r="F55690" s="11"/>
      <c r="G55690" s="11"/>
      <c r="H55690" s="11"/>
    </row>
    <row r="55691" spans="6:8" x14ac:dyDescent="0.25">
      <c r="F55691" s="11"/>
      <c r="G55691" s="11"/>
      <c r="H55691" s="11"/>
    </row>
    <row r="55692" spans="6:8" x14ac:dyDescent="0.25">
      <c r="F55692" s="11"/>
      <c r="G55692" s="11"/>
      <c r="H55692" s="11"/>
    </row>
    <row r="55693" spans="6:8" x14ac:dyDescent="0.25">
      <c r="F55693" s="11"/>
      <c r="G55693" s="11"/>
      <c r="H55693" s="11"/>
    </row>
    <row r="55694" spans="6:8" x14ac:dyDescent="0.25">
      <c r="F55694" s="11"/>
      <c r="G55694" s="11"/>
      <c r="H55694" s="11"/>
    </row>
    <row r="55695" spans="6:8" x14ac:dyDescent="0.25">
      <c r="F55695" s="11"/>
      <c r="G55695" s="11"/>
      <c r="H55695" s="11"/>
    </row>
    <row r="55696" spans="6:8" x14ac:dyDescent="0.25">
      <c r="F55696" s="11"/>
      <c r="G55696" s="11"/>
      <c r="H55696" s="11"/>
    </row>
    <row r="55697" spans="6:8" x14ac:dyDescent="0.25">
      <c r="F55697" s="11"/>
      <c r="G55697" s="11"/>
      <c r="H55697" s="11"/>
    </row>
    <row r="55698" spans="6:8" x14ac:dyDescent="0.25">
      <c r="F55698" s="11"/>
      <c r="G55698" s="11"/>
      <c r="H55698" s="11"/>
    </row>
    <row r="55699" spans="6:8" x14ac:dyDescent="0.25">
      <c r="F55699" s="11"/>
      <c r="G55699" s="11"/>
      <c r="H55699" s="11"/>
    </row>
    <row r="55700" spans="6:8" x14ac:dyDescent="0.25">
      <c r="F55700" s="11"/>
      <c r="G55700" s="11"/>
      <c r="H55700" s="11"/>
    </row>
    <row r="55701" spans="6:8" x14ac:dyDescent="0.25">
      <c r="F55701" s="11"/>
      <c r="G55701" s="11"/>
      <c r="H55701" s="11"/>
    </row>
    <row r="55702" spans="6:8" x14ac:dyDescent="0.25">
      <c r="F55702" s="11"/>
      <c r="G55702" s="11"/>
      <c r="H55702" s="11"/>
    </row>
    <row r="55703" spans="6:8" x14ac:dyDescent="0.25">
      <c r="F55703" s="11"/>
      <c r="G55703" s="11"/>
      <c r="H55703" s="11"/>
    </row>
    <row r="55704" spans="6:8" x14ac:dyDescent="0.25">
      <c r="F55704" s="11"/>
      <c r="G55704" s="11"/>
      <c r="H55704" s="11"/>
    </row>
    <row r="55705" spans="6:8" x14ac:dyDescent="0.25">
      <c r="F55705" s="11"/>
      <c r="G55705" s="11"/>
      <c r="H55705" s="11"/>
    </row>
    <row r="55706" spans="6:8" x14ac:dyDescent="0.25">
      <c r="F55706" s="11"/>
      <c r="G55706" s="11"/>
      <c r="H55706" s="11"/>
    </row>
    <row r="55707" spans="6:8" x14ac:dyDescent="0.25">
      <c r="F55707" s="11"/>
      <c r="G55707" s="11"/>
      <c r="H55707" s="11"/>
    </row>
    <row r="55708" spans="6:8" x14ac:dyDescent="0.25">
      <c r="F55708" s="11"/>
      <c r="G55708" s="11"/>
      <c r="H55708" s="11"/>
    </row>
    <row r="55709" spans="6:8" x14ac:dyDescent="0.25">
      <c r="F55709" s="11"/>
      <c r="G55709" s="11"/>
      <c r="H55709" s="11"/>
    </row>
    <row r="55710" spans="6:8" x14ac:dyDescent="0.25">
      <c r="F55710" s="11"/>
      <c r="G55710" s="11"/>
      <c r="H55710" s="11"/>
    </row>
    <row r="55711" spans="6:8" x14ac:dyDescent="0.25">
      <c r="F55711" s="11"/>
      <c r="G55711" s="11"/>
      <c r="H55711" s="11"/>
    </row>
    <row r="55712" spans="6:8" x14ac:dyDescent="0.25">
      <c r="F55712" s="11"/>
      <c r="G55712" s="11"/>
      <c r="H55712" s="11"/>
    </row>
    <row r="55713" spans="6:8" x14ac:dyDescent="0.25">
      <c r="F55713" s="11"/>
      <c r="G55713" s="11"/>
      <c r="H55713" s="11"/>
    </row>
    <row r="55714" spans="6:8" x14ac:dyDescent="0.25">
      <c r="F55714" s="11"/>
      <c r="G55714" s="11"/>
      <c r="H55714" s="11"/>
    </row>
    <row r="55715" spans="6:8" x14ac:dyDescent="0.25">
      <c r="F55715" s="11"/>
      <c r="G55715" s="11"/>
      <c r="H55715" s="11"/>
    </row>
    <row r="55716" spans="6:8" x14ac:dyDescent="0.25">
      <c r="F55716" s="11"/>
      <c r="G55716" s="11"/>
      <c r="H55716" s="11"/>
    </row>
    <row r="55717" spans="6:8" x14ac:dyDescent="0.25">
      <c r="F55717" s="11"/>
      <c r="G55717" s="11"/>
      <c r="H55717" s="11"/>
    </row>
    <row r="55718" spans="6:8" x14ac:dyDescent="0.25">
      <c r="F55718" s="11"/>
      <c r="G55718" s="11"/>
      <c r="H55718" s="11"/>
    </row>
    <row r="55719" spans="6:8" x14ac:dyDescent="0.25">
      <c r="F55719" s="11"/>
      <c r="G55719" s="11"/>
      <c r="H55719" s="11"/>
    </row>
    <row r="55720" spans="6:8" x14ac:dyDescent="0.25">
      <c r="F55720" s="11"/>
      <c r="G55720" s="11"/>
      <c r="H55720" s="11"/>
    </row>
    <row r="55721" spans="6:8" x14ac:dyDescent="0.25">
      <c r="F55721" s="11"/>
      <c r="G55721" s="11"/>
      <c r="H55721" s="11"/>
    </row>
    <row r="55722" spans="6:8" x14ac:dyDescent="0.25">
      <c r="F55722" s="11"/>
      <c r="G55722" s="11"/>
      <c r="H55722" s="11"/>
    </row>
    <row r="55723" spans="6:8" x14ac:dyDescent="0.25">
      <c r="F55723" s="11"/>
      <c r="G55723" s="11"/>
      <c r="H55723" s="11"/>
    </row>
    <row r="55724" spans="6:8" x14ac:dyDescent="0.25">
      <c r="F55724" s="11"/>
      <c r="G55724" s="11"/>
      <c r="H55724" s="11"/>
    </row>
    <row r="55725" spans="6:8" x14ac:dyDescent="0.25">
      <c r="F55725" s="11"/>
      <c r="G55725" s="11"/>
      <c r="H55725" s="11"/>
    </row>
    <row r="55726" spans="6:8" x14ac:dyDescent="0.25">
      <c r="F55726" s="11"/>
      <c r="G55726" s="11"/>
      <c r="H55726" s="11"/>
    </row>
    <row r="55727" spans="6:8" x14ac:dyDescent="0.25">
      <c r="F55727" s="11"/>
      <c r="G55727" s="11"/>
      <c r="H55727" s="11"/>
    </row>
    <row r="55728" spans="6:8" x14ac:dyDescent="0.25">
      <c r="F55728" s="11"/>
      <c r="G55728" s="11"/>
      <c r="H55728" s="11"/>
    </row>
    <row r="55729" spans="6:8" x14ac:dyDescent="0.25">
      <c r="F55729" s="11"/>
      <c r="G55729" s="11"/>
      <c r="H55729" s="11"/>
    </row>
    <row r="55730" spans="6:8" x14ac:dyDescent="0.25">
      <c r="F55730" s="11"/>
      <c r="G55730" s="11"/>
      <c r="H55730" s="11"/>
    </row>
    <row r="55731" spans="6:8" x14ac:dyDescent="0.25">
      <c r="F55731" s="11"/>
      <c r="G55731" s="11"/>
      <c r="H55731" s="11"/>
    </row>
    <row r="55732" spans="6:8" x14ac:dyDescent="0.25">
      <c r="F55732" s="11"/>
      <c r="G55732" s="11"/>
      <c r="H55732" s="11"/>
    </row>
    <row r="55733" spans="6:8" x14ac:dyDescent="0.25">
      <c r="F55733" s="11"/>
      <c r="G55733" s="11"/>
      <c r="H55733" s="11"/>
    </row>
    <row r="55734" spans="6:8" x14ac:dyDescent="0.25">
      <c r="F55734" s="11"/>
      <c r="G55734" s="11"/>
      <c r="H55734" s="11"/>
    </row>
    <row r="55735" spans="6:8" x14ac:dyDescent="0.25">
      <c r="F55735" s="11"/>
      <c r="G55735" s="11"/>
      <c r="H55735" s="11"/>
    </row>
    <row r="55736" spans="6:8" x14ac:dyDescent="0.25">
      <c r="F55736" s="11"/>
      <c r="G55736" s="11"/>
      <c r="H55736" s="11"/>
    </row>
    <row r="55737" spans="6:8" x14ac:dyDescent="0.25">
      <c r="F55737" s="11"/>
      <c r="G55737" s="11"/>
      <c r="H55737" s="11"/>
    </row>
    <row r="55738" spans="6:8" x14ac:dyDescent="0.25">
      <c r="F55738" s="11"/>
      <c r="G55738" s="11"/>
      <c r="H55738" s="11"/>
    </row>
    <row r="55739" spans="6:8" x14ac:dyDescent="0.25">
      <c r="F55739" s="11"/>
      <c r="G55739" s="11"/>
      <c r="H55739" s="11"/>
    </row>
    <row r="55740" spans="6:8" x14ac:dyDescent="0.25">
      <c r="F55740" s="11"/>
      <c r="G55740" s="11"/>
      <c r="H55740" s="11"/>
    </row>
    <row r="55741" spans="6:8" x14ac:dyDescent="0.25">
      <c r="F55741" s="11"/>
      <c r="G55741" s="11"/>
      <c r="H55741" s="11"/>
    </row>
    <row r="55742" spans="6:8" x14ac:dyDescent="0.25">
      <c r="F55742" s="11"/>
      <c r="G55742" s="11"/>
      <c r="H55742" s="11"/>
    </row>
    <row r="55743" spans="6:8" x14ac:dyDescent="0.25">
      <c r="F55743" s="11"/>
      <c r="G55743" s="11"/>
      <c r="H55743" s="11"/>
    </row>
    <row r="55744" spans="6:8" x14ac:dyDescent="0.25">
      <c r="F55744" s="11"/>
      <c r="G55744" s="11"/>
      <c r="H55744" s="11"/>
    </row>
    <row r="55745" spans="6:8" x14ac:dyDescent="0.25">
      <c r="F55745" s="11"/>
      <c r="G55745" s="11"/>
      <c r="H55745" s="11"/>
    </row>
    <row r="55746" spans="6:8" x14ac:dyDescent="0.25">
      <c r="F55746" s="11"/>
      <c r="G55746" s="11"/>
      <c r="H55746" s="11"/>
    </row>
    <row r="55747" spans="6:8" x14ac:dyDescent="0.25">
      <c r="F55747" s="11"/>
      <c r="G55747" s="11"/>
      <c r="H55747" s="11"/>
    </row>
    <row r="55748" spans="6:8" x14ac:dyDescent="0.25">
      <c r="F55748" s="11"/>
      <c r="G55748" s="11"/>
      <c r="H55748" s="11"/>
    </row>
    <row r="55749" spans="6:8" x14ac:dyDescent="0.25">
      <c r="F55749" s="11"/>
      <c r="G55749" s="11"/>
      <c r="H55749" s="11"/>
    </row>
    <row r="55750" spans="6:8" x14ac:dyDescent="0.25">
      <c r="F55750" s="11"/>
      <c r="G55750" s="11"/>
      <c r="H55750" s="11"/>
    </row>
    <row r="55751" spans="6:8" x14ac:dyDescent="0.25">
      <c r="F55751" s="11"/>
      <c r="G55751" s="11"/>
      <c r="H55751" s="11"/>
    </row>
    <row r="55752" spans="6:8" x14ac:dyDescent="0.25">
      <c r="F55752" s="11"/>
      <c r="G55752" s="11"/>
      <c r="H55752" s="11"/>
    </row>
    <row r="55753" spans="6:8" x14ac:dyDescent="0.25">
      <c r="F55753" s="11"/>
      <c r="G55753" s="11"/>
      <c r="H55753" s="11"/>
    </row>
    <row r="55754" spans="6:8" x14ac:dyDescent="0.25">
      <c r="F55754" s="11"/>
      <c r="G55754" s="11"/>
      <c r="H55754" s="11"/>
    </row>
    <row r="55755" spans="6:8" x14ac:dyDescent="0.25">
      <c r="F55755" s="11"/>
      <c r="G55755" s="11"/>
      <c r="H55755" s="11"/>
    </row>
    <row r="55756" spans="6:8" x14ac:dyDescent="0.25">
      <c r="F55756" s="11"/>
      <c r="G55756" s="11"/>
      <c r="H55756" s="11"/>
    </row>
    <row r="55757" spans="6:8" x14ac:dyDescent="0.25">
      <c r="F55757" s="11"/>
      <c r="G55757" s="11"/>
      <c r="H55757" s="11"/>
    </row>
    <row r="55758" spans="6:8" x14ac:dyDescent="0.25">
      <c r="F55758" s="11"/>
      <c r="G55758" s="11"/>
      <c r="H55758" s="11"/>
    </row>
    <row r="55759" spans="6:8" x14ac:dyDescent="0.25">
      <c r="F55759" s="11"/>
      <c r="G55759" s="11"/>
      <c r="H55759" s="11"/>
    </row>
    <row r="55760" spans="6:8" x14ac:dyDescent="0.25">
      <c r="F55760" s="11"/>
      <c r="G55760" s="11"/>
      <c r="H55760" s="11"/>
    </row>
    <row r="55761" spans="6:8" x14ac:dyDescent="0.25">
      <c r="F55761" s="11"/>
      <c r="G55761" s="11"/>
      <c r="H55761" s="11"/>
    </row>
    <row r="55762" spans="6:8" x14ac:dyDescent="0.25">
      <c r="F55762" s="11"/>
      <c r="G55762" s="11"/>
      <c r="H55762" s="11"/>
    </row>
    <row r="55763" spans="6:8" x14ac:dyDescent="0.25">
      <c r="F55763" s="11"/>
      <c r="G55763" s="11"/>
      <c r="H55763" s="11"/>
    </row>
    <row r="55764" spans="6:8" x14ac:dyDescent="0.25">
      <c r="F55764" s="11"/>
      <c r="G55764" s="11"/>
      <c r="H55764" s="11"/>
    </row>
    <row r="55765" spans="6:8" x14ac:dyDescent="0.25">
      <c r="F55765" s="11"/>
      <c r="G55765" s="11"/>
      <c r="H55765" s="11"/>
    </row>
    <row r="55766" spans="6:8" x14ac:dyDescent="0.25">
      <c r="F55766" s="11"/>
      <c r="G55766" s="11"/>
      <c r="H55766" s="11"/>
    </row>
    <row r="55767" spans="6:8" x14ac:dyDescent="0.25">
      <c r="F55767" s="11"/>
      <c r="G55767" s="11"/>
      <c r="H55767" s="11"/>
    </row>
    <row r="55768" spans="6:8" x14ac:dyDescent="0.25">
      <c r="F55768" s="11"/>
      <c r="G55768" s="11"/>
      <c r="H55768" s="11"/>
    </row>
    <row r="55769" spans="6:8" x14ac:dyDescent="0.25">
      <c r="F55769" s="11"/>
      <c r="G55769" s="11"/>
      <c r="H55769" s="11"/>
    </row>
    <row r="55770" spans="6:8" x14ac:dyDescent="0.25">
      <c r="F55770" s="11"/>
      <c r="G55770" s="11"/>
      <c r="H55770" s="11"/>
    </row>
    <row r="55771" spans="6:8" x14ac:dyDescent="0.25">
      <c r="F55771" s="11"/>
      <c r="G55771" s="11"/>
      <c r="H55771" s="11"/>
    </row>
    <row r="55772" spans="6:8" x14ac:dyDescent="0.25">
      <c r="F55772" s="11"/>
      <c r="G55772" s="11"/>
      <c r="H55772" s="11"/>
    </row>
    <row r="55773" spans="6:8" x14ac:dyDescent="0.25">
      <c r="F55773" s="11"/>
      <c r="G55773" s="11"/>
      <c r="H55773" s="11"/>
    </row>
    <row r="55774" spans="6:8" x14ac:dyDescent="0.25">
      <c r="F55774" s="11"/>
      <c r="G55774" s="11"/>
      <c r="H55774" s="11"/>
    </row>
    <row r="55775" spans="6:8" x14ac:dyDescent="0.25">
      <c r="F55775" s="11"/>
      <c r="G55775" s="11"/>
      <c r="H55775" s="11"/>
    </row>
    <row r="55776" spans="6:8" x14ac:dyDescent="0.25">
      <c r="F55776" s="11"/>
      <c r="G55776" s="11"/>
      <c r="H55776" s="11"/>
    </row>
    <row r="55777" spans="6:8" x14ac:dyDescent="0.25">
      <c r="F55777" s="11"/>
      <c r="G55777" s="11"/>
      <c r="H55777" s="11"/>
    </row>
    <row r="55778" spans="6:8" x14ac:dyDescent="0.25">
      <c r="F55778" s="11"/>
      <c r="G55778" s="11"/>
      <c r="H55778" s="11"/>
    </row>
    <row r="55779" spans="6:8" x14ac:dyDescent="0.25">
      <c r="F55779" s="11"/>
      <c r="G55779" s="11"/>
      <c r="H55779" s="11"/>
    </row>
    <row r="55780" spans="6:8" x14ac:dyDescent="0.25">
      <c r="F55780" s="11"/>
      <c r="G55780" s="11"/>
      <c r="H55780" s="11"/>
    </row>
    <row r="55781" spans="6:8" x14ac:dyDescent="0.25">
      <c r="F55781" s="11"/>
      <c r="G55781" s="11"/>
      <c r="H55781" s="11"/>
    </row>
    <row r="55782" spans="6:8" x14ac:dyDescent="0.25">
      <c r="F55782" s="11"/>
      <c r="G55782" s="11"/>
      <c r="H55782" s="11"/>
    </row>
    <row r="55783" spans="6:8" x14ac:dyDescent="0.25">
      <c r="F55783" s="11"/>
      <c r="G55783" s="11"/>
      <c r="H55783" s="11"/>
    </row>
    <row r="55784" spans="6:8" x14ac:dyDescent="0.25">
      <c r="F55784" s="11"/>
      <c r="G55784" s="11"/>
      <c r="H55784" s="11"/>
    </row>
    <row r="55785" spans="6:8" x14ac:dyDescent="0.25">
      <c r="F55785" s="11"/>
      <c r="G55785" s="11"/>
      <c r="H55785" s="11"/>
    </row>
    <row r="55786" spans="6:8" x14ac:dyDescent="0.25">
      <c r="F55786" s="11"/>
      <c r="G55786" s="11"/>
      <c r="H55786" s="11"/>
    </row>
    <row r="55787" spans="6:8" x14ac:dyDescent="0.25">
      <c r="F55787" s="11"/>
      <c r="G55787" s="11"/>
      <c r="H55787" s="11"/>
    </row>
    <row r="55788" spans="6:8" x14ac:dyDescent="0.25">
      <c r="F55788" s="11"/>
      <c r="G55788" s="11"/>
      <c r="H55788" s="11"/>
    </row>
    <row r="55789" spans="6:8" x14ac:dyDescent="0.25">
      <c r="F55789" s="11"/>
      <c r="G55789" s="11"/>
      <c r="H55789" s="11"/>
    </row>
    <row r="55790" spans="6:8" x14ac:dyDescent="0.25">
      <c r="F55790" s="11"/>
      <c r="G55790" s="11"/>
      <c r="H55790" s="11"/>
    </row>
    <row r="55791" spans="6:8" x14ac:dyDescent="0.25">
      <c r="F55791" s="11"/>
      <c r="G55791" s="11"/>
      <c r="H55791" s="11"/>
    </row>
    <row r="55792" spans="6:8" x14ac:dyDescent="0.25">
      <c r="F55792" s="11"/>
      <c r="G55792" s="11"/>
      <c r="H55792" s="11"/>
    </row>
    <row r="55793" spans="6:8" x14ac:dyDescent="0.25">
      <c r="F55793" s="11"/>
      <c r="G55793" s="11"/>
      <c r="H55793" s="11"/>
    </row>
    <row r="55794" spans="6:8" x14ac:dyDescent="0.25">
      <c r="F55794" s="11"/>
      <c r="G55794" s="11"/>
      <c r="H55794" s="11"/>
    </row>
    <row r="55795" spans="6:8" x14ac:dyDescent="0.25">
      <c r="F55795" s="11"/>
      <c r="G55795" s="11"/>
      <c r="H55795" s="11"/>
    </row>
    <row r="55796" spans="6:8" x14ac:dyDescent="0.25">
      <c r="F55796" s="11"/>
      <c r="G55796" s="11"/>
      <c r="H55796" s="11"/>
    </row>
    <row r="55797" spans="6:8" x14ac:dyDescent="0.25">
      <c r="F55797" s="11"/>
      <c r="G55797" s="11"/>
      <c r="H55797" s="11"/>
    </row>
    <row r="55798" spans="6:8" x14ac:dyDescent="0.25">
      <c r="F55798" s="11"/>
      <c r="G55798" s="11"/>
      <c r="H55798" s="11"/>
    </row>
    <row r="55799" spans="6:8" x14ac:dyDescent="0.25">
      <c r="F55799" s="11"/>
      <c r="G55799" s="11"/>
      <c r="H55799" s="11"/>
    </row>
    <row r="55800" spans="6:8" x14ac:dyDescent="0.25">
      <c r="F55800" s="11"/>
      <c r="G55800" s="11"/>
      <c r="H55800" s="11"/>
    </row>
    <row r="55801" spans="6:8" x14ac:dyDescent="0.25">
      <c r="F55801" s="11"/>
      <c r="G55801" s="11"/>
      <c r="H55801" s="11"/>
    </row>
    <row r="55802" spans="6:8" x14ac:dyDescent="0.25">
      <c r="F55802" s="11"/>
      <c r="G55802" s="11"/>
      <c r="H55802" s="11"/>
    </row>
    <row r="55803" spans="6:8" x14ac:dyDescent="0.25">
      <c r="F55803" s="11"/>
      <c r="G55803" s="11"/>
      <c r="H55803" s="11"/>
    </row>
    <row r="55804" spans="6:8" x14ac:dyDescent="0.25">
      <c r="F55804" s="11"/>
      <c r="G55804" s="11"/>
      <c r="H55804" s="11"/>
    </row>
    <row r="55805" spans="6:8" x14ac:dyDescent="0.25">
      <c r="F55805" s="11"/>
      <c r="G55805" s="11"/>
      <c r="H55805" s="11"/>
    </row>
    <row r="55806" spans="6:8" x14ac:dyDescent="0.25">
      <c r="F55806" s="11"/>
      <c r="G55806" s="11"/>
      <c r="H55806" s="11"/>
    </row>
    <row r="55807" spans="6:8" x14ac:dyDescent="0.25">
      <c r="F55807" s="11"/>
      <c r="G55807" s="11"/>
      <c r="H55807" s="11"/>
    </row>
    <row r="55808" spans="6:8" x14ac:dyDescent="0.25">
      <c r="F55808" s="11"/>
      <c r="G55808" s="11"/>
      <c r="H55808" s="11"/>
    </row>
    <row r="55809" spans="6:8" x14ac:dyDescent="0.25">
      <c r="F55809" s="11"/>
      <c r="G55809" s="11"/>
      <c r="H55809" s="11"/>
    </row>
    <row r="55810" spans="6:8" x14ac:dyDescent="0.25">
      <c r="F55810" s="11"/>
      <c r="G55810" s="11"/>
      <c r="H55810" s="11"/>
    </row>
    <row r="55811" spans="6:8" x14ac:dyDescent="0.25">
      <c r="F55811" s="11"/>
      <c r="G55811" s="11"/>
      <c r="H55811" s="11"/>
    </row>
    <row r="55812" spans="6:8" x14ac:dyDescent="0.25">
      <c r="F55812" s="11"/>
      <c r="G55812" s="11"/>
      <c r="H55812" s="11"/>
    </row>
    <row r="55813" spans="6:8" x14ac:dyDescent="0.25">
      <c r="F55813" s="11"/>
      <c r="G55813" s="11"/>
      <c r="H55813" s="11"/>
    </row>
    <row r="55814" spans="6:8" x14ac:dyDescent="0.25">
      <c r="F55814" s="11"/>
      <c r="G55814" s="11"/>
      <c r="H55814" s="11"/>
    </row>
    <row r="55815" spans="6:8" x14ac:dyDescent="0.25">
      <c r="F55815" s="11"/>
      <c r="G55815" s="11"/>
      <c r="H55815" s="11"/>
    </row>
    <row r="55816" spans="6:8" x14ac:dyDescent="0.25">
      <c r="F55816" s="11"/>
      <c r="G55816" s="11"/>
      <c r="H55816" s="11"/>
    </row>
    <row r="55817" spans="6:8" x14ac:dyDescent="0.25">
      <c r="F55817" s="11"/>
      <c r="G55817" s="11"/>
      <c r="H55817" s="11"/>
    </row>
    <row r="55818" spans="6:8" x14ac:dyDescent="0.25">
      <c r="F55818" s="11"/>
      <c r="G55818" s="11"/>
      <c r="H55818" s="11"/>
    </row>
    <row r="55819" spans="6:8" x14ac:dyDescent="0.25">
      <c r="F55819" s="11"/>
      <c r="G55819" s="11"/>
      <c r="H55819" s="11"/>
    </row>
    <row r="55820" spans="6:8" x14ac:dyDescent="0.25">
      <c r="F55820" s="11"/>
      <c r="G55820" s="11"/>
      <c r="H55820" s="11"/>
    </row>
    <row r="55821" spans="6:8" x14ac:dyDescent="0.25">
      <c r="F55821" s="11"/>
      <c r="G55821" s="11"/>
      <c r="H55821" s="11"/>
    </row>
    <row r="55822" spans="6:8" x14ac:dyDescent="0.25">
      <c r="F55822" s="11"/>
      <c r="G55822" s="11"/>
      <c r="H55822" s="11"/>
    </row>
    <row r="55823" spans="6:8" x14ac:dyDescent="0.25">
      <c r="F55823" s="11"/>
      <c r="G55823" s="11"/>
      <c r="H55823" s="11"/>
    </row>
    <row r="55824" spans="6:8" x14ac:dyDescent="0.25">
      <c r="F55824" s="11"/>
      <c r="G55824" s="11"/>
      <c r="H55824" s="11"/>
    </row>
    <row r="55825" spans="6:8" x14ac:dyDescent="0.25">
      <c r="F55825" s="11"/>
      <c r="G55825" s="11"/>
      <c r="H55825" s="11"/>
    </row>
    <row r="55826" spans="6:8" x14ac:dyDescent="0.25">
      <c r="F55826" s="11"/>
      <c r="G55826" s="11"/>
      <c r="H55826" s="11"/>
    </row>
    <row r="55827" spans="6:8" x14ac:dyDescent="0.25">
      <c r="F55827" s="11"/>
      <c r="G55827" s="11"/>
      <c r="H55827" s="11"/>
    </row>
    <row r="55828" spans="6:8" x14ac:dyDescent="0.25">
      <c r="F55828" s="11"/>
      <c r="G55828" s="11"/>
      <c r="H55828" s="11"/>
    </row>
    <row r="55829" spans="6:8" x14ac:dyDescent="0.25">
      <c r="F55829" s="11"/>
      <c r="G55829" s="11"/>
      <c r="H55829" s="11"/>
    </row>
    <row r="55830" spans="6:8" x14ac:dyDescent="0.25">
      <c r="F55830" s="11"/>
      <c r="G55830" s="11"/>
      <c r="H55830" s="11"/>
    </row>
    <row r="55831" spans="6:8" x14ac:dyDescent="0.25">
      <c r="F55831" s="11"/>
      <c r="G55831" s="11"/>
      <c r="H55831" s="11"/>
    </row>
    <row r="55832" spans="6:8" x14ac:dyDescent="0.25">
      <c r="F55832" s="11"/>
      <c r="G55832" s="11"/>
      <c r="H55832" s="11"/>
    </row>
    <row r="55833" spans="6:8" x14ac:dyDescent="0.25">
      <c r="F55833" s="11"/>
      <c r="G55833" s="11"/>
      <c r="H55833" s="11"/>
    </row>
    <row r="55834" spans="6:8" x14ac:dyDescent="0.25">
      <c r="F55834" s="11"/>
      <c r="G55834" s="11"/>
      <c r="H55834" s="11"/>
    </row>
    <row r="55835" spans="6:8" x14ac:dyDescent="0.25">
      <c r="F55835" s="11"/>
      <c r="G55835" s="11"/>
      <c r="H55835" s="11"/>
    </row>
    <row r="55836" spans="6:8" x14ac:dyDescent="0.25">
      <c r="F55836" s="11"/>
      <c r="G55836" s="11"/>
      <c r="H55836" s="11"/>
    </row>
    <row r="55837" spans="6:8" x14ac:dyDescent="0.25">
      <c r="F55837" s="11"/>
      <c r="G55837" s="11"/>
      <c r="H55837" s="11"/>
    </row>
    <row r="55838" spans="6:8" x14ac:dyDescent="0.25">
      <c r="F55838" s="11"/>
      <c r="G55838" s="11"/>
      <c r="H55838" s="11"/>
    </row>
    <row r="55839" spans="6:8" x14ac:dyDescent="0.25">
      <c r="F55839" s="11"/>
      <c r="G55839" s="11"/>
      <c r="H55839" s="11"/>
    </row>
    <row r="55840" spans="6:8" x14ac:dyDescent="0.25">
      <c r="F55840" s="11"/>
      <c r="G55840" s="11"/>
      <c r="H55840" s="11"/>
    </row>
    <row r="55841" spans="6:8" x14ac:dyDescent="0.25">
      <c r="F55841" s="11"/>
      <c r="G55841" s="11"/>
      <c r="H55841" s="11"/>
    </row>
    <row r="55842" spans="6:8" x14ac:dyDescent="0.25">
      <c r="F55842" s="11"/>
      <c r="G55842" s="11"/>
      <c r="H55842" s="11"/>
    </row>
    <row r="55843" spans="6:8" x14ac:dyDescent="0.25">
      <c r="F55843" s="11"/>
      <c r="G55843" s="11"/>
      <c r="H55843" s="11"/>
    </row>
    <row r="55844" spans="6:8" x14ac:dyDescent="0.25">
      <c r="F55844" s="11"/>
      <c r="G55844" s="11"/>
      <c r="H55844" s="11"/>
    </row>
    <row r="55845" spans="6:8" x14ac:dyDescent="0.25">
      <c r="F55845" s="11"/>
      <c r="G55845" s="11"/>
      <c r="H55845" s="11"/>
    </row>
    <row r="55846" spans="6:8" x14ac:dyDescent="0.25">
      <c r="F55846" s="11"/>
      <c r="G55846" s="11"/>
      <c r="H55846" s="11"/>
    </row>
    <row r="55847" spans="6:8" x14ac:dyDescent="0.25">
      <c r="F55847" s="11"/>
      <c r="G55847" s="11"/>
      <c r="H55847" s="11"/>
    </row>
    <row r="55848" spans="6:8" x14ac:dyDescent="0.25">
      <c r="F55848" s="11"/>
      <c r="G55848" s="11"/>
      <c r="H55848" s="11"/>
    </row>
    <row r="55849" spans="6:8" x14ac:dyDescent="0.25">
      <c r="F55849" s="11"/>
      <c r="G55849" s="11"/>
      <c r="H55849" s="11"/>
    </row>
    <row r="55850" spans="6:8" x14ac:dyDescent="0.25">
      <c r="F55850" s="11"/>
      <c r="G55850" s="11"/>
      <c r="H55850" s="11"/>
    </row>
    <row r="55851" spans="6:8" x14ac:dyDescent="0.25">
      <c r="F55851" s="11"/>
      <c r="G55851" s="11"/>
      <c r="H55851" s="11"/>
    </row>
    <row r="55852" spans="6:8" x14ac:dyDescent="0.25">
      <c r="F55852" s="11"/>
      <c r="G55852" s="11"/>
      <c r="H55852" s="11"/>
    </row>
    <row r="55853" spans="6:8" x14ac:dyDescent="0.25">
      <c r="F55853" s="11"/>
      <c r="G55853" s="11"/>
      <c r="H55853" s="11"/>
    </row>
    <row r="55854" spans="6:8" x14ac:dyDescent="0.25">
      <c r="F55854" s="11"/>
      <c r="G55854" s="11"/>
      <c r="H55854" s="11"/>
    </row>
    <row r="55855" spans="6:8" x14ac:dyDescent="0.25">
      <c r="F55855" s="11"/>
      <c r="G55855" s="11"/>
      <c r="H55855" s="11"/>
    </row>
    <row r="55856" spans="6:8" x14ac:dyDescent="0.25">
      <c r="F55856" s="11"/>
      <c r="G55856" s="11"/>
      <c r="H55856" s="11"/>
    </row>
    <row r="55857" spans="6:8" x14ac:dyDescent="0.25">
      <c r="F55857" s="11"/>
      <c r="G55857" s="11"/>
      <c r="H55857" s="11"/>
    </row>
    <row r="55858" spans="6:8" x14ac:dyDescent="0.25">
      <c r="F55858" s="11"/>
      <c r="G55858" s="11"/>
      <c r="H55858" s="11"/>
    </row>
    <row r="55859" spans="6:8" x14ac:dyDescent="0.25">
      <c r="F55859" s="11"/>
      <c r="G55859" s="11"/>
      <c r="H55859" s="11"/>
    </row>
    <row r="55860" spans="6:8" x14ac:dyDescent="0.25">
      <c r="F55860" s="11"/>
      <c r="G55860" s="11"/>
      <c r="H55860" s="11"/>
    </row>
    <row r="55861" spans="6:8" x14ac:dyDescent="0.25">
      <c r="F55861" s="11"/>
      <c r="G55861" s="11"/>
      <c r="H55861" s="11"/>
    </row>
    <row r="55862" spans="6:8" x14ac:dyDescent="0.25">
      <c r="F55862" s="11"/>
      <c r="G55862" s="11"/>
      <c r="H55862" s="11"/>
    </row>
    <row r="55863" spans="6:8" x14ac:dyDescent="0.25">
      <c r="F55863" s="11"/>
      <c r="G55863" s="11"/>
      <c r="H55863" s="11"/>
    </row>
    <row r="55864" spans="6:8" x14ac:dyDescent="0.25">
      <c r="F55864" s="11"/>
      <c r="G55864" s="11"/>
      <c r="H55864" s="11"/>
    </row>
    <row r="55865" spans="6:8" x14ac:dyDescent="0.25">
      <c r="F55865" s="11"/>
      <c r="G55865" s="11"/>
      <c r="H55865" s="11"/>
    </row>
    <row r="55866" spans="6:8" x14ac:dyDescent="0.25">
      <c r="F55866" s="11"/>
      <c r="G55866" s="11"/>
      <c r="H55866" s="11"/>
    </row>
    <row r="55867" spans="6:8" x14ac:dyDescent="0.25">
      <c r="F55867" s="11"/>
      <c r="G55867" s="11"/>
      <c r="H55867" s="11"/>
    </row>
    <row r="55868" spans="6:8" x14ac:dyDescent="0.25">
      <c r="F55868" s="11"/>
      <c r="G55868" s="11"/>
      <c r="H55868" s="11"/>
    </row>
    <row r="55869" spans="6:8" x14ac:dyDescent="0.25">
      <c r="F55869" s="11"/>
      <c r="G55869" s="11"/>
      <c r="H55869" s="11"/>
    </row>
    <row r="55870" spans="6:8" x14ac:dyDescent="0.25">
      <c r="F55870" s="11"/>
      <c r="G55870" s="11"/>
      <c r="H55870" s="11"/>
    </row>
    <row r="55871" spans="6:8" x14ac:dyDescent="0.25">
      <c r="F55871" s="11"/>
      <c r="G55871" s="11"/>
      <c r="H55871" s="11"/>
    </row>
    <row r="55872" spans="6:8" x14ac:dyDescent="0.25">
      <c r="F55872" s="11"/>
      <c r="G55872" s="11"/>
      <c r="H55872" s="11"/>
    </row>
    <row r="55873" spans="6:8" x14ac:dyDescent="0.25">
      <c r="F55873" s="11"/>
      <c r="G55873" s="11"/>
      <c r="H55873" s="11"/>
    </row>
    <row r="55874" spans="6:8" x14ac:dyDescent="0.25">
      <c r="F55874" s="11"/>
      <c r="G55874" s="11"/>
      <c r="H55874" s="11"/>
    </row>
    <row r="55875" spans="6:8" x14ac:dyDescent="0.25">
      <c r="F55875" s="11"/>
      <c r="G55875" s="11"/>
      <c r="H55875" s="11"/>
    </row>
    <row r="55876" spans="6:8" x14ac:dyDescent="0.25">
      <c r="F55876" s="11"/>
      <c r="G55876" s="11"/>
      <c r="H55876" s="11"/>
    </row>
    <row r="55877" spans="6:8" x14ac:dyDescent="0.25">
      <c r="F55877" s="11"/>
      <c r="G55877" s="11"/>
      <c r="H55877" s="11"/>
    </row>
    <row r="55878" spans="6:8" x14ac:dyDescent="0.25">
      <c r="F55878" s="11"/>
      <c r="G55878" s="11"/>
      <c r="H55878" s="11"/>
    </row>
    <row r="55879" spans="6:8" x14ac:dyDescent="0.25">
      <c r="F55879" s="11"/>
      <c r="G55879" s="11"/>
      <c r="H55879" s="11"/>
    </row>
    <row r="55880" spans="6:8" x14ac:dyDescent="0.25">
      <c r="F55880" s="11"/>
      <c r="G55880" s="11"/>
      <c r="H55880" s="11"/>
    </row>
    <row r="55881" spans="6:8" x14ac:dyDescent="0.25">
      <c r="F55881" s="11"/>
      <c r="G55881" s="11"/>
      <c r="H55881" s="11"/>
    </row>
    <row r="55882" spans="6:8" x14ac:dyDescent="0.25">
      <c r="F55882" s="11"/>
      <c r="G55882" s="11"/>
      <c r="H55882" s="11"/>
    </row>
    <row r="55883" spans="6:8" x14ac:dyDescent="0.25">
      <c r="F55883" s="11"/>
      <c r="G55883" s="11"/>
      <c r="H55883" s="11"/>
    </row>
    <row r="55884" spans="6:8" x14ac:dyDescent="0.25">
      <c r="F55884" s="11"/>
      <c r="G55884" s="11"/>
      <c r="H55884" s="11"/>
    </row>
    <row r="55885" spans="6:8" x14ac:dyDescent="0.25">
      <c r="F55885" s="11"/>
      <c r="G55885" s="11"/>
      <c r="H55885" s="11"/>
    </row>
    <row r="55886" spans="6:8" x14ac:dyDescent="0.25">
      <c r="F55886" s="11"/>
      <c r="G55886" s="11"/>
      <c r="H55886" s="11"/>
    </row>
    <row r="55887" spans="6:8" x14ac:dyDescent="0.25">
      <c r="F55887" s="11"/>
      <c r="G55887" s="11"/>
      <c r="H55887" s="11"/>
    </row>
    <row r="55888" spans="6:8" x14ac:dyDescent="0.25">
      <c r="F55888" s="11"/>
      <c r="G55888" s="11"/>
      <c r="H55888" s="11"/>
    </row>
    <row r="55889" spans="6:8" x14ac:dyDescent="0.25">
      <c r="F55889" s="11"/>
      <c r="G55889" s="11"/>
      <c r="H55889" s="11"/>
    </row>
    <row r="55890" spans="6:8" x14ac:dyDescent="0.25">
      <c r="F55890" s="11"/>
      <c r="G55890" s="11"/>
      <c r="H55890" s="11"/>
    </row>
    <row r="55891" spans="6:8" x14ac:dyDescent="0.25">
      <c r="F55891" s="11"/>
      <c r="G55891" s="11"/>
      <c r="H55891" s="11"/>
    </row>
    <row r="55892" spans="6:8" x14ac:dyDescent="0.25">
      <c r="F55892" s="11"/>
      <c r="G55892" s="11"/>
      <c r="H55892" s="11"/>
    </row>
    <row r="55893" spans="6:8" x14ac:dyDescent="0.25">
      <c r="F55893" s="11"/>
      <c r="G55893" s="11"/>
      <c r="H55893" s="11"/>
    </row>
    <row r="55894" spans="6:8" x14ac:dyDescent="0.25">
      <c r="F55894" s="11"/>
      <c r="G55894" s="11"/>
      <c r="H55894" s="11"/>
    </row>
    <row r="55895" spans="6:8" x14ac:dyDescent="0.25">
      <c r="F55895" s="11"/>
      <c r="G55895" s="11"/>
      <c r="H55895" s="11"/>
    </row>
    <row r="55896" spans="6:8" x14ac:dyDescent="0.25">
      <c r="F55896" s="11"/>
      <c r="G55896" s="11"/>
      <c r="H55896" s="11"/>
    </row>
    <row r="55897" spans="6:8" x14ac:dyDescent="0.25">
      <c r="F55897" s="11"/>
      <c r="G55897" s="11"/>
      <c r="H55897" s="11"/>
    </row>
    <row r="55898" spans="6:8" x14ac:dyDescent="0.25">
      <c r="F55898" s="11"/>
      <c r="G55898" s="11"/>
      <c r="H55898" s="11"/>
    </row>
    <row r="55899" spans="6:8" x14ac:dyDescent="0.25">
      <c r="F55899" s="11"/>
      <c r="G55899" s="11"/>
      <c r="H55899" s="11"/>
    </row>
    <row r="55900" spans="6:8" x14ac:dyDescent="0.25">
      <c r="F55900" s="11"/>
      <c r="G55900" s="11"/>
      <c r="H55900" s="11"/>
    </row>
    <row r="55901" spans="6:8" x14ac:dyDescent="0.25">
      <c r="F55901" s="11"/>
      <c r="G55901" s="11"/>
      <c r="H55901" s="11"/>
    </row>
    <row r="55902" spans="6:8" x14ac:dyDescent="0.25">
      <c r="F55902" s="11"/>
      <c r="G55902" s="11"/>
      <c r="H55902" s="11"/>
    </row>
    <row r="55903" spans="6:8" x14ac:dyDescent="0.25">
      <c r="F55903" s="11"/>
      <c r="G55903" s="11"/>
      <c r="H55903" s="11"/>
    </row>
    <row r="55904" spans="6:8" x14ac:dyDescent="0.25">
      <c r="F55904" s="11"/>
      <c r="G55904" s="11"/>
      <c r="H55904" s="11"/>
    </row>
    <row r="55905" spans="6:8" x14ac:dyDescent="0.25">
      <c r="F55905" s="11"/>
      <c r="G55905" s="11"/>
      <c r="H55905" s="11"/>
    </row>
    <row r="55906" spans="6:8" x14ac:dyDescent="0.25">
      <c r="F55906" s="11"/>
      <c r="G55906" s="11"/>
      <c r="H55906" s="11"/>
    </row>
    <row r="55907" spans="6:8" x14ac:dyDescent="0.25">
      <c r="F55907" s="11"/>
      <c r="G55907" s="11"/>
      <c r="H55907" s="11"/>
    </row>
    <row r="55908" spans="6:8" x14ac:dyDescent="0.25">
      <c r="F55908" s="11"/>
      <c r="G55908" s="11"/>
      <c r="H55908" s="11"/>
    </row>
    <row r="55909" spans="6:8" x14ac:dyDescent="0.25">
      <c r="F55909" s="11"/>
      <c r="G55909" s="11"/>
      <c r="H55909" s="11"/>
    </row>
    <row r="55910" spans="6:8" x14ac:dyDescent="0.25">
      <c r="F55910" s="11"/>
      <c r="G55910" s="11"/>
      <c r="H55910" s="11"/>
    </row>
    <row r="55911" spans="6:8" x14ac:dyDescent="0.25">
      <c r="F55911" s="11"/>
      <c r="G55911" s="11"/>
      <c r="H55911" s="11"/>
    </row>
    <row r="55912" spans="6:8" x14ac:dyDescent="0.25">
      <c r="F55912" s="11"/>
      <c r="G55912" s="11"/>
      <c r="H55912" s="11"/>
    </row>
    <row r="55913" spans="6:8" x14ac:dyDescent="0.25">
      <c r="F55913" s="11"/>
      <c r="G55913" s="11"/>
      <c r="H55913" s="11"/>
    </row>
    <row r="55914" spans="6:8" x14ac:dyDescent="0.25">
      <c r="F55914" s="11"/>
      <c r="G55914" s="11"/>
      <c r="H55914" s="11"/>
    </row>
    <row r="55915" spans="6:8" x14ac:dyDescent="0.25">
      <c r="F55915" s="11"/>
      <c r="G55915" s="11"/>
      <c r="H55915" s="11"/>
    </row>
    <row r="55916" spans="6:8" x14ac:dyDescent="0.25">
      <c r="F55916" s="11"/>
      <c r="G55916" s="11"/>
      <c r="H55916" s="11"/>
    </row>
    <row r="55917" spans="6:8" x14ac:dyDescent="0.25">
      <c r="F55917" s="11"/>
      <c r="G55917" s="11"/>
      <c r="H55917" s="11"/>
    </row>
    <row r="55918" spans="6:8" x14ac:dyDescent="0.25">
      <c r="F55918" s="11"/>
      <c r="G55918" s="11"/>
      <c r="H55918" s="11"/>
    </row>
    <row r="55919" spans="6:8" x14ac:dyDescent="0.25">
      <c r="F55919" s="11"/>
      <c r="G55919" s="11"/>
      <c r="H55919" s="11"/>
    </row>
    <row r="55920" spans="6:8" x14ac:dyDescent="0.25">
      <c r="F55920" s="11"/>
      <c r="G55920" s="11"/>
      <c r="H55920" s="11"/>
    </row>
    <row r="55921" spans="6:8" x14ac:dyDescent="0.25">
      <c r="F55921" s="11"/>
      <c r="G55921" s="11"/>
      <c r="H55921" s="11"/>
    </row>
    <row r="55922" spans="6:8" x14ac:dyDescent="0.25">
      <c r="F55922" s="11"/>
      <c r="G55922" s="11"/>
      <c r="H55922" s="11"/>
    </row>
    <row r="55923" spans="6:8" x14ac:dyDescent="0.25">
      <c r="F55923" s="11"/>
      <c r="G55923" s="11"/>
      <c r="H55923" s="11"/>
    </row>
    <row r="55924" spans="6:8" x14ac:dyDescent="0.25">
      <c r="F55924" s="11"/>
      <c r="G55924" s="11"/>
      <c r="H55924" s="11"/>
    </row>
    <row r="55925" spans="6:8" x14ac:dyDescent="0.25">
      <c r="F55925" s="11"/>
      <c r="G55925" s="11"/>
      <c r="H55925" s="11"/>
    </row>
    <row r="55926" spans="6:8" x14ac:dyDescent="0.25">
      <c r="F55926" s="11"/>
      <c r="G55926" s="11"/>
      <c r="H55926" s="11"/>
    </row>
    <row r="55927" spans="6:8" x14ac:dyDescent="0.25">
      <c r="F55927" s="11"/>
      <c r="G55927" s="11"/>
      <c r="H55927" s="11"/>
    </row>
    <row r="55928" spans="6:8" x14ac:dyDescent="0.25">
      <c r="F55928" s="11"/>
      <c r="G55928" s="11"/>
      <c r="H55928" s="11"/>
    </row>
    <row r="55929" spans="6:8" x14ac:dyDescent="0.25">
      <c r="F55929" s="11"/>
      <c r="G55929" s="11"/>
      <c r="H55929" s="11"/>
    </row>
    <row r="55930" spans="6:8" x14ac:dyDescent="0.25">
      <c r="F55930" s="11"/>
      <c r="G55930" s="11"/>
      <c r="H55930" s="11"/>
    </row>
    <row r="55931" spans="6:8" x14ac:dyDescent="0.25">
      <c r="F55931" s="11"/>
      <c r="G55931" s="11"/>
      <c r="H55931" s="11"/>
    </row>
    <row r="55932" spans="6:8" x14ac:dyDescent="0.25">
      <c r="F55932" s="11"/>
      <c r="G55932" s="11"/>
      <c r="H55932" s="11"/>
    </row>
    <row r="55933" spans="6:8" x14ac:dyDescent="0.25">
      <c r="F55933" s="11"/>
      <c r="G55933" s="11"/>
      <c r="H55933" s="11"/>
    </row>
    <row r="55934" spans="6:8" x14ac:dyDescent="0.25">
      <c r="F55934" s="11"/>
      <c r="G55934" s="11"/>
      <c r="H55934" s="11"/>
    </row>
    <row r="55935" spans="6:8" x14ac:dyDescent="0.25">
      <c r="F55935" s="11"/>
      <c r="G55935" s="11"/>
      <c r="H55935" s="11"/>
    </row>
    <row r="55936" spans="6:8" x14ac:dyDescent="0.25">
      <c r="F55936" s="11"/>
      <c r="G55936" s="11"/>
      <c r="H55936" s="11"/>
    </row>
    <row r="55937" spans="6:8" x14ac:dyDescent="0.25">
      <c r="F55937" s="11"/>
      <c r="G55937" s="11"/>
      <c r="H55937" s="11"/>
    </row>
    <row r="55938" spans="6:8" x14ac:dyDescent="0.25">
      <c r="F55938" s="11"/>
      <c r="G55938" s="11"/>
      <c r="H55938" s="11"/>
    </row>
    <row r="55939" spans="6:8" x14ac:dyDescent="0.25">
      <c r="F55939" s="11"/>
      <c r="G55939" s="11"/>
      <c r="H55939" s="11"/>
    </row>
    <row r="55940" spans="6:8" x14ac:dyDescent="0.25">
      <c r="F55940" s="11"/>
      <c r="G55940" s="11"/>
      <c r="H55940" s="11"/>
    </row>
    <row r="55941" spans="6:8" x14ac:dyDescent="0.25">
      <c r="F55941" s="11"/>
      <c r="G55941" s="11"/>
      <c r="H55941" s="11"/>
    </row>
    <row r="55942" spans="6:8" x14ac:dyDescent="0.25">
      <c r="F55942" s="11"/>
      <c r="G55942" s="11"/>
      <c r="H55942" s="11"/>
    </row>
    <row r="55943" spans="6:8" x14ac:dyDescent="0.25">
      <c r="F55943" s="11"/>
      <c r="G55943" s="11"/>
      <c r="H55943" s="11"/>
    </row>
    <row r="55944" spans="6:8" x14ac:dyDescent="0.25">
      <c r="F55944" s="11"/>
      <c r="G55944" s="11"/>
      <c r="H55944" s="11"/>
    </row>
    <row r="55945" spans="6:8" x14ac:dyDescent="0.25">
      <c r="F55945" s="11"/>
      <c r="G55945" s="11"/>
      <c r="H55945" s="11"/>
    </row>
    <row r="55946" spans="6:8" x14ac:dyDescent="0.25">
      <c r="F55946" s="11"/>
      <c r="G55946" s="11"/>
      <c r="H55946" s="11"/>
    </row>
    <row r="55947" spans="6:8" x14ac:dyDescent="0.25">
      <c r="F55947" s="11"/>
      <c r="G55947" s="11"/>
      <c r="H55947" s="11"/>
    </row>
    <row r="55948" spans="6:8" x14ac:dyDescent="0.25">
      <c r="F55948" s="11"/>
      <c r="G55948" s="11"/>
      <c r="H55948" s="11"/>
    </row>
    <row r="55949" spans="6:8" x14ac:dyDescent="0.25">
      <c r="F55949" s="11"/>
      <c r="G55949" s="11"/>
      <c r="H55949" s="11"/>
    </row>
    <row r="55950" spans="6:8" x14ac:dyDescent="0.25">
      <c r="F55950" s="11"/>
      <c r="G55950" s="11"/>
      <c r="H55950" s="11"/>
    </row>
    <row r="55951" spans="6:8" x14ac:dyDescent="0.25">
      <c r="F55951" s="11"/>
      <c r="G55951" s="11"/>
      <c r="H55951" s="11"/>
    </row>
    <row r="55952" spans="6:8" x14ac:dyDescent="0.25">
      <c r="F55952" s="11"/>
      <c r="G55952" s="11"/>
      <c r="H55952" s="11"/>
    </row>
    <row r="55953" spans="6:8" x14ac:dyDescent="0.25">
      <c r="F55953" s="11"/>
      <c r="G55953" s="11"/>
      <c r="H55953" s="11"/>
    </row>
    <row r="55954" spans="6:8" x14ac:dyDescent="0.25">
      <c r="F55954" s="11"/>
      <c r="G55954" s="11"/>
      <c r="H55954" s="11"/>
    </row>
    <row r="55955" spans="6:8" x14ac:dyDescent="0.25">
      <c r="F55955" s="11"/>
      <c r="G55955" s="11"/>
      <c r="H55955" s="11"/>
    </row>
    <row r="55956" spans="6:8" x14ac:dyDescent="0.25">
      <c r="F55956" s="11"/>
      <c r="G55956" s="11"/>
      <c r="H55956" s="11"/>
    </row>
    <row r="55957" spans="6:8" x14ac:dyDescent="0.25">
      <c r="F55957" s="11"/>
      <c r="G55957" s="11"/>
      <c r="H55957" s="11"/>
    </row>
    <row r="55958" spans="6:8" x14ac:dyDescent="0.25">
      <c r="F55958" s="11"/>
      <c r="G55958" s="11"/>
      <c r="H55958" s="11"/>
    </row>
    <row r="55959" spans="6:8" x14ac:dyDescent="0.25">
      <c r="F55959" s="11"/>
      <c r="G55959" s="11"/>
      <c r="H55959" s="11"/>
    </row>
    <row r="55960" spans="6:8" x14ac:dyDescent="0.25">
      <c r="F55960" s="11"/>
      <c r="G55960" s="11"/>
      <c r="H55960" s="11"/>
    </row>
    <row r="55961" spans="6:8" x14ac:dyDescent="0.25">
      <c r="F55961" s="11"/>
      <c r="G55961" s="11"/>
      <c r="H55961" s="11"/>
    </row>
    <row r="55962" spans="6:8" x14ac:dyDescent="0.25">
      <c r="F55962" s="11"/>
      <c r="G55962" s="11"/>
      <c r="H55962" s="11"/>
    </row>
    <row r="55963" spans="6:8" x14ac:dyDescent="0.25">
      <c r="F55963" s="11"/>
      <c r="G55963" s="11"/>
      <c r="H55963" s="11"/>
    </row>
    <row r="55964" spans="6:8" x14ac:dyDescent="0.25">
      <c r="F55964" s="11"/>
      <c r="G55964" s="11"/>
      <c r="H55964" s="11"/>
    </row>
    <row r="55965" spans="6:8" x14ac:dyDescent="0.25">
      <c r="F55965" s="11"/>
      <c r="G55965" s="11"/>
      <c r="H55965" s="11"/>
    </row>
    <row r="55966" spans="6:8" x14ac:dyDescent="0.25">
      <c r="F55966" s="11"/>
      <c r="G55966" s="11"/>
      <c r="H55966" s="11"/>
    </row>
    <row r="55967" spans="6:8" x14ac:dyDescent="0.25">
      <c r="F55967" s="11"/>
      <c r="G55967" s="11"/>
      <c r="H55967" s="11"/>
    </row>
    <row r="55968" spans="6:8" x14ac:dyDescent="0.25">
      <c r="F55968" s="11"/>
      <c r="G55968" s="11"/>
      <c r="H55968" s="11"/>
    </row>
    <row r="55969" spans="6:8" x14ac:dyDescent="0.25">
      <c r="F55969" s="11"/>
      <c r="G55969" s="11"/>
      <c r="H55969" s="11"/>
    </row>
    <row r="55970" spans="6:8" x14ac:dyDescent="0.25">
      <c r="F55970" s="11"/>
      <c r="G55970" s="11"/>
      <c r="H55970" s="11"/>
    </row>
    <row r="55971" spans="6:8" x14ac:dyDescent="0.25">
      <c r="F55971" s="11"/>
      <c r="G55971" s="11"/>
      <c r="H55971" s="11"/>
    </row>
    <row r="55972" spans="6:8" x14ac:dyDescent="0.25">
      <c r="F55972" s="11"/>
      <c r="G55972" s="11"/>
      <c r="H55972" s="11"/>
    </row>
    <row r="55973" spans="6:8" x14ac:dyDescent="0.25">
      <c r="F55973" s="11"/>
      <c r="G55973" s="11"/>
      <c r="H55973" s="11"/>
    </row>
    <row r="55974" spans="6:8" x14ac:dyDescent="0.25">
      <c r="F55974" s="11"/>
      <c r="G55974" s="11"/>
      <c r="H55974" s="11"/>
    </row>
    <row r="55975" spans="6:8" x14ac:dyDescent="0.25">
      <c r="F55975" s="11"/>
      <c r="G55975" s="11"/>
      <c r="H55975" s="11"/>
    </row>
    <row r="55976" spans="6:8" x14ac:dyDescent="0.25">
      <c r="F55976" s="11"/>
      <c r="G55976" s="11"/>
      <c r="H55976" s="11"/>
    </row>
    <row r="55977" spans="6:8" x14ac:dyDescent="0.25">
      <c r="F55977" s="11"/>
      <c r="G55977" s="11"/>
      <c r="H55977" s="11"/>
    </row>
    <row r="55978" spans="6:8" x14ac:dyDescent="0.25">
      <c r="F55978" s="11"/>
      <c r="G55978" s="11"/>
      <c r="H55978" s="11"/>
    </row>
    <row r="55979" spans="6:8" x14ac:dyDescent="0.25">
      <c r="F55979" s="11"/>
      <c r="G55979" s="11"/>
      <c r="H55979" s="11"/>
    </row>
    <row r="55980" spans="6:8" x14ac:dyDescent="0.25">
      <c r="F55980" s="11"/>
      <c r="G55980" s="11"/>
      <c r="H55980" s="11"/>
    </row>
    <row r="55981" spans="6:8" x14ac:dyDescent="0.25">
      <c r="F55981" s="11"/>
      <c r="G55981" s="11"/>
      <c r="H55981" s="11"/>
    </row>
    <row r="55982" spans="6:8" x14ac:dyDescent="0.25">
      <c r="F55982" s="11"/>
      <c r="G55982" s="11"/>
      <c r="H55982" s="11"/>
    </row>
    <row r="55983" spans="6:8" x14ac:dyDescent="0.25">
      <c r="F55983" s="11"/>
      <c r="G55983" s="11"/>
      <c r="H55983" s="11"/>
    </row>
    <row r="55984" spans="6:8" x14ac:dyDescent="0.25">
      <c r="F55984" s="11"/>
      <c r="G55984" s="11"/>
      <c r="H55984" s="11"/>
    </row>
    <row r="55985" spans="6:8" x14ac:dyDescent="0.25">
      <c r="F55985" s="11"/>
      <c r="G55985" s="11"/>
      <c r="H55985" s="11"/>
    </row>
    <row r="55986" spans="6:8" x14ac:dyDescent="0.25">
      <c r="F55986" s="11"/>
      <c r="G55986" s="11"/>
      <c r="H55986" s="11"/>
    </row>
    <row r="55987" spans="6:8" x14ac:dyDescent="0.25">
      <c r="F55987" s="11"/>
      <c r="G55987" s="11"/>
      <c r="H55987" s="11"/>
    </row>
    <row r="55988" spans="6:8" x14ac:dyDescent="0.25">
      <c r="F55988" s="11"/>
      <c r="G55988" s="11"/>
      <c r="H55988" s="11"/>
    </row>
    <row r="55989" spans="6:8" x14ac:dyDescent="0.25">
      <c r="F55989" s="11"/>
      <c r="G55989" s="11"/>
      <c r="H55989" s="11"/>
    </row>
    <row r="55990" spans="6:8" x14ac:dyDescent="0.25">
      <c r="F55990" s="11"/>
      <c r="G55990" s="11"/>
      <c r="H55990" s="11"/>
    </row>
    <row r="55991" spans="6:8" x14ac:dyDescent="0.25">
      <c r="F55991" s="11"/>
      <c r="G55991" s="11"/>
      <c r="H55991" s="11"/>
    </row>
    <row r="55992" spans="6:8" x14ac:dyDescent="0.25">
      <c r="F55992" s="11"/>
      <c r="G55992" s="11"/>
      <c r="H55992" s="11"/>
    </row>
    <row r="55993" spans="6:8" x14ac:dyDescent="0.25">
      <c r="F55993" s="11"/>
      <c r="G55993" s="11"/>
      <c r="H55993" s="11"/>
    </row>
    <row r="55994" spans="6:8" x14ac:dyDescent="0.25">
      <c r="F55994" s="11"/>
      <c r="G55994" s="11"/>
      <c r="H55994" s="11"/>
    </row>
    <row r="55995" spans="6:8" x14ac:dyDescent="0.25">
      <c r="F55995" s="11"/>
      <c r="G55995" s="11"/>
      <c r="H55995" s="11"/>
    </row>
    <row r="55996" spans="6:8" x14ac:dyDescent="0.25">
      <c r="F55996" s="11"/>
      <c r="G55996" s="11"/>
      <c r="H55996" s="11"/>
    </row>
    <row r="55997" spans="6:8" x14ac:dyDescent="0.25">
      <c r="F55997" s="11"/>
      <c r="G55997" s="11"/>
      <c r="H55997" s="11"/>
    </row>
    <row r="55998" spans="6:8" x14ac:dyDescent="0.25">
      <c r="F55998" s="11"/>
      <c r="G55998" s="11"/>
      <c r="H55998" s="11"/>
    </row>
    <row r="55999" spans="6:8" x14ac:dyDescent="0.25">
      <c r="F55999" s="11"/>
      <c r="G55999" s="11"/>
      <c r="H55999" s="11"/>
    </row>
    <row r="56000" spans="6:8" x14ac:dyDescent="0.25">
      <c r="F56000" s="11"/>
      <c r="G56000" s="11"/>
      <c r="H56000" s="11"/>
    </row>
    <row r="56001" spans="6:8" x14ac:dyDescent="0.25">
      <c r="F56001" s="11"/>
      <c r="G56001" s="11"/>
      <c r="H56001" s="11"/>
    </row>
    <row r="56002" spans="6:8" x14ac:dyDescent="0.25">
      <c r="F56002" s="11"/>
      <c r="G56002" s="11"/>
      <c r="H56002" s="11"/>
    </row>
    <row r="56003" spans="6:8" x14ac:dyDescent="0.25">
      <c r="F56003" s="11"/>
      <c r="G56003" s="11"/>
      <c r="H56003" s="11"/>
    </row>
    <row r="56004" spans="6:8" x14ac:dyDescent="0.25">
      <c r="F56004" s="11"/>
      <c r="G56004" s="11"/>
      <c r="H56004" s="11"/>
    </row>
    <row r="56005" spans="6:8" x14ac:dyDescent="0.25">
      <c r="F56005" s="11"/>
      <c r="G56005" s="11"/>
      <c r="H56005" s="11"/>
    </row>
    <row r="56006" spans="6:8" x14ac:dyDescent="0.25">
      <c r="F56006" s="11"/>
      <c r="G56006" s="11"/>
      <c r="H56006" s="11"/>
    </row>
    <row r="56007" spans="6:8" x14ac:dyDescent="0.25">
      <c r="F56007" s="11"/>
      <c r="G56007" s="11"/>
      <c r="H56007" s="11"/>
    </row>
    <row r="56008" spans="6:8" x14ac:dyDescent="0.25">
      <c r="F56008" s="11"/>
      <c r="G56008" s="11"/>
      <c r="H56008" s="11"/>
    </row>
    <row r="56009" spans="6:8" x14ac:dyDescent="0.25">
      <c r="F56009" s="11"/>
      <c r="G56009" s="11"/>
      <c r="H56009" s="11"/>
    </row>
    <row r="56010" spans="6:8" x14ac:dyDescent="0.25">
      <c r="F56010" s="11"/>
      <c r="G56010" s="11"/>
      <c r="H56010" s="11"/>
    </row>
    <row r="56011" spans="6:8" x14ac:dyDescent="0.25">
      <c r="F56011" s="11"/>
      <c r="G56011" s="11"/>
      <c r="H56011" s="11"/>
    </row>
    <row r="56012" spans="6:8" x14ac:dyDescent="0.25">
      <c r="F56012" s="11"/>
      <c r="G56012" s="11"/>
      <c r="H56012" s="11"/>
    </row>
    <row r="56013" spans="6:8" x14ac:dyDescent="0.25">
      <c r="F56013" s="11"/>
      <c r="G56013" s="11"/>
      <c r="H56013" s="11"/>
    </row>
    <row r="56014" spans="6:8" x14ac:dyDescent="0.25">
      <c r="F56014" s="11"/>
      <c r="G56014" s="11"/>
      <c r="H56014" s="11"/>
    </row>
    <row r="56015" spans="6:8" x14ac:dyDescent="0.25">
      <c r="F56015" s="11"/>
      <c r="G56015" s="11"/>
      <c r="H56015" s="11"/>
    </row>
    <row r="56016" spans="6:8" x14ac:dyDescent="0.25">
      <c r="F56016" s="11"/>
      <c r="G56016" s="11"/>
      <c r="H56016" s="11"/>
    </row>
    <row r="56017" spans="6:8" x14ac:dyDescent="0.25">
      <c r="F56017" s="11"/>
      <c r="G56017" s="11"/>
      <c r="H56017" s="11"/>
    </row>
    <row r="56018" spans="6:8" x14ac:dyDescent="0.25">
      <c r="F56018" s="11"/>
      <c r="G56018" s="11"/>
      <c r="H56018" s="11"/>
    </row>
    <row r="56019" spans="6:8" x14ac:dyDescent="0.25">
      <c r="F56019" s="11"/>
      <c r="G56019" s="11"/>
      <c r="H56019" s="11"/>
    </row>
    <row r="56020" spans="6:8" x14ac:dyDescent="0.25">
      <c r="F56020" s="11"/>
      <c r="G56020" s="11"/>
      <c r="H56020" s="11"/>
    </row>
    <row r="56021" spans="6:8" x14ac:dyDescent="0.25">
      <c r="F56021" s="11"/>
      <c r="G56021" s="11"/>
      <c r="H56021" s="11"/>
    </row>
    <row r="56022" spans="6:8" x14ac:dyDescent="0.25">
      <c r="F56022" s="11"/>
      <c r="G56022" s="11"/>
      <c r="H56022" s="11"/>
    </row>
    <row r="56023" spans="6:8" x14ac:dyDescent="0.25">
      <c r="F56023" s="11"/>
      <c r="G56023" s="11"/>
      <c r="H56023" s="11"/>
    </row>
    <row r="56024" spans="6:8" x14ac:dyDescent="0.25">
      <c r="F56024" s="11"/>
      <c r="G56024" s="11"/>
      <c r="H56024" s="11"/>
    </row>
    <row r="56025" spans="6:8" x14ac:dyDescent="0.25">
      <c r="F56025" s="11"/>
      <c r="G56025" s="11"/>
      <c r="H56025" s="11"/>
    </row>
    <row r="56026" spans="6:8" x14ac:dyDescent="0.25">
      <c r="F56026" s="11"/>
      <c r="G56026" s="11"/>
      <c r="H56026" s="11"/>
    </row>
    <row r="56027" spans="6:8" x14ac:dyDescent="0.25">
      <c r="F56027" s="11"/>
      <c r="G56027" s="11"/>
      <c r="H56027" s="11"/>
    </row>
    <row r="56028" spans="6:8" x14ac:dyDescent="0.25">
      <c r="F56028" s="11"/>
      <c r="G56028" s="11"/>
      <c r="H56028" s="11"/>
    </row>
    <row r="56029" spans="6:8" x14ac:dyDescent="0.25">
      <c r="F56029" s="11"/>
      <c r="G56029" s="11"/>
      <c r="H56029" s="11"/>
    </row>
    <row r="56030" spans="6:8" x14ac:dyDescent="0.25">
      <c r="F56030" s="11"/>
      <c r="G56030" s="11"/>
      <c r="H56030" s="11"/>
    </row>
    <row r="56031" spans="6:8" x14ac:dyDescent="0.25">
      <c r="F56031" s="11"/>
      <c r="G56031" s="11"/>
      <c r="H56031" s="11"/>
    </row>
    <row r="56032" spans="6:8" x14ac:dyDescent="0.25">
      <c r="F56032" s="11"/>
      <c r="G56032" s="11"/>
      <c r="H56032" s="11"/>
    </row>
    <row r="56033" spans="6:8" x14ac:dyDescent="0.25">
      <c r="F56033" s="11"/>
      <c r="G56033" s="11"/>
      <c r="H56033" s="11"/>
    </row>
    <row r="56034" spans="6:8" x14ac:dyDescent="0.25">
      <c r="F56034" s="11"/>
      <c r="G56034" s="11"/>
      <c r="H56034" s="11"/>
    </row>
    <row r="56035" spans="6:8" x14ac:dyDescent="0.25">
      <c r="F56035" s="11"/>
      <c r="G56035" s="11"/>
      <c r="H56035" s="11"/>
    </row>
    <row r="56036" spans="6:8" x14ac:dyDescent="0.25">
      <c r="F56036" s="11"/>
      <c r="G56036" s="11"/>
      <c r="H56036" s="11"/>
    </row>
    <row r="56037" spans="6:8" x14ac:dyDescent="0.25">
      <c r="F56037" s="11"/>
      <c r="G56037" s="11"/>
      <c r="H56037" s="11"/>
    </row>
    <row r="56038" spans="6:8" x14ac:dyDescent="0.25">
      <c r="F56038" s="11"/>
      <c r="G56038" s="11"/>
      <c r="H56038" s="11"/>
    </row>
    <row r="56039" spans="6:8" x14ac:dyDescent="0.25">
      <c r="F56039" s="11"/>
      <c r="G56039" s="11"/>
      <c r="H56039" s="11"/>
    </row>
    <row r="56040" spans="6:8" x14ac:dyDescent="0.25">
      <c r="F56040" s="11"/>
      <c r="G56040" s="11"/>
      <c r="H56040" s="11"/>
    </row>
    <row r="56041" spans="6:8" x14ac:dyDescent="0.25">
      <c r="F56041" s="11"/>
      <c r="G56041" s="11"/>
      <c r="H56041" s="11"/>
    </row>
    <row r="56042" spans="6:8" x14ac:dyDescent="0.25">
      <c r="F56042" s="11"/>
      <c r="G56042" s="11"/>
      <c r="H56042" s="11"/>
    </row>
    <row r="56043" spans="6:8" x14ac:dyDescent="0.25">
      <c r="F56043" s="11"/>
      <c r="G56043" s="11"/>
      <c r="H56043" s="11"/>
    </row>
    <row r="56044" spans="6:8" x14ac:dyDescent="0.25">
      <c r="F56044" s="11"/>
      <c r="G56044" s="11"/>
      <c r="H56044" s="11"/>
    </row>
    <row r="56045" spans="6:8" x14ac:dyDescent="0.25">
      <c r="F56045" s="11"/>
      <c r="G56045" s="11"/>
      <c r="H56045" s="11"/>
    </row>
    <row r="56046" spans="6:8" x14ac:dyDescent="0.25">
      <c r="F56046" s="11"/>
      <c r="G56046" s="11"/>
      <c r="H56046" s="11"/>
    </row>
    <row r="56047" spans="6:8" x14ac:dyDescent="0.25">
      <c r="F56047" s="11"/>
      <c r="G56047" s="11"/>
      <c r="H56047" s="11"/>
    </row>
    <row r="56048" spans="6:8" x14ac:dyDescent="0.25">
      <c r="F56048" s="11"/>
      <c r="G56048" s="11"/>
      <c r="H56048" s="11"/>
    </row>
    <row r="56049" spans="6:8" x14ac:dyDescent="0.25">
      <c r="F56049" s="11"/>
      <c r="G56049" s="11"/>
      <c r="H56049" s="11"/>
    </row>
    <row r="56050" spans="6:8" x14ac:dyDescent="0.25">
      <c r="F56050" s="11"/>
      <c r="G56050" s="11"/>
      <c r="H56050" s="11"/>
    </row>
    <row r="56051" spans="6:8" x14ac:dyDescent="0.25">
      <c r="F56051" s="11"/>
      <c r="G56051" s="11"/>
      <c r="H56051" s="11"/>
    </row>
    <row r="56052" spans="6:8" x14ac:dyDescent="0.25">
      <c r="F56052" s="11"/>
      <c r="G56052" s="11"/>
      <c r="H56052" s="11"/>
    </row>
    <row r="56053" spans="6:8" x14ac:dyDescent="0.25">
      <c r="F56053" s="11"/>
      <c r="G56053" s="11"/>
      <c r="H56053" s="11"/>
    </row>
    <row r="56054" spans="6:8" x14ac:dyDescent="0.25">
      <c r="F56054" s="11"/>
      <c r="G56054" s="11"/>
      <c r="H56054" s="11"/>
    </row>
    <row r="56055" spans="6:8" x14ac:dyDescent="0.25">
      <c r="F56055" s="11"/>
      <c r="G56055" s="11"/>
      <c r="H56055" s="11"/>
    </row>
    <row r="56056" spans="6:8" x14ac:dyDescent="0.25">
      <c r="F56056" s="11"/>
      <c r="G56056" s="11"/>
      <c r="H56056" s="11"/>
    </row>
    <row r="56057" spans="6:8" x14ac:dyDescent="0.25">
      <c r="F56057" s="11"/>
      <c r="G56057" s="11"/>
      <c r="H56057" s="11"/>
    </row>
    <row r="56058" spans="6:8" x14ac:dyDescent="0.25">
      <c r="F56058" s="11"/>
      <c r="G56058" s="11"/>
      <c r="H56058" s="11"/>
    </row>
    <row r="56059" spans="6:8" x14ac:dyDescent="0.25">
      <c r="F56059" s="11"/>
      <c r="G56059" s="11"/>
      <c r="H56059" s="11"/>
    </row>
    <row r="56060" spans="6:8" x14ac:dyDescent="0.25">
      <c r="F56060" s="11"/>
      <c r="G56060" s="11"/>
      <c r="H56060" s="11"/>
    </row>
    <row r="56061" spans="6:8" x14ac:dyDescent="0.25">
      <c r="F56061" s="11"/>
      <c r="G56061" s="11"/>
      <c r="H56061" s="11"/>
    </row>
    <row r="56062" spans="6:8" x14ac:dyDescent="0.25">
      <c r="F56062" s="11"/>
      <c r="G56062" s="11"/>
      <c r="H56062" s="11"/>
    </row>
    <row r="56063" spans="6:8" x14ac:dyDescent="0.25">
      <c r="F56063" s="11"/>
      <c r="G56063" s="11"/>
      <c r="H56063" s="11"/>
    </row>
    <row r="56064" spans="6:8" x14ac:dyDescent="0.25">
      <c r="F56064" s="11"/>
      <c r="G56064" s="11"/>
      <c r="H56064" s="11"/>
    </row>
    <row r="56065" spans="6:8" x14ac:dyDescent="0.25">
      <c r="F56065" s="11"/>
      <c r="G56065" s="11"/>
      <c r="H56065" s="11"/>
    </row>
    <row r="56066" spans="6:8" x14ac:dyDescent="0.25">
      <c r="F56066" s="11"/>
      <c r="G56066" s="11"/>
      <c r="H56066" s="11"/>
    </row>
    <row r="56067" spans="6:8" x14ac:dyDescent="0.25">
      <c r="F56067" s="11"/>
      <c r="G56067" s="11"/>
      <c r="H56067" s="11"/>
    </row>
    <row r="56068" spans="6:8" x14ac:dyDescent="0.25">
      <c r="F56068" s="11"/>
      <c r="G56068" s="11"/>
      <c r="H56068" s="11"/>
    </row>
    <row r="56069" spans="6:8" x14ac:dyDescent="0.25">
      <c r="F56069" s="11"/>
      <c r="G56069" s="11"/>
      <c r="H56069" s="11"/>
    </row>
    <row r="56070" spans="6:8" x14ac:dyDescent="0.25">
      <c r="F56070" s="11"/>
      <c r="G56070" s="11"/>
      <c r="H56070" s="11"/>
    </row>
    <row r="56071" spans="6:8" x14ac:dyDescent="0.25">
      <c r="F56071" s="11"/>
      <c r="G56071" s="11"/>
      <c r="H56071" s="11"/>
    </row>
    <row r="56072" spans="6:8" x14ac:dyDescent="0.25">
      <c r="F56072" s="11"/>
      <c r="G56072" s="11"/>
      <c r="H56072" s="11"/>
    </row>
    <row r="56073" spans="6:8" x14ac:dyDescent="0.25">
      <c r="F56073" s="11"/>
      <c r="G56073" s="11"/>
      <c r="H56073" s="11"/>
    </row>
    <row r="56074" spans="6:8" x14ac:dyDescent="0.25">
      <c r="F56074" s="11"/>
      <c r="G56074" s="11"/>
      <c r="H56074" s="11"/>
    </row>
    <row r="56075" spans="6:8" x14ac:dyDescent="0.25">
      <c r="F56075" s="11"/>
      <c r="G56075" s="11"/>
      <c r="H56075" s="11"/>
    </row>
    <row r="56076" spans="6:8" x14ac:dyDescent="0.25">
      <c r="F56076" s="11"/>
      <c r="G56076" s="11"/>
      <c r="H56076" s="11"/>
    </row>
    <row r="56077" spans="6:8" x14ac:dyDescent="0.25">
      <c r="F56077" s="11"/>
      <c r="G56077" s="11"/>
      <c r="H56077" s="11"/>
    </row>
    <row r="56078" spans="6:8" x14ac:dyDescent="0.25">
      <c r="F56078" s="11"/>
      <c r="G56078" s="11"/>
      <c r="H56078" s="11"/>
    </row>
    <row r="56079" spans="6:8" x14ac:dyDescent="0.25">
      <c r="F56079" s="11"/>
      <c r="G56079" s="11"/>
      <c r="H56079" s="11"/>
    </row>
    <row r="56080" spans="6:8" x14ac:dyDescent="0.25">
      <c r="F56080" s="11"/>
      <c r="G56080" s="11"/>
      <c r="H56080" s="11"/>
    </row>
    <row r="56081" spans="6:8" x14ac:dyDescent="0.25">
      <c r="F56081" s="11"/>
      <c r="G56081" s="11"/>
      <c r="H56081" s="11"/>
    </row>
    <row r="56082" spans="6:8" x14ac:dyDescent="0.25">
      <c r="F56082" s="11"/>
      <c r="G56082" s="11"/>
      <c r="H56082" s="11"/>
    </row>
    <row r="56083" spans="6:8" x14ac:dyDescent="0.25">
      <c r="F56083" s="11"/>
      <c r="G56083" s="11"/>
      <c r="H56083" s="11"/>
    </row>
    <row r="56084" spans="6:8" x14ac:dyDescent="0.25">
      <c r="F56084" s="11"/>
      <c r="G56084" s="11"/>
      <c r="H56084" s="11"/>
    </row>
    <row r="56085" spans="6:8" x14ac:dyDescent="0.25">
      <c r="F56085" s="11"/>
      <c r="G56085" s="11"/>
      <c r="H56085" s="11"/>
    </row>
    <row r="56086" spans="6:8" x14ac:dyDescent="0.25">
      <c r="F56086" s="11"/>
      <c r="G56086" s="11"/>
      <c r="H56086" s="11"/>
    </row>
    <row r="56087" spans="6:8" x14ac:dyDescent="0.25">
      <c r="F56087" s="11"/>
      <c r="G56087" s="11"/>
      <c r="H56087" s="11"/>
    </row>
    <row r="56088" spans="6:8" x14ac:dyDescent="0.25">
      <c r="F56088" s="11"/>
      <c r="G56088" s="11"/>
      <c r="H56088" s="11"/>
    </row>
    <row r="56089" spans="6:8" x14ac:dyDescent="0.25">
      <c r="F56089" s="11"/>
      <c r="G56089" s="11"/>
      <c r="H56089" s="11"/>
    </row>
    <row r="56090" spans="6:8" x14ac:dyDescent="0.25">
      <c r="F56090" s="11"/>
      <c r="G56090" s="11"/>
      <c r="H56090" s="11"/>
    </row>
    <row r="56091" spans="6:8" x14ac:dyDescent="0.25">
      <c r="F56091" s="11"/>
      <c r="G56091" s="11"/>
      <c r="H56091" s="11"/>
    </row>
    <row r="56092" spans="6:8" x14ac:dyDescent="0.25">
      <c r="F56092" s="11"/>
      <c r="G56092" s="11"/>
      <c r="H56092" s="11"/>
    </row>
    <row r="56093" spans="6:8" x14ac:dyDescent="0.25">
      <c r="F56093" s="11"/>
      <c r="G56093" s="11"/>
      <c r="H56093" s="11"/>
    </row>
    <row r="56094" spans="6:8" x14ac:dyDescent="0.25">
      <c r="F56094" s="11"/>
      <c r="G56094" s="11"/>
      <c r="H56094" s="11"/>
    </row>
    <row r="56095" spans="6:8" x14ac:dyDescent="0.25">
      <c r="F56095" s="11"/>
      <c r="G56095" s="11"/>
      <c r="H56095" s="11"/>
    </row>
    <row r="56096" spans="6:8" x14ac:dyDescent="0.25">
      <c r="F56096" s="11"/>
      <c r="G56096" s="11"/>
      <c r="H56096" s="11"/>
    </row>
    <row r="56097" spans="6:8" x14ac:dyDescent="0.25">
      <c r="F56097" s="11"/>
      <c r="G56097" s="11"/>
      <c r="H56097" s="11"/>
    </row>
    <row r="56098" spans="6:8" x14ac:dyDescent="0.25">
      <c r="F56098" s="11"/>
      <c r="G56098" s="11"/>
      <c r="H56098" s="11"/>
    </row>
    <row r="56099" spans="6:8" x14ac:dyDescent="0.25">
      <c r="F56099" s="11"/>
      <c r="G56099" s="11"/>
      <c r="H56099" s="11"/>
    </row>
    <row r="56100" spans="6:8" x14ac:dyDescent="0.25">
      <c r="F56100" s="11"/>
      <c r="G56100" s="11"/>
      <c r="H56100" s="11"/>
    </row>
    <row r="56101" spans="6:8" x14ac:dyDescent="0.25">
      <c r="F56101" s="11"/>
      <c r="G56101" s="11"/>
      <c r="H56101" s="11"/>
    </row>
    <row r="56102" spans="6:8" x14ac:dyDescent="0.25">
      <c r="F56102" s="11"/>
      <c r="G56102" s="11"/>
      <c r="H56102" s="11"/>
    </row>
    <row r="56103" spans="6:8" x14ac:dyDescent="0.25">
      <c r="F56103" s="11"/>
      <c r="G56103" s="11"/>
      <c r="H56103" s="11"/>
    </row>
    <row r="56104" spans="6:8" x14ac:dyDescent="0.25">
      <c r="F56104" s="11"/>
      <c r="G56104" s="11"/>
      <c r="H56104" s="11"/>
    </row>
    <row r="56105" spans="6:8" x14ac:dyDescent="0.25">
      <c r="F56105" s="11"/>
      <c r="G56105" s="11"/>
      <c r="H56105" s="11"/>
    </row>
    <row r="56106" spans="6:8" x14ac:dyDescent="0.25">
      <c r="F56106" s="11"/>
      <c r="G56106" s="11"/>
      <c r="H56106" s="11"/>
    </row>
    <row r="56107" spans="6:8" x14ac:dyDescent="0.25">
      <c r="F56107" s="11"/>
      <c r="G56107" s="11"/>
      <c r="H56107" s="11"/>
    </row>
    <row r="56108" spans="6:8" x14ac:dyDescent="0.25">
      <c r="F56108" s="11"/>
      <c r="G56108" s="11"/>
      <c r="H56108" s="11"/>
    </row>
    <row r="56109" spans="6:8" x14ac:dyDescent="0.25">
      <c r="F56109" s="11"/>
      <c r="G56109" s="11"/>
      <c r="H56109" s="11"/>
    </row>
    <row r="56110" spans="6:8" x14ac:dyDescent="0.25">
      <c r="F56110" s="11"/>
      <c r="G56110" s="11"/>
      <c r="H56110" s="11"/>
    </row>
    <row r="56111" spans="6:8" x14ac:dyDescent="0.25">
      <c r="F56111" s="11"/>
      <c r="G56111" s="11"/>
      <c r="H56111" s="11"/>
    </row>
    <row r="56112" spans="6:8" x14ac:dyDescent="0.25">
      <c r="F56112" s="11"/>
      <c r="G56112" s="11"/>
      <c r="H56112" s="11"/>
    </row>
    <row r="56113" spans="6:8" x14ac:dyDescent="0.25">
      <c r="F56113" s="11"/>
      <c r="G56113" s="11"/>
      <c r="H56113" s="11"/>
    </row>
    <row r="56114" spans="6:8" x14ac:dyDescent="0.25">
      <c r="F56114" s="11"/>
      <c r="G56114" s="11"/>
      <c r="H56114" s="11"/>
    </row>
    <row r="56115" spans="6:8" x14ac:dyDescent="0.25">
      <c r="F56115" s="11"/>
      <c r="G56115" s="11"/>
      <c r="H56115" s="11"/>
    </row>
    <row r="56116" spans="6:8" x14ac:dyDescent="0.25">
      <c r="F56116" s="11"/>
      <c r="G56116" s="11"/>
      <c r="H56116" s="11"/>
    </row>
    <row r="56117" spans="6:8" x14ac:dyDescent="0.25">
      <c r="F56117" s="11"/>
      <c r="G56117" s="11"/>
      <c r="H56117" s="11"/>
    </row>
    <row r="56118" spans="6:8" x14ac:dyDescent="0.25">
      <c r="F56118" s="11"/>
      <c r="G56118" s="11"/>
      <c r="H56118" s="11"/>
    </row>
    <row r="56119" spans="6:8" x14ac:dyDescent="0.25">
      <c r="F56119" s="11"/>
      <c r="G56119" s="11"/>
      <c r="H56119" s="11"/>
    </row>
    <row r="56120" spans="6:8" x14ac:dyDescent="0.25">
      <c r="F56120" s="11"/>
      <c r="G56120" s="11"/>
      <c r="H56120" s="11"/>
    </row>
    <row r="56121" spans="6:8" x14ac:dyDescent="0.25">
      <c r="F56121" s="11"/>
      <c r="G56121" s="11"/>
      <c r="H56121" s="11"/>
    </row>
    <row r="56122" spans="6:8" x14ac:dyDescent="0.25">
      <c r="F56122" s="11"/>
      <c r="G56122" s="11"/>
      <c r="H56122" s="11"/>
    </row>
    <row r="56123" spans="6:8" x14ac:dyDescent="0.25">
      <c r="F56123" s="11"/>
      <c r="G56123" s="11"/>
      <c r="H56123" s="11"/>
    </row>
    <row r="56124" spans="6:8" x14ac:dyDescent="0.25">
      <c r="F56124" s="11"/>
      <c r="G56124" s="11"/>
      <c r="H56124" s="11"/>
    </row>
    <row r="56125" spans="6:8" x14ac:dyDescent="0.25">
      <c r="F56125" s="11"/>
      <c r="G56125" s="11"/>
      <c r="H56125" s="11"/>
    </row>
    <row r="56126" spans="6:8" x14ac:dyDescent="0.25">
      <c r="F56126" s="11"/>
      <c r="G56126" s="11"/>
      <c r="H56126" s="11"/>
    </row>
    <row r="56127" spans="6:8" x14ac:dyDescent="0.25">
      <c r="F56127" s="11"/>
      <c r="G56127" s="11"/>
      <c r="H56127" s="11"/>
    </row>
    <row r="56128" spans="6:8" x14ac:dyDescent="0.25">
      <c r="F56128" s="11"/>
      <c r="G56128" s="11"/>
      <c r="H56128" s="11"/>
    </row>
    <row r="56129" spans="6:8" x14ac:dyDescent="0.25">
      <c r="F56129" s="11"/>
      <c r="G56129" s="11"/>
      <c r="H56129" s="11"/>
    </row>
    <row r="56130" spans="6:8" x14ac:dyDescent="0.25">
      <c r="F56130" s="11"/>
      <c r="G56130" s="11"/>
      <c r="H56130" s="11"/>
    </row>
    <row r="56131" spans="6:8" x14ac:dyDescent="0.25">
      <c r="F56131" s="11"/>
      <c r="G56131" s="11"/>
      <c r="H56131" s="11"/>
    </row>
    <row r="56132" spans="6:8" x14ac:dyDescent="0.25">
      <c r="F56132" s="11"/>
      <c r="G56132" s="11"/>
      <c r="H56132" s="11"/>
    </row>
    <row r="56133" spans="6:8" x14ac:dyDescent="0.25">
      <c r="F56133" s="11"/>
      <c r="G56133" s="11"/>
      <c r="H56133" s="11"/>
    </row>
    <row r="56134" spans="6:8" x14ac:dyDescent="0.25">
      <c r="F56134" s="11"/>
      <c r="G56134" s="11"/>
      <c r="H56134" s="11"/>
    </row>
    <row r="56135" spans="6:8" x14ac:dyDescent="0.25">
      <c r="F56135" s="11"/>
      <c r="G56135" s="11"/>
      <c r="H56135" s="11"/>
    </row>
    <row r="56136" spans="6:8" x14ac:dyDescent="0.25">
      <c r="F56136" s="11"/>
      <c r="G56136" s="11"/>
      <c r="H56136" s="11"/>
    </row>
    <row r="56137" spans="6:8" x14ac:dyDescent="0.25">
      <c r="F56137" s="11"/>
      <c r="G56137" s="11"/>
      <c r="H56137" s="11"/>
    </row>
    <row r="56138" spans="6:8" x14ac:dyDescent="0.25">
      <c r="F56138" s="11"/>
      <c r="G56138" s="11"/>
      <c r="H56138" s="11"/>
    </row>
    <row r="56139" spans="6:8" x14ac:dyDescent="0.25">
      <c r="F56139" s="11"/>
      <c r="G56139" s="11"/>
      <c r="H56139" s="11"/>
    </row>
    <row r="56140" spans="6:8" x14ac:dyDescent="0.25">
      <c r="F56140" s="11"/>
      <c r="G56140" s="11"/>
      <c r="H56140" s="11"/>
    </row>
    <row r="56141" spans="6:8" x14ac:dyDescent="0.25">
      <c r="F56141" s="11"/>
      <c r="G56141" s="11"/>
      <c r="H56141" s="11"/>
    </row>
    <row r="56142" spans="6:8" x14ac:dyDescent="0.25">
      <c r="F56142" s="11"/>
      <c r="G56142" s="11"/>
      <c r="H56142" s="11"/>
    </row>
    <row r="56143" spans="6:8" x14ac:dyDescent="0.25">
      <c r="F56143" s="11"/>
      <c r="G56143" s="11"/>
      <c r="H56143" s="11"/>
    </row>
    <row r="56144" spans="6:8" x14ac:dyDescent="0.25">
      <c r="F56144" s="11"/>
      <c r="G56144" s="11"/>
      <c r="H56144" s="11"/>
    </row>
    <row r="56145" spans="6:8" x14ac:dyDescent="0.25">
      <c r="F56145" s="11"/>
      <c r="G56145" s="11"/>
      <c r="H56145" s="11"/>
    </row>
    <row r="56146" spans="6:8" x14ac:dyDescent="0.25">
      <c r="F56146" s="11"/>
      <c r="G56146" s="11"/>
      <c r="H56146" s="11"/>
    </row>
    <row r="56147" spans="6:8" x14ac:dyDescent="0.25">
      <c r="F56147" s="11"/>
      <c r="G56147" s="11"/>
      <c r="H56147" s="11"/>
    </row>
    <row r="56148" spans="6:8" x14ac:dyDescent="0.25">
      <c r="F56148" s="11"/>
      <c r="G56148" s="11"/>
      <c r="H56148" s="11"/>
    </row>
    <row r="56149" spans="6:8" x14ac:dyDescent="0.25">
      <c r="F56149" s="11"/>
      <c r="G56149" s="11"/>
      <c r="H56149" s="11"/>
    </row>
    <row r="56150" spans="6:8" x14ac:dyDescent="0.25">
      <c r="F56150" s="11"/>
      <c r="G56150" s="11"/>
      <c r="H56150" s="11"/>
    </row>
    <row r="56151" spans="6:8" x14ac:dyDescent="0.25">
      <c r="F56151" s="11"/>
      <c r="G56151" s="11"/>
      <c r="H56151" s="11"/>
    </row>
    <row r="56152" spans="6:8" x14ac:dyDescent="0.25">
      <c r="F56152" s="11"/>
      <c r="G56152" s="11"/>
      <c r="H56152" s="11"/>
    </row>
    <row r="56153" spans="6:8" x14ac:dyDescent="0.25">
      <c r="F56153" s="11"/>
      <c r="G56153" s="11"/>
      <c r="H56153" s="11"/>
    </row>
    <row r="56154" spans="6:8" x14ac:dyDescent="0.25">
      <c r="F56154" s="11"/>
      <c r="G56154" s="11"/>
      <c r="H56154" s="11"/>
    </row>
    <row r="56155" spans="6:8" x14ac:dyDescent="0.25">
      <c r="F56155" s="11"/>
      <c r="G56155" s="11"/>
      <c r="H56155" s="11"/>
    </row>
    <row r="56156" spans="6:8" x14ac:dyDescent="0.25">
      <c r="F56156" s="11"/>
      <c r="G56156" s="11"/>
      <c r="H56156" s="11"/>
    </row>
    <row r="56157" spans="6:8" x14ac:dyDescent="0.25">
      <c r="F56157" s="11"/>
      <c r="G56157" s="11"/>
      <c r="H56157" s="11"/>
    </row>
    <row r="56158" spans="6:8" x14ac:dyDescent="0.25">
      <c r="F56158" s="11"/>
      <c r="G56158" s="11"/>
      <c r="H56158" s="11"/>
    </row>
    <row r="56159" spans="6:8" x14ac:dyDescent="0.25">
      <c r="F56159" s="11"/>
      <c r="G56159" s="11"/>
      <c r="H56159" s="11"/>
    </row>
    <row r="56160" spans="6:8" x14ac:dyDescent="0.25">
      <c r="F56160" s="11"/>
      <c r="G56160" s="11"/>
      <c r="H56160" s="11"/>
    </row>
    <row r="56161" spans="6:8" x14ac:dyDescent="0.25">
      <c r="F56161" s="11"/>
      <c r="G56161" s="11"/>
      <c r="H56161" s="11"/>
    </row>
    <row r="56162" spans="6:8" x14ac:dyDescent="0.25">
      <c r="F56162" s="11"/>
      <c r="G56162" s="11"/>
      <c r="H56162" s="11"/>
    </row>
    <row r="56163" spans="6:8" x14ac:dyDescent="0.25">
      <c r="F56163" s="11"/>
      <c r="G56163" s="11"/>
      <c r="H56163" s="11"/>
    </row>
    <row r="56164" spans="6:8" x14ac:dyDescent="0.25">
      <c r="F56164" s="11"/>
      <c r="G56164" s="11"/>
      <c r="H56164" s="11"/>
    </row>
    <row r="56165" spans="6:8" x14ac:dyDescent="0.25">
      <c r="F56165" s="11"/>
      <c r="G56165" s="11"/>
      <c r="H56165" s="11"/>
    </row>
    <row r="56166" spans="6:8" x14ac:dyDescent="0.25">
      <c r="F56166" s="11"/>
      <c r="G56166" s="11"/>
      <c r="H56166" s="11"/>
    </row>
    <row r="56167" spans="6:8" x14ac:dyDescent="0.25">
      <c r="F56167" s="11"/>
      <c r="G56167" s="11"/>
      <c r="H56167" s="11"/>
    </row>
    <row r="56168" spans="6:8" x14ac:dyDescent="0.25">
      <c r="F56168" s="11"/>
      <c r="G56168" s="11"/>
      <c r="H56168" s="11"/>
    </row>
    <row r="56169" spans="6:8" x14ac:dyDescent="0.25">
      <c r="F56169" s="11"/>
      <c r="G56169" s="11"/>
      <c r="H56169" s="11"/>
    </row>
    <row r="56170" spans="6:8" x14ac:dyDescent="0.25">
      <c r="F56170" s="11"/>
      <c r="G56170" s="11"/>
      <c r="H56170" s="11"/>
    </row>
    <row r="56171" spans="6:8" x14ac:dyDescent="0.25">
      <c r="F56171" s="11"/>
      <c r="G56171" s="11"/>
      <c r="H56171" s="11"/>
    </row>
    <row r="56172" spans="6:8" x14ac:dyDescent="0.25">
      <c r="F56172" s="11"/>
      <c r="G56172" s="11"/>
      <c r="H56172" s="11"/>
    </row>
    <row r="56173" spans="6:8" x14ac:dyDescent="0.25">
      <c r="F56173" s="11"/>
      <c r="G56173" s="11"/>
      <c r="H56173" s="11"/>
    </row>
    <row r="56174" spans="6:8" x14ac:dyDescent="0.25">
      <c r="F56174" s="11"/>
      <c r="G56174" s="11"/>
      <c r="H56174" s="11"/>
    </row>
    <row r="56175" spans="6:8" x14ac:dyDescent="0.25">
      <c r="F56175" s="11"/>
      <c r="G56175" s="11"/>
      <c r="H56175" s="11"/>
    </row>
    <row r="56176" spans="6:8" x14ac:dyDescent="0.25">
      <c r="F56176" s="11"/>
      <c r="G56176" s="11"/>
      <c r="H56176" s="11"/>
    </row>
    <row r="56177" spans="6:8" x14ac:dyDescent="0.25">
      <c r="F56177" s="11"/>
      <c r="G56177" s="11"/>
      <c r="H56177" s="11"/>
    </row>
    <row r="56178" spans="6:8" x14ac:dyDescent="0.25">
      <c r="F56178" s="11"/>
      <c r="G56178" s="11"/>
      <c r="H56178" s="11"/>
    </row>
    <row r="56179" spans="6:8" x14ac:dyDescent="0.25">
      <c r="F56179" s="11"/>
      <c r="G56179" s="11"/>
      <c r="H56179" s="11"/>
    </row>
    <row r="56180" spans="6:8" x14ac:dyDescent="0.25">
      <c r="F56180" s="11"/>
      <c r="G56180" s="11"/>
      <c r="H56180" s="11"/>
    </row>
    <row r="56181" spans="6:8" x14ac:dyDescent="0.25">
      <c r="F56181" s="11"/>
      <c r="G56181" s="11"/>
      <c r="H56181" s="11"/>
    </row>
    <row r="56182" spans="6:8" x14ac:dyDescent="0.25">
      <c r="F56182" s="11"/>
      <c r="G56182" s="11"/>
      <c r="H56182" s="11"/>
    </row>
    <row r="56183" spans="6:8" x14ac:dyDescent="0.25">
      <c r="F56183" s="11"/>
      <c r="G56183" s="11"/>
      <c r="H56183" s="11"/>
    </row>
    <row r="56184" spans="6:8" x14ac:dyDescent="0.25">
      <c r="F56184" s="11"/>
      <c r="G56184" s="11"/>
      <c r="H56184" s="11"/>
    </row>
    <row r="56185" spans="6:8" x14ac:dyDescent="0.25">
      <c r="F56185" s="11"/>
      <c r="G56185" s="11"/>
      <c r="H56185" s="11"/>
    </row>
    <row r="56186" spans="6:8" x14ac:dyDescent="0.25">
      <c r="F56186" s="11"/>
      <c r="G56186" s="11"/>
      <c r="H56186" s="11"/>
    </row>
    <row r="56187" spans="6:8" x14ac:dyDescent="0.25">
      <c r="F56187" s="11"/>
      <c r="G56187" s="11"/>
      <c r="H56187" s="11"/>
    </row>
    <row r="56188" spans="6:8" x14ac:dyDescent="0.25">
      <c r="F56188" s="11"/>
      <c r="G56188" s="11"/>
      <c r="H56188" s="11"/>
    </row>
    <row r="56189" spans="6:8" x14ac:dyDescent="0.25">
      <c r="F56189" s="11"/>
      <c r="G56189" s="11"/>
      <c r="H56189" s="11"/>
    </row>
    <row r="56190" spans="6:8" x14ac:dyDescent="0.25">
      <c r="F56190" s="11"/>
      <c r="G56190" s="11"/>
      <c r="H56190" s="11"/>
    </row>
    <row r="56191" spans="6:8" x14ac:dyDescent="0.25">
      <c r="F56191" s="11"/>
      <c r="G56191" s="11"/>
      <c r="H56191" s="11"/>
    </row>
    <row r="56192" spans="6:8" x14ac:dyDescent="0.25">
      <c r="F56192" s="11"/>
      <c r="G56192" s="11"/>
      <c r="H56192" s="11"/>
    </row>
    <row r="56193" spans="6:8" x14ac:dyDescent="0.25">
      <c r="F56193" s="11"/>
      <c r="G56193" s="11"/>
      <c r="H56193" s="11"/>
    </row>
    <row r="56194" spans="6:8" x14ac:dyDescent="0.25">
      <c r="F56194" s="11"/>
      <c r="G56194" s="11"/>
      <c r="H56194" s="11"/>
    </row>
    <row r="56195" spans="6:8" x14ac:dyDescent="0.25">
      <c r="F56195" s="11"/>
      <c r="G56195" s="11"/>
      <c r="H56195" s="11"/>
    </row>
    <row r="56196" spans="6:8" x14ac:dyDescent="0.25">
      <c r="F56196" s="11"/>
      <c r="G56196" s="11"/>
      <c r="H56196" s="11"/>
    </row>
    <row r="56197" spans="6:8" x14ac:dyDescent="0.25">
      <c r="F56197" s="11"/>
      <c r="G56197" s="11"/>
      <c r="H56197" s="11"/>
    </row>
    <row r="56198" spans="6:8" x14ac:dyDescent="0.25">
      <c r="F56198" s="11"/>
      <c r="G56198" s="11"/>
      <c r="H56198" s="11"/>
    </row>
    <row r="56199" spans="6:8" x14ac:dyDescent="0.25">
      <c r="F56199" s="11"/>
      <c r="G56199" s="11"/>
      <c r="H56199" s="11"/>
    </row>
    <row r="56200" spans="6:8" x14ac:dyDescent="0.25">
      <c r="F56200" s="11"/>
      <c r="G56200" s="11"/>
      <c r="H56200" s="11"/>
    </row>
    <row r="56201" spans="6:8" x14ac:dyDescent="0.25">
      <c r="F56201" s="11"/>
      <c r="G56201" s="11"/>
      <c r="H56201" s="11"/>
    </row>
    <row r="56202" spans="6:8" x14ac:dyDescent="0.25">
      <c r="F56202" s="11"/>
      <c r="G56202" s="11"/>
      <c r="H56202" s="11"/>
    </row>
    <row r="56203" spans="6:8" x14ac:dyDescent="0.25">
      <c r="F56203" s="11"/>
      <c r="G56203" s="11"/>
      <c r="H56203" s="11"/>
    </row>
    <row r="56204" spans="6:8" x14ac:dyDescent="0.25">
      <c r="F56204" s="11"/>
      <c r="G56204" s="11"/>
      <c r="H56204" s="11"/>
    </row>
    <row r="56205" spans="6:8" x14ac:dyDescent="0.25">
      <c r="F56205" s="11"/>
      <c r="G56205" s="11"/>
      <c r="H56205" s="11"/>
    </row>
    <row r="56206" spans="6:8" x14ac:dyDescent="0.25">
      <c r="F56206" s="11"/>
      <c r="G56206" s="11"/>
      <c r="H56206" s="11"/>
    </row>
    <row r="56207" spans="6:8" x14ac:dyDescent="0.25">
      <c r="F56207" s="11"/>
      <c r="G56207" s="11"/>
      <c r="H56207" s="11"/>
    </row>
    <row r="56208" spans="6:8" x14ac:dyDescent="0.25">
      <c r="F56208" s="11"/>
      <c r="G56208" s="11"/>
      <c r="H56208" s="11"/>
    </row>
    <row r="56209" spans="6:8" x14ac:dyDescent="0.25">
      <c r="F56209" s="11"/>
      <c r="G56209" s="11"/>
      <c r="H56209" s="11"/>
    </row>
    <row r="56210" spans="6:8" x14ac:dyDescent="0.25">
      <c r="F56210" s="11"/>
      <c r="G56210" s="11"/>
      <c r="H56210" s="11"/>
    </row>
    <row r="56211" spans="6:8" x14ac:dyDescent="0.25">
      <c r="F56211" s="11"/>
      <c r="G56211" s="11"/>
      <c r="H56211" s="11"/>
    </row>
    <row r="56212" spans="6:8" x14ac:dyDescent="0.25">
      <c r="F56212" s="11"/>
      <c r="G56212" s="11"/>
      <c r="H56212" s="11"/>
    </row>
    <row r="56213" spans="6:8" x14ac:dyDescent="0.25">
      <c r="F56213" s="11"/>
      <c r="G56213" s="11"/>
      <c r="H56213" s="11"/>
    </row>
    <row r="56214" spans="6:8" x14ac:dyDescent="0.25">
      <c r="F56214" s="11"/>
      <c r="G56214" s="11"/>
      <c r="H56214" s="11"/>
    </row>
    <row r="56215" spans="6:8" x14ac:dyDescent="0.25">
      <c r="F56215" s="11"/>
      <c r="G56215" s="11"/>
      <c r="H56215" s="11"/>
    </row>
    <row r="56216" spans="6:8" x14ac:dyDescent="0.25">
      <c r="F56216" s="11"/>
      <c r="G56216" s="11"/>
      <c r="H56216" s="11"/>
    </row>
    <row r="56217" spans="6:8" x14ac:dyDescent="0.25">
      <c r="F56217" s="11"/>
      <c r="G56217" s="11"/>
      <c r="H56217" s="11"/>
    </row>
    <row r="56218" spans="6:8" x14ac:dyDescent="0.25">
      <c r="F56218" s="11"/>
      <c r="G56218" s="11"/>
      <c r="H56218" s="11"/>
    </row>
    <row r="56219" spans="6:8" x14ac:dyDescent="0.25">
      <c r="F56219" s="11"/>
      <c r="G56219" s="11"/>
      <c r="H56219" s="11"/>
    </row>
    <row r="56220" spans="6:8" x14ac:dyDescent="0.25">
      <c r="F56220" s="11"/>
      <c r="G56220" s="11"/>
      <c r="H56220" s="11"/>
    </row>
    <row r="56221" spans="6:8" x14ac:dyDescent="0.25">
      <c r="F56221" s="11"/>
      <c r="G56221" s="11"/>
      <c r="H56221" s="11"/>
    </row>
    <row r="56222" spans="6:8" x14ac:dyDescent="0.25">
      <c r="F56222" s="11"/>
      <c r="G56222" s="11"/>
      <c r="H56222" s="11"/>
    </row>
    <row r="56223" spans="6:8" x14ac:dyDescent="0.25">
      <c r="F56223" s="11"/>
      <c r="G56223" s="11"/>
      <c r="H56223" s="11"/>
    </row>
    <row r="56224" spans="6:8" x14ac:dyDescent="0.25">
      <c r="F56224" s="11"/>
      <c r="G56224" s="11"/>
      <c r="H56224" s="11"/>
    </row>
    <row r="56225" spans="6:8" x14ac:dyDescent="0.25">
      <c r="F56225" s="11"/>
      <c r="G56225" s="11"/>
      <c r="H56225" s="11"/>
    </row>
    <row r="56226" spans="6:8" x14ac:dyDescent="0.25">
      <c r="F56226" s="11"/>
      <c r="G56226" s="11"/>
      <c r="H56226" s="11"/>
    </row>
    <row r="56227" spans="6:8" x14ac:dyDescent="0.25">
      <c r="F56227" s="11"/>
      <c r="G56227" s="11"/>
      <c r="H56227" s="11"/>
    </row>
    <row r="56228" spans="6:8" x14ac:dyDescent="0.25">
      <c r="F56228" s="11"/>
      <c r="G56228" s="11"/>
      <c r="H56228" s="11"/>
    </row>
    <row r="56229" spans="6:8" x14ac:dyDescent="0.25">
      <c r="F56229" s="11"/>
      <c r="G56229" s="11"/>
      <c r="H56229" s="11"/>
    </row>
    <row r="56230" spans="6:8" x14ac:dyDescent="0.25">
      <c r="F56230" s="11"/>
      <c r="G56230" s="11"/>
      <c r="H56230" s="11"/>
    </row>
    <row r="56231" spans="6:8" x14ac:dyDescent="0.25">
      <c r="F56231" s="11"/>
      <c r="G56231" s="11"/>
      <c r="H56231" s="11"/>
    </row>
    <row r="56232" spans="6:8" x14ac:dyDescent="0.25">
      <c r="F56232" s="11"/>
      <c r="G56232" s="11"/>
      <c r="H56232" s="11"/>
    </row>
    <row r="56233" spans="6:8" x14ac:dyDescent="0.25">
      <c r="F56233" s="11"/>
      <c r="G56233" s="11"/>
      <c r="H56233" s="11"/>
    </row>
    <row r="56234" spans="6:8" x14ac:dyDescent="0.25">
      <c r="F56234" s="11"/>
      <c r="G56234" s="11"/>
      <c r="H56234" s="11"/>
    </row>
    <row r="56235" spans="6:8" x14ac:dyDescent="0.25">
      <c r="F56235" s="11"/>
      <c r="G56235" s="11"/>
      <c r="H56235" s="11"/>
    </row>
    <row r="56236" spans="6:8" x14ac:dyDescent="0.25">
      <c r="F56236" s="11"/>
      <c r="G56236" s="11"/>
      <c r="H56236" s="11"/>
    </row>
    <row r="56237" spans="6:8" x14ac:dyDescent="0.25">
      <c r="F56237" s="11"/>
      <c r="G56237" s="11"/>
      <c r="H56237" s="11"/>
    </row>
    <row r="56238" spans="6:8" x14ac:dyDescent="0.25">
      <c r="F56238" s="11"/>
      <c r="G56238" s="11"/>
      <c r="H56238" s="11"/>
    </row>
    <row r="56239" spans="6:8" x14ac:dyDescent="0.25">
      <c r="F56239" s="11"/>
      <c r="G56239" s="11"/>
      <c r="H56239" s="11"/>
    </row>
    <row r="56240" spans="6:8" x14ac:dyDescent="0.25">
      <c r="F56240" s="11"/>
      <c r="G56240" s="11"/>
      <c r="H56240" s="11"/>
    </row>
    <row r="56241" spans="6:8" x14ac:dyDescent="0.25">
      <c r="F56241" s="11"/>
      <c r="G56241" s="11"/>
      <c r="H56241" s="11"/>
    </row>
    <row r="56242" spans="6:8" x14ac:dyDescent="0.25">
      <c r="F56242" s="11"/>
      <c r="G56242" s="11"/>
      <c r="H56242" s="11"/>
    </row>
    <row r="56243" spans="6:8" x14ac:dyDescent="0.25">
      <c r="F56243" s="11"/>
      <c r="G56243" s="11"/>
      <c r="H56243" s="11"/>
    </row>
    <row r="56244" spans="6:8" x14ac:dyDescent="0.25">
      <c r="F56244" s="11"/>
      <c r="G56244" s="11"/>
      <c r="H56244" s="11"/>
    </row>
    <row r="56245" spans="6:8" x14ac:dyDescent="0.25">
      <c r="F56245" s="11"/>
      <c r="G56245" s="11"/>
      <c r="H56245" s="11"/>
    </row>
    <row r="56246" spans="6:8" x14ac:dyDescent="0.25">
      <c r="F56246" s="11"/>
      <c r="G56246" s="11"/>
      <c r="H56246" s="11"/>
    </row>
    <row r="56247" spans="6:8" x14ac:dyDescent="0.25">
      <c r="F56247" s="11"/>
      <c r="G56247" s="11"/>
      <c r="H56247" s="11"/>
    </row>
    <row r="56248" spans="6:8" x14ac:dyDescent="0.25">
      <c r="F56248" s="11"/>
      <c r="G56248" s="11"/>
      <c r="H56248" s="11"/>
    </row>
    <row r="56249" spans="6:8" x14ac:dyDescent="0.25">
      <c r="F56249" s="11"/>
      <c r="G56249" s="11"/>
      <c r="H56249" s="11"/>
    </row>
    <row r="56250" spans="6:8" x14ac:dyDescent="0.25">
      <c r="F56250" s="11"/>
      <c r="G56250" s="11"/>
      <c r="H56250" s="11"/>
    </row>
    <row r="56251" spans="6:8" x14ac:dyDescent="0.25">
      <c r="F56251" s="11"/>
      <c r="G56251" s="11"/>
      <c r="H56251" s="11"/>
    </row>
    <row r="56252" spans="6:8" x14ac:dyDescent="0.25">
      <c r="F56252" s="11"/>
      <c r="G56252" s="11"/>
      <c r="H56252" s="11"/>
    </row>
    <row r="56253" spans="6:8" x14ac:dyDescent="0.25">
      <c r="F56253" s="11"/>
      <c r="G56253" s="11"/>
      <c r="H56253" s="11"/>
    </row>
    <row r="56254" spans="6:8" x14ac:dyDescent="0.25">
      <c r="F56254" s="11"/>
      <c r="G56254" s="11"/>
      <c r="H56254" s="11"/>
    </row>
    <row r="56255" spans="6:8" x14ac:dyDescent="0.25">
      <c r="F56255" s="11"/>
      <c r="G56255" s="11"/>
      <c r="H56255" s="11"/>
    </row>
    <row r="56256" spans="6:8" x14ac:dyDescent="0.25">
      <c r="F56256" s="11"/>
      <c r="G56256" s="11"/>
      <c r="H56256" s="11"/>
    </row>
    <row r="56257" spans="6:8" x14ac:dyDescent="0.25">
      <c r="F56257" s="11"/>
      <c r="G56257" s="11"/>
      <c r="H56257" s="11"/>
    </row>
    <row r="56258" spans="6:8" x14ac:dyDescent="0.25">
      <c r="F56258" s="11"/>
      <c r="G56258" s="11"/>
      <c r="H56258" s="11"/>
    </row>
    <row r="56259" spans="6:8" x14ac:dyDescent="0.25">
      <c r="F56259" s="11"/>
      <c r="G56259" s="11"/>
      <c r="H56259" s="11"/>
    </row>
    <row r="56260" spans="6:8" x14ac:dyDescent="0.25">
      <c r="F56260" s="11"/>
      <c r="G56260" s="11"/>
      <c r="H56260" s="11"/>
    </row>
    <row r="56261" spans="6:8" x14ac:dyDescent="0.25">
      <c r="F56261" s="11"/>
      <c r="G56261" s="11"/>
      <c r="H56261" s="11"/>
    </row>
    <row r="56262" spans="6:8" x14ac:dyDescent="0.25">
      <c r="F56262" s="11"/>
      <c r="G56262" s="11"/>
      <c r="H56262" s="11"/>
    </row>
    <row r="56263" spans="6:8" x14ac:dyDescent="0.25">
      <c r="F56263" s="11"/>
      <c r="G56263" s="11"/>
      <c r="H56263" s="11"/>
    </row>
    <row r="56264" spans="6:8" x14ac:dyDescent="0.25">
      <c r="F56264" s="11"/>
      <c r="G56264" s="11"/>
      <c r="H56264" s="11"/>
    </row>
    <row r="56265" spans="6:8" x14ac:dyDescent="0.25">
      <c r="F56265" s="11"/>
      <c r="G56265" s="11"/>
      <c r="H56265" s="11"/>
    </row>
    <row r="56266" spans="6:8" x14ac:dyDescent="0.25">
      <c r="F56266" s="11"/>
      <c r="G56266" s="11"/>
      <c r="H56266" s="11"/>
    </row>
    <row r="56267" spans="6:8" x14ac:dyDescent="0.25">
      <c r="F56267" s="11"/>
      <c r="G56267" s="11"/>
      <c r="H56267" s="11"/>
    </row>
    <row r="56268" spans="6:8" x14ac:dyDescent="0.25">
      <c r="F56268" s="11"/>
      <c r="G56268" s="11"/>
      <c r="H56268" s="11"/>
    </row>
    <row r="56269" spans="6:8" x14ac:dyDescent="0.25">
      <c r="F56269" s="11"/>
      <c r="G56269" s="11"/>
      <c r="H56269" s="11"/>
    </row>
    <row r="56270" spans="6:8" x14ac:dyDescent="0.25">
      <c r="F56270" s="11"/>
      <c r="G56270" s="11"/>
      <c r="H56270" s="11"/>
    </row>
    <row r="56271" spans="6:8" x14ac:dyDescent="0.25">
      <c r="F56271" s="11"/>
      <c r="G56271" s="11"/>
      <c r="H56271" s="11"/>
    </row>
    <row r="56272" spans="6:8" x14ac:dyDescent="0.25">
      <c r="F56272" s="11"/>
      <c r="G56272" s="11"/>
      <c r="H56272" s="11"/>
    </row>
    <row r="56273" spans="6:8" x14ac:dyDescent="0.25">
      <c r="F56273" s="11"/>
      <c r="G56273" s="11"/>
      <c r="H56273" s="11"/>
    </row>
    <row r="56274" spans="6:8" x14ac:dyDescent="0.25">
      <c r="F56274" s="11"/>
      <c r="G56274" s="11"/>
      <c r="H56274" s="11"/>
    </row>
    <row r="56275" spans="6:8" x14ac:dyDescent="0.25">
      <c r="F56275" s="11"/>
      <c r="G56275" s="11"/>
      <c r="H56275" s="11"/>
    </row>
    <row r="56276" spans="6:8" x14ac:dyDescent="0.25">
      <c r="F56276" s="11"/>
      <c r="G56276" s="11"/>
      <c r="H56276" s="11"/>
    </row>
    <row r="56277" spans="6:8" x14ac:dyDescent="0.25">
      <c r="F56277" s="11"/>
      <c r="G56277" s="11"/>
      <c r="H56277" s="11"/>
    </row>
    <row r="56278" spans="6:8" x14ac:dyDescent="0.25">
      <c r="F56278" s="11"/>
      <c r="G56278" s="11"/>
      <c r="H56278" s="11"/>
    </row>
    <row r="56279" spans="6:8" x14ac:dyDescent="0.25">
      <c r="F56279" s="11"/>
      <c r="G56279" s="11"/>
      <c r="H56279" s="11"/>
    </row>
    <row r="56280" spans="6:8" x14ac:dyDescent="0.25">
      <c r="F56280" s="11"/>
      <c r="G56280" s="11"/>
      <c r="H56280" s="11"/>
    </row>
    <row r="56281" spans="6:8" x14ac:dyDescent="0.25">
      <c r="F56281" s="11"/>
      <c r="G56281" s="11"/>
      <c r="H56281" s="11"/>
    </row>
    <row r="56282" spans="6:8" x14ac:dyDescent="0.25">
      <c r="F56282" s="11"/>
      <c r="G56282" s="11"/>
      <c r="H56282" s="11"/>
    </row>
    <row r="56283" spans="6:8" x14ac:dyDescent="0.25">
      <c r="F56283" s="11"/>
      <c r="G56283" s="11"/>
      <c r="H56283" s="11"/>
    </row>
    <row r="56284" spans="6:8" x14ac:dyDescent="0.25">
      <c r="F56284" s="11"/>
      <c r="G56284" s="11"/>
      <c r="H56284" s="11"/>
    </row>
    <row r="56285" spans="6:8" x14ac:dyDescent="0.25">
      <c r="F56285" s="11"/>
      <c r="G56285" s="11"/>
      <c r="H56285" s="11"/>
    </row>
    <row r="56286" spans="6:8" x14ac:dyDescent="0.25">
      <c r="F56286" s="11"/>
      <c r="G56286" s="11"/>
      <c r="H56286" s="11"/>
    </row>
    <row r="56287" spans="6:8" x14ac:dyDescent="0.25">
      <c r="F56287" s="11"/>
      <c r="G56287" s="11"/>
      <c r="H56287" s="11"/>
    </row>
    <row r="56288" spans="6:8" x14ac:dyDescent="0.25">
      <c r="F56288" s="11"/>
      <c r="G56288" s="11"/>
      <c r="H56288" s="11"/>
    </row>
    <row r="56289" spans="6:8" x14ac:dyDescent="0.25">
      <c r="F56289" s="11"/>
      <c r="G56289" s="11"/>
      <c r="H56289" s="11"/>
    </row>
    <row r="56290" spans="6:8" x14ac:dyDescent="0.25">
      <c r="F56290" s="11"/>
      <c r="G56290" s="11"/>
      <c r="H56290" s="11"/>
    </row>
    <row r="56291" spans="6:8" x14ac:dyDescent="0.25">
      <c r="F56291" s="11"/>
      <c r="G56291" s="11"/>
      <c r="H56291" s="11"/>
    </row>
    <row r="56292" spans="6:8" x14ac:dyDescent="0.25">
      <c r="F56292" s="11"/>
      <c r="G56292" s="11"/>
      <c r="H56292" s="11"/>
    </row>
    <row r="56293" spans="6:8" x14ac:dyDescent="0.25">
      <c r="F56293" s="11"/>
      <c r="G56293" s="11"/>
      <c r="H56293" s="11"/>
    </row>
    <row r="56294" spans="6:8" x14ac:dyDescent="0.25">
      <c r="F56294" s="11"/>
      <c r="G56294" s="11"/>
      <c r="H56294" s="11"/>
    </row>
    <row r="56295" spans="6:8" x14ac:dyDescent="0.25">
      <c r="F56295" s="11"/>
      <c r="G56295" s="11"/>
      <c r="H56295" s="11"/>
    </row>
    <row r="56296" spans="6:8" x14ac:dyDescent="0.25">
      <c r="F56296" s="11"/>
      <c r="G56296" s="11"/>
      <c r="H56296" s="11"/>
    </row>
    <row r="56297" spans="6:8" x14ac:dyDescent="0.25">
      <c r="F56297" s="11"/>
      <c r="G56297" s="11"/>
      <c r="H56297" s="11"/>
    </row>
    <row r="56298" spans="6:8" x14ac:dyDescent="0.25">
      <c r="F56298" s="11"/>
      <c r="G56298" s="11"/>
      <c r="H56298" s="11"/>
    </row>
    <row r="56299" spans="6:8" x14ac:dyDescent="0.25">
      <c r="F56299" s="11"/>
      <c r="G56299" s="11"/>
      <c r="H56299" s="11"/>
    </row>
    <row r="56300" spans="6:8" x14ac:dyDescent="0.25">
      <c r="F56300" s="11"/>
      <c r="G56300" s="11"/>
      <c r="H56300" s="11"/>
    </row>
    <row r="56301" spans="6:8" x14ac:dyDescent="0.25">
      <c r="F56301" s="11"/>
      <c r="G56301" s="11"/>
      <c r="H56301" s="11"/>
    </row>
    <row r="56302" spans="6:8" x14ac:dyDescent="0.25">
      <c r="F56302" s="11"/>
      <c r="G56302" s="11"/>
      <c r="H56302" s="11"/>
    </row>
    <row r="56303" spans="6:8" x14ac:dyDescent="0.25">
      <c r="F56303" s="11"/>
      <c r="G56303" s="11"/>
      <c r="H56303" s="11"/>
    </row>
    <row r="56304" spans="6:8" x14ac:dyDescent="0.25">
      <c r="F56304" s="11"/>
      <c r="G56304" s="11"/>
      <c r="H56304" s="11"/>
    </row>
    <row r="56305" spans="6:8" x14ac:dyDescent="0.25">
      <c r="F56305" s="11"/>
      <c r="G56305" s="11"/>
      <c r="H56305" s="11"/>
    </row>
    <row r="56306" spans="6:8" x14ac:dyDescent="0.25">
      <c r="F56306" s="11"/>
      <c r="G56306" s="11"/>
      <c r="H56306" s="11"/>
    </row>
    <row r="56307" spans="6:8" x14ac:dyDescent="0.25">
      <c r="F56307" s="11"/>
      <c r="G56307" s="11"/>
      <c r="H56307" s="11"/>
    </row>
    <row r="56308" spans="6:8" x14ac:dyDescent="0.25">
      <c r="F56308" s="11"/>
      <c r="G56308" s="11"/>
      <c r="H56308" s="11"/>
    </row>
    <row r="56309" spans="6:8" x14ac:dyDescent="0.25">
      <c r="F56309" s="11"/>
      <c r="G56309" s="11"/>
      <c r="H56309" s="11"/>
    </row>
    <row r="56310" spans="6:8" x14ac:dyDescent="0.25">
      <c r="F56310" s="11"/>
      <c r="G56310" s="11"/>
      <c r="H56310" s="11"/>
    </row>
    <row r="56311" spans="6:8" x14ac:dyDescent="0.25">
      <c r="F56311" s="11"/>
      <c r="G56311" s="11"/>
      <c r="H56311" s="11"/>
    </row>
    <row r="56312" spans="6:8" x14ac:dyDescent="0.25">
      <c r="F56312" s="11"/>
      <c r="G56312" s="11"/>
      <c r="H56312" s="11"/>
    </row>
    <row r="56313" spans="6:8" x14ac:dyDescent="0.25">
      <c r="F56313" s="11"/>
      <c r="G56313" s="11"/>
      <c r="H56313" s="11"/>
    </row>
    <row r="56314" spans="6:8" x14ac:dyDescent="0.25">
      <c r="F56314" s="11"/>
      <c r="G56314" s="11"/>
      <c r="H56314" s="11"/>
    </row>
    <row r="56315" spans="6:8" x14ac:dyDescent="0.25">
      <c r="F56315" s="11"/>
      <c r="G56315" s="11"/>
      <c r="H56315" s="11"/>
    </row>
    <row r="56316" spans="6:8" x14ac:dyDescent="0.25">
      <c r="F56316" s="11"/>
      <c r="G56316" s="11"/>
      <c r="H56316" s="11"/>
    </row>
    <row r="56317" spans="6:8" x14ac:dyDescent="0.25">
      <c r="F56317" s="11"/>
      <c r="G56317" s="11"/>
      <c r="H56317" s="11"/>
    </row>
    <row r="56318" spans="6:8" x14ac:dyDescent="0.25">
      <c r="F56318" s="11"/>
      <c r="G56318" s="11"/>
      <c r="H56318" s="11"/>
    </row>
    <row r="56319" spans="6:8" x14ac:dyDescent="0.25">
      <c r="F56319" s="11"/>
      <c r="G56319" s="11"/>
      <c r="H56319" s="11"/>
    </row>
    <row r="56320" spans="6:8" x14ac:dyDescent="0.25">
      <c r="F56320" s="11"/>
      <c r="G56320" s="11"/>
      <c r="H56320" s="11"/>
    </row>
    <row r="56321" spans="6:8" x14ac:dyDescent="0.25">
      <c r="F56321" s="11"/>
      <c r="G56321" s="11"/>
      <c r="H56321" s="11"/>
    </row>
    <row r="56322" spans="6:8" x14ac:dyDescent="0.25">
      <c r="F56322" s="11"/>
      <c r="G56322" s="11"/>
      <c r="H56322" s="11"/>
    </row>
    <row r="56323" spans="6:8" x14ac:dyDescent="0.25">
      <c r="F56323" s="11"/>
      <c r="G56323" s="11"/>
      <c r="H56323" s="11"/>
    </row>
    <row r="56324" spans="6:8" x14ac:dyDescent="0.25">
      <c r="F56324" s="11"/>
      <c r="G56324" s="11"/>
      <c r="H56324" s="11"/>
    </row>
    <row r="56325" spans="6:8" x14ac:dyDescent="0.25">
      <c r="F56325" s="11"/>
      <c r="G56325" s="11"/>
      <c r="H56325" s="11"/>
    </row>
    <row r="56326" spans="6:8" x14ac:dyDescent="0.25">
      <c r="F56326" s="11"/>
      <c r="G56326" s="11"/>
      <c r="H56326" s="11"/>
    </row>
    <row r="56327" spans="6:8" x14ac:dyDescent="0.25">
      <c r="F56327" s="11"/>
      <c r="G56327" s="11"/>
      <c r="H56327" s="11"/>
    </row>
    <row r="56328" spans="6:8" x14ac:dyDescent="0.25">
      <c r="F56328" s="11"/>
      <c r="G56328" s="11"/>
      <c r="H56328" s="11"/>
    </row>
    <row r="56329" spans="6:8" x14ac:dyDescent="0.25">
      <c r="F56329" s="11"/>
      <c r="G56329" s="11"/>
      <c r="H56329" s="11"/>
    </row>
    <row r="56330" spans="6:8" x14ac:dyDescent="0.25">
      <c r="F56330" s="11"/>
      <c r="G56330" s="11"/>
      <c r="H56330" s="11"/>
    </row>
    <row r="56331" spans="6:8" x14ac:dyDescent="0.25">
      <c r="F56331" s="11"/>
      <c r="G56331" s="11"/>
      <c r="H56331" s="11"/>
    </row>
    <row r="56332" spans="6:8" x14ac:dyDescent="0.25">
      <c r="F56332" s="11"/>
      <c r="G56332" s="11"/>
      <c r="H56332" s="11"/>
    </row>
    <row r="56333" spans="6:8" x14ac:dyDescent="0.25">
      <c r="F56333" s="11"/>
      <c r="G56333" s="11"/>
      <c r="H56333" s="11"/>
    </row>
    <row r="56334" spans="6:8" x14ac:dyDescent="0.25">
      <c r="F56334" s="11"/>
      <c r="G56334" s="11"/>
      <c r="H56334" s="11"/>
    </row>
    <row r="56335" spans="6:8" x14ac:dyDescent="0.25">
      <c r="F56335" s="11"/>
      <c r="G56335" s="11"/>
      <c r="H56335" s="11"/>
    </row>
    <row r="56336" spans="6:8" x14ac:dyDescent="0.25">
      <c r="F56336" s="11"/>
      <c r="G56336" s="11"/>
      <c r="H56336" s="11"/>
    </row>
    <row r="56337" spans="6:8" x14ac:dyDescent="0.25">
      <c r="F56337" s="11"/>
      <c r="G56337" s="11"/>
      <c r="H56337" s="11"/>
    </row>
    <row r="56338" spans="6:8" x14ac:dyDescent="0.25">
      <c r="F56338" s="11"/>
      <c r="G56338" s="11"/>
      <c r="H56338" s="11"/>
    </row>
    <row r="56339" spans="6:8" x14ac:dyDescent="0.25">
      <c r="F56339" s="11"/>
      <c r="G56339" s="11"/>
      <c r="H56339" s="11"/>
    </row>
    <row r="56340" spans="6:8" x14ac:dyDescent="0.25">
      <c r="F56340" s="11"/>
      <c r="G56340" s="11"/>
      <c r="H56340" s="11"/>
    </row>
    <row r="56341" spans="6:8" x14ac:dyDescent="0.25">
      <c r="F56341" s="11"/>
      <c r="G56341" s="11"/>
      <c r="H56341" s="11"/>
    </row>
    <row r="56342" spans="6:8" x14ac:dyDescent="0.25">
      <c r="F56342" s="11"/>
      <c r="G56342" s="11"/>
      <c r="H56342" s="11"/>
    </row>
    <row r="56343" spans="6:8" x14ac:dyDescent="0.25">
      <c r="F56343" s="11"/>
      <c r="G56343" s="11"/>
      <c r="H56343" s="11"/>
    </row>
    <row r="56344" spans="6:8" x14ac:dyDescent="0.25">
      <c r="F56344" s="11"/>
      <c r="G56344" s="11"/>
      <c r="H56344" s="11"/>
    </row>
    <row r="56345" spans="6:8" x14ac:dyDescent="0.25">
      <c r="F56345" s="11"/>
      <c r="G56345" s="11"/>
      <c r="H56345" s="11"/>
    </row>
    <row r="56346" spans="6:8" x14ac:dyDescent="0.25">
      <c r="F56346" s="11"/>
      <c r="G56346" s="11"/>
      <c r="H56346" s="11"/>
    </row>
    <row r="56347" spans="6:8" x14ac:dyDescent="0.25">
      <c r="F56347" s="11"/>
      <c r="G56347" s="11"/>
      <c r="H56347" s="11"/>
    </row>
    <row r="56348" spans="6:8" x14ac:dyDescent="0.25">
      <c r="F56348" s="11"/>
      <c r="G56348" s="11"/>
      <c r="H56348" s="11"/>
    </row>
    <row r="56349" spans="6:8" x14ac:dyDescent="0.25">
      <c r="F56349" s="11"/>
      <c r="G56349" s="11"/>
      <c r="H56349" s="11"/>
    </row>
    <row r="56350" spans="6:8" x14ac:dyDescent="0.25">
      <c r="F56350" s="11"/>
      <c r="G56350" s="11"/>
      <c r="H56350" s="11"/>
    </row>
    <row r="56351" spans="6:8" x14ac:dyDescent="0.25">
      <c r="F56351" s="11"/>
      <c r="G56351" s="11"/>
      <c r="H56351" s="11"/>
    </row>
    <row r="56352" spans="6:8" x14ac:dyDescent="0.25">
      <c r="F56352" s="11"/>
      <c r="G56352" s="11"/>
      <c r="H56352" s="11"/>
    </row>
    <row r="56353" spans="6:8" x14ac:dyDescent="0.25">
      <c r="F56353" s="11"/>
      <c r="G56353" s="11"/>
      <c r="H56353" s="11"/>
    </row>
    <row r="56354" spans="6:8" x14ac:dyDescent="0.25">
      <c r="F56354" s="11"/>
      <c r="G56354" s="11"/>
      <c r="H56354" s="11"/>
    </row>
    <row r="56355" spans="6:8" x14ac:dyDescent="0.25">
      <c r="F56355" s="11"/>
      <c r="G56355" s="11"/>
      <c r="H56355" s="11"/>
    </row>
    <row r="56356" spans="6:8" x14ac:dyDescent="0.25">
      <c r="F56356" s="11"/>
      <c r="G56356" s="11"/>
      <c r="H56356" s="11"/>
    </row>
    <row r="56357" spans="6:8" x14ac:dyDescent="0.25">
      <c r="F56357" s="11"/>
      <c r="G56357" s="11"/>
      <c r="H56357" s="11"/>
    </row>
    <row r="56358" spans="6:8" x14ac:dyDescent="0.25">
      <c r="F56358" s="11"/>
      <c r="G56358" s="11"/>
      <c r="H56358" s="11"/>
    </row>
    <row r="56359" spans="6:8" x14ac:dyDescent="0.25">
      <c r="F56359" s="11"/>
      <c r="G56359" s="11"/>
      <c r="H56359" s="11"/>
    </row>
    <row r="56360" spans="6:8" x14ac:dyDescent="0.25">
      <c r="F56360" s="11"/>
      <c r="G56360" s="11"/>
      <c r="H56360" s="11"/>
    </row>
    <row r="56361" spans="6:8" x14ac:dyDescent="0.25">
      <c r="F56361" s="11"/>
      <c r="G56361" s="11"/>
      <c r="H56361" s="11"/>
    </row>
    <row r="56362" spans="6:8" x14ac:dyDescent="0.25">
      <c r="F56362" s="11"/>
      <c r="G56362" s="11"/>
      <c r="H56362" s="11"/>
    </row>
    <row r="56363" spans="6:8" x14ac:dyDescent="0.25">
      <c r="F56363" s="11"/>
      <c r="G56363" s="11"/>
      <c r="H56363" s="11"/>
    </row>
    <row r="56364" spans="6:8" x14ac:dyDescent="0.25">
      <c r="F56364" s="11"/>
      <c r="G56364" s="11"/>
      <c r="H56364" s="11"/>
    </row>
    <row r="56365" spans="6:8" x14ac:dyDescent="0.25">
      <c r="F56365" s="11"/>
      <c r="G56365" s="11"/>
      <c r="H56365" s="11"/>
    </row>
    <row r="56366" spans="6:8" x14ac:dyDescent="0.25">
      <c r="F56366" s="11"/>
      <c r="G56366" s="11"/>
      <c r="H56366" s="11"/>
    </row>
    <row r="56367" spans="6:8" x14ac:dyDescent="0.25">
      <c r="F56367" s="11"/>
      <c r="G56367" s="11"/>
      <c r="H56367" s="11"/>
    </row>
    <row r="56368" spans="6:8" x14ac:dyDescent="0.25">
      <c r="F56368" s="11"/>
      <c r="G56368" s="11"/>
      <c r="H56368" s="11"/>
    </row>
    <row r="56369" spans="6:8" x14ac:dyDescent="0.25">
      <c r="F56369" s="11"/>
      <c r="G56369" s="11"/>
      <c r="H56369" s="11"/>
    </row>
    <row r="56370" spans="6:8" x14ac:dyDescent="0.25">
      <c r="F56370" s="11"/>
      <c r="G56370" s="11"/>
      <c r="H56370" s="11"/>
    </row>
    <row r="56371" spans="6:8" x14ac:dyDescent="0.25">
      <c r="F56371" s="11"/>
      <c r="G56371" s="11"/>
      <c r="H56371" s="11"/>
    </row>
    <row r="56372" spans="6:8" x14ac:dyDescent="0.25">
      <c r="F56372" s="11"/>
      <c r="G56372" s="11"/>
      <c r="H56372" s="11"/>
    </row>
    <row r="56373" spans="6:8" x14ac:dyDescent="0.25">
      <c r="F56373" s="11"/>
      <c r="G56373" s="11"/>
      <c r="H56373" s="11"/>
    </row>
    <row r="56374" spans="6:8" x14ac:dyDescent="0.25">
      <c r="F56374" s="11"/>
      <c r="G56374" s="11"/>
      <c r="H56374" s="11"/>
    </row>
    <row r="56375" spans="6:8" x14ac:dyDescent="0.25">
      <c r="F56375" s="11"/>
      <c r="G56375" s="11"/>
      <c r="H56375" s="11"/>
    </row>
    <row r="56376" spans="6:8" x14ac:dyDescent="0.25">
      <c r="F56376" s="11"/>
      <c r="G56376" s="11"/>
      <c r="H56376" s="11"/>
    </row>
    <row r="56377" spans="6:8" x14ac:dyDescent="0.25">
      <c r="F56377" s="11"/>
      <c r="G56377" s="11"/>
      <c r="H56377" s="11"/>
    </row>
    <row r="56378" spans="6:8" x14ac:dyDescent="0.25">
      <c r="F56378" s="11"/>
      <c r="G56378" s="11"/>
      <c r="H56378" s="11"/>
    </row>
    <row r="56379" spans="6:8" x14ac:dyDescent="0.25">
      <c r="F56379" s="11"/>
      <c r="G56379" s="11"/>
      <c r="H56379" s="11"/>
    </row>
    <row r="56380" spans="6:8" x14ac:dyDescent="0.25">
      <c r="F56380" s="11"/>
      <c r="G56380" s="11"/>
      <c r="H56380" s="11"/>
    </row>
    <row r="56381" spans="6:8" x14ac:dyDescent="0.25">
      <c r="F56381" s="11"/>
      <c r="G56381" s="11"/>
      <c r="H56381" s="11"/>
    </row>
    <row r="56382" spans="6:8" x14ac:dyDescent="0.25">
      <c r="F56382" s="11"/>
      <c r="G56382" s="11"/>
      <c r="H56382" s="11"/>
    </row>
    <row r="56383" spans="6:8" x14ac:dyDescent="0.25">
      <c r="F56383" s="11"/>
      <c r="G56383" s="11"/>
      <c r="H56383" s="11"/>
    </row>
    <row r="56384" spans="6:8" x14ac:dyDescent="0.25">
      <c r="F56384" s="11"/>
      <c r="G56384" s="11"/>
      <c r="H56384" s="11"/>
    </row>
    <row r="56385" spans="6:8" x14ac:dyDescent="0.25">
      <c r="F56385" s="11"/>
      <c r="G56385" s="11"/>
      <c r="H56385" s="11"/>
    </row>
    <row r="56386" spans="6:8" x14ac:dyDescent="0.25">
      <c r="F56386" s="11"/>
      <c r="G56386" s="11"/>
      <c r="H56386" s="11"/>
    </row>
    <row r="56387" spans="6:8" x14ac:dyDescent="0.25">
      <c r="F56387" s="11"/>
      <c r="G56387" s="11"/>
      <c r="H56387" s="11"/>
    </row>
    <row r="56388" spans="6:8" x14ac:dyDescent="0.25">
      <c r="F56388" s="11"/>
      <c r="G56388" s="11"/>
      <c r="H56388" s="11"/>
    </row>
    <row r="56389" spans="6:8" x14ac:dyDescent="0.25">
      <c r="F56389" s="11"/>
      <c r="G56389" s="11"/>
      <c r="H56389" s="11"/>
    </row>
    <row r="56390" spans="6:8" x14ac:dyDescent="0.25">
      <c r="F56390" s="11"/>
      <c r="G56390" s="11"/>
      <c r="H56390" s="11"/>
    </row>
    <row r="56391" spans="6:8" x14ac:dyDescent="0.25">
      <c r="F56391" s="11"/>
      <c r="G56391" s="11"/>
      <c r="H56391" s="11"/>
    </row>
    <row r="56392" spans="6:8" x14ac:dyDescent="0.25">
      <c r="F56392" s="11"/>
      <c r="G56392" s="11"/>
      <c r="H56392" s="11"/>
    </row>
    <row r="56393" spans="6:8" x14ac:dyDescent="0.25">
      <c r="F56393" s="11"/>
      <c r="G56393" s="11"/>
      <c r="H56393" s="11"/>
    </row>
    <row r="56394" spans="6:8" x14ac:dyDescent="0.25">
      <c r="F56394" s="11"/>
      <c r="G56394" s="11"/>
      <c r="H56394" s="11"/>
    </row>
    <row r="56395" spans="6:8" x14ac:dyDescent="0.25">
      <c r="F56395" s="11"/>
      <c r="G56395" s="11"/>
      <c r="H56395" s="11"/>
    </row>
    <row r="56396" spans="6:8" x14ac:dyDescent="0.25">
      <c r="F56396" s="11"/>
      <c r="G56396" s="11"/>
      <c r="H56396" s="11"/>
    </row>
    <row r="56397" spans="6:8" x14ac:dyDescent="0.25">
      <c r="F56397" s="11"/>
      <c r="G56397" s="11"/>
      <c r="H56397" s="11"/>
    </row>
    <row r="56398" spans="6:8" x14ac:dyDescent="0.25">
      <c r="F56398" s="11"/>
      <c r="G56398" s="11"/>
      <c r="H56398" s="11"/>
    </row>
    <row r="56399" spans="6:8" x14ac:dyDescent="0.25">
      <c r="F56399" s="11"/>
      <c r="G56399" s="11"/>
      <c r="H56399" s="11"/>
    </row>
    <row r="56400" spans="6:8" x14ac:dyDescent="0.25">
      <c r="F56400" s="11"/>
      <c r="G56400" s="11"/>
      <c r="H56400" s="11"/>
    </row>
    <row r="56401" spans="6:8" x14ac:dyDescent="0.25">
      <c r="F56401" s="11"/>
      <c r="G56401" s="11"/>
      <c r="H56401" s="11"/>
    </row>
    <row r="56402" spans="6:8" x14ac:dyDescent="0.25">
      <c r="F56402" s="11"/>
      <c r="G56402" s="11"/>
      <c r="H56402" s="11"/>
    </row>
    <row r="56403" spans="6:8" x14ac:dyDescent="0.25">
      <c r="F56403" s="11"/>
      <c r="G56403" s="11"/>
      <c r="H56403" s="11"/>
    </row>
    <row r="56404" spans="6:8" x14ac:dyDescent="0.25">
      <c r="F56404" s="11"/>
      <c r="G56404" s="11"/>
      <c r="H56404" s="11"/>
    </row>
    <row r="56405" spans="6:8" x14ac:dyDescent="0.25">
      <c r="F56405" s="11"/>
      <c r="G56405" s="11"/>
      <c r="H56405" s="11"/>
    </row>
    <row r="56406" spans="6:8" x14ac:dyDescent="0.25">
      <c r="F56406" s="11"/>
      <c r="G56406" s="11"/>
      <c r="H56406" s="11"/>
    </row>
    <row r="56407" spans="6:8" x14ac:dyDescent="0.25">
      <c r="F56407" s="11"/>
      <c r="G56407" s="11"/>
      <c r="H56407" s="11"/>
    </row>
    <row r="56408" spans="6:8" x14ac:dyDescent="0.25">
      <c r="F56408" s="11"/>
      <c r="G56408" s="11"/>
      <c r="H56408" s="11"/>
    </row>
    <row r="56409" spans="6:8" x14ac:dyDescent="0.25">
      <c r="F56409" s="11"/>
      <c r="G56409" s="11"/>
      <c r="H56409" s="11"/>
    </row>
    <row r="56410" spans="6:8" x14ac:dyDescent="0.25">
      <c r="F56410" s="11"/>
      <c r="G56410" s="11"/>
      <c r="H56410" s="11"/>
    </row>
    <row r="56411" spans="6:8" x14ac:dyDescent="0.25">
      <c r="F56411" s="11"/>
      <c r="G56411" s="11"/>
      <c r="H56411" s="11"/>
    </row>
    <row r="56412" spans="6:8" x14ac:dyDescent="0.25">
      <c r="F56412" s="11"/>
      <c r="G56412" s="11"/>
      <c r="H56412" s="11"/>
    </row>
    <row r="56413" spans="6:8" x14ac:dyDescent="0.25">
      <c r="F56413" s="11"/>
      <c r="G56413" s="11"/>
      <c r="H56413" s="11"/>
    </row>
    <row r="56414" spans="6:8" x14ac:dyDescent="0.25">
      <c r="F56414" s="11"/>
      <c r="G56414" s="11"/>
      <c r="H56414" s="11"/>
    </row>
    <row r="56415" spans="6:8" x14ac:dyDescent="0.25">
      <c r="F56415" s="11"/>
      <c r="G56415" s="11"/>
      <c r="H56415" s="11"/>
    </row>
    <row r="56416" spans="6:8" x14ac:dyDescent="0.25">
      <c r="F56416" s="11"/>
      <c r="G56416" s="11"/>
      <c r="H56416" s="11"/>
    </row>
    <row r="56417" spans="6:8" x14ac:dyDescent="0.25">
      <c r="F56417" s="11"/>
      <c r="G56417" s="11"/>
      <c r="H56417" s="11"/>
    </row>
    <row r="56418" spans="6:8" x14ac:dyDescent="0.25">
      <c r="F56418" s="11"/>
      <c r="G56418" s="11"/>
      <c r="H56418" s="11"/>
    </row>
    <row r="56419" spans="6:8" x14ac:dyDescent="0.25">
      <c r="F56419" s="11"/>
      <c r="G56419" s="11"/>
      <c r="H56419" s="11"/>
    </row>
    <row r="56420" spans="6:8" x14ac:dyDescent="0.25">
      <c r="F56420" s="11"/>
      <c r="G56420" s="11"/>
      <c r="H56420" s="11"/>
    </row>
    <row r="56421" spans="6:8" x14ac:dyDescent="0.25">
      <c r="F56421" s="11"/>
      <c r="G56421" s="11"/>
      <c r="H56421" s="11"/>
    </row>
    <row r="56422" spans="6:8" x14ac:dyDescent="0.25">
      <c r="F56422" s="11"/>
      <c r="G56422" s="11"/>
      <c r="H56422" s="11"/>
    </row>
    <row r="56423" spans="6:8" x14ac:dyDescent="0.25">
      <c r="F56423" s="11"/>
      <c r="G56423" s="11"/>
      <c r="H56423" s="11"/>
    </row>
    <row r="56424" spans="6:8" x14ac:dyDescent="0.25">
      <c r="F56424" s="11"/>
      <c r="G56424" s="11"/>
      <c r="H56424" s="11"/>
    </row>
    <row r="56425" spans="6:8" x14ac:dyDescent="0.25">
      <c r="F56425" s="11"/>
      <c r="G56425" s="11"/>
      <c r="H56425" s="11"/>
    </row>
    <row r="56426" spans="6:8" x14ac:dyDescent="0.25">
      <c r="F56426" s="11"/>
      <c r="G56426" s="11"/>
      <c r="H56426" s="11"/>
    </row>
    <row r="56427" spans="6:8" x14ac:dyDescent="0.25">
      <c r="F56427" s="11"/>
      <c r="G56427" s="11"/>
      <c r="H56427" s="11"/>
    </row>
    <row r="56428" spans="6:8" x14ac:dyDescent="0.25">
      <c r="F56428" s="11"/>
      <c r="G56428" s="11"/>
      <c r="H56428" s="11"/>
    </row>
    <row r="56429" spans="6:8" x14ac:dyDescent="0.25">
      <c r="F56429" s="11"/>
      <c r="G56429" s="11"/>
      <c r="H56429" s="11"/>
    </row>
    <row r="56430" spans="6:8" x14ac:dyDescent="0.25">
      <c r="F56430" s="11"/>
      <c r="G56430" s="11"/>
      <c r="H56430" s="11"/>
    </row>
    <row r="56431" spans="6:8" x14ac:dyDescent="0.25">
      <c r="F56431" s="11"/>
      <c r="G56431" s="11"/>
      <c r="H56431" s="11"/>
    </row>
    <row r="56432" spans="6:8" x14ac:dyDescent="0.25">
      <c r="F56432" s="11"/>
      <c r="G56432" s="11"/>
      <c r="H56432" s="11"/>
    </row>
    <row r="56433" spans="6:8" x14ac:dyDescent="0.25">
      <c r="F56433" s="11"/>
      <c r="G56433" s="11"/>
      <c r="H56433" s="11"/>
    </row>
    <row r="56434" spans="6:8" x14ac:dyDescent="0.25">
      <c r="F56434" s="11"/>
      <c r="G56434" s="11"/>
      <c r="H56434" s="11"/>
    </row>
    <row r="56435" spans="6:8" x14ac:dyDescent="0.25">
      <c r="F56435" s="11"/>
      <c r="G56435" s="11"/>
      <c r="H56435" s="11"/>
    </row>
    <row r="56436" spans="6:8" x14ac:dyDescent="0.25">
      <c r="F56436" s="11"/>
      <c r="G56436" s="11"/>
      <c r="H56436" s="11"/>
    </row>
    <row r="56437" spans="6:8" x14ac:dyDescent="0.25">
      <c r="F56437" s="11"/>
      <c r="G56437" s="11"/>
      <c r="H56437" s="11"/>
    </row>
    <row r="56438" spans="6:8" x14ac:dyDescent="0.25">
      <c r="F56438" s="11"/>
      <c r="G56438" s="11"/>
      <c r="H56438" s="11"/>
    </row>
    <row r="56439" spans="6:8" x14ac:dyDescent="0.25">
      <c r="F56439" s="11"/>
      <c r="G56439" s="11"/>
      <c r="H56439" s="11"/>
    </row>
    <row r="56440" spans="6:8" x14ac:dyDescent="0.25">
      <c r="F56440" s="11"/>
      <c r="G56440" s="11"/>
      <c r="H56440" s="11"/>
    </row>
    <row r="56441" spans="6:8" x14ac:dyDescent="0.25">
      <c r="F56441" s="11"/>
      <c r="G56441" s="11"/>
      <c r="H56441" s="11"/>
    </row>
    <row r="56442" spans="6:8" x14ac:dyDescent="0.25">
      <c r="F56442" s="11"/>
      <c r="G56442" s="11"/>
      <c r="H56442" s="11"/>
    </row>
    <row r="56443" spans="6:8" x14ac:dyDescent="0.25">
      <c r="F56443" s="11"/>
      <c r="G56443" s="11"/>
      <c r="H56443" s="11"/>
    </row>
    <row r="56444" spans="6:8" x14ac:dyDescent="0.25">
      <c r="F56444" s="11"/>
      <c r="G56444" s="11"/>
      <c r="H56444" s="11"/>
    </row>
    <row r="56445" spans="6:8" x14ac:dyDescent="0.25">
      <c r="F56445" s="11"/>
      <c r="G56445" s="11"/>
      <c r="H56445" s="11"/>
    </row>
    <row r="56446" spans="6:8" x14ac:dyDescent="0.25">
      <c r="F56446" s="11"/>
      <c r="G56446" s="11"/>
      <c r="H56446" s="11"/>
    </row>
    <row r="56447" spans="6:8" x14ac:dyDescent="0.25">
      <c r="F56447" s="11"/>
      <c r="G56447" s="11"/>
      <c r="H56447" s="11"/>
    </row>
    <row r="56448" spans="6:8" x14ac:dyDescent="0.25">
      <c r="F56448" s="11"/>
      <c r="G56448" s="11"/>
      <c r="H56448" s="11"/>
    </row>
    <row r="56449" spans="6:8" x14ac:dyDescent="0.25">
      <c r="F56449" s="11"/>
      <c r="G56449" s="11"/>
      <c r="H56449" s="11"/>
    </row>
    <row r="56450" spans="6:8" x14ac:dyDescent="0.25">
      <c r="F56450" s="11"/>
      <c r="G56450" s="11"/>
      <c r="H56450" s="11"/>
    </row>
    <row r="56451" spans="6:8" x14ac:dyDescent="0.25">
      <c r="F56451" s="11"/>
      <c r="G56451" s="11"/>
      <c r="H56451" s="11"/>
    </row>
    <row r="56452" spans="6:8" x14ac:dyDescent="0.25">
      <c r="F56452" s="11"/>
      <c r="G56452" s="11"/>
      <c r="H56452" s="11"/>
    </row>
    <row r="56453" spans="6:8" x14ac:dyDescent="0.25">
      <c r="F56453" s="11"/>
      <c r="G56453" s="11"/>
      <c r="H56453" s="11"/>
    </row>
    <row r="56454" spans="6:8" x14ac:dyDescent="0.25">
      <c r="F56454" s="11"/>
      <c r="G56454" s="11"/>
      <c r="H56454" s="11"/>
    </row>
    <row r="56455" spans="6:8" x14ac:dyDescent="0.25">
      <c r="F56455" s="11"/>
      <c r="G56455" s="11"/>
      <c r="H56455" s="11"/>
    </row>
    <row r="56456" spans="6:8" x14ac:dyDescent="0.25">
      <c r="F56456" s="11"/>
      <c r="G56456" s="11"/>
      <c r="H56456" s="11"/>
    </row>
    <row r="56457" spans="6:8" x14ac:dyDescent="0.25">
      <c r="F56457" s="11"/>
      <c r="G56457" s="11"/>
      <c r="H56457" s="11"/>
    </row>
    <row r="56458" spans="6:8" x14ac:dyDescent="0.25">
      <c r="F56458" s="11"/>
      <c r="G56458" s="11"/>
      <c r="H56458" s="11"/>
    </row>
    <row r="56459" spans="6:8" x14ac:dyDescent="0.25">
      <c r="F56459" s="11"/>
      <c r="G56459" s="11"/>
      <c r="H56459" s="11"/>
    </row>
    <row r="56460" spans="6:8" x14ac:dyDescent="0.25">
      <c r="F56460" s="11"/>
      <c r="G56460" s="11"/>
      <c r="H56460" s="11"/>
    </row>
    <row r="56461" spans="6:8" x14ac:dyDescent="0.25">
      <c r="F56461" s="11"/>
      <c r="G56461" s="11"/>
      <c r="H56461" s="11"/>
    </row>
    <row r="56462" spans="6:8" x14ac:dyDescent="0.25">
      <c r="F56462" s="11"/>
      <c r="G56462" s="11"/>
      <c r="H56462" s="11"/>
    </row>
    <row r="56463" spans="6:8" x14ac:dyDescent="0.25">
      <c r="F56463" s="11"/>
      <c r="G56463" s="11"/>
      <c r="H56463" s="11"/>
    </row>
    <row r="56464" spans="6:8" x14ac:dyDescent="0.25">
      <c r="F56464" s="11"/>
      <c r="G56464" s="11"/>
      <c r="H56464" s="11"/>
    </row>
    <row r="56465" spans="6:8" x14ac:dyDescent="0.25">
      <c r="F56465" s="11"/>
      <c r="G56465" s="11"/>
      <c r="H56465" s="11"/>
    </row>
    <row r="56466" spans="6:8" x14ac:dyDescent="0.25">
      <c r="F56466" s="11"/>
      <c r="G56466" s="11"/>
      <c r="H56466" s="11"/>
    </row>
    <row r="56467" spans="6:8" x14ac:dyDescent="0.25">
      <c r="F56467" s="11"/>
      <c r="G56467" s="11"/>
      <c r="H56467" s="11"/>
    </row>
    <row r="56468" spans="6:8" x14ac:dyDescent="0.25">
      <c r="F56468" s="11"/>
      <c r="G56468" s="11"/>
      <c r="H56468" s="11"/>
    </row>
    <row r="56469" spans="6:8" x14ac:dyDescent="0.25">
      <c r="F56469" s="11"/>
      <c r="G56469" s="11"/>
      <c r="H56469" s="11"/>
    </row>
    <row r="56470" spans="6:8" x14ac:dyDescent="0.25">
      <c r="F56470" s="11"/>
      <c r="G56470" s="11"/>
      <c r="H56470" s="11"/>
    </row>
    <row r="56471" spans="6:8" x14ac:dyDescent="0.25">
      <c r="F56471" s="11"/>
      <c r="G56471" s="11"/>
      <c r="H56471" s="11"/>
    </row>
    <row r="56472" spans="6:8" x14ac:dyDescent="0.25">
      <c r="F56472" s="11"/>
      <c r="G56472" s="11"/>
      <c r="H56472" s="11"/>
    </row>
    <row r="56473" spans="6:8" x14ac:dyDescent="0.25">
      <c r="F56473" s="11"/>
      <c r="G56473" s="11"/>
      <c r="H56473" s="11"/>
    </row>
    <row r="56474" spans="6:8" x14ac:dyDescent="0.25">
      <c r="F56474" s="11"/>
      <c r="G56474" s="11"/>
      <c r="H56474" s="11"/>
    </row>
    <row r="56475" spans="6:8" x14ac:dyDescent="0.25">
      <c r="F56475" s="11"/>
      <c r="G56475" s="11"/>
      <c r="H56475" s="11"/>
    </row>
    <row r="56476" spans="6:8" x14ac:dyDescent="0.25">
      <c r="F56476" s="11"/>
      <c r="G56476" s="11"/>
      <c r="H56476" s="11"/>
    </row>
    <row r="56477" spans="6:8" x14ac:dyDescent="0.25">
      <c r="F56477" s="11"/>
      <c r="G56477" s="11"/>
      <c r="H56477" s="11"/>
    </row>
    <row r="56478" spans="6:8" x14ac:dyDescent="0.25">
      <c r="F56478" s="11"/>
      <c r="G56478" s="11"/>
      <c r="H56478" s="11"/>
    </row>
    <row r="56479" spans="6:8" x14ac:dyDescent="0.25">
      <c r="F56479" s="11"/>
      <c r="G56479" s="11"/>
      <c r="H56479" s="11"/>
    </row>
    <row r="56480" spans="6:8" x14ac:dyDescent="0.25">
      <c r="F56480" s="11"/>
      <c r="G56480" s="11"/>
      <c r="H56480" s="11"/>
    </row>
    <row r="56481" spans="6:8" x14ac:dyDescent="0.25">
      <c r="F56481" s="11"/>
      <c r="G56481" s="11"/>
      <c r="H56481" s="11"/>
    </row>
    <row r="56482" spans="6:8" x14ac:dyDescent="0.25">
      <c r="F56482" s="11"/>
      <c r="G56482" s="11"/>
      <c r="H56482" s="11"/>
    </row>
    <row r="56483" spans="6:8" x14ac:dyDescent="0.25">
      <c r="F56483" s="11"/>
      <c r="G56483" s="11"/>
      <c r="H56483" s="11"/>
    </row>
    <row r="56484" spans="6:8" x14ac:dyDescent="0.25">
      <c r="F56484" s="11"/>
      <c r="G56484" s="11"/>
      <c r="H56484" s="11"/>
    </row>
    <row r="56485" spans="6:8" x14ac:dyDescent="0.25">
      <c r="F56485" s="11"/>
      <c r="G56485" s="11"/>
      <c r="H56485" s="11"/>
    </row>
    <row r="56486" spans="6:8" x14ac:dyDescent="0.25">
      <c r="F56486" s="11"/>
      <c r="G56486" s="11"/>
      <c r="H56486" s="11"/>
    </row>
    <row r="56487" spans="6:8" x14ac:dyDescent="0.25">
      <c r="F56487" s="11"/>
      <c r="G56487" s="11"/>
      <c r="H56487" s="11"/>
    </row>
    <row r="56488" spans="6:8" x14ac:dyDescent="0.25">
      <c r="F56488" s="11"/>
      <c r="G56488" s="11"/>
      <c r="H56488" s="11"/>
    </row>
    <row r="56489" spans="6:8" x14ac:dyDescent="0.25">
      <c r="F56489" s="11"/>
      <c r="G56489" s="11"/>
      <c r="H56489" s="11"/>
    </row>
    <row r="56490" spans="6:8" x14ac:dyDescent="0.25">
      <c r="F56490" s="11"/>
      <c r="G56490" s="11"/>
      <c r="H56490" s="11"/>
    </row>
    <row r="56491" spans="6:8" x14ac:dyDescent="0.25">
      <c r="F56491" s="11"/>
      <c r="G56491" s="11"/>
      <c r="H56491" s="11"/>
    </row>
    <row r="56492" spans="6:8" x14ac:dyDescent="0.25">
      <c r="F56492" s="11"/>
      <c r="G56492" s="11"/>
      <c r="H56492" s="11"/>
    </row>
    <row r="56493" spans="6:8" x14ac:dyDescent="0.25">
      <c r="F56493" s="11"/>
      <c r="G56493" s="11"/>
      <c r="H56493" s="11"/>
    </row>
    <row r="56494" spans="6:8" x14ac:dyDescent="0.25">
      <c r="F56494" s="11"/>
      <c r="G56494" s="11"/>
      <c r="H56494" s="11"/>
    </row>
    <row r="56495" spans="6:8" x14ac:dyDescent="0.25">
      <c r="F56495" s="11"/>
      <c r="G56495" s="11"/>
      <c r="H56495" s="11"/>
    </row>
    <row r="56496" spans="6:8" x14ac:dyDescent="0.25">
      <c r="F56496" s="11"/>
      <c r="G56496" s="11"/>
      <c r="H56496" s="11"/>
    </row>
    <row r="56497" spans="6:8" x14ac:dyDescent="0.25">
      <c r="F56497" s="11"/>
      <c r="G56497" s="11"/>
      <c r="H56497" s="11"/>
    </row>
    <row r="56498" spans="6:8" x14ac:dyDescent="0.25">
      <c r="F56498" s="11"/>
      <c r="G56498" s="11"/>
      <c r="H56498" s="11"/>
    </row>
    <row r="56499" spans="6:8" x14ac:dyDescent="0.25">
      <c r="F56499" s="11"/>
      <c r="G56499" s="11"/>
      <c r="H56499" s="11"/>
    </row>
    <row r="56500" spans="6:8" x14ac:dyDescent="0.25">
      <c r="F56500" s="11"/>
      <c r="G56500" s="11"/>
      <c r="H56500" s="11"/>
    </row>
    <row r="56501" spans="6:8" x14ac:dyDescent="0.25">
      <c r="F56501" s="11"/>
      <c r="G56501" s="11"/>
      <c r="H56501" s="11"/>
    </row>
    <row r="56502" spans="6:8" x14ac:dyDescent="0.25">
      <c r="F56502" s="11"/>
      <c r="G56502" s="11"/>
      <c r="H56502" s="11"/>
    </row>
    <row r="56503" spans="6:8" x14ac:dyDescent="0.25">
      <c r="F56503" s="11"/>
      <c r="G56503" s="11"/>
      <c r="H56503" s="11"/>
    </row>
    <row r="56504" spans="6:8" x14ac:dyDescent="0.25">
      <c r="F56504" s="11"/>
      <c r="G56504" s="11"/>
      <c r="H56504" s="11"/>
    </row>
    <row r="56505" spans="6:8" x14ac:dyDescent="0.25">
      <c r="F56505" s="11"/>
      <c r="G56505" s="11"/>
      <c r="H56505" s="11"/>
    </row>
    <row r="56506" spans="6:8" x14ac:dyDescent="0.25">
      <c r="F56506" s="11"/>
      <c r="G56506" s="11"/>
      <c r="H56506" s="11"/>
    </row>
    <row r="56507" spans="6:8" x14ac:dyDescent="0.25">
      <c r="F56507" s="11"/>
      <c r="G56507" s="11"/>
      <c r="H56507" s="11"/>
    </row>
    <row r="56508" spans="6:8" x14ac:dyDescent="0.25">
      <c r="F56508" s="11"/>
      <c r="G56508" s="11"/>
      <c r="H56508" s="11"/>
    </row>
    <row r="56509" spans="6:8" x14ac:dyDescent="0.25">
      <c r="F56509" s="11"/>
      <c r="G56509" s="11"/>
      <c r="H56509" s="11"/>
    </row>
    <row r="56510" spans="6:8" x14ac:dyDescent="0.25">
      <c r="F56510" s="11"/>
      <c r="G56510" s="11"/>
      <c r="H56510" s="11"/>
    </row>
    <row r="56511" spans="6:8" x14ac:dyDescent="0.25">
      <c r="F56511" s="11"/>
      <c r="G56511" s="11"/>
      <c r="H56511" s="11"/>
    </row>
    <row r="56512" spans="6:8" x14ac:dyDescent="0.25">
      <c r="F56512" s="11"/>
      <c r="G56512" s="11"/>
      <c r="H56512" s="11"/>
    </row>
    <row r="56513" spans="6:8" x14ac:dyDescent="0.25">
      <c r="F56513" s="11"/>
      <c r="G56513" s="11"/>
      <c r="H56513" s="11"/>
    </row>
    <row r="56514" spans="6:8" x14ac:dyDescent="0.25">
      <c r="F56514" s="11"/>
      <c r="G56514" s="11"/>
      <c r="H56514" s="11"/>
    </row>
    <row r="56515" spans="6:8" x14ac:dyDescent="0.25">
      <c r="F56515" s="11"/>
      <c r="G56515" s="11"/>
      <c r="H56515" s="11"/>
    </row>
    <row r="56516" spans="6:8" x14ac:dyDescent="0.25">
      <c r="F56516" s="11"/>
      <c r="G56516" s="11"/>
      <c r="H56516" s="11"/>
    </row>
    <row r="56517" spans="6:8" x14ac:dyDescent="0.25">
      <c r="F56517" s="11"/>
      <c r="G56517" s="11"/>
      <c r="H56517" s="11"/>
    </row>
    <row r="56518" spans="6:8" x14ac:dyDescent="0.25">
      <c r="F56518" s="11"/>
      <c r="G56518" s="11"/>
      <c r="H56518" s="11"/>
    </row>
    <row r="56519" spans="6:8" x14ac:dyDescent="0.25">
      <c r="F56519" s="11"/>
      <c r="G56519" s="11"/>
      <c r="H56519" s="11"/>
    </row>
    <row r="56520" spans="6:8" x14ac:dyDescent="0.25">
      <c r="F56520" s="11"/>
      <c r="G56520" s="11"/>
      <c r="H56520" s="11"/>
    </row>
    <row r="56521" spans="6:8" x14ac:dyDescent="0.25">
      <c r="F56521" s="11"/>
      <c r="G56521" s="11"/>
      <c r="H56521" s="11"/>
    </row>
    <row r="56522" spans="6:8" x14ac:dyDescent="0.25">
      <c r="F56522" s="11"/>
      <c r="G56522" s="11"/>
      <c r="H56522" s="11"/>
    </row>
    <row r="56523" spans="6:8" x14ac:dyDescent="0.25">
      <c r="F56523" s="11"/>
      <c r="G56523" s="11"/>
      <c r="H56523" s="11"/>
    </row>
    <row r="56524" spans="6:8" x14ac:dyDescent="0.25">
      <c r="F56524" s="11"/>
      <c r="G56524" s="11"/>
      <c r="H56524" s="11"/>
    </row>
    <row r="56525" spans="6:8" x14ac:dyDescent="0.25">
      <c r="F56525" s="11"/>
      <c r="G56525" s="11"/>
      <c r="H56525" s="11"/>
    </row>
    <row r="56526" spans="6:8" x14ac:dyDescent="0.25">
      <c r="F56526" s="11"/>
      <c r="G56526" s="11"/>
      <c r="H56526" s="11"/>
    </row>
    <row r="56527" spans="6:8" x14ac:dyDescent="0.25">
      <c r="F56527" s="11"/>
      <c r="G56527" s="11"/>
      <c r="H56527" s="11"/>
    </row>
    <row r="56528" spans="6:8" x14ac:dyDescent="0.25">
      <c r="F56528" s="11"/>
      <c r="G56528" s="11"/>
      <c r="H56528" s="11"/>
    </row>
    <row r="56529" spans="6:8" x14ac:dyDescent="0.25">
      <c r="F56529" s="11"/>
      <c r="G56529" s="11"/>
      <c r="H56529" s="11"/>
    </row>
    <row r="56530" spans="6:8" x14ac:dyDescent="0.25">
      <c r="F56530" s="11"/>
      <c r="G56530" s="11"/>
      <c r="H56530" s="11"/>
    </row>
    <row r="56531" spans="6:8" x14ac:dyDescent="0.25">
      <c r="F56531" s="11"/>
      <c r="G56531" s="11"/>
      <c r="H56531" s="11"/>
    </row>
    <row r="56532" spans="6:8" x14ac:dyDescent="0.25">
      <c r="F56532" s="11"/>
      <c r="G56532" s="11"/>
      <c r="H56532" s="11"/>
    </row>
    <row r="56533" spans="6:8" x14ac:dyDescent="0.25">
      <c r="F56533" s="11"/>
      <c r="G56533" s="11"/>
      <c r="H56533" s="11"/>
    </row>
    <row r="56534" spans="6:8" x14ac:dyDescent="0.25">
      <c r="F56534" s="11"/>
      <c r="G56534" s="11"/>
      <c r="H56534" s="11"/>
    </row>
    <row r="56535" spans="6:8" x14ac:dyDescent="0.25">
      <c r="F56535" s="11"/>
      <c r="G56535" s="11"/>
      <c r="H56535" s="11"/>
    </row>
    <row r="56536" spans="6:8" x14ac:dyDescent="0.25">
      <c r="F56536" s="11"/>
      <c r="G56536" s="11"/>
      <c r="H56536" s="11"/>
    </row>
    <row r="56537" spans="6:8" x14ac:dyDescent="0.25">
      <c r="F56537" s="11"/>
      <c r="G56537" s="11"/>
      <c r="H56537" s="11"/>
    </row>
    <row r="56538" spans="6:8" x14ac:dyDescent="0.25">
      <c r="F56538" s="11"/>
      <c r="G56538" s="11"/>
      <c r="H56538" s="11"/>
    </row>
    <row r="56539" spans="6:8" x14ac:dyDescent="0.25">
      <c r="F56539" s="11"/>
      <c r="G56539" s="11"/>
      <c r="H56539" s="11"/>
    </row>
    <row r="56540" spans="6:8" x14ac:dyDescent="0.25">
      <c r="F56540" s="11"/>
      <c r="G56540" s="11"/>
      <c r="H56540" s="11"/>
    </row>
    <row r="56541" spans="6:8" x14ac:dyDescent="0.25">
      <c r="F56541" s="11"/>
      <c r="G56541" s="11"/>
      <c r="H56541" s="11"/>
    </row>
    <row r="56542" spans="6:8" x14ac:dyDescent="0.25">
      <c r="F56542" s="11"/>
      <c r="G56542" s="11"/>
      <c r="H56542" s="11"/>
    </row>
    <row r="56543" spans="6:8" x14ac:dyDescent="0.25">
      <c r="F56543" s="11"/>
      <c r="G56543" s="11"/>
      <c r="H56543" s="11"/>
    </row>
    <row r="56544" spans="6:8" x14ac:dyDescent="0.25">
      <c r="F56544" s="11"/>
      <c r="G56544" s="11"/>
      <c r="H56544" s="11"/>
    </row>
    <row r="56545" spans="6:8" x14ac:dyDescent="0.25">
      <c r="F56545" s="11"/>
      <c r="G56545" s="11"/>
      <c r="H56545" s="11"/>
    </row>
    <row r="56546" spans="6:8" x14ac:dyDescent="0.25">
      <c r="F56546" s="11"/>
      <c r="G56546" s="11"/>
      <c r="H56546" s="11"/>
    </row>
    <row r="56547" spans="6:8" x14ac:dyDescent="0.25">
      <c r="F56547" s="11"/>
      <c r="G56547" s="11"/>
      <c r="H56547" s="11"/>
    </row>
    <row r="56548" spans="6:8" x14ac:dyDescent="0.25">
      <c r="F56548" s="11"/>
      <c r="G56548" s="11"/>
      <c r="H56548" s="11"/>
    </row>
    <row r="56549" spans="6:8" x14ac:dyDescent="0.25">
      <c r="F56549" s="11"/>
      <c r="G56549" s="11"/>
      <c r="H56549" s="11"/>
    </row>
    <row r="56550" spans="6:8" x14ac:dyDescent="0.25">
      <c r="F56550" s="11"/>
      <c r="G56550" s="11"/>
      <c r="H56550" s="11"/>
    </row>
    <row r="56551" spans="6:8" x14ac:dyDescent="0.25">
      <c r="F56551" s="11"/>
      <c r="G56551" s="11"/>
      <c r="H56551" s="11"/>
    </row>
    <row r="56552" spans="6:8" x14ac:dyDescent="0.25">
      <c r="F56552" s="11"/>
      <c r="G56552" s="11"/>
      <c r="H56552" s="11"/>
    </row>
    <row r="56553" spans="6:8" x14ac:dyDescent="0.25">
      <c r="F56553" s="11"/>
      <c r="G56553" s="11"/>
      <c r="H56553" s="11"/>
    </row>
    <row r="56554" spans="6:8" x14ac:dyDescent="0.25">
      <c r="F56554" s="11"/>
      <c r="G56554" s="11"/>
      <c r="H56554" s="11"/>
    </row>
    <row r="56555" spans="6:8" x14ac:dyDescent="0.25">
      <c r="F56555" s="11"/>
      <c r="G56555" s="11"/>
      <c r="H56555" s="11"/>
    </row>
    <row r="56556" spans="6:8" x14ac:dyDescent="0.25">
      <c r="F56556" s="11"/>
      <c r="G56556" s="11"/>
      <c r="H56556" s="11"/>
    </row>
    <row r="56557" spans="6:8" x14ac:dyDescent="0.25">
      <c r="F56557" s="11"/>
      <c r="G56557" s="11"/>
      <c r="H56557" s="11"/>
    </row>
    <row r="56558" spans="6:8" x14ac:dyDescent="0.25">
      <c r="F56558" s="11"/>
      <c r="G56558" s="11"/>
      <c r="H56558" s="11"/>
    </row>
    <row r="56559" spans="6:8" x14ac:dyDescent="0.25">
      <c r="F56559" s="11"/>
      <c r="G56559" s="11"/>
      <c r="H56559" s="11"/>
    </row>
    <row r="56560" spans="6:8" x14ac:dyDescent="0.25">
      <c r="F56560" s="11"/>
      <c r="G56560" s="11"/>
      <c r="H56560" s="11"/>
    </row>
    <row r="56561" spans="6:8" x14ac:dyDescent="0.25">
      <c r="F56561" s="11"/>
      <c r="G56561" s="11"/>
      <c r="H56561" s="11"/>
    </row>
    <row r="56562" spans="6:8" x14ac:dyDescent="0.25">
      <c r="F56562" s="11"/>
      <c r="G56562" s="11"/>
      <c r="H56562" s="11"/>
    </row>
    <row r="56563" spans="6:8" x14ac:dyDescent="0.25">
      <c r="F56563" s="11"/>
      <c r="G56563" s="11"/>
      <c r="H56563" s="11"/>
    </row>
    <row r="56564" spans="6:8" x14ac:dyDescent="0.25">
      <c r="F56564" s="11"/>
      <c r="G56564" s="11"/>
      <c r="H56564" s="11"/>
    </row>
    <row r="56565" spans="6:8" x14ac:dyDescent="0.25">
      <c r="F56565" s="11"/>
      <c r="G56565" s="11"/>
      <c r="H56565" s="11"/>
    </row>
    <row r="56566" spans="6:8" x14ac:dyDescent="0.25">
      <c r="F56566" s="11"/>
      <c r="G56566" s="11"/>
      <c r="H56566" s="11"/>
    </row>
    <row r="56567" spans="6:8" x14ac:dyDescent="0.25">
      <c r="F56567" s="11"/>
      <c r="G56567" s="11"/>
      <c r="H56567" s="11"/>
    </row>
    <row r="56568" spans="6:8" x14ac:dyDescent="0.25">
      <c r="F56568" s="11"/>
      <c r="G56568" s="11"/>
      <c r="H56568" s="11"/>
    </row>
    <row r="56569" spans="6:8" x14ac:dyDescent="0.25">
      <c r="F56569" s="11"/>
      <c r="G56569" s="11"/>
      <c r="H56569" s="11"/>
    </row>
    <row r="56570" spans="6:8" x14ac:dyDescent="0.25">
      <c r="F56570" s="11"/>
      <c r="G56570" s="11"/>
      <c r="H56570" s="11"/>
    </row>
    <row r="56571" spans="6:8" x14ac:dyDescent="0.25">
      <c r="F56571" s="11"/>
      <c r="G56571" s="11"/>
      <c r="H56571" s="11"/>
    </row>
    <row r="56572" spans="6:8" x14ac:dyDescent="0.25">
      <c r="F56572" s="11"/>
      <c r="G56572" s="11"/>
      <c r="H56572" s="11"/>
    </row>
    <row r="56573" spans="6:8" x14ac:dyDescent="0.25">
      <c r="F56573" s="11"/>
      <c r="G56573" s="11"/>
      <c r="H56573" s="11"/>
    </row>
    <row r="56574" spans="6:8" x14ac:dyDescent="0.25">
      <c r="F56574" s="11"/>
      <c r="G56574" s="11"/>
      <c r="H56574" s="11"/>
    </row>
    <row r="56575" spans="6:8" x14ac:dyDescent="0.25">
      <c r="F56575" s="11"/>
      <c r="G56575" s="11"/>
      <c r="H56575" s="11"/>
    </row>
    <row r="56576" spans="6:8" x14ac:dyDescent="0.25">
      <c r="F56576" s="11"/>
      <c r="G56576" s="11"/>
      <c r="H56576" s="11"/>
    </row>
    <row r="56577" spans="6:8" x14ac:dyDescent="0.25">
      <c r="F56577" s="11"/>
      <c r="G56577" s="11"/>
      <c r="H56577" s="11"/>
    </row>
    <row r="56578" spans="6:8" x14ac:dyDescent="0.25">
      <c r="F56578" s="11"/>
      <c r="G56578" s="11"/>
      <c r="H56578" s="11"/>
    </row>
    <row r="56579" spans="6:8" x14ac:dyDescent="0.25">
      <c r="F56579" s="11"/>
      <c r="G56579" s="11"/>
      <c r="H56579" s="11"/>
    </row>
    <row r="56580" spans="6:8" x14ac:dyDescent="0.25">
      <c r="F56580" s="11"/>
      <c r="G56580" s="11"/>
      <c r="H56580" s="11"/>
    </row>
    <row r="56581" spans="6:8" x14ac:dyDescent="0.25">
      <c r="F56581" s="11"/>
      <c r="G56581" s="11"/>
      <c r="H56581" s="11"/>
    </row>
    <row r="56582" spans="6:8" x14ac:dyDescent="0.25">
      <c r="F56582" s="11"/>
      <c r="G56582" s="11"/>
      <c r="H56582" s="11"/>
    </row>
    <row r="56583" spans="6:8" x14ac:dyDescent="0.25">
      <c r="F56583" s="11"/>
      <c r="G56583" s="11"/>
      <c r="H56583" s="11"/>
    </row>
    <row r="56584" spans="6:8" x14ac:dyDescent="0.25">
      <c r="F56584" s="11"/>
      <c r="G56584" s="11"/>
      <c r="H56584" s="11"/>
    </row>
    <row r="56585" spans="6:8" x14ac:dyDescent="0.25">
      <c r="F56585" s="11"/>
      <c r="G56585" s="11"/>
      <c r="H56585" s="11"/>
    </row>
    <row r="56586" spans="6:8" x14ac:dyDescent="0.25">
      <c r="F56586" s="11"/>
      <c r="G56586" s="11"/>
      <c r="H56586" s="11"/>
    </row>
    <row r="56587" spans="6:8" x14ac:dyDescent="0.25">
      <c r="F56587" s="11"/>
      <c r="G56587" s="11"/>
      <c r="H56587" s="11"/>
    </row>
    <row r="56588" spans="6:8" x14ac:dyDescent="0.25">
      <c r="F56588" s="11"/>
      <c r="G56588" s="11"/>
      <c r="H56588" s="11"/>
    </row>
    <row r="56589" spans="6:8" x14ac:dyDescent="0.25">
      <c r="F56589" s="11"/>
      <c r="G56589" s="11"/>
      <c r="H56589" s="11"/>
    </row>
    <row r="56590" spans="6:8" x14ac:dyDescent="0.25">
      <c r="F56590" s="11"/>
      <c r="G56590" s="11"/>
      <c r="H56590" s="11"/>
    </row>
    <row r="56591" spans="6:8" x14ac:dyDescent="0.25">
      <c r="F56591" s="11"/>
      <c r="G56591" s="11"/>
      <c r="H56591" s="11"/>
    </row>
    <row r="56592" spans="6:8" x14ac:dyDescent="0.25">
      <c r="F56592" s="11"/>
      <c r="G56592" s="11"/>
      <c r="H56592" s="11"/>
    </row>
    <row r="56593" spans="6:8" x14ac:dyDescent="0.25">
      <c r="F56593" s="11"/>
      <c r="G56593" s="11"/>
      <c r="H56593" s="11"/>
    </row>
    <row r="56594" spans="6:8" x14ac:dyDescent="0.25">
      <c r="F56594" s="11"/>
      <c r="G56594" s="11"/>
      <c r="H56594" s="11"/>
    </row>
    <row r="56595" spans="6:8" x14ac:dyDescent="0.25">
      <c r="F56595" s="11"/>
      <c r="G56595" s="11"/>
      <c r="H56595" s="11"/>
    </row>
    <row r="56596" spans="6:8" x14ac:dyDescent="0.25">
      <c r="F56596" s="11"/>
      <c r="G56596" s="11"/>
      <c r="H56596" s="11"/>
    </row>
    <row r="56597" spans="6:8" x14ac:dyDescent="0.25">
      <c r="F56597" s="11"/>
      <c r="G56597" s="11"/>
      <c r="H56597" s="11"/>
    </row>
    <row r="56598" spans="6:8" x14ac:dyDescent="0.25">
      <c r="F56598" s="11"/>
      <c r="G56598" s="11"/>
      <c r="H56598" s="11"/>
    </row>
    <row r="56599" spans="6:8" x14ac:dyDescent="0.25">
      <c r="F56599" s="11"/>
      <c r="G56599" s="11"/>
      <c r="H56599" s="11"/>
    </row>
    <row r="56600" spans="6:8" x14ac:dyDescent="0.25">
      <c r="F56600" s="11"/>
      <c r="G56600" s="11"/>
      <c r="H56600" s="11"/>
    </row>
    <row r="56601" spans="6:8" x14ac:dyDescent="0.25">
      <c r="F56601" s="11"/>
      <c r="G56601" s="11"/>
      <c r="H56601" s="11"/>
    </row>
    <row r="56602" spans="6:8" x14ac:dyDescent="0.25">
      <c r="F56602" s="11"/>
      <c r="G56602" s="11"/>
      <c r="H56602" s="11"/>
    </row>
    <row r="56603" spans="6:8" x14ac:dyDescent="0.25">
      <c r="F56603" s="11"/>
      <c r="G56603" s="11"/>
      <c r="H56603" s="11"/>
    </row>
    <row r="56604" spans="6:8" x14ac:dyDescent="0.25">
      <c r="F56604" s="11"/>
      <c r="G56604" s="11"/>
      <c r="H56604" s="11"/>
    </row>
    <row r="56605" spans="6:8" x14ac:dyDescent="0.25">
      <c r="F56605" s="11"/>
      <c r="G56605" s="11"/>
      <c r="H56605" s="11"/>
    </row>
    <row r="56606" spans="6:8" x14ac:dyDescent="0.25">
      <c r="F56606" s="11"/>
      <c r="G56606" s="11"/>
      <c r="H56606" s="11"/>
    </row>
    <row r="56607" spans="6:8" x14ac:dyDescent="0.25">
      <c r="F56607" s="11"/>
      <c r="G56607" s="11"/>
      <c r="H56607" s="11"/>
    </row>
    <row r="56608" spans="6:8" x14ac:dyDescent="0.25">
      <c r="F56608" s="11"/>
      <c r="G56608" s="11"/>
      <c r="H56608" s="11"/>
    </row>
    <row r="56609" spans="6:8" x14ac:dyDescent="0.25">
      <c r="F56609" s="11"/>
      <c r="G56609" s="11"/>
      <c r="H56609" s="11"/>
    </row>
    <row r="56610" spans="6:8" x14ac:dyDescent="0.25">
      <c r="F56610" s="11"/>
      <c r="G56610" s="11"/>
      <c r="H56610" s="11"/>
    </row>
    <row r="56611" spans="6:8" x14ac:dyDescent="0.25">
      <c r="F56611" s="11"/>
      <c r="G56611" s="11"/>
      <c r="H56611" s="11"/>
    </row>
    <row r="56612" spans="6:8" x14ac:dyDescent="0.25">
      <c r="F56612" s="11"/>
      <c r="G56612" s="11"/>
      <c r="H56612" s="11"/>
    </row>
    <row r="56613" spans="6:8" x14ac:dyDescent="0.25">
      <c r="F56613" s="11"/>
      <c r="G56613" s="11"/>
      <c r="H56613" s="11"/>
    </row>
    <row r="56614" spans="6:8" x14ac:dyDescent="0.25">
      <c r="F56614" s="11"/>
      <c r="G56614" s="11"/>
      <c r="H56614" s="11"/>
    </row>
    <row r="56615" spans="6:8" x14ac:dyDescent="0.25">
      <c r="F56615" s="11"/>
      <c r="G56615" s="11"/>
      <c r="H56615" s="11"/>
    </row>
    <row r="56616" spans="6:8" x14ac:dyDescent="0.25">
      <c r="F56616" s="11"/>
      <c r="G56616" s="11"/>
      <c r="H56616" s="11"/>
    </row>
    <row r="56617" spans="6:8" x14ac:dyDescent="0.25">
      <c r="F56617" s="11"/>
      <c r="G56617" s="11"/>
      <c r="H56617" s="11"/>
    </row>
    <row r="56618" spans="6:8" x14ac:dyDescent="0.25">
      <c r="F56618" s="11"/>
      <c r="G56618" s="11"/>
      <c r="H56618" s="11"/>
    </row>
    <row r="56619" spans="6:8" x14ac:dyDescent="0.25">
      <c r="F56619" s="11"/>
      <c r="G56619" s="11"/>
      <c r="H56619" s="11"/>
    </row>
    <row r="56620" spans="6:8" x14ac:dyDescent="0.25">
      <c r="F56620" s="11"/>
      <c r="G56620" s="11"/>
      <c r="H56620" s="11"/>
    </row>
    <row r="56621" spans="6:8" x14ac:dyDescent="0.25">
      <c r="F56621" s="11"/>
      <c r="G56621" s="11"/>
      <c r="H56621" s="11"/>
    </row>
    <row r="56622" spans="6:8" x14ac:dyDescent="0.25">
      <c r="F56622" s="11"/>
      <c r="G56622" s="11"/>
      <c r="H56622" s="11"/>
    </row>
    <row r="56623" spans="6:8" x14ac:dyDescent="0.25">
      <c r="F56623" s="11"/>
      <c r="G56623" s="11"/>
      <c r="H56623" s="11"/>
    </row>
    <row r="56624" spans="6:8" x14ac:dyDescent="0.25">
      <c r="F56624" s="11"/>
      <c r="G56624" s="11"/>
      <c r="H56624" s="11"/>
    </row>
    <row r="56625" spans="6:8" x14ac:dyDescent="0.25">
      <c r="F56625" s="11"/>
      <c r="G56625" s="11"/>
      <c r="H56625" s="11"/>
    </row>
    <row r="56626" spans="6:8" x14ac:dyDescent="0.25">
      <c r="F56626" s="11"/>
      <c r="G56626" s="11"/>
      <c r="H56626" s="11"/>
    </row>
    <row r="56627" spans="6:8" x14ac:dyDescent="0.25">
      <c r="F56627" s="11"/>
      <c r="G56627" s="11"/>
      <c r="H56627" s="11"/>
    </row>
    <row r="56628" spans="6:8" x14ac:dyDescent="0.25">
      <c r="F56628" s="11"/>
      <c r="G56628" s="11"/>
      <c r="H56628" s="11"/>
    </row>
    <row r="56629" spans="6:8" x14ac:dyDescent="0.25">
      <c r="F56629" s="11"/>
      <c r="G56629" s="11"/>
      <c r="H56629" s="11"/>
    </row>
    <row r="56630" spans="6:8" x14ac:dyDescent="0.25">
      <c r="F56630" s="11"/>
      <c r="G56630" s="11"/>
      <c r="H56630" s="11"/>
    </row>
    <row r="56631" spans="6:8" x14ac:dyDescent="0.25">
      <c r="F56631" s="11"/>
      <c r="G56631" s="11"/>
      <c r="H56631" s="11"/>
    </row>
    <row r="56632" spans="6:8" x14ac:dyDescent="0.25">
      <c r="F56632" s="11"/>
      <c r="G56632" s="11"/>
      <c r="H56632" s="11"/>
    </row>
    <row r="56633" spans="6:8" x14ac:dyDescent="0.25">
      <c r="F56633" s="11"/>
      <c r="G56633" s="11"/>
      <c r="H56633" s="11"/>
    </row>
    <row r="56634" spans="6:8" x14ac:dyDescent="0.25">
      <c r="F56634" s="11"/>
      <c r="G56634" s="11"/>
      <c r="H56634" s="11"/>
    </row>
    <row r="56635" spans="6:8" x14ac:dyDescent="0.25">
      <c r="F56635" s="11"/>
      <c r="G56635" s="11"/>
      <c r="H56635" s="11"/>
    </row>
    <row r="56636" spans="6:8" x14ac:dyDescent="0.25">
      <c r="F56636" s="11"/>
      <c r="G56636" s="11"/>
      <c r="H56636" s="11"/>
    </row>
    <row r="56637" spans="6:8" x14ac:dyDescent="0.25">
      <c r="F56637" s="11"/>
      <c r="G56637" s="11"/>
      <c r="H56637" s="11"/>
    </row>
    <row r="56638" spans="6:8" x14ac:dyDescent="0.25">
      <c r="F56638" s="11"/>
      <c r="G56638" s="11"/>
      <c r="H56638" s="11"/>
    </row>
    <row r="56639" spans="6:8" x14ac:dyDescent="0.25">
      <c r="F56639" s="11"/>
      <c r="G56639" s="11"/>
      <c r="H56639" s="11"/>
    </row>
    <row r="56640" spans="6:8" x14ac:dyDescent="0.25">
      <c r="F56640" s="11"/>
      <c r="G56640" s="11"/>
      <c r="H56640" s="11"/>
    </row>
    <row r="56641" spans="6:8" x14ac:dyDescent="0.25">
      <c r="F56641" s="11"/>
      <c r="G56641" s="11"/>
      <c r="H56641" s="11"/>
    </row>
    <row r="56642" spans="6:8" x14ac:dyDescent="0.25">
      <c r="F56642" s="11"/>
      <c r="G56642" s="11"/>
      <c r="H56642" s="11"/>
    </row>
    <row r="56643" spans="6:8" x14ac:dyDescent="0.25">
      <c r="F56643" s="11"/>
      <c r="G56643" s="11"/>
      <c r="H56643" s="11"/>
    </row>
    <row r="56644" spans="6:8" x14ac:dyDescent="0.25">
      <c r="F56644" s="11"/>
      <c r="G56644" s="11"/>
      <c r="H56644" s="11"/>
    </row>
    <row r="56645" spans="6:8" x14ac:dyDescent="0.25">
      <c r="F56645" s="11"/>
      <c r="G56645" s="11"/>
      <c r="H56645" s="11"/>
    </row>
    <row r="56646" spans="6:8" x14ac:dyDescent="0.25">
      <c r="F56646" s="11"/>
      <c r="G56646" s="11"/>
      <c r="H56646" s="11"/>
    </row>
    <row r="56647" spans="6:8" x14ac:dyDescent="0.25">
      <c r="F56647" s="11"/>
      <c r="G56647" s="11"/>
      <c r="H56647" s="11"/>
    </row>
    <row r="56648" spans="6:8" x14ac:dyDescent="0.25">
      <c r="F56648" s="11"/>
      <c r="G56648" s="11"/>
      <c r="H56648" s="11"/>
    </row>
    <row r="56649" spans="6:8" x14ac:dyDescent="0.25">
      <c r="F56649" s="11"/>
      <c r="G56649" s="11"/>
      <c r="H56649" s="11"/>
    </row>
    <row r="56650" spans="6:8" x14ac:dyDescent="0.25">
      <c r="F56650" s="11"/>
      <c r="G56650" s="11"/>
      <c r="H56650" s="11"/>
    </row>
    <row r="56651" spans="6:8" x14ac:dyDescent="0.25">
      <c r="F56651" s="11"/>
      <c r="G56651" s="11"/>
      <c r="H56651" s="11"/>
    </row>
    <row r="56652" spans="6:8" x14ac:dyDescent="0.25">
      <c r="F56652" s="11"/>
      <c r="G56652" s="11"/>
      <c r="H56652" s="11"/>
    </row>
    <row r="56653" spans="6:8" x14ac:dyDescent="0.25">
      <c r="F56653" s="11"/>
      <c r="G56653" s="11"/>
      <c r="H56653" s="11"/>
    </row>
    <row r="56654" spans="6:8" x14ac:dyDescent="0.25">
      <c r="F56654" s="11"/>
      <c r="G56654" s="11"/>
      <c r="H56654" s="11"/>
    </row>
    <row r="56655" spans="6:8" x14ac:dyDescent="0.25">
      <c r="F56655" s="11"/>
      <c r="G56655" s="11"/>
      <c r="H56655" s="11"/>
    </row>
    <row r="56656" spans="6:8" x14ac:dyDescent="0.25">
      <c r="F56656" s="11"/>
      <c r="G56656" s="11"/>
      <c r="H56656" s="11"/>
    </row>
    <row r="56657" spans="6:8" x14ac:dyDescent="0.25">
      <c r="F56657" s="11"/>
      <c r="G56657" s="11"/>
      <c r="H56657" s="11"/>
    </row>
    <row r="56658" spans="6:8" x14ac:dyDescent="0.25">
      <c r="F56658" s="11"/>
      <c r="G56658" s="11"/>
      <c r="H56658" s="11"/>
    </row>
    <row r="56659" spans="6:8" x14ac:dyDescent="0.25">
      <c r="F56659" s="11"/>
      <c r="G56659" s="11"/>
      <c r="H56659" s="11"/>
    </row>
    <row r="56660" spans="6:8" x14ac:dyDescent="0.25">
      <c r="F56660" s="11"/>
      <c r="G56660" s="11"/>
      <c r="H56660" s="11"/>
    </row>
    <row r="56661" spans="6:8" x14ac:dyDescent="0.25">
      <c r="F56661" s="11"/>
      <c r="G56661" s="11"/>
      <c r="H56661" s="11"/>
    </row>
    <row r="56662" spans="6:8" x14ac:dyDescent="0.25">
      <c r="F56662" s="11"/>
      <c r="G56662" s="11"/>
      <c r="H56662" s="11"/>
    </row>
    <row r="56663" spans="6:8" x14ac:dyDescent="0.25">
      <c r="F56663" s="11"/>
      <c r="G56663" s="11"/>
      <c r="H56663" s="11"/>
    </row>
    <row r="56664" spans="6:8" x14ac:dyDescent="0.25">
      <c r="F56664" s="11"/>
      <c r="G56664" s="11"/>
      <c r="H56664" s="11"/>
    </row>
    <row r="56665" spans="6:8" x14ac:dyDescent="0.25">
      <c r="F56665" s="11"/>
      <c r="G56665" s="11"/>
      <c r="H56665" s="11"/>
    </row>
    <row r="56666" spans="6:8" x14ac:dyDescent="0.25">
      <c r="F56666" s="11"/>
      <c r="G56666" s="11"/>
      <c r="H56666" s="11"/>
    </row>
    <row r="56667" spans="6:8" x14ac:dyDescent="0.25">
      <c r="F56667" s="11"/>
      <c r="G56667" s="11"/>
      <c r="H56667" s="11"/>
    </row>
    <row r="56668" spans="6:8" x14ac:dyDescent="0.25">
      <c r="F56668" s="11"/>
      <c r="G56668" s="11"/>
      <c r="H56668" s="11"/>
    </row>
    <row r="56669" spans="6:8" x14ac:dyDescent="0.25">
      <c r="F56669" s="11"/>
      <c r="G56669" s="11"/>
      <c r="H56669" s="11"/>
    </row>
    <row r="56670" spans="6:8" x14ac:dyDescent="0.25">
      <c r="F56670" s="11"/>
      <c r="G56670" s="11"/>
      <c r="H56670" s="11"/>
    </row>
    <row r="56671" spans="6:8" x14ac:dyDescent="0.25">
      <c r="F56671" s="11"/>
      <c r="G56671" s="11"/>
      <c r="H56671" s="11"/>
    </row>
    <row r="56672" spans="6:8" x14ac:dyDescent="0.25">
      <c r="F56672" s="11"/>
      <c r="G56672" s="11"/>
      <c r="H56672" s="11"/>
    </row>
    <row r="56673" spans="6:8" x14ac:dyDescent="0.25">
      <c r="F56673" s="11"/>
      <c r="G56673" s="11"/>
      <c r="H56673" s="11"/>
    </row>
    <row r="56674" spans="6:8" x14ac:dyDescent="0.25">
      <c r="F56674" s="11"/>
      <c r="G56674" s="11"/>
      <c r="H56674" s="11"/>
    </row>
    <row r="56675" spans="6:8" x14ac:dyDescent="0.25">
      <c r="F56675" s="11"/>
      <c r="G56675" s="11"/>
      <c r="H56675" s="11"/>
    </row>
    <row r="56676" spans="6:8" x14ac:dyDescent="0.25">
      <c r="F56676" s="11"/>
      <c r="G56676" s="11"/>
      <c r="H56676" s="11"/>
    </row>
    <row r="56677" spans="6:8" x14ac:dyDescent="0.25">
      <c r="F56677" s="11"/>
      <c r="G56677" s="11"/>
      <c r="H56677" s="11"/>
    </row>
    <row r="56678" spans="6:8" x14ac:dyDescent="0.25">
      <c r="F56678" s="11"/>
      <c r="G56678" s="11"/>
      <c r="H56678" s="11"/>
    </row>
    <row r="56679" spans="6:8" x14ac:dyDescent="0.25">
      <c r="F56679" s="11"/>
      <c r="G56679" s="11"/>
      <c r="H56679" s="11"/>
    </row>
    <row r="56680" spans="6:8" x14ac:dyDescent="0.25">
      <c r="F56680" s="11"/>
      <c r="G56680" s="11"/>
      <c r="H56680" s="11"/>
    </row>
    <row r="56681" spans="6:8" x14ac:dyDescent="0.25">
      <c r="F56681" s="11"/>
      <c r="G56681" s="11"/>
      <c r="H56681" s="11"/>
    </row>
    <row r="56682" spans="6:8" x14ac:dyDescent="0.25">
      <c r="F56682" s="11"/>
      <c r="G56682" s="11"/>
      <c r="H56682" s="11"/>
    </row>
    <row r="56683" spans="6:8" x14ac:dyDescent="0.25">
      <c r="F56683" s="11"/>
      <c r="G56683" s="11"/>
      <c r="H56683" s="11"/>
    </row>
    <row r="56684" spans="6:8" x14ac:dyDescent="0.25">
      <c r="F56684" s="11"/>
      <c r="G56684" s="11"/>
      <c r="H56684" s="11"/>
    </row>
    <row r="56685" spans="6:8" x14ac:dyDescent="0.25">
      <c r="F56685" s="11"/>
      <c r="G56685" s="11"/>
      <c r="H56685" s="11"/>
    </row>
    <row r="56686" spans="6:8" x14ac:dyDescent="0.25">
      <c r="F56686" s="11"/>
      <c r="G56686" s="11"/>
      <c r="H56686" s="11"/>
    </row>
    <row r="56687" spans="6:8" x14ac:dyDescent="0.25">
      <c r="F56687" s="11"/>
      <c r="G56687" s="11"/>
      <c r="H56687" s="11"/>
    </row>
    <row r="56688" spans="6:8" x14ac:dyDescent="0.25">
      <c r="F56688" s="11"/>
      <c r="G56688" s="11"/>
      <c r="H56688" s="11"/>
    </row>
    <row r="56689" spans="6:8" x14ac:dyDescent="0.25">
      <c r="F56689" s="11"/>
      <c r="G56689" s="11"/>
      <c r="H56689" s="11"/>
    </row>
    <row r="56690" spans="6:8" x14ac:dyDescent="0.25">
      <c r="F56690" s="11"/>
      <c r="G56690" s="11"/>
      <c r="H56690" s="11"/>
    </row>
    <row r="56691" spans="6:8" x14ac:dyDescent="0.25">
      <c r="F56691" s="11"/>
      <c r="G56691" s="11"/>
      <c r="H56691" s="11"/>
    </row>
    <row r="56692" spans="6:8" x14ac:dyDescent="0.25">
      <c r="F56692" s="11"/>
      <c r="G56692" s="11"/>
      <c r="H56692" s="11"/>
    </row>
    <row r="56693" spans="6:8" x14ac:dyDescent="0.25">
      <c r="F56693" s="11"/>
      <c r="G56693" s="11"/>
      <c r="H56693" s="11"/>
    </row>
    <row r="56694" spans="6:8" x14ac:dyDescent="0.25">
      <c r="F56694" s="11"/>
      <c r="G56694" s="11"/>
      <c r="H56694" s="11"/>
    </row>
    <row r="56695" spans="6:8" x14ac:dyDescent="0.25">
      <c r="F56695" s="11"/>
      <c r="G56695" s="11"/>
      <c r="H56695" s="11"/>
    </row>
    <row r="56696" spans="6:8" x14ac:dyDescent="0.25">
      <c r="F56696" s="11"/>
      <c r="G56696" s="11"/>
      <c r="H56696" s="11"/>
    </row>
    <row r="56697" spans="6:8" x14ac:dyDescent="0.25">
      <c r="F56697" s="11"/>
      <c r="G56697" s="11"/>
      <c r="H56697" s="11"/>
    </row>
    <row r="56698" spans="6:8" x14ac:dyDescent="0.25">
      <c r="F56698" s="11"/>
      <c r="G56698" s="11"/>
      <c r="H56698" s="11"/>
    </row>
    <row r="56699" spans="6:8" x14ac:dyDescent="0.25">
      <c r="F56699" s="11"/>
      <c r="G56699" s="11"/>
      <c r="H56699" s="11"/>
    </row>
    <row r="56700" spans="6:8" x14ac:dyDescent="0.25">
      <c r="F56700" s="11"/>
      <c r="G56700" s="11"/>
      <c r="H56700" s="11"/>
    </row>
    <row r="56701" spans="6:8" x14ac:dyDescent="0.25">
      <c r="F56701" s="11"/>
      <c r="G56701" s="11"/>
      <c r="H56701" s="11"/>
    </row>
    <row r="56702" spans="6:8" x14ac:dyDescent="0.25">
      <c r="F56702" s="11"/>
      <c r="G56702" s="11"/>
      <c r="H56702" s="11"/>
    </row>
    <row r="56703" spans="6:8" x14ac:dyDescent="0.25">
      <c r="F56703" s="11"/>
      <c r="G56703" s="11"/>
      <c r="H56703" s="11"/>
    </row>
    <row r="56704" spans="6:8" x14ac:dyDescent="0.25">
      <c r="F56704" s="11"/>
      <c r="G56704" s="11"/>
      <c r="H56704" s="11"/>
    </row>
    <row r="56705" spans="6:8" x14ac:dyDescent="0.25">
      <c r="F56705" s="11"/>
      <c r="G56705" s="11"/>
      <c r="H56705" s="11"/>
    </row>
    <row r="56706" spans="6:8" x14ac:dyDescent="0.25">
      <c r="F56706" s="11"/>
      <c r="G56706" s="11"/>
      <c r="H56706" s="11"/>
    </row>
    <row r="56707" spans="6:8" x14ac:dyDescent="0.25">
      <c r="F56707" s="11"/>
      <c r="G56707" s="11"/>
      <c r="H56707" s="11"/>
    </row>
    <row r="56708" spans="6:8" x14ac:dyDescent="0.25">
      <c r="F56708" s="11"/>
      <c r="G56708" s="11"/>
      <c r="H56708" s="11"/>
    </row>
    <row r="56709" spans="6:8" x14ac:dyDescent="0.25">
      <c r="F56709" s="11"/>
      <c r="G56709" s="11"/>
      <c r="H56709" s="11"/>
    </row>
    <row r="56710" spans="6:8" x14ac:dyDescent="0.25">
      <c r="F56710" s="11"/>
      <c r="G56710" s="11"/>
      <c r="H56710" s="11"/>
    </row>
    <row r="56711" spans="6:8" x14ac:dyDescent="0.25">
      <c r="F56711" s="11"/>
      <c r="G56711" s="11"/>
      <c r="H56711" s="11"/>
    </row>
    <row r="56712" spans="6:8" x14ac:dyDescent="0.25">
      <c r="F56712" s="11"/>
      <c r="G56712" s="11"/>
      <c r="H56712" s="11"/>
    </row>
    <row r="56713" spans="6:8" x14ac:dyDescent="0.25">
      <c r="F56713" s="11"/>
      <c r="G56713" s="11"/>
      <c r="H56713" s="11"/>
    </row>
    <row r="56714" spans="6:8" x14ac:dyDescent="0.25">
      <c r="F56714" s="11"/>
      <c r="G56714" s="11"/>
      <c r="H56714" s="11"/>
    </row>
    <row r="56715" spans="6:8" x14ac:dyDescent="0.25">
      <c r="F56715" s="11"/>
      <c r="G56715" s="11"/>
      <c r="H56715" s="11"/>
    </row>
    <row r="56716" spans="6:8" x14ac:dyDescent="0.25">
      <c r="F56716" s="11"/>
      <c r="G56716" s="11"/>
      <c r="H56716" s="11"/>
    </row>
    <row r="56717" spans="6:8" x14ac:dyDescent="0.25">
      <c r="F56717" s="11"/>
      <c r="G56717" s="11"/>
      <c r="H56717" s="11"/>
    </row>
    <row r="56718" spans="6:8" x14ac:dyDescent="0.25">
      <c r="F56718" s="11"/>
      <c r="G56718" s="11"/>
      <c r="H56718" s="11"/>
    </row>
    <row r="56719" spans="6:8" x14ac:dyDescent="0.25">
      <c r="F56719" s="11"/>
      <c r="G56719" s="11"/>
      <c r="H56719" s="11"/>
    </row>
    <row r="56720" spans="6:8" x14ac:dyDescent="0.25">
      <c r="F56720" s="11"/>
      <c r="G56720" s="11"/>
      <c r="H56720" s="11"/>
    </row>
    <row r="56721" spans="6:8" x14ac:dyDescent="0.25">
      <c r="F56721" s="11"/>
      <c r="G56721" s="11"/>
      <c r="H56721" s="11"/>
    </row>
    <row r="56722" spans="6:8" x14ac:dyDescent="0.25">
      <c r="F56722" s="11"/>
      <c r="G56722" s="11"/>
      <c r="H56722" s="11"/>
    </row>
    <row r="56723" spans="6:8" x14ac:dyDescent="0.25">
      <c r="F56723" s="11"/>
      <c r="G56723" s="11"/>
      <c r="H56723" s="11"/>
    </row>
    <row r="56724" spans="6:8" x14ac:dyDescent="0.25">
      <c r="F56724" s="11"/>
      <c r="G56724" s="11"/>
      <c r="H56724" s="11"/>
    </row>
    <row r="56725" spans="6:8" x14ac:dyDescent="0.25">
      <c r="F56725" s="11"/>
      <c r="G56725" s="11"/>
      <c r="H56725" s="11"/>
    </row>
    <row r="56726" spans="6:8" x14ac:dyDescent="0.25">
      <c r="F56726" s="11"/>
      <c r="G56726" s="11"/>
      <c r="H56726" s="11"/>
    </row>
    <row r="56727" spans="6:8" x14ac:dyDescent="0.25">
      <c r="F56727" s="11"/>
      <c r="G56727" s="11"/>
      <c r="H56727" s="11"/>
    </row>
    <row r="56728" spans="6:8" x14ac:dyDescent="0.25">
      <c r="F56728" s="11"/>
      <c r="G56728" s="11"/>
      <c r="H56728" s="11"/>
    </row>
    <row r="56729" spans="6:8" x14ac:dyDescent="0.25">
      <c r="F56729" s="11"/>
      <c r="G56729" s="11"/>
      <c r="H56729" s="11"/>
    </row>
    <row r="56730" spans="6:8" x14ac:dyDescent="0.25">
      <c r="F56730" s="11"/>
      <c r="G56730" s="11"/>
      <c r="H56730" s="11"/>
    </row>
    <row r="56731" spans="6:8" x14ac:dyDescent="0.25">
      <c r="F56731" s="11"/>
      <c r="G56731" s="11"/>
      <c r="H56731" s="11"/>
    </row>
    <row r="56732" spans="6:8" x14ac:dyDescent="0.25">
      <c r="F56732" s="11"/>
      <c r="G56732" s="11"/>
      <c r="H56732" s="11"/>
    </row>
    <row r="56733" spans="6:8" x14ac:dyDescent="0.25">
      <c r="F56733" s="11"/>
      <c r="G56733" s="11"/>
      <c r="H56733" s="11"/>
    </row>
    <row r="56734" spans="6:8" x14ac:dyDescent="0.25">
      <c r="F56734" s="11"/>
      <c r="G56734" s="11"/>
      <c r="H56734" s="11"/>
    </row>
    <row r="56735" spans="6:8" x14ac:dyDescent="0.25">
      <c r="F56735" s="11"/>
      <c r="G56735" s="11"/>
      <c r="H56735" s="11"/>
    </row>
    <row r="56736" spans="6:8" x14ac:dyDescent="0.25">
      <c r="F56736" s="11"/>
      <c r="G56736" s="11"/>
      <c r="H56736" s="11"/>
    </row>
    <row r="56737" spans="6:8" x14ac:dyDescent="0.25">
      <c r="F56737" s="11"/>
      <c r="G56737" s="11"/>
      <c r="H56737" s="11"/>
    </row>
    <row r="56738" spans="6:8" x14ac:dyDescent="0.25">
      <c r="F56738" s="11"/>
      <c r="G56738" s="11"/>
      <c r="H56738" s="11"/>
    </row>
    <row r="56739" spans="6:8" x14ac:dyDescent="0.25">
      <c r="F56739" s="11"/>
      <c r="G56739" s="11"/>
      <c r="H56739" s="11"/>
    </row>
    <row r="56740" spans="6:8" x14ac:dyDescent="0.25">
      <c r="F56740" s="11"/>
      <c r="G56740" s="11"/>
      <c r="H56740" s="11"/>
    </row>
    <row r="56741" spans="6:8" x14ac:dyDescent="0.25">
      <c r="F56741" s="11"/>
      <c r="G56741" s="11"/>
      <c r="H56741" s="11"/>
    </row>
    <row r="56742" spans="6:8" x14ac:dyDescent="0.25">
      <c r="F56742" s="11"/>
      <c r="G56742" s="11"/>
      <c r="H56742" s="11"/>
    </row>
    <row r="56743" spans="6:8" x14ac:dyDescent="0.25">
      <c r="F56743" s="11"/>
      <c r="G56743" s="11"/>
      <c r="H56743" s="11"/>
    </row>
    <row r="56744" spans="6:8" x14ac:dyDescent="0.25">
      <c r="F56744" s="11"/>
      <c r="G56744" s="11"/>
      <c r="H56744" s="11"/>
    </row>
    <row r="56745" spans="6:8" x14ac:dyDescent="0.25">
      <c r="F56745" s="11"/>
      <c r="G56745" s="11"/>
      <c r="H56745" s="11"/>
    </row>
    <row r="56746" spans="6:8" x14ac:dyDescent="0.25">
      <c r="F56746" s="11"/>
      <c r="G56746" s="11"/>
      <c r="H56746" s="11"/>
    </row>
    <row r="56747" spans="6:8" x14ac:dyDescent="0.25">
      <c r="F56747" s="11"/>
      <c r="G56747" s="11"/>
      <c r="H56747" s="11"/>
    </row>
    <row r="56748" spans="6:8" x14ac:dyDescent="0.25">
      <c r="F56748" s="11"/>
      <c r="G56748" s="11"/>
      <c r="H56748" s="11"/>
    </row>
    <row r="56749" spans="6:8" x14ac:dyDescent="0.25">
      <c r="F56749" s="11"/>
      <c r="G56749" s="11"/>
      <c r="H56749" s="11"/>
    </row>
    <row r="56750" spans="6:8" x14ac:dyDescent="0.25">
      <c r="F56750" s="11"/>
      <c r="G56750" s="11"/>
      <c r="H56750" s="11"/>
    </row>
    <row r="56751" spans="6:8" x14ac:dyDescent="0.25">
      <c r="F56751" s="11"/>
      <c r="G56751" s="11"/>
      <c r="H56751" s="11"/>
    </row>
    <row r="56752" spans="6:8" x14ac:dyDescent="0.25">
      <c r="F56752" s="11"/>
      <c r="G56752" s="11"/>
      <c r="H56752" s="11"/>
    </row>
    <row r="56753" spans="6:8" x14ac:dyDescent="0.25">
      <c r="F56753" s="11"/>
      <c r="G56753" s="11"/>
      <c r="H56753" s="11"/>
    </row>
    <row r="56754" spans="6:8" x14ac:dyDescent="0.25">
      <c r="F56754" s="11"/>
      <c r="G56754" s="11"/>
      <c r="H56754" s="11"/>
    </row>
    <row r="56755" spans="6:8" x14ac:dyDescent="0.25">
      <c r="F56755" s="11"/>
      <c r="G56755" s="11"/>
      <c r="H56755" s="11"/>
    </row>
    <row r="56756" spans="6:8" x14ac:dyDescent="0.25">
      <c r="F56756" s="11"/>
      <c r="G56756" s="11"/>
      <c r="H56756" s="11"/>
    </row>
    <row r="56757" spans="6:8" x14ac:dyDescent="0.25">
      <c r="F56757" s="11"/>
      <c r="G56757" s="11"/>
      <c r="H56757" s="11"/>
    </row>
    <row r="56758" spans="6:8" x14ac:dyDescent="0.25">
      <c r="F56758" s="11"/>
      <c r="G56758" s="11"/>
      <c r="H56758" s="11"/>
    </row>
    <row r="56759" spans="6:8" x14ac:dyDescent="0.25">
      <c r="F56759" s="11"/>
      <c r="G56759" s="11"/>
      <c r="H56759" s="11"/>
    </row>
    <row r="56760" spans="6:8" x14ac:dyDescent="0.25">
      <c r="F56760" s="11"/>
      <c r="G56760" s="11"/>
      <c r="H56760" s="11"/>
    </row>
    <row r="56761" spans="6:8" x14ac:dyDescent="0.25">
      <c r="F56761" s="11"/>
      <c r="G56761" s="11"/>
      <c r="H56761" s="11"/>
    </row>
    <row r="56762" spans="6:8" x14ac:dyDescent="0.25">
      <c r="F56762" s="11"/>
      <c r="G56762" s="11"/>
      <c r="H56762" s="11"/>
    </row>
    <row r="56763" spans="6:8" x14ac:dyDescent="0.25">
      <c r="F56763" s="11"/>
      <c r="G56763" s="11"/>
      <c r="H56763" s="11"/>
    </row>
    <row r="56764" spans="6:8" x14ac:dyDescent="0.25">
      <c r="F56764" s="11"/>
      <c r="G56764" s="11"/>
      <c r="H56764" s="11"/>
    </row>
    <row r="56765" spans="6:8" x14ac:dyDescent="0.25">
      <c r="F56765" s="11"/>
      <c r="G56765" s="11"/>
      <c r="H56765" s="11"/>
    </row>
    <row r="56766" spans="6:8" x14ac:dyDescent="0.25">
      <c r="F56766" s="11"/>
      <c r="G56766" s="11"/>
      <c r="H56766" s="11"/>
    </row>
    <row r="56767" spans="6:8" x14ac:dyDescent="0.25">
      <c r="F56767" s="11"/>
      <c r="G56767" s="11"/>
      <c r="H56767" s="11"/>
    </row>
    <row r="56768" spans="6:8" x14ac:dyDescent="0.25">
      <c r="F56768" s="11"/>
      <c r="G56768" s="11"/>
      <c r="H56768" s="11"/>
    </row>
    <row r="56769" spans="6:8" x14ac:dyDescent="0.25">
      <c r="F56769" s="11"/>
      <c r="G56769" s="11"/>
      <c r="H56769" s="11"/>
    </row>
    <row r="56770" spans="6:8" x14ac:dyDescent="0.25">
      <c r="F56770" s="11"/>
      <c r="G56770" s="11"/>
      <c r="H56770" s="11"/>
    </row>
    <row r="56771" spans="6:8" x14ac:dyDescent="0.25">
      <c r="F56771" s="11"/>
      <c r="G56771" s="11"/>
      <c r="H56771" s="11"/>
    </row>
    <row r="56772" spans="6:8" x14ac:dyDescent="0.25">
      <c r="F56772" s="11"/>
      <c r="G56772" s="11"/>
      <c r="H56772" s="11"/>
    </row>
    <row r="56773" spans="6:8" x14ac:dyDescent="0.25">
      <c r="F56773" s="11"/>
      <c r="G56773" s="11"/>
      <c r="H56773" s="11"/>
    </row>
    <row r="56774" spans="6:8" x14ac:dyDescent="0.25">
      <c r="F56774" s="11"/>
      <c r="G56774" s="11"/>
      <c r="H56774" s="11"/>
    </row>
    <row r="56775" spans="6:8" x14ac:dyDescent="0.25">
      <c r="F56775" s="11"/>
      <c r="G56775" s="11"/>
      <c r="H56775" s="11"/>
    </row>
    <row r="56776" spans="6:8" x14ac:dyDescent="0.25">
      <c r="F56776" s="11"/>
      <c r="G56776" s="11"/>
      <c r="H56776" s="11"/>
    </row>
    <row r="56777" spans="6:8" x14ac:dyDescent="0.25">
      <c r="F56777" s="11"/>
      <c r="G56777" s="11"/>
      <c r="H56777" s="11"/>
    </row>
    <row r="56778" spans="6:8" x14ac:dyDescent="0.25">
      <c r="F56778" s="11"/>
      <c r="G56778" s="11"/>
      <c r="H56778" s="11"/>
    </row>
    <row r="56779" spans="6:8" x14ac:dyDescent="0.25">
      <c r="F56779" s="11"/>
      <c r="G56779" s="11"/>
      <c r="H56779" s="11"/>
    </row>
    <row r="56780" spans="6:8" x14ac:dyDescent="0.25">
      <c r="F56780" s="11"/>
      <c r="G56780" s="11"/>
      <c r="H56780" s="11"/>
    </row>
    <row r="56781" spans="6:8" x14ac:dyDescent="0.25">
      <c r="F56781" s="11"/>
      <c r="G56781" s="11"/>
      <c r="H56781" s="11"/>
    </row>
    <row r="56782" spans="6:8" x14ac:dyDescent="0.25">
      <c r="F56782" s="11"/>
      <c r="G56782" s="11"/>
      <c r="H56782" s="11"/>
    </row>
    <row r="56783" spans="6:8" x14ac:dyDescent="0.25">
      <c r="F56783" s="11"/>
      <c r="G56783" s="11"/>
      <c r="H56783" s="11"/>
    </row>
    <row r="56784" spans="6:8" x14ac:dyDescent="0.25">
      <c r="F56784" s="11"/>
      <c r="G56784" s="11"/>
      <c r="H56784" s="11"/>
    </row>
    <row r="56785" spans="6:8" x14ac:dyDescent="0.25">
      <c r="F56785" s="11"/>
      <c r="G56785" s="11"/>
      <c r="H56785" s="11"/>
    </row>
    <row r="56786" spans="6:8" x14ac:dyDescent="0.25">
      <c r="F56786" s="11"/>
      <c r="G56786" s="11"/>
      <c r="H56786" s="11"/>
    </row>
    <row r="56787" spans="6:8" x14ac:dyDescent="0.25">
      <c r="F56787" s="11"/>
      <c r="G56787" s="11"/>
      <c r="H56787" s="11"/>
    </row>
    <row r="56788" spans="6:8" x14ac:dyDescent="0.25">
      <c r="F56788" s="11"/>
      <c r="G56788" s="11"/>
      <c r="H56788" s="11"/>
    </row>
    <row r="56789" spans="6:8" x14ac:dyDescent="0.25">
      <c r="F56789" s="11"/>
      <c r="G56789" s="11"/>
      <c r="H56789" s="11"/>
    </row>
    <row r="56790" spans="6:8" x14ac:dyDescent="0.25">
      <c r="F56790" s="11"/>
      <c r="G56790" s="11"/>
      <c r="H56790" s="11"/>
    </row>
    <row r="56791" spans="6:8" x14ac:dyDescent="0.25">
      <c r="F56791" s="11"/>
      <c r="G56791" s="11"/>
      <c r="H56791" s="11"/>
    </row>
    <row r="56792" spans="6:8" x14ac:dyDescent="0.25">
      <c r="F56792" s="11"/>
      <c r="G56792" s="11"/>
      <c r="H56792" s="11"/>
    </row>
    <row r="56793" spans="6:8" x14ac:dyDescent="0.25">
      <c r="F56793" s="11"/>
      <c r="G56793" s="11"/>
      <c r="H56793" s="11"/>
    </row>
    <row r="56794" spans="6:8" x14ac:dyDescent="0.25">
      <c r="F56794" s="11"/>
      <c r="G56794" s="11"/>
      <c r="H56794" s="11"/>
    </row>
    <row r="56795" spans="6:8" x14ac:dyDescent="0.25">
      <c r="F56795" s="11"/>
      <c r="G56795" s="11"/>
      <c r="H56795" s="11"/>
    </row>
    <row r="56796" spans="6:8" x14ac:dyDescent="0.25">
      <c r="F56796" s="11"/>
      <c r="G56796" s="11"/>
      <c r="H56796" s="11"/>
    </row>
    <row r="56797" spans="6:8" x14ac:dyDescent="0.25">
      <c r="F56797" s="11"/>
      <c r="G56797" s="11"/>
      <c r="H56797" s="11"/>
    </row>
    <row r="56798" spans="6:8" x14ac:dyDescent="0.25">
      <c r="F56798" s="11"/>
      <c r="G56798" s="11"/>
      <c r="H56798" s="11"/>
    </row>
    <row r="56799" spans="6:8" x14ac:dyDescent="0.25">
      <c r="F56799" s="11"/>
      <c r="G56799" s="11"/>
      <c r="H56799" s="11"/>
    </row>
    <row r="56800" spans="6:8" x14ac:dyDescent="0.25">
      <c r="F56800" s="11"/>
      <c r="G56800" s="11"/>
      <c r="H56800" s="11"/>
    </row>
    <row r="56801" spans="6:8" x14ac:dyDescent="0.25">
      <c r="F56801" s="11"/>
      <c r="G56801" s="11"/>
      <c r="H56801" s="11"/>
    </row>
    <row r="56802" spans="6:8" x14ac:dyDescent="0.25">
      <c r="F56802" s="11"/>
      <c r="G56802" s="11"/>
      <c r="H56802" s="11"/>
    </row>
    <row r="56803" spans="6:8" x14ac:dyDescent="0.25">
      <c r="F56803" s="11"/>
      <c r="G56803" s="11"/>
      <c r="H56803" s="11"/>
    </row>
    <row r="56804" spans="6:8" x14ac:dyDescent="0.25">
      <c r="F56804" s="11"/>
      <c r="G56804" s="11"/>
      <c r="H56804" s="11"/>
    </row>
    <row r="56805" spans="6:8" x14ac:dyDescent="0.25">
      <c r="F56805" s="11"/>
      <c r="G56805" s="11"/>
      <c r="H56805" s="11"/>
    </row>
    <row r="56806" spans="6:8" x14ac:dyDescent="0.25">
      <c r="F56806" s="11"/>
      <c r="G56806" s="11"/>
      <c r="H56806" s="11"/>
    </row>
    <row r="56807" spans="6:8" x14ac:dyDescent="0.25">
      <c r="F56807" s="11"/>
      <c r="G56807" s="11"/>
      <c r="H56807" s="11"/>
    </row>
    <row r="56808" spans="6:8" x14ac:dyDescent="0.25">
      <c r="F56808" s="11"/>
      <c r="G56808" s="11"/>
      <c r="H56808" s="11"/>
    </row>
    <row r="56809" spans="6:8" x14ac:dyDescent="0.25">
      <c r="F56809" s="11"/>
      <c r="G56809" s="11"/>
      <c r="H56809" s="11"/>
    </row>
    <row r="56810" spans="6:8" x14ac:dyDescent="0.25">
      <c r="F56810" s="11"/>
      <c r="G56810" s="11"/>
      <c r="H56810" s="11"/>
    </row>
    <row r="56811" spans="6:8" x14ac:dyDescent="0.25">
      <c r="F56811" s="11"/>
      <c r="G56811" s="11"/>
      <c r="H56811" s="11"/>
    </row>
    <row r="56812" spans="6:8" x14ac:dyDescent="0.25">
      <c r="F56812" s="11"/>
      <c r="G56812" s="11"/>
      <c r="H56812" s="11"/>
    </row>
    <row r="56813" spans="6:8" x14ac:dyDescent="0.25">
      <c r="F56813" s="11"/>
      <c r="G56813" s="11"/>
      <c r="H56813" s="11"/>
    </row>
    <row r="56814" spans="6:8" x14ac:dyDescent="0.25">
      <c r="F56814" s="11"/>
      <c r="G56814" s="11"/>
      <c r="H56814" s="11"/>
    </row>
    <row r="56815" spans="6:8" x14ac:dyDescent="0.25">
      <c r="F56815" s="11"/>
      <c r="G56815" s="11"/>
      <c r="H56815" s="11"/>
    </row>
    <row r="56816" spans="6:8" x14ac:dyDescent="0.25">
      <c r="F56816" s="11"/>
      <c r="G56816" s="11"/>
      <c r="H56816" s="11"/>
    </row>
    <row r="56817" spans="6:8" x14ac:dyDescent="0.25">
      <c r="F56817" s="11"/>
      <c r="G56817" s="11"/>
      <c r="H56817" s="11"/>
    </row>
    <row r="56818" spans="6:8" x14ac:dyDescent="0.25">
      <c r="F56818" s="11"/>
      <c r="G56818" s="11"/>
      <c r="H56818" s="11"/>
    </row>
    <row r="56819" spans="6:8" x14ac:dyDescent="0.25">
      <c r="F56819" s="11"/>
      <c r="G56819" s="11"/>
      <c r="H56819" s="11"/>
    </row>
    <row r="56820" spans="6:8" x14ac:dyDescent="0.25">
      <c r="F56820" s="11"/>
      <c r="G56820" s="11"/>
      <c r="H56820" s="11"/>
    </row>
    <row r="56821" spans="6:8" x14ac:dyDescent="0.25">
      <c r="F56821" s="11"/>
      <c r="G56821" s="11"/>
      <c r="H56821" s="11"/>
    </row>
    <row r="56822" spans="6:8" x14ac:dyDescent="0.25">
      <c r="F56822" s="11"/>
      <c r="G56822" s="11"/>
      <c r="H56822" s="11"/>
    </row>
    <row r="56823" spans="6:8" x14ac:dyDescent="0.25">
      <c r="F56823" s="11"/>
      <c r="G56823" s="11"/>
      <c r="H56823" s="11"/>
    </row>
    <row r="56824" spans="6:8" x14ac:dyDescent="0.25">
      <c r="F56824" s="11"/>
      <c r="G56824" s="11"/>
      <c r="H56824" s="11"/>
    </row>
    <row r="56825" spans="6:8" x14ac:dyDescent="0.25">
      <c r="F56825" s="11"/>
      <c r="G56825" s="11"/>
      <c r="H56825" s="11"/>
    </row>
    <row r="56826" spans="6:8" x14ac:dyDescent="0.25">
      <c r="F56826" s="11"/>
      <c r="G56826" s="11"/>
      <c r="H56826" s="11"/>
    </row>
    <row r="56827" spans="6:8" x14ac:dyDescent="0.25">
      <c r="F56827" s="11"/>
      <c r="G56827" s="11"/>
      <c r="H56827" s="11"/>
    </row>
    <row r="56828" spans="6:8" x14ac:dyDescent="0.25">
      <c r="F56828" s="11"/>
      <c r="G56828" s="11"/>
      <c r="H56828" s="11"/>
    </row>
    <row r="56829" spans="6:8" x14ac:dyDescent="0.25">
      <c r="F56829" s="11"/>
      <c r="G56829" s="11"/>
      <c r="H56829" s="11"/>
    </row>
    <row r="56830" spans="6:8" x14ac:dyDescent="0.25">
      <c r="F56830" s="11"/>
      <c r="G56830" s="11"/>
      <c r="H56830" s="11"/>
    </row>
    <row r="56831" spans="6:8" x14ac:dyDescent="0.25">
      <c r="F56831" s="11"/>
      <c r="G56831" s="11"/>
      <c r="H56831" s="11"/>
    </row>
    <row r="56832" spans="6:8" x14ac:dyDescent="0.25">
      <c r="F56832" s="11"/>
      <c r="G56832" s="11"/>
      <c r="H56832" s="11"/>
    </row>
    <row r="56833" spans="6:8" x14ac:dyDescent="0.25">
      <c r="F56833" s="11"/>
      <c r="G56833" s="11"/>
      <c r="H56833" s="11"/>
    </row>
    <row r="56834" spans="6:8" x14ac:dyDescent="0.25">
      <c r="F56834" s="11"/>
      <c r="G56834" s="11"/>
      <c r="H56834" s="11"/>
    </row>
    <row r="56835" spans="6:8" x14ac:dyDescent="0.25">
      <c r="F56835" s="11"/>
      <c r="G56835" s="11"/>
      <c r="H56835" s="11"/>
    </row>
    <row r="56836" spans="6:8" x14ac:dyDescent="0.25">
      <c r="F56836" s="11"/>
      <c r="G56836" s="11"/>
      <c r="H56836" s="11"/>
    </row>
    <row r="56837" spans="6:8" x14ac:dyDescent="0.25">
      <c r="F56837" s="11"/>
      <c r="G56837" s="11"/>
      <c r="H56837" s="11"/>
    </row>
    <row r="56838" spans="6:8" x14ac:dyDescent="0.25">
      <c r="F56838" s="11"/>
      <c r="G56838" s="11"/>
      <c r="H56838" s="11"/>
    </row>
    <row r="56839" spans="6:8" x14ac:dyDescent="0.25">
      <c r="F56839" s="11"/>
      <c r="G56839" s="11"/>
      <c r="H56839" s="11"/>
    </row>
    <row r="56840" spans="6:8" x14ac:dyDescent="0.25">
      <c r="F56840" s="11"/>
      <c r="G56840" s="11"/>
      <c r="H56840" s="11"/>
    </row>
    <row r="56841" spans="6:8" x14ac:dyDescent="0.25">
      <c r="F56841" s="11"/>
      <c r="G56841" s="11"/>
      <c r="H56841" s="11"/>
    </row>
    <row r="56842" spans="6:8" x14ac:dyDescent="0.25">
      <c r="F56842" s="11"/>
      <c r="G56842" s="11"/>
      <c r="H56842" s="11"/>
    </row>
    <row r="56843" spans="6:8" x14ac:dyDescent="0.25">
      <c r="F56843" s="11"/>
      <c r="G56843" s="11"/>
      <c r="H56843" s="11"/>
    </row>
    <row r="56844" spans="6:8" x14ac:dyDescent="0.25">
      <c r="F56844" s="11"/>
      <c r="G56844" s="11"/>
      <c r="H56844" s="11"/>
    </row>
    <row r="56845" spans="6:8" x14ac:dyDescent="0.25">
      <c r="F56845" s="11"/>
      <c r="G56845" s="11"/>
      <c r="H56845" s="11"/>
    </row>
    <row r="56846" spans="6:8" x14ac:dyDescent="0.25">
      <c r="F56846" s="11"/>
      <c r="G56846" s="11"/>
      <c r="H56846" s="11"/>
    </row>
    <row r="56847" spans="6:8" x14ac:dyDescent="0.25">
      <c r="F56847" s="11"/>
      <c r="G56847" s="11"/>
      <c r="H56847" s="11"/>
    </row>
    <row r="56848" spans="6:8" x14ac:dyDescent="0.25">
      <c r="F56848" s="11"/>
      <c r="G56848" s="11"/>
      <c r="H56848" s="11"/>
    </row>
    <row r="56849" spans="6:8" x14ac:dyDescent="0.25">
      <c r="F56849" s="11"/>
      <c r="G56849" s="11"/>
      <c r="H56849" s="11"/>
    </row>
    <row r="56850" spans="6:8" x14ac:dyDescent="0.25">
      <c r="F56850" s="11"/>
      <c r="G56850" s="11"/>
      <c r="H56850" s="11"/>
    </row>
    <row r="56851" spans="6:8" x14ac:dyDescent="0.25">
      <c r="F56851" s="11"/>
      <c r="G56851" s="11"/>
      <c r="H56851" s="11"/>
    </row>
    <row r="56852" spans="6:8" x14ac:dyDescent="0.25">
      <c r="F56852" s="11"/>
      <c r="G56852" s="11"/>
      <c r="H56852" s="11"/>
    </row>
    <row r="56853" spans="6:8" x14ac:dyDescent="0.25">
      <c r="F56853" s="11"/>
      <c r="G56853" s="11"/>
      <c r="H56853" s="11"/>
    </row>
    <row r="56854" spans="6:8" x14ac:dyDescent="0.25">
      <c r="F56854" s="11"/>
      <c r="G56854" s="11"/>
      <c r="H56854" s="11"/>
    </row>
    <row r="56855" spans="6:8" x14ac:dyDescent="0.25">
      <c r="F56855" s="11"/>
      <c r="G56855" s="11"/>
      <c r="H56855" s="11"/>
    </row>
    <row r="56856" spans="6:8" x14ac:dyDescent="0.25">
      <c r="F56856" s="11"/>
      <c r="G56856" s="11"/>
      <c r="H56856" s="11"/>
    </row>
    <row r="56857" spans="6:8" x14ac:dyDescent="0.25">
      <c r="F56857" s="11"/>
      <c r="G56857" s="11"/>
      <c r="H56857" s="11"/>
    </row>
    <row r="56858" spans="6:8" x14ac:dyDescent="0.25">
      <c r="F56858" s="11"/>
      <c r="G56858" s="11"/>
      <c r="H56858" s="11"/>
    </row>
    <row r="56859" spans="6:8" x14ac:dyDescent="0.25">
      <c r="F56859" s="11"/>
      <c r="G56859" s="11"/>
      <c r="H56859" s="11"/>
    </row>
    <row r="56860" spans="6:8" x14ac:dyDescent="0.25">
      <c r="F56860" s="11"/>
      <c r="G56860" s="11"/>
      <c r="H56860" s="11"/>
    </row>
    <row r="56861" spans="6:8" x14ac:dyDescent="0.25">
      <c r="F56861" s="11"/>
      <c r="G56861" s="11"/>
      <c r="H56861" s="11"/>
    </row>
    <row r="56862" spans="6:8" x14ac:dyDescent="0.25">
      <c r="F56862" s="11"/>
      <c r="G56862" s="11"/>
      <c r="H56862" s="11"/>
    </row>
    <row r="56863" spans="6:8" x14ac:dyDescent="0.25">
      <c r="F56863" s="11"/>
      <c r="G56863" s="11"/>
      <c r="H56863" s="11"/>
    </row>
    <row r="56864" spans="6:8" x14ac:dyDescent="0.25">
      <c r="F56864" s="11"/>
      <c r="G56864" s="11"/>
      <c r="H56864" s="11"/>
    </row>
    <row r="56865" spans="6:8" x14ac:dyDescent="0.25">
      <c r="F56865" s="11"/>
      <c r="G56865" s="11"/>
      <c r="H56865" s="11"/>
    </row>
    <row r="56866" spans="6:8" x14ac:dyDescent="0.25">
      <c r="F56866" s="11"/>
      <c r="G56866" s="11"/>
      <c r="H56866" s="11"/>
    </row>
    <row r="56867" spans="6:8" x14ac:dyDescent="0.25">
      <c r="F56867" s="11"/>
      <c r="G56867" s="11"/>
      <c r="H56867" s="11"/>
    </row>
    <row r="56868" spans="6:8" x14ac:dyDescent="0.25">
      <c r="F56868" s="11"/>
      <c r="G56868" s="11"/>
      <c r="H56868" s="11"/>
    </row>
    <row r="56869" spans="6:8" x14ac:dyDescent="0.25">
      <c r="F56869" s="11"/>
      <c r="G56869" s="11"/>
      <c r="H56869" s="11"/>
    </row>
    <row r="56870" spans="6:8" x14ac:dyDescent="0.25">
      <c r="F56870" s="11"/>
      <c r="G56870" s="11"/>
      <c r="H56870" s="11"/>
    </row>
    <row r="56871" spans="6:8" x14ac:dyDescent="0.25">
      <c r="F56871" s="11"/>
      <c r="G56871" s="11"/>
      <c r="H56871" s="11"/>
    </row>
    <row r="56872" spans="6:8" x14ac:dyDescent="0.25">
      <c r="F56872" s="11"/>
      <c r="G56872" s="11"/>
      <c r="H56872" s="11"/>
    </row>
    <row r="56873" spans="6:8" x14ac:dyDescent="0.25">
      <c r="F56873" s="11"/>
      <c r="G56873" s="11"/>
      <c r="H56873" s="11"/>
    </row>
    <row r="56874" spans="6:8" x14ac:dyDescent="0.25">
      <c r="F56874" s="11"/>
      <c r="G56874" s="11"/>
      <c r="H56874" s="11"/>
    </row>
    <row r="56875" spans="6:8" x14ac:dyDescent="0.25">
      <c r="F56875" s="11"/>
      <c r="G56875" s="11"/>
      <c r="H56875" s="11"/>
    </row>
    <row r="56876" spans="6:8" x14ac:dyDescent="0.25">
      <c r="F56876" s="11"/>
      <c r="G56876" s="11"/>
      <c r="H56876" s="11"/>
    </row>
    <row r="56877" spans="6:8" x14ac:dyDescent="0.25">
      <c r="F56877" s="11"/>
      <c r="G56877" s="11"/>
      <c r="H56877" s="11"/>
    </row>
    <row r="56878" spans="6:8" x14ac:dyDescent="0.25">
      <c r="F56878" s="11"/>
      <c r="G56878" s="11"/>
      <c r="H56878" s="11"/>
    </row>
    <row r="56879" spans="6:8" x14ac:dyDescent="0.25">
      <c r="F56879" s="11"/>
      <c r="G56879" s="11"/>
      <c r="H56879" s="11"/>
    </row>
    <row r="56880" spans="6:8" x14ac:dyDescent="0.25">
      <c r="F56880" s="11"/>
      <c r="G56880" s="11"/>
      <c r="H56880" s="11"/>
    </row>
    <row r="56881" spans="6:8" x14ac:dyDescent="0.25">
      <c r="F56881" s="11"/>
      <c r="G56881" s="11"/>
      <c r="H56881" s="11"/>
    </row>
    <row r="56882" spans="6:8" x14ac:dyDescent="0.25">
      <c r="F56882" s="11"/>
      <c r="G56882" s="11"/>
      <c r="H56882" s="11"/>
    </row>
    <row r="56883" spans="6:8" x14ac:dyDescent="0.25">
      <c r="F56883" s="11"/>
      <c r="G56883" s="11"/>
      <c r="H56883" s="11"/>
    </row>
    <row r="56884" spans="6:8" x14ac:dyDescent="0.25">
      <c r="F56884" s="11"/>
      <c r="G56884" s="11"/>
      <c r="H56884" s="11"/>
    </row>
    <row r="56885" spans="6:8" x14ac:dyDescent="0.25">
      <c r="F56885" s="11"/>
      <c r="G56885" s="11"/>
      <c r="H56885" s="11"/>
    </row>
    <row r="56886" spans="6:8" x14ac:dyDescent="0.25">
      <c r="F56886" s="11"/>
      <c r="G56886" s="11"/>
      <c r="H56886" s="11"/>
    </row>
    <row r="56887" spans="6:8" x14ac:dyDescent="0.25">
      <c r="F56887" s="11"/>
      <c r="G56887" s="11"/>
      <c r="H56887" s="11"/>
    </row>
    <row r="56888" spans="6:8" x14ac:dyDescent="0.25">
      <c r="F56888" s="11"/>
      <c r="G56888" s="11"/>
      <c r="H56888" s="11"/>
    </row>
    <row r="56889" spans="6:8" x14ac:dyDescent="0.25">
      <c r="F56889" s="11"/>
      <c r="G56889" s="11"/>
      <c r="H56889" s="11"/>
    </row>
    <row r="56890" spans="6:8" x14ac:dyDescent="0.25">
      <c r="F56890" s="11"/>
      <c r="G56890" s="11"/>
      <c r="H56890" s="11"/>
    </row>
    <row r="56891" spans="6:8" x14ac:dyDescent="0.25">
      <c r="F56891" s="11"/>
      <c r="G56891" s="11"/>
      <c r="H56891" s="11"/>
    </row>
    <row r="56892" spans="6:8" x14ac:dyDescent="0.25">
      <c r="F56892" s="11"/>
      <c r="G56892" s="11"/>
      <c r="H56892" s="11"/>
    </row>
    <row r="56893" spans="6:8" x14ac:dyDescent="0.25">
      <c r="F56893" s="11"/>
      <c r="G56893" s="11"/>
      <c r="H56893" s="11"/>
    </row>
    <row r="56894" spans="6:8" x14ac:dyDescent="0.25">
      <c r="F56894" s="11"/>
      <c r="G56894" s="11"/>
      <c r="H56894" s="11"/>
    </row>
    <row r="56895" spans="6:8" x14ac:dyDescent="0.25">
      <c r="F56895" s="11"/>
      <c r="G56895" s="11"/>
      <c r="H56895" s="11"/>
    </row>
    <row r="56896" spans="6:8" x14ac:dyDescent="0.25">
      <c r="F56896" s="11"/>
      <c r="G56896" s="11"/>
      <c r="H56896" s="11"/>
    </row>
    <row r="56897" spans="6:8" x14ac:dyDescent="0.25">
      <c r="F56897" s="11"/>
      <c r="G56897" s="11"/>
      <c r="H56897" s="11"/>
    </row>
    <row r="56898" spans="6:8" x14ac:dyDescent="0.25">
      <c r="F56898" s="11"/>
      <c r="G56898" s="11"/>
      <c r="H56898" s="11"/>
    </row>
    <row r="56899" spans="6:8" x14ac:dyDescent="0.25">
      <c r="F56899" s="11"/>
      <c r="G56899" s="11"/>
      <c r="H56899" s="11"/>
    </row>
    <row r="56900" spans="6:8" x14ac:dyDescent="0.25">
      <c r="F56900" s="11"/>
      <c r="G56900" s="11"/>
      <c r="H56900" s="11"/>
    </row>
    <row r="56901" spans="6:8" x14ac:dyDescent="0.25">
      <c r="F56901" s="11"/>
      <c r="G56901" s="11"/>
      <c r="H56901" s="11"/>
    </row>
    <row r="56902" spans="6:8" x14ac:dyDescent="0.25">
      <c r="F56902" s="11"/>
      <c r="G56902" s="11"/>
      <c r="H56902" s="11"/>
    </row>
    <row r="56903" spans="6:8" x14ac:dyDescent="0.25">
      <c r="F56903" s="11"/>
      <c r="G56903" s="11"/>
      <c r="H56903" s="11"/>
    </row>
    <row r="56904" spans="6:8" x14ac:dyDescent="0.25">
      <c r="F56904" s="11"/>
      <c r="G56904" s="11"/>
      <c r="H56904" s="11"/>
    </row>
    <row r="56905" spans="6:8" x14ac:dyDescent="0.25">
      <c r="F56905" s="11"/>
      <c r="G56905" s="11"/>
      <c r="H56905" s="11"/>
    </row>
    <row r="56906" spans="6:8" x14ac:dyDescent="0.25">
      <c r="F56906" s="11"/>
      <c r="G56906" s="11"/>
      <c r="H56906" s="11"/>
    </row>
    <row r="56907" spans="6:8" x14ac:dyDescent="0.25">
      <c r="F56907" s="11"/>
      <c r="G56907" s="11"/>
      <c r="H56907" s="11"/>
    </row>
    <row r="56908" spans="6:8" x14ac:dyDescent="0.25">
      <c r="F56908" s="11"/>
      <c r="G56908" s="11"/>
      <c r="H56908" s="11"/>
    </row>
    <row r="56909" spans="6:8" x14ac:dyDescent="0.25">
      <c r="F56909" s="11"/>
      <c r="G56909" s="11"/>
      <c r="H56909" s="11"/>
    </row>
    <row r="56910" spans="6:8" x14ac:dyDescent="0.25">
      <c r="F56910" s="11"/>
      <c r="G56910" s="11"/>
      <c r="H56910" s="11"/>
    </row>
    <row r="56911" spans="6:8" x14ac:dyDescent="0.25">
      <c r="F56911" s="11"/>
      <c r="G56911" s="11"/>
      <c r="H56911" s="11"/>
    </row>
    <row r="56912" spans="6:8" x14ac:dyDescent="0.25">
      <c r="F56912" s="11"/>
      <c r="G56912" s="11"/>
      <c r="H56912" s="11"/>
    </row>
    <row r="56913" spans="6:8" x14ac:dyDescent="0.25">
      <c r="F56913" s="11"/>
      <c r="G56913" s="11"/>
      <c r="H56913" s="11"/>
    </row>
    <row r="56914" spans="6:8" x14ac:dyDescent="0.25">
      <c r="F56914" s="11"/>
      <c r="G56914" s="11"/>
      <c r="H56914" s="11"/>
    </row>
    <row r="56915" spans="6:8" x14ac:dyDescent="0.25">
      <c r="F56915" s="11"/>
      <c r="G56915" s="11"/>
      <c r="H56915" s="11"/>
    </row>
    <row r="56916" spans="6:8" x14ac:dyDescent="0.25">
      <c r="F56916" s="11"/>
      <c r="G56916" s="11"/>
      <c r="H56916" s="11"/>
    </row>
    <row r="56917" spans="6:8" x14ac:dyDescent="0.25">
      <c r="F56917" s="11"/>
      <c r="G56917" s="11"/>
      <c r="H56917" s="11"/>
    </row>
    <row r="56918" spans="6:8" x14ac:dyDescent="0.25">
      <c r="F56918" s="11"/>
      <c r="G56918" s="11"/>
      <c r="H56918" s="11"/>
    </row>
    <row r="56919" spans="6:8" x14ac:dyDescent="0.25">
      <c r="F56919" s="11"/>
      <c r="G56919" s="11"/>
      <c r="H56919" s="11"/>
    </row>
    <row r="56920" spans="6:8" x14ac:dyDescent="0.25">
      <c r="F56920" s="11"/>
      <c r="G56920" s="11"/>
      <c r="H56920" s="11"/>
    </row>
    <row r="56921" spans="6:8" x14ac:dyDescent="0.25">
      <c r="F56921" s="11"/>
      <c r="G56921" s="11"/>
      <c r="H56921" s="11"/>
    </row>
    <row r="56922" spans="6:8" x14ac:dyDescent="0.25">
      <c r="F56922" s="11"/>
      <c r="G56922" s="11"/>
      <c r="H56922" s="11"/>
    </row>
    <row r="56923" spans="6:8" x14ac:dyDescent="0.25">
      <c r="F56923" s="11"/>
      <c r="G56923" s="11"/>
      <c r="H56923" s="11"/>
    </row>
    <row r="56924" spans="6:8" x14ac:dyDescent="0.25">
      <c r="F56924" s="11"/>
      <c r="G56924" s="11"/>
      <c r="H56924" s="11"/>
    </row>
    <row r="56925" spans="6:8" x14ac:dyDescent="0.25">
      <c r="F56925" s="11"/>
      <c r="G56925" s="11"/>
      <c r="H56925" s="11"/>
    </row>
    <row r="56926" spans="6:8" x14ac:dyDescent="0.25">
      <c r="F56926" s="11"/>
      <c r="G56926" s="11"/>
      <c r="H56926" s="11"/>
    </row>
    <row r="56927" spans="6:8" x14ac:dyDescent="0.25">
      <c r="F56927" s="11"/>
      <c r="G56927" s="11"/>
      <c r="H56927" s="11"/>
    </row>
    <row r="56928" spans="6:8" x14ac:dyDescent="0.25">
      <c r="F56928" s="11"/>
      <c r="G56928" s="11"/>
      <c r="H56928" s="11"/>
    </row>
    <row r="56929" spans="6:8" x14ac:dyDescent="0.25">
      <c r="F56929" s="11"/>
      <c r="G56929" s="11"/>
      <c r="H56929" s="11"/>
    </row>
    <row r="56930" spans="6:8" x14ac:dyDescent="0.25">
      <c r="F56930" s="11"/>
      <c r="G56930" s="11"/>
      <c r="H56930" s="11"/>
    </row>
    <row r="56931" spans="6:8" x14ac:dyDescent="0.25">
      <c r="F56931" s="11"/>
      <c r="G56931" s="11"/>
      <c r="H56931" s="11"/>
    </row>
    <row r="56932" spans="6:8" x14ac:dyDescent="0.25">
      <c r="F56932" s="11"/>
      <c r="G56932" s="11"/>
      <c r="H56932" s="11"/>
    </row>
    <row r="56933" spans="6:8" x14ac:dyDescent="0.25">
      <c r="F56933" s="11"/>
      <c r="G56933" s="11"/>
      <c r="H56933" s="11"/>
    </row>
    <row r="56934" spans="6:8" x14ac:dyDescent="0.25">
      <c r="F56934" s="11"/>
      <c r="G56934" s="11"/>
      <c r="H56934" s="11"/>
    </row>
    <row r="56935" spans="6:8" x14ac:dyDescent="0.25">
      <c r="F56935" s="11"/>
      <c r="G56935" s="11"/>
      <c r="H56935" s="11"/>
    </row>
    <row r="56936" spans="6:8" x14ac:dyDescent="0.25">
      <c r="F56936" s="11"/>
      <c r="G56936" s="11"/>
      <c r="H56936" s="11"/>
    </row>
    <row r="56937" spans="6:8" x14ac:dyDescent="0.25">
      <c r="F56937" s="11"/>
      <c r="G56937" s="11"/>
      <c r="H56937" s="11"/>
    </row>
    <row r="56938" spans="6:8" x14ac:dyDescent="0.25">
      <c r="F56938" s="11"/>
      <c r="G56938" s="11"/>
      <c r="H56938" s="11"/>
    </row>
    <row r="56939" spans="6:8" x14ac:dyDescent="0.25">
      <c r="F56939" s="11"/>
      <c r="G56939" s="11"/>
      <c r="H56939" s="11"/>
    </row>
    <row r="56940" spans="6:8" x14ac:dyDescent="0.25">
      <c r="F56940" s="11"/>
      <c r="G56940" s="11"/>
      <c r="H56940" s="11"/>
    </row>
    <row r="56941" spans="6:8" x14ac:dyDescent="0.25">
      <c r="F56941" s="11"/>
      <c r="G56941" s="11"/>
      <c r="H56941" s="11"/>
    </row>
    <row r="56942" spans="6:8" x14ac:dyDescent="0.25">
      <c r="F56942" s="11"/>
      <c r="G56942" s="11"/>
      <c r="H56942" s="11"/>
    </row>
    <row r="56943" spans="6:8" x14ac:dyDescent="0.25">
      <c r="F56943" s="11"/>
      <c r="G56943" s="11"/>
      <c r="H56943" s="11"/>
    </row>
    <row r="56944" spans="6:8" x14ac:dyDescent="0.25">
      <c r="F56944" s="11"/>
      <c r="G56944" s="11"/>
      <c r="H56944" s="11"/>
    </row>
    <row r="56945" spans="6:8" x14ac:dyDescent="0.25">
      <c r="F56945" s="11"/>
      <c r="G56945" s="11"/>
      <c r="H56945" s="11"/>
    </row>
    <row r="56946" spans="6:8" x14ac:dyDescent="0.25">
      <c r="F56946" s="11"/>
      <c r="G56946" s="11"/>
      <c r="H56946" s="11"/>
    </row>
    <row r="56947" spans="6:8" x14ac:dyDescent="0.25">
      <c r="F56947" s="11"/>
      <c r="G56947" s="11"/>
      <c r="H56947" s="11"/>
    </row>
    <row r="56948" spans="6:8" x14ac:dyDescent="0.25">
      <c r="F56948" s="11"/>
      <c r="G56948" s="11"/>
      <c r="H56948" s="11"/>
    </row>
    <row r="56949" spans="6:8" x14ac:dyDescent="0.25">
      <c r="F56949" s="11"/>
      <c r="G56949" s="11"/>
      <c r="H56949" s="11"/>
    </row>
    <row r="56950" spans="6:8" x14ac:dyDescent="0.25">
      <c r="F56950" s="11"/>
      <c r="G56950" s="11"/>
      <c r="H56950" s="11"/>
    </row>
    <row r="56951" spans="6:8" x14ac:dyDescent="0.25">
      <c r="F56951" s="11"/>
      <c r="G56951" s="11"/>
      <c r="H56951" s="11"/>
    </row>
    <row r="56952" spans="6:8" x14ac:dyDescent="0.25">
      <c r="F56952" s="11"/>
      <c r="G56952" s="11"/>
      <c r="H56952" s="11"/>
    </row>
    <row r="56953" spans="6:8" x14ac:dyDescent="0.25">
      <c r="F56953" s="11"/>
      <c r="G56953" s="11"/>
      <c r="H56953" s="11"/>
    </row>
    <row r="56954" spans="6:8" x14ac:dyDescent="0.25">
      <c r="F56954" s="11"/>
      <c r="G56954" s="11"/>
      <c r="H56954" s="11"/>
    </row>
    <row r="56955" spans="6:8" x14ac:dyDescent="0.25">
      <c r="F56955" s="11"/>
      <c r="G56955" s="11"/>
      <c r="H56955" s="11"/>
    </row>
    <row r="56956" spans="6:8" x14ac:dyDescent="0.25">
      <c r="F56956" s="11"/>
      <c r="G56956" s="11"/>
      <c r="H56956" s="11"/>
    </row>
    <row r="56957" spans="6:8" x14ac:dyDescent="0.25">
      <c r="F56957" s="11"/>
      <c r="G56957" s="11"/>
      <c r="H56957" s="11"/>
    </row>
    <row r="56958" spans="6:8" x14ac:dyDescent="0.25">
      <c r="F56958" s="11"/>
      <c r="G56958" s="11"/>
      <c r="H56958" s="11"/>
    </row>
    <row r="56959" spans="6:8" x14ac:dyDescent="0.25">
      <c r="F56959" s="11"/>
      <c r="G56959" s="11"/>
      <c r="H56959" s="11"/>
    </row>
    <row r="56960" spans="6:8" x14ac:dyDescent="0.25">
      <c r="F56960" s="11"/>
      <c r="G56960" s="11"/>
      <c r="H56960" s="11"/>
    </row>
    <row r="56961" spans="6:8" x14ac:dyDescent="0.25">
      <c r="F56961" s="11"/>
      <c r="G56961" s="11"/>
      <c r="H56961" s="11"/>
    </row>
    <row r="56962" spans="6:8" x14ac:dyDescent="0.25">
      <c r="F56962" s="11"/>
      <c r="G56962" s="11"/>
      <c r="H56962" s="11"/>
    </row>
    <row r="56963" spans="6:8" x14ac:dyDescent="0.25">
      <c r="F56963" s="11"/>
      <c r="G56963" s="11"/>
      <c r="H56963" s="11"/>
    </row>
    <row r="56964" spans="6:8" x14ac:dyDescent="0.25">
      <c r="F56964" s="11"/>
      <c r="G56964" s="11"/>
      <c r="H56964" s="11"/>
    </row>
    <row r="56965" spans="6:8" x14ac:dyDescent="0.25">
      <c r="F56965" s="11"/>
      <c r="G56965" s="11"/>
      <c r="H56965" s="11"/>
    </row>
    <row r="56966" spans="6:8" x14ac:dyDescent="0.25">
      <c r="F56966" s="11"/>
      <c r="G56966" s="11"/>
      <c r="H56966" s="11"/>
    </row>
    <row r="56967" spans="6:8" x14ac:dyDescent="0.25">
      <c r="F56967" s="11"/>
      <c r="G56967" s="11"/>
      <c r="H56967" s="11"/>
    </row>
    <row r="56968" spans="6:8" x14ac:dyDescent="0.25">
      <c r="F56968" s="11"/>
      <c r="G56968" s="11"/>
      <c r="H56968" s="11"/>
    </row>
    <row r="56969" spans="6:8" x14ac:dyDescent="0.25">
      <c r="F56969" s="11"/>
      <c r="G56969" s="11"/>
      <c r="H56969" s="11"/>
    </row>
    <row r="56970" spans="6:8" x14ac:dyDescent="0.25">
      <c r="F56970" s="11"/>
      <c r="G56970" s="11"/>
      <c r="H56970" s="11"/>
    </row>
    <row r="56971" spans="6:8" x14ac:dyDescent="0.25">
      <c r="F56971" s="11"/>
      <c r="G56971" s="11"/>
      <c r="H56971" s="11"/>
    </row>
    <row r="56972" spans="6:8" x14ac:dyDescent="0.25">
      <c r="F56972" s="11"/>
      <c r="G56972" s="11"/>
      <c r="H56972" s="11"/>
    </row>
    <row r="56973" spans="6:8" x14ac:dyDescent="0.25">
      <c r="F56973" s="11"/>
      <c r="G56973" s="11"/>
      <c r="H56973" s="11"/>
    </row>
    <row r="56974" spans="6:8" x14ac:dyDescent="0.25">
      <c r="F56974" s="11"/>
      <c r="G56974" s="11"/>
      <c r="H56974" s="11"/>
    </row>
    <row r="56975" spans="6:8" x14ac:dyDescent="0.25">
      <c r="F56975" s="11"/>
      <c r="G56975" s="11"/>
      <c r="H56975" s="11"/>
    </row>
    <row r="56976" spans="6:8" x14ac:dyDescent="0.25">
      <c r="F56976" s="11"/>
      <c r="G56976" s="11"/>
      <c r="H56976" s="11"/>
    </row>
    <row r="56977" spans="6:8" x14ac:dyDescent="0.25">
      <c r="F56977" s="11"/>
      <c r="G56977" s="11"/>
      <c r="H56977" s="11"/>
    </row>
    <row r="56978" spans="6:8" x14ac:dyDescent="0.25">
      <c r="F56978" s="11"/>
      <c r="G56978" s="11"/>
      <c r="H56978" s="11"/>
    </row>
    <row r="56979" spans="6:8" x14ac:dyDescent="0.25">
      <c r="F56979" s="11"/>
      <c r="G56979" s="11"/>
      <c r="H56979" s="11"/>
    </row>
    <row r="56980" spans="6:8" x14ac:dyDescent="0.25">
      <c r="F56980" s="11"/>
      <c r="G56980" s="11"/>
      <c r="H56980" s="11"/>
    </row>
    <row r="56981" spans="6:8" x14ac:dyDescent="0.25">
      <c r="F56981" s="11"/>
      <c r="G56981" s="11"/>
      <c r="H56981" s="11"/>
    </row>
    <row r="56982" spans="6:8" x14ac:dyDescent="0.25">
      <c r="F56982" s="11"/>
      <c r="G56982" s="11"/>
      <c r="H56982" s="11"/>
    </row>
    <row r="56983" spans="6:8" x14ac:dyDescent="0.25">
      <c r="F56983" s="11"/>
      <c r="G56983" s="11"/>
      <c r="H56983" s="11"/>
    </row>
    <row r="56984" spans="6:8" x14ac:dyDescent="0.25">
      <c r="F56984" s="11"/>
      <c r="G56984" s="11"/>
      <c r="H56984" s="11"/>
    </row>
    <row r="56985" spans="6:8" x14ac:dyDescent="0.25">
      <c r="F56985" s="11"/>
      <c r="G56985" s="11"/>
      <c r="H56985" s="11"/>
    </row>
    <row r="56986" spans="6:8" x14ac:dyDescent="0.25">
      <c r="F56986" s="11"/>
      <c r="G56986" s="11"/>
      <c r="H56986" s="11"/>
    </row>
    <row r="56987" spans="6:8" x14ac:dyDescent="0.25">
      <c r="F56987" s="11"/>
      <c r="G56987" s="11"/>
      <c r="H56987" s="11"/>
    </row>
    <row r="56988" spans="6:8" x14ac:dyDescent="0.25">
      <c r="F56988" s="11"/>
      <c r="G56988" s="11"/>
      <c r="H56988" s="11"/>
    </row>
    <row r="56989" spans="6:8" x14ac:dyDescent="0.25">
      <c r="F56989" s="11"/>
      <c r="G56989" s="11"/>
      <c r="H56989" s="11"/>
    </row>
    <row r="56990" spans="6:8" x14ac:dyDescent="0.25">
      <c r="F56990" s="11"/>
      <c r="G56990" s="11"/>
      <c r="H56990" s="11"/>
    </row>
    <row r="56991" spans="6:8" x14ac:dyDescent="0.25">
      <c r="F56991" s="11"/>
      <c r="G56991" s="11"/>
      <c r="H56991" s="11"/>
    </row>
    <row r="56992" spans="6:8" x14ac:dyDescent="0.25">
      <c r="F56992" s="11"/>
      <c r="G56992" s="11"/>
      <c r="H56992" s="11"/>
    </row>
    <row r="56993" spans="6:8" x14ac:dyDescent="0.25">
      <c r="F56993" s="11"/>
      <c r="G56993" s="11"/>
      <c r="H56993" s="11"/>
    </row>
    <row r="56994" spans="6:8" x14ac:dyDescent="0.25">
      <c r="F56994" s="11"/>
      <c r="G56994" s="11"/>
      <c r="H56994" s="11"/>
    </row>
    <row r="56995" spans="6:8" x14ac:dyDescent="0.25">
      <c r="F56995" s="11"/>
      <c r="G56995" s="11"/>
      <c r="H56995" s="11"/>
    </row>
    <row r="56996" spans="6:8" x14ac:dyDescent="0.25">
      <c r="F56996" s="11"/>
      <c r="G56996" s="11"/>
      <c r="H56996" s="11"/>
    </row>
    <row r="56997" spans="6:8" x14ac:dyDescent="0.25">
      <c r="F56997" s="11"/>
      <c r="G56997" s="11"/>
      <c r="H56997" s="11"/>
    </row>
    <row r="56998" spans="6:8" x14ac:dyDescent="0.25">
      <c r="F56998" s="11"/>
      <c r="G56998" s="11"/>
      <c r="H56998" s="11"/>
    </row>
    <row r="56999" spans="6:8" x14ac:dyDescent="0.25">
      <c r="F56999" s="11"/>
      <c r="G56999" s="11"/>
      <c r="H56999" s="11"/>
    </row>
    <row r="57000" spans="6:8" x14ac:dyDescent="0.25">
      <c r="F57000" s="11"/>
      <c r="G57000" s="11"/>
      <c r="H57000" s="11"/>
    </row>
    <row r="57001" spans="6:8" x14ac:dyDescent="0.25">
      <c r="F57001" s="11"/>
      <c r="G57001" s="11"/>
      <c r="H57001" s="11"/>
    </row>
    <row r="57002" spans="6:8" x14ac:dyDescent="0.25">
      <c r="F57002" s="11"/>
      <c r="G57002" s="11"/>
      <c r="H57002" s="11"/>
    </row>
    <row r="57003" spans="6:8" x14ac:dyDescent="0.25">
      <c r="F57003" s="11"/>
      <c r="G57003" s="11"/>
      <c r="H57003" s="11"/>
    </row>
    <row r="57004" spans="6:8" x14ac:dyDescent="0.25">
      <c r="F57004" s="11"/>
      <c r="G57004" s="11"/>
      <c r="H57004" s="11"/>
    </row>
    <row r="57005" spans="6:8" x14ac:dyDescent="0.25">
      <c r="F57005" s="11"/>
      <c r="G57005" s="11"/>
      <c r="H57005" s="11"/>
    </row>
    <row r="57006" spans="6:8" x14ac:dyDescent="0.25">
      <c r="F57006" s="11"/>
      <c r="G57006" s="11"/>
      <c r="H57006" s="11"/>
    </row>
    <row r="57007" spans="6:8" x14ac:dyDescent="0.25">
      <c r="F57007" s="11"/>
      <c r="G57007" s="11"/>
      <c r="H57007" s="11"/>
    </row>
    <row r="57008" spans="6:8" x14ac:dyDescent="0.25">
      <c r="F57008" s="11"/>
      <c r="G57008" s="11"/>
      <c r="H57008" s="11"/>
    </row>
    <row r="57009" spans="6:8" x14ac:dyDescent="0.25">
      <c r="F57009" s="11"/>
      <c r="G57009" s="11"/>
      <c r="H57009" s="11"/>
    </row>
    <row r="57010" spans="6:8" x14ac:dyDescent="0.25">
      <c r="F57010" s="11"/>
      <c r="G57010" s="11"/>
      <c r="H57010" s="11"/>
    </row>
    <row r="57011" spans="6:8" x14ac:dyDescent="0.25">
      <c r="F57011" s="11"/>
      <c r="G57011" s="11"/>
      <c r="H57011" s="11"/>
    </row>
    <row r="57012" spans="6:8" x14ac:dyDescent="0.25">
      <c r="F57012" s="11"/>
      <c r="G57012" s="11"/>
      <c r="H57012" s="11"/>
    </row>
    <row r="57013" spans="6:8" x14ac:dyDescent="0.25">
      <c r="F57013" s="11"/>
      <c r="G57013" s="11"/>
      <c r="H57013" s="11"/>
    </row>
    <row r="57014" spans="6:8" x14ac:dyDescent="0.25">
      <c r="F57014" s="11"/>
      <c r="G57014" s="11"/>
      <c r="H57014" s="11"/>
    </row>
    <row r="57015" spans="6:8" x14ac:dyDescent="0.25">
      <c r="F57015" s="11"/>
      <c r="G57015" s="11"/>
      <c r="H57015" s="11"/>
    </row>
    <row r="57016" spans="6:8" x14ac:dyDescent="0.25">
      <c r="F57016" s="11"/>
      <c r="G57016" s="11"/>
      <c r="H57016" s="11"/>
    </row>
    <row r="57017" spans="6:8" x14ac:dyDescent="0.25">
      <c r="F57017" s="11"/>
      <c r="G57017" s="11"/>
      <c r="H57017" s="11"/>
    </row>
    <row r="57018" spans="6:8" x14ac:dyDescent="0.25">
      <c r="F57018" s="11"/>
      <c r="G57018" s="11"/>
      <c r="H57018" s="11"/>
    </row>
    <row r="57019" spans="6:8" x14ac:dyDescent="0.25">
      <c r="F57019" s="11"/>
      <c r="G57019" s="11"/>
      <c r="H57019" s="11"/>
    </row>
    <row r="57020" spans="6:8" x14ac:dyDescent="0.25">
      <c r="F57020" s="11"/>
      <c r="G57020" s="11"/>
      <c r="H57020" s="11"/>
    </row>
    <row r="57021" spans="6:8" x14ac:dyDescent="0.25">
      <c r="F57021" s="11"/>
      <c r="G57021" s="11"/>
      <c r="H57021" s="11"/>
    </row>
    <row r="57022" spans="6:8" x14ac:dyDescent="0.25">
      <c r="F57022" s="11"/>
      <c r="G57022" s="11"/>
      <c r="H57022" s="11"/>
    </row>
    <row r="57023" spans="6:8" x14ac:dyDescent="0.25">
      <c r="F57023" s="11"/>
      <c r="G57023" s="11"/>
      <c r="H57023" s="11"/>
    </row>
    <row r="57024" spans="6:8" x14ac:dyDescent="0.25">
      <c r="F57024" s="11"/>
      <c r="G57024" s="11"/>
      <c r="H57024" s="11"/>
    </row>
    <row r="57025" spans="6:8" x14ac:dyDescent="0.25">
      <c r="F57025" s="11"/>
      <c r="G57025" s="11"/>
      <c r="H57025" s="11"/>
    </row>
    <row r="57026" spans="6:8" x14ac:dyDescent="0.25">
      <c r="F57026" s="11"/>
      <c r="G57026" s="11"/>
      <c r="H57026" s="11"/>
    </row>
    <row r="57027" spans="6:8" x14ac:dyDescent="0.25">
      <c r="F57027" s="11"/>
      <c r="G57027" s="11"/>
      <c r="H57027" s="11"/>
    </row>
    <row r="57028" spans="6:8" x14ac:dyDescent="0.25">
      <c r="F57028" s="11"/>
      <c r="G57028" s="11"/>
      <c r="H57028" s="11"/>
    </row>
    <row r="57029" spans="6:8" x14ac:dyDescent="0.25">
      <c r="F57029" s="11"/>
      <c r="G57029" s="11"/>
      <c r="H57029" s="11"/>
    </row>
    <row r="57030" spans="6:8" x14ac:dyDescent="0.25">
      <c r="F57030" s="11"/>
      <c r="G57030" s="11"/>
      <c r="H57030" s="11"/>
    </row>
    <row r="57031" spans="6:8" x14ac:dyDescent="0.25">
      <c r="F57031" s="11"/>
      <c r="G57031" s="11"/>
      <c r="H57031" s="11"/>
    </row>
    <row r="57032" spans="6:8" x14ac:dyDescent="0.25">
      <c r="F57032" s="11"/>
      <c r="G57032" s="11"/>
      <c r="H57032" s="11"/>
    </row>
    <row r="57033" spans="6:8" x14ac:dyDescent="0.25">
      <c r="F57033" s="11"/>
      <c r="G57033" s="11"/>
      <c r="H57033" s="11"/>
    </row>
    <row r="57034" spans="6:8" x14ac:dyDescent="0.25">
      <c r="F57034" s="11"/>
      <c r="G57034" s="11"/>
      <c r="H57034" s="11"/>
    </row>
    <row r="57035" spans="6:8" x14ac:dyDescent="0.25">
      <c r="F57035" s="11"/>
      <c r="G57035" s="11"/>
      <c r="H57035" s="11"/>
    </row>
    <row r="57036" spans="6:8" x14ac:dyDescent="0.25">
      <c r="F57036" s="11"/>
      <c r="G57036" s="11"/>
      <c r="H57036" s="11"/>
    </row>
    <row r="57037" spans="6:8" x14ac:dyDescent="0.25">
      <c r="F57037" s="11"/>
      <c r="G57037" s="11"/>
      <c r="H57037" s="11"/>
    </row>
    <row r="57038" spans="6:8" x14ac:dyDescent="0.25">
      <c r="F57038" s="11"/>
      <c r="G57038" s="11"/>
      <c r="H57038" s="11"/>
    </row>
    <row r="57039" spans="6:8" x14ac:dyDescent="0.25">
      <c r="F57039" s="11"/>
      <c r="G57039" s="11"/>
      <c r="H57039" s="11"/>
    </row>
    <row r="57040" spans="6:8" x14ac:dyDescent="0.25">
      <c r="F57040" s="11"/>
      <c r="G57040" s="11"/>
      <c r="H57040" s="11"/>
    </row>
    <row r="57041" spans="6:8" x14ac:dyDescent="0.25">
      <c r="F57041" s="11"/>
      <c r="G57041" s="11"/>
      <c r="H57041" s="11"/>
    </row>
    <row r="57042" spans="6:8" x14ac:dyDescent="0.25">
      <c r="F57042" s="11"/>
      <c r="G57042" s="11"/>
      <c r="H57042" s="11"/>
    </row>
    <row r="57043" spans="6:8" x14ac:dyDescent="0.25">
      <c r="F57043" s="11"/>
      <c r="G57043" s="11"/>
      <c r="H57043" s="11"/>
    </row>
    <row r="57044" spans="6:8" x14ac:dyDescent="0.25">
      <c r="F57044" s="11"/>
      <c r="G57044" s="11"/>
      <c r="H57044" s="11"/>
    </row>
    <row r="57045" spans="6:8" x14ac:dyDescent="0.25">
      <c r="F57045" s="11"/>
      <c r="G57045" s="11"/>
      <c r="H57045" s="11"/>
    </row>
    <row r="57046" spans="6:8" x14ac:dyDescent="0.25">
      <c r="F57046" s="11"/>
      <c r="G57046" s="11"/>
      <c r="H57046" s="11"/>
    </row>
    <row r="57047" spans="6:8" x14ac:dyDescent="0.25">
      <c r="F57047" s="11"/>
      <c r="G57047" s="11"/>
      <c r="H57047" s="11"/>
    </row>
    <row r="57048" spans="6:8" x14ac:dyDescent="0.25">
      <c r="F57048" s="11"/>
      <c r="G57048" s="11"/>
      <c r="H57048" s="11"/>
    </row>
    <row r="57049" spans="6:8" x14ac:dyDescent="0.25">
      <c r="F57049" s="11"/>
      <c r="G57049" s="11"/>
      <c r="H57049" s="11"/>
    </row>
    <row r="57050" spans="6:8" x14ac:dyDescent="0.25">
      <c r="F57050" s="11"/>
      <c r="G57050" s="11"/>
      <c r="H57050" s="11"/>
    </row>
    <row r="57051" spans="6:8" x14ac:dyDescent="0.25">
      <c r="F57051" s="11"/>
      <c r="G57051" s="11"/>
      <c r="H57051" s="11"/>
    </row>
    <row r="57052" spans="6:8" x14ac:dyDescent="0.25">
      <c r="F57052" s="11"/>
      <c r="G57052" s="11"/>
      <c r="H57052" s="11"/>
    </row>
    <row r="57053" spans="6:8" x14ac:dyDescent="0.25">
      <c r="F57053" s="11"/>
      <c r="G57053" s="11"/>
      <c r="H57053" s="11"/>
    </row>
    <row r="57054" spans="6:8" x14ac:dyDescent="0.25">
      <c r="F57054" s="11"/>
      <c r="G57054" s="11"/>
      <c r="H57054" s="11"/>
    </row>
    <row r="57055" spans="6:8" x14ac:dyDescent="0.25">
      <c r="F57055" s="11"/>
      <c r="G57055" s="11"/>
      <c r="H57055" s="11"/>
    </row>
    <row r="57056" spans="6:8" x14ac:dyDescent="0.25">
      <c r="F57056" s="11"/>
      <c r="G57056" s="11"/>
      <c r="H57056" s="11"/>
    </row>
    <row r="57057" spans="6:8" x14ac:dyDescent="0.25">
      <c r="F57057" s="11"/>
      <c r="G57057" s="11"/>
      <c r="H57057" s="11"/>
    </row>
    <row r="57058" spans="6:8" x14ac:dyDescent="0.25">
      <c r="F57058" s="11"/>
      <c r="G57058" s="11"/>
      <c r="H57058" s="11"/>
    </row>
    <row r="57059" spans="6:8" x14ac:dyDescent="0.25">
      <c r="F57059" s="11"/>
      <c r="G57059" s="11"/>
      <c r="H57059" s="11"/>
    </row>
    <row r="57060" spans="6:8" x14ac:dyDescent="0.25">
      <c r="F57060" s="11"/>
      <c r="G57060" s="11"/>
      <c r="H57060" s="11"/>
    </row>
    <row r="57061" spans="6:8" x14ac:dyDescent="0.25">
      <c r="F57061" s="11"/>
      <c r="G57061" s="11"/>
      <c r="H57061" s="11"/>
    </row>
    <row r="57062" spans="6:8" x14ac:dyDescent="0.25">
      <c r="F57062" s="11"/>
      <c r="G57062" s="11"/>
      <c r="H57062" s="11"/>
    </row>
    <row r="57063" spans="6:8" x14ac:dyDescent="0.25">
      <c r="F57063" s="11"/>
      <c r="G57063" s="11"/>
      <c r="H57063" s="11"/>
    </row>
    <row r="57064" spans="6:8" x14ac:dyDescent="0.25">
      <c r="F57064" s="11"/>
      <c r="G57064" s="11"/>
      <c r="H57064" s="11"/>
    </row>
    <row r="57065" spans="6:8" x14ac:dyDescent="0.25">
      <c r="F57065" s="11"/>
      <c r="G57065" s="11"/>
      <c r="H57065" s="11"/>
    </row>
    <row r="57066" spans="6:8" x14ac:dyDescent="0.25">
      <c r="F57066" s="11"/>
      <c r="G57066" s="11"/>
      <c r="H57066" s="11"/>
    </row>
    <row r="57067" spans="6:8" x14ac:dyDescent="0.25">
      <c r="F57067" s="11"/>
      <c r="G57067" s="11"/>
      <c r="H57067" s="11"/>
    </row>
    <row r="57068" spans="6:8" x14ac:dyDescent="0.25">
      <c r="F57068" s="11"/>
      <c r="G57068" s="11"/>
      <c r="H57068" s="11"/>
    </row>
    <row r="57069" spans="6:8" x14ac:dyDescent="0.25">
      <c r="F57069" s="11"/>
      <c r="G57069" s="11"/>
      <c r="H57069" s="11"/>
    </row>
    <row r="57070" spans="6:8" x14ac:dyDescent="0.25">
      <c r="F57070" s="11"/>
      <c r="G57070" s="11"/>
      <c r="H57070" s="11"/>
    </row>
    <row r="57071" spans="6:8" x14ac:dyDescent="0.25">
      <c r="F57071" s="11"/>
      <c r="G57071" s="11"/>
      <c r="H57071" s="11"/>
    </row>
    <row r="57072" spans="6:8" x14ac:dyDescent="0.25">
      <c r="F57072" s="11"/>
      <c r="G57072" s="11"/>
      <c r="H57072" s="11"/>
    </row>
    <row r="57073" spans="6:8" x14ac:dyDescent="0.25">
      <c r="F57073" s="11"/>
      <c r="G57073" s="11"/>
      <c r="H57073" s="11"/>
    </row>
    <row r="57074" spans="6:8" x14ac:dyDescent="0.25">
      <c r="F57074" s="11"/>
      <c r="G57074" s="11"/>
      <c r="H57074" s="11"/>
    </row>
    <row r="57075" spans="6:8" x14ac:dyDescent="0.25">
      <c r="F57075" s="11"/>
      <c r="G57075" s="11"/>
      <c r="H57075" s="11"/>
    </row>
    <row r="57076" spans="6:8" x14ac:dyDescent="0.25">
      <c r="F57076" s="11"/>
      <c r="G57076" s="11"/>
      <c r="H57076" s="11"/>
    </row>
    <row r="57077" spans="6:8" x14ac:dyDescent="0.25">
      <c r="F57077" s="11"/>
      <c r="G57077" s="11"/>
      <c r="H57077" s="11"/>
    </row>
    <row r="57078" spans="6:8" x14ac:dyDescent="0.25">
      <c r="F57078" s="11"/>
      <c r="G57078" s="11"/>
      <c r="H57078" s="11"/>
    </row>
    <row r="57079" spans="6:8" x14ac:dyDescent="0.25">
      <c r="F57079" s="11"/>
      <c r="G57079" s="11"/>
      <c r="H57079" s="11"/>
    </row>
    <row r="57080" spans="6:8" x14ac:dyDescent="0.25">
      <c r="F57080" s="11"/>
      <c r="G57080" s="11"/>
      <c r="H57080" s="11"/>
    </row>
    <row r="57081" spans="6:8" x14ac:dyDescent="0.25">
      <c r="F57081" s="11"/>
      <c r="G57081" s="11"/>
      <c r="H57081" s="11"/>
    </row>
    <row r="57082" spans="6:8" x14ac:dyDescent="0.25">
      <c r="F57082" s="11"/>
      <c r="G57082" s="11"/>
      <c r="H57082" s="11"/>
    </row>
    <row r="57083" spans="6:8" x14ac:dyDescent="0.25">
      <c r="F57083" s="11"/>
      <c r="G57083" s="11"/>
      <c r="H57083" s="11"/>
    </row>
    <row r="57084" spans="6:8" x14ac:dyDescent="0.25">
      <c r="F57084" s="11"/>
      <c r="G57084" s="11"/>
      <c r="H57084" s="11"/>
    </row>
    <row r="57085" spans="6:8" x14ac:dyDescent="0.25">
      <c r="F57085" s="11"/>
      <c r="G57085" s="11"/>
      <c r="H57085" s="11"/>
    </row>
    <row r="57086" spans="6:8" x14ac:dyDescent="0.25">
      <c r="F57086" s="11"/>
      <c r="G57086" s="11"/>
      <c r="H57086" s="11"/>
    </row>
    <row r="57087" spans="6:8" x14ac:dyDescent="0.25">
      <c r="F57087" s="11"/>
      <c r="G57087" s="11"/>
      <c r="H57087" s="11"/>
    </row>
    <row r="57088" spans="6:8" x14ac:dyDescent="0.25">
      <c r="F57088" s="11"/>
      <c r="G57088" s="11"/>
      <c r="H57088" s="11"/>
    </row>
    <row r="57089" spans="6:8" x14ac:dyDescent="0.25">
      <c r="F57089" s="11"/>
      <c r="G57089" s="11"/>
      <c r="H57089" s="11"/>
    </row>
    <row r="57090" spans="6:8" x14ac:dyDescent="0.25">
      <c r="F57090" s="11"/>
      <c r="G57090" s="11"/>
      <c r="H57090" s="11"/>
    </row>
    <row r="57091" spans="6:8" x14ac:dyDescent="0.25">
      <c r="F57091" s="11"/>
      <c r="G57091" s="11"/>
      <c r="H57091" s="11"/>
    </row>
    <row r="57092" spans="6:8" x14ac:dyDescent="0.25">
      <c r="F57092" s="11"/>
      <c r="G57092" s="11"/>
      <c r="H57092" s="11"/>
    </row>
    <row r="57093" spans="6:8" x14ac:dyDescent="0.25">
      <c r="F57093" s="11"/>
      <c r="G57093" s="11"/>
      <c r="H57093" s="11"/>
    </row>
    <row r="57094" spans="6:8" x14ac:dyDescent="0.25">
      <c r="F57094" s="11"/>
      <c r="G57094" s="11"/>
      <c r="H57094" s="11"/>
    </row>
    <row r="57095" spans="6:8" x14ac:dyDescent="0.25">
      <c r="F57095" s="11"/>
      <c r="G57095" s="11"/>
      <c r="H57095" s="11"/>
    </row>
    <row r="57096" spans="6:8" x14ac:dyDescent="0.25">
      <c r="F57096" s="11"/>
      <c r="G57096" s="11"/>
      <c r="H57096" s="11"/>
    </row>
    <row r="57097" spans="6:8" x14ac:dyDescent="0.25">
      <c r="F57097" s="11"/>
      <c r="G57097" s="11"/>
      <c r="H57097" s="11"/>
    </row>
    <row r="57098" spans="6:8" x14ac:dyDescent="0.25">
      <c r="F57098" s="11"/>
      <c r="G57098" s="11"/>
      <c r="H57098" s="11"/>
    </row>
    <row r="57099" spans="6:8" x14ac:dyDescent="0.25">
      <c r="F57099" s="11"/>
      <c r="G57099" s="11"/>
      <c r="H57099" s="11"/>
    </row>
    <row r="57100" spans="6:8" x14ac:dyDescent="0.25">
      <c r="F57100" s="11"/>
      <c r="G57100" s="11"/>
      <c r="H57100" s="11"/>
    </row>
    <row r="57101" spans="6:8" x14ac:dyDescent="0.25">
      <c r="F57101" s="11"/>
      <c r="G57101" s="11"/>
      <c r="H57101" s="11"/>
    </row>
    <row r="57102" spans="6:8" x14ac:dyDescent="0.25">
      <c r="F57102" s="11"/>
      <c r="G57102" s="11"/>
      <c r="H57102" s="11"/>
    </row>
    <row r="57103" spans="6:8" x14ac:dyDescent="0.25">
      <c r="F57103" s="11"/>
      <c r="G57103" s="11"/>
      <c r="H57103" s="11"/>
    </row>
    <row r="57104" spans="6:8" x14ac:dyDescent="0.25">
      <c r="F57104" s="11"/>
      <c r="G57104" s="11"/>
      <c r="H57104" s="11"/>
    </row>
    <row r="57105" spans="6:8" x14ac:dyDescent="0.25">
      <c r="F57105" s="11"/>
      <c r="G57105" s="11"/>
      <c r="H57105" s="11"/>
    </row>
    <row r="57106" spans="6:8" x14ac:dyDescent="0.25">
      <c r="F57106" s="11"/>
      <c r="G57106" s="11"/>
      <c r="H57106" s="11"/>
    </row>
    <row r="57107" spans="6:8" x14ac:dyDescent="0.25">
      <c r="F57107" s="11"/>
      <c r="G57107" s="11"/>
      <c r="H57107" s="11"/>
    </row>
    <row r="57108" spans="6:8" x14ac:dyDescent="0.25">
      <c r="F57108" s="11"/>
      <c r="G57108" s="11"/>
      <c r="H57108" s="11"/>
    </row>
    <row r="57109" spans="6:8" x14ac:dyDescent="0.25">
      <c r="F57109" s="11"/>
      <c r="G57109" s="11"/>
      <c r="H57109" s="11"/>
    </row>
    <row r="57110" spans="6:8" x14ac:dyDescent="0.25">
      <c r="F57110" s="11"/>
      <c r="G57110" s="11"/>
      <c r="H57110" s="11"/>
    </row>
    <row r="57111" spans="6:8" x14ac:dyDescent="0.25">
      <c r="F57111" s="11"/>
      <c r="G57111" s="11"/>
      <c r="H57111" s="11"/>
    </row>
    <row r="57112" spans="6:8" x14ac:dyDescent="0.25">
      <c r="F57112" s="11"/>
      <c r="G57112" s="11"/>
      <c r="H57112" s="11"/>
    </row>
    <row r="57113" spans="6:8" x14ac:dyDescent="0.25">
      <c r="F57113" s="11"/>
      <c r="G57113" s="11"/>
      <c r="H57113" s="11"/>
    </row>
    <row r="57114" spans="6:8" x14ac:dyDescent="0.25">
      <c r="F57114" s="11"/>
      <c r="G57114" s="11"/>
      <c r="H57114" s="11"/>
    </row>
    <row r="57115" spans="6:8" x14ac:dyDescent="0.25">
      <c r="F57115" s="11"/>
      <c r="G57115" s="11"/>
      <c r="H57115" s="11"/>
    </row>
    <row r="57116" spans="6:8" x14ac:dyDescent="0.25">
      <c r="F57116" s="11"/>
      <c r="G57116" s="11"/>
      <c r="H57116" s="11"/>
    </row>
    <row r="57117" spans="6:8" x14ac:dyDescent="0.25">
      <c r="F57117" s="11"/>
      <c r="G57117" s="11"/>
      <c r="H57117" s="11"/>
    </row>
    <row r="57118" spans="6:8" x14ac:dyDescent="0.25">
      <c r="F57118" s="11"/>
      <c r="G57118" s="11"/>
      <c r="H57118" s="11"/>
    </row>
    <row r="57119" spans="6:8" x14ac:dyDescent="0.25">
      <c r="F57119" s="11"/>
      <c r="G57119" s="11"/>
      <c r="H57119" s="11"/>
    </row>
    <row r="57120" spans="6:8" x14ac:dyDescent="0.25">
      <c r="F57120" s="11"/>
      <c r="G57120" s="11"/>
      <c r="H57120" s="11"/>
    </row>
    <row r="57121" spans="6:8" x14ac:dyDescent="0.25">
      <c r="F57121" s="11"/>
      <c r="G57121" s="11"/>
      <c r="H57121" s="11"/>
    </row>
    <row r="57122" spans="6:8" x14ac:dyDescent="0.25">
      <c r="F57122" s="11"/>
      <c r="G57122" s="11"/>
      <c r="H57122" s="11"/>
    </row>
    <row r="57123" spans="6:8" x14ac:dyDescent="0.25">
      <c r="F57123" s="11"/>
      <c r="G57123" s="11"/>
      <c r="H57123" s="11"/>
    </row>
    <row r="57124" spans="6:8" x14ac:dyDescent="0.25">
      <c r="F57124" s="11"/>
      <c r="G57124" s="11"/>
      <c r="H57124" s="11"/>
    </row>
    <row r="57125" spans="6:8" x14ac:dyDescent="0.25">
      <c r="F57125" s="11"/>
      <c r="G57125" s="11"/>
      <c r="H57125" s="11"/>
    </row>
    <row r="57126" spans="6:8" x14ac:dyDescent="0.25">
      <c r="F57126" s="11"/>
      <c r="G57126" s="11"/>
      <c r="H57126" s="11"/>
    </row>
    <row r="57127" spans="6:8" x14ac:dyDescent="0.25">
      <c r="F57127" s="11"/>
      <c r="G57127" s="11"/>
      <c r="H57127" s="11"/>
    </row>
    <row r="57128" spans="6:8" x14ac:dyDescent="0.25">
      <c r="F57128" s="11"/>
      <c r="G57128" s="11"/>
      <c r="H57128" s="11"/>
    </row>
    <row r="57129" spans="6:8" x14ac:dyDescent="0.25">
      <c r="F57129" s="11"/>
      <c r="G57129" s="11"/>
      <c r="H57129" s="11"/>
    </row>
    <row r="57130" spans="6:8" x14ac:dyDescent="0.25">
      <c r="F57130" s="11"/>
      <c r="G57130" s="11"/>
      <c r="H57130" s="11"/>
    </row>
    <row r="57131" spans="6:8" x14ac:dyDescent="0.25">
      <c r="F57131" s="11"/>
      <c r="G57131" s="11"/>
      <c r="H57131" s="11"/>
    </row>
    <row r="57132" spans="6:8" x14ac:dyDescent="0.25">
      <c r="F57132" s="11"/>
      <c r="G57132" s="11"/>
      <c r="H57132" s="11"/>
    </row>
    <row r="57133" spans="6:8" x14ac:dyDescent="0.25">
      <c r="F57133" s="11"/>
      <c r="G57133" s="11"/>
      <c r="H57133" s="11"/>
    </row>
    <row r="57134" spans="6:8" x14ac:dyDescent="0.25">
      <c r="F57134" s="11"/>
      <c r="G57134" s="11"/>
      <c r="H57134" s="11"/>
    </row>
    <row r="57135" spans="6:8" x14ac:dyDescent="0.25">
      <c r="F57135" s="11"/>
      <c r="G57135" s="11"/>
      <c r="H57135" s="11"/>
    </row>
    <row r="57136" spans="6:8" x14ac:dyDescent="0.25">
      <c r="F57136" s="11"/>
      <c r="G57136" s="11"/>
      <c r="H57136" s="11"/>
    </row>
    <row r="57137" spans="6:8" x14ac:dyDescent="0.25">
      <c r="F57137" s="11"/>
      <c r="G57137" s="11"/>
      <c r="H57137" s="11"/>
    </row>
    <row r="57138" spans="6:8" x14ac:dyDescent="0.25">
      <c r="F57138" s="11"/>
      <c r="G57138" s="11"/>
      <c r="H57138" s="11"/>
    </row>
    <row r="57139" spans="6:8" x14ac:dyDescent="0.25">
      <c r="F57139" s="11"/>
      <c r="G57139" s="11"/>
      <c r="H57139" s="11"/>
    </row>
    <row r="57140" spans="6:8" x14ac:dyDescent="0.25">
      <c r="F57140" s="11"/>
      <c r="G57140" s="11"/>
      <c r="H57140" s="11"/>
    </row>
    <row r="57141" spans="6:8" x14ac:dyDescent="0.25">
      <c r="F57141" s="11"/>
      <c r="G57141" s="11"/>
      <c r="H57141" s="11"/>
    </row>
    <row r="57142" spans="6:8" x14ac:dyDescent="0.25">
      <c r="F57142" s="11"/>
      <c r="G57142" s="11"/>
      <c r="H57142" s="11"/>
    </row>
    <row r="57143" spans="6:8" x14ac:dyDescent="0.25">
      <c r="F57143" s="11"/>
      <c r="G57143" s="11"/>
      <c r="H57143" s="11"/>
    </row>
    <row r="57144" spans="6:8" x14ac:dyDescent="0.25">
      <c r="F57144" s="11"/>
      <c r="G57144" s="11"/>
      <c r="H57144" s="11"/>
    </row>
    <row r="57145" spans="6:8" x14ac:dyDescent="0.25">
      <c r="F57145" s="11"/>
      <c r="G57145" s="11"/>
      <c r="H57145" s="11"/>
    </row>
    <row r="57146" spans="6:8" x14ac:dyDescent="0.25">
      <c r="F57146" s="11"/>
      <c r="G57146" s="11"/>
      <c r="H57146" s="11"/>
    </row>
    <row r="57147" spans="6:8" x14ac:dyDescent="0.25">
      <c r="F57147" s="11"/>
      <c r="G57147" s="11"/>
      <c r="H57147" s="11"/>
    </row>
    <row r="57148" spans="6:8" x14ac:dyDescent="0.25">
      <c r="F57148" s="11"/>
      <c r="G57148" s="11"/>
      <c r="H57148" s="11"/>
    </row>
    <row r="57149" spans="6:8" x14ac:dyDescent="0.25">
      <c r="F57149" s="11"/>
      <c r="G57149" s="11"/>
      <c r="H57149" s="11"/>
    </row>
    <row r="57150" spans="6:8" x14ac:dyDescent="0.25">
      <c r="F57150" s="11"/>
      <c r="G57150" s="11"/>
      <c r="H57150" s="11"/>
    </row>
    <row r="57151" spans="6:8" x14ac:dyDescent="0.25">
      <c r="F57151" s="11"/>
      <c r="G57151" s="11"/>
      <c r="H57151" s="11"/>
    </row>
    <row r="57152" spans="6:8" x14ac:dyDescent="0.25">
      <c r="F57152" s="11"/>
      <c r="G57152" s="11"/>
      <c r="H57152" s="11"/>
    </row>
    <row r="57153" spans="6:8" x14ac:dyDescent="0.25">
      <c r="F57153" s="11"/>
      <c r="G57153" s="11"/>
      <c r="H57153" s="11"/>
    </row>
    <row r="57154" spans="6:8" x14ac:dyDescent="0.25">
      <c r="F57154" s="11"/>
      <c r="G57154" s="11"/>
      <c r="H57154" s="11"/>
    </row>
    <row r="57155" spans="6:8" x14ac:dyDescent="0.25">
      <c r="F57155" s="11"/>
      <c r="G57155" s="11"/>
      <c r="H57155" s="11"/>
    </row>
    <row r="57156" spans="6:8" x14ac:dyDescent="0.25">
      <c r="F57156" s="11"/>
      <c r="G57156" s="11"/>
      <c r="H57156" s="11"/>
    </row>
    <row r="57157" spans="6:8" x14ac:dyDescent="0.25">
      <c r="F57157" s="11"/>
      <c r="G57157" s="11"/>
      <c r="H57157" s="11"/>
    </row>
    <row r="57158" spans="6:8" x14ac:dyDescent="0.25">
      <c r="F57158" s="11"/>
      <c r="G57158" s="11"/>
      <c r="H57158" s="11"/>
    </row>
    <row r="57159" spans="6:8" x14ac:dyDescent="0.25">
      <c r="F57159" s="11"/>
      <c r="G57159" s="11"/>
      <c r="H57159" s="11"/>
    </row>
    <row r="57160" spans="6:8" x14ac:dyDescent="0.25">
      <c r="F57160" s="11"/>
      <c r="G57160" s="11"/>
      <c r="H57160" s="11"/>
    </row>
    <row r="57161" spans="6:8" x14ac:dyDescent="0.25">
      <c r="F57161" s="11"/>
      <c r="G57161" s="11"/>
      <c r="H57161" s="11"/>
    </row>
    <row r="57162" spans="6:8" x14ac:dyDescent="0.25">
      <c r="F57162" s="11"/>
      <c r="G57162" s="11"/>
      <c r="H57162" s="11"/>
    </row>
    <row r="57163" spans="6:8" x14ac:dyDescent="0.25">
      <c r="F57163" s="11"/>
      <c r="G57163" s="11"/>
      <c r="H57163" s="11"/>
    </row>
    <row r="57164" spans="6:8" x14ac:dyDescent="0.25">
      <c r="F57164" s="11"/>
      <c r="G57164" s="11"/>
      <c r="H57164" s="11"/>
    </row>
    <row r="57165" spans="6:8" x14ac:dyDescent="0.25">
      <c r="F57165" s="11"/>
      <c r="G57165" s="11"/>
      <c r="H57165" s="11"/>
    </row>
    <row r="57166" spans="6:8" x14ac:dyDescent="0.25">
      <c r="F57166" s="11"/>
      <c r="G57166" s="11"/>
      <c r="H57166" s="11"/>
    </row>
    <row r="57167" spans="6:8" x14ac:dyDescent="0.25">
      <c r="F57167" s="11"/>
      <c r="G57167" s="11"/>
      <c r="H57167" s="11"/>
    </row>
    <row r="57168" spans="6:8" x14ac:dyDescent="0.25">
      <c r="F57168" s="11"/>
      <c r="G57168" s="11"/>
      <c r="H57168" s="11"/>
    </row>
    <row r="57169" spans="6:8" x14ac:dyDescent="0.25">
      <c r="F57169" s="11"/>
      <c r="G57169" s="11"/>
      <c r="H57169" s="11"/>
    </row>
    <row r="57170" spans="6:8" x14ac:dyDescent="0.25">
      <c r="F57170" s="11"/>
      <c r="G57170" s="11"/>
      <c r="H57170" s="11"/>
    </row>
    <row r="57171" spans="6:8" x14ac:dyDescent="0.25">
      <c r="F57171" s="11"/>
      <c r="G57171" s="11"/>
      <c r="H57171" s="11"/>
    </row>
    <row r="57172" spans="6:8" x14ac:dyDescent="0.25">
      <c r="F57172" s="11"/>
      <c r="G57172" s="11"/>
      <c r="H57172" s="11"/>
    </row>
    <row r="57173" spans="6:8" x14ac:dyDescent="0.25">
      <c r="F57173" s="11"/>
      <c r="G57173" s="11"/>
      <c r="H57173" s="11"/>
    </row>
    <row r="57174" spans="6:8" x14ac:dyDescent="0.25">
      <c r="F57174" s="11"/>
      <c r="G57174" s="11"/>
      <c r="H57174" s="11"/>
    </row>
    <row r="57175" spans="6:8" x14ac:dyDescent="0.25">
      <c r="F57175" s="11"/>
      <c r="G57175" s="11"/>
      <c r="H57175" s="11"/>
    </row>
    <row r="57176" spans="6:8" x14ac:dyDescent="0.25">
      <c r="F57176" s="11"/>
      <c r="G57176" s="11"/>
      <c r="H57176" s="11"/>
    </row>
    <row r="57177" spans="6:8" x14ac:dyDescent="0.25">
      <c r="F57177" s="11"/>
      <c r="G57177" s="11"/>
      <c r="H57177" s="11"/>
    </row>
    <row r="57178" spans="6:8" x14ac:dyDescent="0.25">
      <c r="F57178" s="11"/>
      <c r="G57178" s="11"/>
      <c r="H57178" s="11"/>
    </row>
    <row r="57179" spans="6:8" x14ac:dyDescent="0.25">
      <c r="F57179" s="11"/>
      <c r="G57179" s="11"/>
      <c r="H57179" s="11"/>
    </row>
    <row r="57180" spans="6:8" x14ac:dyDescent="0.25">
      <c r="F57180" s="11"/>
      <c r="G57180" s="11"/>
      <c r="H57180" s="11"/>
    </row>
    <row r="57181" spans="6:8" x14ac:dyDescent="0.25">
      <c r="F57181" s="11"/>
      <c r="G57181" s="11"/>
      <c r="H57181" s="11"/>
    </row>
    <row r="57182" spans="6:8" x14ac:dyDescent="0.25">
      <c r="F57182" s="11"/>
      <c r="G57182" s="11"/>
      <c r="H57182" s="11"/>
    </row>
    <row r="57183" spans="6:8" x14ac:dyDescent="0.25">
      <c r="F57183" s="11"/>
      <c r="G57183" s="11"/>
      <c r="H57183" s="11"/>
    </row>
    <row r="57184" spans="6:8" x14ac:dyDescent="0.25">
      <c r="F57184" s="11"/>
      <c r="G57184" s="11"/>
      <c r="H57184" s="11"/>
    </row>
    <row r="57185" spans="6:8" x14ac:dyDescent="0.25">
      <c r="F57185" s="11"/>
      <c r="G57185" s="11"/>
      <c r="H57185" s="11"/>
    </row>
    <row r="57186" spans="6:8" x14ac:dyDescent="0.25">
      <c r="F57186" s="11"/>
      <c r="G57186" s="11"/>
      <c r="H57186" s="11"/>
    </row>
    <row r="57187" spans="6:8" x14ac:dyDescent="0.25">
      <c r="F57187" s="11"/>
      <c r="G57187" s="11"/>
      <c r="H57187" s="11"/>
    </row>
    <row r="57188" spans="6:8" x14ac:dyDescent="0.25">
      <c r="F57188" s="11"/>
      <c r="G57188" s="11"/>
      <c r="H57188" s="11"/>
    </row>
    <row r="57189" spans="6:8" x14ac:dyDescent="0.25">
      <c r="F57189" s="11"/>
      <c r="G57189" s="11"/>
      <c r="H57189" s="11"/>
    </row>
    <row r="57190" spans="6:8" x14ac:dyDescent="0.25">
      <c r="F57190" s="11"/>
      <c r="G57190" s="11"/>
      <c r="H57190" s="11"/>
    </row>
    <row r="57191" spans="6:8" x14ac:dyDescent="0.25">
      <c r="F57191" s="11"/>
      <c r="G57191" s="11"/>
      <c r="H57191" s="11"/>
    </row>
    <row r="57192" spans="6:8" x14ac:dyDescent="0.25">
      <c r="F57192" s="11"/>
      <c r="G57192" s="11"/>
      <c r="H57192" s="11"/>
    </row>
    <row r="57193" spans="6:8" x14ac:dyDescent="0.25">
      <c r="F57193" s="11"/>
      <c r="G57193" s="11"/>
      <c r="H57193" s="11"/>
    </row>
    <row r="57194" spans="6:8" x14ac:dyDescent="0.25">
      <c r="F57194" s="11"/>
      <c r="G57194" s="11"/>
      <c r="H57194" s="11"/>
    </row>
    <row r="57195" spans="6:8" x14ac:dyDescent="0.25">
      <c r="F57195" s="11"/>
      <c r="G57195" s="11"/>
      <c r="H57195" s="11"/>
    </row>
    <row r="57196" spans="6:8" x14ac:dyDescent="0.25">
      <c r="F57196" s="11"/>
      <c r="G57196" s="11"/>
      <c r="H57196" s="11"/>
    </row>
    <row r="57197" spans="6:8" x14ac:dyDescent="0.25">
      <c r="F57197" s="11"/>
      <c r="G57197" s="11"/>
      <c r="H57197" s="11"/>
    </row>
    <row r="57198" spans="6:8" x14ac:dyDescent="0.25">
      <c r="F57198" s="11"/>
      <c r="G57198" s="11"/>
      <c r="H57198" s="11"/>
    </row>
    <row r="57199" spans="6:8" x14ac:dyDescent="0.25">
      <c r="F57199" s="11"/>
      <c r="G57199" s="11"/>
      <c r="H57199" s="11"/>
    </row>
    <row r="57200" spans="6:8" x14ac:dyDescent="0.25">
      <c r="F57200" s="11"/>
      <c r="G57200" s="11"/>
      <c r="H57200" s="11"/>
    </row>
    <row r="57201" spans="6:8" x14ac:dyDescent="0.25">
      <c r="F57201" s="11"/>
      <c r="G57201" s="11"/>
      <c r="H57201" s="11"/>
    </row>
    <row r="57202" spans="6:8" x14ac:dyDescent="0.25">
      <c r="F57202" s="11"/>
      <c r="G57202" s="11"/>
      <c r="H57202" s="11"/>
    </row>
    <row r="57203" spans="6:8" x14ac:dyDescent="0.25">
      <c r="F57203" s="11"/>
      <c r="G57203" s="11"/>
      <c r="H57203" s="11"/>
    </row>
    <row r="57204" spans="6:8" x14ac:dyDescent="0.25">
      <c r="F57204" s="11"/>
      <c r="G57204" s="11"/>
      <c r="H57204" s="11"/>
    </row>
    <row r="57205" spans="6:8" x14ac:dyDescent="0.25">
      <c r="F57205" s="11"/>
      <c r="G57205" s="11"/>
      <c r="H57205" s="11"/>
    </row>
    <row r="57206" spans="6:8" x14ac:dyDescent="0.25">
      <c r="F57206" s="11"/>
      <c r="G57206" s="11"/>
      <c r="H57206" s="11"/>
    </row>
    <row r="57207" spans="6:8" x14ac:dyDescent="0.25">
      <c r="F57207" s="11"/>
      <c r="G57207" s="11"/>
      <c r="H57207" s="11"/>
    </row>
    <row r="57208" spans="6:8" x14ac:dyDescent="0.25">
      <c r="F57208" s="11"/>
      <c r="G57208" s="11"/>
      <c r="H57208" s="11"/>
    </row>
    <row r="57209" spans="6:8" x14ac:dyDescent="0.25">
      <c r="F57209" s="11"/>
      <c r="G57209" s="11"/>
      <c r="H57209" s="11"/>
    </row>
    <row r="57210" spans="6:8" x14ac:dyDescent="0.25">
      <c r="F57210" s="11"/>
      <c r="G57210" s="11"/>
      <c r="H57210" s="11"/>
    </row>
    <row r="57211" spans="6:8" x14ac:dyDescent="0.25">
      <c r="F57211" s="11"/>
      <c r="G57211" s="11"/>
      <c r="H57211" s="11"/>
    </row>
    <row r="57212" spans="6:8" x14ac:dyDescent="0.25">
      <c r="F57212" s="11"/>
      <c r="G57212" s="11"/>
      <c r="H57212" s="11"/>
    </row>
    <row r="57213" spans="6:8" x14ac:dyDescent="0.25">
      <c r="F57213" s="11"/>
      <c r="G57213" s="11"/>
      <c r="H57213" s="11"/>
    </row>
    <row r="57214" spans="6:8" x14ac:dyDescent="0.25">
      <c r="F57214" s="11"/>
      <c r="G57214" s="11"/>
      <c r="H57214" s="11"/>
    </row>
    <row r="57215" spans="6:8" x14ac:dyDescent="0.25">
      <c r="F57215" s="11"/>
      <c r="G57215" s="11"/>
      <c r="H57215" s="11"/>
    </row>
    <row r="57216" spans="6:8" x14ac:dyDescent="0.25">
      <c r="F57216" s="11"/>
      <c r="G57216" s="11"/>
      <c r="H57216" s="11"/>
    </row>
    <row r="57217" spans="6:8" x14ac:dyDescent="0.25">
      <c r="F57217" s="11"/>
      <c r="G57217" s="11"/>
      <c r="H57217" s="11"/>
    </row>
    <row r="57218" spans="6:8" x14ac:dyDescent="0.25">
      <c r="F57218" s="11"/>
      <c r="G57218" s="11"/>
      <c r="H57218" s="11"/>
    </row>
    <row r="57219" spans="6:8" x14ac:dyDescent="0.25">
      <c r="F57219" s="11"/>
      <c r="G57219" s="11"/>
      <c r="H57219" s="11"/>
    </row>
    <row r="57220" spans="6:8" x14ac:dyDescent="0.25">
      <c r="F57220" s="11"/>
      <c r="G57220" s="11"/>
      <c r="H57220" s="11"/>
    </row>
    <row r="57221" spans="6:8" x14ac:dyDescent="0.25">
      <c r="F57221" s="11"/>
      <c r="G57221" s="11"/>
      <c r="H57221" s="11"/>
    </row>
    <row r="57222" spans="6:8" x14ac:dyDescent="0.25">
      <c r="F57222" s="11"/>
      <c r="G57222" s="11"/>
      <c r="H57222" s="11"/>
    </row>
    <row r="57223" spans="6:8" x14ac:dyDescent="0.25">
      <c r="F57223" s="11"/>
      <c r="G57223" s="11"/>
      <c r="H57223" s="11"/>
    </row>
    <row r="57224" spans="6:8" x14ac:dyDescent="0.25">
      <c r="F57224" s="11"/>
      <c r="G57224" s="11"/>
      <c r="H57224" s="11"/>
    </row>
    <row r="57225" spans="6:8" x14ac:dyDescent="0.25">
      <c r="F57225" s="11"/>
      <c r="G57225" s="11"/>
      <c r="H57225" s="11"/>
    </row>
    <row r="57226" spans="6:8" x14ac:dyDescent="0.25">
      <c r="F57226" s="11"/>
      <c r="G57226" s="11"/>
      <c r="H57226" s="11"/>
    </row>
    <row r="57227" spans="6:8" x14ac:dyDescent="0.25">
      <c r="F57227" s="11"/>
      <c r="G57227" s="11"/>
      <c r="H57227" s="11"/>
    </row>
    <row r="57228" spans="6:8" x14ac:dyDescent="0.25">
      <c r="F57228" s="11"/>
      <c r="G57228" s="11"/>
      <c r="H57228" s="11"/>
    </row>
    <row r="57229" spans="6:8" x14ac:dyDescent="0.25">
      <c r="F57229" s="11"/>
      <c r="G57229" s="11"/>
      <c r="H57229" s="11"/>
    </row>
    <row r="57230" spans="6:8" x14ac:dyDescent="0.25">
      <c r="F57230" s="11"/>
      <c r="G57230" s="11"/>
      <c r="H57230" s="11"/>
    </row>
    <row r="57231" spans="6:8" x14ac:dyDescent="0.25">
      <c r="F57231" s="11"/>
      <c r="G57231" s="11"/>
      <c r="H57231" s="11"/>
    </row>
    <row r="57232" spans="6:8" x14ac:dyDescent="0.25">
      <c r="F57232" s="11"/>
      <c r="G57232" s="11"/>
      <c r="H57232" s="11"/>
    </row>
    <row r="57233" spans="6:8" x14ac:dyDescent="0.25">
      <c r="F57233" s="11"/>
      <c r="G57233" s="11"/>
      <c r="H57233" s="11"/>
    </row>
    <row r="57234" spans="6:8" x14ac:dyDescent="0.25">
      <c r="F57234" s="11"/>
      <c r="G57234" s="11"/>
      <c r="H57234" s="11"/>
    </row>
    <row r="57235" spans="6:8" x14ac:dyDescent="0.25">
      <c r="F57235" s="11"/>
      <c r="G57235" s="11"/>
      <c r="H57235" s="11"/>
    </row>
    <row r="57236" spans="6:8" x14ac:dyDescent="0.25">
      <c r="F57236" s="11"/>
      <c r="G57236" s="11"/>
      <c r="H57236" s="11"/>
    </row>
    <row r="57237" spans="6:8" x14ac:dyDescent="0.25">
      <c r="F57237" s="11"/>
      <c r="G57237" s="11"/>
      <c r="H57237" s="11"/>
    </row>
    <row r="57238" spans="6:8" x14ac:dyDescent="0.25">
      <c r="F57238" s="11"/>
      <c r="G57238" s="11"/>
      <c r="H57238" s="11"/>
    </row>
    <row r="57239" spans="6:8" x14ac:dyDescent="0.25">
      <c r="F57239" s="11"/>
      <c r="G57239" s="11"/>
      <c r="H57239" s="11"/>
    </row>
    <row r="57240" spans="6:8" x14ac:dyDescent="0.25">
      <c r="F57240" s="11"/>
      <c r="G57240" s="11"/>
      <c r="H57240" s="11"/>
    </row>
    <row r="57241" spans="6:8" x14ac:dyDescent="0.25">
      <c r="F57241" s="11"/>
      <c r="G57241" s="11"/>
      <c r="H57241" s="11"/>
    </row>
    <row r="57242" spans="6:8" x14ac:dyDescent="0.25">
      <c r="F57242" s="11"/>
      <c r="G57242" s="11"/>
      <c r="H57242" s="11"/>
    </row>
    <row r="57243" spans="6:8" x14ac:dyDescent="0.25">
      <c r="F57243" s="11"/>
      <c r="G57243" s="11"/>
      <c r="H57243" s="11"/>
    </row>
    <row r="57244" spans="6:8" x14ac:dyDescent="0.25">
      <c r="F57244" s="11"/>
      <c r="G57244" s="11"/>
      <c r="H57244" s="11"/>
    </row>
    <row r="57245" spans="6:8" x14ac:dyDescent="0.25">
      <c r="F57245" s="11"/>
      <c r="G57245" s="11"/>
      <c r="H57245" s="11"/>
    </row>
    <row r="57246" spans="6:8" x14ac:dyDescent="0.25">
      <c r="F57246" s="11"/>
      <c r="G57246" s="11"/>
      <c r="H57246" s="11"/>
    </row>
    <row r="57247" spans="6:8" x14ac:dyDescent="0.25">
      <c r="F57247" s="11"/>
      <c r="G57247" s="11"/>
      <c r="H57247" s="11"/>
    </row>
    <row r="57248" spans="6:8" x14ac:dyDescent="0.25">
      <c r="F57248" s="11"/>
      <c r="G57248" s="11"/>
      <c r="H57248" s="11"/>
    </row>
    <row r="57249" spans="6:8" x14ac:dyDescent="0.25">
      <c r="F57249" s="11"/>
      <c r="G57249" s="11"/>
      <c r="H57249" s="11"/>
    </row>
    <row r="57250" spans="6:8" x14ac:dyDescent="0.25">
      <c r="F57250" s="11"/>
      <c r="G57250" s="11"/>
      <c r="H57250" s="11"/>
    </row>
    <row r="57251" spans="6:8" x14ac:dyDescent="0.25">
      <c r="F57251" s="11"/>
      <c r="G57251" s="11"/>
      <c r="H57251" s="11"/>
    </row>
    <row r="57252" spans="6:8" x14ac:dyDescent="0.25">
      <c r="F57252" s="11"/>
      <c r="G57252" s="11"/>
      <c r="H57252" s="11"/>
    </row>
    <row r="57253" spans="6:8" x14ac:dyDescent="0.25">
      <c r="F57253" s="11"/>
      <c r="G57253" s="11"/>
      <c r="H57253" s="11"/>
    </row>
    <row r="57254" spans="6:8" x14ac:dyDescent="0.25">
      <c r="F57254" s="11"/>
      <c r="G57254" s="11"/>
      <c r="H57254" s="11"/>
    </row>
    <row r="57255" spans="6:8" x14ac:dyDescent="0.25">
      <c r="F57255" s="11"/>
      <c r="G57255" s="11"/>
      <c r="H57255" s="11"/>
    </row>
    <row r="57256" spans="6:8" x14ac:dyDescent="0.25">
      <c r="F57256" s="11"/>
      <c r="G57256" s="11"/>
      <c r="H57256" s="11"/>
    </row>
    <row r="57257" spans="6:8" x14ac:dyDescent="0.25">
      <c r="F57257" s="11"/>
      <c r="G57257" s="11"/>
      <c r="H57257" s="11"/>
    </row>
    <row r="57258" spans="6:8" x14ac:dyDescent="0.25">
      <c r="F57258" s="11"/>
      <c r="G57258" s="11"/>
      <c r="H57258" s="11"/>
    </row>
    <row r="57259" spans="6:8" x14ac:dyDescent="0.25">
      <c r="F57259" s="11"/>
      <c r="G57259" s="11"/>
      <c r="H57259" s="11"/>
    </row>
    <row r="57260" spans="6:8" x14ac:dyDescent="0.25">
      <c r="F57260" s="11"/>
      <c r="G57260" s="11"/>
      <c r="H57260" s="11"/>
    </row>
    <row r="57261" spans="6:8" x14ac:dyDescent="0.25">
      <c r="F57261" s="11"/>
      <c r="G57261" s="11"/>
      <c r="H57261" s="11"/>
    </row>
    <row r="57262" spans="6:8" x14ac:dyDescent="0.25">
      <c r="F57262" s="11"/>
      <c r="G57262" s="11"/>
      <c r="H57262" s="11"/>
    </row>
    <row r="57263" spans="6:8" x14ac:dyDescent="0.25">
      <c r="F57263" s="11"/>
      <c r="G57263" s="11"/>
      <c r="H57263" s="11"/>
    </row>
    <row r="57264" spans="6:8" x14ac:dyDescent="0.25">
      <c r="F57264" s="11"/>
      <c r="G57264" s="11"/>
      <c r="H57264" s="11"/>
    </row>
    <row r="57265" spans="6:8" x14ac:dyDescent="0.25">
      <c r="F57265" s="11"/>
      <c r="G57265" s="11"/>
      <c r="H57265" s="11"/>
    </row>
    <row r="57266" spans="6:8" x14ac:dyDescent="0.25">
      <c r="F57266" s="11"/>
      <c r="G57266" s="11"/>
      <c r="H57266" s="11"/>
    </row>
    <row r="57267" spans="6:8" x14ac:dyDescent="0.25">
      <c r="F57267" s="11"/>
      <c r="G57267" s="11"/>
      <c r="H57267" s="11"/>
    </row>
    <row r="57268" spans="6:8" x14ac:dyDescent="0.25">
      <c r="F57268" s="11"/>
      <c r="G57268" s="11"/>
      <c r="H57268" s="11"/>
    </row>
    <row r="57269" spans="6:8" x14ac:dyDescent="0.25">
      <c r="F57269" s="11"/>
      <c r="G57269" s="11"/>
      <c r="H57269" s="11"/>
    </row>
    <row r="57270" spans="6:8" x14ac:dyDescent="0.25">
      <c r="F57270" s="11"/>
      <c r="G57270" s="11"/>
      <c r="H57270" s="11"/>
    </row>
    <row r="57271" spans="6:8" x14ac:dyDescent="0.25">
      <c r="F57271" s="11"/>
      <c r="G57271" s="11"/>
      <c r="H57271" s="11"/>
    </row>
    <row r="57272" spans="6:8" x14ac:dyDescent="0.25">
      <c r="F57272" s="11"/>
      <c r="G57272" s="11"/>
      <c r="H57272" s="11"/>
    </row>
    <row r="57273" spans="6:8" x14ac:dyDescent="0.25">
      <c r="F57273" s="11"/>
      <c r="G57273" s="11"/>
      <c r="H57273" s="11"/>
    </row>
    <row r="57274" spans="6:8" x14ac:dyDescent="0.25">
      <c r="F57274" s="11"/>
      <c r="G57274" s="11"/>
      <c r="H57274" s="11"/>
    </row>
    <row r="57275" spans="6:8" x14ac:dyDescent="0.25">
      <c r="F57275" s="11"/>
      <c r="G57275" s="11"/>
      <c r="H57275" s="11"/>
    </row>
    <row r="57276" spans="6:8" x14ac:dyDescent="0.25">
      <c r="F57276" s="11"/>
      <c r="G57276" s="11"/>
      <c r="H57276" s="11"/>
    </row>
    <row r="57277" spans="6:8" x14ac:dyDescent="0.25">
      <c r="F57277" s="11"/>
      <c r="G57277" s="11"/>
      <c r="H57277" s="11"/>
    </row>
    <row r="57278" spans="6:8" x14ac:dyDescent="0.25">
      <c r="F57278" s="11"/>
      <c r="G57278" s="11"/>
      <c r="H57278" s="11"/>
    </row>
    <row r="57279" spans="6:8" x14ac:dyDescent="0.25">
      <c r="F57279" s="11"/>
      <c r="G57279" s="11"/>
      <c r="H57279" s="11"/>
    </row>
    <row r="57280" spans="6:8" x14ac:dyDescent="0.25">
      <c r="F57280" s="11"/>
      <c r="G57280" s="11"/>
      <c r="H57280" s="11"/>
    </row>
    <row r="57281" spans="6:8" x14ac:dyDescent="0.25">
      <c r="F57281" s="11"/>
      <c r="G57281" s="11"/>
      <c r="H57281" s="11"/>
    </row>
    <row r="57282" spans="6:8" x14ac:dyDescent="0.25">
      <c r="F57282" s="11"/>
      <c r="G57282" s="11"/>
      <c r="H57282" s="11"/>
    </row>
    <row r="57283" spans="6:8" x14ac:dyDescent="0.25">
      <c r="F57283" s="11"/>
      <c r="G57283" s="11"/>
      <c r="H57283" s="11"/>
    </row>
    <row r="57284" spans="6:8" x14ac:dyDescent="0.25">
      <c r="F57284" s="11"/>
      <c r="G57284" s="11"/>
      <c r="H57284" s="11"/>
    </row>
    <row r="57285" spans="6:8" x14ac:dyDescent="0.25">
      <c r="F57285" s="11"/>
      <c r="G57285" s="11"/>
      <c r="H57285" s="11"/>
    </row>
    <row r="57286" spans="6:8" x14ac:dyDescent="0.25">
      <c r="F57286" s="11"/>
      <c r="G57286" s="11"/>
      <c r="H57286" s="11"/>
    </row>
    <row r="57287" spans="6:8" x14ac:dyDescent="0.25">
      <c r="F57287" s="11"/>
      <c r="G57287" s="11"/>
      <c r="H57287" s="11"/>
    </row>
    <row r="57288" spans="6:8" x14ac:dyDescent="0.25">
      <c r="F57288" s="11"/>
      <c r="G57288" s="11"/>
      <c r="H57288" s="11"/>
    </row>
    <row r="57289" spans="6:8" x14ac:dyDescent="0.25">
      <c r="F57289" s="11"/>
      <c r="G57289" s="11"/>
      <c r="H57289" s="11"/>
    </row>
    <row r="57290" spans="6:8" x14ac:dyDescent="0.25">
      <c r="F57290" s="11"/>
      <c r="G57290" s="11"/>
      <c r="H57290" s="11"/>
    </row>
    <row r="57291" spans="6:8" x14ac:dyDescent="0.25">
      <c r="F57291" s="11"/>
      <c r="G57291" s="11"/>
      <c r="H57291" s="11"/>
    </row>
    <row r="57292" spans="6:8" x14ac:dyDescent="0.25">
      <c r="F57292" s="11"/>
      <c r="G57292" s="11"/>
      <c r="H57292" s="11"/>
    </row>
    <row r="57293" spans="6:8" x14ac:dyDescent="0.25">
      <c r="F57293" s="11"/>
      <c r="G57293" s="11"/>
      <c r="H57293" s="11"/>
    </row>
    <row r="57294" spans="6:8" x14ac:dyDescent="0.25">
      <c r="F57294" s="11"/>
      <c r="G57294" s="11"/>
      <c r="H57294" s="11"/>
    </row>
    <row r="57295" spans="6:8" x14ac:dyDescent="0.25">
      <c r="F57295" s="11"/>
      <c r="G57295" s="11"/>
      <c r="H57295" s="11"/>
    </row>
    <row r="57296" spans="6:8" x14ac:dyDescent="0.25">
      <c r="F57296" s="11"/>
      <c r="G57296" s="11"/>
      <c r="H57296" s="11"/>
    </row>
    <row r="57297" spans="6:8" x14ac:dyDescent="0.25">
      <c r="F57297" s="11"/>
      <c r="G57297" s="11"/>
      <c r="H57297" s="11"/>
    </row>
    <row r="57298" spans="6:8" x14ac:dyDescent="0.25">
      <c r="F57298" s="11"/>
      <c r="G57298" s="11"/>
      <c r="H57298" s="11"/>
    </row>
    <row r="57299" spans="6:8" x14ac:dyDescent="0.25">
      <c r="F57299" s="11"/>
      <c r="G57299" s="11"/>
      <c r="H57299" s="11"/>
    </row>
    <row r="57300" spans="6:8" x14ac:dyDescent="0.25">
      <c r="F57300" s="11"/>
      <c r="G57300" s="11"/>
      <c r="H57300" s="11"/>
    </row>
    <row r="57301" spans="6:8" x14ac:dyDescent="0.25">
      <c r="F57301" s="11"/>
      <c r="G57301" s="11"/>
      <c r="H57301" s="11"/>
    </row>
    <row r="57302" spans="6:8" x14ac:dyDescent="0.25">
      <c r="F57302" s="11"/>
      <c r="G57302" s="11"/>
      <c r="H57302" s="11"/>
    </row>
    <row r="57303" spans="6:8" x14ac:dyDescent="0.25">
      <c r="F57303" s="11"/>
      <c r="G57303" s="11"/>
      <c r="H57303" s="11"/>
    </row>
    <row r="57304" spans="6:8" x14ac:dyDescent="0.25">
      <c r="F57304" s="11"/>
      <c r="G57304" s="11"/>
      <c r="H57304" s="11"/>
    </row>
    <row r="57305" spans="6:8" x14ac:dyDescent="0.25">
      <c r="F57305" s="11"/>
      <c r="G57305" s="11"/>
      <c r="H57305" s="11"/>
    </row>
    <row r="57306" spans="6:8" x14ac:dyDescent="0.25">
      <c r="F57306" s="11"/>
      <c r="G57306" s="11"/>
      <c r="H57306" s="11"/>
    </row>
    <row r="57307" spans="6:8" x14ac:dyDescent="0.25">
      <c r="F57307" s="11"/>
      <c r="G57307" s="11"/>
      <c r="H57307" s="11"/>
    </row>
    <row r="57308" spans="6:8" x14ac:dyDescent="0.25">
      <c r="F57308" s="11"/>
      <c r="G57308" s="11"/>
      <c r="H57308" s="11"/>
    </row>
    <row r="57309" spans="6:8" x14ac:dyDescent="0.25">
      <c r="F57309" s="11"/>
      <c r="G57309" s="11"/>
      <c r="H57309" s="11"/>
    </row>
    <row r="57310" spans="6:8" x14ac:dyDescent="0.25">
      <c r="F57310" s="11"/>
      <c r="G57310" s="11"/>
      <c r="H57310" s="11"/>
    </row>
    <row r="57311" spans="6:8" x14ac:dyDescent="0.25">
      <c r="F57311" s="11"/>
      <c r="G57311" s="11"/>
      <c r="H57311" s="11"/>
    </row>
    <row r="57312" spans="6:8" x14ac:dyDescent="0.25">
      <c r="F57312" s="11"/>
      <c r="G57312" s="11"/>
      <c r="H57312" s="11"/>
    </row>
    <row r="57313" spans="6:8" x14ac:dyDescent="0.25">
      <c r="F57313" s="11"/>
      <c r="G57313" s="11"/>
      <c r="H57313" s="11"/>
    </row>
    <row r="57314" spans="6:8" x14ac:dyDescent="0.25">
      <c r="F57314" s="11"/>
      <c r="G57314" s="11"/>
      <c r="H57314" s="11"/>
    </row>
    <row r="57315" spans="6:8" x14ac:dyDescent="0.25">
      <c r="F57315" s="11"/>
      <c r="G57315" s="11"/>
      <c r="H57315" s="11"/>
    </row>
    <row r="57316" spans="6:8" x14ac:dyDescent="0.25">
      <c r="F57316" s="11"/>
      <c r="G57316" s="11"/>
      <c r="H57316" s="11"/>
    </row>
    <row r="57317" spans="6:8" x14ac:dyDescent="0.25">
      <c r="F57317" s="11"/>
      <c r="G57317" s="11"/>
      <c r="H57317" s="11"/>
    </row>
    <row r="57318" spans="6:8" x14ac:dyDescent="0.25">
      <c r="F57318" s="11"/>
      <c r="G57318" s="11"/>
      <c r="H57318" s="11"/>
    </row>
    <row r="57319" spans="6:8" x14ac:dyDescent="0.25">
      <c r="F57319" s="11"/>
      <c r="G57319" s="11"/>
      <c r="H57319" s="11"/>
    </row>
    <row r="57320" spans="6:8" x14ac:dyDescent="0.25">
      <c r="F57320" s="11"/>
      <c r="G57320" s="11"/>
      <c r="H57320" s="11"/>
    </row>
    <row r="57321" spans="6:8" x14ac:dyDescent="0.25">
      <c r="F57321" s="11"/>
      <c r="G57321" s="11"/>
      <c r="H57321" s="11"/>
    </row>
    <row r="57322" spans="6:8" x14ac:dyDescent="0.25">
      <c r="F57322" s="11"/>
      <c r="G57322" s="11"/>
      <c r="H57322" s="11"/>
    </row>
    <row r="57323" spans="6:8" x14ac:dyDescent="0.25">
      <c r="F57323" s="11"/>
      <c r="G57323" s="11"/>
      <c r="H57323" s="11"/>
    </row>
    <row r="57324" spans="6:8" x14ac:dyDescent="0.25">
      <c r="F57324" s="11"/>
      <c r="G57324" s="11"/>
      <c r="H57324" s="11"/>
    </row>
    <row r="57325" spans="6:8" x14ac:dyDescent="0.25">
      <c r="F57325" s="11"/>
      <c r="G57325" s="11"/>
      <c r="H57325" s="11"/>
    </row>
    <row r="57326" spans="6:8" x14ac:dyDescent="0.25">
      <c r="F57326" s="11"/>
      <c r="G57326" s="11"/>
      <c r="H57326" s="11"/>
    </row>
    <row r="57327" spans="6:8" x14ac:dyDescent="0.25">
      <c r="F57327" s="11"/>
      <c r="G57327" s="11"/>
      <c r="H57327" s="11"/>
    </row>
    <row r="57328" spans="6:8" x14ac:dyDescent="0.25">
      <c r="F57328" s="11"/>
      <c r="G57328" s="11"/>
      <c r="H57328" s="11"/>
    </row>
    <row r="57329" spans="6:8" x14ac:dyDescent="0.25">
      <c r="F57329" s="11"/>
      <c r="G57329" s="11"/>
      <c r="H57329" s="11"/>
    </row>
    <row r="57330" spans="6:8" x14ac:dyDescent="0.25">
      <c r="F57330" s="11"/>
      <c r="G57330" s="11"/>
      <c r="H57330" s="11"/>
    </row>
    <row r="57331" spans="6:8" x14ac:dyDescent="0.25">
      <c r="F57331" s="11"/>
      <c r="G57331" s="11"/>
      <c r="H57331" s="11"/>
    </row>
    <row r="57332" spans="6:8" x14ac:dyDescent="0.25">
      <c r="F57332" s="11"/>
      <c r="G57332" s="11"/>
      <c r="H57332" s="11"/>
    </row>
    <row r="57333" spans="6:8" x14ac:dyDescent="0.25">
      <c r="F57333" s="11"/>
      <c r="G57333" s="11"/>
      <c r="H57333" s="11"/>
    </row>
    <row r="57334" spans="6:8" x14ac:dyDescent="0.25">
      <c r="F57334" s="11"/>
      <c r="G57334" s="11"/>
      <c r="H57334" s="11"/>
    </row>
    <row r="57335" spans="6:8" x14ac:dyDescent="0.25">
      <c r="F57335" s="11"/>
      <c r="G57335" s="11"/>
      <c r="H57335" s="11"/>
    </row>
    <row r="57336" spans="6:8" x14ac:dyDescent="0.25">
      <c r="F57336" s="11"/>
      <c r="G57336" s="11"/>
      <c r="H57336" s="11"/>
    </row>
    <row r="57337" spans="6:8" x14ac:dyDescent="0.25">
      <c r="F57337" s="11"/>
      <c r="G57337" s="11"/>
      <c r="H57337" s="11"/>
    </row>
    <row r="57338" spans="6:8" x14ac:dyDescent="0.25">
      <c r="F57338" s="11"/>
      <c r="G57338" s="11"/>
      <c r="H57338" s="11"/>
    </row>
    <row r="57339" spans="6:8" x14ac:dyDescent="0.25">
      <c r="F57339" s="11"/>
      <c r="G57339" s="11"/>
      <c r="H57339" s="11"/>
    </row>
    <row r="57340" spans="6:8" x14ac:dyDescent="0.25">
      <c r="F57340" s="11"/>
      <c r="G57340" s="11"/>
      <c r="H57340" s="11"/>
    </row>
    <row r="57341" spans="6:8" x14ac:dyDescent="0.25">
      <c r="F57341" s="11"/>
      <c r="G57341" s="11"/>
      <c r="H57341" s="11"/>
    </row>
    <row r="57342" spans="6:8" x14ac:dyDescent="0.25">
      <c r="F57342" s="11"/>
      <c r="G57342" s="11"/>
      <c r="H57342" s="11"/>
    </row>
    <row r="57343" spans="6:8" x14ac:dyDescent="0.25">
      <c r="F57343" s="11"/>
      <c r="G57343" s="11"/>
      <c r="H57343" s="11"/>
    </row>
    <row r="57344" spans="6:8" x14ac:dyDescent="0.25">
      <c r="F57344" s="11"/>
      <c r="G57344" s="11"/>
      <c r="H57344" s="11"/>
    </row>
    <row r="57345" spans="6:8" x14ac:dyDescent="0.25">
      <c r="F57345" s="11"/>
      <c r="G57345" s="11"/>
      <c r="H57345" s="11"/>
    </row>
    <row r="57346" spans="6:8" x14ac:dyDescent="0.25">
      <c r="F57346" s="11"/>
      <c r="G57346" s="11"/>
      <c r="H57346" s="11"/>
    </row>
    <row r="57347" spans="6:8" x14ac:dyDescent="0.25">
      <c r="F57347" s="11"/>
      <c r="G57347" s="11"/>
      <c r="H57347" s="11"/>
    </row>
    <row r="57348" spans="6:8" x14ac:dyDescent="0.25">
      <c r="F57348" s="11"/>
      <c r="G57348" s="11"/>
      <c r="H57348" s="11"/>
    </row>
    <row r="57349" spans="6:8" x14ac:dyDescent="0.25">
      <c r="F57349" s="11"/>
      <c r="G57349" s="11"/>
      <c r="H57349" s="11"/>
    </row>
    <row r="57350" spans="6:8" x14ac:dyDescent="0.25">
      <c r="F57350" s="11"/>
      <c r="G57350" s="11"/>
      <c r="H57350" s="11"/>
    </row>
    <row r="57351" spans="6:8" x14ac:dyDescent="0.25">
      <c r="F57351" s="11"/>
      <c r="G57351" s="11"/>
      <c r="H57351" s="11"/>
    </row>
    <row r="57352" spans="6:8" x14ac:dyDescent="0.25">
      <c r="F57352" s="11"/>
      <c r="G57352" s="11"/>
      <c r="H57352" s="11"/>
    </row>
    <row r="57353" spans="6:8" x14ac:dyDescent="0.25">
      <c r="F57353" s="11"/>
      <c r="G57353" s="11"/>
      <c r="H57353" s="11"/>
    </row>
    <row r="57354" spans="6:8" x14ac:dyDescent="0.25">
      <c r="F57354" s="11"/>
      <c r="G57354" s="11"/>
      <c r="H57354" s="11"/>
    </row>
    <row r="57355" spans="6:8" x14ac:dyDescent="0.25">
      <c r="F57355" s="11"/>
      <c r="G57355" s="11"/>
      <c r="H57355" s="11"/>
    </row>
    <row r="57356" spans="6:8" x14ac:dyDescent="0.25">
      <c r="F57356" s="11"/>
      <c r="G57356" s="11"/>
      <c r="H57356" s="11"/>
    </row>
    <row r="57357" spans="6:8" x14ac:dyDescent="0.25">
      <c r="F57357" s="11"/>
      <c r="G57357" s="11"/>
      <c r="H57357" s="11"/>
    </row>
    <row r="57358" spans="6:8" x14ac:dyDescent="0.25">
      <c r="F57358" s="11"/>
      <c r="G57358" s="11"/>
      <c r="H57358" s="11"/>
    </row>
    <row r="57359" spans="6:8" x14ac:dyDescent="0.25">
      <c r="F57359" s="11"/>
      <c r="G57359" s="11"/>
      <c r="H57359" s="11"/>
    </row>
    <row r="57360" spans="6:8" x14ac:dyDescent="0.25">
      <c r="F57360" s="11"/>
      <c r="G57360" s="11"/>
      <c r="H57360" s="11"/>
    </row>
    <row r="57361" spans="6:8" x14ac:dyDescent="0.25">
      <c r="F57361" s="11"/>
      <c r="G57361" s="11"/>
      <c r="H57361" s="11"/>
    </row>
    <row r="57362" spans="6:8" x14ac:dyDescent="0.25">
      <c r="F57362" s="11"/>
      <c r="G57362" s="11"/>
      <c r="H57362" s="11"/>
    </row>
    <row r="57363" spans="6:8" x14ac:dyDescent="0.25">
      <c r="F57363" s="11"/>
      <c r="G57363" s="11"/>
      <c r="H57363" s="11"/>
    </row>
    <row r="57364" spans="6:8" x14ac:dyDescent="0.25">
      <c r="F57364" s="11"/>
      <c r="G57364" s="11"/>
      <c r="H57364" s="11"/>
    </row>
    <row r="57365" spans="6:8" x14ac:dyDescent="0.25">
      <c r="F57365" s="11"/>
      <c r="G57365" s="11"/>
      <c r="H57365" s="11"/>
    </row>
    <row r="57366" spans="6:8" x14ac:dyDescent="0.25">
      <c r="F57366" s="11"/>
      <c r="G57366" s="11"/>
      <c r="H57366" s="11"/>
    </row>
    <row r="57367" spans="6:8" x14ac:dyDescent="0.25">
      <c r="F57367" s="11"/>
      <c r="G57367" s="11"/>
      <c r="H57367" s="11"/>
    </row>
    <row r="57368" spans="6:8" x14ac:dyDescent="0.25">
      <c r="F57368" s="11"/>
      <c r="G57368" s="11"/>
      <c r="H57368" s="11"/>
    </row>
    <row r="57369" spans="6:8" x14ac:dyDescent="0.25">
      <c r="F57369" s="11"/>
      <c r="G57369" s="11"/>
      <c r="H57369" s="11"/>
    </row>
    <row r="57370" spans="6:8" x14ac:dyDescent="0.25">
      <c r="F57370" s="11"/>
      <c r="G57370" s="11"/>
      <c r="H57370" s="11"/>
    </row>
    <row r="57371" spans="6:8" x14ac:dyDescent="0.25">
      <c r="F57371" s="11"/>
      <c r="G57371" s="11"/>
      <c r="H57371" s="11"/>
    </row>
    <row r="57372" spans="6:8" x14ac:dyDescent="0.25">
      <c r="F57372" s="11"/>
      <c r="G57372" s="11"/>
      <c r="H57372" s="11"/>
    </row>
    <row r="57373" spans="6:8" x14ac:dyDescent="0.25">
      <c r="F57373" s="11"/>
      <c r="G57373" s="11"/>
      <c r="H57373" s="11"/>
    </row>
    <row r="57374" spans="6:8" x14ac:dyDescent="0.25">
      <c r="F57374" s="11"/>
      <c r="G57374" s="11"/>
      <c r="H57374" s="11"/>
    </row>
    <row r="57375" spans="6:8" x14ac:dyDescent="0.25">
      <c r="F57375" s="11"/>
      <c r="G57375" s="11"/>
      <c r="H57375" s="11"/>
    </row>
    <row r="57376" spans="6:8" x14ac:dyDescent="0.25">
      <c r="F57376" s="11"/>
      <c r="G57376" s="11"/>
      <c r="H57376" s="11"/>
    </row>
    <row r="57377" spans="6:8" x14ac:dyDescent="0.25">
      <c r="F57377" s="11"/>
      <c r="G57377" s="11"/>
      <c r="H57377" s="11"/>
    </row>
    <row r="57378" spans="6:8" x14ac:dyDescent="0.25">
      <c r="F57378" s="11"/>
      <c r="G57378" s="11"/>
      <c r="H57378" s="11"/>
    </row>
    <row r="57379" spans="6:8" x14ac:dyDescent="0.25">
      <c r="F57379" s="11"/>
      <c r="G57379" s="11"/>
      <c r="H57379" s="11"/>
    </row>
    <row r="57380" spans="6:8" x14ac:dyDescent="0.25">
      <c r="F57380" s="11"/>
      <c r="G57380" s="11"/>
      <c r="H57380" s="11"/>
    </row>
    <row r="57381" spans="6:8" x14ac:dyDescent="0.25">
      <c r="F57381" s="11"/>
      <c r="G57381" s="11"/>
      <c r="H57381" s="11"/>
    </row>
    <row r="57382" spans="6:8" x14ac:dyDescent="0.25">
      <c r="F57382" s="11"/>
      <c r="G57382" s="11"/>
      <c r="H57382" s="11"/>
    </row>
    <row r="57383" spans="6:8" x14ac:dyDescent="0.25">
      <c r="F57383" s="11"/>
      <c r="G57383" s="11"/>
      <c r="H57383" s="11"/>
    </row>
    <row r="57384" spans="6:8" x14ac:dyDescent="0.25">
      <c r="F57384" s="11"/>
      <c r="G57384" s="11"/>
      <c r="H57384" s="11"/>
    </row>
    <row r="57385" spans="6:8" x14ac:dyDescent="0.25">
      <c r="F57385" s="11"/>
      <c r="G57385" s="11"/>
      <c r="H57385" s="11"/>
    </row>
    <row r="57386" spans="6:8" x14ac:dyDescent="0.25">
      <c r="F57386" s="11"/>
      <c r="G57386" s="11"/>
      <c r="H57386" s="11"/>
    </row>
    <row r="57387" spans="6:8" x14ac:dyDescent="0.25">
      <c r="F57387" s="11"/>
      <c r="G57387" s="11"/>
      <c r="H57387" s="11"/>
    </row>
    <row r="57388" spans="6:8" x14ac:dyDescent="0.25">
      <c r="F57388" s="11"/>
      <c r="G57388" s="11"/>
      <c r="H57388" s="11"/>
    </row>
    <row r="57389" spans="6:8" x14ac:dyDescent="0.25">
      <c r="F57389" s="11"/>
      <c r="G57389" s="11"/>
      <c r="H57389" s="11"/>
    </row>
    <row r="57390" spans="6:8" x14ac:dyDescent="0.25">
      <c r="F57390" s="11"/>
      <c r="G57390" s="11"/>
      <c r="H57390" s="11"/>
    </row>
    <row r="57391" spans="6:8" x14ac:dyDescent="0.25">
      <c r="F57391" s="11"/>
      <c r="G57391" s="11"/>
      <c r="H57391" s="11"/>
    </row>
    <row r="57392" spans="6:8" x14ac:dyDescent="0.25">
      <c r="F57392" s="11"/>
      <c r="G57392" s="11"/>
      <c r="H57392" s="11"/>
    </row>
    <row r="57393" spans="6:8" x14ac:dyDescent="0.25">
      <c r="F57393" s="11"/>
      <c r="G57393" s="11"/>
      <c r="H57393" s="11"/>
    </row>
    <row r="57394" spans="6:8" x14ac:dyDescent="0.25">
      <c r="F57394" s="11"/>
      <c r="G57394" s="11"/>
      <c r="H57394" s="11"/>
    </row>
    <row r="57395" spans="6:8" x14ac:dyDescent="0.25">
      <c r="F57395" s="11"/>
      <c r="G57395" s="11"/>
      <c r="H57395" s="11"/>
    </row>
    <row r="57396" spans="6:8" x14ac:dyDescent="0.25">
      <c r="F57396" s="11"/>
      <c r="G57396" s="11"/>
      <c r="H57396" s="11"/>
    </row>
    <row r="57397" spans="6:8" x14ac:dyDescent="0.25">
      <c r="F57397" s="11"/>
      <c r="G57397" s="11"/>
      <c r="H57397" s="11"/>
    </row>
    <row r="57398" spans="6:8" x14ac:dyDescent="0.25">
      <c r="F57398" s="11"/>
      <c r="G57398" s="11"/>
      <c r="H57398" s="11"/>
    </row>
    <row r="57399" spans="6:8" x14ac:dyDescent="0.25">
      <c r="F57399" s="11"/>
      <c r="G57399" s="11"/>
      <c r="H57399" s="11"/>
    </row>
    <row r="57400" spans="6:8" x14ac:dyDescent="0.25">
      <c r="F57400" s="11"/>
      <c r="G57400" s="11"/>
      <c r="H57400" s="11"/>
    </row>
    <row r="57401" spans="6:8" x14ac:dyDescent="0.25">
      <c r="F57401" s="11"/>
      <c r="G57401" s="11"/>
      <c r="H57401" s="11"/>
    </row>
    <row r="57402" spans="6:8" x14ac:dyDescent="0.25">
      <c r="F57402" s="11"/>
      <c r="G57402" s="11"/>
      <c r="H57402" s="11"/>
    </row>
    <row r="57403" spans="6:8" x14ac:dyDescent="0.25">
      <c r="F57403" s="11"/>
      <c r="G57403" s="11"/>
      <c r="H57403" s="11"/>
    </row>
    <row r="57404" spans="6:8" x14ac:dyDescent="0.25">
      <c r="F57404" s="11"/>
      <c r="G57404" s="11"/>
      <c r="H57404" s="11"/>
    </row>
    <row r="57405" spans="6:8" x14ac:dyDescent="0.25">
      <c r="F57405" s="11"/>
      <c r="G57405" s="11"/>
      <c r="H57405" s="11"/>
    </row>
    <row r="57406" spans="6:8" x14ac:dyDescent="0.25">
      <c r="F57406" s="11"/>
      <c r="G57406" s="11"/>
      <c r="H57406" s="11"/>
    </row>
    <row r="57407" spans="6:8" x14ac:dyDescent="0.25">
      <c r="F57407" s="11"/>
      <c r="G57407" s="11"/>
      <c r="H57407" s="11"/>
    </row>
    <row r="57408" spans="6:8" x14ac:dyDescent="0.25">
      <c r="F57408" s="11"/>
      <c r="G57408" s="11"/>
      <c r="H57408" s="11"/>
    </row>
    <row r="57409" spans="6:8" x14ac:dyDescent="0.25">
      <c r="F57409" s="11"/>
      <c r="G57409" s="11"/>
      <c r="H57409" s="11"/>
    </row>
    <row r="57410" spans="6:8" x14ac:dyDescent="0.25">
      <c r="F57410" s="11"/>
      <c r="G57410" s="11"/>
      <c r="H57410" s="11"/>
    </row>
    <row r="57411" spans="6:8" x14ac:dyDescent="0.25">
      <c r="F57411" s="11"/>
      <c r="G57411" s="11"/>
      <c r="H57411" s="11"/>
    </row>
    <row r="57412" spans="6:8" x14ac:dyDescent="0.25">
      <c r="F57412" s="11"/>
      <c r="G57412" s="11"/>
      <c r="H57412" s="11"/>
    </row>
    <row r="57413" spans="6:8" x14ac:dyDescent="0.25">
      <c r="F57413" s="11"/>
      <c r="G57413" s="11"/>
      <c r="H57413" s="11"/>
    </row>
    <row r="57414" spans="6:8" x14ac:dyDescent="0.25">
      <c r="F57414" s="11"/>
      <c r="G57414" s="11"/>
      <c r="H57414" s="11"/>
    </row>
    <row r="57415" spans="6:8" x14ac:dyDescent="0.25">
      <c r="F57415" s="11"/>
      <c r="G57415" s="11"/>
      <c r="H57415" s="11"/>
    </row>
    <row r="57416" spans="6:8" x14ac:dyDescent="0.25">
      <c r="F57416" s="11"/>
      <c r="G57416" s="11"/>
      <c r="H57416" s="11"/>
    </row>
    <row r="57417" spans="6:8" x14ac:dyDescent="0.25">
      <c r="F57417" s="11"/>
      <c r="G57417" s="11"/>
      <c r="H57417" s="11"/>
    </row>
    <row r="57418" spans="6:8" x14ac:dyDescent="0.25">
      <c r="F57418" s="11"/>
      <c r="G57418" s="11"/>
      <c r="H57418" s="11"/>
    </row>
    <row r="57419" spans="6:8" x14ac:dyDescent="0.25">
      <c r="F57419" s="11"/>
      <c r="G57419" s="11"/>
      <c r="H57419" s="11"/>
    </row>
    <row r="57420" spans="6:8" x14ac:dyDescent="0.25">
      <c r="F57420" s="11"/>
      <c r="G57420" s="11"/>
      <c r="H57420" s="11"/>
    </row>
    <row r="57421" spans="6:8" x14ac:dyDescent="0.25">
      <c r="F57421" s="11"/>
      <c r="G57421" s="11"/>
      <c r="H57421" s="11"/>
    </row>
    <row r="57422" spans="6:8" x14ac:dyDescent="0.25">
      <c r="F57422" s="11"/>
      <c r="G57422" s="11"/>
      <c r="H57422" s="11"/>
    </row>
    <row r="57423" spans="6:8" x14ac:dyDescent="0.25">
      <c r="F57423" s="11"/>
      <c r="G57423" s="11"/>
      <c r="H57423" s="11"/>
    </row>
    <row r="57424" spans="6:8" x14ac:dyDescent="0.25">
      <c r="F57424" s="11"/>
      <c r="G57424" s="11"/>
      <c r="H57424" s="11"/>
    </row>
    <row r="57425" spans="6:8" x14ac:dyDescent="0.25">
      <c r="F57425" s="11"/>
      <c r="G57425" s="11"/>
      <c r="H57425" s="11"/>
    </row>
    <row r="57426" spans="6:8" x14ac:dyDescent="0.25">
      <c r="F57426" s="11"/>
      <c r="G57426" s="11"/>
      <c r="H57426" s="11"/>
    </row>
    <row r="57427" spans="6:8" x14ac:dyDescent="0.25">
      <c r="F57427" s="11"/>
      <c r="G57427" s="11"/>
      <c r="H57427" s="11"/>
    </row>
    <row r="57428" spans="6:8" x14ac:dyDescent="0.25">
      <c r="F57428" s="11"/>
      <c r="G57428" s="11"/>
      <c r="H57428" s="11"/>
    </row>
    <row r="57429" spans="6:8" x14ac:dyDescent="0.25">
      <c r="F57429" s="11"/>
      <c r="G57429" s="11"/>
      <c r="H57429" s="11"/>
    </row>
    <row r="57430" spans="6:8" x14ac:dyDescent="0.25">
      <c r="F57430" s="11"/>
      <c r="G57430" s="11"/>
      <c r="H57430" s="11"/>
    </row>
    <row r="57431" spans="6:8" x14ac:dyDescent="0.25">
      <c r="F57431" s="11"/>
      <c r="G57431" s="11"/>
      <c r="H57431" s="11"/>
    </row>
    <row r="57432" spans="6:8" x14ac:dyDescent="0.25">
      <c r="F57432" s="11"/>
      <c r="G57432" s="11"/>
      <c r="H57432" s="11"/>
    </row>
    <row r="57433" spans="6:8" x14ac:dyDescent="0.25">
      <c r="F57433" s="11"/>
      <c r="G57433" s="11"/>
      <c r="H57433" s="11"/>
    </row>
    <row r="57434" spans="6:8" x14ac:dyDescent="0.25">
      <c r="F57434" s="11"/>
      <c r="G57434" s="11"/>
      <c r="H57434" s="11"/>
    </row>
    <row r="57435" spans="6:8" x14ac:dyDescent="0.25">
      <c r="F57435" s="11"/>
      <c r="G57435" s="11"/>
      <c r="H57435" s="11"/>
    </row>
    <row r="57436" spans="6:8" x14ac:dyDescent="0.25">
      <c r="F57436" s="11"/>
      <c r="G57436" s="11"/>
      <c r="H57436" s="11"/>
    </row>
    <row r="57437" spans="6:8" x14ac:dyDescent="0.25">
      <c r="F57437" s="11"/>
      <c r="G57437" s="11"/>
      <c r="H57437" s="11"/>
    </row>
    <row r="57438" spans="6:8" x14ac:dyDescent="0.25">
      <c r="F57438" s="11"/>
      <c r="G57438" s="11"/>
      <c r="H57438" s="11"/>
    </row>
    <row r="57439" spans="6:8" x14ac:dyDescent="0.25">
      <c r="F57439" s="11"/>
      <c r="G57439" s="11"/>
      <c r="H57439" s="11"/>
    </row>
    <row r="57440" spans="6:8" x14ac:dyDescent="0.25">
      <c r="F57440" s="11"/>
      <c r="G57440" s="11"/>
      <c r="H57440" s="11"/>
    </row>
    <row r="57441" spans="6:8" x14ac:dyDescent="0.25">
      <c r="F57441" s="11"/>
      <c r="G57441" s="11"/>
      <c r="H57441" s="11"/>
    </row>
    <row r="57442" spans="6:8" x14ac:dyDescent="0.25">
      <c r="F57442" s="11"/>
      <c r="G57442" s="11"/>
      <c r="H57442" s="11"/>
    </row>
    <row r="57443" spans="6:8" x14ac:dyDescent="0.25">
      <c r="F57443" s="11"/>
      <c r="G57443" s="11"/>
      <c r="H57443" s="11"/>
    </row>
    <row r="57444" spans="6:8" x14ac:dyDescent="0.25">
      <c r="F57444" s="11"/>
      <c r="G57444" s="11"/>
      <c r="H57444" s="11"/>
    </row>
    <row r="57445" spans="6:8" x14ac:dyDescent="0.25">
      <c r="F57445" s="11"/>
      <c r="G57445" s="11"/>
      <c r="H57445" s="11"/>
    </row>
    <row r="57446" spans="6:8" x14ac:dyDescent="0.25">
      <c r="F57446" s="11"/>
      <c r="G57446" s="11"/>
      <c r="H57446" s="11"/>
    </row>
    <row r="57447" spans="6:8" x14ac:dyDescent="0.25">
      <c r="F57447" s="11"/>
      <c r="G57447" s="11"/>
      <c r="H57447" s="11"/>
    </row>
    <row r="57448" spans="6:8" x14ac:dyDescent="0.25">
      <c r="F57448" s="11"/>
      <c r="G57448" s="11"/>
      <c r="H57448" s="11"/>
    </row>
    <row r="57449" spans="6:8" x14ac:dyDescent="0.25">
      <c r="F57449" s="11"/>
      <c r="G57449" s="11"/>
      <c r="H57449" s="11"/>
    </row>
    <row r="57450" spans="6:8" x14ac:dyDescent="0.25">
      <c r="F57450" s="11"/>
      <c r="G57450" s="11"/>
      <c r="H57450" s="11"/>
    </row>
    <row r="57451" spans="6:8" x14ac:dyDescent="0.25">
      <c r="F57451" s="11"/>
      <c r="G57451" s="11"/>
      <c r="H57451" s="11"/>
    </row>
    <row r="57452" spans="6:8" x14ac:dyDescent="0.25">
      <c r="F57452" s="11"/>
      <c r="G57452" s="11"/>
      <c r="H57452" s="11"/>
    </row>
    <row r="57453" spans="6:8" x14ac:dyDescent="0.25">
      <c r="F57453" s="11"/>
      <c r="G57453" s="11"/>
      <c r="H57453" s="11"/>
    </row>
    <row r="57454" spans="6:8" x14ac:dyDescent="0.25">
      <c r="F57454" s="11"/>
      <c r="G57454" s="11"/>
      <c r="H57454" s="11"/>
    </row>
    <row r="57455" spans="6:8" x14ac:dyDescent="0.25">
      <c r="F57455" s="11"/>
      <c r="G57455" s="11"/>
      <c r="H57455" s="11"/>
    </row>
    <row r="57456" spans="6:8" x14ac:dyDescent="0.25">
      <c r="F57456" s="11"/>
      <c r="G57456" s="11"/>
      <c r="H57456" s="11"/>
    </row>
    <row r="57457" spans="6:8" x14ac:dyDescent="0.25">
      <c r="F57457" s="11"/>
      <c r="G57457" s="11"/>
      <c r="H57457" s="11"/>
    </row>
    <row r="57458" spans="6:8" x14ac:dyDescent="0.25">
      <c r="F57458" s="11"/>
      <c r="G57458" s="11"/>
      <c r="H57458" s="11"/>
    </row>
    <row r="57459" spans="6:8" x14ac:dyDescent="0.25">
      <c r="F57459" s="11"/>
      <c r="G57459" s="11"/>
      <c r="H57459" s="11"/>
    </row>
    <row r="57460" spans="6:8" x14ac:dyDescent="0.25">
      <c r="F57460" s="11"/>
      <c r="G57460" s="11"/>
      <c r="H57460" s="11"/>
    </row>
    <row r="57461" spans="6:8" x14ac:dyDescent="0.25">
      <c r="F57461" s="11"/>
      <c r="G57461" s="11"/>
      <c r="H57461" s="11"/>
    </row>
    <row r="57462" spans="6:8" x14ac:dyDescent="0.25">
      <c r="F57462" s="11"/>
      <c r="G57462" s="11"/>
      <c r="H57462" s="11"/>
    </row>
    <row r="57463" spans="6:8" x14ac:dyDescent="0.25">
      <c r="F57463" s="11"/>
      <c r="G57463" s="11"/>
      <c r="H57463" s="11"/>
    </row>
    <row r="57464" spans="6:8" x14ac:dyDescent="0.25">
      <c r="F57464" s="11"/>
      <c r="G57464" s="11"/>
      <c r="H57464" s="11"/>
    </row>
    <row r="57465" spans="6:8" x14ac:dyDescent="0.25">
      <c r="F57465" s="11"/>
      <c r="G57465" s="11"/>
      <c r="H57465" s="11"/>
    </row>
    <row r="57466" spans="6:8" x14ac:dyDescent="0.25">
      <c r="F57466" s="11"/>
      <c r="G57466" s="11"/>
      <c r="H57466" s="11"/>
    </row>
    <row r="57467" spans="6:8" x14ac:dyDescent="0.25">
      <c r="F57467" s="11"/>
      <c r="G57467" s="11"/>
      <c r="H57467" s="11"/>
    </row>
    <row r="57468" spans="6:8" x14ac:dyDescent="0.25">
      <c r="F57468" s="11"/>
      <c r="G57468" s="11"/>
      <c r="H57468" s="11"/>
    </row>
    <row r="57469" spans="6:8" x14ac:dyDescent="0.25">
      <c r="F57469" s="11"/>
      <c r="G57469" s="11"/>
      <c r="H57469" s="11"/>
    </row>
    <row r="57470" spans="6:8" x14ac:dyDescent="0.25">
      <c r="F57470" s="11"/>
      <c r="G57470" s="11"/>
      <c r="H57470" s="11"/>
    </row>
    <row r="57471" spans="6:8" x14ac:dyDescent="0.25">
      <c r="F57471" s="11"/>
      <c r="G57471" s="11"/>
      <c r="H57471" s="11"/>
    </row>
    <row r="57472" spans="6:8" x14ac:dyDescent="0.25">
      <c r="F57472" s="11"/>
      <c r="G57472" s="11"/>
      <c r="H57472" s="11"/>
    </row>
    <row r="57473" spans="6:8" x14ac:dyDescent="0.25">
      <c r="F57473" s="11"/>
      <c r="G57473" s="11"/>
      <c r="H57473" s="11"/>
    </row>
    <row r="57474" spans="6:8" x14ac:dyDescent="0.25">
      <c r="F57474" s="11"/>
      <c r="G57474" s="11"/>
      <c r="H57474" s="11"/>
    </row>
    <row r="57475" spans="6:8" x14ac:dyDescent="0.25">
      <c r="F57475" s="11"/>
      <c r="G57475" s="11"/>
      <c r="H57475" s="11"/>
    </row>
    <row r="57476" spans="6:8" x14ac:dyDescent="0.25">
      <c r="F57476" s="11"/>
      <c r="G57476" s="11"/>
      <c r="H57476" s="11"/>
    </row>
    <row r="57477" spans="6:8" x14ac:dyDescent="0.25">
      <c r="F57477" s="11"/>
      <c r="G57477" s="11"/>
      <c r="H57477" s="11"/>
    </row>
    <row r="57478" spans="6:8" x14ac:dyDescent="0.25">
      <c r="F57478" s="11"/>
      <c r="G57478" s="11"/>
      <c r="H57478" s="11"/>
    </row>
    <row r="57479" spans="6:8" x14ac:dyDescent="0.25">
      <c r="F57479" s="11"/>
      <c r="G57479" s="11"/>
      <c r="H57479" s="11"/>
    </row>
    <row r="57480" spans="6:8" x14ac:dyDescent="0.25">
      <c r="F57480" s="11"/>
      <c r="G57480" s="11"/>
      <c r="H57480" s="11"/>
    </row>
    <row r="57481" spans="6:8" x14ac:dyDescent="0.25">
      <c r="F57481" s="11"/>
      <c r="G57481" s="11"/>
      <c r="H57481" s="11"/>
    </row>
    <row r="57482" spans="6:8" x14ac:dyDescent="0.25">
      <c r="F57482" s="11"/>
      <c r="G57482" s="11"/>
      <c r="H57482" s="11"/>
    </row>
    <row r="57483" spans="6:8" x14ac:dyDescent="0.25">
      <c r="F57483" s="11"/>
      <c r="G57483" s="11"/>
      <c r="H57483" s="11"/>
    </row>
    <row r="57484" spans="6:8" x14ac:dyDescent="0.25">
      <c r="F57484" s="11"/>
      <c r="G57484" s="11"/>
      <c r="H57484" s="11"/>
    </row>
    <row r="57485" spans="6:8" x14ac:dyDescent="0.25">
      <c r="F57485" s="11"/>
      <c r="G57485" s="11"/>
      <c r="H57485" s="11"/>
    </row>
    <row r="57486" spans="6:8" x14ac:dyDescent="0.25">
      <c r="F57486" s="11"/>
      <c r="G57486" s="11"/>
      <c r="H57486" s="11"/>
    </row>
    <row r="57487" spans="6:8" x14ac:dyDescent="0.25">
      <c r="F57487" s="11"/>
      <c r="G57487" s="11"/>
      <c r="H57487" s="11"/>
    </row>
    <row r="57488" spans="6:8" x14ac:dyDescent="0.25">
      <c r="F57488" s="11"/>
      <c r="G57488" s="11"/>
      <c r="H57488" s="11"/>
    </row>
    <row r="57489" spans="6:8" x14ac:dyDescent="0.25">
      <c r="F57489" s="11"/>
      <c r="G57489" s="11"/>
      <c r="H57489" s="11"/>
    </row>
    <row r="57490" spans="6:8" x14ac:dyDescent="0.25">
      <c r="F57490" s="11"/>
      <c r="G57490" s="11"/>
      <c r="H57490" s="11"/>
    </row>
    <row r="57491" spans="6:8" x14ac:dyDescent="0.25">
      <c r="F57491" s="11"/>
      <c r="G57491" s="11"/>
      <c r="H57491" s="11"/>
    </row>
    <row r="57492" spans="6:8" x14ac:dyDescent="0.25">
      <c r="F57492" s="11"/>
      <c r="G57492" s="11"/>
      <c r="H57492" s="11"/>
    </row>
    <row r="57493" spans="6:8" x14ac:dyDescent="0.25">
      <c r="F57493" s="11"/>
      <c r="G57493" s="11"/>
      <c r="H57493" s="11"/>
    </row>
    <row r="57494" spans="6:8" x14ac:dyDescent="0.25">
      <c r="F57494" s="11"/>
      <c r="G57494" s="11"/>
      <c r="H57494" s="11"/>
    </row>
    <row r="57495" spans="6:8" x14ac:dyDescent="0.25">
      <c r="F57495" s="11"/>
      <c r="G57495" s="11"/>
      <c r="H57495" s="11"/>
    </row>
    <row r="57496" spans="6:8" x14ac:dyDescent="0.25">
      <c r="F57496" s="11"/>
      <c r="G57496" s="11"/>
      <c r="H57496" s="11"/>
    </row>
    <row r="57497" spans="6:8" x14ac:dyDescent="0.25">
      <c r="F57497" s="11"/>
      <c r="G57497" s="11"/>
      <c r="H57497" s="11"/>
    </row>
    <row r="57498" spans="6:8" x14ac:dyDescent="0.25">
      <c r="F57498" s="11"/>
      <c r="G57498" s="11"/>
      <c r="H57498" s="11"/>
    </row>
    <row r="57499" spans="6:8" x14ac:dyDescent="0.25">
      <c r="F57499" s="11"/>
      <c r="G57499" s="11"/>
      <c r="H57499" s="11"/>
    </row>
    <row r="57500" spans="6:8" x14ac:dyDescent="0.25">
      <c r="F57500" s="11"/>
      <c r="G57500" s="11"/>
      <c r="H57500" s="11"/>
    </row>
    <row r="57501" spans="6:8" x14ac:dyDescent="0.25">
      <c r="F57501" s="11"/>
      <c r="G57501" s="11"/>
      <c r="H57501" s="11"/>
    </row>
    <row r="57502" spans="6:8" x14ac:dyDescent="0.25">
      <c r="F57502" s="11"/>
      <c r="G57502" s="11"/>
      <c r="H57502" s="11"/>
    </row>
    <row r="57503" spans="6:8" x14ac:dyDescent="0.25">
      <c r="F57503" s="11"/>
      <c r="G57503" s="11"/>
      <c r="H57503" s="11"/>
    </row>
    <row r="57504" spans="6:8" x14ac:dyDescent="0.25">
      <c r="F57504" s="11"/>
      <c r="G57504" s="11"/>
      <c r="H57504" s="11"/>
    </row>
    <row r="57505" spans="6:8" x14ac:dyDescent="0.25">
      <c r="F57505" s="11"/>
      <c r="G57505" s="11"/>
      <c r="H57505" s="11"/>
    </row>
    <row r="57506" spans="6:8" x14ac:dyDescent="0.25">
      <c r="F57506" s="11"/>
      <c r="G57506" s="11"/>
      <c r="H57506" s="11"/>
    </row>
    <row r="57507" spans="6:8" x14ac:dyDescent="0.25">
      <c r="F57507" s="11"/>
      <c r="G57507" s="11"/>
      <c r="H57507" s="11"/>
    </row>
    <row r="57508" spans="6:8" x14ac:dyDescent="0.25">
      <c r="F57508" s="11"/>
      <c r="G57508" s="11"/>
      <c r="H57508" s="11"/>
    </row>
    <row r="57509" spans="6:8" x14ac:dyDescent="0.25">
      <c r="F57509" s="11"/>
      <c r="G57509" s="11"/>
      <c r="H57509" s="11"/>
    </row>
    <row r="57510" spans="6:8" x14ac:dyDescent="0.25">
      <c r="F57510" s="11"/>
      <c r="G57510" s="11"/>
      <c r="H57510" s="11"/>
    </row>
    <row r="57511" spans="6:8" x14ac:dyDescent="0.25">
      <c r="F57511" s="11"/>
      <c r="G57511" s="11"/>
      <c r="H57511" s="11"/>
    </row>
    <row r="57512" spans="6:8" x14ac:dyDescent="0.25">
      <c r="F57512" s="11"/>
      <c r="G57512" s="11"/>
      <c r="H57512" s="11"/>
    </row>
    <row r="57513" spans="6:8" x14ac:dyDescent="0.25">
      <c r="F57513" s="11"/>
      <c r="G57513" s="11"/>
      <c r="H57513" s="11"/>
    </row>
    <row r="57514" spans="6:8" x14ac:dyDescent="0.25">
      <c r="F57514" s="11"/>
      <c r="G57514" s="11"/>
      <c r="H57514" s="11"/>
    </row>
    <row r="57515" spans="6:8" x14ac:dyDescent="0.25">
      <c r="F57515" s="11"/>
      <c r="G57515" s="11"/>
      <c r="H57515" s="11"/>
    </row>
    <row r="57516" spans="6:8" x14ac:dyDescent="0.25">
      <c r="F57516" s="11"/>
      <c r="G57516" s="11"/>
      <c r="H57516" s="11"/>
    </row>
    <row r="57517" spans="6:8" x14ac:dyDescent="0.25">
      <c r="F57517" s="11"/>
      <c r="G57517" s="11"/>
      <c r="H57517" s="11"/>
    </row>
    <row r="57518" spans="6:8" x14ac:dyDescent="0.25">
      <c r="F57518" s="11"/>
      <c r="G57518" s="11"/>
      <c r="H57518" s="11"/>
    </row>
    <row r="57519" spans="6:8" x14ac:dyDescent="0.25">
      <c r="F57519" s="11"/>
      <c r="G57519" s="11"/>
      <c r="H57519" s="11"/>
    </row>
    <row r="57520" spans="6:8" x14ac:dyDescent="0.25">
      <c r="F57520" s="11"/>
      <c r="G57520" s="11"/>
      <c r="H57520" s="11"/>
    </row>
    <row r="57521" spans="6:8" x14ac:dyDescent="0.25">
      <c r="F57521" s="11"/>
      <c r="G57521" s="11"/>
      <c r="H57521" s="11"/>
    </row>
    <row r="57522" spans="6:8" x14ac:dyDescent="0.25">
      <c r="F57522" s="11"/>
      <c r="G57522" s="11"/>
      <c r="H57522" s="11"/>
    </row>
    <row r="57523" spans="6:8" x14ac:dyDescent="0.25">
      <c r="F57523" s="11"/>
      <c r="G57523" s="11"/>
      <c r="H57523" s="11"/>
    </row>
    <row r="57524" spans="6:8" x14ac:dyDescent="0.25">
      <c r="F57524" s="11"/>
      <c r="G57524" s="11"/>
      <c r="H57524" s="11"/>
    </row>
    <row r="57525" spans="6:8" x14ac:dyDescent="0.25">
      <c r="F57525" s="11"/>
      <c r="G57525" s="11"/>
      <c r="H57525" s="11"/>
    </row>
    <row r="57526" spans="6:8" x14ac:dyDescent="0.25">
      <c r="F57526" s="11"/>
      <c r="G57526" s="11"/>
      <c r="H57526" s="11"/>
    </row>
    <row r="57527" spans="6:8" x14ac:dyDescent="0.25">
      <c r="F57527" s="11"/>
      <c r="G57527" s="11"/>
      <c r="H57527" s="11"/>
    </row>
    <row r="57528" spans="6:8" x14ac:dyDescent="0.25">
      <c r="F57528" s="11"/>
      <c r="G57528" s="11"/>
      <c r="H57528" s="11"/>
    </row>
    <row r="57529" spans="6:8" x14ac:dyDescent="0.25">
      <c r="F57529" s="11"/>
      <c r="G57529" s="11"/>
      <c r="H57529" s="11"/>
    </row>
    <row r="57530" spans="6:8" x14ac:dyDescent="0.25">
      <c r="F57530" s="11"/>
      <c r="G57530" s="11"/>
      <c r="H57530" s="11"/>
    </row>
    <row r="57531" spans="6:8" x14ac:dyDescent="0.25">
      <c r="F57531" s="11"/>
      <c r="G57531" s="11"/>
      <c r="H57531" s="11"/>
    </row>
    <row r="57532" spans="6:8" x14ac:dyDescent="0.25">
      <c r="F57532" s="11"/>
      <c r="G57532" s="11"/>
      <c r="H57532" s="11"/>
    </row>
    <row r="57533" spans="6:8" x14ac:dyDescent="0.25">
      <c r="F57533" s="11"/>
      <c r="G57533" s="11"/>
      <c r="H57533" s="11"/>
    </row>
    <row r="57534" spans="6:8" x14ac:dyDescent="0.25">
      <c r="F57534" s="11"/>
      <c r="G57534" s="11"/>
      <c r="H57534" s="11"/>
    </row>
    <row r="57535" spans="6:8" x14ac:dyDescent="0.25">
      <c r="F57535" s="11"/>
      <c r="G57535" s="11"/>
      <c r="H57535" s="11"/>
    </row>
    <row r="57536" spans="6:8" x14ac:dyDescent="0.25">
      <c r="F57536" s="11"/>
      <c r="G57536" s="11"/>
      <c r="H57536" s="11"/>
    </row>
    <row r="57537" spans="6:8" x14ac:dyDescent="0.25">
      <c r="F57537" s="11"/>
      <c r="G57537" s="11"/>
      <c r="H57537" s="11"/>
    </row>
    <row r="57538" spans="6:8" x14ac:dyDescent="0.25">
      <c r="F57538" s="11"/>
      <c r="G57538" s="11"/>
      <c r="H57538" s="11"/>
    </row>
    <row r="57539" spans="6:8" x14ac:dyDescent="0.25">
      <c r="F57539" s="11"/>
      <c r="G57539" s="11"/>
      <c r="H57539" s="11"/>
    </row>
    <row r="57540" spans="6:8" x14ac:dyDescent="0.25">
      <c r="F57540" s="11"/>
      <c r="G57540" s="11"/>
      <c r="H57540" s="11"/>
    </row>
    <row r="57541" spans="6:8" x14ac:dyDescent="0.25">
      <c r="F57541" s="11"/>
      <c r="G57541" s="11"/>
      <c r="H57541" s="11"/>
    </row>
    <row r="57542" spans="6:8" x14ac:dyDescent="0.25">
      <c r="F57542" s="11"/>
      <c r="G57542" s="11"/>
      <c r="H57542" s="11"/>
    </row>
    <row r="57543" spans="6:8" x14ac:dyDescent="0.25">
      <c r="F57543" s="11"/>
      <c r="G57543" s="11"/>
      <c r="H57543" s="11"/>
    </row>
    <row r="57544" spans="6:8" x14ac:dyDescent="0.25">
      <c r="F57544" s="11"/>
      <c r="G57544" s="11"/>
      <c r="H57544" s="11"/>
    </row>
    <row r="57545" spans="6:8" x14ac:dyDescent="0.25">
      <c r="F57545" s="11"/>
      <c r="G57545" s="11"/>
      <c r="H57545" s="11"/>
    </row>
    <row r="57546" spans="6:8" x14ac:dyDescent="0.25">
      <c r="F57546" s="11"/>
      <c r="G57546" s="11"/>
      <c r="H57546" s="11"/>
    </row>
    <row r="57547" spans="6:8" x14ac:dyDescent="0.25">
      <c r="F57547" s="11"/>
      <c r="G57547" s="11"/>
      <c r="H57547" s="11"/>
    </row>
    <row r="57548" spans="6:8" x14ac:dyDescent="0.25">
      <c r="F57548" s="11"/>
      <c r="G57548" s="11"/>
      <c r="H57548" s="11"/>
    </row>
    <row r="57549" spans="6:8" x14ac:dyDescent="0.25">
      <c r="F57549" s="11"/>
      <c r="G57549" s="11"/>
      <c r="H57549" s="11"/>
    </row>
    <row r="57550" spans="6:8" x14ac:dyDescent="0.25">
      <c r="F57550" s="11"/>
      <c r="G57550" s="11"/>
      <c r="H57550" s="11"/>
    </row>
    <row r="57551" spans="6:8" x14ac:dyDescent="0.25">
      <c r="F57551" s="11"/>
      <c r="G57551" s="11"/>
      <c r="H57551" s="11"/>
    </row>
    <row r="57552" spans="6:8" x14ac:dyDescent="0.25">
      <c r="F57552" s="11"/>
      <c r="G57552" s="11"/>
      <c r="H57552" s="11"/>
    </row>
    <row r="57553" spans="6:8" x14ac:dyDescent="0.25">
      <c r="F57553" s="11"/>
      <c r="G57553" s="11"/>
      <c r="H57553" s="11"/>
    </row>
    <row r="57554" spans="6:8" x14ac:dyDescent="0.25">
      <c r="F57554" s="11"/>
      <c r="G57554" s="11"/>
      <c r="H57554" s="11"/>
    </row>
    <row r="57555" spans="6:8" x14ac:dyDescent="0.25">
      <c r="F57555" s="11"/>
      <c r="G57555" s="11"/>
      <c r="H57555" s="11"/>
    </row>
    <row r="57556" spans="6:8" x14ac:dyDescent="0.25">
      <c r="F57556" s="11"/>
      <c r="G57556" s="11"/>
      <c r="H57556" s="11"/>
    </row>
    <row r="57557" spans="6:8" x14ac:dyDescent="0.25">
      <c r="F57557" s="11"/>
      <c r="G57557" s="11"/>
      <c r="H57557" s="11"/>
    </row>
    <row r="57558" spans="6:8" x14ac:dyDescent="0.25">
      <c r="F57558" s="11"/>
      <c r="G57558" s="11"/>
      <c r="H57558" s="11"/>
    </row>
    <row r="57559" spans="6:8" x14ac:dyDescent="0.25">
      <c r="F57559" s="11"/>
      <c r="G57559" s="11"/>
      <c r="H57559" s="11"/>
    </row>
    <row r="57560" spans="6:8" x14ac:dyDescent="0.25">
      <c r="F57560" s="11"/>
      <c r="G57560" s="11"/>
      <c r="H57560" s="11"/>
    </row>
    <row r="57561" spans="6:8" x14ac:dyDescent="0.25">
      <c r="F57561" s="11"/>
      <c r="G57561" s="11"/>
      <c r="H57561" s="11"/>
    </row>
    <row r="57562" spans="6:8" x14ac:dyDescent="0.25">
      <c r="F57562" s="11"/>
      <c r="G57562" s="11"/>
      <c r="H57562" s="11"/>
    </row>
    <row r="57563" spans="6:8" x14ac:dyDescent="0.25">
      <c r="F57563" s="11"/>
      <c r="G57563" s="11"/>
      <c r="H57563" s="11"/>
    </row>
    <row r="57564" spans="6:8" x14ac:dyDescent="0.25">
      <c r="F57564" s="11"/>
      <c r="G57564" s="11"/>
      <c r="H57564" s="11"/>
    </row>
    <row r="57565" spans="6:8" x14ac:dyDescent="0.25">
      <c r="F57565" s="11"/>
      <c r="G57565" s="11"/>
      <c r="H57565" s="11"/>
    </row>
    <row r="57566" spans="6:8" x14ac:dyDescent="0.25">
      <c r="F57566" s="11"/>
      <c r="G57566" s="11"/>
      <c r="H57566" s="11"/>
    </row>
    <row r="57567" spans="6:8" x14ac:dyDescent="0.25">
      <c r="F57567" s="11"/>
      <c r="G57567" s="11"/>
      <c r="H57567" s="11"/>
    </row>
    <row r="57568" spans="6:8" x14ac:dyDescent="0.25">
      <c r="F57568" s="11"/>
      <c r="G57568" s="11"/>
      <c r="H57568" s="11"/>
    </row>
    <row r="57569" spans="6:8" x14ac:dyDescent="0.25">
      <c r="F57569" s="11"/>
      <c r="G57569" s="11"/>
      <c r="H57569" s="11"/>
    </row>
    <row r="57570" spans="6:8" x14ac:dyDescent="0.25">
      <c r="F57570" s="11"/>
      <c r="G57570" s="11"/>
      <c r="H57570" s="11"/>
    </row>
    <row r="57571" spans="6:8" x14ac:dyDescent="0.25">
      <c r="F57571" s="11"/>
      <c r="G57571" s="11"/>
      <c r="H57571" s="11"/>
    </row>
    <row r="57572" spans="6:8" x14ac:dyDescent="0.25">
      <c r="F57572" s="11"/>
      <c r="G57572" s="11"/>
      <c r="H57572" s="11"/>
    </row>
    <row r="57573" spans="6:8" x14ac:dyDescent="0.25">
      <c r="F57573" s="11"/>
      <c r="G57573" s="11"/>
      <c r="H57573" s="11"/>
    </row>
    <row r="57574" spans="6:8" x14ac:dyDescent="0.25">
      <c r="F57574" s="11"/>
      <c r="G57574" s="11"/>
      <c r="H57574" s="11"/>
    </row>
    <row r="57575" spans="6:8" x14ac:dyDescent="0.25">
      <c r="F57575" s="11"/>
      <c r="G57575" s="11"/>
      <c r="H57575" s="11"/>
    </row>
    <row r="57576" spans="6:8" x14ac:dyDescent="0.25">
      <c r="F57576" s="11"/>
      <c r="G57576" s="11"/>
      <c r="H57576" s="11"/>
    </row>
    <row r="57577" spans="6:8" x14ac:dyDescent="0.25">
      <c r="F57577" s="11"/>
      <c r="G57577" s="11"/>
      <c r="H57577" s="11"/>
    </row>
    <row r="57578" spans="6:8" x14ac:dyDescent="0.25">
      <c r="F57578" s="11"/>
      <c r="G57578" s="11"/>
      <c r="H57578" s="11"/>
    </row>
    <row r="57579" spans="6:8" x14ac:dyDescent="0.25">
      <c r="F57579" s="11"/>
      <c r="G57579" s="11"/>
      <c r="H57579" s="11"/>
    </row>
    <row r="57580" spans="6:8" x14ac:dyDescent="0.25">
      <c r="F57580" s="11"/>
      <c r="G57580" s="11"/>
      <c r="H57580" s="11"/>
    </row>
    <row r="57581" spans="6:8" x14ac:dyDescent="0.25">
      <c r="F57581" s="11"/>
      <c r="G57581" s="11"/>
      <c r="H57581" s="11"/>
    </row>
    <row r="57582" spans="6:8" x14ac:dyDescent="0.25">
      <c r="F57582" s="11"/>
      <c r="G57582" s="11"/>
      <c r="H57582" s="11"/>
    </row>
    <row r="57583" spans="6:8" x14ac:dyDescent="0.25">
      <c r="F57583" s="11"/>
      <c r="G57583" s="11"/>
      <c r="H57583" s="11"/>
    </row>
    <row r="57584" spans="6:8" x14ac:dyDescent="0.25">
      <c r="F57584" s="11"/>
      <c r="G57584" s="11"/>
      <c r="H57584" s="11"/>
    </row>
    <row r="57585" spans="6:8" x14ac:dyDescent="0.25">
      <c r="F57585" s="11"/>
      <c r="G57585" s="11"/>
      <c r="H57585" s="11"/>
    </row>
    <row r="57586" spans="6:8" x14ac:dyDescent="0.25">
      <c r="F57586" s="11"/>
      <c r="G57586" s="11"/>
      <c r="H57586" s="11"/>
    </row>
    <row r="57587" spans="6:8" x14ac:dyDescent="0.25">
      <c r="F57587" s="11"/>
      <c r="G57587" s="11"/>
      <c r="H57587" s="11"/>
    </row>
    <row r="57588" spans="6:8" x14ac:dyDescent="0.25">
      <c r="F57588" s="11"/>
      <c r="G57588" s="11"/>
      <c r="H57588" s="11"/>
    </row>
    <row r="57589" spans="6:8" x14ac:dyDescent="0.25">
      <c r="F57589" s="11"/>
      <c r="G57589" s="11"/>
      <c r="H57589" s="11"/>
    </row>
    <row r="57590" spans="6:8" x14ac:dyDescent="0.25">
      <c r="F57590" s="11"/>
      <c r="G57590" s="11"/>
      <c r="H57590" s="11"/>
    </row>
    <row r="57591" spans="6:8" x14ac:dyDescent="0.25">
      <c r="F57591" s="11"/>
      <c r="G57591" s="11"/>
      <c r="H57591" s="11"/>
    </row>
    <row r="57592" spans="6:8" x14ac:dyDescent="0.25">
      <c r="F57592" s="11"/>
      <c r="G57592" s="11"/>
      <c r="H57592" s="11"/>
    </row>
    <row r="57593" spans="6:8" x14ac:dyDescent="0.25">
      <c r="F57593" s="11"/>
      <c r="G57593" s="11"/>
      <c r="H57593" s="11"/>
    </row>
    <row r="57594" spans="6:8" x14ac:dyDescent="0.25">
      <c r="F57594" s="11"/>
      <c r="G57594" s="11"/>
      <c r="H57594" s="11"/>
    </row>
    <row r="57595" spans="6:8" x14ac:dyDescent="0.25">
      <c r="F57595" s="11"/>
      <c r="G57595" s="11"/>
      <c r="H57595" s="11"/>
    </row>
    <row r="57596" spans="6:8" x14ac:dyDescent="0.25">
      <c r="F57596" s="11"/>
      <c r="G57596" s="11"/>
      <c r="H57596" s="11"/>
    </row>
    <row r="57597" spans="6:8" x14ac:dyDescent="0.25">
      <c r="F57597" s="11"/>
      <c r="G57597" s="11"/>
      <c r="H57597" s="11"/>
    </row>
    <row r="57598" spans="6:8" x14ac:dyDescent="0.25">
      <c r="F57598" s="11"/>
      <c r="G57598" s="11"/>
      <c r="H57598" s="11"/>
    </row>
    <row r="57599" spans="6:8" x14ac:dyDescent="0.25">
      <c r="F57599" s="11"/>
      <c r="G57599" s="11"/>
      <c r="H57599" s="11"/>
    </row>
    <row r="57600" spans="6:8" x14ac:dyDescent="0.25">
      <c r="F57600" s="11"/>
      <c r="G57600" s="11"/>
      <c r="H57600" s="11"/>
    </row>
    <row r="57601" spans="6:8" x14ac:dyDescent="0.25">
      <c r="F57601" s="11"/>
      <c r="G57601" s="11"/>
      <c r="H57601" s="11"/>
    </row>
    <row r="57602" spans="6:8" x14ac:dyDescent="0.25">
      <c r="F57602" s="11"/>
      <c r="G57602" s="11"/>
      <c r="H57602" s="11"/>
    </row>
    <row r="57603" spans="6:8" x14ac:dyDescent="0.25">
      <c r="F57603" s="11"/>
      <c r="G57603" s="11"/>
      <c r="H57603" s="11"/>
    </row>
    <row r="57604" spans="6:8" x14ac:dyDescent="0.25">
      <c r="F57604" s="11"/>
      <c r="G57604" s="11"/>
      <c r="H57604" s="11"/>
    </row>
    <row r="57605" spans="6:8" x14ac:dyDescent="0.25">
      <c r="F57605" s="11"/>
      <c r="G57605" s="11"/>
      <c r="H57605" s="11"/>
    </row>
    <row r="57606" spans="6:8" x14ac:dyDescent="0.25">
      <c r="F57606" s="11"/>
      <c r="G57606" s="11"/>
      <c r="H57606" s="11"/>
    </row>
    <row r="57607" spans="6:8" x14ac:dyDescent="0.25">
      <c r="F57607" s="11"/>
      <c r="G57607" s="11"/>
      <c r="H57607" s="11"/>
    </row>
    <row r="57608" spans="6:8" x14ac:dyDescent="0.25">
      <c r="F57608" s="11"/>
      <c r="G57608" s="11"/>
      <c r="H57608" s="11"/>
    </row>
    <row r="57609" spans="6:8" x14ac:dyDescent="0.25">
      <c r="F57609" s="11"/>
      <c r="G57609" s="11"/>
      <c r="H57609" s="11"/>
    </row>
    <row r="57610" spans="6:8" x14ac:dyDescent="0.25">
      <c r="F57610" s="11"/>
      <c r="G57610" s="11"/>
      <c r="H57610" s="11"/>
    </row>
    <row r="57611" spans="6:8" x14ac:dyDescent="0.25">
      <c r="F57611" s="11"/>
      <c r="G57611" s="11"/>
      <c r="H57611" s="11"/>
    </row>
    <row r="57612" spans="6:8" x14ac:dyDescent="0.25">
      <c r="F57612" s="11"/>
      <c r="G57612" s="11"/>
      <c r="H57612" s="11"/>
    </row>
    <row r="57613" spans="6:8" x14ac:dyDescent="0.25">
      <c r="F57613" s="11"/>
      <c r="G57613" s="11"/>
      <c r="H57613" s="11"/>
    </row>
    <row r="57614" spans="6:8" x14ac:dyDescent="0.25">
      <c r="F57614" s="11"/>
      <c r="G57614" s="11"/>
      <c r="H57614" s="11"/>
    </row>
    <row r="57615" spans="6:8" x14ac:dyDescent="0.25">
      <c r="F57615" s="11"/>
      <c r="G57615" s="11"/>
      <c r="H57615" s="11"/>
    </row>
    <row r="57616" spans="6:8" x14ac:dyDescent="0.25">
      <c r="F57616" s="11"/>
      <c r="G57616" s="11"/>
      <c r="H57616" s="11"/>
    </row>
    <row r="57617" spans="6:8" x14ac:dyDescent="0.25">
      <c r="F57617" s="11"/>
      <c r="G57617" s="11"/>
      <c r="H57617" s="11"/>
    </row>
    <row r="57618" spans="6:8" x14ac:dyDescent="0.25">
      <c r="F57618" s="11"/>
      <c r="G57618" s="11"/>
      <c r="H57618" s="11"/>
    </row>
    <row r="57619" spans="6:8" x14ac:dyDescent="0.25">
      <c r="F57619" s="11"/>
      <c r="G57619" s="11"/>
      <c r="H57619" s="11"/>
    </row>
    <row r="57620" spans="6:8" x14ac:dyDescent="0.25">
      <c r="F57620" s="11"/>
      <c r="G57620" s="11"/>
      <c r="H57620" s="11"/>
    </row>
    <row r="57621" spans="6:8" x14ac:dyDescent="0.25">
      <c r="F57621" s="11"/>
      <c r="G57621" s="11"/>
      <c r="H57621" s="11"/>
    </row>
    <row r="57622" spans="6:8" x14ac:dyDescent="0.25">
      <c r="F57622" s="11"/>
      <c r="G57622" s="11"/>
      <c r="H57622" s="11"/>
    </row>
    <row r="57623" spans="6:8" x14ac:dyDescent="0.25">
      <c r="F57623" s="11"/>
      <c r="G57623" s="11"/>
      <c r="H57623" s="11"/>
    </row>
    <row r="57624" spans="6:8" x14ac:dyDescent="0.25">
      <c r="F57624" s="11"/>
      <c r="G57624" s="11"/>
      <c r="H57624" s="11"/>
    </row>
    <row r="57625" spans="6:8" x14ac:dyDescent="0.25">
      <c r="F57625" s="11"/>
      <c r="G57625" s="11"/>
      <c r="H57625" s="11"/>
    </row>
    <row r="57626" spans="6:8" x14ac:dyDescent="0.25">
      <c r="F57626" s="11"/>
      <c r="G57626" s="11"/>
      <c r="H57626" s="11"/>
    </row>
    <row r="57627" spans="6:8" x14ac:dyDescent="0.25">
      <c r="F57627" s="11"/>
      <c r="G57627" s="11"/>
      <c r="H57627" s="11"/>
    </row>
    <row r="57628" spans="6:8" x14ac:dyDescent="0.25">
      <c r="F57628" s="11"/>
      <c r="G57628" s="11"/>
      <c r="H57628" s="11"/>
    </row>
    <row r="57629" spans="6:8" x14ac:dyDescent="0.25">
      <c r="F57629" s="11"/>
      <c r="G57629" s="11"/>
      <c r="H57629" s="11"/>
    </row>
    <row r="57630" spans="6:8" x14ac:dyDescent="0.25">
      <c r="F57630" s="11"/>
      <c r="G57630" s="11"/>
      <c r="H57630" s="11"/>
    </row>
    <row r="57631" spans="6:8" x14ac:dyDescent="0.25">
      <c r="F57631" s="11"/>
      <c r="G57631" s="11"/>
      <c r="H57631" s="11"/>
    </row>
    <row r="57632" spans="6:8" x14ac:dyDescent="0.25">
      <c r="F57632" s="11"/>
      <c r="G57632" s="11"/>
      <c r="H57632" s="11"/>
    </row>
    <row r="57633" spans="6:8" x14ac:dyDescent="0.25">
      <c r="F57633" s="11"/>
      <c r="G57633" s="11"/>
      <c r="H57633" s="11"/>
    </row>
    <row r="57634" spans="6:8" x14ac:dyDescent="0.25">
      <c r="F57634" s="11"/>
      <c r="G57634" s="11"/>
      <c r="H57634" s="11"/>
    </row>
    <row r="57635" spans="6:8" x14ac:dyDescent="0.25">
      <c r="F57635" s="11"/>
      <c r="G57635" s="11"/>
      <c r="H57635" s="11"/>
    </row>
    <row r="57636" spans="6:8" x14ac:dyDescent="0.25">
      <c r="F57636" s="11"/>
      <c r="G57636" s="11"/>
      <c r="H57636" s="11"/>
    </row>
    <row r="57637" spans="6:8" x14ac:dyDescent="0.25">
      <c r="F57637" s="11"/>
      <c r="G57637" s="11"/>
      <c r="H57637" s="11"/>
    </row>
    <row r="57638" spans="6:8" x14ac:dyDescent="0.25">
      <c r="F57638" s="11"/>
      <c r="G57638" s="11"/>
      <c r="H57638" s="11"/>
    </row>
    <row r="57639" spans="6:8" x14ac:dyDescent="0.25">
      <c r="F57639" s="11"/>
      <c r="G57639" s="11"/>
      <c r="H57639" s="11"/>
    </row>
    <row r="57640" spans="6:8" x14ac:dyDescent="0.25">
      <c r="F57640" s="11"/>
      <c r="G57640" s="11"/>
      <c r="H57640" s="11"/>
    </row>
    <row r="57641" spans="6:8" x14ac:dyDescent="0.25">
      <c r="F57641" s="11"/>
      <c r="G57641" s="11"/>
      <c r="H57641" s="11"/>
    </row>
    <row r="57642" spans="6:8" x14ac:dyDescent="0.25">
      <c r="F57642" s="11"/>
      <c r="G57642" s="11"/>
      <c r="H57642" s="11"/>
    </row>
    <row r="57643" spans="6:8" x14ac:dyDescent="0.25">
      <c r="F57643" s="11"/>
      <c r="G57643" s="11"/>
      <c r="H57643" s="11"/>
    </row>
    <row r="57644" spans="6:8" x14ac:dyDescent="0.25">
      <c r="F57644" s="11"/>
      <c r="G57644" s="11"/>
      <c r="H57644" s="11"/>
    </row>
    <row r="57645" spans="6:8" x14ac:dyDescent="0.25">
      <c r="F57645" s="11"/>
      <c r="G57645" s="11"/>
      <c r="H57645" s="11"/>
    </row>
    <row r="57646" spans="6:8" x14ac:dyDescent="0.25">
      <c r="F57646" s="11"/>
      <c r="G57646" s="11"/>
      <c r="H57646" s="11"/>
    </row>
    <row r="57647" spans="6:8" x14ac:dyDescent="0.25">
      <c r="F57647" s="11"/>
      <c r="G57647" s="11"/>
      <c r="H57647" s="11"/>
    </row>
    <row r="57648" spans="6:8" x14ac:dyDescent="0.25">
      <c r="F57648" s="11"/>
      <c r="G57648" s="11"/>
      <c r="H57648" s="11"/>
    </row>
    <row r="57649" spans="6:8" x14ac:dyDescent="0.25">
      <c r="F57649" s="11"/>
      <c r="G57649" s="11"/>
      <c r="H57649" s="11"/>
    </row>
    <row r="57650" spans="6:8" x14ac:dyDescent="0.25">
      <c r="F57650" s="11"/>
      <c r="G57650" s="11"/>
      <c r="H57650" s="11"/>
    </row>
    <row r="57651" spans="6:8" x14ac:dyDescent="0.25">
      <c r="F57651" s="11"/>
      <c r="G57651" s="11"/>
      <c r="H57651" s="11"/>
    </row>
    <row r="57652" spans="6:8" x14ac:dyDescent="0.25">
      <c r="F57652" s="11"/>
      <c r="G57652" s="11"/>
      <c r="H57652" s="11"/>
    </row>
    <row r="57653" spans="6:8" x14ac:dyDescent="0.25">
      <c r="F57653" s="11"/>
      <c r="G57653" s="11"/>
      <c r="H57653" s="11"/>
    </row>
    <row r="57654" spans="6:8" x14ac:dyDescent="0.25">
      <c r="F57654" s="11"/>
      <c r="G57654" s="11"/>
      <c r="H57654" s="11"/>
    </row>
    <row r="57655" spans="6:8" x14ac:dyDescent="0.25">
      <c r="F57655" s="11"/>
      <c r="G57655" s="11"/>
      <c r="H57655" s="11"/>
    </row>
    <row r="57656" spans="6:8" x14ac:dyDescent="0.25">
      <c r="F57656" s="11"/>
      <c r="G57656" s="11"/>
      <c r="H57656" s="11"/>
    </row>
    <row r="57657" spans="6:8" x14ac:dyDescent="0.25">
      <c r="F57657" s="11"/>
      <c r="G57657" s="11"/>
      <c r="H57657" s="11"/>
    </row>
    <row r="57658" spans="6:8" x14ac:dyDescent="0.25">
      <c r="F57658" s="11"/>
      <c r="G57658" s="11"/>
      <c r="H57658" s="11"/>
    </row>
    <row r="57659" spans="6:8" x14ac:dyDescent="0.25">
      <c r="F57659" s="11"/>
      <c r="G57659" s="11"/>
      <c r="H57659" s="11"/>
    </row>
    <row r="57660" spans="6:8" x14ac:dyDescent="0.25">
      <c r="F57660" s="11"/>
      <c r="G57660" s="11"/>
      <c r="H57660" s="11"/>
    </row>
    <row r="57661" spans="6:8" x14ac:dyDescent="0.25">
      <c r="F57661" s="11"/>
      <c r="G57661" s="11"/>
      <c r="H57661" s="11"/>
    </row>
    <row r="57662" spans="6:8" x14ac:dyDescent="0.25">
      <c r="F57662" s="11"/>
      <c r="G57662" s="11"/>
      <c r="H57662" s="11"/>
    </row>
    <row r="57663" spans="6:8" x14ac:dyDescent="0.25">
      <c r="F57663" s="11"/>
      <c r="G57663" s="11"/>
      <c r="H57663" s="11"/>
    </row>
    <row r="57664" spans="6:8" x14ac:dyDescent="0.25">
      <c r="F57664" s="11"/>
      <c r="G57664" s="11"/>
      <c r="H57664" s="11"/>
    </row>
    <row r="57665" spans="6:8" x14ac:dyDescent="0.25">
      <c r="F57665" s="11"/>
      <c r="G57665" s="11"/>
      <c r="H57665" s="11"/>
    </row>
    <row r="57666" spans="6:8" x14ac:dyDescent="0.25">
      <c r="F57666" s="11"/>
      <c r="G57666" s="11"/>
      <c r="H57666" s="11"/>
    </row>
    <row r="57667" spans="6:8" x14ac:dyDescent="0.25">
      <c r="F57667" s="11"/>
      <c r="G57667" s="11"/>
      <c r="H57667" s="11"/>
    </row>
    <row r="57668" spans="6:8" x14ac:dyDescent="0.25">
      <c r="F57668" s="11"/>
      <c r="G57668" s="11"/>
      <c r="H57668" s="11"/>
    </row>
    <row r="57669" spans="6:8" x14ac:dyDescent="0.25">
      <c r="F57669" s="11"/>
      <c r="G57669" s="11"/>
      <c r="H57669" s="11"/>
    </row>
    <row r="57670" spans="6:8" x14ac:dyDescent="0.25">
      <c r="F57670" s="11"/>
      <c r="G57670" s="11"/>
      <c r="H57670" s="11"/>
    </row>
    <row r="57671" spans="6:8" x14ac:dyDescent="0.25">
      <c r="F57671" s="11"/>
      <c r="G57671" s="11"/>
      <c r="H57671" s="11"/>
    </row>
    <row r="57672" spans="6:8" x14ac:dyDescent="0.25">
      <c r="F57672" s="11"/>
      <c r="G57672" s="11"/>
      <c r="H57672" s="11"/>
    </row>
    <row r="57673" spans="6:8" x14ac:dyDescent="0.25">
      <c r="F57673" s="11"/>
      <c r="G57673" s="11"/>
      <c r="H57673" s="11"/>
    </row>
    <row r="57674" spans="6:8" x14ac:dyDescent="0.25">
      <c r="F57674" s="11"/>
      <c r="G57674" s="11"/>
      <c r="H57674" s="11"/>
    </row>
    <row r="57675" spans="6:8" x14ac:dyDescent="0.25">
      <c r="F57675" s="11"/>
      <c r="G57675" s="11"/>
      <c r="H57675" s="11"/>
    </row>
    <row r="57676" spans="6:8" x14ac:dyDescent="0.25">
      <c r="F57676" s="11"/>
      <c r="G57676" s="11"/>
      <c r="H57676" s="11"/>
    </row>
    <row r="57677" spans="6:8" x14ac:dyDescent="0.25">
      <c r="F57677" s="11"/>
      <c r="G57677" s="11"/>
      <c r="H57677" s="11"/>
    </row>
    <row r="57678" spans="6:8" x14ac:dyDescent="0.25">
      <c r="F57678" s="11"/>
      <c r="G57678" s="11"/>
      <c r="H57678" s="11"/>
    </row>
    <row r="57679" spans="6:8" x14ac:dyDescent="0.25">
      <c r="F57679" s="11"/>
      <c r="G57679" s="11"/>
      <c r="H57679" s="11"/>
    </row>
    <row r="57680" spans="6:8" x14ac:dyDescent="0.25">
      <c r="F57680" s="11"/>
      <c r="G57680" s="11"/>
      <c r="H57680" s="11"/>
    </row>
    <row r="57681" spans="6:8" x14ac:dyDescent="0.25">
      <c r="F57681" s="11"/>
      <c r="G57681" s="11"/>
      <c r="H57681" s="11"/>
    </row>
    <row r="57682" spans="6:8" x14ac:dyDescent="0.25">
      <c r="F57682" s="11"/>
      <c r="G57682" s="11"/>
      <c r="H57682" s="11"/>
    </row>
    <row r="57683" spans="6:8" x14ac:dyDescent="0.25">
      <c r="F57683" s="11"/>
      <c r="G57683" s="11"/>
      <c r="H57683" s="11"/>
    </row>
    <row r="57684" spans="6:8" x14ac:dyDescent="0.25">
      <c r="F57684" s="11"/>
      <c r="G57684" s="11"/>
      <c r="H57684" s="11"/>
    </row>
    <row r="57685" spans="6:8" x14ac:dyDescent="0.25">
      <c r="F57685" s="11"/>
      <c r="G57685" s="11"/>
      <c r="H57685" s="11"/>
    </row>
    <row r="57686" spans="6:8" x14ac:dyDescent="0.25">
      <c r="F57686" s="11"/>
      <c r="G57686" s="11"/>
      <c r="H57686" s="11"/>
    </row>
    <row r="57687" spans="6:8" x14ac:dyDescent="0.25">
      <c r="F57687" s="11"/>
      <c r="G57687" s="11"/>
      <c r="H57687" s="11"/>
    </row>
    <row r="57688" spans="6:8" x14ac:dyDescent="0.25">
      <c r="F57688" s="11"/>
      <c r="G57688" s="11"/>
      <c r="H57688" s="11"/>
    </row>
    <row r="57689" spans="6:8" x14ac:dyDescent="0.25">
      <c r="F57689" s="11"/>
      <c r="G57689" s="11"/>
      <c r="H57689" s="11"/>
    </row>
    <row r="57690" spans="6:8" x14ac:dyDescent="0.25">
      <c r="F57690" s="11"/>
      <c r="G57690" s="11"/>
      <c r="H57690" s="11"/>
    </row>
    <row r="57691" spans="6:8" x14ac:dyDescent="0.25">
      <c r="F57691" s="11"/>
      <c r="G57691" s="11"/>
      <c r="H57691" s="11"/>
    </row>
    <row r="57692" spans="6:8" x14ac:dyDescent="0.25">
      <c r="F57692" s="11"/>
      <c r="G57692" s="11"/>
      <c r="H57692" s="11"/>
    </row>
    <row r="57693" spans="6:8" x14ac:dyDescent="0.25">
      <c r="F57693" s="11"/>
      <c r="G57693" s="11"/>
      <c r="H57693" s="11"/>
    </row>
    <row r="57694" spans="6:8" x14ac:dyDescent="0.25">
      <c r="F57694" s="11"/>
      <c r="G57694" s="11"/>
      <c r="H57694" s="11"/>
    </row>
    <row r="57695" spans="6:8" x14ac:dyDescent="0.25">
      <c r="F57695" s="11"/>
      <c r="G57695" s="11"/>
      <c r="H57695" s="11"/>
    </row>
    <row r="57696" spans="6:8" x14ac:dyDescent="0.25">
      <c r="F57696" s="11"/>
      <c r="G57696" s="11"/>
      <c r="H57696" s="11"/>
    </row>
    <row r="57697" spans="6:8" x14ac:dyDescent="0.25">
      <c r="F57697" s="11"/>
      <c r="G57697" s="11"/>
      <c r="H57697" s="11"/>
    </row>
    <row r="57698" spans="6:8" x14ac:dyDescent="0.25">
      <c r="F57698" s="11"/>
      <c r="G57698" s="11"/>
      <c r="H57698" s="11"/>
    </row>
    <row r="57699" spans="6:8" x14ac:dyDescent="0.25">
      <c r="F57699" s="11"/>
      <c r="G57699" s="11"/>
      <c r="H57699" s="11"/>
    </row>
    <row r="57700" spans="6:8" x14ac:dyDescent="0.25">
      <c r="F57700" s="11"/>
      <c r="G57700" s="11"/>
      <c r="H57700" s="11"/>
    </row>
    <row r="57701" spans="6:8" x14ac:dyDescent="0.25">
      <c r="F57701" s="11"/>
      <c r="G57701" s="11"/>
      <c r="H57701" s="11"/>
    </row>
    <row r="57702" spans="6:8" x14ac:dyDescent="0.25">
      <c r="F57702" s="11"/>
      <c r="G57702" s="11"/>
      <c r="H57702" s="11"/>
    </row>
    <row r="57703" spans="6:8" x14ac:dyDescent="0.25">
      <c r="F57703" s="11"/>
      <c r="G57703" s="11"/>
      <c r="H57703" s="11"/>
    </row>
    <row r="57704" spans="6:8" x14ac:dyDescent="0.25">
      <c r="F57704" s="11"/>
      <c r="G57704" s="11"/>
      <c r="H57704" s="11"/>
    </row>
    <row r="57705" spans="6:8" x14ac:dyDescent="0.25">
      <c r="F57705" s="11"/>
      <c r="G57705" s="11"/>
      <c r="H57705" s="11"/>
    </row>
    <row r="57706" spans="6:8" x14ac:dyDescent="0.25">
      <c r="F57706" s="11"/>
      <c r="G57706" s="11"/>
      <c r="H57706" s="11"/>
    </row>
    <row r="57707" spans="6:8" x14ac:dyDescent="0.25">
      <c r="F57707" s="11"/>
      <c r="G57707" s="11"/>
      <c r="H57707" s="11"/>
    </row>
    <row r="57708" spans="6:8" x14ac:dyDescent="0.25">
      <c r="F57708" s="11"/>
      <c r="G57708" s="11"/>
      <c r="H57708" s="11"/>
    </row>
    <row r="57709" spans="6:8" x14ac:dyDescent="0.25">
      <c r="F57709" s="11"/>
      <c r="G57709" s="11"/>
      <c r="H57709" s="11"/>
    </row>
    <row r="57710" spans="6:8" x14ac:dyDescent="0.25">
      <c r="F57710" s="11"/>
      <c r="G57710" s="11"/>
      <c r="H57710" s="11"/>
    </row>
    <row r="57711" spans="6:8" x14ac:dyDescent="0.25">
      <c r="F57711" s="11"/>
      <c r="G57711" s="11"/>
      <c r="H57711" s="11"/>
    </row>
    <row r="57712" spans="6:8" x14ac:dyDescent="0.25">
      <c r="F57712" s="11"/>
      <c r="G57712" s="11"/>
      <c r="H57712" s="11"/>
    </row>
    <row r="57713" spans="6:8" x14ac:dyDescent="0.25">
      <c r="F57713" s="11"/>
      <c r="G57713" s="11"/>
      <c r="H57713" s="11"/>
    </row>
    <row r="57714" spans="6:8" x14ac:dyDescent="0.25">
      <c r="F57714" s="11"/>
      <c r="G57714" s="11"/>
      <c r="H57714" s="11"/>
    </row>
    <row r="57715" spans="6:8" x14ac:dyDescent="0.25">
      <c r="F57715" s="11"/>
      <c r="G57715" s="11"/>
      <c r="H57715" s="11"/>
    </row>
    <row r="57716" spans="6:8" x14ac:dyDescent="0.25">
      <c r="F57716" s="11"/>
      <c r="G57716" s="11"/>
      <c r="H57716" s="11"/>
    </row>
    <row r="57717" spans="6:8" x14ac:dyDescent="0.25">
      <c r="F57717" s="11"/>
      <c r="G57717" s="11"/>
      <c r="H57717" s="11"/>
    </row>
    <row r="57718" spans="6:8" x14ac:dyDescent="0.25">
      <c r="F57718" s="11"/>
      <c r="G57718" s="11"/>
      <c r="H57718" s="11"/>
    </row>
    <row r="57719" spans="6:8" x14ac:dyDescent="0.25">
      <c r="F57719" s="11"/>
      <c r="G57719" s="11"/>
      <c r="H57719" s="11"/>
    </row>
    <row r="57720" spans="6:8" x14ac:dyDescent="0.25">
      <c r="F57720" s="11"/>
      <c r="G57720" s="11"/>
      <c r="H57720" s="11"/>
    </row>
    <row r="57721" spans="6:8" x14ac:dyDescent="0.25">
      <c r="F57721" s="11"/>
      <c r="G57721" s="11"/>
      <c r="H57721" s="11"/>
    </row>
    <row r="57722" spans="6:8" x14ac:dyDescent="0.25">
      <c r="F57722" s="11"/>
      <c r="G57722" s="11"/>
      <c r="H57722" s="11"/>
    </row>
    <row r="57723" spans="6:8" x14ac:dyDescent="0.25">
      <c r="F57723" s="11"/>
      <c r="G57723" s="11"/>
      <c r="H57723" s="11"/>
    </row>
    <row r="57724" spans="6:8" x14ac:dyDescent="0.25">
      <c r="F57724" s="11"/>
      <c r="G57724" s="11"/>
      <c r="H57724" s="11"/>
    </row>
    <row r="57725" spans="6:8" x14ac:dyDescent="0.25">
      <c r="F57725" s="11"/>
      <c r="G57725" s="11"/>
      <c r="H57725" s="11"/>
    </row>
    <row r="57726" spans="6:8" x14ac:dyDescent="0.25">
      <c r="F57726" s="11"/>
      <c r="G57726" s="11"/>
      <c r="H57726" s="11"/>
    </row>
    <row r="57727" spans="6:8" x14ac:dyDescent="0.25">
      <c r="F57727" s="11"/>
      <c r="G57727" s="11"/>
      <c r="H57727" s="11"/>
    </row>
    <row r="57728" spans="6:8" x14ac:dyDescent="0.25">
      <c r="F57728" s="11"/>
      <c r="G57728" s="11"/>
      <c r="H57728" s="11"/>
    </row>
    <row r="57729" spans="6:8" x14ac:dyDescent="0.25">
      <c r="F57729" s="11"/>
      <c r="G57729" s="11"/>
      <c r="H57729" s="11"/>
    </row>
    <row r="57730" spans="6:8" x14ac:dyDescent="0.25">
      <c r="F57730" s="11"/>
      <c r="G57730" s="11"/>
      <c r="H57730" s="11"/>
    </row>
    <row r="57731" spans="6:8" x14ac:dyDescent="0.25">
      <c r="F57731" s="11"/>
      <c r="G57731" s="11"/>
      <c r="H57731" s="11"/>
    </row>
    <row r="57732" spans="6:8" x14ac:dyDescent="0.25">
      <c r="F57732" s="11"/>
      <c r="G57732" s="11"/>
      <c r="H57732" s="11"/>
    </row>
    <row r="57733" spans="6:8" x14ac:dyDescent="0.25">
      <c r="F57733" s="11"/>
      <c r="G57733" s="11"/>
      <c r="H57733" s="11"/>
    </row>
    <row r="57734" spans="6:8" x14ac:dyDescent="0.25">
      <c r="F57734" s="11"/>
      <c r="G57734" s="11"/>
      <c r="H57734" s="11"/>
    </row>
    <row r="57735" spans="6:8" x14ac:dyDescent="0.25">
      <c r="F57735" s="11"/>
      <c r="G57735" s="11"/>
      <c r="H57735" s="11"/>
    </row>
    <row r="57736" spans="6:8" x14ac:dyDescent="0.25">
      <c r="F57736" s="11"/>
      <c r="G57736" s="11"/>
      <c r="H57736" s="11"/>
    </row>
    <row r="57737" spans="6:8" x14ac:dyDescent="0.25">
      <c r="F57737" s="11"/>
      <c r="G57737" s="11"/>
      <c r="H57737" s="11"/>
    </row>
    <row r="57738" spans="6:8" x14ac:dyDescent="0.25">
      <c r="F57738" s="11"/>
      <c r="G57738" s="11"/>
      <c r="H57738" s="11"/>
    </row>
    <row r="57739" spans="6:8" x14ac:dyDescent="0.25">
      <c r="F57739" s="11"/>
      <c r="G57739" s="11"/>
      <c r="H57739" s="11"/>
    </row>
    <row r="57740" spans="6:8" x14ac:dyDescent="0.25">
      <c r="F57740" s="11"/>
      <c r="G57740" s="11"/>
      <c r="H57740" s="11"/>
    </row>
    <row r="57741" spans="6:8" x14ac:dyDescent="0.25">
      <c r="F57741" s="11"/>
      <c r="G57741" s="11"/>
      <c r="H57741" s="11"/>
    </row>
    <row r="57742" spans="6:8" x14ac:dyDescent="0.25">
      <c r="F57742" s="11"/>
      <c r="G57742" s="11"/>
      <c r="H57742" s="11"/>
    </row>
    <row r="57743" spans="6:8" x14ac:dyDescent="0.25">
      <c r="F57743" s="11"/>
      <c r="G57743" s="11"/>
      <c r="H57743" s="11"/>
    </row>
    <row r="57744" spans="6:8" x14ac:dyDescent="0.25">
      <c r="F57744" s="11"/>
      <c r="G57744" s="11"/>
      <c r="H57744" s="11"/>
    </row>
    <row r="57745" spans="6:8" x14ac:dyDescent="0.25">
      <c r="F57745" s="11"/>
      <c r="G57745" s="11"/>
      <c r="H57745" s="11"/>
    </row>
    <row r="57746" spans="6:8" x14ac:dyDescent="0.25">
      <c r="F57746" s="11"/>
      <c r="G57746" s="11"/>
      <c r="H57746" s="11"/>
    </row>
    <row r="57747" spans="6:8" x14ac:dyDescent="0.25">
      <c r="F57747" s="11"/>
      <c r="G57747" s="11"/>
      <c r="H57747" s="11"/>
    </row>
    <row r="57748" spans="6:8" x14ac:dyDescent="0.25">
      <c r="F57748" s="11"/>
      <c r="G57748" s="11"/>
      <c r="H57748" s="11"/>
    </row>
    <row r="57749" spans="6:8" x14ac:dyDescent="0.25">
      <c r="F57749" s="11"/>
      <c r="G57749" s="11"/>
      <c r="H57749" s="11"/>
    </row>
    <row r="57750" spans="6:8" x14ac:dyDescent="0.25">
      <c r="F57750" s="11"/>
      <c r="G57750" s="11"/>
      <c r="H57750" s="11"/>
    </row>
    <row r="57751" spans="6:8" x14ac:dyDescent="0.25">
      <c r="F57751" s="11"/>
      <c r="G57751" s="11"/>
      <c r="H57751" s="11"/>
    </row>
    <row r="57752" spans="6:8" x14ac:dyDescent="0.25">
      <c r="F57752" s="11"/>
      <c r="G57752" s="11"/>
      <c r="H57752" s="11"/>
    </row>
    <row r="57753" spans="6:8" x14ac:dyDescent="0.25">
      <c r="F57753" s="11"/>
      <c r="G57753" s="11"/>
      <c r="H57753" s="11"/>
    </row>
    <row r="57754" spans="6:8" x14ac:dyDescent="0.25">
      <c r="F57754" s="11"/>
      <c r="G57754" s="11"/>
      <c r="H57754" s="11"/>
    </row>
    <row r="57755" spans="6:8" x14ac:dyDescent="0.25">
      <c r="F57755" s="11"/>
      <c r="G57755" s="11"/>
      <c r="H57755" s="11"/>
    </row>
    <row r="57756" spans="6:8" x14ac:dyDescent="0.25">
      <c r="F57756" s="11"/>
      <c r="G57756" s="11"/>
      <c r="H57756" s="11"/>
    </row>
    <row r="57757" spans="6:8" x14ac:dyDescent="0.25">
      <c r="F57757" s="11"/>
      <c r="G57757" s="11"/>
      <c r="H57757" s="11"/>
    </row>
    <row r="57758" spans="6:8" x14ac:dyDescent="0.25">
      <c r="F57758" s="11"/>
      <c r="G57758" s="11"/>
      <c r="H57758" s="11"/>
    </row>
    <row r="57759" spans="6:8" x14ac:dyDescent="0.25">
      <c r="F57759" s="11"/>
      <c r="G57759" s="11"/>
      <c r="H57759" s="11"/>
    </row>
    <row r="57760" spans="6:8" x14ac:dyDescent="0.25">
      <c r="F57760" s="11"/>
      <c r="G57760" s="11"/>
      <c r="H57760" s="11"/>
    </row>
    <row r="57761" spans="6:8" x14ac:dyDescent="0.25">
      <c r="F57761" s="11"/>
      <c r="G57761" s="11"/>
      <c r="H57761" s="11"/>
    </row>
    <row r="57762" spans="6:8" x14ac:dyDescent="0.25">
      <c r="F57762" s="11"/>
      <c r="G57762" s="11"/>
      <c r="H57762" s="11"/>
    </row>
    <row r="57763" spans="6:8" x14ac:dyDescent="0.25">
      <c r="F57763" s="11"/>
      <c r="G57763" s="11"/>
      <c r="H57763" s="11"/>
    </row>
    <row r="57764" spans="6:8" x14ac:dyDescent="0.25">
      <c r="F57764" s="11"/>
      <c r="G57764" s="11"/>
      <c r="H57764" s="11"/>
    </row>
    <row r="57765" spans="6:8" x14ac:dyDescent="0.25">
      <c r="F57765" s="11"/>
      <c r="G57765" s="11"/>
      <c r="H57765" s="11"/>
    </row>
    <row r="57766" spans="6:8" x14ac:dyDescent="0.25">
      <c r="F57766" s="11"/>
      <c r="G57766" s="11"/>
      <c r="H57766" s="11"/>
    </row>
    <row r="57767" spans="6:8" x14ac:dyDescent="0.25">
      <c r="F57767" s="11"/>
      <c r="G57767" s="11"/>
      <c r="H57767" s="11"/>
    </row>
    <row r="57768" spans="6:8" x14ac:dyDescent="0.25">
      <c r="F57768" s="11"/>
      <c r="G57768" s="11"/>
      <c r="H57768" s="11"/>
    </row>
    <row r="57769" spans="6:8" x14ac:dyDescent="0.25">
      <c r="F57769" s="11"/>
      <c r="G57769" s="11"/>
      <c r="H57769" s="11"/>
    </row>
    <row r="57770" spans="6:8" x14ac:dyDescent="0.25">
      <c r="F57770" s="11"/>
      <c r="G57770" s="11"/>
      <c r="H57770" s="11"/>
    </row>
    <row r="57771" spans="6:8" x14ac:dyDescent="0.25">
      <c r="F57771" s="11"/>
      <c r="G57771" s="11"/>
      <c r="H57771" s="11"/>
    </row>
    <row r="57772" spans="6:8" x14ac:dyDescent="0.25">
      <c r="F57772" s="11"/>
      <c r="G57772" s="11"/>
      <c r="H57772" s="11"/>
    </row>
    <row r="57773" spans="6:8" x14ac:dyDescent="0.25">
      <c r="F57773" s="11"/>
      <c r="G57773" s="11"/>
      <c r="H57773" s="11"/>
    </row>
    <row r="57774" spans="6:8" x14ac:dyDescent="0.25">
      <c r="F57774" s="11"/>
      <c r="G57774" s="11"/>
      <c r="H57774" s="11"/>
    </row>
    <row r="57775" spans="6:8" x14ac:dyDescent="0.25">
      <c r="F57775" s="11"/>
      <c r="G57775" s="11"/>
      <c r="H57775" s="11"/>
    </row>
    <row r="57776" spans="6:8" x14ac:dyDescent="0.25">
      <c r="F57776" s="11"/>
      <c r="G57776" s="11"/>
      <c r="H57776" s="11"/>
    </row>
    <row r="57777" spans="6:8" x14ac:dyDescent="0.25">
      <c r="F57777" s="11"/>
      <c r="G57777" s="11"/>
      <c r="H57777" s="11"/>
    </row>
    <row r="57778" spans="6:8" x14ac:dyDescent="0.25">
      <c r="F57778" s="11"/>
      <c r="G57778" s="11"/>
      <c r="H57778" s="11"/>
    </row>
    <row r="57779" spans="6:8" x14ac:dyDescent="0.25">
      <c r="F57779" s="11"/>
      <c r="G57779" s="11"/>
      <c r="H57779" s="11"/>
    </row>
    <row r="57780" spans="6:8" x14ac:dyDescent="0.25">
      <c r="F57780" s="11"/>
      <c r="G57780" s="11"/>
      <c r="H57780" s="11"/>
    </row>
    <row r="57781" spans="6:8" x14ac:dyDescent="0.25">
      <c r="F57781" s="11"/>
      <c r="G57781" s="11"/>
      <c r="H57781" s="11"/>
    </row>
    <row r="57782" spans="6:8" x14ac:dyDescent="0.25">
      <c r="F57782" s="11"/>
      <c r="G57782" s="11"/>
      <c r="H57782" s="11"/>
    </row>
    <row r="57783" spans="6:8" x14ac:dyDescent="0.25">
      <c r="F57783" s="11"/>
      <c r="G57783" s="11"/>
      <c r="H57783" s="11"/>
    </row>
    <row r="57784" spans="6:8" x14ac:dyDescent="0.25">
      <c r="F57784" s="11"/>
      <c r="G57784" s="11"/>
      <c r="H57784" s="11"/>
    </row>
    <row r="57785" spans="6:8" x14ac:dyDescent="0.25">
      <c r="F57785" s="11"/>
      <c r="G57785" s="11"/>
      <c r="H57785" s="11"/>
    </row>
    <row r="57786" spans="6:8" x14ac:dyDescent="0.25">
      <c r="F57786" s="11"/>
      <c r="G57786" s="11"/>
      <c r="H57786" s="11"/>
    </row>
    <row r="57787" spans="6:8" x14ac:dyDescent="0.25">
      <c r="F57787" s="11"/>
      <c r="G57787" s="11"/>
      <c r="H57787" s="11"/>
    </row>
    <row r="57788" spans="6:8" x14ac:dyDescent="0.25">
      <c r="F57788" s="11"/>
      <c r="G57788" s="11"/>
      <c r="H57788" s="11"/>
    </row>
    <row r="57789" spans="6:8" x14ac:dyDescent="0.25">
      <c r="F57789" s="11"/>
      <c r="G57789" s="11"/>
      <c r="H57789" s="11"/>
    </row>
    <row r="57790" spans="6:8" x14ac:dyDescent="0.25">
      <c r="F57790" s="11"/>
      <c r="G57790" s="11"/>
      <c r="H57790" s="11"/>
    </row>
    <row r="57791" spans="6:8" x14ac:dyDescent="0.25">
      <c r="F57791" s="11"/>
      <c r="G57791" s="11"/>
      <c r="H57791" s="11"/>
    </row>
    <row r="57792" spans="6:8" x14ac:dyDescent="0.25">
      <c r="F57792" s="11"/>
      <c r="G57792" s="11"/>
      <c r="H57792" s="11"/>
    </row>
    <row r="57793" spans="6:8" x14ac:dyDescent="0.25">
      <c r="F57793" s="11"/>
      <c r="G57793" s="11"/>
      <c r="H57793" s="11"/>
    </row>
    <row r="57794" spans="6:8" x14ac:dyDescent="0.25">
      <c r="F57794" s="11"/>
      <c r="G57794" s="11"/>
      <c r="H57794" s="11"/>
    </row>
    <row r="57795" spans="6:8" x14ac:dyDescent="0.25">
      <c r="F57795" s="11"/>
      <c r="G57795" s="11"/>
      <c r="H57795" s="11"/>
    </row>
    <row r="57796" spans="6:8" x14ac:dyDescent="0.25">
      <c r="F57796" s="11"/>
      <c r="G57796" s="11"/>
      <c r="H57796" s="11"/>
    </row>
    <row r="57797" spans="6:8" x14ac:dyDescent="0.25">
      <c r="F57797" s="11"/>
      <c r="G57797" s="11"/>
      <c r="H57797" s="11"/>
    </row>
    <row r="57798" spans="6:8" x14ac:dyDescent="0.25">
      <c r="F57798" s="11"/>
      <c r="G57798" s="11"/>
      <c r="H57798" s="11"/>
    </row>
    <row r="57799" spans="6:8" x14ac:dyDescent="0.25">
      <c r="F57799" s="11"/>
      <c r="G57799" s="11"/>
      <c r="H57799" s="11"/>
    </row>
    <row r="57800" spans="6:8" x14ac:dyDescent="0.25">
      <c r="F57800" s="11"/>
      <c r="G57800" s="11"/>
      <c r="H57800" s="11"/>
    </row>
    <row r="57801" spans="6:8" x14ac:dyDescent="0.25">
      <c r="F57801" s="11"/>
      <c r="G57801" s="11"/>
      <c r="H57801" s="11"/>
    </row>
    <row r="57802" spans="6:8" x14ac:dyDescent="0.25">
      <c r="F57802" s="11"/>
      <c r="G57802" s="11"/>
      <c r="H57802" s="11"/>
    </row>
    <row r="57803" spans="6:8" x14ac:dyDescent="0.25">
      <c r="F57803" s="11"/>
      <c r="G57803" s="11"/>
      <c r="H57803" s="11"/>
    </row>
    <row r="57804" spans="6:8" x14ac:dyDescent="0.25">
      <c r="F57804" s="11"/>
      <c r="G57804" s="11"/>
      <c r="H57804" s="11"/>
    </row>
    <row r="57805" spans="6:8" x14ac:dyDescent="0.25">
      <c r="F57805" s="11"/>
      <c r="G57805" s="11"/>
      <c r="H57805" s="11"/>
    </row>
    <row r="57806" spans="6:8" x14ac:dyDescent="0.25">
      <c r="F57806" s="11"/>
      <c r="G57806" s="11"/>
      <c r="H57806" s="11"/>
    </row>
    <row r="57807" spans="6:8" x14ac:dyDescent="0.25">
      <c r="F57807" s="11"/>
      <c r="G57807" s="11"/>
      <c r="H57807" s="11"/>
    </row>
    <row r="57808" spans="6:8" x14ac:dyDescent="0.25">
      <c r="F57808" s="11"/>
      <c r="G57808" s="11"/>
      <c r="H57808" s="11"/>
    </row>
    <row r="57809" spans="6:8" x14ac:dyDescent="0.25">
      <c r="F57809" s="11"/>
      <c r="G57809" s="11"/>
      <c r="H57809" s="11"/>
    </row>
    <row r="57810" spans="6:8" x14ac:dyDescent="0.25">
      <c r="F57810" s="11"/>
      <c r="G57810" s="11"/>
      <c r="H57810" s="11"/>
    </row>
    <row r="57811" spans="6:8" x14ac:dyDescent="0.25">
      <c r="F57811" s="11"/>
      <c r="G57811" s="11"/>
      <c r="H57811" s="11"/>
    </row>
    <row r="57812" spans="6:8" x14ac:dyDescent="0.25">
      <c r="F57812" s="11"/>
      <c r="G57812" s="11"/>
      <c r="H57812" s="11"/>
    </row>
    <row r="57813" spans="6:8" x14ac:dyDescent="0.25">
      <c r="F57813" s="11"/>
      <c r="G57813" s="11"/>
      <c r="H57813" s="11"/>
    </row>
    <row r="57814" spans="6:8" x14ac:dyDescent="0.25">
      <c r="F57814" s="11"/>
      <c r="G57814" s="11"/>
      <c r="H57814" s="11"/>
    </row>
    <row r="57815" spans="6:8" x14ac:dyDescent="0.25">
      <c r="F57815" s="11"/>
      <c r="G57815" s="11"/>
      <c r="H57815" s="11"/>
    </row>
    <row r="57816" spans="6:8" x14ac:dyDescent="0.25">
      <c r="F57816" s="11"/>
      <c r="G57816" s="11"/>
      <c r="H57816" s="11"/>
    </row>
    <row r="57817" spans="6:8" x14ac:dyDescent="0.25">
      <c r="F57817" s="11"/>
      <c r="G57817" s="11"/>
      <c r="H57817" s="11"/>
    </row>
    <row r="57818" spans="6:8" x14ac:dyDescent="0.25">
      <c r="F57818" s="11"/>
      <c r="G57818" s="11"/>
      <c r="H57818" s="11"/>
    </row>
    <row r="57819" spans="6:8" x14ac:dyDescent="0.25">
      <c r="F57819" s="11"/>
      <c r="G57819" s="11"/>
      <c r="H57819" s="11"/>
    </row>
    <row r="57820" spans="6:8" x14ac:dyDescent="0.25">
      <c r="F57820" s="11"/>
      <c r="G57820" s="11"/>
      <c r="H57820" s="11"/>
    </row>
    <row r="57821" spans="6:8" x14ac:dyDescent="0.25">
      <c r="F57821" s="11"/>
      <c r="G57821" s="11"/>
      <c r="H57821" s="11"/>
    </row>
    <row r="57822" spans="6:8" x14ac:dyDescent="0.25">
      <c r="F57822" s="11"/>
      <c r="G57822" s="11"/>
      <c r="H57822" s="11"/>
    </row>
    <row r="57823" spans="6:8" x14ac:dyDescent="0.25">
      <c r="F57823" s="11"/>
      <c r="G57823" s="11"/>
      <c r="H57823" s="11"/>
    </row>
    <row r="57824" spans="6:8" x14ac:dyDescent="0.25">
      <c r="F57824" s="11"/>
      <c r="G57824" s="11"/>
      <c r="H57824" s="11"/>
    </row>
    <row r="57825" spans="6:8" x14ac:dyDescent="0.25">
      <c r="F57825" s="11"/>
      <c r="G57825" s="11"/>
      <c r="H57825" s="11"/>
    </row>
    <row r="57826" spans="6:8" x14ac:dyDescent="0.25">
      <c r="F57826" s="11"/>
      <c r="G57826" s="11"/>
      <c r="H57826" s="11"/>
    </row>
    <row r="57827" spans="6:8" x14ac:dyDescent="0.25">
      <c r="F57827" s="11"/>
      <c r="G57827" s="11"/>
      <c r="H57827" s="11"/>
    </row>
    <row r="57828" spans="6:8" x14ac:dyDescent="0.25">
      <c r="F57828" s="11"/>
      <c r="G57828" s="11"/>
      <c r="H57828" s="11"/>
    </row>
    <row r="57829" spans="6:8" x14ac:dyDescent="0.25">
      <c r="F57829" s="11"/>
      <c r="G57829" s="11"/>
      <c r="H57829" s="11"/>
    </row>
    <row r="57830" spans="6:8" x14ac:dyDescent="0.25">
      <c r="F57830" s="11"/>
      <c r="G57830" s="11"/>
      <c r="H57830" s="11"/>
    </row>
    <row r="57831" spans="6:8" x14ac:dyDescent="0.25">
      <c r="F57831" s="11"/>
      <c r="G57831" s="11"/>
      <c r="H57831" s="11"/>
    </row>
    <row r="57832" spans="6:8" x14ac:dyDescent="0.25">
      <c r="F57832" s="11"/>
      <c r="G57832" s="11"/>
      <c r="H57832" s="11"/>
    </row>
    <row r="57833" spans="6:8" x14ac:dyDescent="0.25">
      <c r="F57833" s="11"/>
      <c r="G57833" s="11"/>
      <c r="H57833" s="11"/>
    </row>
    <row r="57834" spans="6:8" x14ac:dyDescent="0.25">
      <c r="F57834" s="11"/>
      <c r="G57834" s="11"/>
      <c r="H57834" s="11"/>
    </row>
    <row r="57835" spans="6:8" x14ac:dyDescent="0.25">
      <c r="F57835" s="11"/>
      <c r="G57835" s="11"/>
      <c r="H57835" s="11"/>
    </row>
    <row r="57836" spans="6:8" x14ac:dyDescent="0.25">
      <c r="F57836" s="11"/>
      <c r="G57836" s="11"/>
      <c r="H57836" s="11"/>
    </row>
    <row r="57837" spans="6:8" x14ac:dyDescent="0.25">
      <c r="F57837" s="11"/>
      <c r="G57837" s="11"/>
      <c r="H57837" s="11"/>
    </row>
    <row r="57838" spans="6:8" x14ac:dyDescent="0.25">
      <c r="F57838" s="11"/>
      <c r="G57838" s="11"/>
      <c r="H57838" s="11"/>
    </row>
    <row r="57839" spans="6:8" x14ac:dyDescent="0.25">
      <c r="F57839" s="11"/>
      <c r="G57839" s="11"/>
      <c r="H57839" s="11"/>
    </row>
    <row r="57840" spans="6:8" x14ac:dyDescent="0.25">
      <c r="F57840" s="11"/>
      <c r="G57840" s="11"/>
      <c r="H57840" s="11"/>
    </row>
    <row r="57841" spans="6:8" x14ac:dyDescent="0.25">
      <c r="F57841" s="11"/>
      <c r="G57841" s="11"/>
      <c r="H57841" s="11"/>
    </row>
    <row r="57842" spans="6:8" x14ac:dyDescent="0.25">
      <c r="F57842" s="11"/>
      <c r="G57842" s="11"/>
      <c r="H57842" s="11"/>
    </row>
    <row r="57843" spans="6:8" x14ac:dyDescent="0.25">
      <c r="F57843" s="11"/>
      <c r="G57843" s="11"/>
      <c r="H57843" s="11"/>
    </row>
    <row r="57844" spans="6:8" x14ac:dyDescent="0.25">
      <c r="F57844" s="11"/>
      <c r="G57844" s="11"/>
      <c r="H57844" s="11"/>
    </row>
    <row r="57845" spans="6:8" x14ac:dyDescent="0.25">
      <c r="F57845" s="11"/>
      <c r="G57845" s="11"/>
      <c r="H57845" s="11"/>
    </row>
    <row r="57846" spans="6:8" x14ac:dyDescent="0.25">
      <c r="F57846" s="11"/>
      <c r="G57846" s="11"/>
      <c r="H57846" s="11"/>
    </row>
    <row r="57847" spans="6:8" x14ac:dyDescent="0.25">
      <c r="F57847" s="11"/>
      <c r="G57847" s="11"/>
      <c r="H57847" s="11"/>
    </row>
    <row r="57848" spans="6:8" x14ac:dyDescent="0.25">
      <c r="F57848" s="11"/>
      <c r="G57848" s="11"/>
      <c r="H57848" s="11"/>
    </row>
    <row r="57849" spans="6:8" x14ac:dyDescent="0.25">
      <c r="F57849" s="11"/>
      <c r="G57849" s="11"/>
      <c r="H57849" s="11"/>
    </row>
    <row r="57850" spans="6:8" x14ac:dyDescent="0.25">
      <c r="F57850" s="11"/>
      <c r="G57850" s="11"/>
      <c r="H57850" s="11"/>
    </row>
    <row r="57851" spans="6:8" x14ac:dyDescent="0.25">
      <c r="F57851" s="11"/>
      <c r="G57851" s="11"/>
      <c r="H57851" s="11"/>
    </row>
    <row r="57852" spans="6:8" x14ac:dyDescent="0.25">
      <c r="F57852" s="11"/>
      <c r="G57852" s="11"/>
      <c r="H57852" s="11"/>
    </row>
    <row r="57853" spans="6:8" x14ac:dyDescent="0.25">
      <c r="F57853" s="11"/>
      <c r="G57853" s="11"/>
      <c r="H57853" s="11"/>
    </row>
    <row r="57854" spans="6:8" x14ac:dyDescent="0.25">
      <c r="F57854" s="11"/>
      <c r="G57854" s="11"/>
      <c r="H57854" s="11"/>
    </row>
    <row r="57855" spans="6:8" x14ac:dyDescent="0.25">
      <c r="F57855" s="11"/>
      <c r="G57855" s="11"/>
      <c r="H57855" s="11"/>
    </row>
    <row r="57856" spans="6:8" x14ac:dyDescent="0.25">
      <c r="F57856" s="11"/>
      <c r="G57856" s="11"/>
      <c r="H57856" s="11"/>
    </row>
    <row r="57857" spans="6:8" x14ac:dyDescent="0.25">
      <c r="F57857" s="11"/>
      <c r="G57857" s="11"/>
      <c r="H57857" s="11"/>
    </row>
    <row r="57858" spans="6:8" x14ac:dyDescent="0.25">
      <c r="F57858" s="11"/>
      <c r="G57858" s="11"/>
      <c r="H57858" s="11"/>
    </row>
    <row r="57859" spans="6:8" x14ac:dyDescent="0.25">
      <c r="F57859" s="11"/>
      <c r="G57859" s="11"/>
      <c r="H57859" s="11"/>
    </row>
    <row r="57860" spans="6:8" x14ac:dyDescent="0.25">
      <c r="F57860" s="11"/>
      <c r="G57860" s="11"/>
      <c r="H57860" s="11"/>
    </row>
    <row r="57861" spans="6:8" x14ac:dyDescent="0.25">
      <c r="F57861" s="11"/>
      <c r="G57861" s="11"/>
      <c r="H57861" s="11"/>
    </row>
    <row r="57862" spans="6:8" x14ac:dyDescent="0.25">
      <c r="F57862" s="11"/>
      <c r="G57862" s="11"/>
      <c r="H57862" s="11"/>
    </row>
    <row r="57863" spans="6:8" x14ac:dyDescent="0.25">
      <c r="F57863" s="11"/>
      <c r="G57863" s="11"/>
      <c r="H57863" s="11"/>
    </row>
    <row r="57864" spans="6:8" x14ac:dyDescent="0.25">
      <c r="F57864" s="11"/>
      <c r="G57864" s="11"/>
      <c r="H57864" s="11"/>
    </row>
    <row r="57865" spans="6:8" x14ac:dyDescent="0.25">
      <c r="F57865" s="11"/>
      <c r="G57865" s="11"/>
      <c r="H57865" s="11"/>
    </row>
    <row r="57866" spans="6:8" x14ac:dyDescent="0.25">
      <c r="F57866" s="11"/>
      <c r="G57866" s="11"/>
      <c r="H57866" s="11"/>
    </row>
    <row r="57867" spans="6:8" x14ac:dyDescent="0.25">
      <c r="F57867" s="11"/>
      <c r="G57867" s="11"/>
      <c r="H57867" s="11"/>
    </row>
    <row r="57868" spans="6:8" x14ac:dyDescent="0.25">
      <c r="F57868" s="11"/>
      <c r="G57868" s="11"/>
      <c r="H57868" s="11"/>
    </row>
    <row r="57869" spans="6:8" x14ac:dyDescent="0.25">
      <c r="F57869" s="11"/>
      <c r="G57869" s="11"/>
      <c r="H57869" s="11"/>
    </row>
    <row r="57870" spans="6:8" x14ac:dyDescent="0.25">
      <c r="F57870" s="11"/>
      <c r="G57870" s="11"/>
      <c r="H57870" s="11"/>
    </row>
    <row r="57871" spans="6:8" x14ac:dyDescent="0.25">
      <c r="F57871" s="11"/>
      <c r="G57871" s="11"/>
      <c r="H57871" s="11"/>
    </row>
    <row r="57872" spans="6:8" x14ac:dyDescent="0.25">
      <c r="F57872" s="11"/>
      <c r="G57872" s="11"/>
      <c r="H57872" s="11"/>
    </row>
    <row r="57873" spans="6:8" x14ac:dyDescent="0.25">
      <c r="F57873" s="11"/>
      <c r="G57873" s="11"/>
      <c r="H57873" s="11"/>
    </row>
    <row r="57874" spans="6:8" x14ac:dyDescent="0.25">
      <c r="F57874" s="11"/>
      <c r="G57874" s="11"/>
      <c r="H57874" s="11"/>
    </row>
    <row r="57875" spans="6:8" x14ac:dyDescent="0.25">
      <c r="F57875" s="11"/>
      <c r="G57875" s="11"/>
      <c r="H57875" s="11"/>
    </row>
    <row r="57876" spans="6:8" x14ac:dyDescent="0.25">
      <c r="F57876" s="11"/>
      <c r="G57876" s="11"/>
      <c r="H57876" s="11"/>
    </row>
    <row r="57877" spans="6:8" x14ac:dyDescent="0.25">
      <c r="F57877" s="11"/>
      <c r="G57877" s="11"/>
      <c r="H57877" s="11"/>
    </row>
    <row r="57878" spans="6:8" x14ac:dyDescent="0.25">
      <c r="F57878" s="11"/>
      <c r="G57878" s="11"/>
      <c r="H57878" s="11"/>
    </row>
    <row r="57879" spans="6:8" x14ac:dyDescent="0.25">
      <c r="F57879" s="11"/>
      <c r="G57879" s="11"/>
      <c r="H57879" s="11"/>
    </row>
    <row r="57880" spans="6:8" x14ac:dyDescent="0.25">
      <c r="F57880" s="11"/>
      <c r="G57880" s="11"/>
      <c r="H57880" s="11"/>
    </row>
    <row r="57881" spans="6:8" x14ac:dyDescent="0.25">
      <c r="F57881" s="11"/>
      <c r="G57881" s="11"/>
      <c r="H57881" s="11"/>
    </row>
    <row r="57882" spans="6:8" x14ac:dyDescent="0.25">
      <c r="F57882" s="11"/>
      <c r="G57882" s="11"/>
      <c r="H57882" s="11"/>
    </row>
    <row r="57883" spans="6:8" x14ac:dyDescent="0.25">
      <c r="F57883" s="11"/>
      <c r="G57883" s="11"/>
      <c r="H57883" s="11"/>
    </row>
    <row r="57884" spans="6:8" x14ac:dyDescent="0.25">
      <c r="F57884" s="11"/>
      <c r="G57884" s="11"/>
      <c r="H57884" s="11"/>
    </row>
    <row r="57885" spans="6:8" x14ac:dyDescent="0.25">
      <c r="F57885" s="11"/>
      <c r="G57885" s="11"/>
      <c r="H57885" s="11"/>
    </row>
    <row r="57886" spans="6:8" x14ac:dyDescent="0.25">
      <c r="F57886" s="11"/>
      <c r="G57886" s="11"/>
      <c r="H57886" s="11"/>
    </row>
    <row r="57887" spans="6:8" x14ac:dyDescent="0.25">
      <c r="F57887" s="11"/>
      <c r="G57887" s="11"/>
      <c r="H57887" s="11"/>
    </row>
    <row r="57888" spans="6:8" x14ac:dyDescent="0.25">
      <c r="F57888" s="11"/>
      <c r="G57888" s="11"/>
      <c r="H57888" s="11"/>
    </row>
    <row r="57889" spans="6:8" x14ac:dyDescent="0.25">
      <c r="F57889" s="11"/>
      <c r="G57889" s="11"/>
      <c r="H57889" s="11"/>
    </row>
    <row r="57890" spans="6:8" x14ac:dyDescent="0.25">
      <c r="F57890" s="11"/>
      <c r="G57890" s="11"/>
      <c r="H57890" s="11"/>
    </row>
    <row r="57891" spans="6:8" x14ac:dyDescent="0.25">
      <c r="F57891" s="11"/>
      <c r="G57891" s="11"/>
      <c r="H57891" s="11"/>
    </row>
    <row r="57892" spans="6:8" x14ac:dyDescent="0.25">
      <c r="F57892" s="11"/>
      <c r="G57892" s="11"/>
      <c r="H57892" s="11"/>
    </row>
    <row r="57893" spans="6:8" x14ac:dyDescent="0.25">
      <c r="F57893" s="11"/>
      <c r="G57893" s="11"/>
      <c r="H57893" s="11"/>
    </row>
    <row r="57894" spans="6:8" x14ac:dyDescent="0.25">
      <c r="F57894" s="11"/>
      <c r="G57894" s="11"/>
      <c r="H57894" s="11"/>
    </row>
    <row r="57895" spans="6:8" x14ac:dyDescent="0.25">
      <c r="F57895" s="11"/>
      <c r="G57895" s="11"/>
      <c r="H57895" s="11"/>
    </row>
    <row r="57896" spans="6:8" x14ac:dyDescent="0.25">
      <c r="F57896" s="11"/>
      <c r="G57896" s="11"/>
      <c r="H57896" s="11"/>
    </row>
    <row r="57897" spans="6:8" x14ac:dyDescent="0.25">
      <c r="F57897" s="11"/>
      <c r="G57897" s="11"/>
      <c r="H57897" s="11"/>
    </row>
    <row r="57898" spans="6:8" x14ac:dyDescent="0.25">
      <c r="F57898" s="11"/>
      <c r="G57898" s="11"/>
      <c r="H57898" s="11"/>
    </row>
    <row r="57899" spans="6:8" x14ac:dyDescent="0.25">
      <c r="F57899" s="11"/>
      <c r="G57899" s="11"/>
      <c r="H57899" s="11"/>
    </row>
    <row r="57900" spans="6:8" x14ac:dyDescent="0.25">
      <c r="F57900" s="11"/>
      <c r="G57900" s="11"/>
      <c r="H57900" s="11"/>
    </row>
    <row r="57901" spans="6:8" x14ac:dyDescent="0.25">
      <c r="F57901" s="11"/>
      <c r="G57901" s="11"/>
      <c r="H57901" s="11"/>
    </row>
    <row r="57902" spans="6:8" x14ac:dyDescent="0.25">
      <c r="F57902" s="11"/>
      <c r="G57902" s="11"/>
      <c r="H57902" s="11"/>
    </row>
    <row r="57903" spans="6:8" x14ac:dyDescent="0.25">
      <c r="F57903" s="11"/>
      <c r="G57903" s="11"/>
      <c r="H57903" s="11"/>
    </row>
    <row r="57904" spans="6:8" x14ac:dyDescent="0.25">
      <c r="F57904" s="11"/>
      <c r="G57904" s="11"/>
      <c r="H57904" s="11"/>
    </row>
    <row r="57905" spans="6:8" x14ac:dyDescent="0.25">
      <c r="F57905" s="11"/>
      <c r="G57905" s="11"/>
      <c r="H57905" s="11"/>
    </row>
    <row r="57906" spans="6:8" x14ac:dyDescent="0.25">
      <c r="F57906" s="11"/>
      <c r="G57906" s="11"/>
      <c r="H57906" s="11"/>
    </row>
    <row r="57907" spans="6:8" x14ac:dyDescent="0.25">
      <c r="F57907" s="11"/>
      <c r="G57907" s="11"/>
      <c r="H57907" s="11"/>
    </row>
    <row r="57908" spans="6:8" x14ac:dyDescent="0.25">
      <c r="F57908" s="11"/>
      <c r="G57908" s="11"/>
      <c r="H57908" s="11"/>
    </row>
    <row r="57909" spans="6:8" x14ac:dyDescent="0.25">
      <c r="F57909" s="11"/>
      <c r="G57909" s="11"/>
      <c r="H57909" s="11"/>
    </row>
    <row r="57910" spans="6:8" x14ac:dyDescent="0.25">
      <c r="F57910" s="11"/>
      <c r="G57910" s="11"/>
      <c r="H57910" s="11"/>
    </row>
    <row r="57911" spans="6:8" x14ac:dyDescent="0.25">
      <c r="F57911" s="11"/>
      <c r="G57911" s="11"/>
      <c r="H57911" s="11"/>
    </row>
    <row r="57912" spans="6:8" x14ac:dyDescent="0.25">
      <c r="F57912" s="11"/>
      <c r="G57912" s="11"/>
      <c r="H57912" s="11"/>
    </row>
    <row r="57913" spans="6:8" x14ac:dyDescent="0.25">
      <c r="F57913" s="11"/>
      <c r="G57913" s="11"/>
      <c r="H57913" s="11"/>
    </row>
    <row r="57914" spans="6:8" x14ac:dyDescent="0.25">
      <c r="F57914" s="11"/>
      <c r="G57914" s="11"/>
      <c r="H57914" s="11"/>
    </row>
    <row r="57915" spans="6:8" x14ac:dyDescent="0.25">
      <c r="F57915" s="11"/>
      <c r="G57915" s="11"/>
      <c r="H57915" s="11"/>
    </row>
    <row r="57916" spans="6:8" x14ac:dyDescent="0.25">
      <c r="F57916" s="11"/>
      <c r="G57916" s="11"/>
      <c r="H57916" s="11"/>
    </row>
    <row r="57917" spans="6:8" x14ac:dyDescent="0.25">
      <c r="F57917" s="11"/>
      <c r="G57917" s="11"/>
      <c r="H57917" s="11"/>
    </row>
    <row r="57918" spans="6:8" x14ac:dyDescent="0.25">
      <c r="F57918" s="11"/>
      <c r="G57918" s="11"/>
      <c r="H57918" s="11"/>
    </row>
    <row r="57919" spans="6:8" x14ac:dyDescent="0.25">
      <c r="F57919" s="11"/>
      <c r="G57919" s="11"/>
      <c r="H57919" s="11"/>
    </row>
    <row r="57920" spans="6:8" x14ac:dyDescent="0.25">
      <c r="F57920" s="11"/>
      <c r="G57920" s="11"/>
      <c r="H57920" s="11"/>
    </row>
    <row r="57921" spans="6:8" x14ac:dyDescent="0.25">
      <c r="F57921" s="11"/>
      <c r="G57921" s="11"/>
      <c r="H57921" s="11"/>
    </row>
    <row r="57922" spans="6:8" x14ac:dyDescent="0.25">
      <c r="F57922" s="11"/>
      <c r="G57922" s="11"/>
      <c r="H57922" s="11"/>
    </row>
    <row r="57923" spans="6:8" x14ac:dyDescent="0.25">
      <c r="F57923" s="11"/>
      <c r="G57923" s="11"/>
      <c r="H57923" s="11"/>
    </row>
    <row r="57924" spans="6:8" x14ac:dyDescent="0.25">
      <c r="F57924" s="11"/>
      <c r="G57924" s="11"/>
      <c r="H57924" s="11"/>
    </row>
    <row r="57925" spans="6:8" x14ac:dyDescent="0.25">
      <c r="F57925" s="11"/>
      <c r="G57925" s="11"/>
      <c r="H57925" s="11"/>
    </row>
    <row r="57926" spans="6:8" x14ac:dyDescent="0.25">
      <c r="F57926" s="11"/>
      <c r="G57926" s="11"/>
      <c r="H57926" s="11"/>
    </row>
    <row r="57927" spans="6:8" x14ac:dyDescent="0.25">
      <c r="F57927" s="11"/>
      <c r="G57927" s="11"/>
      <c r="H57927" s="11"/>
    </row>
    <row r="57928" spans="6:8" x14ac:dyDescent="0.25">
      <c r="F57928" s="11"/>
      <c r="G57928" s="11"/>
      <c r="H57928" s="11"/>
    </row>
    <row r="57929" spans="6:8" x14ac:dyDescent="0.25">
      <c r="F57929" s="11"/>
      <c r="G57929" s="11"/>
      <c r="H57929" s="11"/>
    </row>
    <row r="57930" spans="6:8" x14ac:dyDescent="0.25">
      <c r="F57930" s="11"/>
      <c r="G57930" s="11"/>
      <c r="H57930" s="11"/>
    </row>
    <row r="57931" spans="6:8" x14ac:dyDescent="0.25">
      <c r="F57931" s="11"/>
      <c r="G57931" s="11"/>
      <c r="H57931" s="11"/>
    </row>
    <row r="57932" spans="6:8" x14ac:dyDescent="0.25">
      <c r="F57932" s="11"/>
      <c r="G57932" s="11"/>
      <c r="H57932" s="11"/>
    </row>
    <row r="57933" spans="6:8" x14ac:dyDescent="0.25">
      <c r="F57933" s="11"/>
      <c r="G57933" s="11"/>
      <c r="H57933" s="11"/>
    </row>
    <row r="57934" spans="6:8" x14ac:dyDescent="0.25">
      <c r="F57934" s="11"/>
      <c r="G57934" s="11"/>
      <c r="H57934" s="11"/>
    </row>
    <row r="57935" spans="6:8" x14ac:dyDescent="0.25">
      <c r="F57935" s="11"/>
      <c r="G57935" s="11"/>
      <c r="H57935" s="11"/>
    </row>
    <row r="57936" spans="6:8" x14ac:dyDescent="0.25">
      <c r="F57936" s="11"/>
      <c r="G57936" s="11"/>
      <c r="H57936" s="11"/>
    </row>
    <row r="57937" spans="6:8" x14ac:dyDescent="0.25">
      <c r="F57937" s="11"/>
      <c r="G57937" s="11"/>
      <c r="H57937" s="11"/>
    </row>
    <row r="57938" spans="6:8" x14ac:dyDescent="0.25">
      <c r="F57938" s="11"/>
      <c r="G57938" s="11"/>
      <c r="H57938" s="11"/>
    </row>
    <row r="57939" spans="6:8" x14ac:dyDescent="0.25">
      <c r="F57939" s="11"/>
      <c r="G57939" s="11"/>
      <c r="H57939" s="11"/>
    </row>
    <row r="57940" spans="6:8" x14ac:dyDescent="0.25">
      <c r="F57940" s="11"/>
      <c r="G57940" s="11"/>
      <c r="H57940" s="11"/>
    </row>
    <row r="57941" spans="6:8" x14ac:dyDescent="0.25">
      <c r="F57941" s="11"/>
      <c r="G57941" s="11"/>
      <c r="H57941" s="11"/>
    </row>
    <row r="57942" spans="6:8" x14ac:dyDescent="0.25">
      <c r="F57942" s="11"/>
      <c r="G57942" s="11"/>
      <c r="H57942" s="11"/>
    </row>
    <row r="57943" spans="6:8" x14ac:dyDescent="0.25">
      <c r="F57943" s="11"/>
      <c r="G57943" s="11"/>
      <c r="H57943" s="11"/>
    </row>
    <row r="57944" spans="6:8" x14ac:dyDescent="0.25">
      <c r="F57944" s="11"/>
      <c r="G57944" s="11"/>
      <c r="H57944" s="11"/>
    </row>
    <row r="57945" spans="6:8" x14ac:dyDescent="0.25">
      <c r="F57945" s="11"/>
      <c r="G57945" s="11"/>
      <c r="H57945" s="11"/>
    </row>
    <row r="57946" spans="6:8" x14ac:dyDescent="0.25">
      <c r="F57946" s="11"/>
      <c r="G57946" s="11"/>
      <c r="H57946" s="11"/>
    </row>
    <row r="57947" spans="6:8" x14ac:dyDescent="0.25">
      <c r="F57947" s="11"/>
      <c r="G57947" s="11"/>
      <c r="H57947" s="11"/>
    </row>
    <row r="57948" spans="6:8" x14ac:dyDescent="0.25">
      <c r="F57948" s="11"/>
      <c r="G57948" s="11"/>
      <c r="H57948" s="11"/>
    </row>
    <row r="57949" spans="6:8" x14ac:dyDescent="0.25">
      <c r="F57949" s="11"/>
      <c r="G57949" s="11"/>
      <c r="H57949" s="11"/>
    </row>
    <row r="57950" spans="6:8" x14ac:dyDescent="0.25">
      <c r="F57950" s="11"/>
      <c r="G57950" s="11"/>
      <c r="H57950" s="11"/>
    </row>
    <row r="57951" spans="6:8" x14ac:dyDescent="0.25">
      <c r="F57951" s="11"/>
      <c r="G57951" s="11"/>
      <c r="H57951" s="11"/>
    </row>
    <row r="57952" spans="6:8" x14ac:dyDescent="0.25">
      <c r="F57952" s="11"/>
      <c r="G57952" s="11"/>
      <c r="H57952" s="11"/>
    </row>
    <row r="57953" spans="6:8" x14ac:dyDescent="0.25">
      <c r="F57953" s="11"/>
      <c r="G57953" s="11"/>
      <c r="H57953" s="11"/>
    </row>
    <row r="57954" spans="6:8" x14ac:dyDescent="0.25">
      <c r="F57954" s="11"/>
      <c r="G57954" s="11"/>
      <c r="H57954" s="11"/>
    </row>
    <row r="57955" spans="6:8" x14ac:dyDescent="0.25">
      <c r="F57955" s="11"/>
      <c r="G57955" s="11"/>
      <c r="H57955" s="11"/>
    </row>
    <row r="57956" spans="6:8" x14ac:dyDescent="0.25">
      <c r="F57956" s="11"/>
      <c r="G57956" s="11"/>
      <c r="H57956" s="11"/>
    </row>
    <row r="57957" spans="6:8" x14ac:dyDescent="0.25">
      <c r="F57957" s="11"/>
      <c r="G57957" s="11"/>
      <c r="H57957" s="11"/>
    </row>
    <row r="57958" spans="6:8" x14ac:dyDescent="0.25">
      <c r="F57958" s="11"/>
      <c r="G57958" s="11"/>
      <c r="H57958" s="11"/>
    </row>
    <row r="57959" spans="6:8" x14ac:dyDescent="0.25">
      <c r="F57959" s="11"/>
      <c r="G57959" s="11"/>
      <c r="H57959" s="11"/>
    </row>
    <row r="57960" spans="6:8" x14ac:dyDescent="0.25">
      <c r="F57960" s="11"/>
      <c r="G57960" s="11"/>
      <c r="H57960" s="11"/>
    </row>
    <row r="57961" spans="6:8" x14ac:dyDescent="0.25">
      <c r="F57961" s="11"/>
      <c r="G57961" s="11"/>
      <c r="H57961" s="11"/>
    </row>
    <row r="57962" spans="6:8" x14ac:dyDescent="0.25">
      <c r="F57962" s="11"/>
      <c r="G57962" s="11"/>
      <c r="H57962" s="11"/>
    </row>
    <row r="57963" spans="6:8" x14ac:dyDescent="0.25">
      <c r="F57963" s="11"/>
      <c r="G57963" s="11"/>
      <c r="H57963" s="11"/>
    </row>
    <row r="57964" spans="6:8" x14ac:dyDescent="0.25">
      <c r="F57964" s="11"/>
      <c r="G57964" s="11"/>
      <c r="H57964" s="11"/>
    </row>
    <row r="57965" spans="6:8" x14ac:dyDescent="0.25">
      <c r="F57965" s="11"/>
      <c r="G57965" s="11"/>
      <c r="H57965" s="11"/>
    </row>
    <row r="57966" spans="6:8" x14ac:dyDescent="0.25">
      <c r="F57966" s="11"/>
      <c r="G57966" s="11"/>
      <c r="H57966" s="11"/>
    </row>
    <row r="57967" spans="6:8" x14ac:dyDescent="0.25">
      <c r="F57967" s="11"/>
      <c r="G57967" s="11"/>
      <c r="H57967" s="11"/>
    </row>
    <row r="57968" spans="6:8" x14ac:dyDescent="0.25">
      <c r="F57968" s="11"/>
      <c r="G57968" s="11"/>
      <c r="H57968" s="11"/>
    </row>
    <row r="57969" spans="6:8" x14ac:dyDescent="0.25">
      <c r="F57969" s="11"/>
      <c r="G57969" s="11"/>
      <c r="H57969" s="11"/>
    </row>
    <row r="57970" spans="6:8" x14ac:dyDescent="0.25">
      <c r="F57970" s="11"/>
      <c r="G57970" s="11"/>
      <c r="H57970" s="11"/>
    </row>
    <row r="57971" spans="6:8" x14ac:dyDescent="0.25">
      <c r="F57971" s="11"/>
      <c r="G57971" s="11"/>
      <c r="H57971" s="11"/>
    </row>
    <row r="57972" spans="6:8" x14ac:dyDescent="0.25">
      <c r="F57972" s="11"/>
      <c r="G57972" s="11"/>
      <c r="H57972" s="11"/>
    </row>
    <row r="57973" spans="6:8" x14ac:dyDescent="0.25">
      <c r="F57973" s="11"/>
      <c r="G57973" s="11"/>
      <c r="H57973" s="11"/>
    </row>
    <row r="57974" spans="6:8" x14ac:dyDescent="0.25">
      <c r="F57974" s="11"/>
      <c r="G57974" s="11"/>
      <c r="H57974" s="11"/>
    </row>
    <row r="57975" spans="6:8" x14ac:dyDescent="0.25">
      <c r="F57975" s="11"/>
      <c r="G57975" s="11"/>
      <c r="H57975" s="11"/>
    </row>
    <row r="57976" spans="6:8" x14ac:dyDescent="0.25">
      <c r="F57976" s="11"/>
      <c r="G57976" s="11"/>
      <c r="H57976" s="11"/>
    </row>
    <row r="57977" spans="6:8" x14ac:dyDescent="0.25">
      <c r="F57977" s="11"/>
      <c r="G57977" s="11"/>
      <c r="H57977" s="11"/>
    </row>
    <row r="57978" spans="6:8" x14ac:dyDescent="0.25">
      <c r="F57978" s="11"/>
      <c r="G57978" s="11"/>
      <c r="H57978" s="11"/>
    </row>
    <row r="57979" spans="6:8" x14ac:dyDescent="0.25">
      <c r="F57979" s="11"/>
      <c r="G57979" s="11"/>
      <c r="H57979" s="11"/>
    </row>
    <row r="57980" spans="6:8" x14ac:dyDescent="0.25">
      <c r="F57980" s="11"/>
      <c r="G57980" s="11"/>
      <c r="H57980" s="11"/>
    </row>
    <row r="57981" spans="6:8" x14ac:dyDescent="0.25">
      <c r="F57981" s="11"/>
      <c r="G57981" s="11"/>
      <c r="H57981" s="11"/>
    </row>
    <row r="57982" spans="6:8" x14ac:dyDescent="0.25">
      <c r="F57982" s="11"/>
      <c r="G57982" s="11"/>
      <c r="H57982" s="11"/>
    </row>
    <row r="57983" spans="6:8" x14ac:dyDescent="0.25">
      <c r="F57983" s="11"/>
      <c r="G57983" s="11"/>
      <c r="H57983" s="11"/>
    </row>
    <row r="57984" spans="6:8" x14ac:dyDescent="0.25">
      <c r="F57984" s="11"/>
      <c r="G57984" s="11"/>
      <c r="H57984" s="11"/>
    </row>
    <row r="57985" spans="6:8" x14ac:dyDescent="0.25">
      <c r="F57985" s="11"/>
      <c r="G57985" s="11"/>
      <c r="H57985" s="11"/>
    </row>
    <row r="57986" spans="6:8" x14ac:dyDescent="0.25">
      <c r="F57986" s="11"/>
      <c r="G57986" s="11"/>
      <c r="H57986" s="11"/>
    </row>
    <row r="57987" spans="6:8" x14ac:dyDescent="0.25">
      <c r="F57987" s="11"/>
      <c r="G57987" s="11"/>
      <c r="H57987" s="11"/>
    </row>
    <row r="57988" spans="6:8" x14ac:dyDescent="0.25">
      <c r="F57988" s="11"/>
      <c r="G57988" s="11"/>
      <c r="H57988" s="11"/>
    </row>
    <row r="57989" spans="6:8" x14ac:dyDescent="0.25">
      <c r="F57989" s="11"/>
      <c r="G57989" s="11"/>
      <c r="H57989" s="11"/>
    </row>
    <row r="57990" spans="6:8" x14ac:dyDescent="0.25">
      <c r="F57990" s="11"/>
      <c r="G57990" s="11"/>
      <c r="H57990" s="11"/>
    </row>
    <row r="57991" spans="6:8" x14ac:dyDescent="0.25">
      <c r="F57991" s="11"/>
      <c r="G57991" s="11"/>
      <c r="H57991" s="11"/>
    </row>
    <row r="57992" spans="6:8" x14ac:dyDescent="0.25">
      <c r="F57992" s="11"/>
      <c r="G57992" s="11"/>
      <c r="H57992" s="11"/>
    </row>
    <row r="57993" spans="6:8" x14ac:dyDescent="0.25">
      <c r="F57993" s="11"/>
      <c r="G57993" s="11"/>
      <c r="H57993" s="11"/>
    </row>
    <row r="57994" spans="6:8" x14ac:dyDescent="0.25">
      <c r="F57994" s="11"/>
      <c r="G57994" s="11"/>
      <c r="H57994" s="11"/>
    </row>
    <row r="57995" spans="6:8" x14ac:dyDescent="0.25">
      <c r="F57995" s="11"/>
      <c r="G57995" s="11"/>
      <c r="H57995" s="11"/>
    </row>
    <row r="57996" spans="6:8" x14ac:dyDescent="0.25">
      <c r="F57996" s="11"/>
      <c r="G57996" s="11"/>
      <c r="H57996" s="11"/>
    </row>
    <row r="57997" spans="6:8" x14ac:dyDescent="0.25">
      <c r="F57997" s="11"/>
      <c r="G57997" s="11"/>
      <c r="H57997" s="11"/>
    </row>
    <row r="57998" spans="6:8" x14ac:dyDescent="0.25">
      <c r="F57998" s="11"/>
      <c r="G57998" s="11"/>
      <c r="H57998" s="11"/>
    </row>
    <row r="57999" spans="6:8" x14ac:dyDescent="0.25">
      <c r="F57999" s="11"/>
      <c r="G57999" s="11"/>
      <c r="H57999" s="11"/>
    </row>
    <row r="58000" spans="6:8" x14ac:dyDescent="0.25">
      <c r="F58000" s="11"/>
      <c r="G58000" s="11"/>
      <c r="H58000" s="11"/>
    </row>
    <row r="58001" spans="6:8" x14ac:dyDescent="0.25">
      <c r="F58001" s="11"/>
      <c r="G58001" s="11"/>
      <c r="H58001" s="11"/>
    </row>
    <row r="58002" spans="6:8" x14ac:dyDescent="0.25">
      <c r="F58002" s="11"/>
      <c r="G58002" s="11"/>
      <c r="H58002" s="11"/>
    </row>
    <row r="58003" spans="6:8" x14ac:dyDescent="0.25">
      <c r="F58003" s="11"/>
      <c r="G58003" s="11"/>
      <c r="H58003" s="11"/>
    </row>
    <row r="58004" spans="6:8" x14ac:dyDescent="0.25">
      <c r="F58004" s="11"/>
      <c r="G58004" s="11"/>
      <c r="H58004" s="11"/>
    </row>
    <row r="58005" spans="6:8" x14ac:dyDescent="0.25">
      <c r="F58005" s="11"/>
      <c r="G58005" s="11"/>
      <c r="H58005" s="11"/>
    </row>
    <row r="58006" spans="6:8" x14ac:dyDescent="0.25">
      <c r="F58006" s="11"/>
      <c r="G58006" s="11"/>
      <c r="H58006" s="11"/>
    </row>
    <row r="58007" spans="6:8" x14ac:dyDescent="0.25">
      <c r="F58007" s="11"/>
      <c r="G58007" s="11"/>
      <c r="H58007" s="11"/>
    </row>
    <row r="58008" spans="6:8" x14ac:dyDescent="0.25">
      <c r="F58008" s="11"/>
      <c r="G58008" s="11"/>
      <c r="H58008" s="11"/>
    </row>
    <row r="58009" spans="6:8" x14ac:dyDescent="0.25">
      <c r="F58009" s="11"/>
      <c r="G58009" s="11"/>
      <c r="H58009" s="11"/>
    </row>
    <row r="58010" spans="6:8" x14ac:dyDescent="0.25">
      <c r="F58010" s="11"/>
      <c r="G58010" s="11"/>
      <c r="H58010" s="11"/>
    </row>
    <row r="58011" spans="6:8" x14ac:dyDescent="0.25">
      <c r="F58011" s="11"/>
      <c r="G58011" s="11"/>
      <c r="H58011" s="11"/>
    </row>
    <row r="58012" spans="6:8" x14ac:dyDescent="0.25">
      <c r="F58012" s="11"/>
      <c r="G58012" s="11"/>
      <c r="H58012" s="11"/>
    </row>
    <row r="58013" spans="6:8" x14ac:dyDescent="0.25">
      <c r="F58013" s="11"/>
      <c r="G58013" s="11"/>
      <c r="H58013" s="11"/>
    </row>
    <row r="58014" spans="6:8" x14ac:dyDescent="0.25">
      <c r="F58014" s="11"/>
      <c r="G58014" s="11"/>
      <c r="H58014" s="11"/>
    </row>
    <row r="58015" spans="6:8" x14ac:dyDescent="0.25">
      <c r="F58015" s="11"/>
      <c r="G58015" s="11"/>
      <c r="H58015" s="11"/>
    </row>
    <row r="58016" spans="6:8" x14ac:dyDescent="0.25">
      <c r="F58016" s="11"/>
      <c r="G58016" s="11"/>
      <c r="H58016" s="11"/>
    </row>
    <row r="58017" spans="6:8" x14ac:dyDescent="0.25">
      <c r="F58017" s="11"/>
      <c r="G58017" s="11"/>
      <c r="H58017" s="11"/>
    </row>
    <row r="58018" spans="6:8" x14ac:dyDescent="0.25">
      <c r="F58018" s="11"/>
      <c r="G58018" s="11"/>
      <c r="H58018" s="11"/>
    </row>
    <row r="58019" spans="6:8" x14ac:dyDescent="0.25">
      <c r="F58019" s="11"/>
      <c r="G58019" s="11"/>
      <c r="H58019" s="11"/>
    </row>
    <row r="58020" spans="6:8" x14ac:dyDescent="0.25">
      <c r="F58020" s="11"/>
      <c r="G58020" s="11"/>
      <c r="H58020" s="11"/>
    </row>
    <row r="58021" spans="6:8" x14ac:dyDescent="0.25">
      <c r="F58021" s="11"/>
      <c r="G58021" s="11"/>
      <c r="H58021" s="11"/>
    </row>
    <row r="58022" spans="6:8" x14ac:dyDescent="0.25">
      <c r="F58022" s="11"/>
      <c r="G58022" s="11"/>
      <c r="H58022" s="11"/>
    </row>
    <row r="58023" spans="6:8" x14ac:dyDescent="0.25">
      <c r="F58023" s="11"/>
      <c r="G58023" s="11"/>
      <c r="H58023" s="11"/>
    </row>
    <row r="58024" spans="6:8" x14ac:dyDescent="0.25">
      <c r="F58024" s="11"/>
      <c r="G58024" s="11"/>
      <c r="H58024" s="11"/>
    </row>
    <row r="58025" spans="6:8" x14ac:dyDescent="0.25">
      <c r="F58025" s="11"/>
      <c r="G58025" s="11"/>
      <c r="H58025" s="11"/>
    </row>
    <row r="58026" spans="6:8" x14ac:dyDescent="0.25">
      <c r="F58026" s="11"/>
      <c r="G58026" s="11"/>
      <c r="H58026" s="11"/>
    </row>
    <row r="58027" spans="6:8" x14ac:dyDescent="0.25">
      <c r="F58027" s="11"/>
      <c r="G58027" s="11"/>
      <c r="H58027" s="11"/>
    </row>
    <row r="58028" spans="6:8" x14ac:dyDescent="0.25">
      <c r="F58028" s="11"/>
      <c r="G58028" s="11"/>
      <c r="H58028" s="11"/>
    </row>
    <row r="58029" spans="6:8" x14ac:dyDescent="0.25">
      <c r="F58029" s="11"/>
      <c r="G58029" s="11"/>
      <c r="H58029" s="11"/>
    </row>
    <row r="58030" spans="6:8" x14ac:dyDescent="0.25">
      <c r="F58030" s="11"/>
      <c r="G58030" s="11"/>
      <c r="H58030" s="11"/>
    </row>
    <row r="58031" spans="6:8" x14ac:dyDescent="0.25">
      <c r="F58031" s="11"/>
      <c r="G58031" s="11"/>
      <c r="H58031" s="11"/>
    </row>
    <row r="58032" spans="6:8" x14ac:dyDescent="0.25">
      <c r="F58032" s="11"/>
      <c r="G58032" s="11"/>
      <c r="H58032" s="11"/>
    </row>
    <row r="58033" spans="6:8" x14ac:dyDescent="0.25">
      <c r="F58033" s="11"/>
      <c r="G58033" s="11"/>
      <c r="H58033" s="11"/>
    </row>
    <row r="58034" spans="6:8" x14ac:dyDescent="0.25">
      <c r="F58034" s="11"/>
      <c r="G58034" s="11"/>
      <c r="H58034" s="11"/>
    </row>
    <row r="58035" spans="6:8" x14ac:dyDescent="0.25">
      <c r="F58035" s="11"/>
      <c r="G58035" s="11"/>
      <c r="H58035" s="11"/>
    </row>
    <row r="58036" spans="6:8" x14ac:dyDescent="0.25">
      <c r="F58036" s="11"/>
      <c r="G58036" s="11"/>
      <c r="H58036" s="11"/>
    </row>
    <row r="58037" spans="6:8" x14ac:dyDescent="0.25">
      <c r="F58037" s="11"/>
      <c r="G58037" s="11"/>
      <c r="H58037" s="11"/>
    </row>
    <row r="58038" spans="6:8" x14ac:dyDescent="0.25">
      <c r="F58038" s="11"/>
      <c r="G58038" s="11"/>
      <c r="H58038" s="11"/>
    </row>
    <row r="58039" spans="6:8" x14ac:dyDescent="0.25">
      <c r="F58039" s="11"/>
      <c r="G58039" s="11"/>
      <c r="H58039" s="11"/>
    </row>
    <row r="58040" spans="6:8" x14ac:dyDescent="0.25">
      <c r="F58040" s="11"/>
      <c r="G58040" s="11"/>
      <c r="H58040" s="11"/>
    </row>
    <row r="58041" spans="6:8" x14ac:dyDescent="0.25">
      <c r="F58041" s="11"/>
      <c r="G58041" s="11"/>
      <c r="H58041" s="11"/>
    </row>
    <row r="58042" spans="6:8" x14ac:dyDescent="0.25">
      <c r="F58042" s="11"/>
      <c r="G58042" s="11"/>
      <c r="H58042" s="11"/>
    </row>
    <row r="58043" spans="6:8" x14ac:dyDescent="0.25">
      <c r="F58043" s="11"/>
      <c r="G58043" s="11"/>
      <c r="H58043" s="11"/>
    </row>
    <row r="58044" spans="6:8" x14ac:dyDescent="0.25">
      <c r="F58044" s="11"/>
      <c r="G58044" s="11"/>
      <c r="H58044" s="11"/>
    </row>
    <row r="58045" spans="6:8" x14ac:dyDescent="0.25">
      <c r="F58045" s="11"/>
      <c r="G58045" s="11"/>
      <c r="H58045" s="11"/>
    </row>
    <row r="58046" spans="6:8" x14ac:dyDescent="0.25">
      <c r="F58046" s="11"/>
      <c r="G58046" s="11"/>
      <c r="H58046" s="11"/>
    </row>
    <row r="58047" spans="6:8" x14ac:dyDescent="0.25">
      <c r="F58047" s="11"/>
      <c r="G58047" s="11"/>
      <c r="H58047" s="11"/>
    </row>
    <row r="58048" spans="6:8" x14ac:dyDescent="0.25">
      <c r="F58048" s="11"/>
      <c r="G58048" s="11"/>
      <c r="H58048" s="11"/>
    </row>
    <row r="58049" spans="6:8" x14ac:dyDescent="0.25">
      <c r="F58049" s="11"/>
      <c r="G58049" s="11"/>
      <c r="H58049" s="11"/>
    </row>
    <row r="58050" spans="6:8" x14ac:dyDescent="0.25">
      <c r="F58050" s="11"/>
      <c r="G58050" s="11"/>
      <c r="H58050" s="11"/>
    </row>
    <row r="58051" spans="6:8" x14ac:dyDescent="0.25">
      <c r="F58051" s="11"/>
      <c r="G58051" s="11"/>
      <c r="H58051" s="11"/>
    </row>
    <row r="58052" spans="6:8" x14ac:dyDescent="0.25">
      <c r="F58052" s="11"/>
      <c r="G58052" s="11"/>
      <c r="H58052" s="11"/>
    </row>
    <row r="58053" spans="6:8" x14ac:dyDescent="0.25">
      <c r="F58053" s="11"/>
      <c r="G58053" s="11"/>
      <c r="H58053" s="11"/>
    </row>
    <row r="58054" spans="6:8" x14ac:dyDescent="0.25">
      <c r="F58054" s="11"/>
      <c r="G58054" s="11"/>
      <c r="H58054" s="11"/>
    </row>
    <row r="58055" spans="6:8" x14ac:dyDescent="0.25">
      <c r="F58055" s="11"/>
      <c r="G58055" s="11"/>
      <c r="H58055" s="11"/>
    </row>
    <row r="58056" spans="6:8" x14ac:dyDescent="0.25">
      <c r="F58056" s="11"/>
      <c r="G58056" s="11"/>
      <c r="H58056" s="11"/>
    </row>
    <row r="58057" spans="6:8" x14ac:dyDescent="0.25">
      <c r="F58057" s="11"/>
      <c r="G58057" s="11"/>
      <c r="H58057" s="11"/>
    </row>
    <row r="58058" spans="6:8" x14ac:dyDescent="0.25">
      <c r="F58058" s="11"/>
      <c r="G58058" s="11"/>
      <c r="H58058" s="11"/>
    </row>
    <row r="58059" spans="6:8" x14ac:dyDescent="0.25">
      <c r="F58059" s="11"/>
      <c r="G58059" s="11"/>
      <c r="H58059" s="11"/>
    </row>
    <row r="58060" spans="6:8" x14ac:dyDescent="0.25">
      <c r="F58060" s="11"/>
      <c r="G58060" s="11"/>
      <c r="H58060" s="11"/>
    </row>
    <row r="58061" spans="6:8" x14ac:dyDescent="0.25">
      <c r="F58061" s="11"/>
      <c r="G58061" s="11"/>
      <c r="H58061" s="11"/>
    </row>
    <row r="58062" spans="6:8" x14ac:dyDescent="0.25">
      <c r="F58062" s="11"/>
      <c r="G58062" s="11"/>
      <c r="H58062" s="11"/>
    </row>
    <row r="58063" spans="6:8" x14ac:dyDescent="0.25">
      <c r="F58063" s="11"/>
      <c r="G58063" s="11"/>
      <c r="H58063" s="11"/>
    </row>
    <row r="58064" spans="6:8" x14ac:dyDescent="0.25">
      <c r="F58064" s="11"/>
      <c r="G58064" s="11"/>
      <c r="H58064" s="11"/>
    </row>
    <row r="58065" spans="6:8" x14ac:dyDescent="0.25">
      <c r="F58065" s="11"/>
      <c r="G58065" s="11"/>
      <c r="H58065" s="11"/>
    </row>
    <row r="58066" spans="6:8" x14ac:dyDescent="0.25">
      <c r="F58066" s="11"/>
      <c r="G58066" s="11"/>
      <c r="H58066" s="11"/>
    </row>
    <row r="58067" spans="6:8" x14ac:dyDescent="0.25">
      <c r="F58067" s="11"/>
      <c r="G58067" s="11"/>
      <c r="H58067" s="11"/>
    </row>
    <row r="58068" spans="6:8" x14ac:dyDescent="0.25">
      <c r="F58068" s="11"/>
      <c r="G58068" s="11"/>
      <c r="H58068" s="11"/>
    </row>
    <row r="58069" spans="6:8" x14ac:dyDescent="0.25">
      <c r="F58069" s="11"/>
      <c r="G58069" s="11"/>
      <c r="H58069" s="11"/>
    </row>
    <row r="58070" spans="6:8" x14ac:dyDescent="0.25">
      <c r="F58070" s="11"/>
      <c r="G58070" s="11"/>
      <c r="H58070" s="11"/>
    </row>
    <row r="58071" spans="6:8" x14ac:dyDescent="0.25">
      <c r="F58071" s="11"/>
      <c r="G58071" s="11"/>
      <c r="H58071" s="11"/>
    </row>
    <row r="58072" spans="6:8" x14ac:dyDescent="0.25">
      <c r="F58072" s="11"/>
      <c r="G58072" s="11"/>
      <c r="H58072" s="11"/>
    </row>
    <row r="58073" spans="6:8" x14ac:dyDescent="0.25">
      <c r="F58073" s="11"/>
      <c r="G58073" s="11"/>
      <c r="H58073" s="11"/>
    </row>
    <row r="58074" spans="6:8" x14ac:dyDescent="0.25">
      <c r="F58074" s="11"/>
      <c r="G58074" s="11"/>
      <c r="H58074" s="11"/>
    </row>
    <row r="58075" spans="6:8" x14ac:dyDescent="0.25">
      <c r="F58075" s="11"/>
      <c r="G58075" s="11"/>
      <c r="H58075" s="11"/>
    </row>
    <row r="58076" spans="6:8" x14ac:dyDescent="0.25">
      <c r="F58076" s="11"/>
      <c r="G58076" s="11"/>
      <c r="H58076" s="11"/>
    </row>
    <row r="58077" spans="6:8" x14ac:dyDescent="0.25">
      <c r="F58077" s="11"/>
      <c r="G58077" s="11"/>
      <c r="H58077" s="11"/>
    </row>
    <row r="58078" spans="6:8" x14ac:dyDescent="0.25">
      <c r="F58078" s="11"/>
      <c r="G58078" s="11"/>
      <c r="H58078" s="11"/>
    </row>
    <row r="58079" spans="6:8" x14ac:dyDescent="0.25">
      <c r="F58079" s="11"/>
      <c r="G58079" s="11"/>
      <c r="H58079" s="11"/>
    </row>
    <row r="58080" spans="6:8" x14ac:dyDescent="0.25">
      <c r="F58080" s="11"/>
      <c r="G58080" s="11"/>
      <c r="H58080" s="11"/>
    </row>
    <row r="58081" spans="6:8" x14ac:dyDescent="0.25">
      <c r="F58081" s="11"/>
      <c r="G58081" s="11"/>
      <c r="H58081" s="11"/>
    </row>
    <row r="58082" spans="6:8" x14ac:dyDescent="0.25">
      <c r="F58082" s="11"/>
      <c r="G58082" s="11"/>
      <c r="H58082" s="11"/>
    </row>
    <row r="58083" spans="6:8" x14ac:dyDescent="0.25">
      <c r="F58083" s="11"/>
      <c r="G58083" s="11"/>
      <c r="H58083" s="11"/>
    </row>
    <row r="58084" spans="6:8" x14ac:dyDescent="0.25">
      <c r="F58084" s="11"/>
      <c r="G58084" s="11"/>
      <c r="H58084" s="11"/>
    </row>
    <row r="58085" spans="6:8" x14ac:dyDescent="0.25">
      <c r="F58085" s="11"/>
      <c r="G58085" s="11"/>
      <c r="H58085" s="11"/>
    </row>
    <row r="58086" spans="6:8" x14ac:dyDescent="0.25">
      <c r="F58086" s="11"/>
      <c r="G58086" s="11"/>
      <c r="H58086" s="11"/>
    </row>
    <row r="58087" spans="6:8" x14ac:dyDescent="0.25">
      <c r="F58087" s="11"/>
      <c r="G58087" s="11"/>
      <c r="H58087" s="11"/>
    </row>
    <row r="58088" spans="6:8" x14ac:dyDescent="0.25">
      <c r="F58088" s="11"/>
      <c r="G58088" s="11"/>
      <c r="H58088" s="11"/>
    </row>
    <row r="58089" spans="6:8" x14ac:dyDescent="0.25">
      <c r="F58089" s="11"/>
      <c r="G58089" s="11"/>
      <c r="H58089" s="11"/>
    </row>
    <row r="58090" spans="6:8" x14ac:dyDescent="0.25">
      <c r="F58090" s="11"/>
      <c r="G58090" s="11"/>
      <c r="H58090" s="11"/>
    </row>
    <row r="58091" spans="6:8" x14ac:dyDescent="0.25">
      <c r="F58091" s="11"/>
      <c r="G58091" s="11"/>
      <c r="H58091" s="11"/>
    </row>
    <row r="58092" spans="6:8" x14ac:dyDescent="0.25">
      <c r="F58092" s="11"/>
      <c r="G58092" s="11"/>
      <c r="H58092" s="11"/>
    </row>
    <row r="58093" spans="6:8" x14ac:dyDescent="0.25">
      <c r="F58093" s="11"/>
      <c r="G58093" s="11"/>
      <c r="H58093" s="11"/>
    </row>
    <row r="58094" spans="6:8" x14ac:dyDescent="0.25">
      <c r="F58094" s="11"/>
      <c r="G58094" s="11"/>
      <c r="H58094" s="11"/>
    </row>
    <row r="58095" spans="6:8" x14ac:dyDescent="0.25">
      <c r="F58095" s="11"/>
      <c r="G58095" s="11"/>
      <c r="H58095" s="11"/>
    </row>
    <row r="58096" spans="6:8" x14ac:dyDescent="0.25">
      <c r="F58096" s="11"/>
      <c r="G58096" s="11"/>
      <c r="H58096" s="11"/>
    </row>
    <row r="58097" spans="6:8" x14ac:dyDescent="0.25">
      <c r="F58097" s="11"/>
      <c r="G58097" s="11"/>
      <c r="H58097" s="11"/>
    </row>
    <row r="58098" spans="6:8" x14ac:dyDescent="0.25">
      <c r="F58098" s="11"/>
      <c r="G58098" s="11"/>
      <c r="H58098" s="11"/>
    </row>
    <row r="58099" spans="6:8" x14ac:dyDescent="0.25">
      <c r="F58099" s="11"/>
      <c r="G58099" s="11"/>
      <c r="H58099" s="11"/>
    </row>
    <row r="58100" spans="6:8" x14ac:dyDescent="0.25">
      <c r="F58100" s="11"/>
      <c r="G58100" s="11"/>
      <c r="H58100" s="11"/>
    </row>
    <row r="58101" spans="6:8" x14ac:dyDescent="0.25">
      <c r="F58101" s="11"/>
      <c r="G58101" s="11"/>
      <c r="H58101" s="11"/>
    </row>
    <row r="58102" spans="6:8" x14ac:dyDescent="0.25">
      <c r="F58102" s="11"/>
      <c r="G58102" s="11"/>
      <c r="H58102" s="11"/>
    </row>
    <row r="58103" spans="6:8" x14ac:dyDescent="0.25">
      <c r="F58103" s="11"/>
      <c r="G58103" s="11"/>
      <c r="H58103" s="11"/>
    </row>
    <row r="58104" spans="6:8" x14ac:dyDescent="0.25">
      <c r="F58104" s="11"/>
      <c r="G58104" s="11"/>
      <c r="H58104" s="11"/>
    </row>
    <row r="58105" spans="6:8" x14ac:dyDescent="0.25">
      <c r="F58105" s="11"/>
      <c r="G58105" s="11"/>
      <c r="H58105" s="11"/>
    </row>
    <row r="58106" spans="6:8" x14ac:dyDescent="0.25">
      <c r="F58106" s="11"/>
      <c r="G58106" s="11"/>
      <c r="H58106" s="11"/>
    </row>
    <row r="58107" spans="6:8" x14ac:dyDescent="0.25">
      <c r="F58107" s="11"/>
      <c r="G58107" s="11"/>
      <c r="H58107" s="11"/>
    </row>
    <row r="58108" spans="6:8" x14ac:dyDescent="0.25">
      <c r="F58108" s="11"/>
      <c r="G58108" s="11"/>
      <c r="H58108" s="11"/>
    </row>
    <row r="58109" spans="6:8" x14ac:dyDescent="0.25">
      <c r="F58109" s="11"/>
      <c r="G58109" s="11"/>
      <c r="H58109" s="11"/>
    </row>
    <row r="58110" spans="6:8" x14ac:dyDescent="0.25">
      <c r="F58110" s="11"/>
      <c r="G58110" s="11"/>
      <c r="H58110" s="11"/>
    </row>
    <row r="58111" spans="6:8" x14ac:dyDescent="0.25">
      <c r="F58111" s="11"/>
      <c r="G58111" s="11"/>
      <c r="H58111" s="11"/>
    </row>
    <row r="58112" spans="6:8" x14ac:dyDescent="0.25">
      <c r="F58112" s="11"/>
      <c r="G58112" s="11"/>
      <c r="H58112" s="11"/>
    </row>
    <row r="58113" spans="6:8" x14ac:dyDescent="0.25">
      <c r="F58113" s="11"/>
      <c r="G58113" s="11"/>
      <c r="H58113" s="11"/>
    </row>
    <row r="58114" spans="6:8" x14ac:dyDescent="0.25">
      <c r="F58114" s="11"/>
      <c r="G58114" s="11"/>
      <c r="H58114" s="11"/>
    </row>
    <row r="58115" spans="6:8" x14ac:dyDescent="0.25">
      <c r="F58115" s="11"/>
      <c r="G58115" s="11"/>
      <c r="H58115" s="11"/>
    </row>
    <row r="58116" spans="6:8" x14ac:dyDescent="0.25">
      <c r="F58116" s="11"/>
      <c r="G58116" s="11"/>
      <c r="H58116" s="11"/>
    </row>
    <row r="58117" spans="6:8" x14ac:dyDescent="0.25">
      <c r="F58117" s="11"/>
      <c r="G58117" s="11"/>
      <c r="H58117" s="11"/>
    </row>
    <row r="58118" spans="6:8" x14ac:dyDescent="0.25">
      <c r="F58118" s="11"/>
      <c r="G58118" s="11"/>
      <c r="H58118" s="11"/>
    </row>
    <row r="58119" spans="6:8" x14ac:dyDescent="0.25">
      <c r="F58119" s="11"/>
      <c r="G58119" s="11"/>
      <c r="H58119" s="11"/>
    </row>
    <row r="58120" spans="6:8" x14ac:dyDescent="0.25">
      <c r="F58120" s="11"/>
      <c r="G58120" s="11"/>
      <c r="H58120" s="11"/>
    </row>
    <row r="58121" spans="6:8" x14ac:dyDescent="0.25">
      <c r="F58121" s="11"/>
      <c r="G58121" s="11"/>
      <c r="H58121" s="11"/>
    </row>
    <row r="58122" spans="6:8" x14ac:dyDescent="0.25">
      <c r="F58122" s="11"/>
      <c r="G58122" s="11"/>
      <c r="H58122" s="11"/>
    </row>
    <row r="58123" spans="6:8" x14ac:dyDescent="0.25">
      <c r="F58123" s="11"/>
      <c r="G58123" s="11"/>
      <c r="H58123" s="11"/>
    </row>
    <row r="58124" spans="6:8" x14ac:dyDescent="0.25">
      <c r="F58124" s="11"/>
      <c r="G58124" s="11"/>
      <c r="H58124" s="11"/>
    </row>
    <row r="58125" spans="6:8" x14ac:dyDescent="0.25">
      <c r="F58125" s="11"/>
      <c r="G58125" s="11"/>
      <c r="H58125" s="11"/>
    </row>
    <row r="58126" spans="6:8" x14ac:dyDescent="0.25">
      <c r="F58126" s="11"/>
      <c r="G58126" s="11"/>
      <c r="H58126" s="11"/>
    </row>
    <row r="58127" spans="6:8" x14ac:dyDescent="0.25">
      <c r="F58127" s="11"/>
      <c r="G58127" s="11"/>
      <c r="H58127" s="11"/>
    </row>
    <row r="58128" spans="6:8" x14ac:dyDescent="0.25">
      <c r="F58128" s="11"/>
      <c r="G58128" s="11"/>
      <c r="H58128" s="11"/>
    </row>
    <row r="58129" spans="6:8" x14ac:dyDescent="0.25">
      <c r="F58129" s="11"/>
      <c r="G58129" s="11"/>
      <c r="H58129" s="11"/>
    </row>
    <row r="58130" spans="6:8" x14ac:dyDescent="0.25">
      <c r="F58130" s="11"/>
      <c r="G58130" s="11"/>
      <c r="H58130" s="11"/>
    </row>
    <row r="58131" spans="6:8" x14ac:dyDescent="0.25">
      <c r="F58131" s="11"/>
      <c r="G58131" s="11"/>
      <c r="H58131" s="11"/>
    </row>
    <row r="58132" spans="6:8" x14ac:dyDescent="0.25">
      <c r="F58132" s="11"/>
      <c r="G58132" s="11"/>
      <c r="H58132" s="11"/>
    </row>
    <row r="58133" spans="6:8" x14ac:dyDescent="0.25">
      <c r="F58133" s="11"/>
      <c r="G58133" s="11"/>
      <c r="H58133" s="11"/>
    </row>
    <row r="58134" spans="6:8" x14ac:dyDescent="0.25">
      <c r="F58134" s="11"/>
      <c r="G58134" s="11"/>
      <c r="H58134" s="11"/>
    </row>
    <row r="58135" spans="6:8" x14ac:dyDescent="0.25">
      <c r="F58135" s="11"/>
      <c r="G58135" s="11"/>
      <c r="H58135" s="11"/>
    </row>
    <row r="58136" spans="6:8" x14ac:dyDescent="0.25">
      <c r="F58136" s="11"/>
      <c r="G58136" s="11"/>
      <c r="H58136" s="11"/>
    </row>
    <row r="58137" spans="6:8" x14ac:dyDescent="0.25">
      <c r="F58137" s="11"/>
      <c r="G58137" s="11"/>
      <c r="H58137" s="11"/>
    </row>
    <row r="58138" spans="6:8" x14ac:dyDescent="0.25">
      <c r="F58138" s="11"/>
      <c r="G58138" s="11"/>
      <c r="H58138" s="11"/>
    </row>
    <row r="58139" spans="6:8" x14ac:dyDescent="0.25">
      <c r="F58139" s="11"/>
      <c r="G58139" s="11"/>
      <c r="H58139" s="11"/>
    </row>
    <row r="58140" spans="6:8" x14ac:dyDescent="0.25">
      <c r="F58140" s="11"/>
      <c r="G58140" s="11"/>
      <c r="H58140" s="11"/>
    </row>
    <row r="58141" spans="6:8" x14ac:dyDescent="0.25">
      <c r="F58141" s="11"/>
      <c r="G58141" s="11"/>
      <c r="H58141" s="11"/>
    </row>
    <row r="58142" spans="6:8" x14ac:dyDescent="0.25">
      <c r="F58142" s="11"/>
      <c r="G58142" s="11"/>
      <c r="H58142" s="11"/>
    </row>
    <row r="58143" spans="6:8" x14ac:dyDescent="0.25">
      <c r="F58143" s="11"/>
      <c r="G58143" s="11"/>
      <c r="H58143" s="11"/>
    </row>
    <row r="58144" spans="6:8" x14ac:dyDescent="0.25">
      <c r="F58144" s="11"/>
      <c r="G58144" s="11"/>
      <c r="H58144" s="11"/>
    </row>
    <row r="58145" spans="6:8" x14ac:dyDescent="0.25">
      <c r="F58145" s="11"/>
      <c r="G58145" s="11"/>
      <c r="H58145" s="11"/>
    </row>
    <row r="58146" spans="6:8" x14ac:dyDescent="0.25">
      <c r="F58146" s="11"/>
      <c r="G58146" s="11"/>
      <c r="H58146" s="11"/>
    </row>
    <row r="58147" spans="6:8" x14ac:dyDescent="0.25">
      <c r="F58147" s="11"/>
      <c r="G58147" s="11"/>
      <c r="H58147" s="11"/>
    </row>
    <row r="58148" spans="6:8" x14ac:dyDescent="0.25">
      <c r="F58148" s="11"/>
      <c r="G58148" s="11"/>
      <c r="H58148" s="11"/>
    </row>
    <row r="58149" spans="6:8" x14ac:dyDescent="0.25">
      <c r="F58149" s="11"/>
      <c r="G58149" s="11"/>
      <c r="H58149" s="11"/>
    </row>
    <row r="58150" spans="6:8" x14ac:dyDescent="0.25">
      <c r="F58150" s="11"/>
      <c r="G58150" s="11"/>
      <c r="H58150" s="11"/>
    </row>
    <row r="58151" spans="6:8" x14ac:dyDescent="0.25">
      <c r="F58151" s="11"/>
      <c r="G58151" s="11"/>
      <c r="H58151" s="11"/>
    </row>
    <row r="58152" spans="6:8" x14ac:dyDescent="0.25">
      <c r="F58152" s="11"/>
      <c r="G58152" s="11"/>
      <c r="H58152" s="11"/>
    </row>
    <row r="58153" spans="6:8" x14ac:dyDescent="0.25">
      <c r="F58153" s="11"/>
      <c r="G58153" s="11"/>
      <c r="H58153" s="11"/>
    </row>
    <row r="58154" spans="6:8" x14ac:dyDescent="0.25">
      <c r="F58154" s="11"/>
      <c r="G58154" s="11"/>
      <c r="H58154" s="11"/>
    </row>
    <row r="58155" spans="6:8" x14ac:dyDescent="0.25">
      <c r="F58155" s="11"/>
      <c r="G58155" s="11"/>
      <c r="H58155" s="11"/>
    </row>
    <row r="58156" spans="6:8" x14ac:dyDescent="0.25">
      <c r="F58156" s="11"/>
      <c r="G58156" s="11"/>
      <c r="H58156" s="11"/>
    </row>
    <row r="58157" spans="6:8" x14ac:dyDescent="0.25">
      <c r="F58157" s="11"/>
      <c r="G58157" s="11"/>
      <c r="H58157" s="11"/>
    </row>
    <row r="58158" spans="6:8" x14ac:dyDescent="0.25">
      <c r="F58158" s="11"/>
      <c r="G58158" s="11"/>
      <c r="H58158" s="11"/>
    </row>
    <row r="58159" spans="6:8" x14ac:dyDescent="0.25">
      <c r="F58159" s="11"/>
      <c r="G58159" s="11"/>
      <c r="H58159" s="11"/>
    </row>
    <row r="58160" spans="6:8" x14ac:dyDescent="0.25">
      <c r="F58160" s="11"/>
      <c r="G58160" s="11"/>
      <c r="H58160" s="11"/>
    </row>
    <row r="58161" spans="6:8" x14ac:dyDescent="0.25">
      <c r="F58161" s="11"/>
      <c r="G58161" s="11"/>
      <c r="H58161" s="11"/>
    </row>
    <row r="58162" spans="6:8" x14ac:dyDescent="0.25">
      <c r="F58162" s="11"/>
      <c r="G58162" s="11"/>
      <c r="H58162" s="11"/>
    </row>
    <row r="58163" spans="6:8" x14ac:dyDescent="0.25">
      <c r="F58163" s="11"/>
      <c r="G58163" s="11"/>
      <c r="H58163" s="11"/>
    </row>
    <row r="58164" spans="6:8" x14ac:dyDescent="0.25">
      <c r="F58164" s="11"/>
      <c r="G58164" s="11"/>
      <c r="H58164" s="11"/>
    </row>
    <row r="58165" spans="6:8" x14ac:dyDescent="0.25">
      <c r="F58165" s="11"/>
      <c r="G58165" s="11"/>
      <c r="H58165" s="11"/>
    </row>
    <row r="58166" spans="6:8" x14ac:dyDescent="0.25">
      <c r="F58166" s="11"/>
      <c r="G58166" s="11"/>
      <c r="H58166" s="11"/>
    </row>
    <row r="58167" spans="6:8" x14ac:dyDescent="0.25">
      <c r="F58167" s="11"/>
      <c r="G58167" s="11"/>
      <c r="H58167" s="11"/>
    </row>
    <row r="58168" spans="6:8" x14ac:dyDescent="0.25">
      <c r="F58168" s="11"/>
      <c r="G58168" s="11"/>
      <c r="H58168" s="11"/>
    </row>
    <row r="58169" spans="6:8" x14ac:dyDescent="0.25">
      <c r="F58169" s="11"/>
      <c r="G58169" s="11"/>
      <c r="H58169" s="11"/>
    </row>
    <row r="58170" spans="6:8" x14ac:dyDescent="0.25">
      <c r="F58170" s="11"/>
      <c r="G58170" s="11"/>
      <c r="H58170" s="11"/>
    </row>
    <row r="58171" spans="6:8" x14ac:dyDescent="0.25">
      <c r="F58171" s="11"/>
      <c r="G58171" s="11"/>
      <c r="H58171" s="11"/>
    </row>
    <row r="58172" spans="6:8" x14ac:dyDescent="0.25">
      <c r="F58172" s="11"/>
      <c r="G58172" s="11"/>
      <c r="H58172" s="11"/>
    </row>
    <row r="58173" spans="6:8" x14ac:dyDescent="0.25">
      <c r="F58173" s="11"/>
      <c r="G58173" s="11"/>
      <c r="H58173" s="11"/>
    </row>
    <row r="58174" spans="6:8" x14ac:dyDescent="0.25">
      <c r="F58174" s="11"/>
      <c r="G58174" s="11"/>
      <c r="H58174" s="11"/>
    </row>
    <row r="58175" spans="6:8" x14ac:dyDescent="0.25">
      <c r="F58175" s="11"/>
      <c r="G58175" s="11"/>
      <c r="H58175" s="11"/>
    </row>
    <row r="58176" spans="6:8" x14ac:dyDescent="0.25">
      <c r="F58176" s="11"/>
      <c r="G58176" s="11"/>
      <c r="H58176" s="11"/>
    </row>
    <row r="58177" spans="6:8" x14ac:dyDescent="0.25">
      <c r="F58177" s="11"/>
      <c r="G58177" s="11"/>
      <c r="H58177" s="11"/>
    </row>
    <row r="58178" spans="6:8" x14ac:dyDescent="0.25">
      <c r="F58178" s="11"/>
      <c r="G58178" s="11"/>
      <c r="H58178" s="11"/>
    </row>
    <row r="58179" spans="6:8" x14ac:dyDescent="0.25">
      <c r="F58179" s="11"/>
      <c r="G58179" s="11"/>
      <c r="H58179" s="11"/>
    </row>
    <row r="58180" spans="6:8" x14ac:dyDescent="0.25">
      <c r="F58180" s="11"/>
      <c r="G58180" s="11"/>
      <c r="H58180" s="11"/>
    </row>
    <row r="58181" spans="6:8" x14ac:dyDescent="0.25">
      <c r="F58181" s="11"/>
      <c r="G58181" s="11"/>
      <c r="H58181" s="11"/>
    </row>
    <row r="58182" spans="6:8" x14ac:dyDescent="0.25">
      <c r="F58182" s="11"/>
      <c r="G58182" s="11"/>
      <c r="H58182" s="11"/>
    </row>
    <row r="58183" spans="6:8" x14ac:dyDescent="0.25">
      <c r="F58183" s="11"/>
      <c r="G58183" s="11"/>
      <c r="H58183" s="11"/>
    </row>
    <row r="58184" spans="6:8" x14ac:dyDescent="0.25">
      <c r="F58184" s="11"/>
      <c r="G58184" s="11"/>
      <c r="H58184" s="11"/>
    </row>
    <row r="58185" spans="6:8" x14ac:dyDescent="0.25">
      <c r="F58185" s="11"/>
      <c r="G58185" s="11"/>
      <c r="H58185" s="11"/>
    </row>
    <row r="58186" spans="6:8" x14ac:dyDescent="0.25">
      <c r="F58186" s="11"/>
      <c r="G58186" s="11"/>
      <c r="H58186" s="11"/>
    </row>
    <row r="58187" spans="6:8" x14ac:dyDescent="0.25">
      <c r="F58187" s="11"/>
      <c r="G58187" s="11"/>
      <c r="H58187" s="11"/>
    </row>
    <row r="58188" spans="6:8" x14ac:dyDescent="0.25">
      <c r="F58188" s="11"/>
      <c r="G58188" s="11"/>
      <c r="H58188" s="11"/>
    </row>
    <row r="58189" spans="6:8" x14ac:dyDescent="0.25">
      <c r="F58189" s="11"/>
      <c r="G58189" s="11"/>
      <c r="H58189" s="11"/>
    </row>
    <row r="58190" spans="6:8" x14ac:dyDescent="0.25">
      <c r="F58190" s="11"/>
      <c r="G58190" s="11"/>
      <c r="H58190" s="11"/>
    </row>
    <row r="58191" spans="6:8" x14ac:dyDescent="0.25">
      <c r="F58191" s="11"/>
      <c r="G58191" s="11"/>
      <c r="H58191" s="11"/>
    </row>
    <row r="58192" spans="6:8" x14ac:dyDescent="0.25">
      <c r="F58192" s="11"/>
      <c r="G58192" s="11"/>
      <c r="H58192" s="11"/>
    </row>
    <row r="58193" spans="6:8" x14ac:dyDescent="0.25">
      <c r="F58193" s="11"/>
      <c r="G58193" s="11"/>
      <c r="H58193" s="11"/>
    </row>
    <row r="58194" spans="6:8" x14ac:dyDescent="0.25">
      <c r="F58194" s="11"/>
      <c r="G58194" s="11"/>
      <c r="H58194" s="11"/>
    </row>
    <row r="58195" spans="6:8" x14ac:dyDescent="0.25">
      <c r="F58195" s="11"/>
      <c r="G58195" s="11"/>
      <c r="H58195" s="11"/>
    </row>
    <row r="58196" spans="6:8" x14ac:dyDescent="0.25">
      <c r="F58196" s="11"/>
      <c r="G58196" s="11"/>
      <c r="H58196" s="11"/>
    </row>
    <row r="58197" spans="6:8" x14ac:dyDescent="0.25">
      <c r="F58197" s="11"/>
      <c r="G58197" s="11"/>
      <c r="H58197" s="11"/>
    </row>
    <row r="58198" spans="6:8" x14ac:dyDescent="0.25">
      <c r="F58198" s="11"/>
      <c r="G58198" s="11"/>
      <c r="H58198" s="11"/>
    </row>
    <row r="58199" spans="6:8" x14ac:dyDescent="0.25">
      <c r="F58199" s="11"/>
      <c r="G58199" s="11"/>
      <c r="H58199" s="11"/>
    </row>
    <row r="58200" spans="6:8" x14ac:dyDescent="0.25">
      <c r="F58200" s="11"/>
      <c r="G58200" s="11"/>
      <c r="H58200" s="11"/>
    </row>
    <row r="58201" spans="6:8" x14ac:dyDescent="0.25">
      <c r="F58201" s="11"/>
      <c r="G58201" s="11"/>
      <c r="H58201" s="11"/>
    </row>
    <row r="58202" spans="6:8" x14ac:dyDescent="0.25">
      <c r="F58202" s="11"/>
      <c r="G58202" s="11"/>
      <c r="H58202" s="11"/>
    </row>
    <row r="58203" spans="6:8" x14ac:dyDescent="0.25">
      <c r="F58203" s="11"/>
      <c r="G58203" s="11"/>
      <c r="H58203" s="11"/>
    </row>
    <row r="58204" spans="6:8" x14ac:dyDescent="0.25">
      <c r="F58204" s="11"/>
      <c r="G58204" s="11"/>
      <c r="H58204" s="11"/>
    </row>
    <row r="58205" spans="6:8" x14ac:dyDescent="0.25">
      <c r="F58205" s="11"/>
      <c r="G58205" s="11"/>
      <c r="H58205" s="11"/>
    </row>
    <row r="58206" spans="6:8" x14ac:dyDescent="0.25">
      <c r="F58206" s="11"/>
      <c r="G58206" s="11"/>
      <c r="H58206" s="11"/>
    </row>
    <row r="58207" spans="6:8" x14ac:dyDescent="0.25">
      <c r="F58207" s="11"/>
      <c r="G58207" s="11"/>
      <c r="H58207" s="11"/>
    </row>
    <row r="58208" spans="6:8" x14ac:dyDescent="0.25">
      <c r="F58208" s="11"/>
      <c r="G58208" s="11"/>
      <c r="H58208" s="11"/>
    </row>
    <row r="58209" spans="6:8" x14ac:dyDescent="0.25">
      <c r="F58209" s="11"/>
      <c r="G58209" s="11"/>
      <c r="H58209" s="11"/>
    </row>
    <row r="58210" spans="6:8" x14ac:dyDescent="0.25">
      <c r="F58210" s="11"/>
      <c r="G58210" s="11"/>
      <c r="H58210" s="11"/>
    </row>
    <row r="58211" spans="6:8" x14ac:dyDescent="0.25">
      <c r="F58211" s="11"/>
      <c r="G58211" s="11"/>
      <c r="H58211" s="11"/>
    </row>
    <row r="58212" spans="6:8" x14ac:dyDescent="0.25">
      <c r="F58212" s="11"/>
      <c r="G58212" s="11"/>
      <c r="H58212" s="11"/>
    </row>
    <row r="58213" spans="6:8" x14ac:dyDescent="0.25">
      <c r="F58213" s="11"/>
      <c r="G58213" s="11"/>
      <c r="H58213" s="11"/>
    </row>
    <row r="58214" spans="6:8" x14ac:dyDescent="0.25">
      <c r="F58214" s="11"/>
      <c r="G58214" s="11"/>
      <c r="H58214" s="11"/>
    </row>
    <row r="58215" spans="6:8" x14ac:dyDescent="0.25">
      <c r="F58215" s="11"/>
      <c r="G58215" s="11"/>
      <c r="H58215" s="11"/>
    </row>
    <row r="58216" spans="6:8" x14ac:dyDescent="0.25">
      <c r="F58216" s="11"/>
      <c r="G58216" s="11"/>
      <c r="H58216" s="11"/>
    </row>
    <row r="58217" spans="6:8" x14ac:dyDescent="0.25">
      <c r="F58217" s="11"/>
      <c r="G58217" s="11"/>
      <c r="H58217" s="11"/>
    </row>
    <row r="58218" spans="6:8" x14ac:dyDescent="0.25">
      <c r="F58218" s="11"/>
      <c r="G58218" s="11"/>
      <c r="H58218" s="11"/>
    </row>
    <row r="58219" spans="6:8" x14ac:dyDescent="0.25">
      <c r="F58219" s="11"/>
      <c r="G58219" s="11"/>
      <c r="H58219" s="11"/>
    </row>
    <row r="58220" spans="6:8" x14ac:dyDescent="0.25">
      <c r="F58220" s="11"/>
      <c r="G58220" s="11"/>
      <c r="H58220" s="11"/>
    </row>
    <row r="58221" spans="6:8" x14ac:dyDescent="0.25">
      <c r="F58221" s="11"/>
      <c r="G58221" s="11"/>
      <c r="H58221" s="11"/>
    </row>
    <row r="58222" spans="6:8" x14ac:dyDescent="0.25">
      <c r="F58222" s="11"/>
      <c r="G58222" s="11"/>
      <c r="H58222" s="11"/>
    </row>
    <row r="58223" spans="6:8" x14ac:dyDescent="0.25">
      <c r="F58223" s="11"/>
      <c r="G58223" s="11"/>
      <c r="H58223" s="11"/>
    </row>
    <row r="58224" spans="6:8" x14ac:dyDescent="0.25">
      <c r="F58224" s="11"/>
      <c r="G58224" s="11"/>
      <c r="H58224" s="11"/>
    </row>
    <row r="58225" spans="6:8" x14ac:dyDescent="0.25">
      <c r="F58225" s="11"/>
      <c r="G58225" s="11"/>
      <c r="H58225" s="11"/>
    </row>
    <row r="58226" spans="6:8" x14ac:dyDescent="0.25">
      <c r="F58226" s="11"/>
      <c r="G58226" s="11"/>
      <c r="H58226" s="11"/>
    </row>
    <row r="58227" spans="6:8" x14ac:dyDescent="0.25">
      <c r="F58227" s="11"/>
      <c r="G58227" s="11"/>
      <c r="H58227" s="11"/>
    </row>
    <row r="58228" spans="6:8" x14ac:dyDescent="0.25">
      <c r="F58228" s="11"/>
      <c r="G58228" s="11"/>
      <c r="H58228" s="11"/>
    </row>
    <row r="58229" spans="6:8" x14ac:dyDescent="0.25">
      <c r="F58229" s="11"/>
      <c r="G58229" s="11"/>
      <c r="H58229" s="11"/>
    </row>
    <row r="58230" spans="6:8" x14ac:dyDescent="0.25">
      <c r="F58230" s="11"/>
      <c r="G58230" s="11"/>
      <c r="H58230" s="11"/>
    </row>
    <row r="58231" spans="6:8" x14ac:dyDescent="0.25">
      <c r="F58231" s="11"/>
      <c r="G58231" s="11"/>
      <c r="H58231" s="11"/>
    </row>
    <row r="58232" spans="6:8" x14ac:dyDescent="0.25">
      <c r="F58232" s="11"/>
      <c r="G58232" s="11"/>
      <c r="H58232" s="11"/>
    </row>
    <row r="58233" spans="6:8" x14ac:dyDescent="0.25">
      <c r="F58233" s="11"/>
      <c r="G58233" s="11"/>
      <c r="H58233" s="11"/>
    </row>
    <row r="58234" spans="6:8" x14ac:dyDescent="0.25">
      <c r="F58234" s="11"/>
      <c r="G58234" s="11"/>
      <c r="H58234" s="11"/>
    </row>
    <row r="58235" spans="6:8" x14ac:dyDescent="0.25">
      <c r="F58235" s="11"/>
      <c r="G58235" s="11"/>
      <c r="H58235" s="11"/>
    </row>
    <row r="58236" spans="6:8" x14ac:dyDescent="0.25">
      <c r="F58236" s="11"/>
      <c r="G58236" s="11"/>
      <c r="H58236" s="11"/>
    </row>
    <row r="58237" spans="6:8" x14ac:dyDescent="0.25">
      <c r="F58237" s="11"/>
      <c r="G58237" s="11"/>
      <c r="H58237" s="11"/>
    </row>
    <row r="58238" spans="6:8" x14ac:dyDescent="0.25">
      <c r="F58238" s="11"/>
      <c r="G58238" s="11"/>
      <c r="H58238" s="11"/>
    </row>
    <row r="58239" spans="6:8" x14ac:dyDescent="0.25">
      <c r="F58239" s="11"/>
      <c r="G58239" s="11"/>
      <c r="H58239" s="11"/>
    </row>
    <row r="58240" spans="6:8" x14ac:dyDescent="0.25">
      <c r="F58240" s="11"/>
      <c r="G58240" s="11"/>
      <c r="H58240" s="11"/>
    </row>
    <row r="58241" spans="6:8" x14ac:dyDescent="0.25">
      <c r="F58241" s="11"/>
      <c r="G58241" s="11"/>
      <c r="H58241" s="11"/>
    </row>
    <row r="58242" spans="6:8" x14ac:dyDescent="0.25">
      <c r="F58242" s="11"/>
      <c r="G58242" s="11"/>
      <c r="H58242" s="11"/>
    </row>
    <row r="58243" spans="6:8" x14ac:dyDescent="0.25">
      <c r="F58243" s="11"/>
      <c r="G58243" s="11"/>
      <c r="H58243" s="11"/>
    </row>
    <row r="58244" spans="6:8" x14ac:dyDescent="0.25">
      <c r="F58244" s="11"/>
      <c r="G58244" s="11"/>
      <c r="H58244" s="11"/>
    </row>
    <row r="58245" spans="6:8" x14ac:dyDescent="0.25">
      <c r="F58245" s="11"/>
      <c r="G58245" s="11"/>
      <c r="H58245" s="11"/>
    </row>
    <row r="58246" spans="6:8" x14ac:dyDescent="0.25">
      <c r="F58246" s="11"/>
      <c r="G58246" s="11"/>
      <c r="H58246" s="11"/>
    </row>
    <row r="58247" spans="6:8" x14ac:dyDescent="0.25">
      <c r="F58247" s="11"/>
      <c r="G58247" s="11"/>
      <c r="H58247" s="11"/>
    </row>
    <row r="58248" spans="6:8" x14ac:dyDescent="0.25">
      <c r="F58248" s="11"/>
      <c r="G58248" s="11"/>
      <c r="H58248" s="11"/>
    </row>
    <row r="58249" spans="6:8" x14ac:dyDescent="0.25">
      <c r="F58249" s="11"/>
      <c r="G58249" s="11"/>
      <c r="H58249" s="11"/>
    </row>
    <row r="58250" spans="6:8" x14ac:dyDescent="0.25">
      <c r="F58250" s="11"/>
      <c r="G58250" s="11"/>
      <c r="H58250" s="11"/>
    </row>
    <row r="58251" spans="6:8" x14ac:dyDescent="0.25">
      <c r="F58251" s="11"/>
      <c r="G58251" s="11"/>
      <c r="H58251" s="11"/>
    </row>
    <row r="58252" spans="6:8" x14ac:dyDescent="0.25">
      <c r="F58252" s="11"/>
      <c r="G58252" s="11"/>
      <c r="H58252" s="11"/>
    </row>
    <row r="58253" spans="6:8" x14ac:dyDescent="0.25">
      <c r="F58253" s="11"/>
      <c r="G58253" s="11"/>
      <c r="H58253" s="11"/>
    </row>
    <row r="58254" spans="6:8" x14ac:dyDescent="0.25">
      <c r="F58254" s="11"/>
      <c r="G58254" s="11"/>
      <c r="H58254" s="11"/>
    </row>
    <row r="58255" spans="6:8" x14ac:dyDescent="0.25">
      <c r="F58255" s="11"/>
      <c r="G58255" s="11"/>
      <c r="H58255" s="11"/>
    </row>
    <row r="58256" spans="6:8" x14ac:dyDescent="0.25">
      <c r="F58256" s="11"/>
      <c r="G58256" s="11"/>
      <c r="H58256" s="11"/>
    </row>
    <row r="58257" spans="6:8" x14ac:dyDescent="0.25">
      <c r="F58257" s="11"/>
      <c r="G58257" s="11"/>
      <c r="H58257" s="11"/>
    </row>
    <row r="58258" spans="6:8" x14ac:dyDescent="0.25">
      <c r="F58258" s="11"/>
      <c r="G58258" s="11"/>
      <c r="H58258" s="11"/>
    </row>
    <row r="58259" spans="6:8" x14ac:dyDescent="0.25">
      <c r="F58259" s="11"/>
      <c r="G58259" s="11"/>
      <c r="H58259" s="11"/>
    </row>
    <row r="58260" spans="6:8" x14ac:dyDescent="0.25">
      <c r="F58260" s="11"/>
      <c r="G58260" s="11"/>
      <c r="H58260" s="11"/>
    </row>
    <row r="58261" spans="6:8" x14ac:dyDescent="0.25">
      <c r="F58261" s="11"/>
      <c r="G58261" s="11"/>
      <c r="H58261" s="11"/>
    </row>
    <row r="58262" spans="6:8" x14ac:dyDescent="0.25">
      <c r="F58262" s="11"/>
      <c r="G58262" s="11"/>
      <c r="H58262" s="11"/>
    </row>
    <row r="58263" spans="6:8" x14ac:dyDescent="0.25">
      <c r="F58263" s="11"/>
      <c r="G58263" s="11"/>
      <c r="H58263" s="11"/>
    </row>
    <row r="58264" spans="6:8" x14ac:dyDescent="0.25">
      <c r="F58264" s="11"/>
      <c r="G58264" s="11"/>
      <c r="H58264" s="11"/>
    </row>
    <row r="58265" spans="6:8" x14ac:dyDescent="0.25">
      <c r="F58265" s="11"/>
      <c r="G58265" s="11"/>
      <c r="H58265" s="11"/>
    </row>
    <row r="58266" spans="6:8" x14ac:dyDescent="0.25">
      <c r="F58266" s="11"/>
      <c r="G58266" s="11"/>
      <c r="H58266" s="11"/>
    </row>
    <row r="58267" spans="6:8" x14ac:dyDescent="0.25">
      <c r="F58267" s="11"/>
      <c r="G58267" s="11"/>
      <c r="H58267" s="11"/>
    </row>
    <row r="58268" spans="6:8" x14ac:dyDescent="0.25">
      <c r="F58268" s="11"/>
      <c r="G58268" s="11"/>
      <c r="H58268" s="11"/>
    </row>
    <row r="58269" spans="6:8" x14ac:dyDescent="0.25">
      <c r="F58269" s="11"/>
      <c r="G58269" s="11"/>
      <c r="H58269" s="11"/>
    </row>
    <row r="58270" spans="6:8" x14ac:dyDescent="0.25">
      <c r="F58270" s="11"/>
      <c r="G58270" s="11"/>
      <c r="H58270" s="11"/>
    </row>
    <row r="58271" spans="6:8" x14ac:dyDescent="0.25">
      <c r="F58271" s="11"/>
      <c r="G58271" s="11"/>
      <c r="H58271" s="11"/>
    </row>
    <row r="58272" spans="6:8" x14ac:dyDescent="0.25">
      <c r="F58272" s="11"/>
      <c r="G58272" s="11"/>
      <c r="H58272" s="11"/>
    </row>
    <row r="58273" spans="6:8" x14ac:dyDescent="0.25">
      <c r="F58273" s="11"/>
      <c r="G58273" s="11"/>
      <c r="H58273" s="11"/>
    </row>
    <row r="58274" spans="6:8" x14ac:dyDescent="0.25">
      <c r="F58274" s="11"/>
      <c r="G58274" s="11"/>
      <c r="H58274" s="11"/>
    </row>
    <row r="58275" spans="6:8" x14ac:dyDescent="0.25">
      <c r="F58275" s="11"/>
      <c r="G58275" s="11"/>
      <c r="H58275" s="11"/>
    </row>
    <row r="58276" spans="6:8" x14ac:dyDescent="0.25">
      <c r="F58276" s="11"/>
      <c r="G58276" s="11"/>
      <c r="H58276" s="11"/>
    </row>
    <row r="58277" spans="6:8" x14ac:dyDescent="0.25">
      <c r="F58277" s="11"/>
      <c r="G58277" s="11"/>
      <c r="H58277" s="11"/>
    </row>
    <row r="58278" spans="6:8" x14ac:dyDescent="0.25">
      <c r="F58278" s="11"/>
      <c r="G58278" s="11"/>
      <c r="H58278" s="11"/>
    </row>
    <row r="58279" spans="6:8" x14ac:dyDescent="0.25">
      <c r="F58279" s="11"/>
      <c r="G58279" s="11"/>
      <c r="H58279" s="11"/>
    </row>
    <row r="58280" spans="6:8" x14ac:dyDescent="0.25">
      <c r="F58280" s="11"/>
      <c r="G58280" s="11"/>
      <c r="H58280" s="11"/>
    </row>
    <row r="58281" spans="6:8" x14ac:dyDescent="0.25">
      <c r="F58281" s="11"/>
      <c r="G58281" s="11"/>
      <c r="H58281" s="11"/>
    </row>
    <row r="58282" spans="6:8" x14ac:dyDescent="0.25">
      <c r="F58282" s="11"/>
      <c r="G58282" s="11"/>
      <c r="H58282" s="11"/>
    </row>
    <row r="58283" spans="6:8" x14ac:dyDescent="0.25">
      <c r="F58283" s="11"/>
      <c r="G58283" s="11"/>
      <c r="H58283" s="11"/>
    </row>
    <row r="58284" spans="6:8" x14ac:dyDescent="0.25">
      <c r="F58284" s="11"/>
      <c r="G58284" s="11"/>
      <c r="H58284" s="11"/>
    </row>
    <row r="58285" spans="6:8" x14ac:dyDescent="0.25">
      <c r="F58285" s="11"/>
      <c r="G58285" s="11"/>
      <c r="H58285" s="11"/>
    </row>
    <row r="58286" spans="6:8" x14ac:dyDescent="0.25">
      <c r="F58286" s="11"/>
      <c r="G58286" s="11"/>
      <c r="H58286" s="11"/>
    </row>
    <row r="58287" spans="6:8" x14ac:dyDescent="0.25">
      <c r="F58287" s="11"/>
      <c r="G58287" s="11"/>
      <c r="H58287" s="11"/>
    </row>
    <row r="58288" spans="6:8" x14ac:dyDescent="0.25">
      <c r="F58288" s="11"/>
      <c r="G58288" s="11"/>
      <c r="H58288" s="11"/>
    </row>
    <row r="58289" spans="6:8" x14ac:dyDescent="0.25">
      <c r="F58289" s="11"/>
      <c r="G58289" s="11"/>
      <c r="H58289" s="11"/>
    </row>
    <row r="58290" spans="6:8" x14ac:dyDescent="0.25">
      <c r="F58290" s="11"/>
      <c r="G58290" s="11"/>
      <c r="H58290" s="11"/>
    </row>
    <row r="58291" spans="6:8" x14ac:dyDescent="0.25">
      <c r="F58291" s="11"/>
      <c r="G58291" s="11"/>
      <c r="H58291" s="11"/>
    </row>
    <row r="58292" spans="6:8" x14ac:dyDescent="0.25">
      <c r="F58292" s="11"/>
      <c r="G58292" s="11"/>
      <c r="H58292" s="11"/>
    </row>
    <row r="58293" spans="6:8" x14ac:dyDescent="0.25">
      <c r="F58293" s="11"/>
      <c r="G58293" s="11"/>
      <c r="H58293" s="11"/>
    </row>
    <row r="58294" spans="6:8" x14ac:dyDescent="0.25">
      <c r="F58294" s="11"/>
      <c r="G58294" s="11"/>
      <c r="H58294" s="11"/>
    </row>
    <row r="58295" spans="6:8" x14ac:dyDescent="0.25">
      <c r="F58295" s="11"/>
      <c r="G58295" s="11"/>
      <c r="H58295" s="11"/>
    </row>
    <row r="58296" spans="6:8" x14ac:dyDescent="0.25">
      <c r="F58296" s="11"/>
      <c r="G58296" s="11"/>
      <c r="H58296" s="11"/>
    </row>
    <row r="58297" spans="6:8" x14ac:dyDescent="0.25">
      <c r="F58297" s="11"/>
      <c r="G58297" s="11"/>
      <c r="H58297" s="11"/>
    </row>
    <row r="58298" spans="6:8" x14ac:dyDescent="0.25">
      <c r="F58298" s="11"/>
      <c r="G58298" s="11"/>
      <c r="H58298" s="11"/>
    </row>
    <row r="58299" spans="6:8" x14ac:dyDescent="0.25">
      <c r="F58299" s="11"/>
      <c r="G58299" s="11"/>
      <c r="H58299" s="11"/>
    </row>
    <row r="58300" spans="6:8" x14ac:dyDescent="0.25">
      <c r="F58300" s="11"/>
      <c r="G58300" s="11"/>
      <c r="H58300" s="11"/>
    </row>
    <row r="58301" spans="6:8" x14ac:dyDescent="0.25">
      <c r="F58301" s="11"/>
      <c r="G58301" s="11"/>
      <c r="H58301" s="11"/>
    </row>
    <row r="58302" spans="6:8" x14ac:dyDescent="0.25">
      <c r="F58302" s="11"/>
      <c r="G58302" s="11"/>
      <c r="H58302" s="11"/>
    </row>
    <row r="58303" spans="6:8" x14ac:dyDescent="0.25">
      <c r="F58303" s="11"/>
      <c r="G58303" s="11"/>
      <c r="H58303" s="11"/>
    </row>
    <row r="58304" spans="6:8" x14ac:dyDescent="0.25">
      <c r="F58304" s="11"/>
      <c r="G58304" s="11"/>
      <c r="H58304" s="11"/>
    </row>
    <row r="58305" spans="6:8" x14ac:dyDescent="0.25">
      <c r="F58305" s="11"/>
      <c r="G58305" s="11"/>
      <c r="H58305" s="11"/>
    </row>
    <row r="58306" spans="6:8" x14ac:dyDescent="0.25">
      <c r="F58306" s="11"/>
      <c r="G58306" s="11"/>
      <c r="H58306" s="11"/>
    </row>
    <row r="58307" spans="6:8" x14ac:dyDescent="0.25">
      <c r="F58307" s="11"/>
      <c r="G58307" s="11"/>
      <c r="H58307" s="11"/>
    </row>
    <row r="58308" spans="6:8" x14ac:dyDescent="0.25">
      <c r="F58308" s="11"/>
      <c r="G58308" s="11"/>
      <c r="H58308" s="11"/>
    </row>
    <row r="58309" spans="6:8" x14ac:dyDescent="0.25">
      <c r="F58309" s="11"/>
      <c r="G58309" s="11"/>
      <c r="H58309" s="11"/>
    </row>
    <row r="58310" spans="6:8" x14ac:dyDescent="0.25">
      <c r="F58310" s="11"/>
      <c r="G58310" s="11"/>
      <c r="H58310" s="11"/>
    </row>
    <row r="58311" spans="6:8" x14ac:dyDescent="0.25">
      <c r="F58311" s="11"/>
      <c r="G58311" s="11"/>
      <c r="H58311" s="11"/>
    </row>
    <row r="58312" spans="6:8" x14ac:dyDescent="0.25">
      <c r="F58312" s="11"/>
      <c r="G58312" s="11"/>
      <c r="H58312" s="11"/>
    </row>
    <row r="58313" spans="6:8" x14ac:dyDescent="0.25">
      <c r="F58313" s="11"/>
      <c r="G58313" s="11"/>
      <c r="H58313" s="11"/>
    </row>
    <row r="58314" spans="6:8" x14ac:dyDescent="0.25">
      <c r="F58314" s="11"/>
      <c r="G58314" s="11"/>
      <c r="H58314" s="11"/>
    </row>
    <row r="58315" spans="6:8" x14ac:dyDescent="0.25">
      <c r="F58315" s="11"/>
      <c r="G58315" s="11"/>
      <c r="H58315" s="11"/>
    </row>
    <row r="58316" spans="6:8" x14ac:dyDescent="0.25">
      <c r="F58316" s="11"/>
      <c r="G58316" s="11"/>
      <c r="H58316" s="11"/>
    </row>
    <row r="58317" spans="6:8" x14ac:dyDescent="0.25">
      <c r="F58317" s="11"/>
      <c r="G58317" s="11"/>
      <c r="H58317" s="11"/>
    </row>
    <row r="58318" spans="6:8" x14ac:dyDescent="0.25">
      <c r="F58318" s="11"/>
      <c r="G58318" s="11"/>
      <c r="H58318" s="11"/>
    </row>
    <row r="58319" spans="6:8" x14ac:dyDescent="0.25">
      <c r="F58319" s="11"/>
      <c r="G58319" s="11"/>
      <c r="H58319" s="11"/>
    </row>
    <row r="58320" spans="6:8" x14ac:dyDescent="0.25">
      <c r="F58320" s="11"/>
      <c r="G58320" s="11"/>
      <c r="H58320" s="11"/>
    </row>
    <row r="58321" spans="6:8" x14ac:dyDescent="0.25">
      <c r="F58321" s="11"/>
      <c r="G58321" s="11"/>
      <c r="H58321" s="11"/>
    </row>
    <row r="58322" spans="6:8" x14ac:dyDescent="0.25">
      <c r="F58322" s="11"/>
      <c r="G58322" s="11"/>
      <c r="H58322" s="11"/>
    </row>
    <row r="58323" spans="6:8" x14ac:dyDescent="0.25">
      <c r="F58323" s="11"/>
      <c r="G58323" s="11"/>
      <c r="H58323" s="11"/>
    </row>
    <row r="58324" spans="6:8" x14ac:dyDescent="0.25">
      <c r="F58324" s="11"/>
      <c r="G58324" s="11"/>
      <c r="H58324" s="11"/>
    </row>
    <row r="58325" spans="6:8" x14ac:dyDescent="0.25">
      <c r="F58325" s="11"/>
      <c r="G58325" s="11"/>
      <c r="H58325" s="11"/>
    </row>
    <row r="58326" spans="6:8" x14ac:dyDescent="0.25">
      <c r="F58326" s="11"/>
      <c r="G58326" s="11"/>
      <c r="H58326" s="11"/>
    </row>
    <row r="58327" spans="6:8" x14ac:dyDescent="0.25">
      <c r="F58327" s="11"/>
      <c r="G58327" s="11"/>
      <c r="H58327" s="11"/>
    </row>
    <row r="58328" spans="6:8" x14ac:dyDescent="0.25">
      <c r="F58328" s="11"/>
      <c r="G58328" s="11"/>
      <c r="H58328" s="11"/>
    </row>
    <row r="58329" spans="6:8" x14ac:dyDescent="0.25">
      <c r="F58329" s="11"/>
      <c r="G58329" s="11"/>
      <c r="H58329" s="11"/>
    </row>
    <row r="58330" spans="6:8" x14ac:dyDescent="0.25">
      <c r="F58330" s="11"/>
      <c r="G58330" s="11"/>
      <c r="H58330" s="11"/>
    </row>
    <row r="58331" spans="6:8" x14ac:dyDescent="0.25">
      <c r="F58331" s="11"/>
      <c r="G58331" s="11"/>
      <c r="H58331" s="11"/>
    </row>
    <row r="58332" spans="6:8" x14ac:dyDescent="0.25">
      <c r="F58332" s="11"/>
      <c r="G58332" s="11"/>
      <c r="H58332" s="11"/>
    </row>
    <row r="58333" spans="6:8" x14ac:dyDescent="0.25">
      <c r="F58333" s="11"/>
      <c r="G58333" s="11"/>
      <c r="H58333" s="11"/>
    </row>
    <row r="58334" spans="6:8" x14ac:dyDescent="0.25">
      <c r="F58334" s="11"/>
      <c r="G58334" s="11"/>
      <c r="H58334" s="11"/>
    </row>
    <row r="58335" spans="6:8" x14ac:dyDescent="0.25">
      <c r="F58335" s="11"/>
      <c r="G58335" s="11"/>
      <c r="H58335" s="11"/>
    </row>
    <row r="58336" spans="6:8" x14ac:dyDescent="0.25">
      <c r="F58336" s="11"/>
      <c r="G58336" s="11"/>
      <c r="H58336" s="11"/>
    </row>
    <row r="58337" spans="6:8" x14ac:dyDescent="0.25">
      <c r="F58337" s="11"/>
      <c r="G58337" s="11"/>
      <c r="H58337" s="11"/>
    </row>
    <row r="58338" spans="6:8" x14ac:dyDescent="0.25">
      <c r="F58338" s="11"/>
      <c r="G58338" s="11"/>
      <c r="H58338" s="11"/>
    </row>
    <row r="58339" spans="6:8" x14ac:dyDescent="0.25">
      <c r="F58339" s="11"/>
      <c r="G58339" s="11"/>
      <c r="H58339" s="11"/>
    </row>
    <row r="58340" spans="6:8" x14ac:dyDescent="0.25">
      <c r="F58340" s="11"/>
      <c r="G58340" s="11"/>
      <c r="H58340" s="11"/>
    </row>
    <row r="58341" spans="6:8" x14ac:dyDescent="0.25">
      <c r="F58341" s="11"/>
      <c r="G58341" s="11"/>
      <c r="H58341" s="11"/>
    </row>
    <row r="58342" spans="6:8" x14ac:dyDescent="0.25">
      <c r="F58342" s="11"/>
      <c r="G58342" s="11"/>
      <c r="H58342" s="11"/>
    </row>
    <row r="58343" spans="6:8" x14ac:dyDescent="0.25">
      <c r="F58343" s="11"/>
      <c r="G58343" s="11"/>
      <c r="H58343" s="11"/>
    </row>
    <row r="58344" spans="6:8" x14ac:dyDescent="0.25">
      <c r="F58344" s="11"/>
      <c r="G58344" s="11"/>
      <c r="H58344" s="11"/>
    </row>
    <row r="58345" spans="6:8" x14ac:dyDescent="0.25">
      <c r="F58345" s="11"/>
      <c r="G58345" s="11"/>
      <c r="H58345" s="11"/>
    </row>
    <row r="58346" spans="6:8" x14ac:dyDescent="0.25">
      <c r="F58346" s="11"/>
      <c r="G58346" s="11"/>
      <c r="H58346" s="11"/>
    </row>
    <row r="58347" spans="6:8" x14ac:dyDescent="0.25">
      <c r="F58347" s="11"/>
      <c r="G58347" s="11"/>
      <c r="H58347" s="11"/>
    </row>
    <row r="58348" spans="6:8" x14ac:dyDescent="0.25">
      <c r="F58348" s="11"/>
      <c r="G58348" s="11"/>
      <c r="H58348" s="11"/>
    </row>
    <row r="58349" spans="6:8" x14ac:dyDescent="0.25">
      <c r="F58349" s="11"/>
      <c r="G58349" s="11"/>
      <c r="H58349" s="11"/>
    </row>
    <row r="58350" spans="6:8" x14ac:dyDescent="0.25">
      <c r="F58350" s="11"/>
      <c r="G58350" s="11"/>
      <c r="H58350" s="11"/>
    </row>
    <row r="58351" spans="6:8" x14ac:dyDescent="0.25">
      <c r="F58351" s="11"/>
      <c r="G58351" s="11"/>
      <c r="H58351" s="11"/>
    </row>
    <row r="58352" spans="6:8" x14ac:dyDescent="0.25">
      <c r="F58352" s="11"/>
      <c r="G58352" s="11"/>
      <c r="H58352" s="11"/>
    </row>
    <row r="58353" spans="6:8" x14ac:dyDescent="0.25">
      <c r="F58353" s="11"/>
      <c r="G58353" s="11"/>
      <c r="H58353" s="11"/>
    </row>
    <row r="58354" spans="6:8" x14ac:dyDescent="0.25">
      <c r="F58354" s="11"/>
      <c r="G58354" s="11"/>
      <c r="H58354" s="11"/>
    </row>
    <row r="58355" spans="6:8" x14ac:dyDescent="0.25">
      <c r="F58355" s="11"/>
      <c r="G58355" s="11"/>
      <c r="H58355" s="11"/>
    </row>
    <row r="58356" spans="6:8" x14ac:dyDescent="0.25">
      <c r="F58356" s="11"/>
      <c r="G58356" s="11"/>
      <c r="H58356" s="11"/>
    </row>
    <row r="58357" spans="6:8" x14ac:dyDescent="0.25">
      <c r="F58357" s="11"/>
      <c r="G58357" s="11"/>
      <c r="H58357" s="11"/>
    </row>
    <row r="58358" spans="6:8" x14ac:dyDescent="0.25">
      <c r="F58358" s="11"/>
      <c r="G58358" s="11"/>
      <c r="H58358" s="11"/>
    </row>
    <row r="58359" spans="6:8" x14ac:dyDescent="0.25">
      <c r="F58359" s="11"/>
      <c r="G58359" s="11"/>
      <c r="H58359" s="11"/>
    </row>
    <row r="58360" spans="6:8" x14ac:dyDescent="0.25">
      <c r="F58360" s="11"/>
      <c r="G58360" s="11"/>
      <c r="H58360" s="11"/>
    </row>
    <row r="58361" spans="6:8" x14ac:dyDescent="0.25">
      <c r="F58361" s="11"/>
      <c r="G58361" s="11"/>
      <c r="H58361" s="11"/>
    </row>
    <row r="58362" spans="6:8" x14ac:dyDescent="0.25">
      <c r="F58362" s="11"/>
      <c r="G58362" s="11"/>
      <c r="H58362" s="11"/>
    </row>
    <row r="58363" spans="6:8" x14ac:dyDescent="0.25">
      <c r="F58363" s="11"/>
      <c r="G58363" s="11"/>
      <c r="H58363" s="11"/>
    </row>
    <row r="58364" spans="6:8" x14ac:dyDescent="0.25">
      <c r="F58364" s="11"/>
      <c r="G58364" s="11"/>
      <c r="H58364" s="11"/>
    </row>
    <row r="58365" spans="6:8" x14ac:dyDescent="0.25">
      <c r="F58365" s="11"/>
      <c r="G58365" s="11"/>
      <c r="H58365" s="11"/>
    </row>
    <row r="58366" spans="6:8" x14ac:dyDescent="0.25">
      <c r="F58366" s="11"/>
      <c r="G58366" s="11"/>
      <c r="H58366" s="11"/>
    </row>
    <row r="58367" spans="6:8" x14ac:dyDescent="0.25">
      <c r="F58367" s="11"/>
      <c r="G58367" s="11"/>
      <c r="H58367" s="11"/>
    </row>
    <row r="58368" spans="6:8" x14ac:dyDescent="0.25">
      <c r="F58368" s="11"/>
      <c r="G58368" s="11"/>
      <c r="H58368" s="11"/>
    </row>
    <row r="58369" spans="6:8" x14ac:dyDescent="0.25">
      <c r="F58369" s="11"/>
      <c r="G58369" s="11"/>
      <c r="H58369" s="11"/>
    </row>
    <row r="58370" spans="6:8" x14ac:dyDescent="0.25">
      <c r="F58370" s="11"/>
      <c r="G58370" s="11"/>
      <c r="H58370" s="11"/>
    </row>
    <row r="58371" spans="6:8" x14ac:dyDescent="0.25">
      <c r="F58371" s="11"/>
      <c r="G58371" s="11"/>
      <c r="H58371" s="11"/>
    </row>
    <row r="58372" spans="6:8" x14ac:dyDescent="0.25">
      <c r="F58372" s="11"/>
      <c r="G58372" s="11"/>
      <c r="H58372" s="11"/>
    </row>
    <row r="58373" spans="6:8" x14ac:dyDescent="0.25">
      <c r="F58373" s="11"/>
      <c r="G58373" s="11"/>
      <c r="H58373" s="11"/>
    </row>
    <row r="58374" spans="6:8" x14ac:dyDescent="0.25">
      <c r="F58374" s="11"/>
      <c r="G58374" s="11"/>
      <c r="H58374" s="11"/>
    </row>
    <row r="58375" spans="6:8" x14ac:dyDescent="0.25">
      <c r="F58375" s="11"/>
      <c r="G58375" s="11"/>
      <c r="H58375" s="11"/>
    </row>
    <row r="58376" spans="6:8" x14ac:dyDescent="0.25">
      <c r="F58376" s="11"/>
      <c r="G58376" s="11"/>
      <c r="H58376" s="11"/>
    </row>
    <row r="58377" spans="6:8" x14ac:dyDescent="0.25">
      <c r="F58377" s="11"/>
      <c r="G58377" s="11"/>
      <c r="H58377" s="11"/>
    </row>
    <row r="58378" spans="6:8" x14ac:dyDescent="0.25">
      <c r="F58378" s="11"/>
      <c r="G58378" s="11"/>
      <c r="H58378" s="11"/>
    </row>
    <row r="58379" spans="6:8" x14ac:dyDescent="0.25">
      <c r="F58379" s="11"/>
      <c r="G58379" s="11"/>
      <c r="H58379" s="11"/>
    </row>
    <row r="58380" spans="6:8" x14ac:dyDescent="0.25">
      <c r="F58380" s="11"/>
      <c r="G58380" s="11"/>
      <c r="H58380" s="11"/>
    </row>
    <row r="58381" spans="6:8" x14ac:dyDescent="0.25">
      <c r="F58381" s="11"/>
      <c r="G58381" s="11"/>
      <c r="H58381" s="11"/>
    </row>
    <row r="58382" spans="6:8" x14ac:dyDescent="0.25">
      <c r="F58382" s="11"/>
      <c r="G58382" s="11"/>
      <c r="H58382" s="11"/>
    </row>
    <row r="58383" spans="6:8" x14ac:dyDescent="0.25">
      <c r="F58383" s="11"/>
      <c r="G58383" s="11"/>
      <c r="H58383" s="11"/>
    </row>
    <row r="58384" spans="6:8" x14ac:dyDescent="0.25">
      <c r="F58384" s="11"/>
      <c r="G58384" s="11"/>
      <c r="H58384" s="11"/>
    </row>
    <row r="58385" spans="6:8" x14ac:dyDescent="0.25">
      <c r="F58385" s="11"/>
      <c r="G58385" s="11"/>
      <c r="H58385" s="11"/>
    </row>
    <row r="58386" spans="6:8" x14ac:dyDescent="0.25">
      <c r="F58386" s="11"/>
      <c r="G58386" s="11"/>
      <c r="H58386" s="11"/>
    </row>
    <row r="58387" spans="6:8" x14ac:dyDescent="0.25">
      <c r="F58387" s="11"/>
      <c r="G58387" s="11"/>
      <c r="H58387" s="11"/>
    </row>
    <row r="58388" spans="6:8" x14ac:dyDescent="0.25">
      <c r="F58388" s="11"/>
      <c r="G58388" s="11"/>
      <c r="H58388" s="11"/>
    </row>
    <row r="58389" spans="6:8" x14ac:dyDescent="0.25">
      <c r="F58389" s="11"/>
      <c r="G58389" s="11"/>
      <c r="H58389" s="11"/>
    </row>
    <row r="58390" spans="6:8" x14ac:dyDescent="0.25">
      <c r="F58390" s="11"/>
      <c r="G58390" s="11"/>
      <c r="H58390" s="11"/>
    </row>
    <row r="58391" spans="6:8" x14ac:dyDescent="0.25">
      <c r="F58391" s="11"/>
      <c r="G58391" s="11"/>
      <c r="H58391" s="11"/>
    </row>
    <row r="58392" spans="6:8" x14ac:dyDescent="0.25">
      <c r="F58392" s="11"/>
      <c r="G58392" s="11"/>
      <c r="H58392" s="11"/>
    </row>
    <row r="58393" spans="6:8" x14ac:dyDescent="0.25">
      <c r="F58393" s="11"/>
      <c r="G58393" s="11"/>
      <c r="H58393" s="11"/>
    </row>
    <row r="58394" spans="6:8" x14ac:dyDescent="0.25">
      <c r="F58394" s="11"/>
      <c r="G58394" s="11"/>
      <c r="H58394" s="11"/>
    </row>
    <row r="58395" spans="6:8" x14ac:dyDescent="0.25">
      <c r="F58395" s="11"/>
      <c r="G58395" s="11"/>
      <c r="H58395" s="11"/>
    </row>
    <row r="58396" spans="6:8" x14ac:dyDescent="0.25">
      <c r="F58396" s="11"/>
      <c r="G58396" s="11"/>
      <c r="H58396" s="11"/>
    </row>
    <row r="58397" spans="6:8" x14ac:dyDescent="0.25">
      <c r="F58397" s="11"/>
      <c r="G58397" s="11"/>
      <c r="H58397" s="11"/>
    </row>
    <row r="58398" spans="6:8" x14ac:dyDescent="0.25">
      <c r="F58398" s="11"/>
      <c r="G58398" s="11"/>
      <c r="H58398" s="11"/>
    </row>
    <row r="58399" spans="6:8" x14ac:dyDescent="0.25">
      <c r="F58399" s="11"/>
      <c r="G58399" s="11"/>
      <c r="H58399" s="11"/>
    </row>
    <row r="58400" spans="6:8" x14ac:dyDescent="0.25">
      <c r="F58400" s="11"/>
      <c r="G58400" s="11"/>
      <c r="H58400" s="11"/>
    </row>
    <row r="58401" spans="6:8" x14ac:dyDescent="0.25">
      <c r="F58401" s="11"/>
      <c r="G58401" s="11"/>
      <c r="H58401" s="11"/>
    </row>
    <row r="58402" spans="6:8" x14ac:dyDescent="0.25">
      <c r="F58402" s="11"/>
      <c r="G58402" s="11"/>
      <c r="H58402" s="11"/>
    </row>
    <row r="58403" spans="6:8" x14ac:dyDescent="0.25">
      <c r="F58403" s="11"/>
      <c r="G58403" s="11"/>
      <c r="H58403" s="11"/>
    </row>
    <row r="58404" spans="6:8" x14ac:dyDescent="0.25">
      <c r="F58404" s="11"/>
      <c r="G58404" s="11"/>
      <c r="H58404" s="11"/>
    </row>
    <row r="58405" spans="6:8" x14ac:dyDescent="0.25">
      <c r="F58405" s="11"/>
      <c r="G58405" s="11"/>
      <c r="H58405" s="11"/>
    </row>
    <row r="58406" spans="6:8" x14ac:dyDescent="0.25">
      <c r="F58406" s="11"/>
      <c r="G58406" s="11"/>
      <c r="H58406" s="11"/>
    </row>
    <row r="58407" spans="6:8" x14ac:dyDescent="0.25">
      <c r="F58407" s="11"/>
      <c r="G58407" s="11"/>
      <c r="H58407" s="11"/>
    </row>
    <row r="58408" spans="6:8" x14ac:dyDescent="0.25">
      <c r="F58408" s="11"/>
      <c r="G58408" s="11"/>
      <c r="H58408" s="11"/>
    </row>
    <row r="58409" spans="6:8" x14ac:dyDescent="0.25">
      <c r="F58409" s="11"/>
      <c r="G58409" s="11"/>
      <c r="H58409" s="11"/>
    </row>
    <row r="58410" spans="6:8" x14ac:dyDescent="0.25">
      <c r="F58410" s="11"/>
      <c r="G58410" s="11"/>
      <c r="H58410" s="11"/>
    </row>
    <row r="58411" spans="6:8" x14ac:dyDescent="0.25">
      <c r="F58411" s="11"/>
      <c r="G58411" s="11"/>
      <c r="H58411" s="11"/>
    </row>
    <row r="58412" spans="6:8" x14ac:dyDescent="0.25">
      <c r="F58412" s="11"/>
      <c r="G58412" s="11"/>
      <c r="H58412" s="11"/>
    </row>
    <row r="58413" spans="6:8" x14ac:dyDescent="0.25">
      <c r="F58413" s="11"/>
      <c r="G58413" s="11"/>
      <c r="H58413" s="11"/>
    </row>
    <row r="58414" spans="6:8" x14ac:dyDescent="0.25">
      <c r="F58414" s="11"/>
      <c r="G58414" s="11"/>
      <c r="H58414" s="11"/>
    </row>
    <row r="58415" spans="6:8" x14ac:dyDescent="0.25">
      <c r="F58415" s="11"/>
      <c r="G58415" s="11"/>
      <c r="H58415" s="11"/>
    </row>
    <row r="58416" spans="6:8" x14ac:dyDescent="0.25">
      <c r="F58416" s="11"/>
      <c r="G58416" s="11"/>
      <c r="H58416" s="11"/>
    </row>
    <row r="58417" spans="6:8" x14ac:dyDescent="0.25">
      <c r="F58417" s="11"/>
      <c r="G58417" s="11"/>
      <c r="H58417" s="11"/>
    </row>
    <row r="58418" spans="6:8" x14ac:dyDescent="0.25">
      <c r="F58418" s="11"/>
      <c r="G58418" s="11"/>
      <c r="H58418" s="11"/>
    </row>
    <row r="58419" spans="6:8" x14ac:dyDescent="0.25">
      <c r="F58419" s="11"/>
      <c r="G58419" s="11"/>
      <c r="H58419" s="11"/>
    </row>
    <row r="58420" spans="6:8" x14ac:dyDescent="0.25">
      <c r="F58420" s="11"/>
      <c r="G58420" s="11"/>
      <c r="H58420" s="11"/>
    </row>
    <row r="58421" spans="6:8" x14ac:dyDescent="0.25">
      <c r="F58421" s="11"/>
      <c r="G58421" s="11"/>
      <c r="H58421" s="11"/>
    </row>
    <row r="58422" spans="6:8" x14ac:dyDescent="0.25">
      <c r="F58422" s="11"/>
      <c r="G58422" s="11"/>
      <c r="H58422" s="11"/>
    </row>
    <row r="58423" spans="6:8" x14ac:dyDescent="0.25">
      <c r="F58423" s="11"/>
      <c r="G58423" s="11"/>
      <c r="H58423" s="11"/>
    </row>
    <row r="58424" spans="6:8" x14ac:dyDescent="0.25">
      <c r="F58424" s="11"/>
      <c r="G58424" s="11"/>
      <c r="H58424" s="11"/>
    </row>
    <row r="58425" spans="6:8" x14ac:dyDescent="0.25">
      <c r="F58425" s="11"/>
      <c r="G58425" s="11"/>
      <c r="H58425" s="11"/>
    </row>
    <row r="58426" spans="6:8" x14ac:dyDescent="0.25">
      <c r="F58426" s="11"/>
      <c r="G58426" s="11"/>
      <c r="H58426" s="11"/>
    </row>
    <row r="58427" spans="6:8" x14ac:dyDescent="0.25">
      <c r="F58427" s="11"/>
      <c r="G58427" s="11"/>
      <c r="H58427" s="11"/>
    </row>
    <row r="58428" spans="6:8" x14ac:dyDescent="0.25">
      <c r="F58428" s="11"/>
      <c r="G58428" s="11"/>
      <c r="H58428" s="11"/>
    </row>
    <row r="58429" spans="6:8" x14ac:dyDescent="0.25">
      <c r="F58429" s="11"/>
      <c r="G58429" s="11"/>
      <c r="H58429" s="11"/>
    </row>
    <row r="58430" spans="6:8" x14ac:dyDescent="0.25">
      <c r="F58430" s="11"/>
      <c r="G58430" s="11"/>
      <c r="H58430" s="11"/>
    </row>
    <row r="58431" spans="6:8" x14ac:dyDescent="0.25">
      <c r="F58431" s="11"/>
      <c r="G58431" s="11"/>
      <c r="H58431" s="11"/>
    </row>
    <row r="58432" spans="6:8" x14ac:dyDescent="0.25">
      <c r="F58432" s="11"/>
      <c r="G58432" s="11"/>
      <c r="H58432" s="11"/>
    </row>
    <row r="58433" spans="6:8" x14ac:dyDescent="0.25">
      <c r="F58433" s="11"/>
      <c r="G58433" s="11"/>
      <c r="H58433" s="11"/>
    </row>
    <row r="58434" spans="6:8" x14ac:dyDescent="0.25">
      <c r="F58434" s="11"/>
      <c r="G58434" s="11"/>
      <c r="H58434" s="11"/>
    </row>
    <row r="58435" spans="6:8" x14ac:dyDescent="0.25">
      <c r="F58435" s="11"/>
      <c r="G58435" s="11"/>
      <c r="H58435" s="11"/>
    </row>
    <row r="58436" spans="6:8" x14ac:dyDescent="0.25">
      <c r="F58436" s="11"/>
      <c r="G58436" s="11"/>
      <c r="H58436" s="11"/>
    </row>
    <row r="58437" spans="6:8" x14ac:dyDescent="0.25">
      <c r="F58437" s="11"/>
      <c r="G58437" s="11"/>
      <c r="H58437" s="11"/>
    </row>
    <row r="58438" spans="6:8" x14ac:dyDescent="0.25">
      <c r="F58438" s="11"/>
      <c r="G58438" s="11"/>
      <c r="H58438" s="11"/>
    </row>
    <row r="58439" spans="6:8" x14ac:dyDescent="0.25">
      <c r="F58439" s="11"/>
      <c r="G58439" s="11"/>
      <c r="H58439" s="11"/>
    </row>
    <row r="58440" spans="6:8" x14ac:dyDescent="0.25">
      <c r="F58440" s="11"/>
      <c r="G58440" s="11"/>
      <c r="H58440" s="11"/>
    </row>
    <row r="58441" spans="6:8" x14ac:dyDescent="0.25">
      <c r="F58441" s="11"/>
      <c r="G58441" s="11"/>
      <c r="H58441" s="11"/>
    </row>
    <row r="58442" spans="6:8" x14ac:dyDescent="0.25">
      <c r="F58442" s="11"/>
      <c r="G58442" s="11"/>
      <c r="H58442" s="11"/>
    </row>
    <row r="58443" spans="6:8" x14ac:dyDescent="0.25">
      <c r="F58443" s="11"/>
      <c r="G58443" s="11"/>
      <c r="H58443" s="11"/>
    </row>
    <row r="58444" spans="6:8" x14ac:dyDescent="0.25">
      <c r="F58444" s="11"/>
      <c r="G58444" s="11"/>
      <c r="H58444" s="11"/>
    </row>
    <row r="58445" spans="6:8" x14ac:dyDescent="0.25">
      <c r="F58445" s="11"/>
      <c r="G58445" s="11"/>
      <c r="H58445" s="11"/>
    </row>
    <row r="58446" spans="6:8" x14ac:dyDescent="0.25">
      <c r="F58446" s="11"/>
      <c r="G58446" s="11"/>
      <c r="H58446" s="11"/>
    </row>
    <row r="58447" spans="6:8" x14ac:dyDescent="0.25">
      <c r="F58447" s="11"/>
      <c r="G58447" s="11"/>
      <c r="H58447" s="11"/>
    </row>
    <row r="58448" spans="6:8" x14ac:dyDescent="0.25">
      <c r="F58448" s="11"/>
      <c r="G58448" s="11"/>
      <c r="H58448" s="11"/>
    </row>
    <row r="58449" spans="6:8" x14ac:dyDescent="0.25">
      <c r="F58449" s="11"/>
      <c r="G58449" s="11"/>
      <c r="H58449" s="11"/>
    </row>
    <row r="58450" spans="6:8" x14ac:dyDescent="0.25">
      <c r="F58450" s="11"/>
      <c r="G58450" s="11"/>
      <c r="H58450" s="11"/>
    </row>
    <row r="58451" spans="6:8" x14ac:dyDescent="0.25">
      <c r="F58451" s="11"/>
      <c r="G58451" s="11"/>
      <c r="H58451" s="11"/>
    </row>
    <row r="58452" spans="6:8" x14ac:dyDescent="0.25">
      <c r="F58452" s="11"/>
      <c r="G58452" s="11"/>
      <c r="H58452" s="11"/>
    </row>
    <row r="58453" spans="6:8" x14ac:dyDescent="0.25">
      <c r="F58453" s="11"/>
      <c r="G58453" s="11"/>
      <c r="H58453" s="11"/>
    </row>
    <row r="58454" spans="6:8" x14ac:dyDescent="0.25">
      <c r="F58454" s="11"/>
      <c r="G58454" s="11"/>
      <c r="H58454" s="11"/>
    </row>
    <row r="58455" spans="6:8" x14ac:dyDescent="0.25">
      <c r="F58455" s="11"/>
      <c r="G58455" s="11"/>
      <c r="H58455" s="11"/>
    </row>
    <row r="58456" spans="6:8" x14ac:dyDescent="0.25">
      <c r="F58456" s="11"/>
      <c r="G58456" s="11"/>
      <c r="H58456" s="11"/>
    </row>
    <row r="58457" spans="6:8" x14ac:dyDescent="0.25">
      <c r="F58457" s="11"/>
      <c r="G58457" s="11"/>
      <c r="H58457" s="11"/>
    </row>
    <row r="58458" spans="6:8" x14ac:dyDescent="0.25">
      <c r="F58458" s="11"/>
      <c r="G58458" s="11"/>
      <c r="H58458" s="11"/>
    </row>
    <row r="58459" spans="6:8" x14ac:dyDescent="0.25">
      <c r="F58459" s="11"/>
      <c r="G58459" s="11"/>
      <c r="H58459" s="11"/>
    </row>
    <row r="58460" spans="6:8" x14ac:dyDescent="0.25">
      <c r="F58460" s="11"/>
      <c r="G58460" s="11"/>
      <c r="H58460" s="11"/>
    </row>
    <row r="58461" spans="6:8" x14ac:dyDescent="0.25">
      <c r="F58461" s="11"/>
      <c r="G58461" s="11"/>
      <c r="H58461" s="11"/>
    </row>
    <row r="58462" spans="6:8" x14ac:dyDescent="0.25">
      <c r="F58462" s="11"/>
      <c r="G58462" s="11"/>
      <c r="H58462" s="11"/>
    </row>
    <row r="58463" spans="6:8" x14ac:dyDescent="0.25">
      <c r="F58463" s="11"/>
      <c r="G58463" s="11"/>
      <c r="H58463" s="11"/>
    </row>
    <row r="58464" spans="6:8" x14ac:dyDescent="0.25">
      <c r="F58464" s="11"/>
      <c r="G58464" s="11"/>
      <c r="H58464" s="11"/>
    </row>
    <row r="58465" spans="6:8" x14ac:dyDescent="0.25">
      <c r="F58465" s="11"/>
      <c r="G58465" s="11"/>
      <c r="H58465" s="11"/>
    </row>
    <row r="58466" spans="6:8" x14ac:dyDescent="0.25">
      <c r="F58466" s="11"/>
      <c r="G58466" s="11"/>
      <c r="H58466" s="11"/>
    </row>
    <row r="58467" spans="6:8" x14ac:dyDescent="0.25">
      <c r="F58467" s="11"/>
      <c r="G58467" s="11"/>
      <c r="H58467" s="11"/>
    </row>
    <row r="58468" spans="6:8" x14ac:dyDescent="0.25">
      <c r="F58468" s="11"/>
      <c r="G58468" s="11"/>
      <c r="H58468" s="11"/>
    </row>
    <row r="58469" spans="6:8" x14ac:dyDescent="0.25">
      <c r="F58469" s="11"/>
      <c r="G58469" s="11"/>
      <c r="H58469" s="11"/>
    </row>
    <row r="58470" spans="6:8" x14ac:dyDescent="0.25">
      <c r="F58470" s="11"/>
      <c r="G58470" s="11"/>
      <c r="H58470" s="11"/>
    </row>
    <row r="58471" spans="6:8" x14ac:dyDescent="0.25">
      <c r="F58471" s="11"/>
      <c r="G58471" s="11"/>
      <c r="H58471" s="11"/>
    </row>
    <row r="58472" spans="6:8" x14ac:dyDescent="0.25">
      <c r="F58472" s="11"/>
      <c r="G58472" s="11"/>
      <c r="H58472" s="11"/>
    </row>
    <row r="58473" spans="6:8" x14ac:dyDescent="0.25">
      <c r="F58473" s="11"/>
      <c r="G58473" s="11"/>
      <c r="H58473" s="11"/>
    </row>
    <row r="58474" spans="6:8" x14ac:dyDescent="0.25">
      <c r="F58474" s="11"/>
      <c r="G58474" s="11"/>
      <c r="H58474" s="11"/>
    </row>
    <row r="58475" spans="6:8" x14ac:dyDescent="0.25">
      <c r="F58475" s="11"/>
      <c r="G58475" s="11"/>
      <c r="H58475" s="11"/>
    </row>
    <row r="58476" spans="6:8" x14ac:dyDescent="0.25">
      <c r="F58476" s="11"/>
      <c r="G58476" s="11"/>
      <c r="H58476" s="11"/>
    </row>
    <row r="58477" spans="6:8" x14ac:dyDescent="0.25">
      <c r="F58477" s="11"/>
      <c r="G58477" s="11"/>
      <c r="H58477" s="11"/>
    </row>
    <row r="58478" spans="6:8" x14ac:dyDescent="0.25">
      <c r="F58478" s="11"/>
      <c r="G58478" s="11"/>
      <c r="H58478" s="11"/>
    </row>
    <row r="58479" spans="6:8" x14ac:dyDescent="0.25">
      <c r="F58479" s="11"/>
      <c r="G58479" s="11"/>
      <c r="H58479" s="11"/>
    </row>
    <row r="58480" spans="6:8" x14ac:dyDescent="0.25">
      <c r="F58480" s="11"/>
      <c r="G58480" s="11"/>
      <c r="H58480" s="11"/>
    </row>
    <row r="58481" spans="6:8" x14ac:dyDescent="0.25">
      <c r="F58481" s="11"/>
      <c r="G58481" s="11"/>
      <c r="H58481" s="11"/>
    </row>
    <row r="58482" spans="6:8" x14ac:dyDescent="0.25">
      <c r="F58482" s="11"/>
      <c r="G58482" s="11"/>
      <c r="H58482" s="11"/>
    </row>
    <row r="58483" spans="6:8" x14ac:dyDescent="0.25">
      <c r="F58483" s="11"/>
      <c r="G58483" s="11"/>
      <c r="H58483" s="11"/>
    </row>
    <row r="58484" spans="6:8" x14ac:dyDescent="0.25">
      <c r="F58484" s="11"/>
      <c r="G58484" s="11"/>
      <c r="H58484" s="11"/>
    </row>
    <row r="58485" spans="6:8" x14ac:dyDescent="0.25">
      <c r="F58485" s="11"/>
      <c r="G58485" s="11"/>
      <c r="H58485" s="11"/>
    </row>
    <row r="58486" spans="6:8" x14ac:dyDescent="0.25">
      <c r="F58486" s="11"/>
      <c r="G58486" s="11"/>
      <c r="H58486" s="11"/>
    </row>
    <row r="58487" spans="6:8" x14ac:dyDescent="0.25">
      <c r="F58487" s="11"/>
      <c r="G58487" s="11"/>
      <c r="H58487" s="11"/>
    </row>
    <row r="58488" spans="6:8" x14ac:dyDescent="0.25">
      <c r="F58488" s="11"/>
      <c r="G58488" s="11"/>
      <c r="H58488" s="11"/>
    </row>
    <row r="58489" spans="6:8" x14ac:dyDescent="0.25">
      <c r="F58489" s="11"/>
      <c r="G58489" s="11"/>
      <c r="H58489" s="11"/>
    </row>
    <row r="58490" spans="6:8" x14ac:dyDescent="0.25">
      <c r="F58490" s="11"/>
      <c r="G58490" s="11"/>
      <c r="H58490" s="11"/>
    </row>
    <row r="58491" spans="6:8" x14ac:dyDescent="0.25">
      <c r="F58491" s="11"/>
      <c r="G58491" s="11"/>
      <c r="H58491" s="11"/>
    </row>
    <row r="58492" spans="6:8" x14ac:dyDescent="0.25">
      <c r="F58492" s="11"/>
      <c r="G58492" s="11"/>
      <c r="H58492" s="11"/>
    </row>
    <row r="58493" spans="6:8" x14ac:dyDescent="0.25">
      <c r="F58493" s="11"/>
      <c r="G58493" s="11"/>
      <c r="H58493" s="11"/>
    </row>
    <row r="58494" spans="6:8" x14ac:dyDescent="0.25">
      <c r="F58494" s="11"/>
      <c r="G58494" s="11"/>
      <c r="H58494" s="11"/>
    </row>
    <row r="58495" spans="6:8" x14ac:dyDescent="0.25">
      <c r="F58495" s="11"/>
      <c r="G58495" s="11"/>
      <c r="H58495" s="11"/>
    </row>
    <row r="58496" spans="6:8" x14ac:dyDescent="0.25">
      <c r="F58496" s="11"/>
      <c r="G58496" s="11"/>
      <c r="H58496" s="11"/>
    </row>
    <row r="58497" spans="6:8" x14ac:dyDescent="0.25">
      <c r="F58497" s="11"/>
      <c r="G58497" s="11"/>
      <c r="H58497" s="11"/>
    </row>
    <row r="58498" spans="6:8" x14ac:dyDescent="0.25">
      <c r="F58498" s="11"/>
      <c r="G58498" s="11"/>
      <c r="H58498" s="11"/>
    </row>
    <row r="58499" spans="6:8" x14ac:dyDescent="0.25">
      <c r="F58499" s="11"/>
      <c r="G58499" s="11"/>
      <c r="H58499" s="11"/>
    </row>
    <row r="58500" spans="6:8" x14ac:dyDescent="0.25">
      <c r="F58500" s="11"/>
      <c r="G58500" s="11"/>
      <c r="H58500" s="11"/>
    </row>
    <row r="58501" spans="6:8" x14ac:dyDescent="0.25">
      <c r="F58501" s="11"/>
      <c r="G58501" s="11"/>
      <c r="H58501" s="11"/>
    </row>
    <row r="58502" spans="6:8" x14ac:dyDescent="0.25">
      <c r="F58502" s="11"/>
      <c r="G58502" s="11"/>
      <c r="H58502" s="11"/>
    </row>
    <row r="58503" spans="6:8" x14ac:dyDescent="0.25">
      <c r="F58503" s="11"/>
      <c r="G58503" s="11"/>
      <c r="H58503" s="11"/>
    </row>
    <row r="58504" spans="6:8" x14ac:dyDescent="0.25">
      <c r="F58504" s="11"/>
      <c r="G58504" s="11"/>
      <c r="H58504" s="11"/>
    </row>
    <row r="58505" spans="6:8" x14ac:dyDescent="0.25">
      <c r="F58505" s="11"/>
      <c r="G58505" s="11"/>
      <c r="H58505" s="11"/>
    </row>
    <row r="58506" spans="6:8" x14ac:dyDescent="0.25">
      <c r="F58506" s="11"/>
      <c r="G58506" s="11"/>
      <c r="H58506" s="11"/>
    </row>
    <row r="58507" spans="6:8" x14ac:dyDescent="0.25">
      <c r="F58507" s="11"/>
      <c r="G58507" s="11"/>
      <c r="H58507" s="11"/>
    </row>
    <row r="58508" spans="6:8" x14ac:dyDescent="0.25">
      <c r="F58508" s="11"/>
      <c r="G58508" s="11"/>
      <c r="H58508" s="11"/>
    </row>
    <row r="58509" spans="6:8" x14ac:dyDescent="0.25">
      <c r="F58509" s="11"/>
      <c r="G58509" s="11"/>
      <c r="H58509" s="11"/>
    </row>
    <row r="58510" spans="6:8" x14ac:dyDescent="0.25">
      <c r="F58510" s="11"/>
      <c r="G58510" s="11"/>
      <c r="H58510" s="11"/>
    </row>
    <row r="58511" spans="6:8" x14ac:dyDescent="0.25">
      <c r="F58511" s="11"/>
      <c r="G58511" s="11"/>
      <c r="H58511" s="11"/>
    </row>
    <row r="58512" spans="6:8" x14ac:dyDescent="0.25">
      <c r="F58512" s="11"/>
      <c r="G58512" s="11"/>
      <c r="H58512" s="11"/>
    </row>
    <row r="58513" spans="6:8" x14ac:dyDescent="0.25">
      <c r="F58513" s="11"/>
      <c r="G58513" s="11"/>
      <c r="H58513" s="11"/>
    </row>
    <row r="58514" spans="6:8" x14ac:dyDescent="0.25">
      <c r="F58514" s="11"/>
      <c r="G58514" s="11"/>
      <c r="H58514" s="11"/>
    </row>
    <row r="58515" spans="6:8" x14ac:dyDescent="0.25">
      <c r="F58515" s="11"/>
      <c r="G58515" s="11"/>
      <c r="H58515" s="11"/>
    </row>
    <row r="58516" spans="6:8" x14ac:dyDescent="0.25">
      <c r="F58516" s="11"/>
      <c r="G58516" s="11"/>
      <c r="H58516" s="11"/>
    </row>
    <row r="58517" spans="6:8" x14ac:dyDescent="0.25">
      <c r="F58517" s="11"/>
      <c r="G58517" s="11"/>
      <c r="H58517" s="11"/>
    </row>
    <row r="58518" spans="6:8" x14ac:dyDescent="0.25">
      <c r="F58518" s="11"/>
      <c r="G58518" s="11"/>
      <c r="H58518" s="11"/>
    </row>
    <row r="58519" spans="6:8" x14ac:dyDescent="0.25">
      <c r="F58519" s="11"/>
      <c r="G58519" s="11"/>
      <c r="H58519" s="11"/>
    </row>
    <row r="58520" spans="6:8" x14ac:dyDescent="0.25">
      <c r="F58520" s="11"/>
      <c r="G58520" s="11"/>
      <c r="H58520" s="11"/>
    </row>
    <row r="58521" spans="6:8" x14ac:dyDescent="0.25">
      <c r="F58521" s="11"/>
      <c r="G58521" s="11"/>
      <c r="H58521" s="11"/>
    </row>
    <row r="58522" spans="6:8" x14ac:dyDescent="0.25">
      <c r="F58522" s="11"/>
      <c r="G58522" s="11"/>
      <c r="H58522" s="11"/>
    </row>
    <row r="58523" spans="6:8" x14ac:dyDescent="0.25">
      <c r="F58523" s="11"/>
      <c r="G58523" s="11"/>
      <c r="H58523" s="11"/>
    </row>
    <row r="58524" spans="6:8" x14ac:dyDescent="0.25">
      <c r="F58524" s="11"/>
      <c r="G58524" s="11"/>
      <c r="H58524" s="11"/>
    </row>
    <row r="58525" spans="6:8" x14ac:dyDescent="0.25">
      <c r="F58525" s="11"/>
      <c r="G58525" s="11"/>
      <c r="H58525" s="11"/>
    </row>
    <row r="58526" spans="6:8" x14ac:dyDescent="0.25">
      <c r="F58526" s="11"/>
      <c r="G58526" s="11"/>
      <c r="H58526" s="11"/>
    </row>
    <row r="58527" spans="6:8" x14ac:dyDescent="0.25">
      <c r="F58527" s="11"/>
      <c r="G58527" s="11"/>
      <c r="H58527" s="11"/>
    </row>
    <row r="58528" spans="6:8" x14ac:dyDescent="0.25">
      <c r="F58528" s="11"/>
      <c r="G58528" s="11"/>
      <c r="H58528" s="11"/>
    </row>
    <row r="58529" spans="6:8" x14ac:dyDescent="0.25">
      <c r="F58529" s="11"/>
      <c r="G58529" s="11"/>
      <c r="H58529" s="11"/>
    </row>
    <row r="58530" spans="6:8" x14ac:dyDescent="0.25">
      <c r="F58530" s="11"/>
      <c r="G58530" s="11"/>
      <c r="H58530" s="11"/>
    </row>
    <row r="58531" spans="6:8" x14ac:dyDescent="0.25">
      <c r="F58531" s="11"/>
      <c r="G58531" s="11"/>
      <c r="H58531" s="11"/>
    </row>
    <row r="58532" spans="6:8" x14ac:dyDescent="0.25">
      <c r="F58532" s="11"/>
      <c r="G58532" s="11"/>
      <c r="H58532" s="11"/>
    </row>
    <row r="58533" spans="6:8" x14ac:dyDescent="0.25">
      <c r="F58533" s="11"/>
      <c r="G58533" s="11"/>
      <c r="H58533" s="11"/>
    </row>
    <row r="58534" spans="6:8" x14ac:dyDescent="0.25">
      <c r="F58534" s="11"/>
      <c r="G58534" s="11"/>
      <c r="H58534" s="11"/>
    </row>
    <row r="58535" spans="6:8" x14ac:dyDescent="0.25">
      <c r="F58535" s="11"/>
      <c r="G58535" s="11"/>
      <c r="H58535" s="11"/>
    </row>
    <row r="58536" spans="6:8" x14ac:dyDescent="0.25">
      <c r="F58536" s="11"/>
      <c r="G58536" s="11"/>
      <c r="H58536" s="11"/>
    </row>
    <row r="58537" spans="6:8" x14ac:dyDescent="0.25">
      <c r="F58537" s="11"/>
      <c r="G58537" s="11"/>
      <c r="H58537" s="11"/>
    </row>
    <row r="58538" spans="6:8" x14ac:dyDescent="0.25">
      <c r="F58538" s="11"/>
      <c r="G58538" s="11"/>
      <c r="H58538" s="11"/>
    </row>
    <row r="58539" spans="6:8" x14ac:dyDescent="0.25">
      <c r="F58539" s="11"/>
      <c r="G58539" s="11"/>
      <c r="H58539" s="11"/>
    </row>
    <row r="58540" spans="6:8" x14ac:dyDescent="0.25">
      <c r="F58540" s="11"/>
      <c r="G58540" s="11"/>
      <c r="H58540" s="11"/>
    </row>
    <row r="58541" spans="6:8" x14ac:dyDescent="0.25">
      <c r="F58541" s="11"/>
      <c r="G58541" s="11"/>
      <c r="H58541" s="11"/>
    </row>
    <row r="58542" spans="6:8" x14ac:dyDescent="0.25">
      <c r="F58542" s="11"/>
      <c r="G58542" s="11"/>
      <c r="H58542" s="11"/>
    </row>
    <row r="58543" spans="6:8" x14ac:dyDescent="0.25">
      <c r="F58543" s="11"/>
      <c r="G58543" s="11"/>
      <c r="H58543" s="11"/>
    </row>
    <row r="58544" spans="6:8" x14ac:dyDescent="0.25">
      <c r="F58544" s="11"/>
      <c r="G58544" s="11"/>
      <c r="H58544" s="11"/>
    </row>
    <row r="58545" spans="6:8" x14ac:dyDescent="0.25">
      <c r="F58545" s="11"/>
      <c r="G58545" s="11"/>
      <c r="H58545" s="11"/>
    </row>
    <row r="58546" spans="6:8" x14ac:dyDescent="0.25">
      <c r="F58546" s="11"/>
      <c r="G58546" s="11"/>
      <c r="H58546" s="11"/>
    </row>
    <row r="58547" spans="6:8" x14ac:dyDescent="0.25">
      <c r="F58547" s="11"/>
      <c r="G58547" s="11"/>
      <c r="H58547" s="11"/>
    </row>
    <row r="58548" spans="6:8" x14ac:dyDescent="0.25">
      <c r="F58548" s="11"/>
      <c r="G58548" s="11"/>
      <c r="H58548" s="11"/>
    </row>
    <row r="58549" spans="6:8" x14ac:dyDescent="0.25">
      <c r="F58549" s="11"/>
      <c r="G58549" s="11"/>
      <c r="H58549" s="11"/>
    </row>
    <row r="58550" spans="6:8" x14ac:dyDescent="0.25">
      <c r="F58550" s="11"/>
      <c r="G58550" s="11"/>
      <c r="H58550" s="11"/>
    </row>
    <row r="58551" spans="6:8" x14ac:dyDescent="0.25">
      <c r="F58551" s="11"/>
      <c r="G58551" s="11"/>
      <c r="H58551" s="11"/>
    </row>
    <row r="58552" spans="6:8" x14ac:dyDescent="0.25">
      <c r="F58552" s="11"/>
      <c r="G58552" s="11"/>
      <c r="H58552" s="11"/>
    </row>
    <row r="58553" spans="6:8" x14ac:dyDescent="0.25">
      <c r="F58553" s="11"/>
      <c r="G58553" s="11"/>
      <c r="H58553" s="11"/>
    </row>
    <row r="58554" spans="6:8" x14ac:dyDescent="0.25">
      <c r="F58554" s="11"/>
      <c r="G58554" s="11"/>
      <c r="H58554" s="11"/>
    </row>
    <row r="58555" spans="6:8" x14ac:dyDescent="0.25">
      <c r="F58555" s="11"/>
      <c r="G58555" s="11"/>
      <c r="H58555" s="11"/>
    </row>
    <row r="58556" spans="6:8" x14ac:dyDescent="0.25">
      <c r="F58556" s="11"/>
      <c r="G58556" s="11"/>
      <c r="H58556" s="11"/>
    </row>
    <row r="58557" spans="6:8" x14ac:dyDescent="0.25">
      <c r="F58557" s="11"/>
      <c r="G58557" s="11"/>
      <c r="H58557" s="11"/>
    </row>
    <row r="58558" spans="6:8" x14ac:dyDescent="0.25">
      <c r="F58558" s="11"/>
      <c r="G58558" s="11"/>
      <c r="H58558" s="11"/>
    </row>
    <row r="58559" spans="6:8" x14ac:dyDescent="0.25">
      <c r="F58559" s="11"/>
      <c r="G58559" s="11"/>
      <c r="H58559" s="11"/>
    </row>
    <row r="58560" spans="6:8" x14ac:dyDescent="0.25">
      <c r="F58560" s="11"/>
      <c r="G58560" s="11"/>
      <c r="H58560" s="11"/>
    </row>
    <row r="58561" spans="6:8" x14ac:dyDescent="0.25">
      <c r="F58561" s="11"/>
      <c r="G58561" s="11"/>
      <c r="H58561" s="11"/>
    </row>
    <row r="58562" spans="6:8" x14ac:dyDescent="0.25">
      <c r="F58562" s="11"/>
      <c r="G58562" s="11"/>
      <c r="H58562" s="11"/>
    </row>
    <row r="58563" spans="6:8" x14ac:dyDescent="0.25">
      <c r="F58563" s="11"/>
      <c r="G58563" s="11"/>
      <c r="H58563" s="11"/>
    </row>
    <row r="58564" spans="6:8" x14ac:dyDescent="0.25">
      <c r="F58564" s="11"/>
      <c r="G58564" s="11"/>
      <c r="H58564" s="11"/>
    </row>
    <row r="58565" spans="6:8" x14ac:dyDescent="0.25">
      <c r="F58565" s="11"/>
      <c r="G58565" s="11"/>
      <c r="H58565" s="11"/>
    </row>
    <row r="58566" spans="6:8" x14ac:dyDescent="0.25">
      <c r="F58566" s="11"/>
      <c r="G58566" s="11"/>
      <c r="H58566" s="11"/>
    </row>
    <row r="58567" spans="6:8" x14ac:dyDescent="0.25">
      <c r="F58567" s="11"/>
      <c r="G58567" s="11"/>
      <c r="H58567" s="11"/>
    </row>
    <row r="58568" spans="6:8" x14ac:dyDescent="0.25">
      <c r="F58568" s="11"/>
      <c r="G58568" s="11"/>
      <c r="H58568" s="11"/>
    </row>
    <row r="58569" spans="6:8" x14ac:dyDescent="0.25">
      <c r="F58569" s="11"/>
      <c r="G58569" s="11"/>
      <c r="H58569" s="11"/>
    </row>
    <row r="58570" spans="6:8" x14ac:dyDescent="0.25">
      <c r="F58570" s="11"/>
      <c r="G58570" s="11"/>
      <c r="H58570" s="11"/>
    </row>
    <row r="58571" spans="6:8" x14ac:dyDescent="0.25">
      <c r="F58571" s="11"/>
      <c r="G58571" s="11"/>
      <c r="H58571" s="11"/>
    </row>
    <row r="58572" spans="6:8" x14ac:dyDescent="0.25">
      <c r="F58572" s="11"/>
      <c r="G58572" s="11"/>
      <c r="H58572" s="11"/>
    </row>
    <row r="58573" spans="6:8" x14ac:dyDescent="0.25">
      <c r="F58573" s="11"/>
      <c r="G58573" s="11"/>
      <c r="H58573" s="11"/>
    </row>
    <row r="58574" spans="6:8" x14ac:dyDescent="0.25">
      <c r="F58574" s="11"/>
      <c r="G58574" s="11"/>
      <c r="H58574" s="11"/>
    </row>
    <row r="58575" spans="6:8" x14ac:dyDescent="0.25">
      <c r="F58575" s="11"/>
      <c r="G58575" s="11"/>
      <c r="H58575" s="11"/>
    </row>
    <row r="58576" spans="6:8" x14ac:dyDescent="0.25">
      <c r="F58576" s="11"/>
      <c r="G58576" s="11"/>
      <c r="H58576" s="11"/>
    </row>
    <row r="58577" spans="6:8" x14ac:dyDescent="0.25">
      <c r="F58577" s="11"/>
      <c r="G58577" s="11"/>
      <c r="H58577" s="11"/>
    </row>
    <row r="58578" spans="6:8" x14ac:dyDescent="0.25">
      <c r="F58578" s="11"/>
      <c r="G58578" s="11"/>
      <c r="H58578" s="11"/>
    </row>
    <row r="58579" spans="6:8" x14ac:dyDescent="0.25">
      <c r="F58579" s="11"/>
      <c r="G58579" s="11"/>
      <c r="H58579" s="11"/>
    </row>
    <row r="58580" spans="6:8" x14ac:dyDescent="0.25">
      <c r="F58580" s="11"/>
      <c r="G58580" s="11"/>
      <c r="H58580" s="11"/>
    </row>
    <row r="58581" spans="6:8" x14ac:dyDescent="0.25">
      <c r="F58581" s="11"/>
      <c r="G58581" s="11"/>
      <c r="H58581" s="11"/>
    </row>
    <row r="58582" spans="6:8" x14ac:dyDescent="0.25">
      <c r="F58582" s="11"/>
      <c r="G58582" s="11"/>
      <c r="H58582" s="11"/>
    </row>
    <row r="58583" spans="6:8" x14ac:dyDescent="0.25">
      <c r="F58583" s="11"/>
      <c r="G58583" s="11"/>
      <c r="H58583" s="11"/>
    </row>
    <row r="58584" spans="6:8" x14ac:dyDescent="0.25">
      <c r="F58584" s="11"/>
      <c r="G58584" s="11"/>
      <c r="H58584" s="11"/>
    </row>
    <row r="58585" spans="6:8" x14ac:dyDescent="0.25">
      <c r="F58585" s="11"/>
      <c r="G58585" s="11"/>
      <c r="H58585" s="11"/>
    </row>
    <row r="58586" spans="6:8" x14ac:dyDescent="0.25">
      <c r="F58586" s="11"/>
      <c r="G58586" s="11"/>
      <c r="H58586" s="11"/>
    </row>
    <row r="58587" spans="6:8" x14ac:dyDescent="0.25">
      <c r="F58587" s="11"/>
      <c r="G58587" s="11"/>
      <c r="H58587" s="11"/>
    </row>
    <row r="58588" spans="6:8" x14ac:dyDescent="0.25">
      <c r="F58588" s="11"/>
      <c r="G58588" s="11"/>
      <c r="H58588" s="11"/>
    </row>
    <row r="58589" spans="6:8" x14ac:dyDescent="0.25">
      <c r="F58589" s="11"/>
      <c r="G58589" s="11"/>
      <c r="H58589" s="11"/>
    </row>
    <row r="58590" spans="6:8" x14ac:dyDescent="0.25">
      <c r="F58590" s="11"/>
      <c r="G58590" s="11"/>
      <c r="H58590" s="11"/>
    </row>
    <row r="58591" spans="6:8" x14ac:dyDescent="0.25">
      <c r="F58591" s="11"/>
      <c r="G58591" s="11"/>
      <c r="H58591" s="11"/>
    </row>
    <row r="58592" spans="6:8" x14ac:dyDescent="0.25">
      <c r="F58592" s="11"/>
      <c r="G58592" s="11"/>
      <c r="H58592" s="11"/>
    </row>
    <row r="58593" spans="6:8" x14ac:dyDescent="0.25">
      <c r="F58593" s="11"/>
      <c r="G58593" s="11"/>
      <c r="H58593" s="11"/>
    </row>
    <row r="58594" spans="6:8" x14ac:dyDescent="0.25">
      <c r="F58594" s="11"/>
      <c r="G58594" s="11"/>
      <c r="H58594" s="11"/>
    </row>
    <row r="58595" spans="6:8" x14ac:dyDescent="0.25">
      <c r="F58595" s="11"/>
      <c r="G58595" s="11"/>
      <c r="H58595" s="11"/>
    </row>
    <row r="58596" spans="6:8" x14ac:dyDescent="0.25">
      <c r="F58596" s="11"/>
      <c r="G58596" s="11"/>
      <c r="H58596" s="11"/>
    </row>
    <row r="58597" spans="6:8" x14ac:dyDescent="0.25">
      <c r="F58597" s="11"/>
      <c r="G58597" s="11"/>
      <c r="H58597" s="11"/>
    </row>
    <row r="58598" spans="6:8" x14ac:dyDescent="0.25">
      <c r="F58598" s="11"/>
      <c r="G58598" s="11"/>
      <c r="H58598" s="11"/>
    </row>
    <row r="58599" spans="6:8" x14ac:dyDescent="0.25">
      <c r="F58599" s="11"/>
      <c r="G58599" s="11"/>
      <c r="H58599" s="11"/>
    </row>
    <row r="58600" spans="6:8" x14ac:dyDescent="0.25">
      <c r="F58600" s="11"/>
      <c r="G58600" s="11"/>
      <c r="H58600" s="11"/>
    </row>
    <row r="58601" spans="6:8" x14ac:dyDescent="0.25">
      <c r="F58601" s="11"/>
      <c r="G58601" s="11"/>
      <c r="H58601" s="11"/>
    </row>
    <row r="58602" spans="6:8" x14ac:dyDescent="0.25">
      <c r="F58602" s="11"/>
      <c r="G58602" s="11"/>
      <c r="H58602" s="11"/>
    </row>
    <row r="58603" spans="6:8" x14ac:dyDescent="0.25">
      <c r="F58603" s="11"/>
      <c r="G58603" s="11"/>
      <c r="H58603" s="11"/>
    </row>
    <row r="58604" spans="6:8" x14ac:dyDescent="0.25">
      <c r="F58604" s="11"/>
      <c r="G58604" s="11"/>
      <c r="H58604" s="11"/>
    </row>
    <row r="58605" spans="6:8" x14ac:dyDescent="0.25">
      <c r="F58605" s="11"/>
      <c r="G58605" s="11"/>
      <c r="H58605" s="11"/>
    </row>
    <row r="58606" spans="6:8" x14ac:dyDescent="0.25">
      <c r="F58606" s="11"/>
      <c r="G58606" s="11"/>
      <c r="H58606" s="11"/>
    </row>
    <row r="58607" spans="6:8" x14ac:dyDescent="0.25">
      <c r="F58607" s="11"/>
      <c r="G58607" s="11"/>
      <c r="H58607" s="11"/>
    </row>
    <row r="58608" spans="6:8" x14ac:dyDescent="0.25">
      <c r="F58608" s="11"/>
      <c r="G58608" s="11"/>
      <c r="H58608" s="11"/>
    </row>
    <row r="58609" spans="6:8" x14ac:dyDescent="0.25">
      <c r="F58609" s="11"/>
      <c r="G58609" s="11"/>
      <c r="H58609" s="11"/>
    </row>
    <row r="58610" spans="6:8" x14ac:dyDescent="0.25">
      <c r="F58610" s="11"/>
      <c r="G58610" s="11"/>
      <c r="H58610" s="11"/>
    </row>
    <row r="58611" spans="6:8" x14ac:dyDescent="0.25">
      <c r="F58611" s="11"/>
      <c r="G58611" s="11"/>
      <c r="H58611" s="11"/>
    </row>
    <row r="58612" spans="6:8" x14ac:dyDescent="0.25">
      <c r="F58612" s="11"/>
      <c r="G58612" s="11"/>
      <c r="H58612" s="11"/>
    </row>
    <row r="58613" spans="6:8" x14ac:dyDescent="0.25">
      <c r="F58613" s="11"/>
      <c r="G58613" s="11"/>
      <c r="H58613" s="11"/>
    </row>
    <row r="58614" spans="6:8" x14ac:dyDescent="0.25">
      <c r="F58614" s="11"/>
      <c r="G58614" s="11"/>
      <c r="H58614" s="11"/>
    </row>
    <row r="58615" spans="6:8" x14ac:dyDescent="0.25">
      <c r="F58615" s="11"/>
      <c r="G58615" s="11"/>
      <c r="H58615" s="11"/>
    </row>
    <row r="58616" spans="6:8" x14ac:dyDescent="0.25">
      <c r="F58616" s="11"/>
      <c r="G58616" s="11"/>
      <c r="H58616" s="11"/>
    </row>
    <row r="58617" spans="6:8" x14ac:dyDescent="0.25">
      <c r="F58617" s="11"/>
      <c r="G58617" s="11"/>
      <c r="H58617" s="11"/>
    </row>
    <row r="58618" spans="6:8" x14ac:dyDescent="0.25">
      <c r="F58618" s="11"/>
      <c r="G58618" s="11"/>
      <c r="H58618" s="11"/>
    </row>
    <row r="58619" spans="6:8" x14ac:dyDescent="0.25">
      <c r="F58619" s="11"/>
      <c r="G58619" s="11"/>
      <c r="H58619" s="11"/>
    </row>
    <row r="58620" spans="6:8" x14ac:dyDescent="0.25">
      <c r="F58620" s="11"/>
      <c r="G58620" s="11"/>
      <c r="H58620" s="11"/>
    </row>
    <row r="58621" spans="6:8" x14ac:dyDescent="0.25">
      <c r="F58621" s="11"/>
      <c r="G58621" s="11"/>
      <c r="H58621" s="11"/>
    </row>
    <row r="58622" spans="6:8" x14ac:dyDescent="0.25">
      <c r="F58622" s="11"/>
      <c r="G58622" s="11"/>
      <c r="H58622" s="11"/>
    </row>
    <row r="58623" spans="6:8" x14ac:dyDescent="0.25">
      <c r="F58623" s="11"/>
      <c r="G58623" s="11"/>
      <c r="H58623" s="11"/>
    </row>
    <row r="58624" spans="6:8" x14ac:dyDescent="0.25">
      <c r="F58624" s="11"/>
      <c r="G58624" s="11"/>
      <c r="H58624" s="11"/>
    </row>
    <row r="58625" spans="6:8" x14ac:dyDescent="0.25">
      <c r="F58625" s="11"/>
      <c r="G58625" s="11"/>
      <c r="H58625" s="11"/>
    </row>
    <row r="58626" spans="6:8" x14ac:dyDescent="0.25">
      <c r="F58626" s="11"/>
      <c r="G58626" s="11"/>
      <c r="H58626" s="11"/>
    </row>
    <row r="58627" spans="6:8" x14ac:dyDescent="0.25">
      <c r="F58627" s="11"/>
      <c r="G58627" s="11"/>
      <c r="H58627" s="11"/>
    </row>
    <row r="58628" spans="6:8" x14ac:dyDescent="0.25">
      <c r="F58628" s="11"/>
      <c r="G58628" s="11"/>
      <c r="H58628" s="11"/>
    </row>
    <row r="58629" spans="6:8" x14ac:dyDescent="0.25">
      <c r="F58629" s="11"/>
      <c r="G58629" s="11"/>
      <c r="H58629" s="11"/>
    </row>
    <row r="58630" spans="6:8" x14ac:dyDescent="0.25">
      <c r="F58630" s="11"/>
      <c r="G58630" s="11"/>
      <c r="H58630" s="11"/>
    </row>
    <row r="58631" spans="6:8" x14ac:dyDescent="0.25">
      <c r="F58631" s="11"/>
      <c r="G58631" s="11"/>
      <c r="H58631" s="11"/>
    </row>
    <row r="58632" spans="6:8" x14ac:dyDescent="0.25">
      <c r="F58632" s="11"/>
      <c r="G58632" s="11"/>
      <c r="H58632" s="11"/>
    </row>
    <row r="58633" spans="6:8" x14ac:dyDescent="0.25">
      <c r="F58633" s="11"/>
      <c r="G58633" s="11"/>
      <c r="H58633" s="11"/>
    </row>
    <row r="58634" spans="6:8" x14ac:dyDescent="0.25">
      <c r="F58634" s="11"/>
      <c r="G58634" s="11"/>
      <c r="H58634" s="11"/>
    </row>
    <row r="58635" spans="6:8" x14ac:dyDescent="0.25">
      <c r="F58635" s="11"/>
      <c r="G58635" s="11"/>
      <c r="H58635" s="11"/>
    </row>
    <row r="58636" spans="6:8" x14ac:dyDescent="0.25">
      <c r="F58636" s="11"/>
      <c r="G58636" s="11"/>
      <c r="H58636" s="11"/>
    </row>
    <row r="58637" spans="6:8" x14ac:dyDescent="0.25">
      <c r="F58637" s="11"/>
      <c r="G58637" s="11"/>
      <c r="H58637" s="11"/>
    </row>
    <row r="58638" spans="6:8" x14ac:dyDescent="0.25">
      <c r="F58638" s="11"/>
      <c r="G58638" s="11"/>
      <c r="H58638" s="11"/>
    </row>
    <row r="58639" spans="6:8" x14ac:dyDescent="0.25">
      <c r="F58639" s="11"/>
      <c r="G58639" s="11"/>
      <c r="H58639" s="11"/>
    </row>
    <row r="58640" spans="6:8" x14ac:dyDescent="0.25">
      <c r="F58640" s="11"/>
      <c r="G58640" s="11"/>
      <c r="H58640" s="11"/>
    </row>
    <row r="58641" spans="6:8" x14ac:dyDescent="0.25">
      <c r="F58641" s="11"/>
      <c r="G58641" s="11"/>
      <c r="H58641" s="11"/>
    </row>
    <row r="58642" spans="6:8" x14ac:dyDescent="0.25">
      <c r="F58642" s="11"/>
      <c r="G58642" s="11"/>
      <c r="H58642" s="11"/>
    </row>
    <row r="58643" spans="6:8" x14ac:dyDescent="0.25">
      <c r="F58643" s="11"/>
      <c r="G58643" s="11"/>
      <c r="H58643" s="11"/>
    </row>
    <row r="58644" spans="6:8" x14ac:dyDescent="0.25">
      <c r="F58644" s="11"/>
      <c r="G58644" s="11"/>
      <c r="H58644" s="11"/>
    </row>
    <row r="58645" spans="6:8" x14ac:dyDescent="0.25">
      <c r="F58645" s="11"/>
      <c r="G58645" s="11"/>
      <c r="H58645" s="11"/>
    </row>
    <row r="58646" spans="6:8" x14ac:dyDescent="0.25">
      <c r="F58646" s="11"/>
      <c r="G58646" s="11"/>
      <c r="H58646" s="11"/>
    </row>
    <row r="58647" spans="6:8" x14ac:dyDescent="0.25">
      <c r="F58647" s="11"/>
      <c r="G58647" s="11"/>
      <c r="H58647" s="11"/>
    </row>
    <row r="58648" spans="6:8" x14ac:dyDescent="0.25">
      <c r="F58648" s="11"/>
      <c r="G58648" s="11"/>
      <c r="H58648" s="11"/>
    </row>
    <row r="58649" spans="6:8" x14ac:dyDescent="0.25">
      <c r="F58649" s="11"/>
      <c r="G58649" s="11"/>
      <c r="H58649" s="11"/>
    </row>
    <row r="58650" spans="6:8" x14ac:dyDescent="0.25">
      <c r="F58650" s="11"/>
      <c r="G58650" s="11"/>
      <c r="H58650" s="11"/>
    </row>
    <row r="58651" spans="6:8" x14ac:dyDescent="0.25">
      <c r="F58651" s="11"/>
      <c r="G58651" s="11"/>
      <c r="H58651" s="11"/>
    </row>
    <row r="58652" spans="6:8" x14ac:dyDescent="0.25">
      <c r="F58652" s="11"/>
      <c r="G58652" s="11"/>
      <c r="H58652" s="11"/>
    </row>
    <row r="58653" spans="6:8" x14ac:dyDescent="0.25">
      <c r="F58653" s="11"/>
      <c r="G58653" s="11"/>
      <c r="H58653" s="11"/>
    </row>
    <row r="58654" spans="6:8" x14ac:dyDescent="0.25">
      <c r="F58654" s="11"/>
      <c r="G58654" s="11"/>
      <c r="H58654" s="11"/>
    </row>
    <row r="58655" spans="6:8" x14ac:dyDescent="0.25">
      <c r="F58655" s="11"/>
      <c r="G58655" s="11"/>
      <c r="H58655" s="11"/>
    </row>
    <row r="58656" spans="6:8" x14ac:dyDescent="0.25">
      <c r="F58656" s="11"/>
      <c r="G58656" s="11"/>
      <c r="H58656" s="11"/>
    </row>
    <row r="58657" spans="6:8" x14ac:dyDescent="0.25">
      <c r="F58657" s="11"/>
      <c r="G58657" s="11"/>
      <c r="H58657" s="11"/>
    </row>
    <row r="58658" spans="6:8" x14ac:dyDescent="0.25">
      <c r="F58658" s="11"/>
      <c r="G58658" s="11"/>
      <c r="H58658" s="11"/>
    </row>
    <row r="58659" spans="6:8" x14ac:dyDescent="0.25">
      <c r="F58659" s="11"/>
      <c r="G58659" s="11"/>
      <c r="H58659" s="11"/>
    </row>
    <row r="58660" spans="6:8" x14ac:dyDescent="0.25">
      <c r="F58660" s="11"/>
      <c r="G58660" s="11"/>
      <c r="H58660" s="11"/>
    </row>
    <row r="58661" spans="6:8" x14ac:dyDescent="0.25">
      <c r="F58661" s="11"/>
      <c r="G58661" s="11"/>
      <c r="H58661" s="11"/>
    </row>
    <row r="58662" spans="6:8" x14ac:dyDescent="0.25">
      <c r="F58662" s="11"/>
      <c r="G58662" s="11"/>
      <c r="H58662" s="11"/>
    </row>
    <row r="58663" spans="6:8" x14ac:dyDescent="0.25">
      <c r="F58663" s="11"/>
      <c r="G58663" s="11"/>
      <c r="H58663" s="11"/>
    </row>
    <row r="58664" spans="6:8" x14ac:dyDescent="0.25">
      <c r="F58664" s="11"/>
      <c r="G58664" s="11"/>
      <c r="H58664" s="11"/>
    </row>
    <row r="58665" spans="6:8" x14ac:dyDescent="0.25">
      <c r="F58665" s="11"/>
      <c r="G58665" s="11"/>
      <c r="H58665" s="11"/>
    </row>
    <row r="58666" spans="6:8" x14ac:dyDescent="0.25">
      <c r="F58666" s="11"/>
      <c r="G58666" s="11"/>
      <c r="H58666" s="11"/>
    </row>
    <row r="58667" spans="6:8" x14ac:dyDescent="0.25">
      <c r="F58667" s="11"/>
      <c r="G58667" s="11"/>
      <c r="H58667" s="11"/>
    </row>
    <row r="58668" spans="6:8" x14ac:dyDescent="0.25">
      <c r="F58668" s="11"/>
      <c r="G58668" s="11"/>
      <c r="H58668" s="11"/>
    </row>
    <row r="58669" spans="6:8" x14ac:dyDescent="0.25">
      <c r="F58669" s="11"/>
      <c r="G58669" s="11"/>
      <c r="H58669" s="11"/>
    </row>
    <row r="58670" spans="6:8" x14ac:dyDescent="0.25">
      <c r="F58670" s="11"/>
      <c r="G58670" s="11"/>
      <c r="H58670" s="11"/>
    </row>
    <row r="58671" spans="6:8" x14ac:dyDescent="0.25">
      <c r="F58671" s="11"/>
      <c r="G58671" s="11"/>
      <c r="H58671" s="11"/>
    </row>
    <row r="58672" spans="6:8" x14ac:dyDescent="0.25">
      <c r="F58672" s="11"/>
      <c r="G58672" s="11"/>
      <c r="H58672" s="11"/>
    </row>
    <row r="58673" spans="6:8" x14ac:dyDescent="0.25">
      <c r="F58673" s="11"/>
      <c r="G58673" s="11"/>
      <c r="H58673" s="11"/>
    </row>
    <row r="58674" spans="6:8" x14ac:dyDescent="0.25">
      <c r="F58674" s="11"/>
      <c r="G58674" s="11"/>
      <c r="H58674" s="11"/>
    </row>
    <row r="58675" spans="6:8" x14ac:dyDescent="0.25">
      <c r="F58675" s="11"/>
      <c r="G58675" s="11"/>
      <c r="H58675" s="11"/>
    </row>
    <row r="58676" spans="6:8" x14ac:dyDescent="0.25">
      <c r="F58676" s="11"/>
      <c r="G58676" s="11"/>
      <c r="H58676" s="11"/>
    </row>
    <row r="58677" spans="6:8" x14ac:dyDescent="0.25">
      <c r="F58677" s="11"/>
      <c r="G58677" s="11"/>
      <c r="H58677" s="11"/>
    </row>
    <row r="58678" spans="6:8" x14ac:dyDescent="0.25">
      <c r="F58678" s="11"/>
      <c r="G58678" s="11"/>
      <c r="H58678" s="11"/>
    </row>
    <row r="58679" spans="6:8" x14ac:dyDescent="0.25">
      <c r="F58679" s="11"/>
      <c r="G58679" s="11"/>
      <c r="H58679" s="11"/>
    </row>
    <row r="58680" spans="6:8" x14ac:dyDescent="0.25">
      <c r="F58680" s="11"/>
      <c r="G58680" s="11"/>
      <c r="H58680" s="11"/>
    </row>
    <row r="58681" spans="6:8" x14ac:dyDescent="0.25">
      <c r="F58681" s="11"/>
      <c r="G58681" s="11"/>
      <c r="H58681" s="11"/>
    </row>
    <row r="58682" spans="6:8" x14ac:dyDescent="0.25">
      <c r="F58682" s="11"/>
      <c r="G58682" s="11"/>
      <c r="H58682" s="11"/>
    </row>
    <row r="58683" spans="6:8" x14ac:dyDescent="0.25">
      <c r="F58683" s="11"/>
      <c r="G58683" s="11"/>
      <c r="H58683" s="11"/>
    </row>
    <row r="58684" spans="6:8" x14ac:dyDescent="0.25">
      <c r="F58684" s="11"/>
      <c r="G58684" s="11"/>
      <c r="H58684" s="11"/>
    </row>
    <row r="58685" spans="6:8" x14ac:dyDescent="0.25">
      <c r="F58685" s="11"/>
      <c r="G58685" s="11"/>
      <c r="H58685" s="11"/>
    </row>
    <row r="58686" spans="6:8" x14ac:dyDescent="0.25">
      <c r="F58686" s="11"/>
      <c r="G58686" s="11"/>
      <c r="H58686" s="11"/>
    </row>
    <row r="58687" spans="6:8" x14ac:dyDescent="0.25">
      <c r="F58687" s="11"/>
      <c r="G58687" s="11"/>
      <c r="H58687" s="11"/>
    </row>
    <row r="58688" spans="6:8" x14ac:dyDescent="0.25">
      <c r="F58688" s="11"/>
      <c r="G58688" s="11"/>
      <c r="H58688" s="11"/>
    </row>
    <row r="58689" spans="6:8" x14ac:dyDescent="0.25">
      <c r="F58689" s="11"/>
      <c r="G58689" s="11"/>
      <c r="H58689" s="11"/>
    </row>
    <row r="58690" spans="6:8" x14ac:dyDescent="0.25">
      <c r="F58690" s="11"/>
      <c r="G58690" s="11"/>
      <c r="H58690" s="11"/>
    </row>
    <row r="58691" spans="6:8" x14ac:dyDescent="0.25">
      <c r="F58691" s="11"/>
      <c r="G58691" s="11"/>
      <c r="H58691" s="11"/>
    </row>
    <row r="58692" spans="6:8" x14ac:dyDescent="0.25">
      <c r="F58692" s="11"/>
      <c r="G58692" s="11"/>
      <c r="H58692" s="11"/>
    </row>
    <row r="58693" spans="6:8" x14ac:dyDescent="0.25">
      <c r="F58693" s="11"/>
      <c r="G58693" s="11"/>
      <c r="H58693" s="11"/>
    </row>
    <row r="58694" spans="6:8" x14ac:dyDescent="0.25">
      <c r="F58694" s="11"/>
      <c r="G58694" s="11"/>
      <c r="H58694" s="11"/>
    </row>
    <row r="58695" spans="6:8" x14ac:dyDescent="0.25">
      <c r="F58695" s="11"/>
      <c r="G58695" s="11"/>
      <c r="H58695" s="11"/>
    </row>
    <row r="58696" spans="6:8" x14ac:dyDescent="0.25">
      <c r="F58696" s="11"/>
      <c r="G58696" s="11"/>
      <c r="H58696" s="11"/>
    </row>
    <row r="58697" spans="6:8" x14ac:dyDescent="0.25">
      <c r="F58697" s="11"/>
      <c r="G58697" s="11"/>
      <c r="H58697" s="11"/>
    </row>
    <row r="58698" spans="6:8" x14ac:dyDescent="0.25">
      <c r="F58698" s="11"/>
      <c r="G58698" s="11"/>
      <c r="H58698" s="11"/>
    </row>
    <row r="58699" spans="6:8" x14ac:dyDescent="0.25">
      <c r="F58699" s="11"/>
      <c r="G58699" s="11"/>
      <c r="H58699" s="11"/>
    </row>
    <row r="58700" spans="6:8" x14ac:dyDescent="0.25">
      <c r="F58700" s="11"/>
      <c r="G58700" s="11"/>
      <c r="H58700" s="11"/>
    </row>
    <row r="58701" spans="6:8" x14ac:dyDescent="0.25">
      <c r="F58701" s="11"/>
      <c r="G58701" s="11"/>
      <c r="H58701" s="11"/>
    </row>
    <row r="58702" spans="6:8" x14ac:dyDescent="0.25">
      <c r="F58702" s="11"/>
      <c r="G58702" s="11"/>
      <c r="H58702" s="11"/>
    </row>
    <row r="58703" spans="6:8" x14ac:dyDescent="0.25">
      <c r="F58703" s="11"/>
      <c r="G58703" s="11"/>
      <c r="H58703" s="11"/>
    </row>
    <row r="58704" spans="6:8" x14ac:dyDescent="0.25">
      <c r="F58704" s="11"/>
      <c r="G58704" s="11"/>
      <c r="H58704" s="11"/>
    </row>
    <row r="58705" spans="6:8" x14ac:dyDescent="0.25">
      <c r="F58705" s="11"/>
      <c r="G58705" s="11"/>
      <c r="H58705" s="11"/>
    </row>
    <row r="58706" spans="6:8" x14ac:dyDescent="0.25">
      <c r="F58706" s="11"/>
      <c r="G58706" s="11"/>
      <c r="H58706" s="11"/>
    </row>
    <row r="58707" spans="6:8" x14ac:dyDescent="0.25">
      <c r="F58707" s="11"/>
      <c r="G58707" s="11"/>
      <c r="H58707" s="11"/>
    </row>
    <row r="58708" spans="6:8" x14ac:dyDescent="0.25">
      <c r="F58708" s="11"/>
      <c r="G58708" s="11"/>
      <c r="H58708" s="11"/>
    </row>
    <row r="58709" spans="6:8" x14ac:dyDescent="0.25">
      <c r="F58709" s="11"/>
      <c r="G58709" s="11"/>
      <c r="H58709" s="11"/>
    </row>
    <row r="58710" spans="6:8" x14ac:dyDescent="0.25">
      <c r="F58710" s="11"/>
      <c r="G58710" s="11"/>
      <c r="H58710" s="11"/>
    </row>
    <row r="58711" spans="6:8" x14ac:dyDescent="0.25">
      <c r="F58711" s="11"/>
      <c r="G58711" s="11"/>
      <c r="H58711" s="11"/>
    </row>
    <row r="58712" spans="6:8" x14ac:dyDescent="0.25">
      <c r="F58712" s="11"/>
      <c r="G58712" s="11"/>
      <c r="H58712" s="11"/>
    </row>
    <row r="58713" spans="6:8" x14ac:dyDescent="0.25">
      <c r="F58713" s="11"/>
      <c r="G58713" s="11"/>
      <c r="H58713" s="11"/>
    </row>
    <row r="58714" spans="6:8" x14ac:dyDescent="0.25">
      <c r="F58714" s="11"/>
      <c r="G58714" s="11"/>
      <c r="H58714" s="11"/>
    </row>
    <row r="58715" spans="6:8" x14ac:dyDescent="0.25">
      <c r="F58715" s="11"/>
      <c r="G58715" s="11"/>
      <c r="H58715" s="11"/>
    </row>
    <row r="58716" spans="6:8" x14ac:dyDescent="0.25">
      <c r="F58716" s="11"/>
      <c r="G58716" s="11"/>
      <c r="H58716" s="11"/>
    </row>
    <row r="58717" spans="6:8" x14ac:dyDescent="0.25">
      <c r="F58717" s="11"/>
      <c r="G58717" s="11"/>
      <c r="H58717" s="11"/>
    </row>
    <row r="58718" spans="6:8" x14ac:dyDescent="0.25">
      <c r="F58718" s="11"/>
      <c r="G58718" s="11"/>
      <c r="H58718" s="11"/>
    </row>
    <row r="58719" spans="6:8" x14ac:dyDescent="0.25">
      <c r="F58719" s="11"/>
      <c r="G58719" s="11"/>
      <c r="H58719" s="11"/>
    </row>
    <row r="58720" spans="6:8" x14ac:dyDescent="0.25">
      <c r="F58720" s="11"/>
      <c r="G58720" s="11"/>
      <c r="H58720" s="11"/>
    </row>
    <row r="58721" spans="6:8" x14ac:dyDescent="0.25">
      <c r="F58721" s="11"/>
      <c r="G58721" s="11"/>
      <c r="H58721" s="11"/>
    </row>
    <row r="58722" spans="6:8" x14ac:dyDescent="0.25">
      <c r="F58722" s="11"/>
      <c r="G58722" s="11"/>
      <c r="H58722" s="11"/>
    </row>
    <row r="58723" spans="6:8" x14ac:dyDescent="0.25">
      <c r="F58723" s="11"/>
      <c r="G58723" s="11"/>
      <c r="H58723" s="11"/>
    </row>
    <row r="58724" spans="6:8" x14ac:dyDescent="0.25">
      <c r="F58724" s="11"/>
      <c r="G58724" s="11"/>
      <c r="H58724" s="11"/>
    </row>
    <row r="58725" spans="6:8" x14ac:dyDescent="0.25">
      <c r="F58725" s="11"/>
      <c r="G58725" s="11"/>
      <c r="H58725" s="11"/>
    </row>
    <row r="58726" spans="6:8" x14ac:dyDescent="0.25">
      <c r="F58726" s="11"/>
      <c r="G58726" s="11"/>
      <c r="H58726" s="11"/>
    </row>
    <row r="58727" spans="6:8" x14ac:dyDescent="0.25">
      <c r="F58727" s="11"/>
      <c r="G58727" s="11"/>
      <c r="H58727" s="11"/>
    </row>
    <row r="58728" spans="6:8" x14ac:dyDescent="0.25">
      <c r="F58728" s="11"/>
      <c r="G58728" s="11"/>
      <c r="H58728" s="11"/>
    </row>
    <row r="58729" spans="6:8" x14ac:dyDescent="0.25">
      <c r="F58729" s="11"/>
      <c r="G58729" s="11"/>
      <c r="H58729" s="11"/>
    </row>
    <row r="58730" spans="6:8" x14ac:dyDescent="0.25">
      <c r="F58730" s="11"/>
      <c r="G58730" s="11"/>
      <c r="H58730" s="11"/>
    </row>
    <row r="58731" spans="6:8" x14ac:dyDescent="0.25">
      <c r="F58731" s="11"/>
      <c r="G58731" s="11"/>
      <c r="H58731" s="11"/>
    </row>
    <row r="58732" spans="6:8" x14ac:dyDescent="0.25">
      <c r="F58732" s="11"/>
      <c r="G58732" s="11"/>
      <c r="H58732" s="11"/>
    </row>
    <row r="58733" spans="6:8" x14ac:dyDescent="0.25">
      <c r="F58733" s="11"/>
      <c r="G58733" s="11"/>
      <c r="H58733" s="11"/>
    </row>
    <row r="58734" spans="6:8" x14ac:dyDescent="0.25">
      <c r="F58734" s="11"/>
      <c r="G58734" s="11"/>
      <c r="H58734" s="11"/>
    </row>
    <row r="58735" spans="6:8" x14ac:dyDescent="0.25">
      <c r="F58735" s="11"/>
      <c r="G58735" s="11"/>
      <c r="H58735" s="11"/>
    </row>
    <row r="58736" spans="6:8" x14ac:dyDescent="0.25">
      <c r="F58736" s="11"/>
      <c r="G58736" s="11"/>
      <c r="H58736" s="11"/>
    </row>
    <row r="58737" spans="6:8" x14ac:dyDescent="0.25">
      <c r="F58737" s="11"/>
      <c r="G58737" s="11"/>
      <c r="H58737" s="11"/>
    </row>
    <row r="58738" spans="6:8" x14ac:dyDescent="0.25">
      <c r="F58738" s="11"/>
      <c r="G58738" s="11"/>
      <c r="H58738" s="11"/>
    </row>
    <row r="58739" spans="6:8" x14ac:dyDescent="0.25">
      <c r="F58739" s="11"/>
      <c r="G58739" s="11"/>
      <c r="H58739" s="11"/>
    </row>
    <row r="58740" spans="6:8" x14ac:dyDescent="0.25">
      <c r="F58740" s="11"/>
      <c r="G58740" s="11"/>
      <c r="H58740" s="11"/>
    </row>
    <row r="58741" spans="6:8" x14ac:dyDescent="0.25">
      <c r="F58741" s="11"/>
      <c r="G58741" s="11"/>
      <c r="H58741" s="11"/>
    </row>
    <row r="58742" spans="6:8" x14ac:dyDescent="0.25">
      <c r="F58742" s="11"/>
      <c r="G58742" s="11"/>
      <c r="H58742" s="11"/>
    </row>
    <row r="58743" spans="6:8" x14ac:dyDescent="0.25">
      <c r="F58743" s="11"/>
      <c r="G58743" s="11"/>
      <c r="H58743" s="11"/>
    </row>
    <row r="58744" spans="6:8" x14ac:dyDescent="0.25">
      <c r="F58744" s="11"/>
      <c r="G58744" s="11"/>
      <c r="H58744" s="11"/>
    </row>
    <row r="58745" spans="6:8" x14ac:dyDescent="0.25">
      <c r="F58745" s="11"/>
      <c r="G58745" s="11"/>
      <c r="H58745" s="11"/>
    </row>
    <row r="58746" spans="6:8" x14ac:dyDescent="0.25">
      <c r="F58746" s="11"/>
      <c r="G58746" s="11"/>
      <c r="H58746" s="11"/>
    </row>
    <row r="58747" spans="6:8" x14ac:dyDescent="0.25">
      <c r="F58747" s="11"/>
      <c r="G58747" s="11"/>
      <c r="H58747" s="11"/>
    </row>
    <row r="58748" spans="6:8" x14ac:dyDescent="0.25">
      <c r="F58748" s="11"/>
      <c r="G58748" s="11"/>
      <c r="H58748" s="11"/>
    </row>
    <row r="58749" spans="6:8" x14ac:dyDescent="0.25">
      <c r="F58749" s="11"/>
      <c r="G58749" s="11"/>
      <c r="H58749" s="11"/>
    </row>
    <row r="58750" spans="6:8" x14ac:dyDescent="0.25">
      <c r="F58750" s="11"/>
      <c r="G58750" s="11"/>
      <c r="H58750" s="11"/>
    </row>
    <row r="58751" spans="6:8" x14ac:dyDescent="0.25">
      <c r="F58751" s="11"/>
      <c r="G58751" s="11"/>
      <c r="H58751" s="11"/>
    </row>
    <row r="58752" spans="6:8" x14ac:dyDescent="0.25">
      <c r="F58752" s="11"/>
      <c r="G58752" s="11"/>
      <c r="H58752" s="11"/>
    </row>
    <row r="58753" spans="6:8" x14ac:dyDescent="0.25">
      <c r="F58753" s="11"/>
      <c r="G58753" s="11"/>
      <c r="H58753" s="11"/>
    </row>
    <row r="58754" spans="6:8" x14ac:dyDescent="0.25">
      <c r="F58754" s="11"/>
      <c r="G58754" s="11"/>
      <c r="H58754" s="11"/>
    </row>
    <row r="58755" spans="6:8" x14ac:dyDescent="0.25">
      <c r="F58755" s="11"/>
      <c r="G58755" s="11"/>
      <c r="H58755" s="11"/>
    </row>
    <row r="58756" spans="6:8" x14ac:dyDescent="0.25">
      <c r="F58756" s="11"/>
      <c r="G58756" s="11"/>
      <c r="H58756" s="11"/>
    </row>
    <row r="58757" spans="6:8" x14ac:dyDescent="0.25">
      <c r="F58757" s="11"/>
      <c r="G58757" s="11"/>
      <c r="H58757" s="11"/>
    </row>
    <row r="58758" spans="6:8" x14ac:dyDescent="0.25">
      <c r="F58758" s="11"/>
      <c r="G58758" s="11"/>
      <c r="H58758" s="11"/>
    </row>
    <row r="58759" spans="6:8" x14ac:dyDescent="0.25">
      <c r="F58759" s="11"/>
      <c r="G58759" s="11"/>
      <c r="H58759" s="11"/>
    </row>
    <row r="58760" spans="6:8" x14ac:dyDescent="0.25">
      <c r="F58760" s="11"/>
      <c r="G58760" s="11"/>
      <c r="H58760" s="11"/>
    </row>
    <row r="58761" spans="6:8" x14ac:dyDescent="0.25">
      <c r="F58761" s="11"/>
      <c r="G58761" s="11"/>
      <c r="H58761" s="11"/>
    </row>
    <row r="58762" spans="6:8" x14ac:dyDescent="0.25">
      <c r="F58762" s="11"/>
      <c r="G58762" s="11"/>
      <c r="H58762" s="11"/>
    </row>
    <row r="58763" spans="6:8" x14ac:dyDescent="0.25">
      <c r="F58763" s="11"/>
      <c r="G58763" s="11"/>
      <c r="H58763" s="11"/>
    </row>
    <row r="58764" spans="6:8" x14ac:dyDescent="0.25">
      <c r="F58764" s="11"/>
      <c r="G58764" s="11"/>
      <c r="H58764" s="11"/>
    </row>
    <row r="58765" spans="6:8" x14ac:dyDescent="0.25">
      <c r="F58765" s="11"/>
      <c r="G58765" s="11"/>
      <c r="H58765" s="11"/>
    </row>
    <row r="58766" spans="6:8" x14ac:dyDescent="0.25">
      <c r="F58766" s="11"/>
      <c r="G58766" s="11"/>
      <c r="H58766" s="11"/>
    </row>
    <row r="58767" spans="6:8" x14ac:dyDescent="0.25">
      <c r="F58767" s="11"/>
      <c r="G58767" s="11"/>
      <c r="H58767" s="11"/>
    </row>
    <row r="58768" spans="6:8" x14ac:dyDescent="0.25">
      <c r="F58768" s="11"/>
      <c r="G58768" s="11"/>
      <c r="H58768" s="11"/>
    </row>
    <row r="58769" spans="6:8" x14ac:dyDescent="0.25">
      <c r="F58769" s="11"/>
      <c r="G58769" s="11"/>
      <c r="H58769" s="11"/>
    </row>
    <row r="58770" spans="6:8" x14ac:dyDescent="0.25">
      <c r="F58770" s="11"/>
      <c r="G58770" s="11"/>
      <c r="H58770" s="11"/>
    </row>
    <row r="58771" spans="6:8" x14ac:dyDescent="0.25">
      <c r="F58771" s="11"/>
      <c r="G58771" s="11"/>
      <c r="H58771" s="11"/>
    </row>
    <row r="58772" spans="6:8" x14ac:dyDescent="0.25">
      <c r="F58772" s="11"/>
      <c r="G58772" s="11"/>
      <c r="H58772" s="11"/>
    </row>
    <row r="58773" spans="6:8" x14ac:dyDescent="0.25">
      <c r="F58773" s="11"/>
      <c r="G58773" s="11"/>
      <c r="H58773" s="11"/>
    </row>
    <row r="58774" spans="6:8" x14ac:dyDescent="0.25">
      <c r="F58774" s="11"/>
      <c r="G58774" s="11"/>
      <c r="H58774" s="11"/>
    </row>
    <row r="58775" spans="6:8" x14ac:dyDescent="0.25">
      <c r="F58775" s="11"/>
      <c r="G58775" s="11"/>
      <c r="H58775" s="11"/>
    </row>
    <row r="58776" spans="6:8" x14ac:dyDescent="0.25">
      <c r="F58776" s="11"/>
      <c r="G58776" s="11"/>
      <c r="H58776" s="11"/>
    </row>
    <row r="58777" spans="6:8" x14ac:dyDescent="0.25">
      <c r="F58777" s="11"/>
      <c r="G58777" s="11"/>
      <c r="H58777" s="11"/>
    </row>
    <row r="58778" spans="6:8" x14ac:dyDescent="0.25">
      <c r="F58778" s="11"/>
      <c r="G58778" s="11"/>
      <c r="H58778" s="11"/>
    </row>
    <row r="58779" spans="6:8" x14ac:dyDescent="0.25">
      <c r="F58779" s="11"/>
      <c r="G58779" s="11"/>
      <c r="H58779" s="11"/>
    </row>
    <row r="58780" spans="6:8" x14ac:dyDescent="0.25">
      <c r="F58780" s="11"/>
      <c r="G58780" s="11"/>
      <c r="H58780" s="11"/>
    </row>
    <row r="58781" spans="6:8" x14ac:dyDescent="0.25">
      <c r="F58781" s="11"/>
      <c r="G58781" s="11"/>
      <c r="H58781" s="11"/>
    </row>
    <row r="58782" spans="6:8" x14ac:dyDescent="0.25">
      <c r="F58782" s="11"/>
      <c r="G58782" s="11"/>
      <c r="H58782" s="11"/>
    </row>
    <row r="58783" spans="6:8" x14ac:dyDescent="0.25">
      <c r="F58783" s="11"/>
      <c r="G58783" s="11"/>
      <c r="H58783" s="11"/>
    </row>
    <row r="58784" spans="6:8" x14ac:dyDescent="0.25">
      <c r="F58784" s="11"/>
      <c r="G58784" s="11"/>
      <c r="H58784" s="11"/>
    </row>
    <row r="58785" spans="6:8" x14ac:dyDescent="0.25">
      <c r="F58785" s="11"/>
      <c r="G58785" s="11"/>
      <c r="H58785" s="11"/>
    </row>
    <row r="58786" spans="6:8" x14ac:dyDescent="0.25">
      <c r="F58786" s="11"/>
      <c r="G58786" s="11"/>
      <c r="H58786" s="11"/>
    </row>
    <row r="58787" spans="6:8" x14ac:dyDescent="0.25">
      <c r="F58787" s="11"/>
      <c r="G58787" s="11"/>
      <c r="H58787" s="11"/>
    </row>
    <row r="58788" spans="6:8" x14ac:dyDescent="0.25">
      <c r="F58788" s="11"/>
      <c r="G58788" s="11"/>
      <c r="H58788" s="11"/>
    </row>
    <row r="58789" spans="6:8" x14ac:dyDescent="0.25">
      <c r="F58789" s="11"/>
      <c r="G58789" s="11"/>
      <c r="H58789" s="11"/>
    </row>
    <row r="58790" spans="6:8" x14ac:dyDescent="0.25">
      <c r="F58790" s="11"/>
      <c r="G58790" s="11"/>
      <c r="H58790" s="11"/>
    </row>
    <row r="58791" spans="6:8" x14ac:dyDescent="0.25">
      <c r="F58791" s="11"/>
      <c r="G58791" s="11"/>
      <c r="H58791" s="11"/>
    </row>
    <row r="58792" spans="6:8" x14ac:dyDescent="0.25">
      <c r="F58792" s="11"/>
      <c r="G58792" s="11"/>
      <c r="H58792" s="11"/>
    </row>
    <row r="58793" spans="6:8" x14ac:dyDescent="0.25">
      <c r="F58793" s="11"/>
      <c r="G58793" s="11"/>
      <c r="H58793" s="11"/>
    </row>
    <row r="58794" spans="6:8" x14ac:dyDescent="0.25">
      <c r="F58794" s="11"/>
      <c r="G58794" s="11"/>
      <c r="H58794" s="11"/>
    </row>
    <row r="58795" spans="6:8" x14ac:dyDescent="0.25">
      <c r="F58795" s="11"/>
      <c r="G58795" s="11"/>
      <c r="H58795" s="11"/>
    </row>
    <row r="58796" spans="6:8" x14ac:dyDescent="0.25">
      <c r="F58796" s="11"/>
      <c r="G58796" s="11"/>
      <c r="H58796" s="11"/>
    </row>
    <row r="58797" spans="6:8" x14ac:dyDescent="0.25">
      <c r="F58797" s="11"/>
      <c r="G58797" s="11"/>
      <c r="H58797" s="11"/>
    </row>
    <row r="58798" spans="6:8" x14ac:dyDescent="0.25">
      <c r="F58798" s="11"/>
      <c r="G58798" s="11"/>
      <c r="H58798" s="11"/>
    </row>
    <row r="58799" spans="6:8" x14ac:dyDescent="0.25">
      <c r="F58799" s="11"/>
      <c r="G58799" s="11"/>
      <c r="H58799" s="11"/>
    </row>
    <row r="58800" spans="6:8" x14ac:dyDescent="0.25">
      <c r="F58800" s="11"/>
      <c r="G58800" s="11"/>
      <c r="H58800" s="11"/>
    </row>
    <row r="58801" spans="6:8" x14ac:dyDescent="0.25">
      <c r="F58801" s="11"/>
      <c r="G58801" s="11"/>
      <c r="H58801" s="11"/>
    </row>
    <row r="58802" spans="6:8" x14ac:dyDescent="0.25">
      <c r="F58802" s="11"/>
      <c r="G58802" s="11"/>
      <c r="H58802" s="11"/>
    </row>
    <row r="58803" spans="6:8" x14ac:dyDescent="0.25">
      <c r="F58803" s="11"/>
      <c r="G58803" s="11"/>
      <c r="H58803" s="11"/>
    </row>
    <row r="58804" spans="6:8" x14ac:dyDescent="0.25">
      <c r="F58804" s="11"/>
      <c r="G58804" s="11"/>
      <c r="H58804" s="11"/>
    </row>
    <row r="58805" spans="6:8" x14ac:dyDescent="0.25">
      <c r="F58805" s="11"/>
      <c r="G58805" s="11"/>
      <c r="H58805" s="11"/>
    </row>
    <row r="58806" spans="6:8" x14ac:dyDescent="0.25">
      <c r="F58806" s="11"/>
      <c r="G58806" s="11"/>
      <c r="H58806" s="11"/>
    </row>
    <row r="58807" spans="6:8" x14ac:dyDescent="0.25">
      <c r="F58807" s="11"/>
      <c r="G58807" s="11"/>
      <c r="H58807" s="11"/>
    </row>
    <row r="58808" spans="6:8" x14ac:dyDescent="0.25">
      <c r="F58808" s="11"/>
      <c r="G58808" s="11"/>
      <c r="H58808" s="11"/>
    </row>
    <row r="58809" spans="6:8" x14ac:dyDescent="0.25">
      <c r="F58809" s="11"/>
      <c r="G58809" s="11"/>
      <c r="H58809" s="11"/>
    </row>
    <row r="58810" spans="6:8" x14ac:dyDescent="0.25">
      <c r="F58810" s="11"/>
      <c r="G58810" s="11"/>
      <c r="H58810" s="11"/>
    </row>
    <row r="58811" spans="6:8" x14ac:dyDescent="0.25">
      <c r="F58811" s="11"/>
      <c r="G58811" s="11"/>
      <c r="H58811" s="11"/>
    </row>
    <row r="58812" spans="6:8" x14ac:dyDescent="0.25">
      <c r="F58812" s="11"/>
      <c r="G58812" s="11"/>
      <c r="H58812" s="11"/>
    </row>
    <row r="58813" spans="6:8" x14ac:dyDescent="0.25">
      <c r="F58813" s="11"/>
      <c r="G58813" s="11"/>
      <c r="H58813" s="11"/>
    </row>
    <row r="58814" spans="6:8" x14ac:dyDescent="0.25">
      <c r="F58814" s="11"/>
      <c r="G58814" s="11"/>
      <c r="H58814" s="11"/>
    </row>
    <row r="58815" spans="6:8" x14ac:dyDescent="0.25">
      <c r="F58815" s="11"/>
      <c r="G58815" s="11"/>
      <c r="H58815" s="11"/>
    </row>
    <row r="58816" spans="6:8" x14ac:dyDescent="0.25">
      <c r="F58816" s="11"/>
      <c r="G58816" s="11"/>
      <c r="H58816" s="11"/>
    </row>
    <row r="58817" spans="6:8" x14ac:dyDescent="0.25">
      <c r="F58817" s="11"/>
      <c r="G58817" s="11"/>
      <c r="H58817" s="11"/>
    </row>
    <row r="58818" spans="6:8" x14ac:dyDescent="0.25">
      <c r="F58818" s="11"/>
      <c r="G58818" s="11"/>
      <c r="H58818" s="11"/>
    </row>
    <row r="58819" spans="6:8" x14ac:dyDescent="0.25">
      <c r="F58819" s="11"/>
      <c r="G58819" s="11"/>
      <c r="H58819" s="11"/>
    </row>
    <row r="58820" spans="6:8" x14ac:dyDescent="0.25">
      <c r="F58820" s="11"/>
      <c r="G58820" s="11"/>
      <c r="H58820" s="11"/>
    </row>
    <row r="58821" spans="6:8" x14ac:dyDescent="0.25">
      <c r="F58821" s="11"/>
      <c r="G58821" s="11"/>
      <c r="H58821" s="11"/>
    </row>
    <row r="58822" spans="6:8" x14ac:dyDescent="0.25">
      <c r="F58822" s="11"/>
      <c r="G58822" s="11"/>
      <c r="H58822" s="11"/>
    </row>
    <row r="58823" spans="6:8" x14ac:dyDescent="0.25">
      <c r="F58823" s="11"/>
      <c r="G58823" s="11"/>
      <c r="H58823" s="11"/>
    </row>
    <row r="58824" spans="6:8" x14ac:dyDescent="0.25">
      <c r="F58824" s="11"/>
      <c r="G58824" s="11"/>
      <c r="H58824" s="11"/>
    </row>
    <row r="58825" spans="6:8" x14ac:dyDescent="0.25">
      <c r="F58825" s="11"/>
      <c r="G58825" s="11"/>
      <c r="H58825" s="11"/>
    </row>
    <row r="58826" spans="6:8" x14ac:dyDescent="0.25">
      <c r="F58826" s="11"/>
      <c r="G58826" s="11"/>
      <c r="H58826" s="11"/>
    </row>
    <row r="58827" spans="6:8" x14ac:dyDescent="0.25">
      <c r="F58827" s="11"/>
      <c r="G58827" s="11"/>
      <c r="H58827" s="11"/>
    </row>
    <row r="58828" spans="6:8" x14ac:dyDescent="0.25">
      <c r="F58828" s="11"/>
      <c r="G58828" s="11"/>
      <c r="H58828" s="11"/>
    </row>
    <row r="58829" spans="6:8" x14ac:dyDescent="0.25">
      <c r="F58829" s="11"/>
      <c r="G58829" s="11"/>
      <c r="H58829" s="11"/>
    </row>
    <row r="58830" spans="6:8" x14ac:dyDescent="0.25">
      <c r="F58830" s="11"/>
      <c r="G58830" s="11"/>
      <c r="H58830" s="11"/>
    </row>
    <row r="58831" spans="6:8" x14ac:dyDescent="0.25">
      <c r="F58831" s="11"/>
      <c r="G58831" s="11"/>
      <c r="H58831" s="11"/>
    </row>
    <row r="58832" spans="6:8" x14ac:dyDescent="0.25">
      <c r="F58832" s="11"/>
      <c r="G58832" s="11"/>
      <c r="H58832" s="11"/>
    </row>
    <row r="58833" spans="6:8" x14ac:dyDescent="0.25">
      <c r="F58833" s="11"/>
      <c r="G58833" s="11"/>
      <c r="H58833" s="11"/>
    </row>
    <row r="58834" spans="6:8" x14ac:dyDescent="0.25">
      <c r="F58834" s="11"/>
      <c r="G58834" s="11"/>
      <c r="H58834" s="11"/>
    </row>
    <row r="58835" spans="6:8" x14ac:dyDescent="0.25">
      <c r="F58835" s="11"/>
      <c r="G58835" s="11"/>
      <c r="H58835" s="11"/>
    </row>
    <row r="58836" spans="6:8" x14ac:dyDescent="0.25">
      <c r="F58836" s="11"/>
      <c r="G58836" s="11"/>
      <c r="H58836" s="11"/>
    </row>
    <row r="58837" spans="6:8" x14ac:dyDescent="0.25">
      <c r="F58837" s="11"/>
      <c r="G58837" s="11"/>
      <c r="H58837" s="11"/>
    </row>
    <row r="58838" spans="6:8" x14ac:dyDescent="0.25">
      <c r="F58838" s="11"/>
      <c r="G58838" s="11"/>
      <c r="H58838" s="11"/>
    </row>
    <row r="58839" spans="6:8" x14ac:dyDescent="0.25">
      <c r="F58839" s="11"/>
      <c r="G58839" s="11"/>
      <c r="H58839" s="11"/>
    </row>
    <row r="58840" spans="6:8" x14ac:dyDescent="0.25">
      <c r="F58840" s="11"/>
      <c r="G58840" s="11"/>
      <c r="H58840" s="11"/>
    </row>
    <row r="58841" spans="6:8" x14ac:dyDescent="0.25">
      <c r="F58841" s="11"/>
      <c r="G58841" s="11"/>
      <c r="H58841" s="11"/>
    </row>
    <row r="58842" spans="6:8" x14ac:dyDescent="0.25">
      <c r="F58842" s="11"/>
      <c r="G58842" s="11"/>
      <c r="H58842" s="11"/>
    </row>
    <row r="58843" spans="6:8" x14ac:dyDescent="0.25">
      <c r="F58843" s="11"/>
      <c r="G58843" s="11"/>
      <c r="H58843" s="11"/>
    </row>
    <row r="58844" spans="6:8" x14ac:dyDescent="0.25">
      <c r="F58844" s="11"/>
      <c r="G58844" s="11"/>
      <c r="H58844" s="11"/>
    </row>
    <row r="58845" spans="6:8" x14ac:dyDescent="0.25">
      <c r="F58845" s="11"/>
      <c r="G58845" s="11"/>
      <c r="H58845" s="11"/>
    </row>
    <row r="58846" spans="6:8" x14ac:dyDescent="0.25">
      <c r="F58846" s="11"/>
      <c r="G58846" s="11"/>
      <c r="H58846" s="11"/>
    </row>
    <row r="58847" spans="6:8" x14ac:dyDescent="0.25">
      <c r="F58847" s="11"/>
      <c r="G58847" s="11"/>
      <c r="H58847" s="11"/>
    </row>
    <row r="58848" spans="6:8" x14ac:dyDescent="0.25">
      <c r="F58848" s="11"/>
      <c r="G58848" s="11"/>
      <c r="H58848" s="11"/>
    </row>
    <row r="58849" spans="6:8" x14ac:dyDescent="0.25">
      <c r="F58849" s="11"/>
      <c r="G58849" s="11"/>
      <c r="H58849" s="11"/>
    </row>
    <row r="58850" spans="6:8" x14ac:dyDescent="0.25">
      <c r="F58850" s="11"/>
      <c r="G58850" s="11"/>
      <c r="H58850" s="11"/>
    </row>
    <row r="58851" spans="6:8" x14ac:dyDescent="0.25">
      <c r="F58851" s="11"/>
      <c r="G58851" s="11"/>
      <c r="H58851" s="11"/>
    </row>
    <row r="58852" spans="6:8" x14ac:dyDescent="0.25">
      <c r="F58852" s="11"/>
      <c r="G58852" s="11"/>
      <c r="H58852" s="11"/>
    </row>
    <row r="58853" spans="6:8" x14ac:dyDescent="0.25">
      <c r="F58853" s="11"/>
      <c r="G58853" s="11"/>
      <c r="H58853" s="11"/>
    </row>
    <row r="58854" spans="6:8" x14ac:dyDescent="0.25">
      <c r="F58854" s="11"/>
      <c r="G58854" s="11"/>
      <c r="H58854" s="11"/>
    </row>
    <row r="58855" spans="6:8" x14ac:dyDescent="0.25">
      <c r="F58855" s="11"/>
      <c r="G58855" s="11"/>
      <c r="H58855" s="11"/>
    </row>
    <row r="58856" spans="6:8" x14ac:dyDescent="0.25">
      <c r="F58856" s="11"/>
      <c r="G58856" s="11"/>
      <c r="H58856" s="11"/>
    </row>
    <row r="58857" spans="6:8" x14ac:dyDescent="0.25">
      <c r="F58857" s="11"/>
      <c r="G58857" s="11"/>
      <c r="H58857" s="11"/>
    </row>
    <row r="58858" spans="6:8" x14ac:dyDescent="0.25">
      <c r="F58858" s="11"/>
      <c r="G58858" s="11"/>
      <c r="H58858" s="11"/>
    </row>
    <row r="58859" spans="6:8" x14ac:dyDescent="0.25">
      <c r="F58859" s="11"/>
      <c r="G58859" s="11"/>
      <c r="H58859" s="11"/>
    </row>
    <row r="58860" spans="6:8" x14ac:dyDescent="0.25">
      <c r="F58860" s="11"/>
      <c r="G58860" s="11"/>
      <c r="H58860" s="11"/>
    </row>
    <row r="58861" spans="6:8" x14ac:dyDescent="0.25">
      <c r="F58861" s="11"/>
      <c r="G58861" s="11"/>
      <c r="H58861" s="11"/>
    </row>
    <row r="58862" spans="6:8" x14ac:dyDescent="0.25">
      <c r="F58862" s="11"/>
      <c r="G58862" s="11"/>
      <c r="H58862" s="11"/>
    </row>
    <row r="58863" spans="6:8" x14ac:dyDescent="0.25">
      <c r="F58863" s="11"/>
      <c r="G58863" s="11"/>
      <c r="H58863" s="11"/>
    </row>
    <row r="58864" spans="6:8" x14ac:dyDescent="0.25">
      <c r="F58864" s="11"/>
      <c r="G58864" s="11"/>
      <c r="H58864" s="11"/>
    </row>
    <row r="58865" spans="6:8" x14ac:dyDescent="0.25">
      <c r="F58865" s="11"/>
      <c r="G58865" s="11"/>
      <c r="H58865" s="11"/>
    </row>
    <row r="58866" spans="6:8" x14ac:dyDescent="0.25">
      <c r="F58866" s="11"/>
      <c r="G58866" s="11"/>
      <c r="H58866" s="11"/>
    </row>
    <row r="58867" spans="6:8" x14ac:dyDescent="0.25">
      <c r="F58867" s="11"/>
      <c r="G58867" s="11"/>
      <c r="H58867" s="11"/>
    </row>
    <row r="58868" spans="6:8" x14ac:dyDescent="0.25">
      <c r="F58868" s="11"/>
      <c r="G58868" s="11"/>
      <c r="H58868" s="11"/>
    </row>
    <row r="58869" spans="6:8" x14ac:dyDescent="0.25">
      <c r="F58869" s="11"/>
      <c r="G58869" s="11"/>
      <c r="H58869" s="11"/>
    </row>
    <row r="58870" spans="6:8" x14ac:dyDescent="0.25">
      <c r="F58870" s="11"/>
      <c r="G58870" s="11"/>
      <c r="H58870" s="11"/>
    </row>
    <row r="58871" spans="6:8" x14ac:dyDescent="0.25">
      <c r="F58871" s="11"/>
      <c r="G58871" s="11"/>
      <c r="H58871" s="11"/>
    </row>
    <row r="58872" spans="6:8" x14ac:dyDescent="0.25">
      <c r="F58872" s="11"/>
      <c r="G58872" s="11"/>
      <c r="H58872" s="11"/>
    </row>
    <row r="58873" spans="6:8" x14ac:dyDescent="0.25">
      <c r="F58873" s="11"/>
      <c r="G58873" s="11"/>
      <c r="H58873" s="11"/>
    </row>
    <row r="58874" spans="6:8" x14ac:dyDescent="0.25">
      <c r="F58874" s="11"/>
      <c r="G58874" s="11"/>
      <c r="H58874" s="11"/>
    </row>
    <row r="58875" spans="6:8" x14ac:dyDescent="0.25">
      <c r="F58875" s="11"/>
      <c r="G58875" s="11"/>
      <c r="H58875" s="11"/>
    </row>
    <row r="58876" spans="6:8" x14ac:dyDescent="0.25">
      <c r="F58876" s="11"/>
      <c r="G58876" s="11"/>
      <c r="H58876" s="11"/>
    </row>
    <row r="58877" spans="6:8" x14ac:dyDescent="0.25">
      <c r="F58877" s="11"/>
      <c r="G58877" s="11"/>
      <c r="H58877" s="11"/>
    </row>
    <row r="58878" spans="6:8" x14ac:dyDescent="0.25">
      <c r="F58878" s="11"/>
      <c r="G58878" s="11"/>
      <c r="H58878" s="11"/>
    </row>
    <row r="58879" spans="6:8" x14ac:dyDescent="0.25">
      <c r="F58879" s="11"/>
      <c r="G58879" s="11"/>
      <c r="H58879" s="11"/>
    </row>
    <row r="58880" spans="6:8" x14ac:dyDescent="0.25">
      <c r="F58880" s="11"/>
      <c r="G58880" s="11"/>
      <c r="H58880" s="11"/>
    </row>
    <row r="58881" spans="6:8" x14ac:dyDescent="0.25">
      <c r="F58881" s="11"/>
      <c r="G58881" s="11"/>
      <c r="H58881" s="11"/>
    </row>
    <row r="58882" spans="6:8" x14ac:dyDescent="0.25">
      <c r="F58882" s="11"/>
      <c r="G58882" s="11"/>
      <c r="H58882" s="11"/>
    </row>
    <row r="58883" spans="6:8" x14ac:dyDescent="0.25">
      <c r="F58883" s="11"/>
      <c r="G58883" s="11"/>
      <c r="H58883" s="11"/>
    </row>
    <row r="58884" spans="6:8" x14ac:dyDescent="0.25">
      <c r="F58884" s="11"/>
      <c r="G58884" s="11"/>
      <c r="H58884" s="11"/>
    </row>
    <row r="58885" spans="6:8" x14ac:dyDescent="0.25">
      <c r="F58885" s="11"/>
      <c r="G58885" s="11"/>
      <c r="H58885" s="11"/>
    </row>
    <row r="58886" spans="6:8" x14ac:dyDescent="0.25">
      <c r="F58886" s="11"/>
      <c r="G58886" s="11"/>
      <c r="H58886" s="11"/>
    </row>
    <row r="58887" spans="6:8" x14ac:dyDescent="0.25">
      <c r="F58887" s="11"/>
      <c r="G58887" s="11"/>
      <c r="H58887" s="11"/>
    </row>
    <row r="58888" spans="6:8" x14ac:dyDescent="0.25">
      <c r="F58888" s="11"/>
      <c r="G58888" s="11"/>
      <c r="H58888" s="11"/>
    </row>
    <row r="58889" spans="6:8" x14ac:dyDescent="0.25">
      <c r="F58889" s="11"/>
      <c r="G58889" s="11"/>
      <c r="H58889" s="11"/>
    </row>
    <row r="58890" spans="6:8" x14ac:dyDescent="0.25">
      <c r="F58890" s="11"/>
      <c r="G58890" s="11"/>
      <c r="H58890" s="11"/>
    </row>
    <row r="58891" spans="6:8" x14ac:dyDescent="0.25">
      <c r="F58891" s="11"/>
      <c r="G58891" s="11"/>
      <c r="H58891" s="11"/>
    </row>
    <row r="58892" spans="6:8" x14ac:dyDescent="0.25">
      <c r="F58892" s="11"/>
      <c r="G58892" s="11"/>
      <c r="H58892" s="11"/>
    </row>
    <row r="58893" spans="6:8" x14ac:dyDescent="0.25">
      <c r="F58893" s="11"/>
      <c r="G58893" s="11"/>
      <c r="H58893" s="11"/>
    </row>
    <row r="58894" spans="6:8" x14ac:dyDescent="0.25">
      <c r="F58894" s="11"/>
      <c r="G58894" s="11"/>
      <c r="H58894" s="11"/>
    </row>
    <row r="58895" spans="6:8" x14ac:dyDescent="0.25">
      <c r="F58895" s="11"/>
      <c r="G58895" s="11"/>
      <c r="H58895" s="11"/>
    </row>
    <row r="58896" spans="6:8" x14ac:dyDescent="0.25">
      <c r="F58896" s="11"/>
      <c r="G58896" s="11"/>
      <c r="H58896" s="11"/>
    </row>
    <row r="58897" spans="6:8" x14ac:dyDescent="0.25">
      <c r="F58897" s="11"/>
      <c r="G58897" s="11"/>
      <c r="H58897" s="11"/>
    </row>
    <row r="58898" spans="6:8" x14ac:dyDescent="0.25">
      <c r="F58898" s="11"/>
      <c r="G58898" s="11"/>
      <c r="H58898" s="11"/>
    </row>
    <row r="58899" spans="6:8" x14ac:dyDescent="0.25">
      <c r="F58899" s="11"/>
      <c r="G58899" s="11"/>
      <c r="H58899" s="11"/>
    </row>
    <row r="58900" spans="6:8" x14ac:dyDescent="0.25">
      <c r="F58900" s="11"/>
      <c r="G58900" s="11"/>
      <c r="H58900" s="11"/>
    </row>
    <row r="58901" spans="6:8" x14ac:dyDescent="0.25">
      <c r="F58901" s="11"/>
      <c r="G58901" s="11"/>
      <c r="H58901" s="11"/>
    </row>
    <row r="58902" spans="6:8" x14ac:dyDescent="0.25">
      <c r="F58902" s="11"/>
      <c r="G58902" s="11"/>
      <c r="H58902" s="11"/>
    </row>
    <row r="58903" spans="6:8" x14ac:dyDescent="0.25">
      <c r="F58903" s="11"/>
      <c r="G58903" s="11"/>
      <c r="H58903" s="11"/>
    </row>
    <row r="58904" spans="6:8" x14ac:dyDescent="0.25">
      <c r="F58904" s="11"/>
      <c r="G58904" s="11"/>
      <c r="H58904" s="11"/>
    </row>
    <row r="58905" spans="6:8" x14ac:dyDescent="0.25">
      <c r="F58905" s="11"/>
      <c r="G58905" s="11"/>
      <c r="H58905" s="11"/>
    </row>
    <row r="58906" spans="6:8" x14ac:dyDescent="0.25">
      <c r="F58906" s="11"/>
      <c r="G58906" s="11"/>
      <c r="H58906" s="11"/>
    </row>
    <row r="58907" spans="6:8" x14ac:dyDescent="0.25">
      <c r="F58907" s="11"/>
      <c r="G58907" s="11"/>
      <c r="H58907" s="11"/>
    </row>
    <row r="58908" spans="6:8" x14ac:dyDescent="0.25">
      <c r="F58908" s="11"/>
      <c r="G58908" s="11"/>
      <c r="H58908" s="11"/>
    </row>
    <row r="58909" spans="6:8" x14ac:dyDescent="0.25">
      <c r="F58909" s="11"/>
      <c r="G58909" s="11"/>
      <c r="H58909" s="11"/>
    </row>
    <row r="58910" spans="6:8" x14ac:dyDescent="0.25">
      <c r="F58910" s="11"/>
      <c r="G58910" s="11"/>
      <c r="H58910" s="11"/>
    </row>
    <row r="58911" spans="6:8" x14ac:dyDescent="0.25">
      <c r="F58911" s="11"/>
      <c r="G58911" s="11"/>
      <c r="H58911" s="11"/>
    </row>
    <row r="58912" spans="6:8" x14ac:dyDescent="0.25">
      <c r="F58912" s="11"/>
      <c r="G58912" s="11"/>
      <c r="H58912" s="11"/>
    </row>
    <row r="58913" spans="6:8" x14ac:dyDescent="0.25">
      <c r="F58913" s="11"/>
      <c r="G58913" s="11"/>
      <c r="H58913" s="11"/>
    </row>
    <row r="58914" spans="6:8" x14ac:dyDescent="0.25">
      <c r="F58914" s="11"/>
      <c r="G58914" s="11"/>
      <c r="H58914" s="11"/>
    </row>
    <row r="58915" spans="6:8" x14ac:dyDescent="0.25">
      <c r="F58915" s="11"/>
      <c r="G58915" s="11"/>
      <c r="H58915" s="11"/>
    </row>
    <row r="58916" spans="6:8" x14ac:dyDescent="0.25">
      <c r="F58916" s="11"/>
      <c r="G58916" s="11"/>
      <c r="H58916" s="11"/>
    </row>
    <row r="58917" spans="6:8" x14ac:dyDescent="0.25">
      <c r="F58917" s="11"/>
      <c r="G58917" s="11"/>
      <c r="H58917" s="11"/>
    </row>
    <row r="58918" spans="6:8" x14ac:dyDescent="0.25">
      <c r="F58918" s="11"/>
      <c r="G58918" s="11"/>
      <c r="H58918" s="11"/>
    </row>
    <row r="58919" spans="6:8" x14ac:dyDescent="0.25">
      <c r="F58919" s="11"/>
      <c r="G58919" s="11"/>
      <c r="H58919" s="11"/>
    </row>
    <row r="58920" spans="6:8" x14ac:dyDescent="0.25">
      <c r="F58920" s="11"/>
      <c r="G58920" s="11"/>
      <c r="H58920" s="11"/>
    </row>
    <row r="58921" spans="6:8" x14ac:dyDescent="0.25">
      <c r="F58921" s="11"/>
      <c r="G58921" s="11"/>
      <c r="H58921" s="11"/>
    </row>
    <row r="58922" spans="6:8" x14ac:dyDescent="0.25">
      <c r="F58922" s="11"/>
      <c r="G58922" s="11"/>
      <c r="H58922" s="11"/>
    </row>
    <row r="58923" spans="6:8" x14ac:dyDescent="0.25">
      <c r="F58923" s="11"/>
      <c r="G58923" s="11"/>
      <c r="H58923" s="11"/>
    </row>
    <row r="58924" spans="6:8" x14ac:dyDescent="0.25">
      <c r="F58924" s="11"/>
      <c r="G58924" s="11"/>
      <c r="H58924" s="11"/>
    </row>
    <row r="58925" spans="6:8" x14ac:dyDescent="0.25">
      <c r="F58925" s="11"/>
      <c r="G58925" s="11"/>
      <c r="H58925" s="11"/>
    </row>
    <row r="58926" spans="6:8" x14ac:dyDescent="0.25">
      <c r="F58926" s="11"/>
      <c r="G58926" s="11"/>
      <c r="H58926" s="11"/>
    </row>
    <row r="58927" spans="6:8" x14ac:dyDescent="0.25">
      <c r="F58927" s="11"/>
      <c r="G58927" s="11"/>
      <c r="H58927" s="11"/>
    </row>
    <row r="58928" spans="6:8" x14ac:dyDescent="0.25">
      <c r="F58928" s="11"/>
      <c r="G58928" s="11"/>
      <c r="H58928" s="11"/>
    </row>
    <row r="58929" spans="6:8" x14ac:dyDescent="0.25">
      <c r="F58929" s="11"/>
      <c r="G58929" s="11"/>
      <c r="H58929" s="11"/>
    </row>
    <row r="58930" spans="6:8" x14ac:dyDescent="0.25">
      <c r="F58930" s="11"/>
      <c r="G58930" s="11"/>
      <c r="H58930" s="11"/>
    </row>
    <row r="58931" spans="6:8" x14ac:dyDescent="0.25">
      <c r="F58931" s="11"/>
      <c r="G58931" s="11"/>
      <c r="H58931" s="11"/>
    </row>
    <row r="58932" spans="6:8" x14ac:dyDescent="0.25">
      <c r="F58932" s="11"/>
      <c r="G58932" s="11"/>
      <c r="H58932" s="11"/>
    </row>
    <row r="58933" spans="6:8" x14ac:dyDescent="0.25">
      <c r="F58933" s="11"/>
      <c r="G58933" s="11"/>
      <c r="H58933" s="11"/>
    </row>
    <row r="58934" spans="6:8" x14ac:dyDescent="0.25">
      <c r="F58934" s="11"/>
      <c r="G58934" s="11"/>
      <c r="H58934" s="11"/>
    </row>
    <row r="58935" spans="6:8" x14ac:dyDescent="0.25">
      <c r="F58935" s="11"/>
      <c r="G58935" s="11"/>
      <c r="H58935" s="11"/>
    </row>
    <row r="58936" spans="6:8" x14ac:dyDescent="0.25">
      <c r="F58936" s="11"/>
      <c r="G58936" s="11"/>
      <c r="H58936" s="11"/>
    </row>
    <row r="58937" spans="6:8" x14ac:dyDescent="0.25">
      <c r="F58937" s="11"/>
      <c r="G58937" s="11"/>
      <c r="H58937" s="11"/>
    </row>
    <row r="58938" spans="6:8" x14ac:dyDescent="0.25">
      <c r="F58938" s="11"/>
      <c r="G58938" s="11"/>
      <c r="H58938" s="11"/>
    </row>
    <row r="58939" spans="6:8" x14ac:dyDescent="0.25">
      <c r="F58939" s="11"/>
      <c r="G58939" s="11"/>
      <c r="H58939" s="11"/>
    </row>
    <row r="58940" spans="6:8" x14ac:dyDescent="0.25">
      <c r="F58940" s="11"/>
      <c r="G58940" s="11"/>
      <c r="H58940" s="11"/>
    </row>
    <row r="58941" spans="6:8" x14ac:dyDescent="0.25">
      <c r="F58941" s="11"/>
      <c r="G58941" s="11"/>
      <c r="H58941" s="11"/>
    </row>
    <row r="58942" spans="6:8" x14ac:dyDescent="0.25">
      <c r="F58942" s="11"/>
      <c r="G58942" s="11"/>
      <c r="H58942" s="11"/>
    </row>
    <row r="58943" spans="6:8" x14ac:dyDescent="0.25">
      <c r="F58943" s="11"/>
      <c r="G58943" s="11"/>
      <c r="H58943" s="11"/>
    </row>
    <row r="58944" spans="6:8" x14ac:dyDescent="0.25">
      <c r="F58944" s="11"/>
      <c r="G58944" s="11"/>
      <c r="H58944" s="11"/>
    </row>
    <row r="58945" spans="6:8" x14ac:dyDescent="0.25">
      <c r="F58945" s="11"/>
      <c r="G58945" s="11"/>
      <c r="H58945" s="11"/>
    </row>
    <row r="58946" spans="6:8" x14ac:dyDescent="0.25">
      <c r="F58946" s="11"/>
      <c r="G58946" s="11"/>
      <c r="H58946" s="11"/>
    </row>
    <row r="58947" spans="6:8" x14ac:dyDescent="0.25">
      <c r="F58947" s="11"/>
      <c r="G58947" s="11"/>
      <c r="H58947" s="11"/>
    </row>
    <row r="58948" spans="6:8" x14ac:dyDescent="0.25">
      <c r="F58948" s="11"/>
      <c r="G58948" s="11"/>
      <c r="H58948" s="11"/>
    </row>
    <row r="58949" spans="6:8" x14ac:dyDescent="0.25">
      <c r="F58949" s="11"/>
      <c r="G58949" s="11"/>
      <c r="H58949" s="11"/>
    </row>
    <row r="58950" spans="6:8" x14ac:dyDescent="0.25">
      <c r="F58950" s="11"/>
      <c r="G58950" s="11"/>
      <c r="H58950" s="11"/>
    </row>
    <row r="58951" spans="6:8" x14ac:dyDescent="0.25">
      <c r="F58951" s="11"/>
      <c r="G58951" s="11"/>
      <c r="H58951" s="11"/>
    </row>
    <row r="58952" spans="6:8" x14ac:dyDescent="0.25">
      <c r="F58952" s="11"/>
      <c r="G58952" s="11"/>
      <c r="H58952" s="11"/>
    </row>
    <row r="58953" spans="6:8" x14ac:dyDescent="0.25">
      <c r="F58953" s="11"/>
      <c r="G58953" s="11"/>
      <c r="H58953" s="11"/>
    </row>
    <row r="58954" spans="6:8" x14ac:dyDescent="0.25">
      <c r="F58954" s="11"/>
      <c r="G58954" s="11"/>
      <c r="H58954" s="11"/>
    </row>
    <row r="58955" spans="6:8" x14ac:dyDescent="0.25">
      <c r="F58955" s="11"/>
      <c r="G58955" s="11"/>
      <c r="H58955" s="11"/>
    </row>
    <row r="58956" spans="6:8" x14ac:dyDescent="0.25">
      <c r="F58956" s="11"/>
      <c r="G58956" s="11"/>
      <c r="H58956" s="11"/>
    </row>
    <row r="58957" spans="6:8" x14ac:dyDescent="0.25">
      <c r="F58957" s="11"/>
      <c r="G58957" s="11"/>
      <c r="H58957" s="11"/>
    </row>
    <row r="58958" spans="6:8" x14ac:dyDescent="0.25">
      <c r="F58958" s="11"/>
      <c r="G58958" s="11"/>
      <c r="H58958" s="11"/>
    </row>
    <row r="58959" spans="6:8" x14ac:dyDescent="0.25">
      <c r="F58959" s="11"/>
      <c r="G58959" s="11"/>
      <c r="H58959" s="11"/>
    </row>
    <row r="58960" spans="6:8" x14ac:dyDescent="0.25">
      <c r="F58960" s="11"/>
      <c r="G58960" s="11"/>
      <c r="H58960" s="11"/>
    </row>
    <row r="58961" spans="6:8" x14ac:dyDescent="0.25">
      <c r="F58961" s="11"/>
      <c r="G58961" s="11"/>
      <c r="H58961" s="11"/>
    </row>
    <row r="58962" spans="6:8" x14ac:dyDescent="0.25">
      <c r="F58962" s="11"/>
      <c r="G58962" s="11"/>
      <c r="H58962" s="11"/>
    </row>
    <row r="58963" spans="6:8" x14ac:dyDescent="0.25">
      <c r="F58963" s="11"/>
      <c r="G58963" s="11"/>
      <c r="H58963" s="11"/>
    </row>
    <row r="58964" spans="6:8" x14ac:dyDescent="0.25">
      <c r="F58964" s="11"/>
      <c r="G58964" s="11"/>
      <c r="H58964" s="11"/>
    </row>
    <row r="58965" spans="6:8" x14ac:dyDescent="0.25">
      <c r="F58965" s="11"/>
      <c r="G58965" s="11"/>
      <c r="H58965" s="11"/>
    </row>
    <row r="58966" spans="6:8" x14ac:dyDescent="0.25">
      <c r="F58966" s="11"/>
      <c r="G58966" s="11"/>
      <c r="H58966" s="11"/>
    </row>
    <row r="58967" spans="6:8" x14ac:dyDescent="0.25">
      <c r="F58967" s="11"/>
      <c r="G58967" s="11"/>
      <c r="H58967" s="11"/>
    </row>
    <row r="58968" spans="6:8" x14ac:dyDescent="0.25">
      <c r="F58968" s="11"/>
      <c r="G58968" s="11"/>
      <c r="H58968" s="11"/>
    </row>
    <row r="58969" spans="6:8" x14ac:dyDescent="0.25">
      <c r="F58969" s="11"/>
      <c r="G58969" s="11"/>
      <c r="H58969" s="11"/>
    </row>
    <row r="58970" spans="6:8" x14ac:dyDescent="0.25">
      <c r="F58970" s="11"/>
      <c r="G58970" s="11"/>
      <c r="H58970" s="11"/>
    </row>
    <row r="58971" spans="6:8" x14ac:dyDescent="0.25">
      <c r="F58971" s="11"/>
      <c r="G58971" s="11"/>
      <c r="H58971" s="11"/>
    </row>
    <row r="58972" spans="6:8" x14ac:dyDescent="0.25">
      <c r="F58972" s="11"/>
      <c r="G58972" s="11"/>
      <c r="H58972" s="11"/>
    </row>
    <row r="58973" spans="6:8" x14ac:dyDescent="0.25">
      <c r="F58973" s="11"/>
      <c r="G58973" s="11"/>
      <c r="H58973" s="11"/>
    </row>
    <row r="58974" spans="6:8" x14ac:dyDescent="0.25">
      <c r="F58974" s="11"/>
      <c r="G58974" s="11"/>
      <c r="H58974" s="11"/>
    </row>
    <row r="58975" spans="6:8" x14ac:dyDescent="0.25">
      <c r="F58975" s="11"/>
      <c r="G58975" s="11"/>
      <c r="H58975" s="11"/>
    </row>
    <row r="58976" spans="6:8" x14ac:dyDescent="0.25">
      <c r="F58976" s="11"/>
      <c r="G58976" s="11"/>
      <c r="H58976" s="11"/>
    </row>
    <row r="58977" spans="6:8" x14ac:dyDescent="0.25">
      <c r="F58977" s="11"/>
      <c r="G58977" s="11"/>
      <c r="H58977" s="11"/>
    </row>
    <row r="58978" spans="6:8" x14ac:dyDescent="0.25">
      <c r="F58978" s="11"/>
      <c r="G58978" s="11"/>
      <c r="H58978" s="11"/>
    </row>
    <row r="58979" spans="6:8" x14ac:dyDescent="0.25">
      <c r="F58979" s="11"/>
      <c r="G58979" s="11"/>
      <c r="H58979" s="11"/>
    </row>
    <row r="58980" spans="6:8" x14ac:dyDescent="0.25">
      <c r="F58980" s="11"/>
      <c r="G58980" s="11"/>
      <c r="H58980" s="11"/>
    </row>
    <row r="58981" spans="6:8" x14ac:dyDescent="0.25">
      <c r="F58981" s="11"/>
      <c r="G58981" s="11"/>
      <c r="H58981" s="11"/>
    </row>
    <row r="58982" spans="6:8" x14ac:dyDescent="0.25">
      <c r="F58982" s="11"/>
      <c r="G58982" s="11"/>
      <c r="H58982" s="11"/>
    </row>
    <row r="58983" spans="6:8" x14ac:dyDescent="0.25">
      <c r="F58983" s="11"/>
      <c r="G58983" s="11"/>
      <c r="H58983" s="11"/>
    </row>
    <row r="58984" spans="6:8" x14ac:dyDescent="0.25">
      <c r="F58984" s="11"/>
      <c r="G58984" s="11"/>
      <c r="H58984" s="11"/>
    </row>
    <row r="58985" spans="6:8" x14ac:dyDescent="0.25">
      <c r="F58985" s="11"/>
      <c r="G58985" s="11"/>
      <c r="H58985" s="11"/>
    </row>
    <row r="58986" spans="6:8" x14ac:dyDescent="0.25">
      <c r="F58986" s="11"/>
      <c r="G58986" s="11"/>
      <c r="H58986" s="11"/>
    </row>
    <row r="58987" spans="6:8" x14ac:dyDescent="0.25">
      <c r="F58987" s="11"/>
      <c r="G58987" s="11"/>
      <c r="H58987" s="11"/>
    </row>
    <row r="58988" spans="6:8" x14ac:dyDescent="0.25">
      <c r="F58988" s="11"/>
      <c r="G58988" s="11"/>
      <c r="H58988" s="11"/>
    </row>
    <row r="58989" spans="6:8" x14ac:dyDescent="0.25">
      <c r="F58989" s="11"/>
      <c r="G58989" s="11"/>
      <c r="H58989" s="11"/>
    </row>
    <row r="58990" spans="6:8" x14ac:dyDescent="0.25">
      <c r="F58990" s="11"/>
      <c r="G58990" s="11"/>
      <c r="H58990" s="11"/>
    </row>
    <row r="58991" spans="6:8" x14ac:dyDescent="0.25">
      <c r="F58991" s="11"/>
      <c r="G58991" s="11"/>
      <c r="H58991" s="11"/>
    </row>
    <row r="58992" spans="6:8" x14ac:dyDescent="0.25">
      <c r="F58992" s="11"/>
      <c r="G58992" s="11"/>
      <c r="H58992" s="11"/>
    </row>
    <row r="58993" spans="6:8" x14ac:dyDescent="0.25">
      <c r="F58993" s="11"/>
      <c r="G58993" s="11"/>
      <c r="H58993" s="11"/>
    </row>
    <row r="58994" spans="6:8" x14ac:dyDescent="0.25">
      <c r="F58994" s="11"/>
      <c r="G58994" s="11"/>
      <c r="H58994" s="11"/>
    </row>
    <row r="58995" spans="6:8" x14ac:dyDescent="0.25">
      <c r="F58995" s="11"/>
      <c r="G58995" s="11"/>
      <c r="H58995" s="11"/>
    </row>
    <row r="58996" spans="6:8" x14ac:dyDescent="0.25">
      <c r="F58996" s="11"/>
      <c r="G58996" s="11"/>
      <c r="H58996" s="11"/>
    </row>
    <row r="58997" spans="6:8" x14ac:dyDescent="0.25">
      <c r="F58997" s="11"/>
      <c r="G58997" s="11"/>
      <c r="H58997" s="11"/>
    </row>
    <row r="58998" spans="6:8" x14ac:dyDescent="0.25">
      <c r="F58998" s="11"/>
      <c r="G58998" s="11"/>
      <c r="H58998" s="11"/>
    </row>
    <row r="58999" spans="6:8" x14ac:dyDescent="0.25">
      <c r="F58999" s="11"/>
      <c r="G58999" s="11"/>
      <c r="H58999" s="11"/>
    </row>
    <row r="59000" spans="6:8" x14ac:dyDescent="0.25">
      <c r="F59000" s="11"/>
      <c r="G59000" s="11"/>
      <c r="H59000" s="11"/>
    </row>
    <row r="59001" spans="6:8" x14ac:dyDescent="0.25">
      <c r="F59001" s="11"/>
      <c r="G59001" s="11"/>
      <c r="H59001" s="11"/>
    </row>
    <row r="59002" spans="6:8" x14ac:dyDescent="0.25">
      <c r="F59002" s="11"/>
      <c r="G59002" s="11"/>
      <c r="H59002" s="11"/>
    </row>
    <row r="59003" spans="6:8" x14ac:dyDescent="0.25">
      <c r="F59003" s="11"/>
      <c r="G59003" s="11"/>
      <c r="H59003" s="11"/>
    </row>
    <row r="59004" spans="6:8" x14ac:dyDescent="0.25">
      <c r="F59004" s="11"/>
      <c r="G59004" s="11"/>
      <c r="H59004" s="11"/>
    </row>
    <row r="59005" spans="6:8" x14ac:dyDescent="0.25">
      <c r="F59005" s="11"/>
      <c r="G59005" s="11"/>
      <c r="H59005" s="11"/>
    </row>
    <row r="59006" spans="6:8" x14ac:dyDescent="0.25">
      <c r="F59006" s="11"/>
      <c r="G59006" s="11"/>
      <c r="H59006" s="11"/>
    </row>
    <row r="59007" spans="6:8" x14ac:dyDescent="0.25">
      <c r="F59007" s="11"/>
      <c r="G59007" s="11"/>
      <c r="H59007" s="11"/>
    </row>
    <row r="59008" spans="6:8" x14ac:dyDescent="0.25">
      <c r="F59008" s="11"/>
      <c r="G59008" s="11"/>
      <c r="H59008" s="11"/>
    </row>
    <row r="59009" spans="6:8" x14ac:dyDescent="0.25">
      <c r="F59009" s="11"/>
      <c r="G59009" s="11"/>
      <c r="H59009" s="11"/>
    </row>
    <row r="59010" spans="6:8" x14ac:dyDescent="0.25">
      <c r="F59010" s="11"/>
      <c r="G59010" s="11"/>
      <c r="H59010" s="11"/>
    </row>
    <row r="59011" spans="6:8" x14ac:dyDescent="0.25">
      <c r="F59011" s="11"/>
      <c r="G59011" s="11"/>
      <c r="H59011" s="11"/>
    </row>
    <row r="59012" spans="6:8" x14ac:dyDescent="0.25">
      <c r="F59012" s="11"/>
      <c r="G59012" s="11"/>
      <c r="H59012" s="11"/>
    </row>
    <row r="59013" spans="6:8" x14ac:dyDescent="0.25">
      <c r="F59013" s="11"/>
      <c r="G59013" s="11"/>
      <c r="H59013" s="11"/>
    </row>
    <row r="59014" spans="6:8" x14ac:dyDescent="0.25">
      <c r="F59014" s="11"/>
      <c r="G59014" s="11"/>
      <c r="H59014" s="11"/>
    </row>
    <row r="59015" spans="6:8" x14ac:dyDescent="0.25">
      <c r="F59015" s="11"/>
      <c r="G59015" s="11"/>
      <c r="H59015" s="11"/>
    </row>
    <row r="59016" spans="6:8" x14ac:dyDescent="0.25">
      <c r="F59016" s="11"/>
      <c r="G59016" s="11"/>
      <c r="H59016" s="11"/>
    </row>
    <row r="59017" spans="6:8" x14ac:dyDescent="0.25">
      <c r="F59017" s="11"/>
      <c r="G59017" s="11"/>
      <c r="H59017" s="11"/>
    </row>
    <row r="59018" spans="6:8" x14ac:dyDescent="0.25">
      <c r="F59018" s="11"/>
      <c r="G59018" s="11"/>
      <c r="H59018" s="11"/>
    </row>
    <row r="59019" spans="6:8" x14ac:dyDescent="0.25">
      <c r="F59019" s="11"/>
      <c r="G59019" s="11"/>
      <c r="H59019" s="11"/>
    </row>
    <row r="59020" spans="6:8" x14ac:dyDescent="0.25">
      <c r="F59020" s="11"/>
      <c r="G59020" s="11"/>
      <c r="H59020" s="11"/>
    </row>
    <row r="59021" spans="6:8" x14ac:dyDescent="0.25">
      <c r="F59021" s="11"/>
      <c r="G59021" s="11"/>
      <c r="H59021" s="11"/>
    </row>
    <row r="59022" spans="6:8" x14ac:dyDescent="0.25">
      <c r="F59022" s="11"/>
      <c r="G59022" s="11"/>
      <c r="H59022" s="11"/>
    </row>
    <row r="59023" spans="6:8" x14ac:dyDescent="0.25">
      <c r="F59023" s="11"/>
      <c r="G59023" s="11"/>
      <c r="H59023" s="11"/>
    </row>
    <row r="59024" spans="6:8" x14ac:dyDescent="0.25">
      <c r="F59024" s="11"/>
      <c r="G59024" s="11"/>
      <c r="H59024" s="11"/>
    </row>
    <row r="59025" spans="6:8" x14ac:dyDescent="0.25">
      <c r="F59025" s="11"/>
      <c r="G59025" s="11"/>
      <c r="H59025" s="11"/>
    </row>
    <row r="59026" spans="6:8" x14ac:dyDescent="0.25">
      <c r="F59026" s="11"/>
      <c r="G59026" s="11"/>
      <c r="H59026" s="11"/>
    </row>
    <row r="59027" spans="6:8" x14ac:dyDescent="0.25">
      <c r="F59027" s="11"/>
      <c r="G59027" s="11"/>
      <c r="H59027" s="11"/>
    </row>
    <row r="59028" spans="6:8" x14ac:dyDescent="0.25">
      <c r="F59028" s="11"/>
      <c r="G59028" s="11"/>
      <c r="H59028" s="11"/>
    </row>
    <row r="59029" spans="6:8" x14ac:dyDescent="0.25">
      <c r="F59029" s="11"/>
      <c r="G59029" s="11"/>
      <c r="H59029" s="11"/>
    </row>
    <row r="59030" spans="6:8" x14ac:dyDescent="0.25">
      <c r="F59030" s="11"/>
      <c r="G59030" s="11"/>
      <c r="H59030" s="11"/>
    </row>
    <row r="59031" spans="6:8" x14ac:dyDescent="0.25">
      <c r="F59031" s="11"/>
      <c r="G59031" s="11"/>
      <c r="H59031" s="11"/>
    </row>
    <row r="59032" spans="6:8" x14ac:dyDescent="0.25">
      <c r="F59032" s="11"/>
      <c r="G59032" s="11"/>
      <c r="H59032" s="11"/>
    </row>
    <row r="59033" spans="6:8" x14ac:dyDescent="0.25">
      <c r="F59033" s="11"/>
      <c r="G59033" s="11"/>
      <c r="H59033" s="11"/>
    </row>
    <row r="59034" spans="6:8" x14ac:dyDescent="0.25">
      <c r="F59034" s="11"/>
      <c r="G59034" s="11"/>
      <c r="H59034" s="11"/>
    </row>
    <row r="59035" spans="6:8" x14ac:dyDescent="0.25">
      <c r="F59035" s="11"/>
      <c r="G59035" s="11"/>
      <c r="H59035" s="11"/>
    </row>
    <row r="59036" spans="6:8" x14ac:dyDescent="0.25">
      <c r="F59036" s="11"/>
      <c r="G59036" s="11"/>
      <c r="H59036" s="11"/>
    </row>
    <row r="59037" spans="6:8" x14ac:dyDescent="0.25">
      <c r="F59037" s="11"/>
      <c r="G59037" s="11"/>
      <c r="H59037" s="11"/>
    </row>
    <row r="59038" spans="6:8" x14ac:dyDescent="0.25">
      <c r="F59038" s="11"/>
      <c r="G59038" s="11"/>
      <c r="H59038" s="11"/>
    </row>
    <row r="59039" spans="6:8" x14ac:dyDescent="0.25">
      <c r="F59039" s="11"/>
      <c r="G59039" s="11"/>
      <c r="H59039" s="11"/>
    </row>
    <row r="59040" spans="6:8" x14ac:dyDescent="0.25">
      <c r="F59040" s="11"/>
      <c r="G59040" s="11"/>
      <c r="H59040" s="11"/>
    </row>
    <row r="59041" spans="6:8" x14ac:dyDescent="0.25">
      <c r="F59041" s="11"/>
      <c r="G59041" s="11"/>
      <c r="H59041" s="11"/>
    </row>
    <row r="59042" spans="6:8" x14ac:dyDescent="0.25">
      <c r="F59042" s="11"/>
      <c r="G59042" s="11"/>
      <c r="H59042" s="11"/>
    </row>
    <row r="59043" spans="6:8" x14ac:dyDescent="0.25">
      <c r="F59043" s="11"/>
      <c r="G59043" s="11"/>
      <c r="H59043" s="11"/>
    </row>
    <row r="59044" spans="6:8" x14ac:dyDescent="0.25">
      <c r="F59044" s="11"/>
      <c r="G59044" s="11"/>
      <c r="H59044" s="11"/>
    </row>
    <row r="59045" spans="6:8" x14ac:dyDescent="0.25">
      <c r="F59045" s="11"/>
      <c r="G59045" s="11"/>
      <c r="H59045" s="11"/>
    </row>
    <row r="59046" spans="6:8" x14ac:dyDescent="0.25">
      <c r="F59046" s="11"/>
      <c r="G59046" s="11"/>
      <c r="H59046" s="11"/>
    </row>
    <row r="59047" spans="6:8" x14ac:dyDescent="0.25">
      <c r="F59047" s="11"/>
      <c r="G59047" s="11"/>
      <c r="H59047" s="11"/>
    </row>
    <row r="59048" spans="6:8" x14ac:dyDescent="0.25">
      <c r="F59048" s="11"/>
      <c r="G59048" s="11"/>
      <c r="H59048" s="11"/>
    </row>
    <row r="59049" spans="6:8" x14ac:dyDescent="0.25">
      <c r="F59049" s="11"/>
      <c r="G59049" s="11"/>
      <c r="H59049" s="11"/>
    </row>
    <row r="59050" spans="6:8" x14ac:dyDescent="0.25">
      <c r="F59050" s="11"/>
      <c r="G59050" s="11"/>
      <c r="H59050" s="11"/>
    </row>
    <row r="59051" spans="6:8" x14ac:dyDescent="0.25">
      <c r="F59051" s="11"/>
      <c r="G59051" s="11"/>
      <c r="H59051" s="11"/>
    </row>
    <row r="59052" spans="6:8" x14ac:dyDescent="0.25">
      <c r="F59052" s="11"/>
      <c r="G59052" s="11"/>
      <c r="H59052" s="11"/>
    </row>
    <row r="59053" spans="6:8" x14ac:dyDescent="0.25">
      <c r="F59053" s="11"/>
      <c r="G59053" s="11"/>
      <c r="H59053" s="11"/>
    </row>
    <row r="59054" spans="6:8" x14ac:dyDescent="0.25">
      <c r="F59054" s="11"/>
      <c r="G59054" s="11"/>
      <c r="H59054" s="11"/>
    </row>
    <row r="59055" spans="6:8" x14ac:dyDescent="0.25">
      <c r="F59055" s="11"/>
      <c r="G59055" s="11"/>
      <c r="H59055" s="11"/>
    </row>
    <row r="59056" spans="6:8" x14ac:dyDescent="0.25">
      <c r="F59056" s="11"/>
      <c r="G59056" s="11"/>
      <c r="H59056" s="11"/>
    </row>
    <row r="59057" spans="6:8" x14ac:dyDescent="0.25">
      <c r="F59057" s="11"/>
      <c r="G59057" s="11"/>
      <c r="H59057" s="11"/>
    </row>
    <row r="59058" spans="6:8" x14ac:dyDescent="0.25">
      <c r="F59058" s="11"/>
      <c r="G59058" s="11"/>
      <c r="H59058" s="11"/>
    </row>
    <row r="59059" spans="6:8" x14ac:dyDescent="0.25">
      <c r="F59059" s="11"/>
      <c r="G59059" s="11"/>
      <c r="H59059" s="11"/>
    </row>
    <row r="59060" spans="6:8" x14ac:dyDescent="0.25">
      <c r="F59060" s="11"/>
      <c r="G59060" s="11"/>
      <c r="H59060" s="11"/>
    </row>
    <row r="59061" spans="6:8" x14ac:dyDescent="0.25">
      <c r="F59061" s="11"/>
      <c r="G59061" s="11"/>
      <c r="H59061" s="11"/>
    </row>
    <row r="59062" spans="6:8" x14ac:dyDescent="0.25">
      <c r="F59062" s="11"/>
      <c r="G59062" s="11"/>
      <c r="H59062" s="11"/>
    </row>
    <row r="59063" spans="6:8" x14ac:dyDescent="0.25">
      <c r="F59063" s="11"/>
      <c r="G59063" s="11"/>
      <c r="H59063" s="11"/>
    </row>
    <row r="59064" spans="6:8" x14ac:dyDescent="0.25">
      <c r="F59064" s="11"/>
      <c r="G59064" s="11"/>
      <c r="H59064" s="11"/>
    </row>
    <row r="59065" spans="6:8" x14ac:dyDescent="0.25">
      <c r="F59065" s="11"/>
      <c r="G59065" s="11"/>
      <c r="H59065" s="11"/>
    </row>
    <row r="59066" spans="6:8" x14ac:dyDescent="0.25">
      <c r="F59066" s="11"/>
      <c r="G59066" s="11"/>
      <c r="H59066" s="11"/>
    </row>
    <row r="59067" spans="6:8" x14ac:dyDescent="0.25">
      <c r="F59067" s="11"/>
      <c r="G59067" s="11"/>
      <c r="H59067" s="11"/>
    </row>
    <row r="59068" spans="6:8" x14ac:dyDescent="0.25">
      <c r="F59068" s="11"/>
      <c r="G59068" s="11"/>
      <c r="H59068" s="11"/>
    </row>
    <row r="59069" spans="6:8" x14ac:dyDescent="0.25">
      <c r="F59069" s="11"/>
      <c r="G59069" s="11"/>
      <c r="H59069" s="11"/>
    </row>
    <row r="59070" spans="6:8" x14ac:dyDescent="0.25">
      <c r="F59070" s="11"/>
      <c r="G59070" s="11"/>
      <c r="H59070" s="11"/>
    </row>
    <row r="59071" spans="6:8" x14ac:dyDescent="0.25">
      <c r="F59071" s="11"/>
      <c r="G59071" s="11"/>
      <c r="H59071" s="11"/>
    </row>
    <row r="59072" spans="6:8" x14ac:dyDescent="0.25">
      <c r="F59072" s="11"/>
      <c r="G59072" s="11"/>
      <c r="H59072" s="11"/>
    </row>
    <row r="59073" spans="6:8" x14ac:dyDescent="0.25">
      <c r="F59073" s="11"/>
      <c r="G59073" s="11"/>
      <c r="H59073" s="11"/>
    </row>
    <row r="59074" spans="6:8" x14ac:dyDescent="0.25">
      <c r="F59074" s="11"/>
      <c r="G59074" s="11"/>
      <c r="H59074" s="11"/>
    </row>
    <row r="59075" spans="6:8" x14ac:dyDescent="0.25">
      <c r="F59075" s="11"/>
      <c r="G59075" s="11"/>
      <c r="H59075" s="11"/>
    </row>
    <row r="59076" spans="6:8" x14ac:dyDescent="0.25">
      <c r="F59076" s="11"/>
      <c r="G59076" s="11"/>
      <c r="H59076" s="11"/>
    </row>
    <row r="59077" spans="6:8" x14ac:dyDescent="0.25">
      <c r="F59077" s="11"/>
      <c r="G59077" s="11"/>
      <c r="H59077" s="11"/>
    </row>
    <row r="59078" spans="6:8" x14ac:dyDescent="0.25">
      <c r="F59078" s="11"/>
      <c r="G59078" s="11"/>
      <c r="H59078" s="11"/>
    </row>
    <row r="59079" spans="6:8" x14ac:dyDescent="0.25">
      <c r="F59079" s="11"/>
      <c r="G59079" s="11"/>
      <c r="H59079" s="11"/>
    </row>
    <row r="59080" spans="6:8" x14ac:dyDescent="0.25">
      <c r="F59080" s="11"/>
      <c r="G59080" s="11"/>
      <c r="H59080" s="11"/>
    </row>
    <row r="59081" spans="6:8" x14ac:dyDescent="0.25">
      <c r="F59081" s="11"/>
      <c r="G59081" s="11"/>
      <c r="H59081" s="11"/>
    </row>
    <row r="59082" spans="6:8" x14ac:dyDescent="0.25">
      <c r="F59082" s="11"/>
      <c r="G59082" s="11"/>
      <c r="H59082" s="11"/>
    </row>
    <row r="59083" spans="6:8" x14ac:dyDescent="0.25">
      <c r="F59083" s="11"/>
      <c r="G59083" s="11"/>
      <c r="H59083" s="11"/>
    </row>
    <row r="59084" spans="6:8" x14ac:dyDescent="0.25">
      <c r="F59084" s="11"/>
      <c r="G59084" s="11"/>
      <c r="H59084" s="11"/>
    </row>
    <row r="59085" spans="6:8" x14ac:dyDescent="0.25">
      <c r="F59085" s="11"/>
      <c r="G59085" s="11"/>
      <c r="H59085" s="11"/>
    </row>
    <row r="59086" spans="6:8" x14ac:dyDescent="0.25">
      <c r="F59086" s="11"/>
      <c r="G59086" s="11"/>
      <c r="H59086" s="11"/>
    </row>
    <row r="59087" spans="6:8" x14ac:dyDescent="0.25">
      <c r="F59087" s="11"/>
      <c r="G59087" s="11"/>
      <c r="H59087" s="11"/>
    </row>
    <row r="59088" spans="6:8" x14ac:dyDescent="0.25">
      <c r="F59088" s="11"/>
      <c r="G59088" s="11"/>
      <c r="H59088" s="11"/>
    </row>
    <row r="59089" spans="6:8" x14ac:dyDescent="0.25">
      <c r="F59089" s="11"/>
      <c r="G59089" s="11"/>
      <c r="H59089" s="11"/>
    </row>
    <row r="59090" spans="6:8" x14ac:dyDescent="0.25">
      <c r="F59090" s="11"/>
      <c r="G59090" s="11"/>
      <c r="H59090" s="11"/>
    </row>
    <row r="59091" spans="6:8" x14ac:dyDescent="0.25">
      <c r="F59091" s="11"/>
      <c r="G59091" s="11"/>
      <c r="H59091" s="11"/>
    </row>
    <row r="59092" spans="6:8" x14ac:dyDescent="0.25">
      <c r="F59092" s="11"/>
      <c r="G59092" s="11"/>
      <c r="H59092" s="11"/>
    </row>
    <row r="59093" spans="6:8" x14ac:dyDescent="0.25">
      <c r="F59093" s="11"/>
      <c r="G59093" s="11"/>
      <c r="H59093" s="11"/>
    </row>
    <row r="59094" spans="6:8" x14ac:dyDescent="0.25">
      <c r="F59094" s="11"/>
      <c r="G59094" s="11"/>
      <c r="H59094" s="11"/>
    </row>
    <row r="59095" spans="6:8" x14ac:dyDescent="0.25">
      <c r="F59095" s="11"/>
      <c r="G59095" s="11"/>
      <c r="H59095" s="11"/>
    </row>
    <row r="59096" spans="6:8" x14ac:dyDescent="0.25">
      <c r="F59096" s="11"/>
      <c r="G59096" s="11"/>
      <c r="H59096" s="11"/>
    </row>
    <row r="59097" spans="6:8" x14ac:dyDescent="0.25">
      <c r="F59097" s="11"/>
      <c r="G59097" s="11"/>
      <c r="H59097" s="11"/>
    </row>
    <row r="59098" spans="6:8" x14ac:dyDescent="0.25">
      <c r="F59098" s="11"/>
      <c r="G59098" s="11"/>
      <c r="H59098" s="11"/>
    </row>
    <row r="59099" spans="6:8" x14ac:dyDescent="0.25">
      <c r="F59099" s="11"/>
      <c r="G59099" s="11"/>
      <c r="H59099" s="11"/>
    </row>
    <row r="59100" spans="6:8" x14ac:dyDescent="0.25">
      <c r="F59100" s="11"/>
      <c r="G59100" s="11"/>
      <c r="H59100" s="11"/>
    </row>
    <row r="59101" spans="6:8" x14ac:dyDescent="0.25">
      <c r="F59101" s="11"/>
      <c r="G59101" s="11"/>
      <c r="H59101" s="11"/>
    </row>
    <row r="59102" spans="6:8" x14ac:dyDescent="0.25">
      <c r="F59102" s="11"/>
      <c r="G59102" s="11"/>
      <c r="H59102" s="11"/>
    </row>
    <row r="59103" spans="6:8" x14ac:dyDescent="0.25">
      <c r="F59103" s="11"/>
      <c r="G59103" s="11"/>
      <c r="H59103" s="11"/>
    </row>
    <row r="59104" spans="6:8" x14ac:dyDescent="0.25">
      <c r="F59104" s="11"/>
      <c r="G59104" s="11"/>
      <c r="H59104" s="11"/>
    </row>
    <row r="59105" spans="6:8" x14ac:dyDescent="0.25">
      <c r="F59105" s="11"/>
      <c r="G59105" s="11"/>
      <c r="H59105" s="11"/>
    </row>
    <row r="59106" spans="6:8" x14ac:dyDescent="0.25">
      <c r="F59106" s="11"/>
      <c r="G59106" s="11"/>
      <c r="H59106" s="11"/>
    </row>
    <row r="59107" spans="6:8" x14ac:dyDescent="0.25">
      <c r="F59107" s="11"/>
      <c r="G59107" s="11"/>
      <c r="H59107" s="11"/>
    </row>
    <row r="59108" spans="6:8" x14ac:dyDescent="0.25">
      <c r="F59108" s="11"/>
      <c r="G59108" s="11"/>
      <c r="H59108" s="11"/>
    </row>
    <row r="59109" spans="6:8" x14ac:dyDescent="0.25">
      <c r="F59109" s="11"/>
      <c r="G59109" s="11"/>
      <c r="H59109" s="11"/>
    </row>
    <row r="59110" spans="6:8" x14ac:dyDescent="0.25">
      <c r="F59110" s="11"/>
      <c r="G59110" s="11"/>
      <c r="H59110" s="11"/>
    </row>
    <row r="59111" spans="6:8" x14ac:dyDescent="0.25">
      <c r="F59111" s="11"/>
      <c r="G59111" s="11"/>
      <c r="H59111" s="11"/>
    </row>
    <row r="59112" spans="6:8" x14ac:dyDescent="0.25">
      <c r="F59112" s="11"/>
      <c r="G59112" s="11"/>
      <c r="H59112" s="11"/>
    </row>
    <row r="59113" spans="6:8" x14ac:dyDescent="0.25">
      <c r="F59113" s="11"/>
      <c r="G59113" s="11"/>
      <c r="H59113" s="11"/>
    </row>
    <row r="59114" spans="6:8" x14ac:dyDescent="0.25">
      <c r="F59114" s="11"/>
      <c r="G59114" s="11"/>
      <c r="H59114" s="11"/>
    </row>
    <row r="59115" spans="6:8" x14ac:dyDescent="0.25">
      <c r="F59115" s="11"/>
      <c r="G59115" s="11"/>
      <c r="H59115" s="11"/>
    </row>
    <row r="59116" spans="6:8" x14ac:dyDescent="0.25">
      <c r="F59116" s="11"/>
      <c r="G59116" s="11"/>
      <c r="H59116" s="11"/>
    </row>
    <row r="59117" spans="6:8" x14ac:dyDescent="0.25">
      <c r="F59117" s="11"/>
      <c r="G59117" s="11"/>
      <c r="H59117" s="11"/>
    </row>
    <row r="59118" spans="6:8" x14ac:dyDescent="0.25">
      <c r="F59118" s="11"/>
      <c r="G59118" s="11"/>
      <c r="H59118" s="11"/>
    </row>
    <row r="59119" spans="6:8" x14ac:dyDescent="0.25">
      <c r="F59119" s="11"/>
      <c r="G59119" s="11"/>
      <c r="H59119" s="11"/>
    </row>
    <row r="59120" spans="6:8" x14ac:dyDescent="0.25">
      <c r="F59120" s="11"/>
      <c r="G59120" s="11"/>
      <c r="H59120" s="11"/>
    </row>
    <row r="59121" spans="6:8" x14ac:dyDescent="0.25">
      <c r="F59121" s="11"/>
      <c r="G59121" s="11"/>
      <c r="H59121" s="11"/>
    </row>
    <row r="59122" spans="6:8" x14ac:dyDescent="0.25">
      <c r="F59122" s="11"/>
      <c r="G59122" s="11"/>
      <c r="H59122" s="11"/>
    </row>
    <row r="59123" spans="6:8" x14ac:dyDescent="0.25">
      <c r="F59123" s="11"/>
      <c r="G59123" s="11"/>
      <c r="H59123" s="11"/>
    </row>
    <row r="59124" spans="6:8" x14ac:dyDescent="0.25">
      <c r="F59124" s="11"/>
      <c r="G59124" s="11"/>
      <c r="H59124" s="11"/>
    </row>
    <row r="59125" spans="6:8" x14ac:dyDescent="0.25">
      <c r="F59125" s="11"/>
      <c r="G59125" s="11"/>
      <c r="H59125" s="11"/>
    </row>
    <row r="59126" spans="6:8" x14ac:dyDescent="0.25">
      <c r="F59126" s="11"/>
      <c r="G59126" s="11"/>
      <c r="H59126" s="11"/>
    </row>
    <row r="59127" spans="6:8" x14ac:dyDescent="0.25">
      <c r="F59127" s="11"/>
      <c r="G59127" s="11"/>
      <c r="H59127" s="11"/>
    </row>
    <row r="59128" spans="6:8" x14ac:dyDescent="0.25">
      <c r="F59128" s="11"/>
      <c r="G59128" s="11"/>
      <c r="H59128" s="11"/>
    </row>
    <row r="59129" spans="6:8" x14ac:dyDescent="0.25">
      <c r="F59129" s="11"/>
      <c r="G59129" s="11"/>
      <c r="H59129" s="11"/>
    </row>
    <row r="59130" spans="6:8" x14ac:dyDescent="0.25">
      <c r="F59130" s="11"/>
      <c r="G59130" s="11"/>
      <c r="H59130" s="11"/>
    </row>
    <row r="59131" spans="6:8" x14ac:dyDescent="0.25">
      <c r="F59131" s="11"/>
      <c r="G59131" s="11"/>
      <c r="H59131" s="11"/>
    </row>
    <row r="59132" spans="6:8" x14ac:dyDescent="0.25">
      <c r="F59132" s="11"/>
      <c r="G59132" s="11"/>
      <c r="H59132" s="11"/>
    </row>
    <row r="59133" spans="6:8" x14ac:dyDescent="0.25">
      <c r="F59133" s="11"/>
      <c r="G59133" s="11"/>
      <c r="H59133" s="11"/>
    </row>
    <row r="59134" spans="6:8" x14ac:dyDescent="0.25">
      <c r="F59134" s="11"/>
      <c r="G59134" s="11"/>
      <c r="H59134" s="11"/>
    </row>
    <row r="59135" spans="6:8" x14ac:dyDescent="0.25">
      <c r="F59135" s="11"/>
      <c r="G59135" s="11"/>
      <c r="H59135" s="11"/>
    </row>
    <row r="59136" spans="6:8" x14ac:dyDescent="0.25">
      <c r="F59136" s="11"/>
      <c r="G59136" s="11"/>
      <c r="H59136" s="11"/>
    </row>
    <row r="59137" spans="6:8" x14ac:dyDescent="0.25">
      <c r="F59137" s="11"/>
      <c r="G59137" s="11"/>
      <c r="H59137" s="11"/>
    </row>
    <row r="59138" spans="6:8" x14ac:dyDescent="0.25">
      <c r="F59138" s="11"/>
      <c r="G59138" s="11"/>
      <c r="H59138" s="11"/>
    </row>
    <row r="59139" spans="6:8" x14ac:dyDescent="0.25">
      <c r="F59139" s="11"/>
      <c r="G59139" s="11"/>
      <c r="H59139" s="11"/>
    </row>
    <row r="59140" spans="6:8" x14ac:dyDescent="0.25">
      <c r="F59140" s="11"/>
      <c r="G59140" s="11"/>
      <c r="H59140" s="11"/>
    </row>
    <row r="59141" spans="6:8" x14ac:dyDescent="0.25">
      <c r="F59141" s="11"/>
      <c r="G59141" s="11"/>
      <c r="H59141" s="11"/>
    </row>
    <row r="59142" spans="6:8" x14ac:dyDescent="0.25">
      <c r="F59142" s="11"/>
      <c r="G59142" s="11"/>
      <c r="H59142" s="11"/>
    </row>
    <row r="59143" spans="6:8" x14ac:dyDescent="0.25">
      <c r="F59143" s="11"/>
      <c r="G59143" s="11"/>
      <c r="H59143" s="11"/>
    </row>
    <row r="59144" spans="6:8" x14ac:dyDescent="0.25">
      <c r="F59144" s="11"/>
      <c r="G59144" s="11"/>
      <c r="H59144" s="11"/>
    </row>
    <row r="59145" spans="6:8" x14ac:dyDescent="0.25">
      <c r="F59145" s="11"/>
      <c r="G59145" s="11"/>
      <c r="H59145" s="11"/>
    </row>
    <row r="59146" spans="6:8" x14ac:dyDescent="0.25">
      <c r="F59146" s="11"/>
      <c r="G59146" s="11"/>
      <c r="H59146" s="11"/>
    </row>
    <row r="59147" spans="6:8" x14ac:dyDescent="0.25">
      <c r="F59147" s="11"/>
      <c r="G59147" s="11"/>
      <c r="H59147" s="11"/>
    </row>
    <row r="59148" spans="6:8" x14ac:dyDescent="0.25">
      <c r="F59148" s="11"/>
      <c r="G59148" s="11"/>
      <c r="H59148" s="11"/>
    </row>
    <row r="59149" spans="6:8" x14ac:dyDescent="0.25">
      <c r="F59149" s="11"/>
      <c r="G59149" s="11"/>
      <c r="H59149" s="11"/>
    </row>
    <row r="59150" spans="6:8" x14ac:dyDescent="0.25">
      <c r="F59150" s="11"/>
      <c r="G59150" s="11"/>
      <c r="H59150" s="11"/>
    </row>
    <row r="59151" spans="6:8" x14ac:dyDescent="0.25">
      <c r="F59151" s="11"/>
      <c r="G59151" s="11"/>
      <c r="H59151" s="11"/>
    </row>
    <row r="59152" spans="6:8" x14ac:dyDescent="0.25">
      <c r="F59152" s="11"/>
      <c r="G59152" s="11"/>
      <c r="H59152" s="11"/>
    </row>
    <row r="59153" spans="6:8" x14ac:dyDescent="0.25">
      <c r="F59153" s="11"/>
      <c r="G59153" s="11"/>
      <c r="H59153" s="11"/>
    </row>
    <row r="59154" spans="6:8" x14ac:dyDescent="0.25">
      <c r="F59154" s="11"/>
      <c r="G59154" s="11"/>
      <c r="H59154" s="11"/>
    </row>
    <row r="59155" spans="6:8" x14ac:dyDescent="0.25">
      <c r="F59155" s="11"/>
      <c r="G59155" s="11"/>
      <c r="H59155" s="11"/>
    </row>
    <row r="59156" spans="6:8" x14ac:dyDescent="0.25">
      <c r="F59156" s="11"/>
      <c r="G59156" s="11"/>
      <c r="H59156" s="11"/>
    </row>
    <row r="59157" spans="6:8" x14ac:dyDescent="0.25">
      <c r="F59157" s="11"/>
      <c r="G59157" s="11"/>
      <c r="H59157" s="11"/>
    </row>
    <row r="59158" spans="6:8" x14ac:dyDescent="0.25">
      <c r="F59158" s="11"/>
      <c r="G59158" s="11"/>
      <c r="H59158" s="11"/>
    </row>
    <row r="59159" spans="6:8" x14ac:dyDescent="0.25">
      <c r="F59159" s="11"/>
      <c r="G59159" s="11"/>
      <c r="H59159" s="11"/>
    </row>
    <row r="59160" spans="6:8" x14ac:dyDescent="0.25">
      <c r="F59160" s="11"/>
      <c r="G59160" s="11"/>
      <c r="H59160" s="11"/>
    </row>
    <row r="59161" spans="6:8" x14ac:dyDescent="0.25">
      <c r="F59161" s="11"/>
      <c r="G59161" s="11"/>
      <c r="H59161" s="11"/>
    </row>
    <row r="59162" spans="6:8" x14ac:dyDescent="0.25">
      <c r="F59162" s="11"/>
      <c r="G59162" s="11"/>
      <c r="H59162" s="11"/>
    </row>
    <row r="59163" spans="6:8" x14ac:dyDescent="0.25">
      <c r="F59163" s="11"/>
      <c r="G59163" s="11"/>
      <c r="H59163" s="11"/>
    </row>
    <row r="59164" spans="6:8" x14ac:dyDescent="0.25">
      <c r="F59164" s="11"/>
      <c r="G59164" s="11"/>
      <c r="H59164" s="11"/>
    </row>
    <row r="59165" spans="6:8" x14ac:dyDescent="0.25">
      <c r="F59165" s="11"/>
      <c r="G59165" s="11"/>
      <c r="H59165" s="11"/>
    </row>
    <row r="59166" spans="6:8" x14ac:dyDescent="0.25">
      <c r="F59166" s="11"/>
      <c r="G59166" s="11"/>
      <c r="H59166" s="11"/>
    </row>
    <row r="59167" spans="6:8" x14ac:dyDescent="0.25">
      <c r="F59167" s="11"/>
      <c r="G59167" s="11"/>
      <c r="H59167" s="11"/>
    </row>
    <row r="59168" spans="6:8" x14ac:dyDescent="0.25">
      <c r="F59168" s="11"/>
      <c r="G59168" s="11"/>
      <c r="H59168" s="11"/>
    </row>
    <row r="59169" spans="6:8" x14ac:dyDescent="0.25">
      <c r="F59169" s="11"/>
      <c r="G59169" s="11"/>
      <c r="H59169" s="11"/>
    </row>
    <row r="59170" spans="6:8" x14ac:dyDescent="0.25">
      <c r="F59170" s="11"/>
      <c r="G59170" s="11"/>
      <c r="H59170" s="11"/>
    </row>
    <row r="59171" spans="6:8" x14ac:dyDescent="0.25">
      <c r="F59171" s="11"/>
      <c r="G59171" s="11"/>
      <c r="H59171" s="11"/>
    </row>
    <row r="59172" spans="6:8" x14ac:dyDescent="0.25">
      <c r="F59172" s="11"/>
      <c r="G59172" s="11"/>
      <c r="H59172" s="11"/>
    </row>
    <row r="59173" spans="6:8" x14ac:dyDescent="0.25">
      <c r="F59173" s="11"/>
      <c r="G59173" s="11"/>
      <c r="H59173" s="11"/>
    </row>
    <row r="59174" spans="6:8" x14ac:dyDescent="0.25">
      <c r="F59174" s="11"/>
      <c r="G59174" s="11"/>
      <c r="H59174" s="11"/>
    </row>
    <row r="59175" spans="6:8" x14ac:dyDescent="0.25">
      <c r="F59175" s="11"/>
      <c r="G59175" s="11"/>
      <c r="H59175" s="11"/>
    </row>
    <row r="59176" spans="6:8" x14ac:dyDescent="0.25">
      <c r="F59176" s="11"/>
      <c r="G59176" s="11"/>
      <c r="H59176" s="11"/>
    </row>
    <row r="59177" spans="6:8" x14ac:dyDescent="0.25">
      <c r="F59177" s="11"/>
      <c r="G59177" s="11"/>
      <c r="H59177" s="11"/>
    </row>
    <row r="59178" spans="6:8" x14ac:dyDescent="0.25">
      <c r="F59178" s="11"/>
      <c r="G59178" s="11"/>
      <c r="H59178" s="11"/>
    </row>
    <row r="59179" spans="6:8" x14ac:dyDescent="0.25">
      <c r="F59179" s="11"/>
      <c r="G59179" s="11"/>
      <c r="H59179" s="11"/>
    </row>
    <row r="59180" spans="6:8" x14ac:dyDescent="0.25">
      <c r="F59180" s="11"/>
      <c r="G59180" s="11"/>
      <c r="H59180" s="11"/>
    </row>
    <row r="59181" spans="6:8" x14ac:dyDescent="0.25">
      <c r="F59181" s="11"/>
      <c r="G59181" s="11"/>
      <c r="H59181" s="11"/>
    </row>
    <row r="59182" spans="6:8" x14ac:dyDescent="0.25">
      <c r="F59182" s="11"/>
      <c r="G59182" s="11"/>
      <c r="H59182" s="11"/>
    </row>
    <row r="59183" spans="6:8" x14ac:dyDescent="0.25">
      <c r="F59183" s="11"/>
      <c r="G59183" s="11"/>
      <c r="H59183" s="11"/>
    </row>
    <row r="59184" spans="6:8" x14ac:dyDescent="0.25">
      <c r="F59184" s="11"/>
      <c r="G59184" s="11"/>
      <c r="H59184" s="11"/>
    </row>
    <row r="59185" spans="6:8" x14ac:dyDescent="0.25">
      <c r="F59185" s="11"/>
      <c r="G59185" s="11"/>
      <c r="H59185" s="11"/>
    </row>
    <row r="59186" spans="6:8" x14ac:dyDescent="0.25">
      <c r="F59186" s="11"/>
      <c r="G59186" s="11"/>
      <c r="H59186" s="11"/>
    </row>
    <row r="59187" spans="6:8" x14ac:dyDescent="0.25">
      <c r="F59187" s="11"/>
      <c r="G59187" s="11"/>
      <c r="H59187" s="11"/>
    </row>
    <row r="59188" spans="6:8" x14ac:dyDescent="0.25">
      <c r="F59188" s="11"/>
      <c r="G59188" s="11"/>
      <c r="H59188" s="11"/>
    </row>
    <row r="59189" spans="6:8" x14ac:dyDescent="0.25">
      <c r="F59189" s="11"/>
      <c r="G59189" s="11"/>
      <c r="H59189" s="11"/>
    </row>
    <row r="59190" spans="6:8" x14ac:dyDescent="0.25">
      <c r="F59190" s="11"/>
      <c r="G59190" s="11"/>
      <c r="H59190" s="11"/>
    </row>
    <row r="59191" spans="6:8" x14ac:dyDescent="0.25">
      <c r="F59191" s="11"/>
      <c r="G59191" s="11"/>
      <c r="H59191" s="11"/>
    </row>
    <row r="59192" spans="6:8" x14ac:dyDescent="0.25">
      <c r="F59192" s="11"/>
      <c r="G59192" s="11"/>
      <c r="H59192" s="11"/>
    </row>
    <row r="59193" spans="6:8" x14ac:dyDescent="0.25">
      <c r="F59193" s="11"/>
      <c r="G59193" s="11"/>
      <c r="H59193" s="11"/>
    </row>
    <row r="59194" spans="6:8" x14ac:dyDescent="0.25">
      <c r="F59194" s="11"/>
      <c r="G59194" s="11"/>
      <c r="H59194" s="11"/>
    </row>
    <row r="59195" spans="6:8" x14ac:dyDescent="0.25">
      <c r="F59195" s="11"/>
      <c r="G59195" s="11"/>
      <c r="H59195" s="11"/>
    </row>
    <row r="59196" spans="6:8" x14ac:dyDescent="0.25">
      <c r="F59196" s="11"/>
      <c r="G59196" s="11"/>
      <c r="H59196" s="11"/>
    </row>
    <row r="59197" spans="6:8" x14ac:dyDescent="0.25">
      <c r="F59197" s="11"/>
      <c r="G59197" s="11"/>
      <c r="H59197" s="11"/>
    </row>
    <row r="59198" spans="6:8" x14ac:dyDescent="0.25">
      <c r="F59198" s="11"/>
      <c r="G59198" s="11"/>
      <c r="H59198" s="11"/>
    </row>
    <row r="59199" spans="6:8" x14ac:dyDescent="0.25">
      <c r="F59199" s="11"/>
      <c r="G59199" s="11"/>
      <c r="H59199" s="11"/>
    </row>
    <row r="59200" spans="6:8" x14ac:dyDescent="0.25">
      <c r="F59200" s="11"/>
      <c r="G59200" s="11"/>
      <c r="H59200" s="11"/>
    </row>
    <row r="59201" spans="6:8" x14ac:dyDescent="0.25">
      <c r="F59201" s="11"/>
      <c r="G59201" s="11"/>
      <c r="H59201" s="11"/>
    </row>
    <row r="59202" spans="6:8" x14ac:dyDescent="0.25">
      <c r="F59202" s="11"/>
      <c r="G59202" s="11"/>
      <c r="H59202" s="11"/>
    </row>
    <row r="59203" spans="6:8" x14ac:dyDescent="0.25">
      <c r="F59203" s="11"/>
      <c r="G59203" s="11"/>
      <c r="H59203" s="11"/>
    </row>
    <row r="59204" spans="6:8" x14ac:dyDescent="0.25">
      <c r="F59204" s="11"/>
      <c r="G59204" s="11"/>
      <c r="H59204" s="11"/>
    </row>
    <row r="59205" spans="6:8" x14ac:dyDescent="0.25">
      <c r="F59205" s="11"/>
      <c r="G59205" s="11"/>
      <c r="H59205" s="11"/>
    </row>
    <row r="59206" spans="6:8" x14ac:dyDescent="0.25">
      <c r="F59206" s="11"/>
      <c r="G59206" s="11"/>
      <c r="H59206" s="11"/>
    </row>
    <row r="59207" spans="6:8" x14ac:dyDescent="0.25">
      <c r="F59207" s="11"/>
      <c r="G59207" s="11"/>
      <c r="H59207" s="11"/>
    </row>
    <row r="59208" spans="6:8" x14ac:dyDescent="0.25">
      <c r="F59208" s="11"/>
      <c r="G59208" s="11"/>
      <c r="H59208" s="11"/>
    </row>
    <row r="59209" spans="6:8" x14ac:dyDescent="0.25">
      <c r="F59209" s="11"/>
      <c r="G59209" s="11"/>
      <c r="H59209" s="11"/>
    </row>
    <row r="59210" spans="6:8" x14ac:dyDescent="0.25">
      <c r="F59210" s="11"/>
      <c r="G59210" s="11"/>
      <c r="H59210" s="11"/>
    </row>
    <row r="59211" spans="6:8" x14ac:dyDescent="0.25">
      <c r="F59211" s="11"/>
      <c r="G59211" s="11"/>
      <c r="H59211" s="11"/>
    </row>
    <row r="59212" spans="6:8" x14ac:dyDescent="0.25">
      <c r="F59212" s="11"/>
      <c r="G59212" s="11"/>
      <c r="H59212" s="11"/>
    </row>
    <row r="59213" spans="6:8" x14ac:dyDescent="0.25">
      <c r="F59213" s="11"/>
      <c r="G59213" s="11"/>
      <c r="H59213" s="11"/>
    </row>
    <row r="59214" spans="6:8" x14ac:dyDescent="0.25">
      <c r="F59214" s="11"/>
      <c r="G59214" s="11"/>
      <c r="H59214" s="11"/>
    </row>
    <row r="59215" spans="6:8" x14ac:dyDescent="0.25">
      <c r="F59215" s="11"/>
      <c r="G59215" s="11"/>
      <c r="H59215" s="11"/>
    </row>
    <row r="59216" spans="6:8" x14ac:dyDescent="0.25">
      <c r="F59216" s="11"/>
      <c r="G59216" s="11"/>
      <c r="H59216" s="11"/>
    </row>
    <row r="59217" spans="6:8" x14ac:dyDescent="0.25">
      <c r="F59217" s="11"/>
      <c r="G59217" s="11"/>
      <c r="H59217" s="11"/>
    </row>
    <row r="59218" spans="6:8" x14ac:dyDescent="0.25">
      <c r="F59218" s="11"/>
      <c r="G59218" s="11"/>
      <c r="H59218" s="11"/>
    </row>
    <row r="59219" spans="6:8" x14ac:dyDescent="0.25">
      <c r="F59219" s="11"/>
      <c r="G59219" s="11"/>
      <c r="H59219" s="11"/>
    </row>
    <row r="59220" spans="6:8" x14ac:dyDescent="0.25">
      <c r="F59220" s="11"/>
      <c r="G59220" s="11"/>
      <c r="H59220" s="11"/>
    </row>
    <row r="59221" spans="6:8" x14ac:dyDescent="0.25">
      <c r="F59221" s="11"/>
      <c r="G59221" s="11"/>
      <c r="H59221" s="11"/>
    </row>
    <row r="59222" spans="6:8" x14ac:dyDescent="0.25">
      <c r="F59222" s="11"/>
      <c r="G59222" s="11"/>
      <c r="H59222" s="11"/>
    </row>
    <row r="59223" spans="6:8" x14ac:dyDescent="0.25">
      <c r="F59223" s="11"/>
      <c r="G59223" s="11"/>
      <c r="H59223" s="11"/>
    </row>
    <row r="59224" spans="6:8" x14ac:dyDescent="0.25">
      <c r="F59224" s="11"/>
      <c r="G59224" s="11"/>
      <c r="H59224" s="11"/>
    </row>
    <row r="59225" spans="6:8" x14ac:dyDescent="0.25">
      <c r="F59225" s="11"/>
      <c r="G59225" s="11"/>
      <c r="H59225" s="11"/>
    </row>
    <row r="59226" spans="6:8" x14ac:dyDescent="0.25">
      <c r="F59226" s="11"/>
      <c r="G59226" s="11"/>
      <c r="H59226" s="11"/>
    </row>
    <row r="59227" spans="6:8" x14ac:dyDescent="0.25">
      <c r="F59227" s="11"/>
      <c r="G59227" s="11"/>
      <c r="H59227" s="11"/>
    </row>
    <row r="59228" spans="6:8" x14ac:dyDescent="0.25">
      <c r="F59228" s="11"/>
      <c r="G59228" s="11"/>
      <c r="H59228" s="11"/>
    </row>
    <row r="59229" spans="6:8" x14ac:dyDescent="0.25">
      <c r="F59229" s="11"/>
      <c r="G59229" s="11"/>
      <c r="H59229" s="11"/>
    </row>
    <row r="59230" spans="6:8" x14ac:dyDescent="0.25">
      <c r="F59230" s="11"/>
      <c r="G59230" s="11"/>
      <c r="H59230" s="11"/>
    </row>
    <row r="59231" spans="6:8" x14ac:dyDescent="0.25">
      <c r="F59231" s="11"/>
      <c r="G59231" s="11"/>
      <c r="H59231" s="11"/>
    </row>
    <row r="59232" spans="6:8" x14ac:dyDescent="0.25">
      <c r="F59232" s="11"/>
      <c r="G59232" s="11"/>
      <c r="H59232" s="11"/>
    </row>
    <row r="59233" spans="6:8" x14ac:dyDescent="0.25">
      <c r="F59233" s="11"/>
      <c r="G59233" s="11"/>
      <c r="H59233" s="11"/>
    </row>
    <row r="59234" spans="6:8" x14ac:dyDescent="0.25">
      <c r="F59234" s="11"/>
      <c r="G59234" s="11"/>
      <c r="H59234" s="11"/>
    </row>
    <row r="59235" spans="6:8" x14ac:dyDescent="0.25">
      <c r="F59235" s="11"/>
      <c r="G59235" s="11"/>
      <c r="H59235" s="11"/>
    </row>
    <row r="59236" spans="6:8" x14ac:dyDescent="0.25">
      <c r="F59236" s="11"/>
      <c r="G59236" s="11"/>
      <c r="H59236" s="11"/>
    </row>
    <row r="59237" spans="6:8" x14ac:dyDescent="0.25">
      <c r="F59237" s="11"/>
      <c r="G59237" s="11"/>
      <c r="H59237" s="11"/>
    </row>
    <row r="59238" spans="6:8" x14ac:dyDescent="0.25">
      <c r="F59238" s="11"/>
      <c r="G59238" s="11"/>
      <c r="H59238" s="11"/>
    </row>
    <row r="59239" spans="6:8" x14ac:dyDescent="0.25">
      <c r="F59239" s="11"/>
      <c r="G59239" s="11"/>
      <c r="H59239" s="11"/>
    </row>
    <row r="59240" spans="6:8" x14ac:dyDescent="0.25">
      <c r="F59240" s="11"/>
      <c r="G59240" s="11"/>
      <c r="H59240" s="11"/>
    </row>
    <row r="59241" spans="6:8" x14ac:dyDescent="0.25">
      <c r="F59241" s="11"/>
      <c r="G59241" s="11"/>
      <c r="H59241" s="11"/>
    </row>
    <row r="59242" spans="6:8" x14ac:dyDescent="0.25">
      <c r="F59242" s="11"/>
      <c r="G59242" s="11"/>
      <c r="H59242" s="11"/>
    </row>
    <row r="59243" spans="6:8" x14ac:dyDescent="0.25">
      <c r="F59243" s="11"/>
      <c r="G59243" s="11"/>
      <c r="H59243" s="11"/>
    </row>
    <row r="59244" spans="6:8" x14ac:dyDescent="0.25">
      <c r="F59244" s="11"/>
      <c r="G59244" s="11"/>
      <c r="H59244" s="11"/>
    </row>
    <row r="59245" spans="6:8" x14ac:dyDescent="0.25">
      <c r="F59245" s="11"/>
      <c r="G59245" s="11"/>
      <c r="H59245" s="11"/>
    </row>
    <row r="59246" spans="6:8" x14ac:dyDescent="0.25">
      <c r="F59246" s="11"/>
      <c r="G59246" s="11"/>
      <c r="H59246" s="11"/>
    </row>
    <row r="59247" spans="6:8" x14ac:dyDescent="0.25">
      <c r="F59247" s="11"/>
      <c r="G59247" s="11"/>
      <c r="H59247" s="11"/>
    </row>
    <row r="59248" spans="6:8" x14ac:dyDescent="0.25">
      <c r="F59248" s="11"/>
      <c r="G59248" s="11"/>
      <c r="H59248" s="11"/>
    </row>
    <row r="59249" spans="6:8" x14ac:dyDescent="0.25">
      <c r="F59249" s="11"/>
      <c r="G59249" s="11"/>
      <c r="H59249" s="11"/>
    </row>
    <row r="59250" spans="6:8" x14ac:dyDescent="0.25">
      <c r="F59250" s="11"/>
      <c r="G59250" s="11"/>
      <c r="H59250" s="11"/>
    </row>
    <row r="59251" spans="6:8" x14ac:dyDescent="0.25">
      <c r="F59251" s="11"/>
      <c r="G59251" s="11"/>
      <c r="H59251" s="11"/>
    </row>
    <row r="59252" spans="6:8" x14ac:dyDescent="0.25">
      <c r="F59252" s="11"/>
      <c r="G59252" s="11"/>
      <c r="H59252" s="11"/>
    </row>
    <row r="59253" spans="6:8" x14ac:dyDescent="0.25">
      <c r="F59253" s="11"/>
      <c r="G59253" s="11"/>
      <c r="H59253" s="11"/>
    </row>
    <row r="59254" spans="6:8" x14ac:dyDescent="0.25">
      <c r="F59254" s="11"/>
      <c r="G59254" s="11"/>
      <c r="H59254" s="11"/>
    </row>
    <row r="59255" spans="6:8" x14ac:dyDescent="0.25">
      <c r="F59255" s="11"/>
      <c r="G59255" s="11"/>
      <c r="H59255" s="11"/>
    </row>
    <row r="59256" spans="6:8" x14ac:dyDescent="0.25">
      <c r="F59256" s="11"/>
      <c r="G59256" s="11"/>
      <c r="H59256" s="11"/>
    </row>
    <row r="59257" spans="6:8" x14ac:dyDescent="0.25">
      <c r="F59257" s="11"/>
      <c r="G59257" s="11"/>
      <c r="H59257" s="11"/>
    </row>
    <row r="59258" spans="6:8" x14ac:dyDescent="0.25">
      <c r="F59258" s="11"/>
      <c r="G59258" s="11"/>
      <c r="H59258" s="11"/>
    </row>
    <row r="59259" spans="6:8" x14ac:dyDescent="0.25">
      <c r="F59259" s="11"/>
      <c r="G59259" s="11"/>
      <c r="H59259" s="11"/>
    </row>
    <row r="59260" spans="6:8" x14ac:dyDescent="0.25">
      <c r="F59260" s="11"/>
      <c r="G59260" s="11"/>
      <c r="H59260" s="11"/>
    </row>
    <row r="59261" spans="6:8" x14ac:dyDescent="0.25">
      <c r="F59261" s="11"/>
      <c r="G59261" s="11"/>
      <c r="H59261" s="11"/>
    </row>
    <row r="59262" spans="6:8" x14ac:dyDescent="0.25">
      <c r="F59262" s="11"/>
      <c r="G59262" s="11"/>
      <c r="H59262" s="11"/>
    </row>
    <row r="59263" spans="6:8" x14ac:dyDescent="0.25">
      <c r="F59263" s="11"/>
      <c r="G59263" s="11"/>
      <c r="H59263" s="11"/>
    </row>
    <row r="59264" spans="6:8" x14ac:dyDescent="0.25">
      <c r="F59264" s="11"/>
      <c r="G59264" s="11"/>
      <c r="H59264" s="11"/>
    </row>
    <row r="59265" spans="6:8" x14ac:dyDescent="0.25">
      <c r="F59265" s="11"/>
      <c r="G59265" s="11"/>
      <c r="H59265" s="11"/>
    </row>
    <row r="59266" spans="6:8" x14ac:dyDescent="0.25">
      <c r="F59266" s="11"/>
      <c r="G59266" s="11"/>
      <c r="H59266" s="11"/>
    </row>
    <row r="59267" spans="6:8" x14ac:dyDescent="0.25">
      <c r="F59267" s="11"/>
      <c r="G59267" s="11"/>
      <c r="H59267" s="11"/>
    </row>
    <row r="59268" spans="6:8" x14ac:dyDescent="0.25">
      <c r="F59268" s="11"/>
      <c r="G59268" s="11"/>
      <c r="H59268" s="11"/>
    </row>
    <row r="59269" spans="6:8" x14ac:dyDescent="0.25">
      <c r="F59269" s="11"/>
      <c r="G59269" s="11"/>
      <c r="H59269" s="11"/>
    </row>
    <row r="59270" spans="6:8" x14ac:dyDescent="0.25">
      <c r="F59270" s="11"/>
      <c r="G59270" s="11"/>
      <c r="H59270" s="11"/>
    </row>
    <row r="59271" spans="6:8" x14ac:dyDescent="0.25">
      <c r="F59271" s="11"/>
      <c r="G59271" s="11"/>
      <c r="H59271" s="11"/>
    </row>
    <row r="59272" spans="6:8" x14ac:dyDescent="0.25">
      <c r="F59272" s="11"/>
      <c r="G59272" s="11"/>
      <c r="H59272" s="11"/>
    </row>
    <row r="59273" spans="6:8" x14ac:dyDescent="0.25">
      <c r="F59273" s="11"/>
      <c r="G59273" s="11"/>
      <c r="H59273" s="11"/>
    </row>
    <row r="59274" spans="6:8" x14ac:dyDescent="0.25">
      <c r="F59274" s="11"/>
      <c r="G59274" s="11"/>
      <c r="H59274" s="11"/>
    </row>
    <row r="59275" spans="6:8" x14ac:dyDescent="0.25">
      <c r="F59275" s="11"/>
      <c r="G59275" s="11"/>
      <c r="H59275" s="11"/>
    </row>
    <row r="59276" spans="6:8" x14ac:dyDescent="0.25">
      <c r="F59276" s="11"/>
      <c r="G59276" s="11"/>
      <c r="H59276" s="11"/>
    </row>
    <row r="59277" spans="6:8" x14ac:dyDescent="0.25">
      <c r="F59277" s="11"/>
      <c r="G59277" s="11"/>
      <c r="H59277" s="11"/>
    </row>
    <row r="59278" spans="6:8" x14ac:dyDescent="0.25">
      <c r="F59278" s="11"/>
      <c r="G59278" s="11"/>
      <c r="H59278" s="11"/>
    </row>
    <row r="59279" spans="6:8" x14ac:dyDescent="0.25">
      <c r="F59279" s="11"/>
      <c r="G59279" s="11"/>
      <c r="H59279" s="11"/>
    </row>
    <row r="59280" spans="6:8" x14ac:dyDescent="0.25">
      <c r="F59280" s="11"/>
      <c r="G59280" s="11"/>
      <c r="H59280" s="11"/>
    </row>
    <row r="59281" spans="6:8" x14ac:dyDescent="0.25">
      <c r="F59281" s="11"/>
      <c r="G59281" s="11"/>
      <c r="H59281" s="11"/>
    </row>
    <row r="59282" spans="6:8" x14ac:dyDescent="0.25">
      <c r="F59282" s="11"/>
      <c r="G59282" s="11"/>
      <c r="H59282" s="11"/>
    </row>
    <row r="59283" spans="6:8" x14ac:dyDescent="0.25">
      <c r="F59283" s="11"/>
      <c r="G59283" s="11"/>
      <c r="H59283" s="11"/>
    </row>
    <row r="59284" spans="6:8" x14ac:dyDescent="0.25">
      <c r="F59284" s="11"/>
      <c r="G59284" s="11"/>
      <c r="H59284" s="11"/>
    </row>
    <row r="59285" spans="6:8" x14ac:dyDescent="0.25">
      <c r="F59285" s="11"/>
      <c r="G59285" s="11"/>
      <c r="H59285" s="11"/>
    </row>
    <row r="59286" spans="6:8" x14ac:dyDescent="0.25">
      <c r="F59286" s="11"/>
      <c r="G59286" s="11"/>
      <c r="H59286" s="11"/>
    </row>
    <row r="59287" spans="6:8" x14ac:dyDescent="0.25">
      <c r="F59287" s="11"/>
      <c r="G59287" s="11"/>
      <c r="H59287" s="11"/>
    </row>
    <row r="59288" spans="6:8" x14ac:dyDescent="0.25">
      <c r="F59288" s="11"/>
      <c r="G59288" s="11"/>
      <c r="H59288" s="11"/>
    </row>
    <row r="59289" spans="6:8" x14ac:dyDescent="0.25">
      <c r="F59289" s="11"/>
      <c r="G59289" s="11"/>
      <c r="H59289" s="11"/>
    </row>
    <row r="59290" spans="6:8" x14ac:dyDescent="0.25">
      <c r="F59290" s="11"/>
      <c r="G59290" s="11"/>
      <c r="H59290" s="11"/>
    </row>
    <row r="59291" spans="6:8" x14ac:dyDescent="0.25">
      <c r="F59291" s="11"/>
      <c r="G59291" s="11"/>
      <c r="H59291" s="11"/>
    </row>
    <row r="59292" spans="6:8" x14ac:dyDescent="0.25">
      <c r="F59292" s="11"/>
      <c r="G59292" s="11"/>
      <c r="H59292" s="11"/>
    </row>
    <row r="59293" spans="6:8" x14ac:dyDescent="0.25">
      <c r="F59293" s="11"/>
      <c r="G59293" s="11"/>
      <c r="H59293" s="11"/>
    </row>
    <row r="59294" spans="6:8" x14ac:dyDescent="0.25">
      <c r="F59294" s="11"/>
      <c r="G59294" s="11"/>
      <c r="H59294" s="11"/>
    </row>
    <row r="59295" spans="6:8" x14ac:dyDescent="0.25">
      <c r="F59295" s="11"/>
      <c r="G59295" s="11"/>
      <c r="H59295" s="11"/>
    </row>
    <row r="59296" spans="6:8" x14ac:dyDescent="0.25">
      <c r="F59296" s="11"/>
      <c r="G59296" s="11"/>
      <c r="H59296" s="11"/>
    </row>
    <row r="59297" spans="6:8" x14ac:dyDescent="0.25">
      <c r="F59297" s="11"/>
      <c r="G59297" s="11"/>
      <c r="H59297" s="11"/>
    </row>
    <row r="59298" spans="6:8" x14ac:dyDescent="0.25">
      <c r="F59298" s="11"/>
      <c r="G59298" s="11"/>
      <c r="H59298" s="11"/>
    </row>
    <row r="59299" spans="6:8" x14ac:dyDescent="0.25">
      <c r="F59299" s="11"/>
      <c r="G59299" s="11"/>
      <c r="H59299" s="11"/>
    </row>
    <row r="59300" spans="6:8" x14ac:dyDescent="0.25">
      <c r="F59300" s="11"/>
      <c r="G59300" s="11"/>
      <c r="H59300" s="11"/>
    </row>
    <row r="59301" spans="6:8" x14ac:dyDescent="0.25">
      <c r="F59301" s="11"/>
      <c r="G59301" s="11"/>
      <c r="H59301" s="11"/>
    </row>
    <row r="59302" spans="6:8" x14ac:dyDescent="0.25">
      <c r="F59302" s="11"/>
      <c r="G59302" s="11"/>
      <c r="H59302" s="11"/>
    </row>
    <row r="59303" spans="6:8" x14ac:dyDescent="0.25">
      <c r="F59303" s="11"/>
      <c r="G59303" s="11"/>
      <c r="H59303" s="11"/>
    </row>
    <row r="59304" spans="6:8" x14ac:dyDescent="0.25">
      <c r="F59304" s="11"/>
      <c r="G59304" s="11"/>
      <c r="H59304" s="11"/>
    </row>
    <row r="59305" spans="6:8" x14ac:dyDescent="0.25">
      <c r="F59305" s="11"/>
      <c r="G59305" s="11"/>
      <c r="H59305" s="11"/>
    </row>
    <row r="59306" spans="6:8" x14ac:dyDescent="0.25">
      <c r="F59306" s="11"/>
      <c r="G59306" s="11"/>
      <c r="H59306" s="11"/>
    </row>
    <row r="59307" spans="6:8" x14ac:dyDescent="0.25">
      <c r="F59307" s="11"/>
      <c r="G59307" s="11"/>
      <c r="H59307" s="11"/>
    </row>
    <row r="59308" spans="6:8" x14ac:dyDescent="0.25">
      <c r="F59308" s="11"/>
      <c r="G59308" s="11"/>
      <c r="H59308" s="11"/>
    </row>
    <row r="59309" spans="6:8" x14ac:dyDescent="0.25">
      <c r="F59309" s="11"/>
      <c r="G59309" s="11"/>
      <c r="H59309" s="11"/>
    </row>
    <row r="59310" spans="6:8" x14ac:dyDescent="0.25">
      <c r="F59310" s="11"/>
      <c r="G59310" s="11"/>
      <c r="H59310" s="11"/>
    </row>
    <row r="59311" spans="6:8" x14ac:dyDescent="0.25">
      <c r="F59311" s="11"/>
      <c r="G59311" s="11"/>
      <c r="H59311" s="11"/>
    </row>
    <row r="59312" spans="6:8" x14ac:dyDescent="0.25">
      <c r="F59312" s="11"/>
      <c r="G59312" s="11"/>
      <c r="H59312" s="11"/>
    </row>
    <row r="59313" spans="6:8" x14ac:dyDescent="0.25">
      <c r="F59313" s="11"/>
      <c r="G59313" s="11"/>
      <c r="H59313" s="11"/>
    </row>
    <row r="59314" spans="6:8" x14ac:dyDescent="0.25">
      <c r="F59314" s="11"/>
      <c r="G59314" s="11"/>
      <c r="H59314" s="11"/>
    </row>
    <row r="59315" spans="6:8" x14ac:dyDescent="0.25">
      <c r="F59315" s="11"/>
      <c r="G59315" s="11"/>
      <c r="H59315" s="11"/>
    </row>
    <row r="59316" spans="6:8" x14ac:dyDescent="0.25">
      <c r="F59316" s="11"/>
      <c r="G59316" s="11"/>
      <c r="H59316" s="11"/>
    </row>
    <row r="59317" spans="6:8" x14ac:dyDescent="0.25">
      <c r="F59317" s="11"/>
      <c r="G59317" s="11"/>
      <c r="H59317" s="11"/>
    </row>
    <row r="59318" spans="6:8" x14ac:dyDescent="0.25">
      <c r="F59318" s="11"/>
      <c r="G59318" s="11"/>
      <c r="H59318" s="11"/>
    </row>
    <row r="59319" spans="6:8" x14ac:dyDescent="0.25">
      <c r="F59319" s="11"/>
      <c r="G59319" s="11"/>
      <c r="H59319" s="11"/>
    </row>
    <row r="59320" spans="6:8" x14ac:dyDescent="0.25">
      <c r="F59320" s="11"/>
      <c r="G59320" s="11"/>
      <c r="H59320" s="11"/>
    </row>
    <row r="59321" spans="6:8" x14ac:dyDescent="0.25">
      <c r="F59321" s="11"/>
      <c r="G59321" s="11"/>
      <c r="H59321" s="11"/>
    </row>
    <row r="59322" spans="6:8" x14ac:dyDescent="0.25">
      <c r="F59322" s="11"/>
      <c r="G59322" s="11"/>
      <c r="H59322" s="11"/>
    </row>
    <row r="59323" spans="6:8" x14ac:dyDescent="0.25">
      <c r="F59323" s="11"/>
      <c r="G59323" s="11"/>
      <c r="H59323" s="11"/>
    </row>
    <row r="59324" spans="6:8" x14ac:dyDescent="0.25">
      <c r="F59324" s="11"/>
      <c r="G59324" s="11"/>
      <c r="H59324" s="11"/>
    </row>
    <row r="59325" spans="6:8" x14ac:dyDescent="0.25">
      <c r="F59325" s="11"/>
      <c r="G59325" s="11"/>
      <c r="H59325" s="11"/>
    </row>
    <row r="59326" spans="6:8" x14ac:dyDescent="0.25">
      <c r="F59326" s="11"/>
      <c r="G59326" s="11"/>
      <c r="H59326" s="11"/>
    </row>
    <row r="59327" spans="6:8" x14ac:dyDescent="0.25">
      <c r="F59327" s="11"/>
      <c r="G59327" s="11"/>
      <c r="H59327" s="11"/>
    </row>
    <row r="59328" spans="6:8" x14ac:dyDescent="0.25">
      <c r="F59328" s="11"/>
      <c r="G59328" s="11"/>
      <c r="H59328" s="11"/>
    </row>
    <row r="59329" spans="6:8" x14ac:dyDescent="0.25">
      <c r="F59329" s="11"/>
      <c r="G59329" s="11"/>
      <c r="H59329" s="11"/>
    </row>
    <row r="59330" spans="6:8" x14ac:dyDescent="0.25">
      <c r="F59330" s="11"/>
      <c r="G59330" s="11"/>
      <c r="H59330" s="11"/>
    </row>
    <row r="59331" spans="6:8" x14ac:dyDescent="0.25">
      <c r="F59331" s="11"/>
      <c r="G59331" s="11"/>
      <c r="H59331" s="11"/>
    </row>
    <row r="59332" spans="6:8" x14ac:dyDescent="0.25">
      <c r="F59332" s="11"/>
      <c r="G59332" s="11"/>
      <c r="H59332" s="11"/>
    </row>
    <row r="59333" spans="6:8" x14ac:dyDescent="0.25">
      <c r="F59333" s="11"/>
      <c r="G59333" s="11"/>
      <c r="H59333" s="11"/>
    </row>
    <row r="59334" spans="6:8" x14ac:dyDescent="0.25">
      <c r="F59334" s="11"/>
      <c r="G59334" s="11"/>
      <c r="H59334" s="11"/>
    </row>
    <row r="59335" spans="6:8" x14ac:dyDescent="0.25">
      <c r="F59335" s="11"/>
      <c r="G59335" s="11"/>
      <c r="H59335" s="11"/>
    </row>
    <row r="59336" spans="6:8" x14ac:dyDescent="0.25">
      <c r="F59336" s="11"/>
      <c r="G59336" s="11"/>
      <c r="H59336" s="11"/>
    </row>
    <row r="59337" spans="6:8" x14ac:dyDescent="0.25">
      <c r="F59337" s="11"/>
      <c r="G59337" s="11"/>
      <c r="H59337" s="11"/>
    </row>
    <row r="59338" spans="6:8" x14ac:dyDescent="0.25">
      <c r="F59338" s="11"/>
      <c r="G59338" s="11"/>
      <c r="H59338" s="11"/>
    </row>
    <row r="59339" spans="6:8" x14ac:dyDescent="0.25">
      <c r="F59339" s="11"/>
      <c r="G59339" s="11"/>
      <c r="H59339" s="11"/>
    </row>
    <row r="59340" spans="6:8" x14ac:dyDescent="0.25">
      <c r="F59340" s="11"/>
      <c r="G59340" s="11"/>
      <c r="H59340" s="11"/>
    </row>
    <row r="59341" spans="6:8" x14ac:dyDescent="0.25">
      <c r="F59341" s="11"/>
      <c r="G59341" s="11"/>
      <c r="H59341" s="11"/>
    </row>
    <row r="59342" spans="6:8" x14ac:dyDescent="0.25">
      <c r="F59342" s="11"/>
      <c r="G59342" s="11"/>
      <c r="H59342" s="11"/>
    </row>
    <row r="59343" spans="6:8" x14ac:dyDescent="0.25">
      <c r="F59343" s="11"/>
      <c r="G59343" s="11"/>
      <c r="H59343" s="11"/>
    </row>
    <row r="59344" spans="6:8" x14ac:dyDescent="0.25">
      <c r="F59344" s="11"/>
      <c r="G59344" s="11"/>
      <c r="H59344" s="11"/>
    </row>
    <row r="59345" spans="6:8" x14ac:dyDescent="0.25">
      <c r="F59345" s="11"/>
      <c r="G59345" s="11"/>
      <c r="H59345" s="11"/>
    </row>
    <row r="59346" spans="6:8" x14ac:dyDescent="0.25">
      <c r="F59346" s="11"/>
      <c r="G59346" s="11"/>
      <c r="H59346" s="11"/>
    </row>
    <row r="59347" spans="6:8" x14ac:dyDescent="0.25">
      <c r="F59347" s="11"/>
      <c r="G59347" s="11"/>
      <c r="H59347" s="11"/>
    </row>
    <row r="59348" spans="6:8" x14ac:dyDescent="0.25">
      <c r="F59348" s="11"/>
      <c r="G59348" s="11"/>
      <c r="H59348" s="11"/>
    </row>
    <row r="59349" spans="6:8" x14ac:dyDescent="0.25">
      <c r="F59349" s="11"/>
      <c r="G59349" s="11"/>
      <c r="H59349" s="11"/>
    </row>
    <row r="59350" spans="6:8" x14ac:dyDescent="0.25">
      <c r="F59350" s="11"/>
      <c r="G59350" s="11"/>
      <c r="H59350" s="11"/>
    </row>
    <row r="59351" spans="6:8" x14ac:dyDescent="0.25">
      <c r="F59351" s="11"/>
      <c r="G59351" s="11"/>
      <c r="H59351" s="11"/>
    </row>
    <row r="59352" spans="6:8" x14ac:dyDescent="0.25">
      <c r="F59352" s="11"/>
      <c r="G59352" s="11"/>
      <c r="H59352" s="11"/>
    </row>
    <row r="59353" spans="6:8" x14ac:dyDescent="0.25">
      <c r="F59353" s="11"/>
      <c r="G59353" s="11"/>
      <c r="H59353" s="11"/>
    </row>
    <row r="59354" spans="6:8" x14ac:dyDescent="0.25">
      <c r="F59354" s="11"/>
      <c r="G59354" s="11"/>
      <c r="H59354" s="11"/>
    </row>
    <row r="59355" spans="6:8" x14ac:dyDescent="0.25">
      <c r="F59355" s="11"/>
      <c r="G59355" s="11"/>
      <c r="H59355" s="11"/>
    </row>
    <row r="59356" spans="6:8" x14ac:dyDescent="0.25">
      <c r="F59356" s="11"/>
      <c r="G59356" s="11"/>
      <c r="H59356" s="11"/>
    </row>
    <row r="59357" spans="6:8" x14ac:dyDescent="0.25">
      <c r="F59357" s="11"/>
      <c r="G59357" s="11"/>
      <c r="H59357" s="11"/>
    </row>
    <row r="59358" spans="6:8" x14ac:dyDescent="0.25">
      <c r="F59358" s="11"/>
      <c r="G59358" s="11"/>
      <c r="H59358" s="11"/>
    </row>
    <row r="59359" spans="6:8" x14ac:dyDescent="0.25">
      <c r="F59359" s="11"/>
      <c r="G59359" s="11"/>
      <c r="H59359" s="11"/>
    </row>
    <row r="59360" spans="6:8" x14ac:dyDescent="0.25">
      <c r="F59360" s="11"/>
      <c r="G59360" s="11"/>
      <c r="H59360" s="11"/>
    </row>
    <row r="59361" spans="6:8" x14ac:dyDescent="0.25">
      <c r="F59361" s="11"/>
      <c r="G59361" s="11"/>
      <c r="H59361" s="11"/>
    </row>
    <row r="59362" spans="6:8" x14ac:dyDescent="0.25">
      <c r="F59362" s="11"/>
      <c r="G59362" s="11"/>
      <c r="H59362" s="11"/>
    </row>
    <row r="59363" spans="6:8" x14ac:dyDescent="0.25">
      <c r="F59363" s="11"/>
      <c r="G59363" s="11"/>
      <c r="H59363" s="11"/>
    </row>
    <row r="59364" spans="6:8" x14ac:dyDescent="0.25">
      <c r="F59364" s="11"/>
      <c r="G59364" s="11"/>
      <c r="H59364" s="11"/>
    </row>
    <row r="59365" spans="6:8" x14ac:dyDescent="0.25">
      <c r="F59365" s="11"/>
      <c r="G59365" s="11"/>
      <c r="H59365" s="11"/>
    </row>
    <row r="59366" spans="6:8" x14ac:dyDescent="0.25">
      <c r="F59366" s="11"/>
      <c r="G59366" s="11"/>
      <c r="H59366" s="11"/>
    </row>
    <row r="59367" spans="6:8" x14ac:dyDescent="0.25">
      <c r="F59367" s="11"/>
      <c r="G59367" s="11"/>
      <c r="H59367" s="11"/>
    </row>
    <row r="59368" spans="6:8" x14ac:dyDescent="0.25">
      <c r="F59368" s="11"/>
      <c r="G59368" s="11"/>
      <c r="H59368" s="11"/>
    </row>
    <row r="59369" spans="6:8" x14ac:dyDescent="0.25">
      <c r="F59369" s="11"/>
      <c r="G59369" s="11"/>
      <c r="H59369" s="11"/>
    </row>
    <row r="59370" spans="6:8" x14ac:dyDescent="0.25">
      <c r="F59370" s="11"/>
      <c r="G59370" s="11"/>
      <c r="H59370" s="11"/>
    </row>
    <row r="59371" spans="6:8" x14ac:dyDescent="0.25">
      <c r="F59371" s="11"/>
      <c r="G59371" s="11"/>
      <c r="H59371" s="11"/>
    </row>
    <row r="59372" spans="6:8" x14ac:dyDescent="0.25">
      <c r="F59372" s="11"/>
      <c r="G59372" s="11"/>
      <c r="H59372" s="11"/>
    </row>
    <row r="59373" spans="6:8" x14ac:dyDescent="0.25">
      <c r="F59373" s="11"/>
      <c r="G59373" s="11"/>
      <c r="H59373" s="11"/>
    </row>
    <row r="59374" spans="6:8" x14ac:dyDescent="0.25">
      <c r="F59374" s="11"/>
      <c r="G59374" s="11"/>
      <c r="H59374" s="11"/>
    </row>
    <row r="59375" spans="6:8" x14ac:dyDescent="0.25">
      <c r="F59375" s="11"/>
      <c r="G59375" s="11"/>
      <c r="H59375" s="11"/>
    </row>
    <row r="59376" spans="6:8" x14ac:dyDescent="0.25">
      <c r="F59376" s="11"/>
      <c r="G59376" s="11"/>
      <c r="H59376" s="11"/>
    </row>
    <row r="59377" spans="6:8" x14ac:dyDescent="0.25">
      <c r="F59377" s="11"/>
      <c r="G59377" s="11"/>
      <c r="H59377" s="11"/>
    </row>
    <row r="59378" spans="6:8" x14ac:dyDescent="0.25">
      <c r="F59378" s="11"/>
      <c r="G59378" s="11"/>
      <c r="H59378" s="11"/>
    </row>
    <row r="59379" spans="6:8" x14ac:dyDescent="0.25">
      <c r="F59379" s="11"/>
      <c r="G59379" s="11"/>
      <c r="H59379" s="11"/>
    </row>
    <row r="59380" spans="6:8" x14ac:dyDescent="0.25">
      <c r="F59380" s="11"/>
      <c r="G59380" s="11"/>
      <c r="H59380" s="11"/>
    </row>
    <row r="59381" spans="6:8" x14ac:dyDescent="0.25">
      <c r="F59381" s="11"/>
      <c r="G59381" s="11"/>
      <c r="H59381" s="11"/>
    </row>
    <row r="59382" spans="6:8" x14ac:dyDescent="0.25">
      <c r="F59382" s="11"/>
      <c r="G59382" s="11"/>
      <c r="H59382" s="11"/>
    </row>
    <row r="59383" spans="6:8" x14ac:dyDescent="0.25">
      <c r="F59383" s="11"/>
      <c r="G59383" s="11"/>
      <c r="H59383" s="11"/>
    </row>
    <row r="59384" spans="6:8" x14ac:dyDescent="0.25">
      <c r="F59384" s="11"/>
      <c r="G59384" s="11"/>
      <c r="H59384" s="11"/>
    </row>
    <row r="59385" spans="6:8" x14ac:dyDescent="0.25">
      <c r="F59385" s="11"/>
      <c r="G59385" s="11"/>
      <c r="H59385" s="11"/>
    </row>
    <row r="59386" spans="6:8" x14ac:dyDescent="0.25">
      <c r="F59386" s="11"/>
      <c r="G59386" s="11"/>
      <c r="H59386" s="11"/>
    </row>
    <row r="59387" spans="6:8" x14ac:dyDescent="0.25">
      <c r="F59387" s="11"/>
      <c r="G59387" s="11"/>
      <c r="H59387" s="11"/>
    </row>
    <row r="59388" spans="6:8" x14ac:dyDescent="0.25">
      <c r="F59388" s="11"/>
      <c r="G59388" s="11"/>
      <c r="H59388" s="11"/>
    </row>
    <row r="59389" spans="6:8" x14ac:dyDescent="0.25">
      <c r="F59389" s="11"/>
      <c r="G59389" s="11"/>
      <c r="H59389" s="11"/>
    </row>
    <row r="59390" spans="6:8" x14ac:dyDescent="0.25">
      <c r="F59390" s="11"/>
      <c r="G59390" s="11"/>
      <c r="H59390" s="11"/>
    </row>
    <row r="59391" spans="6:8" x14ac:dyDescent="0.25">
      <c r="F59391" s="11"/>
      <c r="G59391" s="11"/>
      <c r="H59391" s="11"/>
    </row>
    <row r="59392" spans="6:8" x14ac:dyDescent="0.25">
      <c r="F59392" s="11"/>
      <c r="G59392" s="11"/>
      <c r="H59392" s="11"/>
    </row>
    <row r="59393" spans="6:8" x14ac:dyDescent="0.25">
      <c r="F59393" s="11"/>
      <c r="G59393" s="11"/>
      <c r="H59393" s="11"/>
    </row>
    <row r="59394" spans="6:8" x14ac:dyDescent="0.25">
      <c r="F59394" s="11"/>
      <c r="G59394" s="11"/>
      <c r="H59394" s="11"/>
    </row>
    <row r="59395" spans="6:8" x14ac:dyDescent="0.25">
      <c r="F59395" s="11"/>
      <c r="G59395" s="11"/>
      <c r="H59395" s="11"/>
    </row>
    <row r="59396" spans="6:8" x14ac:dyDescent="0.25">
      <c r="F59396" s="11"/>
      <c r="G59396" s="11"/>
      <c r="H59396" s="11"/>
    </row>
    <row r="59397" spans="6:8" x14ac:dyDescent="0.25">
      <c r="F59397" s="11"/>
      <c r="G59397" s="11"/>
      <c r="H59397" s="11"/>
    </row>
    <row r="59398" spans="6:8" x14ac:dyDescent="0.25">
      <c r="F59398" s="11"/>
      <c r="G59398" s="11"/>
      <c r="H59398" s="11"/>
    </row>
    <row r="59399" spans="6:8" x14ac:dyDescent="0.25">
      <c r="F59399" s="11"/>
      <c r="G59399" s="11"/>
      <c r="H59399" s="11"/>
    </row>
    <row r="59400" spans="6:8" x14ac:dyDescent="0.25">
      <c r="F59400" s="11"/>
      <c r="G59400" s="11"/>
      <c r="H59400" s="11"/>
    </row>
    <row r="59401" spans="6:8" x14ac:dyDescent="0.25">
      <c r="F59401" s="11"/>
      <c r="G59401" s="11"/>
      <c r="H59401" s="11"/>
    </row>
    <row r="59402" spans="6:8" x14ac:dyDescent="0.25">
      <c r="F59402" s="11"/>
      <c r="G59402" s="11"/>
      <c r="H59402" s="11"/>
    </row>
    <row r="59403" spans="6:8" x14ac:dyDescent="0.25">
      <c r="F59403" s="11"/>
      <c r="G59403" s="11"/>
      <c r="H59403" s="11"/>
    </row>
    <row r="59404" spans="6:8" x14ac:dyDescent="0.25">
      <c r="F59404" s="11"/>
      <c r="G59404" s="11"/>
      <c r="H59404" s="11"/>
    </row>
    <row r="59405" spans="6:8" x14ac:dyDescent="0.25">
      <c r="F59405" s="11"/>
      <c r="G59405" s="11"/>
      <c r="H59405" s="11"/>
    </row>
    <row r="59406" spans="6:8" x14ac:dyDescent="0.25">
      <c r="F59406" s="11"/>
      <c r="G59406" s="11"/>
      <c r="H59406" s="11"/>
    </row>
    <row r="59407" spans="6:8" x14ac:dyDescent="0.25">
      <c r="F59407" s="11"/>
      <c r="G59407" s="11"/>
      <c r="H59407" s="11"/>
    </row>
    <row r="59408" spans="6:8" x14ac:dyDescent="0.25">
      <c r="F59408" s="11"/>
      <c r="G59408" s="11"/>
      <c r="H59408" s="11"/>
    </row>
    <row r="59409" spans="6:8" x14ac:dyDescent="0.25">
      <c r="F59409" s="11"/>
      <c r="G59409" s="11"/>
      <c r="H59409" s="11"/>
    </row>
    <row r="59410" spans="6:8" x14ac:dyDescent="0.25">
      <c r="F59410" s="11"/>
      <c r="G59410" s="11"/>
      <c r="H59410" s="11"/>
    </row>
    <row r="59411" spans="6:8" x14ac:dyDescent="0.25">
      <c r="F59411" s="11"/>
      <c r="G59411" s="11"/>
      <c r="H59411" s="11"/>
    </row>
    <row r="59412" spans="6:8" x14ac:dyDescent="0.25">
      <c r="F59412" s="11"/>
      <c r="G59412" s="11"/>
      <c r="H59412" s="11"/>
    </row>
    <row r="59413" spans="6:8" x14ac:dyDescent="0.25">
      <c r="F59413" s="11"/>
      <c r="G59413" s="11"/>
      <c r="H59413" s="11"/>
    </row>
    <row r="59414" spans="6:8" x14ac:dyDescent="0.25">
      <c r="F59414" s="11"/>
      <c r="G59414" s="11"/>
      <c r="H59414" s="11"/>
    </row>
    <row r="59415" spans="6:8" x14ac:dyDescent="0.25">
      <c r="F59415" s="11"/>
      <c r="G59415" s="11"/>
      <c r="H59415" s="11"/>
    </row>
    <row r="59416" spans="6:8" x14ac:dyDescent="0.25">
      <c r="F59416" s="11"/>
      <c r="G59416" s="11"/>
      <c r="H59416" s="11"/>
    </row>
    <row r="59417" spans="6:8" x14ac:dyDescent="0.25">
      <c r="F59417" s="11"/>
      <c r="G59417" s="11"/>
      <c r="H59417" s="11"/>
    </row>
    <row r="59418" spans="6:8" x14ac:dyDescent="0.25">
      <c r="F59418" s="11"/>
      <c r="G59418" s="11"/>
      <c r="H59418" s="11"/>
    </row>
    <row r="59419" spans="6:8" x14ac:dyDescent="0.25">
      <c r="F59419" s="11"/>
      <c r="G59419" s="11"/>
      <c r="H59419" s="11"/>
    </row>
    <row r="59420" spans="6:8" x14ac:dyDescent="0.25">
      <c r="F59420" s="11"/>
      <c r="G59420" s="11"/>
      <c r="H59420" s="11"/>
    </row>
    <row r="59421" spans="6:8" x14ac:dyDescent="0.25">
      <c r="F59421" s="11"/>
      <c r="G59421" s="11"/>
      <c r="H59421" s="11"/>
    </row>
    <row r="59422" spans="6:8" x14ac:dyDescent="0.25">
      <c r="F59422" s="11"/>
      <c r="G59422" s="11"/>
      <c r="H59422" s="11"/>
    </row>
    <row r="59423" spans="6:8" x14ac:dyDescent="0.25">
      <c r="F59423" s="11"/>
      <c r="G59423" s="11"/>
      <c r="H59423" s="11"/>
    </row>
    <row r="59424" spans="6:8" x14ac:dyDescent="0.25">
      <c r="F59424" s="11"/>
      <c r="G59424" s="11"/>
      <c r="H59424" s="11"/>
    </row>
    <row r="59425" spans="6:8" x14ac:dyDescent="0.25">
      <c r="F59425" s="11"/>
      <c r="G59425" s="11"/>
      <c r="H59425" s="11"/>
    </row>
    <row r="59426" spans="6:8" x14ac:dyDescent="0.25">
      <c r="F59426" s="11"/>
      <c r="G59426" s="11"/>
      <c r="H59426" s="11"/>
    </row>
    <row r="59427" spans="6:8" x14ac:dyDescent="0.25">
      <c r="F59427" s="11"/>
      <c r="G59427" s="11"/>
      <c r="H59427" s="11"/>
    </row>
    <row r="59428" spans="6:8" x14ac:dyDescent="0.25">
      <c r="F59428" s="11"/>
      <c r="G59428" s="11"/>
      <c r="H59428" s="11"/>
    </row>
    <row r="59429" spans="6:8" x14ac:dyDescent="0.25">
      <c r="F59429" s="11"/>
      <c r="G59429" s="11"/>
      <c r="H59429" s="11"/>
    </row>
    <row r="59430" spans="6:8" x14ac:dyDescent="0.25">
      <c r="F59430" s="11"/>
      <c r="G59430" s="11"/>
      <c r="H59430" s="11"/>
    </row>
    <row r="59431" spans="6:8" x14ac:dyDescent="0.25">
      <c r="F59431" s="11"/>
      <c r="G59431" s="11"/>
      <c r="H59431" s="11"/>
    </row>
    <row r="59432" spans="6:8" x14ac:dyDescent="0.25">
      <c r="F59432" s="11"/>
      <c r="G59432" s="11"/>
      <c r="H59432" s="11"/>
    </row>
    <row r="59433" spans="6:8" x14ac:dyDescent="0.25">
      <c r="F59433" s="11"/>
      <c r="G59433" s="11"/>
      <c r="H59433" s="11"/>
    </row>
    <row r="59434" spans="6:8" x14ac:dyDescent="0.25">
      <c r="F59434" s="11"/>
      <c r="G59434" s="11"/>
      <c r="H59434" s="11"/>
    </row>
    <row r="59435" spans="6:8" x14ac:dyDescent="0.25">
      <c r="F59435" s="11"/>
      <c r="G59435" s="11"/>
      <c r="H59435" s="11"/>
    </row>
    <row r="59436" spans="6:8" x14ac:dyDescent="0.25">
      <c r="F59436" s="11"/>
      <c r="G59436" s="11"/>
      <c r="H59436" s="11"/>
    </row>
    <row r="59437" spans="6:8" x14ac:dyDescent="0.25">
      <c r="F59437" s="11"/>
      <c r="G59437" s="11"/>
      <c r="H59437" s="11"/>
    </row>
    <row r="59438" spans="6:8" x14ac:dyDescent="0.25">
      <c r="F59438" s="11"/>
      <c r="G59438" s="11"/>
      <c r="H59438" s="11"/>
    </row>
    <row r="59439" spans="6:8" x14ac:dyDescent="0.25">
      <c r="F59439" s="11"/>
      <c r="G59439" s="11"/>
      <c r="H59439" s="11"/>
    </row>
    <row r="59440" spans="6:8" x14ac:dyDescent="0.25">
      <c r="F59440" s="11"/>
      <c r="G59440" s="11"/>
      <c r="H59440" s="11"/>
    </row>
    <row r="59441" spans="6:8" x14ac:dyDescent="0.25">
      <c r="F59441" s="11"/>
      <c r="G59441" s="11"/>
      <c r="H59441" s="11"/>
    </row>
    <row r="59442" spans="6:8" x14ac:dyDescent="0.25">
      <c r="F59442" s="11"/>
      <c r="G59442" s="11"/>
      <c r="H59442" s="11"/>
    </row>
    <row r="59443" spans="6:8" x14ac:dyDescent="0.25">
      <c r="F59443" s="11"/>
      <c r="G59443" s="11"/>
      <c r="H59443" s="11"/>
    </row>
    <row r="59444" spans="6:8" x14ac:dyDescent="0.25">
      <c r="F59444" s="11"/>
      <c r="G59444" s="11"/>
      <c r="H59444" s="11"/>
    </row>
    <row r="59445" spans="6:8" x14ac:dyDescent="0.25">
      <c r="F59445" s="11"/>
      <c r="G59445" s="11"/>
      <c r="H59445" s="11"/>
    </row>
    <row r="59446" spans="6:8" x14ac:dyDescent="0.25">
      <c r="F59446" s="11"/>
      <c r="G59446" s="11"/>
      <c r="H59446" s="11"/>
    </row>
    <row r="59447" spans="6:8" x14ac:dyDescent="0.25">
      <c r="F59447" s="11"/>
      <c r="G59447" s="11"/>
      <c r="H59447" s="11"/>
    </row>
    <row r="59448" spans="6:8" x14ac:dyDescent="0.25">
      <c r="F59448" s="11"/>
      <c r="G59448" s="11"/>
      <c r="H59448" s="11"/>
    </row>
    <row r="59449" spans="6:8" x14ac:dyDescent="0.25">
      <c r="F59449" s="11"/>
      <c r="G59449" s="11"/>
      <c r="H59449" s="11"/>
    </row>
    <row r="59450" spans="6:8" x14ac:dyDescent="0.25">
      <c r="F59450" s="11"/>
      <c r="G59450" s="11"/>
      <c r="H59450" s="11"/>
    </row>
    <row r="59451" spans="6:8" x14ac:dyDescent="0.25">
      <c r="F59451" s="11"/>
      <c r="G59451" s="11"/>
      <c r="H59451" s="11"/>
    </row>
    <row r="59452" spans="6:8" x14ac:dyDescent="0.25">
      <c r="F59452" s="11"/>
      <c r="G59452" s="11"/>
      <c r="H59452" s="11"/>
    </row>
    <row r="59453" spans="6:8" x14ac:dyDescent="0.25">
      <c r="F59453" s="11"/>
      <c r="G59453" s="11"/>
      <c r="H59453" s="11"/>
    </row>
    <row r="59454" spans="6:8" x14ac:dyDescent="0.25">
      <c r="F59454" s="11"/>
      <c r="G59454" s="11"/>
      <c r="H59454" s="11"/>
    </row>
    <row r="59455" spans="6:8" x14ac:dyDescent="0.25">
      <c r="F59455" s="11"/>
      <c r="G59455" s="11"/>
      <c r="H59455" s="11"/>
    </row>
    <row r="59456" spans="6:8" x14ac:dyDescent="0.25">
      <c r="F59456" s="11"/>
      <c r="G59456" s="11"/>
      <c r="H59456" s="11"/>
    </row>
    <row r="59457" spans="6:8" x14ac:dyDescent="0.25">
      <c r="F59457" s="11"/>
      <c r="G59457" s="11"/>
      <c r="H59457" s="11"/>
    </row>
    <row r="59458" spans="6:8" x14ac:dyDescent="0.25">
      <c r="F59458" s="11"/>
      <c r="G59458" s="11"/>
      <c r="H59458" s="11"/>
    </row>
    <row r="59459" spans="6:8" x14ac:dyDescent="0.25">
      <c r="F59459" s="11"/>
      <c r="G59459" s="11"/>
      <c r="H59459" s="11"/>
    </row>
    <row r="59460" spans="6:8" x14ac:dyDescent="0.25">
      <c r="F59460" s="11"/>
      <c r="G59460" s="11"/>
      <c r="H59460" s="11"/>
    </row>
    <row r="59461" spans="6:8" x14ac:dyDescent="0.25">
      <c r="F59461" s="11"/>
      <c r="G59461" s="11"/>
      <c r="H59461" s="11"/>
    </row>
    <row r="59462" spans="6:8" x14ac:dyDescent="0.25">
      <c r="F59462" s="11"/>
      <c r="G59462" s="11"/>
      <c r="H59462" s="11"/>
    </row>
    <row r="59463" spans="6:8" x14ac:dyDescent="0.25">
      <c r="F59463" s="11"/>
      <c r="G59463" s="11"/>
      <c r="H59463" s="11"/>
    </row>
    <row r="59464" spans="6:8" x14ac:dyDescent="0.25">
      <c r="F59464" s="11"/>
      <c r="G59464" s="11"/>
      <c r="H59464" s="11"/>
    </row>
    <row r="59465" spans="6:8" x14ac:dyDescent="0.25">
      <c r="F59465" s="11"/>
      <c r="G59465" s="11"/>
      <c r="H59465" s="11"/>
    </row>
    <row r="59466" spans="6:8" x14ac:dyDescent="0.25">
      <c r="F59466" s="11"/>
      <c r="G59466" s="11"/>
      <c r="H59466" s="11"/>
    </row>
    <row r="59467" spans="6:8" x14ac:dyDescent="0.25">
      <c r="F59467" s="11"/>
      <c r="G59467" s="11"/>
      <c r="H59467" s="11"/>
    </row>
    <row r="59468" spans="6:8" x14ac:dyDescent="0.25">
      <c r="F59468" s="11"/>
      <c r="G59468" s="11"/>
      <c r="H59468" s="11"/>
    </row>
    <row r="59469" spans="6:8" x14ac:dyDescent="0.25">
      <c r="F59469" s="11"/>
      <c r="G59469" s="11"/>
      <c r="H59469" s="11"/>
    </row>
    <row r="59470" spans="6:8" x14ac:dyDescent="0.25">
      <c r="F59470" s="11"/>
      <c r="G59470" s="11"/>
      <c r="H59470" s="11"/>
    </row>
    <row r="59471" spans="6:8" x14ac:dyDescent="0.25">
      <c r="F59471" s="11"/>
      <c r="G59471" s="11"/>
      <c r="H59471" s="11"/>
    </row>
    <row r="59472" spans="6:8" x14ac:dyDescent="0.25">
      <c r="F59472" s="11"/>
      <c r="G59472" s="11"/>
      <c r="H59472" s="11"/>
    </row>
    <row r="59473" spans="6:8" x14ac:dyDescent="0.25">
      <c r="F59473" s="11"/>
      <c r="G59473" s="11"/>
      <c r="H59473" s="11"/>
    </row>
    <row r="59474" spans="6:8" x14ac:dyDescent="0.25">
      <c r="F59474" s="11"/>
      <c r="G59474" s="11"/>
      <c r="H59474" s="11"/>
    </row>
    <row r="59475" spans="6:8" x14ac:dyDescent="0.25">
      <c r="F59475" s="11"/>
      <c r="G59475" s="11"/>
      <c r="H59475" s="11"/>
    </row>
    <row r="59476" spans="6:8" x14ac:dyDescent="0.25">
      <c r="F59476" s="11"/>
      <c r="G59476" s="11"/>
      <c r="H59476" s="11"/>
    </row>
    <row r="59477" spans="6:8" x14ac:dyDescent="0.25">
      <c r="F59477" s="11"/>
      <c r="G59477" s="11"/>
      <c r="H59477" s="11"/>
    </row>
    <row r="59478" spans="6:8" x14ac:dyDescent="0.25">
      <c r="F59478" s="11"/>
      <c r="G59478" s="11"/>
      <c r="H59478" s="11"/>
    </row>
    <row r="59479" spans="6:8" x14ac:dyDescent="0.25">
      <c r="F59479" s="11"/>
      <c r="G59479" s="11"/>
      <c r="H59479" s="11"/>
    </row>
    <row r="59480" spans="6:8" x14ac:dyDescent="0.25">
      <c r="F59480" s="11"/>
      <c r="G59480" s="11"/>
      <c r="H59480" s="11"/>
    </row>
    <row r="59481" spans="6:8" x14ac:dyDescent="0.25">
      <c r="F59481" s="11"/>
      <c r="G59481" s="11"/>
      <c r="H59481" s="11"/>
    </row>
    <row r="59482" spans="6:8" x14ac:dyDescent="0.25">
      <c r="F59482" s="11"/>
      <c r="G59482" s="11"/>
      <c r="H59482" s="11"/>
    </row>
    <row r="59483" spans="6:8" x14ac:dyDescent="0.25">
      <c r="F59483" s="11"/>
      <c r="G59483" s="11"/>
      <c r="H59483" s="11"/>
    </row>
    <row r="59484" spans="6:8" x14ac:dyDescent="0.25">
      <c r="F59484" s="11"/>
      <c r="G59484" s="11"/>
      <c r="H59484" s="11"/>
    </row>
    <row r="59485" spans="6:8" x14ac:dyDescent="0.25">
      <c r="F59485" s="11"/>
      <c r="G59485" s="11"/>
      <c r="H59485" s="11"/>
    </row>
    <row r="59486" spans="6:8" x14ac:dyDescent="0.25">
      <c r="F59486" s="11"/>
      <c r="G59486" s="11"/>
      <c r="H59486" s="11"/>
    </row>
    <row r="59487" spans="6:8" x14ac:dyDescent="0.25">
      <c r="F59487" s="11"/>
      <c r="G59487" s="11"/>
      <c r="H59487" s="11"/>
    </row>
    <row r="59488" spans="6:8" x14ac:dyDescent="0.25">
      <c r="F59488" s="11"/>
      <c r="G59488" s="11"/>
      <c r="H59488" s="11"/>
    </row>
    <row r="59489" spans="6:8" x14ac:dyDescent="0.25">
      <c r="F59489" s="11"/>
      <c r="G59489" s="11"/>
      <c r="H59489" s="11"/>
    </row>
    <row r="59490" spans="6:8" x14ac:dyDescent="0.25">
      <c r="F59490" s="11"/>
      <c r="G59490" s="11"/>
      <c r="H59490" s="11"/>
    </row>
    <row r="59491" spans="6:8" x14ac:dyDescent="0.25">
      <c r="F59491" s="11"/>
      <c r="G59491" s="11"/>
      <c r="H59491" s="11"/>
    </row>
    <row r="59492" spans="6:8" x14ac:dyDescent="0.25">
      <c r="F59492" s="11"/>
      <c r="G59492" s="11"/>
      <c r="H59492" s="11"/>
    </row>
    <row r="59493" spans="6:8" x14ac:dyDescent="0.25">
      <c r="F59493" s="11"/>
      <c r="G59493" s="11"/>
      <c r="H59493" s="11"/>
    </row>
    <row r="59494" spans="6:8" x14ac:dyDescent="0.25">
      <c r="F59494" s="11"/>
      <c r="G59494" s="11"/>
      <c r="H59494" s="11"/>
    </row>
    <row r="59495" spans="6:8" x14ac:dyDescent="0.25">
      <c r="F59495" s="11"/>
      <c r="G59495" s="11"/>
      <c r="H59495" s="11"/>
    </row>
    <row r="59496" spans="6:8" x14ac:dyDescent="0.25">
      <c r="F59496" s="11"/>
      <c r="G59496" s="11"/>
      <c r="H59496" s="11"/>
    </row>
    <row r="59497" spans="6:8" x14ac:dyDescent="0.25">
      <c r="F59497" s="11"/>
      <c r="G59497" s="11"/>
      <c r="H59497" s="11"/>
    </row>
    <row r="59498" spans="6:8" x14ac:dyDescent="0.25">
      <c r="F59498" s="11"/>
      <c r="G59498" s="11"/>
      <c r="H59498" s="11"/>
    </row>
    <row r="59499" spans="6:8" x14ac:dyDescent="0.25">
      <c r="F59499" s="11"/>
      <c r="G59499" s="11"/>
      <c r="H59499" s="11"/>
    </row>
    <row r="59500" spans="6:8" x14ac:dyDescent="0.25">
      <c r="F59500" s="11"/>
      <c r="G59500" s="11"/>
      <c r="H59500" s="11"/>
    </row>
    <row r="59501" spans="6:8" x14ac:dyDescent="0.25">
      <c r="F59501" s="11"/>
      <c r="G59501" s="11"/>
      <c r="H59501" s="11"/>
    </row>
    <row r="59502" spans="6:8" x14ac:dyDescent="0.25">
      <c r="F59502" s="11"/>
      <c r="G59502" s="11"/>
      <c r="H59502" s="11"/>
    </row>
    <row r="59503" spans="6:8" x14ac:dyDescent="0.25">
      <c r="F59503" s="11"/>
      <c r="G59503" s="11"/>
      <c r="H59503" s="11"/>
    </row>
    <row r="59504" spans="6:8" x14ac:dyDescent="0.25">
      <c r="F59504" s="11"/>
      <c r="G59504" s="11"/>
      <c r="H59504" s="11"/>
    </row>
    <row r="59505" spans="6:8" x14ac:dyDescent="0.25">
      <c r="F59505" s="11"/>
      <c r="G59505" s="11"/>
      <c r="H59505" s="11"/>
    </row>
    <row r="59506" spans="6:8" x14ac:dyDescent="0.25">
      <c r="F59506" s="11"/>
      <c r="G59506" s="11"/>
      <c r="H59506" s="11"/>
    </row>
    <row r="59507" spans="6:8" x14ac:dyDescent="0.25">
      <c r="F59507" s="11"/>
      <c r="G59507" s="11"/>
      <c r="H59507" s="11"/>
    </row>
    <row r="59508" spans="6:8" x14ac:dyDescent="0.25">
      <c r="F59508" s="11"/>
      <c r="G59508" s="11"/>
      <c r="H59508" s="11"/>
    </row>
    <row r="59509" spans="6:8" x14ac:dyDescent="0.25">
      <c r="F59509" s="11"/>
      <c r="G59509" s="11"/>
      <c r="H59509" s="11"/>
    </row>
    <row r="59510" spans="6:8" x14ac:dyDescent="0.25">
      <c r="F59510" s="11"/>
      <c r="G59510" s="11"/>
      <c r="H59510" s="11"/>
    </row>
    <row r="59511" spans="6:8" x14ac:dyDescent="0.25">
      <c r="F59511" s="11"/>
      <c r="G59511" s="11"/>
      <c r="H59511" s="11"/>
    </row>
    <row r="59512" spans="6:8" x14ac:dyDescent="0.25">
      <c r="F59512" s="11"/>
      <c r="G59512" s="11"/>
      <c r="H59512" s="11"/>
    </row>
    <row r="59513" spans="6:8" x14ac:dyDescent="0.25">
      <c r="F59513" s="11"/>
      <c r="G59513" s="11"/>
      <c r="H59513" s="11"/>
    </row>
    <row r="59514" spans="6:8" x14ac:dyDescent="0.25">
      <c r="F59514" s="11"/>
      <c r="G59514" s="11"/>
      <c r="H59514" s="11"/>
    </row>
    <row r="59515" spans="6:8" x14ac:dyDescent="0.25">
      <c r="F59515" s="11"/>
      <c r="G59515" s="11"/>
      <c r="H59515" s="11"/>
    </row>
    <row r="59516" spans="6:8" x14ac:dyDescent="0.25">
      <c r="F59516" s="11"/>
      <c r="G59516" s="11"/>
      <c r="H59516" s="11"/>
    </row>
    <row r="59517" spans="6:8" x14ac:dyDescent="0.25">
      <c r="F59517" s="11"/>
      <c r="G59517" s="11"/>
      <c r="H59517" s="11"/>
    </row>
    <row r="59518" spans="6:8" x14ac:dyDescent="0.25">
      <c r="F59518" s="11"/>
      <c r="G59518" s="11"/>
      <c r="H59518" s="11"/>
    </row>
    <row r="59519" spans="6:8" x14ac:dyDescent="0.25">
      <c r="F59519" s="11"/>
      <c r="G59519" s="11"/>
      <c r="H59519" s="11"/>
    </row>
    <row r="59520" spans="6:8" x14ac:dyDescent="0.25">
      <c r="F59520" s="11"/>
      <c r="G59520" s="11"/>
      <c r="H59520" s="11"/>
    </row>
    <row r="59521" spans="6:8" x14ac:dyDescent="0.25">
      <c r="F59521" s="11"/>
      <c r="G59521" s="11"/>
      <c r="H59521" s="11"/>
    </row>
    <row r="59522" spans="6:8" x14ac:dyDescent="0.25">
      <c r="F59522" s="11"/>
      <c r="G59522" s="11"/>
      <c r="H59522" s="11"/>
    </row>
    <row r="59523" spans="6:8" x14ac:dyDescent="0.25">
      <c r="F59523" s="11"/>
      <c r="G59523" s="11"/>
      <c r="H59523" s="11"/>
    </row>
    <row r="59524" spans="6:8" x14ac:dyDescent="0.25">
      <c r="F59524" s="11"/>
      <c r="G59524" s="11"/>
      <c r="H59524" s="11"/>
    </row>
    <row r="59525" spans="6:8" x14ac:dyDescent="0.25">
      <c r="F59525" s="11"/>
      <c r="G59525" s="11"/>
      <c r="H59525" s="11"/>
    </row>
    <row r="59526" spans="6:8" x14ac:dyDescent="0.25">
      <c r="F59526" s="11"/>
      <c r="G59526" s="11"/>
      <c r="H59526" s="11"/>
    </row>
    <row r="59527" spans="6:8" x14ac:dyDescent="0.25">
      <c r="F59527" s="11"/>
      <c r="G59527" s="11"/>
      <c r="H59527" s="11"/>
    </row>
    <row r="59528" spans="6:8" x14ac:dyDescent="0.25">
      <c r="F59528" s="11"/>
      <c r="G59528" s="11"/>
      <c r="H59528" s="11"/>
    </row>
    <row r="59529" spans="6:8" x14ac:dyDescent="0.25">
      <c r="F59529" s="11"/>
      <c r="G59529" s="11"/>
      <c r="H59529" s="11"/>
    </row>
    <row r="59530" spans="6:8" x14ac:dyDescent="0.25">
      <c r="F59530" s="11"/>
      <c r="G59530" s="11"/>
      <c r="H59530" s="11"/>
    </row>
    <row r="59531" spans="6:8" x14ac:dyDescent="0.25">
      <c r="F59531" s="11"/>
      <c r="G59531" s="11"/>
      <c r="H59531" s="11"/>
    </row>
    <row r="59532" spans="6:8" x14ac:dyDescent="0.25">
      <c r="F59532" s="11"/>
      <c r="G59532" s="11"/>
      <c r="H59532" s="11"/>
    </row>
    <row r="59533" spans="6:8" x14ac:dyDescent="0.25">
      <c r="F59533" s="11"/>
      <c r="G59533" s="11"/>
      <c r="H59533" s="11"/>
    </row>
    <row r="59534" spans="6:8" x14ac:dyDescent="0.25">
      <c r="F59534" s="11"/>
      <c r="G59534" s="11"/>
      <c r="H59534" s="11"/>
    </row>
    <row r="59535" spans="6:8" x14ac:dyDescent="0.25">
      <c r="F59535" s="11"/>
      <c r="G59535" s="11"/>
      <c r="H59535" s="11"/>
    </row>
    <row r="59536" spans="6:8" x14ac:dyDescent="0.25">
      <c r="F59536" s="11"/>
      <c r="G59536" s="11"/>
      <c r="H59536" s="11"/>
    </row>
    <row r="59537" spans="6:8" x14ac:dyDescent="0.25">
      <c r="F59537" s="11"/>
      <c r="G59537" s="11"/>
      <c r="H59537" s="11"/>
    </row>
    <row r="59538" spans="6:8" x14ac:dyDescent="0.25">
      <c r="F59538" s="11"/>
      <c r="G59538" s="11"/>
      <c r="H59538" s="11"/>
    </row>
    <row r="59539" spans="6:8" x14ac:dyDescent="0.25">
      <c r="F59539" s="11"/>
      <c r="G59539" s="11"/>
      <c r="H59539" s="11"/>
    </row>
    <row r="59540" spans="6:8" x14ac:dyDescent="0.25">
      <c r="F59540" s="11"/>
      <c r="G59540" s="11"/>
      <c r="H59540" s="11"/>
    </row>
    <row r="59541" spans="6:8" x14ac:dyDescent="0.25">
      <c r="F59541" s="11"/>
      <c r="G59541" s="11"/>
      <c r="H59541" s="11"/>
    </row>
    <row r="59542" spans="6:8" x14ac:dyDescent="0.25">
      <c r="F59542" s="11"/>
      <c r="G59542" s="11"/>
      <c r="H59542" s="11"/>
    </row>
    <row r="59543" spans="6:8" x14ac:dyDescent="0.25">
      <c r="F59543" s="11"/>
      <c r="G59543" s="11"/>
      <c r="H59543" s="11"/>
    </row>
    <row r="59544" spans="6:8" x14ac:dyDescent="0.25">
      <c r="F59544" s="11"/>
      <c r="G59544" s="11"/>
      <c r="H59544" s="11"/>
    </row>
    <row r="59545" spans="6:8" x14ac:dyDescent="0.25">
      <c r="F59545" s="11"/>
      <c r="G59545" s="11"/>
      <c r="H59545" s="11"/>
    </row>
    <row r="59546" spans="6:8" x14ac:dyDescent="0.25">
      <c r="F59546" s="11"/>
      <c r="G59546" s="11"/>
      <c r="H59546" s="11"/>
    </row>
    <row r="59547" spans="6:8" x14ac:dyDescent="0.25">
      <c r="F59547" s="11"/>
      <c r="G59547" s="11"/>
      <c r="H59547" s="11"/>
    </row>
    <row r="59548" spans="6:8" x14ac:dyDescent="0.25">
      <c r="F59548" s="11"/>
      <c r="G59548" s="11"/>
      <c r="H59548" s="11"/>
    </row>
    <row r="59549" spans="6:8" x14ac:dyDescent="0.25">
      <c r="F59549" s="11"/>
      <c r="G59549" s="11"/>
      <c r="H59549" s="11"/>
    </row>
    <row r="59550" spans="6:8" x14ac:dyDescent="0.25">
      <c r="F59550" s="11"/>
      <c r="G59550" s="11"/>
      <c r="H59550" s="11"/>
    </row>
    <row r="59551" spans="6:8" x14ac:dyDescent="0.25">
      <c r="F59551" s="11"/>
      <c r="G59551" s="11"/>
      <c r="H59551" s="11"/>
    </row>
    <row r="59552" spans="6:8" x14ac:dyDescent="0.25">
      <c r="F59552" s="11"/>
      <c r="G59552" s="11"/>
      <c r="H59552" s="11"/>
    </row>
    <row r="59553" spans="6:8" x14ac:dyDescent="0.25">
      <c r="F59553" s="11"/>
      <c r="G59553" s="11"/>
      <c r="H59553" s="11"/>
    </row>
    <row r="59554" spans="6:8" x14ac:dyDescent="0.25">
      <c r="F59554" s="11"/>
      <c r="G59554" s="11"/>
      <c r="H59554" s="11"/>
    </row>
    <row r="59555" spans="6:8" x14ac:dyDescent="0.25">
      <c r="F59555" s="11"/>
      <c r="G59555" s="11"/>
      <c r="H59555" s="11"/>
    </row>
    <row r="59556" spans="6:8" x14ac:dyDescent="0.25">
      <c r="F59556" s="11"/>
      <c r="G59556" s="11"/>
      <c r="H59556" s="11"/>
    </row>
    <row r="59557" spans="6:8" x14ac:dyDescent="0.25">
      <c r="F59557" s="11"/>
      <c r="G59557" s="11"/>
      <c r="H59557" s="11"/>
    </row>
    <row r="59558" spans="6:8" x14ac:dyDescent="0.25">
      <c r="F59558" s="11"/>
      <c r="G59558" s="11"/>
      <c r="H59558" s="11"/>
    </row>
    <row r="59559" spans="6:8" x14ac:dyDescent="0.25">
      <c r="F59559" s="11"/>
      <c r="G59559" s="11"/>
      <c r="H59559" s="11"/>
    </row>
    <row r="59560" spans="6:8" x14ac:dyDescent="0.25">
      <c r="F59560" s="11"/>
      <c r="G59560" s="11"/>
      <c r="H59560" s="11"/>
    </row>
    <row r="59561" spans="6:8" x14ac:dyDescent="0.25">
      <c r="F59561" s="11"/>
      <c r="G59561" s="11"/>
      <c r="H59561" s="11"/>
    </row>
    <row r="59562" spans="6:8" x14ac:dyDescent="0.25">
      <c r="F59562" s="11"/>
      <c r="G59562" s="11"/>
      <c r="H59562" s="11"/>
    </row>
    <row r="59563" spans="6:8" x14ac:dyDescent="0.25">
      <c r="F59563" s="11"/>
      <c r="G59563" s="11"/>
      <c r="H59563" s="11"/>
    </row>
    <row r="59564" spans="6:8" x14ac:dyDescent="0.25">
      <c r="F59564" s="11"/>
      <c r="G59564" s="11"/>
      <c r="H59564" s="11"/>
    </row>
    <row r="59565" spans="6:8" x14ac:dyDescent="0.25">
      <c r="F59565" s="11"/>
      <c r="G59565" s="11"/>
      <c r="H59565" s="11"/>
    </row>
    <row r="59566" spans="6:8" x14ac:dyDescent="0.25">
      <c r="F59566" s="11"/>
      <c r="G59566" s="11"/>
      <c r="H59566" s="11"/>
    </row>
    <row r="59567" spans="6:8" x14ac:dyDescent="0.25">
      <c r="F59567" s="11"/>
      <c r="G59567" s="11"/>
      <c r="H59567" s="11"/>
    </row>
    <row r="59568" spans="6:8" x14ac:dyDescent="0.25">
      <c r="F59568" s="11"/>
      <c r="G59568" s="11"/>
      <c r="H59568" s="11"/>
    </row>
    <row r="59569" spans="6:8" x14ac:dyDescent="0.25">
      <c r="F59569" s="11"/>
      <c r="G59569" s="11"/>
      <c r="H59569" s="11"/>
    </row>
    <row r="59570" spans="6:8" x14ac:dyDescent="0.25">
      <c r="F59570" s="11"/>
      <c r="G59570" s="11"/>
      <c r="H59570" s="11"/>
    </row>
    <row r="59571" spans="6:8" x14ac:dyDescent="0.25">
      <c r="F59571" s="11"/>
      <c r="G59571" s="11"/>
      <c r="H59571" s="11"/>
    </row>
    <row r="59572" spans="6:8" x14ac:dyDescent="0.25">
      <c r="F59572" s="11"/>
      <c r="G59572" s="11"/>
      <c r="H59572" s="11"/>
    </row>
    <row r="59573" spans="6:8" x14ac:dyDescent="0.25">
      <c r="F59573" s="11"/>
      <c r="G59573" s="11"/>
      <c r="H59573" s="11"/>
    </row>
    <row r="59574" spans="6:8" x14ac:dyDescent="0.25">
      <c r="F59574" s="11"/>
      <c r="G59574" s="11"/>
      <c r="H59574" s="11"/>
    </row>
    <row r="59575" spans="6:8" x14ac:dyDescent="0.25">
      <c r="F59575" s="11"/>
      <c r="G59575" s="11"/>
      <c r="H59575" s="11"/>
    </row>
    <row r="59576" spans="6:8" x14ac:dyDescent="0.25">
      <c r="F59576" s="11"/>
      <c r="G59576" s="11"/>
      <c r="H59576" s="11"/>
    </row>
    <row r="59577" spans="6:8" x14ac:dyDescent="0.25">
      <c r="F59577" s="11"/>
      <c r="G59577" s="11"/>
      <c r="H59577" s="11"/>
    </row>
    <row r="59578" spans="6:8" x14ac:dyDescent="0.25">
      <c r="F59578" s="11"/>
      <c r="G59578" s="11"/>
      <c r="H59578" s="11"/>
    </row>
    <row r="59579" spans="6:8" x14ac:dyDescent="0.25">
      <c r="F59579" s="11"/>
      <c r="G59579" s="11"/>
      <c r="H59579" s="11"/>
    </row>
    <row r="59580" spans="6:8" x14ac:dyDescent="0.25">
      <c r="F59580" s="11"/>
      <c r="G59580" s="11"/>
      <c r="H59580" s="11"/>
    </row>
    <row r="59581" spans="6:8" x14ac:dyDescent="0.25">
      <c r="F59581" s="11"/>
      <c r="G59581" s="11"/>
      <c r="H59581" s="11"/>
    </row>
    <row r="59582" spans="6:8" x14ac:dyDescent="0.25">
      <c r="F59582" s="11"/>
      <c r="G59582" s="11"/>
      <c r="H59582" s="11"/>
    </row>
    <row r="59583" spans="6:8" x14ac:dyDescent="0.25">
      <c r="F59583" s="11"/>
      <c r="G59583" s="11"/>
      <c r="H59583" s="11"/>
    </row>
    <row r="59584" spans="6:8" x14ac:dyDescent="0.25">
      <c r="F59584" s="11"/>
      <c r="G59584" s="11"/>
      <c r="H59584" s="11"/>
    </row>
    <row r="59585" spans="6:8" x14ac:dyDescent="0.25">
      <c r="F59585" s="11"/>
      <c r="G59585" s="11"/>
      <c r="H59585" s="11"/>
    </row>
    <row r="59586" spans="6:8" x14ac:dyDescent="0.25">
      <c r="F59586" s="11"/>
      <c r="G59586" s="11"/>
      <c r="H59586" s="11"/>
    </row>
    <row r="59587" spans="6:8" x14ac:dyDescent="0.25">
      <c r="F59587" s="11"/>
      <c r="G59587" s="11"/>
      <c r="H59587" s="11"/>
    </row>
    <row r="59588" spans="6:8" x14ac:dyDescent="0.25">
      <c r="F59588" s="11"/>
      <c r="G59588" s="11"/>
      <c r="H59588" s="11"/>
    </row>
    <row r="59589" spans="6:8" x14ac:dyDescent="0.25">
      <c r="F59589" s="11"/>
      <c r="G59589" s="11"/>
      <c r="H59589" s="11"/>
    </row>
    <row r="59590" spans="6:8" x14ac:dyDescent="0.25">
      <c r="F59590" s="11"/>
      <c r="G59590" s="11"/>
      <c r="H59590" s="11"/>
    </row>
    <row r="59591" spans="6:8" x14ac:dyDescent="0.25">
      <c r="F59591" s="11"/>
      <c r="G59591" s="11"/>
      <c r="H59591" s="11"/>
    </row>
    <row r="59592" spans="6:8" x14ac:dyDescent="0.25">
      <c r="F59592" s="11"/>
      <c r="G59592" s="11"/>
      <c r="H59592" s="11"/>
    </row>
    <row r="59593" spans="6:8" x14ac:dyDescent="0.25">
      <c r="F59593" s="11"/>
      <c r="G59593" s="11"/>
      <c r="H59593" s="11"/>
    </row>
    <row r="59594" spans="6:8" x14ac:dyDescent="0.25">
      <c r="F59594" s="11"/>
      <c r="G59594" s="11"/>
      <c r="H59594" s="11"/>
    </row>
    <row r="59595" spans="6:8" x14ac:dyDescent="0.25">
      <c r="F59595" s="11"/>
      <c r="G59595" s="11"/>
      <c r="H59595" s="11"/>
    </row>
    <row r="59596" spans="6:8" x14ac:dyDescent="0.25">
      <c r="F59596" s="11"/>
      <c r="G59596" s="11"/>
      <c r="H59596" s="11"/>
    </row>
    <row r="59597" spans="6:8" x14ac:dyDescent="0.25">
      <c r="F59597" s="11"/>
      <c r="G59597" s="11"/>
      <c r="H59597" s="11"/>
    </row>
    <row r="59598" spans="6:8" x14ac:dyDescent="0.25">
      <c r="F59598" s="11"/>
      <c r="G59598" s="11"/>
      <c r="H59598" s="11"/>
    </row>
    <row r="59599" spans="6:8" x14ac:dyDescent="0.25">
      <c r="F59599" s="11"/>
      <c r="G59599" s="11"/>
      <c r="H59599" s="11"/>
    </row>
    <row r="59600" spans="6:8" x14ac:dyDescent="0.25">
      <c r="F59600" s="11"/>
      <c r="G59600" s="11"/>
      <c r="H59600" s="11"/>
    </row>
    <row r="59601" spans="6:8" x14ac:dyDescent="0.25">
      <c r="F59601" s="11"/>
      <c r="G59601" s="11"/>
      <c r="H59601" s="11"/>
    </row>
    <row r="59602" spans="6:8" x14ac:dyDescent="0.25">
      <c r="F59602" s="11"/>
      <c r="G59602" s="11"/>
      <c r="H59602" s="11"/>
    </row>
    <row r="59603" spans="6:8" x14ac:dyDescent="0.25">
      <c r="F59603" s="11"/>
      <c r="G59603" s="11"/>
      <c r="H59603" s="11"/>
    </row>
    <row r="59604" spans="6:8" x14ac:dyDescent="0.25">
      <c r="F59604" s="11"/>
      <c r="G59604" s="11"/>
      <c r="H59604" s="11"/>
    </row>
    <row r="59605" spans="6:8" x14ac:dyDescent="0.25">
      <c r="F59605" s="11"/>
      <c r="G59605" s="11"/>
      <c r="H59605" s="11"/>
    </row>
    <row r="59606" spans="6:8" x14ac:dyDescent="0.25">
      <c r="F59606" s="11"/>
      <c r="G59606" s="11"/>
      <c r="H59606" s="11"/>
    </row>
    <row r="59607" spans="6:8" x14ac:dyDescent="0.25">
      <c r="F59607" s="11"/>
      <c r="G59607" s="11"/>
      <c r="H59607" s="11"/>
    </row>
    <row r="59608" spans="6:8" x14ac:dyDescent="0.25">
      <c r="F59608" s="11"/>
      <c r="G59608" s="11"/>
      <c r="H59608" s="11"/>
    </row>
    <row r="59609" spans="6:8" x14ac:dyDescent="0.25">
      <c r="F59609" s="11"/>
      <c r="G59609" s="11"/>
      <c r="H59609" s="11"/>
    </row>
    <row r="59610" spans="6:8" x14ac:dyDescent="0.25">
      <c r="F59610" s="11"/>
      <c r="G59610" s="11"/>
      <c r="H59610" s="11"/>
    </row>
    <row r="59611" spans="6:8" x14ac:dyDescent="0.25">
      <c r="F59611" s="11"/>
      <c r="G59611" s="11"/>
      <c r="H59611" s="11"/>
    </row>
    <row r="59612" spans="6:8" x14ac:dyDescent="0.25">
      <c r="F59612" s="11"/>
      <c r="G59612" s="11"/>
      <c r="H59612" s="11"/>
    </row>
    <row r="59613" spans="6:8" x14ac:dyDescent="0.25">
      <c r="F59613" s="11"/>
      <c r="G59613" s="11"/>
      <c r="H59613" s="11"/>
    </row>
    <row r="59614" spans="6:8" x14ac:dyDescent="0.25">
      <c r="F59614" s="11"/>
      <c r="G59614" s="11"/>
      <c r="H59614" s="11"/>
    </row>
    <row r="59615" spans="6:8" x14ac:dyDescent="0.25">
      <c r="F59615" s="11"/>
      <c r="G59615" s="11"/>
      <c r="H59615" s="11"/>
    </row>
    <row r="59616" spans="6:8" x14ac:dyDescent="0.25">
      <c r="F59616" s="11"/>
      <c r="G59616" s="11"/>
      <c r="H59616" s="11"/>
    </row>
    <row r="59617" spans="6:8" x14ac:dyDescent="0.25">
      <c r="F59617" s="11"/>
      <c r="G59617" s="11"/>
      <c r="H59617" s="11"/>
    </row>
    <row r="59618" spans="6:8" x14ac:dyDescent="0.25">
      <c r="F59618" s="11"/>
      <c r="G59618" s="11"/>
      <c r="H59618" s="11"/>
    </row>
    <row r="59619" spans="6:8" x14ac:dyDescent="0.25">
      <c r="F59619" s="11"/>
      <c r="G59619" s="11"/>
      <c r="H59619" s="11"/>
    </row>
    <row r="59620" spans="6:8" x14ac:dyDescent="0.25">
      <c r="F59620" s="11"/>
      <c r="G59620" s="11"/>
      <c r="H59620" s="11"/>
    </row>
    <row r="59621" spans="6:8" x14ac:dyDescent="0.25">
      <c r="F59621" s="11"/>
      <c r="G59621" s="11"/>
      <c r="H59621" s="11"/>
    </row>
    <row r="59622" spans="6:8" x14ac:dyDescent="0.25">
      <c r="F59622" s="11"/>
      <c r="G59622" s="11"/>
      <c r="H59622" s="11"/>
    </row>
    <row r="59623" spans="6:8" x14ac:dyDescent="0.25">
      <c r="F59623" s="11"/>
      <c r="G59623" s="11"/>
      <c r="H59623" s="11"/>
    </row>
    <row r="59624" spans="6:8" x14ac:dyDescent="0.25">
      <c r="F59624" s="11"/>
      <c r="G59624" s="11"/>
      <c r="H59624" s="11"/>
    </row>
    <row r="59625" spans="6:8" x14ac:dyDescent="0.25">
      <c r="F59625" s="11"/>
      <c r="G59625" s="11"/>
      <c r="H59625" s="11"/>
    </row>
    <row r="59626" spans="6:8" x14ac:dyDescent="0.25">
      <c r="F59626" s="11"/>
      <c r="G59626" s="11"/>
      <c r="H59626" s="11"/>
    </row>
    <row r="59627" spans="6:8" x14ac:dyDescent="0.25">
      <c r="F59627" s="11"/>
      <c r="G59627" s="11"/>
      <c r="H59627" s="11"/>
    </row>
    <row r="59628" spans="6:8" x14ac:dyDescent="0.25">
      <c r="F59628" s="11"/>
      <c r="G59628" s="11"/>
      <c r="H59628" s="11"/>
    </row>
    <row r="59629" spans="6:8" x14ac:dyDescent="0.25">
      <c r="F59629" s="11"/>
      <c r="G59629" s="11"/>
      <c r="H59629" s="11"/>
    </row>
    <row r="59630" spans="6:8" x14ac:dyDescent="0.25">
      <c r="F59630" s="11"/>
      <c r="G59630" s="11"/>
      <c r="H59630" s="11"/>
    </row>
    <row r="59631" spans="6:8" x14ac:dyDescent="0.25">
      <c r="F59631" s="11"/>
      <c r="G59631" s="11"/>
      <c r="H59631" s="11"/>
    </row>
    <row r="59632" spans="6:8" x14ac:dyDescent="0.25">
      <c r="F59632" s="11"/>
      <c r="G59632" s="11"/>
      <c r="H59632" s="11"/>
    </row>
    <row r="59633" spans="6:8" x14ac:dyDescent="0.25">
      <c r="F59633" s="11"/>
      <c r="G59633" s="11"/>
      <c r="H59633" s="11"/>
    </row>
    <row r="59634" spans="6:8" x14ac:dyDescent="0.25">
      <c r="F59634" s="11"/>
      <c r="G59634" s="11"/>
      <c r="H59634" s="11"/>
    </row>
    <row r="59635" spans="6:8" x14ac:dyDescent="0.25">
      <c r="F59635" s="11"/>
      <c r="G59635" s="11"/>
      <c r="H59635" s="11"/>
    </row>
    <row r="59636" spans="6:8" x14ac:dyDescent="0.25">
      <c r="F59636" s="11"/>
      <c r="G59636" s="11"/>
      <c r="H59636" s="11"/>
    </row>
    <row r="59637" spans="6:8" x14ac:dyDescent="0.25">
      <c r="F59637" s="11"/>
      <c r="G59637" s="11"/>
      <c r="H59637" s="11"/>
    </row>
    <row r="59638" spans="6:8" x14ac:dyDescent="0.25">
      <c r="F59638" s="11"/>
      <c r="G59638" s="11"/>
      <c r="H59638" s="11"/>
    </row>
    <row r="59639" spans="6:8" x14ac:dyDescent="0.25">
      <c r="F59639" s="11"/>
      <c r="G59639" s="11"/>
      <c r="H59639" s="11"/>
    </row>
    <row r="59640" spans="6:8" x14ac:dyDescent="0.25">
      <c r="F59640" s="11"/>
      <c r="G59640" s="11"/>
      <c r="H59640" s="11"/>
    </row>
    <row r="59641" spans="6:8" x14ac:dyDescent="0.25">
      <c r="F59641" s="11"/>
      <c r="G59641" s="11"/>
      <c r="H59641" s="11"/>
    </row>
    <row r="59642" spans="6:8" x14ac:dyDescent="0.25">
      <c r="F59642" s="11"/>
      <c r="G59642" s="11"/>
      <c r="H59642" s="11"/>
    </row>
    <row r="59643" spans="6:8" x14ac:dyDescent="0.25">
      <c r="F59643" s="11"/>
      <c r="G59643" s="11"/>
      <c r="H59643" s="11"/>
    </row>
    <row r="59644" spans="6:8" x14ac:dyDescent="0.25">
      <c r="F59644" s="11"/>
      <c r="G59644" s="11"/>
      <c r="H59644" s="11"/>
    </row>
    <row r="59645" spans="6:8" x14ac:dyDescent="0.25">
      <c r="F59645" s="11"/>
      <c r="G59645" s="11"/>
      <c r="H59645" s="11"/>
    </row>
    <row r="59646" spans="6:8" x14ac:dyDescent="0.25">
      <c r="F59646" s="11"/>
      <c r="G59646" s="11"/>
      <c r="H59646" s="11"/>
    </row>
    <row r="59647" spans="6:8" x14ac:dyDescent="0.25">
      <c r="F59647" s="11"/>
      <c r="G59647" s="11"/>
      <c r="H59647" s="11"/>
    </row>
    <row r="59648" spans="6:8" x14ac:dyDescent="0.25">
      <c r="F59648" s="11"/>
      <c r="G59648" s="11"/>
      <c r="H59648" s="11"/>
    </row>
    <row r="59649" spans="6:8" x14ac:dyDescent="0.25">
      <c r="F59649" s="11"/>
      <c r="G59649" s="11"/>
      <c r="H59649" s="11"/>
    </row>
    <row r="59650" spans="6:8" x14ac:dyDescent="0.25">
      <c r="F59650" s="11"/>
      <c r="G59650" s="11"/>
      <c r="H59650" s="11"/>
    </row>
    <row r="59651" spans="6:8" x14ac:dyDescent="0.25">
      <c r="F59651" s="11"/>
      <c r="G59651" s="11"/>
      <c r="H59651" s="11"/>
    </row>
    <row r="59652" spans="6:8" x14ac:dyDescent="0.25">
      <c r="F59652" s="11"/>
      <c r="G59652" s="11"/>
      <c r="H59652" s="11"/>
    </row>
    <row r="59653" spans="6:8" x14ac:dyDescent="0.25">
      <c r="F59653" s="11"/>
      <c r="G59653" s="11"/>
      <c r="H59653" s="11"/>
    </row>
    <row r="59654" spans="6:8" x14ac:dyDescent="0.25">
      <c r="F59654" s="11"/>
      <c r="G59654" s="11"/>
      <c r="H59654" s="11"/>
    </row>
    <row r="59655" spans="6:8" x14ac:dyDescent="0.25">
      <c r="F59655" s="11"/>
      <c r="G59655" s="11"/>
      <c r="H59655" s="11"/>
    </row>
    <row r="59656" spans="6:8" x14ac:dyDescent="0.25">
      <c r="F59656" s="11"/>
      <c r="G59656" s="11"/>
      <c r="H59656" s="11"/>
    </row>
    <row r="59657" spans="6:8" x14ac:dyDescent="0.25">
      <c r="F59657" s="11"/>
      <c r="G59657" s="11"/>
      <c r="H59657" s="11"/>
    </row>
    <row r="59658" spans="6:8" x14ac:dyDescent="0.25">
      <c r="F59658" s="11"/>
      <c r="G59658" s="11"/>
      <c r="H59658" s="11"/>
    </row>
    <row r="59659" spans="6:8" x14ac:dyDescent="0.25">
      <c r="F59659" s="11"/>
      <c r="G59659" s="11"/>
      <c r="H59659" s="11"/>
    </row>
    <row r="59660" spans="6:8" x14ac:dyDescent="0.25">
      <c r="F59660" s="11"/>
      <c r="G59660" s="11"/>
      <c r="H59660" s="11"/>
    </row>
    <row r="59661" spans="6:8" x14ac:dyDescent="0.25">
      <c r="F59661" s="11"/>
      <c r="G59661" s="11"/>
      <c r="H59661" s="11"/>
    </row>
    <row r="59662" spans="6:8" x14ac:dyDescent="0.25">
      <c r="F59662" s="11"/>
      <c r="G59662" s="11"/>
      <c r="H59662" s="11"/>
    </row>
    <row r="59663" spans="6:8" x14ac:dyDescent="0.25">
      <c r="F59663" s="11"/>
      <c r="G59663" s="11"/>
      <c r="H59663" s="11"/>
    </row>
    <row r="59664" spans="6:8" x14ac:dyDescent="0.25">
      <c r="F59664" s="11"/>
      <c r="G59664" s="11"/>
      <c r="H59664" s="11"/>
    </row>
    <row r="59665" spans="6:8" x14ac:dyDescent="0.25">
      <c r="F59665" s="11"/>
      <c r="G59665" s="11"/>
      <c r="H59665" s="11"/>
    </row>
    <row r="59666" spans="6:8" x14ac:dyDescent="0.25">
      <c r="F59666" s="11"/>
      <c r="G59666" s="11"/>
      <c r="H59666" s="11"/>
    </row>
    <row r="59667" spans="6:8" x14ac:dyDescent="0.25">
      <c r="F59667" s="11"/>
      <c r="G59667" s="11"/>
      <c r="H59667" s="11"/>
    </row>
    <row r="59668" spans="6:8" x14ac:dyDescent="0.25">
      <c r="F59668" s="11"/>
      <c r="G59668" s="11"/>
      <c r="H59668" s="11"/>
    </row>
    <row r="59669" spans="6:8" x14ac:dyDescent="0.25">
      <c r="F59669" s="11"/>
      <c r="G59669" s="11"/>
      <c r="H59669" s="11"/>
    </row>
    <row r="59670" spans="6:8" x14ac:dyDescent="0.25">
      <c r="F59670" s="11"/>
      <c r="G59670" s="11"/>
      <c r="H59670" s="11"/>
    </row>
    <row r="59671" spans="6:8" x14ac:dyDescent="0.25">
      <c r="F59671" s="11"/>
      <c r="G59671" s="11"/>
      <c r="H59671" s="11"/>
    </row>
    <row r="59672" spans="6:8" x14ac:dyDescent="0.25">
      <c r="F59672" s="11"/>
      <c r="G59672" s="11"/>
      <c r="H59672" s="11"/>
    </row>
    <row r="59673" spans="6:8" x14ac:dyDescent="0.25">
      <c r="F59673" s="11"/>
      <c r="G59673" s="11"/>
      <c r="H59673" s="11"/>
    </row>
    <row r="59674" spans="6:8" x14ac:dyDescent="0.25">
      <c r="F59674" s="11"/>
      <c r="G59674" s="11"/>
      <c r="H59674" s="11"/>
    </row>
    <row r="59675" spans="6:8" x14ac:dyDescent="0.25">
      <c r="F59675" s="11"/>
      <c r="G59675" s="11"/>
      <c r="H59675" s="11"/>
    </row>
    <row r="59676" spans="6:8" x14ac:dyDescent="0.25">
      <c r="F59676" s="11"/>
      <c r="G59676" s="11"/>
      <c r="H59676" s="11"/>
    </row>
    <row r="59677" spans="6:8" x14ac:dyDescent="0.25">
      <c r="F59677" s="11"/>
      <c r="G59677" s="11"/>
      <c r="H59677" s="11"/>
    </row>
    <row r="59678" spans="6:8" x14ac:dyDescent="0.25">
      <c r="F59678" s="11"/>
      <c r="G59678" s="11"/>
      <c r="H59678" s="11"/>
    </row>
    <row r="59679" spans="6:8" x14ac:dyDescent="0.25">
      <c r="F59679" s="11"/>
      <c r="G59679" s="11"/>
      <c r="H59679" s="11"/>
    </row>
    <row r="59680" spans="6:8" x14ac:dyDescent="0.25">
      <c r="F59680" s="11"/>
      <c r="G59680" s="11"/>
      <c r="H59680" s="11"/>
    </row>
    <row r="59681" spans="6:8" x14ac:dyDescent="0.25">
      <c r="F59681" s="11"/>
      <c r="G59681" s="11"/>
      <c r="H59681" s="11"/>
    </row>
    <row r="59682" spans="6:8" x14ac:dyDescent="0.25">
      <c r="F59682" s="11"/>
      <c r="G59682" s="11"/>
      <c r="H59682" s="11"/>
    </row>
    <row r="59683" spans="6:8" x14ac:dyDescent="0.25">
      <c r="F59683" s="11"/>
      <c r="G59683" s="11"/>
      <c r="H59683" s="11"/>
    </row>
    <row r="59684" spans="6:8" x14ac:dyDescent="0.25">
      <c r="F59684" s="11"/>
      <c r="G59684" s="11"/>
      <c r="H59684" s="11"/>
    </row>
    <row r="59685" spans="6:8" x14ac:dyDescent="0.25">
      <c r="F59685" s="11"/>
      <c r="G59685" s="11"/>
      <c r="H59685" s="11"/>
    </row>
    <row r="59686" spans="6:8" x14ac:dyDescent="0.25">
      <c r="F59686" s="11"/>
      <c r="G59686" s="11"/>
      <c r="H59686" s="11"/>
    </row>
    <row r="59687" spans="6:8" x14ac:dyDescent="0.25">
      <c r="F59687" s="11"/>
      <c r="G59687" s="11"/>
      <c r="H59687" s="11"/>
    </row>
    <row r="59688" spans="6:8" x14ac:dyDescent="0.25">
      <c r="F59688" s="11"/>
      <c r="G59688" s="11"/>
      <c r="H59688" s="11"/>
    </row>
    <row r="59689" spans="6:8" x14ac:dyDescent="0.25">
      <c r="F59689" s="11"/>
      <c r="G59689" s="11"/>
      <c r="H59689" s="11"/>
    </row>
    <row r="59690" spans="6:8" x14ac:dyDescent="0.25">
      <c r="F59690" s="11"/>
      <c r="G59690" s="11"/>
      <c r="H59690" s="11"/>
    </row>
    <row r="59691" spans="6:8" x14ac:dyDescent="0.25">
      <c r="F59691" s="11"/>
      <c r="G59691" s="11"/>
      <c r="H59691" s="11"/>
    </row>
    <row r="59692" spans="6:8" x14ac:dyDescent="0.25">
      <c r="F59692" s="11"/>
      <c r="G59692" s="11"/>
      <c r="H59692" s="11"/>
    </row>
    <row r="59693" spans="6:8" x14ac:dyDescent="0.25">
      <c r="F59693" s="11"/>
      <c r="G59693" s="11"/>
      <c r="H59693" s="11"/>
    </row>
    <row r="59694" spans="6:8" x14ac:dyDescent="0.25">
      <c r="F59694" s="11"/>
      <c r="G59694" s="11"/>
      <c r="H59694" s="11"/>
    </row>
    <row r="59695" spans="6:8" x14ac:dyDescent="0.25">
      <c r="F59695" s="11"/>
      <c r="G59695" s="11"/>
      <c r="H59695" s="11"/>
    </row>
    <row r="59696" spans="6:8" x14ac:dyDescent="0.25">
      <c r="F59696" s="11"/>
      <c r="G59696" s="11"/>
      <c r="H59696" s="11"/>
    </row>
    <row r="59697" spans="6:8" x14ac:dyDescent="0.25">
      <c r="F59697" s="11"/>
      <c r="G59697" s="11"/>
      <c r="H59697" s="11"/>
    </row>
    <row r="59698" spans="6:8" x14ac:dyDescent="0.25">
      <c r="F59698" s="11"/>
      <c r="G59698" s="11"/>
      <c r="H59698" s="11"/>
    </row>
    <row r="59699" spans="6:8" x14ac:dyDescent="0.25">
      <c r="F59699" s="11"/>
      <c r="G59699" s="11"/>
      <c r="H59699" s="11"/>
    </row>
    <row r="59700" spans="6:8" x14ac:dyDescent="0.25">
      <c r="F59700" s="11"/>
      <c r="G59700" s="11"/>
      <c r="H59700" s="11"/>
    </row>
    <row r="59701" spans="6:8" x14ac:dyDescent="0.25">
      <c r="F59701" s="11"/>
      <c r="G59701" s="11"/>
      <c r="H59701" s="11"/>
    </row>
    <row r="59702" spans="6:8" x14ac:dyDescent="0.25">
      <c r="F59702" s="11"/>
      <c r="G59702" s="11"/>
      <c r="H59702" s="11"/>
    </row>
    <row r="59703" spans="6:8" x14ac:dyDescent="0.25">
      <c r="F59703" s="11"/>
      <c r="G59703" s="11"/>
      <c r="H59703" s="11"/>
    </row>
    <row r="59704" spans="6:8" x14ac:dyDescent="0.25">
      <c r="F59704" s="11"/>
      <c r="G59704" s="11"/>
      <c r="H59704" s="11"/>
    </row>
    <row r="59705" spans="6:8" x14ac:dyDescent="0.25">
      <c r="F59705" s="11"/>
      <c r="G59705" s="11"/>
      <c r="H59705" s="11"/>
    </row>
    <row r="59706" spans="6:8" x14ac:dyDescent="0.25">
      <c r="F59706" s="11"/>
      <c r="G59706" s="11"/>
      <c r="H59706" s="11"/>
    </row>
    <row r="59707" spans="6:8" x14ac:dyDescent="0.25">
      <c r="F59707" s="11"/>
      <c r="G59707" s="11"/>
      <c r="H59707" s="11"/>
    </row>
    <row r="59708" spans="6:8" x14ac:dyDescent="0.25">
      <c r="F59708" s="11"/>
      <c r="G59708" s="11"/>
      <c r="H59708" s="11"/>
    </row>
    <row r="59709" spans="6:8" x14ac:dyDescent="0.25">
      <c r="F59709" s="11"/>
      <c r="G59709" s="11"/>
      <c r="H59709" s="11"/>
    </row>
    <row r="59710" spans="6:8" x14ac:dyDescent="0.25">
      <c r="F59710" s="11"/>
      <c r="G59710" s="11"/>
      <c r="H59710" s="11"/>
    </row>
    <row r="59711" spans="6:8" x14ac:dyDescent="0.25">
      <c r="F59711" s="11"/>
      <c r="G59711" s="11"/>
      <c r="H59711" s="11"/>
    </row>
    <row r="59712" spans="6:8" x14ac:dyDescent="0.25">
      <c r="F59712" s="11"/>
      <c r="G59712" s="11"/>
      <c r="H59712" s="11"/>
    </row>
    <row r="59713" spans="6:8" x14ac:dyDescent="0.25">
      <c r="F59713" s="11"/>
      <c r="G59713" s="11"/>
      <c r="H59713" s="11"/>
    </row>
    <row r="59714" spans="6:8" x14ac:dyDescent="0.25">
      <c r="F59714" s="11"/>
      <c r="G59714" s="11"/>
      <c r="H59714" s="11"/>
    </row>
    <row r="59715" spans="6:8" x14ac:dyDescent="0.25">
      <c r="F59715" s="11"/>
      <c r="G59715" s="11"/>
      <c r="H59715" s="11"/>
    </row>
    <row r="59716" spans="6:8" x14ac:dyDescent="0.25">
      <c r="F59716" s="11"/>
      <c r="G59716" s="11"/>
      <c r="H59716" s="11"/>
    </row>
    <row r="59717" spans="6:8" x14ac:dyDescent="0.25">
      <c r="F59717" s="11"/>
      <c r="G59717" s="11"/>
      <c r="H59717" s="11"/>
    </row>
    <row r="59718" spans="6:8" x14ac:dyDescent="0.25">
      <c r="F59718" s="11"/>
      <c r="G59718" s="11"/>
      <c r="H59718" s="11"/>
    </row>
    <row r="59719" spans="6:8" x14ac:dyDescent="0.25">
      <c r="F59719" s="11"/>
      <c r="G59719" s="11"/>
      <c r="H59719" s="11"/>
    </row>
    <row r="59720" spans="6:8" x14ac:dyDescent="0.25">
      <c r="F59720" s="11"/>
      <c r="G59720" s="11"/>
      <c r="H59720" s="11"/>
    </row>
    <row r="59721" spans="6:8" x14ac:dyDescent="0.25">
      <c r="F59721" s="11"/>
      <c r="G59721" s="11"/>
      <c r="H59721" s="11"/>
    </row>
    <row r="59722" spans="6:8" x14ac:dyDescent="0.25">
      <c r="F59722" s="11"/>
      <c r="G59722" s="11"/>
      <c r="H59722" s="11"/>
    </row>
    <row r="59723" spans="6:8" x14ac:dyDescent="0.25">
      <c r="F59723" s="11"/>
      <c r="G59723" s="11"/>
      <c r="H59723" s="11"/>
    </row>
    <row r="59724" spans="6:8" x14ac:dyDescent="0.25">
      <c r="F59724" s="11"/>
      <c r="G59724" s="11"/>
      <c r="H59724" s="11"/>
    </row>
    <row r="59725" spans="6:8" x14ac:dyDescent="0.25">
      <c r="F59725" s="11"/>
      <c r="G59725" s="11"/>
      <c r="H59725" s="11"/>
    </row>
    <row r="59726" spans="6:8" x14ac:dyDescent="0.25">
      <c r="F59726" s="11"/>
      <c r="G59726" s="11"/>
      <c r="H59726" s="11"/>
    </row>
    <row r="59727" spans="6:8" x14ac:dyDescent="0.25">
      <c r="F59727" s="11"/>
      <c r="G59727" s="11"/>
      <c r="H59727" s="11"/>
    </row>
    <row r="59728" spans="6:8" x14ac:dyDescent="0.25">
      <c r="F59728" s="11"/>
      <c r="G59728" s="11"/>
      <c r="H59728" s="11"/>
    </row>
    <row r="59729" spans="6:8" x14ac:dyDescent="0.25">
      <c r="F59729" s="11"/>
      <c r="G59729" s="11"/>
      <c r="H59729" s="11"/>
    </row>
    <row r="59730" spans="6:8" x14ac:dyDescent="0.25">
      <c r="F59730" s="11"/>
      <c r="G59730" s="11"/>
      <c r="H59730" s="11"/>
    </row>
    <row r="59731" spans="6:8" x14ac:dyDescent="0.25">
      <c r="F59731" s="11"/>
      <c r="G59731" s="11"/>
      <c r="H59731" s="11"/>
    </row>
    <row r="59732" spans="6:8" x14ac:dyDescent="0.25">
      <c r="F59732" s="11"/>
      <c r="G59732" s="11"/>
      <c r="H59732" s="11"/>
    </row>
    <row r="59733" spans="6:8" x14ac:dyDescent="0.25">
      <c r="F59733" s="11"/>
      <c r="G59733" s="11"/>
      <c r="H59733" s="11"/>
    </row>
    <row r="59734" spans="6:8" x14ac:dyDescent="0.25">
      <c r="F59734" s="11"/>
      <c r="G59734" s="11"/>
      <c r="H59734" s="11"/>
    </row>
    <row r="59735" spans="6:8" x14ac:dyDescent="0.25">
      <c r="F59735" s="11"/>
      <c r="G59735" s="11"/>
      <c r="H59735" s="11"/>
    </row>
    <row r="59736" spans="6:8" x14ac:dyDescent="0.25">
      <c r="F59736" s="11"/>
      <c r="G59736" s="11"/>
      <c r="H59736" s="11"/>
    </row>
    <row r="59737" spans="6:8" x14ac:dyDescent="0.25">
      <c r="F59737" s="11"/>
      <c r="G59737" s="11"/>
      <c r="H59737" s="11"/>
    </row>
    <row r="59738" spans="6:8" x14ac:dyDescent="0.25">
      <c r="F59738" s="11"/>
      <c r="G59738" s="11"/>
      <c r="H59738" s="11"/>
    </row>
    <row r="59739" spans="6:8" x14ac:dyDescent="0.25">
      <c r="F59739" s="11"/>
      <c r="G59739" s="11"/>
      <c r="H59739" s="11"/>
    </row>
    <row r="59740" spans="6:8" x14ac:dyDescent="0.25">
      <c r="F59740" s="11"/>
      <c r="G59740" s="11"/>
      <c r="H59740" s="11"/>
    </row>
    <row r="59741" spans="6:8" x14ac:dyDescent="0.25">
      <c r="F59741" s="11"/>
      <c r="G59741" s="11"/>
      <c r="H59741" s="11"/>
    </row>
    <row r="59742" spans="6:8" x14ac:dyDescent="0.25">
      <c r="F59742" s="11"/>
      <c r="G59742" s="11"/>
      <c r="H59742" s="11"/>
    </row>
    <row r="59743" spans="6:8" x14ac:dyDescent="0.25">
      <c r="F59743" s="11"/>
      <c r="G59743" s="11"/>
      <c r="H59743" s="11"/>
    </row>
    <row r="59744" spans="6:8" x14ac:dyDescent="0.25">
      <c r="F59744" s="11"/>
      <c r="G59744" s="11"/>
      <c r="H59744" s="11"/>
    </row>
    <row r="59745" spans="6:8" x14ac:dyDescent="0.25">
      <c r="F59745" s="11"/>
      <c r="G59745" s="11"/>
      <c r="H59745" s="11"/>
    </row>
    <row r="59746" spans="6:8" x14ac:dyDescent="0.25">
      <c r="F59746" s="11"/>
      <c r="G59746" s="11"/>
      <c r="H59746" s="11"/>
    </row>
    <row r="59747" spans="6:8" x14ac:dyDescent="0.25">
      <c r="F59747" s="11"/>
      <c r="G59747" s="11"/>
      <c r="H59747" s="11"/>
    </row>
    <row r="59748" spans="6:8" x14ac:dyDescent="0.25">
      <c r="F59748" s="11"/>
      <c r="G59748" s="11"/>
      <c r="H59748" s="11"/>
    </row>
    <row r="59749" spans="6:8" x14ac:dyDescent="0.25">
      <c r="F59749" s="11"/>
      <c r="G59749" s="11"/>
      <c r="H59749" s="11"/>
    </row>
    <row r="59750" spans="6:8" x14ac:dyDescent="0.25">
      <c r="F59750" s="11"/>
      <c r="G59750" s="11"/>
      <c r="H59750" s="11"/>
    </row>
    <row r="59751" spans="6:8" x14ac:dyDescent="0.25">
      <c r="F59751" s="11"/>
      <c r="G59751" s="11"/>
      <c r="H59751" s="11"/>
    </row>
    <row r="59752" spans="6:8" x14ac:dyDescent="0.25">
      <c r="F59752" s="11"/>
      <c r="G59752" s="11"/>
      <c r="H59752" s="11"/>
    </row>
    <row r="59753" spans="6:8" x14ac:dyDescent="0.25">
      <c r="F59753" s="11"/>
      <c r="G59753" s="11"/>
      <c r="H59753" s="11"/>
    </row>
    <row r="59754" spans="6:8" x14ac:dyDescent="0.25">
      <c r="F59754" s="11"/>
      <c r="G59754" s="11"/>
      <c r="H59754" s="11"/>
    </row>
    <row r="59755" spans="6:8" x14ac:dyDescent="0.25">
      <c r="F59755" s="11"/>
      <c r="G59755" s="11"/>
      <c r="H59755" s="11"/>
    </row>
    <row r="59756" spans="6:8" x14ac:dyDescent="0.25">
      <c r="F59756" s="11"/>
      <c r="G59756" s="11"/>
      <c r="H59756" s="11"/>
    </row>
    <row r="59757" spans="6:8" x14ac:dyDescent="0.25">
      <c r="F59757" s="11"/>
      <c r="G59757" s="11"/>
      <c r="H59757" s="11"/>
    </row>
    <row r="59758" spans="6:8" x14ac:dyDescent="0.25">
      <c r="F59758" s="11"/>
      <c r="G59758" s="11"/>
      <c r="H59758" s="11"/>
    </row>
    <row r="59759" spans="6:8" x14ac:dyDescent="0.25">
      <c r="F59759" s="11"/>
      <c r="G59759" s="11"/>
      <c r="H59759" s="11"/>
    </row>
    <row r="59760" spans="6:8" x14ac:dyDescent="0.25">
      <c r="F59760" s="11"/>
      <c r="G59760" s="11"/>
      <c r="H59760" s="11"/>
    </row>
    <row r="59761" spans="6:8" x14ac:dyDescent="0.25">
      <c r="F59761" s="11"/>
      <c r="G59761" s="11"/>
      <c r="H59761" s="11"/>
    </row>
    <row r="59762" spans="6:8" x14ac:dyDescent="0.25">
      <c r="F59762" s="11"/>
      <c r="G59762" s="11"/>
      <c r="H59762" s="11"/>
    </row>
    <row r="59763" spans="6:8" x14ac:dyDescent="0.25">
      <c r="F59763" s="11"/>
      <c r="G59763" s="11"/>
      <c r="H59763" s="11"/>
    </row>
    <row r="59764" spans="6:8" x14ac:dyDescent="0.25">
      <c r="F59764" s="11"/>
      <c r="G59764" s="11"/>
      <c r="H59764" s="11"/>
    </row>
    <row r="59765" spans="6:8" x14ac:dyDescent="0.25">
      <c r="F59765" s="11"/>
      <c r="G59765" s="11"/>
      <c r="H59765" s="11"/>
    </row>
    <row r="59766" spans="6:8" x14ac:dyDescent="0.25">
      <c r="F59766" s="11"/>
      <c r="G59766" s="11"/>
      <c r="H59766" s="11"/>
    </row>
    <row r="59767" spans="6:8" x14ac:dyDescent="0.25">
      <c r="F59767" s="11"/>
      <c r="G59767" s="11"/>
      <c r="H59767" s="11"/>
    </row>
    <row r="59768" spans="6:8" x14ac:dyDescent="0.25">
      <c r="F59768" s="11"/>
      <c r="G59768" s="11"/>
      <c r="H59768" s="11"/>
    </row>
    <row r="59769" spans="6:8" x14ac:dyDescent="0.25">
      <c r="F59769" s="11"/>
      <c r="G59769" s="11"/>
      <c r="H59769" s="11"/>
    </row>
    <row r="59770" spans="6:8" x14ac:dyDescent="0.25">
      <c r="F59770" s="11"/>
      <c r="G59770" s="11"/>
      <c r="H59770" s="11"/>
    </row>
    <row r="59771" spans="6:8" x14ac:dyDescent="0.25">
      <c r="F59771" s="11"/>
      <c r="G59771" s="11"/>
      <c r="H59771" s="11"/>
    </row>
    <row r="59772" spans="6:8" x14ac:dyDescent="0.25">
      <c r="F59772" s="11"/>
      <c r="G59772" s="11"/>
      <c r="H59772" s="11"/>
    </row>
    <row r="59773" spans="6:8" x14ac:dyDescent="0.25">
      <c r="F59773" s="11"/>
      <c r="G59773" s="11"/>
      <c r="H59773" s="11"/>
    </row>
    <row r="59774" spans="6:8" x14ac:dyDescent="0.25">
      <c r="F59774" s="11"/>
      <c r="G59774" s="11"/>
      <c r="H59774" s="11"/>
    </row>
    <row r="59775" spans="6:8" x14ac:dyDescent="0.25">
      <c r="F59775" s="11"/>
      <c r="G59775" s="11"/>
      <c r="H59775" s="11"/>
    </row>
    <row r="59776" spans="6:8" x14ac:dyDescent="0.25">
      <c r="F59776" s="11"/>
      <c r="G59776" s="11"/>
      <c r="H59776" s="11"/>
    </row>
    <row r="59777" spans="6:8" x14ac:dyDescent="0.25">
      <c r="F59777" s="11"/>
      <c r="G59777" s="11"/>
      <c r="H59777" s="11"/>
    </row>
    <row r="59778" spans="6:8" x14ac:dyDescent="0.25">
      <c r="F59778" s="11"/>
      <c r="G59778" s="11"/>
      <c r="H59778" s="11"/>
    </row>
    <row r="59779" spans="6:8" x14ac:dyDescent="0.25">
      <c r="F59779" s="11"/>
      <c r="G59779" s="11"/>
      <c r="H59779" s="11"/>
    </row>
    <row r="59780" spans="6:8" x14ac:dyDescent="0.25">
      <c r="F59780" s="11"/>
      <c r="G59780" s="11"/>
      <c r="H59780" s="11"/>
    </row>
    <row r="59781" spans="6:8" x14ac:dyDescent="0.25">
      <c r="F59781" s="11"/>
      <c r="G59781" s="11"/>
      <c r="H59781" s="11"/>
    </row>
    <row r="59782" spans="6:8" x14ac:dyDescent="0.25">
      <c r="F59782" s="11"/>
      <c r="G59782" s="11"/>
      <c r="H59782" s="11"/>
    </row>
    <row r="59783" spans="6:8" x14ac:dyDescent="0.25">
      <c r="F59783" s="11"/>
      <c r="G59783" s="11"/>
      <c r="H59783" s="11"/>
    </row>
    <row r="59784" spans="6:8" x14ac:dyDescent="0.25">
      <c r="F59784" s="11"/>
      <c r="G59784" s="11"/>
      <c r="H59784" s="11"/>
    </row>
    <row r="59785" spans="6:8" x14ac:dyDescent="0.25">
      <c r="F59785" s="11"/>
      <c r="G59785" s="11"/>
      <c r="H59785" s="11"/>
    </row>
    <row r="59786" spans="6:8" x14ac:dyDescent="0.25">
      <c r="F59786" s="11"/>
      <c r="G59786" s="11"/>
      <c r="H59786" s="11"/>
    </row>
    <row r="59787" spans="6:8" x14ac:dyDescent="0.25">
      <c r="F59787" s="11"/>
      <c r="G59787" s="11"/>
      <c r="H59787" s="11"/>
    </row>
    <row r="59788" spans="6:8" x14ac:dyDescent="0.25">
      <c r="F59788" s="11"/>
      <c r="G59788" s="11"/>
      <c r="H59788" s="11"/>
    </row>
    <row r="59789" spans="6:8" x14ac:dyDescent="0.25">
      <c r="F59789" s="11"/>
      <c r="G59789" s="11"/>
      <c r="H59789" s="11"/>
    </row>
    <row r="59790" spans="6:8" x14ac:dyDescent="0.25">
      <c r="F59790" s="11"/>
      <c r="G59790" s="11"/>
      <c r="H59790" s="11"/>
    </row>
    <row r="59791" spans="6:8" x14ac:dyDescent="0.25">
      <c r="F59791" s="11"/>
      <c r="G59791" s="11"/>
      <c r="H59791" s="11"/>
    </row>
    <row r="59792" spans="6:8" x14ac:dyDescent="0.25">
      <c r="F59792" s="11"/>
      <c r="G59792" s="11"/>
      <c r="H59792" s="11"/>
    </row>
    <row r="59793" spans="6:8" x14ac:dyDescent="0.25">
      <c r="F59793" s="11"/>
      <c r="G59793" s="11"/>
      <c r="H59793" s="11"/>
    </row>
    <row r="59794" spans="6:8" x14ac:dyDescent="0.25">
      <c r="F59794" s="11"/>
      <c r="G59794" s="11"/>
      <c r="H59794" s="11"/>
    </row>
    <row r="59795" spans="6:8" x14ac:dyDescent="0.25">
      <c r="F59795" s="11"/>
      <c r="G59795" s="11"/>
      <c r="H59795" s="11"/>
    </row>
    <row r="59796" spans="6:8" x14ac:dyDescent="0.25">
      <c r="F59796" s="11"/>
      <c r="G59796" s="11"/>
      <c r="H59796" s="11"/>
    </row>
    <row r="59797" spans="6:8" x14ac:dyDescent="0.25">
      <c r="F59797" s="11"/>
      <c r="G59797" s="11"/>
      <c r="H59797" s="11"/>
    </row>
    <row r="59798" spans="6:8" x14ac:dyDescent="0.25">
      <c r="F59798" s="11"/>
      <c r="G59798" s="11"/>
      <c r="H59798" s="11"/>
    </row>
    <row r="59799" spans="6:8" x14ac:dyDescent="0.25">
      <c r="F59799" s="11"/>
      <c r="G59799" s="11"/>
      <c r="H59799" s="11"/>
    </row>
    <row r="59800" spans="6:8" x14ac:dyDescent="0.25">
      <c r="F59800" s="11"/>
      <c r="G59800" s="11"/>
      <c r="H59800" s="11"/>
    </row>
    <row r="59801" spans="6:8" x14ac:dyDescent="0.25">
      <c r="F59801" s="11"/>
      <c r="G59801" s="11"/>
      <c r="H59801" s="11"/>
    </row>
    <row r="59802" spans="6:8" x14ac:dyDescent="0.25">
      <c r="F59802" s="11"/>
      <c r="G59802" s="11"/>
      <c r="H59802" s="11"/>
    </row>
    <row r="59803" spans="6:8" x14ac:dyDescent="0.25">
      <c r="F59803" s="11"/>
      <c r="G59803" s="11"/>
      <c r="H59803" s="11"/>
    </row>
    <row r="59804" spans="6:8" x14ac:dyDescent="0.25">
      <c r="F59804" s="11"/>
      <c r="G59804" s="11"/>
      <c r="H59804" s="11"/>
    </row>
    <row r="59805" spans="6:8" x14ac:dyDescent="0.25">
      <c r="F59805" s="11"/>
      <c r="G59805" s="11"/>
      <c r="H59805" s="11"/>
    </row>
    <row r="59806" spans="6:8" x14ac:dyDescent="0.25">
      <c r="F59806" s="11"/>
      <c r="G59806" s="11"/>
      <c r="H59806" s="11"/>
    </row>
    <row r="59807" spans="6:8" x14ac:dyDescent="0.25">
      <c r="F59807" s="11"/>
      <c r="G59807" s="11"/>
      <c r="H59807" s="11"/>
    </row>
    <row r="59808" spans="6:8" x14ac:dyDescent="0.25">
      <c r="F59808" s="11"/>
      <c r="G59808" s="11"/>
      <c r="H59808" s="11"/>
    </row>
    <row r="59809" spans="6:8" x14ac:dyDescent="0.25">
      <c r="F59809" s="11"/>
      <c r="G59809" s="11"/>
      <c r="H59809" s="11"/>
    </row>
    <row r="59810" spans="6:8" x14ac:dyDescent="0.25">
      <c r="F59810" s="11"/>
      <c r="G59810" s="11"/>
      <c r="H59810" s="11"/>
    </row>
    <row r="59811" spans="6:8" x14ac:dyDescent="0.25">
      <c r="F59811" s="11"/>
      <c r="G59811" s="11"/>
      <c r="H59811" s="11"/>
    </row>
    <row r="59812" spans="6:8" x14ac:dyDescent="0.25">
      <c r="F59812" s="11"/>
      <c r="G59812" s="11"/>
      <c r="H59812" s="11"/>
    </row>
    <row r="59813" spans="6:8" x14ac:dyDescent="0.25">
      <c r="F59813" s="11"/>
      <c r="G59813" s="11"/>
      <c r="H59813" s="11"/>
    </row>
    <row r="59814" spans="6:8" x14ac:dyDescent="0.25">
      <c r="F59814" s="11"/>
      <c r="G59814" s="11"/>
      <c r="H59814" s="11"/>
    </row>
    <row r="59815" spans="6:8" x14ac:dyDescent="0.25">
      <c r="F59815" s="11"/>
      <c r="G59815" s="11"/>
      <c r="H59815" s="11"/>
    </row>
    <row r="59816" spans="6:8" x14ac:dyDescent="0.25">
      <c r="F59816" s="11"/>
      <c r="G59816" s="11"/>
      <c r="H59816" s="11"/>
    </row>
    <row r="59817" spans="6:8" x14ac:dyDescent="0.25">
      <c r="F59817" s="11"/>
      <c r="G59817" s="11"/>
      <c r="H59817" s="11"/>
    </row>
    <row r="59818" spans="6:8" x14ac:dyDescent="0.25">
      <c r="F59818" s="11"/>
      <c r="G59818" s="11"/>
      <c r="H59818" s="11"/>
    </row>
    <row r="59819" spans="6:8" x14ac:dyDescent="0.25">
      <c r="F59819" s="11"/>
      <c r="G59819" s="11"/>
      <c r="H59819" s="11"/>
    </row>
    <row r="59820" spans="6:8" x14ac:dyDescent="0.25">
      <c r="F59820" s="11"/>
      <c r="G59820" s="11"/>
      <c r="H59820" s="11"/>
    </row>
    <row r="59821" spans="6:8" x14ac:dyDescent="0.25">
      <c r="F59821" s="11"/>
      <c r="G59821" s="11"/>
      <c r="H59821" s="11"/>
    </row>
    <row r="59822" spans="6:8" x14ac:dyDescent="0.25">
      <c r="F59822" s="11"/>
      <c r="G59822" s="11"/>
      <c r="H59822" s="11"/>
    </row>
    <row r="59823" spans="6:8" x14ac:dyDescent="0.25">
      <c r="F59823" s="11"/>
      <c r="G59823" s="11"/>
      <c r="H59823" s="11"/>
    </row>
    <row r="59824" spans="6:8" x14ac:dyDescent="0.25">
      <c r="F59824" s="11"/>
      <c r="G59824" s="11"/>
      <c r="H59824" s="11"/>
    </row>
    <row r="59825" spans="6:8" x14ac:dyDescent="0.25">
      <c r="F59825" s="11"/>
      <c r="G59825" s="11"/>
      <c r="H59825" s="11"/>
    </row>
    <row r="59826" spans="6:8" x14ac:dyDescent="0.25">
      <c r="F59826" s="11"/>
      <c r="G59826" s="11"/>
      <c r="H59826" s="11"/>
    </row>
    <row r="59827" spans="6:8" x14ac:dyDescent="0.25">
      <c r="F59827" s="11"/>
      <c r="G59827" s="11"/>
      <c r="H59827" s="11"/>
    </row>
    <row r="59828" spans="6:8" x14ac:dyDescent="0.25">
      <c r="F59828" s="11"/>
      <c r="G59828" s="11"/>
      <c r="H59828" s="11"/>
    </row>
    <row r="59829" spans="6:8" x14ac:dyDescent="0.25">
      <c r="F59829" s="11"/>
      <c r="G59829" s="11"/>
      <c r="H59829" s="11"/>
    </row>
    <row r="59830" spans="6:8" x14ac:dyDescent="0.25">
      <c r="F59830" s="11"/>
      <c r="G59830" s="11"/>
      <c r="H59830" s="11"/>
    </row>
    <row r="59831" spans="6:8" x14ac:dyDescent="0.25">
      <c r="F59831" s="11"/>
      <c r="G59831" s="11"/>
      <c r="H59831" s="11"/>
    </row>
    <row r="59832" spans="6:8" x14ac:dyDescent="0.25">
      <c r="F59832" s="11"/>
      <c r="G59832" s="11"/>
      <c r="H59832" s="11"/>
    </row>
    <row r="59833" spans="6:8" x14ac:dyDescent="0.25">
      <c r="F59833" s="11"/>
      <c r="G59833" s="11"/>
      <c r="H59833" s="11"/>
    </row>
    <row r="59834" spans="6:8" x14ac:dyDescent="0.25">
      <c r="F59834" s="11"/>
      <c r="G59834" s="11"/>
      <c r="H59834" s="11"/>
    </row>
    <row r="59835" spans="6:8" x14ac:dyDescent="0.25">
      <c r="F59835" s="11"/>
      <c r="G59835" s="11"/>
      <c r="H59835" s="11"/>
    </row>
    <row r="59836" spans="6:8" x14ac:dyDescent="0.25">
      <c r="F59836" s="11"/>
      <c r="G59836" s="11"/>
      <c r="H59836" s="11"/>
    </row>
    <row r="59837" spans="6:8" x14ac:dyDescent="0.25">
      <c r="F59837" s="11"/>
      <c r="G59837" s="11"/>
      <c r="H59837" s="11"/>
    </row>
    <row r="59838" spans="6:8" x14ac:dyDescent="0.25">
      <c r="F59838" s="11"/>
      <c r="G59838" s="11"/>
      <c r="H59838" s="11"/>
    </row>
    <row r="59839" spans="6:8" x14ac:dyDescent="0.25">
      <c r="F59839" s="11"/>
      <c r="G59839" s="11"/>
      <c r="H59839" s="11"/>
    </row>
    <row r="59840" spans="6:8" x14ac:dyDescent="0.25">
      <c r="F59840" s="11"/>
      <c r="G59840" s="11"/>
      <c r="H59840" s="11"/>
    </row>
    <row r="59841" spans="6:8" x14ac:dyDescent="0.25">
      <c r="F59841" s="11"/>
      <c r="G59841" s="11"/>
      <c r="H59841" s="11"/>
    </row>
    <row r="59842" spans="6:8" x14ac:dyDescent="0.25">
      <c r="F59842" s="11"/>
      <c r="G59842" s="11"/>
      <c r="H59842" s="11"/>
    </row>
    <row r="59843" spans="6:8" x14ac:dyDescent="0.25">
      <c r="F59843" s="11"/>
      <c r="G59843" s="11"/>
      <c r="H59843" s="11"/>
    </row>
    <row r="59844" spans="6:8" x14ac:dyDescent="0.25">
      <c r="F59844" s="11"/>
      <c r="G59844" s="11"/>
      <c r="H59844" s="11"/>
    </row>
    <row r="59845" spans="6:8" x14ac:dyDescent="0.25">
      <c r="F59845" s="11"/>
      <c r="G59845" s="11"/>
      <c r="H59845" s="11"/>
    </row>
    <row r="59846" spans="6:8" x14ac:dyDescent="0.25">
      <c r="F59846" s="11"/>
      <c r="G59846" s="11"/>
      <c r="H59846" s="11"/>
    </row>
    <row r="59847" spans="6:8" x14ac:dyDescent="0.25">
      <c r="F59847" s="11"/>
      <c r="G59847" s="11"/>
      <c r="H59847" s="11"/>
    </row>
    <row r="59848" spans="6:8" x14ac:dyDescent="0.25">
      <c r="F59848" s="11"/>
      <c r="G59848" s="11"/>
      <c r="H59848" s="11"/>
    </row>
    <row r="59849" spans="6:8" x14ac:dyDescent="0.25">
      <c r="F59849" s="11"/>
      <c r="G59849" s="11"/>
      <c r="H59849" s="11"/>
    </row>
    <row r="59850" spans="6:8" x14ac:dyDescent="0.25">
      <c r="F59850" s="11"/>
      <c r="G59850" s="11"/>
      <c r="H59850" s="11"/>
    </row>
    <row r="59851" spans="6:8" x14ac:dyDescent="0.25">
      <c r="F59851" s="11"/>
      <c r="G59851" s="11"/>
      <c r="H59851" s="11"/>
    </row>
    <row r="59852" spans="6:8" x14ac:dyDescent="0.25">
      <c r="F59852" s="11"/>
      <c r="G59852" s="11"/>
      <c r="H59852" s="11"/>
    </row>
    <row r="59853" spans="6:8" x14ac:dyDescent="0.25">
      <c r="F59853" s="11"/>
      <c r="G59853" s="11"/>
      <c r="H59853" s="11"/>
    </row>
    <row r="59854" spans="6:8" x14ac:dyDescent="0.25">
      <c r="F59854" s="11"/>
      <c r="G59854" s="11"/>
      <c r="H59854" s="11"/>
    </row>
    <row r="59855" spans="6:8" x14ac:dyDescent="0.25">
      <c r="F59855" s="11"/>
      <c r="G59855" s="11"/>
      <c r="H59855" s="11"/>
    </row>
    <row r="59856" spans="6:8" x14ac:dyDescent="0.25">
      <c r="F59856" s="11"/>
      <c r="G59856" s="11"/>
      <c r="H59856" s="11"/>
    </row>
    <row r="59857" spans="6:8" x14ac:dyDescent="0.25">
      <c r="F59857" s="11"/>
      <c r="G59857" s="11"/>
      <c r="H59857" s="11"/>
    </row>
    <row r="59858" spans="6:8" x14ac:dyDescent="0.25">
      <c r="F59858" s="11"/>
      <c r="G59858" s="11"/>
      <c r="H59858" s="11"/>
    </row>
    <row r="59859" spans="6:8" x14ac:dyDescent="0.25">
      <c r="F59859" s="11"/>
      <c r="G59859" s="11"/>
      <c r="H59859" s="11"/>
    </row>
    <row r="59860" spans="6:8" x14ac:dyDescent="0.25">
      <c r="F59860" s="11"/>
      <c r="G59860" s="11"/>
      <c r="H59860" s="11"/>
    </row>
    <row r="59861" spans="6:8" x14ac:dyDescent="0.25">
      <c r="F59861" s="11"/>
      <c r="G59861" s="11"/>
      <c r="H59861" s="11"/>
    </row>
    <row r="59862" spans="6:8" x14ac:dyDescent="0.25">
      <c r="F59862" s="11"/>
      <c r="G59862" s="11"/>
      <c r="H59862" s="11"/>
    </row>
    <row r="59863" spans="6:8" x14ac:dyDescent="0.25">
      <c r="F59863" s="11"/>
      <c r="G59863" s="11"/>
      <c r="H59863" s="11"/>
    </row>
    <row r="59864" spans="6:8" x14ac:dyDescent="0.25">
      <c r="F59864" s="11"/>
      <c r="G59864" s="11"/>
      <c r="H59864" s="11"/>
    </row>
    <row r="59865" spans="6:8" x14ac:dyDescent="0.25">
      <c r="F59865" s="11"/>
      <c r="G59865" s="11"/>
      <c r="H59865" s="11"/>
    </row>
    <row r="59866" spans="6:8" x14ac:dyDescent="0.25">
      <c r="F59866" s="11"/>
      <c r="G59866" s="11"/>
      <c r="H59866" s="11"/>
    </row>
    <row r="59867" spans="6:8" x14ac:dyDescent="0.25">
      <c r="F59867" s="11"/>
      <c r="G59867" s="11"/>
      <c r="H59867" s="11"/>
    </row>
    <row r="59868" spans="6:8" x14ac:dyDescent="0.25">
      <c r="F59868" s="11"/>
      <c r="G59868" s="11"/>
      <c r="H59868" s="11"/>
    </row>
    <row r="59869" spans="6:8" x14ac:dyDescent="0.25">
      <c r="F59869" s="11"/>
      <c r="G59869" s="11"/>
      <c r="H59869" s="11"/>
    </row>
    <row r="59870" spans="6:8" x14ac:dyDescent="0.25">
      <c r="F59870" s="11"/>
      <c r="G59870" s="11"/>
      <c r="H59870" s="11"/>
    </row>
    <row r="59871" spans="6:8" x14ac:dyDescent="0.25">
      <c r="F59871" s="11"/>
      <c r="G59871" s="11"/>
      <c r="H59871" s="11"/>
    </row>
    <row r="59872" spans="6:8" x14ac:dyDescent="0.25">
      <c r="F59872" s="11"/>
      <c r="G59872" s="11"/>
      <c r="H59872" s="11"/>
    </row>
    <row r="59873" spans="6:8" x14ac:dyDescent="0.25">
      <c r="F59873" s="11"/>
      <c r="G59873" s="11"/>
      <c r="H59873" s="11"/>
    </row>
    <row r="59874" spans="6:8" x14ac:dyDescent="0.25">
      <c r="F59874" s="11"/>
      <c r="G59874" s="11"/>
      <c r="H59874" s="11"/>
    </row>
    <row r="59875" spans="6:8" x14ac:dyDescent="0.25">
      <c r="F59875" s="11"/>
      <c r="G59875" s="11"/>
      <c r="H59875" s="11"/>
    </row>
    <row r="59876" spans="6:8" x14ac:dyDescent="0.25">
      <c r="F59876" s="11"/>
      <c r="G59876" s="11"/>
      <c r="H59876" s="11"/>
    </row>
    <row r="59877" spans="6:8" x14ac:dyDescent="0.25">
      <c r="F59877" s="11"/>
      <c r="G59877" s="11"/>
      <c r="H59877" s="11"/>
    </row>
    <row r="59878" spans="6:8" x14ac:dyDescent="0.25">
      <c r="F59878" s="11"/>
      <c r="G59878" s="11"/>
      <c r="H59878" s="11"/>
    </row>
    <row r="59879" spans="6:8" x14ac:dyDescent="0.25">
      <c r="F59879" s="11"/>
      <c r="G59879" s="11"/>
      <c r="H59879" s="11"/>
    </row>
    <row r="59880" spans="6:8" x14ac:dyDescent="0.25">
      <c r="F59880" s="11"/>
      <c r="G59880" s="11"/>
      <c r="H59880" s="11"/>
    </row>
    <row r="59881" spans="6:8" x14ac:dyDescent="0.25">
      <c r="F59881" s="11"/>
      <c r="G59881" s="11"/>
      <c r="H59881" s="11"/>
    </row>
    <row r="59882" spans="6:8" x14ac:dyDescent="0.25">
      <c r="F59882" s="11"/>
      <c r="G59882" s="11"/>
      <c r="H59882" s="11"/>
    </row>
    <row r="59883" spans="6:8" x14ac:dyDescent="0.25">
      <c r="F59883" s="11"/>
      <c r="G59883" s="11"/>
      <c r="H59883" s="11"/>
    </row>
    <row r="59884" spans="6:8" x14ac:dyDescent="0.25">
      <c r="F59884" s="11"/>
      <c r="G59884" s="11"/>
      <c r="H59884" s="11"/>
    </row>
    <row r="59885" spans="6:8" x14ac:dyDescent="0.25">
      <c r="F59885" s="11"/>
      <c r="G59885" s="11"/>
      <c r="H59885" s="11"/>
    </row>
    <row r="59886" spans="6:8" x14ac:dyDescent="0.25">
      <c r="F59886" s="11"/>
      <c r="G59886" s="11"/>
      <c r="H59886" s="11"/>
    </row>
    <row r="59887" spans="6:8" x14ac:dyDescent="0.25">
      <c r="F59887" s="11"/>
      <c r="G59887" s="11"/>
      <c r="H59887" s="11"/>
    </row>
    <row r="59888" spans="6:8" x14ac:dyDescent="0.25">
      <c r="F59888" s="11"/>
      <c r="G59888" s="11"/>
      <c r="H59888" s="11"/>
    </row>
    <row r="59889" spans="6:8" x14ac:dyDescent="0.25">
      <c r="F59889" s="11"/>
      <c r="G59889" s="11"/>
      <c r="H59889" s="11"/>
    </row>
    <row r="59890" spans="6:8" x14ac:dyDescent="0.25">
      <c r="F59890" s="11"/>
      <c r="G59890" s="11"/>
      <c r="H59890" s="11"/>
    </row>
    <row r="59891" spans="6:8" x14ac:dyDescent="0.25">
      <c r="F59891" s="11"/>
      <c r="G59891" s="11"/>
      <c r="H59891" s="11"/>
    </row>
    <row r="59892" spans="6:8" x14ac:dyDescent="0.25">
      <c r="F59892" s="11"/>
      <c r="G59892" s="11"/>
      <c r="H59892" s="11"/>
    </row>
    <row r="59893" spans="6:8" x14ac:dyDescent="0.25">
      <c r="F59893" s="11"/>
      <c r="G59893" s="11"/>
      <c r="H59893" s="11"/>
    </row>
    <row r="59894" spans="6:8" x14ac:dyDescent="0.25">
      <c r="F59894" s="11"/>
      <c r="G59894" s="11"/>
      <c r="H59894" s="11"/>
    </row>
    <row r="59895" spans="6:8" x14ac:dyDescent="0.25">
      <c r="F59895" s="11"/>
      <c r="G59895" s="11"/>
      <c r="H59895" s="11"/>
    </row>
    <row r="59896" spans="6:8" x14ac:dyDescent="0.25">
      <c r="F59896" s="11"/>
      <c r="G59896" s="11"/>
      <c r="H59896" s="11"/>
    </row>
    <row r="59897" spans="6:8" x14ac:dyDescent="0.25">
      <c r="F59897" s="11"/>
      <c r="G59897" s="11"/>
      <c r="H59897" s="11"/>
    </row>
    <row r="59898" spans="6:8" x14ac:dyDescent="0.25">
      <c r="F59898" s="11"/>
      <c r="G59898" s="11"/>
      <c r="H59898" s="11"/>
    </row>
    <row r="59899" spans="6:8" x14ac:dyDescent="0.25">
      <c r="F59899" s="11"/>
      <c r="G59899" s="11"/>
      <c r="H59899" s="11"/>
    </row>
    <row r="59900" spans="6:8" x14ac:dyDescent="0.25">
      <c r="F59900" s="11"/>
      <c r="G59900" s="11"/>
      <c r="H59900" s="11"/>
    </row>
    <row r="59901" spans="6:8" x14ac:dyDescent="0.25">
      <c r="F59901" s="11"/>
      <c r="G59901" s="11"/>
      <c r="H59901" s="11"/>
    </row>
    <row r="59902" spans="6:8" x14ac:dyDescent="0.25">
      <c r="F59902" s="11"/>
      <c r="G59902" s="11"/>
      <c r="H59902" s="11"/>
    </row>
    <row r="59903" spans="6:8" x14ac:dyDescent="0.25">
      <c r="F59903" s="11"/>
      <c r="G59903" s="11"/>
      <c r="H59903" s="11"/>
    </row>
    <row r="59904" spans="6:8" x14ac:dyDescent="0.25">
      <c r="F59904" s="11"/>
      <c r="G59904" s="11"/>
      <c r="H59904" s="11"/>
    </row>
    <row r="59905" spans="6:8" x14ac:dyDescent="0.25">
      <c r="F59905" s="11"/>
      <c r="G59905" s="11"/>
      <c r="H59905" s="11"/>
    </row>
    <row r="59906" spans="6:8" x14ac:dyDescent="0.25">
      <c r="F59906" s="11"/>
      <c r="G59906" s="11"/>
      <c r="H59906" s="11"/>
    </row>
    <row r="59907" spans="6:8" x14ac:dyDescent="0.25">
      <c r="F59907" s="11"/>
      <c r="G59907" s="11"/>
      <c r="H59907" s="11"/>
    </row>
    <row r="59908" spans="6:8" x14ac:dyDescent="0.25">
      <c r="F59908" s="11"/>
      <c r="G59908" s="11"/>
      <c r="H59908" s="11"/>
    </row>
    <row r="59909" spans="6:8" x14ac:dyDescent="0.25">
      <c r="F59909" s="11"/>
      <c r="G59909" s="11"/>
      <c r="H59909" s="11"/>
    </row>
    <row r="59910" spans="6:8" x14ac:dyDescent="0.25">
      <c r="F59910" s="11"/>
      <c r="G59910" s="11"/>
      <c r="H59910" s="11"/>
    </row>
    <row r="59911" spans="6:8" x14ac:dyDescent="0.25">
      <c r="F59911" s="11"/>
      <c r="G59911" s="11"/>
      <c r="H59911" s="11"/>
    </row>
    <row r="59912" spans="6:8" x14ac:dyDescent="0.25">
      <c r="F59912" s="11"/>
      <c r="G59912" s="11"/>
      <c r="H59912" s="11"/>
    </row>
    <row r="59913" spans="6:8" x14ac:dyDescent="0.25">
      <c r="F59913" s="11"/>
      <c r="G59913" s="11"/>
      <c r="H59913" s="11"/>
    </row>
    <row r="59914" spans="6:8" x14ac:dyDescent="0.25">
      <c r="F59914" s="11"/>
      <c r="G59914" s="11"/>
      <c r="H59914" s="11"/>
    </row>
    <row r="59915" spans="6:8" x14ac:dyDescent="0.25">
      <c r="F59915" s="11"/>
      <c r="G59915" s="11"/>
      <c r="H59915" s="11"/>
    </row>
    <row r="59916" spans="6:8" x14ac:dyDescent="0.25">
      <c r="F59916" s="11"/>
      <c r="G59916" s="11"/>
      <c r="H59916" s="11"/>
    </row>
    <row r="59917" spans="6:8" x14ac:dyDescent="0.25">
      <c r="F59917" s="11"/>
      <c r="G59917" s="11"/>
      <c r="H59917" s="11"/>
    </row>
    <row r="59918" spans="6:8" x14ac:dyDescent="0.25">
      <c r="F59918" s="11"/>
      <c r="G59918" s="11"/>
      <c r="H59918" s="11"/>
    </row>
    <row r="59919" spans="6:8" x14ac:dyDescent="0.25">
      <c r="F59919" s="11"/>
      <c r="G59919" s="11"/>
      <c r="H59919" s="11"/>
    </row>
    <row r="59920" spans="6:8" x14ac:dyDescent="0.25">
      <c r="F59920" s="11"/>
      <c r="G59920" s="11"/>
      <c r="H59920" s="11"/>
    </row>
    <row r="59921" spans="6:8" x14ac:dyDescent="0.25">
      <c r="F59921" s="11"/>
      <c r="G59921" s="11"/>
      <c r="H59921" s="11"/>
    </row>
    <row r="59922" spans="6:8" x14ac:dyDescent="0.25">
      <c r="F59922" s="11"/>
      <c r="G59922" s="11"/>
      <c r="H59922" s="11"/>
    </row>
    <row r="59923" spans="6:8" x14ac:dyDescent="0.25">
      <c r="F59923" s="11"/>
      <c r="G59923" s="11"/>
      <c r="H59923" s="11"/>
    </row>
    <row r="59924" spans="6:8" x14ac:dyDescent="0.25">
      <c r="F59924" s="11"/>
      <c r="G59924" s="11"/>
      <c r="H59924" s="11"/>
    </row>
    <row r="59925" spans="6:8" x14ac:dyDescent="0.25">
      <c r="F59925" s="11"/>
      <c r="G59925" s="11"/>
      <c r="H59925" s="11"/>
    </row>
    <row r="59926" spans="6:8" x14ac:dyDescent="0.25">
      <c r="F59926" s="11"/>
      <c r="G59926" s="11"/>
      <c r="H59926" s="11"/>
    </row>
    <row r="59927" spans="6:8" x14ac:dyDescent="0.25">
      <c r="F59927" s="11"/>
      <c r="G59927" s="11"/>
      <c r="H59927" s="11"/>
    </row>
    <row r="59928" spans="6:8" x14ac:dyDescent="0.25">
      <c r="F59928" s="11"/>
      <c r="G59928" s="11"/>
      <c r="H59928" s="11"/>
    </row>
    <row r="59929" spans="6:8" x14ac:dyDescent="0.25">
      <c r="F59929" s="11"/>
      <c r="G59929" s="11"/>
      <c r="H59929" s="11"/>
    </row>
    <row r="59930" spans="6:8" x14ac:dyDescent="0.25">
      <c r="F59930" s="11"/>
      <c r="G59930" s="11"/>
      <c r="H59930" s="11"/>
    </row>
    <row r="59931" spans="6:8" x14ac:dyDescent="0.25">
      <c r="F59931" s="11"/>
      <c r="G59931" s="11"/>
      <c r="H59931" s="11"/>
    </row>
    <row r="59932" spans="6:8" x14ac:dyDescent="0.25">
      <c r="F59932" s="11"/>
      <c r="G59932" s="11"/>
      <c r="H59932" s="11"/>
    </row>
    <row r="59933" spans="6:8" x14ac:dyDescent="0.25">
      <c r="F59933" s="11"/>
      <c r="G59933" s="11"/>
      <c r="H59933" s="11"/>
    </row>
    <row r="59934" spans="6:8" x14ac:dyDescent="0.25">
      <c r="F59934" s="11"/>
      <c r="G59934" s="11"/>
      <c r="H59934" s="11"/>
    </row>
    <row r="59935" spans="6:8" x14ac:dyDescent="0.25">
      <c r="F59935" s="11"/>
      <c r="G59935" s="11"/>
      <c r="H59935" s="11"/>
    </row>
    <row r="59936" spans="6:8" x14ac:dyDescent="0.25">
      <c r="F59936" s="11"/>
      <c r="G59936" s="11"/>
      <c r="H59936" s="11"/>
    </row>
    <row r="59937" spans="6:8" x14ac:dyDescent="0.25">
      <c r="F59937" s="11"/>
      <c r="G59937" s="11"/>
      <c r="H59937" s="11"/>
    </row>
    <row r="59938" spans="6:8" x14ac:dyDescent="0.25">
      <c r="F59938" s="11"/>
      <c r="G59938" s="11"/>
      <c r="H59938" s="11"/>
    </row>
    <row r="59939" spans="6:8" x14ac:dyDescent="0.25">
      <c r="F59939" s="11"/>
      <c r="G59939" s="11"/>
      <c r="H59939" s="11"/>
    </row>
    <row r="59940" spans="6:8" x14ac:dyDescent="0.25">
      <c r="F59940" s="11"/>
      <c r="G59940" s="11"/>
      <c r="H59940" s="11"/>
    </row>
    <row r="59941" spans="6:8" x14ac:dyDescent="0.25">
      <c r="F59941" s="11"/>
      <c r="G59941" s="11"/>
      <c r="H59941" s="11"/>
    </row>
    <row r="59942" spans="6:8" x14ac:dyDescent="0.25">
      <c r="F59942" s="11"/>
      <c r="G59942" s="11"/>
      <c r="H59942" s="11"/>
    </row>
    <row r="59943" spans="6:8" x14ac:dyDescent="0.25">
      <c r="F59943" s="11"/>
      <c r="G59943" s="11"/>
      <c r="H59943" s="11"/>
    </row>
    <row r="59944" spans="6:8" x14ac:dyDescent="0.25">
      <c r="F59944" s="11"/>
      <c r="G59944" s="11"/>
      <c r="H59944" s="11"/>
    </row>
    <row r="59945" spans="6:8" x14ac:dyDescent="0.25">
      <c r="F59945" s="11"/>
      <c r="G59945" s="11"/>
      <c r="H59945" s="11"/>
    </row>
    <row r="59946" spans="6:8" x14ac:dyDescent="0.25">
      <c r="F59946" s="11"/>
      <c r="G59946" s="11"/>
      <c r="H59946" s="11"/>
    </row>
    <row r="59947" spans="6:8" x14ac:dyDescent="0.25">
      <c r="F59947" s="11"/>
      <c r="G59947" s="11"/>
      <c r="H59947" s="11"/>
    </row>
    <row r="59948" spans="6:8" x14ac:dyDescent="0.25">
      <c r="F59948" s="11"/>
      <c r="G59948" s="11"/>
      <c r="H59948" s="11"/>
    </row>
    <row r="59949" spans="6:8" x14ac:dyDescent="0.25">
      <c r="F59949" s="11"/>
      <c r="G59949" s="11"/>
      <c r="H59949" s="11"/>
    </row>
    <row r="59950" spans="6:8" x14ac:dyDescent="0.25">
      <c r="F59950" s="11"/>
      <c r="G59950" s="11"/>
      <c r="H59950" s="11"/>
    </row>
    <row r="59951" spans="6:8" x14ac:dyDescent="0.25">
      <c r="F59951" s="11"/>
      <c r="G59951" s="11"/>
      <c r="H59951" s="11"/>
    </row>
    <row r="59952" spans="6:8" x14ac:dyDescent="0.25">
      <c r="F59952" s="11"/>
      <c r="G59952" s="11"/>
      <c r="H59952" s="11"/>
    </row>
    <row r="59953" spans="6:8" x14ac:dyDescent="0.25">
      <c r="F59953" s="11"/>
      <c r="G59953" s="11"/>
      <c r="H59953" s="11"/>
    </row>
    <row r="59954" spans="6:8" x14ac:dyDescent="0.25">
      <c r="F59954" s="11"/>
      <c r="G59954" s="11"/>
      <c r="H59954" s="11"/>
    </row>
    <row r="59955" spans="6:8" x14ac:dyDescent="0.25">
      <c r="F59955" s="11"/>
      <c r="G59955" s="11"/>
      <c r="H59955" s="11"/>
    </row>
    <row r="59956" spans="6:8" x14ac:dyDescent="0.25">
      <c r="F59956" s="11"/>
      <c r="G59956" s="11"/>
      <c r="H59956" s="11"/>
    </row>
    <row r="59957" spans="6:8" x14ac:dyDescent="0.25">
      <c r="F59957" s="11"/>
      <c r="G59957" s="11"/>
      <c r="H59957" s="11"/>
    </row>
    <row r="59958" spans="6:8" x14ac:dyDescent="0.25">
      <c r="F59958" s="11"/>
      <c r="G59958" s="11"/>
      <c r="H59958" s="11"/>
    </row>
    <row r="59959" spans="6:8" x14ac:dyDescent="0.25">
      <c r="F59959" s="11"/>
      <c r="G59959" s="11"/>
      <c r="H59959" s="11"/>
    </row>
    <row r="59960" spans="6:8" x14ac:dyDescent="0.25">
      <c r="F59960" s="11"/>
      <c r="G59960" s="11"/>
      <c r="H59960" s="11"/>
    </row>
    <row r="59961" spans="6:8" x14ac:dyDescent="0.25">
      <c r="F59961" s="11"/>
      <c r="G59961" s="11"/>
      <c r="H59961" s="11"/>
    </row>
    <row r="59962" spans="6:8" x14ac:dyDescent="0.25">
      <c r="F59962" s="11"/>
      <c r="G59962" s="11"/>
      <c r="H59962" s="11"/>
    </row>
    <row r="59963" spans="6:8" x14ac:dyDescent="0.25">
      <c r="F59963" s="11"/>
      <c r="G59963" s="11"/>
      <c r="H59963" s="11"/>
    </row>
    <row r="59964" spans="6:8" x14ac:dyDescent="0.25">
      <c r="F59964" s="11"/>
      <c r="G59964" s="11"/>
      <c r="H59964" s="11"/>
    </row>
    <row r="59965" spans="6:8" x14ac:dyDescent="0.25">
      <c r="F59965" s="11"/>
      <c r="G59965" s="11"/>
      <c r="H59965" s="11"/>
    </row>
    <row r="59966" spans="6:8" x14ac:dyDescent="0.25">
      <c r="F59966" s="11"/>
      <c r="G59966" s="11"/>
      <c r="H59966" s="11"/>
    </row>
    <row r="59967" spans="6:8" x14ac:dyDescent="0.25">
      <c r="F59967" s="11"/>
      <c r="G59967" s="11"/>
      <c r="H59967" s="11"/>
    </row>
    <row r="59968" spans="6:8" x14ac:dyDescent="0.25">
      <c r="F59968" s="11"/>
      <c r="G59968" s="11"/>
      <c r="H59968" s="11"/>
    </row>
    <row r="59969" spans="6:8" x14ac:dyDescent="0.25">
      <c r="F59969" s="11"/>
      <c r="G59969" s="11"/>
      <c r="H59969" s="11"/>
    </row>
    <row r="59970" spans="6:8" x14ac:dyDescent="0.25">
      <c r="F59970" s="11"/>
      <c r="G59970" s="11"/>
      <c r="H59970" s="11"/>
    </row>
    <row r="59971" spans="6:8" x14ac:dyDescent="0.25">
      <c r="F59971" s="11"/>
      <c r="G59971" s="11"/>
      <c r="H59971" s="11"/>
    </row>
    <row r="59972" spans="6:8" x14ac:dyDescent="0.25">
      <c r="F59972" s="11"/>
      <c r="G59972" s="11"/>
      <c r="H59972" s="11"/>
    </row>
    <row r="59973" spans="6:8" x14ac:dyDescent="0.25">
      <c r="F59973" s="11"/>
      <c r="G59973" s="11"/>
      <c r="H59973" s="11"/>
    </row>
    <row r="59974" spans="6:8" x14ac:dyDescent="0.25">
      <c r="F59974" s="11"/>
      <c r="G59974" s="11"/>
      <c r="H59974" s="11"/>
    </row>
    <row r="59975" spans="6:8" x14ac:dyDescent="0.25">
      <c r="F59975" s="11"/>
      <c r="G59975" s="11"/>
      <c r="H59975" s="11"/>
    </row>
    <row r="59976" spans="6:8" x14ac:dyDescent="0.25">
      <c r="F59976" s="11"/>
      <c r="G59976" s="11"/>
      <c r="H59976" s="11"/>
    </row>
    <row r="59977" spans="6:8" x14ac:dyDescent="0.25">
      <c r="F59977" s="11"/>
      <c r="G59977" s="11"/>
      <c r="H59977" s="11"/>
    </row>
    <row r="59978" spans="6:8" x14ac:dyDescent="0.25">
      <c r="F59978" s="11"/>
      <c r="G59978" s="11"/>
      <c r="H59978" s="11"/>
    </row>
    <row r="59979" spans="6:8" x14ac:dyDescent="0.25">
      <c r="F59979" s="11"/>
      <c r="G59979" s="11"/>
      <c r="H59979" s="11"/>
    </row>
    <row r="59980" spans="6:8" x14ac:dyDescent="0.25">
      <c r="F59980" s="11"/>
      <c r="G59980" s="11"/>
      <c r="H59980" s="11"/>
    </row>
    <row r="59981" spans="6:8" x14ac:dyDescent="0.25">
      <c r="F59981" s="11"/>
      <c r="G59981" s="11"/>
      <c r="H59981" s="11"/>
    </row>
    <row r="59982" spans="6:8" x14ac:dyDescent="0.25">
      <c r="F59982" s="11"/>
      <c r="G59982" s="11"/>
      <c r="H59982" s="11"/>
    </row>
    <row r="59983" spans="6:8" x14ac:dyDescent="0.25">
      <c r="F59983" s="11"/>
      <c r="G59983" s="11"/>
      <c r="H59983" s="11"/>
    </row>
    <row r="59984" spans="6:8" x14ac:dyDescent="0.25">
      <c r="F59984" s="11"/>
      <c r="G59984" s="11"/>
      <c r="H59984" s="11"/>
    </row>
    <row r="59985" spans="6:8" x14ac:dyDescent="0.25">
      <c r="F59985" s="11"/>
      <c r="G59985" s="11"/>
      <c r="H59985" s="11"/>
    </row>
    <row r="59986" spans="6:8" x14ac:dyDescent="0.25">
      <c r="F59986" s="11"/>
      <c r="G59986" s="11"/>
      <c r="H59986" s="11"/>
    </row>
    <row r="59987" spans="6:8" x14ac:dyDescent="0.25">
      <c r="F59987" s="11"/>
      <c r="G59987" s="11"/>
      <c r="H59987" s="11"/>
    </row>
    <row r="59988" spans="6:8" x14ac:dyDescent="0.25">
      <c r="F59988" s="11"/>
      <c r="G59988" s="11"/>
      <c r="H59988" s="11"/>
    </row>
    <row r="59989" spans="6:8" x14ac:dyDescent="0.25">
      <c r="F59989" s="11"/>
      <c r="G59989" s="11"/>
      <c r="H59989" s="11"/>
    </row>
    <row r="59990" spans="6:8" x14ac:dyDescent="0.25">
      <c r="F59990" s="11"/>
      <c r="G59990" s="11"/>
      <c r="H59990" s="11"/>
    </row>
    <row r="59991" spans="6:8" x14ac:dyDescent="0.25">
      <c r="F59991" s="11"/>
      <c r="G59991" s="11"/>
      <c r="H59991" s="11"/>
    </row>
    <row r="59992" spans="6:8" x14ac:dyDescent="0.25">
      <c r="F59992" s="11"/>
      <c r="G59992" s="11"/>
      <c r="H59992" s="11"/>
    </row>
    <row r="59993" spans="6:8" x14ac:dyDescent="0.25">
      <c r="F59993" s="11"/>
      <c r="G59993" s="11"/>
      <c r="H59993" s="11"/>
    </row>
    <row r="59994" spans="6:8" x14ac:dyDescent="0.25">
      <c r="F59994" s="11"/>
      <c r="G59994" s="11"/>
      <c r="H59994" s="11"/>
    </row>
    <row r="59995" spans="6:8" x14ac:dyDescent="0.25">
      <c r="F59995" s="11"/>
      <c r="G59995" s="11"/>
      <c r="H59995" s="11"/>
    </row>
    <row r="59996" spans="6:8" x14ac:dyDescent="0.25">
      <c r="F59996" s="11"/>
      <c r="G59996" s="11"/>
      <c r="H59996" s="11"/>
    </row>
    <row r="59997" spans="6:8" x14ac:dyDescent="0.25">
      <c r="F59997" s="11"/>
      <c r="G59997" s="11"/>
      <c r="H59997" s="11"/>
    </row>
    <row r="59998" spans="6:8" x14ac:dyDescent="0.25">
      <c r="F59998" s="11"/>
      <c r="G59998" s="11"/>
      <c r="H59998" s="11"/>
    </row>
    <row r="59999" spans="6:8" x14ac:dyDescent="0.25">
      <c r="F59999" s="11"/>
      <c r="G59999" s="11"/>
      <c r="H59999" s="11"/>
    </row>
    <row r="60000" spans="6:8" x14ac:dyDescent="0.25">
      <c r="F60000" s="11"/>
      <c r="G60000" s="11"/>
      <c r="H60000" s="11"/>
    </row>
    <row r="60001" spans="6:8" x14ac:dyDescent="0.25">
      <c r="F60001" s="11"/>
      <c r="G60001" s="11"/>
      <c r="H60001" s="11"/>
    </row>
    <row r="60002" spans="6:8" x14ac:dyDescent="0.25">
      <c r="F60002" s="11"/>
      <c r="G60002" s="11"/>
      <c r="H60002" s="11"/>
    </row>
    <row r="60003" spans="6:8" x14ac:dyDescent="0.25">
      <c r="F60003" s="11"/>
      <c r="G60003" s="11"/>
      <c r="H60003" s="11"/>
    </row>
    <row r="60004" spans="6:8" x14ac:dyDescent="0.25">
      <c r="F60004" s="11"/>
      <c r="G60004" s="11"/>
      <c r="H60004" s="11"/>
    </row>
    <row r="60005" spans="6:8" x14ac:dyDescent="0.25">
      <c r="F60005" s="11"/>
      <c r="G60005" s="11"/>
      <c r="H60005" s="11"/>
    </row>
    <row r="60006" spans="6:8" x14ac:dyDescent="0.25">
      <c r="F60006" s="11"/>
      <c r="G60006" s="11"/>
      <c r="H60006" s="11"/>
    </row>
    <row r="60007" spans="6:8" x14ac:dyDescent="0.25">
      <c r="F60007" s="11"/>
      <c r="G60007" s="11"/>
      <c r="H60007" s="11"/>
    </row>
    <row r="60008" spans="6:8" x14ac:dyDescent="0.25">
      <c r="F60008" s="11"/>
      <c r="G60008" s="11"/>
      <c r="H60008" s="11"/>
    </row>
    <row r="60009" spans="6:8" x14ac:dyDescent="0.25">
      <c r="F60009" s="11"/>
      <c r="G60009" s="11"/>
      <c r="H60009" s="11"/>
    </row>
    <row r="60010" spans="6:8" x14ac:dyDescent="0.25">
      <c r="F60010" s="11"/>
      <c r="G60010" s="11"/>
      <c r="H60010" s="11"/>
    </row>
    <row r="60011" spans="6:8" x14ac:dyDescent="0.25">
      <c r="F60011" s="11"/>
      <c r="G60011" s="11"/>
      <c r="H60011" s="11"/>
    </row>
    <row r="60012" spans="6:8" x14ac:dyDescent="0.25">
      <c r="F60012" s="11"/>
      <c r="G60012" s="11"/>
      <c r="H60012" s="11"/>
    </row>
    <row r="60013" spans="6:8" x14ac:dyDescent="0.25">
      <c r="F60013" s="11"/>
      <c r="G60013" s="11"/>
      <c r="H60013" s="11"/>
    </row>
    <row r="60014" spans="6:8" x14ac:dyDescent="0.25">
      <c r="F60014" s="11"/>
      <c r="G60014" s="11"/>
      <c r="H60014" s="11"/>
    </row>
    <row r="60015" spans="6:8" x14ac:dyDescent="0.25">
      <c r="F60015" s="11"/>
      <c r="G60015" s="11"/>
      <c r="H60015" s="11"/>
    </row>
    <row r="60016" spans="6:8" x14ac:dyDescent="0.25">
      <c r="F60016" s="11"/>
      <c r="G60016" s="11"/>
      <c r="H60016" s="11"/>
    </row>
    <row r="60017" spans="6:8" x14ac:dyDescent="0.25">
      <c r="F60017" s="11"/>
      <c r="G60017" s="11"/>
      <c r="H60017" s="11"/>
    </row>
    <row r="60018" spans="6:8" x14ac:dyDescent="0.25">
      <c r="F60018" s="11"/>
      <c r="G60018" s="11"/>
      <c r="H60018" s="11"/>
    </row>
    <row r="60019" spans="6:8" x14ac:dyDescent="0.25">
      <c r="F60019" s="11"/>
      <c r="G60019" s="11"/>
      <c r="H60019" s="11"/>
    </row>
    <row r="60020" spans="6:8" x14ac:dyDescent="0.25">
      <c r="F60020" s="11"/>
      <c r="G60020" s="11"/>
      <c r="H60020" s="11"/>
    </row>
    <row r="60021" spans="6:8" x14ac:dyDescent="0.25">
      <c r="F60021" s="11"/>
      <c r="G60021" s="11"/>
      <c r="H60021" s="11"/>
    </row>
    <row r="60022" spans="6:8" x14ac:dyDescent="0.25">
      <c r="F60022" s="11"/>
      <c r="G60022" s="11"/>
      <c r="H60022" s="11"/>
    </row>
    <row r="60023" spans="6:8" x14ac:dyDescent="0.25">
      <c r="F60023" s="11"/>
      <c r="G60023" s="11"/>
      <c r="H60023" s="11"/>
    </row>
    <row r="60024" spans="6:8" x14ac:dyDescent="0.25">
      <c r="F60024" s="11"/>
      <c r="G60024" s="11"/>
      <c r="H60024" s="11"/>
    </row>
    <row r="60025" spans="6:8" x14ac:dyDescent="0.25">
      <c r="F60025" s="11"/>
      <c r="G60025" s="11"/>
      <c r="H60025" s="11"/>
    </row>
    <row r="60026" spans="6:8" x14ac:dyDescent="0.25">
      <c r="F60026" s="11"/>
      <c r="G60026" s="11"/>
      <c r="H60026" s="11"/>
    </row>
    <row r="60027" spans="6:8" x14ac:dyDescent="0.25">
      <c r="F60027" s="11"/>
      <c r="G60027" s="11"/>
      <c r="H60027" s="11"/>
    </row>
    <row r="60028" spans="6:8" x14ac:dyDescent="0.25">
      <c r="F60028" s="11"/>
      <c r="G60028" s="11"/>
      <c r="H60028" s="11"/>
    </row>
    <row r="60029" spans="6:8" x14ac:dyDescent="0.25">
      <c r="F60029" s="11"/>
      <c r="G60029" s="11"/>
      <c r="H60029" s="11"/>
    </row>
    <row r="60030" spans="6:8" x14ac:dyDescent="0.25">
      <c r="F60030" s="11"/>
      <c r="G60030" s="11"/>
      <c r="H60030" s="11"/>
    </row>
    <row r="60031" spans="6:8" x14ac:dyDescent="0.25">
      <c r="F60031" s="11"/>
      <c r="G60031" s="11"/>
      <c r="H60031" s="11"/>
    </row>
    <row r="60032" spans="6:8" x14ac:dyDescent="0.25">
      <c r="F60032" s="11"/>
      <c r="G60032" s="11"/>
      <c r="H60032" s="11"/>
    </row>
    <row r="60033" spans="6:8" x14ac:dyDescent="0.25">
      <c r="F60033" s="11"/>
      <c r="G60033" s="11"/>
      <c r="H60033" s="11"/>
    </row>
    <row r="60034" spans="6:8" x14ac:dyDescent="0.25">
      <c r="F60034" s="11"/>
      <c r="G60034" s="11"/>
      <c r="H60034" s="11"/>
    </row>
    <row r="60035" spans="6:8" x14ac:dyDescent="0.25">
      <c r="F60035" s="11"/>
      <c r="G60035" s="11"/>
      <c r="H60035" s="11"/>
    </row>
    <row r="60036" spans="6:8" x14ac:dyDescent="0.25">
      <c r="F60036" s="11"/>
      <c r="G60036" s="11"/>
      <c r="H60036" s="11"/>
    </row>
    <row r="60037" spans="6:8" x14ac:dyDescent="0.25">
      <c r="F60037" s="11"/>
      <c r="G60037" s="11"/>
      <c r="H60037" s="11"/>
    </row>
    <row r="60038" spans="6:8" x14ac:dyDescent="0.25">
      <c r="F60038" s="11"/>
      <c r="G60038" s="11"/>
      <c r="H60038" s="11"/>
    </row>
    <row r="60039" spans="6:8" x14ac:dyDescent="0.25">
      <c r="F60039" s="11"/>
      <c r="G60039" s="11"/>
      <c r="H60039" s="11"/>
    </row>
    <row r="60040" spans="6:8" x14ac:dyDescent="0.25">
      <c r="F60040" s="11"/>
      <c r="G60040" s="11"/>
      <c r="H60040" s="11"/>
    </row>
    <row r="60041" spans="6:8" x14ac:dyDescent="0.25">
      <c r="F60041" s="11"/>
      <c r="G60041" s="11"/>
      <c r="H60041" s="11"/>
    </row>
    <row r="60042" spans="6:8" x14ac:dyDescent="0.25">
      <c r="F60042" s="11"/>
      <c r="G60042" s="11"/>
      <c r="H60042" s="11"/>
    </row>
    <row r="60043" spans="6:8" x14ac:dyDescent="0.25">
      <c r="F60043" s="11"/>
      <c r="G60043" s="11"/>
      <c r="H60043" s="11"/>
    </row>
    <row r="60044" spans="6:8" x14ac:dyDescent="0.25">
      <c r="F60044" s="11"/>
      <c r="G60044" s="11"/>
      <c r="H60044" s="11"/>
    </row>
    <row r="60045" spans="6:8" x14ac:dyDescent="0.25">
      <c r="F60045" s="11"/>
      <c r="G60045" s="11"/>
      <c r="H60045" s="11"/>
    </row>
    <row r="60046" spans="6:8" x14ac:dyDescent="0.25">
      <c r="F60046" s="11"/>
      <c r="G60046" s="11"/>
      <c r="H60046" s="11"/>
    </row>
    <row r="60047" spans="6:8" x14ac:dyDescent="0.25">
      <c r="F60047" s="11"/>
      <c r="G60047" s="11"/>
      <c r="H60047" s="11"/>
    </row>
    <row r="60048" spans="6:8" x14ac:dyDescent="0.25">
      <c r="F60048" s="11"/>
      <c r="G60048" s="11"/>
      <c r="H60048" s="11"/>
    </row>
    <row r="60049" spans="6:8" x14ac:dyDescent="0.25">
      <c r="F60049" s="11"/>
      <c r="G60049" s="11"/>
      <c r="H60049" s="11"/>
    </row>
    <row r="60050" spans="6:8" x14ac:dyDescent="0.25">
      <c r="F60050" s="11"/>
      <c r="G60050" s="11"/>
      <c r="H60050" s="11"/>
    </row>
    <row r="60051" spans="6:8" x14ac:dyDescent="0.25">
      <c r="F60051" s="11"/>
      <c r="G60051" s="11"/>
      <c r="H60051" s="11"/>
    </row>
    <row r="60052" spans="6:8" x14ac:dyDescent="0.25">
      <c r="F60052" s="11"/>
      <c r="G60052" s="11"/>
      <c r="H60052" s="11"/>
    </row>
    <row r="60053" spans="6:8" x14ac:dyDescent="0.25">
      <c r="F60053" s="11"/>
      <c r="G60053" s="11"/>
      <c r="H60053" s="11"/>
    </row>
    <row r="60054" spans="6:8" x14ac:dyDescent="0.25">
      <c r="F60054" s="11"/>
      <c r="G60054" s="11"/>
      <c r="H60054" s="11"/>
    </row>
    <row r="60055" spans="6:8" x14ac:dyDescent="0.25">
      <c r="F60055" s="11"/>
      <c r="G60055" s="11"/>
      <c r="H60055" s="11"/>
    </row>
    <row r="60056" spans="6:8" x14ac:dyDescent="0.25">
      <c r="F60056" s="11"/>
      <c r="G60056" s="11"/>
      <c r="H60056" s="11"/>
    </row>
    <row r="60057" spans="6:8" x14ac:dyDescent="0.25">
      <c r="F60057" s="11"/>
      <c r="G60057" s="11"/>
      <c r="H60057" s="11"/>
    </row>
    <row r="60058" spans="6:8" x14ac:dyDescent="0.25">
      <c r="F60058" s="11"/>
      <c r="G60058" s="11"/>
      <c r="H60058" s="11"/>
    </row>
    <row r="60059" spans="6:8" x14ac:dyDescent="0.25">
      <c r="F60059" s="11"/>
      <c r="G60059" s="11"/>
      <c r="H60059" s="11"/>
    </row>
    <row r="60060" spans="6:8" x14ac:dyDescent="0.25">
      <c r="F60060" s="11"/>
      <c r="G60060" s="11"/>
      <c r="H60060" s="11"/>
    </row>
    <row r="60061" spans="6:8" x14ac:dyDescent="0.25">
      <c r="F60061" s="11"/>
      <c r="G60061" s="11"/>
      <c r="H60061" s="11"/>
    </row>
    <row r="60062" spans="6:8" x14ac:dyDescent="0.25">
      <c r="F60062" s="11"/>
      <c r="G60062" s="11"/>
      <c r="H60062" s="11"/>
    </row>
    <row r="60063" spans="6:8" x14ac:dyDescent="0.25">
      <c r="F60063" s="11"/>
      <c r="G60063" s="11"/>
      <c r="H60063" s="11"/>
    </row>
    <row r="60064" spans="6:8" x14ac:dyDescent="0.25">
      <c r="F60064" s="11"/>
      <c r="G60064" s="11"/>
      <c r="H60064" s="11"/>
    </row>
    <row r="60065" spans="6:8" x14ac:dyDescent="0.25">
      <c r="F60065" s="11"/>
      <c r="G60065" s="11"/>
      <c r="H60065" s="11"/>
    </row>
    <row r="60066" spans="6:8" x14ac:dyDescent="0.25">
      <c r="F60066" s="11"/>
      <c r="G60066" s="11"/>
      <c r="H60066" s="11"/>
    </row>
    <row r="60067" spans="6:8" x14ac:dyDescent="0.25">
      <c r="F60067" s="11"/>
      <c r="G60067" s="11"/>
      <c r="H60067" s="11"/>
    </row>
    <row r="60068" spans="6:8" x14ac:dyDescent="0.25">
      <c r="F60068" s="11"/>
      <c r="G60068" s="11"/>
      <c r="H60068" s="11"/>
    </row>
    <row r="60069" spans="6:8" x14ac:dyDescent="0.25">
      <c r="F60069" s="11"/>
      <c r="G60069" s="11"/>
      <c r="H60069" s="11"/>
    </row>
    <row r="60070" spans="6:8" x14ac:dyDescent="0.25">
      <c r="F60070" s="11"/>
      <c r="G60070" s="11"/>
      <c r="H60070" s="11"/>
    </row>
    <row r="60071" spans="6:8" x14ac:dyDescent="0.25">
      <c r="F60071" s="11"/>
      <c r="G60071" s="11"/>
      <c r="H60071" s="11"/>
    </row>
    <row r="60072" spans="6:8" x14ac:dyDescent="0.25">
      <c r="F60072" s="11"/>
      <c r="G60072" s="11"/>
      <c r="H60072" s="11"/>
    </row>
    <row r="60073" spans="6:8" x14ac:dyDescent="0.25">
      <c r="F60073" s="11"/>
      <c r="G60073" s="11"/>
      <c r="H60073" s="11"/>
    </row>
    <row r="60074" spans="6:8" x14ac:dyDescent="0.25">
      <c r="F60074" s="11"/>
      <c r="G60074" s="11"/>
      <c r="H60074" s="11"/>
    </row>
    <row r="60075" spans="6:8" x14ac:dyDescent="0.25">
      <c r="F60075" s="11"/>
      <c r="G60075" s="11"/>
      <c r="H60075" s="11"/>
    </row>
    <row r="60076" spans="6:8" x14ac:dyDescent="0.25">
      <c r="F60076" s="11"/>
      <c r="G60076" s="11"/>
      <c r="H60076" s="11"/>
    </row>
    <row r="60077" spans="6:8" x14ac:dyDescent="0.25">
      <c r="F60077" s="11"/>
      <c r="G60077" s="11"/>
      <c r="H60077" s="11"/>
    </row>
    <row r="60078" spans="6:8" x14ac:dyDescent="0.25">
      <c r="F60078" s="11"/>
      <c r="G60078" s="11"/>
      <c r="H60078" s="11"/>
    </row>
    <row r="60079" spans="6:8" x14ac:dyDescent="0.25">
      <c r="F60079" s="11"/>
      <c r="G60079" s="11"/>
      <c r="H60079" s="11"/>
    </row>
    <row r="60080" spans="6:8" x14ac:dyDescent="0.25">
      <c r="F60080" s="11"/>
      <c r="G60080" s="11"/>
      <c r="H60080" s="11"/>
    </row>
    <row r="60081" spans="6:8" x14ac:dyDescent="0.25">
      <c r="F60081" s="11"/>
      <c r="G60081" s="11"/>
      <c r="H60081" s="11"/>
    </row>
    <row r="60082" spans="6:8" x14ac:dyDescent="0.25">
      <c r="F60082" s="11"/>
      <c r="G60082" s="11"/>
      <c r="H60082" s="11"/>
    </row>
    <row r="60083" spans="6:8" x14ac:dyDescent="0.25">
      <c r="F60083" s="11"/>
      <c r="G60083" s="11"/>
      <c r="H60083" s="11"/>
    </row>
    <row r="60084" spans="6:8" x14ac:dyDescent="0.25">
      <c r="F60084" s="11"/>
      <c r="G60084" s="11"/>
      <c r="H60084" s="11"/>
    </row>
    <row r="60085" spans="6:8" x14ac:dyDescent="0.25">
      <c r="F60085" s="11"/>
      <c r="G60085" s="11"/>
      <c r="H60085" s="11"/>
    </row>
    <row r="60086" spans="6:8" x14ac:dyDescent="0.25">
      <c r="F60086" s="11"/>
      <c r="G60086" s="11"/>
      <c r="H60086" s="11"/>
    </row>
    <row r="60087" spans="6:8" x14ac:dyDescent="0.25">
      <c r="F60087" s="11"/>
      <c r="G60087" s="11"/>
      <c r="H60087" s="11"/>
    </row>
    <row r="60088" spans="6:8" x14ac:dyDescent="0.25">
      <c r="F60088" s="11"/>
      <c r="G60088" s="11"/>
      <c r="H60088" s="11"/>
    </row>
    <row r="60089" spans="6:8" x14ac:dyDescent="0.25">
      <c r="F60089" s="11"/>
      <c r="G60089" s="11"/>
      <c r="H60089" s="11"/>
    </row>
    <row r="60090" spans="6:8" x14ac:dyDescent="0.25">
      <c r="F60090" s="11"/>
      <c r="G60090" s="11"/>
      <c r="H60090" s="11"/>
    </row>
    <row r="60091" spans="6:8" x14ac:dyDescent="0.25">
      <c r="F60091" s="11"/>
      <c r="G60091" s="11"/>
      <c r="H60091" s="11"/>
    </row>
    <row r="60092" spans="6:8" x14ac:dyDescent="0.25">
      <c r="F60092" s="11"/>
      <c r="G60092" s="11"/>
      <c r="H60092" s="11"/>
    </row>
    <row r="60093" spans="6:8" x14ac:dyDescent="0.25">
      <c r="F60093" s="11"/>
      <c r="G60093" s="11"/>
      <c r="H60093" s="11"/>
    </row>
    <row r="60094" spans="6:8" x14ac:dyDescent="0.25">
      <c r="F60094" s="11"/>
      <c r="G60094" s="11"/>
      <c r="H60094" s="11"/>
    </row>
    <row r="60095" spans="6:8" x14ac:dyDescent="0.25">
      <c r="F60095" s="11"/>
      <c r="G60095" s="11"/>
      <c r="H60095" s="11"/>
    </row>
    <row r="60096" spans="6:8" x14ac:dyDescent="0.25">
      <c r="F60096" s="11"/>
      <c r="G60096" s="11"/>
      <c r="H60096" s="11"/>
    </row>
    <row r="60097" spans="6:8" x14ac:dyDescent="0.25">
      <c r="F60097" s="11"/>
      <c r="G60097" s="11"/>
      <c r="H60097" s="11"/>
    </row>
    <row r="60098" spans="6:8" x14ac:dyDescent="0.25">
      <c r="F60098" s="11"/>
      <c r="G60098" s="11"/>
      <c r="H60098" s="11"/>
    </row>
    <row r="60099" spans="6:8" x14ac:dyDescent="0.25">
      <c r="F60099" s="11"/>
      <c r="G60099" s="11"/>
      <c r="H60099" s="11"/>
    </row>
    <row r="60100" spans="6:8" x14ac:dyDescent="0.25">
      <c r="F60100" s="11"/>
      <c r="G60100" s="11"/>
      <c r="H60100" s="11"/>
    </row>
    <row r="60101" spans="6:8" x14ac:dyDescent="0.25">
      <c r="F60101" s="11"/>
      <c r="G60101" s="11"/>
      <c r="H60101" s="11"/>
    </row>
    <row r="60102" spans="6:8" x14ac:dyDescent="0.25">
      <c r="F60102" s="11"/>
      <c r="G60102" s="11"/>
      <c r="H60102" s="11"/>
    </row>
    <row r="60103" spans="6:8" x14ac:dyDescent="0.25">
      <c r="F60103" s="11"/>
      <c r="G60103" s="11"/>
      <c r="H60103" s="11"/>
    </row>
    <row r="60104" spans="6:8" x14ac:dyDescent="0.25">
      <c r="F60104" s="11"/>
      <c r="G60104" s="11"/>
      <c r="H60104" s="11"/>
    </row>
    <row r="60105" spans="6:8" x14ac:dyDescent="0.25">
      <c r="F60105" s="11"/>
      <c r="G60105" s="11"/>
      <c r="H60105" s="11"/>
    </row>
    <row r="60106" spans="6:8" x14ac:dyDescent="0.25">
      <c r="F60106" s="11"/>
      <c r="G60106" s="11"/>
      <c r="H60106" s="11"/>
    </row>
    <row r="60107" spans="6:8" x14ac:dyDescent="0.25">
      <c r="F60107" s="11"/>
      <c r="G60107" s="11"/>
      <c r="H60107" s="11"/>
    </row>
    <row r="60108" spans="6:8" x14ac:dyDescent="0.25">
      <c r="F60108" s="11"/>
      <c r="G60108" s="11"/>
      <c r="H60108" s="11"/>
    </row>
    <row r="60109" spans="6:8" x14ac:dyDescent="0.25">
      <c r="F60109" s="11"/>
      <c r="G60109" s="11"/>
      <c r="H60109" s="11"/>
    </row>
    <row r="60110" spans="6:8" x14ac:dyDescent="0.25">
      <c r="F60110" s="11"/>
      <c r="G60110" s="11"/>
      <c r="H60110" s="11"/>
    </row>
    <row r="60111" spans="6:8" x14ac:dyDescent="0.25">
      <c r="F60111" s="11"/>
      <c r="G60111" s="11"/>
      <c r="H60111" s="11"/>
    </row>
    <row r="60112" spans="6:8" x14ac:dyDescent="0.25">
      <c r="F60112" s="11"/>
      <c r="G60112" s="11"/>
      <c r="H60112" s="11"/>
    </row>
    <row r="60113" spans="6:8" x14ac:dyDescent="0.25">
      <c r="F60113" s="11"/>
      <c r="G60113" s="11"/>
      <c r="H60113" s="11"/>
    </row>
    <row r="60114" spans="6:8" x14ac:dyDescent="0.25">
      <c r="F60114" s="11"/>
      <c r="G60114" s="11"/>
      <c r="H60114" s="11"/>
    </row>
    <row r="60115" spans="6:8" x14ac:dyDescent="0.25">
      <c r="F60115" s="11"/>
      <c r="G60115" s="11"/>
      <c r="H60115" s="11"/>
    </row>
    <row r="60116" spans="6:8" x14ac:dyDescent="0.25">
      <c r="F60116" s="11"/>
      <c r="G60116" s="11"/>
      <c r="H60116" s="11"/>
    </row>
    <row r="60117" spans="6:8" x14ac:dyDescent="0.25">
      <c r="F60117" s="11"/>
      <c r="G60117" s="11"/>
      <c r="H60117" s="11"/>
    </row>
    <row r="60118" spans="6:8" x14ac:dyDescent="0.25">
      <c r="F60118" s="11"/>
      <c r="G60118" s="11"/>
      <c r="H60118" s="11"/>
    </row>
    <row r="60119" spans="6:8" x14ac:dyDescent="0.25">
      <c r="F60119" s="11"/>
      <c r="G60119" s="11"/>
      <c r="H60119" s="11"/>
    </row>
    <row r="60120" spans="6:8" x14ac:dyDescent="0.25">
      <c r="F60120" s="11"/>
      <c r="G60120" s="11"/>
      <c r="H60120" s="11"/>
    </row>
    <row r="60121" spans="6:8" x14ac:dyDescent="0.25">
      <c r="F60121" s="11"/>
      <c r="G60121" s="11"/>
      <c r="H60121" s="11"/>
    </row>
    <row r="60122" spans="6:8" x14ac:dyDescent="0.25">
      <c r="F60122" s="11"/>
      <c r="G60122" s="11"/>
      <c r="H60122" s="11"/>
    </row>
    <row r="60123" spans="6:8" x14ac:dyDescent="0.25">
      <c r="F60123" s="11"/>
      <c r="G60123" s="11"/>
      <c r="H60123" s="11"/>
    </row>
    <row r="60124" spans="6:8" x14ac:dyDescent="0.25">
      <c r="F60124" s="11"/>
      <c r="G60124" s="11"/>
      <c r="H60124" s="11"/>
    </row>
    <row r="60125" spans="6:8" x14ac:dyDescent="0.25">
      <c r="F60125" s="11"/>
      <c r="G60125" s="11"/>
      <c r="H60125" s="11"/>
    </row>
    <row r="60126" spans="6:8" x14ac:dyDescent="0.25">
      <c r="F60126" s="11"/>
      <c r="G60126" s="11"/>
      <c r="H60126" s="11"/>
    </row>
    <row r="60127" spans="6:8" x14ac:dyDescent="0.25">
      <c r="F60127" s="11"/>
      <c r="G60127" s="11"/>
      <c r="H60127" s="11"/>
    </row>
    <row r="60128" spans="6:8" x14ac:dyDescent="0.25">
      <c r="F60128" s="11"/>
      <c r="G60128" s="11"/>
      <c r="H60128" s="11"/>
    </row>
    <row r="60129" spans="6:8" x14ac:dyDescent="0.25">
      <c r="F60129" s="11"/>
      <c r="G60129" s="11"/>
      <c r="H60129" s="11"/>
    </row>
    <row r="60130" spans="6:8" x14ac:dyDescent="0.25">
      <c r="F60130" s="11"/>
      <c r="G60130" s="11"/>
      <c r="H60130" s="11"/>
    </row>
    <row r="60131" spans="6:8" x14ac:dyDescent="0.25">
      <c r="F60131" s="11"/>
      <c r="G60131" s="11"/>
      <c r="H60131" s="11"/>
    </row>
    <row r="60132" spans="6:8" x14ac:dyDescent="0.25">
      <c r="F60132" s="11"/>
      <c r="G60132" s="11"/>
      <c r="H60132" s="11"/>
    </row>
    <row r="60133" spans="6:8" x14ac:dyDescent="0.25">
      <c r="F60133" s="11"/>
      <c r="G60133" s="11"/>
      <c r="H60133" s="11"/>
    </row>
    <row r="60134" spans="6:8" x14ac:dyDescent="0.25">
      <c r="F60134" s="11"/>
      <c r="G60134" s="11"/>
      <c r="H60134" s="11"/>
    </row>
    <row r="60135" spans="6:8" x14ac:dyDescent="0.25">
      <c r="F60135" s="11"/>
      <c r="G60135" s="11"/>
      <c r="H60135" s="11"/>
    </row>
    <row r="60136" spans="6:8" x14ac:dyDescent="0.25">
      <c r="F60136" s="11"/>
      <c r="G60136" s="11"/>
      <c r="H60136" s="11"/>
    </row>
    <row r="60137" spans="6:8" x14ac:dyDescent="0.25">
      <c r="F60137" s="11"/>
      <c r="G60137" s="11"/>
      <c r="H60137" s="11"/>
    </row>
    <row r="60138" spans="6:8" x14ac:dyDescent="0.25">
      <c r="F60138" s="11"/>
      <c r="G60138" s="11"/>
      <c r="H60138" s="11"/>
    </row>
    <row r="60139" spans="6:8" x14ac:dyDescent="0.25">
      <c r="F60139" s="11"/>
      <c r="G60139" s="11"/>
      <c r="H60139" s="11"/>
    </row>
    <row r="60140" spans="6:8" x14ac:dyDescent="0.25">
      <c r="F60140" s="11"/>
      <c r="G60140" s="11"/>
      <c r="H60140" s="11"/>
    </row>
    <row r="60141" spans="6:8" x14ac:dyDescent="0.25">
      <c r="F60141" s="11"/>
      <c r="G60141" s="11"/>
      <c r="H60141" s="11"/>
    </row>
    <row r="60142" spans="6:8" x14ac:dyDescent="0.25">
      <c r="F60142" s="11"/>
      <c r="G60142" s="11"/>
      <c r="H60142" s="11"/>
    </row>
    <row r="60143" spans="6:8" x14ac:dyDescent="0.25">
      <c r="F60143" s="11"/>
      <c r="G60143" s="11"/>
      <c r="H60143" s="11"/>
    </row>
    <row r="60144" spans="6:8" x14ac:dyDescent="0.25">
      <c r="F60144" s="11"/>
      <c r="G60144" s="11"/>
      <c r="H60144" s="11"/>
    </row>
    <row r="60145" spans="6:8" x14ac:dyDescent="0.25">
      <c r="F60145" s="11"/>
      <c r="G60145" s="11"/>
      <c r="H60145" s="11"/>
    </row>
    <row r="60146" spans="6:8" x14ac:dyDescent="0.25">
      <c r="F60146" s="11"/>
      <c r="G60146" s="11"/>
      <c r="H60146" s="11"/>
    </row>
    <row r="60147" spans="6:8" x14ac:dyDescent="0.25">
      <c r="F60147" s="11"/>
      <c r="G60147" s="11"/>
      <c r="H60147" s="11"/>
    </row>
    <row r="60148" spans="6:8" x14ac:dyDescent="0.25">
      <c r="F60148" s="11"/>
      <c r="G60148" s="11"/>
      <c r="H60148" s="11"/>
    </row>
    <row r="60149" spans="6:8" x14ac:dyDescent="0.25">
      <c r="F60149" s="11"/>
      <c r="G60149" s="11"/>
      <c r="H60149" s="11"/>
    </row>
    <row r="60150" spans="6:8" x14ac:dyDescent="0.25">
      <c r="F60150" s="11"/>
      <c r="G60150" s="11"/>
      <c r="H60150" s="11"/>
    </row>
    <row r="60151" spans="6:8" x14ac:dyDescent="0.25">
      <c r="F60151" s="11"/>
      <c r="G60151" s="11"/>
      <c r="H60151" s="11"/>
    </row>
    <row r="60152" spans="6:8" x14ac:dyDescent="0.25">
      <c r="F60152" s="11"/>
      <c r="G60152" s="11"/>
      <c r="H60152" s="11"/>
    </row>
    <row r="60153" spans="6:8" x14ac:dyDescent="0.25">
      <c r="F60153" s="11"/>
      <c r="G60153" s="11"/>
      <c r="H60153" s="11"/>
    </row>
    <row r="60154" spans="6:8" x14ac:dyDescent="0.25">
      <c r="F60154" s="11"/>
      <c r="G60154" s="11"/>
      <c r="H60154" s="11"/>
    </row>
    <row r="60155" spans="6:8" x14ac:dyDescent="0.25">
      <c r="F60155" s="11"/>
      <c r="G60155" s="11"/>
      <c r="H60155" s="11"/>
    </row>
    <row r="60156" spans="6:8" x14ac:dyDescent="0.25">
      <c r="F60156" s="11"/>
      <c r="G60156" s="11"/>
      <c r="H60156" s="11"/>
    </row>
    <row r="60157" spans="6:8" x14ac:dyDescent="0.25">
      <c r="F60157" s="11"/>
      <c r="G60157" s="11"/>
      <c r="H60157" s="11"/>
    </row>
    <row r="60158" spans="6:8" x14ac:dyDescent="0.25">
      <c r="F60158" s="11"/>
      <c r="G60158" s="11"/>
      <c r="H60158" s="11"/>
    </row>
    <row r="60159" spans="6:8" x14ac:dyDescent="0.25">
      <c r="F60159" s="11"/>
      <c r="G60159" s="11"/>
      <c r="H60159" s="11"/>
    </row>
    <row r="60160" spans="6:8" x14ac:dyDescent="0.25">
      <c r="F60160" s="11"/>
      <c r="G60160" s="11"/>
      <c r="H60160" s="11"/>
    </row>
    <row r="60161" spans="6:8" x14ac:dyDescent="0.25">
      <c r="F60161" s="11"/>
      <c r="G60161" s="11"/>
      <c r="H60161" s="11"/>
    </row>
    <row r="60162" spans="6:8" x14ac:dyDescent="0.25">
      <c r="F60162" s="11"/>
      <c r="G60162" s="11"/>
      <c r="H60162" s="11"/>
    </row>
    <row r="60163" spans="6:8" x14ac:dyDescent="0.25">
      <c r="F60163" s="11"/>
      <c r="G60163" s="11"/>
      <c r="H60163" s="11"/>
    </row>
    <row r="60164" spans="6:8" x14ac:dyDescent="0.25">
      <c r="F60164" s="11"/>
      <c r="G60164" s="11"/>
      <c r="H60164" s="11"/>
    </row>
    <row r="60165" spans="6:8" x14ac:dyDescent="0.25">
      <c r="F60165" s="11"/>
      <c r="G60165" s="11"/>
      <c r="H60165" s="11"/>
    </row>
    <row r="60166" spans="6:8" x14ac:dyDescent="0.25">
      <c r="F60166" s="11"/>
      <c r="G60166" s="11"/>
      <c r="H60166" s="11"/>
    </row>
    <row r="60167" spans="6:8" x14ac:dyDescent="0.25">
      <c r="F60167" s="11"/>
      <c r="G60167" s="11"/>
      <c r="H60167" s="11"/>
    </row>
    <row r="60168" spans="6:8" x14ac:dyDescent="0.25">
      <c r="F60168" s="11"/>
      <c r="G60168" s="11"/>
      <c r="H60168" s="11"/>
    </row>
    <row r="60169" spans="6:8" x14ac:dyDescent="0.25">
      <c r="F60169" s="11"/>
      <c r="G60169" s="11"/>
      <c r="H60169" s="11"/>
    </row>
    <row r="60170" spans="6:8" x14ac:dyDescent="0.25">
      <c r="F60170" s="11"/>
      <c r="G60170" s="11"/>
      <c r="H60170" s="11"/>
    </row>
    <row r="60171" spans="6:8" x14ac:dyDescent="0.25">
      <c r="F60171" s="11"/>
      <c r="G60171" s="11"/>
      <c r="H60171" s="11"/>
    </row>
    <row r="60172" spans="6:8" x14ac:dyDescent="0.25">
      <c r="F60172" s="11"/>
      <c r="G60172" s="11"/>
      <c r="H60172" s="11"/>
    </row>
    <row r="60173" spans="6:8" x14ac:dyDescent="0.25">
      <c r="F60173" s="11"/>
      <c r="G60173" s="11"/>
      <c r="H60173" s="11"/>
    </row>
    <row r="60174" spans="6:8" x14ac:dyDescent="0.25">
      <c r="F60174" s="11"/>
      <c r="G60174" s="11"/>
      <c r="H60174" s="11"/>
    </row>
    <row r="60175" spans="6:8" x14ac:dyDescent="0.25">
      <c r="F60175" s="11"/>
      <c r="G60175" s="11"/>
      <c r="H60175" s="11"/>
    </row>
    <row r="60176" spans="6:8" x14ac:dyDescent="0.25">
      <c r="F60176" s="11"/>
      <c r="G60176" s="11"/>
      <c r="H60176" s="11"/>
    </row>
    <row r="60177" spans="6:8" x14ac:dyDescent="0.25">
      <c r="F60177" s="11"/>
      <c r="G60177" s="11"/>
      <c r="H60177" s="11"/>
    </row>
    <row r="60178" spans="6:8" x14ac:dyDescent="0.25">
      <c r="F60178" s="11"/>
      <c r="G60178" s="11"/>
      <c r="H60178" s="11"/>
    </row>
    <row r="60179" spans="6:8" x14ac:dyDescent="0.25">
      <c r="F60179" s="11"/>
      <c r="G60179" s="11"/>
      <c r="H60179" s="11"/>
    </row>
    <row r="60180" spans="6:8" x14ac:dyDescent="0.25">
      <c r="F60180" s="11"/>
      <c r="G60180" s="11"/>
      <c r="H60180" s="11"/>
    </row>
    <row r="60181" spans="6:8" x14ac:dyDescent="0.25">
      <c r="F60181" s="11"/>
      <c r="G60181" s="11"/>
      <c r="H60181" s="11"/>
    </row>
    <row r="60182" spans="6:8" x14ac:dyDescent="0.25">
      <c r="F60182" s="11"/>
      <c r="G60182" s="11"/>
      <c r="H60182" s="11"/>
    </row>
    <row r="60183" spans="6:8" x14ac:dyDescent="0.25">
      <c r="F60183" s="11"/>
      <c r="G60183" s="11"/>
      <c r="H60183" s="11"/>
    </row>
    <row r="60184" spans="6:8" x14ac:dyDescent="0.25">
      <c r="F60184" s="11"/>
      <c r="G60184" s="11"/>
      <c r="H60184" s="11"/>
    </row>
    <row r="60185" spans="6:8" x14ac:dyDescent="0.25">
      <c r="F60185" s="11"/>
      <c r="G60185" s="11"/>
      <c r="H60185" s="11"/>
    </row>
    <row r="60186" spans="6:8" x14ac:dyDescent="0.25">
      <c r="F60186" s="11"/>
      <c r="G60186" s="11"/>
      <c r="H60186" s="11"/>
    </row>
    <row r="60187" spans="6:8" x14ac:dyDescent="0.25">
      <c r="F60187" s="11"/>
      <c r="G60187" s="11"/>
      <c r="H60187" s="11"/>
    </row>
    <row r="60188" spans="6:8" x14ac:dyDescent="0.25">
      <c r="F60188" s="11"/>
      <c r="G60188" s="11"/>
      <c r="H60188" s="11"/>
    </row>
    <row r="60189" spans="6:8" x14ac:dyDescent="0.25">
      <c r="F60189" s="11"/>
      <c r="G60189" s="11"/>
      <c r="H60189" s="11"/>
    </row>
    <row r="60190" spans="6:8" x14ac:dyDescent="0.25">
      <c r="F60190" s="11"/>
      <c r="G60190" s="11"/>
      <c r="H60190" s="11"/>
    </row>
    <row r="60191" spans="6:8" x14ac:dyDescent="0.25">
      <c r="F60191" s="11"/>
      <c r="G60191" s="11"/>
      <c r="H60191" s="11"/>
    </row>
    <row r="60192" spans="6:8" x14ac:dyDescent="0.25">
      <c r="F60192" s="11"/>
      <c r="G60192" s="11"/>
      <c r="H60192" s="11"/>
    </row>
    <row r="60193" spans="6:8" x14ac:dyDescent="0.25">
      <c r="F60193" s="11"/>
      <c r="G60193" s="11"/>
      <c r="H60193" s="11"/>
    </row>
    <row r="60194" spans="6:8" x14ac:dyDescent="0.25">
      <c r="F60194" s="11"/>
      <c r="G60194" s="11"/>
      <c r="H60194" s="11"/>
    </row>
    <row r="60195" spans="6:8" x14ac:dyDescent="0.25">
      <c r="F60195" s="11"/>
      <c r="G60195" s="11"/>
      <c r="H60195" s="11"/>
    </row>
    <row r="60196" spans="6:8" x14ac:dyDescent="0.25">
      <c r="F60196" s="11"/>
      <c r="G60196" s="11"/>
      <c r="H60196" s="11"/>
    </row>
    <row r="60197" spans="6:8" x14ac:dyDescent="0.25">
      <c r="F60197" s="11"/>
      <c r="G60197" s="11"/>
      <c r="H60197" s="11"/>
    </row>
    <row r="60198" spans="6:8" x14ac:dyDescent="0.25">
      <c r="F60198" s="11"/>
      <c r="G60198" s="11"/>
      <c r="H60198" s="11"/>
    </row>
    <row r="60199" spans="6:8" x14ac:dyDescent="0.25">
      <c r="F60199" s="11"/>
      <c r="G60199" s="11"/>
      <c r="H60199" s="11"/>
    </row>
    <row r="60200" spans="6:8" x14ac:dyDescent="0.25">
      <c r="F60200" s="11"/>
      <c r="G60200" s="11"/>
      <c r="H60200" s="11"/>
    </row>
    <row r="60201" spans="6:8" x14ac:dyDescent="0.25">
      <c r="F60201" s="11"/>
      <c r="G60201" s="11"/>
      <c r="H60201" s="11"/>
    </row>
    <row r="60202" spans="6:8" x14ac:dyDescent="0.25">
      <c r="F60202" s="11"/>
      <c r="G60202" s="11"/>
      <c r="H60202" s="11"/>
    </row>
    <row r="60203" spans="6:8" x14ac:dyDescent="0.25">
      <c r="F60203" s="11"/>
      <c r="G60203" s="11"/>
      <c r="H60203" s="11"/>
    </row>
    <row r="60204" spans="6:8" x14ac:dyDescent="0.25">
      <c r="F60204" s="11"/>
      <c r="G60204" s="11"/>
      <c r="H60204" s="11"/>
    </row>
    <row r="60205" spans="6:8" x14ac:dyDescent="0.25">
      <c r="F60205" s="11"/>
      <c r="G60205" s="11"/>
      <c r="H60205" s="11"/>
    </row>
    <row r="60206" spans="6:8" x14ac:dyDescent="0.25">
      <c r="F60206" s="11"/>
      <c r="G60206" s="11"/>
      <c r="H60206" s="11"/>
    </row>
    <row r="60207" spans="6:8" x14ac:dyDescent="0.25">
      <c r="F60207" s="11"/>
      <c r="G60207" s="11"/>
      <c r="H60207" s="11"/>
    </row>
    <row r="60208" spans="6:8" x14ac:dyDescent="0.25">
      <c r="F60208" s="11"/>
      <c r="G60208" s="11"/>
      <c r="H60208" s="11"/>
    </row>
    <row r="60209" spans="6:8" x14ac:dyDescent="0.25">
      <c r="F60209" s="11"/>
      <c r="G60209" s="11"/>
      <c r="H60209" s="11"/>
    </row>
    <row r="60210" spans="6:8" x14ac:dyDescent="0.25">
      <c r="F60210" s="11"/>
      <c r="G60210" s="11"/>
      <c r="H60210" s="11"/>
    </row>
    <row r="60211" spans="6:8" x14ac:dyDescent="0.25">
      <c r="F60211" s="11"/>
      <c r="G60211" s="11"/>
      <c r="H60211" s="11"/>
    </row>
    <row r="60212" spans="6:8" x14ac:dyDescent="0.25">
      <c r="F60212" s="11"/>
      <c r="G60212" s="11"/>
      <c r="H60212" s="11"/>
    </row>
    <row r="60213" spans="6:8" x14ac:dyDescent="0.25">
      <c r="F60213" s="11"/>
      <c r="G60213" s="11"/>
      <c r="H60213" s="11"/>
    </row>
    <row r="60214" spans="6:8" x14ac:dyDescent="0.25">
      <c r="F60214" s="11"/>
      <c r="G60214" s="11"/>
      <c r="H60214" s="11"/>
    </row>
    <row r="60215" spans="6:8" x14ac:dyDescent="0.25">
      <c r="F60215" s="11"/>
      <c r="G60215" s="11"/>
      <c r="H60215" s="11"/>
    </row>
    <row r="60216" spans="6:8" x14ac:dyDescent="0.25">
      <c r="F60216" s="11"/>
      <c r="G60216" s="11"/>
      <c r="H60216" s="11"/>
    </row>
    <row r="60217" spans="6:8" x14ac:dyDescent="0.25">
      <c r="F60217" s="11"/>
      <c r="G60217" s="11"/>
      <c r="H60217" s="11"/>
    </row>
    <row r="60218" spans="6:8" x14ac:dyDescent="0.25">
      <c r="F60218" s="11"/>
      <c r="G60218" s="11"/>
      <c r="H60218" s="11"/>
    </row>
    <row r="60219" spans="6:8" x14ac:dyDescent="0.25">
      <c r="F60219" s="11"/>
      <c r="G60219" s="11"/>
      <c r="H60219" s="11"/>
    </row>
    <row r="60220" spans="6:8" x14ac:dyDescent="0.25">
      <c r="F60220" s="11"/>
      <c r="G60220" s="11"/>
      <c r="H60220" s="11"/>
    </row>
    <row r="60221" spans="6:8" x14ac:dyDescent="0.25">
      <c r="F60221" s="11"/>
      <c r="G60221" s="11"/>
      <c r="H60221" s="11"/>
    </row>
    <row r="60222" spans="6:8" x14ac:dyDescent="0.25">
      <c r="F60222" s="11"/>
      <c r="G60222" s="11"/>
      <c r="H60222" s="11"/>
    </row>
    <row r="60223" spans="6:8" x14ac:dyDescent="0.25">
      <c r="F60223" s="11"/>
      <c r="G60223" s="11"/>
      <c r="H60223" s="11"/>
    </row>
    <row r="60224" spans="6:8" x14ac:dyDescent="0.25">
      <c r="F60224" s="11"/>
      <c r="G60224" s="11"/>
      <c r="H60224" s="11"/>
    </row>
    <row r="60225" spans="6:8" x14ac:dyDescent="0.25">
      <c r="F60225" s="11"/>
      <c r="G60225" s="11"/>
      <c r="H60225" s="11"/>
    </row>
    <row r="60226" spans="6:8" x14ac:dyDescent="0.25">
      <c r="F60226" s="11"/>
      <c r="G60226" s="11"/>
      <c r="H60226" s="11"/>
    </row>
    <row r="60227" spans="6:8" x14ac:dyDescent="0.25">
      <c r="F60227" s="11"/>
      <c r="G60227" s="11"/>
      <c r="H60227" s="11"/>
    </row>
    <row r="60228" spans="6:8" x14ac:dyDescent="0.25">
      <c r="F60228" s="11"/>
      <c r="G60228" s="11"/>
      <c r="H60228" s="11"/>
    </row>
    <row r="60229" spans="6:8" x14ac:dyDescent="0.25">
      <c r="F60229" s="11"/>
      <c r="G60229" s="11"/>
      <c r="H60229" s="11"/>
    </row>
    <row r="60230" spans="6:8" x14ac:dyDescent="0.25">
      <c r="F60230" s="11"/>
      <c r="G60230" s="11"/>
      <c r="H60230" s="11"/>
    </row>
    <row r="60231" spans="6:8" x14ac:dyDescent="0.25">
      <c r="F60231" s="11"/>
      <c r="G60231" s="11"/>
      <c r="H60231" s="11"/>
    </row>
    <row r="60232" spans="6:8" x14ac:dyDescent="0.25">
      <c r="F60232" s="11"/>
      <c r="G60232" s="11"/>
      <c r="H60232" s="11"/>
    </row>
    <row r="60233" spans="6:8" x14ac:dyDescent="0.25">
      <c r="F60233" s="11"/>
      <c r="G60233" s="11"/>
      <c r="H60233" s="11"/>
    </row>
    <row r="60234" spans="6:8" x14ac:dyDescent="0.25">
      <c r="F60234" s="11"/>
      <c r="G60234" s="11"/>
      <c r="H60234" s="11"/>
    </row>
    <row r="60235" spans="6:8" x14ac:dyDescent="0.25">
      <c r="F60235" s="11"/>
      <c r="G60235" s="11"/>
      <c r="H60235" s="11"/>
    </row>
    <row r="60236" spans="6:8" x14ac:dyDescent="0.25">
      <c r="F60236" s="11"/>
      <c r="G60236" s="11"/>
      <c r="H60236" s="11"/>
    </row>
    <row r="60237" spans="6:8" x14ac:dyDescent="0.25">
      <c r="F60237" s="11"/>
      <c r="G60237" s="11"/>
      <c r="H60237" s="11"/>
    </row>
    <row r="60238" spans="6:8" x14ac:dyDescent="0.25">
      <c r="F60238" s="11"/>
      <c r="G60238" s="11"/>
      <c r="H60238" s="11"/>
    </row>
    <row r="60239" spans="6:8" x14ac:dyDescent="0.25">
      <c r="F60239" s="11"/>
      <c r="G60239" s="11"/>
      <c r="H60239" s="11"/>
    </row>
    <row r="60240" spans="6:8" x14ac:dyDescent="0.25">
      <c r="F60240" s="11"/>
      <c r="G60240" s="11"/>
      <c r="H60240" s="11"/>
    </row>
    <row r="60241" spans="6:8" x14ac:dyDescent="0.25">
      <c r="F60241" s="11"/>
      <c r="G60241" s="11"/>
      <c r="H60241" s="11"/>
    </row>
    <row r="60242" spans="6:8" x14ac:dyDescent="0.25">
      <c r="F60242" s="11"/>
      <c r="G60242" s="11"/>
      <c r="H60242" s="11"/>
    </row>
    <row r="60243" spans="6:8" x14ac:dyDescent="0.25">
      <c r="F60243" s="11"/>
      <c r="G60243" s="11"/>
      <c r="H60243" s="11"/>
    </row>
    <row r="60244" spans="6:8" x14ac:dyDescent="0.25">
      <c r="F60244" s="11"/>
      <c r="G60244" s="11"/>
      <c r="H60244" s="11"/>
    </row>
    <row r="60245" spans="6:8" x14ac:dyDescent="0.25">
      <c r="F60245" s="11"/>
      <c r="G60245" s="11"/>
      <c r="H60245" s="11"/>
    </row>
    <row r="60246" spans="6:8" x14ac:dyDescent="0.25">
      <c r="F60246" s="11"/>
      <c r="G60246" s="11"/>
      <c r="H60246" s="11"/>
    </row>
    <row r="60247" spans="6:8" x14ac:dyDescent="0.25">
      <c r="F60247" s="11"/>
      <c r="G60247" s="11"/>
      <c r="H60247" s="11"/>
    </row>
    <row r="60248" spans="6:8" x14ac:dyDescent="0.25">
      <c r="F60248" s="11"/>
      <c r="G60248" s="11"/>
      <c r="H60248" s="11"/>
    </row>
    <row r="60249" spans="6:8" x14ac:dyDescent="0.25">
      <c r="F60249" s="11"/>
      <c r="G60249" s="11"/>
      <c r="H60249" s="11"/>
    </row>
    <row r="60250" spans="6:8" x14ac:dyDescent="0.25">
      <c r="F60250" s="11"/>
      <c r="G60250" s="11"/>
      <c r="H60250" s="11"/>
    </row>
    <row r="60251" spans="6:8" x14ac:dyDescent="0.25">
      <c r="F60251" s="11"/>
      <c r="G60251" s="11"/>
      <c r="H60251" s="11"/>
    </row>
    <row r="60252" spans="6:8" x14ac:dyDescent="0.25">
      <c r="F60252" s="11"/>
      <c r="G60252" s="11"/>
      <c r="H60252" s="11"/>
    </row>
    <row r="60253" spans="6:8" x14ac:dyDescent="0.25">
      <c r="F60253" s="11"/>
      <c r="G60253" s="11"/>
      <c r="H60253" s="11"/>
    </row>
    <row r="60254" spans="6:8" x14ac:dyDescent="0.25">
      <c r="F60254" s="11"/>
      <c r="G60254" s="11"/>
      <c r="H60254" s="11"/>
    </row>
    <row r="60255" spans="6:8" x14ac:dyDescent="0.25">
      <c r="F60255" s="11"/>
      <c r="G60255" s="11"/>
      <c r="H60255" s="11"/>
    </row>
    <row r="60256" spans="6:8" x14ac:dyDescent="0.25">
      <c r="F60256" s="11"/>
      <c r="G60256" s="11"/>
      <c r="H60256" s="11"/>
    </row>
    <row r="60257" spans="6:8" x14ac:dyDescent="0.25">
      <c r="F60257" s="11"/>
      <c r="G60257" s="11"/>
      <c r="H60257" s="11"/>
    </row>
    <row r="60258" spans="6:8" x14ac:dyDescent="0.25">
      <c r="F60258" s="11"/>
      <c r="G60258" s="11"/>
      <c r="H60258" s="11"/>
    </row>
    <row r="60259" spans="6:8" x14ac:dyDescent="0.25">
      <c r="F60259" s="11"/>
      <c r="G60259" s="11"/>
      <c r="H60259" s="11"/>
    </row>
    <row r="60260" spans="6:8" x14ac:dyDescent="0.25">
      <c r="F60260" s="11"/>
      <c r="G60260" s="11"/>
      <c r="H60260" s="11"/>
    </row>
    <row r="60261" spans="6:8" x14ac:dyDescent="0.25">
      <c r="F60261" s="11"/>
      <c r="G60261" s="11"/>
      <c r="H60261" s="11"/>
    </row>
    <row r="60262" spans="6:8" x14ac:dyDescent="0.25">
      <c r="F60262" s="11"/>
      <c r="G60262" s="11"/>
      <c r="H60262" s="11"/>
    </row>
    <row r="60263" spans="6:8" x14ac:dyDescent="0.25">
      <c r="F60263" s="11"/>
      <c r="G60263" s="11"/>
      <c r="H60263" s="11"/>
    </row>
    <row r="60264" spans="6:8" x14ac:dyDescent="0.25">
      <c r="F60264" s="11"/>
      <c r="G60264" s="11"/>
      <c r="H60264" s="11"/>
    </row>
    <row r="60265" spans="6:8" x14ac:dyDescent="0.25">
      <c r="F60265" s="11"/>
      <c r="G60265" s="11"/>
      <c r="H60265" s="11"/>
    </row>
    <row r="60266" spans="6:8" x14ac:dyDescent="0.25">
      <c r="F60266" s="11"/>
      <c r="G60266" s="11"/>
      <c r="H60266" s="11"/>
    </row>
    <row r="60267" spans="6:8" x14ac:dyDescent="0.25">
      <c r="F60267" s="11"/>
      <c r="G60267" s="11"/>
      <c r="H60267" s="11"/>
    </row>
    <row r="60268" spans="6:8" x14ac:dyDescent="0.25">
      <c r="F60268" s="11"/>
      <c r="G60268" s="11"/>
      <c r="H60268" s="11"/>
    </row>
    <row r="60269" spans="6:8" x14ac:dyDescent="0.25">
      <c r="F60269" s="11"/>
      <c r="G60269" s="11"/>
      <c r="H60269" s="11"/>
    </row>
    <row r="60270" spans="6:8" x14ac:dyDescent="0.25">
      <c r="F60270" s="11"/>
      <c r="G60270" s="11"/>
      <c r="H60270" s="11"/>
    </row>
    <row r="60271" spans="6:8" x14ac:dyDescent="0.25">
      <c r="F60271" s="11"/>
      <c r="G60271" s="11"/>
      <c r="H60271" s="11"/>
    </row>
    <row r="60272" spans="6:8" x14ac:dyDescent="0.25">
      <c r="F60272" s="11"/>
      <c r="G60272" s="11"/>
      <c r="H60272" s="11"/>
    </row>
    <row r="60273" spans="6:8" x14ac:dyDescent="0.25">
      <c r="F60273" s="11"/>
      <c r="G60273" s="11"/>
      <c r="H60273" s="11"/>
    </row>
    <row r="60274" spans="6:8" x14ac:dyDescent="0.25">
      <c r="F60274" s="11"/>
      <c r="G60274" s="11"/>
      <c r="H60274" s="11"/>
    </row>
    <row r="60275" spans="6:8" x14ac:dyDescent="0.25">
      <c r="F60275" s="11"/>
      <c r="G60275" s="11"/>
      <c r="H60275" s="11"/>
    </row>
    <row r="60276" spans="6:8" x14ac:dyDescent="0.25">
      <c r="F60276" s="11"/>
      <c r="G60276" s="11"/>
      <c r="H60276" s="11"/>
    </row>
    <row r="60277" spans="6:8" x14ac:dyDescent="0.25">
      <c r="F60277" s="11"/>
      <c r="G60277" s="11"/>
      <c r="H60277" s="11"/>
    </row>
    <row r="60278" spans="6:8" x14ac:dyDescent="0.25">
      <c r="F60278" s="11"/>
      <c r="G60278" s="11"/>
      <c r="H60278" s="11"/>
    </row>
    <row r="60279" spans="6:8" x14ac:dyDescent="0.25">
      <c r="F60279" s="11"/>
      <c r="G60279" s="11"/>
      <c r="H60279" s="11"/>
    </row>
    <row r="60280" spans="6:8" x14ac:dyDescent="0.25">
      <c r="F60280" s="11"/>
      <c r="G60280" s="11"/>
      <c r="H60280" s="11"/>
    </row>
    <row r="60281" spans="6:8" x14ac:dyDescent="0.25">
      <c r="F60281" s="11"/>
      <c r="G60281" s="11"/>
      <c r="H60281" s="11"/>
    </row>
    <row r="60282" spans="6:8" x14ac:dyDescent="0.25">
      <c r="F60282" s="11"/>
      <c r="G60282" s="11"/>
      <c r="H60282" s="11"/>
    </row>
    <row r="60283" spans="6:8" x14ac:dyDescent="0.25">
      <c r="F60283" s="11"/>
      <c r="G60283" s="11"/>
      <c r="H60283" s="11"/>
    </row>
    <row r="60284" spans="6:8" x14ac:dyDescent="0.25">
      <c r="F60284" s="11"/>
      <c r="G60284" s="11"/>
      <c r="H60284" s="11"/>
    </row>
    <row r="60285" spans="6:8" x14ac:dyDescent="0.25">
      <c r="F60285" s="11"/>
      <c r="G60285" s="11"/>
      <c r="H60285" s="11"/>
    </row>
    <row r="60286" spans="6:8" x14ac:dyDescent="0.25">
      <c r="F60286" s="11"/>
      <c r="G60286" s="11"/>
      <c r="H60286" s="11"/>
    </row>
    <row r="60287" spans="6:8" x14ac:dyDescent="0.25">
      <c r="F60287" s="11"/>
      <c r="G60287" s="11"/>
      <c r="H60287" s="11"/>
    </row>
    <row r="60288" spans="6:8" x14ac:dyDescent="0.25">
      <c r="F60288" s="11"/>
      <c r="G60288" s="11"/>
      <c r="H60288" s="11"/>
    </row>
    <row r="60289" spans="6:8" x14ac:dyDescent="0.25">
      <c r="F60289" s="11"/>
      <c r="G60289" s="11"/>
      <c r="H60289" s="11"/>
    </row>
    <row r="60290" spans="6:8" x14ac:dyDescent="0.25">
      <c r="F60290" s="11"/>
      <c r="G60290" s="11"/>
      <c r="H60290" s="11"/>
    </row>
    <row r="60291" spans="6:8" x14ac:dyDescent="0.25">
      <c r="F60291" s="11"/>
      <c r="G60291" s="11"/>
      <c r="H60291" s="11"/>
    </row>
    <row r="60292" spans="6:8" x14ac:dyDescent="0.25">
      <c r="F60292" s="11"/>
      <c r="G60292" s="11"/>
      <c r="H60292" s="11"/>
    </row>
    <row r="60293" spans="6:8" x14ac:dyDescent="0.25">
      <c r="F60293" s="11"/>
      <c r="G60293" s="11"/>
      <c r="H60293" s="11"/>
    </row>
    <row r="60294" spans="6:8" x14ac:dyDescent="0.25">
      <c r="F60294" s="11"/>
      <c r="G60294" s="11"/>
      <c r="H60294" s="11"/>
    </row>
    <row r="60295" spans="6:8" x14ac:dyDescent="0.25">
      <c r="F60295" s="11"/>
      <c r="G60295" s="11"/>
      <c r="H60295" s="11"/>
    </row>
    <row r="60296" spans="6:8" x14ac:dyDescent="0.25">
      <c r="F60296" s="11"/>
      <c r="G60296" s="11"/>
      <c r="H60296" s="11"/>
    </row>
    <row r="60297" spans="6:8" x14ac:dyDescent="0.25">
      <c r="F60297" s="11"/>
      <c r="G60297" s="11"/>
      <c r="H60297" s="11"/>
    </row>
    <row r="60298" spans="6:8" x14ac:dyDescent="0.25">
      <c r="F60298" s="11"/>
      <c r="G60298" s="11"/>
      <c r="H60298" s="11"/>
    </row>
    <row r="60299" spans="6:8" x14ac:dyDescent="0.25">
      <c r="F60299" s="11"/>
      <c r="G60299" s="11"/>
      <c r="H60299" s="11"/>
    </row>
    <row r="60300" spans="6:8" x14ac:dyDescent="0.25">
      <c r="F60300" s="11"/>
      <c r="G60300" s="11"/>
      <c r="H60300" s="11"/>
    </row>
    <row r="60301" spans="6:8" x14ac:dyDescent="0.25">
      <c r="F60301" s="11"/>
      <c r="G60301" s="11"/>
      <c r="H60301" s="11"/>
    </row>
    <row r="60302" spans="6:8" x14ac:dyDescent="0.25">
      <c r="F60302" s="11"/>
      <c r="G60302" s="11"/>
      <c r="H60302" s="11"/>
    </row>
    <row r="60303" spans="6:8" x14ac:dyDescent="0.25">
      <c r="F60303" s="11"/>
      <c r="G60303" s="11"/>
      <c r="H60303" s="11"/>
    </row>
    <row r="60304" spans="6:8" x14ac:dyDescent="0.25">
      <c r="F60304" s="11"/>
      <c r="G60304" s="11"/>
      <c r="H60304" s="11"/>
    </row>
    <row r="60305" spans="6:8" x14ac:dyDescent="0.25">
      <c r="F60305" s="11"/>
      <c r="G60305" s="11"/>
      <c r="H60305" s="11"/>
    </row>
    <row r="60306" spans="6:8" x14ac:dyDescent="0.25">
      <c r="F60306" s="11"/>
      <c r="G60306" s="11"/>
      <c r="H60306" s="11"/>
    </row>
    <row r="60307" spans="6:8" x14ac:dyDescent="0.25">
      <c r="F60307" s="11"/>
      <c r="G60307" s="11"/>
      <c r="H60307" s="11"/>
    </row>
    <row r="60308" spans="6:8" x14ac:dyDescent="0.25">
      <c r="F60308" s="11"/>
      <c r="G60308" s="11"/>
      <c r="H60308" s="11"/>
    </row>
    <row r="60309" spans="6:8" x14ac:dyDescent="0.25">
      <c r="F60309" s="11"/>
      <c r="G60309" s="11"/>
      <c r="H60309" s="11"/>
    </row>
    <row r="60310" spans="6:8" x14ac:dyDescent="0.25">
      <c r="F60310" s="11"/>
      <c r="G60310" s="11"/>
      <c r="H60310" s="11"/>
    </row>
    <row r="60311" spans="6:8" x14ac:dyDescent="0.25">
      <c r="F60311" s="11"/>
      <c r="G60311" s="11"/>
      <c r="H60311" s="11"/>
    </row>
    <row r="60312" spans="6:8" x14ac:dyDescent="0.25">
      <c r="F60312" s="11"/>
      <c r="G60312" s="11"/>
      <c r="H60312" s="11"/>
    </row>
    <row r="60313" spans="6:8" x14ac:dyDescent="0.25">
      <c r="F60313" s="11"/>
      <c r="G60313" s="11"/>
      <c r="H60313" s="11"/>
    </row>
    <row r="60314" spans="6:8" x14ac:dyDescent="0.25">
      <c r="F60314" s="11"/>
      <c r="G60314" s="11"/>
      <c r="H60314" s="11"/>
    </row>
    <row r="60315" spans="6:8" x14ac:dyDescent="0.25">
      <c r="F60315" s="11"/>
      <c r="G60315" s="11"/>
      <c r="H60315" s="11"/>
    </row>
    <row r="60316" spans="6:8" x14ac:dyDescent="0.25">
      <c r="F60316" s="11"/>
      <c r="G60316" s="11"/>
      <c r="H60316" s="11"/>
    </row>
    <row r="60317" spans="6:8" x14ac:dyDescent="0.25">
      <c r="F60317" s="11"/>
      <c r="G60317" s="11"/>
      <c r="H60317" s="11"/>
    </row>
    <row r="60318" spans="6:8" x14ac:dyDescent="0.25">
      <c r="F60318" s="11"/>
      <c r="G60318" s="11"/>
      <c r="H60318" s="11"/>
    </row>
    <row r="60319" spans="6:8" x14ac:dyDescent="0.25">
      <c r="F60319" s="11"/>
      <c r="G60319" s="11"/>
      <c r="H60319" s="11"/>
    </row>
    <row r="60320" spans="6:8" x14ac:dyDescent="0.25">
      <c r="F60320" s="11"/>
      <c r="G60320" s="11"/>
      <c r="H60320" s="11"/>
    </row>
    <row r="60321" spans="6:8" x14ac:dyDescent="0.25">
      <c r="F60321" s="11"/>
      <c r="G60321" s="11"/>
      <c r="H60321" s="11"/>
    </row>
    <row r="60322" spans="6:8" x14ac:dyDescent="0.25">
      <c r="F60322" s="11"/>
      <c r="G60322" s="11"/>
      <c r="H60322" s="11"/>
    </row>
    <row r="60323" spans="6:8" x14ac:dyDescent="0.25">
      <c r="F60323" s="11"/>
      <c r="G60323" s="11"/>
      <c r="H60323" s="11"/>
    </row>
    <row r="60324" spans="6:8" x14ac:dyDescent="0.25">
      <c r="F60324" s="11"/>
      <c r="G60324" s="11"/>
      <c r="H60324" s="11"/>
    </row>
    <row r="60325" spans="6:8" x14ac:dyDescent="0.25">
      <c r="F60325" s="11"/>
      <c r="G60325" s="11"/>
      <c r="H60325" s="11"/>
    </row>
    <row r="60326" spans="6:8" x14ac:dyDescent="0.25">
      <c r="F60326" s="11"/>
      <c r="G60326" s="11"/>
      <c r="H60326" s="11"/>
    </row>
    <row r="60327" spans="6:8" x14ac:dyDescent="0.25">
      <c r="F60327" s="11"/>
      <c r="G60327" s="11"/>
      <c r="H60327" s="11"/>
    </row>
    <row r="60328" spans="6:8" x14ac:dyDescent="0.25">
      <c r="F60328" s="11"/>
      <c r="G60328" s="11"/>
      <c r="H60328" s="11"/>
    </row>
    <row r="60329" spans="6:8" x14ac:dyDescent="0.25">
      <c r="F60329" s="11"/>
      <c r="G60329" s="11"/>
      <c r="H60329" s="11"/>
    </row>
    <row r="60330" spans="6:8" x14ac:dyDescent="0.25">
      <c r="F60330" s="11"/>
      <c r="G60330" s="11"/>
      <c r="H60330" s="11"/>
    </row>
    <row r="60331" spans="6:8" x14ac:dyDescent="0.25">
      <c r="F60331" s="11"/>
      <c r="G60331" s="11"/>
      <c r="H60331" s="11"/>
    </row>
    <row r="60332" spans="6:8" x14ac:dyDescent="0.25">
      <c r="F60332" s="11"/>
      <c r="G60332" s="11"/>
      <c r="H60332" s="11"/>
    </row>
    <row r="60333" spans="6:8" x14ac:dyDescent="0.25">
      <c r="F60333" s="11"/>
      <c r="G60333" s="11"/>
      <c r="H60333" s="11"/>
    </row>
    <row r="60334" spans="6:8" x14ac:dyDescent="0.25">
      <c r="F60334" s="11"/>
      <c r="G60334" s="11"/>
      <c r="H60334" s="11"/>
    </row>
    <row r="60335" spans="6:8" x14ac:dyDescent="0.25">
      <c r="F60335" s="11"/>
      <c r="G60335" s="11"/>
      <c r="H60335" s="11"/>
    </row>
    <row r="60336" spans="6:8" x14ac:dyDescent="0.25">
      <c r="F60336" s="11"/>
      <c r="G60336" s="11"/>
      <c r="H60336" s="11"/>
    </row>
    <row r="60337" spans="6:8" x14ac:dyDescent="0.25">
      <c r="F60337" s="11"/>
      <c r="G60337" s="11"/>
      <c r="H60337" s="11"/>
    </row>
    <row r="60338" spans="6:8" x14ac:dyDescent="0.25">
      <c r="F60338" s="11"/>
      <c r="G60338" s="11"/>
      <c r="H60338" s="11"/>
    </row>
    <row r="60339" spans="6:8" x14ac:dyDescent="0.25">
      <c r="F60339" s="11"/>
      <c r="G60339" s="11"/>
      <c r="H60339" s="11"/>
    </row>
    <row r="60340" spans="6:8" x14ac:dyDescent="0.25">
      <c r="F60340" s="11"/>
      <c r="G60340" s="11"/>
      <c r="H60340" s="11"/>
    </row>
    <row r="60341" spans="6:8" x14ac:dyDescent="0.25">
      <c r="F60341" s="11"/>
      <c r="G60341" s="11"/>
      <c r="H60341" s="11"/>
    </row>
    <row r="60342" spans="6:8" x14ac:dyDescent="0.25">
      <c r="F60342" s="11"/>
      <c r="G60342" s="11"/>
      <c r="H60342" s="11"/>
    </row>
    <row r="60343" spans="6:8" x14ac:dyDescent="0.25">
      <c r="F60343" s="11"/>
      <c r="G60343" s="11"/>
      <c r="H60343" s="11"/>
    </row>
    <row r="60344" spans="6:8" x14ac:dyDescent="0.25">
      <c r="F60344" s="11"/>
      <c r="G60344" s="11"/>
      <c r="H60344" s="11"/>
    </row>
    <row r="60345" spans="6:8" x14ac:dyDescent="0.25">
      <c r="F60345" s="11"/>
      <c r="G60345" s="11"/>
      <c r="H60345" s="11"/>
    </row>
    <row r="60346" spans="6:8" x14ac:dyDescent="0.25">
      <c r="F60346" s="11"/>
      <c r="G60346" s="11"/>
      <c r="H60346" s="11"/>
    </row>
    <row r="60347" spans="6:8" x14ac:dyDescent="0.25">
      <c r="F60347" s="11"/>
      <c r="G60347" s="11"/>
      <c r="H60347" s="11"/>
    </row>
    <row r="60348" spans="6:8" x14ac:dyDescent="0.25">
      <c r="F60348" s="11"/>
      <c r="G60348" s="11"/>
      <c r="H60348" s="11"/>
    </row>
    <row r="60349" spans="6:8" x14ac:dyDescent="0.25">
      <c r="F60349" s="11"/>
      <c r="G60349" s="11"/>
      <c r="H60349" s="11"/>
    </row>
    <row r="60350" spans="6:8" x14ac:dyDescent="0.25">
      <c r="F60350" s="11"/>
      <c r="G60350" s="11"/>
      <c r="H60350" s="11"/>
    </row>
    <row r="60351" spans="6:8" x14ac:dyDescent="0.25">
      <c r="F60351" s="11"/>
      <c r="G60351" s="11"/>
      <c r="H60351" s="11"/>
    </row>
    <row r="60352" spans="6:8" x14ac:dyDescent="0.25">
      <c r="F60352" s="11"/>
      <c r="G60352" s="11"/>
      <c r="H60352" s="11"/>
    </row>
    <row r="60353" spans="6:8" x14ac:dyDescent="0.25">
      <c r="F60353" s="11"/>
      <c r="G60353" s="11"/>
      <c r="H60353" s="11"/>
    </row>
    <row r="60354" spans="6:8" x14ac:dyDescent="0.25">
      <c r="F60354" s="11"/>
      <c r="G60354" s="11"/>
      <c r="H60354" s="11"/>
    </row>
    <row r="60355" spans="6:8" x14ac:dyDescent="0.25">
      <c r="F60355" s="11"/>
      <c r="G60355" s="11"/>
      <c r="H60355" s="11"/>
    </row>
    <row r="60356" spans="6:8" x14ac:dyDescent="0.25">
      <c r="F60356" s="11"/>
      <c r="G60356" s="11"/>
      <c r="H60356" s="11"/>
    </row>
    <row r="60357" spans="6:8" x14ac:dyDescent="0.25">
      <c r="F60357" s="11"/>
      <c r="G60357" s="11"/>
      <c r="H60357" s="11"/>
    </row>
    <row r="60358" spans="6:8" x14ac:dyDescent="0.25">
      <c r="F60358" s="11"/>
      <c r="G60358" s="11"/>
      <c r="H60358" s="11"/>
    </row>
    <row r="60359" spans="6:8" x14ac:dyDescent="0.25">
      <c r="F60359" s="11"/>
      <c r="G60359" s="11"/>
      <c r="H60359" s="11"/>
    </row>
    <row r="60360" spans="6:8" x14ac:dyDescent="0.25">
      <c r="F60360" s="11"/>
      <c r="G60360" s="11"/>
      <c r="H60360" s="11"/>
    </row>
    <row r="60361" spans="6:8" x14ac:dyDescent="0.25">
      <c r="F60361" s="11"/>
      <c r="G60361" s="11"/>
      <c r="H60361" s="11"/>
    </row>
    <row r="60362" spans="6:8" x14ac:dyDescent="0.25">
      <c r="F60362" s="11"/>
      <c r="G60362" s="11"/>
      <c r="H60362" s="11"/>
    </row>
    <row r="60363" spans="6:8" x14ac:dyDescent="0.25">
      <c r="F60363" s="11"/>
      <c r="G60363" s="11"/>
      <c r="H60363" s="11"/>
    </row>
    <row r="60364" spans="6:8" x14ac:dyDescent="0.25">
      <c r="F60364" s="11"/>
      <c r="G60364" s="11"/>
      <c r="H60364" s="11"/>
    </row>
    <row r="60365" spans="6:8" x14ac:dyDescent="0.25">
      <c r="F60365" s="11"/>
      <c r="G60365" s="11"/>
      <c r="H60365" s="11"/>
    </row>
    <row r="60366" spans="6:8" x14ac:dyDescent="0.25">
      <c r="F60366" s="11"/>
      <c r="G60366" s="11"/>
      <c r="H60366" s="11"/>
    </row>
    <row r="60367" spans="6:8" x14ac:dyDescent="0.25">
      <c r="F60367" s="11"/>
      <c r="G60367" s="11"/>
      <c r="H60367" s="11"/>
    </row>
    <row r="60368" spans="6:8" x14ac:dyDescent="0.25">
      <c r="F60368" s="11"/>
      <c r="G60368" s="11"/>
      <c r="H60368" s="11"/>
    </row>
    <row r="60369" spans="6:8" x14ac:dyDescent="0.25">
      <c r="F60369" s="11"/>
      <c r="G60369" s="11"/>
      <c r="H60369" s="11"/>
    </row>
    <row r="60370" spans="6:8" x14ac:dyDescent="0.25">
      <c r="F60370" s="11"/>
      <c r="G60370" s="11"/>
      <c r="H60370" s="11"/>
    </row>
    <row r="60371" spans="6:8" x14ac:dyDescent="0.25">
      <c r="F60371" s="11"/>
      <c r="G60371" s="11"/>
      <c r="H60371" s="11"/>
    </row>
    <row r="60372" spans="6:8" x14ac:dyDescent="0.25">
      <c r="F60372" s="11"/>
      <c r="G60372" s="11"/>
      <c r="H60372" s="11"/>
    </row>
    <row r="60373" spans="6:8" x14ac:dyDescent="0.25">
      <c r="F60373" s="11"/>
      <c r="G60373" s="11"/>
      <c r="H60373" s="11"/>
    </row>
    <row r="60374" spans="6:8" x14ac:dyDescent="0.25">
      <c r="F60374" s="11"/>
      <c r="G60374" s="11"/>
      <c r="H60374" s="11"/>
    </row>
    <row r="60375" spans="6:8" x14ac:dyDescent="0.25">
      <c r="F60375" s="11"/>
      <c r="G60375" s="11"/>
      <c r="H60375" s="11"/>
    </row>
    <row r="60376" spans="6:8" x14ac:dyDescent="0.25">
      <c r="F60376" s="11"/>
      <c r="G60376" s="11"/>
      <c r="H60376" s="11"/>
    </row>
    <row r="60377" spans="6:8" x14ac:dyDescent="0.25">
      <c r="F60377" s="11"/>
      <c r="G60377" s="11"/>
      <c r="H60377" s="11"/>
    </row>
    <row r="60378" spans="6:8" x14ac:dyDescent="0.25">
      <c r="F60378" s="11"/>
      <c r="G60378" s="11"/>
      <c r="H60378" s="11"/>
    </row>
    <row r="60379" spans="6:8" x14ac:dyDescent="0.25">
      <c r="F60379" s="11"/>
      <c r="G60379" s="11"/>
      <c r="H60379" s="11"/>
    </row>
    <row r="60380" spans="6:8" x14ac:dyDescent="0.25">
      <c r="F60380" s="11"/>
      <c r="G60380" s="11"/>
      <c r="H60380" s="11"/>
    </row>
    <row r="60381" spans="6:8" x14ac:dyDescent="0.25">
      <c r="F60381" s="11"/>
      <c r="G60381" s="11"/>
      <c r="H60381" s="11"/>
    </row>
    <row r="60382" spans="6:8" x14ac:dyDescent="0.25">
      <c r="F60382" s="11"/>
      <c r="G60382" s="11"/>
      <c r="H60382" s="11"/>
    </row>
    <row r="60383" spans="6:8" x14ac:dyDescent="0.25">
      <c r="F60383" s="11"/>
      <c r="G60383" s="11"/>
      <c r="H60383" s="11"/>
    </row>
    <row r="60384" spans="6:8" x14ac:dyDescent="0.25">
      <c r="F60384" s="11"/>
      <c r="G60384" s="11"/>
      <c r="H60384" s="11"/>
    </row>
    <row r="60385" spans="6:8" x14ac:dyDescent="0.25">
      <c r="F60385" s="11"/>
      <c r="G60385" s="11"/>
      <c r="H60385" s="11"/>
    </row>
    <row r="60386" spans="6:8" x14ac:dyDescent="0.25">
      <c r="F60386" s="11"/>
      <c r="G60386" s="11"/>
      <c r="H60386" s="11"/>
    </row>
    <row r="60387" spans="6:8" x14ac:dyDescent="0.25">
      <c r="F60387" s="11"/>
      <c r="G60387" s="11"/>
      <c r="H60387" s="11"/>
    </row>
    <row r="60388" spans="6:8" x14ac:dyDescent="0.25">
      <c r="F60388" s="11"/>
      <c r="G60388" s="11"/>
      <c r="H60388" s="11"/>
    </row>
    <row r="60389" spans="6:8" x14ac:dyDescent="0.25">
      <c r="F60389" s="11"/>
      <c r="G60389" s="11"/>
      <c r="H60389" s="11"/>
    </row>
    <row r="60390" spans="6:8" x14ac:dyDescent="0.25">
      <c r="F60390" s="11"/>
      <c r="G60390" s="11"/>
      <c r="H60390" s="11"/>
    </row>
    <row r="60391" spans="6:8" x14ac:dyDescent="0.25">
      <c r="F60391" s="11"/>
      <c r="G60391" s="11"/>
      <c r="H60391" s="11"/>
    </row>
    <row r="60392" spans="6:8" x14ac:dyDescent="0.25">
      <c r="F60392" s="11"/>
      <c r="G60392" s="11"/>
      <c r="H60392" s="11"/>
    </row>
    <row r="60393" spans="6:8" x14ac:dyDescent="0.25">
      <c r="F60393" s="11"/>
      <c r="G60393" s="11"/>
      <c r="H60393" s="11"/>
    </row>
    <row r="60394" spans="6:8" x14ac:dyDescent="0.25">
      <c r="F60394" s="11"/>
      <c r="G60394" s="11"/>
      <c r="H60394" s="11"/>
    </row>
    <row r="60395" spans="6:8" x14ac:dyDescent="0.25">
      <c r="F60395" s="11"/>
      <c r="G60395" s="11"/>
      <c r="H60395" s="11"/>
    </row>
    <row r="60396" spans="6:8" x14ac:dyDescent="0.25">
      <c r="F60396" s="11"/>
      <c r="G60396" s="11"/>
      <c r="H60396" s="11"/>
    </row>
    <row r="60397" spans="6:8" x14ac:dyDescent="0.25">
      <c r="F60397" s="11"/>
      <c r="G60397" s="11"/>
      <c r="H60397" s="11"/>
    </row>
    <row r="60398" spans="6:8" x14ac:dyDescent="0.25">
      <c r="F60398" s="11"/>
      <c r="G60398" s="11"/>
      <c r="H60398" s="11"/>
    </row>
    <row r="60399" spans="6:8" x14ac:dyDescent="0.25">
      <c r="F60399" s="11"/>
      <c r="G60399" s="11"/>
      <c r="H60399" s="11"/>
    </row>
    <row r="60400" spans="6:8" x14ac:dyDescent="0.25">
      <c r="F60400" s="11"/>
      <c r="G60400" s="11"/>
      <c r="H60400" s="11"/>
    </row>
    <row r="60401" spans="6:8" x14ac:dyDescent="0.25">
      <c r="F60401" s="11"/>
      <c r="G60401" s="11"/>
      <c r="H60401" s="11"/>
    </row>
    <row r="60402" spans="6:8" x14ac:dyDescent="0.25">
      <c r="F60402" s="11"/>
      <c r="G60402" s="11"/>
      <c r="H60402" s="11"/>
    </row>
    <row r="60403" spans="6:8" x14ac:dyDescent="0.25">
      <c r="F60403" s="11"/>
      <c r="G60403" s="11"/>
      <c r="H60403" s="11"/>
    </row>
    <row r="60404" spans="6:8" x14ac:dyDescent="0.25">
      <c r="F60404" s="11"/>
      <c r="G60404" s="11"/>
      <c r="H60404" s="11"/>
    </row>
    <row r="60405" spans="6:8" x14ac:dyDescent="0.25">
      <c r="F60405" s="11"/>
      <c r="G60405" s="11"/>
      <c r="H60405" s="11"/>
    </row>
    <row r="60406" spans="6:8" x14ac:dyDescent="0.25">
      <c r="F60406" s="11"/>
      <c r="G60406" s="11"/>
      <c r="H60406" s="11"/>
    </row>
    <row r="60407" spans="6:8" x14ac:dyDescent="0.25">
      <c r="F60407" s="11"/>
      <c r="G60407" s="11"/>
      <c r="H60407" s="11"/>
    </row>
    <row r="60408" spans="6:8" x14ac:dyDescent="0.25">
      <c r="F60408" s="11"/>
      <c r="G60408" s="11"/>
      <c r="H60408" s="11"/>
    </row>
    <row r="60409" spans="6:8" x14ac:dyDescent="0.25">
      <c r="F60409" s="11"/>
      <c r="G60409" s="11"/>
      <c r="H60409" s="11"/>
    </row>
    <row r="60410" spans="6:8" x14ac:dyDescent="0.25">
      <c r="F60410" s="11"/>
      <c r="G60410" s="11"/>
      <c r="H60410" s="11"/>
    </row>
    <row r="60411" spans="6:8" x14ac:dyDescent="0.25">
      <c r="F60411" s="11"/>
      <c r="G60411" s="11"/>
      <c r="H60411" s="11"/>
    </row>
    <row r="60412" spans="6:8" x14ac:dyDescent="0.25">
      <c r="F60412" s="11"/>
      <c r="G60412" s="11"/>
      <c r="H60412" s="11"/>
    </row>
    <row r="60413" spans="6:8" x14ac:dyDescent="0.25">
      <c r="F60413" s="11"/>
      <c r="G60413" s="11"/>
      <c r="H60413" s="11"/>
    </row>
    <row r="60414" spans="6:8" x14ac:dyDescent="0.25">
      <c r="F60414" s="11"/>
      <c r="G60414" s="11"/>
      <c r="H60414" s="11"/>
    </row>
    <row r="60415" spans="6:8" x14ac:dyDescent="0.25">
      <c r="F60415" s="11"/>
      <c r="G60415" s="11"/>
      <c r="H60415" s="11"/>
    </row>
    <row r="60416" spans="6:8" x14ac:dyDescent="0.25">
      <c r="F60416" s="11"/>
      <c r="G60416" s="11"/>
      <c r="H60416" s="11"/>
    </row>
    <row r="60417" spans="6:8" x14ac:dyDescent="0.25">
      <c r="F60417" s="11"/>
      <c r="G60417" s="11"/>
      <c r="H60417" s="11"/>
    </row>
    <row r="60418" spans="6:8" x14ac:dyDescent="0.25">
      <c r="F60418" s="11"/>
      <c r="G60418" s="11"/>
      <c r="H60418" s="11"/>
    </row>
    <row r="60419" spans="6:8" x14ac:dyDescent="0.25">
      <c r="F60419" s="11"/>
      <c r="G60419" s="11"/>
      <c r="H60419" s="11"/>
    </row>
    <row r="60420" spans="6:8" x14ac:dyDescent="0.25">
      <c r="F60420" s="11"/>
      <c r="G60420" s="11"/>
      <c r="H60420" s="11"/>
    </row>
    <row r="60421" spans="6:8" x14ac:dyDescent="0.25">
      <c r="F60421" s="11"/>
      <c r="G60421" s="11"/>
      <c r="H60421" s="11"/>
    </row>
    <row r="60422" spans="6:8" x14ac:dyDescent="0.25">
      <c r="F60422" s="11"/>
      <c r="G60422" s="11"/>
      <c r="H60422" s="11"/>
    </row>
    <row r="60423" spans="6:8" x14ac:dyDescent="0.25">
      <c r="F60423" s="11"/>
      <c r="G60423" s="11"/>
      <c r="H60423" s="11"/>
    </row>
    <row r="60424" spans="6:8" x14ac:dyDescent="0.25">
      <c r="F60424" s="11"/>
      <c r="G60424" s="11"/>
      <c r="H60424" s="11"/>
    </row>
    <row r="60425" spans="6:8" x14ac:dyDescent="0.25">
      <c r="F60425" s="11"/>
      <c r="G60425" s="11"/>
      <c r="H60425" s="11"/>
    </row>
    <row r="60426" spans="6:8" x14ac:dyDescent="0.25">
      <c r="F60426" s="11"/>
      <c r="G60426" s="11"/>
      <c r="H60426" s="11"/>
    </row>
    <row r="60427" spans="6:8" x14ac:dyDescent="0.25">
      <c r="F60427" s="11"/>
      <c r="G60427" s="11"/>
      <c r="H60427" s="11"/>
    </row>
    <row r="60428" spans="6:8" x14ac:dyDescent="0.25">
      <c r="F60428" s="11"/>
      <c r="G60428" s="11"/>
      <c r="H60428" s="11"/>
    </row>
    <row r="60429" spans="6:8" x14ac:dyDescent="0.25">
      <c r="F60429" s="11"/>
      <c r="G60429" s="11"/>
      <c r="H60429" s="11"/>
    </row>
    <row r="60430" spans="6:8" x14ac:dyDescent="0.25">
      <c r="F60430" s="11"/>
      <c r="G60430" s="11"/>
      <c r="H60430" s="11"/>
    </row>
    <row r="60431" spans="6:8" x14ac:dyDescent="0.25">
      <c r="F60431" s="11"/>
      <c r="G60431" s="11"/>
      <c r="H60431" s="11"/>
    </row>
    <row r="60432" spans="6:8" x14ac:dyDescent="0.25">
      <c r="F60432" s="11"/>
      <c r="G60432" s="11"/>
      <c r="H60432" s="11"/>
    </row>
    <row r="60433" spans="6:8" x14ac:dyDescent="0.25">
      <c r="F60433" s="11"/>
      <c r="G60433" s="11"/>
      <c r="H60433" s="11"/>
    </row>
    <row r="60434" spans="6:8" x14ac:dyDescent="0.25">
      <c r="F60434" s="11"/>
      <c r="G60434" s="11"/>
      <c r="H60434" s="11"/>
    </row>
    <row r="60435" spans="6:8" x14ac:dyDescent="0.25">
      <c r="F60435" s="11"/>
      <c r="G60435" s="11"/>
      <c r="H60435" s="11"/>
    </row>
    <row r="60436" spans="6:8" x14ac:dyDescent="0.25">
      <c r="F60436" s="11"/>
      <c r="G60436" s="11"/>
      <c r="H60436" s="11"/>
    </row>
    <row r="60437" spans="6:8" x14ac:dyDescent="0.25">
      <c r="F60437" s="11"/>
      <c r="G60437" s="11"/>
      <c r="H60437" s="11"/>
    </row>
    <row r="60438" spans="6:8" x14ac:dyDescent="0.25">
      <c r="F60438" s="11"/>
      <c r="G60438" s="11"/>
      <c r="H60438" s="11"/>
    </row>
    <row r="60439" spans="6:8" x14ac:dyDescent="0.25">
      <c r="F60439" s="11"/>
      <c r="G60439" s="11"/>
      <c r="H60439" s="11"/>
    </row>
    <row r="60440" spans="6:8" x14ac:dyDescent="0.25">
      <c r="F60440" s="11"/>
      <c r="G60440" s="11"/>
      <c r="H60440" s="11"/>
    </row>
    <row r="60441" spans="6:8" x14ac:dyDescent="0.25">
      <c r="F60441" s="11"/>
      <c r="G60441" s="11"/>
      <c r="H60441" s="11"/>
    </row>
    <row r="60442" spans="6:8" x14ac:dyDescent="0.25">
      <c r="F60442" s="11"/>
      <c r="G60442" s="11"/>
      <c r="H60442" s="11"/>
    </row>
    <row r="60443" spans="6:8" x14ac:dyDescent="0.25">
      <c r="F60443" s="11"/>
      <c r="G60443" s="11"/>
      <c r="H60443" s="11"/>
    </row>
    <row r="60444" spans="6:8" x14ac:dyDescent="0.25">
      <c r="F60444" s="11"/>
      <c r="G60444" s="11"/>
      <c r="H60444" s="11"/>
    </row>
    <row r="60445" spans="6:8" x14ac:dyDescent="0.25">
      <c r="F60445" s="11"/>
      <c r="G60445" s="11"/>
      <c r="H60445" s="11"/>
    </row>
    <row r="60446" spans="6:8" x14ac:dyDescent="0.25">
      <c r="F60446" s="11"/>
      <c r="G60446" s="11"/>
      <c r="H60446" s="11"/>
    </row>
    <row r="60447" spans="6:8" x14ac:dyDescent="0.25">
      <c r="F60447" s="11"/>
      <c r="G60447" s="11"/>
      <c r="H60447" s="11"/>
    </row>
    <row r="60448" spans="6:8" x14ac:dyDescent="0.25">
      <c r="F60448" s="11"/>
      <c r="G60448" s="11"/>
      <c r="H60448" s="11"/>
    </row>
    <row r="60449" spans="6:8" x14ac:dyDescent="0.25">
      <c r="F60449" s="11"/>
      <c r="G60449" s="11"/>
      <c r="H60449" s="11"/>
    </row>
    <row r="60450" spans="6:8" x14ac:dyDescent="0.25">
      <c r="F60450" s="11"/>
      <c r="G60450" s="11"/>
      <c r="H60450" s="11"/>
    </row>
    <row r="60451" spans="6:8" x14ac:dyDescent="0.25">
      <c r="F60451" s="11"/>
      <c r="G60451" s="11"/>
      <c r="H60451" s="11"/>
    </row>
    <row r="60452" spans="6:8" x14ac:dyDescent="0.25">
      <c r="F60452" s="11"/>
      <c r="G60452" s="11"/>
      <c r="H60452" s="11"/>
    </row>
    <row r="60453" spans="6:8" x14ac:dyDescent="0.25">
      <c r="F60453" s="11"/>
      <c r="G60453" s="11"/>
      <c r="H60453" s="11"/>
    </row>
    <row r="60454" spans="6:8" x14ac:dyDescent="0.25">
      <c r="F60454" s="11"/>
      <c r="G60454" s="11"/>
      <c r="H60454" s="11"/>
    </row>
    <row r="60455" spans="6:8" x14ac:dyDescent="0.25">
      <c r="F60455" s="11"/>
      <c r="G60455" s="11"/>
      <c r="H60455" s="11"/>
    </row>
    <row r="60456" spans="6:8" x14ac:dyDescent="0.25">
      <c r="F60456" s="11"/>
      <c r="G60456" s="11"/>
      <c r="H60456" s="11"/>
    </row>
    <row r="60457" spans="6:8" x14ac:dyDescent="0.25">
      <c r="F60457" s="11"/>
      <c r="G60457" s="11"/>
      <c r="H60457" s="11"/>
    </row>
    <row r="60458" spans="6:8" x14ac:dyDescent="0.25">
      <c r="F60458" s="11"/>
      <c r="G60458" s="11"/>
      <c r="H60458" s="11"/>
    </row>
    <row r="60459" spans="6:8" x14ac:dyDescent="0.25">
      <c r="F60459" s="11"/>
      <c r="G60459" s="11"/>
      <c r="H60459" s="11"/>
    </row>
    <row r="60460" spans="6:8" x14ac:dyDescent="0.25">
      <c r="F60460" s="11"/>
      <c r="G60460" s="11"/>
      <c r="H60460" s="11"/>
    </row>
    <row r="60461" spans="6:8" x14ac:dyDescent="0.25">
      <c r="F60461" s="11"/>
      <c r="G60461" s="11"/>
      <c r="H60461" s="11"/>
    </row>
    <row r="60462" spans="6:8" x14ac:dyDescent="0.25">
      <c r="F60462" s="11"/>
      <c r="G60462" s="11"/>
      <c r="H60462" s="11"/>
    </row>
    <row r="60463" spans="6:8" x14ac:dyDescent="0.25">
      <c r="F60463" s="11"/>
      <c r="G60463" s="11"/>
      <c r="H60463" s="11"/>
    </row>
    <row r="60464" spans="6:8" x14ac:dyDescent="0.25">
      <c r="F60464" s="11"/>
      <c r="G60464" s="11"/>
      <c r="H60464" s="11"/>
    </row>
    <row r="60465" spans="6:8" x14ac:dyDescent="0.25">
      <c r="F60465" s="11"/>
      <c r="G60465" s="11"/>
      <c r="H60465" s="11"/>
    </row>
    <row r="60466" spans="6:8" x14ac:dyDescent="0.25">
      <c r="F60466" s="11"/>
      <c r="G60466" s="11"/>
      <c r="H60466" s="11"/>
    </row>
    <row r="60467" spans="6:8" x14ac:dyDescent="0.25">
      <c r="F60467" s="11"/>
      <c r="G60467" s="11"/>
      <c r="H60467" s="11"/>
    </row>
    <row r="60468" spans="6:8" x14ac:dyDescent="0.25">
      <c r="F60468" s="11"/>
      <c r="G60468" s="11"/>
      <c r="H60468" s="11"/>
    </row>
    <row r="60469" spans="6:8" x14ac:dyDescent="0.25">
      <c r="F60469" s="11"/>
      <c r="G60469" s="11"/>
      <c r="H60469" s="11"/>
    </row>
    <row r="60470" spans="6:8" x14ac:dyDescent="0.25">
      <c r="F60470" s="11"/>
      <c r="G60470" s="11"/>
      <c r="H60470" s="11"/>
    </row>
    <row r="60471" spans="6:8" x14ac:dyDescent="0.25">
      <c r="F60471" s="11"/>
      <c r="G60471" s="11"/>
      <c r="H60471" s="11"/>
    </row>
    <row r="60472" spans="6:8" x14ac:dyDescent="0.25">
      <c r="F60472" s="11"/>
      <c r="G60472" s="11"/>
      <c r="H60472" s="11"/>
    </row>
    <row r="60473" spans="6:8" x14ac:dyDescent="0.25">
      <c r="F60473" s="11"/>
      <c r="G60473" s="11"/>
      <c r="H60473" s="11"/>
    </row>
    <row r="60474" spans="6:8" x14ac:dyDescent="0.25">
      <c r="F60474" s="11"/>
      <c r="G60474" s="11"/>
      <c r="H60474" s="11"/>
    </row>
    <row r="60475" spans="6:8" x14ac:dyDescent="0.25">
      <c r="F60475" s="11"/>
      <c r="G60475" s="11"/>
      <c r="H60475" s="11"/>
    </row>
    <row r="60476" spans="6:8" x14ac:dyDescent="0.25">
      <c r="F60476" s="11"/>
      <c r="G60476" s="11"/>
      <c r="H60476" s="11"/>
    </row>
    <row r="60477" spans="6:8" x14ac:dyDescent="0.25">
      <c r="F60477" s="11"/>
      <c r="G60477" s="11"/>
      <c r="H60477" s="11"/>
    </row>
    <row r="60478" spans="6:8" x14ac:dyDescent="0.25">
      <c r="F60478" s="11"/>
      <c r="G60478" s="11"/>
      <c r="H60478" s="11"/>
    </row>
    <row r="60479" spans="6:8" x14ac:dyDescent="0.25">
      <c r="F60479" s="11"/>
      <c r="G60479" s="11"/>
      <c r="H60479" s="11"/>
    </row>
    <row r="60480" spans="6:8" x14ac:dyDescent="0.25">
      <c r="F60480" s="11"/>
      <c r="G60480" s="11"/>
      <c r="H60480" s="11"/>
    </row>
    <row r="60481" spans="6:8" x14ac:dyDescent="0.25">
      <c r="F60481" s="11"/>
      <c r="G60481" s="11"/>
      <c r="H60481" s="11"/>
    </row>
    <row r="60482" spans="6:8" x14ac:dyDescent="0.25">
      <c r="F60482" s="11"/>
      <c r="G60482" s="11"/>
      <c r="H60482" s="11"/>
    </row>
    <row r="60483" spans="6:8" x14ac:dyDescent="0.25">
      <c r="F60483" s="11"/>
      <c r="G60483" s="11"/>
      <c r="H60483" s="11"/>
    </row>
    <row r="60484" spans="6:8" x14ac:dyDescent="0.25">
      <c r="F60484" s="11"/>
      <c r="G60484" s="11"/>
      <c r="H60484" s="11"/>
    </row>
    <row r="60485" spans="6:8" x14ac:dyDescent="0.25">
      <c r="F60485" s="11"/>
      <c r="G60485" s="11"/>
      <c r="H60485" s="11"/>
    </row>
    <row r="60486" spans="6:8" x14ac:dyDescent="0.25">
      <c r="F60486" s="11"/>
      <c r="G60486" s="11"/>
      <c r="H60486" s="11"/>
    </row>
    <row r="60487" spans="6:8" x14ac:dyDescent="0.25">
      <c r="F60487" s="11"/>
      <c r="G60487" s="11"/>
      <c r="H60487" s="11"/>
    </row>
    <row r="60488" spans="6:8" x14ac:dyDescent="0.25">
      <c r="F60488" s="11"/>
      <c r="G60488" s="11"/>
      <c r="H60488" s="11"/>
    </row>
    <row r="60489" spans="6:8" x14ac:dyDescent="0.25">
      <c r="F60489" s="11"/>
      <c r="G60489" s="11"/>
      <c r="H60489" s="11"/>
    </row>
    <row r="60490" spans="6:8" x14ac:dyDescent="0.25">
      <c r="F60490" s="11"/>
      <c r="G60490" s="11"/>
      <c r="H60490" s="11"/>
    </row>
    <row r="60491" spans="6:8" x14ac:dyDescent="0.25">
      <c r="F60491" s="11"/>
      <c r="G60491" s="11"/>
      <c r="H60491" s="11"/>
    </row>
    <row r="60492" spans="6:8" x14ac:dyDescent="0.25">
      <c r="F60492" s="11"/>
      <c r="G60492" s="11"/>
      <c r="H60492" s="11"/>
    </row>
    <row r="60493" spans="6:8" x14ac:dyDescent="0.25">
      <c r="F60493" s="11"/>
      <c r="G60493" s="11"/>
      <c r="H60493" s="11"/>
    </row>
    <row r="60494" spans="6:8" x14ac:dyDescent="0.25">
      <c r="F60494" s="11"/>
      <c r="G60494" s="11"/>
      <c r="H60494" s="11"/>
    </row>
    <row r="60495" spans="6:8" x14ac:dyDescent="0.25">
      <c r="F60495" s="11"/>
      <c r="G60495" s="11"/>
      <c r="H60495" s="11"/>
    </row>
    <row r="60496" spans="6:8" x14ac:dyDescent="0.25">
      <c r="F60496" s="11"/>
      <c r="G60496" s="11"/>
      <c r="H60496" s="11"/>
    </row>
    <row r="60497" spans="6:8" x14ac:dyDescent="0.25">
      <c r="F60497" s="11"/>
      <c r="G60497" s="11"/>
      <c r="H60497" s="11"/>
    </row>
    <row r="60498" spans="6:8" x14ac:dyDescent="0.25">
      <c r="F60498" s="11"/>
      <c r="G60498" s="11"/>
      <c r="H60498" s="11"/>
    </row>
    <row r="60499" spans="6:8" x14ac:dyDescent="0.25">
      <c r="F60499" s="11"/>
      <c r="G60499" s="11"/>
      <c r="H60499" s="11"/>
    </row>
    <row r="60500" spans="6:8" x14ac:dyDescent="0.25">
      <c r="F60500" s="11"/>
      <c r="G60500" s="11"/>
      <c r="H60500" s="11"/>
    </row>
    <row r="60501" spans="6:8" x14ac:dyDescent="0.25">
      <c r="F60501" s="11"/>
      <c r="G60501" s="11"/>
      <c r="H60501" s="11"/>
    </row>
    <row r="60502" spans="6:8" x14ac:dyDescent="0.25">
      <c r="F60502" s="11"/>
      <c r="G60502" s="11"/>
      <c r="H60502" s="11"/>
    </row>
    <row r="60503" spans="6:8" x14ac:dyDescent="0.25">
      <c r="F60503" s="11"/>
      <c r="G60503" s="11"/>
      <c r="H60503" s="11"/>
    </row>
    <row r="60504" spans="6:8" x14ac:dyDescent="0.25">
      <c r="F60504" s="11"/>
      <c r="G60504" s="11"/>
      <c r="H60504" s="11"/>
    </row>
    <row r="60505" spans="6:8" x14ac:dyDescent="0.25">
      <c r="F60505" s="11"/>
      <c r="G60505" s="11"/>
      <c r="H60505" s="11"/>
    </row>
    <row r="60506" spans="6:8" x14ac:dyDescent="0.25">
      <c r="F60506" s="11"/>
      <c r="G60506" s="11"/>
      <c r="H60506" s="11"/>
    </row>
    <row r="60507" spans="6:8" x14ac:dyDescent="0.25">
      <c r="F60507" s="11"/>
      <c r="G60507" s="11"/>
      <c r="H60507" s="11"/>
    </row>
    <row r="60508" spans="6:8" x14ac:dyDescent="0.25">
      <c r="F60508" s="11"/>
      <c r="G60508" s="11"/>
      <c r="H60508" s="11"/>
    </row>
    <row r="60509" spans="6:8" x14ac:dyDescent="0.25">
      <c r="F60509" s="11"/>
      <c r="G60509" s="11"/>
      <c r="H60509" s="11"/>
    </row>
    <row r="60510" spans="6:8" x14ac:dyDescent="0.25">
      <c r="F60510" s="11"/>
      <c r="G60510" s="11"/>
      <c r="H60510" s="11"/>
    </row>
    <row r="60511" spans="6:8" x14ac:dyDescent="0.25">
      <c r="F60511" s="11"/>
      <c r="G60511" s="11"/>
      <c r="H60511" s="11"/>
    </row>
    <row r="60512" spans="6:8" x14ac:dyDescent="0.25">
      <c r="F60512" s="11"/>
      <c r="G60512" s="11"/>
      <c r="H60512" s="11"/>
    </row>
    <row r="60513" spans="6:8" x14ac:dyDescent="0.25">
      <c r="F60513" s="11"/>
      <c r="G60513" s="11"/>
      <c r="H60513" s="11"/>
    </row>
    <row r="60514" spans="6:8" x14ac:dyDescent="0.25">
      <c r="F60514" s="11"/>
      <c r="G60514" s="11"/>
      <c r="H60514" s="11"/>
    </row>
    <row r="60515" spans="6:8" x14ac:dyDescent="0.25">
      <c r="F60515" s="11"/>
      <c r="G60515" s="11"/>
      <c r="H60515" s="11"/>
    </row>
    <row r="60516" spans="6:8" x14ac:dyDescent="0.25">
      <c r="F60516" s="11"/>
      <c r="G60516" s="11"/>
      <c r="H60516" s="11"/>
    </row>
    <row r="60517" spans="6:8" x14ac:dyDescent="0.25">
      <c r="F60517" s="11"/>
      <c r="G60517" s="11"/>
      <c r="H60517" s="11"/>
    </row>
    <row r="60518" spans="6:8" x14ac:dyDescent="0.25">
      <c r="F60518" s="11"/>
      <c r="G60518" s="11"/>
      <c r="H60518" s="11"/>
    </row>
    <row r="60519" spans="6:8" x14ac:dyDescent="0.25">
      <c r="F60519" s="11"/>
      <c r="G60519" s="11"/>
      <c r="H60519" s="11"/>
    </row>
    <row r="60520" spans="6:8" x14ac:dyDescent="0.25">
      <c r="F60520" s="11"/>
      <c r="G60520" s="11"/>
      <c r="H60520" s="11"/>
    </row>
    <row r="60521" spans="6:8" x14ac:dyDescent="0.25">
      <c r="F60521" s="11"/>
      <c r="G60521" s="11"/>
      <c r="H60521" s="11"/>
    </row>
    <row r="60522" spans="6:8" x14ac:dyDescent="0.25">
      <c r="F60522" s="11"/>
      <c r="G60522" s="11"/>
      <c r="H60522" s="11"/>
    </row>
    <row r="60523" spans="6:8" x14ac:dyDescent="0.25">
      <c r="F60523" s="11"/>
      <c r="G60523" s="11"/>
      <c r="H60523" s="11"/>
    </row>
    <row r="60524" spans="6:8" x14ac:dyDescent="0.25">
      <c r="F60524" s="11"/>
      <c r="G60524" s="11"/>
      <c r="H60524" s="11"/>
    </row>
    <row r="60525" spans="6:8" x14ac:dyDescent="0.25">
      <c r="F60525" s="11"/>
      <c r="G60525" s="11"/>
      <c r="H60525" s="11"/>
    </row>
    <row r="60526" spans="6:8" x14ac:dyDescent="0.25">
      <c r="F60526" s="11"/>
      <c r="G60526" s="11"/>
      <c r="H60526" s="11"/>
    </row>
    <row r="60527" spans="6:8" x14ac:dyDescent="0.25">
      <c r="F60527" s="11"/>
      <c r="G60527" s="11"/>
      <c r="H60527" s="11"/>
    </row>
    <row r="60528" spans="6:8" x14ac:dyDescent="0.25">
      <c r="F60528" s="11"/>
      <c r="G60528" s="11"/>
      <c r="H60528" s="11"/>
    </row>
    <row r="60529" spans="6:8" x14ac:dyDescent="0.25">
      <c r="F60529" s="11"/>
      <c r="G60529" s="11"/>
      <c r="H60529" s="11"/>
    </row>
    <row r="60530" spans="6:8" x14ac:dyDescent="0.25">
      <c r="F60530" s="11"/>
      <c r="G60530" s="11"/>
      <c r="H60530" s="11"/>
    </row>
    <row r="60531" spans="6:8" x14ac:dyDescent="0.25">
      <c r="F60531" s="11"/>
      <c r="G60531" s="11"/>
      <c r="H60531" s="11"/>
    </row>
    <row r="60532" spans="6:8" x14ac:dyDescent="0.25">
      <c r="F60532" s="11"/>
      <c r="G60532" s="11"/>
      <c r="H60532" s="11"/>
    </row>
    <row r="60533" spans="6:8" x14ac:dyDescent="0.25">
      <c r="F60533" s="11"/>
      <c r="G60533" s="11"/>
      <c r="H60533" s="11"/>
    </row>
    <row r="60534" spans="6:8" x14ac:dyDescent="0.25">
      <c r="F60534" s="11"/>
      <c r="G60534" s="11"/>
      <c r="H60534" s="11"/>
    </row>
    <row r="60535" spans="6:8" x14ac:dyDescent="0.25">
      <c r="F60535" s="11"/>
      <c r="G60535" s="11"/>
      <c r="H60535" s="11"/>
    </row>
    <row r="60536" spans="6:8" x14ac:dyDescent="0.25">
      <c r="F60536" s="11"/>
      <c r="G60536" s="11"/>
      <c r="H60536" s="11"/>
    </row>
    <row r="60537" spans="6:8" x14ac:dyDescent="0.25">
      <c r="F60537" s="11"/>
      <c r="G60537" s="11"/>
      <c r="H60537" s="11"/>
    </row>
    <row r="60538" spans="6:8" x14ac:dyDescent="0.25">
      <c r="F60538" s="11"/>
      <c r="G60538" s="11"/>
      <c r="H60538" s="11"/>
    </row>
    <row r="60539" spans="6:8" x14ac:dyDescent="0.25">
      <c r="F60539" s="11"/>
      <c r="G60539" s="11"/>
      <c r="H60539" s="11"/>
    </row>
    <row r="60540" spans="6:8" x14ac:dyDescent="0.25">
      <c r="F60540" s="11"/>
      <c r="G60540" s="11"/>
      <c r="H60540" s="11"/>
    </row>
    <row r="60541" spans="6:8" x14ac:dyDescent="0.25">
      <c r="F60541" s="11"/>
      <c r="G60541" s="11"/>
      <c r="H60541" s="11"/>
    </row>
    <row r="60542" spans="6:8" x14ac:dyDescent="0.25">
      <c r="F60542" s="11"/>
      <c r="G60542" s="11"/>
      <c r="H60542" s="11"/>
    </row>
    <row r="60543" spans="6:8" x14ac:dyDescent="0.25">
      <c r="F60543" s="11"/>
      <c r="G60543" s="11"/>
      <c r="H60543" s="11"/>
    </row>
    <row r="60544" spans="6:8" x14ac:dyDescent="0.25">
      <c r="F60544" s="11"/>
      <c r="G60544" s="11"/>
      <c r="H60544" s="11"/>
    </row>
    <row r="60545" spans="6:8" x14ac:dyDescent="0.25">
      <c r="F60545" s="11"/>
      <c r="G60545" s="11"/>
      <c r="H60545" s="11"/>
    </row>
    <row r="60546" spans="6:8" x14ac:dyDescent="0.25">
      <c r="F60546" s="11"/>
      <c r="G60546" s="11"/>
      <c r="H60546" s="11"/>
    </row>
    <row r="60547" spans="6:8" x14ac:dyDescent="0.25">
      <c r="F60547" s="11"/>
      <c r="G60547" s="11"/>
      <c r="H60547" s="11"/>
    </row>
    <row r="60548" spans="6:8" x14ac:dyDescent="0.25">
      <c r="F60548" s="11"/>
      <c r="G60548" s="11"/>
      <c r="H60548" s="11"/>
    </row>
    <row r="60549" spans="6:8" x14ac:dyDescent="0.25">
      <c r="F60549" s="11"/>
      <c r="G60549" s="11"/>
      <c r="H60549" s="11"/>
    </row>
    <row r="60550" spans="6:8" x14ac:dyDescent="0.25">
      <c r="F60550" s="11"/>
      <c r="G60550" s="11"/>
      <c r="H60550" s="11"/>
    </row>
    <row r="60551" spans="6:8" x14ac:dyDescent="0.25">
      <c r="F60551" s="11"/>
      <c r="G60551" s="11"/>
      <c r="H60551" s="11"/>
    </row>
    <row r="60552" spans="6:8" x14ac:dyDescent="0.25">
      <c r="F60552" s="11"/>
      <c r="G60552" s="11"/>
      <c r="H60552" s="11"/>
    </row>
    <row r="60553" spans="6:8" x14ac:dyDescent="0.25">
      <c r="F60553" s="11"/>
      <c r="G60553" s="11"/>
      <c r="H60553" s="11"/>
    </row>
    <row r="60554" spans="6:8" x14ac:dyDescent="0.25">
      <c r="F60554" s="11"/>
      <c r="G60554" s="11"/>
      <c r="H60554" s="11"/>
    </row>
    <row r="60555" spans="6:8" x14ac:dyDescent="0.25">
      <c r="F60555" s="11"/>
      <c r="G60555" s="11"/>
      <c r="H60555" s="11"/>
    </row>
    <row r="60556" spans="6:8" x14ac:dyDescent="0.25">
      <c r="F60556" s="11"/>
      <c r="G60556" s="11"/>
      <c r="H60556" s="11"/>
    </row>
    <row r="60557" spans="6:8" x14ac:dyDescent="0.25">
      <c r="F60557" s="11"/>
      <c r="G60557" s="11"/>
      <c r="H60557" s="11"/>
    </row>
    <row r="60558" spans="6:8" x14ac:dyDescent="0.25">
      <c r="F60558" s="11"/>
      <c r="G60558" s="11"/>
      <c r="H60558" s="11"/>
    </row>
    <row r="60559" spans="6:8" x14ac:dyDescent="0.25">
      <c r="F60559" s="11"/>
      <c r="G60559" s="11"/>
      <c r="H60559" s="11"/>
    </row>
    <row r="60560" spans="6:8" x14ac:dyDescent="0.25">
      <c r="F60560" s="11"/>
      <c r="G60560" s="11"/>
      <c r="H60560" s="11"/>
    </row>
    <row r="60561" spans="6:8" x14ac:dyDescent="0.25">
      <c r="F60561" s="11"/>
      <c r="G60561" s="11"/>
      <c r="H60561" s="11"/>
    </row>
    <row r="60562" spans="6:8" x14ac:dyDescent="0.25">
      <c r="F60562" s="11"/>
      <c r="G60562" s="11"/>
      <c r="H60562" s="11"/>
    </row>
    <row r="60563" spans="6:8" x14ac:dyDescent="0.25">
      <c r="F60563" s="11"/>
      <c r="G60563" s="11"/>
      <c r="H60563" s="11"/>
    </row>
    <row r="60564" spans="6:8" x14ac:dyDescent="0.25">
      <c r="F60564" s="11"/>
      <c r="G60564" s="11"/>
      <c r="H60564" s="11"/>
    </row>
    <row r="60565" spans="6:8" x14ac:dyDescent="0.25">
      <c r="F60565" s="11"/>
      <c r="G60565" s="11"/>
      <c r="H60565" s="11"/>
    </row>
    <row r="60566" spans="6:8" x14ac:dyDescent="0.25">
      <c r="F60566" s="11"/>
      <c r="G60566" s="11"/>
      <c r="H60566" s="11"/>
    </row>
    <row r="60567" spans="6:8" x14ac:dyDescent="0.25">
      <c r="F60567" s="11"/>
      <c r="G60567" s="11"/>
      <c r="H60567" s="11"/>
    </row>
    <row r="60568" spans="6:8" x14ac:dyDescent="0.25">
      <c r="F60568" s="11"/>
      <c r="G60568" s="11"/>
      <c r="H60568" s="11"/>
    </row>
    <row r="60569" spans="6:8" x14ac:dyDescent="0.25">
      <c r="F60569" s="11"/>
      <c r="G60569" s="11"/>
      <c r="H60569" s="11"/>
    </row>
    <row r="60570" spans="6:8" x14ac:dyDescent="0.25">
      <c r="F60570" s="11"/>
      <c r="G60570" s="11"/>
      <c r="H60570" s="11"/>
    </row>
    <row r="60571" spans="6:8" x14ac:dyDescent="0.25">
      <c r="F60571" s="11"/>
      <c r="G60571" s="11"/>
      <c r="H60571" s="11"/>
    </row>
    <row r="60572" spans="6:8" x14ac:dyDescent="0.25">
      <c r="F60572" s="11"/>
      <c r="G60572" s="11"/>
      <c r="H60572" s="11"/>
    </row>
    <row r="60573" spans="6:8" x14ac:dyDescent="0.25">
      <c r="F60573" s="11"/>
      <c r="G60573" s="11"/>
      <c r="H60573" s="11"/>
    </row>
    <row r="60574" spans="6:8" x14ac:dyDescent="0.25">
      <c r="F60574" s="11"/>
      <c r="G60574" s="11"/>
      <c r="H60574" s="11"/>
    </row>
    <row r="60575" spans="6:8" x14ac:dyDescent="0.25">
      <c r="F60575" s="11"/>
      <c r="G60575" s="11"/>
      <c r="H60575" s="11"/>
    </row>
    <row r="60576" spans="6:8" x14ac:dyDescent="0.25">
      <c r="F60576" s="11"/>
      <c r="G60576" s="11"/>
      <c r="H60576" s="11"/>
    </row>
    <row r="60577" spans="6:8" x14ac:dyDescent="0.25">
      <c r="F60577" s="11"/>
      <c r="G60577" s="11"/>
      <c r="H60577" s="11"/>
    </row>
    <row r="60578" spans="6:8" x14ac:dyDescent="0.25">
      <c r="F60578" s="11"/>
      <c r="G60578" s="11"/>
      <c r="H60578" s="11"/>
    </row>
    <row r="60579" spans="6:8" x14ac:dyDescent="0.25">
      <c r="F60579" s="11"/>
      <c r="G60579" s="11"/>
      <c r="H60579" s="11"/>
    </row>
    <row r="60580" spans="6:8" x14ac:dyDescent="0.25">
      <c r="F60580" s="11"/>
      <c r="G60580" s="11"/>
      <c r="H60580" s="11"/>
    </row>
    <row r="60581" spans="6:8" x14ac:dyDescent="0.25">
      <c r="F60581" s="11"/>
      <c r="G60581" s="11"/>
      <c r="H60581" s="11"/>
    </row>
    <row r="60582" spans="6:8" x14ac:dyDescent="0.25">
      <c r="F60582" s="11"/>
      <c r="G60582" s="11"/>
      <c r="H60582" s="11"/>
    </row>
    <row r="60583" spans="6:8" x14ac:dyDescent="0.25">
      <c r="F60583" s="11"/>
      <c r="G60583" s="11"/>
      <c r="H60583" s="11"/>
    </row>
    <row r="60584" spans="6:8" x14ac:dyDescent="0.25">
      <c r="F60584" s="11"/>
      <c r="G60584" s="11"/>
      <c r="H60584" s="11"/>
    </row>
    <row r="60585" spans="6:8" x14ac:dyDescent="0.25">
      <c r="F60585" s="11"/>
      <c r="G60585" s="11"/>
      <c r="H60585" s="11"/>
    </row>
    <row r="60586" spans="6:8" x14ac:dyDescent="0.25">
      <c r="F60586" s="11"/>
      <c r="G60586" s="11"/>
      <c r="H60586" s="11"/>
    </row>
    <row r="60587" spans="6:8" x14ac:dyDescent="0.25">
      <c r="F60587" s="11"/>
      <c r="G60587" s="11"/>
      <c r="H60587" s="11"/>
    </row>
    <row r="60588" spans="6:8" x14ac:dyDescent="0.25">
      <c r="F60588" s="11"/>
      <c r="G60588" s="11"/>
      <c r="H60588" s="11"/>
    </row>
    <row r="60589" spans="6:8" x14ac:dyDescent="0.25">
      <c r="F60589" s="11"/>
      <c r="G60589" s="11"/>
      <c r="H60589" s="11"/>
    </row>
    <row r="60590" spans="6:8" x14ac:dyDescent="0.25">
      <c r="F60590" s="11"/>
      <c r="G60590" s="11"/>
      <c r="H60590" s="11"/>
    </row>
    <row r="60591" spans="6:8" x14ac:dyDescent="0.25">
      <c r="F60591" s="11"/>
      <c r="G60591" s="11"/>
      <c r="H60591" s="11"/>
    </row>
    <row r="60592" spans="6:8" x14ac:dyDescent="0.25">
      <c r="F60592" s="11"/>
      <c r="G60592" s="11"/>
      <c r="H60592" s="11"/>
    </row>
    <row r="60593" spans="6:8" x14ac:dyDescent="0.25">
      <c r="F60593" s="11"/>
      <c r="G60593" s="11"/>
      <c r="H60593" s="11"/>
    </row>
    <row r="60594" spans="6:8" x14ac:dyDescent="0.25">
      <c r="F60594" s="11"/>
      <c r="G60594" s="11"/>
      <c r="H60594" s="11"/>
    </row>
    <row r="60595" spans="6:8" x14ac:dyDescent="0.25">
      <c r="F60595" s="11"/>
      <c r="G60595" s="11"/>
      <c r="H60595" s="11"/>
    </row>
    <row r="60596" spans="6:8" x14ac:dyDescent="0.25">
      <c r="F60596" s="11"/>
      <c r="G60596" s="11"/>
      <c r="H60596" s="11"/>
    </row>
    <row r="60597" spans="6:8" x14ac:dyDescent="0.25">
      <c r="F60597" s="11"/>
      <c r="G60597" s="11"/>
      <c r="H60597" s="11"/>
    </row>
    <row r="60598" spans="6:8" x14ac:dyDescent="0.25">
      <c r="F60598" s="11"/>
      <c r="G60598" s="11"/>
      <c r="H60598" s="11"/>
    </row>
    <row r="60599" spans="6:8" x14ac:dyDescent="0.25">
      <c r="F60599" s="11"/>
      <c r="G60599" s="11"/>
      <c r="H60599" s="11"/>
    </row>
    <row r="60600" spans="6:8" x14ac:dyDescent="0.25">
      <c r="F60600" s="11"/>
      <c r="G60600" s="11"/>
      <c r="H60600" s="11"/>
    </row>
    <row r="60601" spans="6:8" x14ac:dyDescent="0.25">
      <c r="F60601" s="11"/>
      <c r="G60601" s="11"/>
      <c r="H60601" s="11"/>
    </row>
    <row r="60602" spans="6:8" x14ac:dyDescent="0.25">
      <c r="F60602" s="11"/>
      <c r="G60602" s="11"/>
      <c r="H60602" s="11"/>
    </row>
    <row r="60603" spans="6:8" x14ac:dyDescent="0.25">
      <c r="F60603" s="11"/>
      <c r="G60603" s="11"/>
      <c r="H60603" s="11"/>
    </row>
    <row r="60604" spans="6:8" x14ac:dyDescent="0.25">
      <c r="F60604" s="11"/>
      <c r="G60604" s="11"/>
      <c r="H60604" s="11"/>
    </row>
    <row r="60605" spans="6:8" x14ac:dyDescent="0.25">
      <c r="F60605" s="11"/>
      <c r="G60605" s="11"/>
      <c r="H60605" s="11"/>
    </row>
    <row r="60606" spans="6:8" x14ac:dyDescent="0.25">
      <c r="F60606" s="11"/>
      <c r="G60606" s="11"/>
      <c r="H60606" s="11"/>
    </row>
    <row r="60607" spans="6:8" x14ac:dyDescent="0.25">
      <c r="F60607" s="11"/>
      <c r="G60607" s="11"/>
      <c r="H60607" s="11"/>
    </row>
    <row r="60608" spans="6:8" x14ac:dyDescent="0.25">
      <c r="F60608" s="11"/>
      <c r="G60608" s="11"/>
      <c r="H60608" s="11"/>
    </row>
    <row r="60609" spans="6:8" x14ac:dyDescent="0.25">
      <c r="F60609" s="11"/>
      <c r="G60609" s="11"/>
      <c r="H60609" s="11"/>
    </row>
    <row r="60610" spans="6:8" x14ac:dyDescent="0.25">
      <c r="F60610" s="11"/>
      <c r="G60610" s="11"/>
      <c r="H60610" s="11"/>
    </row>
    <row r="60611" spans="6:8" x14ac:dyDescent="0.25">
      <c r="F60611" s="11"/>
      <c r="G60611" s="11"/>
      <c r="H60611" s="11"/>
    </row>
    <row r="60612" spans="6:8" x14ac:dyDescent="0.25">
      <c r="F60612" s="11"/>
      <c r="G60612" s="11"/>
      <c r="H60612" s="11"/>
    </row>
    <row r="60613" spans="6:8" x14ac:dyDescent="0.25">
      <c r="F60613" s="11"/>
      <c r="G60613" s="11"/>
      <c r="H60613" s="11"/>
    </row>
    <row r="60614" spans="6:8" x14ac:dyDescent="0.25">
      <c r="F60614" s="11"/>
      <c r="G60614" s="11"/>
      <c r="H60614" s="11"/>
    </row>
    <row r="60615" spans="6:8" x14ac:dyDescent="0.25">
      <c r="F60615" s="11"/>
      <c r="G60615" s="11"/>
      <c r="H60615" s="11"/>
    </row>
    <row r="60616" spans="6:8" x14ac:dyDescent="0.25">
      <c r="F60616" s="11"/>
      <c r="G60616" s="11"/>
      <c r="H60616" s="11"/>
    </row>
    <row r="60617" spans="6:8" x14ac:dyDescent="0.25">
      <c r="F60617" s="11"/>
      <c r="G60617" s="11"/>
      <c r="H60617" s="11"/>
    </row>
    <row r="60618" spans="6:8" x14ac:dyDescent="0.25">
      <c r="F60618" s="11"/>
      <c r="G60618" s="11"/>
      <c r="H60618" s="11"/>
    </row>
    <row r="60619" spans="6:8" x14ac:dyDescent="0.25">
      <c r="F60619" s="11"/>
      <c r="G60619" s="11"/>
      <c r="H60619" s="11"/>
    </row>
    <row r="60620" spans="6:8" x14ac:dyDescent="0.25">
      <c r="F60620" s="11"/>
      <c r="G60620" s="11"/>
      <c r="H60620" s="11"/>
    </row>
    <row r="60621" spans="6:8" x14ac:dyDescent="0.25">
      <c r="F60621" s="11"/>
      <c r="G60621" s="11"/>
      <c r="H60621" s="11"/>
    </row>
    <row r="60622" spans="6:8" x14ac:dyDescent="0.25">
      <c r="F60622" s="11"/>
      <c r="G60622" s="11"/>
      <c r="H60622" s="11"/>
    </row>
    <row r="60623" spans="6:8" x14ac:dyDescent="0.25">
      <c r="F60623" s="11"/>
      <c r="G60623" s="11"/>
      <c r="H60623" s="11"/>
    </row>
    <row r="60624" spans="6:8" x14ac:dyDescent="0.25">
      <c r="F60624" s="11"/>
      <c r="G60624" s="11"/>
      <c r="H60624" s="11"/>
    </row>
    <row r="60625" spans="6:8" x14ac:dyDescent="0.25">
      <c r="F60625" s="11"/>
      <c r="G60625" s="11"/>
      <c r="H60625" s="11"/>
    </row>
    <row r="60626" spans="6:8" x14ac:dyDescent="0.25">
      <c r="F60626" s="11"/>
      <c r="G60626" s="11"/>
      <c r="H60626" s="11"/>
    </row>
    <row r="60627" spans="6:8" x14ac:dyDescent="0.25">
      <c r="F60627" s="11"/>
      <c r="G60627" s="11"/>
      <c r="H60627" s="11"/>
    </row>
    <row r="60628" spans="6:8" x14ac:dyDescent="0.25">
      <c r="F60628" s="11"/>
      <c r="G60628" s="11"/>
      <c r="H60628" s="11"/>
    </row>
    <row r="60629" spans="6:8" x14ac:dyDescent="0.25">
      <c r="F60629" s="11"/>
      <c r="G60629" s="11"/>
      <c r="H60629" s="11"/>
    </row>
    <row r="60630" spans="6:8" x14ac:dyDescent="0.25">
      <c r="F60630" s="11"/>
      <c r="G60630" s="11"/>
      <c r="H60630" s="11"/>
    </row>
    <row r="60631" spans="6:8" x14ac:dyDescent="0.25">
      <c r="F60631" s="11"/>
      <c r="G60631" s="11"/>
      <c r="H60631" s="11"/>
    </row>
    <row r="60632" spans="6:8" x14ac:dyDescent="0.25">
      <c r="F60632" s="11"/>
      <c r="G60632" s="11"/>
      <c r="H60632" s="11"/>
    </row>
    <row r="60633" spans="6:8" x14ac:dyDescent="0.25">
      <c r="F60633" s="11"/>
      <c r="G60633" s="11"/>
      <c r="H60633" s="11"/>
    </row>
    <row r="60634" spans="6:8" x14ac:dyDescent="0.25">
      <c r="F60634" s="11"/>
      <c r="G60634" s="11"/>
      <c r="H60634" s="11"/>
    </row>
    <row r="60635" spans="6:8" x14ac:dyDescent="0.25">
      <c r="F60635" s="11"/>
      <c r="G60635" s="11"/>
      <c r="H60635" s="11"/>
    </row>
    <row r="60636" spans="6:8" x14ac:dyDescent="0.25">
      <c r="F60636" s="11"/>
      <c r="G60636" s="11"/>
      <c r="H60636" s="11"/>
    </row>
    <row r="60637" spans="6:8" x14ac:dyDescent="0.25">
      <c r="F60637" s="11"/>
      <c r="G60637" s="11"/>
      <c r="H60637" s="11"/>
    </row>
    <row r="60638" spans="6:8" x14ac:dyDescent="0.25">
      <c r="F60638" s="11"/>
      <c r="G60638" s="11"/>
      <c r="H60638" s="11"/>
    </row>
    <row r="60639" spans="6:8" x14ac:dyDescent="0.25">
      <c r="F60639" s="11"/>
      <c r="G60639" s="11"/>
      <c r="H60639" s="11"/>
    </row>
    <row r="60640" spans="6:8" x14ac:dyDescent="0.25">
      <c r="F60640" s="11"/>
      <c r="G60640" s="11"/>
      <c r="H60640" s="11"/>
    </row>
    <row r="60641" spans="6:8" x14ac:dyDescent="0.25">
      <c r="F60641" s="11"/>
      <c r="G60641" s="11"/>
      <c r="H60641" s="11"/>
    </row>
    <row r="60642" spans="6:8" x14ac:dyDescent="0.25">
      <c r="F60642" s="11"/>
      <c r="G60642" s="11"/>
      <c r="H60642" s="11"/>
    </row>
    <row r="60643" spans="6:8" x14ac:dyDescent="0.25">
      <c r="F60643" s="11"/>
      <c r="G60643" s="11"/>
      <c r="H60643" s="11"/>
    </row>
    <row r="60644" spans="6:8" x14ac:dyDescent="0.25">
      <c r="F60644" s="11"/>
      <c r="G60644" s="11"/>
      <c r="H60644" s="11"/>
    </row>
    <row r="60645" spans="6:8" x14ac:dyDescent="0.25">
      <c r="F60645" s="11"/>
      <c r="G60645" s="11"/>
      <c r="H60645" s="11"/>
    </row>
    <row r="60646" spans="6:8" x14ac:dyDescent="0.25">
      <c r="F60646" s="11"/>
      <c r="G60646" s="11"/>
      <c r="H60646" s="11"/>
    </row>
    <row r="60647" spans="6:8" x14ac:dyDescent="0.25">
      <c r="F60647" s="11"/>
      <c r="G60647" s="11"/>
      <c r="H60647" s="11"/>
    </row>
    <row r="60648" spans="6:8" x14ac:dyDescent="0.25">
      <c r="F60648" s="11"/>
      <c r="G60648" s="11"/>
      <c r="H60648" s="11"/>
    </row>
    <row r="60649" spans="6:8" x14ac:dyDescent="0.25">
      <c r="F60649" s="11"/>
      <c r="G60649" s="11"/>
      <c r="H60649" s="11"/>
    </row>
    <row r="60650" spans="6:8" x14ac:dyDescent="0.25">
      <c r="F60650" s="11"/>
      <c r="G60650" s="11"/>
      <c r="H60650" s="11"/>
    </row>
    <row r="60651" spans="6:8" x14ac:dyDescent="0.25">
      <c r="F60651" s="11"/>
      <c r="G60651" s="11"/>
      <c r="H60651" s="11"/>
    </row>
    <row r="60652" spans="6:8" x14ac:dyDescent="0.25">
      <c r="F60652" s="11"/>
      <c r="G60652" s="11"/>
      <c r="H60652" s="11"/>
    </row>
    <row r="60653" spans="6:8" x14ac:dyDescent="0.25">
      <c r="F60653" s="11"/>
      <c r="G60653" s="11"/>
      <c r="H60653" s="11"/>
    </row>
    <row r="60654" spans="6:8" x14ac:dyDescent="0.25">
      <c r="F60654" s="11"/>
      <c r="G60654" s="11"/>
      <c r="H60654" s="11"/>
    </row>
    <row r="60655" spans="6:8" x14ac:dyDescent="0.25">
      <c r="F60655" s="11"/>
      <c r="G60655" s="11"/>
      <c r="H60655" s="11"/>
    </row>
    <row r="60656" spans="6:8" x14ac:dyDescent="0.25">
      <c r="F60656" s="11"/>
      <c r="G60656" s="11"/>
      <c r="H60656" s="11"/>
    </row>
    <row r="60657" spans="6:8" x14ac:dyDescent="0.25">
      <c r="F60657" s="11"/>
      <c r="G60657" s="11"/>
      <c r="H60657" s="11"/>
    </row>
    <row r="60658" spans="6:8" x14ac:dyDescent="0.25">
      <c r="F60658" s="11"/>
      <c r="G60658" s="11"/>
      <c r="H60658" s="11"/>
    </row>
    <row r="60659" spans="6:8" x14ac:dyDescent="0.25">
      <c r="F60659" s="11"/>
      <c r="G60659" s="11"/>
      <c r="H60659" s="11"/>
    </row>
    <row r="60660" spans="6:8" x14ac:dyDescent="0.25">
      <c r="F60660" s="11"/>
      <c r="G60660" s="11"/>
      <c r="H60660" s="11"/>
    </row>
    <row r="60661" spans="6:8" x14ac:dyDescent="0.25">
      <c r="F60661" s="11"/>
      <c r="G60661" s="11"/>
      <c r="H60661" s="11"/>
    </row>
    <row r="60662" spans="6:8" x14ac:dyDescent="0.25">
      <c r="F60662" s="11"/>
      <c r="G60662" s="11"/>
      <c r="H60662" s="11"/>
    </row>
    <row r="60663" spans="6:8" x14ac:dyDescent="0.25">
      <c r="F60663" s="11"/>
      <c r="G60663" s="11"/>
      <c r="H60663" s="11"/>
    </row>
    <row r="60664" spans="6:8" x14ac:dyDescent="0.25">
      <c r="F60664" s="11"/>
      <c r="G60664" s="11"/>
      <c r="H60664" s="11"/>
    </row>
    <row r="60665" spans="6:8" x14ac:dyDescent="0.25">
      <c r="F60665" s="11"/>
      <c r="G60665" s="11"/>
      <c r="H60665" s="11"/>
    </row>
    <row r="60666" spans="6:8" x14ac:dyDescent="0.25">
      <c r="F60666" s="11"/>
      <c r="G60666" s="11"/>
      <c r="H60666" s="11"/>
    </row>
    <row r="60667" spans="6:8" x14ac:dyDescent="0.25">
      <c r="F60667" s="11"/>
      <c r="G60667" s="11"/>
      <c r="H60667" s="11"/>
    </row>
    <row r="60668" spans="6:8" x14ac:dyDescent="0.25">
      <c r="F60668" s="11"/>
      <c r="G60668" s="11"/>
      <c r="H60668" s="11"/>
    </row>
    <row r="60669" spans="6:8" x14ac:dyDescent="0.25">
      <c r="F60669" s="11"/>
      <c r="G60669" s="11"/>
      <c r="H60669" s="11"/>
    </row>
    <row r="60670" spans="6:8" x14ac:dyDescent="0.25">
      <c r="F60670" s="11"/>
      <c r="G60670" s="11"/>
      <c r="H60670" s="11"/>
    </row>
    <row r="60671" spans="6:8" x14ac:dyDescent="0.25">
      <c r="F60671" s="11"/>
      <c r="G60671" s="11"/>
      <c r="H60671" s="11"/>
    </row>
    <row r="60672" spans="6:8" x14ac:dyDescent="0.25">
      <c r="F60672" s="11"/>
      <c r="G60672" s="11"/>
      <c r="H60672" s="11"/>
    </row>
    <row r="60673" spans="6:8" x14ac:dyDescent="0.25">
      <c r="F60673" s="11"/>
      <c r="G60673" s="11"/>
      <c r="H60673" s="11"/>
    </row>
    <row r="60674" spans="6:8" x14ac:dyDescent="0.25">
      <c r="F60674" s="11"/>
      <c r="G60674" s="11"/>
      <c r="H60674" s="11"/>
    </row>
    <row r="60675" spans="6:8" x14ac:dyDescent="0.25">
      <c r="F60675" s="11"/>
      <c r="G60675" s="11"/>
      <c r="H60675" s="11"/>
    </row>
    <row r="60676" spans="6:8" x14ac:dyDescent="0.25">
      <c r="F60676" s="11"/>
      <c r="G60676" s="11"/>
      <c r="H60676" s="11"/>
    </row>
    <row r="60677" spans="6:8" x14ac:dyDescent="0.25">
      <c r="F60677" s="11"/>
      <c r="G60677" s="11"/>
      <c r="H60677" s="11"/>
    </row>
    <row r="60678" spans="6:8" x14ac:dyDescent="0.25">
      <c r="F60678" s="11"/>
      <c r="G60678" s="11"/>
      <c r="H60678" s="11"/>
    </row>
    <row r="60679" spans="6:8" x14ac:dyDescent="0.25">
      <c r="F60679" s="11"/>
      <c r="G60679" s="11"/>
      <c r="H60679" s="11"/>
    </row>
    <row r="60680" spans="6:8" x14ac:dyDescent="0.25">
      <c r="F60680" s="11"/>
      <c r="G60680" s="11"/>
      <c r="H60680" s="11"/>
    </row>
    <row r="60681" spans="6:8" x14ac:dyDescent="0.25">
      <c r="F60681" s="11"/>
      <c r="G60681" s="11"/>
      <c r="H60681" s="11"/>
    </row>
    <row r="60682" spans="6:8" x14ac:dyDescent="0.25">
      <c r="F60682" s="11"/>
      <c r="G60682" s="11"/>
      <c r="H60682" s="11"/>
    </row>
    <row r="60683" spans="6:8" x14ac:dyDescent="0.25">
      <c r="F60683" s="11"/>
      <c r="G60683" s="11"/>
      <c r="H60683" s="11"/>
    </row>
    <row r="60684" spans="6:8" x14ac:dyDescent="0.25">
      <c r="F60684" s="11"/>
      <c r="G60684" s="11"/>
      <c r="H60684" s="11"/>
    </row>
    <row r="60685" spans="6:8" x14ac:dyDescent="0.25">
      <c r="F60685" s="11"/>
      <c r="G60685" s="11"/>
      <c r="H60685" s="11"/>
    </row>
    <row r="60686" spans="6:8" x14ac:dyDescent="0.25">
      <c r="F60686" s="11"/>
      <c r="G60686" s="11"/>
      <c r="H60686" s="11"/>
    </row>
    <row r="60687" spans="6:8" x14ac:dyDescent="0.25">
      <c r="F60687" s="11"/>
      <c r="G60687" s="11"/>
      <c r="H60687" s="11"/>
    </row>
    <row r="60688" spans="6:8" x14ac:dyDescent="0.25">
      <c r="F60688" s="11"/>
      <c r="G60688" s="11"/>
      <c r="H60688" s="11"/>
    </row>
    <row r="60689" spans="6:8" x14ac:dyDescent="0.25">
      <c r="F60689" s="11"/>
      <c r="G60689" s="11"/>
      <c r="H60689" s="11"/>
    </row>
    <row r="60690" spans="6:8" x14ac:dyDescent="0.25">
      <c r="F60690" s="11"/>
      <c r="G60690" s="11"/>
      <c r="H60690" s="11"/>
    </row>
    <row r="60691" spans="6:8" x14ac:dyDescent="0.25">
      <c r="F60691" s="11"/>
      <c r="G60691" s="11"/>
      <c r="H60691" s="11"/>
    </row>
    <row r="60692" spans="6:8" x14ac:dyDescent="0.25">
      <c r="F60692" s="11"/>
      <c r="G60692" s="11"/>
      <c r="H60692" s="11"/>
    </row>
    <row r="60693" spans="6:8" x14ac:dyDescent="0.25">
      <c r="F60693" s="11"/>
      <c r="G60693" s="11"/>
      <c r="H60693" s="11"/>
    </row>
    <row r="60694" spans="6:8" x14ac:dyDescent="0.25">
      <c r="F60694" s="11"/>
      <c r="G60694" s="11"/>
      <c r="H60694" s="11"/>
    </row>
    <row r="60695" spans="6:8" x14ac:dyDescent="0.25">
      <c r="F60695" s="11"/>
      <c r="G60695" s="11"/>
      <c r="H60695" s="11"/>
    </row>
    <row r="60696" spans="6:8" x14ac:dyDescent="0.25">
      <c r="F60696" s="11"/>
      <c r="G60696" s="11"/>
      <c r="H60696" s="11"/>
    </row>
    <row r="60697" spans="6:8" x14ac:dyDescent="0.25">
      <c r="F60697" s="11"/>
      <c r="G60697" s="11"/>
      <c r="H60697" s="11"/>
    </row>
    <row r="60698" spans="6:8" x14ac:dyDescent="0.25">
      <c r="F60698" s="11"/>
      <c r="G60698" s="11"/>
      <c r="H60698" s="11"/>
    </row>
    <row r="60699" spans="6:8" x14ac:dyDescent="0.25">
      <c r="F60699" s="11"/>
      <c r="G60699" s="11"/>
      <c r="H60699" s="11"/>
    </row>
    <row r="60700" spans="6:8" x14ac:dyDescent="0.25">
      <c r="F60700" s="11"/>
      <c r="G60700" s="11"/>
      <c r="H60700" s="11"/>
    </row>
    <row r="60701" spans="6:8" x14ac:dyDescent="0.25">
      <c r="F60701" s="11"/>
      <c r="G60701" s="11"/>
      <c r="H60701" s="11"/>
    </row>
    <row r="60702" spans="6:8" x14ac:dyDescent="0.25">
      <c r="F60702" s="11"/>
      <c r="G60702" s="11"/>
      <c r="H60702" s="11"/>
    </row>
    <row r="60703" spans="6:8" x14ac:dyDescent="0.25">
      <c r="F60703" s="11"/>
      <c r="G60703" s="11"/>
      <c r="H60703" s="11"/>
    </row>
    <row r="60704" spans="6:8" x14ac:dyDescent="0.25">
      <c r="F60704" s="11"/>
      <c r="G60704" s="11"/>
      <c r="H60704" s="11"/>
    </row>
    <row r="60705" spans="6:8" x14ac:dyDescent="0.25">
      <c r="F60705" s="11"/>
      <c r="G60705" s="11"/>
      <c r="H60705" s="11"/>
    </row>
    <row r="60706" spans="6:8" x14ac:dyDescent="0.25">
      <c r="F60706" s="11"/>
      <c r="G60706" s="11"/>
      <c r="H60706" s="11"/>
    </row>
    <row r="60707" spans="6:8" x14ac:dyDescent="0.25">
      <c r="F60707" s="11"/>
      <c r="G60707" s="11"/>
      <c r="H60707" s="11"/>
    </row>
    <row r="60708" spans="6:8" x14ac:dyDescent="0.25">
      <c r="F60708" s="11"/>
      <c r="G60708" s="11"/>
      <c r="H60708" s="11"/>
    </row>
    <row r="60709" spans="6:8" x14ac:dyDescent="0.25">
      <c r="F60709" s="11"/>
      <c r="G60709" s="11"/>
      <c r="H60709" s="11"/>
    </row>
    <row r="60710" spans="6:8" x14ac:dyDescent="0.25">
      <c r="F60710" s="11"/>
      <c r="G60710" s="11"/>
      <c r="H60710" s="11"/>
    </row>
    <row r="60711" spans="6:8" x14ac:dyDescent="0.25">
      <c r="F60711" s="11"/>
      <c r="G60711" s="11"/>
      <c r="H60711" s="11"/>
    </row>
    <row r="60712" spans="6:8" x14ac:dyDescent="0.25">
      <c r="F60712" s="11"/>
      <c r="G60712" s="11"/>
      <c r="H60712" s="11"/>
    </row>
    <row r="60713" spans="6:8" x14ac:dyDescent="0.25">
      <c r="F60713" s="11"/>
      <c r="G60713" s="11"/>
      <c r="H60713" s="11"/>
    </row>
    <row r="60714" spans="6:8" x14ac:dyDescent="0.25">
      <c r="F60714" s="11"/>
      <c r="G60714" s="11"/>
      <c r="H60714" s="11"/>
    </row>
    <row r="60715" spans="6:8" x14ac:dyDescent="0.25">
      <c r="F60715" s="11"/>
      <c r="G60715" s="11"/>
      <c r="H60715" s="11"/>
    </row>
    <row r="60716" spans="6:8" x14ac:dyDescent="0.25">
      <c r="F60716" s="11"/>
      <c r="G60716" s="11"/>
      <c r="H60716" s="11"/>
    </row>
    <row r="60717" spans="6:8" x14ac:dyDescent="0.25">
      <c r="F60717" s="11"/>
      <c r="G60717" s="11"/>
      <c r="H60717" s="11"/>
    </row>
    <row r="60718" spans="6:8" x14ac:dyDescent="0.25">
      <c r="F60718" s="11"/>
      <c r="G60718" s="11"/>
      <c r="H60718" s="11"/>
    </row>
    <row r="60719" spans="6:8" x14ac:dyDescent="0.25">
      <c r="F60719" s="11"/>
      <c r="G60719" s="11"/>
      <c r="H60719" s="11"/>
    </row>
    <row r="60720" spans="6:8" x14ac:dyDescent="0.25">
      <c r="F60720" s="11"/>
      <c r="G60720" s="11"/>
      <c r="H60720" s="11"/>
    </row>
    <row r="60721" spans="6:8" x14ac:dyDescent="0.25">
      <c r="F60721" s="11"/>
      <c r="G60721" s="11"/>
      <c r="H60721" s="11"/>
    </row>
    <row r="60722" spans="6:8" x14ac:dyDescent="0.25">
      <c r="F60722" s="11"/>
      <c r="G60722" s="11"/>
      <c r="H60722" s="11"/>
    </row>
    <row r="60723" spans="6:8" x14ac:dyDescent="0.25">
      <c r="F60723" s="11"/>
      <c r="G60723" s="11"/>
      <c r="H60723" s="11"/>
    </row>
    <row r="60724" spans="6:8" x14ac:dyDescent="0.25">
      <c r="F60724" s="11"/>
      <c r="G60724" s="11"/>
      <c r="H60724" s="11"/>
    </row>
    <row r="60725" spans="6:8" x14ac:dyDescent="0.25">
      <c r="F60725" s="11"/>
      <c r="G60725" s="11"/>
      <c r="H60725" s="11"/>
    </row>
    <row r="60726" spans="6:8" x14ac:dyDescent="0.25">
      <c r="F60726" s="11"/>
      <c r="G60726" s="11"/>
      <c r="H60726" s="11"/>
    </row>
    <row r="60727" spans="6:8" x14ac:dyDescent="0.25">
      <c r="F60727" s="11"/>
      <c r="G60727" s="11"/>
      <c r="H60727" s="11"/>
    </row>
    <row r="60728" spans="6:8" x14ac:dyDescent="0.25">
      <c r="F60728" s="11"/>
      <c r="G60728" s="11"/>
      <c r="H60728" s="11"/>
    </row>
    <row r="60729" spans="6:8" x14ac:dyDescent="0.25">
      <c r="F60729" s="11"/>
      <c r="G60729" s="11"/>
      <c r="H60729" s="11"/>
    </row>
    <row r="60730" spans="6:8" x14ac:dyDescent="0.25">
      <c r="F60730" s="11"/>
      <c r="G60730" s="11"/>
      <c r="H60730" s="11"/>
    </row>
    <row r="60731" spans="6:8" x14ac:dyDescent="0.25">
      <c r="F60731" s="11"/>
      <c r="G60731" s="11"/>
      <c r="H60731" s="11"/>
    </row>
    <row r="60732" spans="6:8" x14ac:dyDescent="0.25">
      <c r="F60732" s="11"/>
      <c r="G60732" s="11"/>
      <c r="H60732" s="11"/>
    </row>
    <row r="60733" spans="6:8" x14ac:dyDescent="0.25">
      <c r="F60733" s="11"/>
      <c r="G60733" s="11"/>
      <c r="H60733" s="11"/>
    </row>
    <row r="60734" spans="6:8" x14ac:dyDescent="0.25">
      <c r="F60734" s="11"/>
      <c r="G60734" s="11"/>
      <c r="H60734" s="11"/>
    </row>
    <row r="60735" spans="6:8" x14ac:dyDescent="0.25">
      <c r="F60735" s="11"/>
      <c r="G60735" s="11"/>
      <c r="H60735" s="11"/>
    </row>
    <row r="60736" spans="6:8" x14ac:dyDescent="0.25">
      <c r="F60736" s="11"/>
      <c r="G60736" s="11"/>
      <c r="H60736" s="11"/>
    </row>
    <row r="60737" spans="6:8" x14ac:dyDescent="0.25">
      <c r="F60737" s="11"/>
      <c r="G60737" s="11"/>
      <c r="H60737" s="11"/>
    </row>
    <row r="60738" spans="6:8" x14ac:dyDescent="0.25">
      <c r="F60738" s="11"/>
      <c r="G60738" s="11"/>
      <c r="H60738" s="11"/>
    </row>
    <row r="60739" spans="6:8" x14ac:dyDescent="0.25">
      <c r="F60739" s="11"/>
      <c r="G60739" s="11"/>
      <c r="H60739" s="11"/>
    </row>
    <row r="60740" spans="6:8" x14ac:dyDescent="0.25">
      <c r="F60740" s="11"/>
      <c r="G60740" s="11"/>
      <c r="H60740" s="11"/>
    </row>
    <row r="60741" spans="6:8" x14ac:dyDescent="0.25">
      <c r="F60741" s="11"/>
      <c r="G60741" s="11"/>
      <c r="H60741" s="11"/>
    </row>
    <row r="60742" spans="6:8" x14ac:dyDescent="0.25">
      <c r="F60742" s="11"/>
      <c r="G60742" s="11"/>
      <c r="H60742" s="11"/>
    </row>
    <row r="60743" spans="6:8" x14ac:dyDescent="0.25">
      <c r="F60743" s="11"/>
      <c r="G60743" s="11"/>
      <c r="H60743" s="11"/>
    </row>
    <row r="60744" spans="6:8" x14ac:dyDescent="0.25">
      <c r="F60744" s="11"/>
      <c r="G60744" s="11"/>
      <c r="H60744" s="11"/>
    </row>
    <row r="60745" spans="6:8" x14ac:dyDescent="0.25">
      <c r="F60745" s="11"/>
      <c r="G60745" s="11"/>
      <c r="H60745" s="11"/>
    </row>
    <row r="60746" spans="6:8" x14ac:dyDescent="0.25">
      <c r="F60746" s="11"/>
      <c r="G60746" s="11"/>
      <c r="H60746" s="11"/>
    </row>
    <row r="60747" spans="6:8" x14ac:dyDescent="0.25">
      <c r="F60747" s="11"/>
      <c r="G60747" s="11"/>
      <c r="H60747" s="11"/>
    </row>
    <row r="60748" spans="6:8" x14ac:dyDescent="0.25">
      <c r="F60748" s="11"/>
      <c r="G60748" s="11"/>
      <c r="H60748" s="11"/>
    </row>
    <row r="60749" spans="6:8" x14ac:dyDescent="0.25">
      <c r="F60749" s="11"/>
      <c r="G60749" s="11"/>
      <c r="H60749" s="11"/>
    </row>
    <row r="60750" spans="6:8" x14ac:dyDescent="0.25">
      <c r="F60750" s="11"/>
      <c r="G60750" s="11"/>
      <c r="H60750" s="11"/>
    </row>
    <row r="60751" spans="6:8" x14ac:dyDescent="0.25">
      <c r="F60751" s="11"/>
      <c r="G60751" s="11"/>
      <c r="H60751" s="11"/>
    </row>
    <row r="60752" spans="6:8" x14ac:dyDescent="0.25">
      <c r="F60752" s="11"/>
      <c r="G60752" s="11"/>
      <c r="H60752" s="11"/>
    </row>
    <row r="60753" spans="6:8" x14ac:dyDescent="0.25">
      <c r="F60753" s="11"/>
      <c r="G60753" s="11"/>
      <c r="H60753" s="11"/>
    </row>
    <row r="60754" spans="6:8" x14ac:dyDescent="0.25">
      <c r="F60754" s="11"/>
      <c r="G60754" s="11"/>
      <c r="H60754" s="11"/>
    </row>
    <row r="60755" spans="6:8" x14ac:dyDescent="0.25">
      <c r="F60755" s="11"/>
      <c r="G60755" s="11"/>
      <c r="H60755" s="11"/>
    </row>
    <row r="60756" spans="6:8" x14ac:dyDescent="0.25">
      <c r="F60756" s="11"/>
      <c r="G60756" s="11"/>
      <c r="H60756" s="11"/>
    </row>
    <row r="60757" spans="6:8" x14ac:dyDescent="0.25">
      <c r="F60757" s="11"/>
      <c r="G60757" s="11"/>
      <c r="H60757" s="11"/>
    </row>
    <row r="60758" spans="6:8" x14ac:dyDescent="0.25">
      <c r="F60758" s="11"/>
      <c r="G60758" s="11"/>
      <c r="H60758" s="11"/>
    </row>
    <row r="60759" spans="6:8" x14ac:dyDescent="0.25">
      <c r="F60759" s="11"/>
      <c r="G60759" s="11"/>
      <c r="H60759" s="11"/>
    </row>
    <row r="60760" spans="6:8" x14ac:dyDescent="0.25">
      <c r="F60760" s="11"/>
      <c r="G60760" s="11"/>
      <c r="H60760" s="11"/>
    </row>
    <row r="60761" spans="6:8" x14ac:dyDescent="0.25">
      <c r="F60761" s="11"/>
      <c r="G60761" s="11"/>
      <c r="H60761" s="11"/>
    </row>
    <row r="60762" spans="6:8" x14ac:dyDescent="0.25">
      <c r="F60762" s="11"/>
      <c r="G60762" s="11"/>
      <c r="H60762" s="11"/>
    </row>
    <row r="60763" spans="6:8" x14ac:dyDescent="0.25">
      <c r="F60763" s="11"/>
      <c r="G60763" s="11"/>
      <c r="H60763" s="11"/>
    </row>
    <row r="60764" spans="6:8" x14ac:dyDescent="0.25">
      <c r="F60764" s="11"/>
      <c r="G60764" s="11"/>
      <c r="H60764" s="11"/>
    </row>
    <row r="60765" spans="6:8" x14ac:dyDescent="0.25">
      <c r="F60765" s="11"/>
      <c r="G60765" s="11"/>
      <c r="H60765" s="11"/>
    </row>
    <row r="60766" spans="6:8" x14ac:dyDescent="0.25">
      <c r="F60766" s="11"/>
      <c r="G60766" s="11"/>
      <c r="H60766" s="11"/>
    </row>
    <row r="60767" spans="6:8" x14ac:dyDescent="0.25">
      <c r="F60767" s="11"/>
      <c r="G60767" s="11"/>
      <c r="H60767" s="11"/>
    </row>
    <row r="60768" spans="6:8" x14ac:dyDescent="0.25">
      <c r="F60768" s="11"/>
      <c r="G60768" s="11"/>
      <c r="H60768" s="11"/>
    </row>
    <row r="60769" spans="6:8" x14ac:dyDescent="0.25">
      <c r="F60769" s="11"/>
      <c r="G60769" s="11"/>
      <c r="H60769" s="11"/>
    </row>
    <row r="60770" spans="6:8" x14ac:dyDescent="0.25">
      <c r="F60770" s="11"/>
      <c r="G60770" s="11"/>
      <c r="H60770" s="11"/>
    </row>
    <row r="60771" spans="6:8" x14ac:dyDescent="0.25">
      <c r="F60771" s="11"/>
      <c r="G60771" s="11"/>
      <c r="H60771" s="11"/>
    </row>
    <row r="60772" spans="6:8" x14ac:dyDescent="0.25">
      <c r="F60772" s="11"/>
      <c r="G60772" s="11"/>
      <c r="H60772" s="11"/>
    </row>
    <row r="60773" spans="6:8" x14ac:dyDescent="0.25">
      <c r="F60773" s="11"/>
      <c r="G60773" s="11"/>
      <c r="H60773" s="11"/>
    </row>
    <row r="60774" spans="6:8" x14ac:dyDescent="0.25">
      <c r="F60774" s="11"/>
      <c r="G60774" s="11"/>
      <c r="H60774" s="11"/>
    </row>
    <row r="60775" spans="6:8" x14ac:dyDescent="0.25">
      <c r="F60775" s="11"/>
      <c r="G60775" s="11"/>
      <c r="H60775" s="11"/>
    </row>
    <row r="60776" spans="6:8" x14ac:dyDescent="0.25">
      <c r="F60776" s="11"/>
      <c r="G60776" s="11"/>
      <c r="H60776" s="11"/>
    </row>
    <row r="60777" spans="6:8" x14ac:dyDescent="0.25">
      <c r="F60777" s="11"/>
      <c r="G60777" s="11"/>
      <c r="H60777" s="11"/>
    </row>
    <row r="60778" spans="6:8" x14ac:dyDescent="0.25">
      <c r="F60778" s="11"/>
      <c r="G60778" s="11"/>
      <c r="H60778" s="11"/>
    </row>
    <row r="60779" spans="6:8" x14ac:dyDescent="0.25">
      <c r="F60779" s="11"/>
      <c r="G60779" s="11"/>
      <c r="H60779" s="11"/>
    </row>
    <row r="60780" spans="6:8" x14ac:dyDescent="0.25">
      <c r="F60780" s="11"/>
      <c r="G60780" s="11"/>
      <c r="H60780" s="11"/>
    </row>
    <row r="60781" spans="6:8" x14ac:dyDescent="0.25">
      <c r="F60781" s="11"/>
      <c r="G60781" s="11"/>
      <c r="H60781" s="11"/>
    </row>
    <row r="60782" spans="6:8" x14ac:dyDescent="0.25">
      <c r="F60782" s="11"/>
      <c r="G60782" s="11"/>
      <c r="H60782" s="11"/>
    </row>
    <row r="60783" spans="6:8" x14ac:dyDescent="0.25">
      <c r="F60783" s="11"/>
      <c r="G60783" s="11"/>
      <c r="H60783" s="11"/>
    </row>
    <row r="60784" spans="6:8" x14ac:dyDescent="0.25">
      <c r="F60784" s="11"/>
      <c r="G60784" s="11"/>
      <c r="H60784" s="11"/>
    </row>
    <row r="60785" spans="6:8" x14ac:dyDescent="0.25">
      <c r="F60785" s="11"/>
      <c r="G60785" s="11"/>
      <c r="H60785" s="11"/>
    </row>
    <row r="60786" spans="6:8" x14ac:dyDescent="0.25">
      <c r="F60786" s="11"/>
      <c r="G60786" s="11"/>
      <c r="H60786" s="11"/>
    </row>
    <row r="60787" spans="6:8" x14ac:dyDescent="0.25">
      <c r="F60787" s="11"/>
      <c r="G60787" s="11"/>
      <c r="H60787" s="11"/>
    </row>
    <row r="60788" spans="6:8" x14ac:dyDescent="0.25">
      <c r="F60788" s="11"/>
      <c r="G60788" s="11"/>
      <c r="H60788" s="11"/>
    </row>
    <row r="60789" spans="6:8" x14ac:dyDescent="0.25">
      <c r="F60789" s="11"/>
      <c r="G60789" s="11"/>
      <c r="H60789" s="11"/>
    </row>
    <row r="60790" spans="6:8" x14ac:dyDescent="0.25">
      <c r="F60790" s="11"/>
      <c r="G60790" s="11"/>
      <c r="H60790" s="11"/>
    </row>
    <row r="60791" spans="6:8" x14ac:dyDescent="0.25">
      <c r="F60791" s="11"/>
      <c r="G60791" s="11"/>
      <c r="H60791" s="11"/>
    </row>
    <row r="60792" spans="6:8" x14ac:dyDescent="0.25">
      <c r="F60792" s="11"/>
      <c r="G60792" s="11"/>
      <c r="H60792" s="11"/>
    </row>
    <row r="60793" spans="6:8" x14ac:dyDescent="0.25">
      <c r="F60793" s="11"/>
      <c r="G60793" s="11"/>
      <c r="H60793" s="11"/>
    </row>
    <row r="60794" spans="6:8" x14ac:dyDescent="0.25">
      <c r="F60794" s="11"/>
      <c r="G60794" s="11"/>
      <c r="H60794" s="11"/>
    </row>
    <row r="60795" spans="6:8" x14ac:dyDescent="0.25">
      <c r="F60795" s="11"/>
      <c r="G60795" s="11"/>
      <c r="H60795" s="11"/>
    </row>
    <row r="60796" spans="6:8" x14ac:dyDescent="0.25">
      <c r="F60796" s="11"/>
      <c r="G60796" s="11"/>
      <c r="H60796" s="11"/>
    </row>
    <row r="60797" spans="6:8" x14ac:dyDescent="0.25">
      <c r="F60797" s="11"/>
      <c r="G60797" s="11"/>
      <c r="H60797" s="11"/>
    </row>
    <row r="60798" spans="6:8" x14ac:dyDescent="0.25">
      <c r="F60798" s="11"/>
      <c r="G60798" s="11"/>
      <c r="H60798" s="11"/>
    </row>
    <row r="60799" spans="6:8" x14ac:dyDescent="0.25">
      <c r="F60799" s="11"/>
      <c r="G60799" s="11"/>
      <c r="H60799" s="11"/>
    </row>
    <row r="60800" spans="6:8" x14ac:dyDescent="0.25">
      <c r="F60800" s="11"/>
      <c r="G60800" s="11"/>
      <c r="H60800" s="11"/>
    </row>
    <row r="60801" spans="6:8" x14ac:dyDescent="0.25">
      <c r="F60801" s="11"/>
      <c r="G60801" s="11"/>
      <c r="H60801" s="11"/>
    </row>
    <row r="60802" spans="6:8" x14ac:dyDescent="0.25">
      <c r="F60802" s="11"/>
      <c r="G60802" s="11"/>
      <c r="H60802" s="11"/>
    </row>
    <row r="60803" spans="6:8" x14ac:dyDescent="0.25">
      <c r="F60803" s="11"/>
      <c r="G60803" s="11"/>
      <c r="H60803" s="11"/>
    </row>
    <row r="60804" spans="6:8" x14ac:dyDescent="0.25">
      <c r="F60804" s="11"/>
      <c r="G60804" s="11"/>
      <c r="H60804" s="11"/>
    </row>
    <row r="60805" spans="6:8" x14ac:dyDescent="0.25">
      <c r="F60805" s="11"/>
      <c r="G60805" s="11"/>
      <c r="H60805" s="11"/>
    </row>
    <row r="60806" spans="6:8" x14ac:dyDescent="0.25">
      <c r="F60806" s="11"/>
      <c r="G60806" s="11"/>
      <c r="H60806" s="11"/>
    </row>
    <row r="60807" spans="6:8" x14ac:dyDescent="0.25">
      <c r="F60807" s="11"/>
      <c r="G60807" s="11"/>
      <c r="H60807" s="11"/>
    </row>
    <row r="60808" spans="6:8" x14ac:dyDescent="0.25">
      <c r="F60808" s="11"/>
      <c r="G60808" s="11"/>
      <c r="H60808" s="11"/>
    </row>
    <row r="60809" spans="6:8" x14ac:dyDescent="0.25">
      <c r="F60809" s="11"/>
      <c r="G60809" s="11"/>
      <c r="H60809" s="11"/>
    </row>
    <row r="60810" spans="6:8" x14ac:dyDescent="0.25">
      <c r="F60810" s="11"/>
      <c r="G60810" s="11"/>
      <c r="H60810" s="11"/>
    </row>
    <row r="60811" spans="6:8" x14ac:dyDescent="0.25">
      <c r="F60811" s="11"/>
      <c r="G60811" s="11"/>
      <c r="H60811" s="11"/>
    </row>
    <row r="60812" spans="6:8" x14ac:dyDescent="0.25">
      <c r="F60812" s="11"/>
      <c r="G60812" s="11"/>
      <c r="H60812" s="11"/>
    </row>
    <row r="60813" spans="6:8" x14ac:dyDescent="0.25">
      <c r="F60813" s="11"/>
      <c r="G60813" s="11"/>
      <c r="H60813" s="11"/>
    </row>
    <row r="60814" spans="6:8" x14ac:dyDescent="0.25">
      <c r="F60814" s="11"/>
      <c r="G60814" s="11"/>
      <c r="H60814" s="11"/>
    </row>
    <row r="60815" spans="6:8" x14ac:dyDescent="0.25">
      <c r="F60815" s="11"/>
      <c r="G60815" s="11"/>
      <c r="H60815" s="11"/>
    </row>
    <row r="60816" spans="6:8" x14ac:dyDescent="0.25">
      <c r="F60816" s="11"/>
      <c r="G60816" s="11"/>
      <c r="H60816" s="11"/>
    </row>
    <row r="60817" spans="6:8" x14ac:dyDescent="0.25">
      <c r="F60817" s="11"/>
      <c r="G60817" s="11"/>
      <c r="H60817" s="11"/>
    </row>
    <row r="60818" spans="6:8" x14ac:dyDescent="0.25">
      <c r="F60818" s="11"/>
      <c r="G60818" s="11"/>
      <c r="H60818" s="11"/>
    </row>
    <row r="60819" spans="6:8" x14ac:dyDescent="0.25">
      <c r="F60819" s="11"/>
      <c r="G60819" s="11"/>
      <c r="H60819" s="11"/>
    </row>
    <row r="60820" spans="6:8" x14ac:dyDescent="0.25">
      <c r="F60820" s="11"/>
      <c r="G60820" s="11"/>
      <c r="H60820" s="11"/>
    </row>
    <row r="60821" spans="6:8" x14ac:dyDescent="0.25">
      <c r="F60821" s="11"/>
      <c r="G60821" s="11"/>
      <c r="H60821" s="11"/>
    </row>
    <row r="60822" spans="6:8" x14ac:dyDescent="0.25">
      <c r="F60822" s="11"/>
      <c r="G60822" s="11"/>
      <c r="H60822" s="11"/>
    </row>
    <row r="60823" spans="6:8" x14ac:dyDescent="0.25">
      <c r="F60823" s="11"/>
      <c r="G60823" s="11"/>
      <c r="H60823" s="11"/>
    </row>
    <row r="60824" spans="6:8" x14ac:dyDescent="0.25">
      <c r="F60824" s="11"/>
      <c r="G60824" s="11"/>
      <c r="H60824" s="11"/>
    </row>
    <row r="60825" spans="6:8" x14ac:dyDescent="0.25">
      <c r="F60825" s="11"/>
      <c r="G60825" s="11"/>
      <c r="H60825" s="11"/>
    </row>
    <row r="60826" spans="6:8" x14ac:dyDescent="0.25">
      <c r="F60826" s="11"/>
      <c r="G60826" s="11"/>
      <c r="H60826" s="11"/>
    </row>
    <row r="60827" spans="6:8" x14ac:dyDescent="0.25">
      <c r="F60827" s="11"/>
      <c r="G60827" s="11"/>
      <c r="H60827" s="11"/>
    </row>
    <row r="60828" spans="6:8" x14ac:dyDescent="0.25">
      <c r="F60828" s="11"/>
      <c r="G60828" s="11"/>
      <c r="H60828" s="11"/>
    </row>
    <row r="60829" spans="6:8" x14ac:dyDescent="0.25">
      <c r="F60829" s="11"/>
      <c r="G60829" s="11"/>
      <c r="H60829" s="11"/>
    </row>
    <row r="60830" spans="6:8" x14ac:dyDescent="0.25">
      <c r="F60830" s="11"/>
      <c r="G60830" s="11"/>
      <c r="H60830" s="11"/>
    </row>
    <row r="60831" spans="6:8" x14ac:dyDescent="0.25">
      <c r="F60831" s="11"/>
      <c r="G60831" s="11"/>
      <c r="H60831" s="11"/>
    </row>
    <row r="60832" spans="6:8" x14ac:dyDescent="0.25">
      <c r="F60832" s="11"/>
      <c r="G60832" s="11"/>
      <c r="H60832" s="11"/>
    </row>
    <row r="60833" spans="6:8" x14ac:dyDescent="0.25">
      <c r="F60833" s="11"/>
      <c r="G60833" s="11"/>
      <c r="H60833" s="11"/>
    </row>
    <row r="60834" spans="6:8" x14ac:dyDescent="0.25">
      <c r="F60834" s="11"/>
      <c r="G60834" s="11"/>
      <c r="H60834" s="11"/>
    </row>
    <row r="60835" spans="6:8" x14ac:dyDescent="0.25">
      <c r="F60835" s="11"/>
      <c r="G60835" s="11"/>
      <c r="H60835" s="11"/>
    </row>
    <row r="60836" spans="6:8" x14ac:dyDescent="0.25">
      <c r="F60836" s="11"/>
      <c r="G60836" s="11"/>
      <c r="H60836" s="11"/>
    </row>
    <row r="60837" spans="6:8" x14ac:dyDescent="0.25">
      <c r="F60837" s="11"/>
      <c r="G60837" s="11"/>
      <c r="H60837" s="11"/>
    </row>
    <row r="60838" spans="6:8" x14ac:dyDescent="0.25">
      <c r="F60838" s="11"/>
      <c r="G60838" s="11"/>
      <c r="H60838" s="11"/>
    </row>
    <row r="60839" spans="6:8" x14ac:dyDescent="0.25">
      <c r="F60839" s="11"/>
      <c r="G60839" s="11"/>
      <c r="H60839" s="11"/>
    </row>
    <row r="60840" spans="6:8" x14ac:dyDescent="0.25">
      <c r="F60840" s="11"/>
      <c r="G60840" s="11"/>
      <c r="H60840" s="11"/>
    </row>
    <row r="60841" spans="6:8" x14ac:dyDescent="0.25">
      <c r="F60841" s="11"/>
      <c r="G60841" s="11"/>
      <c r="H60841" s="11"/>
    </row>
    <row r="60842" spans="6:8" x14ac:dyDescent="0.25">
      <c r="F60842" s="11"/>
      <c r="G60842" s="11"/>
      <c r="H60842" s="11"/>
    </row>
    <row r="60843" spans="6:8" x14ac:dyDescent="0.25">
      <c r="F60843" s="11"/>
      <c r="G60843" s="11"/>
      <c r="H60843" s="11"/>
    </row>
    <row r="60844" spans="6:8" x14ac:dyDescent="0.25">
      <c r="F60844" s="11"/>
      <c r="G60844" s="11"/>
      <c r="H60844" s="11"/>
    </row>
    <row r="60845" spans="6:8" x14ac:dyDescent="0.25">
      <c r="F60845" s="11"/>
      <c r="G60845" s="11"/>
      <c r="H60845" s="11"/>
    </row>
    <row r="60846" spans="6:8" x14ac:dyDescent="0.25">
      <c r="F60846" s="11"/>
      <c r="G60846" s="11"/>
      <c r="H60846" s="11"/>
    </row>
    <row r="60847" spans="6:8" x14ac:dyDescent="0.25">
      <c r="F60847" s="11"/>
      <c r="G60847" s="11"/>
      <c r="H60847" s="11"/>
    </row>
    <row r="60848" spans="6:8" x14ac:dyDescent="0.25">
      <c r="F60848" s="11"/>
      <c r="G60848" s="11"/>
      <c r="H60848" s="11"/>
    </row>
    <row r="60849" spans="6:8" x14ac:dyDescent="0.25">
      <c r="F60849" s="11"/>
      <c r="G60849" s="11"/>
      <c r="H60849" s="11"/>
    </row>
    <row r="60850" spans="6:8" x14ac:dyDescent="0.25">
      <c r="F60850" s="11"/>
      <c r="G60850" s="11"/>
      <c r="H60850" s="11"/>
    </row>
    <row r="60851" spans="6:8" x14ac:dyDescent="0.25">
      <c r="F60851" s="11"/>
      <c r="G60851" s="11"/>
      <c r="H60851" s="11"/>
    </row>
    <row r="60852" spans="6:8" x14ac:dyDescent="0.25">
      <c r="F60852" s="11"/>
      <c r="G60852" s="11"/>
      <c r="H60852" s="11"/>
    </row>
    <row r="60853" spans="6:8" x14ac:dyDescent="0.25">
      <c r="F60853" s="11"/>
      <c r="G60853" s="11"/>
      <c r="H60853" s="11"/>
    </row>
    <row r="60854" spans="6:8" x14ac:dyDescent="0.25">
      <c r="F60854" s="11"/>
      <c r="G60854" s="11"/>
      <c r="H60854" s="11"/>
    </row>
    <row r="60855" spans="6:8" x14ac:dyDescent="0.25">
      <c r="F60855" s="11"/>
      <c r="G60855" s="11"/>
      <c r="H60855" s="11"/>
    </row>
    <row r="60856" spans="6:8" x14ac:dyDescent="0.25">
      <c r="F60856" s="11"/>
      <c r="G60856" s="11"/>
      <c r="H60856" s="11"/>
    </row>
    <row r="60857" spans="6:8" x14ac:dyDescent="0.25">
      <c r="F60857" s="11"/>
      <c r="G60857" s="11"/>
      <c r="H60857" s="11"/>
    </row>
    <row r="60858" spans="6:8" x14ac:dyDescent="0.25">
      <c r="F60858" s="11"/>
      <c r="G60858" s="11"/>
      <c r="H60858" s="11"/>
    </row>
    <row r="60859" spans="6:8" x14ac:dyDescent="0.25">
      <c r="F60859" s="11"/>
      <c r="G60859" s="11"/>
      <c r="H60859" s="11"/>
    </row>
    <row r="60860" spans="6:8" x14ac:dyDescent="0.25">
      <c r="F60860" s="11"/>
      <c r="G60860" s="11"/>
      <c r="H60860" s="11"/>
    </row>
    <row r="60861" spans="6:8" x14ac:dyDescent="0.25">
      <c r="F60861" s="11"/>
      <c r="G60861" s="11"/>
      <c r="H60861" s="11"/>
    </row>
    <row r="60862" spans="6:8" x14ac:dyDescent="0.25">
      <c r="F60862" s="11"/>
      <c r="G60862" s="11"/>
      <c r="H60862" s="11"/>
    </row>
    <row r="60863" spans="6:8" x14ac:dyDescent="0.25">
      <c r="F60863" s="11"/>
      <c r="G60863" s="11"/>
      <c r="H60863" s="11"/>
    </row>
    <row r="60864" spans="6:8" x14ac:dyDescent="0.25">
      <c r="F60864" s="11"/>
      <c r="G60864" s="11"/>
      <c r="H60864" s="11"/>
    </row>
    <row r="60865" spans="6:8" x14ac:dyDescent="0.25">
      <c r="F60865" s="11"/>
      <c r="G60865" s="11"/>
      <c r="H60865" s="11"/>
    </row>
    <row r="60866" spans="6:8" x14ac:dyDescent="0.25">
      <c r="F60866" s="11"/>
      <c r="G60866" s="11"/>
      <c r="H60866" s="11"/>
    </row>
    <row r="60867" spans="6:8" x14ac:dyDescent="0.25">
      <c r="F60867" s="11"/>
      <c r="G60867" s="11"/>
      <c r="H60867" s="11"/>
    </row>
    <row r="60868" spans="6:8" x14ac:dyDescent="0.25">
      <c r="F60868" s="11"/>
      <c r="G60868" s="11"/>
      <c r="H60868" s="11"/>
    </row>
    <row r="60869" spans="6:8" x14ac:dyDescent="0.25">
      <c r="F60869" s="11"/>
      <c r="G60869" s="11"/>
      <c r="H60869" s="11"/>
    </row>
    <row r="60870" spans="6:8" x14ac:dyDescent="0.25">
      <c r="F60870" s="11"/>
      <c r="G60870" s="11"/>
      <c r="H60870" s="11"/>
    </row>
    <row r="60871" spans="6:8" x14ac:dyDescent="0.25">
      <c r="F60871" s="11"/>
      <c r="G60871" s="11"/>
      <c r="H60871" s="11"/>
    </row>
    <row r="60872" spans="6:8" x14ac:dyDescent="0.25">
      <c r="F60872" s="11"/>
      <c r="G60872" s="11"/>
      <c r="H60872" s="11"/>
    </row>
    <row r="60873" spans="6:8" x14ac:dyDescent="0.25">
      <c r="F60873" s="11"/>
      <c r="G60873" s="11"/>
      <c r="H60873" s="11"/>
    </row>
    <row r="60874" spans="6:8" x14ac:dyDescent="0.25">
      <c r="F60874" s="11"/>
      <c r="G60874" s="11"/>
      <c r="H60874" s="11"/>
    </row>
    <row r="60875" spans="6:8" x14ac:dyDescent="0.25">
      <c r="F60875" s="11"/>
      <c r="G60875" s="11"/>
      <c r="H60875" s="11"/>
    </row>
    <row r="60876" spans="6:8" x14ac:dyDescent="0.25">
      <c r="F60876" s="11"/>
      <c r="G60876" s="11"/>
      <c r="H60876" s="11"/>
    </row>
    <row r="60877" spans="6:8" x14ac:dyDescent="0.25">
      <c r="F60877" s="11"/>
      <c r="G60877" s="11"/>
      <c r="H60877" s="11"/>
    </row>
    <row r="60878" spans="6:8" x14ac:dyDescent="0.25">
      <c r="F60878" s="11"/>
      <c r="G60878" s="11"/>
      <c r="H60878" s="11"/>
    </row>
    <row r="60879" spans="6:8" x14ac:dyDescent="0.25">
      <c r="F60879" s="11"/>
      <c r="G60879" s="11"/>
      <c r="H60879" s="11"/>
    </row>
    <row r="60880" spans="6:8" x14ac:dyDescent="0.25">
      <c r="F60880" s="11"/>
      <c r="G60880" s="11"/>
      <c r="H60880" s="11"/>
    </row>
    <row r="60881" spans="6:8" x14ac:dyDescent="0.25">
      <c r="F60881" s="11"/>
      <c r="G60881" s="11"/>
      <c r="H60881" s="11"/>
    </row>
    <row r="60882" spans="6:8" x14ac:dyDescent="0.25">
      <c r="F60882" s="11"/>
      <c r="G60882" s="11"/>
      <c r="H60882" s="11"/>
    </row>
    <row r="60883" spans="6:8" x14ac:dyDescent="0.25">
      <c r="F60883" s="11"/>
      <c r="G60883" s="11"/>
      <c r="H60883" s="11"/>
    </row>
    <row r="60884" spans="6:8" x14ac:dyDescent="0.25">
      <c r="F60884" s="11"/>
      <c r="G60884" s="11"/>
      <c r="H60884" s="11"/>
    </row>
    <row r="60885" spans="6:8" x14ac:dyDescent="0.25">
      <c r="F60885" s="11"/>
      <c r="G60885" s="11"/>
      <c r="H60885" s="11"/>
    </row>
    <row r="60886" spans="6:8" x14ac:dyDescent="0.25">
      <c r="F60886" s="11"/>
      <c r="G60886" s="11"/>
      <c r="H60886" s="11"/>
    </row>
    <row r="60887" spans="6:8" x14ac:dyDescent="0.25">
      <c r="F60887" s="11"/>
      <c r="G60887" s="11"/>
      <c r="H60887" s="11"/>
    </row>
    <row r="60888" spans="6:8" x14ac:dyDescent="0.25">
      <c r="F60888" s="11"/>
      <c r="G60888" s="11"/>
      <c r="H60888" s="11"/>
    </row>
    <row r="60889" spans="6:8" x14ac:dyDescent="0.25">
      <c r="F60889" s="11"/>
      <c r="G60889" s="11"/>
      <c r="H60889" s="11"/>
    </row>
    <row r="60890" spans="6:8" x14ac:dyDescent="0.25">
      <c r="F60890" s="11"/>
      <c r="G60890" s="11"/>
      <c r="H60890" s="11"/>
    </row>
    <row r="60891" spans="6:8" x14ac:dyDescent="0.25">
      <c r="F60891" s="11"/>
      <c r="G60891" s="11"/>
      <c r="H60891" s="11"/>
    </row>
    <row r="60892" spans="6:8" x14ac:dyDescent="0.25">
      <c r="F60892" s="11"/>
      <c r="G60892" s="11"/>
      <c r="H60892" s="11"/>
    </row>
    <row r="60893" spans="6:8" x14ac:dyDescent="0.25">
      <c r="F60893" s="11"/>
      <c r="G60893" s="11"/>
      <c r="H60893" s="11"/>
    </row>
    <row r="60894" spans="6:8" x14ac:dyDescent="0.25">
      <c r="F60894" s="11"/>
      <c r="G60894" s="11"/>
      <c r="H60894" s="11"/>
    </row>
    <row r="60895" spans="6:8" x14ac:dyDescent="0.25">
      <c r="F60895" s="11"/>
      <c r="G60895" s="11"/>
      <c r="H60895" s="11"/>
    </row>
    <row r="60896" spans="6:8" x14ac:dyDescent="0.25">
      <c r="F60896" s="11"/>
      <c r="G60896" s="11"/>
      <c r="H60896" s="11"/>
    </row>
    <row r="60897" spans="6:8" x14ac:dyDescent="0.25">
      <c r="F60897" s="11"/>
      <c r="G60897" s="11"/>
      <c r="H60897" s="11"/>
    </row>
    <row r="60898" spans="6:8" x14ac:dyDescent="0.25">
      <c r="F60898" s="11"/>
      <c r="G60898" s="11"/>
      <c r="H60898" s="11"/>
    </row>
    <row r="60899" spans="6:8" x14ac:dyDescent="0.25">
      <c r="F60899" s="11"/>
      <c r="G60899" s="11"/>
      <c r="H60899" s="11"/>
    </row>
    <row r="60900" spans="6:8" x14ac:dyDescent="0.25">
      <c r="F60900" s="11"/>
      <c r="G60900" s="11"/>
      <c r="H60900" s="11"/>
    </row>
    <row r="60901" spans="6:8" x14ac:dyDescent="0.25">
      <c r="F60901" s="11"/>
      <c r="G60901" s="11"/>
      <c r="H60901" s="11"/>
    </row>
    <row r="60902" spans="6:8" x14ac:dyDescent="0.25">
      <c r="F60902" s="11"/>
      <c r="G60902" s="11"/>
      <c r="H60902" s="11"/>
    </row>
    <row r="60903" spans="6:8" x14ac:dyDescent="0.25">
      <c r="F60903" s="11"/>
      <c r="G60903" s="11"/>
      <c r="H60903" s="11"/>
    </row>
    <row r="60904" spans="6:8" x14ac:dyDescent="0.25">
      <c r="F60904" s="11"/>
      <c r="G60904" s="11"/>
      <c r="H60904" s="11"/>
    </row>
    <row r="60905" spans="6:8" x14ac:dyDescent="0.25">
      <c r="F60905" s="11"/>
      <c r="G60905" s="11"/>
      <c r="H60905" s="11"/>
    </row>
    <row r="60906" spans="6:8" x14ac:dyDescent="0.25">
      <c r="F60906" s="11"/>
      <c r="G60906" s="11"/>
      <c r="H60906" s="11"/>
    </row>
    <row r="60907" spans="6:8" x14ac:dyDescent="0.25">
      <c r="F60907" s="11"/>
      <c r="G60907" s="11"/>
      <c r="H60907" s="11"/>
    </row>
    <row r="60908" spans="6:8" x14ac:dyDescent="0.25">
      <c r="F60908" s="11"/>
      <c r="G60908" s="11"/>
      <c r="H60908" s="11"/>
    </row>
    <row r="60909" spans="6:8" x14ac:dyDescent="0.25">
      <c r="F60909" s="11"/>
      <c r="G60909" s="11"/>
      <c r="H60909" s="11"/>
    </row>
    <row r="60910" spans="6:8" x14ac:dyDescent="0.25">
      <c r="F60910" s="11"/>
      <c r="G60910" s="11"/>
      <c r="H60910" s="11"/>
    </row>
    <row r="60911" spans="6:8" x14ac:dyDescent="0.25">
      <c r="F60911" s="11"/>
      <c r="G60911" s="11"/>
      <c r="H60911" s="11"/>
    </row>
    <row r="60912" spans="6:8" x14ac:dyDescent="0.25">
      <c r="F60912" s="11"/>
      <c r="G60912" s="11"/>
      <c r="H60912" s="11"/>
    </row>
    <row r="60913" spans="6:8" x14ac:dyDescent="0.25">
      <c r="F60913" s="11"/>
      <c r="G60913" s="11"/>
      <c r="H60913" s="11"/>
    </row>
    <row r="60914" spans="6:8" x14ac:dyDescent="0.25">
      <c r="F60914" s="11"/>
      <c r="G60914" s="11"/>
      <c r="H60914" s="11"/>
    </row>
    <row r="60915" spans="6:8" x14ac:dyDescent="0.25">
      <c r="F60915" s="11"/>
      <c r="G60915" s="11"/>
      <c r="H60915" s="11"/>
    </row>
    <row r="60916" spans="6:8" x14ac:dyDescent="0.25">
      <c r="F60916" s="11"/>
      <c r="G60916" s="11"/>
      <c r="H60916" s="11"/>
    </row>
    <row r="60917" spans="6:8" x14ac:dyDescent="0.25">
      <c r="F60917" s="11"/>
      <c r="G60917" s="11"/>
      <c r="H60917" s="11"/>
    </row>
    <row r="60918" spans="6:8" x14ac:dyDescent="0.25">
      <c r="F60918" s="11"/>
      <c r="G60918" s="11"/>
      <c r="H60918" s="11"/>
    </row>
    <row r="60919" spans="6:8" x14ac:dyDescent="0.25">
      <c r="F60919" s="11"/>
      <c r="G60919" s="11"/>
      <c r="H60919" s="11"/>
    </row>
    <row r="60920" spans="6:8" x14ac:dyDescent="0.25">
      <c r="F60920" s="11"/>
      <c r="G60920" s="11"/>
      <c r="H60920" s="11"/>
    </row>
    <row r="60921" spans="6:8" x14ac:dyDescent="0.25">
      <c r="F60921" s="11"/>
      <c r="G60921" s="11"/>
      <c r="H60921" s="11"/>
    </row>
    <row r="60922" spans="6:8" x14ac:dyDescent="0.25">
      <c r="F60922" s="11"/>
      <c r="G60922" s="11"/>
      <c r="H60922" s="11"/>
    </row>
    <row r="60923" spans="6:8" x14ac:dyDescent="0.25">
      <c r="F60923" s="11"/>
      <c r="G60923" s="11"/>
      <c r="H60923" s="11"/>
    </row>
    <row r="60924" spans="6:8" x14ac:dyDescent="0.25">
      <c r="F60924" s="11"/>
      <c r="G60924" s="11"/>
      <c r="H60924" s="11"/>
    </row>
    <row r="60925" spans="6:8" x14ac:dyDescent="0.25">
      <c r="F60925" s="11"/>
      <c r="G60925" s="11"/>
      <c r="H60925" s="11"/>
    </row>
    <row r="60926" spans="6:8" x14ac:dyDescent="0.25">
      <c r="F60926" s="11"/>
      <c r="G60926" s="11"/>
      <c r="H60926" s="11"/>
    </row>
    <row r="60927" spans="6:8" x14ac:dyDescent="0.25">
      <c r="F60927" s="11"/>
      <c r="G60927" s="11"/>
      <c r="H60927" s="11"/>
    </row>
    <row r="60928" spans="6:8" x14ac:dyDescent="0.25">
      <c r="F60928" s="11"/>
      <c r="G60928" s="11"/>
      <c r="H60928" s="11"/>
    </row>
    <row r="60929" spans="6:8" x14ac:dyDescent="0.25">
      <c r="F60929" s="11"/>
      <c r="G60929" s="11"/>
      <c r="H60929" s="11"/>
    </row>
    <row r="60930" spans="6:8" x14ac:dyDescent="0.25">
      <c r="F60930" s="11"/>
      <c r="G60930" s="11"/>
      <c r="H60930" s="11"/>
    </row>
    <row r="60931" spans="6:8" x14ac:dyDescent="0.25">
      <c r="F60931" s="11"/>
      <c r="G60931" s="11"/>
      <c r="H60931" s="11"/>
    </row>
    <row r="60932" spans="6:8" x14ac:dyDescent="0.25">
      <c r="F60932" s="11"/>
      <c r="G60932" s="11"/>
      <c r="H60932" s="11"/>
    </row>
    <row r="60933" spans="6:8" x14ac:dyDescent="0.25">
      <c r="F60933" s="11"/>
      <c r="G60933" s="11"/>
      <c r="H60933" s="11"/>
    </row>
    <row r="60934" spans="6:8" x14ac:dyDescent="0.25">
      <c r="F60934" s="11"/>
      <c r="G60934" s="11"/>
      <c r="H60934" s="11"/>
    </row>
    <row r="60935" spans="6:8" x14ac:dyDescent="0.25">
      <c r="F60935" s="11"/>
      <c r="G60935" s="11"/>
      <c r="H60935" s="11"/>
    </row>
    <row r="60936" spans="6:8" x14ac:dyDescent="0.25">
      <c r="F60936" s="11"/>
      <c r="G60936" s="11"/>
      <c r="H60936" s="11"/>
    </row>
    <row r="60937" spans="6:8" x14ac:dyDescent="0.25">
      <c r="F60937" s="11"/>
      <c r="G60937" s="11"/>
      <c r="H60937" s="11"/>
    </row>
    <row r="60938" spans="6:8" x14ac:dyDescent="0.25">
      <c r="F60938" s="11"/>
      <c r="G60938" s="11"/>
      <c r="H60938" s="11"/>
    </row>
    <row r="60939" spans="6:8" x14ac:dyDescent="0.25">
      <c r="F60939" s="11"/>
      <c r="G60939" s="11"/>
      <c r="H60939" s="11"/>
    </row>
    <row r="60940" spans="6:8" x14ac:dyDescent="0.25">
      <c r="F60940" s="11"/>
      <c r="G60940" s="11"/>
      <c r="H60940" s="11"/>
    </row>
    <row r="60941" spans="6:8" x14ac:dyDescent="0.25">
      <c r="F60941" s="11"/>
      <c r="G60941" s="11"/>
      <c r="H60941" s="11"/>
    </row>
    <row r="60942" spans="6:8" x14ac:dyDescent="0.25">
      <c r="F60942" s="11"/>
      <c r="G60942" s="11"/>
      <c r="H60942" s="11"/>
    </row>
    <row r="60943" spans="6:8" x14ac:dyDescent="0.25">
      <c r="F60943" s="11"/>
      <c r="G60943" s="11"/>
      <c r="H60943" s="11"/>
    </row>
    <row r="60944" spans="6:8" x14ac:dyDescent="0.25">
      <c r="F60944" s="11"/>
      <c r="G60944" s="11"/>
      <c r="H60944" s="11"/>
    </row>
    <row r="60945" spans="6:8" x14ac:dyDescent="0.25">
      <c r="F60945" s="11"/>
      <c r="G60945" s="11"/>
      <c r="H60945" s="11"/>
    </row>
    <row r="60946" spans="6:8" x14ac:dyDescent="0.25">
      <c r="F60946" s="11"/>
      <c r="G60946" s="11"/>
      <c r="H60946" s="11"/>
    </row>
    <row r="60947" spans="6:8" x14ac:dyDescent="0.25">
      <c r="F60947" s="11"/>
      <c r="G60947" s="11"/>
      <c r="H60947" s="11"/>
    </row>
    <row r="60948" spans="6:8" x14ac:dyDescent="0.25">
      <c r="F60948" s="11"/>
      <c r="G60948" s="11"/>
      <c r="H60948" s="11"/>
    </row>
    <row r="60949" spans="6:8" x14ac:dyDescent="0.25">
      <c r="F60949" s="11"/>
      <c r="G60949" s="11"/>
      <c r="H60949" s="11"/>
    </row>
    <row r="60950" spans="6:8" x14ac:dyDescent="0.25">
      <c r="F60950" s="11"/>
      <c r="G60950" s="11"/>
      <c r="H60950" s="11"/>
    </row>
    <row r="60951" spans="6:8" x14ac:dyDescent="0.25">
      <c r="F60951" s="11"/>
      <c r="G60951" s="11"/>
      <c r="H60951" s="11"/>
    </row>
    <row r="60952" spans="6:8" x14ac:dyDescent="0.25">
      <c r="F60952" s="11"/>
      <c r="G60952" s="11"/>
      <c r="H60952" s="11"/>
    </row>
    <row r="60953" spans="6:8" x14ac:dyDescent="0.25">
      <c r="F60953" s="11"/>
      <c r="G60953" s="11"/>
      <c r="H60953" s="11"/>
    </row>
    <row r="60954" spans="6:8" x14ac:dyDescent="0.25">
      <c r="F60954" s="11"/>
      <c r="G60954" s="11"/>
      <c r="H60954" s="11"/>
    </row>
    <row r="60955" spans="6:8" x14ac:dyDescent="0.25">
      <c r="F60955" s="11"/>
      <c r="G60955" s="11"/>
      <c r="H60955" s="11"/>
    </row>
    <row r="60956" spans="6:8" x14ac:dyDescent="0.25">
      <c r="F60956" s="11"/>
      <c r="G60956" s="11"/>
      <c r="H60956" s="11"/>
    </row>
    <row r="60957" spans="6:8" x14ac:dyDescent="0.25">
      <c r="F60957" s="11"/>
      <c r="G60957" s="11"/>
      <c r="H60957" s="11"/>
    </row>
    <row r="60958" spans="6:8" x14ac:dyDescent="0.25">
      <c r="F60958" s="11"/>
      <c r="G60958" s="11"/>
      <c r="H60958" s="11"/>
    </row>
    <row r="60959" spans="6:8" x14ac:dyDescent="0.25">
      <c r="F60959" s="11"/>
      <c r="G60959" s="11"/>
      <c r="H60959" s="11"/>
    </row>
    <row r="60960" spans="6:8" x14ac:dyDescent="0.25">
      <c r="F60960" s="11"/>
      <c r="G60960" s="11"/>
      <c r="H60960" s="11"/>
    </row>
    <row r="60961" spans="6:8" x14ac:dyDescent="0.25">
      <c r="F60961" s="11"/>
      <c r="G60961" s="11"/>
      <c r="H60961" s="11"/>
    </row>
    <row r="60962" spans="6:8" x14ac:dyDescent="0.25">
      <c r="F60962" s="11"/>
      <c r="G60962" s="11"/>
      <c r="H60962" s="11"/>
    </row>
    <row r="60963" spans="6:8" x14ac:dyDescent="0.25">
      <c r="F60963" s="11"/>
      <c r="G60963" s="11"/>
      <c r="H60963" s="11"/>
    </row>
    <row r="60964" spans="6:8" x14ac:dyDescent="0.25">
      <c r="F60964" s="11"/>
      <c r="G60964" s="11"/>
      <c r="H60964" s="11"/>
    </row>
    <row r="60965" spans="6:8" x14ac:dyDescent="0.25">
      <c r="F60965" s="11"/>
      <c r="G60965" s="11"/>
      <c r="H60965" s="11"/>
    </row>
    <row r="60966" spans="6:8" x14ac:dyDescent="0.25">
      <c r="F60966" s="11"/>
      <c r="G60966" s="11"/>
      <c r="H60966" s="11"/>
    </row>
    <row r="60967" spans="6:8" x14ac:dyDescent="0.25">
      <c r="F60967" s="11"/>
      <c r="G60967" s="11"/>
      <c r="H60967" s="11"/>
    </row>
    <row r="60968" spans="6:8" x14ac:dyDescent="0.25">
      <c r="F60968" s="11"/>
      <c r="G60968" s="11"/>
      <c r="H60968" s="11"/>
    </row>
    <row r="60969" spans="6:8" x14ac:dyDescent="0.25">
      <c r="F60969" s="11"/>
      <c r="G60969" s="11"/>
      <c r="H60969" s="11"/>
    </row>
    <row r="60970" spans="6:8" x14ac:dyDescent="0.25">
      <c r="F60970" s="11"/>
      <c r="G60970" s="11"/>
      <c r="H60970" s="11"/>
    </row>
    <row r="60971" spans="6:8" x14ac:dyDescent="0.25">
      <c r="F60971" s="11"/>
      <c r="G60971" s="11"/>
      <c r="H60971" s="11"/>
    </row>
    <row r="60972" spans="6:8" x14ac:dyDescent="0.25">
      <c r="F60972" s="11"/>
      <c r="G60972" s="11"/>
      <c r="H60972" s="11"/>
    </row>
    <row r="60973" spans="6:8" x14ac:dyDescent="0.25">
      <c r="F60973" s="11"/>
      <c r="G60973" s="11"/>
      <c r="H60973" s="11"/>
    </row>
    <row r="60974" spans="6:8" x14ac:dyDescent="0.25">
      <c r="F60974" s="11"/>
      <c r="G60974" s="11"/>
      <c r="H60974" s="11"/>
    </row>
    <row r="60975" spans="6:8" x14ac:dyDescent="0.25">
      <c r="F60975" s="11"/>
      <c r="G60975" s="11"/>
      <c r="H60975" s="11"/>
    </row>
    <row r="60976" spans="6:8" x14ac:dyDescent="0.25">
      <c r="F60976" s="11"/>
      <c r="G60976" s="11"/>
      <c r="H60976" s="11"/>
    </row>
    <row r="60977" spans="6:8" x14ac:dyDescent="0.25">
      <c r="F60977" s="11"/>
      <c r="G60977" s="11"/>
      <c r="H60977" s="11"/>
    </row>
    <row r="60978" spans="6:8" x14ac:dyDescent="0.25">
      <c r="F60978" s="11"/>
      <c r="G60978" s="11"/>
      <c r="H60978" s="11"/>
    </row>
    <row r="60979" spans="6:8" x14ac:dyDescent="0.25">
      <c r="F60979" s="11"/>
      <c r="G60979" s="11"/>
      <c r="H60979" s="11"/>
    </row>
    <row r="60980" spans="6:8" x14ac:dyDescent="0.25">
      <c r="F60980" s="11"/>
      <c r="G60980" s="11"/>
      <c r="H60980" s="11"/>
    </row>
    <row r="60981" spans="6:8" x14ac:dyDescent="0.25">
      <c r="F60981" s="11"/>
      <c r="G60981" s="11"/>
      <c r="H60981" s="11"/>
    </row>
    <row r="60982" spans="6:8" x14ac:dyDescent="0.25">
      <c r="F60982" s="11"/>
      <c r="G60982" s="11"/>
      <c r="H60982" s="11"/>
    </row>
    <row r="60983" spans="6:8" x14ac:dyDescent="0.25">
      <c r="F60983" s="11"/>
      <c r="G60983" s="11"/>
      <c r="H60983" s="11"/>
    </row>
    <row r="60984" spans="6:8" x14ac:dyDescent="0.25">
      <c r="F60984" s="11"/>
      <c r="G60984" s="11"/>
      <c r="H60984" s="11"/>
    </row>
    <row r="60985" spans="6:8" x14ac:dyDescent="0.25">
      <c r="F60985" s="11"/>
      <c r="G60985" s="11"/>
      <c r="H60985" s="11"/>
    </row>
    <row r="60986" spans="6:8" x14ac:dyDescent="0.25">
      <c r="F60986" s="11"/>
      <c r="G60986" s="11"/>
      <c r="H60986" s="11"/>
    </row>
    <row r="60987" spans="6:8" x14ac:dyDescent="0.25">
      <c r="F60987" s="11"/>
      <c r="G60987" s="11"/>
      <c r="H60987" s="11"/>
    </row>
    <row r="60988" spans="6:8" x14ac:dyDescent="0.25">
      <c r="F60988" s="11"/>
      <c r="G60988" s="11"/>
      <c r="H60988" s="11"/>
    </row>
    <row r="60989" spans="6:8" x14ac:dyDescent="0.25">
      <c r="F60989" s="11"/>
      <c r="G60989" s="11"/>
      <c r="H60989" s="11"/>
    </row>
    <row r="60990" spans="6:8" x14ac:dyDescent="0.25">
      <c r="F60990" s="11"/>
      <c r="G60990" s="11"/>
      <c r="H60990" s="11"/>
    </row>
    <row r="60991" spans="6:8" x14ac:dyDescent="0.25">
      <c r="F60991" s="11"/>
      <c r="G60991" s="11"/>
      <c r="H60991" s="11"/>
    </row>
    <row r="60992" spans="6:8" x14ac:dyDescent="0.25">
      <c r="F60992" s="11"/>
      <c r="G60992" s="11"/>
      <c r="H60992" s="11"/>
    </row>
    <row r="60993" spans="6:8" x14ac:dyDescent="0.25">
      <c r="F60993" s="11"/>
      <c r="G60993" s="11"/>
      <c r="H60993" s="11"/>
    </row>
    <row r="60994" spans="6:8" x14ac:dyDescent="0.25">
      <c r="F60994" s="11"/>
      <c r="G60994" s="11"/>
      <c r="H60994" s="11"/>
    </row>
    <row r="60995" spans="6:8" x14ac:dyDescent="0.25">
      <c r="F60995" s="11"/>
      <c r="G60995" s="11"/>
      <c r="H60995" s="11"/>
    </row>
    <row r="60996" spans="6:8" x14ac:dyDescent="0.25">
      <c r="F60996" s="11"/>
      <c r="G60996" s="11"/>
      <c r="H60996" s="11"/>
    </row>
    <row r="60997" spans="6:8" x14ac:dyDescent="0.25">
      <c r="F60997" s="11"/>
      <c r="G60997" s="11"/>
      <c r="H60997" s="11"/>
    </row>
    <row r="60998" spans="6:8" x14ac:dyDescent="0.25">
      <c r="F60998" s="11"/>
      <c r="G60998" s="11"/>
      <c r="H60998" s="11"/>
    </row>
    <row r="60999" spans="6:8" x14ac:dyDescent="0.25">
      <c r="F60999" s="11"/>
      <c r="G60999" s="11"/>
      <c r="H60999" s="11"/>
    </row>
    <row r="61000" spans="6:8" x14ac:dyDescent="0.25">
      <c r="F61000" s="11"/>
      <c r="G61000" s="11"/>
      <c r="H61000" s="11"/>
    </row>
    <row r="61001" spans="6:8" x14ac:dyDescent="0.25">
      <c r="F61001" s="11"/>
      <c r="G61001" s="11"/>
      <c r="H61001" s="11"/>
    </row>
    <row r="61002" spans="6:8" x14ac:dyDescent="0.25">
      <c r="F61002" s="11"/>
      <c r="G61002" s="11"/>
      <c r="H61002" s="11"/>
    </row>
    <row r="61003" spans="6:8" x14ac:dyDescent="0.25">
      <c r="F61003" s="11"/>
      <c r="G61003" s="11"/>
      <c r="H61003" s="11"/>
    </row>
    <row r="61004" spans="6:8" x14ac:dyDescent="0.25">
      <c r="F61004" s="11"/>
      <c r="G61004" s="11"/>
      <c r="H61004" s="11"/>
    </row>
    <row r="61005" spans="6:8" x14ac:dyDescent="0.25">
      <c r="F61005" s="11"/>
      <c r="G61005" s="11"/>
      <c r="H61005" s="11"/>
    </row>
    <row r="61006" spans="6:8" x14ac:dyDescent="0.25">
      <c r="F61006" s="11"/>
      <c r="G61006" s="11"/>
      <c r="H61006" s="11"/>
    </row>
    <row r="61007" spans="6:8" x14ac:dyDescent="0.25">
      <c r="F61007" s="11"/>
      <c r="G61007" s="11"/>
      <c r="H61007" s="11"/>
    </row>
    <row r="61008" spans="6:8" x14ac:dyDescent="0.25">
      <c r="F61008" s="11"/>
      <c r="G61008" s="11"/>
      <c r="H61008" s="11"/>
    </row>
    <row r="61009" spans="6:8" x14ac:dyDescent="0.25">
      <c r="F61009" s="11"/>
      <c r="G61009" s="11"/>
      <c r="H61009" s="11"/>
    </row>
    <row r="61010" spans="6:8" x14ac:dyDescent="0.25">
      <c r="F61010" s="11"/>
      <c r="G61010" s="11"/>
      <c r="H61010" s="11"/>
    </row>
    <row r="61011" spans="6:8" x14ac:dyDescent="0.25">
      <c r="F61011" s="11"/>
      <c r="G61011" s="11"/>
      <c r="H61011" s="11"/>
    </row>
    <row r="61012" spans="6:8" x14ac:dyDescent="0.25">
      <c r="F61012" s="11"/>
      <c r="G61012" s="11"/>
      <c r="H61012" s="11"/>
    </row>
    <row r="61013" spans="6:8" x14ac:dyDescent="0.25">
      <c r="F61013" s="11"/>
      <c r="G61013" s="11"/>
      <c r="H61013" s="11"/>
    </row>
    <row r="61014" spans="6:8" x14ac:dyDescent="0.25">
      <c r="F61014" s="11"/>
      <c r="G61014" s="11"/>
      <c r="H61014" s="11"/>
    </row>
    <row r="61015" spans="6:8" x14ac:dyDescent="0.25">
      <c r="F61015" s="11"/>
      <c r="G61015" s="11"/>
      <c r="H61015" s="11"/>
    </row>
    <row r="61016" spans="6:8" x14ac:dyDescent="0.25">
      <c r="F61016" s="11"/>
      <c r="G61016" s="11"/>
      <c r="H61016" s="11"/>
    </row>
    <row r="61017" spans="6:8" x14ac:dyDescent="0.25">
      <c r="F61017" s="11"/>
      <c r="G61017" s="11"/>
      <c r="H61017" s="11"/>
    </row>
    <row r="61018" spans="6:8" x14ac:dyDescent="0.25">
      <c r="F61018" s="11"/>
      <c r="G61018" s="11"/>
      <c r="H61018" s="11"/>
    </row>
    <row r="61019" spans="6:8" x14ac:dyDescent="0.25">
      <c r="F61019" s="11"/>
      <c r="G61019" s="11"/>
      <c r="H61019" s="11"/>
    </row>
    <row r="61020" spans="6:8" x14ac:dyDescent="0.25">
      <c r="F61020" s="11"/>
      <c r="G61020" s="11"/>
      <c r="H61020" s="11"/>
    </row>
    <row r="61021" spans="6:8" x14ac:dyDescent="0.25">
      <c r="F61021" s="11"/>
      <c r="G61021" s="11"/>
      <c r="H61021" s="11"/>
    </row>
    <row r="61022" spans="6:8" x14ac:dyDescent="0.25">
      <c r="F61022" s="11"/>
      <c r="G61022" s="11"/>
      <c r="H61022" s="11"/>
    </row>
    <row r="61023" spans="6:8" x14ac:dyDescent="0.25">
      <c r="F61023" s="11"/>
      <c r="G61023" s="11"/>
      <c r="H61023" s="11"/>
    </row>
    <row r="61024" spans="6:8" x14ac:dyDescent="0.25">
      <c r="F61024" s="11"/>
      <c r="G61024" s="11"/>
      <c r="H61024" s="11"/>
    </row>
    <row r="61025" spans="6:8" x14ac:dyDescent="0.25">
      <c r="F61025" s="11"/>
      <c r="G61025" s="11"/>
      <c r="H61025" s="11"/>
    </row>
    <row r="61026" spans="6:8" x14ac:dyDescent="0.25">
      <c r="F61026" s="11"/>
      <c r="G61026" s="11"/>
      <c r="H61026" s="11"/>
    </row>
    <row r="61027" spans="6:8" x14ac:dyDescent="0.25">
      <c r="F61027" s="11"/>
      <c r="G61027" s="11"/>
      <c r="H61027" s="11"/>
    </row>
    <row r="61028" spans="6:8" x14ac:dyDescent="0.25">
      <c r="F61028" s="11"/>
      <c r="G61028" s="11"/>
      <c r="H61028" s="11"/>
    </row>
    <row r="61029" spans="6:8" x14ac:dyDescent="0.25">
      <c r="F61029" s="11"/>
      <c r="G61029" s="11"/>
      <c r="H61029" s="11"/>
    </row>
    <row r="61030" spans="6:8" x14ac:dyDescent="0.25">
      <c r="F61030" s="11"/>
      <c r="G61030" s="11"/>
      <c r="H61030" s="11"/>
    </row>
    <row r="61031" spans="6:8" x14ac:dyDescent="0.25">
      <c r="F61031" s="11"/>
      <c r="G61031" s="11"/>
      <c r="H61031" s="11"/>
    </row>
    <row r="61032" spans="6:8" x14ac:dyDescent="0.25">
      <c r="F61032" s="11"/>
      <c r="G61032" s="11"/>
      <c r="H61032" s="11"/>
    </row>
    <row r="61033" spans="6:8" x14ac:dyDescent="0.25">
      <c r="F61033" s="11"/>
      <c r="G61033" s="11"/>
      <c r="H61033" s="11"/>
    </row>
    <row r="61034" spans="6:8" x14ac:dyDescent="0.25">
      <c r="F61034" s="11"/>
      <c r="G61034" s="11"/>
      <c r="H61034" s="11"/>
    </row>
    <row r="61035" spans="6:8" x14ac:dyDescent="0.25">
      <c r="F61035" s="11"/>
      <c r="G61035" s="11"/>
      <c r="H61035" s="11"/>
    </row>
    <row r="61036" spans="6:8" x14ac:dyDescent="0.25">
      <c r="F61036" s="11"/>
      <c r="G61036" s="11"/>
      <c r="H61036" s="11"/>
    </row>
    <row r="61037" spans="6:8" x14ac:dyDescent="0.25">
      <c r="F61037" s="11"/>
      <c r="G61037" s="11"/>
      <c r="H61037" s="11"/>
    </row>
    <row r="61038" spans="6:8" x14ac:dyDescent="0.25">
      <c r="F61038" s="11"/>
      <c r="G61038" s="11"/>
      <c r="H61038" s="11"/>
    </row>
    <row r="61039" spans="6:8" x14ac:dyDescent="0.25">
      <c r="F61039" s="11"/>
      <c r="G61039" s="11"/>
      <c r="H61039" s="11"/>
    </row>
    <row r="61040" spans="6:8" x14ac:dyDescent="0.25">
      <c r="F61040" s="11"/>
      <c r="G61040" s="11"/>
      <c r="H61040" s="11"/>
    </row>
    <row r="61041" spans="6:8" x14ac:dyDescent="0.25">
      <c r="F61041" s="11"/>
      <c r="G61041" s="11"/>
      <c r="H61041" s="11"/>
    </row>
    <row r="61042" spans="6:8" x14ac:dyDescent="0.25">
      <c r="F61042" s="11"/>
      <c r="G61042" s="11"/>
      <c r="H61042" s="11"/>
    </row>
    <row r="61043" spans="6:8" x14ac:dyDescent="0.25">
      <c r="F61043" s="11"/>
      <c r="G61043" s="11"/>
      <c r="H61043" s="11"/>
    </row>
    <row r="61044" spans="6:8" x14ac:dyDescent="0.25">
      <c r="F61044" s="11"/>
      <c r="G61044" s="11"/>
      <c r="H61044" s="11"/>
    </row>
    <row r="61045" spans="6:8" x14ac:dyDescent="0.25">
      <c r="F61045" s="11"/>
      <c r="G61045" s="11"/>
      <c r="H61045" s="11"/>
    </row>
    <row r="61046" spans="6:8" x14ac:dyDescent="0.25">
      <c r="F61046" s="11"/>
      <c r="G61046" s="11"/>
      <c r="H61046" s="11"/>
    </row>
    <row r="61047" spans="6:8" x14ac:dyDescent="0.25">
      <c r="F61047" s="11"/>
      <c r="G61047" s="11"/>
      <c r="H61047" s="11"/>
    </row>
    <row r="61048" spans="6:8" x14ac:dyDescent="0.25">
      <c r="F61048" s="11"/>
      <c r="G61048" s="11"/>
      <c r="H61048" s="11"/>
    </row>
    <row r="61049" spans="6:8" x14ac:dyDescent="0.25">
      <c r="F61049" s="11"/>
      <c r="G61049" s="11"/>
      <c r="H61049" s="11"/>
    </row>
    <row r="61050" spans="6:8" x14ac:dyDescent="0.25">
      <c r="F61050" s="11"/>
      <c r="G61050" s="11"/>
      <c r="H61050" s="11"/>
    </row>
    <row r="61051" spans="6:8" x14ac:dyDescent="0.25">
      <c r="F61051" s="11"/>
      <c r="G61051" s="11"/>
      <c r="H61051" s="11"/>
    </row>
    <row r="61052" spans="6:8" x14ac:dyDescent="0.25">
      <c r="F61052" s="11"/>
      <c r="G61052" s="11"/>
      <c r="H61052" s="11"/>
    </row>
    <row r="61053" spans="6:8" x14ac:dyDescent="0.25">
      <c r="F61053" s="11"/>
      <c r="G61053" s="11"/>
      <c r="H61053" s="11"/>
    </row>
    <row r="61054" spans="6:8" x14ac:dyDescent="0.25">
      <c r="F61054" s="11"/>
      <c r="G61054" s="11"/>
      <c r="H61054" s="11"/>
    </row>
    <row r="61055" spans="6:8" x14ac:dyDescent="0.25">
      <c r="F61055" s="11"/>
      <c r="G61055" s="11"/>
      <c r="H61055" s="11"/>
    </row>
    <row r="61056" spans="6:8" x14ac:dyDescent="0.25">
      <c r="F61056" s="11"/>
      <c r="G61056" s="11"/>
      <c r="H61056" s="11"/>
    </row>
    <row r="61057" spans="6:8" x14ac:dyDescent="0.25">
      <c r="F61057" s="11"/>
      <c r="G61057" s="11"/>
      <c r="H61057" s="11"/>
    </row>
    <row r="61058" spans="6:8" x14ac:dyDescent="0.25">
      <c r="F61058" s="11"/>
      <c r="G61058" s="11"/>
      <c r="H61058" s="11"/>
    </row>
    <row r="61059" spans="6:8" x14ac:dyDescent="0.25">
      <c r="F61059" s="11"/>
      <c r="G61059" s="11"/>
      <c r="H61059" s="11"/>
    </row>
    <row r="61060" spans="6:8" x14ac:dyDescent="0.25">
      <c r="F61060" s="11"/>
      <c r="G61060" s="11"/>
      <c r="H61060" s="11"/>
    </row>
    <row r="61061" spans="6:8" x14ac:dyDescent="0.25">
      <c r="F61061" s="11"/>
      <c r="G61061" s="11"/>
      <c r="H61061" s="11"/>
    </row>
    <row r="61062" spans="6:8" x14ac:dyDescent="0.25">
      <c r="F61062" s="11"/>
      <c r="G61062" s="11"/>
      <c r="H61062" s="11"/>
    </row>
    <row r="61063" spans="6:8" x14ac:dyDescent="0.25">
      <c r="F61063" s="11"/>
      <c r="G61063" s="11"/>
      <c r="H61063" s="11"/>
    </row>
    <row r="61064" spans="6:8" x14ac:dyDescent="0.25">
      <c r="F61064" s="11"/>
      <c r="G61064" s="11"/>
      <c r="H61064" s="11"/>
    </row>
    <row r="61065" spans="6:8" x14ac:dyDescent="0.25">
      <c r="F61065" s="11"/>
      <c r="G61065" s="11"/>
      <c r="H61065" s="11"/>
    </row>
    <row r="61066" spans="6:8" x14ac:dyDescent="0.25">
      <c r="F61066" s="11"/>
      <c r="G61066" s="11"/>
      <c r="H61066" s="11"/>
    </row>
    <row r="61067" spans="6:8" x14ac:dyDescent="0.25">
      <c r="F61067" s="11"/>
      <c r="G61067" s="11"/>
      <c r="H61067" s="11"/>
    </row>
    <row r="61068" spans="6:8" x14ac:dyDescent="0.25">
      <c r="F61068" s="11"/>
      <c r="G61068" s="11"/>
      <c r="H61068" s="11"/>
    </row>
    <row r="61069" spans="6:8" x14ac:dyDescent="0.25">
      <c r="F61069" s="11"/>
      <c r="G61069" s="11"/>
      <c r="H61069" s="11"/>
    </row>
    <row r="61070" spans="6:8" x14ac:dyDescent="0.25">
      <c r="F61070" s="11"/>
      <c r="G61070" s="11"/>
      <c r="H61070" s="11"/>
    </row>
    <row r="61071" spans="6:8" x14ac:dyDescent="0.25">
      <c r="F61071" s="11"/>
      <c r="G61071" s="11"/>
      <c r="H61071" s="11"/>
    </row>
    <row r="61072" spans="6:8" x14ac:dyDescent="0.25">
      <c r="F61072" s="11"/>
      <c r="G61072" s="11"/>
      <c r="H61072" s="11"/>
    </row>
    <row r="61073" spans="6:8" x14ac:dyDescent="0.25">
      <c r="F61073" s="11"/>
      <c r="G61073" s="11"/>
      <c r="H61073" s="11"/>
    </row>
    <row r="61074" spans="6:8" x14ac:dyDescent="0.25">
      <c r="F61074" s="11"/>
      <c r="G61074" s="11"/>
      <c r="H61074" s="11"/>
    </row>
    <row r="61075" spans="6:8" x14ac:dyDescent="0.25">
      <c r="F61075" s="11"/>
      <c r="G61075" s="11"/>
      <c r="H61075" s="11"/>
    </row>
    <row r="61076" spans="6:8" x14ac:dyDescent="0.25">
      <c r="F61076" s="11"/>
      <c r="G61076" s="11"/>
      <c r="H61076" s="11"/>
    </row>
    <row r="61077" spans="6:8" x14ac:dyDescent="0.25">
      <c r="F61077" s="11"/>
      <c r="G61077" s="11"/>
      <c r="H61077" s="11"/>
    </row>
    <row r="61078" spans="6:8" x14ac:dyDescent="0.25">
      <c r="F61078" s="11"/>
      <c r="G61078" s="11"/>
      <c r="H61078" s="11"/>
    </row>
    <row r="61079" spans="6:8" x14ac:dyDescent="0.25">
      <c r="F61079" s="11"/>
      <c r="G61079" s="11"/>
      <c r="H61079" s="11"/>
    </row>
    <row r="61080" spans="6:8" x14ac:dyDescent="0.25">
      <c r="F61080" s="11"/>
      <c r="G61080" s="11"/>
      <c r="H61080" s="11"/>
    </row>
    <row r="61081" spans="6:8" x14ac:dyDescent="0.25">
      <c r="F61081" s="11"/>
      <c r="G61081" s="11"/>
      <c r="H61081" s="11"/>
    </row>
    <row r="61082" spans="6:8" x14ac:dyDescent="0.25">
      <c r="F61082" s="11"/>
      <c r="G61082" s="11"/>
      <c r="H61082" s="11"/>
    </row>
    <row r="61083" spans="6:8" x14ac:dyDescent="0.25">
      <c r="F61083" s="11"/>
      <c r="G61083" s="11"/>
      <c r="H61083" s="11"/>
    </row>
    <row r="61084" spans="6:8" x14ac:dyDescent="0.25">
      <c r="F61084" s="11"/>
      <c r="G61084" s="11"/>
      <c r="H61084" s="11"/>
    </row>
    <row r="61085" spans="6:8" x14ac:dyDescent="0.25">
      <c r="F61085" s="11"/>
      <c r="G61085" s="11"/>
      <c r="H61085" s="11"/>
    </row>
    <row r="61086" spans="6:8" x14ac:dyDescent="0.25">
      <c r="F61086" s="11"/>
      <c r="G61086" s="11"/>
      <c r="H61086" s="11"/>
    </row>
    <row r="61087" spans="6:8" x14ac:dyDescent="0.25">
      <c r="F61087" s="11"/>
      <c r="G61087" s="11"/>
      <c r="H61087" s="11"/>
    </row>
    <row r="61088" spans="6:8" x14ac:dyDescent="0.25">
      <c r="F61088" s="11"/>
      <c r="G61088" s="11"/>
      <c r="H61088" s="11"/>
    </row>
    <row r="61089" spans="6:8" x14ac:dyDescent="0.25">
      <c r="F61089" s="11"/>
      <c r="G61089" s="11"/>
      <c r="H61089" s="11"/>
    </row>
    <row r="61090" spans="6:8" x14ac:dyDescent="0.25">
      <c r="F61090" s="11"/>
      <c r="G61090" s="11"/>
      <c r="H61090" s="11"/>
    </row>
    <row r="61091" spans="6:8" x14ac:dyDescent="0.25">
      <c r="F61091" s="11"/>
      <c r="G61091" s="11"/>
      <c r="H61091" s="11"/>
    </row>
    <row r="61092" spans="6:8" x14ac:dyDescent="0.25">
      <c r="F61092" s="11"/>
      <c r="G61092" s="11"/>
      <c r="H61092" s="11"/>
    </row>
    <row r="61093" spans="6:8" x14ac:dyDescent="0.25">
      <c r="F61093" s="11"/>
      <c r="G61093" s="11"/>
      <c r="H61093" s="11"/>
    </row>
    <row r="61094" spans="6:8" x14ac:dyDescent="0.25">
      <c r="F61094" s="11"/>
      <c r="G61094" s="11"/>
      <c r="H61094" s="11"/>
    </row>
    <row r="61095" spans="6:8" x14ac:dyDescent="0.25">
      <c r="F61095" s="11"/>
      <c r="G61095" s="11"/>
      <c r="H61095" s="11"/>
    </row>
    <row r="61096" spans="6:8" x14ac:dyDescent="0.25">
      <c r="F61096" s="11"/>
      <c r="G61096" s="11"/>
      <c r="H61096" s="11"/>
    </row>
    <row r="61097" spans="6:8" x14ac:dyDescent="0.25">
      <c r="F61097" s="11"/>
      <c r="G61097" s="11"/>
      <c r="H61097" s="11"/>
    </row>
    <row r="61098" spans="6:8" x14ac:dyDescent="0.25">
      <c r="F61098" s="11"/>
      <c r="G61098" s="11"/>
      <c r="H61098" s="11"/>
    </row>
    <row r="61099" spans="6:8" x14ac:dyDescent="0.25">
      <c r="F61099" s="11"/>
      <c r="G61099" s="11"/>
      <c r="H61099" s="11"/>
    </row>
    <row r="61100" spans="6:8" x14ac:dyDescent="0.25">
      <c r="F61100" s="11"/>
      <c r="G61100" s="11"/>
      <c r="H61100" s="11"/>
    </row>
    <row r="61101" spans="6:8" x14ac:dyDescent="0.25">
      <c r="F61101" s="11"/>
      <c r="G61101" s="11"/>
      <c r="H61101" s="11"/>
    </row>
    <row r="61102" spans="6:8" x14ac:dyDescent="0.25">
      <c r="F61102" s="11"/>
      <c r="G61102" s="11"/>
      <c r="H61102" s="11"/>
    </row>
    <row r="61103" spans="6:8" x14ac:dyDescent="0.25">
      <c r="F61103" s="11"/>
      <c r="G61103" s="11"/>
      <c r="H61103" s="11"/>
    </row>
    <row r="61104" spans="6:8" x14ac:dyDescent="0.25">
      <c r="F61104" s="11"/>
      <c r="G61104" s="11"/>
      <c r="H61104" s="11"/>
    </row>
    <row r="61105" spans="6:8" x14ac:dyDescent="0.25">
      <c r="F61105" s="11"/>
      <c r="G61105" s="11"/>
      <c r="H61105" s="11"/>
    </row>
    <row r="61106" spans="6:8" x14ac:dyDescent="0.25">
      <c r="F61106" s="11"/>
      <c r="G61106" s="11"/>
      <c r="H61106" s="11"/>
    </row>
    <row r="61107" spans="6:8" x14ac:dyDescent="0.25">
      <c r="F61107" s="11"/>
      <c r="G61107" s="11"/>
      <c r="H61107" s="11"/>
    </row>
    <row r="61108" spans="6:8" x14ac:dyDescent="0.25">
      <c r="F61108" s="11"/>
      <c r="G61108" s="11"/>
      <c r="H61108" s="11"/>
    </row>
    <row r="61109" spans="6:8" x14ac:dyDescent="0.25">
      <c r="F61109" s="11"/>
      <c r="G61109" s="11"/>
      <c r="H61109" s="11"/>
    </row>
    <row r="61110" spans="6:8" x14ac:dyDescent="0.25">
      <c r="F61110" s="11"/>
      <c r="G61110" s="11"/>
      <c r="H61110" s="11"/>
    </row>
    <row r="61111" spans="6:8" x14ac:dyDescent="0.25">
      <c r="F61111" s="11"/>
      <c r="G61111" s="11"/>
      <c r="H61111" s="11"/>
    </row>
    <row r="61112" spans="6:8" x14ac:dyDescent="0.25">
      <c r="F61112" s="11"/>
      <c r="G61112" s="11"/>
      <c r="H61112" s="11"/>
    </row>
    <row r="61113" spans="6:8" x14ac:dyDescent="0.25">
      <c r="F61113" s="11"/>
      <c r="G61113" s="11"/>
      <c r="H61113" s="11"/>
    </row>
    <row r="61114" spans="6:8" x14ac:dyDescent="0.25">
      <c r="F61114" s="11"/>
      <c r="G61114" s="11"/>
      <c r="H61114" s="11"/>
    </row>
    <row r="61115" spans="6:8" x14ac:dyDescent="0.25">
      <c r="F61115" s="11"/>
      <c r="G61115" s="11"/>
      <c r="H61115" s="11"/>
    </row>
    <row r="61116" spans="6:8" x14ac:dyDescent="0.25">
      <c r="F61116" s="11"/>
      <c r="G61116" s="11"/>
      <c r="H61116" s="11"/>
    </row>
    <row r="61117" spans="6:8" x14ac:dyDescent="0.25">
      <c r="F61117" s="11"/>
      <c r="G61117" s="11"/>
      <c r="H61117" s="11"/>
    </row>
    <row r="61118" spans="6:8" x14ac:dyDescent="0.25">
      <c r="F61118" s="11"/>
      <c r="G61118" s="11"/>
      <c r="H61118" s="11"/>
    </row>
    <row r="61119" spans="6:8" x14ac:dyDescent="0.25">
      <c r="F61119" s="11"/>
      <c r="G61119" s="11"/>
      <c r="H61119" s="11"/>
    </row>
    <row r="61120" spans="6:8" x14ac:dyDescent="0.25">
      <c r="F61120" s="11"/>
      <c r="G61120" s="11"/>
      <c r="H61120" s="11"/>
    </row>
    <row r="61121" spans="6:8" x14ac:dyDescent="0.25">
      <c r="F61121" s="11"/>
      <c r="G61121" s="11"/>
      <c r="H61121" s="11"/>
    </row>
    <row r="61122" spans="6:8" x14ac:dyDescent="0.25">
      <c r="F61122" s="11"/>
      <c r="G61122" s="11"/>
      <c r="H61122" s="11"/>
    </row>
    <row r="61123" spans="6:8" x14ac:dyDescent="0.25">
      <c r="F61123" s="11"/>
      <c r="G61123" s="11"/>
      <c r="H61123" s="11"/>
    </row>
    <row r="61124" spans="6:8" x14ac:dyDescent="0.25">
      <c r="F61124" s="11"/>
      <c r="G61124" s="11"/>
      <c r="H61124" s="11"/>
    </row>
    <row r="61125" spans="6:8" x14ac:dyDescent="0.25">
      <c r="F61125" s="11"/>
      <c r="G61125" s="11"/>
      <c r="H61125" s="11"/>
    </row>
    <row r="61126" spans="6:8" x14ac:dyDescent="0.25">
      <c r="F61126" s="11"/>
      <c r="G61126" s="11"/>
      <c r="H61126" s="11"/>
    </row>
    <row r="61127" spans="6:8" x14ac:dyDescent="0.25">
      <c r="F61127" s="11"/>
      <c r="G61127" s="11"/>
      <c r="H61127" s="11"/>
    </row>
    <row r="61128" spans="6:8" x14ac:dyDescent="0.25">
      <c r="F61128" s="11"/>
      <c r="G61128" s="11"/>
      <c r="H61128" s="11"/>
    </row>
    <row r="61129" spans="6:8" x14ac:dyDescent="0.25">
      <c r="F61129" s="11"/>
      <c r="G61129" s="11"/>
      <c r="H61129" s="11"/>
    </row>
    <row r="61130" spans="6:8" x14ac:dyDescent="0.25">
      <c r="F61130" s="11"/>
      <c r="G61130" s="11"/>
      <c r="H61130" s="11"/>
    </row>
    <row r="61131" spans="6:8" x14ac:dyDescent="0.25">
      <c r="F61131" s="11"/>
      <c r="G61131" s="11"/>
      <c r="H61131" s="11"/>
    </row>
    <row r="61132" spans="6:8" x14ac:dyDescent="0.25">
      <c r="F61132" s="11"/>
      <c r="G61132" s="11"/>
      <c r="H61132" s="11"/>
    </row>
    <row r="61133" spans="6:8" x14ac:dyDescent="0.25">
      <c r="F61133" s="11"/>
      <c r="G61133" s="11"/>
      <c r="H61133" s="11"/>
    </row>
    <row r="61134" spans="6:8" x14ac:dyDescent="0.25">
      <c r="F61134" s="11"/>
      <c r="G61134" s="11"/>
      <c r="H61134" s="11"/>
    </row>
    <row r="61135" spans="6:8" x14ac:dyDescent="0.25">
      <c r="F61135" s="11"/>
      <c r="G61135" s="11"/>
      <c r="H61135" s="11"/>
    </row>
    <row r="61136" spans="6:8" x14ac:dyDescent="0.25">
      <c r="F61136" s="11"/>
      <c r="G61136" s="11"/>
      <c r="H61136" s="11"/>
    </row>
    <row r="61137" spans="6:8" x14ac:dyDescent="0.25">
      <c r="F61137" s="11"/>
      <c r="G61137" s="11"/>
      <c r="H61137" s="11"/>
    </row>
    <row r="61138" spans="6:8" x14ac:dyDescent="0.25">
      <c r="F61138" s="11"/>
      <c r="G61138" s="11"/>
      <c r="H61138" s="11"/>
    </row>
    <row r="61139" spans="6:8" x14ac:dyDescent="0.25">
      <c r="F61139" s="11"/>
      <c r="G61139" s="11"/>
      <c r="H61139" s="11"/>
    </row>
    <row r="61140" spans="6:8" x14ac:dyDescent="0.25">
      <c r="F61140" s="11"/>
      <c r="G61140" s="11"/>
      <c r="H61140" s="11"/>
    </row>
    <row r="61141" spans="6:8" x14ac:dyDescent="0.25">
      <c r="F61141" s="11"/>
      <c r="G61141" s="11"/>
      <c r="H61141" s="11"/>
    </row>
    <row r="61142" spans="6:8" x14ac:dyDescent="0.25">
      <c r="F61142" s="11"/>
      <c r="G61142" s="11"/>
      <c r="H61142" s="11"/>
    </row>
    <row r="61143" spans="6:8" x14ac:dyDescent="0.25">
      <c r="F61143" s="11"/>
      <c r="G61143" s="11"/>
      <c r="H61143" s="11"/>
    </row>
    <row r="61144" spans="6:8" x14ac:dyDescent="0.25">
      <c r="F61144" s="11"/>
      <c r="G61144" s="11"/>
      <c r="H61144" s="11"/>
    </row>
    <row r="61145" spans="6:8" x14ac:dyDescent="0.25">
      <c r="F61145" s="11"/>
      <c r="G61145" s="11"/>
      <c r="H61145" s="11"/>
    </row>
    <row r="61146" spans="6:8" x14ac:dyDescent="0.25">
      <c r="F61146" s="11"/>
      <c r="G61146" s="11"/>
      <c r="H61146" s="11"/>
    </row>
    <row r="61147" spans="6:8" x14ac:dyDescent="0.25">
      <c r="F61147" s="11"/>
      <c r="G61147" s="11"/>
      <c r="H61147" s="11"/>
    </row>
    <row r="61148" spans="6:8" x14ac:dyDescent="0.25">
      <c r="F61148" s="11"/>
      <c r="G61148" s="11"/>
      <c r="H61148" s="11"/>
    </row>
    <row r="61149" spans="6:8" x14ac:dyDescent="0.25">
      <c r="F61149" s="11"/>
      <c r="G61149" s="11"/>
      <c r="H61149" s="11"/>
    </row>
    <row r="61150" spans="6:8" x14ac:dyDescent="0.25">
      <c r="F61150" s="11"/>
      <c r="G61150" s="11"/>
      <c r="H61150" s="11"/>
    </row>
    <row r="61151" spans="6:8" x14ac:dyDescent="0.25">
      <c r="F61151" s="11"/>
      <c r="G61151" s="11"/>
      <c r="H61151" s="11"/>
    </row>
    <row r="61152" spans="6:8" x14ac:dyDescent="0.25">
      <c r="F61152" s="11"/>
      <c r="G61152" s="11"/>
      <c r="H61152" s="11"/>
    </row>
    <row r="61153" spans="6:8" x14ac:dyDescent="0.25">
      <c r="F61153" s="11"/>
      <c r="G61153" s="11"/>
      <c r="H61153" s="11"/>
    </row>
    <row r="61154" spans="6:8" x14ac:dyDescent="0.25">
      <c r="F61154" s="11"/>
      <c r="G61154" s="11"/>
      <c r="H61154" s="11"/>
    </row>
    <row r="61155" spans="6:8" x14ac:dyDescent="0.25">
      <c r="F61155" s="11"/>
      <c r="G61155" s="11"/>
      <c r="H61155" s="11"/>
    </row>
    <row r="61156" spans="6:8" x14ac:dyDescent="0.25">
      <c r="F61156" s="11"/>
      <c r="G61156" s="11"/>
      <c r="H61156" s="11"/>
    </row>
    <row r="61157" spans="6:8" x14ac:dyDescent="0.25">
      <c r="F61157" s="11"/>
      <c r="G61157" s="11"/>
      <c r="H61157" s="11"/>
    </row>
    <row r="61158" spans="6:8" x14ac:dyDescent="0.25">
      <c r="F61158" s="11"/>
      <c r="G61158" s="11"/>
      <c r="H61158" s="11"/>
    </row>
    <row r="61159" spans="6:8" x14ac:dyDescent="0.25">
      <c r="F61159" s="11"/>
      <c r="G61159" s="11"/>
      <c r="H61159" s="11"/>
    </row>
    <row r="61160" spans="6:8" x14ac:dyDescent="0.25">
      <c r="F61160" s="11"/>
      <c r="G61160" s="11"/>
      <c r="H61160" s="11"/>
    </row>
    <row r="61161" spans="6:8" x14ac:dyDescent="0.25">
      <c r="F61161" s="11"/>
      <c r="G61161" s="11"/>
      <c r="H61161" s="11"/>
    </row>
    <row r="61162" spans="6:8" x14ac:dyDescent="0.25">
      <c r="F61162" s="11"/>
      <c r="G61162" s="11"/>
      <c r="H61162" s="11"/>
    </row>
    <row r="61163" spans="6:8" x14ac:dyDescent="0.25">
      <c r="F61163" s="11"/>
      <c r="G61163" s="11"/>
      <c r="H61163" s="11"/>
    </row>
    <row r="61164" spans="6:8" x14ac:dyDescent="0.25">
      <c r="F61164" s="11"/>
      <c r="G61164" s="11"/>
      <c r="H61164" s="11"/>
    </row>
    <row r="61165" spans="6:8" x14ac:dyDescent="0.25">
      <c r="F61165" s="11"/>
      <c r="G61165" s="11"/>
      <c r="H61165" s="11"/>
    </row>
    <row r="61166" spans="6:8" x14ac:dyDescent="0.25">
      <c r="F61166" s="11"/>
      <c r="G61166" s="11"/>
      <c r="H61166" s="11"/>
    </row>
    <row r="61167" spans="6:8" x14ac:dyDescent="0.25">
      <c r="F61167" s="11"/>
      <c r="G61167" s="11"/>
      <c r="H61167" s="11"/>
    </row>
    <row r="61168" spans="6:8" x14ac:dyDescent="0.25">
      <c r="F61168" s="11"/>
      <c r="G61168" s="11"/>
      <c r="H61168" s="11"/>
    </row>
    <row r="61169" spans="6:8" x14ac:dyDescent="0.25">
      <c r="F61169" s="11"/>
      <c r="G61169" s="11"/>
      <c r="H61169" s="11"/>
    </row>
    <row r="61170" spans="6:8" x14ac:dyDescent="0.25">
      <c r="F61170" s="11"/>
      <c r="G61170" s="11"/>
      <c r="H61170" s="11"/>
    </row>
    <row r="61171" spans="6:8" x14ac:dyDescent="0.25">
      <c r="F61171" s="11"/>
      <c r="G61171" s="11"/>
      <c r="H61171" s="11"/>
    </row>
    <row r="61172" spans="6:8" x14ac:dyDescent="0.25">
      <c r="F61172" s="11"/>
      <c r="G61172" s="11"/>
      <c r="H61172" s="11"/>
    </row>
    <row r="61173" spans="6:8" x14ac:dyDescent="0.25">
      <c r="F61173" s="11"/>
      <c r="G61173" s="11"/>
      <c r="H61173" s="11"/>
    </row>
    <row r="61174" spans="6:8" x14ac:dyDescent="0.25">
      <c r="F61174" s="11"/>
      <c r="G61174" s="11"/>
      <c r="H61174" s="11"/>
    </row>
    <row r="61175" spans="6:8" x14ac:dyDescent="0.25">
      <c r="F61175" s="11"/>
      <c r="G61175" s="11"/>
      <c r="H61175" s="11"/>
    </row>
    <row r="61176" spans="6:8" x14ac:dyDescent="0.25">
      <c r="F61176" s="11"/>
      <c r="G61176" s="11"/>
      <c r="H61176" s="11"/>
    </row>
    <row r="61177" spans="6:8" x14ac:dyDescent="0.25">
      <c r="F61177" s="11"/>
      <c r="G61177" s="11"/>
      <c r="H61177" s="11"/>
    </row>
    <row r="61178" spans="6:8" x14ac:dyDescent="0.25">
      <c r="F61178" s="11"/>
      <c r="G61178" s="11"/>
      <c r="H61178" s="11"/>
    </row>
    <row r="61179" spans="6:8" x14ac:dyDescent="0.25">
      <c r="F61179" s="11"/>
      <c r="G61179" s="11"/>
      <c r="H61179" s="11"/>
    </row>
    <row r="61180" spans="6:8" x14ac:dyDescent="0.25">
      <c r="F61180" s="11"/>
      <c r="G61180" s="11"/>
      <c r="H61180" s="11"/>
    </row>
    <row r="61181" spans="6:8" x14ac:dyDescent="0.25">
      <c r="F61181" s="11"/>
      <c r="G61181" s="11"/>
      <c r="H61181" s="11"/>
    </row>
    <row r="61182" spans="6:8" x14ac:dyDescent="0.25">
      <c r="F61182" s="11"/>
      <c r="G61182" s="11"/>
      <c r="H61182" s="11"/>
    </row>
    <row r="61183" spans="6:8" x14ac:dyDescent="0.25">
      <c r="F61183" s="11"/>
      <c r="G61183" s="11"/>
      <c r="H61183" s="11"/>
    </row>
    <row r="61184" spans="6:8" x14ac:dyDescent="0.25">
      <c r="F61184" s="11"/>
      <c r="G61184" s="11"/>
      <c r="H61184" s="11"/>
    </row>
    <row r="61185" spans="6:8" x14ac:dyDescent="0.25">
      <c r="F61185" s="11"/>
      <c r="G61185" s="11"/>
      <c r="H61185" s="11"/>
    </row>
    <row r="61186" spans="6:8" x14ac:dyDescent="0.25">
      <c r="F61186" s="11"/>
      <c r="G61186" s="11"/>
      <c r="H61186" s="11"/>
    </row>
    <row r="61187" spans="6:8" x14ac:dyDescent="0.25">
      <c r="F61187" s="11"/>
      <c r="G61187" s="11"/>
      <c r="H61187" s="11"/>
    </row>
    <row r="61188" spans="6:8" x14ac:dyDescent="0.25">
      <c r="F61188" s="11"/>
      <c r="G61188" s="11"/>
      <c r="H61188" s="11"/>
    </row>
    <row r="61189" spans="6:8" x14ac:dyDescent="0.25">
      <c r="F61189" s="11"/>
      <c r="G61189" s="11"/>
      <c r="H61189" s="11"/>
    </row>
    <row r="61190" spans="6:8" x14ac:dyDescent="0.25">
      <c r="F61190" s="11"/>
      <c r="G61190" s="11"/>
      <c r="H61190" s="11"/>
    </row>
    <row r="61191" spans="6:8" x14ac:dyDescent="0.25">
      <c r="F61191" s="11"/>
      <c r="G61191" s="11"/>
      <c r="H61191" s="11"/>
    </row>
    <row r="61192" spans="6:8" x14ac:dyDescent="0.25">
      <c r="F61192" s="11"/>
      <c r="G61192" s="11"/>
      <c r="H61192" s="11"/>
    </row>
    <row r="61193" spans="6:8" x14ac:dyDescent="0.25">
      <c r="F61193" s="11"/>
      <c r="G61193" s="11"/>
      <c r="H61193" s="11"/>
    </row>
    <row r="61194" spans="6:8" x14ac:dyDescent="0.25">
      <c r="F61194" s="11"/>
      <c r="G61194" s="11"/>
      <c r="H61194" s="11"/>
    </row>
    <row r="61195" spans="6:8" x14ac:dyDescent="0.25">
      <c r="F61195" s="11"/>
      <c r="G61195" s="11"/>
      <c r="H61195" s="11"/>
    </row>
    <row r="61196" spans="6:8" x14ac:dyDescent="0.25">
      <c r="F61196" s="11"/>
      <c r="G61196" s="11"/>
      <c r="H61196" s="11"/>
    </row>
    <row r="61197" spans="6:8" x14ac:dyDescent="0.25">
      <c r="F61197" s="11"/>
      <c r="G61197" s="11"/>
      <c r="H61197" s="11"/>
    </row>
    <row r="61198" spans="6:8" x14ac:dyDescent="0.25">
      <c r="F61198" s="11"/>
      <c r="G61198" s="11"/>
      <c r="H61198" s="11"/>
    </row>
    <row r="61199" spans="6:8" x14ac:dyDescent="0.25">
      <c r="F61199" s="11"/>
      <c r="G61199" s="11"/>
      <c r="H61199" s="11"/>
    </row>
    <row r="61200" spans="6:8" x14ac:dyDescent="0.25">
      <c r="F61200" s="11"/>
      <c r="G61200" s="11"/>
      <c r="H61200" s="11"/>
    </row>
    <row r="61201" spans="6:8" x14ac:dyDescent="0.25">
      <c r="F61201" s="11"/>
      <c r="G61201" s="11"/>
      <c r="H61201" s="11"/>
    </row>
    <row r="61202" spans="6:8" x14ac:dyDescent="0.25">
      <c r="F61202" s="11"/>
      <c r="G61202" s="11"/>
      <c r="H61202" s="11"/>
    </row>
    <row r="61203" spans="6:8" x14ac:dyDescent="0.25">
      <c r="F61203" s="11"/>
      <c r="G61203" s="11"/>
      <c r="H61203" s="11"/>
    </row>
    <row r="61204" spans="6:8" x14ac:dyDescent="0.25">
      <c r="F61204" s="11"/>
      <c r="G61204" s="11"/>
      <c r="H61204" s="11"/>
    </row>
    <row r="61205" spans="6:8" x14ac:dyDescent="0.25">
      <c r="F61205" s="11"/>
      <c r="G61205" s="11"/>
      <c r="H61205" s="11"/>
    </row>
    <row r="61206" spans="6:8" x14ac:dyDescent="0.25">
      <c r="F61206" s="11"/>
      <c r="G61206" s="11"/>
      <c r="H61206" s="11"/>
    </row>
    <row r="61207" spans="6:8" x14ac:dyDescent="0.25">
      <c r="F61207" s="11"/>
      <c r="G61207" s="11"/>
      <c r="H61207" s="11"/>
    </row>
    <row r="61208" spans="6:8" x14ac:dyDescent="0.25">
      <c r="F61208" s="11"/>
      <c r="G61208" s="11"/>
      <c r="H61208" s="11"/>
    </row>
    <row r="61209" spans="6:8" x14ac:dyDescent="0.25">
      <c r="F61209" s="11"/>
      <c r="G61209" s="11"/>
      <c r="H61209" s="11"/>
    </row>
    <row r="61210" spans="6:8" x14ac:dyDescent="0.25">
      <c r="F61210" s="11"/>
      <c r="G61210" s="11"/>
      <c r="H61210" s="11"/>
    </row>
    <row r="61211" spans="6:8" x14ac:dyDescent="0.25">
      <c r="F61211" s="11"/>
      <c r="G61211" s="11"/>
      <c r="H61211" s="11"/>
    </row>
    <row r="61212" spans="6:8" x14ac:dyDescent="0.25">
      <c r="F61212" s="11"/>
      <c r="G61212" s="11"/>
      <c r="H61212" s="11"/>
    </row>
    <row r="61213" spans="6:8" x14ac:dyDescent="0.25">
      <c r="F61213" s="11"/>
      <c r="G61213" s="11"/>
      <c r="H61213" s="11"/>
    </row>
    <row r="61214" spans="6:8" x14ac:dyDescent="0.25">
      <c r="F61214" s="11"/>
      <c r="G61214" s="11"/>
      <c r="H61214" s="11"/>
    </row>
    <row r="61215" spans="6:8" x14ac:dyDescent="0.25">
      <c r="F61215" s="11"/>
      <c r="G61215" s="11"/>
      <c r="H61215" s="11"/>
    </row>
    <row r="61216" spans="6:8" x14ac:dyDescent="0.25">
      <c r="F61216" s="11"/>
      <c r="G61216" s="11"/>
      <c r="H61216" s="11"/>
    </row>
    <row r="61217" spans="6:8" x14ac:dyDescent="0.25">
      <c r="F61217" s="11"/>
      <c r="G61217" s="11"/>
      <c r="H61217" s="11"/>
    </row>
    <row r="61218" spans="6:8" x14ac:dyDescent="0.25">
      <c r="F61218" s="11"/>
      <c r="G61218" s="11"/>
      <c r="H61218" s="11"/>
    </row>
    <row r="61219" spans="6:8" x14ac:dyDescent="0.25">
      <c r="F61219" s="11"/>
      <c r="G61219" s="11"/>
      <c r="H61219" s="11"/>
    </row>
    <row r="61220" spans="6:8" x14ac:dyDescent="0.25">
      <c r="F61220" s="11"/>
      <c r="G61220" s="11"/>
      <c r="H61220" s="11"/>
    </row>
    <row r="61221" spans="6:8" x14ac:dyDescent="0.25">
      <c r="F61221" s="11"/>
      <c r="G61221" s="11"/>
      <c r="H61221" s="11"/>
    </row>
    <row r="61222" spans="6:8" x14ac:dyDescent="0.25">
      <c r="F61222" s="11"/>
      <c r="G61222" s="11"/>
      <c r="H61222" s="11"/>
    </row>
    <row r="61223" spans="6:8" x14ac:dyDescent="0.25">
      <c r="F61223" s="11"/>
      <c r="G61223" s="11"/>
      <c r="H61223" s="11"/>
    </row>
    <row r="61224" spans="6:8" x14ac:dyDescent="0.25">
      <c r="F61224" s="11"/>
      <c r="G61224" s="11"/>
      <c r="H61224" s="11"/>
    </row>
    <row r="61225" spans="6:8" x14ac:dyDescent="0.25">
      <c r="F61225" s="11"/>
      <c r="G61225" s="11"/>
      <c r="H61225" s="11"/>
    </row>
    <row r="61226" spans="6:8" x14ac:dyDescent="0.25">
      <c r="F61226" s="11"/>
      <c r="G61226" s="11"/>
      <c r="H61226" s="11"/>
    </row>
    <row r="61227" spans="6:8" x14ac:dyDescent="0.25">
      <c r="F61227" s="11"/>
      <c r="G61227" s="11"/>
      <c r="H61227" s="11"/>
    </row>
    <row r="61228" spans="6:8" x14ac:dyDescent="0.25">
      <c r="F61228" s="11"/>
      <c r="G61228" s="11"/>
      <c r="H61228" s="11"/>
    </row>
    <row r="61229" spans="6:8" x14ac:dyDescent="0.25">
      <c r="F61229" s="11"/>
      <c r="G61229" s="11"/>
      <c r="H61229" s="11"/>
    </row>
    <row r="61230" spans="6:8" x14ac:dyDescent="0.25">
      <c r="F61230" s="11"/>
      <c r="G61230" s="11"/>
      <c r="H61230" s="11"/>
    </row>
    <row r="61231" spans="6:8" x14ac:dyDescent="0.25">
      <c r="F61231" s="11"/>
      <c r="G61231" s="11"/>
      <c r="H61231" s="11"/>
    </row>
    <row r="61232" spans="6:8" x14ac:dyDescent="0.25">
      <c r="F61232" s="11"/>
      <c r="G61232" s="11"/>
      <c r="H61232" s="11"/>
    </row>
    <row r="61233" spans="6:8" x14ac:dyDescent="0.25">
      <c r="F61233" s="11"/>
      <c r="G61233" s="11"/>
      <c r="H61233" s="11"/>
    </row>
    <row r="61234" spans="6:8" x14ac:dyDescent="0.25">
      <c r="F61234" s="11"/>
      <c r="G61234" s="11"/>
      <c r="H61234" s="11"/>
    </row>
    <row r="61235" spans="6:8" x14ac:dyDescent="0.25">
      <c r="F61235" s="11"/>
      <c r="G61235" s="11"/>
      <c r="H61235" s="11"/>
    </row>
    <row r="61236" spans="6:8" x14ac:dyDescent="0.25">
      <c r="F61236" s="11"/>
      <c r="G61236" s="11"/>
      <c r="H61236" s="11"/>
    </row>
    <row r="61237" spans="6:8" x14ac:dyDescent="0.25">
      <c r="F61237" s="11"/>
      <c r="G61237" s="11"/>
      <c r="H61237" s="11"/>
    </row>
    <row r="61238" spans="6:8" x14ac:dyDescent="0.25">
      <c r="F61238" s="11"/>
      <c r="G61238" s="11"/>
      <c r="H61238" s="11"/>
    </row>
    <row r="61239" spans="6:8" x14ac:dyDescent="0.25">
      <c r="F61239" s="11"/>
      <c r="G61239" s="11"/>
      <c r="H61239" s="11"/>
    </row>
    <row r="61240" spans="6:8" x14ac:dyDescent="0.25">
      <c r="F61240" s="11"/>
      <c r="G61240" s="11"/>
      <c r="H61240" s="11"/>
    </row>
    <row r="61241" spans="6:8" x14ac:dyDescent="0.25">
      <c r="F61241" s="11"/>
      <c r="G61241" s="11"/>
      <c r="H61241" s="11"/>
    </row>
    <row r="61242" spans="6:8" x14ac:dyDescent="0.25">
      <c r="F61242" s="11"/>
      <c r="G61242" s="11"/>
      <c r="H61242" s="11"/>
    </row>
    <row r="61243" spans="6:8" x14ac:dyDescent="0.25">
      <c r="F61243" s="11"/>
      <c r="G61243" s="11"/>
      <c r="H61243" s="11"/>
    </row>
    <row r="61244" spans="6:8" x14ac:dyDescent="0.25">
      <c r="F61244" s="11"/>
      <c r="G61244" s="11"/>
      <c r="H61244" s="11"/>
    </row>
    <row r="61245" spans="6:8" x14ac:dyDescent="0.25">
      <c r="F61245" s="11"/>
      <c r="G61245" s="11"/>
      <c r="H61245" s="11"/>
    </row>
    <row r="61246" spans="6:8" x14ac:dyDescent="0.25">
      <c r="F61246" s="11"/>
      <c r="G61246" s="11"/>
      <c r="H61246" s="11"/>
    </row>
    <row r="61247" spans="6:8" x14ac:dyDescent="0.25">
      <c r="F61247" s="11"/>
      <c r="G61247" s="11"/>
      <c r="H61247" s="11"/>
    </row>
    <row r="61248" spans="6:8" x14ac:dyDescent="0.25">
      <c r="F61248" s="11"/>
      <c r="G61248" s="11"/>
      <c r="H61248" s="11"/>
    </row>
    <row r="61249" spans="6:8" x14ac:dyDescent="0.25">
      <c r="F61249" s="11"/>
      <c r="G61249" s="11"/>
      <c r="H61249" s="11"/>
    </row>
    <row r="61250" spans="6:8" x14ac:dyDescent="0.25">
      <c r="F61250" s="11"/>
      <c r="G61250" s="11"/>
      <c r="H61250" s="11"/>
    </row>
    <row r="61251" spans="6:8" x14ac:dyDescent="0.25">
      <c r="F61251" s="11"/>
      <c r="G61251" s="11"/>
      <c r="H61251" s="11"/>
    </row>
    <row r="61252" spans="6:8" x14ac:dyDescent="0.25">
      <c r="F61252" s="11"/>
      <c r="G61252" s="11"/>
      <c r="H61252" s="11"/>
    </row>
    <row r="61253" spans="6:8" x14ac:dyDescent="0.25">
      <c r="F61253" s="11"/>
      <c r="G61253" s="11"/>
      <c r="H61253" s="11"/>
    </row>
    <row r="61254" spans="6:8" x14ac:dyDescent="0.25">
      <c r="F61254" s="11"/>
      <c r="G61254" s="11"/>
      <c r="H61254" s="11"/>
    </row>
    <row r="61255" spans="6:8" x14ac:dyDescent="0.25">
      <c r="F61255" s="11"/>
      <c r="G61255" s="11"/>
      <c r="H61255" s="11"/>
    </row>
    <row r="61256" spans="6:8" x14ac:dyDescent="0.25">
      <c r="F61256" s="11"/>
      <c r="G61256" s="11"/>
      <c r="H61256" s="11"/>
    </row>
    <row r="61257" spans="6:8" x14ac:dyDescent="0.25">
      <c r="F61257" s="11"/>
      <c r="G61257" s="11"/>
      <c r="H61257" s="11"/>
    </row>
    <row r="61258" spans="6:8" x14ac:dyDescent="0.25">
      <c r="F61258" s="11"/>
      <c r="G61258" s="11"/>
      <c r="H61258" s="11"/>
    </row>
    <row r="61259" spans="6:8" x14ac:dyDescent="0.25">
      <c r="F61259" s="11"/>
      <c r="G61259" s="11"/>
      <c r="H61259" s="11"/>
    </row>
    <row r="61260" spans="6:8" x14ac:dyDescent="0.25">
      <c r="F61260" s="11"/>
      <c r="G61260" s="11"/>
      <c r="H61260" s="11"/>
    </row>
    <row r="61261" spans="6:8" x14ac:dyDescent="0.25">
      <c r="F61261" s="11"/>
      <c r="G61261" s="11"/>
      <c r="H61261" s="11"/>
    </row>
    <row r="61262" spans="6:8" x14ac:dyDescent="0.25">
      <c r="F61262" s="11"/>
      <c r="G61262" s="11"/>
      <c r="H61262" s="11"/>
    </row>
    <row r="61263" spans="6:8" x14ac:dyDescent="0.25">
      <c r="F61263" s="11"/>
      <c r="G61263" s="11"/>
      <c r="H61263" s="11"/>
    </row>
    <row r="61264" spans="6:8" x14ac:dyDescent="0.25">
      <c r="F61264" s="11"/>
      <c r="G61264" s="11"/>
      <c r="H61264" s="11"/>
    </row>
    <row r="61265" spans="6:8" x14ac:dyDescent="0.25">
      <c r="F61265" s="11"/>
      <c r="G61265" s="11"/>
      <c r="H61265" s="11"/>
    </row>
    <row r="61266" spans="6:8" x14ac:dyDescent="0.25">
      <c r="F61266" s="11"/>
      <c r="G61266" s="11"/>
      <c r="H61266" s="11"/>
    </row>
    <row r="61267" spans="6:8" x14ac:dyDescent="0.25">
      <c r="F61267" s="11"/>
      <c r="G61267" s="11"/>
      <c r="H61267" s="11"/>
    </row>
    <row r="61268" spans="6:8" x14ac:dyDescent="0.25">
      <c r="F61268" s="11"/>
      <c r="G61268" s="11"/>
      <c r="H61268" s="11"/>
    </row>
    <row r="61269" spans="6:8" x14ac:dyDescent="0.25">
      <c r="F61269" s="11"/>
      <c r="G61269" s="11"/>
      <c r="H61269" s="11"/>
    </row>
    <row r="61270" spans="6:8" x14ac:dyDescent="0.25">
      <c r="F61270" s="11"/>
      <c r="G61270" s="11"/>
      <c r="H61270" s="11"/>
    </row>
    <row r="61271" spans="6:8" x14ac:dyDescent="0.25">
      <c r="F61271" s="11"/>
      <c r="G61271" s="11"/>
      <c r="H61271" s="11"/>
    </row>
    <row r="61272" spans="6:8" x14ac:dyDescent="0.25">
      <c r="F61272" s="11"/>
      <c r="G61272" s="11"/>
      <c r="H61272" s="11"/>
    </row>
    <row r="61273" spans="6:8" x14ac:dyDescent="0.25">
      <c r="F61273" s="11"/>
      <c r="G61273" s="11"/>
      <c r="H61273" s="11"/>
    </row>
    <row r="61274" spans="6:8" x14ac:dyDescent="0.25">
      <c r="F61274" s="11"/>
      <c r="G61274" s="11"/>
      <c r="H61274" s="11"/>
    </row>
    <row r="61275" spans="6:8" x14ac:dyDescent="0.25">
      <c r="F61275" s="11"/>
      <c r="G61275" s="11"/>
      <c r="H61275" s="11"/>
    </row>
    <row r="61276" spans="6:8" x14ac:dyDescent="0.25">
      <c r="F61276" s="11"/>
      <c r="G61276" s="11"/>
      <c r="H61276" s="11"/>
    </row>
    <row r="61277" spans="6:8" x14ac:dyDescent="0.25">
      <c r="F61277" s="11"/>
      <c r="G61277" s="11"/>
      <c r="H61277" s="11"/>
    </row>
    <row r="61278" spans="6:8" x14ac:dyDescent="0.25">
      <c r="F61278" s="11"/>
      <c r="G61278" s="11"/>
      <c r="H61278" s="11"/>
    </row>
    <row r="61279" spans="6:8" x14ac:dyDescent="0.25">
      <c r="F61279" s="11"/>
      <c r="G61279" s="11"/>
      <c r="H61279" s="11"/>
    </row>
    <row r="61280" spans="6:8" x14ac:dyDescent="0.25">
      <c r="F61280" s="11"/>
      <c r="G61280" s="11"/>
      <c r="H61280" s="11"/>
    </row>
    <row r="61281" spans="6:8" x14ac:dyDescent="0.25">
      <c r="F61281" s="11"/>
      <c r="G61281" s="11"/>
      <c r="H61281" s="11"/>
    </row>
    <row r="61282" spans="6:8" x14ac:dyDescent="0.25">
      <c r="F61282" s="11"/>
      <c r="G61282" s="11"/>
      <c r="H61282" s="11"/>
    </row>
    <row r="61283" spans="6:8" x14ac:dyDescent="0.25">
      <c r="F61283" s="11"/>
      <c r="G61283" s="11"/>
      <c r="H61283" s="11"/>
    </row>
    <row r="61284" spans="6:8" x14ac:dyDescent="0.25">
      <c r="F61284" s="11"/>
      <c r="G61284" s="11"/>
      <c r="H61284" s="11"/>
    </row>
    <row r="61285" spans="6:8" x14ac:dyDescent="0.25">
      <c r="F61285" s="11"/>
      <c r="G61285" s="11"/>
      <c r="H61285" s="11"/>
    </row>
    <row r="61286" spans="6:8" x14ac:dyDescent="0.25">
      <c r="F61286" s="11"/>
      <c r="G61286" s="11"/>
      <c r="H61286" s="11"/>
    </row>
    <row r="61287" spans="6:8" x14ac:dyDescent="0.25">
      <c r="F61287" s="11"/>
      <c r="G61287" s="11"/>
      <c r="H61287" s="11"/>
    </row>
    <row r="61288" spans="6:8" x14ac:dyDescent="0.25">
      <c r="F61288" s="11"/>
      <c r="G61288" s="11"/>
      <c r="H61288" s="11"/>
    </row>
    <row r="61289" spans="6:8" x14ac:dyDescent="0.25">
      <c r="F61289" s="11"/>
      <c r="G61289" s="11"/>
      <c r="H61289" s="11"/>
    </row>
    <row r="61290" spans="6:8" x14ac:dyDescent="0.25">
      <c r="F61290" s="11"/>
      <c r="G61290" s="11"/>
      <c r="H61290" s="11"/>
    </row>
    <row r="61291" spans="6:8" x14ac:dyDescent="0.25">
      <c r="F61291" s="11"/>
      <c r="G61291" s="11"/>
      <c r="H61291" s="11"/>
    </row>
    <row r="61292" spans="6:8" x14ac:dyDescent="0.25">
      <c r="F61292" s="11"/>
      <c r="G61292" s="11"/>
      <c r="H61292" s="11"/>
    </row>
    <row r="61293" spans="6:8" x14ac:dyDescent="0.25">
      <c r="F61293" s="11"/>
      <c r="G61293" s="11"/>
      <c r="H61293" s="11"/>
    </row>
    <row r="61294" spans="6:8" x14ac:dyDescent="0.25">
      <c r="F61294" s="11"/>
      <c r="G61294" s="11"/>
      <c r="H61294" s="11"/>
    </row>
    <row r="61295" spans="6:8" x14ac:dyDescent="0.25">
      <c r="F61295" s="11"/>
      <c r="G61295" s="11"/>
      <c r="H61295" s="11"/>
    </row>
    <row r="61296" spans="6:8" x14ac:dyDescent="0.25">
      <c r="F61296" s="11"/>
      <c r="G61296" s="11"/>
      <c r="H61296" s="11"/>
    </row>
    <row r="61297" spans="6:8" x14ac:dyDescent="0.25">
      <c r="F61297" s="11"/>
      <c r="G61297" s="11"/>
      <c r="H61297" s="11"/>
    </row>
    <row r="61298" spans="6:8" x14ac:dyDescent="0.25">
      <c r="F61298" s="11"/>
      <c r="G61298" s="11"/>
      <c r="H61298" s="11"/>
    </row>
    <row r="61299" spans="6:8" x14ac:dyDescent="0.25">
      <c r="F61299" s="11"/>
      <c r="G61299" s="11"/>
      <c r="H61299" s="11"/>
    </row>
    <row r="61300" spans="6:8" x14ac:dyDescent="0.25">
      <c r="F61300" s="11"/>
      <c r="G61300" s="11"/>
      <c r="H61300" s="11"/>
    </row>
    <row r="61301" spans="6:8" x14ac:dyDescent="0.25">
      <c r="F61301" s="11"/>
      <c r="G61301" s="11"/>
      <c r="H61301" s="11"/>
    </row>
    <row r="61302" spans="6:8" x14ac:dyDescent="0.25">
      <c r="F61302" s="11"/>
      <c r="G61302" s="11"/>
      <c r="H61302" s="11"/>
    </row>
    <row r="61303" spans="6:8" x14ac:dyDescent="0.25">
      <c r="F61303" s="11"/>
      <c r="G61303" s="11"/>
      <c r="H61303" s="11"/>
    </row>
    <row r="61304" spans="6:8" x14ac:dyDescent="0.25">
      <c r="F61304" s="11"/>
      <c r="G61304" s="11"/>
      <c r="H61304" s="11"/>
    </row>
    <row r="61305" spans="6:8" x14ac:dyDescent="0.25">
      <c r="F61305" s="11"/>
      <c r="G61305" s="11"/>
      <c r="H61305" s="11"/>
    </row>
    <row r="61306" spans="6:8" x14ac:dyDescent="0.25">
      <c r="F61306" s="11"/>
      <c r="G61306" s="11"/>
      <c r="H61306" s="11"/>
    </row>
    <row r="61307" spans="6:8" x14ac:dyDescent="0.25">
      <c r="F61307" s="11"/>
      <c r="G61307" s="11"/>
      <c r="H61307" s="11"/>
    </row>
    <row r="61308" spans="6:8" x14ac:dyDescent="0.25">
      <c r="F61308" s="11"/>
      <c r="G61308" s="11"/>
      <c r="H61308" s="11"/>
    </row>
    <row r="61309" spans="6:8" x14ac:dyDescent="0.25">
      <c r="F61309" s="11"/>
      <c r="G61309" s="11"/>
      <c r="H61309" s="11"/>
    </row>
    <row r="61310" spans="6:8" x14ac:dyDescent="0.25">
      <c r="F61310" s="11"/>
      <c r="G61310" s="11"/>
      <c r="H61310" s="11"/>
    </row>
    <row r="61311" spans="6:8" x14ac:dyDescent="0.25">
      <c r="F61311" s="11"/>
      <c r="G61311" s="11"/>
      <c r="H61311" s="11"/>
    </row>
    <row r="61312" spans="6:8" x14ac:dyDescent="0.25">
      <c r="F61312" s="11"/>
      <c r="G61312" s="11"/>
      <c r="H61312" s="11"/>
    </row>
    <row r="61313" spans="6:8" x14ac:dyDescent="0.25">
      <c r="F61313" s="11"/>
      <c r="G61313" s="11"/>
      <c r="H61313" s="11"/>
    </row>
    <row r="61314" spans="6:8" x14ac:dyDescent="0.25">
      <c r="F61314" s="11"/>
      <c r="G61314" s="11"/>
      <c r="H61314" s="11"/>
    </row>
    <row r="61315" spans="6:8" x14ac:dyDescent="0.25">
      <c r="F61315" s="11"/>
      <c r="G61315" s="11"/>
      <c r="H61315" s="11"/>
    </row>
    <row r="61316" spans="6:8" x14ac:dyDescent="0.25">
      <c r="F61316" s="11"/>
      <c r="G61316" s="11"/>
      <c r="H61316" s="11"/>
    </row>
    <row r="61317" spans="6:8" x14ac:dyDescent="0.25">
      <c r="F61317" s="11"/>
      <c r="G61317" s="11"/>
      <c r="H61317" s="11"/>
    </row>
    <row r="61318" spans="6:8" x14ac:dyDescent="0.25">
      <c r="F61318" s="11"/>
      <c r="G61318" s="11"/>
      <c r="H61318" s="11"/>
    </row>
    <row r="61319" spans="6:8" x14ac:dyDescent="0.25">
      <c r="F61319" s="11"/>
      <c r="G61319" s="11"/>
      <c r="H61319" s="11"/>
    </row>
    <row r="61320" spans="6:8" x14ac:dyDescent="0.25">
      <c r="F61320" s="11"/>
      <c r="G61320" s="11"/>
      <c r="H61320" s="11"/>
    </row>
    <row r="61321" spans="6:8" x14ac:dyDescent="0.25">
      <c r="F61321" s="11"/>
      <c r="G61321" s="11"/>
      <c r="H61321" s="11"/>
    </row>
    <row r="61322" spans="6:8" x14ac:dyDescent="0.25">
      <c r="F61322" s="11"/>
      <c r="G61322" s="11"/>
      <c r="H61322" s="11"/>
    </row>
    <row r="61323" spans="6:8" x14ac:dyDescent="0.25">
      <c r="F61323" s="11"/>
      <c r="G61323" s="11"/>
      <c r="H61323" s="11"/>
    </row>
    <row r="61324" spans="6:8" x14ac:dyDescent="0.25">
      <c r="F61324" s="11"/>
      <c r="G61324" s="11"/>
      <c r="H61324" s="11"/>
    </row>
    <row r="61325" spans="6:8" x14ac:dyDescent="0.25">
      <c r="F61325" s="11"/>
      <c r="G61325" s="11"/>
      <c r="H61325" s="11"/>
    </row>
    <row r="61326" spans="6:8" x14ac:dyDescent="0.25">
      <c r="F61326" s="11"/>
      <c r="G61326" s="11"/>
      <c r="H61326" s="11"/>
    </row>
    <row r="61327" spans="6:8" x14ac:dyDescent="0.25">
      <c r="F61327" s="11"/>
      <c r="G61327" s="11"/>
      <c r="H61327" s="11"/>
    </row>
    <row r="61328" spans="6:8" x14ac:dyDescent="0.25">
      <c r="F61328" s="11"/>
      <c r="G61328" s="11"/>
      <c r="H61328" s="11"/>
    </row>
    <row r="61329" spans="6:8" x14ac:dyDescent="0.25">
      <c r="F61329" s="11"/>
      <c r="G61329" s="11"/>
      <c r="H61329" s="11"/>
    </row>
    <row r="61330" spans="6:8" x14ac:dyDescent="0.25">
      <c r="F61330" s="11"/>
      <c r="G61330" s="11"/>
      <c r="H61330" s="11"/>
    </row>
    <row r="61331" spans="6:8" x14ac:dyDescent="0.25">
      <c r="F61331" s="11"/>
      <c r="G61331" s="11"/>
      <c r="H61331" s="11"/>
    </row>
    <row r="61332" spans="6:8" x14ac:dyDescent="0.25">
      <c r="F61332" s="11"/>
      <c r="G61332" s="11"/>
      <c r="H61332" s="11"/>
    </row>
    <row r="61333" spans="6:8" x14ac:dyDescent="0.25">
      <c r="F61333" s="11"/>
      <c r="G61333" s="11"/>
      <c r="H61333" s="11"/>
    </row>
    <row r="61334" spans="6:8" x14ac:dyDescent="0.25">
      <c r="F61334" s="11"/>
      <c r="G61334" s="11"/>
      <c r="H61334" s="11"/>
    </row>
    <row r="61335" spans="6:8" x14ac:dyDescent="0.25">
      <c r="F61335" s="11"/>
      <c r="G61335" s="11"/>
      <c r="H61335" s="11"/>
    </row>
    <row r="61336" spans="6:8" x14ac:dyDescent="0.25">
      <c r="F61336" s="11"/>
      <c r="G61336" s="11"/>
      <c r="H61336" s="11"/>
    </row>
    <row r="61337" spans="6:8" x14ac:dyDescent="0.25">
      <c r="F61337" s="11"/>
      <c r="G61337" s="11"/>
      <c r="H61337" s="11"/>
    </row>
    <row r="61338" spans="6:8" x14ac:dyDescent="0.25">
      <c r="F61338" s="11"/>
      <c r="G61338" s="11"/>
      <c r="H61338" s="11"/>
    </row>
    <row r="61339" spans="6:8" x14ac:dyDescent="0.25">
      <c r="F61339" s="11"/>
      <c r="G61339" s="11"/>
      <c r="H61339" s="11"/>
    </row>
    <row r="61340" spans="6:8" x14ac:dyDescent="0.25">
      <c r="F61340" s="11"/>
      <c r="G61340" s="11"/>
      <c r="H61340" s="11"/>
    </row>
    <row r="61341" spans="6:8" x14ac:dyDescent="0.25">
      <c r="F61341" s="11"/>
      <c r="G61341" s="11"/>
      <c r="H61341" s="11"/>
    </row>
    <row r="61342" spans="6:8" x14ac:dyDescent="0.25">
      <c r="F61342" s="11"/>
      <c r="G61342" s="11"/>
      <c r="H61342" s="11"/>
    </row>
    <row r="61343" spans="6:8" x14ac:dyDescent="0.25">
      <c r="F61343" s="11"/>
      <c r="G61343" s="11"/>
      <c r="H61343" s="11"/>
    </row>
    <row r="61344" spans="6:8" x14ac:dyDescent="0.25">
      <c r="F61344" s="11"/>
      <c r="G61344" s="11"/>
      <c r="H61344" s="11"/>
    </row>
    <row r="61345" spans="6:8" x14ac:dyDescent="0.25">
      <c r="F61345" s="11"/>
      <c r="G61345" s="11"/>
      <c r="H61345" s="11"/>
    </row>
    <row r="61346" spans="6:8" x14ac:dyDescent="0.25">
      <c r="F61346" s="11"/>
      <c r="G61346" s="11"/>
      <c r="H61346" s="11"/>
    </row>
    <row r="61347" spans="6:8" x14ac:dyDescent="0.25">
      <c r="F61347" s="11"/>
      <c r="G61347" s="11"/>
      <c r="H61347" s="11"/>
    </row>
    <row r="61348" spans="6:8" x14ac:dyDescent="0.25">
      <c r="F61348" s="11"/>
      <c r="G61348" s="11"/>
      <c r="H61348" s="11"/>
    </row>
    <row r="61349" spans="6:8" x14ac:dyDescent="0.25">
      <c r="F61349" s="11"/>
      <c r="G61349" s="11"/>
      <c r="H61349" s="11"/>
    </row>
    <row r="61350" spans="6:8" x14ac:dyDescent="0.25">
      <c r="F61350" s="11"/>
      <c r="G61350" s="11"/>
      <c r="H61350" s="11"/>
    </row>
    <row r="61351" spans="6:8" x14ac:dyDescent="0.25">
      <c r="F61351" s="11"/>
      <c r="G61351" s="11"/>
      <c r="H61351" s="11"/>
    </row>
    <row r="61352" spans="6:8" x14ac:dyDescent="0.25">
      <c r="F61352" s="11"/>
      <c r="G61352" s="11"/>
      <c r="H61352" s="11"/>
    </row>
    <row r="61353" spans="6:8" x14ac:dyDescent="0.25">
      <c r="F61353" s="11"/>
      <c r="G61353" s="11"/>
      <c r="H61353" s="11"/>
    </row>
    <row r="61354" spans="6:8" x14ac:dyDescent="0.25">
      <c r="F61354" s="11"/>
      <c r="G61354" s="11"/>
      <c r="H61354" s="11"/>
    </row>
    <row r="61355" spans="6:8" x14ac:dyDescent="0.25">
      <c r="F61355" s="11"/>
      <c r="G61355" s="11"/>
      <c r="H61355" s="11"/>
    </row>
    <row r="61356" spans="6:8" x14ac:dyDescent="0.25">
      <c r="F61356" s="11"/>
      <c r="G61356" s="11"/>
      <c r="H61356" s="11"/>
    </row>
    <row r="61357" spans="6:8" x14ac:dyDescent="0.25">
      <c r="F61357" s="11"/>
      <c r="G61357" s="11"/>
      <c r="H61357" s="11"/>
    </row>
    <row r="61358" spans="6:8" x14ac:dyDescent="0.25">
      <c r="F61358" s="11"/>
      <c r="G61358" s="11"/>
      <c r="H61358" s="11"/>
    </row>
    <row r="61359" spans="6:8" x14ac:dyDescent="0.25">
      <c r="F61359" s="11"/>
      <c r="G61359" s="11"/>
      <c r="H61359" s="11"/>
    </row>
    <row r="61360" spans="6:8" x14ac:dyDescent="0.25">
      <c r="F61360" s="11"/>
      <c r="G61360" s="11"/>
      <c r="H61360" s="11"/>
    </row>
    <row r="61361" spans="6:8" x14ac:dyDescent="0.25">
      <c r="F61361" s="11"/>
      <c r="G61361" s="11"/>
      <c r="H61361" s="11"/>
    </row>
    <row r="61362" spans="6:8" x14ac:dyDescent="0.25">
      <c r="F61362" s="11"/>
      <c r="G61362" s="11"/>
      <c r="H61362" s="11"/>
    </row>
    <row r="61363" spans="6:8" x14ac:dyDescent="0.25">
      <c r="F61363" s="11"/>
      <c r="G61363" s="11"/>
      <c r="H61363" s="11"/>
    </row>
    <row r="61364" spans="6:8" x14ac:dyDescent="0.25">
      <c r="F61364" s="11"/>
      <c r="G61364" s="11"/>
      <c r="H61364" s="11"/>
    </row>
    <row r="61365" spans="6:8" x14ac:dyDescent="0.25">
      <c r="F61365" s="11"/>
      <c r="G61365" s="11"/>
      <c r="H61365" s="11"/>
    </row>
    <row r="61366" spans="6:8" x14ac:dyDescent="0.25">
      <c r="F61366" s="11"/>
      <c r="G61366" s="11"/>
      <c r="H61366" s="11"/>
    </row>
    <row r="61367" spans="6:8" x14ac:dyDescent="0.25">
      <c r="F61367" s="11"/>
      <c r="G61367" s="11"/>
      <c r="H61367" s="11"/>
    </row>
    <row r="61368" spans="6:8" x14ac:dyDescent="0.25">
      <c r="F61368" s="11"/>
      <c r="G61368" s="11"/>
      <c r="H61368" s="11"/>
    </row>
    <row r="61369" spans="6:8" x14ac:dyDescent="0.25">
      <c r="F61369" s="11"/>
      <c r="G61369" s="11"/>
      <c r="H61369" s="11"/>
    </row>
    <row r="61370" spans="6:8" x14ac:dyDescent="0.25">
      <c r="F61370" s="11"/>
      <c r="G61370" s="11"/>
      <c r="H61370" s="11"/>
    </row>
    <row r="61371" spans="6:8" x14ac:dyDescent="0.25">
      <c r="F61371" s="11"/>
      <c r="G61371" s="11"/>
      <c r="H61371" s="11"/>
    </row>
    <row r="61372" spans="6:8" x14ac:dyDescent="0.25">
      <c r="F61372" s="11"/>
      <c r="G61372" s="11"/>
      <c r="H61372" s="11"/>
    </row>
    <row r="61373" spans="6:8" x14ac:dyDescent="0.25">
      <c r="F61373" s="11"/>
      <c r="G61373" s="11"/>
      <c r="H61373" s="11"/>
    </row>
    <row r="61374" spans="6:8" x14ac:dyDescent="0.25">
      <c r="F61374" s="11"/>
      <c r="G61374" s="11"/>
      <c r="H61374" s="11"/>
    </row>
    <row r="61375" spans="6:8" x14ac:dyDescent="0.25">
      <c r="F61375" s="11"/>
      <c r="G61375" s="11"/>
      <c r="H61375" s="11"/>
    </row>
    <row r="61376" spans="6:8" x14ac:dyDescent="0.25">
      <c r="F61376" s="11"/>
      <c r="G61376" s="11"/>
      <c r="H61376" s="11"/>
    </row>
    <row r="61377" spans="6:8" x14ac:dyDescent="0.25">
      <c r="F61377" s="11"/>
      <c r="G61377" s="11"/>
      <c r="H61377" s="11"/>
    </row>
    <row r="61378" spans="6:8" x14ac:dyDescent="0.25">
      <c r="F61378" s="11"/>
      <c r="G61378" s="11"/>
      <c r="H61378" s="11"/>
    </row>
    <row r="61379" spans="6:8" x14ac:dyDescent="0.25">
      <c r="F61379" s="11"/>
      <c r="G61379" s="11"/>
      <c r="H61379" s="11"/>
    </row>
    <row r="61380" spans="6:8" x14ac:dyDescent="0.25">
      <c r="F61380" s="11"/>
      <c r="G61380" s="11"/>
      <c r="H61380" s="11"/>
    </row>
    <row r="61381" spans="6:8" x14ac:dyDescent="0.25">
      <c r="F61381" s="11"/>
      <c r="G61381" s="11"/>
      <c r="H61381" s="11"/>
    </row>
    <row r="61382" spans="6:8" x14ac:dyDescent="0.25">
      <c r="F61382" s="11"/>
      <c r="G61382" s="11"/>
      <c r="H61382" s="11"/>
    </row>
    <row r="61383" spans="6:8" x14ac:dyDescent="0.25">
      <c r="F61383" s="11"/>
      <c r="G61383" s="11"/>
      <c r="H61383" s="11"/>
    </row>
    <row r="61384" spans="6:8" x14ac:dyDescent="0.25">
      <c r="F61384" s="11"/>
      <c r="G61384" s="11"/>
      <c r="H61384" s="11"/>
    </row>
    <row r="61385" spans="6:8" x14ac:dyDescent="0.25">
      <c r="F61385" s="11"/>
      <c r="G61385" s="11"/>
      <c r="H61385" s="11"/>
    </row>
    <row r="61386" spans="6:8" x14ac:dyDescent="0.25">
      <c r="F61386" s="11"/>
      <c r="G61386" s="11"/>
      <c r="H61386" s="11"/>
    </row>
    <row r="61387" spans="6:8" x14ac:dyDescent="0.25">
      <c r="F61387" s="11"/>
      <c r="G61387" s="11"/>
      <c r="H61387" s="11"/>
    </row>
    <row r="61388" spans="6:8" x14ac:dyDescent="0.25">
      <c r="F61388" s="11"/>
      <c r="G61388" s="11"/>
      <c r="H61388" s="11"/>
    </row>
    <row r="61389" spans="6:8" x14ac:dyDescent="0.25">
      <c r="F61389" s="11"/>
      <c r="G61389" s="11"/>
      <c r="H61389" s="11"/>
    </row>
    <row r="61390" spans="6:8" x14ac:dyDescent="0.25">
      <c r="F61390" s="11"/>
      <c r="G61390" s="11"/>
      <c r="H61390" s="11"/>
    </row>
    <row r="61391" spans="6:8" x14ac:dyDescent="0.25">
      <c r="F61391" s="11"/>
      <c r="G61391" s="11"/>
      <c r="H61391" s="11"/>
    </row>
    <row r="61392" spans="6:8" x14ac:dyDescent="0.25">
      <c r="F61392" s="11"/>
      <c r="G61392" s="11"/>
      <c r="H61392" s="11"/>
    </row>
    <row r="61393" spans="6:8" x14ac:dyDescent="0.25">
      <c r="F61393" s="11"/>
      <c r="G61393" s="11"/>
      <c r="H61393" s="11"/>
    </row>
    <row r="61394" spans="6:8" x14ac:dyDescent="0.25">
      <c r="F61394" s="11"/>
      <c r="G61394" s="11"/>
      <c r="H61394" s="11"/>
    </row>
    <row r="61395" spans="6:8" x14ac:dyDescent="0.25">
      <c r="F61395" s="11"/>
      <c r="G61395" s="11"/>
      <c r="H61395" s="11"/>
    </row>
    <row r="61396" spans="6:8" x14ac:dyDescent="0.25">
      <c r="F61396" s="11"/>
      <c r="G61396" s="11"/>
      <c r="H61396" s="11"/>
    </row>
    <row r="61397" spans="6:8" x14ac:dyDescent="0.25">
      <c r="F61397" s="11"/>
      <c r="G61397" s="11"/>
      <c r="H61397" s="11"/>
    </row>
    <row r="61398" spans="6:8" x14ac:dyDescent="0.25">
      <c r="F61398" s="11"/>
      <c r="G61398" s="11"/>
      <c r="H61398" s="11"/>
    </row>
    <row r="61399" spans="6:8" x14ac:dyDescent="0.25">
      <c r="F61399" s="11"/>
      <c r="G61399" s="11"/>
      <c r="H61399" s="11"/>
    </row>
    <row r="61400" spans="6:8" x14ac:dyDescent="0.25">
      <c r="F61400" s="11"/>
      <c r="G61400" s="11"/>
      <c r="H61400" s="11"/>
    </row>
    <row r="61401" spans="6:8" x14ac:dyDescent="0.25">
      <c r="F61401" s="11"/>
      <c r="G61401" s="11"/>
      <c r="H61401" s="11"/>
    </row>
    <row r="61402" spans="6:8" x14ac:dyDescent="0.25">
      <c r="F61402" s="11"/>
      <c r="G61402" s="11"/>
      <c r="H61402" s="11"/>
    </row>
    <row r="61403" spans="6:8" x14ac:dyDescent="0.25">
      <c r="F61403" s="11"/>
      <c r="G61403" s="11"/>
      <c r="H61403" s="11"/>
    </row>
    <row r="61404" spans="6:8" x14ac:dyDescent="0.25">
      <c r="F61404" s="11"/>
      <c r="G61404" s="11"/>
      <c r="H61404" s="11"/>
    </row>
    <row r="61405" spans="6:8" x14ac:dyDescent="0.25">
      <c r="F61405" s="11"/>
      <c r="G61405" s="11"/>
      <c r="H61405" s="11"/>
    </row>
    <row r="61406" spans="6:8" x14ac:dyDescent="0.25">
      <c r="F61406" s="11"/>
      <c r="G61406" s="11"/>
      <c r="H61406" s="11"/>
    </row>
    <row r="61407" spans="6:8" x14ac:dyDescent="0.25">
      <c r="F61407" s="11"/>
      <c r="G61407" s="11"/>
      <c r="H61407" s="11"/>
    </row>
    <row r="61408" spans="6:8" x14ac:dyDescent="0.25">
      <c r="F61408" s="11"/>
      <c r="G61408" s="11"/>
      <c r="H61408" s="11"/>
    </row>
    <row r="61409" spans="6:8" x14ac:dyDescent="0.25">
      <c r="F61409" s="11"/>
      <c r="G61409" s="11"/>
      <c r="H61409" s="11"/>
    </row>
    <row r="61410" spans="6:8" x14ac:dyDescent="0.25">
      <c r="F61410" s="11"/>
      <c r="G61410" s="11"/>
      <c r="H61410" s="11"/>
    </row>
    <row r="61411" spans="6:8" x14ac:dyDescent="0.25">
      <c r="F61411" s="11"/>
      <c r="G61411" s="11"/>
      <c r="H61411" s="11"/>
    </row>
    <row r="61412" spans="6:8" x14ac:dyDescent="0.25">
      <c r="F61412" s="11"/>
      <c r="G61412" s="11"/>
      <c r="H61412" s="11"/>
    </row>
    <row r="61413" spans="6:8" x14ac:dyDescent="0.25">
      <c r="F61413" s="11"/>
      <c r="G61413" s="11"/>
      <c r="H61413" s="11"/>
    </row>
    <row r="61414" spans="6:8" x14ac:dyDescent="0.25">
      <c r="F61414" s="11"/>
      <c r="G61414" s="11"/>
      <c r="H61414" s="11"/>
    </row>
    <row r="61415" spans="6:8" x14ac:dyDescent="0.25">
      <c r="F61415" s="11"/>
      <c r="G61415" s="11"/>
      <c r="H61415" s="11"/>
    </row>
    <row r="61416" spans="6:8" x14ac:dyDescent="0.25">
      <c r="F61416" s="11"/>
      <c r="G61416" s="11"/>
      <c r="H61416" s="11"/>
    </row>
    <row r="61417" spans="6:8" x14ac:dyDescent="0.25">
      <c r="F61417" s="11"/>
      <c r="G61417" s="11"/>
      <c r="H61417" s="11"/>
    </row>
    <row r="61418" spans="6:8" x14ac:dyDescent="0.25">
      <c r="F61418" s="11"/>
      <c r="G61418" s="11"/>
      <c r="H61418" s="11"/>
    </row>
    <row r="61419" spans="6:8" x14ac:dyDescent="0.25">
      <c r="F61419" s="11"/>
      <c r="G61419" s="11"/>
      <c r="H61419" s="11"/>
    </row>
    <row r="61420" spans="6:8" x14ac:dyDescent="0.25">
      <c r="F61420" s="11"/>
      <c r="G61420" s="11"/>
      <c r="H61420" s="11"/>
    </row>
    <row r="61421" spans="6:8" x14ac:dyDescent="0.25">
      <c r="F61421" s="11"/>
      <c r="G61421" s="11"/>
      <c r="H61421" s="11"/>
    </row>
    <row r="61422" spans="6:8" x14ac:dyDescent="0.25">
      <c r="F61422" s="11"/>
      <c r="G61422" s="11"/>
      <c r="H61422" s="11"/>
    </row>
    <row r="61423" spans="6:8" x14ac:dyDescent="0.25">
      <c r="F61423" s="11"/>
      <c r="G61423" s="11"/>
      <c r="H61423" s="11"/>
    </row>
    <row r="61424" spans="6:8" x14ac:dyDescent="0.25">
      <c r="F61424" s="11"/>
      <c r="G61424" s="11"/>
      <c r="H61424" s="11"/>
    </row>
    <row r="61425" spans="6:8" x14ac:dyDescent="0.25">
      <c r="F61425" s="11"/>
      <c r="G61425" s="11"/>
      <c r="H61425" s="11"/>
    </row>
    <row r="61426" spans="6:8" x14ac:dyDescent="0.25">
      <c r="F61426" s="11"/>
      <c r="G61426" s="11"/>
      <c r="H61426" s="11"/>
    </row>
    <row r="61427" spans="6:8" x14ac:dyDescent="0.25">
      <c r="F61427" s="11"/>
      <c r="G61427" s="11"/>
      <c r="H61427" s="11"/>
    </row>
    <row r="61428" spans="6:8" x14ac:dyDescent="0.25">
      <c r="F61428" s="11"/>
      <c r="G61428" s="11"/>
      <c r="H61428" s="11"/>
    </row>
    <row r="61429" spans="6:8" x14ac:dyDescent="0.25">
      <c r="F61429" s="11"/>
      <c r="G61429" s="11"/>
      <c r="H61429" s="11"/>
    </row>
    <row r="61430" spans="6:8" x14ac:dyDescent="0.25">
      <c r="F61430" s="11"/>
      <c r="G61430" s="11"/>
      <c r="H61430" s="11"/>
    </row>
    <row r="61431" spans="6:8" x14ac:dyDescent="0.25">
      <c r="F61431" s="11"/>
      <c r="G61431" s="11"/>
      <c r="H61431" s="11"/>
    </row>
    <row r="61432" spans="6:8" x14ac:dyDescent="0.25">
      <c r="F61432" s="11"/>
      <c r="G61432" s="11"/>
      <c r="H61432" s="11"/>
    </row>
    <row r="61433" spans="6:8" x14ac:dyDescent="0.25">
      <c r="F61433" s="11"/>
      <c r="G61433" s="11"/>
      <c r="H61433" s="11"/>
    </row>
    <row r="61434" spans="6:8" x14ac:dyDescent="0.25">
      <c r="F61434" s="11"/>
      <c r="G61434" s="11"/>
      <c r="H61434" s="11"/>
    </row>
    <row r="61435" spans="6:8" x14ac:dyDescent="0.25">
      <c r="F61435" s="11"/>
      <c r="G61435" s="11"/>
      <c r="H61435" s="11"/>
    </row>
    <row r="61436" spans="6:8" x14ac:dyDescent="0.25">
      <c r="F61436" s="11"/>
      <c r="G61436" s="11"/>
      <c r="H61436" s="11"/>
    </row>
    <row r="61437" spans="6:8" x14ac:dyDescent="0.25">
      <c r="F61437" s="11"/>
      <c r="G61437" s="11"/>
      <c r="H61437" s="11"/>
    </row>
    <row r="61438" spans="6:8" x14ac:dyDescent="0.25">
      <c r="F61438" s="11"/>
      <c r="G61438" s="11"/>
      <c r="H61438" s="11"/>
    </row>
    <row r="61439" spans="6:8" x14ac:dyDescent="0.25">
      <c r="F61439" s="11"/>
      <c r="G61439" s="11"/>
      <c r="H61439" s="11"/>
    </row>
    <row r="61440" spans="6:8" x14ac:dyDescent="0.25">
      <c r="F61440" s="11"/>
      <c r="G61440" s="11"/>
      <c r="H61440" s="11"/>
    </row>
    <row r="61441" spans="6:8" x14ac:dyDescent="0.25">
      <c r="F61441" s="11"/>
      <c r="G61441" s="11"/>
      <c r="H61441" s="11"/>
    </row>
    <row r="61442" spans="6:8" x14ac:dyDescent="0.25">
      <c r="F61442" s="11"/>
      <c r="G61442" s="11"/>
      <c r="H61442" s="11"/>
    </row>
    <row r="61443" spans="6:8" x14ac:dyDescent="0.25">
      <c r="F61443" s="11"/>
      <c r="G61443" s="11"/>
      <c r="H61443" s="11"/>
    </row>
    <row r="61444" spans="6:8" x14ac:dyDescent="0.25">
      <c r="F61444" s="11"/>
      <c r="G61444" s="11"/>
      <c r="H61444" s="11"/>
    </row>
    <row r="61445" spans="6:8" x14ac:dyDescent="0.25">
      <c r="F61445" s="11"/>
      <c r="G61445" s="11"/>
      <c r="H61445" s="11"/>
    </row>
    <row r="61446" spans="6:8" x14ac:dyDescent="0.25">
      <c r="F61446" s="11"/>
      <c r="G61446" s="11"/>
      <c r="H61446" s="11"/>
    </row>
    <row r="61447" spans="6:8" x14ac:dyDescent="0.25">
      <c r="F61447" s="11"/>
      <c r="G61447" s="11"/>
      <c r="H61447" s="11"/>
    </row>
    <row r="61448" spans="6:8" x14ac:dyDescent="0.25">
      <c r="F61448" s="11"/>
      <c r="G61448" s="11"/>
      <c r="H61448" s="11"/>
    </row>
    <row r="61449" spans="6:8" x14ac:dyDescent="0.25">
      <c r="F61449" s="11"/>
      <c r="G61449" s="11"/>
      <c r="H61449" s="11"/>
    </row>
    <row r="61450" spans="6:8" x14ac:dyDescent="0.25">
      <c r="F61450" s="11"/>
      <c r="G61450" s="11"/>
      <c r="H61450" s="11"/>
    </row>
    <row r="61451" spans="6:8" x14ac:dyDescent="0.25">
      <c r="F61451" s="11"/>
      <c r="G61451" s="11"/>
      <c r="H61451" s="11"/>
    </row>
    <row r="61452" spans="6:8" x14ac:dyDescent="0.25">
      <c r="F61452" s="11"/>
      <c r="G61452" s="11"/>
      <c r="H61452" s="11"/>
    </row>
    <row r="61453" spans="6:8" x14ac:dyDescent="0.25">
      <c r="F61453" s="11"/>
      <c r="G61453" s="11"/>
      <c r="H61453" s="11"/>
    </row>
    <row r="61454" spans="6:8" x14ac:dyDescent="0.25">
      <c r="F61454" s="11"/>
      <c r="G61454" s="11"/>
      <c r="H61454" s="11"/>
    </row>
    <row r="61455" spans="6:8" x14ac:dyDescent="0.25">
      <c r="F61455" s="11"/>
      <c r="G61455" s="11"/>
      <c r="H61455" s="11"/>
    </row>
    <row r="61456" spans="6:8" x14ac:dyDescent="0.25">
      <c r="F61456" s="11"/>
      <c r="G61456" s="11"/>
      <c r="H61456" s="11"/>
    </row>
    <row r="61457" spans="6:8" x14ac:dyDescent="0.25">
      <c r="F61457" s="11"/>
      <c r="G61457" s="11"/>
      <c r="H61457" s="11"/>
    </row>
    <row r="61458" spans="6:8" x14ac:dyDescent="0.25">
      <c r="F61458" s="11"/>
      <c r="G61458" s="11"/>
      <c r="H61458" s="11"/>
    </row>
    <row r="61459" spans="6:8" x14ac:dyDescent="0.25">
      <c r="F61459" s="11"/>
      <c r="G61459" s="11"/>
      <c r="H61459" s="11"/>
    </row>
    <row r="61460" spans="6:8" x14ac:dyDescent="0.25">
      <c r="F61460" s="11"/>
      <c r="G61460" s="11"/>
      <c r="H61460" s="11"/>
    </row>
    <row r="61461" spans="6:8" x14ac:dyDescent="0.25">
      <c r="F61461" s="11"/>
      <c r="G61461" s="11"/>
      <c r="H61461" s="11"/>
    </row>
    <row r="61462" spans="6:8" x14ac:dyDescent="0.25">
      <c r="F61462" s="11"/>
      <c r="G61462" s="11"/>
      <c r="H61462" s="11"/>
    </row>
    <row r="61463" spans="6:8" x14ac:dyDescent="0.25">
      <c r="F61463" s="11"/>
      <c r="G61463" s="11"/>
      <c r="H61463" s="11"/>
    </row>
    <row r="61464" spans="6:8" x14ac:dyDescent="0.25">
      <c r="F61464" s="11"/>
      <c r="G61464" s="11"/>
      <c r="H61464" s="11"/>
    </row>
    <row r="61465" spans="6:8" x14ac:dyDescent="0.25">
      <c r="F61465" s="11"/>
      <c r="G61465" s="11"/>
      <c r="H61465" s="11"/>
    </row>
    <row r="61466" spans="6:8" x14ac:dyDescent="0.25">
      <c r="F61466" s="11"/>
      <c r="G61466" s="11"/>
      <c r="H61466" s="11"/>
    </row>
    <row r="61467" spans="6:8" x14ac:dyDescent="0.25">
      <c r="F61467" s="11"/>
      <c r="G61467" s="11"/>
      <c r="H61467" s="11"/>
    </row>
    <row r="61468" spans="6:8" x14ac:dyDescent="0.25">
      <c r="F61468" s="11"/>
      <c r="G61468" s="11"/>
      <c r="H61468" s="11"/>
    </row>
    <row r="61469" spans="6:8" x14ac:dyDescent="0.25">
      <c r="F61469" s="11"/>
      <c r="G61469" s="11"/>
      <c r="H61469" s="11"/>
    </row>
    <row r="61470" spans="6:8" x14ac:dyDescent="0.25">
      <c r="F61470" s="11"/>
      <c r="G61470" s="11"/>
      <c r="H61470" s="11"/>
    </row>
    <row r="61471" spans="6:8" x14ac:dyDescent="0.25">
      <c r="F61471" s="11"/>
      <c r="G61471" s="11"/>
      <c r="H61471" s="11"/>
    </row>
    <row r="61472" spans="6:8" x14ac:dyDescent="0.25">
      <c r="F61472" s="11"/>
      <c r="G61472" s="11"/>
      <c r="H61472" s="11"/>
    </row>
    <row r="61473" spans="6:8" x14ac:dyDescent="0.25">
      <c r="F61473" s="11"/>
      <c r="G61473" s="11"/>
      <c r="H61473" s="11"/>
    </row>
    <row r="61474" spans="6:8" x14ac:dyDescent="0.25">
      <c r="F61474" s="11"/>
      <c r="G61474" s="11"/>
      <c r="H61474" s="11"/>
    </row>
    <row r="61475" spans="6:8" x14ac:dyDescent="0.25">
      <c r="F61475" s="11"/>
      <c r="G61475" s="11"/>
      <c r="H61475" s="11"/>
    </row>
    <row r="61476" spans="6:8" x14ac:dyDescent="0.25">
      <c r="F61476" s="11"/>
      <c r="G61476" s="11"/>
      <c r="H61476" s="11"/>
    </row>
    <row r="61477" spans="6:8" x14ac:dyDescent="0.25">
      <c r="F61477" s="11"/>
      <c r="G61477" s="11"/>
      <c r="H61477" s="11"/>
    </row>
    <row r="61478" spans="6:8" x14ac:dyDescent="0.25">
      <c r="F61478" s="11"/>
      <c r="G61478" s="11"/>
      <c r="H61478" s="11"/>
    </row>
    <row r="61479" spans="6:8" x14ac:dyDescent="0.25">
      <c r="F61479" s="11"/>
      <c r="G61479" s="11"/>
      <c r="H61479" s="11"/>
    </row>
    <row r="61480" spans="6:8" x14ac:dyDescent="0.25">
      <c r="F61480" s="11"/>
      <c r="G61480" s="11"/>
      <c r="H61480" s="11"/>
    </row>
    <row r="61481" spans="6:8" x14ac:dyDescent="0.25">
      <c r="F61481" s="11"/>
      <c r="G61481" s="11"/>
      <c r="H61481" s="11"/>
    </row>
    <row r="61482" spans="6:8" x14ac:dyDescent="0.25">
      <c r="F61482" s="11"/>
      <c r="G61482" s="11"/>
      <c r="H61482" s="11"/>
    </row>
    <row r="61483" spans="6:8" x14ac:dyDescent="0.25">
      <c r="F61483" s="11"/>
      <c r="G61483" s="11"/>
      <c r="H61483" s="11"/>
    </row>
    <row r="61484" spans="6:8" x14ac:dyDescent="0.25">
      <c r="F61484" s="11"/>
      <c r="G61484" s="11"/>
      <c r="H61484" s="11"/>
    </row>
    <row r="61485" spans="6:8" x14ac:dyDescent="0.25">
      <c r="F61485" s="11"/>
      <c r="G61485" s="11"/>
      <c r="H61485" s="11"/>
    </row>
    <row r="61486" spans="6:8" x14ac:dyDescent="0.25">
      <c r="F61486" s="11"/>
      <c r="G61486" s="11"/>
      <c r="H61486" s="11"/>
    </row>
    <row r="61487" spans="6:8" x14ac:dyDescent="0.25">
      <c r="F61487" s="11"/>
      <c r="G61487" s="11"/>
      <c r="H61487" s="11"/>
    </row>
    <row r="61488" spans="6:8" x14ac:dyDescent="0.25">
      <c r="F61488" s="11"/>
      <c r="G61488" s="11"/>
      <c r="H61488" s="11"/>
    </row>
    <row r="61489" spans="6:8" x14ac:dyDescent="0.25">
      <c r="F61489" s="11"/>
      <c r="G61489" s="11"/>
      <c r="H61489" s="11"/>
    </row>
    <row r="61490" spans="6:8" x14ac:dyDescent="0.25">
      <c r="F61490" s="11"/>
      <c r="G61490" s="11"/>
      <c r="H61490" s="11"/>
    </row>
    <row r="61491" spans="6:8" x14ac:dyDescent="0.25">
      <c r="F61491" s="11"/>
      <c r="G61491" s="11"/>
      <c r="H61491" s="11"/>
    </row>
    <row r="61492" spans="6:8" x14ac:dyDescent="0.25">
      <c r="F61492" s="11"/>
      <c r="G61492" s="11"/>
      <c r="H61492" s="11"/>
    </row>
    <row r="61493" spans="6:8" x14ac:dyDescent="0.25">
      <c r="F61493" s="11"/>
      <c r="G61493" s="11"/>
      <c r="H61493" s="11"/>
    </row>
    <row r="61494" spans="6:8" x14ac:dyDescent="0.25">
      <c r="F61494" s="11"/>
      <c r="G61494" s="11"/>
      <c r="H61494" s="11"/>
    </row>
    <row r="61495" spans="6:8" x14ac:dyDescent="0.25">
      <c r="F61495" s="11"/>
      <c r="G61495" s="11"/>
      <c r="H61495" s="11"/>
    </row>
    <row r="61496" spans="6:8" x14ac:dyDescent="0.25">
      <c r="F61496" s="11"/>
      <c r="G61496" s="11"/>
      <c r="H61496" s="11"/>
    </row>
    <row r="61497" spans="6:8" x14ac:dyDescent="0.25">
      <c r="F61497" s="11"/>
      <c r="G61497" s="11"/>
      <c r="H61497" s="11"/>
    </row>
    <row r="61498" spans="6:8" x14ac:dyDescent="0.25">
      <c r="F61498" s="11"/>
      <c r="G61498" s="11"/>
      <c r="H61498" s="11"/>
    </row>
    <row r="61499" spans="6:8" x14ac:dyDescent="0.25">
      <c r="F61499" s="11"/>
      <c r="G61499" s="11"/>
      <c r="H61499" s="11"/>
    </row>
    <row r="61500" spans="6:8" x14ac:dyDescent="0.25">
      <c r="F61500" s="11"/>
      <c r="G61500" s="11"/>
      <c r="H61500" s="11"/>
    </row>
    <row r="61501" spans="6:8" x14ac:dyDescent="0.25">
      <c r="F61501" s="11"/>
      <c r="G61501" s="11"/>
      <c r="H61501" s="11"/>
    </row>
    <row r="61502" spans="6:8" x14ac:dyDescent="0.25">
      <c r="F61502" s="11"/>
      <c r="G61502" s="11"/>
      <c r="H61502" s="11"/>
    </row>
    <row r="61503" spans="6:8" x14ac:dyDescent="0.25">
      <c r="F61503" s="11"/>
      <c r="G61503" s="11"/>
      <c r="H61503" s="11"/>
    </row>
    <row r="61504" spans="6:8" x14ac:dyDescent="0.25">
      <c r="F61504" s="11"/>
      <c r="G61504" s="11"/>
      <c r="H61504" s="11"/>
    </row>
    <row r="61505" spans="6:8" x14ac:dyDescent="0.25">
      <c r="F61505" s="11"/>
      <c r="G61505" s="11"/>
      <c r="H61505" s="11"/>
    </row>
    <row r="61506" spans="6:8" x14ac:dyDescent="0.25">
      <c r="F61506" s="11"/>
      <c r="G61506" s="11"/>
      <c r="H61506" s="11"/>
    </row>
    <row r="61507" spans="6:8" x14ac:dyDescent="0.25">
      <c r="F61507" s="11"/>
      <c r="G61507" s="11"/>
      <c r="H61507" s="11"/>
    </row>
    <row r="61508" spans="6:8" x14ac:dyDescent="0.25">
      <c r="F61508" s="11"/>
      <c r="G61508" s="11"/>
      <c r="H61508" s="11"/>
    </row>
    <row r="61509" spans="6:8" x14ac:dyDescent="0.25">
      <c r="F61509" s="11"/>
      <c r="G61509" s="11"/>
      <c r="H61509" s="11"/>
    </row>
    <row r="61510" spans="6:8" x14ac:dyDescent="0.25">
      <c r="F61510" s="11"/>
      <c r="G61510" s="11"/>
      <c r="H61510" s="11"/>
    </row>
    <row r="61511" spans="6:8" x14ac:dyDescent="0.25">
      <c r="F61511" s="11"/>
      <c r="G61511" s="11"/>
      <c r="H61511" s="11"/>
    </row>
    <row r="61512" spans="6:8" x14ac:dyDescent="0.25">
      <c r="F61512" s="11"/>
      <c r="G61512" s="11"/>
      <c r="H61512" s="11"/>
    </row>
    <row r="61513" spans="6:8" x14ac:dyDescent="0.25">
      <c r="F61513" s="11"/>
      <c r="G61513" s="11"/>
      <c r="H61513" s="11"/>
    </row>
    <row r="61514" spans="6:8" x14ac:dyDescent="0.25">
      <c r="F61514" s="11"/>
      <c r="G61514" s="11"/>
      <c r="H61514" s="11"/>
    </row>
    <row r="61515" spans="6:8" x14ac:dyDescent="0.25">
      <c r="F61515" s="11"/>
      <c r="G61515" s="11"/>
      <c r="H61515" s="11"/>
    </row>
    <row r="61516" spans="6:8" x14ac:dyDescent="0.25">
      <c r="F61516" s="11"/>
      <c r="G61516" s="11"/>
      <c r="H61516" s="11"/>
    </row>
    <row r="61517" spans="6:8" x14ac:dyDescent="0.25">
      <c r="F61517" s="11"/>
      <c r="G61517" s="11"/>
      <c r="H61517" s="11"/>
    </row>
    <row r="61518" spans="6:8" x14ac:dyDescent="0.25">
      <c r="F61518" s="11"/>
      <c r="G61518" s="11"/>
      <c r="H61518" s="11"/>
    </row>
    <row r="61519" spans="6:8" x14ac:dyDescent="0.25">
      <c r="F61519" s="11"/>
      <c r="G61519" s="11"/>
      <c r="H61519" s="11"/>
    </row>
    <row r="61520" spans="6:8" x14ac:dyDescent="0.25">
      <c r="F61520" s="11"/>
      <c r="G61520" s="11"/>
      <c r="H61520" s="11"/>
    </row>
    <row r="61521" spans="6:8" x14ac:dyDescent="0.25">
      <c r="F61521" s="11"/>
      <c r="G61521" s="11"/>
      <c r="H61521" s="11"/>
    </row>
    <row r="61522" spans="6:8" x14ac:dyDescent="0.25">
      <c r="F61522" s="11"/>
      <c r="G61522" s="11"/>
      <c r="H61522" s="11"/>
    </row>
    <row r="61523" spans="6:8" x14ac:dyDescent="0.25">
      <c r="F61523" s="11"/>
      <c r="G61523" s="11"/>
      <c r="H61523" s="11"/>
    </row>
    <row r="61524" spans="6:8" x14ac:dyDescent="0.25">
      <c r="F61524" s="11"/>
      <c r="G61524" s="11"/>
      <c r="H61524" s="11"/>
    </row>
    <row r="61525" spans="6:8" x14ac:dyDescent="0.25">
      <c r="F61525" s="11"/>
      <c r="G61525" s="11"/>
      <c r="H61525" s="11"/>
    </row>
    <row r="61526" spans="6:8" x14ac:dyDescent="0.25">
      <c r="F61526" s="11"/>
      <c r="G61526" s="11"/>
      <c r="H61526" s="11"/>
    </row>
    <row r="61527" spans="6:8" x14ac:dyDescent="0.25">
      <c r="F61527" s="11"/>
      <c r="G61527" s="11"/>
      <c r="H61527" s="11"/>
    </row>
    <row r="61528" spans="6:8" x14ac:dyDescent="0.25">
      <c r="F61528" s="11"/>
      <c r="G61528" s="11"/>
      <c r="H61528" s="11"/>
    </row>
    <row r="61529" spans="6:8" x14ac:dyDescent="0.25">
      <c r="F61529" s="11"/>
      <c r="G61529" s="11"/>
      <c r="H61529" s="11"/>
    </row>
    <row r="61530" spans="6:8" x14ac:dyDescent="0.25">
      <c r="F61530" s="11"/>
      <c r="G61530" s="11"/>
      <c r="H61530" s="11"/>
    </row>
    <row r="61531" spans="6:8" x14ac:dyDescent="0.25">
      <c r="F61531" s="11"/>
      <c r="G61531" s="11"/>
      <c r="H61531" s="11"/>
    </row>
    <row r="61532" spans="6:8" x14ac:dyDescent="0.25">
      <c r="F61532" s="11"/>
      <c r="G61532" s="11"/>
      <c r="H61532" s="11"/>
    </row>
    <row r="61533" spans="6:8" x14ac:dyDescent="0.25">
      <c r="F61533" s="11"/>
      <c r="G61533" s="11"/>
      <c r="H61533" s="11"/>
    </row>
    <row r="61534" spans="6:8" x14ac:dyDescent="0.25">
      <c r="F61534" s="11"/>
      <c r="G61534" s="11"/>
      <c r="H61534" s="11"/>
    </row>
    <row r="61535" spans="6:8" x14ac:dyDescent="0.25">
      <c r="F61535" s="11"/>
      <c r="G61535" s="11"/>
      <c r="H61535" s="11"/>
    </row>
    <row r="61536" spans="6:8" x14ac:dyDescent="0.25">
      <c r="F61536" s="11"/>
      <c r="G61536" s="11"/>
      <c r="H61536" s="11"/>
    </row>
    <row r="61537" spans="6:8" x14ac:dyDescent="0.25">
      <c r="F61537" s="11"/>
      <c r="G61537" s="11"/>
      <c r="H61537" s="11"/>
    </row>
    <row r="61538" spans="6:8" x14ac:dyDescent="0.25">
      <c r="F61538" s="11"/>
      <c r="G61538" s="11"/>
      <c r="H61538" s="11"/>
    </row>
    <row r="61539" spans="6:8" x14ac:dyDescent="0.25">
      <c r="F61539" s="11"/>
      <c r="G61539" s="11"/>
      <c r="H61539" s="11"/>
    </row>
    <row r="61540" spans="6:8" x14ac:dyDescent="0.25">
      <c r="F61540" s="11"/>
      <c r="G61540" s="11"/>
      <c r="H61540" s="11"/>
    </row>
    <row r="61541" spans="6:8" x14ac:dyDescent="0.25">
      <c r="F61541" s="11"/>
      <c r="G61541" s="11"/>
      <c r="H61541" s="11"/>
    </row>
    <row r="61542" spans="6:8" x14ac:dyDescent="0.25">
      <c r="F61542" s="11"/>
      <c r="G61542" s="11"/>
      <c r="H61542" s="11"/>
    </row>
    <row r="61543" spans="6:8" x14ac:dyDescent="0.25">
      <c r="F61543" s="11"/>
      <c r="G61543" s="11"/>
      <c r="H61543" s="11"/>
    </row>
    <row r="61544" spans="6:8" x14ac:dyDescent="0.25">
      <c r="F61544" s="11"/>
      <c r="G61544" s="11"/>
      <c r="H61544" s="11"/>
    </row>
    <row r="61545" spans="6:8" x14ac:dyDescent="0.25">
      <c r="F61545" s="11"/>
      <c r="G61545" s="11"/>
      <c r="H61545" s="11"/>
    </row>
    <row r="61546" spans="6:8" x14ac:dyDescent="0.25">
      <c r="F61546" s="11"/>
      <c r="G61546" s="11"/>
      <c r="H61546" s="11"/>
    </row>
    <row r="61547" spans="6:8" x14ac:dyDescent="0.25">
      <c r="F61547" s="11"/>
      <c r="G61547" s="11"/>
      <c r="H61547" s="11"/>
    </row>
    <row r="61548" spans="6:8" x14ac:dyDescent="0.25">
      <c r="F61548" s="11"/>
      <c r="G61548" s="11"/>
      <c r="H61548" s="11"/>
    </row>
    <row r="61549" spans="6:8" x14ac:dyDescent="0.25">
      <c r="F61549" s="11"/>
      <c r="G61549" s="11"/>
      <c r="H61549" s="11"/>
    </row>
    <row r="61550" spans="6:8" x14ac:dyDescent="0.25">
      <c r="F61550" s="11"/>
      <c r="G61550" s="11"/>
      <c r="H61550" s="11"/>
    </row>
    <row r="61551" spans="6:8" x14ac:dyDescent="0.25">
      <c r="F61551" s="11"/>
      <c r="G61551" s="11"/>
      <c r="H61551" s="11"/>
    </row>
    <row r="61552" spans="6:8" x14ac:dyDescent="0.25">
      <c r="F61552" s="11"/>
      <c r="G61552" s="11"/>
      <c r="H61552" s="11"/>
    </row>
    <row r="61553" spans="6:8" x14ac:dyDescent="0.25">
      <c r="F61553" s="11"/>
      <c r="G61553" s="11"/>
      <c r="H61553" s="11"/>
    </row>
    <row r="61554" spans="6:8" x14ac:dyDescent="0.25">
      <c r="F61554" s="11"/>
      <c r="G61554" s="11"/>
      <c r="H61554" s="11"/>
    </row>
    <row r="61555" spans="6:8" x14ac:dyDescent="0.25">
      <c r="F61555" s="11"/>
      <c r="G61555" s="11"/>
      <c r="H61555" s="11"/>
    </row>
    <row r="61556" spans="6:8" x14ac:dyDescent="0.25">
      <c r="F61556" s="11"/>
      <c r="G61556" s="11"/>
      <c r="H61556" s="11"/>
    </row>
    <row r="61557" spans="6:8" x14ac:dyDescent="0.25">
      <c r="F61557" s="11"/>
      <c r="G61557" s="11"/>
      <c r="H61557" s="11"/>
    </row>
    <row r="61558" spans="6:8" x14ac:dyDescent="0.25">
      <c r="F61558" s="11"/>
      <c r="G61558" s="11"/>
      <c r="H61558" s="11"/>
    </row>
    <row r="61559" spans="6:8" x14ac:dyDescent="0.25">
      <c r="F61559" s="11"/>
      <c r="G61559" s="11"/>
      <c r="H61559" s="11"/>
    </row>
    <row r="61560" spans="6:8" x14ac:dyDescent="0.25">
      <c r="F61560" s="11"/>
      <c r="G61560" s="11"/>
      <c r="H61560" s="11"/>
    </row>
    <row r="61561" spans="6:8" x14ac:dyDescent="0.25">
      <c r="F61561" s="11"/>
      <c r="G61561" s="11"/>
      <c r="H61561" s="11"/>
    </row>
    <row r="61562" spans="6:8" x14ac:dyDescent="0.25">
      <c r="F61562" s="11"/>
      <c r="G61562" s="11"/>
      <c r="H61562" s="11"/>
    </row>
    <row r="61563" spans="6:8" x14ac:dyDescent="0.25">
      <c r="F61563" s="11"/>
      <c r="G61563" s="11"/>
      <c r="H61563" s="11"/>
    </row>
    <row r="61564" spans="6:8" x14ac:dyDescent="0.25">
      <c r="F61564" s="11"/>
      <c r="G61564" s="11"/>
      <c r="H61564" s="11"/>
    </row>
    <row r="61565" spans="6:8" x14ac:dyDescent="0.25">
      <c r="F61565" s="11"/>
      <c r="G61565" s="11"/>
      <c r="H61565" s="11"/>
    </row>
    <row r="61566" spans="6:8" x14ac:dyDescent="0.25">
      <c r="F61566" s="11"/>
      <c r="G61566" s="11"/>
      <c r="H61566" s="11"/>
    </row>
    <row r="61567" spans="6:8" x14ac:dyDescent="0.25">
      <c r="F61567" s="11"/>
      <c r="G61567" s="11"/>
      <c r="H61567" s="11"/>
    </row>
    <row r="61568" spans="6:8" x14ac:dyDescent="0.25">
      <c r="F61568" s="11"/>
      <c r="G61568" s="11"/>
      <c r="H61568" s="11"/>
    </row>
    <row r="61569" spans="6:8" x14ac:dyDescent="0.25">
      <c r="F61569" s="11"/>
      <c r="G61569" s="11"/>
      <c r="H61569" s="11"/>
    </row>
    <row r="61570" spans="6:8" x14ac:dyDescent="0.25">
      <c r="F61570" s="11"/>
      <c r="G61570" s="11"/>
      <c r="H61570" s="11"/>
    </row>
    <row r="61571" spans="6:8" x14ac:dyDescent="0.25">
      <c r="F61571" s="11"/>
      <c r="G61571" s="11"/>
      <c r="H61571" s="11"/>
    </row>
    <row r="61572" spans="6:8" x14ac:dyDescent="0.25">
      <c r="F61572" s="11"/>
      <c r="G61572" s="11"/>
      <c r="H61572" s="11"/>
    </row>
    <row r="61573" spans="6:8" x14ac:dyDescent="0.25">
      <c r="F61573" s="11"/>
      <c r="G61573" s="11"/>
      <c r="H61573" s="11"/>
    </row>
    <row r="61574" spans="6:8" x14ac:dyDescent="0.25">
      <c r="F61574" s="11"/>
      <c r="G61574" s="11"/>
      <c r="H61574" s="11"/>
    </row>
    <row r="61575" spans="6:8" x14ac:dyDescent="0.25">
      <c r="F61575" s="11"/>
      <c r="G61575" s="11"/>
      <c r="H61575" s="11"/>
    </row>
    <row r="61576" spans="6:8" x14ac:dyDescent="0.25">
      <c r="F61576" s="11"/>
      <c r="G61576" s="11"/>
      <c r="H61576" s="11"/>
    </row>
    <row r="61577" spans="6:8" x14ac:dyDescent="0.25">
      <c r="F61577" s="11"/>
      <c r="G61577" s="11"/>
      <c r="H61577" s="11"/>
    </row>
    <row r="61578" spans="6:8" x14ac:dyDescent="0.25">
      <c r="F61578" s="11"/>
      <c r="G61578" s="11"/>
      <c r="H61578" s="11"/>
    </row>
    <row r="61579" spans="6:8" x14ac:dyDescent="0.25">
      <c r="F61579" s="11"/>
      <c r="G61579" s="11"/>
      <c r="H61579" s="11"/>
    </row>
    <row r="61580" spans="6:8" x14ac:dyDescent="0.25">
      <c r="F61580" s="11"/>
      <c r="G61580" s="11"/>
      <c r="H61580" s="11"/>
    </row>
    <row r="61581" spans="6:8" x14ac:dyDescent="0.25">
      <c r="F61581" s="11"/>
      <c r="G61581" s="11"/>
      <c r="H61581" s="11"/>
    </row>
    <row r="61582" spans="6:8" x14ac:dyDescent="0.25">
      <c r="F61582" s="11"/>
      <c r="G61582" s="11"/>
      <c r="H61582" s="11"/>
    </row>
    <row r="61583" spans="6:8" x14ac:dyDescent="0.25">
      <c r="F61583" s="11"/>
      <c r="G61583" s="11"/>
      <c r="H61583" s="11"/>
    </row>
    <row r="61584" spans="6:8" x14ac:dyDescent="0.25">
      <c r="F61584" s="11"/>
      <c r="G61584" s="11"/>
      <c r="H61584" s="11"/>
    </row>
    <row r="61585" spans="6:8" x14ac:dyDescent="0.25">
      <c r="F61585" s="11"/>
      <c r="G61585" s="11"/>
      <c r="H61585" s="11"/>
    </row>
    <row r="61586" spans="6:8" x14ac:dyDescent="0.25">
      <c r="F61586" s="11"/>
      <c r="G61586" s="11"/>
      <c r="H61586" s="11"/>
    </row>
    <row r="61587" spans="6:8" x14ac:dyDescent="0.25">
      <c r="F61587" s="11"/>
      <c r="G61587" s="11"/>
      <c r="H61587" s="11"/>
    </row>
    <row r="61588" spans="6:8" x14ac:dyDescent="0.25">
      <c r="F61588" s="11"/>
      <c r="G61588" s="11"/>
      <c r="H61588" s="11"/>
    </row>
    <row r="61589" spans="6:8" x14ac:dyDescent="0.25">
      <c r="F61589" s="11"/>
      <c r="G61589" s="11"/>
      <c r="H61589" s="11"/>
    </row>
    <row r="61590" spans="6:8" x14ac:dyDescent="0.25">
      <c r="F61590" s="11"/>
      <c r="G61590" s="11"/>
      <c r="H61590" s="11"/>
    </row>
    <row r="61591" spans="6:8" x14ac:dyDescent="0.25">
      <c r="F61591" s="11"/>
      <c r="G61591" s="11"/>
      <c r="H61591" s="11"/>
    </row>
    <row r="61592" spans="6:8" x14ac:dyDescent="0.25">
      <c r="F61592" s="11"/>
      <c r="G61592" s="11"/>
      <c r="H61592" s="11"/>
    </row>
    <row r="61593" spans="6:8" x14ac:dyDescent="0.25">
      <c r="F61593" s="11"/>
      <c r="G61593" s="11"/>
      <c r="H61593" s="11"/>
    </row>
    <row r="61594" spans="6:8" x14ac:dyDescent="0.25">
      <c r="F61594" s="11"/>
      <c r="G61594" s="11"/>
      <c r="H61594" s="11"/>
    </row>
    <row r="61595" spans="6:8" x14ac:dyDescent="0.25">
      <c r="F61595" s="11"/>
      <c r="G61595" s="11"/>
      <c r="H61595" s="11"/>
    </row>
    <row r="61596" spans="6:8" x14ac:dyDescent="0.25">
      <c r="F61596" s="11"/>
      <c r="G61596" s="11"/>
      <c r="H61596" s="11"/>
    </row>
    <row r="61597" spans="6:8" x14ac:dyDescent="0.25">
      <c r="F61597" s="11"/>
      <c r="G61597" s="11"/>
      <c r="H61597" s="11"/>
    </row>
    <row r="61598" spans="6:8" x14ac:dyDescent="0.25">
      <c r="F61598" s="11"/>
      <c r="G61598" s="11"/>
      <c r="H61598" s="11"/>
    </row>
    <row r="61599" spans="6:8" x14ac:dyDescent="0.25">
      <c r="F61599" s="11"/>
      <c r="G61599" s="11"/>
      <c r="H61599" s="11"/>
    </row>
    <row r="61600" spans="6:8" x14ac:dyDescent="0.25">
      <c r="F61600" s="11"/>
      <c r="G61600" s="11"/>
      <c r="H61600" s="11"/>
    </row>
    <row r="61601" spans="6:8" x14ac:dyDescent="0.25">
      <c r="F61601" s="11"/>
      <c r="G61601" s="11"/>
      <c r="H61601" s="11"/>
    </row>
    <row r="61602" spans="6:8" x14ac:dyDescent="0.25">
      <c r="F61602" s="11"/>
      <c r="G61602" s="11"/>
      <c r="H61602" s="11"/>
    </row>
    <row r="61603" spans="6:8" x14ac:dyDescent="0.25">
      <c r="F61603" s="11"/>
      <c r="G61603" s="11"/>
      <c r="H61603" s="11"/>
    </row>
    <row r="61604" spans="6:8" x14ac:dyDescent="0.25">
      <c r="F61604" s="11"/>
      <c r="G61604" s="11"/>
      <c r="H61604" s="11"/>
    </row>
    <row r="61605" spans="6:8" x14ac:dyDescent="0.25">
      <c r="F61605" s="11"/>
      <c r="G61605" s="11"/>
      <c r="H61605" s="11"/>
    </row>
    <row r="61606" spans="6:8" x14ac:dyDescent="0.25">
      <c r="F61606" s="11"/>
      <c r="G61606" s="11"/>
      <c r="H61606" s="11"/>
    </row>
    <row r="61607" spans="6:8" x14ac:dyDescent="0.25">
      <c r="F61607" s="11"/>
      <c r="G61607" s="11"/>
      <c r="H61607" s="11"/>
    </row>
    <row r="61608" spans="6:8" x14ac:dyDescent="0.25">
      <c r="F61608" s="11"/>
      <c r="G61608" s="11"/>
      <c r="H61608" s="11"/>
    </row>
    <row r="61609" spans="6:8" x14ac:dyDescent="0.25">
      <c r="F61609" s="11"/>
      <c r="G61609" s="11"/>
      <c r="H61609" s="11"/>
    </row>
    <row r="61610" spans="6:8" x14ac:dyDescent="0.25">
      <c r="F61610" s="11"/>
      <c r="G61610" s="11"/>
      <c r="H61610" s="11"/>
    </row>
    <row r="61611" spans="6:8" x14ac:dyDescent="0.25">
      <c r="F61611" s="11"/>
      <c r="G61611" s="11"/>
      <c r="H61611" s="11"/>
    </row>
    <row r="61612" spans="6:8" x14ac:dyDescent="0.25">
      <c r="F61612" s="11"/>
      <c r="G61612" s="11"/>
      <c r="H61612" s="11"/>
    </row>
    <row r="61613" spans="6:8" x14ac:dyDescent="0.25">
      <c r="F61613" s="11"/>
      <c r="G61613" s="11"/>
      <c r="H61613" s="11"/>
    </row>
    <row r="61614" spans="6:8" x14ac:dyDescent="0.25">
      <c r="F61614" s="11"/>
      <c r="G61614" s="11"/>
      <c r="H61614" s="11"/>
    </row>
    <row r="61615" spans="6:8" x14ac:dyDescent="0.25">
      <c r="F61615" s="11"/>
      <c r="G61615" s="11"/>
      <c r="H61615" s="11"/>
    </row>
    <row r="61616" spans="6:8" x14ac:dyDescent="0.25">
      <c r="F61616" s="11"/>
      <c r="G61616" s="11"/>
      <c r="H61616" s="11"/>
    </row>
    <row r="61617" spans="6:8" x14ac:dyDescent="0.25">
      <c r="F61617" s="11"/>
      <c r="G61617" s="11"/>
      <c r="H61617" s="11"/>
    </row>
    <row r="61618" spans="6:8" x14ac:dyDescent="0.25">
      <c r="F61618" s="11"/>
      <c r="G61618" s="11"/>
      <c r="H61618" s="11"/>
    </row>
    <row r="61619" spans="6:8" x14ac:dyDescent="0.25">
      <c r="F61619" s="11"/>
      <c r="G61619" s="11"/>
      <c r="H61619" s="11"/>
    </row>
    <row r="61620" spans="6:8" x14ac:dyDescent="0.25">
      <c r="F61620" s="11"/>
      <c r="G61620" s="11"/>
      <c r="H61620" s="11"/>
    </row>
    <row r="61621" spans="6:8" x14ac:dyDescent="0.25">
      <c r="F61621" s="11"/>
      <c r="G61621" s="11"/>
      <c r="H61621" s="11"/>
    </row>
    <row r="61622" spans="6:8" x14ac:dyDescent="0.25">
      <c r="F61622" s="11"/>
      <c r="G61622" s="11"/>
      <c r="H61622" s="11"/>
    </row>
    <row r="61623" spans="6:8" x14ac:dyDescent="0.25">
      <c r="F61623" s="11"/>
      <c r="G61623" s="11"/>
      <c r="H61623" s="11"/>
    </row>
    <row r="61624" spans="6:8" x14ac:dyDescent="0.25">
      <c r="F61624" s="11"/>
      <c r="G61624" s="11"/>
      <c r="H61624" s="11"/>
    </row>
    <row r="61625" spans="6:8" x14ac:dyDescent="0.25">
      <c r="F61625" s="11"/>
      <c r="G61625" s="11"/>
      <c r="H61625" s="11"/>
    </row>
    <row r="61626" spans="6:8" x14ac:dyDescent="0.25">
      <c r="F61626" s="11"/>
      <c r="G61626" s="11"/>
      <c r="H61626" s="11"/>
    </row>
    <row r="61627" spans="6:8" x14ac:dyDescent="0.25">
      <c r="F61627" s="11"/>
      <c r="G61627" s="11"/>
      <c r="H61627" s="11"/>
    </row>
    <row r="61628" spans="6:8" x14ac:dyDescent="0.25">
      <c r="F61628" s="11"/>
      <c r="G61628" s="11"/>
      <c r="H61628" s="11"/>
    </row>
    <row r="61629" spans="6:8" x14ac:dyDescent="0.25">
      <c r="F61629" s="11"/>
      <c r="G61629" s="11"/>
      <c r="H61629" s="11"/>
    </row>
    <row r="61630" spans="6:8" x14ac:dyDescent="0.25">
      <c r="F61630" s="11"/>
      <c r="G61630" s="11"/>
      <c r="H61630" s="11"/>
    </row>
    <row r="61631" spans="6:8" x14ac:dyDescent="0.25">
      <c r="F61631" s="11"/>
      <c r="G61631" s="11"/>
      <c r="H61631" s="11"/>
    </row>
    <row r="61632" spans="6:8" x14ac:dyDescent="0.25">
      <c r="F61632" s="11"/>
      <c r="G61632" s="11"/>
      <c r="H61632" s="11"/>
    </row>
    <row r="61633" spans="6:8" x14ac:dyDescent="0.25">
      <c r="F61633" s="11"/>
      <c r="G61633" s="11"/>
      <c r="H61633" s="11"/>
    </row>
    <row r="61634" spans="6:8" x14ac:dyDescent="0.25">
      <c r="F61634" s="11"/>
      <c r="G61634" s="11"/>
      <c r="H61634" s="11"/>
    </row>
    <row r="61635" spans="6:8" x14ac:dyDescent="0.25">
      <c r="F61635" s="11"/>
      <c r="G61635" s="11"/>
      <c r="H61635" s="11"/>
    </row>
    <row r="61636" spans="6:8" x14ac:dyDescent="0.25">
      <c r="F61636" s="11"/>
      <c r="G61636" s="11"/>
      <c r="H61636" s="11"/>
    </row>
    <row r="61637" spans="6:8" x14ac:dyDescent="0.25">
      <c r="F61637" s="11"/>
      <c r="G61637" s="11"/>
      <c r="H61637" s="11"/>
    </row>
    <row r="61638" spans="6:8" x14ac:dyDescent="0.25">
      <c r="F61638" s="11"/>
      <c r="G61638" s="11"/>
      <c r="H61638" s="11"/>
    </row>
    <row r="61639" spans="6:8" x14ac:dyDescent="0.25">
      <c r="F61639" s="11"/>
      <c r="G61639" s="11"/>
      <c r="H61639" s="11"/>
    </row>
    <row r="61640" spans="6:8" x14ac:dyDescent="0.25">
      <c r="F61640" s="11"/>
      <c r="G61640" s="11"/>
      <c r="H61640" s="11"/>
    </row>
    <row r="61641" spans="6:8" x14ac:dyDescent="0.25">
      <c r="F61641" s="11"/>
      <c r="G61641" s="11"/>
      <c r="H61641" s="11"/>
    </row>
    <row r="61642" spans="6:8" x14ac:dyDescent="0.25">
      <c r="F61642" s="11"/>
      <c r="G61642" s="11"/>
      <c r="H61642" s="11"/>
    </row>
    <row r="61643" spans="6:8" x14ac:dyDescent="0.25">
      <c r="F61643" s="11"/>
      <c r="G61643" s="11"/>
      <c r="H61643" s="11"/>
    </row>
    <row r="61644" spans="6:8" x14ac:dyDescent="0.25">
      <c r="F61644" s="11"/>
      <c r="G61644" s="11"/>
      <c r="H61644" s="11"/>
    </row>
    <row r="61645" spans="6:8" x14ac:dyDescent="0.25">
      <c r="F61645" s="11"/>
      <c r="G61645" s="11"/>
      <c r="H61645" s="11"/>
    </row>
    <row r="61646" spans="6:8" x14ac:dyDescent="0.25">
      <c r="F61646" s="11"/>
      <c r="G61646" s="11"/>
      <c r="H61646" s="11"/>
    </row>
    <row r="61647" spans="6:8" x14ac:dyDescent="0.25">
      <c r="F61647" s="11"/>
      <c r="G61647" s="11"/>
      <c r="H61647" s="11"/>
    </row>
    <row r="61648" spans="6:8" x14ac:dyDescent="0.25">
      <c r="F61648" s="11"/>
      <c r="G61648" s="11"/>
      <c r="H61648" s="11"/>
    </row>
    <row r="61649" spans="6:8" x14ac:dyDescent="0.25">
      <c r="F61649" s="11"/>
      <c r="G61649" s="11"/>
      <c r="H61649" s="11"/>
    </row>
    <row r="61650" spans="6:8" x14ac:dyDescent="0.25">
      <c r="F61650" s="11"/>
      <c r="G61650" s="11"/>
      <c r="H61650" s="11"/>
    </row>
    <row r="61651" spans="6:8" x14ac:dyDescent="0.25">
      <c r="F61651" s="11"/>
      <c r="G61651" s="11"/>
      <c r="H61651" s="11"/>
    </row>
    <row r="61652" spans="6:8" x14ac:dyDescent="0.25">
      <c r="F61652" s="11"/>
      <c r="G61652" s="11"/>
      <c r="H61652" s="11"/>
    </row>
    <row r="61653" spans="6:8" x14ac:dyDescent="0.25">
      <c r="F61653" s="11"/>
      <c r="G61653" s="11"/>
      <c r="H61653" s="11"/>
    </row>
    <row r="61654" spans="6:8" x14ac:dyDescent="0.25">
      <c r="F61654" s="11"/>
      <c r="G61654" s="11"/>
      <c r="H61654" s="11"/>
    </row>
    <row r="61655" spans="6:8" x14ac:dyDescent="0.25">
      <c r="F61655" s="11"/>
      <c r="G61655" s="11"/>
      <c r="H61655" s="11"/>
    </row>
    <row r="61656" spans="6:8" x14ac:dyDescent="0.25">
      <c r="F61656" s="11"/>
      <c r="G61656" s="11"/>
      <c r="H61656" s="11"/>
    </row>
    <row r="61657" spans="6:8" x14ac:dyDescent="0.25">
      <c r="F61657" s="11"/>
      <c r="G61657" s="11"/>
      <c r="H61657" s="11"/>
    </row>
    <row r="61658" spans="6:8" x14ac:dyDescent="0.25">
      <c r="F61658" s="11"/>
      <c r="G61658" s="11"/>
      <c r="H61658" s="11"/>
    </row>
    <row r="61659" spans="6:8" x14ac:dyDescent="0.25">
      <c r="F61659" s="11"/>
      <c r="G61659" s="11"/>
      <c r="H61659" s="11"/>
    </row>
    <row r="61660" spans="6:8" x14ac:dyDescent="0.25">
      <c r="F61660" s="11"/>
      <c r="G61660" s="11"/>
      <c r="H61660" s="11"/>
    </row>
    <row r="61661" spans="6:8" x14ac:dyDescent="0.25">
      <c r="F61661" s="11"/>
      <c r="G61661" s="11"/>
      <c r="H61661" s="11"/>
    </row>
    <row r="61662" spans="6:8" x14ac:dyDescent="0.25">
      <c r="F61662" s="11"/>
      <c r="G61662" s="11"/>
      <c r="H61662" s="11"/>
    </row>
    <row r="61663" spans="6:8" x14ac:dyDescent="0.25">
      <c r="F61663" s="11"/>
      <c r="G61663" s="11"/>
      <c r="H61663" s="11"/>
    </row>
    <row r="61664" spans="6:8" x14ac:dyDescent="0.25">
      <c r="F61664" s="11"/>
      <c r="G61664" s="11"/>
      <c r="H61664" s="11"/>
    </row>
    <row r="61665" spans="6:8" x14ac:dyDescent="0.25">
      <c r="F61665" s="11"/>
      <c r="G61665" s="11"/>
      <c r="H61665" s="11"/>
    </row>
    <row r="61666" spans="6:8" x14ac:dyDescent="0.25">
      <c r="F61666" s="11"/>
      <c r="G61666" s="11"/>
      <c r="H61666" s="11"/>
    </row>
    <row r="61667" spans="6:8" x14ac:dyDescent="0.25">
      <c r="F61667" s="11"/>
      <c r="G61667" s="11"/>
      <c r="H61667" s="11"/>
    </row>
    <row r="61668" spans="6:8" x14ac:dyDescent="0.25">
      <c r="F61668" s="11"/>
      <c r="G61668" s="11"/>
      <c r="H61668" s="11"/>
    </row>
    <row r="61669" spans="6:8" x14ac:dyDescent="0.25">
      <c r="F61669" s="11"/>
      <c r="G61669" s="11"/>
      <c r="H61669" s="11"/>
    </row>
    <row r="61670" spans="6:8" x14ac:dyDescent="0.25">
      <c r="F61670" s="11"/>
      <c r="G61670" s="11"/>
      <c r="H61670" s="11"/>
    </row>
    <row r="61671" spans="6:8" x14ac:dyDescent="0.25">
      <c r="F61671" s="11"/>
      <c r="G61671" s="11"/>
      <c r="H61671" s="11"/>
    </row>
    <row r="61672" spans="6:8" x14ac:dyDescent="0.25">
      <c r="F61672" s="11"/>
      <c r="G61672" s="11"/>
      <c r="H61672" s="11"/>
    </row>
    <row r="61673" spans="6:8" x14ac:dyDescent="0.25">
      <c r="F61673" s="11"/>
      <c r="G61673" s="11"/>
      <c r="H61673" s="11"/>
    </row>
    <row r="61674" spans="6:8" x14ac:dyDescent="0.25">
      <c r="F61674" s="11"/>
      <c r="G61674" s="11"/>
      <c r="H61674" s="11"/>
    </row>
    <row r="61675" spans="6:8" x14ac:dyDescent="0.25">
      <c r="F61675" s="11"/>
      <c r="G61675" s="11"/>
      <c r="H61675" s="11"/>
    </row>
    <row r="61676" spans="6:8" x14ac:dyDescent="0.25">
      <c r="F61676" s="11"/>
      <c r="G61676" s="11"/>
      <c r="H61676" s="11"/>
    </row>
    <row r="61677" spans="6:8" x14ac:dyDescent="0.25">
      <c r="F61677" s="11"/>
      <c r="G61677" s="11"/>
      <c r="H61677" s="11"/>
    </row>
    <row r="61678" spans="6:8" x14ac:dyDescent="0.25">
      <c r="F61678" s="11"/>
      <c r="G61678" s="11"/>
      <c r="H61678" s="11"/>
    </row>
    <row r="61679" spans="6:8" x14ac:dyDescent="0.25">
      <c r="F61679" s="11"/>
      <c r="G61679" s="11"/>
      <c r="H61679" s="11"/>
    </row>
    <row r="61680" spans="6:8" x14ac:dyDescent="0.25">
      <c r="F61680" s="11"/>
      <c r="G61680" s="11"/>
      <c r="H61680" s="11"/>
    </row>
    <row r="61681" spans="6:8" x14ac:dyDescent="0.25">
      <c r="F61681" s="11"/>
      <c r="G61681" s="11"/>
      <c r="H61681" s="11"/>
    </row>
    <row r="61682" spans="6:8" x14ac:dyDescent="0.25">
      <c r="F61682" s="11"/>
      <c r="G61682" s="11"/>
      <c r="H61682" s="11"/>
    </row>
    <row r="61683" spans="6:8" x14ac:dyDescent="0.25">
      <c r="F61683" s="11"/>
      <c r="G61683" s="11"/>
      <c r="H61683" s="11"/>
    </row>
    <row r="61684" spans="6:8" x14ac:dyDescent="0.25">
      <c r="F61684" s="11"/>
      <c r="G61684" s="11"/>
      <c r="H61684" s="11"/>
    </row>
    <row r="61685" spans="6:8" x14ac:dyDescent="0.25">
      <c r="F61685" s="11"/>
      <c r="G61685" s="11"/>
      <c r="H61685" s="11"/>
    </row>
    <row r="61686" spans="6:8" x14ac:dyDescent="0.25">
      <c r="F61686" s="11"/>
      <c r="G61686" s="11"/>
      <c r="H61686" s="11"/>
    </row>
    <row r="61687" spans="6:8" x14ac:dyDescent="0.25">
      <c r="F61687" s="11"/>
      <c r="G61687" s="11"/>
      <c r="H61687" s="11"/>
    </row>
    <row r="61688" spans="6:8" x14ac:dyDescent="0.25">
      <c r="F61688" s="11"/>
      <c r="G61688" s="11"/>
      <c r="H61688" s="11"/>
    </row>
    <row r="61689" spans="6:8" x14ac:dyDescent="0.25">
      <c r="F61689" s="11"/>
      <c r="G61689" s="11"/>
      <c r="H61689" s="11"/>
    </row>
    <row r="61690" spans="6:8" x14ac:dyDescent="0.25">
      <c r="F61690" s="11"/>
      <c r="G61690" s="11"/>
      <c r="H61690" s="11"/>
    </row>
    <row r="61691" spans="6:8" x14ac:dyDescent="0.25">
      <c r="F61691" s="11"/>
      <c r="G61691" s="11"/>
      <c r="H61691" s="11"/>
    </row>
    <row r="61692" spans="6:8" x14ac:dyDescent="0.25">
      <c r="F61692" s="11"/>
      <c r="G61692" s="11"/>
      <c r="H61692" s="11"/>
    </row>
    <row r="61693" spans="6:8" x14ac:dyDescent="0.25">
      <c r="F61693" s="11"/>
      <c r="G61693" s="11"/>
      <c r="H61693" s="11"/>
    </row>
    <row r="61694" spans="6:8" x14ac:dyDescent="0.25">
      <c r="F61694" s="11"/>
      <c r="G61694" s="11"/>
      <c r="H61694" s="11"/>
    </row>
    <row r="61695" spans="6:8" x14ac:dyDescent="0.25">
      <c r="F61695" s="11"/>
      <c r="G61695" s="11"/>
      <c r="H61695" s="11"/>
    </row>
    <row r="61696" spans="6:8" x14ac:dyDescent="0.25">
      <c r="F61696" s="11"/>
      <c r="G61696" s="11"/>
      <c r="H61696" s="11"/>
    </row>
    <row r="61697" spans="6:8" x14ac:dyDescent="0.25">
      <c r="F61697" s="11"/>
      <c r="G61697" s="11"/>
      <c r="H61697" s="11"/>
    </row>
    <row r="61698" spans="6:8" x14ac:dyDescent="0.25">
      <c r="F61698" s="11"/>
      <c r="G61698" s="11"/>
      <c r="H61698" s="11"/>
    </row>
    <row r="61699" spans="6:8" x14ac:dyDescent="0.25">
      <c r="F61699" s="11"/>
      <c r="G61699" s="11"/>
      <c r="H61699" s="11"/>
    </row>
    <row r="61700" spans="6:8" x14ac:dyDescent="0.25">
      <c r="F61700" s="11"/>
      <c r="G61700" s="11"/>
      <c r="H61700" s="11"/>
    </row>
    <row r="61701" spans="6:8" x14ac:dyDescent="0.25">
      <c r="F61701" s="11"/>
      <c r="G61701" s="11"/>
      <c r="H61701" s="11"/>
    </row>
    <row r="61702" spans="6:8" x14ac:dyDescent="0.25">
      <c r="F61702" s="11"/>
      <c r="G61702" s="11"/>
      <c r="H61702" s="11"/>
    </row>
    <row r="61703" spans="6:8" x14ac:dyDescent="0.25">
      <c r="F61703" s="11"/>
      <c r="G61703" s="11"/>
      <c r="H61703" s="11"/>
    </row>
    <row r="61704" spans="6:8" x14ac:dyDescent="0.25">
      <c r="F61704" s="11"/>
      <c r="G61704" s="11"/>
      <c r="H61704" s="11"/>
    </row>
    <row r="61705" spans="6:8" x14ac:dyDescent="0.25">
      <c r="F61705" s="11"/>
      <c r="G61705" s="11"/>
      <c r="H61705" s="11"/>
    </row>
    <row r="61706" spans="6:8" x14ac:dyDescent="0.25">
      <c r="F61706" s="11"/>
      <c r="G61706" s="11"/>
      <c r="H61706" s="11"/>
    </row>
    <row r="61707" spans="6:8" x14ac:dyDescent="0.25">
      <c r="F61707" s="11"/>
      <c r="G61707" s="11"/>
      <c r="H61707" s="11"/>
    </row>
    <row r="61708" spans="6:8" x14ac:dyDescent="0.25">
      <c r="F61708" s="11"/>
      <c r="G61708" s="11"/>
      <c r="H61708" s="11"/>
    </row>
    <row r="61709" spans="6:8" x14ac:dyDescent="0.25">
      <c r="F61709" s="11"/>
      <c r="G61709" s="11"/>
      <c r="H61709" s="11"/>
    </row>
    <row r="61710" spans="6:8" x14ac:dyDescent="0.25">
      <c r="F61710" s="11"/>
      <c r="G61710" s="11"/>
      <c r="H61710" s="11"/>
    </row>
    <row r="61711" spans="6:8" x14ac:dyDescent="0.25">
      <c r="F61711" s="11"/>
      <c r="G61711" s="11"/>
      <c r="H61711" s="11"/>
    </row>
    <row r="61712" spans="6:8" x14ac:dyDescent="0.25">
      <c r="F61712" s="11"/>
      <c r="G61712" s="11"/>
      <c r="H61712" s="11"/>
    </row>
    <row r="61713" spans="6:8" x14ac:dyDescent="0.25">
      <c r="F61713" s="11"/>
      <c r="G61713" s="11"/>
      <c r="H61713" s="11"/>
    </row>
    <row r="61714" spans="6:8" x14ac:dyDescent="0.25">
      <c r="F61714" s="11"/>
      <c r="G61714" s="11"/>
      <c r="H61714" s="11"/>
    </row>
    <row r="61715" spans="6:8" x14ac:dyDescent="0.25">
      <c r="F61715" s="11"/>
      <c r="G61715" s="11"/>
      <c r="H61715" s="11"/>
    </row>
    <row r="61716" spans="6:8" x14ac:dyDescent="0.25">
      <c r="F61716" s="11"/>
      <c r="G61716" s="11"/>
      <c r="H61716" s="11"/>
    </row>
    <row r="61717" spans="6:8" x14ac:dyDescent="0.25">
      <c r="F61717" s="11"/>
      <c r="G61717" s="11"/>
      <c r="H61717" s="11"/>
    </row>
    <row r="61718" spans="6:8" x14ac:dyDescent="0.25">
      <c r="F61718" s="11"/>
      <c r="G61718" s="11"/>
      <c r="H61718" s="11"/>
    </row>
    <row r="61719" spans="6:8" x14ac:dyDescent="0.25">
      <c r="F61719" s="11"/>
      <c r="G61719" s="11"/>
      <c r="H61719" s="11"/>
    </row>
    <row r="61720" spans="6:8" x14ac:dyDescent="0.25">
      <c r="F61720" s="11"/>
      <c r="G61720" s="11"/>
      <c r="H61720" s="11"/>
    </row>
    <row r="61721" spans="6:8" x14ac:dyDescent="0.25">
      <c r="F61721" s="11"/>
      <c r="G61721" s="11"/>
      <c r="H61721" s="11"/>
    </row>
    <row r="61722" spans="6:8" x14ac:dyDescent="0.25">
      <c r="F61722" s="11"/>
      <c r="G61722" s="11"/>
      <c r="H61722" s="11"/>
    </row>
    <row r="61723" spans="6:8" x14ac:dyDescent="0.25">
      <c r="F61723" s="11"/>
      <c r="G61723" s="11"/>
      <c r="H61723" s="11"/>
    </row>
    <row r="61724" spans="6:8" x14ac:dyDescent="0.25">
      <c r="F61724" s="11"/>
      <c r="G61724" s="11"/>
      <c r="H61724" s="11"/>
    </row>
    <row r="61725" spans="6:8" x14ac:dyDescent="0.25">
      <c r="F61725" s="11"/>
      <c r="G61725" s="11"/>
      <c r="H61725" s="11"/>
    </row>
    <row r="61726" spans="6:8" x14ac:dyDescent="0.25">
      <c r="F61726" s="11"/>
      <c r="G61726" s="11"/>
      <c r="H61726" s="11"/>
    </row>
    <row r="61727" spans="6:8" x14ac:dyDescent="0.25">
      <c r="F61727" s="11"/>
      <c r="G61727" s="11"/>
      <c r="H61727" s="11"/>
    </row>
    <row r="61728" spans="6:8" x14ac:dyDescent="0.25">
      <c r="F61728" s="11"/>
      <c r="G61728" s="11"/>
      <c r="H61728" s="11"/>
    </row>
    <row r="61729" spans="6:8" x14ac:dyDescent="0.25">
      <c r="F61729" s="11"/>
      <c r="G61729" s="11"/>
      <c r="H61729" s="11"/>
    </row>
    <row r="61730" spans="6:8" x14ac:dyDescent="0.25">
      <c r="F61730" s="11"/>
      <c r="G61730" s="11"/>
      <c r="H61730" s="11"/>
    </row>
    <row r="61731" spans="6:8" x14ac:dyDescent="0.25">
      <c r="F61731" s="11"/>
      <c r="G61731" s="11"/>
      <c r="H61731" s="11"/>
    </row>
    <row r="61732" spans="6:8" x14ac:dyDescent="0.25">
      <c r="F61732" s="11"/>
      <c r="G61732" s="11"/>
      <c r="H61732" s="11"/>
    </row>
    <row r="61733" spans="6:8" x14ac:dyDescent="0.25">
      <c r="F61733" s="11"/>
      <c r="G61733" s="11"/>
      <c r="H61733" s="11"/>
    </row>
    <row r="61734" spans="6:8" x14ac:dyDescent="0.25">
      <c r="F61734" s="11"/>
      <c r="G61734" s="11"/>
      <c r="H61734" s="11"/>
    </row>
    <row r="61735" spans="6:8" x14ac:dyDescent="0.25">
      <c r="F61735" s="11"/>
      <c r="G61735" s="11"/>
      <c r="H61735" s="11"/>
    </row>
    <row r="61736" spans="6:8" x14ac:dyDescent="0.25">
      <c r="F61736" s="11"/>
      <c r="G61736" s="11"/>
      <c r="H61736" s="11"/>
    </row>
    <row r="61737" spans="6:8" x14ac:dyDescent="0.25">
      <c r="F61737" s="11"/>
      <c r="G61737" s="11"/>
      <c r="H61737" s="11"/>
    </row>
    <row r="61738" spans="6:8" x14ac:dyDescent="0.25">
      <c r="F61738" s="11"/>
      <c r="G61738" s="11"/>
      <c r="H61738" s="11"/>
    </row>
    <row r="61739" spans="6:8" x14ac:dyDescent="0.25">
      <c r="F61739" s="11"/>
      <c r="G61739" s="11"/>
      <c r="H61739" s="11"/>
    </row>
    <row r="61740" spans="6:8" x14ac:dyDescent="0.25">
      <c r="F61740" s="11"/>
      <c r="G61740" s="11"/>
      <c r="H61740" s="11"/>
    </row>
    <row r="61741" spans="6:8" x14ac:dyDescent="0.25">
      <c r="F61741" s="11"/>
      <c r="G61741" s="11"/>
      <c r="H61741" s="11"/>
    </row>
    <row r="61742" spans="6:8" x14ac:dyDescent="0.25">
      <c r="F61742" s="11"/>
      <c r="G61742" s="11"/>
      <c r="H61742" s="11"/>
    </row>
    <row r="61743" spans="6:8" x14ac:dyDescent="0.25">
      <c r="F61743" s="11"/>
      <c r="G61743" s="11"/>
      <c r="H61743" s="11"/>
    </row>
    <row r="61744" spans="6:8" x14ac:dyDescent="0.25">
      <c r="F61744" s="11"/>
      <c r="G61744" s="11"/>
      <c r="H61744" s="11"/>
    </row>
    <row r="61745" spans="6:8" x14ac:dyDescent="0.25">
      <c r="F61745" s="11"/>
      <c r="G61745" s="11"/>
      <c r="H61745" s="11"/>
    </row>
    <row r="61746" spans="6:8" x14ac:dyDescent="0.25">
      <c r="F61746" s="11"/>
      <c r="G61746" s="11"/>
      <c r="H61746" s="11"/>
    </row>
    <row r="61747" spans="6:8" x14ac:dyDescent="0.25">
      <c r="F61747" s="11"/>
      <c r="G61747" s="11"/>
      <c r="H61747" s="11"/>
    </row>
    <row r="61748" spans="6:8" x14ac:dyDescent="0.25">
      <c r="F61748" s="11"/>
      <c r="G61748" s="11"/>
      <c r="H61748" s="11"/>
    </row>
    <row r="61749" spans="6:8" x14ac:dyDescent="0.25">
      <c r="F61749" s="11"/>
      <c r="G61749" s="11"/>
      <c r="H61749" s="11"/>
    </row>
    <row r="61750" spans="6:8" x14ac:dyDescent="0.25">
      <c r="F61750" s="11"/>
      <c r="G61750" s="11"/>
      <c r="H61750" s="11"/>
    </row>
    <row r="61751" spans="6:8" x14ac:dyDescent="0.25">
      <c r="F61751" s="11"/>
      <c r="G61751" s="11"/>
      <c r="H61751" s="11"/>
    </row>
    <row r="61752" spans="6:8" x14ac:dyDescent="0.25">
      <c r="F61752" s="11"/>
      <c r="G61752" s="11"/>
      <c r="H61752" s="11"/>
    </row>
    <row r="61753" spans="6:8" x14ac:dyDescent="0.25">
      <c r="F61753" s="11"/>
      <c r="G61753" s="11"/>
      <c r="H61753" s="11"/>
    </row>
    <row r="61754" spans="6:8" x14ac:dyDescent="0.25">
      <c r="F61754" s="11"/>
      <c r="G61754" s="11"/>
      <c r="H61754" s="11"/>
    </row>
    <row r="61755" spans="6:8" x14ac:dyDescent="0.25">
      <c r="F61755" s="11"/>
      <c r="G61755" s="11"/>
      <c r="H61755" s="11"/>
    </row>
    <row r="61756" spans="6:8" x14ac:dyDescent="0.25">
      <c r="F61756" s="11"/>
      <c r="G61756" s="11"/>
      <c r="H61756" s="11"/>
    </row>
    <row r="61757" spans="6:8" x14ac:dyDescent="0.25">
      <c r="F61757" s="11"/>
      <c r="G61757" s="11"/>
      <c r="H61757" s="11"/>
    </row>
    <row r="61758" spans="6:8" x14ac:dyDescent="0.25">
      <c r="F61758" s="11"/>
      <c r="G61758" s="11"/>
      <c r="H61758" s="11"/>
    </row>
    <row r="61759" spans="6:8" x14ac:dyDescent="0.25">
      <c r="F61759" s="11"/>
      <c r="G61759" s="11"/>
      <c r="H61759" s="11"/>
    </row>
    <row r="61760" spans="6:8" x14ac:dyDescent="0.25">
      <c r="F61760" s="11"/>
      <c r="G61760" s="11"/>
      <c r="H61760" s="11"/>
    </row>
    <row r="61761" spans="6:8" x14ac:dyDescent="0.25">
      <c r="F61761" s="11"/>
      <c r="G61761" s="11"/>
      <c r="H61761" s="11"/>
    </row>
    <row r="61762" spans="6:8" x14ac:dyDescent="0.25">
      <c r="F61762" s="11"/>
      <c r="G61762" s="11"/>
      <c r="H61762" s="11"/>
    </row>
    <row r="61763" spans="6:8" x14ac:dyDescent="0.25">
      <c r="F61763" s="11"/>
      <c r="G61763" s="11"/>
      <c r="H61763" s="11"/>
    </row>
    <row r="61764" spans="6:8" x14ac:dyDescent="0.25">
      <c r="F61764" s="11"/>
      <c r="G61764" s="11"/>
      <c r="H61764" s="11"/>
    </row>
    <row r="61765" spans="6:8" x14ac:dyDescent="0.25">
      <c r="F61765" s="11"/>
      <c r="G61765" s="11"/>
      <c r="H61765" s="11"/>
    </row>
    <row r="61766" spans="6:8" x14ac:dyDescent="0.25">
      <c r="F61766" s="11"/>
      <c r="G61766" s="11"/>
      <c r="H61766" s="11"/>
    </row>
    <row r="61767" spans="6:8" x14ac:dyDescent="0.25">
      <c r="F61767" s="11"/>
      <c r="G61767" s="11"/>
      <c r="H61767" s="11"/>
    </row>
    <row r="61768" spans="6:8" x14ac:dyDescent="0.25">
      <c r="F61768" s="11"/>
      <c r="G61768" s="11"/>
      <c r="H61768" s="11"/>
    </row>
    <row r="61769" spans="6:8" x14ac:dyDescent="0.25">
      <c r="F61769" s="11"/>
      <c r="G61769" s="11"/>
      <c r="H61769" s="11"/>
    </row>
    <row r="61770" spans="6:8" x14ac:dyDescent="0.25">
      <c r="F61770" s="11"/>
      <c r="G61770" s="11"/>
      <c r="H61770" s="11"/>
    </row>
    <row r="61771" spans="6:8" x14ac:dyDescent="0.25">
      <c r="F61771" s="11"/>
      <c r="G61771" s="11"/>
      <c r="H61771" s="11"/>
    </row>
    <row r="61772" spans="6:8" x14ac:dyDescent="0.25">
      <c r="F61772" s="11"/>
      <c r="G61772" s="11"/>
      <c r="H61772" s="11"/>
    </row>
    <row r="61773" spans="6:8" x14ac:dyDescent="0.25">
      <c r="F61773" s="11"/>
      <c r="G61773" s="11"/>
      <c r="H61773" s="11"/>
    </row>
    <row r="61774" spans="6:8" x14ac:dyDescent="0.25">
      <c r="F61774" s="11"/>
      <c r="G61774" s="11"/>
      <c r="H61774" s="11"/>
    </row>
    <row r="61775" spans="6:8" x14ac:dyDescent="0.25">
      <c r="F61775" s="11"/>
      <c r="G61775" s="11"/>
      <c r="H61775" s="11"/>
    </row>
    <row r="61776" spans="6:8" x14ac:dyDescent="0.25">
      <c r="F61776" s="11"/>
      <c r="G61776" s="11"/>
      <c r="H61776" s="11"/>
    </row>
    <row r="61777" spans="6:8" x14ac:dyDescent="0.25">
      <c r="F61777" s="11"/>
      <c r="G61777" s="11"/>
      <c r="H61777" s="11"/>
    </row>
    <row r="61778" spans="6:8" x14ac:dyDescent="0.25">
      <c r="F61778" s="11"/>
      <c r="G61778" s="11"/>
      <c r="H61778" s="11"/>
    </row>
    <row r="61779" spans="6:8" x14ac:dyDescent="0.25">
      <c r="F61779" s="11"/>
      <c r="G61779" s="11"/>
      <c r="H61779" s="11"/>
    </row>
    <row r="61780" spans="6:8" x14ac:dyDescent="0.25">
      <c r="F61780" s="11"/>
      <c r="G61780" s="11"/>
      <c r="H61780" s="11"/>
    </row>
    <row r="61781" spans="6:8" x14ac:dyDescent="0.25">
      <c r="F61781" s="11"/>
      <c r="G61781" s="11"/>
      <c r="H61781" s="11"/>
    </row>
    <row r="61782" spans="6:8" x14ac:dyDescent="0.25">
      <c r="F61782" s="11"/>
      <c r="G61782" s="11"/>
      <c r="H61782" s="11"/>
    </row>
    <row r="61783" spans="6:8" x14ac:dyDescent="0.25">
      <c r="F61783" s="11"/>
      <c r="G61783" s="11"/>
      <c r="H61783" s="11"/>
    </row>
    <row r="61784" spans="6:8" x14ac:dyDescent="0.25">
      <c r="F61784" s="11"/>
      <c r="G61784" s="11"/>
      <c r="H61784" s="11"/>
    </row>
    <row r="61785" spans="6:8" x14ac:dyDescent="0.25">
      <c r="F61785" s="11"/>
      <c r="G61785" s="11"/>
      <c r="H61785" s="11"/>
    </row>
    <row r="61786" spans="6:8" x14ac:dyDescent="0.25">
      <c r="F61786" s="11"/>
      <c r="G61786" s="11"/>
      <c r="H61786" s="11"/>
    </row>
    <row r="61787" spans="6:8" x14ac:dyDescent="0.25">
      <c r="F61787" s="11"/>
      <c r="G61787" s="11"/>
      <c r="H61787" s="11"/>
    </row>
    <row r="61788" spans="6:8" x14ac:dyDescent="0.25">
      <c r="F61788" s="11"/>
      <c r="G61788" s="11"/>
      <c r="H61788" s="11"/>
    </row>
    <row r="61789" spans="6:8" x14ac:dyDescent="0.25">
      <c r="F61789" s="11"/>
      <c r="G61789" s="11"/>
      <c r="H61789" s="11"/>
    </row>
    <row r="61790" spans="6:8" x14ac:dyDescent="0.25">
      <c r="F61790" s="11"/>
      <c r="G61790" s="11"/>
      <c r="H61790" s="11"/>
    </row>
    <row r="61791" spans="6:8" x14ac:dyDescent="0.25">
      <c r="F61791" s="11"/>
      <c r="G61791" s="11"/>
      <c r="H61791" s="11"/>
    </row>
    <row r="61792" spans="6:8" x14ac:dyDescent="0.25">
      <c r="F61792" s="11"/>
      <c r="G61792" s="11"/>
      <c r="H61792" s="11"/>
    </row>
    <row r="61793" spans="6:8" x14ac:dyDescent="0.25">
      <c r="F61793" s="11"/>
      <c r="G61793" s="11"/>
      <c r="H61793" s="11"/>
    </row>
    <row r="61794" spans="6:8" x14ac:dyDescent="0.25">
      <c r="F61794" s="11"/>
      <c r="G61794" s="11"/>
      <c r="H61794" s="11"/>
    </row>
    <row r="61795" spans="6:8" x14ac:dyDescent="0.25">
      <c r="F61795" s="11"/>
      <c r="G61795" s="11"/>
      <c r="H61795" s="11"/>
    </row>
    <row r="61796" spans="6:8" x14ac:dyDescent="0.25">
      <c r="F61796" s="11"/>
      <c r="G61796" s="11"/>
      <c r="H61796" s="11"/>
    </row>
    <row r="61797" spans="6:8" x14ac:dyDescent="0.25">
      <c r="F61797" s="11"/>
      <c r="G61797" s="11"/>
      <c r="H61797" s="11"/>
    </row>
    <row r="61798" spans="6:8" x14ac:dyDescent="0.25">
      <c r="F61798" s="11"/>
      <c r="G61798" s="11"/>
      <c r="H61798" s="11"/>
    </row>
    <row r="61799" spans="6:8" x14ac:dyDescent="0.25">
      <c r="F61799" s="11"/>
      <c r="G61799" s="11"/>
      <c r="H61799" s="11"/>
    </row>
    <row r="61800" spans="6:8" x14ac:dyDescent="0.25">
      <c r="F61800" s="11"/>
      <c r="G61800" s="11"/>
      <c r="H61800" s="11"/>
    </row>
    <row r="61801" spans="6:8" x14ac:dyDescent="0.25">
      <c r="F61801" s="11"/>
      <c r="G61801" s="11"/>
      <c r="H61801" s="11"/>
    </row>
    <row r="61802" spans="6:8" x14ac:dyDescent="0.25">
      <c r="F61802" s="11"/>
      <c r="G61802" s="11"/>
      <c r="H61802" s="11"/>
    </row>
    <row r="61803" spans="6:8" x14ac:dyDescent="0.25">
      <c r="F61803" s="11"/>
      <c r="G61803" s="11"/>
      <c r="H61803" s="11"/>
    </row>
    <row r="61804" spans="6:8" x14ac:dyDescent="0.25">
      <c r="F61804" s="11"/>
      <c r="G61804" s="11"/>
      <c r="H61804" s="11"/>
    </row>
    <row r="61805" spans="6:8" x14ac:dyDescent="0.25">
      <c r="F61805" s="11"/>
      <c r="G61805" s="11"/>
      <c r="H61805" s="11"/>
    </row>
    <row r="61806" spans="6:8" x14ac:dyDescent="0.25">
      <c r="F61806" s="11"/>
      <c r="G61806" s="11"/>
      <c r="H61806" s="11"/>
    </row>
    <row r="61807" spans="6:8" x14ac:dyDescent="0.25">
      <c r="F61807" s="11"/>
      <c r="G61807" s="11"/>
      <c r="H61807" s="11"/>
    </row>
    <row r="61808" spans="6:8" x14ac:dyDescent="0.25">
      <c r="F61808" s="11"/>
      <c r="G61808" s="11"/>
      <c r="H61808" s="11"/>
    </row>
    <row r="61809" spans="6:8" x14ac:dyDescent="0.25">
      <c r="F61809" s="11"/>
      <c r="G61809" s="11"/>
      <c r="H61809" s="11"/>
    </row>
    <row r="61810" spans="6:8" x14ac:dyDescent="0.25">
      <c r="F61810" s="11"/>
      <c r="G61810" s="11"/>
      <c r="H61810" s="11"/>
    </row>
    <row r="61811" spans="6:8" x14ac:dyDescent="0.25">
      <c r="F61811" s="11"/>
      <c r="G61811" s="11"/>
      <c r="H61811" s="11"/>
    </row>
    <row r="61812" spans="6:8" x14ac:dyDescent="0.25">
      <c r="F61812" s="11"/>
      <c r="G61812" s="11"/>
      <c r="H61812" s="11"/>
    </row>
    <row r="61813" spans="6:8" x14ac:dyDescent="0.25">
      <c r="F61813" s="11"/>
      <c r="G61813" s="11"/>
      <c r="H61813" s="11"/>
    </row>
    <row r="61814" spans="6:8" x14ac:dyDescent="0.25">
      <c r="F61814" s="11"/>
      <c r="G61814" s="11"/>
      <c r="H61814" s="11"/>
    </row>
    <row r="61815" spans="6:8" x14ac:dyDescent="0.25">
      <c r="F61815" s="11"/>
      <c r="G61815" s="11"/>
      <c r="H61815" s="11"/>
    </row>
    <row r="61816" spans="6:8" x14ac:dyDescent="0.25">
      <c r="F61816" s="11"/>
      <c r="G61816" s="11"/>
      <c r="H61816" s="11"/>
    </row>
    <row r="61817" spans="6:8" x14ac:dyDescent="0.25">
      <c r="F61817" s="11"/>
      <c r="G61817" s="11"/>
      <c r="H61817" s="11"/>
    </row>
    <row r="61818" spans="6:8" x14ac:dyDescent="0.25">
      <c r="F61818" s="11"/>
      <c r="G61818" s="11"/>
      <c r="H61818" s="11"/>
    </row>
    <row r="61819" spans="6:8" x14ac:dyDescent="0.25">
      <c r="F61819" s="11"/>
      <c r="G61819" s="11"/>
      <c r="H61819" s="11"/>
    </row>
    <row r="61820" spans="6:8" x14ac:dyDescent="0.25">
      <c r="F61820" s="11"/>
      <c r="G61820" s="11"/>
      <c r="H61820" s="11"/>
    </row>
    <row r="61821" spans="6:8" x14ac:dyDescent="0.25">
      <c r="F61821" s="11"/>
      <c r="G61821" s="11"/>
      <c r="H61821" s="11"/>
    </row>
    <row r="61822" spans="6:8" x14ac:dyDescent="0.25">
      <c r="F61822" s="11"/>
      <c r="G61822" s="11"/>
      <c r="H61822" s="11"/>
    </row>
    <row r="61823" spans="6:8" x14ac:dyDescent="0.25">
      <c r="F61823" s="11"/>
      <c r="G61823" s="11"/>
      <c r="H61823" s="11"/>
    </row>
    <row r="61824" spans="6:8" x14ac:dyDescent="0.25">
      <c r="F61824" s="11"/>
      <c r="G61824" s="11"/>
      <c r="H61824" s="11"/>
    </row>
    <row r="61825" spans="6:8" x14ac:dyDescent="0.25">
      <c r="F61825" s="11"/>
      <c r="G61825" s="11"/>
      <c r="H61825" s="11"/>
    </row>
    <row r="61826" spans="6:8" x14ac:dyDescent="0.25">
      <c r="F61826" s="11"/>
      <c r="G61826" s="11"/>
      <c r="H61826" s="11"/>
    </row>
    <row r="61827" spans="6:8" x14ac:dyDescent="0.25">
      <c r="F61827" s="11"/>
      <c r="G61827" s="11"/>
      <c r="H61827" s="11"/>
    </row>
    <row r="61828" spans="6:8" x14ac:dyDescent="0.25">
      <c r="F61828" s="11"/>
      <c r="G61828" s="11"/>
      <c r="H61828" s="11"/>
    </row>
    <row r="61829" spans="6:8" x14ac:dyDescent="0.25">
      <c r="F61829" s="11"/>
      <c r="G61829" s="11"/>
      <c r="H61829" s="11"/>
    </row>
    <row r="61830" spans="6:8" x14ac:dyDescent="0.25">
      <c r="F61830" s="11"/>
      <c r="G61830" s="11"/>
      <c r="H61830" s="11"/>
    </row>
    <row r="61831" spans="6:8" x14ac:dyDescent="0.25">
      <c r="F61831" s="11"/>
      <c r="G61831" s="11"/>
      <c r="H61831" s="11"/>
    </row>
    <row r="61832" spans="6:8" x14ac:dyDescent="0.25">
      <c r="F61832" s="11"/>
      <c r="G61832" s="11"/>
      <c r="H61832" s="11"/>
    </row>
    <row r="61833" spans="6:8" x14ac:dyDescent="0.25">
      <c r="F61833" s="11"/>
      <c r="G61833" s="11"/>
      <c r="H61833" s="11"/>
    </row>
    <row r="61834" spans="6:8" x14ac:dyDescent="0.25">
      <c r="F61834" s="11"/>
      <c r="G61834" s="11"/>
      <c r="H61834" s="11"/>
    </row>
    <row r="61835" spans="6:8" x14ac:dyDescent="0.25">
      <c r="F61835" s="11"/>
      <c r="G61835" s="11"/>
      <c r="H61835" s="11"/>
    </row>
    <row r="61836" spans="6:8" x14ac:dyDescent="0.25">
      <c r="F61836" s="11"/>
      <c r="G61836" s="11"/>
      <c r="H61836" s="11"/>
    </row>
    <row r="61837" spans="6:8" x14ac:dyDescent="0.25">
      <c r="F61837" s="11"/>
      <c r="G61837" s="11"/>
      <c r="H61837" s="11"/>
    </row>
    <row r="61838" spans="6:8" x14ac:dyDescent="0.25">
      <c r="F61838" s="11"/>
      <c r="G61838" s="11"/>
      <c r="H61838" s="11"/>
    </row>
    <row r="61839" spans="6:8" x14ac:dyDescent="0.25">
      <c r="F61839" s="11"/>
      <c r="G61839" s="11"/>
      <c r="H61839" s="11"/>
    </row>
    <row r="61840" spans="6:8" x14ac:dyDescent="0.25">
      <c r="F61840" s="11"/>
      <c r="G61840" s="11"/>
      <c r="H61840" s="11"/>
    </row>
    <row r="61841" spans="6:8" x14ac:dyDescent="0.25">
      <c r="F61841" s="11"/>
      <c r="G61841" s="11"/>
      <c r="H61841" s="11"/>
    </row>
    <row r="61842" spans="6:8" x14ac:dyDescent="0.25">
      <c r="F61842" s="11"/>
      <c r="G61842" s="11"/>
      <c r="H61842" s="11"/>
    </row>
    <row r="61843" spans="6:8" x14ac:dyDescent="0.25">
      <c r="F61843" s="11"/>
      <c r="G61843" s="11"/>
      <c r="H61843" s="11"/>
    </row>
    <row r="61844" spans="6:8" x14ac:dyDescent="0.25">
      <c r="F61844" s="11"/>
      <c r="G61844" s="11"/>
      <c r="H61844" s="11"/>
    </row>
    <row r="61845" spans="6:8" x14ac:dyDescent="0.25">
      <c r="F61845" s="11"/>
      <c r="G61845" s="11"/>
      <c r="H61845" s="11"/>
    </row>
    <row r="61846" spans="6:8" x14ac:dyDescent="0.25">
      <c r="F61846" s="11"/>
      <c r="G61846" s="11"/>
      <c r="H61846" s="11"/>
    </row>
    <row r="61847" spans="6:8" x14ac:dyDescent="0.25">
      <c r="F61847" s="11"/>
      <c r="G61847" s="11"/>
      <c r="H61847" s="11"/>
    </row>
    <row r="61848" spans="6:8" x14ac:dyDescent="0.25">
      <c r="F61848" s="11"/>
      <c r="G61848" s="11"/>
      <c r="H61848" s="11"/>
    </row>
    <row r="61849" spans="6:8" x14ac:dyDescent="0.25">
      <c r="F61849" s="11"/>
      <c r="G61849" s="11"/>
      <c r="H61849" s="11"/>
    </row>
    <row r="61850" spans="6:8" x14ac:dyDescent="0.25">
      <c r="F61850" s="11"/>
      <c r="G61850" s="11"/>
      <c r="H61850" s="11"/>
    </row>
    <row r="61851" spans="6:8" x14ac:dyDescent="0.25">
      <c r="F61851" s="11"/>
      <c r="G61851" s="11"/>
      <c r="H61851" s="11"/>
    </row>
    <row r="61852" spans="6:8" x14ac:dyDescent="0.25">
      <c r="F61852" s="11"/>
      <c r="G61852" s="11"/>
      <c r="H61852" s="11"/>
    </row>
    <row r="61853" spans="6:8" x14ac:dyDescent="0.25">
      <c r="F61853" s="11"/>
      <c r="G61853" s="11"/>
      <c r="H61853" s="11"/>
    </row>
    <row r="61854" spans="6:8" x14ac:dyDescent="0.25">
      <c r="F61854" s="11"/>
      <c r="G61854" s="11"/>
      <c r="H61854" s="11"/>
    </row>
    <row r="61855" spans="6:8" x14ac:dyDescent="0.25">
      <c r="F61855" s="11"/>
      <c r="G61855" s="11"/>
      <c r="H61855" s="11"/>
    </row>
    <row r="61856" spans="6:8" x14ac:dyDescent="0.25">
      <c r="F61856" s="11"/>
      <c r="G61856" s="11"/>
      <c r="H61856" s="11"/>
    </row>
    <row r="61857" spans="6:8" x14ac:dyDescent="0.25">
      <c r="F61857" s="11"/>
      <c r="G61857" s="11"/>
      <c r="H61857" s="11"/>
    </row>
    <row r="61858" spans="6:8" x14ac:dyDescent="0.25">
      <c r="F61858" s="11"/>
      <c r="G61858" s="11"/>
      <c r="H61858" s="11"/>
    </row>
    <row r="61859" spans="6:8" x14ac:dyDescent="0.25">
      <c r="F61859" s="11"/>
      <c r="G61859" s="11"/>
      <c r="H61859" s="11"/>
    </row>
    <row r="61860" spans="6:8" x14ac:dyDescent="0.25">
      <c r="F61860" s="11"/>
      <c r="G61860" s="11"/>
      <c r="H61860" s="11"/>
    </row>
    <row r="61861" spans="6:8" x14ac:dyDescent="0.25">
      <c r="F61861" s="11"/>
      <c r="G61861" s="11"/>
      <c r="H61861" s="11"/>
    </row>
    <row r="61862" spans="6:8" x14ac:dyDescent="0.25">
      <c r="F61862" s="11"/>
      <c r="G61862" s="11"/>
      <c r="H61862" s="11"/>
    </row>
    <row r="61863" spans="6:8" x14ac:dyDescent="0.25">
      <c r="F61863" s="11"/>
      <c r="G61863" s="11"/>
      <c r="H61863" s="11"/>
    </row>
    <row r="61864" spans="6:8" x14ac:dyDescent="0.25">
      <c r="F61864" s="11"/>
      <c r="G61864" s="11"/>
      <c r="H61864" s="11"/>
    </row>
    <row r="61865" spans="6:8" x14ac:dyDescent="0.25">
      <c r="F61865" s="11"/>
      <c r="G61865" s="11"/>
      <c r="H61865" s="11"/>
    </row>
    <row r="61866" spans="6:8" x14ac:dyDescent="0.25">
      <c r="F61866" s="11"/>
      <c r="G61866" s="11"/>
      <c r="H61866" s="11"/>
    </row>
    <row r="61867" spans="6:8" x14ac:dyDescent="0.25">
      <c r="F61867" s="11"/>
      <c r="G61867" s="11"/>
      <c r="H61867" s="11"/>
    </row>
    <row r="61868" spans="6:8" x14ac:dyDescent="0.25">
      <c r="F61868" s="11"/>
      <c r="G61868" s="11"/>
      <c r="H61868" s="11"/>
    </row>
    <row r="61869" spans="6:8" x14ac:dyDescent="0.25">
      <c r="F61869" s="11"/>
      <c r="G61869" s="11"/>
      <c r="H61869" s="11"/>
    </row>
    <row r="61870" spans="6:8" x14ac:dyDescent="0.25">
      <c r="F61870" s="11"/>
      <c r="G61870" s="11"/>
      <c r="H61870" s="11"/>
    </row>
    <row r="61871" spans="6:8" x14ac:dyDescent="0.25">
      <c r="F61871" s="11"/>
      <c r="G61871" s="11"/>
      <c r="H61871" s="11"/>
    </row>
    <row r="61872" spans="6:8" x14ac:dyDescent="0.25">
      <c r="F61872" s="11"/>
      <c r="G61872" s="11"/>
      <c r="H61872" s="11"/>
    </row>
    <row r="61873" spans="6:8" x14ac:dyDescent="0.25">
      <c r="F61873" s="11"/>
      <c r="G61873" s="11"/>
      <c r="H61873" s="11"/>
    </row>
    <row r="61874" spans="6:8" x14ac:dyDescent="0.25">
      <c r="F61874" s="11"/>
      <c r="G61874" s="11"/>
      <c r="H61874" s="11"/>
    </row>
    <row r="61875" spans="6:8" x14ac:dyDescent="0.25">
      <c r="F61875" s="11"/>
      <c r="G61875" s="11"/>
      <c r="H61875" s="11"/>
    </row>
    <row r="61876" spans="6:8" x14ac:dyDescent="0.25">
      <c r="F61876" s="11"/>
      <c r="G61876" s="11"/>
      <c r="H61876" s="11"/>
    </row>
    <row r="61877" spans="6:8" x14ac:dyDescent="0.25">
      <c r="F61877" s="11"/>
      <c r="G61877" s="11"/>
      <c r="H61877" s="11"/>
    </row>
    <row r="61878" spans="6:8" x14ac:dyDescent="0.25">
      <c r="F61878" s="11"/>
      <c r="G61878" s="11"/>
      <c r="H61878" s="11"/>
    </row>
    <row r="61879" spans="6:8" x14ac:dyDescent="0.25">
      <c r="F61879" s="11"/>
      <c r="G61879" s="11"/>
      <c r="H61879" s="11"/>
    </row>
    <row r="61880" spans="6:8" x14ac:dyDescent="0.25">
      <c r="F61880" s="11"/>
      <c r="G61880" s="11"/>
      <c r="H61880" s="11"/>
    </row>
    <row r="61881" spans="6:8" x14ac:dyDescent="0.25">
      <c r="F61881" s="11"/>
      <c r="G61881" s="11"/>
      <c r="H61881" s="11"/>
    </row>
    <row r="61882" spans="6:8" x14ac:dyDescent="0.25">
      <c r="F61882" s="11"/>
      <c r="G61882" s="11"/>
      <c r="H61882" s="11"/>
    </row>
    <row r="61883" spans="6:8" x14ac:dyDescent="0.25">
      <c r="F61883" s="11"/>
      <c r="G61883" s="11"/>
      <c r="H61883" s="11"/>
    </row>
    <row r="61884" spans="6:8" x14ac:dyDescent="0.25">
      <c r="F61884" s="11"/>
      <c r="G61884" s="11"/>
      <c r="H61884" s="11"/>
    </row>
    <row r="61885" spans="6:8" x14ac:dyDescent="0.25">
      <c r="F61885" s="11"/>
      <c r="G61885" s="11"/>
      <c r="H61885" s="11"/>
    </row>
    <row r="61886" spans="6:8" x14ac:dyDescent="0.25">
      <c r="F61886" s="11"/>
      <c r="G61886" s="11"/>
      <c r="H61886" s="11"/>
    </row>
    <row r="61887" spans="6:8" x14ac:dyDescent="0.25">
      <c r="F61887" s="11"/>
      <c r="G61887" s="11"/>
      <c r="H61887" s="11"/>
    </row>
    <row r="61888" spans="6:8" x14ac:dyDescent="0.25">
      <c r="F61888" s="11"/>
      <c r="G61888" s="11"/>
      <c r="H61888" s="11"/>
    </row>
    <row r="61889" spans="6:8" x14ac:dyDescent="0.25">
      <c r="F61889" s="11"/>
      <c r="G61889" s="11"/>
      <c r="H61889" s="11"/>
    </row>
    <row r="61890" spans="6:8" x14ac:dyDescent="0.25">
      <c r="F61890" s="11"/>
      <c r="G61890" s="11"/>
      <c r="H61890" s="11"/>
    </row>
    <row r="61891" spans="6:8" x14ac:dyDescent="0.25">
      <c r="F61891" s="11"/>
      <c r="G61891" s="11"/>
      <c r="H61891" s="11"/>
    </row>
    <row r="61892" spans="6:8" x14ac:dyDescent="0.25">
      <c r="F61892" s="11"/>
      <c r="G61892" s="11"/>
      <c r="H61892" s="11"/>
    </row>
    <row r="61893" spans="6:8" x14ac:dyDescent="0.25">
      <c r="F61893" s="11"/>
      <c r="G61893" s="11"/>
      <c r="H61893" s="11"/>
    </row>
    <row r="61894" spans="6:8" x14ac:dyDescent="0.25">
      <c r="F61894" s="11"/>
      <c r="G61894" s="11"/>
      <c r="H61894" s="11"/>
    </row>
    <row r="61895" spans="6:8" x14ac:dyDescent="0.25">
      <c r="F61895" s="11"/>
      <c r="G61895" s="11"/>
      <c r="H61895" s="11"/>
    </row>
    <row r="61896" spans="6:8" x14ac:dyDescent="0.25">
      <c r="F61896" s="11"/>
      <c r="G61896" s="11"/>
      <c r="H61896" s="11"/>
    </row>
    <row r="61897" spans="6:8" x14ac:dyDescent="0.25">
      <c r="F61897" s="11"/>
      <c r="G61897" s="11"/>
      <c r="H61897" s="11"/>
    </row>
    <row r="61898" spans="6:8" x14ac:dyDescent="0.25">
      <c r="F61898" s="11"/>
      <c r="G61898" s="11"/>
      <c r="H61898" s="11"/>
    </row>
    <row r="61899" spans="6:8" x14ac:dyDescent="0.25">
      <c r="F61899" s="11"/>
      <c r="G61899" s="11"/>
      <c r="H61899" s="11"/>
    </row>
    <row r="61900" spans="6:8" x14ac:dyDescent="0.25">
      <c r="F61900" s="11"/>
      <c r="G61900" s="11"/>
      <c r="H61900" s="11"/>
    </row>
    <row r="61901" spans="6:8" x14ac:dyDescent="0.25">
      <c r="F61901" s="11"/>
      <c r="G61901" s="11"/>
      <c r="H61901" s="11"/>
    </row>
    <row r="61902" spans="6:8" x14ac:dyDescent="0.25">
      <c r="F61902" s="11"/>
      <c r="G61902" s="11"/>
      <c r="H61902" s="11"/>
    </row>
    <row r="61903" spans="6:8" x14ac:dyDescent="0.25">
      <c r="F61903" s="11"/>
      <c r="G61903" s="11"/>
      <c r="H61903" s="11"/>
    </row>
    <row r="61904" spans="6:8" x14ac:dyDescent="0.25">
      <c r="F61904" s="11"/>
      <c r="G61904" s="11"/>
      <c r="H61904" s="11"/>
    </row>
    <row r="61905" spans="6:8" x14ac:dyDescent="0.25">
      <c r="F61905" s="11"/>
      <c r="G61905" s="11"/>
      <c r="H61905" s="11"/>
    </row>
    <row r="61906" spans="6:8" x14ac:dyDescent="0.25">
      <c r="F61906" s="11"/>
      <c r="G61906" s="11"/>
      <c r="H61906" s="11"/>
    </row>
    <row r="61907" spans="6:8" x14ac:dyDescent="0.25">
      <c r="F61907" s="11"/>
      <c r="G61907" s="11"/>
      <c r="H61907" s="11"/>
    </row>
    <row r="61908" spans="6:8" x14ac:dyDescent="0.25">
      <c r="F61908" s="11"/>
      <c r="G61908" s="11"/>
      <c r="H61908" s="11"/>
    </row>
    <row r="61909" spans="6:8" x14ac:dyDescent="0.25">
      <c r="F61909" s="11"/>
      <c r="G61909" s="11"/>
      <c r="H61909" s="11"/>
    </row>
    <row r="61910" spans="6:8" x14ac:dyDescent="0.25">
      <c r="F61910" s="11"/>
      <c r="G61910" s="11"/>
      <c r="H61910" s="11"/>
    </row>
    <row r="61911" spans="6:8" x14ac:dyDescent="0.25">
      <c r="F61911" s="11"/>
      <c r="G61911" s="11"/>
      <c r="H61911" s="11"/>
    </row>
    <row r="61912" spans="6:8" x14ac:dyDescent="0.25">
      <c r="F61912" s="11"/>
      <c r="G61912" s="11"/>
      <c r="H61912" s="11"/>
    </row>
    <row r="61913" spans="6:8" x14ac:dyDescent="0.25">
      <c r="F61913" s="11"/>
      <c r="G61913" s="11"/>
      <c r="H61913" s="11"/>
    </row>
    <row r="61914" spans="6:8" x14ac:dyDescent="0.25">
      <c r="F61914" s="11"/>
      <c r="G61914" s="11"/>
      <c r="H61914" s="11"/>
    </row>
    <row r="61915" spans="6:8" x14ac:dyDescent="0.25">
      <c r="F61915" s="11"/>
      <c r="G61915" s="11"/>
      <c r="H61915" s="11"/>
    </row>
    <row r="61916" spans="6:8" x14ac:dyDescent="0.25">
      <c r="F61916" s="11"/>
      <c r="G61916" s="11"/>
      <c r="H61916" s="11"/>
    </row>
    <row r="61917" spans="6:8" x14ac:dyDescent="0.25">
      <c r="F61917" s="11"/>
      <c r="G61917" s="11"/>
      <c r="H61917" s="11"/>
    </row>
    <row r="61918" spans="6:8" x14ac:dyDescent="0.25">
      <c r="F61918" s="11"/>
      <c r="G61918" s="11"/>
      <c r="H61918" s="11"/>
    </row>
    <row r="61919" spans="6:8" x14ac:dyDescent="0.25">
      <c r="F61919" s="11"/>
      <c r="G61919" s="11"/>
      <c r="H61919" s="11"/>
    </row>
    <row r="61920" spans="6:8" x14ac:dyDescent="0.25">
      <c r="F61920" s="11"/>
      <c r="G61920" s="11"/>
      <c r="H61920" s="11"/>
    </row>
    <row r="61921" spans="6:8" x14ac:dyDescent="0.25">
      <c r="F61921" s="11"/>
      <c r="G61921" s="11"/>
      <c r="H61921" s="11"/>
    </row>
    <row r="61922" spans="6:8" x14ac:dyDescent="0.25">
      <c r="F61922" s="11"/>
      <c r="G61922" s="11"/>
      <c r="H61922" s="11"/>
    </row>
    <row r="61923" spans="6:8" x14ac:dyDescent="0.25">
      <c r="F61923" s="11"/>
      <c r="G61923" s="11"/>
      <c r="H61923" s="11"/>
    </row>
    <row r="61924" spans="6:8" x14ac:dyDescent="0.25">
      <c r="F61924" s="11"/>
      <c r="G61924" s="11"/>
      <c r="H61924" s="11"/>
    </row>
    <row r="61925" spans="6:8" x14ac:dyDescent="0.25">
      <c r="F61925" s="11"/>
      <c r="G61925" s="11"/>
      <c r="H61925" s="11"/>
    </row>
    <row r="61926" spans="6:8" x14ac:dyDescent="0.25">
      <c r="F61926" s="11"/>
      <c r="G61926" s="11"/>
      <c r="H61926" s="11"/>
    </row>
    <row r="61927" spans="6:8" x14ac:dyDescent="0.25">
      <c r="F61927" s="11"/>
      <c r="G61927" s="11"/>
      <c r="H61927" s="11"/>
    </row>
    <row r="61928" spans="6:8" x14ac:dyDescent="0.25">
      <c r="F61928" s="11"/>
      <c r="G61928" s="11"/>
      <c r="H61928" s="11"/>
    </row>
    <row r="61929" spans="6:8" x14ac:dyDescent="0.25">
      <c r="F61929" s="11"/>
      <c r="G61929" s="11"/>
      <c r="H61929" s="11"/>
    </row>
    <row r="61930" spans="6:8" x14ac:dyDescent="0.25">
      <c r="F61930" s="11"/>
      <c r="G61930" s="11"/>
      <c r="H61930" s="11"/>
    </row>
    <row r="61931" spans="6:8" x14ac:dyDescent="0.25">
      <c r="F61931" s="11"/>
      <c r="G61931" s="11"/>
      <c r="H61931" s="11"/>
    </row>
    <row r="61932" spans="6:8" x14ac:dyDescent="0.25">
      <c r="F61932" s="11"/>
      <c r="G61932" s="11"/>
      <c r="H61932" s="11"/>
    </row>
    <row r="61933" spans="6:8" x14ac:dyDescent="0.25">
      <c r="F61933" s="11"/>
      <c r="G61933" s="11"/>
      <c r="H61933" s="11"/>
    </row>
    <row r="61934" spans="6:8" x14ac:dyDescent="0.25">
      <c r="F61934" s="11"/>
      <c r="G61934" s="11"/>
      <c r="H61934" s="11"/>
    </row>
    <row r="61935" spans="6:8" x14ac:dyDescent="0.25">
      <c r="F61935" s="11"/>
      <c r="G61935" s="11"/>
      <c r="H61935" s="11"/>
    </row>
    <row r="61936" spans="6:8" x14ac:dyDescent="0.25">
      <c r="F61936" s="11"/>
      <c r="G61936" s="11"/>
      <c r="H61936" s="11"/>
    </row>
    <row r="61937" spans="6:8" x14ac:dyDescent="0.25">
      <c r="F61937" s="11"/>
      <c r="G61937" s="11"/>
      <c r="H61937" s="11"/>
    </row>
    <row r="61938" spans="6:8" x14ac:dyDescent="0.25">
      <c r="F61938" s="11"/>
      <c r="G61938" s="11"/>
      <c r="H61938" s="11"/>
    </row>
    <row r="61939" spans="6:8" x14ac:dyDescent="0.25">
      <c r="F61939" s="11"/>
      <c r="G61939" s="11"/>
      <c r="H61939" s="11"/>
    </row>
    <row r="61940" spans="6:8" x14ac:dyDescent="0.25">
      <c r="F61940" s="11"/>
      <c r="G61940" s="11"/>
      <c r="H61940" s="11"/>
    </row>
    <row r="61941" spans="6:8" x14ac:dyDescent="0.25">
      <c r="F61941" s="11"/>
      <c r="G61941" s="11"/>
      <c r="H61941" s="11"/>
    </row>
    <row r="61942" spans="6:8" x14ac:dyDescent="0.25">
      <c r="F61942" s="11"/>
      <c r="G61942" s="11"/>
      <c r="H61942" s="11"/>
    </row>
    <row r="61943" spans="6:8" x14ac:dyDescent="0.25">
      <c r="F61943" s="11"/>
      <c r="G61943" s="11"/>
      <c r="H61943" s="11"/>
    </row>
    <row r="61944" spans="6:8" x14ac:dyDescent="0.25">
      <c r="F61944" s="11"/>
      <c r="G61944" s="11"/>
      <c r="H61944" s="11"/>
    </row>
    <row r="61945" spans="6:8" x14ac:dyDescent="0.25">
      <c r="F61945" s="11"/>
      <c r="G61945" s="11"/>
      <c r="H61945" s="11"/>
    </row>
    <row r="61946" spans="6:8" x14ac:dyDescent="0.25">
      <c r="F61946" s="11"/>
      <c r="G61946" s="11"/>
      <c r="H61946" s="11"/>
    </row>
    <row r="61947" spans="6:8" x14ac:dyDescent="0.25">
      <c r="F61947" s="11"/>
      <c r="G61947" s="11"/>
      <c r="H61947" s="11"/>
    </row>
    <row r="61948" spans="6:8" x14ac:dyDescent="0.25">
      <c r="F61948" s="11"/>
      <c r="G61948" s="11"/>
      <c r="H61948" s="11"/>
    </row>
    <row r="61949" spans="6:8" x14ac:dyDescent="0.25">
      <c r="F61949" s="11"/>
      <c r="G61949" s="11"/>
      <c r="H61949" s="11"/>
    </row>
    <row r="61950" spans="6:8" x14ac:dyDescent="0.25">
      <c r="F61950" s="11"/>
      <c r="G61950" s="11"/>
      <c r="H61950" s="11"/>
    </row>
    <row r="61951" spans="6:8" x14ac:dyDescent="0.25">
      <c r="F61951" s="11"/>
      <c r="G61951" s="11"/>
      <c r="H61951" s="11"/>
    </row>
    <row r="61952" spans="6:8" x14ac:dyDescent="0.25">
      <c r="F61952" s="11"/>
      <c r="G61952" s="11"/>
      <c r="H61952" s="11"/>
    </row>
    <row r="61953" spans="6:8" x14ac:dyDescent="0.25">
      <c r="F61953" s="11"/>
      <c r="G61953" s="11"/>
      <c r="H61953" s="11"/>
    </row>
    <row r="61954" spans="6:8" x14ac:dyDescent="0.25">
      <c r="F61954" s="11"/>
      <c r="G61954" s="11"/>
      <c r="H61954" s="11"/>
    </row>
    <row r="61955" spans="6:8" x14ac:dyDescent="0.25">
      <c r="F61955" s="11"/>
      <c r="G61955" s="11"/>
      <c r="H61955" s="11"/>
    </row>
    <row r="61956" spans="6:8" x14ac:dyDescent="0.25">
      <c r="F61956" s="11"/>
      <c r="G61956" s="11"/>
      <c r="H61956" s="11"/>
    </row>
    <row r="61957" spans="6:8" x14ac:dyDescent="0.25">
      <c r="F61957" s="11"/>
      <c r="G61957" s="11"/>
      <c r="H61957" s="11"/>
    </row>
    <row r="61958" spans="6:8" x14ac:dyDescent="0.25">
      <c r="F61958" s="11"/>
      <c r="G61958" s="11"/>
      <c r="H61958" s="11"/>
    </row>
    <row r="61959" spans="6:8" x14ac:dyDescent="0.25">
      <c r="F61959" s="11"/>
      <c r="G61959" s="11"/>
      <c r="H61959" s="11"/>
    </row>
    <row r="61960" spans="6:8" x14ac:dyDescent="0.25">
      <c r="F61960" s="11"/>
      <c r="G61960" s="11"/>
      <c r="H61960" s="11"/>
    </row>
    <row r="61961" spans="6:8" x14ac:dyDescent="0.25">
      <c r="F61961" s="11"/>
      <c r="G61961" s="11"/>
      <c r="H61961" s="11"/>
    </row>
    <row r="61962" spans="6:8" x14ac:dyDescent="0.25">
      <c r="F61962" s="11"/>
      <c r="G61962" s="11"/>
      <c r="H61962" s="11"/>
    </row>
    <row r="61963" spans="6:8" x14ac:dyDescent="0.25">
      <c r="F61963" s="11"/>
      <c r="G61963" s="11"/>
      <c r="H61963" s="11"/>
    </row>
    <row r="61964" spans="6:8" x14ac:dyDescent="0.25">
      <c r="F61964" s="11"/>
      <c r="G61964" s="11"/>
      <c r="H61964" s="11"/>
    </row>
    <row r="61965" spans="6:8" x14ac:dyDescent="0.25">
      <c r="F61965" s="11"/>
      <c r="G61965" s="11"/>
      <c r="H61965" s="11"/>
    </row>
    <row r="61966" spans="6:8" x14ac:dyDescent="0.25">
      <c r="F61966" s="11"/>
      <c r="G61966" s="11"/>
      <c r="H61966" s="11"/>
    </row>
    <row r="61967" spans="6:8" x14ac:dyDescent="0.25">
      <c r="F61967" s="11"/>
      <c r="G61967" s="11"/>
      <c r="H61967" s="11"/>
    </row>
    <row r="61968" spans="6:8" x14ac:dyDescent="0.25">
      <c r="F61968" s="11"/>
      <c r="G61968" s="11"/>
      <c r="H61968" s="11"/>
    </row>
    <row r="61969" spans="6:8" x14ac:dyDescent="0.25">
      <c r="F61969" s="11"/>
      <c r="G61969" s="11"/>
      <c r="H61969" s="11"/>
    </row>
    <row r="61970" spans="6:8" x14ac:dyDescent="0.25">
      <c r="F61970" s="11"/>
      <c r="G61970" s="11"/>
      <c r="H61970" s="11"/>
    </row>
    <row r="61971" spans="6:8" x14ac:dyDescent="0.25">
      <c r="F61971" s="11"/>
      <c r="G61971" s="11"/>
      <c r="H61971" s="11"/>
    </row>
    <row r="61972" spans="6:8" x14ac:dyDescent="0.25">
      <c r="F61972" s="11"/>
      <c r="G61972" s="11"/>
      <c r="H61972" s="11"/>
    </row>
    <row r="61973" spans="6:8" x14ac:dyDescent="0.25">
      <c r="F61973" s="11"/>
      <c r="G61973" s="11"/>
      <c r="H61973" s="11"/>
    </row>
    <row r="61974" spans="6:8" x14ac:dyDescent="0.25">
      <c r="F61974" s="11"/>
      <c r="G61974" s="11"/>
      <c r="H61974" s="11"/>
    </row>
    <row r="61975" spans="6:8" x14ac:dyDescent="0.25">
      <c r="F61975" s="11"/>
      <c r="G61975" s="11"/>
      <c r="H61975" s="11"/>
    </row>
    <row r="61976" spans="6:8" x14ac:dyDescent="0.25">
      <c r="F61976" s="11"/>
      <c r="G61976" s="11"/>
      <c r="H61976" s="11"/>
    </row>
    <row r="61977" spans="6:8" x14ac:dyDescent="0.25">
      <c r="F61977" s="11"/>
      <c r="G61977" s="11"/>
      <c r="H61977" s="11"/>
    </row>
    <row r="61978" spans="6:8" x14ac:dyDescent="0.25">
      <c r="F61978" s="11"/>
      <c r="G61978" s="11"/>
      <c r="H61978" s="11"/>
    </row>
    <row r="61979" spans="6:8" x14ac:dyDescent="0.25">
      <c r="F61979" s="11"/>
      <c r="G61979" s="11"/>
      <c r="H61979" s="11"/>
    </row>
    <row r="61980" spans="6:8" x14ac:dyDescent="0.25">
      <c r="F61980" s="11"/>
      <c r="G61980" s="11"/>
      <c r="H61980" s="11"/>
    </row>
    <row r="61981" spans="6:8" x14ac:dyDescent="0.25">
      <c r="F61981" s="11"/>
      <c r="G61981" s="11"/>
      <c r="H61981" s="11"/>
    </row>
    <row r="61982" spans="6:8" x14ac:dyDescent="0.25">
      <c r="F61982" s="11"/>
      <c r="G61982" s="11"/>
      <c r="H61982" s="11"/>
    </row>
    <row r="61983" spans="6:8" x14ac:dyDescent="0.25">
      <c r="F61983" s="11"/>
      <c r="G61983" s="11"/>
      <c r="H61983" s="11"/>
    </row>
    <row r="61984" spans="6:8" x14ac:dyDescent="0.25">
      <c r="F61984" s="11"/>
      <c r="G61984" s="11"/>
      <c r="H61984" s="11"/>
    </row>
    <row r="61985" spans="6:8" x14ac:dyDescent="0.25">
      <c r="F61985" s="11"/>
      <c r="G61985" s="11"/>
      <c r="H61985" s="11"/>
    </row>
    <row r="61986" spans="6:8" x14ac:dyDescent="0.25">
      <c r="F61986" s="11"/>
      <c r="G61986" s="11"/>
      <c r="H61986" s="11"/>
    </row>
    <row r="61987" spans="6:8" x14ac:dyDescent="0.25">
      <c r="F61987" s="11"/>
      <c r="G61987" s="11"/>
      <c r="H61987" s="11"/>
    </row>
    <row r="61988" spans="6:8" x14ac:dyDescent="0.25">
      <c r="F61988" s="11"/>
      <c r="G61988" s="11"/>
      <c r="H61988" s="11"/>
    </row>
    <row r="61989" spans="6:8" x14ac:dyDescent="0.25">
      <c r="F61989" s="11"/>
      <c r="G61989" s="11"/>
      <c r="H61989" s="11"/>
    </row>
    <row r="61990" spans="6:8" x14ac:dyDescent="0.25">
      <c r="F61990" s="11"/>
      <c r="G61990" s="11"/>
      <c r="H61990" s="11"/>
    </row>
    <row r="61991" spans="6:8" x14ac:dyDescent="0.25">
      <c r="F61991" s="11"/>
      <c r="G61991" s="11"/>
      <c r="H61991" s="11"/>
    </row>
    <row r="61992" spans="6:8" x14ac:dyDescent="0.25">
      <c r="F61992" s="11"/>
      <c r="G61992" s="11"/>
      <c r="H61992" s="11"/>
    </row>
    <row r="61993" spans="6:8" x14ac:dyDescent="0.25">
      <c r="F61993" s="11"/>
      <c r="G61993" s="11"/>
      <c r="H61993" s="11"/>
    </row>
    <row r="61994" spans="6:8" x14ac:dyDescent="0.25">
      <c r="F61994" s="11"/>
      <c r="G61994" s="11"/>
      <c r="H61994" s="11"/>
    </row>
    <row r="61995" spans="6:8" x14ac:dyDescent="0.25">
      <c r="F61995" s="11"/>
      <c r="G61995" s="11"/>
      <c r="H61995" s="11"/>
    </row>
    <row r="61996" spans="6:8" x14ac:dyDescent="0.25">
      <c r="F61996" s="11"/>
      <c r="G61996" s="11"/>
      <c r="H61996" s="11"/>
    </row>
    <row r="61997" spans="6:8" x14ac:dyDescent="0.25">
      <c r="F61997" s="11"/>
      <c r="G61997" s="11"/>
      <c r="H61997" s="11"/>
    </row>
    <row r="61998" spans="6:8" x14ac:dyDescent="0.25">
      <c r="F61998" s="11"/>
      <c r="G61998" s="11"/>
      <c r="H61998" s="11"/>
    </row>
    <row r="61999" spans="6:8" x14ac:dyDescent="0.25">
      <c r="F61999" s="11"/>
      <c r="G61999" s="11"/>
      <c r="H61999" s="11"/>
    </row>
    <row r="62000" spans="6:8" x14ac:dyDescent="0.25">
      <c r="F62000" s="11"/>
      <c r="G62000" s="11"/>
      <c r="H62000" s="11"/>
    </row>
    <row r="62001" spans="6:8" x14ac:dyDescent="0.25">
      <c r="F62001" s="11"/>
      <c r="G62001" s="11"/>
      <c r="H62001" s="11"/>
    </row>
    <row r="62002" spans="6:8" x14ac:dyDescent="0.25">
      <c r="F62002" s="11"/>
      <c r="G62002" s="11"/>
      <c r="H62002" s="11"/>
    </row>
    <row r="62003" spans="6:8" x14ac:dyDescent="0.25">
      <c r="F62003" s="11"/>
      <c r="G62003" s="11"/>
      <c r="H62003" s="11"/>
    </row>
    <row r="62004" spans="6:8" x14ac:dyDescent="0.25">
      <c r="F62004" s="11"/>
      <c r="G62004" s="11"/>
      <c r="H62004" s="11"/>
    </row>
    <row r="62005" spans="6:8" x14ac:dyDescent="0.25">
      <c r="F62005" s="11"/>
      <c r="G62005" s="11"/>
      <c r="H62005" s="11"/>
    </row>
    <row r="62006" spans="6:8" x14ac:dyDescent="0.25">
      <c r="F62006" s="11"/>
      <c r="G62006" s="11"/>
      <c r="H62006" s="11"/>
    </row>
    <row r="62007" spans="6:8" x14ac:dyDescent="0.25">
      <c r="F62007" s="11"/>
      <c r="G62007" s="11"/>
      <c r="H62007" s="11"/>
    </row>
    <row r="62008" spans="6:8" x14ac:dyDescent="0.25">
      <c r="F62008" s="11"/>
      <c r="G62008" s="11"/>
      <c r="H62008" s="11"/>
    </row>
    <row r="62009" spans="6:8" x14ac:dyDescent="0.25">
      <c r="F62009" s="11"/>
      <c r="G62009" s="11"/>
      <c r="H62009" s="11"/>
    </row>
    <row r="62010" spans="6:8" x14ac:dyDescent="0.25">
      <c r="F62010" s="11"/>
      <c r="G62010" s="11"/>
      <c r="H62010" s="11"/>
    </row>
    <row r="62011" spans="6:8" x14ac:dyDescent="0.25">
      <c r="F62011" s="11"/>
      <c r="G62011" s="11"/>
      <c r="H62011" s="11"/>
    </row>
    <row r="62012" spans="6:8" x14ac:dyDescent="0.25">
      <c r="F62012" s="11"/>
      <c r="G62012" s="11"/>
      <c r="H62012" s="11"/>
    </row>
    <row r="62013" spans="6:8" x14ac:dyDescent="0.25">
      <c r="F62013" s="11"/>
      <c r="G62013" s="11"/>
      <c r="H62013" s="11"/>
    </row>
    <row r="62014" spans="6:8" x14ac:dyDescent="0.25">
      <c r="F62014" s="11"/>
      <c r="G62014" s="11"/>
      <c r="H62014" s="11"/>
    </row>
    <row r="62015" spans="6:8" x14ac:dyDescent="0.25">
      <c r="F62015" s="11"/>
      <c r="G62015" s="11"/>
      <c r="H62015" s="11"/>
    </row>
    <row r="62016" spans="6:8" x14ac:dyDescent="0.25">
      <c r="F62016" s="11"/>
      <c r="G62016" s="11"/>
      <c r="H62016" s="11"/>
    </row>
    <row r="62017" spans="6:8" x14ac:dyDescent="0.25">
      <c r="F62017" s="11"/>
      <c r="G62017" s="11"/>
      <c r="H62017" s="11"/>
    </row>
    <row r="62018" spans="6:8" x14ac:dyDescent="0.25">
      <c r="F62018" s="11"/>
      <c r="G62018" s="11"/>
      <c r="H62018" s="11"/>
    </row>
    <row r="62019" spans="6:8" x14ac:dyDescent="0.25">
      <c r="F62019" s="11"/>
      <c r="G62019" s="11"/>
      <c r="H62019" s="11"/>
    </row>
    <row r="62020" spans="6:8" x14ac:dyDescent="0.25">
      <c r="F62020" s="11"/>
      <c r="G62020" s="11"/>
      <c r="H62020" s="11"/>
    </row>
    <row r="62021" spans="6:8" x14ac:dyDescent="0.25">
      <c r="F62021" s="11"/>
      <c r="G62021" s="11"/>
      <c r="H62021" s="11"/>
    </row>
    <row r="62022" spans="6:8" x14ac:dyDescent="0.25">
      <c r="F62022" s="11"/>
      <c r="G62022" s="11"/>
      <c r="H62022" s="11"/>
    </row>
    <row r="62023" spans="6:8" x14ac:dyDescent="0.25">
      <c r="F62023" s="11"/>
      <c r="G62023" s="11"/>
      <c r="H62023" s="11"/>
    </row>
    <row r="62024" spans="6:8" x14ac:dyDescent="0.25">
      <c r="F62024" s="11"/>
      <c r="G62024" s="11"/>
      <c r="H62024" s="11"/>
    </row>
    <row r="62025" spans="6:8" x14ac:dyDescent="0.25">
      <c r="F62025" s="11"/>
      <c r="G62025" s="11"/>
      <c r="H62025" s="11"/>
    </row>
    <row r="62026" spans="6:8" x14ac:dyDescent="0.25">
      <c r="F62026" s="11"/>
      <c r="G62026" s="11"/>
      <c r="H62026" s="11"/>
    </row>
    <row r="62027" spans="6:8" x14ac:dyDescent="0.25">
      <c r="F62027" s="11"/>
      <c r="G62027" s="11"/>
      <c r="H62027" s="11"/>
    </row>
    <row r="62028" spans="6:8" x14ac:dyDescent="0.25">
      <c r="F62028" s="11"/>
      <c r="G62028" s="11"/>
      <c r="H62028" s="11"/>
    </row>
    <row r="62029" spans="6:8" x14ac:dyDescent="0.25">
      <c r="F62029" s="11"/>
      <c r="G62029" s="11"/>
      <c r="H62029" s="11"/>
    </row>
    <row r="62030" spans="6:8" x14ac:dyDescent="0.25">
      <c r="F62030" s="11"/>
      <c r="G62030" s="11"/>
      <c r="H62030" s="11"/>
    </row>
    <row r="62031" spans="6:8" x14ac:dyDescent="0.25">
      <c r="F62031" s="11"/>
      <c r="G62031" s="11"/>
      <c r="H62031" s="11"/>
    </row>
    <row r="62032" spans="6:8" x14ac:dyDescent="0.25">
      <c r="F62032" s="11"/>
      <c r="G62032" s="11"/>
      <c r="H62032" s="11"/>
    </row>
    <row r="62033" spans="6:8" x14ac:dyDescent="0.25">
      <c r="F62033" s="11"/>
      <c r="G62033" s="11"/>
      <c r="H62033" s="11"/>
    </row>
    <row r="62034" spans="6:8" x14ac:dyDescent="0.25">
      <c r="F62034" s="11"/>
      <c r="G62034" s="11"/>
      <c r="H62034" s="11"/>
    </row>
    <row r="62035" spans="6:8" x14ac:dyDescent="0.25">
      <c r="F62035" s="11"/>
      <c r="G62035" s="11"/>
      <c r="H62035" s="11"/>
    </row>
    <row r="62036" spans="6:8" x14ac:dyDescent="0.25">
      <c r="F62036" s="11"/>
      <c r="G62036" s="11"/>
      <c r="H62036" s="11"/>
    </row>
    <row r="62037" spans="6:8" x14ac:dyDescent="0.25">
      <c r="F62037" s="11"/>
      <c r="G62037" s="11"/>
      <c r="H62037" s="11"/>
    </row>
    <row r="62038" spans="6:8" x14ac:dyDescent="0.25">
      <c r="F62038" s="11"/>
      <c r="G62038" s="11"/>
      <c r="H62038" s="11"/>
    </row>
    <row r="62039" spans="6:8" x14ac:dyDescent="0.25">
      <c r="F62039" s="11"/>
      <c r="G62039" s="11"/>
      <c r="H62039" s="11"/>
    </row>
    <row r="62040" spans="6:8" x14ac:dyDescent="0.25">
      <c r="F62040" s="11"/>
      <c r="G62040" s="11"/>
      <c r="H62040" s="11"/>
    </row>
    <row r="62041" spans="6:8" x14ac:dyDescent="0.25">
      <c r="F62041" s="11"/>
      <c r="G62041" s="11"/>
      <c r="H62041" s="11"/>
    </row>
    <row r="62042" spans="6:8" x14ac:dyDescent="0.25">
      <c r="F62042" s="11"/>
      <c r="G62042" s="11"/>
      <c r="H62042" s="11"/>
    </row>
    <row r="62043" spans="6:8" x14ac:dyDescent="0.25">
      <c r="F62043" s="11"/>
      <c r="G62043" s="11"/>
      <c r="H62043" s="11"/>
    </row>
    <row r="62044" spans="6:8" x14ac:dyDescent="0.25">
      <c r="F62044" s="11"/>
      <c r="G62044" s="11"/>
      <c r="H62044" s="11"/>
    </row>
    <row r="62045" spans="6:8" x14ac:dyDescent="0.25">
      <c r="F62045" s="11"/>
      <c r="G62045" s="11"/>
      <c r="H62045" s="11"/>
    </row>
    <row r="62046" spans="6:8" x14ac:dyDescent="0.25">
      <c r="F62046" s="11"/>
      <c r="G62046" s="11"/>
      <c r="H62046" s="11"/>
    </row>
    <row r="62047" spans="6:8" x14ac:dyDescent="0.25">
      <c r="F62047" s="11"/>
      <c r="G62047" s="11"/>
      <c r="H62047" s="11"/>
    </row>
    <row r="62048" spans="6:8" x14ac:dyDescent="0.25">
      <c r="F62048" s="11"/>
      <c r="G62048" s="11"/>
      <c r="H62048" s="11"/>
    </row>
    <row r="62049" spans="6:8" x14ac:dyDescent="0.25">
      <c r="F62049" s="11"/>
      <c r="G62049" s="11"/>
      <c r="H62049" s="11"/>
    </row>
    <row r="62050" spans="6:8" x14ac:dyDescent="0.25">
      <c r="F62050" s="11"/>
      <c r="G62050" s="11"/>
      <c r="H62050" s="11"/>
    </row>
    <row r="62051" spans="6:8" x14ac:dyDescent="0.25">
      <c r="F62051" s="11"/>
      <c r="G62051" s="11"/>
      <c r="H62051" s="11"/>
    </row>
    <row r="62052" spans="6:8" x14ac:dyDescent="0.25">
      <c r="F62052" s="11"/>
      <c r="G62052" s="11"/>
      <c r="H62052" s="11"/>
    </row>
    <row r="62053" spans="6:8" x14ac:dyDescent="0.25">
      <c r="F62053" s="11"/>
      <c r="G62053" s="11"/>
      <c r="H62053" s="11"/>
    </row>
    <row r="62054" spans="6:8" x14ac:dyDescent="0.25">
      <c r="F62054" s="11"/>
      <c r="G62054" s="11"/>
      <c r="H62054" s="11"/>
    </row>
    <row r="62055" spans="6:8" x14ac:dyDescent="0.25">
      <c r="F62055" s="11"/>
      <c r="G62055" s="11"/>
      <c r="H62055" s="11"/>
    </row>
    <row r="62056" spans="6:8" x14ac:dyDescent="0.25">
      <c r="F62056" s="11"/>
      <c r="G62056" s="11"/>
      <c r="H62056" s="11"/>
    </row>
    <row r="62057" spans="6:8" x14ac:dyDescent="0.25">
      <c r="F62057" s="11"/>
      <c r="G62057" s="11"/>
      <c r="H62057" s="11"/>
    </row>
    <row r="62058" spans="6:8" x14ac:dyDescent="0.25">
      <c r="F62058" s="11"/>
      <c r="G62058" s="11"/>
      <c r="H62058" s="11"/>
    </row>
    <row r="62059" spans="6:8" x14ac:dyDescent="0.25">
      <c r="F62059" s="11"/>
      <c r="G62059" s="11"/>
      <c r="H62059" s="11"/>
    </row>
    <row r="62060" spans="6:8" x14ac:dyDescent="0.25">
      <c r="F62060" s="11"/>
      <c r="G62060" s="11"/>
      <c r="H62060" s="11"/>
    </row>
    <row r="62061" spans="6:8" x14ac:dyDescent="0.25">
      <c r="F62061" s="11"/>
      <c r="G62061" s="11"/>
      <c r="H62061" s="11"/>
    </row>
    <row r="62062" spans="6:8" x14ac:dyDescent="0.25">
      <c r="F62062" s="11"/>
      <c r="G62062" s="11"/>
      <c r="H62062" s="11"/>
    </row>
    <row r="62063" spans="6:8" x14ac:dyDescent="0.25">
      <c r="F62063" s="11"/>
      <c r="G62063" s="11"/>
      <c r="H62063" s="11"/>
    </row>
    <row r="62064" spans="6:8" x14ac:dyDescent="0.25">
      <c r="F62064" s="11"/>
      <c r="G62064" s="11"/>
      <c r="H62064" s="11"/>
    </row>
    <row r="62065" spans="6:8" x14ac:dyDescent="0.25">
      <c r="F62065" s="11"/>
      <c r="G62065" s="11"/>
      <c r="H62065" s="11"/>
    </row>
    <row r="62066" spans="6:8" x14ac:dyDescent="0.25">
      <c r="F62066" s="11"/>
      <c r="G62066" s="11"/>
      <c r="H62066" s="11"/>
    </row>
    <row r="62067" spans="6:8" x14ac:dyDescent="0.25">
      <c r="F62067" s="11"/>
      <c r="G62067" s="11"/>
      <c r="H62067" s="11"/>
    </row>
    <row r="62068" spans="6:8" x14ac:dyDescent="0.25">
      <c r="F62068" s="11"/>
      <c r="G62068" s="11"/>
      <c r="H62068" s="11"/>
    </row>
    <row r="62069" spans="6:8" x14ac:dyDescent="0.25">
      <c r="F62069" s="11"/>
      <c r="G62069" s="11"/>
      <c r="H62069" s="11"/>
    </row>
    <row r="62070" spans="6:8" x14ac:dyDescent="0.25">
      <c r="F62070" s="11"/>
      <c r="G62070" s="11"/>
      <c r="H62070" s="11"/>
    </row>
    <row r="62071" spans="6:8" x14ac:dyDescent="0.25">
      <c r="F62071" s="11"/>
      <c r="G62071" s="11"/>
      <c r="H62071" s="11"/>
    </row>
    <row r="62072" spans="6:8" x14ac:dyDescent="0.25">
      <c r="F62072" s="11"/>
      <c r="G62072" s="11"/>
      <c r="H62072" s="11"/>
    </row>
    <row r="62073" spans="6:8" x14ac:dyDescent="0.25">
      <c r="F62073" s="11"/>
      <c r="G62073" s="11"/>
      <c r="H62073" s="11"/>
    </row>
    <row r="62074" spans="6:8" x14ac:dyDescent="0.25">
      <c r="F62074" s="11"/>
      <c r="G62074" s="11"/>
      <c r="H62074" s="11"/>
    </row>
    <row r="62075" spans="6:8" x14ac:dyDescent="0.25">
      <c r="F62075" s="11"/>
      <c r="G62075" s="11"/>
      <c r="H62075" s="11"/>
    </row>
    <row r="62076" spans="6:8" x14ac:dyDescent="0.25">
      <c r="F62076" s="11"/>
      <c r="G62076" s="11"/>
      <c r="H62076" s="11"/>
    </row>
    <row r="62077" spans="6:8" x14ac:dyDescent="0.25">
      <c r="F62077" s="11"/>
      <c r="G62077" s="11"/>
      <c r="H62077" s="11"/>
    </row>
    <row r="62078" spans="6:8" x14ac:dyDescent="0.25">
      <c r="F62078" s="11"/>
      <c r="G62078" s="11"/>
      <c r="H62078" s="11"/>
    </row>
    <row r="62079" spans="6:8" x14ac:dyDescent="0.25">
      <c r="F62079" s="11"/>
      <c r="G62079" s="11"/>
      <c r="H62079" s="11"/>
    </row>
    <row r="62080" spans="6:8" x14ac:dyDescent="0.25">
      <c r="F62080" s="11"/>
      <c r="G62080" s="11"/>
      <c r="H62080" s="11"/>
    </row>
    <row r="62081" spans="6:8" x14ac:dyDescent="0.25">
      <c r="F62081" s="11"/>
      <c r="G62081" s="11"/>
      <c r="H62081" s="11"/>
    </row>
    <row r="62082" spans="6:8" x14ac:dyDescent="0.25">
      <c r="F62082" s="11"/>
      <c r="G62082" s="11"/>
      <c r="H62082" s="11"/>
    </row>
    <row r="62083" spans="6:8" x14ac:dyDescent="0.25">
      <c r="F62083" s="11"/>
      <c r="G62083" s="11"/>
      <c r="H62083" s="11"/>
    </row>
    <row r="62084" spans="6:8" x14ac:dyDescent="0.25">
      <c r="F62084" s="11"/>
      <c r="G62084" s="11"/>
      <c r="H62084" s="11"/>
    </row>
    <row r="62085" spans="6:8" x14ac:dyDescent="0.25">
      <c r="F62085" s="11"/>
      <c r="G62085" s="11"/>
      <c r="H62085" s="11"/>
    </row>
    <row r="62086" spans="6:8" x14ac:dyDescent="0.25">
      <c r="F62086" s="11"/>
      <c r="G62086" s="11"/>
      <c r="H62086" s="11"/>
    </row>
    <row r="62087" spans="6:8" x14ac:dyDescent="0.25">
      <c r="F62087" s="11"/>
      <c r="G62087" s="11"/>
      <c r="H62087" s="11"/>
    </row>
    <row r="62088" spans="6:8" x14ac:dyDescent="0.25">
      <c r="F62088" s="11"/>
      <c r="G62088" s="11"/>
      <c r="H62088" s="11"/>
    </row>
    <row r="62089" spans="6:8" x14ac:dyDescent="0.25">
      <c r="F62089" s="11"/>
      <c r="G62089" s="11"/>
      <c r="H62089" s="11"/>
    </row>
    <row r="62090" spans="6:8" x14ac:dyDescent="0.25">
      <c r="F62090" s="11"/>
      <c r="G62090" s="11"/>
      <c r="H62090" s="11"/>
    </row>
    <row r="62091" spans="6:8" x14ac:dyDescent="0.25">
      <c r="F62091" s="11"/>
      <c r="G62091" s="11"/>
      <c r="H62091" s="11"/>
    </row>
    <row r="62092" spans="6:8" x14ac:dyDescent="0.25">
      <c r="F62092" s="11"/>
      <c r="G62092" s="11"/>
      <c r="H62092" s="11"/>
    </row>
    <row r="62093" spans="6:8" x14ac:dyDescent="0.25">
      <c r="F62093" s="11"/>
      <c r="G62093" s="11"/>
      <c r="H62093" s="11"/>
    </row>
    <row r="62094" spans="6:8" x14ac:dyDescent="0.25">
      <c r="F62094" s="11"/>
      <c r="G62094" s="11"/>
      <c r="H62094" s="11"/>
    </row>
    <row r="62095" spans="6:8" x14ac:dyDescent="0.25">
      <c r="F62095" s="11"/>
      <c r="G62095" s="11"/>
      <c r="H62095" s="11"/>
    </row>
    <row r="62096" spans="6:8" x14ac:dyDescent="0.25">
      <c r="F62096" s="11"/>
      <c r="G62096" s="11"/>
      <c r="H62096" s="11"/>
    </row>
    <row r="62097" spans="6:8" x14ac:dyDescent="0.25">
      <c r="F62097" s="11"/>
      <c r="G62097" s="11"/>
      <c r="H62097" s="11"/>
    </row>
    <row r="62098" spans="6:8" x14ac:dyDescent="0.25">
      <c r="F62098" s="11"/>
      <c r="G62098" s="11"/>
      <c r="H62098" s="11"/>
    </row>
    <row r="62099" spans="6:8" x14ac:dyDescent="0.25">
      <c r="F62099" s="11"/>
      <c r="G62099" s="11"/>
      <c r="H62099" s="11"/>
    </row>
    <row r="62100" spans="6:8" x14ac:dyDescent="0.25">
      <c r="F62100" s="11"/>
      <c r="G62100" s="11"/>
      <c r="H62100" s="11"/>
    </row>
    <row r="62101" spans="6:8" x14ac:dyDescent="0.25">
      <c r="F62101" s="11"/>
      <c r="G62101" s="11"/>
      <c r="H62101" s="11"/>
    </row>
    <row r="62102" spans="6:8" x14ac:dyDescent="0.25">
      <c r="F62102" s="11"/>
      <c r="G62102" s="11"/>
      <c r="H62102" s="11"/>
    </row>
    <row r="62103" spans="6:8" x14ac:dyDescent="0.25">
      <c r="F62103" s="11"/>
      <c r="G62103" s="11"/>
      <c r="H62103" s="11"/>
    </row>
    <row r="62104" spans="6:8" x14ac:dyDescent="0.25">
      <c r="F62104" s="11"/>
      <c r="G62104" s="11"/>
      <c r="H62104" s="11"/>
    </row>
    <row r="62105" spans="6:8" x14ac:dyDescent="0.25">
      <c r="F62105" s="11"/>
      <c r="G62105" s="11"/>
      <c r="H62105" s="11"/>
    </row>
    <row r="62106" spans="6:8" x14ac:dyDescent="0.25">
      <c r="F62106" s="11"/>
      <c r="G62106" s="11"/>
      <c r="H62106" s="11"/>
    </row>
    <row r="62107" spans="6:8" x14ac:dyDescent="0.25">
      <c r="F62107" s="11"/>
      <c r="G62107" s="11"/>
      <c r="H62107" s="11"/>
    </row>
    <row r="62108" spans="6:8" x14ac:dyDescent="0.25">
      <c r="F62108" s="11"/>
      <c r="G62108" s="11"/>
      <c r="H62108" s="11"/>
    </row>
    <row r="62109" spans="6:8" x14ac:dyDescent="0.25">
      <c r="F62109" s="11"/>
      <c r="G62109" s="11"/>
      <c r="H62109" s="11"/>
    </row>
    <row r="62110" spans="6:8" x14ac:dyDescent="0.25">
      <c r="F62110" s="11"/>
      <c r="G62110" s="11"/>
      <c r="H62110" s="11"/>
    </row>
    <row r="62111" spans="6:8" x14ac:dyDescent="0.25">
      <c r="F62111" s="11"/>
      <c r="G62111" s="11"/>
      <c r="H62111" s="11"/>
    </row>
    <row r="62112" spans="6:8" x14ac:dyDescent="0.25">
      <c r="F62112" s="11"/>
      <c r="G62112" s="11"/>
      <c r="H62112" s="11"/>
    </row>
    <row r="62113" spans="6:8" x14ac:dyDescent="0.25">
      <c r="F62113" s="11"/>
      <c r="G62113" s="11"/>
      <c r="H62113" s="11"/>
    </row>
    <row r="62114" spans="6:8" x14ac:dyDescent="0.25">
      <c r="F62114" s="11"/>
      <c r="G62114" s="11"/>
      <c r="H62114" s="11"/>
    </row>
    <row r="62115" spans="6:8" x14ac:dyDescent="0.25">
      <c r="F62115" s="11"/>
      <c r="G62115" s="11"/>
      <c r="H62115" s="11"/>
    </row>
    <row r="62116" spans="6:8" x14ac:dyDescent="0.25">
      <c r="F62116" s="11"/>
      <c r="G62116" s="11"/>
      <c r="H62116" s="11"/>
    </row>
    <row r="62117" spans="6:8" x14ac:dyDescent="0.25">
      <c r="F62117" s="11"/>
      <c r="G62117" s="11"/>
      <c r="H62117" s="11"/>
    </row>
    <row r="62118" spans="6:8" x14ac:dyDescent="0.25">
      <c r="F62118" s="11"/>
      <c r="G62118" s="11"/>
      <c r="H62118" s="11"/>
    </row>
    <row r="62119" spans="6:8" x14ac:dyDescent="0.25">
      <c r="F62119" s="11"/>
      <c r="G62119" s="11"/>
      <c r="H62119" s="11"/>
    </row>
    <row r="62120" spans="6:8" x14ac:dyDescent="0.25">
      <c r="F62120" s="11"/>
      <c r="G62120" s="11"/>
      <c r="H62120" s="11"/>
    </row>
    <row r="62121" spans="6:8" x14ac:dyDescent="0.25">
      <c r="F62121" s="11"/>
      <c r="G62121" s="11"/>
      <c r="H62121" s="11"/>
    </row>
    <row r="62122" spans="6:8" x14ac:dyDescent="0.25">
      <c r="F62122" s="11"/>
      <c r="G62122" s="11"/>
      <c r="H62122" s="11"/>
    </row>
    <row r="62123" spans="6:8" x14ac:dyDescent="0.25">
      <c r="F62123" s="11"/>
      <c r="G62123" s="11"/>
      <c r="H62123" s="11"/>
    </row>
    <row r="62124" spans="6:8" x14ac:dyDescent="0.25">
      <c r="F62124" s="11"/>
      <c r="G62124" s="11"/>
      <c r="H62124" s="11"/>
    </row>
    <row r="62125" spans="6:8" x14ac:dyDescent="0.25">
      <c r="F62125" s="11"/>
      <c r="G62125" s="11"/>
      <c r="H62125" s="11"/>
    </row>
    <row r="62126" spans="6:8" x14ac:dyDescent="0.25">
      <c r="F62126" s="11"/>
      <c r="G62126" s="11"/>
      <c r="H62126" s="11"/>
    </row>
    <row r="62127" spans="6:8" x14ac:dyDescent="0.25">
      <c r="F62127" s="11"/>
      <c r="G62127" s="11"/>
      <c r="H62127" s="11"/>
    </row>
    <row r="62128" spans="6:8" x14ac:dyDescent="0.25">
      <c r="F62128" s="11"/>
      <c r="G62128" s="11"/>
      <c r="H62128" s="11"/>
    </row>
    <row r="62129" spans="6:8" x14ac:dyDescent="0.25">
      <c r="F62129" s="11"/>
      <c r="G62129" s="11"/>
      <c r="H62129" s="11"/>
    </row>
    <row r="62130" spans="6:8" x14ac:dyDescent="0.25">
      <c r="F62130" s="11"/>
      <c r="G62130" s="11"/>
      <c r="H62130" s="11"/>
    </row>
    <row r="62131" spans="6:8" x14ac:dyDescent="0.25">
      <c r="F62131" s="11"/>
      <c r="G62131" s="11"/>
      <c r="H62131" s="11"/>
    </row>
    <row r="62132" spans="6:8" x14ac:dyDescent="0.25">
      <c r="F62132" s="11"/>
      <c r="G62132" s="11"/>
      <c r="H62132" s="11"/>
    </row>
    <row r="62133" spans="6:8" x14ac:dyDescent="0.25">
      <c r="F62133" s="11"/>
      <c r="G62133" s="11"/>
      <c r="H62133" s="11"/>
    </row>
    <row r="62134" spans="6:8" x14ac:dyDescent="0.25">
      <c r="F62134" s="11"/>
      <c r="G62134" s="11"/>
      <c r="H62134" s="11"/>
    </row>
    <row r="62135" spans="6:8" x14ac:dyDescent="0.25">
      <c r="F62135" s="11"/>
      <c r="G62135" s="11"/>
      <c r="H62135" s="11"/>
    </row>
    <row r="62136" spans="6:8" x14ac:dyDescent="0.25">
      <c r="F62136" s="11"/>
      <c r="G62136" s="11"/>
      <c r="H62136" s="11"/>
    </row>
    <row r="62137" spans="6:8" x14ac:dyDescent="0.25">
      <c r="F62137" s="11"/>
      <c r="G62137" s="11"/>
      <c r="H62137" s="11"/>
    </row>
    <row r="62138" spans="6:8" x14ac:dyDescent="0.25">
      <c r="F62138" s="11"/>
      <c r="G62138" s="11"/>
      <c r="H62138" s="11"/>
    </row>
    <row r="62139" spans="6:8" x14ac:dyDescent="0.25">
      <c r="F62139" s="11"/>
      <c r="G62139" s="11"/>
      <c r="H62139" s="11"/>
    </row>
    <row r="62140" spans="6:8" x14ac:dyDescent="0.25">
      <c r="F62140" s="11"/>
      <c r="G62140" s="11"/>
      <c r="H62140" s="11"/>
    </row>
    <row r="62141" spans="6:8" x14ac:dyDescent="0.25">
      <c r="F62141" s="11"/>
      <c r="G62141" s="11"/>
      <c r="H62141" s="11"/>
    </row>
    <row r="62142" spans="6:8" x14ac:dyDescent="0.25">
      <c r="F62142" s="11"/>
      <c r="G62142" s="11"/>
      <c r="H62142" s="11"/>
    </row>
    <row r="62143" spans="6:8" x14ac:dyDescent="0.25">
      <c r="F62143" s="11"/>
      <c r="G62143" s="11"/>
      <c r="H62143" s="11"/>
    </row>
    <row r="62144" spans="6:8" x14ac:dyDescent="0.25">
      <c r="F62144" s="11"/>
      <c r="G62144" s="11"/>
      <c r="H62144" s="11"/>
    </row>
    <row r="62145" spans="6:8" x14ac:dyDescent="0.25">
      <c r="F62145" s="11"/>
      <c r="G62145" s="11"/>
      <c r="H62145" s="11"/>
    </row>
    <row r="62146" spans="6:8" x14ac:dyDescent="0.25">
      <c r="F62146" s="11"/>
      <c r="G62146" s="11"/>
      <c r="H62146" s="11"/>
    </row>
    <row r="62147" spans="6:8" x14ac:dyDescent="0.25">
      <c r="F62147" s="11"/>
      <c r="G62147" s="11"/>
      <c r="H62147" s="11"/>
    </row>
    <row r="62148" spans="6:8" x14ac:dyDescent="0.25">
      <c r="F62148" s="11"/>
      <c r="G62148" s="11"/>
      <c r="H62148" s="11"/>
    </row>
    <row r="62149" spans="6:8" x14ac:dyDescent="0.25">
      <c r="F62149" s="11"/>
      <c r="G62149" s="11"/>
      <c r="H62149" s="11"/>
    </row>
    <row r="62150" spans="6:8" x14ac:dyDescent="0.25">
      <c r="F62150" s="11"/>
      <c r="G62150" s="11"/>
      <c r="H62150" s="11"/>
    </row>
    <row r="62151" spans="6:8" x14ac:dyDescent="0.25">
      <c r="F62151" s="11"/>
      <c r="G62151" s="11"/>
      <c r="H62151" s="11"/>
    </row>
    <row r="62152" spans="6:8" x14ac:dyDescent="0.25">
      <c r="F62152" s="11"/>
      <c r="G62152" s="11"/>
      <c r="H62152" s="11"/>
    </row>
    <row r="62153" spans="6:8" x14ac:dyDescent="0.25">
      <c r="F62153" s="11"/>
      <c r="G62153" s="11"/>
      <c r="H62153" s="11"/>
    </row>
    <row r="62154" spans="6:8" x14ac:dyDescent="0.25">
      <c r="F62154" s="11"/>
      <c r="G62154" s="11"/>
      <c r="H62154" s="11"/>
    </row>
    <row r="62155" spans="6:8" x14ac:dyDescent="0.25">
      <c r="F62155" s="11"/>
      <c r="G62155" s="11"/>
      <c r="H62155" s="11"/>
    </row>
    <row r="62156" spans="6:8" x14ac:dyDescent="0.25">
      <c r="F62156" s="11"/>
      <c r="G62156" s="11"/>
      <c r="H62156" s="11"/>
    </row>
    <row r="62157" spans="6:8" x14ac:dyDescent="0.25">
      <c r="F62157" s="11"/>
      <c r="G62157" s="11"/>
      <c r="H62157" s="11"/>
    </row>
    <row r="62158" spans="6:8" x14ac:dyDescent="0.25">
      <c r="F62158" s="11"/>
      <c r="G62158" s="11"/>
      <c r="H62158" s="11"/>
    </row>
    <row r="62159" spans="6:8" x14ac:dyDescent="0.25">
      <c r="F62159" s="11"/>
      <c r="G62159" s="11"/>
      <c r="H62159" s="11"/>
    </row>
    <row r="62160" spans="6:8" x14ac:dyDescent="0.25">
      <c r="F62160" s="11"/>
      <c r="G62160" s="11"/>
      <c r="H62160" s="11"/>
    </row>
    <row r="62161" spans="6:8" x14ac:dyDescent="0.25">
      <c r="F62161" s="11"/>
      <c r="G62161" s="11"/>
      <c r="H62161" s="11"/>
    </row>
    <row r="62162" spans="6:8" x14ac:dyDescent="0.25">
      <c r="F62162" s="11"/>
      <c r="G62162" s="11"/>
      <c r="H62162" s="11"/>
    </row>
    <row r="62163" spans="6:8" x14ac:dyDescent="0.25">
      <c r="F62163" s="11"/>
      <c r="G62163" s="11"/>
      <c r="H62163" s="11"/>
    </row>
    <row r="62164" spans="6:8" x14ac:dyDescent="0.25">
      <c r="F62164" s="11"/>
      <c r="G62164" s="11"/>
      <c r="H62164" s="11"/>
    </row>
    <row r="62165" spans="6:8" x14ac:dyDescent="0.25">
      <c r="F62165" s="11"/>
      <c r="G62165" s="11"/>
      <c r="H62165" s="11"/>
    </row>
    <row r="62166" spans="6:8" x14ac:dyDescent="0.25">
      <c r="F62166" s="11"/>
      <c r="G62166" s="11"/>
      <c r="H62166" s="11"/>
    </row>
    <row r="62167" spans="6:8" x14ac:dyDescent="0.25">
      <c r="F62167" s="11"/>
      <c r="G62167" s="11"/>
      <c r="H62167" s="11"/>
    </row>
    <row r="62168" spans="6:8" x14ac:dyDescent="0.25">
      <c r="F62168" s="11"/>
      <c r="G62168" s="11"/>
      <c r="H62168" s="11"/>
    </row>
    <row r="62169" spans="6:8" x14ac:dyDescent="0.25">
      <c r="F62169" s="11"/>
      <c r="G62169" s="11"/>
      <c r="H62169" s="11"/>
    </row>
    <row r="62170" spans="6:8" x14ac:dyDescent="0.25">
      <c r="F62170" s="11"/>
      <c r="G62170" s="11"/>
      <c r="H62170" s="11"/>
    </row>
    <row r="62171" spans="6:8" x14ac:dyDescent="0.25">
      <c r="F62171" s="11"/>
      <c r="G62171" s="11"/>
      <c r="H62171" s="11"/>
    </row>
    <row r="62172" spans="6:8" x14ac:dyDescent="0.25">
      <c r="F62172" s="11"/>
      <c r="G62172" s="11"/>
      <c r="H62172" s="11"/>
    </row>
    <row r="62173" spans="6:8" x14ac:dyDescent="0.25">
      <c r="F62173" s="11"/>
      <c r="G62173" s="11"/>
      <c r="H62173" s="11"/>
    </row>
    <row r="62174" spans="6:8" x14ac:dyDescent="0.25">
      <c r="F62174" s="11"/>
      <c r="G62174" s="11"/>
      <c r="H62174" s="11"/>
    </row>
    <row r="62175" spans="6:8" x14ac:dyDescent="0.25">
      <c r="F62175" s="11"/>
      <c r="G62175" s="11"/>
      <c r="H62175" s="11"/>
    </row>
    <row r="62176" spans="6:8" x14ac:dyDescent="0.25">
      <c r="F62176" s="11"/>
      <c r="G62176" s="11"/>
      <c r="H62176" s="11"/>
    </row>
    <row r="62177" spans="6:8" x14ac:dyDescent="0.25">
      <c r="F62177" s="11"/>
      <c r="G62177" s="11"/>
      <c r="H62177" s="11"/>
    </row>
    <row r="62178" spans="6:8" x14ac:dyDescent="0.25">
      <c r="F62178" s="11"/>
      <c r="G62178" s="11"/>
      <c r="H62178" s="11"/>
    </row>
    <row r="62179" spans="6:8" x14ac:dyDescent="0.25">
      <c r="F62179" s="11"/>
      <c r="G62179" s="11"/>
      <c r="H62179" s="11"/>
    </row>
    <row r="62180" spans="6:8" x14ac:dyDescent="0.25">
      <c r="F62180" s="11"/>
      <c r="G62180" s="11"/>
      <c r="H62180" s="11"/>
    </row>
    <row r="62181" spans="6:8" x14ac:dyDescent="0.25">
      <c r="F62181" s="11"/>
      <c r="G62181" s="11"/>
      <c r="H62181" s="11"/>
    </row>
    <row r="62182" spans="6:8" x14ac:dyDescent="0.25">
      <c r="F62182" s="11"/>
      <c r="G62182" s="11"/>
      <c r="H62182" s="11"/>
    </row>
    <row r="62183" spans="6:8" x14ac:dyDescent="0.25">
      <c r="F62183" s="11"/>
      <c r="G62183" s="11"/>
      <c r="H62183" s="11"/>
    </row>
    <row r="62184" spans="6:8" x14ac:dyDescent="0.25">
      <c r="F62184" s="11"/>
      <c r="G62184" s="11"/>
      <c r="H62184" s="11"/>
    </row>
    <row r="62185" spans="6:8" x14ac:dyDescent="0.25">
      <c r="F62185" s="11"/>
      <c r="G62185" s="11"/>
      <c r="H62185" s="11"/>
    </row>
    <row r="62186" spans="6:8" x14ac:dyDescent="0.25">
      <c r="F62186" s="11"/>
      <c r="G62186" s="11"/>
      <c r="H62186" s="11"/>
    </row>
    <row r="62187" spans="6:8" x14ac:dyDescent="0.25">
      <c r="F62187" s="11"/>
      <c r="G62187" s="11"/>
      <c r="H62187" s="11"/>
    </row>
    <row r="62188" spans="6:8" x14ac:dyDescent="0.25">
      <c r="F62188" s="11"/>
      <c r="G62188" s="11"/>
      <c r="H62188" s="11"/>
    </row>
    <row r="62189" spans="6:8" x14ac:dyDescent="0.25">
      <c r="F62189" s="11"/>
      <c r="G62189" s="11"/>
      <c r="H62189" s="11"/>
    </row>
    <row r="62190" spans="6:8" x14ac:dyDescent="0.25">
      <c r="F62190" s="11"/>
      <c r="G62190" s="11"/>
      <c r="H62190" s="11"/>
    </row>
    <row r="62191" spans="6:8" x14ac:dyDescent="0.25">
      <c r="F62191" s="11"/>
      <c r="G62191" s="11"/>
      <c r="H62191" s="11"/>
    </row>
    <row r="62192" spans="6:8" x14ac:dyDescent="0.25">
      <c r="F62192" s="11"/>
      <c r="G62192" s="11"/>
      <c r="H62192" s="11"/>
    </row>
    <row r="62193" spans="6:8" x14ac:dyDescent="0.25">
      <c r="F62193" s="11"/>
      <c r="G62193" s="11"/>
      <c r="H62193" s="11"/>
    </row>
    <row r="62194" spans="6:8" x14ac:dyDescent="0.25">
      <c r="F62194" s="11"/>
      <c r="G62194" s="11"/>
      <c r="H62194" s="11"/>
    </row>
    <row r="62195" spans="6:8" x14ac:dyDescent="0.25">
      <c r="F62195" s="11"/>
      <c r="G62195" s="11"/>
      <c r="H62195" s="11"/>
    </row>
    <row r="62196" spans="6:8" x14ac:dyDescent="0.25">
      <c r="F62196" s="11"/>
      <c r="G62196" s="11"/>
      <c r="H62196" s="11"/>
    </row>
    <row r="62197" spans="6:8" x14ac:dyDescent="0.25">
      <c r="F62197" s="11"/>
      <c r="G62197" s="11"/>
      <c r="H62197" s="11"/>
    </row>
    <row r="62198" spans="6:8" x14ac:dyDescent="0.25">
      <c r="F62198" s="11"/>
      <c r="G62198" s="11"/>
      <c r="H62198" s="11"/>
    </row>
    <row r="62199" spans="6:8" x14ac:dyDescent="0.25">
      <c r="F62199" s="11"/>
      <c r="G62199" s="11"/>
      <c r="H62199" s="11"/>
    </row>
    <row r="62200" spans="6:8" x14ac:dyDescent="0.25">
      <c r="F62200" s="11"/>
      <c r="G62200" s="11"/>
      <c r="H62200" s="11"/>
    </row>
    <row r="62201" spans="6:8" x14ac:dyDescent="0.25">
      <c r="F62201" s="11"/>
      <c r="G62201" s="11"/>
      <c r="H62201" s="11"/>
    </row>
    <row r="62202" spans="6:8" x14ac:dyDescent="0.25">
      <c r="F62202" s="11"/>
      <c r="G62202" s="11"/>
      <c r="H62202" s="11"/>
    </row>
    <row r="62203" spans="6:8" x14ac:dyDescent="0.25">
      <c r="F62203" s="11"/>
      <c r="G62203" s="11"/>
      <c r="H62203" s="11"/>
    </row>
    <row r="62204" spans="6:8" x14ac:dyDescent="0.25">
      <c r="F62204" s="11"/>
      <c r="G62204" s="11"/>
      <c r="H62204" s="11"/>
    </row>
    <row r="62205" spans="6:8" x14ac:dyDescent="0.25">
      <c r="F62205" s="11"/>
      <c r="G62205" s="11"/>
      <c r="H62205" s="11"/>
    </row>
    <row r="62206" spans="6:8" x14ac:dyDescent="0.25">
      <c r="F62206" s="11"/>
      <c r="G62206" s="11"/>
      <c r="H62206" s="11"/>
    </row>
    <row r="62207" spans="6:8" x14ac:dyDescent="0.25">
      <c r="F62207" s="11"/>
      <c r="G62207" s="11"/>
      <c r="H62207" s="11"/>
    </row>
    <row r="62208" spans="6:8" x14ac:dyDescent="0.25">
      <c r="F62208" s="11"/>
      <c r="G62208" s="11"/>
      <c r="H62208" s="11"/>
    </row>
    <row r="62209" spans="6:8" x14ac:dyDescent="0.25">
      <c r="F62209" s="11"/>
      <c r="G62209" s="11"/>
      <c r="H62209" s="11"/>
    </row>
    <row r="62210" spans="6:8" x14ac:dyDescent="0.25">
      <c r="F62210" s="11"/>
      <c r="G62210" s="11"/>
      <c r="H62210" s="11"/>
    </row>
    <row r="62211" spans="6:8" x14ac:dyDescent="0.25">
      <c r="F62211" s="11"/>
      <c r="G62211" s="11"/>
      <c r="H62211" s="11"/>
    </row>
    <row r="62212" spans="6:8" x14ac:dyDescent="0.25">
      <c r="F62212" s="11"/>
      <c r="G62212" s="11"/>
      <c r="H62212" s="11"/>
    </row>
    <row r="62213" spans="6:8" x14ac:dyDescent="0.25">
      <c r="F62213" s="11"/>
      <c r="G62213" s="11"/>
      <c r="H62213" s="11"/>
    </row>
    <row r="62214" spans="6:8" x14ac:dyDescent="0.25">
      <c r="F62214" s="11"/>
      <c r="G62214" s="11"/>
      <c r="H62214" s="11"/>
    </row>
    <row r="62215" spans="6:8" x14ac:dyDescent="0.25">
      <c r="F62215" s="11"/>
      <c r="G62215" s="11"/>
      <c r="H62215" s="11"/>
    </row>
    <row r="62216" spans="6:8" x14ac:dyDescent="0.25">
      <c r="F62216" s="11"/>
      <c r="G62216" s="11"/>
      <c r="H62216" s="11"/>
    </row>
    <row r="62217" spans="6:8" x14ac:dyDescent="0.25">
      <c r="F62217" s="11"/>
      <c r="G62217" s="11"/>
      <c r="H62217" s="11"/>
    </row>
    <row r="62218" spans="6:8" x14ac:dyDescent="0.25">
      <c r="F62218" s="11"/>
      <c r="G62218" s="11"/>
      <c r="H62218" s="11"/>
    </row>
    <row r="62219" spans="6:8" x14ac:dyDescent="0.25">
      <c r="F62219" s="11"/>
      <c r="G62219" s="11"/>
      <c r="H62219" s="11"/>
    </row>
    <row r="62220" spans="6:8" x14ac:dyDescent="0.25">
      <c r="F62220" s="11"/>
      <c r="G62220" s="11"/>
      <c r="H62220" s="11"/>
    </row>
    <row r="62221" spans="6:8" x14ac:dyDescent="0.25">
      <c r="F62221" s="11"/>
      <c r="G62221" s="11"/>
      <c r="H62221" s="11"/>
    </row>
    <row r="62222" spans="6:8" x14ac:dyDescent="0.25">
      <c r="F62222" s="11"/>
      <c r="G62222" s="11"/>
      <c r="H62222" s="11"/>
    </row>
    <row r="62223" spans="6:8" x14ac:dyDescent="0.25">
      <c r="F62223" s="11"/>
      <c r="G62223" s="11"/>
      <c r="H62223" s="11"/>
    </row>
    <row r="62224" spans="6:8" x14ac:dyDescent="0.25">
      <c r="F62224" s="11"/>
      <c r="G62224" s="11"/>
      <c r="H62224" s="11"/>
    </row>
    <row r="62225" spans="6:8" x14ac:dyDescent="0.25">
      <c r="F62225" s="11"/>
      <c r="G62225" s="11"/>
      <c r="H62225" s="11"/>
    </row>
    <row r="62226" spans="6:8" x14ac:dyDescent="0.25">
      <c r="F62226" s="11"/>
      <c r="G62226" s="11"/>
      <c r="H62226" s="11"/>
    </row>
    <row r="62227" spans="6:8" x14ac:dyDescent="0.25">
      <c r="F62227" s="11"/>
      <c r="G62227" s="11"/>
      <c r="H62227" s="11"/>
    </row>
    <row r="62228" spans="6:8" x14ac:dyDescent="0.25">
      <c r="F62228" s="11"/>
      <c r="G62228" s="11"/>
      <c r="H62228" s="11"/>
    </row>
    <row r="62229" spans="6:8" x14ac:dyDescent="0.25">
      <c r="F62229" s="11"/>
      <c r="G62229" s="11"/>
      <c r="H62229" s="11"/>
    </row>
    <row r="62230" spans="6:8" x14ac:dyDescent="0.25">
      <c r="F62230" s="11"/>
      <c r="G62230" s="11"/>
      <c r="H62230" s="11"/>
    </row>
    <row r="62231" spans="6:8" x14ac:dyDescent="0.25">
      <c r="F62231" s="11"/>
      <c r="G62231" s="11"/>
      <c r="H62231" s="11"/>
    </row>
    <row r="62232" spans="6:8" x14ac:dyDescent="0.25">
      <c r="F62232" s="11"/>
      <c r="G62232" s="11"/>
      <c r="H62232" s="11"/>
    </row>
    <row r="62233" spans="6:8" x14ac:dyDescent="0.25">
      <c r="F62233" s="11"/>
      <c r="G62233" s="11"/>
      <c r="H62233" s="11"/>
    </row>
    <row r="62234" spans="6:8" x14ac:dyDescent="0.25">
      <c r="F62234" s="11"/>
      <c r="G62234" s="11"/>
      <c r="H62234" s="11"/>
    </row>
    <row r="62235" spans="6:8" x14ac:dyDescent="0.25">
      <c r="F62235" s="11"/>
      <c r="G62235" s="11"/>
      <c r="H62235" s="11"/>
    </row>
    <row r="62236" spans="6:8" x14ac:dyDescent="0.25">
      <c r="F62236" s="11"/>
      <c r="G62236" s="11"/>
      <c r="H62236" s="11"/>
    </row>
    <row r="62237" spans="6:8" x14ac:dyDescent="0.25">
      <c r="F62237" s="11"/>
      <c r="G62237" s="11"/>
      <c r="H62237" s="11"/>
    </row>
    <row r="62238" spans="6:8" x14ac:dyDescent="0.25">
      <c r="F62238" s="11"/>
      <c r="G62238" s="11"/>
      <c r="H62238" s="11"/>
    </row>
    <row r="62239" spans="6:8" x14ac:dyDescent="0.25">
      <c r="F62239" s="11"/>
      <c r="G62239" s="11"/>
      <c r="H62239" s="11"/>
    </row>
    <row r="62240" spans="6:8" x14ac:dyDescent="0.25">
      <c r="F62240" s="11"/>
      <c r="G62240" s="11"/>
      <c r="H62240" s="11"/>
    </row>
    <row r="62241" spans="6:8" x14ac:dyDescent="0.25">
      <c r="F62241" s="11"/>
      <c r="G62241" s="11"/>
      <c r="H62241" s="11"/>
    </row>
    <row r="62242" spans="6:8" x14ac:dyDescent="0.25">
      <c r="F62242" s="11"/>
      <c r="G62242" s="11"/>
      <c r="H62242" s="11"/>
    </row>
    <row r="62243" spans="6:8" x14ac:dyDescent="0.25">
      <c r="F62243" s="11"/>
      <c r="G62243" s="11"/>
      <c r="H62243" s="11"/>
    </row>
    <row r="62244" spans="6:8" x14ac:dyDescent="0.25">
      <c r="F62244" s="11"/>
      <c r="G62244" s="11"/>
      <c r="H62244" s="11"/>
    </row>
    <row r="62245" spans="6:8" x14ac:dyDescent="0.25">
      <c r="F62245" s="11"/>
      <c r="G62245" s="11"/>
      <c r="H62245" s="11"/>
    </row>
    <row r="62246" spans="6:8" x14ac:dyDescent="0.25">
      <c r="F62246" s="11"/>
      <c r="G62246" s="11"/>
      <c r="H62246" s="11"/>
    </row>
    <row r="62247" spans="6:8" x14ac:dyDescent="0.25">
      <c r="F62247" s="11"/>
      <c r="G62247" s="11"/>
      <c r="H62247" s="11"/>
    </row>
    <row r="62248" spans="6:8" x14ac:dyDescent="0.25">
      <c r="F62248" s="11"/>
      <c r="G62248" s="11"/>
      <c r="H62248" s="11"/>
    </row>
    <row r="62249" spans="6:8" x14ac:dyDescent="0.25">
      <c r="F62249" s="11"/>
      <c r="G62249" s="11"/>
      <c r="H62249" s="11"/>
    </row>
    <row r="62250" spans="6:8" x14ac:dyDescent="0.25">
      <c r="F62250" s="11"/>
      <c r="G62250" s="11"/>
      <c r="H62250" s="11"/>
    </row>
    <row r="62251" spans="6:8" x14ac:dyDescent="0.25">
      <c r="F62251" s="11"/>
      <c r="G62251" s="11"/>
      <c r="H62251" s="11"/>
    </row>
    <row r="62252" spans="6:8" x14ac:dyDescent="0.25">
      <c r="F62252" s="11"/>
      <c r="G62252" s="11"/>
      <c r="H62252" s="11"/>
    </row>
    <row r="62253" spans="6:8" x14ac:dyDescent="0.25">
      <c r="F62253" s="11"/>
      <c r="G62253" s="11"/>
      <c r="H62253" s="11"/>
    </row>
    <row r="62254" spans="6:8" x14ac:dyDescent="0.25">
      <c r="F62254" s="11"/>
      <c r="G62254" s="11"/>
      <c r="H62254" s="11"/>
    </row>
    <row r="62255" spans="6:8" x14ac:dyDescent="0.25">
      <c r="F62255" s="11"/>
      <c r="G62255" s="11"/>
      <c r="H62255" s="11"/>
    </row>
    <row r="62256" spans="6:8" x14ac:dyDescent="0.25">
      <c r="F62256" s="11"/>
      <c r="G62256" s="11"/>
      <c r="H62256" s="11"/>
    </row>
    <row r="62257" spans="6:8" x14ac:dyDescent="0.25">
      <c r="F62257" s="11"/>
      <c r="G62257" s="11"/>
      <c r="H62257" s="11"/>
    </row>
    <row r="62258" spans="6:8" x14ac:dyDescent="0.25">
      <c r="F62258" s="11"/>
      <c r="G62258" s="11"/>
      <c r="H62258" s="11"/>
    </row>
    <row r="62259" spans="6:8" x14ac:dyDescent="0.25">
      <c r="F62259" s="11"/>
      <c r="G62259" s="11"/>
      <c r="H62259" s="11"/>
    </row>
    <row r="62260" spans="6:8" x14ac:dyDescent="0.25">
      <c r="F62260" s="11"/>
      <c r="G62260" s="11"/>
      <c r="H62260" s="11"/>
    </row>
    <row r="62261" spans="6:8" x14ac:dyDescent="0.25">
      <c r="F62261" s="11"/>
      <c r="G62261" s="11"/>
      <c r="H62261" s="11"/>
    </row>
    <row r="62262" spans="6:8" x14ac:dyDescent="0.25">
      <c r="F62262" s="11"/>
      <c r="G62262" s="11"/>
      <c r="H62262" s="11"/>
    </row>
    <row r="62263" spans="6:8" x14ac:dyDescent="0.25">
      <c r="F62263" s="11"/>
      <c r="G62263" s="11"/>
      <c r="H62263" s="11"/>
    </row>
    <row r="62264" spans="6:8" x14ac:dyDescent="0.25">
      <c r="F62264" s="11"/>
      <c r="G62264" s="11"/>
      <c r="H62264" s="11"/>
    </row>
    <row r="62265" spans="6:8" x14ac:dyDescent="0.25">
      <c r="F62265" s="11"/>
      <c r="G62265" s="11"/>
      <c r="H62265" s="11"/>
    </row>
    <row r="62266" spans="6:8" x14ac:dyDescent="0.25">
      <c r="F62266" s="11"/>
      <c r="G62266" s="11"/>
      <c r="H62266" s="11"/>
    </row>
    <row r="62267" spans="6:8" x14ac:dyDescent="0.25">
      <c r="F62267" s="11"/>
      <c r="G62267" s="11"/>
      <c r="H62267" s="11"/>
    </row>
    <row r="62268" spans="6:8" x14ac:dyDescent="0.25">
      <c r="F62268" s="11"/>
      <c r="G62268" s="11"/>
      <c r="H62268" s="11"/>
    </row>
    <row r="62269" spans="6:8" x14ac:dyDescent="0.25">
      <c r="F62269" s="11"/>
      <c r="G62269" s="11"/>
      <c r="H62269" s="11"/>
    </row>
    <row r="62270" spans="6:8" x14ac:dyDescent="0.25">
      <c r="F62270" s="11"/>
      <c r="G62270" s="11"/>
      <c r="H62270" s="11"/>
    </row>
    <row r="62271" spans="6:8" x14ac:dyDescent="0.25">
      <c r="F62271" s="11"/>
      <c r="G62271" s="11"/>
      <c r="H62271" s="11"/>
    </row>
    <row r="62272" spans="6:8" x14ac:dyDescent="0.25">
      <c r="F62272" s="11"/>
      <c r="G62272" s="11"/>
      <c r="H62272" s="11"/>
    </row>
    <row r="62273" spans="6:8" x14ac:dyDescent="0.25">
      <c r="F62273" s="11"/>
      <c r="G62273" s="11"/>
      <c r="H62273" s="11"/>
    </row>
    <row r="62274" spans="6:8" x14ac:dyDescent="0.25">
      <c r="F62274" s="11"/>
      <c r="G62274" s="11"/>
      <c r="H62274" s="11"/>
    </row>
    <row r="62275" spans="6:8" x14ac:dyDescent="0.25">
      <c r="F62275" s="11"/>
      <c r="G62275" s="11"/>
      <c r="H62275" s="11"/>
    </row>
    <row r="62276" spans="6:8" x14ac:dyDescent="0.25">
      <c r="F62276" s="11"/>
      <c r="G62276" s="11"/>
      <c r="H62276" s="11"/>
    </row>
    <row r="62277" spans="6:8" x14ac:dyDescent="0.25">
      <c r="F62277" s="11"/>
      <c r="G62277" s="11"/>
      <c r="H62277" s="11"/>
    </row>
    <row r="62278" spans="6:8" x14ac:dyDescent="0.25">
      <c r="F62278" s="11"/>
      <c r="G62278" s="11"/>
      <c r="H62278" s="11"/>
    </row>
    <row r="62279" spans="6:8" x14ac:dyDescent="0.25">
      <c r="F62279" s="11"/>
      <c r="G62279" s="11"/>
      <c r="H62279" s="11"/>
    </row>
    <row r="62280" spans="6:8" x14ac:dyDescent="0.25">
      <c r="F62280" s="11"/>
      <c r="G62280" s="11"/>
      <c r="H62280" s="11"/>
    </row>
    <row r="62281" spans="6:8" x14ac:dyDescent="0.25">
      <c r="F62281" s="11"/>
      <c r="G62281" s="11"/>
      <c r="H62281" s="11"/>
    </row>
    <row r="62282" spans="6:8" x14ac:dyDescent="0.25">
      <c r="F62282" s="11"/>
      <c r="G62282" s="11"/>
      <c r="H62282" s="11"/>
    </row>
    <row r="62283" spans="6:8" x14ac:dyDescent="0.25">
      <c r="F62283" s="11"/>
      <c r="G62283" s="11"/>
      <c r="H62283" s="11"/>
    </row>
    <row r="62284" spans="6:8" x14ac:dyDescent="0.25">
      <c r="F62284" s="11"/>
      <c r="G62284" s="11"/>
      <c r="H62284" s="11"/>
    </row>
    <row r="62285" spans="6:8" x14ac:dyDescent="0.25">
      <c r="F62285" s="11"/>
      <c r="G62285" s="11"/>
      <c r="H62285" s="11"/>
    </row>
    <row r="62286" spans="6:8" x14ac:dyDescent="0.25">
      <c r="F62286" s="11"/>
      <c r="G62286" s="11"/>
      <c r="H62286" s="11"/>
    </row>
    <row r="62287" spans="6:8" x14ac:dyDescent="0.25">
      <c r="F62287" s="11"/>
      <c r="G62287" s="11"/>
      <c r="H62287" s="11"/>
    </row>
    <row r="62288" spans="6:8" x14ac:dyDescent="0.25">
      <c r="F62288" s="11"/>
      <c r="G62288" s="11"/>
      <c r="H62288" s="11"/>
    </row>
    <row r="62289" spans="6:8" x14ac:dyDescent="0.25">
      <c r="F62289" s="11"/>
      <c r="G62289" s="11"/>
      <c r="H62289" s="11"/>
    </row>
    <row r="62290" spans="6:8" x14ac:dyDescent="0.25">
      <c r="F62290" s="11"/>
      <c r="G62290" s="11"/>
      <c r="H62290" s="11"/>
    </row>
    <row r="62291" spans="6:8" x14ac:dyDescent="0.25">
      <c r="F62291" s="11"/>
      <c r="G62291" s="11"/>
      <c r="H62291" s="11"/>
    </row>
    <row r="62292" spans="6:8" x14ac:dyDescent="0.25">
      <c r="F62292" s="11"/>
      <c r="G62292" s="11"/>
      <c r="H62292" s="11"/>
    </row>
    <row r="62293" spans="6:8" x14ac:dyDescent="0.25">
      <c r="F62293" s="11"/>
      <c r="G62293" s="11"/>
      <c r="H62293" s="11"/>
    </row>
    <row r="62294" spans="6:8" x14ac:dyDescent="0.25">
      <c r="F62294" s="11"/>
      <c r="G62294" s="11"/>
      <c r="H62294" s="11"/>
    </row>
    <row r="62295" spans="6:8" x14ac:dyDescent="0.25">
      <c r="F62295" s="11"/>
      <c r="G62295" s="11"/>
      <c r="H62295" s="11"/>
    </row>
    <row r="62296" spans="6:8" x14ac:dyDescent="0.25">
      <c r="F62296" s="11"/>
      <c r="G62296" s="11"/>
      <c r="H62296" s="11"/>
    </row>
    <row r="62297" spans="6:8" x14ac:dyDescent="0.25">
      <c r="F62297" s="11"/>
      <c r="G62297" s="11"/>
      <c r="H62297" s="11"/>
    </row>
    <row r="62298" spans="6:8" x14ac:dyDescent="0.25">
      <c r="F62298" s="11"/>
      <c r="G62298" s="11"/>
      <c r="H62298" s="11"/>
    </row>
    <row r="62299" spans="6:8" x14ac:dyDescent="0.25">
      <c r="F62299" s="11"/>
      <c r="G62299" s="11"/>
      <c r="H62299" s="11"/>
    </row>
    <row r="62300" spans="6:8" x14ac:dyDescent="0.25">
      <c r="F62300" s="11"/>
      <c r="G62300" s="11"/>
      <c r="H62300" s="11"/>
    </row>
    <row r="62301" spans="6:8" x14ac:dyDescent="0.25">
      <c r="F62301" s="11"/>
      <c r="G62301" s="11"/>
      <c r="H62301" s="11"/>
    </row>
    <row r="62302" spans="6:8" x14ac:dyDescent="0.25">
      <c r="F62302" s="11"/>
      <c r="G62302" s="11"/>
      <c r="H62302" s="11"/>
    </row>
    <row r="62303" spans="6:8" x14ac:dyDescent="0.25">
      <c r="F62303" s="11"/>
      <c r="G62303" s="11"/>
      <c r="H62303" s="11"/>
    </row>
    <row r="62304" spans="6:8" x14ac:dyDescent="0.25">
      <c r="F62304" s="11"/>
      <c r="G62304" s="11"/>
      <c r="H62304" s="11"/>
    </row>
    <row r="62305" spans="6:8" x14ac:dyDescent="0.25">
      <c r="F62305" s="11"/>
      <c r="G62305" s="11"/>
      <c r="H62305" s="11"/>
    </row>
    <row r="62306" spans="6:8" x14ac:dyDescent="0.25">
      <c r="F62306" s="11"/>
      <c r="G62306" s="11"/>
      <c r="H62306" s="11"/>
    </row>
    <row r="62307" spans="6:8" x14ac:dyDescent="0.25">
      <c r="F62307" s="11"/>
      <c r="G62307" s="11"/>
      <c r="H62307" s="11"/>
    </row>
    <row r="62308" spans="6:8" x14ac:dyDescent="0.25">
      <c r="F62308" s="11"/>
      <c r="G62308" s="11"/>
      <c r="H62308" s="11"/>
    </row>
    <row r="62309" spans="6:8" x14ac:dyDescent="0.25">
      <c r="F62309" s="11"/>
      <c r="G62309" s="11"/>
      <c r="H62309" s="11"/>
    </row>
    <row r="62310" spans="6:8" x14ac:dyDescent="0.25">
      <c r="F62310" s="11"/>
      <c r="G62310" s="11"/>
      <c r="H62310" s="11"/>
    </row>
    <row r="62311" spans="6:8" x14ac:dyDescent="0.25">
      <c r="F62311" s="11"/>
      <c r="G62311" s="11"/>
      <c r="H62311" s="11"/>
    </row>
    <row r="62312" spans="6:8" x14ac:dyDescent="0.25">
      <c r="F62312" s="11"/>
      <c r="G62312" s="11"/>
      <c r="H62312" s="11"/>
    </row>
    <row r="62313" spans="6:8" x14ac:dyDescent="0.25">
      <c r="F62313" s="11"/>
      <c r="G62313" s="11"/>
      <c r="H62313" s="11"/>
    </row>
    <row r="62314" spans="6:8" x14ac:dyDescent="0.25">
      <c r="F62314" s="11"/>
      <c r="G62314" s="11"/>
      <c r="H62314" s="11"/>
    </row>
    <row r="62315" spans="6:8" x14ac:dyDescent="0.25">
      <c r="F62315" s="11"/>
      <c r="G62315" s="11"/>
      <c r="H62315" s="11"/>
    </row>
    <row r="62316" spans="6:8" x14ac:dyDescent="0.25">
      <c r="F62316" s="11"/>
      <c r="G62316" s="11"/>
      <c r="H62316" s="11"/>
    </row>
    <row r="62317" spans="6:8" x14ac:dyDescent="0.25">
      <c r="F62317" s="11"/>
      <c r="G62317" s="11"/>
      <c r="H62317" s="11"/>
    </row>
    <row r="62318" spans="6:8" x14ac:dyDescent="0.25">
      <c r="F62318" s="11"/>
      <c r="G62318" s="11"/>
      <c r="H62318" s="11"/>
    </row>
    <row r="62319" spans="6:8" x14ac:dyDescent="0.25">
      <c r="F62319" s="11"/>
      <c r="G62319" s="11"/>
      <c r="H62319" s="11"/>
    </row>
    <row r="62320" spans="6:8" x14ac:dyDescent="0.25">
      <c r="F62320" s="11"/>
      <c r="G62320" s="11"/>
      <c r="H62320" s="11"/>
    </row>
    <row r="62321" spans="6:8" x14ac:dyDescent="0.25">
      <c r="F62321" s="11"/>
      <c r="G62321" s="11"/>
      <c r="H62321" s="11"/>
    </row>
    <row r="62322" spans="6:8" x14ac:dyDescent="0.25">
      <c r="F62322" s="11"/>
      <c r="G62322" s="11"/>
      <c r="H62322" s="11"/>
    </row>
    <row r="62323" spans="6:8" x14ac:dyDescent="0.25">
      <c r="F62323" s="11"/>
      <c r="G62323" s="11"/>
      <c r="H62323" s="11"/>
    </row>
    <row r="62324" spans="6:8" x14ac:dyDescent="0.25">
      <c r="F62324" s="11"/>
      <c r="G62324" s="11"/>
      <c r="H62324" s="11"/>
    </row>
    <row r="62325" spans="6:8" x14ac:dyDescent="0.25">
      <c r="F62325" s="11"/>
      <c r="G62325" s="11"/>
      <c r="H62325" s="11"/>
    </row>
    <row r="62326" spans="6:8" x14ac:dyDescent="0.25">
      <c r="F62326" s="11"/>
      <c r="G62326" s="11"/>
      <c r="H62326" s="11"/>
    </row>
    <row r="62327" spans="6:8" x14ac:dyDescent="0.25">
      <c r="F62327" s="11"/>
      <c r="G62327" s="11"/>
      <c r="H62327" s="11"/>
    </row>
    <row r="62328" spans="6:8" x14ac:dyDescent="0.25">
      <c r="F62328" s="11"/>
      <c r="G62328" s="11"/>
      <c r="H62328" s="11"/>
    </row>
    <row r="62329" spans="6:8" x14ac:dyDescent="0.25">
      <c r="F62329" s="11"/>
      <c r="G62329" s="11"/>
      <c r="H62329" s="11"/>
    </row>
    <row r="62330" spans="6:8" x14ac:dyDescent="0.25">
      <c r="F62330" s="11"/>
      <c r="G62330" s="11"/>
      <c r="H62330" s="11"/>
    </row>
    <row r="62331" spans="6:8" x14ac:dyDescent="0.25">
      <c r="F62331" s="11"/>
      <c r="G62331" s="11"/>
      <c r="H62331" s="11"/>
    </row>
    <row r="62332" spans="6:8" x14ac:dyDescent="0.25">
      <c r="F62332" s="11"/>
      <c r="G62332" s="11"/>
      <c r="H62332" s="11"/>
    </row>
    <row r="62333" spans="6:8" x14ac:dyDescent="0.25">
      <c r="F62333" s="11"/>
      <c r="G62333" s="11"/>
      <c r="H62333" s="11"/>
    </row>
    <row r="62334" spans="6:8" x14ac:dyDescent="0.25">
      <c r="F62334" s="11"/>
      <c r="G62334" s="11"/>
      <c r="H62334" s="11"/>
    </row>
    <row r="62335" spans="6:8" x14ac:dyDescent="0.25">
      <c r="F62335" s="11"/>
      <c r="G62335" s="11"/>
      <c r="H62335" s="11"/>
    </row>
    <row r="62336" spans="6:8" x14ac:dyDescent="0.25">
      <c r="F62336" s="11"/>
      <c r="G62336" s="11"/>
      <c r="H62336" s="11"/>
    </row>
    <row r="62337" spans="6:8" x14ac:dyDescent="0.25">
      <c r="F62337" s="11"/>
      <c r="G62337" s="11"/>
      <c r="H62337" s="11"/>
    </row>
    <row r="62338" spans="6:8" x14ac:dyDescent="0.25">
      <c r="F62338" s="11"/>
      <c r="G62338" s="11"/>
      <c r="H62338" s="11"/>
    </row>
    <row r="62339" spans="6:8" x14ac:dyDescent="0.25">
      <c r="F62339" s="11"/>
      <c r="G62339" s="11"/>
      <c r="H62339" s="11"/>
    </row>
    <row r="62340" spans="6:8" x14ac:dyDescent="0.25">
      <c r="F62340" s="11"/>
      <c r="G62340" s="11"/>
      <c r="H62340" s="11"/>
    </row>
    <row r="62341" spans="6:8" x14ac:dyDescent="0.25">
      <c r="F62341" s="11"/>
      <c r="G62341" s="11"/>
      <c r="H62341" s="11"/>
    </row>
    <row r="62342" spans="6:8" x14ac:dyDescent="0.25">
      <c r="F62342" s="11"/>
      <c r="G62342" s="11"/>
      <c r="H62342" s="11"/>
    </row>
    <row r="62343" spans="6:8" x14ac:dyDescent="0.25">
      <c r="F62343" s="11"/>
      <c r="G62343" s="11"/>
      <c r="H62343" s="11"/>
    </row>
    <row r="62344" spans="6:8" x14ac:dyDescent="0.25">
      <c r="F62344" s="11"/>
      <c r="G62344" s="11"/>
      <c r="H62344" s="11"/>
    </row>
    <row r="62345" spans="6:8" x14ac:dyDescent="0.25">
      <c r="F62345" s="11"/>
      <c r="G62345" s="11"/>
      <c r="H62345" s="11"/>
    </row>
    <row r="62346" spans="6:8" x14ac:dyDescent="0.25">
      <c r="F62346" s="11"/>
      <c r="G62346" s="11"/>
      <c r="H62346" s="11"/>
    </row>
    <row r="62347" spans="6:8" x14ac:dyDescent="0.25">
      <c r="F62347" s="11"/>
      <c r="G62347" s="11"/>
      <c r="H62347" s="11"/>
    </row>
    <row r="62348" spans="6:8" x14ac:dyDescent="0.25">
      <c r="F62348" s="11"/>
      <c r="G62348" s="11"/>
      <c r="H62348" s="11"/>
    </row>
    <row r="62349" spans="6:8" x14ac:dyDescent="0.25">
      <c r="F62349" s="11"/>
      <c r="G62349" s="11"/>
      <c r="H62349" s="11"/>
    </row>
    <row r="62350" spans="6:8" x14ac:dyDescent="0.25">
      <c r="F62350" s="11"/>
      <c r="G62350" s="11"/>
      <c r="H62350" s="11"/>
    </row>
    <row r="62351" spans="6:8" x14ac:dyDescent="0.25">
      <c r="F62351" s="11"/>
      <c r="G62351" s="11"/>
      <c r="H62351" s="11"/>
    </row>
    <row r="62352" spans="6:8" x14ac:dyDescent="0.25">
      <c r="F62352" s="11"/>
      <c r="G62352" s="11"/>
      <c r="H62352" s="11"/>
    </row>
    <row r="62353" spans="6:8" x14ac:dyDescent="0.25">
      <c r="F62353" s="11"/>
      <c r="G62353" s="11"/>
      <c r="H62353" s="11"/>
    </row>
    <row r="62354" spans="6:8" x14ac:dyDescent="0.25">
      <c r="F62354" s="11"/>
      <c r="G62354" s="11"/>
      <c r="H62354" s="11"/>
    </row>
    <row r="62355" spans="6:8" x14ac:dyDescent="0.25">
      <c r="F62355" s="11"/>
      <c r="G62355" s="11"/>
      <c r="H62355" s="11"/>
    </row>
    <row r="62356" spans="6:8" x14ac:dyDescent="0.25">
      <c r="F62356" s="11"/>
      <c r="G62356" s="11"/>
      <c r="H62356" s="11"/>
    </row>
    <row r="62357" spans="6:8" x14ac:dyDescent="0.25">
      <c r="F62357" s="11"/>
      <c r="G62357" s="11"/>
      <c r="H62357" s="11"/>
    </row>
    <row r="62358" spans="6:8" x14ac:dyDescent="0.25">
      <c r="F62358" s="11"/>
      <c r="G62358" s="11"/>
      <c r="H62358" s="11"/>
    </row>
    <row r="62359" spans="6:8" x14ac:dyDescent="0.25">
      <c r="F62359" s="11"/>
      <c r="G62359" s="11"/>
      <c r="H62359" s="11"/>
    </row>
    <row r="62360" spans="6:8" x14ac:dyDescent="0.25">
      <c r="F62360" s="11"/>
      <c r="G62360" s="11"/>
      <c r="H62360" s="11"/>
    </row>
    <row r="62361" spans="6:8" x14ac:dyDescent="0.25">
      <c r="F62361" s="11"/>
      <c r="G62361" s="11"/>
      <c r="H62361" s="11"/>
    </row>
    <row r="62362" spans="6:8" x14ac:dyDescent="0.25">
      <c r="F62362" s="11"/>
      <c r="G62362" s="11"/>
      <c r="H62362" s="11"/>
    </row>
    <row r="62363" spans="6:8" x14ac:dyDescent="0.25">
      <c r="F62363" s="11"/>
      <c r="G62363" s="11"/>
      <c r="H62363" s="11"/>
    </row>
    <row r="62364" spans="6:8" x14ac:dyDescent="0.25">
      <c r="F62364" s="11"/>
      <c r="G62364" s="11"/>
      <c r="H62364" s="11"/>
    </row>
    <row r="62365" spans="6:8" x14ac:dyDescent="0.25">
      <c r="F62365" s="11"/>
      <c r="G62365" s="11"/>
      <c r="H62365" s="11"/>
    </row>
    <row r="62366" spans="6:8" x14ac:dyDescent="0.25">
      <c r="F62366" s="11"/>
      <c r="G62366" s="11"/>
      <c r="H62366" s="11"/>
    </row>
    <row r="62367" spans="6:8" x14ac:dyDescent="0.25">
      <c r="F62367" s="11"/>
      <c r="G62367" s="11"/>
      <c r="H62367" s="11"/>
    </row>
    <row r="62368" spans="6:8" x14ac:dyDescent="0.25">
      <c r="F62368" s="11"/>
      <c r="G62368" s="11"/>
      <c r="H62368" s="11"/>
    </row>
    <row r="62369" spans="6:8" x14ac:dyDescent="0.25">
      <c r="F62369" s="11"/>
      <c r="G62369" s="11"/>
      <c r="H62369" s="11"/>
    </row>
    <row r="62370" spans="6:8" x14ac:dyDescent="0.25">
      <c r="F62370" s="11"/>
      <c r="G62370" s="11"/>
      <c r="H62370" s="11"/>
    </row>
    <row r="62371" spans="6:8" x14ac:dyDescent="0.25">
      <c r="F62371" s="11"/>
      <c r="G62371" s="11"/>
      <c r="H62371" s="11"/>
    </row>
    <row r="62372" spans="6:8" x14ac:dyDescent="0.25">
      <c r="F62372" s="11"/>
      <c r="G62372" s="11"/>
      <c r="H62372" s="11"/>
    </row>
    <row r="62373" spans="6:8" x14ac:dyDescent="0.25">
      <c r="F62373" s="11"/>
      <c r="G62373" s="11"/>
      <c r="H62373" s="11"/>
    </row>
    <row r="62374" spans="6:8" x14ac:dyDescent="0.25">
      <c r="F62374" s="11"/>
      <c r="G62374" s="11"/>
      <c r="H62374" s="11"/>
    </row>
    <row r="62375" spans="6:8" x14ac:dyDescent="0.25">
      <c r="F62375" s="11"/>
      <c r="G62375" s="11"/>
      <c r="H62375" s="11"/>
    </row>
    <row r="62376" spans="6:8" x14ac:dyDescent="0.25">
      <c r="F62376" s="11"/>
      <c r="G62376" s="11"/>
      <c r="H62376" s="11"/>
    </row>
    <row r="62377" spans="6:8" x14ac:dyDescent="0.25">
      <c r="F62377" s="11"/>
      <c r="G62377" s="11"/>
      <c r="H62377" s="11"/>
    </row>
    <row r="62378" spans="6:8" x14ac:dyDescent="0.25">
      <c r="F62378" s="11"/>
      <c r="G62378" s="11"/>
      <c r="H62378" s="11"/>
    </row>
    <row r="62379" spans="6:8" x14ac:dyDescent="0.25">
      <c r="F62379" s="11"/>
      <c r="G62379" s="11"/>
      <c r="H62379" s="11"/>
    </row>
    <row r="62380" spans="6:8" x14ac:dyDescent="0.25">
      <c r="F62380" s="11"/>
      <c r="G62380" s="11"/>
      <c r="H62380" s="11"/>
    </row>
    <row r="62381" spans="6:8" x14ac:dyDescent="0.25">
      <c r="F62381" s="11"/>
      <c r="G62381" s="11"/>
      <c r="H62381" s="11"/>
    </row>
    <row r="62382" spans="6:8" x14ac:dyDescent="0.25">
      <c r="F62382" s="11"/>
      <c r="G62382" s="11"/>
      <c r="H62382" s="11"/>
    </row>
    <row r="62383" spans="6:8" x14ac:dyDescent="0.25">
      <c r="F62383" s="11"/>
      <c r="G62383" s="11"/>
      <c r="H62383" s="11"/>
    </row>
    <row r="62384" spans="6:8" x14ac:dyDescent="0.25">
      <c r="F62384" s="11"/>
      <c r="G62384" s="11"/>
      <c r="H62384" s="11"/>
    </row>
    <row r="62385" spans="6:8" x14ac:dyDescent="0.25">
      <c r="F62385" s="11"/>
      <c r="G62385" s="11"/>
      <c r="H62385" s="11"/>
    </row>
    <row r="62386" spans="6:8" x14ac:dyDescent="0.25">
      <c r="F62386" s="11"/>
      <c r="G62386" s="11"/>
      <c r="H62386" s="11"/>
    </row>
    <row r="62387" spans="6:8" x14ac:dyDescent="0.25">
      <c r="F62387" s="11"/>
      <c r="G62387" s="11"/>
      <c r="H62387" s="11"/>
    </row>
    <row r="62388" spans="6:8" x14ac:dyDescent="0.25">
      <c r="F62388" s="11"/>
      <c r="G62388" s="11"/>
      <c r="H62388" s="11"/>
    </row>
    <row r="62389" spans="6:8" x14ac:dyDescent="0.25">
      <c r="F62389" s="11"/>
      <c r="G62389" s="11"/>
      <c r="H62389" s="11"/>
    </row>
    <row r="62390" spans="6:8" x14ac:dyDescent="0.25">
      <c r="F62390" s="11"/>
      <c r="G62390" s="11"/>
      <c r="H62390" s="11"/>
    </row>
    <row r="62391" spans="6:8" x14ac:dyDescent="0.25">
      <c r="F62391" s="11"/>
      <c r="G62391" s="11"/>
      <c r="H62391" s="11"/>
    </row>
    <row r="62392" spans="6:8" x14ac:dyDescent="0.25">
      <c r="F62392" s="11"/>
      <c r="G62392" s="11"/>
      <c r="H62392" s="11"/>
    </row>
    <row r="62393" spans="6:8" x14ac:dyDescent="0.25">
      <c r="F62393" s="11"/>
      <c r="G62393" s="11"/>
      <c r="H62393" s="11"/>
    </row>
    <row r="62394" spans="6:8" x14ac:dyDescent="0.25">
      <c r="F62394" s="11"/>
      <c r="G62394" s="11"/>
      <c r="H62394" s="11"/>
    </row>
    <row r="62395" spans="6:8" x14ac:dyDescent="0.25">
      <c r="F62395" s="11"/>
      <c r="G62395" s="11"/>
      <c r="H62395" s="11"/>
    </row>
    <row r="62396" spans="6:8" x14ac:dyDescent="0.25">
      <c r="F62396" s="11"/>
      <c r="G62396" s="11"/>
      <c r="H62396" s="11"/>
    </row>
    <row r="62397" spans="6:8" x14ac:dyDescent="0.25">
      <c r="F62397" s="11"/>
      <c r="G62397" s="11"/>
      <c r="H62397" s="11"/>
    </row>
    <row r="62398" spans="6:8" x14ac:dyDescent="0.25">
      <c r="F62398" s="11"/>
      <c r="G62398" s="11"/>
      <c r="H62398" s="11"/>
    </row>
    <row r="62399" spans="6:8" x14ac:dyDescent="0.25">
      <c r="F62399" s="11"/>
      <c r="G62399" s="11"/>
      <c r="H62399" s="11"/>
    </row>
    <row r="62400" spans="6:8" x14ac:dyDescent="0.25">
      <c r="F62400" s="11"/>
      <c r="G62400" s="11"/>
      <c r="H62400" s="11"/>
    </row>
    <row r="62401" spans="6:8" x14ac:dyDescent="0.25">
      <c r="F62401" s="11"/>
      <c r="G62401" s="11"/>
      <c r="H62401" s="11"/>
    </row>
    <row r="62402" spans="6:8" x14ac:dyDescent="0.25">
      <c r="F62402" s="11"/>
      <c r="G62402" s="11"/>
      <c r="H62402" s="11"/>
    </row>
    <row r="62403" spans="6:8" x14ac:dyDescent="0.25">
      <c r="F62403" s="11"/>
      <c r="G62403" s="11"/>
      <c r="H62403" s="11"/>
    </row>
    <row r="62404" spans="6:8" x14ac:dyDescent="0.25">
      <c r="F62404" s="11"/>
      <c r="G62404" s="11"/>
      <c r="H62404" s="11"/>
    </row>
    <row r="62405" spans="6:8" x14ac:dyDescent="0.25">
      <c r="F62405" s="11"/>
      <c r="G62405" s="11"/>
      <c r="H62405" s="11"/>
    </row>
    <row r="62406" spans="6:8" x14ac:dyDescent="0.25">
      <c r="F62406" s="11"/>
      <c r="G62406" s="11"/>
      <c r="H62406" s="11"/>
    </row>
    <row r="62407" spans="6:8" x14ac:dyDescent="0.25">
      <c r="F62407" s="11"/>
      <c r="G62407" s="11"/>
      <c r="H62407" s="11"/>
    </row>
    <row r="62408" spans="6:8" x14ac:dyDescent="0.25">
      <c r="F62408" s="11"/>
      <c r="G62408" s="11"/>
      <c r="H62408" s="11"/>
    </row>
    <row r="62409" spans="6:8" x14ac:dyDescent="0.25">
      <c r="F62409" s="11"/>
      <c r="G62409" s="11"/>
      <c r="H62409" s="11"/>
    </row>
    <row r="62410" spans="6:8" x14ac:dyDescent="0.25">
      <c r="F62410" s="11"/>
      <c r="G62410" s="11"/>
      <c r="H62410" s="11"/>
    </row>
    <row r="62411" spans="6:8" x14ac:dyDescent="0.25">
      <c r="F62411" s="11"/>
      <c r="G62411" s="11"/>
      <c r="H62411" s="11"/>
    </row>
    <row r="62412" spans="6:8" x14ac:dyDescent="0.25">
      <c r="F62412" s="11"/>
      <c r="G62412" s="11"/>
      <c r="H62412" s="11"/>
    </row>
    <row r="62413" spans="6:8" x14ac:dyDescent="0.25">
      <c r="F62413" s="11"/>
      <c r="G62413" s="11"/>
      <c r="H62413" s="11"/>
    </row>
    <row r="62414" spans="6:8" x14ac:dyDescent="0.25">
      <c r="F62414" s="11"/>
      <c r="G62414" s="11"/>
      <c r="H62414" s="11"/>
    </row>
    <row r="62415" spans="6:8" x14ac:dyDescent="0.25">
      <c r="F62415" s="11"/>
      <c r="G62415" s="11"/>
      <c r="H62415" s="11"/>
    </row>
    <row r="62416" spans="6:8" x14ac:dyDescent="0.25">
      <c r="F62416" s="11"/>
      <c r="G62416" s="11"/>
      <c r="H62416" s="11"/>
    </row>
    <row r="62417" spans="6:8" x14ac:dyDescent="0.25">
      <c r="F62417" s="11"/>
      <c r="G62417" s="11"/>
      <c r="H62417" s="11"/>
    </row>
    <row r="62418" spans="6:8" x14ac:dyDescent="0.25">
      <c r="F62418" s="11"/>
      <c r="G62418" s="11"/>
      <c r="H62418" s="11"/>
    </row>
    <row r="62419" spans="6:8" x14ac:dyDescent="0.25">
      <c r="F62419" s="11"/>
      <c r="G62419" s="11"/>
      <c r="H62419" s="11"/>
    </row>
    <row r="62420" spans="6:8" x14ac:dyDescent="0.25">
      <c r="F62420" s="11"/>
      <c r="G62420" s="11"/>
      <c r="H62420" s="11"/>
    </row>
    <row r="62421" spans="6:8" x14ac:dyDescent="0.25">
      <c r="F62421" s="11"/>
      <c r="G62421" s="11"/>
      <c r="H62421" s="11"/>
    </row>
    <row r="62422" spans="6:8" x14ac:dyDescent="0.25">
      <c r="F62422" s="11"/>
      <c r="G62422" s="11"/>
      <c r="H62422" s="11"/>
    </row>
    <row r="62423" spans="6:8" x14ac:dyDescent="0.25">
      <c r="F62423" s="11"/>
      <c r="G62423" s="11"/>
      <c r="H62423" s="11"/>
    </row>
    <row r="62424" spans="6:8" x14ac:dyDescent="0.25">
      <c r="F62424" s="11"/>
      <c r="G62424" s="11"/>
      <c r="H62424" s="11"/>
    </row>
    <row r="62425" spans="6:8" x14ac:dyDescent="0.25">
      <c r="F62425" s="11"/>
      <c r="G62425" s="11"/>
      <c r="H62425" s="11"/>
    </row>
    <row r="62426" spans="6:8" x14ac:dyDescent="0.25">
      <c r="F62426" s="11"/>
      <c r="G62426" s="11"/>
      <c r="H62426" s="11"/>
    </row>
    <row r="62427" spans="6:8" x14ac:dyDescent="0.25">
      <c r="F62427" s="11"/>
      <c r="G62427" s="11"/>
      <c r="H62427" s="11"/>
    </row>
    <row r="62428" spans="6:8" x14ac:dyDescent="0.25">
      <c r="F62428" s="11"/>
      <c r="G62428" s="11"/>
      <c r="H62428" s="11"/>
    </row>
    <row r="62429" spans="6:8" x14ac:dyDescent="0.25">
      <c r="F62429" s="11"/>
      <c r="G62429" s="11"/>
      <c r="H62429" s="11"/>
    </row>
    <row r="62430" spans="6:8" x14ac:dyDescent="0.25">
      <c r="F62430" s="11"/>
      <c r="G62430" s="11"/>
      <c r="H62430" s="11"/>
    </row>
    <row r="62431" spans="6:8" x14ac:dyDescent="0.25">
      <c r="F62431" s="11"/>
      <c r="G62431" s="11"/>
      <c r="H62431" s="11"/>
    </row>
    <row r="62432" spans="6:8" x14ac:dyDescent="0.25">
      <c r="F62432" s="11"/>
      <c r="G62432" s="11"/>
      <c r="H62432" s="11"/>
    </row>
    <row r="62433" spans="6:8" x14ac:dyDescent="0.25">
      <c r="F62433" s="11"/>
      <c r="G62433" s="11"/>
      <c r="H62433" s="11"/>
    </row>
    <row r="62434" spans="6:8" x14ac:dyDescent="0.25">
      <c r="F62434" s="11"/>
      <c r="G62434" s="11"/>
      <c r="H62434" s="11"/>
    </row>
    <row r="62435" spans="6:8" x14ac:dyDescent="0.25">
      <c r="F62435" s="11"/>
      <c r="G62435" s="11"/>
      <c r="H62435" s="11"/>
    </row>
    <row r="62436" spans="6:8" x14ac:dyDescent="0.25">
      <c r="F62436" s="11"/>
      <c r="G62436" s="11"/>
      <c r="H62436" s="11"/>
    </row>
    <row r="62437" spans="6:8" x14ac:dyDescent="0.25">
      <c r="F62437" s="11"/>
      <c r="G62437" s="11"/>
      <c r="H62437" s="11"/>
    </row>
    <row r="62438" spans="6:8" x14ac:dyDescent="0.25">
      <c r="F62438" s="11"/>
      <c r="G62438" s="11"/>
      <c r="H62438" s="11"/>
    </row>
    <row r="62439" spans="6:8" x14ac:dyDescent="0.25">
      <c r="F62439" s="11"/>
      <c r="G62439" s="11"/>
      <c r="H62439" s="11"/>
    </row>
    <row r="62440" spans="6:8" x14ac:dyDescent="0.25">
      <c r="F62440" s="11"/>
      <c r="G62440" s="11"/>
      <c r="H62440" s="11"/>
    </row>
    <row r="62441" spans="6:8" x14ac:dyDescent="0.25">
      <c r="F62441" s="11"/>
      <c r="G62441" s="11"/>
      <c r="H62441" s="11"/>
    </row>
    <row r="62442" spans="6:8" x14ac:dyDescent="0.25">
      <c r="F62442" s="11"/>
      <c r="G62442" s="11"/>
      <c r="H62442" s="11"/>
    </row>
    <row r="62443" spans="6:8" x14ac:dyDescent="0.25">
      <c r="F62443" s="11"/>
      <c r="G62443" s="11"/>
      <c r="H62443" s="11"/>
    </row>
    <row r="62444" spans="6:8" x14ac:dyDescent="0.25">
      <c r="F62444" s="11"/>
      <c r="G62444" s="11"/>
      <c r="H62444" s="11"/>
    </row>
    <row r="62445" spans="6:8" x14ac:dyDescent="0.25">
      <c r="F62445" s="11"/>
      <c r="G62445" s="11"/>
      <c r="H62445" s="11"/>
    </row>
    <row r="62446" spans="6:8" x14ac:dyDescent="0.25">
      <c r="F62446" s="11"/>
      <c r="G62446" s="11"/>
      <c r="H62446" s="11"/>
    </row>
    <row r="62447" spans="6:8" x14ac:dyDescent="0.25">
      <c r="F62447" s="11"/>
      <c r="G62447" s="11"/>
      <c r="H62447" s="11"/>
    </row>
    <row r="62448" spans="6:8" x14ac:dyDescent="0.25">
      <c r="F62448" s="11"/>
      <c r="G62448" s="11"/>
      <c r="H62448" s="11"/>
    </row>
    <row r="62449" spans="6:8" x14ac:dyDescent="0.25">
      <c r="F62449" s="11"/>
      <c r="G62449" s="11"/>
      <c r="H62449" s="11"/>
    </row>
    <row r="62450" spans="6:8" x14ac:dyDescent="0.25">
      <c r="F62450" s="11"/>
      <c r="G62450" s="11"/>
      <c r="H62450" s="11"/>
    </row>
    <row r="62451" spans="6:8" x14ac:dyDescent="0.25">
      <c r="F62451" s="11"/>
      <c r="G62451" s="11"/>
      <c r="H62451" s="11"/>
    </row>
    <row r="62452" spans="6:8" x14ac:dyDescent="0.25">
      <c r="F62452" s="11"/>
      <c r="G62452" s="11"/>
      <c r="H62452" s="11"/>
    </row>
    <row r="62453" spans="6:8" x14ac:dyDescent="0.25">
      <c r="F62453" s="11"/>
      <c r="G62453" s="11"/>
      <c r="H62453" s="11"/>
    </row>
    <row r="62454" spans="6:8" x14ac:dyDescent="0.25">
      <c r="F62454" s="11"/>
      <c r="G62454" s="11"/>
      <c r="H62454" s="11"/>
    </row>
    <row r="62455" spans="6:8" x14ac:dyDescent="0.25">
      <c r="F62455" s="11"/>
      <c r="G62455" s="11"/>
      <c r="H62455" s="11"/>
    </row>
    <row r="62456" spans="6:8" x14ac:dyDescent="0.25">
      <c r="F62456" s="11"/>
      <c r="G62456" s="11"/>
      <c r="H62456" s="11"/>
    </row>
    <row r="62457" spans="6:8" x14ac:dyDescent="0.25">
      <c r="F62457" s="11"/>
      <c r="G62457" s="11"/>
      <c r="H62457" s="11"/>
    </row>
    <row r="62458" spans="6:8" x14ac:dyDescent="0.25">
      <c r="F62458" s="11"/>
      <c r="G62458" s="11"/>
      <c r="H62458" s="11"/>
    </row>
    <row r="62459" spans="6:8" x14ac:dyDescent="0.25">
      <c r="F62459" s="11"/>
      <c r="G62459" s="11"/>
      <c r="H62459" s="11"/>
    </row>
    <row r="62460" spans="6:8" x14ac:dyDescent="0.25">
      <c r="F62460" s="11"/>
      <c r="G62460" s="11"/>
      <c r="H62460" s="11"/>
    </row>
    <row r="62461" spans="6:8" x14ac:dyDescent="0.25">
      <c r="F62461" s="11"/>
      <c r="G62461" s="11"/>
      <c r="H62461" s="11"/>
    </row>
    <row r="62462" spans="6:8" x14ac:dyDescent="0.25">
      <c r="F62462" s="11"/>
      <c r="G62462" s="11"/>
      <c r="H62462" s="11"/>
    </row>
    <row r="62463" spans="6:8" x14ac:dyDescent="0.25">
      <c r="F62463" s="11"/>
      <c r="G62463" s="11"/>
      <c r="H62463" s="11"/>
    </row>
    <row r="62464" spans="6:8" x14ac:dyDescent="0.25">
      <c r="F62464" s="11"/>
      <c r="G62464" s="11"/>
      <c r="H62464" s="11"/>
    </row>
    <row r="62465" spans="6:8" x14ac:dyDescent="0.25">
      <c r="F62465" s="11"/>
      <c r="G62465" s="11"/>
      <c r="H62465" s="11"/>
    </row>
    <row r="62466" spans="6:8" x14ac:dyDescent="0.25">
      <c r="F62466" s="11"/>
      <c r="G62466" s="11"/>
      <c r="H62466" s="11"/>
    </row>
    <row r="62467" spans="6:8" x14ac:dyDescent="0.25">
      <c r="F62467" s="11"/>
      <c r="G62467" s="11"/>
      <c r="H62467" s="11"/>
    </row>
    <row r="62468" spans="6:8" x14ac:dyDescent="0.25">
      <c r="F62468" s="11"/>
      <c r="G62468" s="11"/>
      <c r="H62468" s="11"/>
    </row>
    <row r="62469" spans="6:8" x14ac:dyDescent="0.25">
      <c r="F62469" s="11"/>
      <c r="G62469" s="11"/>
      <c r="H62469" s="11"/>
    </row>
    <row r="62470" spans="6:8" x14ac:dyDescent="0.25">
      <c r="F62470" s="11"/>
      <c r="G62470" s="11"/>
      <c r="H62470" s="11"/>
    </row>
    <row r="62471" spans="6:8" x14ac:dyDescent="0.25">
      <c r="F62471" s="11"/>
      <c r="G62471" s="11"/>
      <c r="H62471" s="11"/>
    </row>
    <row r="62472" spans="6:8" x14ac:dyDescent="0.25">
      <c r="F62472" s="11"/>
      <c r="G62472" s="11"/>
      <c r="H62472" s="11"/>
    </row>
    <row r="62473" spans="6:8" x14ac:dyDescent="0.25">
      <c r="F62473" s="11"/>
      <c r="G62473" s="11"/>
      <c r="H62473" s="11"/>
    </row>
    <row r="62474" spans="6:8" x14ac:dyDescent="0.25">
      <c r="F62474" s="11"/>
      <c r="G62474" s="11"/>
      <c r="H62474" s="11"/>
    </row>
    <row r="62475" spans="6:8" x14ac:dyDescent="0.25">
      <c r="F62475" s="11"/>
      <c r="G62475" s="11"/>
      <c r="H62475" s="11"/>
    </row>
    <row r="62476" spans="6:8" x14ac:dyDescent="0.25">
      <c r="F62476" s="11"/>
      <c r="G62476" s="11"/>
      <c r="H62476" s="11"/>
    </row>
    <row r="62477" spans="6:8" x14ac:dyDescent="0.25">
      <c r="F62477" s="11"/>
      <c r="G62477" s="11"/>
      <c r="H62477" s="11"/>
    </row>
    <row r="62478" spans="6:8" x14ac:dyDescent="0.25">
      <c r="F62478" s="11"/>
      <c r="G62478" s="11"/>
      <c r="H62478" s="11"/>
    </row>
    <row r="62479" spans="6:8" x14ac:dyDescent="0.25">
      <c r="F62479" s="11"/>
      <c r="G62479" s="11"/>
      <c r="H62479" s="11"/>
    </row>
    <row r="62480" spans="6:8" x14ac:dyDescent="0.25">
      <c r="F62480" s="11"/>
      <c r="G62480" s="11"/>
      <c r="H62480" s="11"/>
    </row>
    <row r="62481" spans="6:8" x14ac:dyDescent="0.25">
      <c r="F62481" s="11"/>
      <c r="G62481" s="11"/>
      <c r="H62481" s="11"/>
    </row>
    <row r="62482" spans="6:8" x14ac:dyDescent="0.25">
      <c r="F62482" s="11"/>
      <c r="G62482" s="11"/>
      <c r="H62482" s="11"/>
    </row>
    <row r="62483" spans="6:8" x14ac:dyDescent="0.25">
      <c r="F62483" s="11"/>
      <c r="G62483" s="11"/>
      <c r="H62483" s="11"/>
    </row>
    <row r="62484" spans="6:8" x14ac:dyDescent="0.25">
      <c r="F62484" s="11"/>
      <c r="G62484" s="11"/>
      <c r="H62484" s="11"/>
    </row>
    <row r="62485" spans="6:8" x14ac:dyDescent="0.25">
      <c r="F62485" s="11"/>
      <c r="G62485" s="11"/>
      <c r="H62485" s="11"/>
    </row>
    <row r="62486" spans="6:8" x14ac:dyDescent="0.25">
      <c r="F62486" s="11"/>
      <c r="G62486" s="11"/>
      <c r="H62486" s="11"/>
    </row>
    <row r="62487" spans="6:8" x14ac:dyDescent="0.25">
      <c r="F62487" s="11"/>
      <c r="G62487" s="11"/>
      <c r="H62487" s="11"/>
    </row>
    <row r="62488" spans="6:8" x14ac:dyDescent="0.25">
      <c r="F62488" s="11"/>
      <c r="G62488" s="11"/>
      <c r="H62488" s="11"/>
    </row>
    <row r="62489" spans="6:8" x14ac:dyDescent="0.25">
      <c r="F62489" s="11"/>
      <c r="G62489" s="11"/>
      <c r="H62489" s="11"/>
    </row>
    <row r="62490" spans="6:8" x14ac:dyDescent="0.25">
      <c r="F62490" s="11"/>
      <c r="G62490" s="11"/>
      <c r="H62490" s="11"/>
    </row>
    <row r="62491" spans="6:8" x14ac:dyDescent="0.25">
      <c r="F62491" s="11"/>
      <c r="G62491" s="11"/>
      <c r="H62491" s="11"/>
    </row>
    <row r="62492" spans="6:8" x14ac:dyDescent="0.25">
      <c r="F62492" s="11"/>
      <c r="G62492" s="11"/>
      <c r="H62492" s="11"/>
    </row>
    <row r="62493" spans="6:8" x14ac:dyDescent="0.25">
      <c r="F62493" s="11"/>
      <c r="G62493" s="11"/>
      <c r="H62493" s="11"/>
    </row>
    <row r="62494" spans="6:8" x14ac:dyDescent="0.25">
      <c r="F62494" s="11"/>
      <c r="G62494" s="11"/>
      <c r="H62494" s="11"/>
    </row>
    <row r="62495" spans="6:8" x14ac:dyDescent="0.25">
      <c r="F62495" s="11"/>
      <c r="G62495" s="11"/>
      <c r="H62495" s="11"/>
    </row>
    <row r="62496" spans="6:8" x14ac:dyDescent="0.25">
      <c r="F62496" s="11"/>
      <c r="G62496" s="11"/>
      <c r="H62496" s="11"/>
    </row>
    <row r="62497" spans="6:8" x14ac:dyDescent="0.25">
      <c r="F62497" s="11"/>
      <c r="G62497" s="11"/>
      <c r="H62497" s="11"/>
    </row>
    <row r="62498" spans="6:8" x14ac:dyDescent="0.25">
      <c r="F62498" s="11"/>
      <c r="G62498" s="11"/>
      <c r="H62498" s="11"/>
    </row>
    <row r="62499" spans="6:8" x14ac:dyDescent="0.25">
      <c r="F62499" s="11"/>
      <c r="G62499" s="11"/>
      <c r="H62499" s="11"/>
    </row>
    <row r="62500" spans="6:8" x14ac:dyDescent="0.25">
      <c r="F62500" s="11"/>
      <c r="G62500" s="11"/>
      <c r="H62500" s="11"/>
    </row>
    <row r="62501" spans="6:8" x14ac:dyDescent="0.25">
      <c r="F62501" s="11"/>
      <c r="G62501" s="11"/>
      <c r="H62501" s="11"/>
    </row>
    <row r="62502" spans="6:8" x14ac:dyDescent="0.25">
      <c r="F62502" s="11"/>
      <c r="G62502" s="11"/>
      <c r="H62502" s="11"/>
    </row>
    <row r="62503" spans="6:8" x14ac:dyDescent="0.25">
      <c r="F62503" s="11"/>
      <c r="G62503" s="11"/>
      <c r="H62503" s="11"/>
    </row>
    <row r="62504" spans="6:8" x14ac:dyDescent="0.25">
      <c r="F62504" s="11"/>
      <c r="G62504" s="11"/>
      <c r="H62504" s="11"/>
    </row>
    <row r="62505" spans="6:8" x14ac:dyDescent="0.25">
      <c r="F62505" s="11"/>
      <c r="G62505" s="11"/>
      <c r="H62505" s="11"/>
    </row>
    <row r="62506" spans="6:8" x14ac:dyDescent="0.25">
      <c r="F62506" s="11"/>
      <c r="G62506" s="11"/>
      <c r="H62506" s="11"/>
    </row>
    <row r="62507" spans="6:8" x14ac:dyDescent="0.25">
      <c r="F62507" s="11"/>
      <c r="G62507" s="11"/>
      <c r="H62507" s="11"/>
    </row>
    <row r="62508" spans="6:8" x14ac:dyDescent="0.25">
      <c r="F62508" s="11"/>
      <c r="G62508" s="11"/>
      <c r="H62508" s="11"/>
    </row>
    <row r="62509" spans="6:8" x14ac:dyDescent="0.25">
      <c r="F62509" s="11"/>
      <c r="G62509" s="11"/>
      <c r="H62509" s="11"/>
    </row>
    <row r="62510" spans="6:8" x14ac:dyDescent="0.25">
      <c r="F62510" s="11"/>
      <c r="G62510" s="11"/>
      <c r="H62510" s="11"/>
    </row>
    <row r="62511" spans="6:8" x14ac:dyDescent="0.25">
      <c r="F62511" s="11"/>
      <c r="G62511" s="11"/>
      <c r="H62511" s="11"/>
    </row>
    <row r="62512" spans="6:8" x14ac:dyDescent="0.25">
      <c r="F62512" s="11"/>
      <c r="G62512" s="11"/>
      <c r="H62512" s="11"/>
    </row>
    <row r="62513" spans="6:8" x14ac:dyDescent="0.25">
      <c r="F62513" s="11"/>
      <c r="G62513" s="11"/>
      <c r="H62513" s="11"/>
    </row>
    <row r="62514" spans="6:8" x14ac:dyDescent="0.25">
      <c r="F62514" s="11"/>
      <c r="G62514" s="11"/>
      <c r="H62514" s="11"/>
    </row>
    <row r="62515" spans="6:8" x14ac:dyDescent="0.25">
      <c r="F62515" s="11"/>
      <c r="G62515" s="11"/>
      <c r="H62515" s="11"/>
    </row>
    <row r="62516" spans="6:8" x14ac:dyDescent="0.25">
      <c r="F62516" s="11"/>
      <c r="G62516" s="11"/>
      <c r="H62516" s="11"/>
    </row>
    <row r="62517" spans="6:8" x14ac:dyDescent="0.25">
      <c r="F62517" s="11"/>
      <c r="G62517" s="11"/>
      <c r="H62517" s="11"/>
    </row>
    <row r="62518" spans="6:8" x14ac:dyDescent="0.25">
      <c r="F62518" s="11"/>
      <c r="G62518" s="11"/>
      <c r="H62518" s="11"/>
    </row>
    <row r="62519" spans="6:8" x14ac:dyDescent="0.25">
      <c r="F62519" s="11"/>
      <c r="G62519" s="11"/>
      <c r="H62519" s="11"/>
    </row>
    <row r="62520" spans="6:8" x14ac:dyDescent="0.25">
      <c r="F62520" s="11"/>
      <c r="G62520" s="11"/>
      <c r="H62520" s="11"/>
    </row>
    <row r="62521" spans="6:8" x14ac:dyDescent="0.25">
      <c r="F62521" s="11"/>
      <c r="G62521" s="11"/>
      <c r="H62521" s="11"/>
    </row>
    <row r="62522" spans="6:8" x14ac:dyDescent="0.25">
      <c r="F62522" s="11"/>
      <c r="G62522" s="11"/>
      <c r="H62522" s="11"/>
    </row>
    <row r="62523" spans="6:8" x14ac:dyDescent="0.25">
      <c r="F62523" s="11"/>
      <c r="G62523" s="11"/>
      <c r="H62523" s="11"/>
    </row>
    <row r="62524" spans="6:8" x14ac:dyDescent="0.25">
      <c r="F62524" s="11"/>
      <c r="G62524" s="11"/>
      <c r="H62524" s="11"/>
    </row>
    <row r="62525" spans="6:8" x14ac:dyDescent="0.25">
      <c r="F62525" s="11"/>
      <c r="G62525" s="11"/>
      <c r="H62525" s="11"/>
    </row>
    <row r="62526" spans="6:8" x14ac:dyDescent="0.25">
      <c r="F62526" s="11"/>
      <c r="G62526" s="11"/>
      <c r="H62526" s="11"/>
    </row>
    <row r="62527" spans="6:8" x14ac:dyDescent="0.25">
      <c r="F62527" s="11"/>
      <c r="G62527" s="11"/>
      <c r="H62527" s="11"/>
    </row>
    <row r="62528" spans="6:8" x14ac:dyDescent="0.25">
      <c r="F62528" s="11"/>
      <c r="G62528" s="11"/>
      <c r="H62528" s="11"/>
    </row>
    <row r="62529" spans="6:8" x14ac:dyDescent="0.25">
      <c r="F62529" s="11"/>
      <c r="G62529" s="11"/>
      <c r="H62529" s="11"/>
    </row>
    <row r="62530" spans="6:8" x14ac:dyDescent="0.25">
      <c r="F62530" s="11"/>
      <c r="G62530" s="11"/>
      <c r="H62530" s="11"/>
    </row>
    <row r="62531" spans="6:8" x14ac:dyDescent="0.25">
      <c r="F62531" s="11"/>
      <c r="G62531" s="11"/>
      <c r="H62531" s="11"/>
    </row>
    <row r="62532" spans="6:8" x14ac:dyDescent="0.25">
      <c r="F62532" s="11"/>
      <c r="G62532" s="11"/>
      <c r="H62532" s="11"/>
    </row>
    <row r="62533" spans="6:8" x14ac:dyDescent="0.25">
      <c r="F62533" s="11"/>
      <c r="G62533" s="11"/>
      <c r="H62533" s="11"/>
    </row>
    <row r="62534" spans="6:8" x14ac:dyDescent="0.25">
      <c r="F62534" s="11"/>
      <c r="G62534" s="11"/>
      <c r="H62534" s="11"/>
    </row>
    <row r="62535" spans="6:8" x14ac:dyDescent="0.25">
      <c r="F62535" s="11"/>
      <c r="G62535" s="11"/>
      <c r="H62535" s="11"/>
    </row>
    <row r="62536" spans="6:8" x14ac:dyDescent="0.25">
      <c r="F62536" s="11"/>
      <c r="G62536" s="11"/>
      <c r="H62536" s="11"/>
    </row>
    <row r="62537" spans="6:8" x14ac:dyDescent="0.25">
      <c r="F62537" s="11"/>
      <c r="G62537" s="11"/>
      <c r="H62537" s="11"/>
    </row>
    <row r="62538" spans="6:8" x14ac:dyDescent="0.25">
      <c r="F62538" s="11"/>
      <c r="G62538" s="11"/>
      <c r="H62538" s="11"/>
    </row>
    <row r="62539" spans="6:8" x14ac:dyDescent="0.25">
      <c r="F62539" s="11"/>
      <c r="G62539" s="11"/>
      <c r="H62539" s="11"/>
    </row>
    <row r="62540" spans="6:8" x14ac:dyDescent="0.25">
      <c r="F62540" s="11"/>
      <c r="G62540" s="11"/>
      <c r="H62540" s="11"/>
    </row>
    <row r="62541" spans="6:8" x14ac:dyDescent="0.25">
      <c r="F62541" s="11"/>
      <c r="G62541" s="11"/>
      <c r="H62541" s="11"/>
    </row>
    <row r="62542" spans="6:8" x14ac:dyDescent="0.25">
      <c r="F62542" s="11"/>
      <c r="G62542" s="11"/>
      <c r="H62542" s="11"/>
    </row>
    <row r="62543" spans="6:8" x14ac:dyDescent="0.25">
      <c r="F62543" s="11"/>
      <c r="G62543" s="11"/>
      <c r="H62543" s="11"/>
    </row>
    <row r="62544" spans="6:8" x14ac:dyDescent="0.25">
      <c r="F62544" s="11"/>
      <c r="G62544" s="11"/>
      <c r="H62544" s="11"/>
    </row>
    <row r="62545" spans="6:8" x14ac:dyDescent="0.25">
      <c r="F62545" s="11"/>
      <c r="G62545" s="11"/>
      <c r="H62545" s="11"/>
    </row>
    <row r="62546" spans="6:8" x14ac:dyDescent="0.25">
      <c r="F62546" s="11"/>
      <c r="G62546" s="11"/>
      <c r="H62546" s="11"/>
    </row>
    <row r="62547" spans="6:8" x14ac:dyDescent="0.25">
      <c r="F62547" s="11"/>
      <c r="G62547" s="11"/>
      <c r="H62547" s="11"/>
    </row>
    <row r="62548" spans="6:8" x14ac:dyDescent="0.25">
      <c r="F62548" s="11"/>
      <c r="G62548" s="11"/>
      <c r="H62548" s="11"/>
    </row>
    <row r="62549" spans="6:8" x14ac:dyDescent="0.25">
      <c r="F62549" s="11"/>
      <c r="G62549" s="11"/>
      <c r="H62549" s="11"/>
    </row>
    <row r="62550" spans="6:8" x14ac:dyDescent="0.25">
      <c r="F62550" s="11"/>
      <c r="G62550" s="11"/>
      <c r="H62550" s="11"/>
    </row>
    <row r="62551" spans="6:8" x14ac:dyDescent="0.25">
      <c r="F62551" s="11"/>
      <c r="G62551" s="11"/>
      <c r="H62551" s="11"/>
    </row>
    <row r="62552" spans="6:8" x14ac:dyDescent="0.25">
      <c r="F62552" s="11"/>
      <c r="G62552" s="11"/>
      <c r="H62552" s="11"/>
    </row>
    <row r="62553" spans="6:8" x14ac:dyDescent="0.25">
      <c r="F62553" s="11"/>
      <c r="G62553" s="11"/>
      <c r="H62553" s="11"/>
    </row>
    <row r="62554" spans="6:8" x14ac:dyDescent="0.25">
      <c r="F62554" s="11"/>
      <c r="G62554" s="11"/>
      <c r="H62554" s="11"/>
    </row>
    <row r="62555" spans="6:8" x14ac:dyDescent="0.25">
      <c r="F62555" s="11"/>
      <c r="G62555" s="11"/>
      <c r="H62555" s="11"/>
    </row>
    <row r="62556" spans="6:8" x14ac:dyDescent="0.25">
      <c r="F62556" s="11"/>
      <c r="G62556" s="11"/>
      <c r="H62556" s="11"/>
    </row>
    <row r="62557" spans="6:8" x14ac:dyDescent="0.25">
      <c r="F62557" s="11"/>
      <c r="G62557" s="11"/>
      <c r="H62557" s="11"/>
    </row>
    <row r="62558" spans="6:8" x14ac:dyDescent="0.25">
      <c r="F62558" s="11"/>
      <c r="G62558" s="11"/>
      <c r="H62558" s="11"/>
    </row>
    <row r="62559" spans="6:8" x14ac:dyDescent="0.25">
      <c r="F62559" s="11"/>
      <c r="G62559" s="11"/>
      <c r="H62559" s="11"/>
    </row>
    <row r="62560" spans="6:8" x14ac:dyDescent="0.25">
      <c r="F62560" s="11"/>
      <c r="G62560" s="11"/>
      <c r="H62560" s="11"/>
    </row>
    <row r="62561" spans="6:8" x14ac:dyDescent="0.25">
      <c r="F62561" s="11"/>
      <c r="G62561" s="11"/>
      <c r="H62561" s="11"/>
    </row>
    <row r="62562" spans="6:8" x14ac:dyDescent="0.25">
      <c r="F62562" s="11"/>
      <c r="G62562" s="11"/>
      <c r="H62562" s="11"/>
    </row>
    <row r="62563" spans="6:8" x14ac:dyDescent="0.25">
      <c r="F62563" s="11"/>
      <c r="G62563" s="11"/>
      <c r="H62563" s="11"/>
    </row>
    <row r="62564" spans="6:8" x14ac:dyDescent="0.25">
      <c r="F62564" s="11"/>
      <c r="G62564" s="11"/>
      <c r="H62564" s="11"/>
    </row>
    <row r="62565" spans="6:8" x14ac:dyDescent="0.25">
      <c r="F62565" s="11"/>
      <c r="G62565" s="11"/>
      <c r="H62565" s="11"/>
    </row>
    <row r="62566" spans="6:8" x14ac:dyDescent="0.25">
      <c r="F62566" s="11"/>
      <c r="G62566" s="11"/>
      <c r="H62566" s="11"/>
    </row>
    <row r="62567" spans="6:8" x14ac:dyDescent="0.25">
      <c r="F62567" s="11"/>
      <c r="G62567" s="11"/>
      <c r="H62567" s="11"/>
    </row>
    <row r="62568" spans="6:8" x14ac:dyDescent="0.25">
      <c r="F62568" s="11"/>
      <c r="G62568" s="11"/>
      <c r="H62568" s="11"/>
    </row>
    <row r="62569" spans="6:8" x14ac:dyDescent="0.25">
      <c r="F62569" s="11"/>
      <c r="G62569" s="11"/>
      <c r="H62569" s="11"/>
    </row>
    <row r="62570" spans="6:8" x14ac:dyDescent="0.25">
      <c r="F62570" s="11"/>
      <c r="G62570" s="11"/>
      <c r="H62570" s="11"/>
    </row>
    <row r="62571" spans="6:8" x14ac:dyDescent="0.25">
      <c r="F62571" s="11"/>
      <c r="G62571" s="11"/>
      <c r="H62571" s="11"/>
    </row>
    <row r="62572" spans="6:8" x14ac:dyDescent="0.25">
      <c r="F62572" s="11"/>
      <c r="G62572" s="11"/>
      <c r="H62572" s="11"/>
    </row>
    <row r="62573" spans="6:8" x14ac:dyDescent="0.25">
      <c r="F62573" s="11"/>
      <c r="G62573" s="11"/>
      <c r="H62573" s="11"/>
    </row>
    <row r="62574" spans="6:8" x14ac:dyDescent="0.25">
      <c r="F62574" s="11"/>
      <c r="G62574" s="11"/>
      <c r="H62574" s="11"/>
    </row>
    <row r="62575" spans="6:8" x14ac:dyDescent="0.25">
      <c r="F62575" s="11"/>
      <c r="G62575" s="11"/>
      <c r="H62575" s="11"/>
    </row>
    <row r="62576" spans="6:8" x14ac:dyDescent="0.25">
      <c r="F62576" s="11"/>
      <c r="G62576" s="11"/>
      <c r="H62576" s="11"/>
    </row>
    <row r="62577" spans="6:8" x14ac:dyDescent="0.25">
      <c r="F62577" s="11"/>
      <c r="G62577" s="11"/>
      <c r="H62577" s="11"/>
    </row>
    <row r="62578" spans="6:8" x14ac:dyDescent="0.25">
      <c r="F62578" s="11"/>
      <c r="G62578" s="11"/>
      <c r="H62578" s="11"/>
    </row>
    <row r="62579" spans="6:8" x14ac:dyDescent="0.25">
      <c r="F62579" s="11"/>
      <c r="G62579" s="11"/>
      <c r="H62579" s="11"/>
    </row>
    <row r="62580" spans="6:8" x14ac:dyDescent="0.25">
      <c r="F62580" s="11"/>
      <c r="G62580" s="11"/>
      <c r="H62580" s="11"/>
    </row>
    <row r="62581" spans="6:8" x14ac:dyDescent="0.25">
      <c r="F62581" s="11"/>
      <c r="G62581" s="11"/>
      <c r="H62581" s="11"/>
    </row>
    <row r="62582" spans="6:8" x14ac:dyDescent="0.25">
      <c r="F62582" s="11"/>
      <c r="G62582" s="11"/>
      <c r="H62582" s="11"/>
    </row>
    <row r="62583" spans="6:8" x14ac:dyDescent="0.25">
      <c r="F62583" s="11"/>
      <c r="G62583" s="11"/>
      <c r="H62583" s="11"/>
    </row>
    <row r="62584" spans="6:8" x14ac:dyDescent="0.25">
      <c r="F62584" s="11"/>
      <c r="G62584" s="11"/>
      <c r="H62584" s="11"/>
    </row>
    <row r="62585" spans="6:8" x14ac:dyDescent="0.25">
      <c r="F62585" s="11"/>
      <c r="G62585" s="11"/>
      <c r="H62585" s="11"/>
    </row>
    <row r="62586" spans="6:8" x14ac:dyDescent="0.25">
      <c r="F62586" s="11"/>
      <c r="G62586" s="11"/>
      <c r="H62586" s="11"/>
    </row>
    <row r="62587" spans="6:8" x14ac:dyDescent="0.25">
      <c r="F62587" s="11"/>
      <c r="G62587" s="11"/>
      <c r="H62587" s="11"/>
    </row>
    <row r="62588" spans="6:8" x14ac:dyDescent="0.25">
      <c r="F62588" s="11"/>
      <c r="G62588" s="11"/>
      <c r="H62588" s="11"/>
    </row>
    <row r="62589" spans="6:8" x14ac:dyDescent="0.25">
      <c r="F62589" s="11"/>
      <c r="G62589" s="11"/>
      <c r="H62589" s="11"/>
    </row>
    <row r="62590" spans="6:8" x14ac:dyDescent="0.25">
      <c r="F62590" s="11"/>
      <c r="G62590" s="11"/>
      <c r="H62590" s="11"/>
    </row>
    <row r="62591" spans="6:8" x14ac:dyDescent="0.25">
      <c r="F62591" s="11"/>
      <c r="G62591" s="11"/>
      <c r="H62591" s="11"/>
    </row>
    <row r="62592" spans="6:8" x14ac:dyDescent="0.25">
      <c r="F62592" s="11"/>
      <c r="G62592" s="11"/>
      <c r="H62592" s="11"/>
    </row>
    <row r="62593" spans="6:8" x14ac:dyDescent="0.25">
      <c r="F62593" s="11"/>
      <c r="G62593" s="11"/>
      <c r="H62593" s="11"/>
    </row>
    <row r="62594" spans="6:8" x14ac:dyDescent="0.25">
      <c r="F62594" s="11"/>
      <c r="G62594" s="11"/>
      <c r="H62594" s="11"/>
    </row>
    <row r="62595" spans="6:8" x14ac:dyDescent="0.25">
      <c r="F62595" s="11"/>
      <c r="G62595" s="11"/>
      <c r="H62595" s="11"/>
    </row>
    <row r="62596" spans="6:8" x14ac:dyDescent="0.25">
      <c r="F62596" s="11"/>
      <c r="G62596" s="11"/>
      <c r="H62596" s="11"/>
    </row>
    <row r="62597" spans="6:8" x14ac:dyDescent="0.25">
      <c r="F62597" s="11"/>
      <c r="G62597" s="11"/>
      <c r="H62597" s="11"/>
    </row>
    <row r="62598" spans="6:8" x14ac:dyDescent="0.25">
      <c r="F62598" s="11"/>
      <c r="G62598" s="11"/>
      <c r="H62598" s="11"/>
    </row>
    <row r="62599" spans="6:8" x14ac:dyDescent="0.25">
      <c r="F62599" s="11"/>
      <c r="G62599" s="11"/>
      <c r="H62599" s="11"/>
    </row>
    <row r="62600" spans="6:8" x14ac:dyDescent="0.25">
      <c r="F62600" s="11"/>
      <c r="G62600" s="11"/>
      <c r="H62600" s="11"/>
    </row>
    <row r="62601" spans="6:8" x14ac:dyDescent="0.25">
      <c r="F62601" s="11"/>
      <c r="G62601" s="11"/>
      <c r="H62601" s="11"/>
    </row>
    <row r="62602" spans="6:8" x14ac:dyDescent="0.25">
      <c r="F62602" s="11"/>
      <c r="G62602" s="11"/>
      <c r="H62602" s="11"/>
    </row>
    <row r="62603" spans="6:8" x14ac:dyDescent="0.25">
      <c r="F62603" s="11"/>
      <c r="G62603" s="11"/>
      <c r="H62603" s="11"/>
    </row>
    <row r="62604" spans="6:8" x14ac:dyDescent="0.25">
      <c r="F62604" s="11"/>
      <c r="G62604" s="11"/>
      <c r="H62604" s="11"/>
    </row>
    <row r="62605" spans="6:8" x14ac:dyDescent="0.25">
      <c r="F62605" s="11"/>
      <c r="G62605" s="11"/>
      <c r="H62605" s="11"/>
    </row>
    <row r="62606" spans="6:8" x14ac:dyDescent="0.25">
      <c r="F62606" s="11"/>
      <c r="G62606" s="11"/>
      <c r="H62606" s="11"/>
    </row>
    <row r="62607" spans="6:8" x14ac:dyDescent="0.25">
      <c r="F62607" s="11"/>
      <c r="G62607" s="11"/>
      <c r="H62607" s="11"/>
    </row>
    <row r="62608" spans="6:8" x14ac:dyDescent="0.25">
      <c r="F62608" s="11"/>
      <c r="G62608" s="11"/>
      <c r="H62608" s="11"/>
    </row>
    <row r="62609" spans="6:8" x14ac:dyDescent="0.25">
      <c r="F62609" s="11"/>
      <c r="G62609" s="11"/>
      <c r="H62609" s="11"/>
    </row>
    <row r="62610" spans="6:8" x14ac:dyDescent="0.25">
      <c r="F62610" s="11"/>
      <c r="G62610" s="11"/>
      <c r="H62610" s="11"/>
    </row>
    <row r="62611" spans="6:8" x14ac:dyDescent="0.25">
      <c r="F62611" s="11"/>
      <c r="G62611" s="11"/>
      <c r="H62611" s="11"/>
    </row>
    <row r="62612" spans="6:8" x14ac:dyDescent="0.25">
      <c r="F62612" s="11"/>
      <c r="G62612" s="11"/>
      <c r="H62612" s="11"/>
    </row>
    <row r="62613" spans="6:8" x14ac:dyDescent="0.25">
      <c r="F62613" s="11"/>
      <c r="G62613" s="11"/>
      <c r="H62613" s="11"/>
    </row>
    <row r="62614" spans="6:8" x14ac:dyDescent="0.25">
      <c r="F62614" s="11"/>
      <c r="G62614" s="11"/>
      <c r="H62614" s="11"/>
    </row>
    <row r="62615" spans="6:8" x14ac:dyDescent="0.25">
      <c r="F62615" s="11"/>
      <c r="G62615" s="11"/>
      <c r="H62615" s="11"/>
    </row>
    <row r="62616" spans="6:8" x14ac:dyDescent="0.25">
      <c r="F62616" s="11"/>
      <c r="G62616" s="11"/>
      <c r="H62616" s="11"/>
    </row>
    <row r="62617" spans="6:8" x14ac:dyDescent="0.25">
      <c r="F62617" s="11"/>
      <c r="G62617" s="11"/>
      <c r="H62617" s="11"/>
    </row>
    <row r="62618" spans="6:8" x14ac:dyDescent="0.25">
      <c r="F62618" s="11"/>
      <c r="G62618" s="11"/>
      <c r="H62618" s="11"/>
    </row>
    <row r="62619" spans="6:8" x14ac:dyDescent="0.25">
      <c r="F62619" s="11"/>
      <c r="G62619" s="11"/>
      <c r="H62619" s="11"/>
    </row>
    <row r="62620" spans="6:8" x14ac:dyDescent="0.25">
      <c r="F62620" s="11"/>
      <c r="G62620" s="11"/>
      <c r="H62620" s="11"/>
    </row>
    <row r="62621" spans="6:8" x14ac:dyDescent="0.25">
      <c r="F62621" s="11"/>
      <c r="G62621" s="11"/>
      <c r="H62621" s="11"/>
    </row>
    <row r="62622" spans="6:8" x14ac:dyDescent="0.25">
      <c r="F62622" s="11"/>
      <c r="G62622" s="11"/>
      <c r="H62622" s="11"/>
    </row>
    <row r="62623" spans="6:8" x14ac:dyDescent="0.25">
      <c r="F62623" s="11"/>
      <c r="G62623" s="11"/>
      <c r="H62623" s="11"/>
    </row>
    <row r="62624" spans="6:8" x14ac:dyDescent="0.25">
      <c r="F62624" s="11"/>
      <c r="G62624" s="11"/>
      <c r="H62624" s="11"/>
    </row>
    <row r="62625" spans="6:8" x14ac:dyDescent="0.25">
      <c r="F62625" s="11"/>
      <c r="G62625" s="11"/>
      <c r="H62625" s="11"/>
    </row>
    <row r="62626" spans="6:8" x14ac:dyDescent="0.25">
      <c r="F62626" s="11"/>
      <c r="G62626" s="11"/>
      <c r="H62626" s="11"/>
    </row>
    <row r="62627" spans="6:8" x14ac:dyDescent="0.25">
      <c r="F62627" s="11"/>
      <c r="G62627" s="11"/>
      <c r="H62627" s="11"/>
    </row>
    <row r="62628" spans="6:8" x14ac:dyDescent="0.25">
      <c r="F62628" s="11"/>
      <c r="G62628" s="11"/>
      <c r="H62628" s="11"/>
    </row>
    <row r="62629" spans="6:8" x14ac:dyDescent="0.25">
      <c r="F62629" s="11"/>
      <c r="G62629" s="11"/>
      <c r="H62629" s="11"/>
    </row>
    <row r="62630" spans="6:8" x14ac:dyDescent="0.25">
      <c r="F62630" s="11"/>
      <c r="G62630" s="11"/>
      <c r="H62630" s="11"/>
    </row>
    <row r="62631" spans="6:8" x14ac:dyDescent="0.25">
      <c r="F62631" s="11"/>
      <c r="G62631" s="11"/>
      <c r="H62631" s="11"/>
    </row>
    <row r="62632" spans="6:8" x14ac:dyDescent="0.25">
      <c r="F62632" s="11"/>
      <c r="G62632" s="11"/>
      <c r="H62632" s="11"/>
    </row>
    <row r="62633" spans="6:8" x14ac:dyDescent="0.25">
      <c r="F62633" s="11"/>
      <c r="G62633" s="11"/>
      <c r="H62633" s="11"/>
    </row>
    <row r="62634" spans="6:8" x14ac:dyDescent="0.25">
      <c r="F62634" s="11"/>
      <c r="G62634" s="11"/>
      <c r="H62634" s="11"/>
    </row>
    <row r="62635" spans="6:8" x14ac:dyDescent="0.25">
      <c r="F62635" s="11"/>
      <c r="G62635" s="11"/>
      <c r="H62635" s="11"/>
    </row>
    <row r="62636" spans="6:8" x14ac:dyDescent="0.25">
      <c r="F62636" s="11"/>
      <c r="G62636" s="11"/>
      <c r="H62636" s="11"/>
    </row>
    <row r="62637" spans="6:8" x14ac:dyDescent="0.25">
      <c r="F62637" s="11"/>
      <c r="G62637" s="11"/>
      <c r="H62637" s="11"/>
    </row>
    <row r="62638" spans="6:8" x14ac:dyDescent="0.25">
      <c r="F62638" s="11"/>
      <c r="G62638" s="11"/>
      <c r="H62638" s="11"/>
    </row>
    <row r="62639" spans="6:8" x14ac:dyDescent="0.25">
      <c r="F62639" s="11"/>
      <c r="G62639" s="11"/>
      <c r="H62639" s="11"/>
    </row>
    <row r="62640" spans="6:8" x14ac:dyDescent="0.25">
      <c r="F62640" s="11"/>
      <c r="G62640" s="11"/>
      <c r="H62640" s="11"/>
    </row>
    <row r="62641" spans="6:8" x14ac:dyDescent="0.25">
      <c r="F62641" s="11"/>
      <c r="G62641" s="11"/>
      <c r="H62641" s="11"/>
    </row>
    <row r="62642" spans="6:8" x14ac:dyDescent="0.25">
      <c r="F62642" s="11"/>
      <c r="G62642" s="11"/>
      <c r="H62642" s="11"/>
    </row>
    <row r="62643" spans="6:8" x14ac:dyDescent="0.25">
      <c r="F62643" s="11"/>
      <c r="G62643" s="11"/>
      <c r="H62643" s="11"/>
    </row>
    <row r="62644" spans="6:8" x14ac:dyDescent="0.25">
      <c r="F62644" s="11"/>
      <c r="G62644" s="11"/>
      <c r="H62644" s="11"/>
    </row>
    <row r="62645" spans="6:8" x14ac:dyDescent="0.25">
      <c r="F62645" s="11"/>
      <c r="G62645" s="11"/>
      <c r="H62645" s="11"/>
    </row>
    <row r="62646" spans="6:8" x14ac:dyDescent="0.25">
      <c r="F62646" s="11"/>
      <c r="G62646" s="11"/>
      <c r="H62646" s="11"/>
    </row>
    <row r="62647" spans="6:8" x14ac:dyDescent="0.25">
      <c r="F62647" s="11"/>
      <c r="G62647" s="11"/>
      <c r="H62647" s="11"/>
    </row>
    <row r="62648" spans="6:8" x14ac:dyDescent="0.25">
      <c r="F62648" s="11"/>
      <c r="G62648" s="11"/>
      <c r="H62648" s="11"/>
    </row>
    <row r="62649" spans="6:8" x14ac:dyDescent="0.25">
      <c r="F62649" s="11"/>
      <c r="G62649" s="11"/>
      <c r="H62649" s="11"/>
    </row>
    <row r="62650" spans="6:8" x14ac:dyDescent="0.25">
      <c r="F62650" s="11"/>
      <c r="G62650" s="11"/>
      <c r="H62650" s="11"/>
    </row>
    <row r="62651" spans="6:8" x14ac:dyDescent="0.25">
      <c r="F62651" s="11"/>
      <c r="G62651" s="11"/>
      <c r="H62651" s="11"/>
    </row>
    <row r="62652" spans="6:8" x14ac:dyDescent="0.25">
      <c r="F62652" s="11"/>
      <c r="G62652" s="11"/>
      <c r="H62652" s="11"/>
    </row>
    <row r="62653" spans="6:8" x14ac:dyDescent="0.25">
      <c r="F62653" s="11"/>
      <c r="G62653" s="11"/>
      <c r="H62653" s="11"/>
    </row>
    <row r="62654" spans="6:8" x14ac:dyDescent="0.25">
      <c r="F62654" s="11"/>
      <c r="G62654" s="11"/>
      <c r="H62654" s="11"/>
    </row>
    <row r="62655" spans="6:8" x14ac:dyDescent="0.25">
      <c r="F62655" s="11"/>
      <c r="G62655" s="11"/>
      <c r="H62655" s="11"/>
    </row>
    <row r="62656" spans="6:8" x14ac:dyDescent="0.25">
      <c r="F62656" s="11"/>
      <c r="G62656" s="11"/>
      <c r="H62656" s="11"/>
    </row>
    <row r="62657" spans="6:8" x14ac:dyDescent="0.25">
      <c r="F62657" s="11"/>
      <c r="G62657" s="11"/>
      <c r="H62657" s="11"/>
    </row>
    <row r="62658" spans="6:8" x14ac:dyDescent="0.25">
      <c r="F62658" s="11"/>
      <c r="G62658" s="11"/>
      <c r="H62658" s="11"/>
    </row>
    <row r="62659" spans="6:8" x14ac:dyDescent="0.25">
      <c r="F62659" s="11"/>
      <c r="G62659" s="11"/>
      <c r="H62659" s="11"/>
    </row>
    <row r="62660" spans="6:8" x14ac:dyDescent="0.25">
      <c r="F62660" s="11"/>
      <c r="G62660" s="11"/>
      <c r="H62660" s="11"/>
    </row>
    <row r="62661" spans="6:8" x14ac:dyDescent="0.25">
      <c r="F62661" s="11"/>
      <c r="G62661" s="11"/>
      <c r="H62661" s="11"/>
    </row>
    <row r="62662" spans="6:8" x14ac:dyDescent="0.25">
      <c r="F62662" s="11"/>
      <c r="G62662" s="11"/>
      <c r="H62662" s="11"/>
    </row>
    <row r="62663" spans="6:8" x14ac:dyDescent="0.25">
      <c r="F62663" s="11"/>
      <c r="G62663" s="11"/>
      <c r="H62663" s="11"/>
    </row>
    <row r="62664" spans="6:8" x14ac:dyDescent="0.25">
      <c r="F62664" s="11"/>
      <c r="G62664" s="11"/>
      <c r="H62664" s="11"/>
    </row>
    <row r="62665" spans="6:8" x14ac:dyDescent="0.25">
      <c r="F62665" s="11"/>
      <c r="G62665" s="11"/>
      <c r="H62665" s="11"/>
    </row>
    <row r="62666" spans="6:8" x14ac:dyDescent="0.25">
      <c r="F62666" s="11"/>
      <c r="G62666" s="11"/>
      <c r="H62666" s="11"/>
    </row>
    <row r="62667" spans="6:8" x14ac:dyDescent="0.25">
      <c r="F62667" s="11"/>
      <c r="G62667" s="11"/>
      <c r="H62667" s="11"/>
    </row>
    <row r="62668" spans="6:8" x14ac:dyDescent="0.25">
      <c r="F62668" s="11"/>
      <c r="G62668" s="11"/>
      <c r="H62668" s="11"/>
    </row>
    <row r="62669" spans="6:8" x14ac:dyDescent="0.25">
      <c r="F62669" s="11"/>
      <c r="G62669" s="11"/>
      <c r="H62669" s="11"/>
    </row>
    <row r="62670" spans="6:8" x14ac:dyDescent="0.25">
      <c r="F62670" s="11"/>
      <c r="G62670" s="11"/>
      <c r="H62670" s="11"/>
    </row>
    <row r="62671" spans="6:8" x14ac:dyDescent="0.25">
      <c r="F62671" s="11"/>
      <c r="G62671" s="11"/>
      <c r="H62671" s="11"/>
    </row>
    <row r="62672" spans="6:8" x14ac:dyDescent="0.25">
      <c r="F62672" s="11"/>
      <c r="G62672" s="11"/>
      <c r="H62672" s="11"/>
    </row>
    <row r="62673" spans="6:8" x14ac:dyDescent="0.25">
      <c r="F62673" s="11"/>
      <c r="G62673" s="11"/>
      <c r="H62673" s="11"/>
    </row>
    <row r="62674" spans="6:8" x14ac:dyDescent="0.25">
      <c r="F62674" s="11"/>
      <c r="G62674" s="11"/>
      <c r="H62674" s="11"/>
    </row>
    <row r="62675" spans="6:8" x14ac:dyDescent="0.25">
      <c r="F62675" s="11"/>
      <c r="G62675" s="11"/>
      <c r="H62675" s="11"/>
    </row>
    <row r="62676" spans="6:8" x14ac:dyDescent="0.25">
      <c r="F62676" s="11"/>
      <c r="G62676" s="11"/>
      <c r="H62676" s="11"/>
    </row>
    <row r="62677" spans="6:8" x14ac:dyDescent="0.25">
      <c r="F62677" s="11"/>
      <c r="G62677" s="11"/>
      <c r="H62677" s="11"/>
    </row>
    <row r="62678" spans="6:8" x14ac:dyDescent="0.25">
      <c r="F62678" s="11"/>
      <c r="G62678" s="11"/>
      <c r="H62678" s="11"/>
    </row>
    <row r="62679" spans="6:8" x14ac:dyDescent="0.25">
      <c r="F62679" s="11"/>
      <c r="G62679" s="11"/>
      <c r="H62679" s="11"/>
    </row>
    <row r="62680" spans="6:8" x14ac:dyDescent="0.25">
      <c r="F62680" s="11"/>
      <c r="G62680" s="11"/>
      <c r="H62680" s="11"/>
    </row>
    <row r="62681" spans="6:8" x14ac:dyDescent="0.25">
      <c r="F62681" s="11"/>
      <c r="G62681" s="11"/>
      <c r="H62681" s="11"/>
    </row>
    <row r="62682" spans="6:8" x14ac:dyDescent="0.25">
      <c r="F62682" s="11"/>
      <c r="G62682" s="11"/>
      <c r="H62682" s="11"/>
    </row>
    <row r="62683" spans="6:8" x14ac:dyDescent="0.25">
      <c r="F62683" s="11"/>
      <c r="G62683" s="11"/>
      <c r="H62683" s="11"/>
    </row>
    <row r="62684" spans="6:8" x14ac:dyDescent="0.25">
      <c r="F62684" s="11"/>
      <c r="G62684" s="11"/>
      <c r="H62684" s="11"/>
    </row>
    <row r="62685" spans="6:8" x14ac:dyDescent="0.25">
      <c r="F62685" s="11"/>
      <c r="G62685" s="11"/>
      <c r="H62685" s="11"/>
    </row>
    <row r="62686" spans="6:8" x14ac:dyDescent="0.25">
      <c r="F62686" s="11"/>
      <c r="G62686" s="11"/>
      <c r="H62686" s="11"/>
    </row>
    <row r="62687" spans="6:8" x14ac:dyDescent="0.25">
      <c r="F62687" s="11"/>
      <c r="G62687" s="11"/>
      <c r="H62687" s="11"/>
    </row>
    <row r="62688" spans="6:8" x14ac:dyDescent="0.25">
      <c r="F62688" s="11"/>
      <c r="G62688" s="11"/>
      <c r="H62688" s="11"/>
    </row>
    <row r="62689" spans="6:8" x14ac:dyDescent="0.25">
      <c r="F62689" s="11"/>
      <c r="G62689" s="11"/>
      <c r="H62689" s="11"/>
    </row>
    <row r="62690" spans="6:8" x14ac:dyDescent="0.25">
      <c r="F62690" s="11"/>
      <c r="G62690" s="11"/>
      <c r="H62690" s="11"/>
    </row>
    <row r="62691" spans="6:8" x14ac:dyDescent="0.25">
      <c r="F62691" s="11"/>
      <c r="G62691" s="11"/>
      <c r="H62691" s="11"/>
    </row>
    <row r="62692" spans="6:8" x14ac:dyDescent="0.25">
      <c r="F62692" s="11"/>
      <c r="G62692" s="11"/>
      <c r="H62692" s="11"/>
    </row>
    <row r="62693" spans="6:8" x14ac:dyDescent="0.25">
      <c r="F62693" s="11"/>
      <c r="G62693" s="11"/>
      <c r="H62693" s="11"/>
    </row>
    <row r="62694" spans="6:8" x14ac:dyDescent="0.25">
      <c r="F62694" s="11"/>
      <c r="G62694" s="11"/>
      <c r="H62694" s="11"/>
    </row>
    <row r="62695" spans="6:8" x14ac:dyDescent="0.25">
      <c r="F62695" s="11"/>
      <c r="G62695" s="11"/>
      <c r="H62695" s="11"/>
    </row>
    <row r="62696" spans="6:8" x14ac:dyDescent="0.25">
      <c r="F62696" s="11"/>
      <c r="G62696" s="11"/>
      <c r="H62696" s="11"/>
    </row>
    <row r="62697" spans="6:8" x14ac:dyDescent="0.25">
      <c r="F62697" s="11"/>
      <c r="G62697" s="11"/>
      <c r="H62697" s="11"/>
    </row>
    <row r="62698" spans="6:8" x14ac:dyDescent="0.25">
      <c r="F62698" s="11"/>
      <c r="G62698" s="11"/>
      <c r="H62698" s="11"/>
    </row>
    <row r="62699" spans="6:8" x14ac:dyDescent="0.25">
      <c r="F62699" s="11"/>
      <c r="G62699" s="11"/>
      <c r="H62699" s="11"/>
    </row>
    <row r="62700" spans="6:8" x14ac:dyDescent="0.25">
      <c r="F62700" s="11"/>
      <c r="G62700" s="11"/>
      <c r="H62700" s="11"/>
    </row>
    <row r="62701" spans="6:8" x14ac:dyDescent="0.25">
      <c r="F62701" s="11"/>
      <c r="G62701" s="11"/>
      <c r="H62701" s="11"/>
    </row>
    <row r="62702" spans="6:8" x14ac:dyDescent="0.25">
      <c r="F62702" s="11"/>
      <c r="G62702" s="11"/>
      <c r="H62702" s="11"/>
    </row>
    <row r="62703" spans="6:8" x14ac:dyDescent="0.25">
      <c r="F62703" s="11"/>
      <c r="G62703" s="11"/>
      <c r="H62703" s="11"/>
    </row>
    <row r="62704" spans="6:8" x14ac:dyDescent="0.25">
      <c r="F62704" s="11"/>
      <c r="G62704" s="11"/>
      <c r="H62704" s="11"/>
    </row>
    <row r="62705" spans="6:8" x14ac:dyDescent="0.25">
      <c r="F62705" s="11"/>
      <c r="G62705" s="11"/>
      <c r="H62705" s="11"/>
    </row>
    <row r="62706" spans="6:8" x14ac:dyDescent="0.25">
      <c r="F62706" s="11"/>
      <c r="G62706" s="11"/>
      <c r="H62706" s="11"/>
    </row>
    <row r="62707" spans="6:8" x14ac:dyDescent="0.25">
      <c r="F62707" s="11"/>
      <c r="G62707" s="11"/>
      <c r="H62707" s="11"/>
    </row>
    <row r="62708" spans="6:8" x14ac:dyDescent="0.25">
      <c r="F62708" s="11"/>
      <c r="G62708" s="11"/>
      <c r="H62708" s="11"/>
    </row>
    <row r="62709" spans="6:8" x14ac:dyDescent="0.25">
      <c r="F62709" s="11"/>
      <c r="G62709" s="11"/>
      <c r="H62709" s="11"/>
    </row>
    <row r="62710" spans="6:8" x14ac:dyDescent="0.25">
      <c r="F62710" s="11"/>
      <c r="G62710" s="11"/>
      <c r="H62710" s="11"/>
    </row>
    <row r="62711" spans="6:8" x14ac:dyDescent="0.25">
      <c r="F62711" s="11"/>
      <c r="G62711" s="11"/>
      <c r="H62711" s="11"/>
    </row>
    <row r="62712" spans="6:8" x14ac:dyDescent="0.25">
      <c r="F62712" s="11"/>
      <c r="G62712" s="11"/>
      <c r="H62712" s="11"/>
    </row>
    <row r="62713" spans="6:8" x14ac:dyDescent="0.25">
      <c r="F62713" s="11"/>
      <c r="G62713" s="11"/>
      <c r="H62713" s="11"/>
    </row>
    <row r="62714" spans="6:8" x14ac:dyDescent="0.25">
      <c r="F62714" s="11"/>
      <c r="G62714" s="11"/>
      <c r="H62714" s="11"/>
    </row>
    <row r="62715" spans="6:8" x14ac:dyDescent="0.25">
      <c r="F62715" s="11"/>
      <c r="G62715" s="11"/>
      <c r="H62715" s="11"/>
    </row>
    <row r="62716" spans="6:8" x14ac:dyDescent="0.25">
      <c r="F62716" s="11"/>
      <c r="G62716" s="11"/>
      <c r="H62716" s="11"/>
    </row>
    <row r="62717" spans="6:8" x14ac:dyDescent="0.25">
      <c r="F62717" s="11"/>
      <c r="G62717" s="11"/>
      <c r="H62717" s="11"/>
    </row>
    <row r="62718" spans="6:8" x14ac:dyDescent="0.25">
      <c r="F62718" s="11"/>
      <c r="G62718" s="11"/>
      <c r="H62718" s="11"/>
    </row>
    <row r="62719" spans="6:8" x14ac:dyDescent="0.25">
      <c r="F62719" s="11"/>
      <c r="G62719" s="11"/>
      <c r="H62719" s="11"/>
    </row>
    <row r="62720" spans="6:8" x14ac:dyDescent="0.25">
      <c r="F62720" s="11"/>
      <c r="G62720" s="11"/>
      <c r="H62720" s="11"/>
    </row>
    <row r="62721" spans="6:8" x14ac:dyDescent="0.25">
      <c r="F62721" s="11"/>
      <c r="G62721" s="11"/>
      <c r="H62721" s="11"/>
    </row>
    <row r="62722" spans="6:8" x14ac:dyDescent="0.25">
      <c r="F62722" s="11"/>
      <c r="G62722" s="11"/>
      <c r="H62722" s="11"/>
    </row>
    <row r="62723" spans="6:8" x14ac:dyDescent="0.25">
      <c r="F62723" s="11"/>
      <c r="G62723" s="11"/>
      <c r="H62723" s="11"/>
    </row>
    <row r="62724" spans="6:8" x14ac:dyDescent="0.25">
      <c r="F62724" s="11"/>
      <c r="G62724" s="11"/>
      <c r="H62724" s="11"/>
    </row>
    <row r="62725" spans="6:8" x14ac:dyDescent="0.25">
      <c r="F62725" s="11"/>
      <c r="G62725" s="11"/>
      <c r="H62725" s="11"/>
    </row>
    <row r="62726" spans="6:8" x14ac:dyDescent="0.25">
      <c r="F62726" s="11"/>
      <c r="G62726" s="11"/>
      <c r="H62726" s="11"/>
    </row>
    <row r="62727" spans="6:8" x14ac:dyDescent="0.25">
      <c r="F62727" s="11"/>
      <c r="G62727" s="11"/>
      <c r="H62727" s="11"/>
    </row>
    <row r="62728" spans="6:8" x14ac:dyDescent="0.25">
      <c r="F62728" s="11"/>
      <c r="G62728" s="11"/>
      <c r="H62728" s="11"/>
    </row>
    <row r="62729" spans="6:8" x14ac:dyDescent="0.25">
      <c r="F62729" s="11"/>
      <c r="G62729" s="11"/>
      <c r="H62729" s="11"/>
    </row>
    <row r="62730" spans="6:8" x14ac:dyDescent="0.25">
      <c r="F62730" s="11"/>
      <c r="G62730" s="11"/>
      <c r="H62730" s="11"/>
    </row>
    <row r="62731" spans="6:8" x14ac:dyDescent="0.25">
      <c r="F62731" s="11"/>
      <c r="G62731" s="11"/>
      <c r="H62731" s="11"/>
    </row>
    <row r="62732" spans="6:8" x14ac:dyDescent="0.25">
      <c r="F62732" s="11"/>
      <c r="G62732" s="11"/>
      <c r="H62732" s="11"/>
    </row>
    <row r="62733" spans="6:8" x14ac:dyDescent="0.25">
      <c r="F62733" s="11"/>
      <c r="G62733" s="11"/>
      <c r="H62733" s="11"/>
    </row>
    <row r="62734" spans="6:8" x14ac:dyDescent="0.25">
      <c r="F62734" s="11"/>
      <c r="G62734" s="11"/>
      <c r="H62734" s="11"/>
    </row>
    <row r="62735" spans="6:8" x14ac:dyDescent="0.25">
      <c r="F62735" s="11"/>
      <c r="G62735" s="11"/>
      <c r="H62735" s="11"/>
    </row>
    <row r="62736" spans="6:8" x14ac:dyDescent="0.25">
      <c r="F62736" s="11"/>
      <c r="G62736" s="11"/>
      <c r="H62736" s="11"/>
    </row>
    <row r="62737" spans="6:8" x14ac:dyDescent="0.25">
      <c r="F62737" s="11"/>
      <c r="G62737" s="11"/>
      <c r="H62737" s="11"/>
    </row>
    <row r="62738" spans="6:8" x14ac:dyDescent="0.25">
      <c r="F62738" s="11"/>
      <c r="G62738" s="11"/>
      <c r="H62738" s="11"/>
    </row>
    <row r="62739" spans="6:8" x14ac:dyDescent="0.25">
      <c r="F62739" s="11"/>
      <c r="G62739" s="11"/>
      <c r="H62739" s="11"/>
    </row>
    <row r="62740" spans="6:8" x14ac:dyDescent="0.25">
      <c r="F62740" s="11"/>
      <c r="G62740" s="11"/>
      <c r="H62740" s="11"/>
    </row>
    <row r="62741" spans="6:8" x14ac:dyDescent="0.25">
      <c r="F62741" s="11"/>
      <c r="G62741" s="11"/>
      <c r="H62741" s="11"/>
    </row>
    <row r="62742" spans="6:8" x14ac:dyDescent="0.25">
      <c r="F62742" s="11"/>
      <c r="G62742" s="11"/>
      <c r="H62742" s="11"/>
    </row>
    <row r="62743" spans="6:8" x14ac:dyDescent="0.25">
      <c r="F62743" s="11"/>
      <c r="G62743" s="11"/>
      <c r="H62743" s="11"/>
    </row>
    <row r="62744" spans="6:8" x14ac:dyDescent="0.25">
      <c r="F62744" s="11"/>
      <c r="G62744" s="11"/>
      <c r="H62744" s="11"/>
    </row>
    <row r="62745" spans="6:8" x14ac:dyDescent="0.25">
      <c r="F62745" s="11"/>
      <c r="G62745" s="11"/>
      <c r="H62745" s="11"/>
    </row>
    <row r="62746" spans="6:8" x14ac:dyDescent="0.25">
      <c r="F62746" s="11"/>
      <c r="G62746" s="11"/>
      <c r="H62746" s="11"/>
    </row>
    <row r="62747" spans="6:8" x14ac:dyDescent="0.25">
      <c r="F62747" s="11"/>
      <c r="G62747" s="11"/>
      <c r="H62747" s="11"/>
    </row>
    <row r="62748" spans="6:8" x14ac:dyDescent="0.25">
      <c r="F62748" s="11"/>
      <c r="G62748" s="11"/>
      <c r="H62748" s="11"/>
    </row>
    <row r="62749" spans="6:8" x14ac:dyDescent="0.25">
      <c r="F62749" s="11"/>
      <c r="G62749" s="11"/>
      <c r="H62749" s="11"/>
    </row>
    <row r="62750" spans="6:8" x14ac:dyDescent="0.25">
      <c r="F62750" s="11"/>
      <c r="G62750" s="11"/>
      <c r="H62750" s="11"/>
    </row>
    <row r="62751" spans="6:8" x14ac:dyDescent="0.25">
      <c r="F62751" s="11"/>
      <c r="G62751" s="11"/>
      <c r="H62751" s="11"/>
    </row>
    <row r="62752" spans="6:8" x14ac:dyDescent="0.25">
      <c r="F62752" s="11"/>
      <c r="G62752" s="11"/>
      <c r="H62752" s="11"/>
    </row>
    <row r="62753" spans="6:8" x14ac:dyDescent="0.25">
      <c r="F62753" s="11"/>
      <c r="G62753" s="11"/>
      <c r="H62753" s="11"/>
    </row>
    <row r="62754" spans="6:8" x14ac:dyDescent="0.25">
      <c r="F62754" s="11"/>
      <c r="G62754" s="11"/>
      <c r="H62754" s="11"/>
    </row>
    <row r="62755" spans="6:8" x14ac:dyDescent="0.25">
      <c r="F62755" s="11"/>
      <c r="G62755" s="11"/>
      <c r="H62755" s="11"/>
    </row>
    <row r="62756" spans="6:8" x14ac:dyDescent="0.25">
      <c r="F62756" s="11"/>
      <c r="G62756" s="11"/>
      <c r="H62756" s="11"/>
    </row>
    <row r="62757" spans="6:8" x14ac:dyDescent="0.25">
      <c r="F62757" s="11"/>
      <c r="G62757" s="11"/>
      <c r="H62757" s="11"/>
    </row>
    <row r="62758" spans="6:8" x14ac:dyDescent="0.25">
      <c r="F62758" s="11"/>
      <c r="G62758" s="11"/>
      <c r="H62758" s="11"/>
    </row>
    <row r="62759" spans="6:8" x14ac:dyDescent="0.25">
      <c r="F62759" s="11"/>
      <c r="G62759" s="11"/>
      <c r="H62759" s="11"/>
    </row>
    <row r="62760" spans="6:8" x14ac:dyDescent="0.25">
      <c r="F62760" s="11"/>
      <c r="G62760" s="11"/>
      <c r="H62760" s="11"/>
    </row>
    <row r="62761" spans="6:8" x14ac:dyDescent="0.25">
      <c r="F62761" s="11"/>
      <c r="G62761" s="11"/>
      <c r="H62761" s="11"/>
    </row>
    <row r="62762" spans="6:8" x14ac:dyDescent="0.25">
      <c r="F62762" s="11"/>
      <c r="G62762" s="11"/>
      <c r="H62762" s="11"/>
    </row>
    <row r="62763" spans="6:8" x14ac:dyDescent="0.25">
      <c r="F62763" s="11"/>
      <c r="G62763" s="11"/>
      <c r="H62763" s="11"/>
    </row>
    <row r="62764" spans="6:8" x14ac:dyDescent="0.25">
      <c r="F62764" s="11"/>
      <c r="G62764" s="11"/>
      <c r="H62764" s="11"/>
    </row>
    <row r="62765" spans="6:8" x14ac:dyDescent="0.25">
      <c r="F62765" s="11"/>
      <c r="G62765" s="11"/>
      <c r="H62765" s="11"/>
    </row>
    <row r="62766" spans="6:8" x14ac:dyDescent="0.25">
      <c r="F62766" s="11"/>
      <c r="G62766" s="11"/>
      <c r="H62766" s="11"/>
    </row>
    <row r="62767" spans="6:8" x14ac:dyDescent="0.25">
      <c r="F62767" s="11"/>
      <c r="G62767" s="11"/>
      <c r="H62767" s="11"/>
    </row>
    <row r="62768" spans="6:8" x14ac:dyDescent="0.25">
      <c r="F62768" s="11"/>
      <c r="G62768" s="11"/>
      <c r="H62768" s="11"/>
    </row>
    <row r="62769" spans="6:8" x14ac:dyDescent="0.25">
      <c r="F62769" s="11"/>
      <c r="G62769" s="11"/>
      <c r="H62769" s="11"/>
    </row>
    <row r="62770" spans="6:8" x14ac:dyDescent="0.25">
      <c r="F62770" s="11"/>
      <c r="G62770" s="11"/>
      <c r="H62770" s="11"/>
    </row>
    <row r="62771" spans="6:8" x14ac:dyDescent="0.25">
      <c r="F62771" s="11"/>
      <c r="G62771" s="11"/>
      <c r="H62771" s="11"/>
    </row>
    <row r="62772" spans="6:8" x14ac:dyDescent="0.25">
      <c r="F62772" s="11"/>
      <c r="G62772" s="11"/>
      <c r="H62772" s="11"/>
    </row>
    <row r="62773" spans="6:8" x14ac:dyDescent="0.25">
      <c r="F62773" s="11"/>
      <c r="G62773" s="11"/>
      <c r="H62773" s="11"/>
    </row>
    <row r="62774" spans="6:8" x14ac:dyDescent="0.25">
      <c r="F62774" s="11"/>
      <c r="G62774" s="11"/>
      <c r="H62774" s="11"/>
    </row>
    <row r="62775" spans="6:8" x14ac:dyDescent="0.25">
      <c r="F62775" s="11"/>
      <c r="G62775" s="11"/>
      <c r="H62775" s="11"/>
    </row>
    <row r="62776" spans="6:8" x14ac:dyDescent="0.25">
      <c r="F62776" s="11"/>
      <c r="G62776" s="11"/>
      <c r="H62776" s="11"/>
    </row>
    <row r="62777" spans="6:8" x14ac:dyDescent="0.25">
      <c r="F62777" s="11"/>
      <c r="G62777" s="11"/>
      <c r="H62777" s="11"/>
    </row>
    <row r="62778" spans="6:8" x14ac:dyDescent="0.25">
      <c r="F62778" s="11"/>
      <c r="G62778" s="11"/>
      <c r="H62778" s="11"/>
    </row>
    <row r="62779" spans="6:8" x14ac:dyDescent="0.25">
      <c r="F62779" s="11"/>
      <c r="G62779" s="11"/>
      <c r="H62779" s="11"/>
    </row>
    <row r="62780" spans="6:8" x14ac:dyDescent="0.25">
      <c r="F62780" s="11"/>
      <c r="G62780" s="11"/>
      <c r="H62780" s="11"/>
    </row>
    <row r="62781" spans="6:8" x14ac:dyDescent="0.25">
      <c r="F62781" s="11"/>
      <c r="G62781" s="11"/>
      <c r="H62781" s="11"/>
    </row>
    <row r="62782" spans="6:8" x14ac:dyDescent="0.25">
      <c r="F62782" s="11"/>
      <c r="G62782" s="11"/>
      <c r="H62782" s="11"/>
    </row>
    <row r="62783" spans="6:8" x14ac:dyDescent="0.25">
      <c r="F62783" s="11"/>
      <c r="G62783" s="11"/>
      <c r="H62783" s="11"/>
    </row>
    <row r="62784" spans="6:8" x14ac:dyDescent="0.25">
      <c r="F62784" s="11"/>
      <c r="G62784" s="11"/>
      <c r="H62784" s="11"/>
    </row>
    <row r="62785" spans="6:8" x14ac:dyDescent="0.25">
      <c r="F62785" s="11"/>
      <c r="G62785" s="11"/>
      <c r="H62785" s="11"/>
    </row>
    <row r="62786" spans="6:8" x14ac:dyDescent="0.25">
      <c r="F62786" s="11"/>
      <c r="G62786" s="11"/>
      <c r="H62786" s="11"/>
    </row>
    <row r="62787" spans="6:8" x14ac:dyDescent="0.25">
      <c r="F62787" s="11"/>
      <c r="G62787" s="11"/>
      <c r="H62787" s="11"/>
    </row>
    <row r="62788" spans="6:8" x14ac:dyDescent="0.25">
      <c r="F62788" s="11"/>
      <c r="G62788" s="11"/>
      <c r="H62788" s="11"/>
    </row>
    <row r="62789" spans="6:8" x14ac:dyDescent="0.25">
      <c r="F62789" s="11"/>
      <c r="G62789" s="11"/>
      <c r="H62789" s="11"/>
    </row>
    <row r="62790" spans="6:8" x14ac:dyDescent="0.25">
      <c r="F62790" s="11"/>
      <c r="G62790" s="11"/>
      <c r="H62790" s="11"/>
    </row>
    <row r="62791" spans="6:8" x14ac:dyDescent="0.25">
      <c r="F62791" s="11"/>
      <c r="G62791" s="11"/>
      <c r="H62791" s="11"/>
    </row>
    <row r="62792" spans="6:8" x14ac:dyDescent="0.25">
      <c r="F62792" s="11"/>
      <c r="G62792" s="11"/>
      <c r="H62792" s="11"/>
    </row>
    <row r="62793" spans="6:8" x14ac:dyDescent="0.25">
      <c r="F62793" s="11"/>
      <c r="G62793" s="11"/>
      <c r="H62793" s="11"/>
    </row>
    <row r="62794" spans="6:8" x14ac:dyDescent="0.25">
      <c r="F62794" s="11"/>
      <c r="G62794" s="11"/>
      <c r="H62794" s="11"/>
    </row>
    <row r="62795" spans="6:8" x14ac:dyDescent="0.25">
      <c r="F62795" s="11"/>
      <c r="G62795" s="11"/>
      <c r="H62795" s="11"/>
    </row>
    <row r="62796" spans="6:8" x14ac:dyDescent="0.25">
      <c r="F62796" s="11"/>
      <c r="G62796" s="11"/>
      <c r="H62796" s="11"/>
    </row>
    <row r="62797" spans="6:8" x14ac:dyDescent="0.25">
      <c r="F62797" s="11"/>
      <c r="G62797" s="11"/>
      <c r="H62797" s="11"/>
    </row>
    <row r="62798" spans="6:8" x14ac:dyDescent="0.25">
      <c r="F62798" s="11"/>
      <c r="G62798" s="11"/>
      <c r="H62798" s="11"/>
    </row>
    <row r="62799" spans="6:8" x14ac:dyDescent="0.25">
      <c r="F62799" s="11"/>
      <c r="G62799" s="11"/>
      <c r="H62799" s="11"/>
    </row>
    <row r="62800" spans="6:8" x14ac:dyDescent="0.25">
      <c r="F62800" s="11"/>
      <c r="G62800" s="11"/>
      <c r="H62800" s="11"/>
    </row>
    <row r="62801" spans="6:8" x14ac:dyDescent="0.25">
      <c r="F62801" s="11"/>
      <c r="G62801" s="11"/>
      <c r="H62801" s="11"/>
    </row>
    <row r="62802" spans="6:8" x14ac:dyDescent="0.25">
      <c r="F62802" s="11"/>
      <c r="G62802" s="11"/>
      <c r="H62802" s="11"/>
    </row>
    <row r="62803" spans="6:8" x14ac:dyDescent="0.25">
      <c r="F62803" s="11"/>
      <c r="G62803" s="11"/>
      <c r="H62803" s="11"/>
    </row>
    <row r="62804" spans="6:8" x14ac:dyDescent="0.25">
      <c r="F62804" s="11"/>
      <c r="G62804" s="11"/>
      <c r="H62804" s="11"/>
    </row>
    <row r="62805" spans="6:8" x14ac:dyDescent="0.25">
      <c r="F62805" s="11"/>
      <c r="G62805" s="11"/>
      <c r="H62805" s="11"/>
    </row>
    <row r="62806" spans="6:8" x14ac:dyDescent="0.25">
      <c r="F62806" s="11"/>
      <c r="G62806" s="11"/>
      <c r="H62806" s="11"/>
    </row>
    <row r="62807" spans="6:8" x14ac:dyDescent="0.25">
      <c r="F62807" s="11"/>
      <c r="G62807" s="11"/>
      <c r="H62807" s="11"/>
    </row>
    <row r="62808" spans="6:8" x14ac:dyDescent="0.25">
      <c r="F62808" s="11"/>
      <c r="G62808" s="11"/>
      <c r="H62808" s="11"/>
    </row>
    <row r="62809" spans="6:8" x14ac:dyDescent="0.25">
      <c r="F62809" s="11"/>
      <c r="G62809" s="11"/>
      <c r="H62809" s="11"/>
    </row>
    <row r="62810" spans="6:8" x14ac:dyDescent="0.25">
      <c r="F62810" s="11"/>
      <c r="G62810" s="11"/>
      <c r="H62810" s="11"/>
    </row>
    <row r="62811" spans="6:8" x14ac:dyDescent="0.25">
      <c r="F62811" s="11"/>
      <c r="G62811" s="11"/>
      <c r="H62811" s="11"/>
    </row>
    <row r="62812" spans="6:8" x14ac:dyDescent="0.25">
      <c r="F62812" s="11"/>
      <c r="G62812" s="11"/>
      <c r="H62812" s="11"/>
    </row>
    <row r="62813" spans="6:8" x14ac:dyDescent="0.25">
      <c r="F62813" s="11"/>
      <c r="G62813" s="11"/>
      <c r="H62813" s="11"/>
    </row>
    <row r="62814" spans="6:8" x14ac:dyDescent="0.25">
      <c r="F62814" s="11"/>
      <c r="G62814" s="11"/>
      <c r="H62814" s="11"/>
    </row>
    <row r="62815" spans="6:8" x14ac:dyDescent="0.25">
      <c r="F62815" s="11"/>
      <c r="G62815" s="11"/>
      <c r="H62815" s="11"/>
    </row>
    <row r="62816" spans="6:8" x14ac:dyDescent="0.25">
      <c r="F62816" s="11"/>
      <c r="G62816" s="11"/>
      <c r="H62816" s="11"/>
    </row>
    <row r="62817" spans="6:8" x14ac:dyDescent="0.25">
      <c r="F62817" s="11"/>
      <c r="G62817" s="11"/>
      <c r="H62817" s="11"/>
    </row>
    <row r="62818" spans="6:8" x14ac:dyDescent="0.25">
      <c r="F62818" s="11"/>
      <c r="G62818" s="11"/>
      <c r="H62818" s="11"/>
    </row>
    <row r="62819" spans="6:8" x14ac:dyDescent="0.25">
      <c r="F62819" s="11"/>
      <c r="G62819" s="11"/>
      <c r="H62819" s="11"/>
    </row>
    <row r="62820" spans="6:8" x14ac:dyDescent="0.25">
      <c r="F62820" s="11"/>
      <c r="G62820" s="11"/>
      <c r="H62820" s="11"/>
    </row>
    <row r="62821" spans="6:8" x14ac:dyDescent="0.25">
      <c r="F62821" s="11"/>
      <c r="G62821" s="11"/>
      <c r="H62821" s="11"/>
    </row>
    <row r="62822" spans="6:8" x14ac:dyDescent="0.25">
      <c r="F62822" s="11"/>
      <c r="G62822" s="11"/>
      <c r="H62822" s="11"/>
    </row>
    <row r="62823" spans="6:8" x14ac:dyDescent="0.25">
      <c r="F62823" s="11"/>
      <c r="G62823" s="11"/>
      <c r="H62823" s="11"/>
    </row>
    <row r="62824" spans="6:8" x14ac:dyDescent="0.25">
      <c r="F62824" s="11"/>
      <c r="G62824" s="11"/>
      <c r="H62824" s="11"/>
    </row>
    <row r="62825" spans="6:8" x14ac:dyDescent="0.25">
      <c r="F62825" s="11"/>
      <c r="G62825" s="11"/>
      <c r="H62825" s="11"/>
    </row>
    <row r="62826" spans="6:8" x14ac:dyDescent="0.25">
      <c r="F62826" s="11"/>
      <c r="G62826" s="11"/>
      <c r="H62826" s="11"/>
    </row>
    <row r="62827" spans="6:8" x14ac:dyDescent="0.25">
      <c r="F62827" s="11"/>
      <c r="G62827" s="11"/>
      <c r="H62827" s="11"/>
    </row>
    <row r="62828" spans="6:8" x14ac:dyDescent="0.25">
      <c r="F62828" s="11"/>
      <c r="G62828" s="11"/>
      <c r="H62828" s="11"/>
    </row>
    <row r="62829" spans="6:8" x14ac:dyDescent="0.25">
      <c r="F62829" s="11"/>
      <c r="G62829" s="11"/>
      <c r="H62829" s="11"/>
    </row>
    <row r="62830" spans="6:8" x14ac:dyDescent="0.25">
      <c r="F62830" s="11"/>
      <c r="G62830" s="11"/>
      <c r="H62830" s="11"/>
    </row>
    <row r="62831" spans="6:8" x14ac:dyDescent="0.25">
      <c r="F62831" s="11"/>
      <c r="G62831" s="11"/>
      <c r="H62831" s="11"/>
    </row>
    <row r="62832" spans="6:8" x14ac:dyDescent="0.25">
      <c r="F62832" s="11"/>
      <c r="G62832" s="11"/>
      <c r="H62832" s="11"/>
    </row>
    <row r="62833" spans="6:8" x14ac:dyDescent="0.25">
      <c r="F62833" s="11"/>
      <c r="G62833" s="11"/>
      <c r="H62833" s="11"/>
    </row>
    <row r="62834" spans="6:8" x14ac:dyDescent="0.25">
      <c r="F62834" s="11"/>
      <c r="G62834" s="11"/>
      <c r="H62834" s="11"/>
    </row>
    <row r="62835" spans="6:8" x14ac:dyDescent="0.25">
      <c r="F62835" s="11"/>
      <c r="G62835" s="11"/>
      <c r="H62835" s="11"/>
    </row>
    <row r="62836" spans="6:8" x14ac:dyDescent="0.25">
      <c r="F62836" s="11"/>
      <c r="G62836" s="11"/>
      <c r="H62836" s="11"/>
    </row>
    <row r="62837" spans="6:8" x14ac:dyDescent="0.25">
      <c r="F62837" s="11"/>
      <c r="G62837" s="11"/>
      <c r="H62837" s="11"/>
    </row>
    <row r="62838" spans="6:8" x14ac:dyDescent="0.25">
      <c r="F62838" s="11"/>
      <c r="G62838" s="11"/>
      <c r="H62838" s="11"/>
    </row>
    <row r="62839" spans="6:8" x14ac:dyDescent="0.25">
      <c r="F62839" s="11"/>
      <c r="G62839" s="11"/>
      <c r="H62839" s="11"/>
    </row>
    <row r="62840" spans="6:8" x14ac:dyDescent="0.25">
      <c r="F62840" s="11"/>
      <c r="G62840" s="11"/>
      <c r="H62840" s="11"/>
    </row>
    <row r="62841" spans="6:8" x14ac:dyDescent="0.25">
      <c r="F62841" s="11"/>
      <c r="G62841" s="11"/>
      <c r="H62841" s="11"/>
    </row>
    <row r="62842" spans="6:8" x14ac:dyDescent="0.25">
      <c r="F62842" s="11"/>
      <c r="G62842" s="11"/>
      <c r="H62842" s="11"/>
    </row>
    <row r="62843" spans="6:8" x14ac:dyDescent="0.25">
      <c r="F62843" s="11"/>
      <c r="G62843" s="11"/>
      <c r="H62843" s="11"/>
    </row>
    <row r="62844" spans="6:8" x14ac:dyDescent="0.25">
      <c r="F62844" s="11"/>
      <c r="G62844" s="11"/>
      <c r="H62844" s="11"/>
    </row>
    <row r="62845" spans="6:8" x14ac:dyDescent="0.25">
      <c r="F62845" s="11"/>
      <c r="G62845" s="11"/>
      <c r="H62845" s="11"/>
    </row>
    <row r="62846" spans="6:8" x14ac:dyDescent="0.25">
      <c r="F62846" s="11"/>
      <c r="G62846" s="11"/>
      <c r="H62846" s="11"/>
    </row>
    <row r="62847" spans="6:8" x14ac:dyDescent="0.25">
      <c r="F62847" s="11"/>
      <c r="G62847" s="11"/>
      <c r="H62847" s="11"/>
    </row>
    <row r="62848" spans="6:8" x14ac:dyDescent="0.25">
      <c r="F62848" s="11"/>
      <c r="G62848" s="11"/>
      <c r="H62848" s="11"/>
    </row>
    <row r="62849" spans="6:8" x14ac:dyDescent="0.25">
      <c r="F62849" s="11"/>
      <c r="G62849" s="11"/>
      <c r="H62849" s="11"/>
    </row>
    <row r="62850" spans="6:8" x14ac:dyDescent="0.25">
      <c r="F62850" s="11"/>
      <c r="G62850" s="11"/>
      <c r="H62850" s="11"/>
    </row>
    <row r="62851" spans="6:8" x14ac:dyDescent="0.25">
      <c r="F62851" s="11"/>
      <c r="G62851" s="11"/>
      <c r="H62851" s="11"/>
    </row>
    <row r="62852" spans="6:8" x14ac:dyDescent="0.25">
      <c r="F62852" s="11"/>
      <c r="G62852" s="11"/>
      <c r="H62852" s="11"/>
    </row>
    <row r="62853" spans="6:8" x14ac:dyDescent="0.25">
      <c r="F62853" s="11"/>
      <c r="G62853" s="11"/>
      <c r="H62853" s="11"/>
    </row>
    <row r="62854" spans="6:8" x14ac:dyDescent="0.25">
      <c r="F62854" s="11"/>
      <c r="G62854" s="11"/>
      <c r="H62854" s="11"/>
    </row>
    <row r="62855" spans="6:8" x14ac:dyDescent="0.25">
      <c r="F62855" s="11"/>
      <c r="G62855" s="11"/>
      <c r="H62855" s="11"/>
    </row>
    <row r="62856" spans="6:8" x14ac:dyDescent="0.25">
      <c r="F62856" s="11"/>
      <c r="G62856" s="11"/>
      <c r="H62856" s="11"/>
    </row>
    <row r="62857" spans="6:8" x14ac:dyDescent="0.25">
      <c r="F62857" s="11"/>
      <c r="G62857" s="11"/>
      <c r="H62857" s="11"/>
    </row>
    <row r="62858" spans="6:8" x14ac:dyDescent="0.25">
      <c r="F62858" s="11"/>
      <c r="G62858" s="11"/>
      <c r="H62858" s="11"/>
    </row>
    <row r="62859" spans="6:8" x14ac:dyDescent="0.25">
      <c r="F62859" s="11"/>
      <c r="G62859" s="11"/>
      <c r="H62859" s="11"/>
    </row>
    <row r="62860" spans="6:8" x14ac:dyDescent="0.25">
      <c r="F62860" s="11"/>
      <c r="G62860" s="11"/>
      <c r="H62860" s="11"/>
    </row>
    <row r="62861" spans="6:8" x14ac:dyDescent="0.25">
      <c r="F62861" s="11"/>
      <c r="G62861" s="11"/>
      <c r="H62861" s="11"/>
    </row>
    <row r="62862" spans="6:8" x14ac:dyDescent="0.25">
      <c r="F62862" s="11"/>
      <c r="G62862" s="11"/>
      <c r="H62862" s="11"/>
    </row>
    <row r="62863" spans="6:8" x14ac:dyDescent="0.25">
      <c r="F62863" s="11"/>
      <c r="G62863" s="11"/>
      <c r="H62863" s="11"/>
    </row>
    <row r="62864" spans="6:8" x14ac:dyDescent="0.25">
      <c r="F62864" s="11"/>
      <c r="G62864" s="11"/>
      <c r="H62864" s="11"/>
    </row>
    <row r="62865" spans="6:8" x14ac:dyDescent="0.25">
      <c r="F62865" s="11"/>
      <c r="G62865" s="11"/>
      <c r="H62865" s="11"/>
    </row>
    <row r="62866" spans="6:8" x14ac:dyDescent="0.25">
      <c r="F62866" s="11"/>
      <c r="G62866" s="11"/>
      <c r="H62866" s="11"/>
    </row>
    <row r="62867" spans="6:8" x14ac:dyDescent="0.25">
      <c r="F62867" s="11"/>
      <c r="G62867" s="11"/>
      <c r="H62867" s="11"/>
    </row>
    <row r="62868" spans="6:8" x14ac:dyDescent="0.25">
      <c r="F62868" s="11"/>
      <c r="G62868" s="11"/>
      <c r="H62868" s="11"/>
    </row>
    <row r="62869" spans="6:8" x14ac:dyDescent="0.25">
      <c r="F62869" s="11"/>
      <c r="G62869" s="11"/>
      <c r="H62869" s="11"/>
    </row>
    <row r="62870" spans="6:8" x14ac:dyDescent="0.25">
      <c r="F62870" s="11"/>
      <c r="G62870" s="11"/>
      <c r="H62870" s="11"/>
    </row>
    <row r="62871" spans="6:8" x14ac:dyDescent="0.25">
      <c r="F62871" s="11"/>
      <c r="G62871" s="11"/>
      <c r="H62871" s="11"/>
    </row>
    <row r="62872" spans="6:8" x14ac:dyDescent="0.25">
      <c r="F62872" s="11"/>
      <c r="G62872" s="11"/>
      <c r="H62872" s="11"/>
    </row>
    <row r="62873" spans="6:8" x14ac:dyDescent="0.25">
      <c r="F62873" s="11"/>
      <c r="G62873" s="11"/>
      <c r="H62873" s="11"/>
    </row>
    <row r="62874" spans="6:8" x14ac:dyDescent="0.25">
      <c r="F62874" s="11"/>
      <c r="G62874" s="11"/>
      <c r="H62874" s="11"/>
    </row>
    <row r="62875" spans="6:8" x14ac:dyDescent="0.25">
      <c r="F62875" s="11"/>
      <c r="G62875" s="11"/>
      <c r="H62875" s="11"/>
    </row>
    <row r="62876" spans="6:8" x14ac:dyDescent="0.25">
      <c r="F62876" s="11"/>
      <c r="G62876" s="11"/>
      <c r="H62876" s="11"/>
    </row>
    <row r="62877" spans="6:8" x14ac:dyDescent="0.25">
      <c r="F62877" s="11"/>
      <c r="G62877" s="11"/>
      <c r="H62877" s="11"/>
    </row>
    <row r="62878" spans="6:8" x14ac:dyDescent="0.25">
      <c r="F62878" s="11"/>
      <c r="G62878" s="11"/>
      <c r="H62878" s="11"/>
    </row>
    <row r="62879" spans="6:8" x14ac:dyDescent="0.25">
      <c r="F62879" s="11"/>
      <c r="G62879" s="11"/>
      <c r="H62879" s="11"/>
    </row>
    <row r="62880" spans="6:8" x14ac:dyDescent="0.25">
      <c r="F62880" s="11"/>
      <c r="G62880" s="11"/>
      <c r="H62880" s="11"/>
    </row>
    <row r="62881" spans="6:8" x14ac:dyDescent="0.25">
      <c r="F62881" s="11"/>
      <c r="G62881" s="11"/>
      <c r="H62881" s="11"/>
    </row>
    <row r="62882" spans="6:8" x14ac:dyDescent="0.25">
      <c r="F62882" s="11"/>
      <c r="G62882" s="11"/>
      <c r="H62882" s="11"/>
    </row>
    <row r="62883" spans="6:8" x14ac:dyDescent="0.25">
      <c r="F62883" s="11"/>
      <c r="G62883" s="11"/>
      <c r="H62883" s="11"/>
    </row>
    <row r="62884" spans="6:8" x14ac:dyDescent="0.25">
      <c r="F62884" s="11"/>
      <c r="G62884" s="11"/>
      <c r="H62884" s="11"/>
    </row>
    <row r="62885" spans="6:8" x14ac:dyDescent="0.25">
      <c r="F62885" s="11"/>
      <c r="G62885" s="11"/>
      <c r="H62885" s="11"/>
    </row>
    <row r="62886" spans="6:8" x14ac:dyDescent="0.25">
      <c r="F62886" s="11"/>
      <c r="G62886" s="11"/>
      <c r="H62886" s="11"/>
    </row>
    <row r="62887" spans="6:8" x14ac:dyDescent="0.25">
      <c r="F62887" s="11"/>
      <c r="G62887" s="11"/>
      <c r="H62887" s="11"/>
    </row>
    <row r="62888" spans="6:8" x14ac:dyDescent="0.25">
      <c r="F62888" s="11"/>
      <c r="G62888" s="11"/>
      <c r="H62888" s="11"/>
    </row>
    <row r="62889" spans="6:8" x14ac:dyDescent="0.25">
      <c r="F62889" s="11"/>
      <c r="G62889" s="11"/>
      <c r="H62889" s="11"/>
    </row>
    <row r="62890" spans="6:8" x14ac:dyDescent="0.25">
      <c r="F62890" s="11"/>
      <c r="G62890" s="11"/>
      <c r="H62890" s="11"/>
    </row>
    <row r="62891" spans="6:8" x14ac:dyDescent="0.25">
      <c r="F62891" s="11"/>
      <c r="G62891" s="11"/>
      <c r="H62891" s="11"/>
    </row>
    <row r="62892" spans="6:8" x14ac:dyDescent="0.25">
      <c r="F62892" s="11"/>
      <c r="G62892" s="11"/>
      <c r="H62892" s="11"/>
    </row>
    <row r="62893" spans="6:8" x14ac:dyDescent="0.25">
      <c r="F62893" s="11"/>
      <c r="G62893" s="11"/>
      <c r="H62893" s="11"/>
    </row>
    <row r="62894" spans="6:8" x14ac:dyDescent="0.25">
      <c r="F62894" s="11"/>
      <c r="G62894" s="11"/>
      <c r="H62894" s="11"/>
    </row>
    <row r="62895" spans="6:8" x14ac:dyDescent="0.25">
      <c r="F62895" s="11"/>
      <c r="G62895" s="11"/>
      <c r="H62895" s="11"/>
    </row>
    <row r="62896" spans="6:8" x14ac:dyDescent="0.25">
      <c r="F62896" s="11"/>
      <c r="G62896" s="11"/>
      <c r="H62896" s="11"/>
    </row>
    <row r="62897" spans="6:8" x14ac:dyDescent="0.25">
      <c r="F62897" s="11"/>
      <c r="G62897" s="11"/>
      <c r="H62897" s="11"/>
    </row>
    <row r="62898" spans="6:8" x14ac:dyDescent="0.25">
      <c r="F62898" s="11"/>
      <c r="G62898" s="11"/>
      <c r="H62898" s="11"/>
    </row>
    <row r="62899" spans="6:8" x14ac:dyDescent="0.25">
      <c r="F62899" s="11"/>
      <c r="G62899" s="11"/>
      <c r="H62899" s="11"/>
    </row>
    <row r="62900" spans="6:8" x14ac:dyDescent="0.25">
      <c r="F62900" s="11"/>
      <c r="G62900" s="11"/>
      <c r="H62900" s="11"/>
    </row>
    <row r="62901" spans="6:8" x14ac:dyDescent="0.25">
      <c r="F62901" s="11"/>
      <c r="G62901" s="11"/>
      <c r="H62901" s="11"/>
    </row>
    <row r="62902" spans="6:8" x14ac:dyDescent="0.25">
      <c r="F62902" s="11"/>
      <c r="G62902" s="11"/>
      <c r="H62902" s="11"/>
    </row>
    <row r="62903" spans="6:8" x14ac:dyDescent="0.25">
      <c r="F62903" s="11"/>
      <c r="G62903" s="11"/>
      <c r="H62903" s="11"/>
    </row>
    <row r="62904" spans="6:8" x14ac:dyDescent="0.25">
      <c r="F62904" s="11"/>
      <c r="G62904" s="11"/>
      <c r="H62904" s="11"/>
    </row>
    <row r="62905" spans="6:8" x14ac:dyDescent="0.25">
      <c r="F62905" s="11"/>
      <c r="G62905" s="11"/>
      <c r="H62905" s="11"/>
    </row>
    <row r="62906" spans="6:8" x14ac:dyDescent="0.25">
      <c r="F62906" s="11"/>
      <c r="G62906" s="11"/>
      <c r="H62906" s="11"/>
    </row>
    <row r="62907" spans="6:8" x14ac:dyDescent="0.25">
      <c r="F62907" s="11"/>
      <c r="G62907" s="11"/>
      <c r="H62907" s="11"/>
    </row>
    <row r="62908" spans="6:8" x14ac:dyDescent="0.25">
      <c r="F62908" s="11"/>
      <c r="G62908" s="11"/>
      <c r="H62908" s="11"/>
    </row>
    <row r="62909" spans="6:8" x14ac:dyDescent="0.25">
      <c r="F62909" s="11"/>
      <c r="G62909" s="11"/>
      <c r="H62909" s="11"/>
    </row>
    <row r="62910" spans="6:8" x14ac:dyDescent="0.25">
      <c r="F62910" s="11"/>
      <c r="G62910" s="11"/>
      <c r="H62910" s="11"/>
    </row>
    <row r="62911" spans="6:8" x14ac:dyDescent="0.25">
      <c r="F62911" s="11"/>
      <c r="G62911" s="11"/>
      <c r="H62911" s="11"/>
    </row>
    <row r="62912" spans="6:8" x14ac:dyDescent="0.25">
      <c r="F62912" s="11"/>
      <c r="G62912" s="11"/>
      <c r="H62912" s="11"/>
    </row>
    <row r="62913" spans="6:8" x14ac:dyDescent="0.25">
      <c r="F62913" s="11"/>
      <c r="G62913" s="11"/>
      <c r="H62913" s="11"/>
    </row>
    <row r="62914" spans="6:8" x14ac:dyDescent="0.25">
      <c r="F62914" s="11"/>
      <c r="G62914" s="11"/>
      <c r="H62914" s="11"/>
    </row>
    <row r="62915" spans="6:8" x14ac:dyDescent="0.25">
      <c r="F62915" s="11"/>
      <c r="G62915" s="11"/>
      <c r="H62915" s="11"/>
    </row>
    <row r="62916" spans="6:8" x14ac:dyDescent="0.25">
      <c r="F62916" s="11"/>
      <c r="G62916" s="11"/>
      <c r="H62916" s="11"/>
    </row>
    <row r="62917" spans="6:8" x14ac:dyDescent="0.25">
      <c r="F62917" s="11"/>
      <c r="G62917" s="11"/>
      <c r="H62917" s="11"/>
    </row>
    <row r="62918" spans="6:8" x14ac:dyDescent="0.25">
      <c r="F62918" s="11"/>
      <c r="G62918" s="11"/>
      <c r="H62918" s="11"/>
    </row>
    <row r="62919" spans="6:8" x14ac:dyDescent="0.25">
      <c r="F62919" s="11"/>
      <c r="G62919" s="11"/>
      <c r="H62919" s="11"/>
    </row>
    <row r="62920" spans="6:8" x14ac:dyDescent="0.25">
      <c r="F62920" s="11"/>
      <c r="G62920" s="11"/>
      <c r="H62920" s="11"/>
    </row>
    <row r="62921" spans="6:8" x14ac:dyDescent="0.25">
      <c r="F62921" s="11"/>
      <c r="G62921" s="11"/>
      <c r="H62921" s="11"/>
    </row>
    <row r="62922" spans="6:8" x14ac:dyDescent="0.25">
      <c r="F62922" s="11"/>
      <c r="G62922" s="11"/>
      <c r="H62922" s="11"/>
    </row>
    <row r="62923" spans="6:8" x14ac:dyDescent="0.25">
      <c r="F62923" s="11"/>
      <c r="G62923" s="11"/>
      <c r="H62923" s="11"/>
    </row>
    <row r="62924" spans="6:8" x14ac:dyDescent="0.25">
      <c r="F62924" s="11"/>
      <c r="G62924" s="11"/>
      <c r="H62924" s="11"/>
    </row>
    <row r="62925" spans="6:8" x14ac:dyDescent="0.25">
      <c r="F62925" s="11"/>
      <c r="G62925" s="11"/>
      <c r="H62925" s="11"/>
    </row>
    <row r="62926" spans="6:8" x14ac:dyDescent="0.25">
      <c r="F62926" s="11"/>
      <c r="G62926" s="11"/>
      <c r="H62926" s="11"/>
    </row>
    <row r="62927" spans="6:8" x14ac:dyDescent="0.25">
      <c r="F62927" s="11"/>
      <c r="G62927" s="11"/>
      <c r="H62927" s="11"/>
    </row>
    <row r="62928" spans="6:8" x14ac:dyDescent="0.25">
      <c r="F62928" s="11"/>
      <c r="G62928" s="11"/>
      <c r="H62928" s="11"/>
    </row>
    <row r="62929" spans="6:8" x14ac:dyDescent="0.25">
      <c r="F62929" s="11"/>
      <c r="G62929" s="11"/>
      <c r="H62929" s="11"/>
    </row>
    <row r="62930" spans="6:8" x14ac:dyDescent="0.25">
      <c r="F62930" s="11"/>
      <c r="G62930" s="11"/>
      <c r="H62930" s="11"/>
    </row>
    <row r="62931" spans="6:8" x14ac:dyDescent="0.25">
      <c r="F62931" s="11"/>
      <c r="G62931" s="11"/>
      <c r="H62931" s="11"/>
    </row>
    <row r="62932" spans="6:8" x14ac:dyDescent="0.25">
      <c r="F62932" s="11"/>
      <c r="G62932" s="11"/>
      <c r="H62932" s="11"/>
    </row>
    <row r="62933" spans="6:8" x14ac:dyDescent="0.25">
      <c r="F62933" s="11"/>
      <c r="G62933" s="11"/>
      <c r="H62933" s="11"/>
    </row>
    <row r="62934" spans="6:8" x14ac:dyDescent="0.25">
      <c r="F62934" s="11"/>
      <c r="G62934" s="11"/>
      <c r="H62934" s="11"/>
    </row>
    <row r="62935" spans="6:8" x14ac:dyDescent="0.25">
      <c r="F62935" s="11"/>
      <c r="G62935" s="11"/>
      <c r="H62935" s="11"/>
    </row>
    <row r="62936" spans="6:8" x14ac:dyDescent="0.25">
      <c r="F62936" s="11"/>
      <c r="G62936" s="11"/>
      <c r="H62936" s="11"/>
    </row>
    <row r="62937" spans="6:8" x14ac:dyDescent="0.25">
      <c r="F62937" s="11"/>
      <c r="G62937" s="11"/>
      <c r="H62937" s="11"/>
    </row>
    <row r="62938" spans="6:8" x14ac:dyDescent="0.25">
      <c r="F62938" s="11"/>
      <c r="G62938" s="11"/>
      <c r="H62938" s="11"/>
    </row>
    <row r="62939" spans="6:8" x14ac:dyDescent="0.25">
      <c r="F62939" s="11"/>
      <c r="G62939" s="11"/>
      <c r="H62939" s="11"/>
    </row>
    <row r="62940" spans="6:8" x14ac:dyDescent="0.25">
      <c r="F62940" s="11"/>
      <c r="G62940" s="11"/>
      <c r="H62940" s="11"/>
    </row>
    <row r="62941" spans="6:8" x14ac:dyDescent="0.25">
      <c r="F62941" s="11"/>
      <c r="G62941" s="11"/>
      <c r="H62941" s="11"/>
    </row>
    <row r="62942" spans="6:8" x14ac:dyDescent="0.25">
      <c r="F62942" s="11"/>
      <c r="G62942" s="11"/>
      <c r="H62942" s="11"/>
    </row>
    <row r="62943" spans="6:8" x14ac:dyDescent="0.25">
      <c r="F62943" s="11"/>
      <c r="G62943" s="11"/>
      <c r="H62943" s="11"/>
    </row>
    <row r="62944" spans="6:8" x14ac:dyDescent="0.25">
      <c r="F62944" s="11"/>
      <c r="G62944" s="11"/>
      <c r="H62944" s="11"/>
    </row>
    <row r="62945" spans="6:8" x14ac:dyDescent="0.25">
      <c r="F62945" s="11"/>
      <c r="G62945" s="11"/>
      <c r="H62945" s="11"/>
    </row>
    <row r="62946" spans="6:8" x14ac:dyDescent="0.25">
      <c r="F62946" s="11"/>
      <c r="G62946" s="11"/>
      <c r="H62946" s="11"/>
    </row>
    <row r="62947" spans="6:8" x14ac:dyDescent="0.25">
      <c r="F62947" s="11"/>
      <c r="G62947" s="11"/>
      <c r="H62947" s="11"/>
    </row>
    <row r="62948" spans="6:8" x14ac:dyDescent="0.25">
      <c r="F62948" s="11"/>
      <c r="G62948" s="11"/>
      <c r="H62948" s="11"/>
    </row>
    <row r="62949" spans="6:8" x14ac:dyDescent="0.25">
      <c r="F62949" s="11"/>
      <c r="G62949" s="11"/>
      <c r="H62949" s="11"/>
    </row>
    <row r="62950" spans="6:8" x14ac:dyDescent="0.25">
      <c r="F62950" s="11"/>
      <c r="G62950" s="11"/>
      <c r="H62950" s="11"/>
    </row>
    <row r="62951" spans="6:8" x14ac:dyDescent="0.25">
      <c r="F62951" s="11"/>
      <c r="G62951" s="11"/>
      <c r="H62951" s="11"/>
    </row>
    <row r="62952" spans="6:8" x14ac:dyDescent="0.25">
      <c r="F62952" s="11"/>
      <c r="G62952" s="11"/>
      <c r="H62952" s="11"/>
    </row>
    <row r="62953" spans="6:8" x14ac:dyDescent="0.25">
      <c r="F62953" s="11"/>
      <c r="G62953" s="11"/>
      <c r="H62953" s="11"/>
    </row>
    <row r="62954" spans="6:8" x14ac:dyDescent="0.25">
      <c r="F62954" s="11"/>
      <c r="G62954" s="11"/>
      <c r="H62954" s="11"/>
    </row>
    <row r="62955" spans="6:8" x14ac:dyDescent="0.25">
      <c r="F62955" s="11"/>
      <c r="G62955" s="11"/>
      <c r="H62955" s="11"/>
    </row>
    <row r="62956" spans="6:8" x14ac:dyDescent="0.25">
      <c r="F62956" s="11"/>
      <c r="G62956" s="11"/>
      <c r="H62956" s="11"/>
    </row>
    <row r="62957" spans="6:8" x14ac:dyDescent="0.25">
      <c r="F62957" s="11"/>
      <c r="G62957" s="11"/>
      <c r="H62957" s="11"/>
    </row>
    <row r="62958" spans="6:8" x14ac:dyDescent="0.25">
      <c r="F62958" s="11"/>
      <c r="G62958" s="11"/>
      <c r="H62958" s="11"/>
    </row>
    <row r="62959" spans="6:8" x14ac:dyDescent="0.25">
      <c r="F62959" s="11"/>
      <c r="G62959" s="11"/>
      <c r="H62959" s="11"/>
    </row>
    <row r="62960" spans="6:8" x14ac:dyDescent="0.25">
      <c r="F62960" s="11"/>
      <c r="G62960" s="11"/>
      <c r="H62960" s="11"/>
    </row>
    <row r="62961" spans="6:8" x14ac:dyDescent="0.25">
      <c r="F62961" s="11"/>
      <c r="G62961" s="11"/>
      <c r="H62961" s="11"/>
    </row>
    <row r="62962" spans="6:8" x14ac:dyDescent="0.25">
      <c r="F62962" s="11"/>
      <c r="G62962" s="11"/>
      <c r="H62962" s="11"/>
    </row>
    <row r="62963" spans="6:8" x14ac:dyDescent="0.25">
      <c r="F62963" s="11"/>
      <c r="G62963" s="11"/>
      <c r="H62963" s="11"/>
    </row>
    <row r="62964" spans="6:8" x14ac:dyDescent="0.25">
      <c r="F62964" s="11"/>
      <c r="G62964" s="11"/>
      <c r="H62964" s="11"/>
    </row>
    <row r="62965" spans="6:8" x14ac:dyDescent="0.25">
      <c r="F62965" s="11"/>
      <c r="G62965" s="11"/>
      <c r="H62965" s="11"/>
    </row>
    <row r="62966" spans="6:8" x14ac:dyDescent="0.25">
      <c r="F62966" s="11"/>
      <c r="G62966" s="11"/>
      <c r="H62966" s="11"/>
    </row>
    <row r="62967" spans="6:8" x14ac:dyDescent="0.25">
      <c r="F62967" s="11"/>
      <c r="G62967" s="11"/>
      <c r="H62967" s="11"/>
    </row>
    <row r="62968" spans="6:8" x14ac:dyDescent="0.25">
      <c r="F62968" s="11"/>
      <c r="G62968" s="11"/>
      <c r="H62968" s="11"/>
    </row>
    <row r="62969" spans="6:8" x14ac:dyDescent="0.25">
      <c r="F62969" s="11"/>
      <c r="G62969" s="11"/>
      <c r="H62969" s="11"/>
    </row>
    <row r="62970" spans="6:8" x14ac:dyDescent="0.25">
      <c r="F62970" s="11"/>
      <c r="G62970" s="11"/>
      <c r="H62970" s="11"/>
    </row>
    <row r="62971" spans="6:8" x14ac:dyDescent="0.25">
      <c r="F62971" s="11"/>
      <c r="G62971" s="11"/>
      <c r="H62971" s="11"/>
    </row>
    <row r="62972" spans="6:8" x14ac:dyDescent="0.25">
      <c r="F62972" s="11"/>
      <c r="G62972" s="11"/>
      <c r="H62972" s="11"/>
    </row>
    <row r="62973" spans="6:8" x14ac:dyDescent="0.25">
      <c r="F62973" s="11"/>
      <c r="G62973" s="11"/>
      <c r="H62973" s="11"/>
    </row>
    <row r="62974" spans="6:8" x14ac:dyDescent="0.25">
      <c r="F62974" s="11"/>
      <c r="G62974" s="11"/>
      <c r="H62974" s="11"/>
    </row>
    <row r="62975" spans="6:8" x14ac:dyDescent="0.25">
      <c r="F62975" s="11"/>
      <c r="G62975" s="11"/>
      <c r="H62975" s="11"/>
    </row>
    <row r="62976" spans="6:8" x14ac:dyDescent="0.25">
      <c r="F62976" s="11"/>
      <c r="G62976" s="11"/>
      <c r="H62976" s="11"/>
    </row>
    <row r="62977" spans="6:8" x14ac:dyDescent="0.25">
      <c r="F62977" s="11"/>
      <c r="G62977" s="11"/>
      <c r="H62977" s="11"/>
    </row>
    <row r="62978" spans="6:8" x14ac:dyDescent="0.25">
      <c r="F62978" s="11"/>
      <c r="G62978" s="11"/>
      <c r="H62978" s="11"/>
    </row>
    <row r="62979" spans="6:8" x14ac:dyDescent="0.25">
      <c r="F62979" s="11"/>
      <c r="G62979" s="11"/>
      <c r="H62979" s="11"/>
    </row>
    <row r="62980" spans="6:8" x14ac:dyDescent="0.25">
      <c r="F62980" s="11"/>
      <c r="G62980" s="11"/>
      <c r="H62980" s="11"/>
    </row>
    <row r="62981" spans="6:8" x14ac:dyDescent="0.25">
      <c r="F62981" s="11"/>
      <c r="G62981" s="11"/>
      <c r="H62981" s="11"/>
    </row>
    <row r="62982" spans="6:8" x14ac:dyDescent="0.25">
      <c r="F62982" s="11"/>
      <c r="G62982" s="11"/>
      <c r="H62982" s="11"/>
    </row>
    <row r="62983" spans="6:8" x14ac:dyDescent="0.25">
      <c r="F62983" s="11"/>
      <c r="G62983" s="11"/>
      <c r="H62983" s="11"/>
    </row>
    <row r="62984" spans="6:8" x14ac:dyDescent="0.25">
      <c r="F62984" s="11"/>
      <c r="G62984" s="11"/>
      <c r="H62984" s="11"/>
    </row>
    <row r="62985" spans="6:8" x14ac:dyDescent="0.25">
      <c r="F62985" s="11"/>
      <c r="G62985" s="11"/>
      <c r="H62985" s="11"/>
    </row>
    <row r="62986" spans="6:8" x14ac:dyDescent="0.25">
      <c r="F62986" s="11"/>
      <c r="G62986" s="11"/>
      <c r="H62986" s="11"/>
    </row>
    <row r="62987" spans="6:8" x14ac:dyDescent="0.25">
      <c r="F62987" s="11"/>
      <c r="G62987" s="11"/>
      <c r="H62987" s="11"/>
    </row>
    <row r="62988" spans="6:8" x14ac:dyDescent="0.25">
      <c r="F62988" s="11"/>
      <c r="G62988" s="11"/>
      <c r="H62988" s="11"/>
    </row>
    <row r="62989" spans="6:8" x14ac:dyDescent="0.25">
      <c r="F62989" s="11"/>
      <c r="G62989" s="11"/>
      <c r="H62989" s="11"/>
    </row>
    <row r="62990" spans="6:8" x14ac:dyDescent="0.25">
      <c r="F62990" s="11"/>
      <c r="G62990" s="11"/>
      <c r="H62990" s="11"/>
    </row>
    <row r="62991" spans="6:8" x14ac:dyDescent="0.25">
      <c r="F62991" s="11"/>
      <c r="G62991" s="11"/>
      <c r="H62991" s="11"/>
    </row>
    <row r="62992" spans="6:8" x14ac:dyDescent="0.25">
      <c r="F62992" s="11"/>
      <c r="G62992" s="11"/>
      <c r="H62992" s="11"/>
    </row>
    <row r="62993" spans="6:8" x14ac:dyDescent="0.25">
      <c r="F62993" s="11"/>
      <c r="G62993" s="11"/>
      <c r="H62993" s="11"/>
    </row>
    <row r="62994" spans="6:8" x14ac:dyDescent="0.25">
      <c r="F62994" s="11"/>
      <c r="G62994" s="11"/>
      <c r="H62994" s="11"/>
    </row>
    <row r="62995" spans="6:8" x14ac:dyDescent="0.25">
      <c r="F62995" s="11"/>
      <c r="G62995" s="11"/>
      <c r="H62995" s="11"/>
    </row>
    <row r="62996" spans="6:8" x14ac:dyDescent="0.25">
      <c r="F62996" s="11"/>
      <c r="G62996" s="11"/>
      <c r="H62996" s="11"/>
    </row>
    <row r="62997" spans="6:8" x14ac:dyDescent="0.25">
      <c r="F62997" s="11"/>
      <c r="G62997" s="11"/>
      <c r="H62997" s="11"/>
    </row>
    <row r="62998" spans="6:8" x14ac:dyDescent="0.25">
      <c r="F62998" s="11"/>
      <c r="G62998" s="11"/>
      <c r="H62998" s="11"/>
    </row>
    <row r="62999" spans="6:8" x14ac:dyDescent="0.25">
      <c r="F62999" s="11"/>
      <c r="G62999" s="11"/>
      <c r="H62999" s="11"/>
    </row>
    <row r="63000" spans="6:8" x14ac:dyDescent="0.25">
      <c r="F63000" s="11"/>
      <c r="G63000" s="11"/>
      <c r="H63000" s="11"/>
    </row>
    <row r="63001" spans="6:8" x14ac:dyDescent="0.25">
      <c r="F63001" s="11"/>
      <c r="G63001" s="11"/>
      <c r="H63001" s="11"/>
    </row>
    <row r="63002" spans="6:8" x14ac:dyDescent="0.25">
      <c r="F63002" s="11"/>
      <c r="G63002" s="11"/>
      <c r="H63002" s="11"/>
    </row>
    <row r="63003" spans="6:8" x14ac:dyDescent="0.25">
      <c r="F63003" s="11"/>
      <c r="G63003" s="11"/>
      <c r="H63003" s="11"/>
    </row>
    <row r="63004" spans="6:8" x14ac:dyDescent="0.25">
      <c r="F63004" s="11"/>
      <c r="G63004" s="11"/>
      <c r="H63004" s="11"/>
    </row>
    <row r="63005" spans="6:8" x14ac:dyDescent="0.25">
      <c r="F63005" s="11"/>
      <c r="G63005" s="11"/>
      <c r="H63005" s="11"/>
    </row>
    <row r="63006" spans="6:8" x14ac:dyDescent="0.25">
      <c r="F63006" s="11"/>
      <c r="G63006" s="11"/>
      <c r="H63006" s="11"/>
    </row>
    <row r="63007" spans="6:8" x14ac:dyDescent="0.25">
      <c r="F63007" s="11"/>
      <c r="G63007" s="11"/>
      <c r="H63007" s="11"/>
    </row>
    <row r="63008" spans="6:8" x14ac:dyDescent="0.25">
      <c r="F63008" s="11"/>
      <c r="G63008" s="11"/>
      <c r="H63008" s="11"/>
    </row>
    <row r="63009" spans="6:8" x14ac:dyDescent="0.25">
      <c r="F63009" s="11"/>
      <c r="G63009" s="11"/>
      <c r="H63009" s="11"/>
    </row>
    <row r="63010" spans="6:8" x14ac:dyDescent="0.25">
      <c r="F63010" s="11"/>
      <c r="G63010" s="11"/>
      <c r="H63010" s="11"/>
    </row>
    <row r="63011" spans="6:8" x14ac:dyDescent="0.25">
      <c r="F63011" s="11"/>
      <c r="G63011" s="11"/>
      <c r="H63011" s="11"/>
    </row>
    <row r="63012" spans="6:8" x14ac:dyDescent="0.25">
      <c r="F63012" s="11"/>
      <c r="G63012" s="11"/>
      <c r="H63012" s="11"/>
    </row>
    <row r="63013" spans="6:8" x14ac:dyDescent="0.25">
      <c r="F63013" s="11"/>
      <c r="G63013" s="11"/>
      <c r="H63013" s="11"/>
    </row>
    <row r="63014" spans="6:8" x14ac:dyDescent="0.25">
      <c r="F63014" s="11"/>
      <c r="G63014" s="11"/>
      <c r="H63014" s="11"/>
    </row>
    <row r="63015" spans="6:8" x14ac:dyDescent="0.25">
      <c r="F63015" s="11"/>
      <c r="G63015" s="11"/>
      <c r="H63015" s="11"/>
    </row>
    <row r="63016" spans="6:8" x14ac:dyDescent="0.25">
      <c r="F63016" s="11"/>
      <c r="G63016" s="11"/>
      <c r="H63016" s="11"/>
    </row>
    <row r="63017" spans="6:8" x14ac:dyDescent="0.25">
      <c r="F63017" s="11"/>
      <c r="G63017" s="11"/>
      <c r="H63017" s="11"/>
    </row>
    <row r="63018" spans="6:8" x14ac:dyDescent="0.25">
      <c r="F63018" s="11"/>
      <c r="G63018" s="11"/>
      <c r="H63018" s="11"/>
    </row>
    <row r="63019" spans="6:8" x14ac:dyDescent="0.25">
      <c r="F63019" s="11"/>
      <c r="G63019" s="11"/>
      <c r="H63019" s="11"/>
    </row>
    <row r="63020" spans="6:8" x14ac:dyDescent="0.25">
      <c r="F63020" s="11"/>
      <c r="G63020" s="11"/>
      <c r="H63020" s="11"/>
    </row>
    <row r="63021" spans="6:8" x14ac:dyDescent="0.25">
      <c r="F63021" s="11"/>
      <c r="G63021" s="11"/>
      <c r="H63021" s="11"/>
    </row>
    <row r="63022" spans="6:8" x14ac:dyDescent="0.25">
      <c r="F63022" s="11"/>
      <c r="G63022" s="11"/>
      <c r="H63022" s="11"/>
    </row>
    <row r="63023" spans="6:8" x14ac:dyDescent="0.25">
      <c r="F63023" s="11"/>
      <c r="G63023" s="11"/>
      <c r="H63023" s="11"/>
    </row>
    <row r="63024" spans="6:8" x14ac:dyDescent="0.25">
      <c r="F63024" s="11"/>
      <c r="G63024" s="11"/>
      <c r="H63024" s="11"/>
    </row>
    <row r="63025" spans="6:8" x14ac:dyDescent="0.25">
      <c r="F63025" s="11"/>
      <c r="G63025" s="11"/>
      <c r="H63025" s="11"/>
    </row>
    <row r="63026" spans="6:8" x14ac:dyDescent="0.25">
      <c r="F63026" s="11"/>
      <c r="G63026" s="11"/>
      <c r="H63026" s="11"/>
    </row>
    <row r="63027" spans="6:8" x14ac:dyDescent="0.25">
      <c r="F63027" s="11"/>
      <c r="G63027" s="11"/>
      <c r="H63027" s="11"/>
    </row>
    <row r="63028" spans="6:8" x14ac:dyDescent="0.25">
      <c r="F63028" s="11"/>
      <c r="G63028" s="11"/>
      <c r="H63028" s="11"/>
    </row>
    <row r="63029" spans="6:8" x14ac:dyDescent="0.25">
      <c r="F63029" s="11"/>
      <c r="G63029" s="11"/>
      <c r="H63029" s="11"/>
    </row>
    <row r="63030" spans="6:8" x14ac:dyDescent="0.25">
      <c r="F63030" s="11"/>
      <c r="G63030" s="11"/>
      <c r="H63030" s="11"/>
    </row>
    <row r="63031" spans="6:8" x14ac:dyDescent="0.25">
      <c r="F63031" s="11"/>
      <c r="G63031" s="11"/>
      <c r="H63031" s="11"/>
    </row>
    <row r="63032" spans="6:8" x14ac:dyDescent="0.25">
      <c r="F63032" s="11"/>
      <c r="G63032" s="11"/>
      <c r="H63032" s="11"/>
    </row>
    <row r="63033" spans="6:8" x14ac:dyDescent="0.25">
      <c r="F63033" s="11"/>
      <c r="G63033" s="11"/>
      <c r="H63033" s="11"/>
    </row>
    <row r="63034" spans="6:8" x14ac:dyDescent="0.25">
      <c r="F63034" s="11"/>
      <c r="G63034" s="11"/>
      <c r="H63034" s="11"/>
    </row>
    <row r="63035" spans="6:8" x14ac:dyDescent="0.25">
      <c r="F63035" s="11"/>
      <c r="G63035" s="11"/>
      <c r="H63035" s="11"/>
    </row>
    <row r="63036" spans="6:8" x14ac:dyDescent="0.25">
      <c r="F63036" s="11"/>
      <c r="G63036" s="11"/>
      <c r="H63036" s="11"/>
    </row>
    <row r="63037" spans="6:8" x14ac:dyDescent="0.25">
      <c r="F63037" s="11"/>
      <c r="G63037" s="11"/>
      <c r="H63037" s="11"/>
    </row>
    <row r="63038" spans="6:8" x14ac:dyDescent="0.25">
      <c r="F63038" s="11"/>
      <c r="G63038" s="11"/>
      <c r="H63038" s="11"/>
    </row>
    <row r="63039" spans="6:8" x14ac:dyDescent="0.25">
      <c r="F63039" s="11"/>
      <c r="G63039" s="11"/>
      <c r="H63039" s="11"/>
    </row>
    <row r="63040" spans="6:8" x14ac:dyDescent="0.25">
      <c r="F63040" s="11"/>
      <c r="G63040" s="11"/>
      <c r="H63040" s="11"/>
    </row>
    <row r="63041" spans="6:8" x14ac:dyDescent="0.25">
      <c r="F63041" s="11"/>
      <c r="G63041" s="11"/>
      <c r="H63041" s="11"/>
    </row>
    <row r="63042" spans="6:8" x14ac:dyDescent="0.25">
      <c r="F63042" s="11"/>
      <c r="G63042" s="11"/>
      <c r="H63042" s="11"/>
    </row>
    <row r="63043" spans="6:8" x14ac:dyDescent="0.25">
      <c r="F63043" s="11"/>
      <c r="G63043" s="11"/>
      <c r="H63043" s="11"/>
    </row>
    <row r="63044" spans="6:8" x14ac:dyDescent="0.25">
      <c r="F63044" s="11"/>
      <c r="G63044" s="11"/>
      <c r="H63044" s="11"/>
    </row>
    <row r="63045" spans="6:8" x14ac:dyDescent="0.25">
      <c r="F63045" s="11"/>
      <c r="G63045" s="11"/>
      <c r="H63045" s="11"/>
    </row>
    <row r="63046" spans="6:8" x14ac:dyDescent="0.25">
      <c r="F63046" s="11"/>
      <c r="G63046" s="11"/>
      <c r="H63046" s="11"/>
    </row>
    <row r="63047" spans="6:8" x14ac:dyDescent="0.25">
      <c r="F63047" s="11"/>
      <c r="G63047" s="11"/>
      <c r="H63047" s="11"/>
    </row>
    <row r="63048" spans="6:8" x14ac:dyDescent="0.25">
      <c r="F63048" s="11"/>
      <c r="G63048" s="11"/>
      <c r="H63048" s="11"/>
    </row>
    <row r="63049" spans="6:8" x14ac:dyDescent="0.25">
      <c r="F63049" s="11"/>
      <c r="G63049" s="11"/>
      <c r="H63049" s="11"/>
    </row>
    <row r="63050" spans="6:8" x14ac:dyDescent="0.25">
      <c r="F63050" s="11"/>
      <c r="G63050" s="11"/>
      <c r="H63050" s="11"/>
    </row>
    <row r="63051" spans="6:8" x14ac:dyDescent="0.25">
      <c r="F63051" s="11"/>
      <c r="G63051" s="11"/>
      <c r="H63051" s="11"/>
    </row>
    <row r="63052" spans="6:8" x14ac:dyDescent="0.25">
      <c r="F63052" s="11"/>
      <c r="G63052" s="11"/>
      <c r="H63052" s="11"/>
    </row>
    <row r="63053" spans="6:8" x14ac:dyDescent="0.25">
      <c r="F63053" s="11"/>
      <c r="G63053" s="11"/>
      <c r="H63053" s="11"/>
    </row>
    <row r="63054" spans="6:8" x14ac:dyDescent="0.25">
      <c r="F63054" s="11"/>
      <c r="G63054" s="11"/>
      <c r="H63054" s="11"/>
    </row>
    <row r="63055" spans="6:8" x14ac:dyDescent="0.25">
      <c r="F63055" s="11"/>
      <c r="G63055" s="11"/>
      <c r="H63055" s="11"/>
    </row>
    <row r="63056" spans="6:8" x14ac:dyDescent="0.25">
      <c r="F63056" s="11"/>
      <c r="G63056" s="11"/>
      <c r="H63056" s="11"/>
    </row>
    <row r="63057" spans="6:8" x14ac:dyDescent="0.25">
      <c r="F63057" s="11"/>
      <c r="G63057" s="11"/>
      <c r="H63057" s="11"/>
    </row>
    <row r="63058" spans="6:8" x14ac:dyDescent="0.25">
      <c r="F63058" s="11"/>
      <c r="G63058" s="11"/>
      <c r="H63058" s="11"/>
    </row>
    <row r="63059" spans="6:8" x14ac:dyDescent="0.25">
      <c r="F63059" s="11"/>
      <c r="G63059" s="11"/>
      <c r="H63059" s="11"/>
    </row>
    <row r="63060" spans="6:8" x14ac:dyDescent="0.25">
      <c r="F63060" s="11"/>
      <c r="G63060" s="11"/>
      <c r="H63060" s="11"/>
    </row>
    <row r="63061" spans="6:8" x14ac:dyDescent="0.25">
      <c r="F63061" s="11"/>
      <c r="G63061" s="11"/>
      <c r="H63061" s="11"/>
    </row>
    <row r="63062" spans="6:8" x14ac:dyDescent="0.25">
      <c r="F63062" s="11"/>
      <c r="G63062" s="11"/>
      <c r="H63062" s="11"/>
    </row>
    <row r="63063" spans="6:8" x14ac:dyDescent="0.25">
      <c r="F63063" s="11"/>
      <c r="G63063" s="11"/>
      <c r="H63063" s="11"/>
    </row>
    <row r="63064" spans="6:8" x14ac:dyDescent="0.25">
      <c r="F63064" s="11"/>
      <c r="G63064" s="11"/>
      <c r="H63064" s="11"/>
    </row>
    <row r="63065" spans="6:8" x14ac:dyDescent="0.25">
      <c r="F63065" s="11"/>
      <c r="G63065" s="11"/>
      <c r="H63065" s="11"/>
    </row>
    <row r="63066" spans="6:8" x14ac:dyDescent="0.25">
      <c r="F63066" s="11"/>
      <c r="G63066" s="11"/>
      <c r="H63066" s="11"/>
    </row>
    <row r="63067" spans="6:8" x14ac:dyDescent="0.25">
      <c r="F63067" s="11"/>
      <c r="G63067" s="11"/>
      <c r="H63067" s="11"/>
    </row>
    <row r="63068" spans="6:8" x14ac:dyDescent="0.25">
      <c r="F63068" s="11"/>
      <c r="G63068" s="11"/>
      <c r="H63068" s="11"/>
    </row>
    <row r="63069" spans="6:8" x14ac:dyDescent="0.25">
      <c r="F63069" s="11"/>
      <c r="G63069" s="11"/>
      <c r="H63069" s="11"/>
    </row>
    <row r="63070" spans="6:8" x14ac:dyDescent="0.25">
      <c r="F63070" s="11"/>
      <c r="G63070" s="11"/>
      <c r="H63070" s="11"/>
    </row>
    <row r="63071" spans="6:8" x14ac:dyDescent="0.25">
      <c r="F63071" s="11"/>
      <c r="G63071" s="11"/>
      <c r="H63071" s="11"/>
    </row>
    <row r="63072" spans="6:8" x14ac:dyDescent="0.25">
      <c r="F63072" s="11"/>
      <c r="G63072" s="11"/>
      <c r="H63072" s="11"/>
    </row>
    <row r="63073" spans="6:8" x14ac:dyDescent="0.25">
      <c r="F63073" s="11"/>
      <c r="G63073" s="11"/>
      <c r="H63073" s="11"/>
    </row>
    <row r="63074" spans="6:8" x14ac:dyDescent="0.25">
      <c r="F63074" s="11"/>
      <c r="G63074" s="11"/>
      <c r="H63074" s="11"/>
    </row>
    <row r="63075" spans="6:8" x14ac:dyDescent="0.25">
      <c r="F63075" s="11"/>
      <c r="G63075" s="11"/>
      <c r="H63075" s="11"/>
    </row>
    <row r="63076" spans="6:8" x14ac:dyDescent="0.25">
      <c r="F63076" s="11"/>
      <c r="G63076" s="11"/>
      <c r="H63076" s="11"/>
    </row>
    <row r="63077" spans="6:8" x14ac:dyDescent="0.25">
      <c r="F63077" s="11"/>
      <c r="G63077" s="11"/>
      <c r="H63077" s="11"/>
    </row>
    <row r="63078" spans="6:8" x14ac:dyDescent="0.25">
      <c r="F63078" s="11"/>
      <c r="G63078" s="11"/>
      <c r="H63078" s="11"/>
    </row>
    <row r="63079" spans="6:8" x14ac:dyDescent="0.25">
      <c r="F63079" s="11"/>
      <c r="G63079" s="11"/>
      <c r="H63079" s="11"/>
    </row>
    <row r="63080" spans="6:8" x14ac:dyDescent="0.25">
      <c r="F63080" s="11"/>
      <c r="G63080" s="11"/>
      <c r="H63080" s="11"/>
    </row>
    <row r="63081" spans="6:8" x14ac:dyDescent="0.25">
      <c r="F63081" s="11"/>
      <c r="G63081" s="11"/>
      <c r="H63081" s="11"/>
    </row>
    <row r="63082" spans="6:8" x14ac:dyDescent="0.25">
      <c r="F63082" s="11"/>
      <c r="G63082" s="11"/>
      <c r="H63082" s="11"/>
    </row>
    <row r="63083" spans="6:8" x14ac:dyDescent="0.25">
      <c r="F63083" s="11"/>
      <c r="G63083" s="11"/>
      <c r="H63083" s="11"/>
    </row>
    <row r="63084" spans="6:8" x14ac:dyDescent="0.25">
      <c r="F63084" s="11"/>
      <c r="G63084" s="11"/>
      <c r="H63084" s="11"/>
    </row>
    <row r="63085" spans="6:8" x14ac:dyDescent="0.25">
      <c r="F63085" s="11"/>
      <c r="G63085" s="11"/>
      <c r="H63085" s="11"/>
    </row>
    <row r="63086" spans="6:8" x14ac:dyDescent="0.25">
      <c r="F63086" s="11"/>
      <c r="G63086" s="11"/>
      <c r="H63086" s="11"/>
    </row>
    <row r="63087" spans="6:8" x14ac:dyDescent="0.25">
      <c r="F63087" s="11"/>
      <c r="G63087" s="11"/>
      <c r="H63087" s="11"/>
    </row>
    <row r="63088" spans="6:8" x14ac:dyDescent="0.25">
      <c r="F63088" s="11"/>
      <c r="G63088" s="11"/>
      <c r="H63088" s="11"/>
    </row>
    <row r="63089" spans="6:8" x14ac:dyDescent="0.25">
      <c r="F63089" s="11"/>
      <c r="G63089" s="11"/>
      <c r="H63089" s="11"/>
    </row>
    <row r="63090" spans="6:8" x14ac:dyDescent="0.25">
      <c r="F63090" s="11"/>
      <c r="G63090" s="11"/>
      <c r="H63090" s="11"/>
    </row>
    <row r="63091" spans="6:8" x14ac:dyDescent="0.25">
      <c r="F63091" s="11"/>
      <c r="G63091" s="11"/>
      <c r="H63091" s="11"/>
    </row>
    <row r="63092" spans="6:8" x14ac:dyDescent="0.25">
      <c r="F63092" s="11"/>
      <c r="G63092" s="11"/>
      <c r="H63092" s="11"/>
    </row>
    <row r="63093" spans="6:8" x14ac:dyDescent="0.25">
      <c r="F63093" s="11"/>
      <c r="G63093" s="11"/>
      <c r="H63093" s="11"/>
    </row>
    <row r="63094" spans="6:8" x14ac:dyDescent="0.25">
      <c r="F63094" s="11"/>
      <c r="G63094" s="11"/>
      <c r="H63094" s="11"/>
    </row>
    <row r="63095" spans="6:8" x14ac:dyDescent="0.25">
      <c r="F63095" s="11"/>
      <c r="G63095" s="11"/>
      <c r="H63095" s="11"/>
    </row>
    <row r="63096" spans="6:8" x14ac:dyDescent="0.25">
      <c r="F63096" s="11"/>
      <c r="G63096" s="11"/>
      <c r="H63096" s="11"/>
    </row>
    <row r="63097" spans="6:8" x14ac:dyDescent="0.25">
      <c r="F63097" s="11"/>
      <c r="G63097" s="11"/>
      <c r="H63097" s="11"/>
    </row>
    <row r="63098" spans="6:8" x14ac:dyDescent="0.25">
      <c r="F63098" s="11"/>
      <c r="G63098" s="11"/>
      <c r="H63098" s="11"/>
    </row>
    <row r="63099" spans="6:8" x14ac:dyDescent="0.25">
      <c r="F63099" s="11"/>
      <c r="G63099" s="11"/>
      <c r="H63099" s="11"/>
    </row>
    <row r="63100" spans="6:8" x14ac:dyDescent="0.25">
      <c r="F63100" s="11"/>
      <c r="G63100" s="11"/>
      <c r="H63100" s="11"/>
    </row>
    <row r="63101" spans="6:8" x14ac:dyDescent="0.25">
      <c r="F63101" s="11"/>
      <c r="G63101" s="11"/>
      <c r="H63101" s="11"/>
    </row>
    <row r="63102" spans="6:8" x14ac:dyDescent="0.25">
      <c r="F63102" s="11"/>
      <c r="G63102" s="11"/>
      <c r="H63102" s="11"/>
    </row>
    <row r="63103" spans="6:8" x14ac:dyDescent="0.25">
      <c r="F63103" s="11"/>
      <c r="G63103" s="11"/>
      <c r="H63103" s="11"/>
    </row>
    <row r="63104" spans="6:8" x14ac:dyDescent="0.25">
      <c r="F63104" s="11"/>
      <c r="G63104" s="11"/>
      <c r="H63104" s="11"/>
    </row>
    <row r="63105" spans="6:8" x14ac:dyDescent="0.25">
      <c r="F63105" s="11"/>
      <c r="G63105" s="11"/>
      <c r="H63105" s="11"/>
    </row>
    <row r="63106" spans="6:8" x14ac:dyDescent="0.25">
      <c r="F63106" s="11"/>
      <c r="G63106" s="11"/>
      <c r="H63106" s="11"/>
    </row>
    <row r="63107" spans="6:8" x14ac:dyDescent="0.25">
      <c r="F63107" s="11"/>
      <c r="G63107" s="11"/>
      <c r="H63107" s="11"/>
    </row>
    <row r="63108" spans="6:8" x14ac:dyDescent="0.25">
      <c r="F63108" s="11"/>
      <c r="G63108" s="11"/>
      <c r="H63108" s="11"/>
    </row>
    <row r="63109" spans="6:8" x14ac:dyDescent="0.25">
      <c r="F63109" s="11"/>
      <c r="G63109" s="11"/>
      <c r="H63109" s="11"/>
    </row>
    <row r="63110" spans="6:8" x14ac:dyDescent="0.25">
      <c r="F63110" s="11"/>
      <c r="G63110" s="11"/>
      <c r="H63110" s="11"/>
    </row>
    <row r="63111" spans="6:8" x14ac:dyDescent="0.25">
      <c r="F63111" s="11"/>
      <c r="G63111" s="11"/>
      <c r="H63111" s="11"/>
    </row>
    <row r="63112" spans="6:8" x14ac:dyDescent="0.25">
      <c r="F63112" s="11"/>
      <c r="G63112" s="11"/>
      <c r="H63112" s="11"/>
    </row>
    <row r="63113" spans="6:8" x14ac:dyDescent="0.25">
      <c r="F63113" s="11"/>
      <c r="G63113" s="11"/>
      <c r="H63113" s="11"/>
    </row>
    <row r="63114" spans="6:8" x14ac:dyDescent="0.25">
      <c r="F63114" s="11"/>
      <c r="G63114" s="11"/>
      <c r="H63114" s="11"/>
    </row>
    <row r="63115" spans="6:8" x14ac:dyDescent="0.25">
      <c r="F63115" s="11"/>
      <c r="G63115" s="11"/>
      <c r="H63115" s="11"/>
    </row>
    <row r="63116" spans="6:8" x14ac:dyDescent="0.25">
      <c r="F63116" s="11"/>
      <c r="G63116" s="11"/>
      <c r="H63116" s="11"/>
    </row>
    <row r="63117" spans="6:8" x14ac:dyDescent="0.25">
      <c r="F63117" s="11"/>
      <c r="G63117" s="11"/>
      <c r="H63117" s="11"/>
    </row>
    <row r="63118" spans="6:8" x14ac:dyDescent="0.25">
      <c r="F63118" s="11"/>
      <c r="G63118" s="11"/>
      <c r="H63118" s="11"/>
    </row>
    <row r="63119" spans="6:8" x14ac:dyDescent="0.25">
      <c r="F63119" s="11"/>
      <c r="G63119" s="11"/>
      <c r="H63119" s="11"/>
    </row>
    <row r="63120" spans="6:8" x14ac:dyDescent="0.25">
      <c r="F63120" s="11"/>
      <c r="G63120" s="11"/>
      <c r="H63120" s="11"/>
    </row>
    <row r="63121" spans="6:8" x14ac:dyDescent="0.25">
      <c r="F63121" s="11"/>
      <c r="G63121" s="11"/>
      <c r="H63121" s="11"/>
    </row>
    <row r="63122" spans="6:8" x14ac:dyDescent="0.25">
      <c r="F63122" s="11"/>
      <c r="G63122" s="11"/>
      <c r="H63122" s="11"/>
    </row>
    <row r="63123" spans="6:8" x14ac:dyDescent="0.25">
      <c r="F63123" s="11"/>
      <c r="G63123" s="11"/>
      <c r="H63123" s="11"/>
    </row>
    <row r="63124" spans="6:8" x14ac:dyDescent="0.25">
      <c r="F63124" s="11"/>
      <c r="G63124" s="11"/>
      <c r="H63124" s="11"/>
    </row>
    <row r="63125" spans="6:8" x14ac:dyDescent="0.25">
      <c r="F63125" s="11"/>
      <c r="G63125" s="11"/>
      <c r="H63125" s="11"/>
    </row>
    <row r="63126" spans="6:8" x14ac:dyDescent="0.25">
      <c r="F63126" s="11"/>
      <c r="G63126" s="11"/>
      <c r="H63126" s="11"/>
    </row>
    <row r="63127" spans="6:8" x14ac:dyDescent="0.25">
      <c r="F63127" s="11"/>
      <c r="G63127" s="11"/>
      <c r="H63127" s="11"/>
    </row>
    <row r="63128" spans="6:8" x14ac:dyDescent="0.25">
      <c r="F63128" s="11"/>
      <c r="G63128" s="11"/>
      <c r="H63128" s="11"/>
    </row>
    <row r="63129" spans="6:8" x14ac:dyDescent="0.25">
      <c r="F63129" s="11"/>
      <c r="G63129" s="11"/>
      <c r="H63129" s="11"/>
    </row>
    <row r="63130" spans="6:8" x14ac:dyDescent="0.25">
      <c r="F63130" s="11"/>
      <c r="G63130" s="11"/>
      <c r="H63130" s="11"/>
    </row>
    <row r="63131" spans="6:8" x14ac:dyDescent="0.25">
      <c r="F63131" s="11"/>
      <c r="G63131" s="11"/>
      <c r="H63131" s="11"/>
    </row>
    <row r="63132" spans="6:8" x14ac:dyDescent="0.25">
      <c r="F63132" s="11"/>
      <c r="G63132" s="11"/>
      <c r="H63132" s="11"/>
    </row>
    <row r="63133" spans="6:8" x14ac:dyDescent="0.25">
      <c r="F63133" s="11"/>
      <c r="G63133" s="11"/>
      <c r="H63133" s="11"/>
    </row>
    <row r="63134" spans="6:8" x14ac:dyDescent="0.25">
      <c r="F63134" s="11"/>
      <c r="G63134" s="11"/>
      <c r="H63134" s="11"/>
    </row>
    <row r="63135" spans="6:8" x14ac:dyDescent="0.25">
      <c r="F63135" s="11"/>
      <c r="G63135" s="11"/>
      <c r="H63135" s="11"/>
    </row>
    <row r="63136" spans="6:8" x14ac:dyDescent="0.25">
      <c r="F63136" s="11"/>
      <c r="G63136" s="11"/>
      <c r="H63136" s="11"/>
    </row>
    <row r="63137" spans="6:8" x14ac:dyDescent="0.25">
      <c r="F63137" s="11"/>
      <c r="G63137" s="11"/>
      <c r="H63137" s="11"/>
    </row>
    <row r="63138" spans="6:8" x14ac:dyDescent="0.25">
      <c r="F63138" s="11"/>
      <c r="G63138" s="11"/>
      <c r="H63138" s="11"/>
    </row>
    <row r="63139" spans="6:8" x14ac:dyDescent="0.25">
      <c r="F63139" s="11"/>
      <c r="G63139" s="11"/>
      <c r="H63139" s="11"/>
    </row>
    <row r="63140" spans="6:8" x14ac:dyDescent="0.25">
      <c r="F63140" s="11"/>
      <c r="G63140" s="11"/>
      <c r="H63140" s="11"/>
    </row>
    <row r="63141" spans="6:8" x14ac:dyDescent="0.25">
      <c r="F63141" s="11"/>
      <c r="G63141" s="11"/>
      <c r="H63141" s="11"/>
    </row>
    <row r="63142" spans="6:8" x14ac:dyDescent="0.25">
      <c r="F63142" s="11"/>
      <c r="G63142" s="11"/>
      <c r="H63142" s="11"/>
    </row>
    <row r="63143" spans="6:8" x14ac:dyDescent="0.25">
      <c r="F63143" s="11"/>
      <c r="G63143" s="11"/>
      <c r="H63143" s="11"/>
    </row>
    <row r="63144" spans="6:8" x14ac:dyDescent="0.25">
      <c r="F63144" s="11"/>
      <c r="G63144" s="11"/>
      <c r="H63144" s="11"/>
    </row>
    <row r="63145" spans="6:8" x14ac:dyDescent="0.25">
      <c r="F63145" s="11"/>
      <c r="G63145" s="11"/>
      <c r="H63145" s="11"/>
    </row>
    <row r="63146" spans="6:8" x14ac:dyDescent="0.25">
      <c r="F63146" s="11"/>
      <c r="G63146" s="11"/>
      <c r="H63146" s="11"/>
    </row>
    <row r="63147" spans="6:8" x14ac:dyDescent="0.25">
      <c r="F63147" s="11"/>
      <c r="G63147" s="11"/>
      <c r="H63147" s="11"/>
    </row>
    <row r="63148" spans="6:8" x14ac:dyDescent="0.25">
      <c r="F63148" s="11"/>
      <c r="G63148" s="11"/>
      <c r="H63148" s="11"/>
    </row>
    <row r="63149" spans="6:8" x14ac:dyDescent="0.25">
      <c r="F63149" s="11"/>
      <c r="G63149" s="11"/>
      <c r="H63149" s="11"/>
    </row>
    <row r="63150" spans="6:8" x14ac:dyDescent="0.25">
      <c r="F63150" s="11"/>
      <c r="G63150" s="11"/>
      <c r="H63150" s="11"/>
    </row>
    <row r="63151" spans="6:8" x14ac:dyDescent="0.25">
      <c r="F63151" s="11"/>
      <c r="G63151" s="11"/>
      <c r="H63151" s="11"/>
    </row>
    <row r="63152" spans="6:8" x14ac:dyDescent="0.25">
      <c r="F63152" s="11"/>
      <c r="G63152" s="11"/>
      <c r="H63152" s="11"/>
    </row>
    <row r="63153" spans="6:8" x14ac:dyDescent="0.25">
      <c r="F63153" s="11"/>
      <c r="G63153" s="11"/>
      <c r="H63153" s="11"/>
    </row>
    <row r="63154" spans="6:8" x14ac:dyDescent="0.25">
      <c r="F63154" s="11"/>
      <c r="G63154" s="11"/>
      <c r="H63154" s="11"/>
    </row>
    <row r="63155" spans="6:8" x14ac:dyDescent="0.25">
      <c r="F63155" s="11"/>
      <c r="G63155" s="11"/>
      <c r="H63155" s="11"/>
    </row>
    <row r="63156" spans="6:8" x14ac:dyDescent="0.25">
      <c r="F63156" s="11"/>
      <c r="G63156" s="11"/>
      <c r="H63156" s="11"/>
    </row>
    <row r="63157" spans="6:8" x14ac:dyDescent="0.25">
      <c r="F63157" s="11"/>
      <c r="G63157" s="11"/>
      <c r="H63157" s="11"/>
    </row>
    <row r="63158" spans="6:8" x14ac:dyDescent="0.25">
      <c r="F63158" s="11"/>
      <c r="G63158" s="11"/>
      <c r="H63158" s="11"/>
    </row>
    <row r="63159" spans="6:8" x14ac:dyDescent="0.25">
      <c r="F63159" s="11"/>
      <c r="G63159" s="11"/>
      <c r="H63159" s="11"/>
    </row>
    <row r="63160" spans="6:8" x14ac:dyDescent="0.25">
      <c r="F63160" s="11"/>
      <c r="G63160" s="11"/>
      <c r="H63160" s="11"/>
    </row>
    <row r="63161" spans="6:8" x14ac:dyDescent="0.25">
      <c r="F63161" s="11"/>
      <c r="G63161" s="11"/>
      <c r="H63161" s="11"/>
    </row>
    <row r="63162" spans="6:8" x14ac:dyDescent="0.25">
      <c r="F63162" s="11"/>
      <c r="G63162" s="11"/>
      <c r="H63162" s="11"/>
    </row>
    <row r="63163" spans="6:8" x14ac:dyDescent="0.25">
      <c r="F63163" s="11"/>
      <c r="G63163" s="11"/>
      <c r="H63163" s="11"/>
    </row>
    <row r="63164" spans="6:8" x14ac:dyDescent="0.25">
      <c r="F63164" s="11"/>
      <c r="G63164" s="11"/>
      <c r="H63164" s="11"/>
    </row>
    <row r="63165" spans="6:8" x14ac:dyDescent="0.25">
      <c r="F63165" s="11"/>
      <c r="G63165" s="11"/>
      <c r="H63165" s="11"/>
    </row>
    <row r="63166" spans="6:8" x14ac:dyDescent="0.25">
      <c r="F63166" s="11"/>
      <c r="G63166" s="11"/>
      <c r="H63166" s="11"/>
    </row>
    <row r="63167" spans="6:8" x14ac:dyDescent="0.25">
      <c r="F63167" s="11"/>
      <c r="G63167" s="11"/>
      <c r="H63167" s="11"/>
    </row>
    <row r="63168" spans="6:8" x14ac:dyDescent="0.25">
      <c r="F63168" s="11"/>
      <c r="G63168" s="11"/>
      <c r="H63168" s="11"/>
    </row>
    <row r="63169" spans="6:8" x14ac:dyDescent="0.25">
      <c r="F63169" s="11"/>
      <c r="G63169" s="11"/>
      <c r="H63169" s="11"/>
    </row>
    <row r="63170" spans="6:8" x14ac:dyDescent="0.25">
      <c r="F63170" s="11"/>
      <c r="G63170" s="11"/>
      <c r="H63170" s="11"/>
    </row>
    <row r="63171" spans="6:8" x14ac:dyDescent="0.25">
      <c r="F63171" s="11"/>
      <c r="G63171" s="11"/>
      <c r="H63171" s="11"/>
    </row>
    <row r="63172" spans="6:8" x14ac:dyDescent="0.25">
      <c r="F63172" s="11"/>
      <c r="G63172" s="11"/>
      <c r="H63172" s="11"/>
    </row>
    <row r="63173" spans="6:8" x14ac:dyDescent="0.25">
      <c r="F63173" s="11"/>
      <c r="G63173" s="11"/>
      <c r="H63173" s="11"/>
    </row>
    <row r="63174" spans="6:8" x14ac:dyDescent="0.25">
      <c r="F63174" s="11"/>
      <c r="G63174" s="11"/>
      <c r="H63174" s="11"/>
    </row>
    <row r="63175" spans="6:8" x14ac:dyDescent="0.25">
      <c r="F63175" s="11"/>
      <c r="G63175" s="11"/>
      <c r="H63175" s="11"/>
    </row>
    <row r="63176" spans="6:8" x14ac:dyDescent="0.25">
      <c r="F63176" s="11"/>
      <c r="G63176" s="11"/>
      <c r="H63176" s="11"/>
    </row>
    <row r="63177" spans="6:8" x14ac:dyDescent="0.25">
      <c r="F63177" s="11"/>
      <c r="G63177" s="11"/>
      <c r="H63177" s="11"/>
    </row>
    <row r="63178" spans="6:8" x14ac:dyDescent="0.25">
      <c r="F63178" s="11"/>
      <c r="G63178" s="11"/>
      <c r="H63178" s="11"/>
    </row>
    <row r="63179" spans="6:8" x14ac:dyDescent="0.25">
      <c r="F63179" s="11"/>
      <c r="G63179" s="11"/>
      <c r="H63179" s="11"/>
    </row>
    <row r="63180" spans="6:8" x14ac:dyDescent="0.25">
      <c r="F63180" s="11"/>
      <c r="G63180" s="11"/>
      <c r="H63180" s="11"/>
    </row>
    <row r="63181" spans="6:8" x14ac:dyDescent="0.25">
      <c r="F63181" s="11"/>
      <c r="G63181" s="11"/>
      <c r="H63181" s="11"/>
    </row>
    <row r="63182" spans="6:8" x14ac:dyDescent="0.25">
      <c r="F63182" s="11"/>
      <c r="G63182" s="11"/>
      <c r="H63182" s="11"/>
    </row>
    <row r="63183" spans="6:8" x14ac:dyDescent="0.25">
      <c r="F63183" s="11"/>
      <c r="G63183" s="11"/>
      <c r="H63183" s="11"/>
    </row>
    <row r="63184" spans="6:8" x14ac:dyDescent="0.25">
      <c r="F63184" s="11"/>
      <c r="G63184" s="11"/>
      <c r="H63184" s="11"/>
    </row>
    <row r="63185" spans="6:8" x14ac:dyDescent="0.25">
      <c r="F63185" s="11"/>
      <c r="G63185" s="11"/>
      <c r="H63185" s="11"/>
    </row>
    <row r="63186" spans="6:8" x14ac:dyDescent="0.25">
      <c r="F63186" s="11"/>
      <c r="G63186" s="11"/>
      <c r="H63186" s="11"/>
    </row>
    <row r="63187" spans="6:8" x14ac:dyDescent="0.25">
      <c r="F63187" s="11"/>
      <c r="G63187" s="11"/>
      <c r="H63187" s="11"/>
    </row>
    <row r="63188" spans="6:8" x14ac:dyDescent="0.25">
      <c r="F63188" s="11"/>
      <c r="G63188" s="11"/>
      <c r="H63188" s="11"/>
    </row>
    <row r="63189" spans="6:8" x14ac:dyDescent="0.25">
      <c r="F63189" s="11"/>
      <c r="G63189" s="11"/>
      <c r="H63189" s="11"/>
    </row>
    <row r="63190" spans="6:8" x14ac:dyDescent="0.25">
      <c r="F63190" s="11"/>
      <c r="G63190" s="11"/>
      <c r="H63190" s="11"/>
    </row>
    <row r="63191" spans="6:8" x14ac:dyDescent="0.25">
      <c r="F63191" s="11"/>
      <c r="G63191" s="11"/>
      <c r="H63191" s="11"/>
    </row>
    <row r="63192" spans="6:8" x14ac:dyDescent="0.25">
      <c r="F63192" s="11"/>
      <c r="G63192" s="11"/>
      <c r="H63192" s="11"/>
    </row>
    <row r="63193" spans="6:8" x14ac:dyDescent="0.25">
      <c r="F63193" s="11"/>
      <c r="G63193" s="11"/>
      <c r="H63193" s="11"/>
    </row>
    <row r="63194" spans="6:8" x14ac:dyDescent="0.25">
      <c r="F63194" s="11"/>
      <c r="G63194" s="11"/>
      <c r="H63194" s="11"/>
    </row>
    <row r="63195" spans="6:8" x14ac:dyDescent="0.25">
      <c r="F63195" s="11"/>
      <c r="G63195" s="11"/>
      <c r="H63195" s="11"/>
    </row>
    <row r="63196" spans="6:8" x14ac:dyDescent="0.25">
      <c r="F63196" s="11"/>
      <c r="G63196" s="11"/>
      <c r="H63196" s="11"/>
    </row>
    <row r="63197" spans="6:8" x14ac:dyDescent="0.25">
      <c r="F63197" s="11"/>
      <c r="G63197" s="11"/>
      <c r="H63197" s="11"/>
    </row>
    <row r="63198" spans="6:8" x14ac:dyDescent="0.25">
      <c r="F63198" s="11"/>
      <c r="G63198" s="11"/>
      <c r="H63198" s="11"/>
    </row>
    <row r="63199" spans="6:8" x14ac:dyDescent="0.25">
      <c r="F63199" s="11"/>
      <c r="G63199" s="11"/>
      <c r="H63199" s="11"/>
    </row>
    <row r="63200" spans="6:8" x14ac:dyDescent="0.25">
      <c r="F63200" s="11"/>
      <c r="G63200" s="11"/>
      <c r="H63200" s="11"/>
    </row>
    <row r="63201" spans="6:8" x14ac:dyDescent="0.25">
      <c r="F63201" s="11"/>
      <c r="G63201" s="11"/>
      <c r="H63201" s="11"/>
    </row>
    <row r="63202" spans="6:8" x14ac:dyDescent="0.25">
      <c r="F63202" s="11"/>
      <c r="G63202" s="11"/>
      <c r="H63202" s="11"/>
    </row>
    <row r="63203" spans="6:8" x14ac:dyDescent="0.25">
      <c r="F63203" s="11"/>
      <c r="G63203" s="11"/>
      <c r="H63203" s="11"/>
    </row>
    <row r="63204" spans="6:8" x14ac:dyDescent="0.25">
      <c r="F63204" s="11"/>
      <c r="G63204" s="11"/>
      <c r="H63204" s="11"/>
    </row>
    <row r="63205" spans="6:8" x14ac:dyDescent="0.25">
      <c r="F63205" s="11"/>
      <c r="G63205" s="11"/>
      <c r="H63205" s="11"/>
    </row>
    <row r="63206" spans="6:8" x14ac:dyDescent="0.25">
      <c r="F63206" s="11"/>
      <c r="G63206" s="11"/>
      <c r="H63206" s="11"/>
    </row>
    <row r="63207" spans="6:8" x14ac:dyDescent="0.25">
      <c r="F63207" s="11"/>
      <c r="G63207" s="11"/>
      <c r="H63207" s="11"/>
    </row>
    <row r="63208" spans="6:8" x14ac:dyDescent="0.25">
      <c r="F63208" s="11"/>
      <c r="G63208" s="11"/>
      <c r="H63208" s="11"/>
    </row>
    <row r="63209" spans="6:8" x14ac:dyDescent="0.25">
      <c r="F63209" s="11"/>
      <c r="G63209" s="11"/>
      <c r="H63209" s="11"/>
    </row>
    <row r="63210" spans="6:8" x14ac:dyDescent="0.25">
      <c r="F63210" s="11"/>
      <c r="G63210" s="11"/>
      <c r="H63210" s="11"/>
    </row>
    <row r="63211" spans="6:8" x14ac:dyDescent="0.25">
      <c r="F63211" s="11"/>
      <c r="G63211" s="11"/>
      <c r="H63211" s="11"/>
    </row>
    <row r="63212" spans="6:8" x14ac:dyDescent="0.25">
      <c r="F63212" s="11"/>
      <c r="G63212" s="11"/>
      <c r="H63212" s="11"/>
    </row>
    <row r="63213" spans="6:8" x14ac:dyDescent="0.25">
      <c r="F63213" s="11"/>
      <c r="G63213" s="11"/>
      <c r="H63213" s="11"/>
    </row>
    <row r="63214" spans="6:8" x14ac:dyDescent="0.25">
      <c r="F63214" s="11"/>
      <c r="G63214" s="11"/>
      <c r="H63214" s="11"/>
    </row>
    <row r="63215" spans="6:8" x14ac:dyDescent="0.25">
      <c r="F63215" s="11"/>
      <c r="G63215" s="11"/>
      <c r="H63215" s="11"/>
    </row>
    <row r="63216" spans="6:8" x14ac:dyDescent="0.25">
      <c r="F63216" s="11"/>
      <c r="G63216" s="11"/>
      <c r="H63216" s="11"/>
    </row>
    <row r="63217" spans="6:8" x14ac:dyDescent="0.25">
      <c r="F63217" s="11"/>
      <c r="G63217" s="11"/>
      <c r="H63217" s="11"/>
    </row>
    <row r="63218" spans="6:8" x14ac:dyDescent="0.25">
      <c r="F63218" s="11"/>
      <c r="G63218" s="11"/>
      <c r="H63218" s="11"/>
    </row>
    <row r="63219" spans="6:8" x14ac:dyDescent="0.25">
      <c r="F63219" s="11"/>
      <c r="G63219" s="11"/>
      <c r="H63219" s="11"/>
    </row>
    <row r="63220" spans="6:8" x14ac:dyDescent="0.25">
      <c r="F63220" s="11"/>
      <c r="G63220" s="11"/>
      <c r="H63220" s="11"/>
    </row>
    <row r="63221" spans="6:8" x14ac:dyDescent="0.25">
      <c r="F63221" s="11"/>
      <c r="G63221" s="11"/>
      <c r="H63221" s="11"/>
    </row>
    <row r="63222" spans="6:8" x14ac:dyDescent="0.25">
      <c r="F63222" s="11"/>
      <c r="G63222" s="11"/>
      <c r="H63222" s="11"/>
    </row>
    <row r="63223" spans="6:8" x14ac:dyDescent="0.25">
      <c r="F63223" s="11"/>
      <c r="G63223" s="11"/>
      <c r="H63223" s="11"/>
    </row>
    <row r="63224" spans="6:8" x14ac:dyDescent="0.25">
      <c r="F63224" s="11"/>
      <c r="G63224" s="11"/>
      <c r="H63224" s="11"/>
    </row>
    <row r="63225" spans="6:8" x14ac:dyDescent="0.25">
      <c r="F63225" s="11"/>
      <c r="G63225" s="11"/>
      <c r="H63225" s="11"/>
    </row>
    <row r="63226" spans="6:8" x14ac:dyDescent="0.25">
      <c r="F63226" s="11"/>
      <c r="G63226" s="11"/>
      <c r="H63226" s="11"/>
    </row>
    <row r="63227" spans="6:8" x14ac:dyDescent="0.25">
      <c r="F63227" s="11"/>
      <c r="G63227" s="11"/>
      <c r="H63227" s="11"/>
    </row>
    <row r="63228" spans="6:8" x14ac:dyDescent="0.25">
      <c r="F63228" s="11"/>
      <c r="G63228" s="11"/>
      <c r="H63228" s="11"/>
    </row>
    <row r="63229" spans="6:8" x14ac:dyDescent="0.25">
      <c r="F63229" s="11"/>
      <c r="G63229" s="11"/>
      <c r="H63229" s="11"/>
    </row>
    <row r="63230" spans="6:8" x14ac:dyDescent="0.25">
      <c r="F63230" s="11"/>
      <c r="G63230" s="11"/>
      <c r="H63230" s="11"/>
    </row>
    <row r="63231" spans="6:8" x14ac:dyDescent="0.25">
      <c r="F63231" s="11"/>
      <c r="G63231" s="11"/>
      <c r="H63231" s="11"/>
    </row>
    <row r="63232" spans="6:8" x14ac:dyDescent="0.25">
      <c r="F63232" s="11"/>
      <c r="G63232" s="11"/>
      <c r="H63232" s="11"/>
    </row>
    <row r="63233" spans="6:8" x14ac:dyDescent="0.25">
      <c r="F63233" s="11"/>
      <c r="G63233" s="11"/>
      <c r="H63233" s="11"/>
    </row>
    <row r="63234" spans="6:8" x14ac:dyDescent="0.25">
      <c r="F63234" s="11"/>
      <c r="G63234" s="11"/>
      <c r="H63234" s="11"/>
    </row>
    <row r="63235" spans="6:8" x14ac:dyDescent="0.25">
      <c r="F63235" s="11"/>
      <c r="G63235" s="11"/>
      <c r="H63235" s="11"/>
    </row>
    <row r="63236" spans="6:8" x14ac:dyDescent="0.25">
      <c r="F63236" s="11"/>
      <c r="G63236" s="11"/>
      <c r="H63236" s="11"/>
    </row>
    <row r="63237" spans="6:8" x14ac:dyDescent="0.25">
      <c r="F63237" s="11"/>
      <c r="G63237" s="11"/>
      <c r="H63237" s="11"/>
    </row>
    <row r="63238" spans="6:8" x14ac:dyDescent="0.25">
      <c r="F63238" s="11"/>
      <c r="G63238" s="11"/>
      <c r="H63238" s="11"/>
    </row>
    <row r="63239" spans="6:8" x14ac:dyDescent="0.25">
      <c r="F63239" s="11"/>
      <c r="G63239" s="11"/>
      <c r="H63239" s="11"/>
    </row>
    <row r="63240" spans="6:8" x14ac:dyDescent="0.25">
      <c r="F63240" s="11"/>
      <c r="G63240" s="11"/>
      <c r="H63240" s="11"/>
    </row>
    <row r="63241" spans="6:8" x14ac:dyDescent="0.25">
      <c r="F63241" s="11"/>
      <c r="G63241" s="11"/>
      <c r="H63241" s="11"/>
    </row>
    <row r="63242" spans="6:8" x14ac:dyDescent="0.25">
      <c r="F63242" s="11"/>
      <c r="G63242" s="11"/>
      <c r="H63242" s="11"/>
    </row>
    <row r="63243" spans="6:8" x14ac:dyDescent="0.25">
      <c r="F63243" s="11"/>
      <c r="G63243" s="11"/>
      <c r="H63243" s="11"/>
    </row>
    <row r="63244" spans="6:8" x14ac:dyDescent="0.25">
      <c r="F63244" s="11"/>
      <c r="G63244" s="11"/>
      <c r="H63244" s="11"/>
    </row>
    <row r="63245" spans="6:8" x14ac:dyDescent="0.25">
      <c r="F63245" s="11"/>
      <c r="G63245" s="11"/>
      <c r="H63245" s="11"/>
    </row>
    <row r="63246" spans="6:8" x14ac:dyDescent="0.25">
      <c r="F63246" s="11"/>
      <c r="G63246" s="11"/>
      <c r="H63246" s="11"/>
    </row>
    <row r="63247" spans="6:8" x14ac:dyDescent="0.25">
      <c r="F63247" s="11"/>
      <c r="G63247" s="11"/>
      <c r="H63247" s="11"/>
    </row>
    <row r="63248" spans="6:8" x14ac:dyDescent="0.25">
      <c r="F63248" s="11"/>
      <c r="G63248" s="11"/>
      <c r="H63248" s="11"/>
    </row>
    <row r="63249" spans="6:8" x14ac:dyDescent="0.25">
      <c r="F63249" s="11"/>
      <c r="G63249" s="11"/>
      <c r="H63249" s="11"/>
    </row>
    <row r="63250" spans="6:8" x14ac:dyDescent="0.25">
      <c r="F63250" s="11"/>
      <c r="G63250" s="11"/>
      <c r="H63250" s="11"/>
    </row>
    <row r="63251" spans="6:8" x14ac:dyDescent="0.25">
      <c r="F63251" s="11"/>
      <c r="G63251" s="11"/>
      <c r="H63251" s="11"/>
    </row>
    <row r="63252" spans="6:8" x14ac:dyDescent="0.25">
      <c r="F63252" s="11"/>
      <c r="G63252" s="11"/>
      <c r="H63252" s="11"/>
    </row>
    <row r="63253" spans="6:8" x14ac:dyDescent="0.25">
      <c r="F63253" s="11"/>
      <c r="G63253" s="11"/>
      <c r="H63253" s="11"/>
    </row>
    <row r="63254" spans="6:8" x14ac:dyDescent="0.25">
      <c r="F63254" s="11"/>
      <c r="G63254" s="11"/>
      <c r="H63254" s="11"/>
    </row>
    <row r="63255" spans="6:8" x14ac:dyDescent="0.25">
      <c r="F63255" s="11"/>
      <c r="G63255" s="11"/>
      <c r="H63255" s="11"/>
    </row>
    <row r="63256" spans="6:8" x14ac:dyDescent="0.25">
      <c r="F63256" s="11"/>
      <c r="G63256" s="11"/>
      <c r="H63256" s="11"/>
    </row>
    <row r="63257" spans="6:8" x14ac:dyDescent="0.25">
      <c r="F63257" s="11"/>
      <c r="G63257" s="11"/>
      <c r="H63257" s="11"/>
    </row>
    <row r="63258" spans="6:8" x14ac:dyDescent="0.25">
      <c r="F63258" s="11"/>
      <c r="G63258" s="11"/>
      <c r="H63258" s="11"/>
    </row>
    <row r="63259" spans="6:8" x14ac:dyDescent="0.25">
      <c r="F63259" s="11"/>
      <c r="G63259" s="11"/>
      <c r="H63259" s="11"/>
    </row>
    <row r="63260" spans="6:8" x14ac:dyDescent="0.25">
      <c r="F63260" s="11"/>
      <c r="G63260" s="11"/>
      <c r="H63260" s="11"/>
    </row>
    <row r="63261" spans="6:8" x14ac:dyDescent="0.25">
      <c r="F63261" s="11"/>
      <c r="G63261" s="11"/>
      <c r="H63261" s="11"/>
    </row>
    <row r="63262" spans="6:8" x14ac:dyDescent="0.25">
      <c r="F63262" s="11"/>
      <c r="G63262" s="11"/>
      <c r="H63262" s="11"/>
    </row>
    <row r="63263" spans="6:8" x14ac:dyDescent="0.25">
      <c r="F63263" s="11"/>
      <c r="G63263" s="11"/>
      <c r="H63263" s="11"/>
    </row>
    <row r="63264" spans="6:8" x14ac:dyDescent="0.25">
      <c r="F63264" s="11"/>
      <c r="G63264" s="11"/>
      <c r="H63264" s="11"/>
    </row>
    <row r="63265" spans="6:8" x14ac:dyDescent="0.25">
      <c r="F63265" s="11"/>
      <c r="G63265" s="11"/>
      <c r="H63265" s="11"/>
    </row>
    <row r="63266" spans="6:8" x14ac:dyDescent="0.25">
      <c r="F63266" s="11"/>
      <c r="G63266" s="11"/>
      <c r="H63266" s="11"/>
    </row>
    <row r="63267" spans="6:8" x14ac:dyDescent="0.25">
      <c r="F63267" s="11"/>
      <c r="G63267" s="11"/>
      <c r="H63267" s="11"/>
    </row>
    <row r="63268" spans="6:8" x14ac:dyDescent="0.25">
      <c r="F63268" s="11"/>
      <c r="G63268" s="11"/>
      <c r="H63268" s="11"/>
    </row>
    <row r="63269" spans="6:8" x14ac:dyDescent="0.25">
      <c r="F63269" s="11"/>
      <c r="G63269" s="11"/>
      <c r="H63269" s="11"/>
    </row>
    <row r="63270" spans="6:8" x14ac:dyDescent="0.25">
      <c r="F63270" s="11"/>
      <c r="G63270" s="11"/>
      <c r="H63270" s="11"/>
    </row>
    <row r="63271" spans="6:8" x14ac:dyDescent="0.25">
      <c r="F63271" s="11"/>
      <c r="G63271" s="11"/>
      <c r="H63271" s="11"/>
    </row>
    <row r="63272" spans="6:8" x14ac:dyDescent="0.25">
      <c r="F63272" s="11"/>
      <c r="G63272" s="11"/>
      <c r="H63272" s="11"/>
    </row>
    <row r="63273" spans="6:8" x14ac:dyDescent="0.25">
      <c r="F63273" s="11"/>
      <c r="G63273" s="11"/>
      <c r="H63273" s="11"/>
    </row>
    <row r="63274" spans="6:8" x14ac:dyDescent="0.25">
      <c r="F63274" s="11"/>
      <c r="G63274" s="11"/>
      <c r="H63274" s="11"/>
    </row>
    <row r="63275" spans="6:8" x14ac:dyDescent="0.25">
      <c r="F63275" s="11"/>
      <c r="G63275" s="11"/>
      <c r="H63275" s="11"/>
    </row>
    <row r="63276" spans="6:8" x14ac:dyDescent="0.25">
      <c r="F63276" s="11"/>
      <c r="G63276" s="11"/>
      <c r="H63276" s="11"/>
    </row>
    <row r="63277" spans="6:8" x14ac:dyDescent="0.25">
      <c r="F63277" s="11"/>
      <c r="G63277" s="11"/>
      <c r="H63277" s="11"/>
    </row>
    <row r="63278" spans="6:8" x14ac:dyDescent="0.25">
      <c r="F63278" s="11"/>
      <c r="G63278" s="11"/>
      <c r="H63278" s="11"/>
    </row>
    <row r="63279" spans="6:8" x14ac:dyDescent="0.25">
      <c r="F63279" s="11"/>
      <c r="G63279" s="11"/>
      <c r="H63279" s="11"/>
    </row>
    <row r="63280" spans="6:8" x14ac:dyDescent="0.25">
      <c r="F63280" s="11"/>
      <c r="G63280" s="11"/>
      <c r="H63280" s="11"/>
    </row>
    <row r="63281" spans="6:8" x14ac:dyDescent="0.25">
      <c r="F63281" s="11"/>
      <c r="G63281" s="11"/>
      <c r="H63281" s="11"/>
    </row>
    <row r="63282" spans="6:8" x14ac:dyDescent="0.25">
      <c r="F63282" s="11"/>
      <c r="G63282" s="11"/>
      <c r="H63282" s="11"/>
    </row>
    <row r="63283" spans="6:8" x14ac:dyDescent="0.25">
      <c r="F63283" s="11"/>
      <c r="G63283" s="11"/>
      <c r="H63283" s="11"/>
    </row>
    <row r="63284" spans="6:8" x14ac:dyDescent="0.25">
      <c r="F63284" s="11"/>
      <c r="G63284" s="11"/>
      <c r="H63284" s="11"/>
    </row>
    <row r="63285" spans="6:8" x14ac:dyDescent="0.25">
      <c r="F63285" s="11"/>
      <c r="G63285" s="11"/>
      <c r="H63285" s="11"/>
    </row>
    <row r="63286" spans="6:8" x14ac:dyDescent="0.25">
      <c r="F63286" s="11"/>
      <c r="G63286" s="11"/>
      <c r="H63286" s="11"/>
    </row>
    <row r="63287" spans="6:8" x14ac:dyDescent="0.25">
      <c r="F63287" s="11"/>
      <c r="G63287" s="11"/>
      <c r="H63287" s="11"/>
    </row>
    <row r="63288" spans="6:8" x14ac:dyDescent="0.25">
      <c r="F63288" s="11"/>
      <c r="G63288" s="11"/>
      <c r="H63288" s="11"/>
    </row>
    <row r="63289" spans="6:8" x14ac:dyDescent="0.25">
      <c r="F63289" s="11"/>
      <c r="G63289" s="11"/>
      <c r="H63289" s="11"/>
    </row>
    <row r="63290" spans="6:8" x14ac:dyDescent="0.25">
      <c r="F63290" s="11"/>
      <c r="G63290" s="11"/>
      <c r="H63290" s="11"/>
    </row>
    <row r="63291" spans="6:8" x14ac:dyDescent="0.25">
      <c r="F63291" s="11"/>
      <c r="G63291" s="11"/>
      <c r="H63291" s="11"/>
    </row>
    <row r="63292" spans="6:8" x14ac:dyDescent="0.25">
      <c r="F63292" s="11"/>
      <c r="G63292" s="11"/>
      <c r="H63292" s="11"/>
    </row>
    <row r="63293" spans="6:8" x14ac:dyDescent="0.25">
      <c r="F63293" s="11"/>
      <c r="G63293" s="11"/>
      <c r="H63293" s="11"/>
    </row>
    <row r="63294" spans="6:8" x14ac:dyDescent="0.25">
      <c r="F63294" s="11"/>
      <c r="G63294" s="11"/>
      <c r="H63294" s="11"/>
    </row>
    <row r="63295" spans="6:8" x14ac:dyDescent="0.25">
      <c r="F63295" s="11"/>
      <c r="G63295" s="11"/>
      <c r="H63295" s="11"/>
    </row>
    <row r="63296" spans="6:8" x14ac:dyDescent="0.25">
      <c r="F63296" s="11"/>
      <c r="G63296" s="11"/>
      <c r="H63296" s="11"/>
    </row>
    <row r="63297" spans="6:8" x14ac:dyDescent="0.25">
      <c r="F63297" s="11"/>
      <c r="G63297" s="11"/>
      <c r="H63297" s="11"/>
    </row>
    <row r="63298" spans="6:8" x14ac:dyDescent="0.25">
      <c r="F63298" s="11"/>
      <c r="G63298" s="11"/>
      <c r="H63298" s="11"/>
    </row>
    <row r="63299" spans="6:8" x14ac:dyDescent="0.25">
      <c r="F63299" s="11"/>
      <c r="G63299" s="11"/>
      <c r="H63299" s="11"/>
    </row>
    <row r="63300" spans="6:8" x14ac:dyDescent="0.25">
      <c r="F63300" s="11"/>
      <c r="G63300" s="11"/>
      <c r="H63300" s="11"/>
    </row>
    <row r="63301" spans="6:8" x14ac:dyDescent="0.25">
      <c r="F63301" s="11"/>
      <c r="G63301" s="11"/>
      <c r="H63301" s="11"/>
    </row>
    <row r="63302" spans="6:8" x14ac:dyDescent="0.25">
      <c r="F63302" s="11"/>
      <c r="G63302" s="11"/>
      <c r="H63302" s="11"/>
    </row>
    <row r="63303" spans="6:8" x14ac:dyDescent="0.25">
      <c r="F63303" s="11"/>
      <c r="G63303" s="11"/>
      <c r="H63303" s="11"/>
    </row>
    <row r="63304" spans="6:8" x14ac:dyDescent="0.25">
      <c r="F63304" s="11"/>
      <c r="G63304" s="11"/>
      <c r="H63304" s="11"/>
    </row>
    <row r="63305" spans="6:8" x14ac:dyDescent="0.25">
      <c r="F63305" s="11"/>
      <c r="G63305" s="11"/>
      <c r="H63305" s="11"/>
    </row>
    <row r="63306" spans="6:8" x14ac:dyDescent="0.25">
      <c r="F63306" s="11"/>
      <c r="G63306" s="11"/>
      <c r="H63306" s="11"/>
    </row>
    <row r="63307" spans="6:8" x14ac:dyDescent="0.25">
      <c r="F63307" s="11"/>
      <c r="G63307" s="11"/>
      <c r="H63307" s="11"/>
    </row>
    <row r="63308" spans="6:8" x14ac:dyDescent="0.25">
      <c r="F63308" s="11"/>
      <c r="G63308" s="11"/>
      <c r="H63308" s="11"/>
    </row>
    <row r="63309" spans="6:8" x14ac:dyDescent="0.25">
      <c r="F63309" s="11"/>
      <c r="G63309" s="11"/>
      <c r="H63309" s="11"/>
    </row>
    <row r="63310" spans="6:8" x14ac:dyDescent="0.25">
      <c r="F63310" s="11"/>
      <c r="G63310" s="11"/>
      <c r="H63310" s="11"/>
    </row>
    <row r="63311" spans="6:8" x14ac:dyDescent="0.25">
      <c r="F63311" s="11"/>
      <c r="G63311" s="11"/>
      <c r="H63311" s="11"/>
    </row>
    <row r="63312" spans="6:8" x14ac:dyDescent="0.25">
      <c r="F63312" s="11"/>
      <c r="G63312" s="11"/>
      <c r="H63312" s="11"/>
    </row>
    <row r="63313" spans="6:8" x14ac:dyDescent="0.25">
      <c r="F63313" s="11"/>
      <c r="G63313" s="11"/>
      <c r="H63313" s="11"/>
    </row>
    <row r="63314" spans="6:8" x14ac:dyDescent="0.25">
      <c r="F63314" s="11"/>
      <c r="G63314" s="11"/>
      <c r="H63314" s="11"/>
    </row>
    <row r="63315" spans="6:8" x14ac:dyDescent="0.25">
      <c r="F63315" s="11"/>
      <c r="G63315" s="11"/>
      <c r="H63315" s="11"/>
    </row>
    <row r="63316" spans="6:8" x14ac:dyDescent="0.25">
      <c r="F63316" s="11"/>
      <c r="G63316" s="11"/>
      <c r="H63316" s="11"/>
    </row>
    <row r="63317" spans="6:8" x14ac:dyDescent="0.25">
      <c r="F63317" s="11"/>
      <c r="G63317" s="11"/>
      <c r="H63317" s="11"/>
    </row>
    <row r="63318" spans="6:8" x14ac:dyDescent="0.25">
      <c r="F63318" s="11"/>
      <c r="G63318" s="11"/>
      <c r="H63318" s="11"/>
    </row>
    <row r="63319" spans="6:8" x14ac:dyDescent="0.25">
      <c r="F63319" s="11"/>
      <c r="G63319" s="11"/>
      <c r="H63319" s="11"/>
    </row>
    <row r="63320" spans="6:8" x14ac:dyDescent="0.25">
      <c r="F63320" s="11"/>
      <c r="G63320" s="11"/>
      <c r="H63320" s="11"/>
    </row>
    <row r="63321" spans="6:8" x14ac:dyDescent="0.25">
      <c r="F63321" s="11"/>
      <c r="G63321" s="11"/>
      <c r="H63321" s="11"/>
    </row>
    <row r="63322" spans="6:8" x14ac:dyDescent="0.25">
      <c r="F63322" s="11"/>
      <c r="G63322" s="11"/>
      <c r="H63322" s="11"/>
    </row>
    <row r="63323" spans="6:8" x14ac:dyDescent="0.25">
      <c r="F63323" s="11"/>
      <c r="G63323" s="11"/>
      <c r="H63323" s="11"/>
    </row>
    <row r="63324" spans="6:8" x14ac:dyDescent="0.25">
      <c r="F63324" s="11"/>
      <c r="G63324" s="11"/>
      <c r="H63324" s="11"/>
    </row>
    <row r="63325" spans="6:8" x14ac:dyDescent="0.25">
      <c r="F63325" s="11"/>
      <c r="G63325" s="11"/>
      <c r="H63325" s="11"/>
    </row>
    <row r="63326" spans="6:8" x14ac:dyDescent="0.25">
      <c r="F63326" s="11"/>
      <c r="G63326" s="11"/>
      <c r="H63326" s="11"/>
    </row>
    <row r="63327" spans="6:8" x14ac:dyDescent="0.25">
      <c r="F63327" s="11"/>
      <c r="G63327" s="11"/>
      <c r="H63327" s="11"/>
    </row>
    <row r="63328" spans="6:8" x14ac:dyDescent="0.25">
      <c r="F63328" s="11"/>
      <c r="G63328" s="11"/>
      <c r="H63328" s="11"/>
    </row>
    <row r="63329" spans="6:8" x14ac:dyDescent="0.25">
      <c r="F63329" s="11"/>
      <c r="G63329" s="11"/>
      <c r="H63329" s="11"/>
    </row>
    <row r="63330" spans="6:8" x14ac:dyDescent="0.25">
      <c r="F63330" s="11"/>
      <c r="G63330" s="11"/>
      <c r="H63330" s="11"/>
    </row>
    <row r="63331" spans="6:8" x14ac:dyDescent="0.25">
      <c r="F63331" s="11"/>
      <c r="G63331" s="11"/>
      <c r="H63331" s="11"/>
    </row>
    <row r="63332" spans="6:8" x14ac:dyDescent="0.25">
      <c r="F63332" s="11"/>
      <c r="G63332" s="11"/>
      <c r="H63332" s="11"/>
    </row>
    <row r="63333" spans="6:8" x14ac:dyDescent="0.25">
      <c r="F63333" s="11"/>
      <c r="G63333" s="11"/>
      <c r="H63333" s="11"/>
    </row>
    <row r="63334" spans="6:8" x14ac:dyDescent="0.25">
      <c r="F63334" s="11"/>
      <c r="G63334" s="11"/>
      <c r="H63334" s="11"/>
    </row>
    <row r="63335" spans="6:8" x14ac:dyDescent="0.25">
      <c r="F63335" s="11"/>
      <c r="G63335" s="11"/>
      <c r="H63335" s="11"/>
    </row>
    <row r="63336" spans="6:8" x14ac:dyDescent="0.25">
      <c r="F63336" s="11"/>
      <c r="G63336" s="11"/>
      <c r="H63336" s="11"/>
    </row>
    <row r="63337" spans="6:8" x14ac:dyDescent="0.25">
      <c r="F63337" s="11"/>
      <c r="G63337" s="11"/>
      <c r="H63337" s="11"/>
    </row>
    <row r="63338" spans="6:8" x14ac:dyDescent="0.25">
      <c r="F63338" s="11"/>
      <c r="G63338" s="11"/>
      <c r="H63338" s="11"/>
    </row>
    <row r="63339" spans="6:8" x14ac:dyDescent="0.25">
      <c r="F63339" s="11"/>
      <c r="G63339" s="11"/>
      <c r="H63339" s="11"/>
    </row>
    <row r="63340" spans="6:8" x14ac:dyDescent="0.25">
      <c r="F63340" s="11"/>
      <c r="G63340" s="11"/>
      <c r="H63340" s="11"/>
    </row>
    <row r="63341" spans="6:8" x14ac:dyDescent="0.25">
      <c r="F63341" s="11"/>
      <c r="G63341" s="11"/>
      <c r="H63341" s="11"/>
    </row>
    <row r="63342" spans="6:8" x14ac:dyDescent="0.25">
      <c r="F63342" s="11"/>
      <c r="G63342" s="11"/>
      <c r="H63342" s="11"/>
    </row>
    <row r="63343" spans="6:8" x14ac:dyDescent="0.25">
      <c r="F63343" s="11"/>
      <c r="G63343" s="11"/>
      <c r="H63343" s="11"/>
    </row>
    <row r="63344" spans="6:8" x14ac:dyDescent="0.25">
      <c r="F63344" s="11"/>
      <c r="G63344" s="11"/>
      <c r="H63344" s="11"/>
    </row>
    <row r="63345" spans="6:8" x14ac:dyDescent="0.25">
      <c r="F63345" s="11"/>
      <c r="G63345" s="11"/>
      <c r="H63345" s="11"/>
    </row>
    <row r="63346" spans="6:8" x14ac:dyDescent="0.25">
      <c r="F63346" s="11"/>
      <c r="G63346" s="11"/>
      <c r="H63346" s="11"/>
    </row>
    <row r="63347" spans="6:8" x14ac:dyDescent="0.25">
      <c r="F63347" s="11"/>
      <c r="G63347" s="11"/>
      <c r="H63347" s="11"/>
    </row>
    <row r="63348" spans="6:8" x14ac:dyDescent="0.25">
      <c r="F63348" s="11"/>
      <c r="G63348" s="11"/>
      <c r="H63348" s="11"/>
    </row>
    <row r="63349" spans="6:8" x14ac:dyDescent="0.25">
      <c r="F63349" s="11"/>
      <c r="G63349" s="11"/>
      <c r="H63349" s="11"/>
    </row>
    <row r="63350" spans="6:8" x14ac:dyDescent="0.25">
      <c r="F63350" s="11"/>
      <c r="G63350" s="11"/>
      <c r="H63350" s="11"/>
    </row>
    <row r="63351" spans="6:8" x14ac:dyDescent="0.25">
      <c r="F63351" s="11"/>
      <c r="G63351" s="11"/>
      <c r="H63351" s="11"/>
    </row>
    <row r="63352" spans="6:8" x14ac:dyDescent="0.25">
      <c r="F63352" s="11"/>
      <c r="G63352" s="11"/>
      <c r="H63352" s="11"/>
    </row>
    <row r="63353" spans="6:8" x14ac:dyDescent="0.25">
      <c r="F63353" s="11"/>
      <c r="G63353" s="11"/>
      <c r="H63353" s="11"/>
    </row>
    <row r="63354" spans="6:8" x14ac:dyDescent="0.25">
      <c r="F63354" s="11"/>
      <c r="G63354" s="11"/>
      <c r="H63354" s="11"/>
    </row>
    <row r="63355" spans="6:8" x14ac:dyDescent="0.25">
      <c r="F63355" s="11"/>
      <c r="G63355" s="11"/>
      <c r="H63355" s="11"/>
    </row>
    <row r="63356" spans="6:8" x14ac:dyDescent="0.25">
      <c r="F63356" s="11"/>
      <c r="G63356" s="11"/>
      <c r="H63356" s="11"/>
    </row>
    <row r="63357" spans="6:8" x14ac:dyDescent="0.25">
      <c r="F63357" s="11"/>
      <c r="G63357" s="11"/>
      <c r="H63357" s="11"/>
    </row>
    <row r="63358" spans="6:8" x14ac:dyDescent="0.25">
      <c r="F63358" s="11"/>
      <c r="G63358" s="11"/>
      <c r="H63358" s="11"/>
    </row>
    <row r="63359" spans="6:8" x14ac:dyDescent="0.25">
      <c r="F63359" s="11"/>
      <c r="G63359" s="11"/>
      <c r="H63359" s="11"/>
    </row>
    <row r="63360" spans="6:8" x14ac:dyDescent="0.25">
      <c r="F63360" s="11"/>
      <c r="G63360" s="11"/>
      <c r="H63360" s="11"/>
    </row>
    <row r="63361" spans="6:8" x14ac:dyDescent="0.25">
      <c r="F63361" s="11"/>
      <c r="G63361" s="11"/>
      <c r="H63361" s="11"/>
    </row>
    <row r="63362" spans="6:8" x14ac:dyDescent="0.25">
      <c r="F63362" s="11"/>
      <c r="G63362" s="11"/>
      <c r="H63362" s="11"/>
    </row>
    <row r="63363" spans="6:8" x14ac:dyDescent="0.25">
      <c r="F63363" s="11"/>
      <c r="G63363" s="11"/>
      <c r="H63363" s="11"/>
    </row>
    <row r="63364" spans="6:8" x14ac:dyDescent="0.25">
      <c r="F63364" s="11"/>
      <c r="G63364" s="11"/>
      <c r="H63364" s="11"/>
    </row>
    <row r="63365" spans="6:8" x14ac:dyDescent="0.25">
      <c r="F63365" s="11"/>
      <c r="G63365" s="11"/>
      <c r="H63365" s="11"/>
    </row>
    <row r="63366" spans="6:8" x14ac:dyDescent="0.25">
      <c r="F63366" s="11"/>
      <c r="G63366" s="11"/>
      <c r="H63366" s="11"/>
    </row>
    <row r="63367" spans="6:8" x14ac:dyDescent="0.25">
      <c r="F63367" s="11"/>
      <c r="G63367" s="11"/>
      <c r="H63367" s="11"/>
    </row>
    <row r="63368" spans="6:8" x14ac:dyDescent="0.25">
      <c r="F63368" s="11"/>
      <c r="G63368" s="11"/>
      <c r="H63368" s="11"/>
    </row>
    <row r="63369" spans="6:8" x14ac:dyDescent="0.25">
      <c r="F63369" s="11"/>
      <c r="G63369" s="11"/>
      <c r="H63369" s="11"/>
    </row>
    <row r="63370" spans="6:8" x14ac:dyDescent="0.25">
      <c r="F63370" s="11"/>
      <c r="G63370" s="11"/>
      <c r="H63370" s="11"/>
    </row>
    <row r="63371" spans="6:8" x14ac:dyDescent="0.25">
      <c r="F63371" s="11"/>
      <c r="G63371" s="11"/>
      <c r="H63371" s="11"/>
    </row>
    <row r="63372" spans="6:8" x14ac:dyDescent="0.25">
      <c r="F63372" s="11"/>
      <c r="G63372" s="11"/>
      <c r="H63372" s="11"/>
    </row>
    <row r="63373" spans="6:8" x14ac:dyDescent="0.25">
      <c r="F63373" s="11"/>
      <c r="G63373" s="11"/>
      <c r="H63373" s="11"/>
    </row>
    <row r="63374" spans="6:8" x14ac:dyDescent="0.25">
      <c r="F63374" s="11"/>
      <c r="G63374" s="11"/>
      <c r="H63374" s="11"/>
    </row>
    <row r="63375" spans="6:8" x14ac:dyDescent="0.25">
      <c r="F63375" s="11"/>
      <c r="G63375" s="11"/>
      <c r="H63375" s="11"/>
    </row>
    <row r="63376" spans="6:8" x14ac:dyDescent="0.25">
      <c r="F63376" s="11"/>
      <c r="G63376" s="11"/>
      <c r="H63376" s="11"/>
    </row>
    <row r="63377" spans="6:8" x14ac:dyDescent="0.25">
      <c r="F63377" s="11"/>
      <c r="G63377" s="11"/>
      <c r="H63377" s="11"/>
    </row>
    <row r="63378" spans="6:8" x14ac:dyDescent="0.25">
      <c r="F63378" s="11"/>
      <c r="G63378" s="11"/>
      <c r="H63378" s="11"/>
    </row>
    <row r="63379" spans="6:8" x14ac:dyDescent="0.25">
      <c r="F63379" s="11"/>
      <c r="G63379" s="11"/>
      <c r="H63379" s="11"/>
    </row>
    <row r="63380" spans="6:8" x14ac:dyDescent="0.25">
      <c r="F63380" s="11"/>
      <c r="G63380" s="11"/>
      <c r="H63380" s="11"/>
    </row>
    <row r="63381" spans="6:8" x14ac:dyDescent="0.25">
      <c r="F63381" s="11"/>
      <c r="G63381" s="11"/>
      <c r="H63381" s="11"/>
    </row>
    <row r="63382" spans="6:8" x14ac:dyDescent="0.25">
      <c r="F63382" s="11"/>
      <c r="G63382" s="11"/>
      <c r="H63382" s="11"/>
    </row>
    <row r="63383" spans="6:8" x14ac:dyDescent="0.25">
      <c r="F63383" s="11"/>
      <c r="G63383" s="11"/>
      <c r="H63383" s="11"/>
    </row>
    <row r="63384" spans="6:8" x14ac:dyDescent="0.25">
      <c r="F63384" s="11"/>
      <c r="G63384" s="11"/>
      <c r="H63384" s="11"/>
    </row>
    <row r="63385" spans="6:8" x14ac:dyDescent="0.25">
      <c r="F63385" s="11"/>
      <c r="G63385" s="11"/>
      <c r="H63385" s="11"/>
    </row>
    <row r="63386" spans="6:8" x14ac:dyDescent="0.25">
      <c r="F63386" s="11"/>
      <c r="G63386" s="11"/>
      <c r="H63386" s="11"/>
    </row>
    <row r="63387" spans="6:8" x14ac:dyDescent="0.25">
      <c r="F63387" s="11"/>
      <c r="G63387" s="11"/>
      <c r="H63387" s="11"/>
    </row>
    <row r="63388" spans="6:8" x14ac:dyDescent="0.25">
      <c r="F63388" s="11"/>
      <c r="G63388" s="11"/>
      <c r="H63388" s="11"/>
    </row>
    <row r="63389" spans="6:8" x14ac:dyDescent="0.25">
      <c r="F63389" s="11"/>
      <c r="G63389" s="11"/>
      <c r="H63389" s="11"/>
    </row>
    <row r="63390" spans="6:8" x14ac:dyDescent="0.25">
      <c r="F63390" s="11"/>
      <c r="G63390" s="11"/>
      <c r="H63390" s="11"/>
    </row>
    <row r="63391" spans="6:8" x14ac:dyDescent="0.25">
      <c r="F63391" s="11"/>
      <c r="G63391" s="11"/>
      <c r="H63391" s="11"/>
    </row>
    <row r="63392" spans="6:8" x14ac:dyDescent="0.25">
      <c r="F63392" s="11"/>
      <c r="G63392" s="11"/>
      <c r="H63392" s="11"/>
    </row>
    <row r="63393" spans="6:8" x14ac:dyDescent="0.25">
      <c r="F63393" s="11"/>
      <c r="G63393" s="11"/>
      <c r="H63393" s="11"/>
    </row>
    <row r="63394" spans="6:8" x14ac:dyDescent="0.25">
      <c r="F63394" s="11"/>
      <c r="G63394" s="11"/>
      <c r="H63394" s="11"/>
    </row>
    <row r="63395" spans="6:8" x14ac:dyDescent="0.25">
      <c r="F63395" s="11"/>
      <c r="G63395" s="11"/>
      <c r="H63395" s="11"/>
    </row>
    <row r="63396" spans="6:8" x14ac:dyDescent="0.25">
      <c r="F63396" s="11"/>
      <c r="G63396" s="11"/>
      <c r="H63396" s="11"/>
    </row>
    <row r="63397" spans="6:8" x14ac:dyDescent="0.25">
      <c r="F63397" s="11"/>
      <c r="G63397" s="11"/>
      <c r="H63397" s="11"/>
    </row>
    <row r="63398" spans="6:8" x14ac:dyDescent="0.25">
      <c r="F63398" s="11"/>
      <c r="G63398" s="11"/>
      <c r="H63398" s="11"/>
    </row>
    <row r="63399" spans="6:8" x14ac:dyDescent="0.25">
      <c r="F63399" s="11"/>
      <c r="G63399" s="11"/>
      <c r="H63399" s="11"/>
    </row>
    <row r="63400" spans="6:8" x14ac:dyDescent="0.25">
      <c r="F63400" s="11"/>
      <c r="G63400" s="11"/>
      <c r="H63400" s="11"/>
    </row>
    <row r="63401" spans="6:8" x14ac:dyDescent="0.25">
      <c r="F63401" s="11"/>
      <c r="G63401" s="11"/>
      <c r="H63401" s="11"/>
    </row>
    <row r="63402" spans="6:8" x14ac:dyDescent="0.25">
      <c r="F63402" s="11"/>
      <c r="G63402" s="11"/>
      <c r="H63402" s="11"/>
    </row>
    <row r="63403" spans="6:8" x14ac:dyDescent="0.25">
      <c r="F63403" s="11"/>
      <c r="G63403" s="11"/>
      <c r="H63403" s="11"/>
    </row>
    <row r="63404" spans="6:8" x14ac:dyDescent="0.25">
      <c r="F63404" s="11"/>
      <c r="G63404" s="11"/>
      <c r="H63404" s="11"/>
    </row>
    <row r="63405" spans="6:8" x14ac:dyDescent="0.25">
      <c r="F63405" s="11"/>
      <c r="G63405" s="11"/>
      <c r="H63405" s="11"/>
    </row>
    <row r="63406" spans="6:8" x14ac:dyDescent="0.25">
      <c r="F63406" s="11"/>
      <c r="G63406" s="11"/>
      <c r="H63406" s="11"/>
    </row>
    <row r="63407" spans="6:8" x14ac:dyDescent="0.25">
      <c r="F63407" s="11"/>
      <c r="G63407" s="11"/>
      <c r="H63407" s="11"/>
    </row>
    <row r="63408" spans="6:8" x14ac:dyDescent="0.25">
      <c r="F63408" s="11"/>
      <c r="G63408" s="11"/>
      <c r="H63408" s="11"/>
    </row>
    <row r="63409" spans="6:8" x14ac:dyDescent="0.25">
      <c r="F63409" s="11"/>
      <c r="G63409" s="11"/>
      <c r="H63409" s="11"/>
    </row>
    <row r="63410" spans="6:8" x14ac:dyDescent="0.25">
      <c r="F63410" s="11"/>
      <c r="G63410" s="11"/>
      <c r="H63410" s="11"/>
    </row>
    <row r="63411" spans="6:8" x14ac:dyDescent="0.25">
      <c r="F63411" s="11"/>
      <c r="G63411" s="11"/>
      <c r="H63411" s="11"/>
    </row>
    <row r="63412" spans="6:8" x14ac:dyDescent="0.25">
      <c r="F63412" s="11"/>
      <c r="G63412" s="11"/>
      <c r="H63412" s="11"/>
    </row>
    <row r="63413" spans="6:8" x14ac:dyDescent="0.25">
      <c r="F63413" s="11"/>
      <c r="G63413" s="11"/>
      <c r="H63413" s="11"/>
    </row>
    <row r="63414" spans="6:8" x14ac:dyDescent="0.25">
      <c r="F63414" s="11"/>
      <c r="G63414" s="11"/>
      <c r="H63414" s="11"/>
    </row>
    <row r="63415" spans="6:8" x14ac:dyDescent="0.25">
      <c r="F63415" s="11"/>
      <c r="G63415" s="11"/>
      <c r="H63415" s="11"/>
    </row>
    <row r="63416" spans="6:8" x14ac:dyDescent="0.25">
      <c r="F63416" s="11"/>
      <c r="G63416" s="11"/>
      <c r="H63416" s="11"/>
    </row>
    <row r="63417" spans="6:8" x14ac:dyDescent="0.25">
      <c r="F63417" s="11"/>
      <c r="G63417" s="11"/>
      <c r="H63417" s="11"/>
    </row>
    <row r="63418" spans="6:8" x14ac:dyDescent="0.25">
      <c r="F63418" s="11"/>
      <c r="G63418" s="11"/>
      <c r="H63418" s="11"/>
    </row>
    <row r="63419" spans="6:8" x14ac:dyDescent="0.25">
      <c r="F63419" s="11"/>
      <c r="G63419" s="11"/>
      <c r="H63419" s="11"/>
    </row>
    <row r="63420" spans="6:8" x14ac:dyDescent="0.25">
      <c r="F63420" s="11"/>
      <c r="G63420" s="11"/>
      <c r="H63420" s="11"/>
    </row>
    <row r="63421" spans="6:8" x14ac:dyDescent="0.25">
      <c r="F63421" s="11"/>
      <c r="G63421" s="11"/>
      <c r="H63421" s="11"/>
    </row>
    <row r="63422" spans="6:8" x14ac:dyDescent="0.25">
      <c r="F63422" s="11"/>
      <c r="G63422" s="11"/>
      <c r="H63422" s="11"/>
    </row>
    <row r="63423" spans="6:8" x14ac:dyDescent="0.25">
      <c r="F63423" s="11"/>
      <c r="G63423" s="11"/>
      <c r="H63423" s="11"/>
    </row>
    <row r="63424" spans="6:8" x14ac:dyDescent="0.25">
      <c r="F63424" s="11"/>
      <c r="G63424" s="11"/>
      <c r="H63424" s="11"/>
    </row>
    <row r="63425" spans="6:8" x14ac:dyDescent="0.25">
      <c r="F63425" s="11"/>
      <c r="G63425" s="11"/>
      <c r="H63425" s="11"/>
    </row>
    <row r="63426" spans="6:8" x14ac:dyDescent="0.25">
      <c r="F63426" s="11"/>
      <c r="G63426" s="11"/>
      <c r="H63426" s="11"/>
    </row>
    <row r="63427" spans="6:8" x14ac:dyDescent="0.25">
      <c r="F63427" s="11"/>
      <c r="G63427" s="11"/>
      <c r="H63427" s="11"/>
    </row>
    <row r="63428" spans="6:8" x14ac:dyDescent="0.25">
      <c r="F63428" s="11"/>
      <c r="G63428" s="11"/>
      <c r="H63428" s="11"/>
    </row>
    <row r="63429" spans="6:8" x14ac:dyDescent="0.25">
      <c r="F63429" s="11"/>
      <c r="G63429" s="11"/>
      <c r="H63429" s="11"/>
    </row>
    <row r="63430" spans="6:8" x14ac:dyDescent="0.25">
      <c r="F63430" s="11"/>
      <c r="G63430" s="11"/>
      <c r="H63430" s="11"/>
    </row>
    <row r="63431" spans="6:8" x14ac:dyDescent="0.25">
      <c r="F63431" s="11"/>
      <c r="G63431" s="11"/>
      <c r="H63431" s="11"/>
    </row>
    <row r="63432" spans="6:8" x14ac:dyDescent="0.25">
      <c r="F63432" s="11"/>
      <c r="G63432" s="11"/>
      <c r="H63432" s="11"/>
    </row>
    <row r="63433" spans="6:8" x14ac:dyDescent="0.25">
      <c r="F63433" s="11"/>
      <c r="G63433" s="11"/>
      <c r="H63433" s="11"/>
    </row>
    <row r="63434" spans="6:8" x14ac:dyDescent="0.25">
      <c r="F63434" s="11"/>
      <c r="G63434" s="11"/>
      <c r="H63434" s="11"/>
    </row>
    <row r="63435" spans="6:8" x14ac:dyDescent="0.25">
      <c r="F63435" s="11"/>
      <c r="G63435" s="11"/>
      <c r="H63435" s="11"/>
    </row>
    <row r="63436" spans="6:8" x14ac:dyDescent="0.25">
      <c r="F63436" s="11"/>
      <c r="G63436" s="11"/>
      <c r="H63436" s="11"/>
    </row>
    <row r="63437" spans="6:8" x14ac:dyDescent="0.25">
      <c r="F63437" s="11"/>
      <c r="G63437" s="11"/>
      <c r="H63437" s="11"/>
    </row>
    <row r="63438" spans="6:8" x14ac:dyDescent="0.25">
      <c r="F63438" s="11"/>
      <c r="G63438" s="11"/>
      <c r="H63438" s="11"/>
    </row>
    <row r="63439" spans="6:8" x14ac:dyDescent="0.25">
      <c r="F63439" s="11"/>
      <c r="G63439" s="11"/>
      <c r="H63439" s="11"/>
    </row>
    <row r="63440" spans="6:8" x14ac:dyDescent="0.25">
      <c r="F63440" s="11"/>
      <c r="G63440" s="11"/>
      <c r="H63440" s="11"/>
    </row>
    <row r="63441" spans="6:8" x14ac:dyDescent="0.25">
      <c r="F63441" s="11"/>
      <c r="G63441" s="11"/>
      <c r="H63441" s="11"/>
    </row>
    <row r="63442" spans="6:8" x14ac:dyDescent="0.25">
      <c r="F63442" s="11"/>
      <c r="G63442" s="11"/>
      <c r="H63442" s="11"/>
    </row>
    <row r="63443" spans="6:8" x14ac:dyDescent="0.25">
      <c r="F63443" s="11"/>
      <c r="G63443" s="11"/>
      <c r="H63443" s="11"/>
    </row>
    <row r="63444" spans="6:8" x14ac:dyDescent="0.25">
      <c r="F63444" s="11"/>
      <c r="G63444" s="11"/>
      <c r="H63444" s="11"/>
    </row>
    <row r="63445" spans="6:8" x14ac:dyDescent="0.25">
      <c r="F63445" s="11"/>
      <c r="G63445" s="11"/>
      <c r="H63445" s="11"/>
    </row>
    <row r="63446" spans="6:8" x14ac:dyDescent="0.25">
      <c r="F63446" s="11"/>
      <c r="G63446" s="11"/>
      <c r="H63446" s="11"/>
    </row>
    <row r="63447" spans="6:8" x14ac:dyDescent="0.25">
      <c r="F63447" s="11"/>
      <c r="G63447" s="11"/>
      <c r="H63447" s="11"/>
    </row>
    <row r="63448" spans="6:8" x14ac:dyDescent="0.25">
      <c r="F63448" s="11"/>
      <c r="G63448" s="11"/>
      <c r="H63448" s="11"/>
    </row>
    <row r="63449" spans="6:8" x14ac:dyDescent="0.25">
      <c r="F63449" s="11"/>
      <c r="G63449" s="11"/>
      <c r="H63449" s="11"/>
    </row>
    <row r="63450" spans="6:8" x14ac:dyDescent="0.25">
      <c r="F63450" s="11"/>
      <c r="G63450" s="11"/>
      <c r="H63450" s="11"/>
    </row>
    <row r="63451" spans="6:8" x14ac:dyDescent="0.25">
      <c r="F63451" s="11"/>
      <c r="G63451" s="11"/>
      <c r="H63451" s="11"/>
    </row>
    <row r="63452" spans="6:8" x14ac:dyDescent="0.25">
      <c r="F63452" s="11"/>
      <c r="G63452" s="11"/>
      <c r="H63452" s="11"/>
    </row>
    <row r="63453" spans="6:8" x14ac:dyDescent="0.25">
      <c r="F63453" s="11"/>
      <c r="G63453" s="11"/>
      <c r="H63453" s="11"/>
    </row>
    <row r="63454" spans="6:8" x14ac:dyDescent="0.25">
      <c r="F63454" s="11"/>
      <c r="G63454" s="11"/>
      <c r="H63454" s="11"/>
    </row>
    <row r="63455" spans="6:8" x14ac:dyDescent="0.25">
      <c r="F63455" s="11"/>
      <c r="G63455" s="11"/>
      <c r="H63455" s="11"/>
    </row>
    <row r="63456" spans="6:8" x14ac:dyDescent="0.25">
      <c r="F63456" s="11"/>
      <c r="G63456" s="11"/>
      <c r="H63456" s="11"/>
    </row>
    <row r="63457" spans="6:8" x14ac:dyDescent="0.25">
      <c r="F63457" s="11"/>
      <c r="G63457" s="11"/>
      <c r="H63457" s="11"/>
    </row>
    <row r="63458" spans="6:8" x14ac:dyDescent="0.25">
      <c r="F63458" s="11"/>
      <c r="G63458" s="11"/>
      <c r="H63458" s="11"/>
    </row>
    <row r="63459" spans="6:8" x14ac:dyDescent="0.25">
      <c r="F63459" s="11"/>
      <c r="G63459" s="11"/>
      <c r="H63459" s="11"/>
    </row>
    <row r="63460" spans="6:8" x14ac:dyDescent="0.25">
      <c r="F63460" s="11"/>
      <c r="G63460" s="11"/>
      <c r="H63460" s="11"/>
    </row>
    <row r="63461" spans="6:8" x14ac:dyDescent="0.25">
      <c r="F63461" s="11"/>
      <c r="G63461" s="11"/>
      <c r="H63461" s="11"/>
    </row>
    <row r="63462" spans="6:8" x14ac:dyDescent="0.25">
      <c r="F63462" s="11"/>
      <c r="G63462" s="11"/>
      <c r="H63462" s="11"/>
    </row>
    <row r="63463" spans="6:8" x14ac:dyDescent="0.25">
      <c r="F63463" s="11"/>
      <c r="G63463" s="11"/>
      <c r="H63463" s="11"/>
    </row>
    <row r="63464" spans="6:8" x14ac:dyDescent="0.25">
      <c r="F63464" s="11"/>
      <c r="G63464" s="11"/>
      <c r="H63464" s="11"/>
    </row>
    <row r="63465" spans="6:8" x14ac:dyDescent="0.25">
      <c r="F63465" s="11"/>
      <c r="G63465" s="11"/>
      <c r="H63465" s="11"/>
    </row>
    <row r="63466" spans="6:8" x14ac:dyDescent="0.25">
      <c r="F63466" s="11"/>
      <c r="G63466" s="11"/>
      <c r="H63466" s="11"/>
    </row>
    <row r="63467" spans="6:8" x14ac:dyDescent="0.25">
      <c r="F63467" s="11"/>
      <c r="G63467" s="11"/>
      <c r="H63467" s="11"/>
    </row>
    <row r="63468" spans="6:8" x14ac:dyDescent="0.25">
      <c r="F63468" s="11"/>
      <c r="G63468" s="11"/>
      <c r="H63468" s="11"/>
    </row>
    <row r="63469" spans="6:8" x14ac:dyDescent="0.25">
      <c r="F63469" s="11"/>
      <c r="G63469" s="11"/>
      <c r="H63469" s="11"/>
    </row>
    <row r="63470" spans="6:8" x14ac:dyDescent="0.25">
      <c r="F63470" s="11"/>
      <c r="G63470" s="11"/>
      <c r="H63470" s="11"/>
    </row>
    <row r="63471" spans="6:8" x14ac:dyDescent="0.25">
      <c r="F63471" s="11"/>
      <c r="G63471" s="11"/>
      <c r="H63471" s="11"/>
    </row>
    <row r="63472" spans="6:8" x14ac:dyDescent="0.25">
      <c r="F63472" s="11"/>
      <c r="G63472" s="11"/>
      <c r="H63472" s="11"/>
    </row>
    <row r="63473" spans="6:8" x14ac:dyDescent="0.25">
      <c r="F63473" s="11"/>
      <c r="G63473" s="11"/>
      <c r="H63473" s="11"/>
    </row>
    <row r="63474" spans="6:8" x14ac:dyDescent="0.25">
      <c r="F63474" s="11"/>
      <c r="G63474" s="11"/>
      <c r="H63474" s="11"/>
    </row>
    <row r="63475" spans="6:8" x14ac:dyDescent="0.25">
      <c r="F63475" s="11"/>
      <c r="G63475" s="11"/>
      <c r="H63475" s="11"/>
    </row>
    <row r="63476" spans="6:8" x14ac:dyDescent="0.25">
      <c r="F63476" s="11"/>
      <c r="G63476" s="11"/>
      <c r="H63476" s="11"/>
    </row>
    <row r="63477" spans="6:8" x14ac:dyDescent="0.25">
      <c r="F63477" s="11"/>
      <c r="G63477" s="11"/>
      <c r="H63477" s="11"/>
    </row>
    <row r="63478" spans="6:8" x14ac:dyDescent="0.25">
      <c r="F63478" s="11"/>
      <c r="G63478" s="11"/>
      <c r="H63478" s="11"/>
    </row>
    <row r="63479" spans="6:8" x14ac:dyDescent="0.25">
      <c r="F63479" s="11"/>
      <c r="G63479" s="11"/>
      <c r="H63479" s="11"/>
    </row>
    <row r="63480" spans="6:8" x14ac:dyDescent="0.25">
      <c r="F63480" s="11"/>
      <c r="G63480" s="11"/>
      <c r="H63480" s="11"/>
    </row>
    <row r="63481" spans="6:8" x14ac:dyDescent="0.25">
      <c r="F63481" s="11"/>
      <c r="G63481" s="11"/>
      <c r="H63481" s="11"/>
    </row>
    <row r="63482" spans="6:8" x14ac:dyDescent="0.25">
      <c r="F63482" s="11"/>
      <c r="G63482" s="11"/>
      <c r="H63482" s="11"/>
    </row>
    <row r="63483" spans="6:8" x14ac:dyDescent="0.25">
      <c r="F63483" s="11"/>
      <c r="G63483" s="11"/>
      <c r="H63483" s="11"/>
    </row>
    <row r="63484" spans="6:8" x14ac:dyDescent="0.25">
      <c r="F63484" s="11"/>
      <c r="G63484" s="11"/>
      <c r="H63484" s="11"/>
    </row>
    <row r="63485" spans="6:8" x14ac:dyDescent="0.25">
      <c r="F63485" s="11"/>
      <c r="G63485" s="11"/>
      <c r="H63485" s="11"/>
    </row>
    <row r="63486" spans="6:8" x14ac:dyDescent="0.25">
      <c r="F63486" s="11"/>
      <c r="G63486" s="11"/>
      <c r="H63486" s="11"/>
    </row>
    <row r="63487" spans="6:8" x14ac:dyDescent="0.25">
      <c r="F63487" s="11"/>
      <c r="G63487" s="11"/>
      <c r="H63487" s="11"/>
    </row>
    <row r="63488" spans="6:8" x14ac:dyDescent="0.25">
      <c r="F63488" s="11"/>
      <c r="G63488" s="11"/>
      <c r="H63488" s="11"/>
    </row>
    <row r="63489" spans="6:8" x14ac:dyDescent="0.25">
      <c r="F63489" s="11"/>
      <c r="G63489" s="11"/>
      <c r="H63489" s="11"/>
    </row>
    <row r="63490" spans="6:8" x14ac:dyDescent="0.25">
      <c r="F63490" s="11"/>
      <c r="G63490" s="11"/>
      <c r="H63490" s="11"/>
    </row>
    <row r="63491" spans="6:8" x14ac:dyDescent="0.25">
      <c r="F63491" s="11"/>
      <c r="G63491" s="11"/>
      <c r="H63491" s="11"/>
    </row>
    <row r="63492" spans="6:8" x14ac:dyDescent="0.25">
      <c r="F63492" s="11"/>
      <c r="G63492" s="11"/>
      <c r="H63492" s="11"/>
    </row>
    <row r="63493" spans="6:8" x14ac:dyDescent="0.25">
      <c r="F63493" s="11"/>
      <c r="G63493" s="11"/>
      <c r="H63493" s="11"/>
    </row>
    <row r="63494" spans="6:8" x14ac:dyDescent="0.25">
      <c r="F63494" s="11"/>
      <c r="G63494" s="11"/>
      <c r="H63494" s="11"/>
    </row>
    <row r="63495" spans="6:8" x14ac:dyDescent="0.25">
      <c r="F63495" s="11"/>
      <c r="G63495" s="11"/>
      <c r="H63495" s="11"/>
    </row>
    <row r="63496" spans="6:8" x14ac:dyDescent="0.25">
      <c r="F63496" s="11"/>
      <c r="G63496" s="11"/>
      <c r="H63496" s="11"/>
    </row>
    <row r="63497" spans="6:8" x14ac:dyDescent="0.25">
      <c r="F63497" s="11"/>
      <c r="G63497" s="11"/>
      <c r="H63497" s="11"/>
    </row>
    <row r="63498" spans="6:8" x14ac:dyDescent="0.25">
      <c r="F63498" s="11"/>
      <c r="G63498" s="11"/>
      <c r="H63498" s="11"/>
    </row>
    <row r="63499" spans="6:8" x14ac:dyDescent="0.25">
      <c r="F63499" s="11"/>
      <c r="G63499" s="11"/>
      <c r="H63499" s="11"/>
    </row>
    <row r="63500" spans="6:8" x14ac:dyDescent="0.25">
      <c r="F63500" s="11"/>
      <c r="G63500" s="11"/>
      <c r="H63500" s="11"/>
    </row>
    <row r="63501" spans="6:8" x14ac:dyDescent="0.25">
      <c r="F63501" s="11"/>
      <c r="G63501" s="11"/>
      <c r="H63501" s="11"/>
    </row>
    <row r="63502" spans="6:8" x14ac:dyDescent="0.25">
      <c r="F63502" s="11"/>
      <c r="G63502" s="11"/>
      <c r="H63502" s="11"/>
    </row>
    <row r="63503" spans="6:8" x14ac:dyDescent="0.25">
      <c r="F63503" s="11"/>
      <c r="G63503" s="11"/>
      <c r="H63503" s="11"/>
    </row>
    <row r="63504" spans="6:8" x14ac:dyDescent="0.25">
      <c r="F63504" s="11"/>
      <c r="G63504" s="11"/>
      <c r="H63504" s="11"/>
    </row>
    <row r="63505" spans="6:8" x14ac:dyDescent="0.25">
      <c r="F63505" s="11"/>
      <c r="G63505" s="11"/>
      <c r="H63505" s="11"/>
    </row>
    <row r="63506" spans="6:8" x14ac:dyDescent="0.25">
      <c r="F63506" s="11"/>
      <c r="G63506" s="11"/>
      <c r="H63506" s="11"/>
    </row>
    <row r="63507" spans="6:8" x14ac:dyDescent="0.25">
      <c r="F63507" s="11"/>
      <c r="G63507" s="11"/>
      <c r="H63507" s="11"/>
    </row>
    <row r="63508" spans="6:8" x14ac:dyDescent="0.25">
      <c r="F63508" s="11"/>
      <c r="G63508" s="11"/>
      <c r="H63508" s="11"/>
    </row>
    <row r="63509" spans="6:8" x14ac:dyDescent="0.25">
      <c r="F63509" s="11"/>
      <c r="G63509" s="11"/>
      <c r="H63509" s="11"/>
    </row>
    <row r="63510" spans="6:8" x14ac:dyDescent="0.25">
      <c r="F63510" s="11"/>
      <c r="G63510" s="11"/>
      <c r="H63510" s="11"/>
    </row>
    <row r="63511" spans="6:8" x14ac:dyDescent="0.25">
      <c r="F63511" s="11"/>
      <c r="G63511" s="11"/>
      <c r="H63511" s="11"/>
    </row>
    <row r="63512" spans="6:8" x14ac:dyDescent="0.25">
      <c r="F63512" s="11"/>
      <c r="G63512" s="11"/>
      <c r="H63512" s="11"/>
    </row>
    <row r="63513" spans="6:8" x14ac:dyDescent="0.25">
      <c r="F63513" s="11"/>
      <c r="G63513" s="11"/>
      <c r="H63513" s="11"/>
    </row>
    <row r="63514" spans="6:8" x14ac:dyDescent="0.25">
      <c r="F63514" s="11"/>
      <c r="G63514" s="11"/>
      <c r="H63514" s="11"/>
    </row>
    <row r="63515" spans="6:8" x14ac:dyDescent="0.25">
      <c r="F63515" s="11"/>
      <c r="G63515" s="11"/>
      <c r="H63515" s="11"/>
    </row>
    <row r="63516" spans="6:8" x14ac:dyDescent="0.25">
      <c r="F63516" s="11"/>
      <c r="G63516" s="11"/>
      <c r="H63516" s="11"/>
    </row>
    <row r="63517" spans="6:8" x14ac:dyDescent="0.25">
      <c r="F63517" s="11"/>
      <c r="G63517" s="11"/>
      <c r="H63517" s="11"/>
    </row>
    <row r="63518" spans="6:8" x14ac:dyDescent="0.25">
      <c r="F63518" s="11"/>
      <c r="G63518" s="11"/>
      <c r="H63518" s="11"/>
    </row>
    <row r="63519" spans="6:8" x14ac:dyDescent="0.25">
      <c r="F63519" s="11"/>
      <c r="G63519" s="11"/>
      <c r="H63519" s="11"/>
    </row>
    <row r="63520" spans="6:8" x14ac:dyDescent="0.25">
      <c r="F63520" s="11"/>
      <c r="G63520" s="11"/>
      <c r="H63520" s="11"/>
    </row>
    <row r="63521" spans="6:8" x14ac:dyDescent="0.25">
      <c r="F63521" s="11"/>
      <c r="G63521" s="11"/>
      <c r="H63521" s="11"/>
    </row>
    <row r="63522" spans="6:8" x14ac:dyDescent="0.25">
      <c r="F63522" s="11"/>
      <c r="G63522" s="11"/>
      <c r="H63522" s="11"/>
    </row>
    <row r="63523" spans="6:8" x14ac:dyDescent="0.25">
      <c r="F63523" s="11"/>
      <c r="G63523" s="11"/>
      <c r="H63523" s="11"/>
    </row>
    <row r="63524" spans="6:8" x14ac:dyDescent="0.25">
      <c r="F63524" s="11"/>
      <c r="G63524" s="11"/>
      <c r="H63524" s="11"/>
    </row>
    <row r="63525" spans="6:8" x14ac:dyDescent="0.25">
      <c r="F63525" s="11"/>
      <c r="G63525" s="11"/>
      <c r="H63525" s="11"/>
    </row>
    <row r="63526" spans="6:8" x14ac:dyDescent="0.25">
      <c r="F63526" s="11"/>
      <c r="G63526" s="11"/>
      <c r="H63526" s="11"/>
    </row>
    <row r="63527" spans="6:8" x14ac:dyDescent="0.25">
      <c r="F63527" s="11"/>
      <c r="G63527" s="11"/>
      <c r="H63527" s="11"/>
    </row>
    <row r="63528" spans="6:8" x14ac:dyDescent="0.25">
      <c r="F63528" s="11"/>
      <c r="G63528" s="11"/>
      <c r="H63528" s="11"/>
    </row>
    <row r="63529" spans="6:8" x14ac:dyDescent="0.25">
      <c r="F63529" s="11"/>
      <c r="G63529" s="11"/>
      <c r="H63529" s="11"/>
    </row>
    <row r="63530" spans="6:8" x14ac:dyDescent="0.25">
      <c r="F63530" s="11"/>
      <c r="G63530" s="11"/>
      <c r="H63530" s="11"/>
    </row>
    <row r="63531" spans="6:8" x14ac:dyDescent="0.25">
      <c r="F63531" s="11"/>
      <c r="G63531" s="11"/>
      <c r="H63531" s="11"/>
    </row>
    <row r="63532" spans="6:8" x14ac:dyDescent="0.25">
      <c r="F63532" s="11"/>
      <c r="G63532" s="11"/>
      <c r="H63532" s="11"/>
    </row>
    <row r="63533" spans="6:8" x14ac:dyDescent="0.25">
      <c r="F63533" s="11"/>
      <c r="G63533" s="11"/>
      <c r="H63533" s="11"/>
    </row>
    <row r="63534" spans="6:8" x14ac:dyDescent="0.25">
      <c r="F63534" s="11"/>
      <c r="G63534" s="11"/>
      <c r="H63534" s="11"/>
    </row>
    <row r="63535" spans="6:8" x14ac:dyDescent="0.25">
      <c r="F63535" s="11"/>
      <c r="G63535" s="11"/>
      <c r="H63535" s="11"/>
    </row>
    <row r="63536" spans="6:8" x14ac:dyDescent="0.25">
      <c r="F63536" s="11"/>
      <c r="G63536" s="11"/>
      <c r="H63536" s="11"/>
    </row>
    <row r="63537" spans="6:8" x14ac:dyDescent="0.25">
      <c r="F63537" s="11"/>
      <c r="G63537" s="11"/>
      <c r="H63537" s="11"/>
    </row>
    <row r="63538" spans="6:8" x14ac:dyDescent="0.25">
      <c r="F63538" s="11"/>
      <c r="G63538" s="11"/>
      <c r="H63538" s="11"/>
    </row>
    <row r="63539" spans="6:8" x14ac:dyDescent="0.25">
      <c r="F63539" s="11"/>
      <c r="G63539" s="11"/>
      <c r="H63539" s="11"/>
    </row>
    <row r="63540" spans="6:8" x14ac:dyDescent="0.25">
      <c r="F63540" s="11"/>
      <c r="G63540" s="11"/>
      <c r="H63540" s="11"/>
    </row>
    <row r="63541" spans="6:8" x14ac:dyDescent="0.25">
      <c r="F63541" s="11"/>
      <c r="G63541" s="11"/>
      <c r="H63541" s="11"/>
    </row>
    <row r="63542" spans="6:8" x14ac:dyDescent="0.25">
      <c r="F63542" s="11"/>
      <c r="G63542" s="11"/>
      <c r="H63542" s="11"/>
    </row>
    <row r="63543" spans="6:8" x14ac:dyDescent="0.25">
      <c r="F63543" s="11"/>
      <c r="G63543" s="11"/>
      <c r="H63543" s="11"/>
    </row>
    <row r="63544" spans="6:8" x14ac:dyDescent="0.25">
      <c r="F63544" s="11"/>
      <c r="G63544" s="11"/>
      <c r="H63544" s="11"/>
    </row>
    <row r="63545" spans="6:8" x14ac:dyDescent="0.25">
      <c r="F63545" s="11"/>
      <c r="G63545" s="11"/>
      <c r="H63545" s="11"/>
    </row>
    <row r="63546" spans="6:8" x14ac:dyDescent="0.25">
      <c r="F63546" s="11"/>
      <c r="G63546" s="11"/>
      <c r="H63546" s="11"/>
    </row>
    <row r="63547" spans="6:8" x14ac:dyDescent="0.25">
      <c r="F63547" s="11"/>
      <c r="G63547" s="11"/>
      <c r="H63547" s="11"/>
    </row>
    <row r="63548" spans="6:8" x14ac:dyDescent="0.25">
      <c r="F63548" s="11"/>
      <c r="G63548" s="11"/>
      <c r="H63548" s="11"/>
    </row>
    <row r="63549" spans="6:8" x14ac:dyDescent="0.25">
      <c r="F63549" s="11"/>
      <c r="G63549" s="11"/>
      <c r="H63549" s="11"/>
    </row>
    <row r="63550" spans="6:8" x14ac:dyDescent="0.25">
      <c r="F63550" s="11"/>
      <c r="G63550" s="11"/>
      <c r="H63550" s="11"/>
    </row>
    <row r="63551" spans="6:8" x14ac:dyDescent="0.25">
      <c r="F63551" s="11"/>
      <c r="G63551" s="11"/>
      <c r="H63551" s="11"/>
    </row>
    <row r="63552" spans="6:8" x14ac:dyDescent="0.25">
      <c r="F63552" s="11"/>
      <c r="G63552" s="11"/>
      <c r="H63552" s="11"/>
    </row>
    <row r="63553" spans="6:8" x14ac:dyDescent="0.25">
      <c r="F63553" s="11"/>
      <c r="G63553" s="11"/>
      <c r="H63553" s="11"/>
    </row>
    <row r="63554" spans="6:8" x14ac:dyDescent="0.25">
      <c r="F63554" s="11"/>
      <c r="G63554" s="11"/>
      <c r="H63554" s="11"/>
    </row>
    <row r="63555" spans="6:8" x14ac:dyDescent="0.25">
      <c r="F63555" s="11"/>
      <c r="G63555" s="11"/>
      <c r="H63555" s="11"/>
    </row>
    <row r="63556" spans="6:8" x14ac:dyDescent="0.25">
      <c r="F63556" s="11"/>
      <c r="G63556" s="11"/>
      <c r="H63556" s="11"/>
    </row>
    <row r="63557" spans="6:8" x14ac:dyDescent="0.25">
      <c r="F63557" s="11"/>
      <c r="G63557" s="11"/>
      <c r="H63557" s="11"/>
    </row>
    <row r="63558" spans="6:8" x14ac:dyDescent="0.25">
      <c r="F63558" s="11"/>
      <c r="G63558" s="11"/>
      <c r="H63558" s="11"/>
    </row>
    <row r="63559" spans="6:8" x14ac:dyDescent="0.25">
      <c r="F63559" s="11"/>
      <c r="G63559" s="11"/>
      <c r="H63559" s="11"/>
    </row>
    <row r="63560" spans="6:8" x14ac:dyDescent="0.25">
      <c r="F63560" s="11"/>
      <c r="G63560" s="11"/>
      <c r="H63560" s="11"/>
    </row>
    <row r="63561" spans="6:8" x14ac:dyDescent="0.25">
      <c r="F63561" s="11"/>
      <c r="G63561" s="11"/>
      <c r="H63561" s="11"/>
    </row>
    <row r="63562" spans="6:8" x14ac:dyDescent="0.25">
      <c r="F63562" s="11"/>
      <c r="G63562" s="11"/>
      <c r="H63562" s="11"/>
    </row>
    <row r="63563" spans="6:8" x14ac:dyDescent="0.25">
      <c r="F63563" s="11"/>
      <c r="G63563" s="11"/>
      <c r="H63563" s="11"/>
    </row>
    <row r="63564" spans="6:8" x14ac:dyDescent="0.25">
      <c r="F63564" s="11"/>
      <c r="G63564" s="11"/>
      <c r="H63564" s="11"/>
    </row>
    <row r="63565" spans="6:8" x14ac:dyDescent="0.25">
      <c r="F63565" s="11"/>
      <c r="G63565" s="11"/>
      <c r="H63565" s="11"/>
    </row>
    <row r="63566" spans="6:8" x14ac:dyDescent="0.25">
      <c r="F63566" s="11"/>
      <c r="G63566" s="11"/>
      <c r="H63566" s="11"/>
    </row>
    <row r="63567" spans="6:8" x14ac:dyDescent="0.25">
      <c r="F63567" s="11"/>
      <c r="G63567" s="11"/>
      <c r="H63567" s="11"/>
    </row>
    <row r="63568" spans="6:8" x14ac:dyDescent="0.25">
      <c r="F63568" s="11"/>
      <c r="G63568" s="11"/>
      <c r="H63568" s="11"/>
    </row>
    <row r="63569" spans="6:8" x14ac:dyDescent="0.25">
      <c r="F63569" s="11"/>
      <c r="G63569" s="11"/>
      <c r="H63569" s="11"/>
    </row>
    <row r="63570" spans="6:8" x14ac:dyDescent="0.25">
      <c r="F63570" s="11"/>
      <c r="G63570" s="11"/>
      <c r="H63570" s="11"/>
    </row>
    <row r="63571" spans="6:8" x14ac:dyDescent="0.25">
      <c r="F63571" s="11"/>
      <c r="G63571" s="11"/>
      <c r="H63571" s="11"/>
    </row>
    <row r="63572" spans="6:8" x14ac:dyDescent="0.25">
      <c r="F63572" s="11"/>
      <c r="G63572" s="11"/>
      <c r="H63572" s="11"/>
    </row>
    <row r="63573" spans="6:8" x14ac:dyDescent="0.25">
      <c r="F63573" s="11"/>
      <c r="G63573" s="11"/>
      <c r="H63573" s="11"/>
    </row>
    <row r="63574" spans="6:8" x14ac:dyDescent="0.25">
      <c r="F63574" s="11"/>
      <c r="G63574" s="11"/>
      <c r="H63574" s="11"/>
    </row>
    <row r="63575" spans="6:8" x14ac:dyDescent="0.25">
      <c r="F63575" s="11"/>
      <c r="G63575" s="11"/>
      <c r="H63575" s="11"/>
    </row>
    <row r="63576" spans="6:8" x14ac:dyDescent="0.25">
      <c r="F63576" s="11"/>
      <c r="G63576" s="11"/>
      <c r="H63576" s="11"/>
    </row>
    <row r="63577" spans="6:8" x14ac:dyDescent="0.25">
      <c r="F63577" s="11"/>
      <c r="G63577" s="11"/>
      <c r="H63577" s="11"/>
    </row>
    <row r="63578" spans="6:8" x14ac:dyDescent="0.25">
      <c r="F63578" s="11"/>
      <c r="G63578" s="11"/>
      <c r="H63578" s="11"/>
    </row>
    <row r="63579" spans="6:8" x14ac:dyDescent="0.25">
      <c r="F63579" s="11"/>
      <c r="G63579" s="11"/>
      <c r="H63579" s="11"/>
    </row>
    <row r="63580" spans="6:8" x14ac:dyDescent="0.25">
      <c r="F63580" s="11"/>
      <c r="G63580" s="11"/>
      <c r="H63580" s="11"/>
    </row>
    <row r="63581" spans="6:8" x14ac:dyDescent="0.25">
      <c r="F63581" s="11"/>
      <c r="G63581" s="11"/>
      <c r="H63581" s="11"/>
    </row>
    <row r="63582" spans="6:8" x14ac:dyDescent="0.25">
      <c r="F63582" s="11"/>
      <c r="G63582" s="11"/>
      <c r="H63582" s="11"/>
    </row>
    <row r="63583" spans="6:8" x14ac:dyDescent="0.25">
      <c r="F63583" s="11"/>
      <c r="G63583" s="11"/>
      <c r="H63583" s="11"/>
    </row>
    <row r="63584" spans="6:8" x14ac:dyDescent="0.25">
      <c r="F63584" s="11"/>
      <c r="G63584" s="11"/>
      <c r="H63584" s="11"/>
    </row>
    <row r="63585" spans="6:8" x14ac:dyDescent="0.25">
      <c r="F63585" s="11"/>
      <c r="G63585" s="11"/>
      <c r="H63585" s="11"/>
    </row>
    <row r="63586" spans="6:8" x14ac:dyDescent="0.25">
      <c r="F63586" s="11"/>
      <c r="G63586" s="11"/>
      <c r="H63586" s="11"/>
    </row>
    <row r="63587" spans="6:8" x14ac:dyDescent="0.25">
      <c r="F63587" s="11"/>
      <c r="G63587" s="11"/>
      <c r="H63587" s="11"/>
    </row>
    <row r="63588" spans="6:8" x14ac:dyDescent="0.25">
      <c r="F63588" s="11"/>
      <c r="G63588" s="11"/>
      <c r="H63588" s="11"/>
    </row>
    <row r="63589" spans="6:8" x14ac:dyDescent="0.25">
      <c r="F63589" s="11"/>
      <c r="G63589" s="11"/>
      <c r="H63589" s="11"/>
    </row>
    <row r="63590" spans="6:8" x14ac:dyDescent="0.25">
      <c r="F63590" s="11"/>
      <c r="G63590" s="11"/>
      <c r="H63590" s="11"/>
    </row>
    <row r="63591" spans="6:8" x14ac:dyDescent="0.25">
      <c r="F63591" s="11"/>
      <c r="G63591" s="11"/>
      <c r="H63591" s="11"/>
    </row>
    <row r="63592" spans="6:8" x14ac:dyDescent="0.25">
      <c r="F63592" s="11"/>
      <c r="G63592" s="11"/>
      <c r="H63592" s="11"/>
    </row>
    <row r="63593" spans="6:8" x14ac:dyDescent="0.25">
      <c r="F63593" s="11"/>
      <c r="G63593" s="11"/>
      <c r="H63593" s="11"/>
    </row>
    <row r="63594" spans="6:8" x14ac:dyDescent="0.25">
      <c r="F63594" s="11"/>
      <c r="G63594" s="11"/>
      <c r="H63594" s="11"/>
    </row>
    <row r="63595" spans="6:8" x14ac:dyDescent="0.25">
      <c r="F63595" s="11"/>
      <c r="G63595" s="11"/>
      <c r="H63595" s="11"/>
    </row>
    <row r="63596" spans="6:8" x14ac:dyDescent="0.25">
      <c r="F63596" s="11"/>
      <c r="G63596" s="11"/>
      <c r="H63596" s="11"/>
    </row>
    <row r="63597" spans="6:8" x14ac:dyDescent="0.25">
      <c r="F63597" s="11"/>
      <c r="G63597" s="11"/>
      <c r="H63597" s="11"/>
    </row>
    <row r="63598" spans="6:8" x14ac:dyDescent="0.25">
      <c r="F63598" s="11"/>
      <c r="G63598" s="11"/>
      <c r="H63598" s="11"/>
    </row>
    <row r="63599" spans="6:8" x14ac:dyDescent="0.25">
      <c r="F63599" s="11"/>
      <c r="G63599" s="11"/>
      <c r="H63599" s="11"/>
    </row>
    <row r="63600" spans="6:8" x14ac:dyDescent="0.25">
      <c r="F63600" s="11"/>
      <c r="G63600" s="11"/>
      <c r="H63600" s="11"/>
    </row>
    <row r="63601" spans="6:8" x14ac:dyDescent="0.25">
      <c r="F63601" s="11"/>
      <c r="G63601" s="11"/>
      <c r="H63601" s="11"/>
    </row>
    <row r="63602" spans="6:8" x14ac:dyDescent="0.25">
      <c r="F63602" s="11"/>
      <c r="G63602" s="11"/>
      <c r="H63602" s="11"/>
    </row>
    <row r="63603" spans="6:8" x14ac:dyDescent="0.25">
      <c r="F63603" s="11"/>
      <c r="G63603" s="11"/>
      <c r="H63603" s="11"/>
    </row>
    <row r="63604" spans="6:8" x14ac:dyDescent="0.25">
      <c r="F63604" s="11"/>
      <c r="G63604" s="11"/>
      <c r="H63604" s="11"/>
    </row>
    <row r="63605" spans="6:8" x14ac:dyDescent="0.25">
      <c r="F63605" s="11"/>
      <c r="G63605" s="11"/>
      <c r="H63605" s="11"/>
    </row>
    <row r="63606" spans="6:8" x14ac:dyDescent="0.25">
      <c r="F63606" s="11"/>
      <c r="G63606" s="11"/>
      <c r="H63606" s="11"/>
    </row>
    <row r="63607" spans="6:8" x14ac:dyDescent="0.25">
      <c r="F63607" s="11"/>
      <c r="G63607" s="11"/>
      <c r="H63607" s="11"/>
    </row>
    <row r="63608" spans="6:8" x14ac:dyDescent="0.25">
      <c r="F63608" s="11"/>
      <c r="G63608" s="11"/>
      <c r="H63608" s="11"/>
    </row>
    <row r="63609" spans="6:8" x14ac:dyDescent="0.25">
      <c r="F63609" s="11"/>
      <c r="G63609" s="11"/>
      <c r="H63609" s="11"/>
    </row>
    <row r="63610" spans="6:8" x14ac:dyDescent="0.25">
      <c r="F63610" s="11"/>
      <c r="G63610" s="11"/>
      <c r="H63610" s="11"/>
    </row>
    <row r="63611" spans="6:8" x14ac:dyDescent="0.25">
      <c r="F63611" s="11"/>
      <c r="G63611" s="11"/>
      <c r="H63611" s="11"/>
    </row>
    <row r="63612" spans="6:8" x14ac:dyDescent="0.25">
      <c r="F63612" s="11"/>
      <c r="G63612" s="11"/>
      <c r="H63612" s="11"/>
    </row>
    <row r="63613" spans="6:8" x14ac:dyDescent="0.25">
      <c r="F63613" s="11"/>
      <c r="G63613" s="11"/>
      <c r="H63613" s="11"/>
    </row>
    <row r="63614" spans="6:8" x14ac:dyDescent="0.25">
      <c r="F63614" s="11"/>
      <c r="G63614" s="11"/>
      <c r="H63614" s="11"/>
    </row>
    <row r="63615" spans="6:8" x14ac:dyDescent="0.25">
      <c r="F63615" s="11"/>
      <c r="G63615" s="11"/>
      <c r="H63615" s="11"/>
    </row>
    <row r="63616" spans="6:8" x14ac:dyDescent="0.25">
      <c r="F63616" s="11"/>
      <c r="G63616" s="11"/>
      <c r="H63616" s="11"/>
    </row>
    <row r="63617" spans="6:8" x14ac:dyDescent="0.25">
      <c r="F63617" s="11"/>
      <c r="G63617" s="11"/>
      <c r="H63617" s="11"/>
    </row>
    <row r="63618" spans="6:8" x14ac:dyDescent="0.25">
      <c r="F63618" s="11"/>
      <c r="G63618" s="11"/>
      <c r="H63618" s="11"/>
    </row>
    <row r="63619" spans="6:8" x14ac:dyDescent="0.25">
      <c r="F63619" s="11"/>
      <c r="G63619" s="11"/>
      <c r="H63619" s="11"/>
    </row>
    <row r="63620" spans="6:8" x14ac:dyDescent="0.25">
      <c r="F63620" s="11"/>
      <c r="G63620" s="11"/>
      <c r="H63620" s="11"/>
    </row>
    <row r="63621" spans="6:8" x14ac:dyDescent="0.25">
      <c r="F63621" s="11"/>
      <c r="G63621" s="11"/>
      <c r="H63621" s="11"/>
    </row>
    <row r="63622" spans="6:8" x14ac:dyDescent="0.25">
      <c r="F63622" s="11"/>
      <c r="G63622" s="11"/>
      <c r="H63622" s="11"/>
    </row>
    <row r="63623" spans="6:8" x14ac:dyDescent="0.25">
      <c r="F63623" s="11"/>
      <c r="G63623" s="11"/>
      <c r="H63623" s="11"/>
    </row>
    <row r="63624" spans="6:8" x14ac:dyDescent="0.25">
      <c r="F63624" s="11"/>
      <c r="G63624" s="11"/>
      <c r="H63624" s="11"/>
    </row>
    <row r="63625" spans="6:8" x14ac:dyDescent="0.25">
      <c r="F63625" s="11"/>
      <c r="G63625" s="11"/>
      <c r="H63625" s="11"/>
    </row>
    <row r="63626" spans="6:8" x14ac:dyDescent="0.25">
      <c r="F63626" s="11"/>
      <c r="G63626" s="11"/>
      <c r="H63626" s="11"/>
    </row>
    <row r="63627" spans="6:8" x14ac:dyDescent="0.25">
      <c r="F63627" s="11"/>
      <c r="G63627" s="11"/>
      <c r="H63627" s="11"/>
    </row>
    <row r="63628" spans="6:8" x14ac:dyDescent="0.25">
      <c r="F63628" s="11"/>
      <c r="G63628" s="11"/>
      <c r="H63628" s="11"/>
    </row>
    <row r="63629" spans="6:8" x14ac:dyDescent="0.25">
      <c r="F63629" s="11"/>
      <c r="G63629" s="11"/>
      <c r="H63629" s="11"/>
    </row>
    <row r="63630" spans="6:8" x14ac:dyDescent="0.25">
      <c r="F63630" s="11"/>
      <c r="G63630" s="11"/>
      <c r="H63630" s="11"/>
    </row>
    <row r="63631" spans="6:8" x14ac:dyDescent="0.25">
      <c r="F63631" s="11"/>
      <c r="G63631" s="11"/>
      <c r="H63631" s="11"/>
    </row>
    <row r="63632" spans="6:8" x14ac:dyDescent="0.25">
      <c r="F63632" s="11"/>
      <c r="G63632" s="11"/>
      <c r="H63632" s="11"/>
    </row>
    <row r="63633" spans="6:8" x14ac:dyDescent="0.25">
      <c r="F63633" s="11"/>
      <c r="G63633" s="11"/>
      <c r="H63633" s="11"/>
    </row>
    <row r="63634" spans="6:8" x14ac:dyDescent="0.25">
      <c r="F63634" s="11"/>
      <c r="G63634" s="11"/>
      <c r="H63634" s="11"/>
    </row>
    <row r="63635" spans="6:8" x14ac:dyDescent="0.25">
      <c r="F63635" s="11"/>
      <c r="G63635" s="11"/>
      <c r="H63635" s="11"/>
    </row>
    <row r="63636" spans="6:8" x14ac:dyDescent="0.25">
      <c r="F63636" s="11"/>
      <c r="G63636" s="11"/>
      <c r="H63636" s="11"/>
    </row>
    <row r="63637" spans="6:8" x14ac:dyDescent="0.25">
      <c r="F63637" s="11"/>
      <c r="G63637" s="11"/>
      <c r="H63637" s="11"/>
    </row>
    <row r="63638" spans="6:8" x14ac:dyDescent="0.25">
      <c r="F63638" s="11"/>
      <c r="G63638" s="11"/>
      <c r="H63638" s="11"/>
    </row>
    <row r="63639" spans="6:8" x14ac:dyDescent="0.25">
      <c r="F63639" s="11"/>
      <c r="G63639" s="11"/>
      <c r="H63639" s="11"/>
    </row>
    <row r="63640" spans="6:8" x14ac:dyDescent="0.25">
      <c r="F63640" s="11"/>
      <c r="G63640" s="11"/>
      <c r="H63640" s="11"/>
    </row>
    <row r="63641" spans="6:8" x14ac:dyDescent="0.25">
      <c r="F63641" s="11"/>
      <c r="G63641" s="11"/>
      <c r="H63641" s="11"/>
    </row>
    <row r="63642" spans="6:8" x14ac:dyDescent="0.25">
      <c r="F63642" s="11"/>
      <c r="G63642" s="11"/>
      <c r="H63642" s="11"/>
    </row>
    <row r="63643" spans="6:8" x14ac:dyDescent="0.25">
      <c r="F63643" s="11"/>
      <c r="G63643" s="11"/>
      <c r="H63643" s="11"/>
    </row>
    <row r="63644" spans="6:8" x14ac:dyDescent="0.25">
      <c r="F63644" s="11"/>
      <c r="G63644" s="11"/>
      <c r="H63644" s="11"/>
    </row>
    <row r="63645" spans="6:8" x14ac:dyDescent="0.25">
      <c r="F63645" s="11"/>
      <c r="G63645" s="11"/>
      <c r="H63645" s="11"/>
    </row>
    <row r="63646" spans="6:8" x14ac:dyDescent="0.25">
      <c r="F63646" s="11"/>
      <c r="G63646" s="11"/>
      <c r="H63646" s="11"/>
    </row>
    <row r="63647" spans="6:8" x14ac:dyDescent="0.25">
      <c r="F63647" s="11"/>
      <c r="G63647" s="11"/>
      <c r="H63647" s="11"/>
    </row>
    <row r="63648" spans="6:8" x14ac:dyDescent="0.25">
      <c r="F63648" s="11"/>
      <c r="G63648" s="11"/>
      <c r="H63648" s="11"/>
    </row>
    <row r="63649" spans="6:8" x14ac:dyDescent="0.25">
      <c r="F63649" s="11"/>
      <c r="G63649" s="11"/>
      <c r="H63649" s="11"/>
    </row>
    <row r="63650" spans="6:8" x14ac:dyDescent="0.25">
      <c r="F63650" s="11"/>
      <c r="G63650" s="11"/>
      <c r="H63650" s="11"/>
    </row>
    <row r="63651" spans="6:8" x14ac:dyDescent="0.25">
      <c r="F63651" s="11"/>
      <c r="G63651" s="11"/>
      <c r="H63651" s="11"/>
    </row>
    <row r="63652" spans="6:8" x14ac:dyDescent="0.25">
      <c r="F63652" s="11"/>
      <c r="G63652" s="11"/>
      <c r="H63652" s="11"/>
    </row>
    <row r="63653" spans="6:8" x14ac:dyDescent="0.25">
      <c r="F63653" s="11"/>
      <c r="G63653" s="11"/>
      <c r="H63653" s="11"/>
    </row>
    <row r="63654" spans="6:8" x14ac:dyDescent="0.25">
      <c r="F63654" s="11"/>
      <c r="G63654" s="11"/>
      <c r="H63654" s="11"/>
    </row>
    <row r="63655" spans="6:8" x14ac:dyDescent="0.25">
      <c r="F63655" s="11"/>
      <c r="G63655" s="11"/>
      <c r="H63655" s="11"/>
    </row>
    <row r="63656" spans="6:8" x14ac:dyDescent="0.25">
      <c r="F63656" s="11"/>
      <c r="G63656" s="11"/>
      <c r="H63656" s="11"/>
    </row>
    <row r="63657" spans="6:8" x14ac:dyDescent="0.25">
      <c r="F63657" s="11"/>
      <c r="G63657" s="11"/>
      <c r="H63657" s="11"/>
    </row>
    <row r="63658" spans="6:8" x14ac:dyDescent="0.25">
      <c r="F63658" s="11"/>
      <c r="G63658" s="11"/>
      <c r="H63658" s="11"/>
    </row>
    <row r="63659" spans="6:8" x14ac:dyDescent="0.25">
      <c r="F63659" s="11"/>
      <c r="G63659" s="11"/>
      <c r="H63659" s="11"/>
    </row>
    <row r="63660" spans="6:8" x14ac:dyDescent="0.25">
      <c r="F63660" s="11"/>
      <c r="G63660" s="11"/>
      <c r="H63660" s="11"/>
    </row>
    <row r="63661" spans="6:8" x14ac:dyDescent="0.25">
      <c r="F63661" s="11"/>
      <c r="G63661" s="11"/>
      <c r="H63661" s="11"/>
    </row>
    <row r="63662" spans="6:8" x14ac:dyDescent="0.25">
      <c r="F63662" s="11"/>
      <c r="G63662" s="11"/>
      <c r="H63662" s="11"/>
    </row>
    <row r="63663" spans="6:8" x14ac:dyDescent="0.25">
      <c r="F63663" s="11"/>
      <c r="G63663" s="11"/>
      <c r="H63663" s="11"/>
    </row>
    <row r="63664" spans="6:8" x14ac:dyDescent="0.25">
      <c r="F63664" s="11"/>
      <c r="G63664" s="11"/>
      <c r="H63664" s="11"/>
    </row>
    <row r="63665" spans="6:8" x14ac:dyDescent="0.25">
      <c r="F63665" s="11"/>
      <c r="G63665" s="11"/>
      <c r="H63665" s="11"/>
    </row>
    <row r="63666" spans="6:8" x14ac:dyDescent="0.25">
      <c r="F63666" s="11"/>
      <c r="G63666" s="11"/>
      <c r="H63666" s="11"/>
    </row>
    <row r="63667" spans="6:8" x14ac:dyDescent="0.25">
      <c r="F63667" s="11"/>
      <c r="G63667" s="11"/>
      <c r="H63667" s="11"/>
    </row>
    <row r="63668" spans="6:8" x14ac:dyDescent="0.25">
      <c r="F63668" s="11"/>
      <c r="G63668" s="11"/>
      <c r="H63668" s="11"/>
    </row>
    <row r="63669" spans="6:8" x14ac:dyDescent="0.25">
      <c r="F63669" s="11"/>
      <c r="G63669" s="11"/>
      <c r="H63669" s="11"/>
    </row>
    <row r="63670" spans="6:8" x14ac:dyDescent="0.25">
      <c r="F63670" s="11"/>
      <c r="G63670" s="11"/>
      <c r="H63670" s="11"/>
    </row>
    <row r="63671" spans="6:8" x14ac:dyDescent="0.25">
      <c r="F63671" s="11"/>
      <c r="G63671" s="11"/>
      <c r="H63671" s="11"/>
    </row>
    <row r="63672" spans="6:8" x14ac:dyDescent="0.25">
      <c r="F63672" s="11"/>
      <c r="G63672" s="11"/>
      <c r="H63672" s="11"/>
    </row>
    <row r="63673" spans="6:8" x14ac:dyDescent="0.25">
      <c r="F63673" s="11"/>
      <c r="G63673" s="11"/>
      <c r="H63673" s="11"/>
    </row>
    <row r="63674" spans="6:8" x14ac:dyDescent="0.25">
      <c r="F63674" s="11"/>
      <c r="G63674" s="11"/>
      <c r="H63674" s="11"/>
    </row>
    <row r="63675" spans="6:8" x14ac:dyDescent="0.25">
      <c r="F63675" s="11"/>
      <c r="G63675" s="11"/>
      <c r="H63675" s="11"/>
    </row>
    <row r="63676" spans="6:8" x14ac:dyDescent="0.25">
      <c r="F63676" s="11"/>
      <c r="G63676" s="11"/>
      <c r="H63676" s="11"/>
    </row>
    <row r="63677" spans="6:8" x14ac:dyDescent="0.25">
      <c r="F63677" s="11"/>
      <c r="G63677" s="11"/>
      <c r="H63677" s="11"/>
    </row>
    <row r="63678" spans="6:8" x14ac:dyDescent="0.25">
      <c r="F63678" s="11"/>
      <c r="G63678" s="11"/>
      <c r="H63678" s="11"/>
    </row>
    <row r="63679" spans="6:8" x14ac:dyDescent="0.25">
      <c r="F63679" s="11"/>
      <c r="G63679" s="11"/>
      <c r="H63679" s="11"/>
    </row>
    <row r="63680" spans="6:8" x14ac:dyDescent="0.25">
      <c r="F63680" s="11"/>
      <c r="G63680" s="11"/>
      <c r="H63680" s="11"/>
    </row>
    <row r="63681" spans="6:8" x14ac:dyDescent="0.25">
      <c r="F63681" s="11"/>
      <c r="G63681" s="11"/>
      <c r="H63681" s="11"/>
    </row>
    <row r="63682" spans="6:8" x14ac:dyDescent="0.25">
      <c r="F63682" s="11"/>
      <c r="G63682" s="11"/>
      <c r="H63682" s="11"/>
    </row>
    <row r="63683" spans="6:8" x14ac:dyDescent="0.25">
      <c r="F63683" s="11"/>
      <c r="G63683" s="11"/>
      <c r="H63683" s="11"/>
    </row>
    <row r="63684" spans="6:8" x14ac:dyDescent="0.25">
      <c r="F63684" s="11"/>
      <c r="G63684" s="11"/>
      <c r="H63684" s="11"/>
    </row>
    <row r="63685" spans="6:8" x14ac:dyDescent="0.25">
      <c r="F63685" s="11"/>
      <c r="G63685" s="11"/>
      <c r="H63685" s="11"/>
    </row>
    <row r="63686" spans="6:8" x14ac:dyDescent="0.25">
      <c r="F63686" s="11"/>
      <c r="G63686" s="11"/>
      <c r="H63686" s="11"/>
    </row>
    <row r="63687" spans="6:8" x14ac:dyDescent="0.25">
      <c r="F63687" s="11"/>
      <c r="G63687" s="11"/>
      <c r="H63687" s="11"/>
    </row>
    <row r="63688" spans="6:8" x14ac:dyDescent="0.25">
      <c r="F63688" s="11"/>
      <c r="G63688" s="11"/>
      <c r="H63688" s="11"/>
    </row>
    <row r="63689" spans="6:8" x14ac:dyDescent="0.25">
      <c r="F63689" s="11"/>
      <c r="G63689" s="11"/>
      <c r="H63689" s="11"/>
    </row>
    <row r="63690" spans="6:8" x14ac:dyDescent="0.25">
      <c r="F63690" s="11"/>
      <c r="G63690" s="11"/>
      <c r="H63690" s="11"/>
    </row>
    <row r="63691" spans="6:8" x14ac:dyDescent="0.25">
      <c r="F63691" s="11"/>
      <c r="G63691" s="11"/>
      <c r="H63691" s="11"/>
    </row>
    <row r="63692" spans="6:8" x14ac:dyDescent="0.25">
      <c r="F63692" s="11"/>
      <c r="G63692" s="11"/>
      <c r="H63692" s="11"/>
    </row>
    <row r="63693" spans="6:8" x14ac:dyDescent="0.25">
      <c r="F63693" s="11"/>
      <c r="G63693" s="11"/>
      <c r="H63693" s="11"/>
    </row>
    <row r="63694" spans="6:8" x14ac:dyDescent="0.25">
      <c r="F63694" s="11"/>
      <c r="G63694" s="11"/>
      <c r="H63694" s="11"/>
    </row>
    <row r="63695" spans="6:8" x14ac:dyDescent="0.25">
      <c r="F63695" s="11"/>
      <c r="G63695" s="11"/>
      <c r="H63695" s="11"/>
    </row>
    <row r="63696" spans="6:8" x14ac:dyDescent="0.25">
      <c r="F63696" s="11"/>
      <c r="G63696" s="11"/>
      <c r="H63696" s="11"/>
    </row>
    <row r="63697" spans="6:8" x14ac:dyDescent="0.25">
      <c r="F63697" s="11"/>
      <c r="G63697" s="11"/>
      <c r="H63697" s="11"/>
    </row>
    <row r="63698" spans="6:8" x14ac:dyDescent="0.25">
      <c r="F63698" s="11"/>
      <c r="G63698" s="11"/>
      <c r="H63698" s="11"/>
    </row>
    <row r="63699" spans="6:8" x14ac:dyDescent="0.25">
      <c r="F63699" s="11"/>
      <c r="G63699" s="11"/>
      <c r="H63699" s="11"/>
    </row>
    <row r="63700" spans="6:8" x14ac:dyDescent="0.25">
      <c r="F63700" s="11"/>
      <c r="G63700" s="11"/>
      <c r="H63700" s="11"/>
    </row>
    <row r="63701" spans="6:8" x14ac:dyDescent="0.25">
      <c r="F63701" s="11"/>
      <c r="G63701" s="11"/>
      <c r="H63701" s="11"/>
    </row>
    <row r="63702" spans="6:8" x14ac:dyDescent="0.25">
      <c r="F63702" s="11"/>
      <c r="G63702" s="11"/>
      <c r="H63702" s="11"/>
    </row>
    <row r="63703" spans="6:8" x14ac:dyDescent="0.25">
      <c r="F63703" s="11"/>
      <c r="G63703" s="11"/>
      <c r="H63703" s="11"/>
    </row>
    <row r="63704" spans="6:8" x14ac:dyDescent="0.25">
      <c r="F63704" s="11"/>
      <c r="G63704" s="11"/>
      <c r="H63704" s="11"/>
    </row>
    <row r="63705" spans="6:8" x14ac:dyDescent="0.25">
      <c r="F63705" s="11"/>
      <c r="G63705" s="11"/>
      <c r="H63705" s="11"/>
    </row>
    <row r="63706" spans="6:8" x14ac:dyDescent="0.25">
      <c r="F63706" s="11"/>
      <c r="G63706" s="11"/>
      <c r="H63706" s="11"/>
    </row>
    <row r="63707" spans="6:8" x14ac:dyDescent="0.25">
      <c r="F63707" s="11"/>
      <c r="G63707" s="11"/>
      <c r="H63707" s="11"/>
    </row>
    <row r="63708" spans="6:8" x14ac:dyDescent="0.25">
      <c r="F63708" s="11"/>
      <c r="G63708" s="11"/>
      <c r="H63708" s="11"/>
    </row>
    <row r="63709" spans="6:8" x14ac:dyDescent="0.25">
      <c r="F63709" s="11"/>
      <c r="G63709" s="11"/>
      <c r="H63709" s="11"/>
    </row>
    <row r="63710" spans="6:8" x14ac:dyDescent="0.25">
      <c r="F63710" s="11"/>
      <c r="G63710" s="11"/>
      <c r="H63710" s="11"/>
    </row>
    <row r="63711" spans="6:8" x14ac:dyDescent="0.25">
      <c r="F63711" s="11"/>
      <c r="G63711" s="11"/>
      <c r="H63711" s="11"/>
    </row>
    <row r="63712" spans="6:8" x14ac:dyDescent="0.25">
      <c r="F63712" s="11"/>
      <c r="G63712" s="11"/>
      <c r="H63712" s="11"/>
    </row>
    <row r="63713" spans="6:8" x14ac:dyDescent="0.25">
      <c r="F63713" s="11"/>
      <c r="G63713" s="11"/>
      <c r="H63713" s="11"/>
    </row>
    <row r="63714" spans="6:8" x14ac:dyDescent="0.25">
      <c r="F63714" s="11"/>
      <c r="G63714" s="11"/>
      <c r="H63714" s="11"/>
    </row>
    <row r="63715" spans="6:8" x14ac:dyDescent="0.25">
      <c r="F63715" s="11"/>
      <c r="G63715" s="11"/>
      <c r="H63715" s="11"/>
    </row>
    <row r="63716" spans="6:8" x14ac:dyDescent="0.25">
      <c r="F63716" s="11"/>
      <c r="G63716" s="11"/>
      <c r="H63716" s="11"/>
    </row>
    <row r="63717" spans="6:8" x14ac:dyDescent="0.25">
      <c r="F63717" s="11"/>
      <c r="G63717" s="11"/>
      <c r="H63717" s="11"/>
    </row>
    <row r="63718" spans="6:8" x14ac:dyDescent="0.25">
      <c r="F63718" s="11"/>
      <c r="G63718" s="11"/>
      <c r="H63718" s="11"/>
    </row>
    <row r="63719" spans="6:8" x14ac:dyDescent="0.25">
      <c r="F63719" s="11"/>
      <c r="G63719" s="11"/>
      <c r="H63719" s="11"/>
    </row>
    <row r="63720" spans="6:8" x14ac:dyDescent="0.25">
      <c r="F63720" s="11"/>
      <c r="G63720" s="11"/>
      <c r="H63720" s="11"/>
    </row>
    <row r="63721" spans="6:8" x14ac:dyDescent="0.25">
      <c r="F63721" s="11"/>
      <c r="G63721" s="11"/>
      <c r="H63721" s="11"/>
    </row>
    <row r="63722" spans="6:8" x14ac:dyDescent="0.25">
      <c r="F63722" s="11"/>
      <c r="G63722" s="11"/>
      <c r="H63722" s="11"/>
    </row>
    <row r="63723" spans="6:8" x14ac:dyDescent="0.25">
      <c r="F63723" s="11"/>
      <c r="G63723" s="11"/>
      <c r="H63723" s="11"/>
    </row>
    <row r="63724" spans="6:8" x14ac:dyDescent="0.25">
      <c r="F63724" s="11"/>
      <c r="G63724" s="11"/>
      <c r="H63724" s="11"/>
    </row>
    <row r="63725" spans="6:8" x14ac:dyDescent="0.25">
      <c r="F63725" s="11"/>
      <c r="G63725" s="11"/>
      <c r="H63725" s="11"/>
    </row>
    <row r="63726" spans="6:8" x14ac:dyDescent="0.25">
      <c r="F63726" s="11"/>
      <c r="G63726" s="11"/>
      <c r="H63726" s="11"/>
    </row>
    <row r="63727" spans="6:8" x14ac:dyDescent="0.25">
      <c r="F63727" s="11"/>
      <c r="G63727" s="11"/>
      <c r="H63727" s="11"/>
    </row>
    <row r="63728" spans="6:8" x14ac:dyDescent="0.25">
      <c r="F63728" s="11"/>
      <c r="G63728" s="11"/>
      <c r="H63728" s="11"/>
    </row>
    <row r="63729" spans="6:8" x14ac:dyDescent="0.25">
      <c r="F63729" s="11"/>
      <c r="G63729" s="11"/>
      <c r="H63729" s="11"/>
    </row>
    <row r="63730" spans="6:8" x14ac:dyDescent="0.25">
      <c r="F63730" s="11"/>
      <c r="G63730" s="11"/>
      <c r="H63730" s="11"/>
    </row>
    <row r="63731" spans="6:8" x14ac:dyDescent="0.25">
      <c r="F63731" s="11"/>
      <c r="G63731" s="11"/>
      <c r="H63731" s="11"/>
    </row>
    <row r="63732" spans="6:8" x14ac:dyDescent="0.25">
      <c r="F63732" s="11"/>
      <c r="G63732" s="11"/>
      <c r="H63732" s="11"/>
    </row>
    <row r="63733" spans="6:8" x14ac:dyDescent="0.25">
      <c r="F63733" s="11"/>
      <c r="G63733" s="11"/>
      <c r="H63733" s="11"/>
    </row>
    <row r="63734" spans="6:8" x14ac:dyDescent="0.25">
      <c r="F63734" s="11"/>
      <c r="G63734" s="11"/>
      <c r="H63734" s="11"/>
    </row>
    <row r="63735" spans="6:8" x14ac:dyDescent="0.25">
      <c r="F63735" s="11"/>
      <c r="G63735" s="11"/>
      <c r="H63735" s="11"/>
    </row>
    <row r="63736" spans="6:8" x14ac:dyDescent="0.25">
      <c r="F63736" s="11"/>
      <c r="G63736" s="11"/>
      <c r="H63736" s="11"/>
    </row>
    <row r="63737" spans="6:8" x14ac:dyDescent="0.25">
      <c r="F63737" s="11"/>
      <c r="G63737" s="11"/>
      <c r="H63737" s="11"/>
    </row>
    <row r="63738" spans="6:8" x14ac:dyDescent="0.25">
      <c r="F63738" s="11"/>
      <c r="G63738" s="11"/>
      <c r="H63738" s="11"/>
    </row>
    <row r="63739" spans="6:8" x14ac:dyDescent="0.25">
      <c r="F63739" s="11"/>
      <c r="G63739" s="11"/>
      <c r="H63739" s="11"/>
    </row>
    <row r="63740" spans="6:8" x14ac:dyDescent="0.25">
      <c r="F63740" s="11"/>
      <c r="G63740" s="11"/>
      <c r="H63740" s="11"/>
    </row>
    <row r="63741" spans="6:8" x14ac:dyDescent="0.25">
      <c r="F63741" s="11"/>
      <c r="G63741" s="11"/>
      <c r="H63741" s="11"/>
    </row>
    <row r="63742" spans="6:8" x14ac:dyDescent="0.25">
      <c r="F63742" s="11"/>
      <c r="G63742" s="11"/>
      <c r="H63742" s="11"/>
    </row>
    <row r="63743" spans="6:8" x14ac:dyDescent="0.25">
      <c r="F63743" s="11"/>
      <c r="G63743" s="11"/>
      <c r="H63743" s="11"/>
    </row>
    <row r="63744" spans="6:8" x14ac:dyDescent="0.25">
      <c r="F63744" s="11"/>
      <c r="G63744" s="11"/>
      <c r="H63744" s="11"/>
    </row>
    <row r="63745" spans="6:8" x14ac:dyDescent="0.25">
      <c r="F63745" s="11"/>
      <c r="G63745" s="11"/>
      <c r="H63745" s="11"/>
    </row>
    <row r="63746" spans="6:8" x14ac:dyDescent="0.25">
      <c r="F63746" s="11"/>
      <c r="G63746" s="11"/>
      <c r="H63746" s="11"/>
    </row>
    <row r="63747" spans="6:8" x14ac:dyDescent="0.25">
      <c r="F63747" s="11"/>
      <c r="G63747" s="11"/>
      <c r="H63747" s="11"/>
    </row>
    <row r="63748" spans="6:8" x14ac:dyDescent="0.25">
      <c r="F63748" s="11"/>
      <c r="G63748" s="11"/>
      <c r="H63748" s="11"/>
    </row>
    <row r="63749" spans="6:8" x14ac:dyDescent="0.25">
      <c r="F63749" s="11"/>
      <c r="G63749" s="11"/>
      <c r="H63749" s="11"/>
    </row>
    <row r="63750" spans="6:8" x14ac:dyDescent="0.25">
      <c r="F63750" s="11"/>
      <c r="G63750" s="11"/>
      <c r="H63750" s="11"/>
    </row>
    <row r="63751" spans="6:8" x14ac:dyDescent="0.25">
      <c r="F63751" s="11"/>
      <c r="G63751" s="11"/>
      <c r="H63751" s="11"/>
    </row>
    <row r="63752" spans="6:8" x14ac:dyDescent="0.25">
      <c r="F63752" s="11"/>
      <c r="G63752" s="11"/>
      <c r="H63752" s="11"/>
    </row>
    <row r="63753" spans="6:8" x14ac:dyDescent="0.25">
      <c r="F63753" s="11"/>
      <c r="G63753" s="11"/>
      <c r="H63753" s="11"/>
    </row>
    <row r="63754" spans="6:8" x14ac:dyDescent="0.25">
      <c r="F63754" s="11"/>
      <c r="G63754" s="11"/>
      <c r="H63754" s="11"/>
    </row>
    <row r="63755" spans="6:8" x14ac:dyDescent="0.25">
      <c r="F63755" s="11"/>
      <c r="G63755" s="11"/>
      <c r="H63755" s="11"/>
    </row>
    <row r="63756" spans="6:8" x14ac:dyDescent="0.25">
      <c r="F63756" s="11"/>
      <c r="G63756" s="11"/>
      <c r="H63756" s="11"/>
    </row>
    <row r="63757" spans="6:8" x14ac:dyDescent="0.25">
      <c r="F63757" s="11"/>
      <c r="G63757" s="11"/>
      <c r="H63757" s="11"/>
    </row>
    <row r="63758" spans="6:8" x14ac:dyDescent="0.25">
      <c r="F63758" s="11"/>
      <c r="G63758" s="11"/>
      <c r="H63758" s="11"/>
    </row>
    <row r="63759" spans="6:8" x14ac:dyDescent="0.25">
      <c r="F63759" s="11"/>
      <c r="G63759" s="11"/>
      <c r="H63759" s="11"/>
    </row>
    <row r="63760" spans="6:8" x14ac:dyDescent="0.25">
      <c r="F63760" s="11"/>
      <c r="G63760" s="11"/>
      <c r="H63760" s="11"/>
    </row>
    <row r="63761" spans="6:8" x14ac:dyDescent="0.25">
      <c r="F63761" s="11"/>
      <c r="G63761" s="11"/>
      <c r="H63761" s="11"/>
    </row>
    <row r="63762" spans="6:8" x14ac:dyDescent="0.25">
      <c r="F63762" s="11"/>
      <c r="G63762" s="11"/>
      <c r="H63762" s="11"/>
    </row>
    <row r="63763" spans="6:8" x14ac:dyDescent="0.25">
      <c r="F63763" s="11"/>
      <c r="G63763" s="11"/>
      <c r="H63763" s="11"/>
    </row>
    <row r="63764" spans="6:8" x14ac:dyDescent="0.25">
      <c r="F63764" s="11"/>
      <c r="G63764" s="11"/>
      <c r="H63764" s="11"/>
    </row>
    <row r="63765" spans="6:8" x14ac:dyDescent="0.25">
      <c r="F63765" s="11"/>
      <c r="G63765" s="11"/>
      <c r="H63765" s="11"/>
    </row>
    <row r="63766" spans="6:8" x14ac:dyDescent="0.25">
      <c r="F63766" s="11"/>
      <c r="G63766" s="11"/>
      <c r="H63766" s="11"/>
    </row>
    <row r="63767" spans="6:8" x14ac:dyDescent="0.25">
      <c r="F63767" s="11"/>
      <c r="G63767" s="11"/>
      <c r="H63767" s="11"/>
    </row>
    <row r="63768" spans="6:8" x14ac:dyDescent="0.25">
      <c r="F63768" s="11"/>
      <c r="G63768" s="11"/>
      <c r="H63768" s="11"/>
    </row>
    <row r="63769" spans="6:8" x14ac:dyDescent="0.25">
      <c r="F63769" s="11"/>
      <c r="G63769" s="11"/>
      <c r="H63769" s="11"/>
    </row>
    <row r="63770" spans="6:8" x14ac:dyDescent="0.25">
      <c r="F63770" s="11"/>
      <c r="G63770" s="11"/>
      <c r="H63770" s="11"/>
    </row>
    <row r="63771" spans="6:8" x14ac:dyDescent="0.25">
      <c r="F63771" s="11"/>
      <c r="G63771" s="11"/>
      <c r="H63771" s="11"/>
    </row>
    <row r="63772" spans="6:8" x14ac:dyDescent="0.25">
      <c r="F63772" s="11"/>
      <c r="G63772" s="11"/>
      <c r="H63772" s="11"/>
    </row>
    <row r="63773" spans="6:8" x14ac:dyDescent="0.25">
      <c r="F63773" s="11"/>
      <c r="G63773" s="11"/>
      <c r="H63773" s="11"/>
    </row>
    <row r="63774" spans="6:8" x14ac:dyDescent="0.25">
      <c r="F63774" s="11"/>
      <c r="G63774" s="11"/>
      <c r="H63774" s="11"/>
    </row>
    <row r="63775" spans="6:8" x14ac:dyDescent="0.25">
      <c r="F63775" s="11"/>
      <c r="G63775" s="11"/>
      <c r="H63775" s="11"/>
    </row>
    <row r="63776" spans="6:8" x14ac:dyDescent="0.25">
      <c r="F63776" s="11"/>
      <c r="G63776" s="11"/>
      <c r="H63776" s="11"/>
    </row>
    <row r="63777" spans="6:8" x14ac:dyDescent="0.25">
      <c r="F63777" s="11"/>
      <c r="G63777" s="11"/>
      <c r="H63777" s="11"/>
    </row>
    <row r="63778" spans="6:8" x14ac:dyDescent="0.25">
      <c r="F63778" s="11"/>
      <c r="G63778" s="11"/>
      <c r="H63778" s="11"/>
    </row>
    <row r="63779" spans="6:8" x14ac:dyDescent="0.25">
      <c r="F63779" s="11"/>
      <c r="G63779" s="11"/>
      <c r="H63779" s="11"/>
    </row>
    <row r="63780" spans="6:8" x14ac:dyDescent="0.25">
      <c r="F63780" s="11"/>
      <c r="G63780" s="11"/>
      <c r="H63780" s="11"/>
    </row>
    <row r="63781" spans="6:8" x14ac:dyDescent="0.25">
      <c r="F63781" s="11"/>
      <c r="G63781" s="11"/>
      <c r="H63781" s="11"/>
    </row>
    <row r="63782" spans="6:8" x14ac:dyDescent="0.25">
      <c r="F63782" s="11"/>
      <c r="G63782" s="11"/>
      <c r="H63782" s="11"/>
    </row>
    <row r="63783" spans="6:8" x14ac:dyDescent="0.25">
      <c r="F63783" s="11"/>
      <c r="G63783" s="11"/>
      <c r="H63783" s="11"/>
    </row>
    <row r="63784" spans="6:8" x14ac:dyDescent="0.25">
      <c r="F63784" s="11"/>
      <c r="G63784" s="11"/>
      <c r="H63784" s="11"/>
    </row>
    <row r="63785" spans="6:8" x14ac:dyDescent="0.25">
      <c r="F63785" s="11"/>
      <c r="G63785" s="11"/>
      <c r="H63785" s="11"/>
    </row>
    <row r="63786" spans="6:8" x14ac:dyDescent="0.25">
      <c r="F63786" s="11"/>
      <c r="G63786" s="11"/>
      <c r="H63786" s="11"/>
    </row>
    <row r="63787" spans="6:8" x14ac:dyDescent="0.25">
      <c r="F63787" s="11"/>
      <c r="G63787" s="11"/>
      <c r="H63787" s="11"/>
    </row>
    <row r="63788" spans="6:8" x14ac:dyDescent="0.25">
      <c r="F63788" s="11"/>
      <c r="G63788" s="11"/>
      <c r="H63788" s="11"/>
    </row>
    <row r="63789" spans="6:8" x14ac:dyDescent="0.25">
      <c r="F63789" s="11"/>
      <c r="G63789" s="11"/>
      <c r="H63789" s="11"/>
    </row>
    <row r="63790" spans="6:8" x14ac:dyDescent="0.25">
      <c r="F63790" s="11"/>
      <c r="G63790" s="11"/>
      <c r="H63790" s="11"/>
    </row>
    <row r="63791" spans="6:8" x14ac:dyDescent="0.25">
      <c r="F63791" s="11"/>
      <c r="G63791" s="11"/>
      <c r="H63791" s="11"/>
    </row>
    <row r="63792" spans="6:8" x14ac:dyDescent="0.25">
      <c r="F63792" s="11"/>
      <c r="G63792" s="11"/>
      <c r="H63792" s="11"/>
    </row>
    <row r="63793" spans="6:8" x14ac:dyDescent="0.25">
      <c r="F63793" s="11"/>
      <c r="G63793" s="11"/>
      <c r="H63793" s="11"/>
    </row>
    <row r="63794" spans="6:8" x14ac:dyDescent="0.25">
      <c r="F63794" s="11"/>
      <c r="G63794" s="11"/>
      <c r="H63794" s="11"/>
    </row>
    <row r="63795" spans="6:8" x14ac:dyDescent="0.25">
      <c r="F63795" s="11"/>
      <c r="G63795" s="11"/>
      <c r="H63795" s="11"/>
    </row>
    <row r="63796" spans="6:8" x14ac:dyDescent="0.25">
      <c r="F63796" s="11"/>
      <c r="G63796" s="11"/>
      <c r="H63796" s="11"/>
    </row>
    <row r="63797" spans="6:8" x14ac:dyDescent="0.25">
      <c r="F63797" s="11"/>
      <c r="G63797" s="11"/>
      <c r="H63797" s="11"/>
    </row>
    <row r="63798" spans="6:8" x14ac:dyDescent="0.25">
      <c r="F63798" s="11"/>
      <c r="G63798" s="11"/>
      <c r="H63798" s="11"/>
    </row>
    <row r="63799" spans="6:8" x14ac:dyDescent="0.25">
      <c r="F63799" s="11"/>
      <c r="G63799" s="11"/>
      <c r="H63799" s="11"/>
    </row>
    <row r="63800" spans="6:8" x14ac:dyDescent="0.25">
      <c r="F63800" s="11"/>
      <c r="G63800" s="11"/>
      <c r="H63800" s="11"/>
    </row>
    <row r="63801" spans="6:8" x14ac:dyDescent="0.25">
      <c r="F63801" s="11"/>
      <c r="G63801" s="11"/>
      <c r="H63801" s="11"/>
    </row>
    <row r="63802" spans="6:8" x14ac:dyDescent="0.25">
      <c r="F63802" s="11"/>
      <c r="G63802" s="11"/>
      <c r="H63802" s="11"/>
    </row>
    <row r="63803" spans="6:8" x14ac:dyDescent="0.25">
      <c r="F63803" s="11"/>
      <c r="G63803" s="11"/>
      <c r="H63803" s="11"/>
    </row>
    <row r="63804" spans="6:8" x14ac:dyDescent="0.25">
      <c r="F63804" s="11"/>
      <c r="G63804" s="11"/>
      <c r="H63804" s="11"/>
    </row>
    <row r="63805" spans="6:8" x14ac:dyDescent="0.25">
      <c r="F63805" s="11"/>
      <c r="G63805" s="11"/>
      <c r="H63805" s="11"/>
    </row>
    <row r="63806" spans="6:8" x14ac:dyDescent="0.25">
      <c r="F63806" s="11"/>
      <c r="G63806" s="11"/>
      <c r="H63806" s="11"/>
    </row>
    <row r="63807" spans="6:8" x14ac:dyDescent="0.25">
      <c r="F63807" s="11"/>
      <c r="G63807" s="11"/>
      <c r="H63807" s="11"/>
    </row>
    <row r="63808" spans="6:8" x14ac:dyDescent="0.25">
      <c r="F63808" s="11"/>
      <c r="G63808" s="11"/>
      <c r="H63808" s="11"/>
    </row>
    <row r="63809" spans="6:8" x14ac:dyDescent="0.25">
      <c r="F63809" s="11"/>
      <c r="G63809" s="11"/>
      <c r="H63809" s="11"/>
    </row>
    <row r="63810" spans="6:8" x14ac:dyDescent="0.25">
      <c r="F63810" s="11"/>
      <c r="G63810" s="11"/>
      <c r="H63810" s="11"/>
    </row>
    <row r="63811" spans="6:8" x14ac:dyDescent="0.25">
      <c r="F63811" s="11"/>
      <c r="G63811" s="11"/>
      <c r="H63811" s="11"/>
    </row>
    <row r="63812" spans="6:8" x14ac:dyDescent="0.25">
      <c r="F63812" s="11"/>
      <c r="G63812" s="11"/>
      <c r="H63812" s="11"/>
    </row>
    <row r="63813" spans="6:8" x14ac:dyDescent="0.25">
      <c r="F63813" s="11"/>
      <c r="G63813" s="11"/>
      <c r="H63813" s="11"/>
    </row>
    <row r="63814" spans="6:8" x14ac:dyDescent="0.25">
      <c r="F63814" s="11"/>
      <c r="G63814" s="11"/>
      <c r="H63814" s="11"/>
    </row>
    <row r="63815" spans="6:8" x14ac:dyDescent="0.25">
      <c r="F63815" s="11"/>
      <c r="G63815" s="11"/>
      <c r="H63815" s="11"/>
    </row>
    <row r="63816" spans="6:8" x14ac:dyDescent="0.25">
      <c r="F63816" s="11"/>
      <c r="G63816" s="11"/>
      <c r="H63816" s="11"/>
    </row>
    <row r="63817" spans="6:8" x14ac:dyDescent="0.25">
      <c r="F63817" s="11"/>
      <c r="G63817" s="11"/>
      <c r="H63817" s="11"/>
    </row>
    <row r="63818" spans="6:8" x14ac:dyDescent="0.25">
      <c r="F63818" s="11"/>
      <c r="G63818" s="11"/>
      <c r="H63818" s="11"/>
    </row>
    <row r="63819" spans="6:8" x14ac:dyDescent="0.25">
      <c r="F63819" s="11"/>
      <c r="G63819" s="11"/>
      <c r="H63819" s="11"/>
    </row>
    <row r="63820" spans="6:8" x14ac:dyDescent="0.25">
      <c r="F63820" s="11"/>
      <c r="G63820" s="11"/>
      <c r="H63820" s="11"/>
    </row>
    <row r="63821" spans="6:8" x14ac:dyDescent="0.25">
      <c r="F63821" s="11"/>
      <c r="G63821" s="11"/>
      <c r="H63821" s="11"/>
    </row>
    <row r="63822" spans="6:8" x14ac:dyDescent="0.25">
      <c r="F63822" s="11"/>
      <c r="G63822" s="11"/>
      <c r="H63822" s="11"/>
    </row>
    <row r="63823" spans="6:8" x14ac:dyDescent="0.25">
      <c r="F63823" s="11"/>
      <c r="G63823" s="11"/>
      <c r="H63823" s="11"/>
    </row>
    <row r="63824" spans="6:8" x14ac:dyDescent="0.25">
      <c r="F63824" s="11"/>
      <c r="G63824" s="11"/>
      <c r="H63824" s="11"/>
    </row>
    <row r="63825" spans="6:8" x14ac:dyDescent="0.25">
      <c r="F63825" s="11"/>
      <c r="G63825" s="11"/>
      <c r="H63825" s="11"/>
    </row>
    <row r="63826" spans="6:8" x14ac:dyDescent="0.25">
      <c r="F63826" s="11"/>
      <c r="G63826" s="11"/>
      <c r="H63826" s="11"/>
    </row>
    <row r="63827" spans="6:8" x14ac:dyDescent="0.25">
      <c r="F63827" s="11"/>
      <c r="G63827" s="11"/>
      <c r="H63827" s="11"/>
    </row>
    <row r="63828" spans="6:8" x14ac:dyDescent="0.25">
      <c r="F63828" s="11"/>
      <c r="G63828" s="11"/>
      <c r="H63828" s="11"/>
    </row>
    <row r="63829" spans="6:8" x14ac:dyDescent="0.25">
      <c r="F63829" s="11"/>
      <c r="G63829" s="11"/>
      <c r="H63829" s="11"/>
    </row>
    <row r="63830" spans="6:8" x14ac:dyDescent="0.25">
      <c r="F63830" s="11"/>
      <c r="G63830" s="11"/>
      <c r="H63830" s="11"/>
    </row>
    <row r="63831" spans="6:8" x14ac:dyDescent="0.25">
      <c r="F63831" s="11"/>
      <c r="G63831" s="11"/>
      <c r="H63831" s="11"/>
    </row>
    <row r="63832" spans="6:8" x14ac:dyDescent="0.25">
      <c r="F63832" s="11"/>
      <c r="G63832" s="11"/>
      <c r="H63832" s="11"/>
    </row>
    <row r="63833" spans="6:8" x14ac:dyDescent="0.25">
      <c r="F63833" s="11"/>
      <c r="G63833" s="11"/>
      <c r="H63833" s="11"/>
    </row>
    <row r="63834" spans="6:8" x14ac:dyDescent="0.25">
      <c r="F63834" s="11"/>
      <c r="G63834" s="11"/>
      <c r="H63834" s="11"/>
    </row>
    <row r="63835" spans="6:8" x14ac:dyDescent="0.25">
      <c r="F63835" s="11"/>
      <c r="G63835" s="11"/>
      <c r="H63835" s="11"/>
    </row>
    <row r="63836" spans="6:8" x14ac:dyDescent="0.25">
      <c r="F63836" s="11"/>
      <c r="G63836" s="11"/>
      <c r="H63836" s="11"/>
    </row>
    <row r="63837" spans="6:8" x14ac:dyDescent="0.25">
      <c r="F63837" s="11"/>
      <c r="G63837" s="11"/>
      <c r="H63837" s="11"/>
    </row>
    <row r="63838" spans="6:8" x14ac:dyDescent="0.25">
      <c r="F63838" s="11"/>
      <c r="G63838" s="11"/>
      <c r="H63838" s="11"/>
    </row>
    <row r="63839" spans="6:8" x14ac:dyDescent="0.25">
      <c r="F63839" s="11"/>
      <c r="G63839" s="11"/>
      <c r="H63839" s="11"/>
    </row>
    <row r="63840" spans="6:8" x14ac:dyDescent="0.25">
      <c r="F63840" s="11"/>
      <c r="G63840" s="11"/>
      <c r="H63840" s="11"/>
    </row>
    <row r="63841" spans="6:8" x14ac:dyDescent="0.25">
      <c r="F63841" s="11"/>
      <c r="G63841" s="11"/>
      <c r="H63841" s="11"/>
    </row>
    <row r="63842" spans="6:8" x14ac:dyDescent="0.25">
      <c r="F63842" s="11"/>
      <c r="G63842" s="11"/>
      <c r="H63842" s="11"/>
    </row>
    <row r="63843" spans="6:8" x14ac:dyDescent="0.25">
      <c r="F63843" s="11"/>
      <c r="G63843" s="11"/>
      <c r="H63843" s="11"/>
    </row>
    <row r="63844" spans="6:8" x14ac:dyDescent="0.25">
      <c r="F63844" s="11"/>
      <c r="G63844" s="11"/>
      <c r="H63844" s="11"/>
    </row>
    <row r="63845" spans="6:8" x14ac:dyDescent="0.25">
      <c r="F63845" s="11"/>
      <c r="G63845" s="11"/>
      <c r="H63845" s="11"/>
    </row>
    <row r="63846" spans="6:8" x14ac:dyDescent="0.25">
      <c r="F63846" s="11"/>
      <c r="G63846" s="11"/>
      <c r="H63846" s="11"/>
    </row>
    <row r="63847" spans="6:8" x14ac:dyDescent="0.25">
      <c r="F63847" s="11"/>
      <c r="G63847" s="11"/>
      <c r="H63847" s="11"/>
    </row>
    <row r="63848" spans="6:8" x14ac:dyDescent="0.25">
      <c r="F63848" s="11"/>
      <c r="G63848" s="11"/>
      <c r="H63848" s="11"/>
    </row>
    <row r="63849" spans="6:8" x14ac:dyDescent="0.25">
      <c r="F63849" s="11"/>
      <c r="G63849" s="11"/>
      <c r="H63849" s="11"/>
    </row>
    <row r="63850" spans="6:8" x14ac:dyDescent="0.25">
      <c r="F63850" s="11"/>
      <c r="G63850" s="11"/>
      <c r="H63850" s="11"/>
    </row>
    <row r="63851" spans="6:8" x14ac:dyDescent="0.25">
      <c r="F63851" s="11"/>
      <c r="G63851" s="11"/>
      <c r="H63851" s="11"/>
    </row>
    <row r="63852" spans="6:8" x14ac:dyDescent="0.25">
      <c r="F63852" s="11"/>
      <c r="G63852" s="11"/>
      <c r="H63852" s="11"/>
    </row>
    <row r="63853" spans="6:8" x14ac:dyDescent="0.25">
      <c r="F63853" s="11"/>
      <c r="G63853" s="11"/>
      <c r="H63853" s="11"/>
    </row>
    <row r="63854" spans="6:8" x14ac:dyDescent="0.25">
      <c r="F63854" s="11"/>
      <c r="G63854" s="11"/>
      <c r="H63854" s="11"/>
    </row>
    <row r="63855" spans="6:8" x14ac:dyDescent="0.25">
      <c r="F63855" s="11"/>
      <c r="G63855" s="11"/>
      <c r="H63855" s="11"/>
    </row>
    <row r="63856" spans="6:8" x14ac:dyDescent="0.25">
      <c r="F63856" s="11"/>
      <c r="G63856" s="11"/>
      <c r="H63856" s="11"/>
    </row>
    <row r="63857" spans="6:8" x14ac:dyDescent="0.25">
      <c r="F63857" s="11"/>
      <c r="G63857" s="11"/>
      <c r="H63857" s="11"/>
    </row>
    <row r="63858" spans="6:8" x14ac:dyDescent="0.25">
      <c r="F63858" s="11"/>
      <c r="G63858" s="11"/>
      <c r="H63858" s="11"/>
    </row>
    <row r="63859" spans="6:8" x14ac:dyDescent="0.25">
      <c r="F63859" s="11"/>
      <c r="G63859" s="11"/>
      <c r="H63859" s="11"/>
    </row>
    <row r="63860" spans="6:8" x14ac:dyDescent="0.25">
      <c r="F63860" s="11"/>
      <c r="G63860" s="11"/>
      <c r="H63860" s="11"/>
    </row>
    <row r="63861" spans="6:8" x14ac:dyDescent="0.25">
      <c r="F63861" s="11"/>
      <c r="G63861" s="11"/>
      <c r="H63861" s="11"/>
    </row>
    <row r="63862" spans="6:8" x14ac:dyDescent="0.25">
      <c r="F63862" s="11"/>
      <c r="G63862" s="11"/>
      <c r="H63862" s="11"/>
    </row>
    <row r="63863" spans="6:8" x14ac:dyDescent="0.25">
      <c r="F63863" s="11"/>
      <c r="G63863" s="11"/>
      <c r="H63863" s="11"/>
    </row>
    <row r="63864" spans="6:8" x14ac:dyDescent="0.25">
      <c r="F63864" s="11"/>
      <c r="G63864" s="11"/>
      <c r="H63864" s="11"/>
    </row>
    <row r="63865" spans="6:8" x14ac:dyDescent="0.25">
      <c r="F63865" s="11"/>
      <c r="G63865" s="11"/>
      <c r="H63865" s="11"/>
    </row>
    <row r="63866" spans="6:8" x14ac:dyDescent="0.25">
      <c r="F63866" s="11"/>
      <c r="G63866" s="11"/>
      <c r="H63866" s="11"/>
    </row>
    <row r="63867" spans="6:8" x14ac:dyDescent="0.25">
      <c r="F63867" s="11"/>
      <c r="G63867" s="11"/>
      <c r="H63867" s="11"/>
    </row>
    <row r="63868" spans="6:8" x14ac:dyDescent="0.25">
      <c r="F63868" s="11"/>
      <c r="G63868" s="11"/>
      <c r="H63868" s="11"/>
    </row>
    <row r="63869" spans="6:8" x14ac:dyDescent="0.25">
      <c r="F63869" s="11"/>
      <c r="G63869" s="11"/>
      <c r="H63869" s="11"/>
    </row>
    <row r="63870" spans="6:8" x14ac:dyDescent="0.25">
      <c r="F63870" s="11"/>
      <c r="G63870" s="11"/>
      <c r="H63870" s="11"/>
    </row>
    <row r="63871" spans="6:8" x14ac:dyDescent="0.25">
      <c r="F63871" s="11"/>
      <c r="G63871" s="11"/>
      <c r="H63871" s="11"/>
    </row>
    <row r="63872" spans="6:8" x14ac:dyDescent="0.25">
      <c r="F63872" s="11"/>
      <c r="G63872" s="11"/>
      <c r="H63872" s="11"/>
    </row>
    <row r="63873" spans="6:8" x14ac:dyDescent="0.25">
      <c r="F63873" s="11"/>
      <c r="G63873" s="11"/>
      <c r="H63873" s="11"/>
    </row>
    <row r="63874" spans="6:8" x14ac:dyDescent="0.25">
      <c r="F63874" s="11"/>
      <c r="G63874" s="11"/>
      <c r="H63874" s="11"/>
    </row>
    <row r="63875" spans="6:8" x14ac:dyDescent="0.25">
      <c r="F63875" s="11"/>
      <c r="G63875" s="11"/>
      <c r="H63875" s="11"/>
    </row>
    <row r="63876" spans="6:8" x14ac:dyDescent="0.25">
      <c r="F63876" s="11"/>
      <c r="G63876" s="11"/>
      <c r="H63876" s="11"/>
    </row>
    <row r="63877" spans="6:8" x14ac:dyDescent="0.25">
      <c r="F63877" s="11"/>
      <c r="G63877" s="11"/>
      <c r="H63877" s="11"/>
    </row>
    <row r="63878" spans="6:8" x14ac:dyDescent="0.25">
      <c r="F63878" s="11"/>
      <c r="G63878" s="11"/>
      <c r="H63878" s="11"/>
    </row>
    <row r="63879" spans="6:8" x14ac:dyDescent="0.25">
      <c r="F63879" s="11"/>
      <c r="G63879" s="11"/>
      <c r="H63879" s="11"/>
    </row>
    <row r="63880" spans="6:8" x14ac:dyDescent="0.25">
      <c r="F63880" s="11"/>
      <c r="G63880" s="11"/>
      <c r="H63880" s="11"/>
    </row>
    <row r="63881" spans="6:8" x14ac:dyDescent="0.25">
      <c r="F63881" s="11"/>
      <c r="G63881" s="11"/>
      <c r="H63881" s="11"/>
    </row>
    <row r="63882" spans="6:8" x14ac:dyDescent="0.25">
      <c r="F63882" s="11"/>
      <c r="G63882" s="11"/>
      <c r="H63882" s="11"/>
    </row>
    <row r="63883" spans="6:8" x14ac:dyDescent="0.25">
      <c r="F63883" s="11"/>
      <c r="G63883" s="11"/>
      <c r="H63883" s="11"/>
    </row>
    <row r="63884" spans="6:8" x14ac:dyDescent="0.25">
      <c r="F63884" s="11"/>
      <c r="G63884" s="11"/>
      <c r="H63884" s="11"/>
    </row>
    <row r="63885" spans="6:8" x14ac:dyDescent="0.25">
      <c r="F63885" s="11"/>
      <c r="G63885" s="11"/>
      <c r="H63885" s="11"/>
    </row>
    <row r="63886" spans="6:8" x14ac:dyDescent="0.25">
      <c r="F63886" s="11"/>
      <c r="G63886" s="11"/>
      <c r="H63886" s="11"/>
    </row>
    <row r="63887" spans="6:8" x14ac:dyDescent="0.25">
      <c r="F63887" s="11"/>
      <c r="G63887" s="11"/>
      <c r="H63887" s="11"/>
    </row>
    <row r="63888" spans="6:8" x14ac:dyDescent="0.25">
      <c r="F63888" s="11"/>
      <c r="G63888" s="11"/>
      <c r="H63888" s="11"/>
    </row>
    <row r="63889" spans="6:8" x14ac:dyDescent="0.25">
      <c r="F63889" s="11"/>
      <c r="G63889" s="11"/>
      <c r="H63889" s="11"/>
    </row>
    <row r="63890" spans="6:8" x14ac:dyDescent="0.25">
      <c r="F63890" s="11"/>
      <c r="G63890" s="11"/>
      <c r="H63890" s="11"/>
    </row>
    <row r="63891" spans="6:8" x14ac:dyDescent="0.25">
      <c r="F63891" s="11"/>
      <c r="G63891" s="11"/>
      <c r="H63891" s="11"/>
    </row>
    <row r="63892" spans="6:8" x14ac:dyDescent="0.25">
      <c r="F63892" s="11"/>
      <c r="G63892" s="11"/>
      <c r="H63892" s="11"/>
    </row>
    <row r="63893" spans="6:8" x14ac:dyDescent="0.25">
      <c r="F63893" s="11"/>
      <c r="G63893" s="11"/>
      <c r="H63893" s="11"/>
    </row>
    <row r="63894" spans="6:8" x14ac:dyDescent="0.25">
      <c r="F63894" s="11"/>
      <c r="G63894" s="11"/>
      <c r="H63894" s="11"/>
    </row>
    <row r="63895" spans="6:8" x14ac:dyDescent="0.25">
      <c r="F63895" s="11"/>
      <c r="G63895" s="11"/>
      <c r="H63895" s="11"/>
    </row>
    <row r="63896" spans="6:8" x14ac:dyDescent="0.25">
      <c r="F63896" s="11"/>
      <c r="G63896" s="11"/>
      <c r="H63896" s="11"/>
    </row>
    <row r="63897" spans="6:8" x14ac:dyDescent="0.25">
      <c r="F63897" s="11"/>
      <c r="G63897" s="11"/>
      <c r="H63897" s="11"/>
    </row>
    <row r="63898" spans="6:8" x14ac:dyDescent="0.25">
      <c r="F63898" s="11"/>
      <c r="G63898" s="11"/>
      <c r="H63898" s="11"/>
    </row>
    <row r="63899" spans="6:8" x14ac:dyDescent="0.25">
      <c r="F63899" s="11"/>
      <c r="G63899" s="11"/>
      <c r="H63899" s="11"/>
    </row>
    <row r="63900" spans="6:8" x14ac:dyDescent="0.25">
      <c r="F63900" s="11"/>
      <c r="G63900" s="11"/>
      <c r="H63900" s="11"/>
    </row>
    <row r="63901" spans="6:8" x14ac:dyDescent="0.25">
      <c r="F63901" s="11"/>
      <c r="G63901" s="11"/>
      <c r="H63901" s="11"/>
    </row>
    <row r="63902" spans="6:8" x14ac:dyDescent="0.25">
      <c r="F63902" s="11"/>
      <c r="G63902" s="11"/>
      <c r="H63902" s="11"/>
    </row>
    <row r="63903" spans="6:8" x14ac:dyDescent="0.25">
      <c r="F63903" s="11"/>
      <c r="G63903" s="11"/>
      <c r="H63903" s="11"/>
    </row>
    <row r="63904" spans="6:8" x14ac:dyDescent="0.25">
      <c r="F63904" s="11"/>
      <c r="G63904" s="11"/>
      <c r="H63904" s="11"/>
    </row>
    <row r="63905" spans="6:8" x14ac:dyDescent="0.25">
      <c r="F63905" s="11"/>
      <c r="G63905" s="11"/>
      <c r="H63905" s="11"/>
    </row>
    <row r="63906" spans="6:8" x14ac:dyDescent="0.25">
      <c r="F63906" s="11"/>
      <c r="G63906" s="11"/>
      <c r="H63906" s="11"/>
    </row>
    <row r="63907" spans="6:8" x14ac:dyDescent="0.25">
      <c r="F63907" s="11"/>
      <c r="G63907" s="11"/>
      <c r="H63907" s="11"/>
    </row>
    <row r="63908" spans="6:8" x14ac:dyDescent="0.25">
      <c r="F63908" s="11"/>
      <c r="G63908" s="11"/>
      <c r="H63908" s="11"/>
    </row>
    <row r="63909" spans="6:8" x14ac:dyDescent="0.25">
      <c r="F63909" s="11"/>
      <c r="G63909" s="11"/>
      <c r="H63909" s="11"/>
    </row>
    <row r="63910" spans="6:8" x14ac:dyDescent="0.25">
      <c r="F63910" s="11"/>
      <c r="G63910" s="11"/>
      <c r="H63910" s="11"/>
    </row>
    <row r="63911" spans="6:8" x14ac:dyDescent="0.25">
      <c r="F63911" s="11"/>
      <c r="G63911" s="11"/>
      <c r="H63911" s="11"/>
    </row>
    <row r="63912" spans="6:8" x14ac:dyDescent="0.25">
      <c r="F63912" s="11"/>
      <c r="G63912" s="11"/>
      <c r="H63912" s="11"/>
    </row>
    <row r="63913" spans="6:8" x14ac:dyDescent="0.25">
      <c r="F63913" s="11"/>
      <c r="G63913" s="11"/>
      <c r="H63913" s="11"/>
    </row>
    <row r="63914" spans="6:8" x14ac:dyDescent="0.25">
      <c r="F63914" s="11"/>
      <c r="G63914" s="11"/>
      <c r="H63914" s="11"/>
    </row>
    <row r="63915" spans="6:8" x14ac:dyDescent="0.25">
      <c r="F63915" s="11"/>
      <c r="G63915" s="11"/>
      <c r="H63915" s="11"/>
    </row>
    <row r="63916" spans="6:8" x14ac:dyDescent="0.25">
      <c r="F63916" s="11"/>
      <c r="G63916" s="11"/>
      <c r="H63916" s="11"/>
    </row>
    <row r="63917" spans="6:8" x14ac:dyDescent="0.25">
      <c r="F63917" s="11"/>
      <c r="G63917" s="11"/>
      <c r="H63917" s="11"/>
    </row>
    <row r="63918" spans="6:8" x14ac:dyDescent="0.25">
      <c r="F63918" s="11"/>
      <c r="G63918" s="11"/>
      <c r="H63918" s="11"/>
    </row>
    <row r="63919" spans="6:8" x14ac:dyDescent="0.25">
      <c r="F63919" s="11"/>
      <c r="G63919" s="11"/>
      <c r="H63919" s="11"/>
    </row>
    <row r="63920" spans="6:8" x14ac:dyDescent="0.25">
      <c r="F63920" s="11"/>
      <c r="G63920" s="11"/>
      <c r="H63920" s="11"/>
    </row>
    <row r="63921" spans="6:8" x14ac:dyDescent="0.25">
      <c r="F63921" s="11"/>
      <c r="G63921" s="11"/>
      <c r="H63921" s="11"/>
    </row>
    <row r="63922" spans="6:8" x14ac:dyDescent="0.25">
      <c r="F63922" s="11"/>
      <c r="G63922" s="11"/>
      <c r="H63922" s="11"/>
    </row>
    <row r="63923" spans="6:8" x14ac:dyDescent="0.25">
      <c r="F63923" s="11"/>
      <c r="G63923" s="11"/>
      <c r="H63923" s="11"/>
    </row>
    <row r="63924" spans="6:8" x14ac:dyDescent="0.25">
      <c r="F63924" s="11"/>
      <c r="G63924" s="11"/>
      <c r="H63924" s="11"/>
    </row>
    <row r="63925" spans="6:8" x14ac:dyDescent="0.25">
      <c r="F63925" s="11"/>
      <c r="G63925" s="11"/>
      <c r="H63925" s="11"/>
    </row>
    <row r="63926" spans="6:8" x14ac:dyDescent="0.25">
      <c r="F63926" s="11"/>
      <c r="G63926" s="11"/>
      <c r="H63926" s="11"/>
    </row>
    <row r="63927" spans="6:8" x14ac:dyDescent="0.25">
      <c r="F63927" s="11"/>
      <c r="G63927" s="11"/>
      <c r="H63927" s="11"/>
    </row>
    <row r="63928" spans="6:8" x14ac:dyDescent="0.25">
      <c r="F63928" s="11"/>
      <c r="G63928" s="11"/>
      <c r="H63928" s="11"/>
    </row>
    <row r="63929" spans="6:8" x14ac:dyDescent="0.25">
      <c r="F63929" s="11"/>
      <c r="G63929" s="11"/>
      <c r="H63929" s="11"/>
    </row>
    <row r="63930" spans="6:8" x14ac:dyDescent="0.25">
      <c r="F63930" s="11"/>
      <c r="G63930" s="11"/>
      <c r="H63930" s="11"/>
    </row>
    <row r="63931" spans="6:8" x14ac:dyDescent="0.25">
      <c r="F63931" s="11"/>
      <c r="G63931" s="11"/>
      <c r="H63931" s="11"/>
    </row>
    <row r="63932" spans="6:8" x14ac:dyDescent="0.25">
      <c r="F63932" s="11"/>
      <c r="G63932" s="11"/>
      <c r="H63932" s="11"/>
    </row>
    <row r="63933" spans="6:8" x14ac:dyDescent="0.25">
      <c r="F63933" s="11"/>
      <c r="G63933" s="11"/>
      <c r="H63933" s="11"/>
    </row>
    <row r="63934" spans="6:8" x14ac:dyDescent="0.25">
      <c r="F63934" s="11"/>
      <c r="G63934" s="11"/>
      <c r="H63934" s="11"/>
    </row>
    <row r="63935" spans="6:8" x14ac:dyDescent="0.25">
      <c r="F63935" s="11"/>
      <c r="G63935" s="11"/>
      <c r="H63935" s="11"/>
    </row>
    <row r="63936" spans="6:8" x14ac:dyDescent="0.25">
      <c r="F63936" s="11"/>
      <c r="G63936" s="11"/>
      <c r="H63936" s="11"/>
    </row>
    <row r="63937" spans="6:8" x14ac:dyDescent="0.25">
      <c r="F63937" s="11"/>
      <c r="G63937" s="11"/>
      <c r="H63937" s="11"/>
    </row>
    <row r="63938" spans="6:8" x14ac:dyDescent="0.25">
      <c r="F63938" s="11"/>
      <c r="G63938" s="11"/>
      <c r="H63938" s="11"/>
    </row>
    <row r="63939" spans="6:8" x14ac:dyDescent="0.25">
      <c r="F63939" s="11"/>
      <c r="G63939" s="11"/>
      <c r="H63939" s="11"/>
    </row>
    <row r="63940" spans="6:8" x14ac:dyDescent="0.25">
      <c r="F63940" s="11"/>
      <c r="G63940" s="11"/>
      <c r="H63940" s="11"/>
    </row>
    <row r="63941" spans="6:8" x14ac:dyDescent="0.25">
      <c r="F63941" s="11"/>
      <c r="G63941" s="11"/>
      <c r="H63941" s="11"/>
    </row>
    <row r="63942" spans="6:8" x14ac:dyDescent="0.25">
      <c r="F63942" s="11"/>
      <c r="G63942" s="11"/>
      <c r="H63942" s="11"/>
    </row>
    <row r="63943" spans="6:8" x14ac:dyDescent="0.25">
      <c r="F63943" s="11"/>
      <c r="G63943" s="11"/>
      <c r="H63943" s="11"/>
    </row>
    <row r="63944" spans="6:8" x14ac:dyDescent="0.25">
      <c r="F63944" s="11"/>
      <c r="G63944" s="11"/>
      <c r="H63944" s="11"/>
    </row>
    <row r="63945" spans="6:8" x14ac:dyDescent="0.25">
      <c r="F63945" s="11"/>
      <c r="G63945" s="11"/>
      <c r="H63945" s="11"/>
    </row>
    <row r="63946" spans="6:8" x14ac:dyDescent="0.25">
      <c r="F63946" s="11"/>
      <c r="G63946" s="11"/>
      <c r="H63946" s="11"/>
    </row>
    <row r="63947" spans="6:8" x14ac:dyDescent="0.25">
      <c r="F63947" s="11"/>
      <c r="G63947" s="11"/>
      <c r="H63947" s="11"/>
    </row>
    <row r="63948" spans="6:8" x14ac:dyDescent="0.25">
      <c r="F63948" s="11"/>
      <c r="G63948" s="11"/>
      <c r="H63948" s="11"/>
    </row>
    <row r="63949" spans="6:8" x14ac:dyDescent="0.25">
      <c r="F63949" s="11"/>
      <c r="G63949" s="11"/>
      <c r="H63949" s="11"/>
    </row>
    <row r="63950" spans="6:8" x14ac:dyDescent="0.25">
      <c r="F63950" s="11"/>
      <c r="G63950" s="11"/>
      <c r="H63950" s="11"/>
    </row>
    <row r="63951" spans="6:8" x14ac:dyDescent="0.25">
      <c r="F63951" s="11"/>
      <c r="G63951" s="11"/>
      <c r="H63951" s="11"/>
    </row>
    <row r="63952" spans="6:8" x14ac:dyDescent="0.25">
      <c r="F63952" s="11"/>
      <c r="G63952" s="11"/>
      <c r="H63952" s="11"/>
    </row>
    <row r="63953" spans="6:8" x14ac:dyDescent="0.25">
      <c r="F63953" s="11"/>
      <c r="G63953" s="11"/>
      <c r="H63953" s="11"/>
    </row>
    <row r="63954" spans="6:8" x14ac:dyDescent="0.25">
      <c r="F63954" s="11"/>
      <c r="G63954" s="11"/>
      <c r="H63954" s="11"/>
    </row>
    <row r="63955" spans="6:8" x14ac:dyDescent="0.25">
      <c r="F63955" s="11"/>
      <c r="G63955" s="11"/>
      <c r="H63955" s="11"/>
    </row>
    <row r="63956" spans="6:8" x14ac:dyDescent="0.25">
      <c r="F63956" s="11"/>
      <c r="G63956" s="11"/>
      <c r="H63956" s="11"/>
    </row>
    <row r="63957" spans="6:8" x14ac:dyDescent="0.25">
      <c r="F63957" s="11"/>
      <c r="G63957" s="11"/>
      <c r="H63957" s="11"/>
    </row>
    <row r="63958" spans="6:8" x14ac:dyDescent="0.25">
      <c r="F63958" s="11"/>
      <c r="G63958" s="11"/>
      <c r="H63958" s="11"/>
    </row>
    <row r="63959" spans="6:8" x14ac:dyDescent="0.25">
      <c r="F63959" s="11"/>
      <c r="G63959" s="11"/>
      <c r="H63959" s="11"/>
    </row>
    <row r="63960" spans="6:8" x14ac:dyDescent="0.25">
      <c r="F63960" s="11"/>
      <c r="G63960" s="11"/>
      <c r="H63960" s="11"/>
    </row>
    <row r="63961" spans="6:8" x14ac:dyDescent="0.25">
      <c r="F63961" s="11"/>
      <c r="G63961" s="11"/>
      <c r="H63961" s="11"/>
    </row>
    <row r="63962" spans="6:8" x14ac:dyDescent="0.25">
      <c r="F63962" s="11"/>
      <c r="G63962" s="11"/>
      <c r="H63962" s="11"/>
    </row>
    <row r="63963" spans="6:8" x14ac:dyDescent="0.25">
      <c r="F63963" s="11"/>
      <c r="G63963" s="11"/>
      <c r="H63963" s="11"/>
    </row>
    <row r="63964" spans="6:8" x14ac:dyDescent="0.25">
      <c r="F63964" s="11"/>
      <c r="G63964" s="11"/>
      <c r="H63964" s="11"/>
    </row>
    <row r="63965" spans="6:8" x14ac:dyDescent="0.25">
      <c r="F63965" s="11"/>
      <c r="G63965" s="11"/>
      <c r="H63965" s="11"/>
    </row>
    <row r="63966" spans="6:8" x14ac:dyDescent="0.25">
      <c r="F63966" s="11"/>
      <c r="G63966" s="11"/>
      <c r="H63966" s="11"/>
    </row>
    <row r="63967" spans="6:8" x14ac:dyDescent="0.25">
      <c r="F63967" s="11"/>
      <c r="G63967" s="11"/>
      <c r="H63967" s="11"/>
    </row>
    <row r="63968" spans="6:8" x14ac:dyDescent="0.25">
      <c r="F63968" s="11"/>
      <c r="G63968" s="11"/>
      <c r="H63968" s="11"/>
    </row>
    <row r="63969" spans="6:8" x14ac:dyDescent="0.25">
      <c r="F63969" s="11"/>
      <c r="G63969" s="11"/>
      <c r="H63969" s="11"/>
    </row>
    <row r="63970" spans="6:8" x14ac:dyDescent="0.25">
      <c r="F63970" s="11"/>
      <c r="G63970" s="11"/>
      <c r="H63970" s="11"/>
    </row>
    <row r="63971" spans="6:8" x14ac:dyDescent="0.25">
      <c r="F63971" s="11"/>
      <c r="G63971" s="11"/>
      <c r="H63971" s="11"/>
    </row>
    <row r="63972" spans="6:8" x14ac:dyDescent="0.25">
      <c r="F63972" s="11"/>
      <c r="G63972" s="11"/>
      <c r="H63972" s="11"/>
    </row>
    <row r="63973" spans="6:8" x14ac:dyDescent="0.25">
      <c r="F63973" s="11"/>
      <c r="G63973" s="11"/>
      <c r="H63973" s="11"/>
    </row>
    <row r="63974" spans="6:8" x14ac:dyDescent="0.25">
      <c r="F63974" s="11"/>
      <c r="G63974" s="11"/>
      <c r="H63974" s="11"/>
    </row>
    <row r="63975" spans="6:8" x14ac:dyDescent="0.25">
      <c r="F63975" s="11"/>
      <c r="G63975" s="11"/>
      <c r="H63975" s="11"/>
    </row>
    <row r="63976" spans="6:8" x14ac:dyDescent="0.25">
      <c r="F63976" s="11"/>
      <c r="G63976" s="11"/>
      <c r="H63976" s="11"/>
    </row>
    <row r="63977" spans="6:8" x14ac:dyDescent="0.25">
      <c r="F63977" s="11"/>
      <c r="G63977" s="11"/>
      <c r="H63977" s="11"/>
    </row>
    <row r="63978" spans="6:8" x14ac:dyDescent="0.25">
      <c r="F63978" s="11"/>
      <c r="G63978" s="11"/>
      <c r="H63978" s="11"/>
    </row>
    <row r="63979" spans="6:8" x14ac:dyDescent="0.25">
      <c r="F63979" s="11"/>
      <c r="G63979" s="11"/>
      <c r="H63979" s="11"/>
    </row>
    <row r="63980" spans="6:8" x14ac:dyDescent="0.25">
      <c r="F63980" s="11"/>
      <c r="G63980" s="11"/>
      <c r="H63980" s="11"/>
    </row>
    <row r="63981" spans="6:8" x14ac:dyDescent="0.25">
      <c r="F63981" s="11"/>
      <c r="G63981" s="11"/>
      <c r="H63981" s="11"/>
    </row>
    <row r="63982" spans="6:8" x14ac:dyDescent="0.25">
      <c r="F63982" s="11"/>
      <c r="G63982" s="11"/>
      <c r="H63982" s="11"/>
    </row>
    <row r="63983" spans="6:8" x14ac:dyDescent="0.25">
      <c r="F63983" s="11"/>
      <c r="G63983" s="11"/>
      <c r="H63983" s="11"/>
    </row>
    <row r="63984" spans="6:8" x14ac:dyDescent="0.25">
      <c r="F63984" s="11"/>
      <c r="G63984" s="11"/>
      <c r="H63984" s="11"/>
    </row>
    <row r="63985" spans="6:8" x14ac:dyDescent="0.25">
      <c r="F63985" s="11"/>
      <c r="G63985" s="11"/>
      <c r="H63985" s="11"/>
    </row>
    <row r="63986" spans="6:8" x14ac:dyDescent="0.25">
      <c r="F63986" s="11"/>
      <c r="G63986" s="11"/>
      <c r="H63986" s="11"/>
    </row>
    <row r="63987" spans="6:8" x14ac:dyDescent="0.25">
      <c r="F63987" s="11"/>
      <c r="G63987" s="11"/>
      <c r="H63987" s="11"/>
    </row>
    <row r="63988" spans="6:8" x14ac:dyDescent="0.25">
      <c r="F63988" s="11"/>
      <c r="G63988" s="11"/>
      <c r="H63988" s="11"/>
    </row>
    <row r="63989" spans="6:8" x14ac:dyDescent="0.25">
      <c r="F63989" s="11"/>
      <c r="G63989" s="11"/>
      <c r="H63989" s="11"/>
    </row>
    <row r="63990" spans="6:8" x14ac:dyDescent="0.25">
      <c r="F63990" s="11"/>
      <c r="G63990" s="11"/>
      <c r="H63990" s="11"/>
    </row>
    <row r="63991" spans="6:8" x14ac:dyDescent="0.25">
      <c r="F63991" s="11"/>
      <c r="G63991" s="11"/>
      <c r="H63991" s="11"/>
    </row>
    <row r="63992" spans="6:8" x14ac:dyDescent="0.25">
      <c r="F63992" s="11"/>
      <c r="G63992" s="11"/>
      <c r="H63992" s="11"/>
    </row>
    <row r="63993" spans="6:8" x14ac:dyDescent="0.25">
      <c r="F63993" s="11"/>
      <c r="G63993" s="11"/>
      <c r="H63993" s="11"/>
    </row>
    <row r="63994" spans="6:8" x14ac:dyDescent="0.25">
      <c r="F63994" s="11"/>
      <c r="G63994" s="11"/>
      <c r="H63994" s="11"/>
    </row>
    <row r="63995" spans="6:8" x14ac:dyDescent="0.25">
      <c r="F63995" s="11"/>
      <c r="G63995" s="11"/>
      <c r="H63995" s="11"/>
    </row>
    <row r="63996" spans="6:8" x14ac:dyDescent="0.25">
      <c r="F63996" s="11"/>
      <c r="G63996" s="11"/>
      <c r="H63996" s="11"/>
    </row>
    <row r="63997" spans="6:8" x14ac:dyDescent="0.25">
      <c r="F63997" s="11"/>
      <c r="G63997" s="11"/>
      <c r="H63997" s="11"/>
    </row>
    <row r="63998" spans="6:8" x14ac:dyDescent="0.25">
      <c r="F63998" s="11"/>
      <c r="G63998" s="11"/>
      <c r="H63998" s="11"/>
    </row>
    <row r="63999" spans="6:8" x14ac:dyDescent="0.25">
      <c r="F63999" s="11"/>
      <c r="G63999" s="11"/>
      <c r="H63999" s="11"/>
    </row>
    <row r="64000" spans="6:8" x14ac:dyDescent="0.25">
      <c r="F64000" s="11"/>
      <c r="G64000" s="11"/>
      <c r="H64000" s="11"/>
    </row>
    <row r="64001" spans="6:8" x14ac:dyDescent="0.25">
      <c r="F64001" s="11"/>
      <c r="G64001" s="11"/>
      <c r="H64001" s="11"/>
    </row>
    <row r="64002" spans="6:8" x14ac:dyDescent="0.25">
      <c r="F64002" s="11"/>
      <c r="G64002" s="11"/>
      <c r="H64002" s="11"/>
    </row>
    <row r="64003" spans="6:8" x14ac:dyDescent="0.25">
      <c r="F64003" s="11"/>
      <c r="G64003" s="11"/>
      <c r="H64003" s="11"/>
    </row>
    <row r="64004" spans="6:8" x14ac:dyDescent="0.25">
      <c r="F64004" s="11"/>
      <c r="G64004" s="11"/>
      <c r="H64004" s="11"/>
    </row>
    <row r="64005" spans="6:8" x14ac:dyDescent="0.25">
      <c r="F64005" s="11"/>
      <c r="G64005" s="11"/>
      <c r="H64005" s="11"/>
    </row>
    <row r="64006" spans="6:8" x14ac:dyDescent="0.25">
      <c r="F64006" s="11"/>
      <c r="G64006" s="11"/>
      <c r="H64006" s="11"/>
    </row>
    <row r="64007" spans="6:8" x14ac:dyDescent="0.25">
      <c r="F64007" s="11"/>
      <c r="G64007" s="11"/>
      <c r="H64007" s="11"/>
    </row>
    <row r="64008" spans="6:8" x14ac:dyDescent="0.25">
      <c r="F64008" s="11"/>
      <c r="G64008" s="11"/>
      <c r="H64008" s="11"/>
    </row>
    <row r="64009" spans="6:8" x14ac:dyDescent="0.25">
      <c r="F64009" s="11"/>
      <c r="G64009" s="11"/>
      <c r="H64009" s="11"/>
    </row>
    <row r="64010" spans="6:8" x14ac:dyDescent="0.25">
      <c r="F64010" s="11"/>
      <c r="G64010" s="11"/>
      <c r="H64010" s="11"/>
    </row>
    <row r="64011" spans="6:8" x14ac:dyDescent="0.25">
      <c r="F64011" s="11"/>
      <c r="G64011" s="11"/>
      <c r="H64011" s="11"/>
    </row>
    <row r="64012" spans="6:8" x14ac:dyDescent="0.25">
      <c r="F64012" s="11"/>
      <c r="G64012" s="11"/>
      <c r="H64012" s="11"/>
    </row>
    <row r="64013" spans="6:8" x14ac:dyDescent="0.25">
      <c r="F64013" s="11"/>
      <c r="G64013" s="11"/>
      <c r="H64013" s="11"/>
    </row>
    <row r="64014" spans="6:8" x14ac:dyDescent="0.25">
      <c r="F64014" s="11"/>
      <c r="G64014" s="11"/>
      <c r="H64014" s="11"/>
    </row>
    <row r="64015" spans="6:8" x14ac:dyDescent="0.25">
      <c r="F64015" s="11"/>
      <c r="G64015" s="11"/>
      <c r="H64015" s="11"/>
    </row>
    <row r="64016" spans="6:8" x14ac:dyDescent="0.25">
      <c r="F64016" s="11"/>
      <c r="G64016" s="11"/>
      <c r="H64016" s="11"/>
    </row>
    <row r="64017" spans="6:8" x14ac:dyDescent="0.25">
      <c r="F64017" s="11"/>
      <c r="G64017" s="11"/>
      <c r="H64017" s="11"/>
    </row>
    <row r="64018" spans="6:8" x14ac:dyDescent="0.25">
      <c r="F64018" s="11"/>
      <c r="G64018" s="11"/>
      <c r="H64018" s="11"/>
    </row>
    <row r="64019" spans="6:8" x14ac:dyDescent="0.25">
      <c r="F64019" s="11"/>
      <c r="G64019" s="11"/>
      <c r="H64019" s="11"/>
    </row>
    <row r="64020" spans="6:8" x14ac:dyDescent="0.25">
      <c r="F64020" s="11"/>
      <c r="G64020" s="11"/>
      <c r="H64020" s="11"/>
    </row>
    <row r="64021" spans="6:8" x14ac:dyDescent="0.25">
      <c r="F64021" s="11"/>
      <c r="G64021" s="11"/>
      <c r="H64021" s="11"/>
    </row>
    <row r="64022" spans="6:8" x14ac:dyDescent="0.25">
      <c r="F64022" s="11"/>
      <c r="G64022" s="11"/>
      <c r="H64022" s="11"/>
    </row>
    <row r="64023" spans="6:8" x14ac:dyDescent="0.25">
      <c r="F64023" s="11"/>
      <c r="G64023" s="11"/>
      <c r="H64023" s="11"/>
    </row>
    <row r="64024" spans="6:8" x14ac:dyDescent="0.25">
      <c r="F64024" s="11"/>
      <c r="G64024" s="11"/>
      <c r="H64024" s="11"/>
    </row>
    <row r="64025" spans="6:8" x14ac:dyDescent="0.25">
      <c r="F64025" s="11"/>
      <c r="G64025" s="11"/>
      <c r="H64025" s="11"/>
    </row>
    <row r="64026" spans="6:8" x14ac:dyDescent="0.25">
      <c r="F64026" s="11"/>
      <c r="G64026" s="11"/>
      <c r="H64026" s="11"/>
    </row>
    <row r="64027" spans="6:8" x14ac:dyDescent="0.25">
      <c r="F64027" s="11"/>
      <c r="G64027" s="11"/>
      <c r="H64027" s="11"/>
    </row>
    <row r="64028" spans="6:8" x14ac:dyDescent="0.25">
      <c r="F64028" s="11"/>
      <c r="G64028" s="11"/>
      <c r="H64028" s="11"/>
    </row>
    <row r="64029" spans="6:8" x14ac:dyDescent="0.25">
      <c r="F64029" s="11"/>
      <c r="G64029" s="11"/>
      <c r="H64029" s="11"/>
    </row>
    <row r="64030" spans="6:8" x14ac:dyDescent="0.25">
      <c r="F64030" s="11"/>
      <c r="G64030" s="11"/>
      <c r="H64030" s="11"/>
    </row>
    <row r="64031" spans="6:8" x14ac:dyDescent="0.25">
      <c r="F64031" s="11"/>
      <c r="G64031" s="11"/>
      <c r="H64031" s="11"/>
    </row>
    <row r="64032" spans="6:8" x14ac:dyDescent="0.25">
      <c r="F64032" s="11"/>
      <c r="G64032" s="11"/>
      <c r="H64032" s="11"/>
    </row>
    <row r="64033" spans="6:8" x14ac:dyDescent="0.25">
      <c r="F64033" s="11"/>
      <c r="G64033" s="11"/>
      <c r="H64033" s="11"/>
    </row>
    <row r="64034" spans="6:8" x14ac:dyDescent="0.25">
      <c r="F64034" s="11"/>
      <c r="G64034" s="11"/>
      <c r="H64034" s="11"/>
    </row>
    <row r="64035" spans="6:8" x14ac:dyDescent="0.25">
      <c r="F64035" s="11"/>
      <c r="G64035" s="11"/>
      <c r="H64035" s="11"/>
    </row>
    <row r="64036" spans="6:8" x14ac:dyDescent="0.25">
      <c r="F64036" s="11"/>
      <c r="G64036" s="11"/>
      <c r="H64036" s="11"/>
    </row>
    <row r="64037" spans="6:8" x14ac:dyDescent="0.25">
      <c r="F64037" s="11"/>
      <c r="G64037" s="11"/>
      <c r="H64037" s="11"/>
    </row>
    <row r="64038" spans="6:8" x14ac:dyDescent="0.25">
      <c r="F64038" s="11"/>
      <c r="G64038" s="11"/>
      <c r="H64038" s="11"/>
    </row>
    <row r="64039" spans="6:8" x14ac:dyDescent="0.25">
      <c r="F64039" s="11"/>
      <c r="G64039" s="11"/>
      <c r="H64039" s="11"/>
    </row>
    <row r="64040" spans="6:8" x14ac:dyDescent="0.25">
      <c r="F64040" s="11"/>
      <c r="G64040" s="11"/>
      <c r="H64040" s="11"/>
    </row>
    <row r="64041" spans="6:8" x14ac:dyDescent="0.25">
      <c r="F64041" s="11"/>
      <c r="G64041" s="11"/>
      <c r="H64041" s="11"/>
    </row>
    <row r="64042" spans="6:8" x14ac:dyDescent="0.25">
      <c r="F64042" s="11"/>
      <c r="G64042" s="11"/>
      <c r="H64042" s="11"/>
    </row>
    <row r="64043" spans="6:8" x14ac:dyDescent="0.25">
      <c r="F64043" s="11"/>
      <c r="G64043" s="11"/>
      <c r="H64043" s="11"/>
    </row>
    <row r="64044" spans="6:8" x14ac:dyDescent="0.25">
      <c r="F64044" s="11"/>
      <c r="G64044" s="11"/>
      <c r="H64044" s="11"/>
    </row>
    <row r="64045" spans="6:8" x14ac:dyDescent="0.25">
      <c r="F64045" s="11"/>
      <c r="G64045" s="11"/>
      <c r="H64045" s="11"/>
    </row>
    <row r="64046" spans="6:8" x14ac:dyDescent="0.25">
      <c r="F64046" s="11"/>
      <c r="G64046" s="11"/>
      <c r="H64046" s="11"/>
    </row>
    <row r="64047" spans="6:8" x14ac:dyDescent="0.25">
      <c r="F64047" s="11"/>
      <c r="G64047" s="11"/>
      <c r="H64047" s="11"/>
    </row>
    <row r="64048" spans="6:8" x14ac:dyDescent="0.25">
      <c r="F64048" s="11"/>
      <c r="G64048" s="11"/>
      <c r="H64048" s="11"/>
    </row>
    <row r="64049" spans="6:8" x14ac:dyDescent="0.25">
      <c r="F64049" s="11"/>
      <c r="G64049" s="11"/>
      <c r="H64049" s="11"/>
    </row>
    <row r="64050" spans="6:8" x14ac:dyDescent="0.25">
      <c r="F64050" s="11"/>
      <c r="G64050" s="11"/>
      <c r="H64050" s="11"/>
    </row>
    <row r="64051" spans="6:8" x14ac:dyDescent="0.25">
      <c r="F64051" s="11"/>
      <c r="G64051" s="11"/>
      <c r="H64051" s="11"/>
    </row>
    <row r="64052" spans="6:8" x14ac:dyDescent="0.25">
      <c r="F64052" s="11"/>
      <c r="G64052" s="11"/>
      <c r="H64052" s="11"/>
    </row>
    <row r="64053" spans="6:8" x14ac:dyDescent="0.25">
      <c r="F64053" s="11"/>
      <c r="G64053" s="11"/>
      <c r="H64053" s="11"/>
    </row>
    <row r="64054" spans="6:8" x14ac:dyDescent="0.25">
      <c r="F64054" s="11"/>
      <c r="G64054" s="11"/>
      <c r="H64054" s="11"/>
    </row>
    <row r="64055" spans="6:8" x14ac:dyDescent="0.25">
      <c r="F64055" s="11"/>
      <c r="G64055" s="11"/>
      <c r="H64055" s="11"/>
    </row>
    <row r="64056" spans="6:8" x14ac:dyDescent="0.25">
      <c r="F64056" s="11"/>
      <c r="G64056" s="11"/>
      <c r="H64056" s="11"/>
    </row>
    <row r="64057" spans="6:8" x14ac:dyDescent="0.25">
      <c r="F64057" s="11"/>
      <c r="G64057" s="11"/>
      <c r="H64057" s="11"/>
    </row>
    <row r="64058" spans="6:8" x14ac:dyDescent="0.25">
      <c r="F64058" s="11"/>
      <c r="G64058" s="11"/>
      <c r="H64058" s="11"/>
    </row>
    <row r="64059" spans="6:8" x14ac:dyDescent="0.25">
      <c r="F64059" s="11"/>
      <c r="G64059" s="11"/>
      <c r="H64059" s="11"/>
    </row>
    <row r="64060" spans="6:8" x14ac:dyDescent="0.25">
      <c r="F64060" s="11"/>
      <c r="G64060" s="11"/>
      <c r="H64060" s="11"/>
    </row>
    <row r="64061" spans="6:8" x14ac:dyDescent="0.25">
      <c r="F64061" s="11"/>
      <c r="G64061" s="11"/>
      <c r="H64061" s="11"/>
    </row>
    <row r="64062" spans="6:8" x14ac:dyDescent="0.25">
      <c r="F64062" s="11"/>
      <c r="G64062" s="11"/>
      <c r="H64062" s="11"/>
    </row>
    <row r="64063" spans="6:8" x14ac:dyDescent="0.25">
      <c r="F64063" s="11"/>
      <c r="G64063" s="11"/>
      <c r="H64063" s="11"/>
    </row>
    <row r="64064" spans="6:8" x14ac:dyDescent="0.25">
      <c r="F64064" s="11"/>
      <c r="G64064" s="11"/>
      <c r="H64064" s="11"/>
    </row>
    <row r="64065" spans="6:8" x14ac:dyDescent="0.25">
      <c r="F64065" s="11"/>
      <c r="G64065" s="11"/>
      <c r="H64065" s="11"/>
    </row>
    <row r="64066" spans="6:8" x14ac:dyDescent="0.25">
      <c r="F64066" s="11"/>
      <c r="G64066" s="11"/>
      <c r="H64066" s="11"/>
    </row>
    <row r="64067" spans="6:8" x14ac:dyDescent="0.25">
      <c r="F64067" s="11"/>
      <c r="G64067" s="11"/>
      <c r="H64067" s="11"/>
    </row>
    <row r="64068" spans="6:8" x14ac:dyDescent="0.25">
      <c r="F64068" s="11"/>
      <c r="G64068" s="11"/>
      <c r="H64068" s="11"/>
    </row>
    <row r="64069" spans="6:8" x14ac:dyDescent="0.25">
      <c r="F64069" s="11"/>
      <c r="G64069" s="11"/>
      <c r="H64069" s="11"/>
    </row>
    <row r="64070" spans="6:8" x14ac:dyDescent="0.25">
      <c r="F64070" s="11"/>
      <c r="G64070" s="11"/>
      <c r="H64070" s="11"/>
    </row>
    <row r="64071" spans="6:8" x14ac:dyDescent="0.25">
      <c r="F64071" s="11"/>
      <c r="G64071" s="11"/>
      <c r="H64071" s="11"/>
    </row>
    <row r="64072" spans="6:8" x14ac:dyDescent="0.25">
      <c r="F64072" s="11"/>
      <c r="G64072" s="11"/>
      <c r="H64072" s="11"/>
    </row>
    <row r="64073" spans="6:8" x14ac:dyDescent="0.25">
      <c r="F64073" s="11"/>
      <c r="G64073" s="11"/>
      <c r="H64073" s="11"/>
    </row>
    <row r="64074" spans="6:8" x14ac:dyDescent="0.25">
      <c r="F64074" s="11"/>
      <c r="G64074" s="11"/>
      <c r="H64074" s="11"/>
    </row>
    <row r="64075" spans="6:8" x14ac:dyDescent="0.25">
      <c r="F64075" s="11"/>
      <c r="G64075" s="11"/>
      <c r="H64075" s="11"/>
    </row>
    <row r="64076" spans="6:8" x14ac:dyDescent="0.25">
      <c r="F64076" s="11"/>
      <c r="G64076" s="11"/>
      <c r="H64076" s="11"/>
    </row>
    <row r="64077" spans="6:8" x14ac:dyDescent="0.25">
      <c r="F64077" s="11"/>
      <c r="G64077" s="11"/>
      <c r="H64077" s="11"/>
    </row>
    <row r="64078" spans="6:8" x14ac:dyDescent="0.25">
      <c r="F64078" s="11"/>
      <c r="G64078" s="11"/>
      <c r="H64078" s="11"/>
    </row>
    <row r="64079" spans="6:8" x14ac:dyDescent="0.25">
      <c r="F64079" s="11"/>
      <c r="G64079" s="11"/>
      <c r="H64079" s="11"/>
    </row>
    <row r="64080" spans="6:8" x14ac:dyDescent="0.25">
      <c r="F64080" s="11"/>
      <c r="G64080" s="11"/>
      <c r="H64080" s="11"/>
    </row>
    <row r="64081" spans="6:8" x14ac:dyDescent="0.25">
      <c r="F64081" s="11"/>
      <c r="G64081" s="11"/>
      <c r="H64081" s="11"/>
    </row>
    <row r="64082" spans="6:8" x14ac:dyDescent="0.25">
      <c r="F64082" s="11"/>
      <c r="G64082" s="11"/>
      <c r="H64082" s="11"/>
    </row>
    <row r="64083" spans="6:8" x14ac:dyDescent="0.25">
      <c r="F64083" s="11"/>
      <c r="G64083" s="11"/>
      <c r="H64083" s="11"/>
    </row>
    <row r="64084" spans="6:8" x14ac:dyDescent="0.25">
      <c r="F64084" s="11"/>
      <c r="G64084" s="11"/>
      <c r="H64084" s="11"/>
    </row>
    <row r="64085" spans="6:8" x14ac:dyDescent="0.25">
      <c r="F64085" s="11"/>
      <c r="G64085" s="11"/>
      <c r="H64085" s="11"/>
    </row>
    <row r="64086" spans="6:8" x14ac:dyDescent="0.25">
      <c r="F64086" s="11"/>
      <c r="G64086" s="11"/>
      <c r="H64086" s="11"/>
    </row>
    <row r="64087" spans="6:8" x14ac:dyDescent="0.25">
      <c r="F64087" s="11"/>
      <c r="G64087" s="11"/>
      <c r="H64087" s="11"/>
    </row>
    <row r="64088" spans="6:8" x14ac:dyDescent="0.25">
      <c r="F64088" s="11"/>
      <c r="G64088" s="11"/>
      <c r="H64088" s="11"/>
    </row>
    <row r="64089" spans="6:8" x14ac:dyDescent="0.25">
      <c r="F64089" s="11"/>
      <c r="G64089" s="11"/>
      <c r="H64089" s="11"/>
    </row>
    <row r="64090" spans="6:8" x14ac:dyDescent="0.25">
      <c r="F64090" s="11"/>
      <c r="G64090" s="11"/>
      <c r="H64090" s="11"/>
    </row>
    <row r="64091" spans="6:8" x14ac:dyDescent="0.25">
      <c r="F64091" s="11"/>
      <c r="G64091" s="11"/>
      <c r="H64091" s="11"/>
    </row>
    <row r="64092" spans="6:8" x14ac:dyDescent="0.25">
      <c r="F64092" s="11"/>
      <c r="G64092" s="11"/>
      <c r="H64092" s="11"/>
    </row>
    <row r="64093" spans="6:8" x14ac:dyDescent="0.25">
      <c r="F64093" s="11"/>
      <c r="G64093" s="11"/>
      <c r="H64093" s="11"/>
    </row>
    <row r="64094" spans="6:8" x14ac:dyDescent="0.25">
      <c r="F64094" s="11"/>
      <c r="G64094" s="11"/>
      <c r="H64094" s="11"/>
    </row>
    <row r="64095" spans="6:8" x14ac:dyDescent="0.25">
      <c r="F64095" s="11"/>
      <c r="G64095" s="11"/>
      <c r="H64095" s="11"/>
    </row>
    <row r="64096" spans="6:8" x14ac:dyDescent="0.25">
      <c r="F64096" s="11"/>
      <c r="G64096" s="11"/>
      <c r="H64096" s="11"/>
    </row>
    <row r="64097" spans="6:8" x14ac:dyDescent="0.25">
      <c r="F64097" s="11"/>
      <c r="G64097" s="11"/>
      <c r="H64097" s="11"/>
    </row>
    <row r="64098" spans="6:8" x14ac:dyDescent="0.25">
      <c r="F64098" s="11"/>
      <c r="G64098" s="11"/>
      <c r="H64098" s="11"/>
    </row>
    <row r="64099" spans="6:8" x14ac:dyDescent="0.25">
      <c r="F64099" s="11"/>
      <c r="G64099" s="11"/>
      <c r="H64099" s="11"/>
    </row>
    <row r="64100" spans="6:8" x14ac:dyDescent="0.25">
      <c r="F64100" s="11"/>
      <c r="G64100" s="11"/>
      <c r="H64100" s="11"/>
    </row>
    <row r="64101" spans="6:8" x14ac:dyDescent="0.25">
      <c r="F64101" s="11"/>
      <c r="G64101" s="11"/>
      <c r="H64101" s="11"/>
    </row>
    <row r="64102" spans="6:8" x14ac:dyDescent="0.25">
      <c r="F64102" s="11"/>
      <c r="G64102" s="11"/>
      <c r="H64102" s="11"/>
    </row>
    <row r="64103" spans="6:8" x14ac:dyDescent="0.25">
      <c r="F64103" s="11"/>
      <c r="G64103" s="11"/>
      <c r="H64103" s="11"/>
    </row>
    <row r="64104" spans="6:8" x14ac:dyDescent="0.25">
      <c r="F64104" s="11"/>
      <c r="G64104" s="11"/>
      <c r="H64104" s="11"/>
    </row>
    <row r="64105" spans="6:8" x14ac:dyDescent="0.25">
      <c r="F64105" s="11"/>
      <c r="G64105" s="11"/>
      <c r="H64105" s="11"/>
    </row>
    <row r="64106" spans="6:8" x14ac:dyDescent="0.25">
      <c r="F64106" s="11"/>
      <c r="G64106" s="11"/>
      <c r="H64106" s="11"/>
    </row>
    <row r="64107" spans="6:8" x14ac:dyDescent="0.25">
      <c r="F64107" s="11"/>
      <c r="G64107" s="11"/>
      <c r="H64107" s="11"/>
    </row>
    <row r="64108" spans="6:8" x14ac:dyDescent="0.25">
      <c r="F64108" s="11"/>
      <c r="G64108" s="11"/>
      <c r="H64108" s="11"/>
    </row>
    <row r="64109" spans="6:8" x14ac:dyDescent="0.25">
      <c r="F64109" s="11"/>
      <c r="G64109" s="11"/>
      <c r="H64109" s="11"/>
    </row>
    <row r="64110" spans="6:8" x14ac:dyDescent="0.25">
      <c r="F64110" s="11"/>
      <c r="G64110" s="11"/>
      <c r="H64110" s="11"/>
    </row>
    <row r="64111" spans="6:8" x14ac:dyDescent="0.25">
      <c r="F64111" s="11"/>
      <c r="G64111" s="11"/>
      <c r="H64111" s="11"/>
    </row>
    <row r="64112" spans="6:8" x14ac:dyDescent="0.25">
      <c r="F64112" s="11"/>
      <c r="G64112" s="11"/>
      <c r="H64112" s="11"/>
    </row>
    <row r="64113" spans="6:8" x14ac:dyDescent="0.25">
      <c r="F64113" s="11"/>
      <c r="G64113" s="11"/>
      <c r="H64113" s="11"/>
    </row>
    <row r="64114" spans="6:8" x14ac:dyDescent="0.25">
      <c r="F64114" s="11"/>
      <c r="G64114" s="11"/>
      <c r="H64114" s="11"/>
    </row>
    <row r="64115" spans="6:8" x14ac:dyDescent="0.25">
      <c r="F64115" s="11"/>
      <c r="G64115" s="11"/>
      <c r="H64115" s="11"/>
    </row>
    <row r="64116" spans="6:8" x14ac:dyDescent="0.25">
      <c r="F64116" s="11"/>
      <c r="G64116" s="11"/>
      <c r="H64116" s="11"/>
    </row>
    <row r="64117" spans="6:8" x14ac:dyDescent="0.25">
      <c r="F64117" s="11"/>
      <c r="G64117" s="11"/>
      <c r="H64117" s="11"/>
    </row>
    <row r="64118" spans="6:8" x14ac:dyDescent="0.25">
      <c r="F64118" s="11"/>
      <c r="G64118" s="11"/>
      <c r="H64118" s="11"/>
    </row>
    <row r="64119" spans="6:8" x14ac:dyDescent="0.25">
      <c r="F64119" s="11"/>
      <c r="G64119" s="11"/>
      <c r="H64119" s="11"/>
    </row>
    <row r="64120" spans="6:8" x14ac:dyDescent="0.25">
      <c r="F64120" s="11"/>
      <c r="G64120" s="11"/>
      <c r="H64120" s="11"/>
    </row>
    <row r="64121" spans="6:8" x14ac:dyDescent="0.25">
      <c r="F64121" s="11"/>
      <c r="G64121" s="11"/>
      <c r="H64121" s="11"/>
    </row>
    <row r="64122" spans="6:8" x14ac:dyDescent="0.25">
      <c r="F64122" s="11"/>
      <c r="G64122" s="11"/>
      <c r="H64122" s="11"/>
    </row>
    <row r="64123" spans="6:8" x14ac:dyDescent="0.25">
      <c r="F64123" s="11"/>
      <c r="G64123" s="11"/>
      <c r="H64123" s="11"/>
    </row>
    <row r="64124" spans="6:8" x14ac:dyDescent="0.25">
      <c r="F64124" s="11"/>
      <c r="G64124" s="11"/>
      <c r="H64124" s="11"/>
    </row>
    <row r="64125" spans="6:8" x14ac:dyDescent="0.25">
      <c r="F64125" s="11"/>
      <c r="G64125" s="11"/>
      <c r="H64125" s="11"/>
    </row>
    <row r="64126" spans="6:8" x14ac:dyDescent="0.25">
      <c r="F64126" s="11"/>
      <c r="G64126" s="11"/>
      <c r="H64126" s="11"/>
    </row>
    <row r="64127" spans="6:8" x14ac:dyDescent="0.25">
      <c r="F64127" s="11"/>
      <c r="G64127" s="11"/>
      <c r="H64127" s="11"/>
    </row>
    <row r="64128" spans="6:8" x14ac:dyDescent="0.25">
      <c r="F64128" s="11"/>
      <c r="G64128" s="11"/>
      <c r="H64128" s="11"/>
    </row>
    <row r="64129" spans="6:8" x14ac:dyDescent="0.25">
      <c r="F64129" s="11"/>
      <c r="G64129" s="11"/>
      <c r="H64129" s="11"/>
    </row>
    <row r="64130" spans="6:8" x14ac:dyDescent="0.25">
      <c r="F64130" s="11"/>
      <c r="G64130" s="11"/>
      <c r="H64130" s="11"/>
    </row>
    <row r="64131" spans="6:8" x14ac:dyDescent="0.25">
      <c r="F64131" s="11"/>
      <c r="G64131" s="11"/>
      <c r="H64131" s="11"/>
    </row>
    <row r="64132" spans="6:8" x14ac:dyDescent="0.25">
      <c r="F64132" s="11"/>
      <c r="G64132" s="11"/>
      <c r="H64132" s="11"/>
    </row>
    <row r="64133" spans="6:8" x14ac:dyDescent="0.25">
      <c r="F64133" s="11"/>
      <c r="G64133" s="11"/>
      <c r="H64133" s="11"/>
    </row>
    <row r="64134" spans="6:8" x14ac:dyDescent="0.25">
      <c r="F64134" s="11"/>
      <c r="G64134" s="11"/>
      <c r="H64134" s="11"/>
    </row>
    <row r="64135" spans="6:8" x14ac:dyDescent="0.25">
      <c r="F64135" s="11"/>
      <c r="G64135" s="11"/>
      <c r="H64135" s="11"/>
    </row>
    <row r="64136" spans="6:8" x14ac:dyDescent="0.25">
      <c r="F64136" s="11"/>
      <c r="G64136" s="11"/>
      <c r="H64136" s="11"/>
    </row>
    <row r="64137" spans="6:8" x14ac:dyDescent="0.25">
      <c r="F64137" s="11"/>
      <c r="G64137" s="11"/>
      <c r="H64137" s="11"/>
    </row>
    <row r="64138" spans="6:8" x14ac:dyDescent="0.25">
      <c r="F64138" s="11"/>
      <c r="G64138" s="11"/>
      <c r="H64138" s="11"/>
    </row>
    <row r="64139" spans="6:8" x14ac:dyDescent="0.25">
      <c r="F64139" s="11"/>
      <c r="G64139" s="11"/>
      <c r="H64139" s="11"/>
    </row>
    <row r="64140" spans="6:8" x14ac:dyDescent="0.25">
      <c r="F64140" s="11"/>
      <c r="G64140" s="11"/>
      <c r="H64140" s="11"/>
    </row>
    <row r="64141" spans="6:8" x14ac:dyDescent="0.25">
      <c r="F64141" s="11"/>
      <c r="G64141" s="11"/>
      <c r="H64141" s="11"/>
    </row>
    <row r="64142" spans="6:8" x14ac:dyDescent="0.25">
      <c r="F64142" s="11"/>
      <c r="G64142" s="11"/>
      <c r="H64142" s="11"/>
    </row>
    <row r="64143" spans="6:8" x14ac:dyDescent="0.25">
      <c r="F64143" s="11"/>
      <c r="G64143" s="11"/>
      <c r="H64143" s="11"/>
    </row>
    <row r="64144" spans="6:8" x14ac:dyDescent="0.25">
      <c r="F64144" s="11"/>
      <c r="G64144" s="11"/>
      <c r="H64144" s="11"/>
    </row>
    <row r="64145" spans="6:8" x14ac:dyDescent="0.25">
      <c r="F64145" s="11"/>
      <c r="G64145" s="11"/>
      <c r="H64145" s="11"/>
    </row>
    <row r="64146" spans="6:8" x14ac:dyDescent="0.25">
      <c r="F64146" s="11"/>
      <c r="G64146" s="11"/>
      <c r="H64146" s="11"/>
    </row>
    <row r="64147" spans="6:8" x14ac:dyDescent="0.25">
      <c r="F64147" s="11"/>
      <c r="G64147" s="11"/>
      <c r="H64147" s="11"/>
    </row>
    <row r="64148" spans="6:8" x14ac:dyDescent="0.25">
      <c r="F64148" s="11"/>
      <c r="G64148" s="11"/>
      <c r="H64148" s="11"/>
    </row>
    <row r="64149" spans="6:8" x14ac:dyDescent="0.25">
      <c r="F64149" s="11"/>
      <c r="G64149" s="11"/>
      <c r="H64149" s="11"/>
    </row>
    <row r="64150" spans="6:8" x14ac:dyDescent="0.25">
      <c r="F64150" s="11"/>
      <c r="G64150" s="11"/>
      <c r="H64150" s="11"/>
    </row>
    <row r="64151" spans="6:8" x14ac:dyDescent="0.25">
      <c r="F64151" s="11"/>
      <c r="G64151" s="11"/>
      <c r="H64151" s="11"/>
    </row>
    <row r="64152" spans="6:8" x14ac:dyDescent="0.25">
      <c r="F64152" s="11"/>
      <c r="G64152" s="11"/>
      <c r="H64152" s="11"/>
    </row>
    <row r="64153" spans="6:8" x14ac:dyDescent="0.25">
      <c r="F64153" s="11"/>
      <c r="G64153" s="11"/>
      <c r="H64153" s="11"/>
    </row>
    <row r="64154" spans="6:8" x14ac:dyDescent="0.25">
      <c r="F64154" s="11"/>
      <c r="G64154" s="11"/>
      <c r="H64154" s="11"/>
    </row>
    <row r="64155" spans="6:8" x14ac:dyDescent="0.25">
      <c r="F64155" s="11"/>
      <c r="G64155" s="11"/>
      <c r="H64155" s="11"/>
    </row>
    <row r="64156" spans="6:8" x14ac:dyDescent="0.25">
      <c r="F64156" s="11"/>
      <c r="G64156" s="11"/>
      <c r="H64156" s="11"/>
    </row>
    <row r="64157" spans="6:8" x14ac:dyDescent="0.25">
      <c r="F64157" s="11"/>
      <c r="G64157" s="11"/>
      <c r="H64157" s="11"/>
    </row>
    <row r="64158" spans="6:8" x14ac:dyDescent="0.25">
      <c r="F64158" s="11"/>
      <c r="G64158" s="11"/>
      <c r="H64158" s="11"/>
    </row>
    <row r="64159" spans="6:8" x14ac:dyDescent="0.25">
      <c r="F64159" s="11"/>
      <c r="G64159" s="11"/>
      <c r="H64159" s="11"/>
    </row>
    <row r="64160" spans="6:8" x14ac:dyDescent="0.25">
      <c r="F64160" s="11"/>
      <c r="G64160" s="11"/>
      <c r="H64160" s="11"/>
    </row>
    <row r="64161" spans="6:8" x14ac:dyDescent="0.25">
      <c r="F64161" s="11"/>
      <c r="G64161" s="11"/>
      <c r="H64161" s="11"/>
    </row>
    <row r="64162" spans="6:8" x14ac:dyDescent="0.25">
      <c r="F64162" s="11"/>
      <c r="G64162" s="11"/>
      <c r="H64162" s="11"/>
    </row>
    <row r="64163" spans="6:8" x14ac:dyDescent="0.25">
      <c r="F64163" s="11"/>
      <c r="G64163" s="11"/>
      <c r="H64163" s="11"/>
    </row>
    <row r="64164" spans="6:8" x14ac:dyDescent="0.25">
      <c r="F64164" s="11"/>
      <c r="G64164" s="11"/>
      <c r="H64164" s="11"/>
    </row>
    <row r="64165" spans="6:8" x14ac:dyDescent="0.25">
      <c r="F64165" s="11"/>
      <c r="G64165" s="11"/>
      <c r="H64165" s="11"/>
    </row>
    <row r="64166" spans="6:8" x14ac:dyDescent="0.25">
      <c r="F64166" s="11"/>
      <c r="G64166" s="11"/>
      <c r="H64166" s="11"/>
    </row>
    <row r="64167" spans="6:8" x14ac:dyDescent="0.25">
      <c r="F64167" s="11"/>
      <c r="G64167" s="11"/>
      <c r="H64167" s="11"/>
    </row>
    <row r="64168" spans="6:8" x14ac:dyDescent="0.25">
      <c r="F64168" s="11"/>
      <c r="G64168" s="11"/>
      <c r="H64168" s="11"/>
    </row>
    <row r="64169" spans="6:8" x14ac:dyDescent="0.25">
      <c r="F64169" s="11"/>
      <c r="G64169" s="11"/>
      <c r="H64169" s="11"/>
    </row>
    <row r="64170" spans="6:8" x14ac:dyDescent="0.25">
      <c r="F64170" s="11"/>
      <c r="G64170" s="11"/>
      <c r="H64170" s="11"/>
    </row>
    <row r="64171" spans="6:8" x14ac:dyDescent="0.25">
      <c r="F64171" s="11"/>
      <c r="G64171" s="11"/>
      <c r="H64171" s="11"/>
    </row>
    <row r="64172" spans="6:8" x14ac:dyDescent="0.25">
      <c r="F64172" s="11"/>
      <c r="G64172" s="11"/>
      <c r="H64172" s="11"/>
    </row>
    <row r="64173" spans="6:8" x14ac:dyDescent="0.25">
      <c r="F64173" s="11"/>
      <c r="G64173" s="11"/>
      <c r="H64173" s="11"/>
    </row>
    <row r="64174" spans="6:8" x14ac:dyDescent="0.25">
      <c r="F64174" s="11"/>
      <c r="G64174" s="11"/>
      <c r="H64174" s="11"/>
    </row>
    <row r="64175" spans="6:8" x14ac:dyDescent="0.25">
      <c r="F64175" s="11"/>
      <c r="G64175" s="11"/>
      <c r="H64175" s="11"/>
    </row>
    <row r="64176" spans="6:8" x14ac:dyDescent="0.25">
      <c r="F64176" s="11"/>
      <c r="G64176" s="11"/>
      <c r="H64176" s="11"/>
    </row>
    <row r="64177" spans="6:8" x14ac:dyDescent="0.25">
      <c r="F64177" s="11"/>
      <c r="G64177" s="11"/>
      <c r="H64177" s="11"/>
    </row>
    <row r="64178" spans="6:8" x14ac:dyDescent="0.25">
      <c r="F64178" s="11"/>
      <c r="G64178" s="11"/>
      <c r="H64178" s="11"/>
    </row>
    <row r="64179" spans="6:8" x14ac:dyDescent="0.25">
      <c r="F64179" s="11"/>
      <c r="G64179" s="11"/>
      <c r="H64179" s="11"/>
    </row>
    <row r="64180" spans="6:8" x14ac:dyDescent="0.25">
      <c r="F64180" s="11"/>
      <c r="G64180" s="11"/>
      <c r="H64180" s="11"/>
    </row>
    <row r="64181" spans="6:8" x14ac:dyDescent="0.25">
      <c r="F64181" s="11"/>
      <c r="G64181" s="11"/>
      <c r="H64181" s="11"/>
    </row>
    <row r="64182" spans="6:8" x14ac:dyDescent="0.25">
      <c r="F64182" s="11"/>
      <c r="G64182" s="11"/>
      <c r="H64182" s="11"/>
    </row>
    <row r="64183" spans="6:8" x14ac:dyDescent="0.25">
      <c r="F64183" s="11"/>
      <c r="G64183" s="11"/>
      <c r="H64183" s="11"/>
    </row>
    <row r="64184" spans="6:8" x14ac:dyDescent="0.25">
      <c r="F64184" s="11"/>
      <c r="G64184" s="11"/>
      <c r="H64184" s="11"/>
    </row>
    <row r="64185" spans="6:8" x14ac:dyDescent="0.25">
      <c r="F64185" s="11"/>
      <c r="G64185" s="11"/>
      <c r="H64185" s="11"/>
    </row>
    <row r="64186" spans="6:8" x14ac:dyDescent="0.25">
      <c r="F64186" s="11"/>
      <c r="G64186" s="11"/>
      <c r="H64186" s="11"/>
    </row>
    <row r="64187" spans="6:8" x14ac:dyDescent="0.25">
      <c r="F64187" s="11"/>
      <c r="G64187" s="11"/>
      <c r="H64187" s="11"/>
    </row>
    <row r="64188" spans="6:8" x14ac:dyDescent="0.25">
      <c r="F64188" s="11"/>
      <c r="G64188" s="11"/>
      <c r="H64188" s="11"/>
    </row>
    <row r="64189" spans="6:8" x14ac:dyDescent="0.25">
      <c r="F64189" s="11"/>
      <c r="G64189" s="11"/>
      <c r="H64189" s="11"/>
    </row>
    <row r="64190" spans="6:8" x14ac:dyDescent="0.25">
      <c r="F64190" s="11"/>
      <c r="G64190" s="11"/>
      <c r="H64190" s="11"/>
    </row>
    <row r="64191" spans="6:8" x14ac:dyDescent="0.25">
      <c r="F64191" s="11"/>
      <c r="G64191" s="11"/>
      <c r="H64191" s="11"/>
    </row>
    <row r="64192" spans="6:8" x14ac:dyDescent="0.25">
      <c r="F64192" s="11"/>
      <c r="G64192" s="11"/>
      <c r="H64192" s="11"/>
    </row>
    <row r="64193" spans="6:8" x14ac:dyDescent="0.25">
      <c r="F64193" s="11"/>
      <c r="G64193" s="11"/>
      <c r="H64193" s="11"/>
    </row>
    <row r="64194" spans="6:8" x14ac:dyDescent="0.25">
      <c r="F64194" s="11"/>
      <c r="G64194" s="11"/>
      <c r="H64194" s="11"/>
    </row>
    <row r="64195" spans="6:8" x14ac:dyDescent="0.25">
      <c r="F64195" s="11"/>
      <c r="G64195" s="11"/>
      <c r="H64195" s="11"/>
    </row>
    <row r="64196" spans="6:8" x14ac:dyDescent="0.25">
      <c r="F64196" s="11"/>
      <c r="G64196" s="11"/>
      <c r="H64196" s="11"/>
    </row>
    <row r="64197" spans="6:8" x14ac:dyDescent="0.25">
      <c r="F64197" s="11"/>
      <c r="G64197" s="11"/>
      <c r="H64197" s="11"/>
    </row>
    <row r="64198" spans="6:8" x14ac:dyDescent="0.25">
      <c r="F64198" s="11"/>
      <c r="G64198" s="11"/>
      <c r="H64198" s="11"/>
    </row>
    <row r="64199" spans="6:8" x14ac:dyDescent="0.25">
      <c r="F64199" s="11"/>
      <c r="G64199" s="11"/>
      <c r="H64199" s="11"/>
    </row>
    <row r="64200" spans="6:8" x14ac:dyDescent="0.25">
      <c r="F64200" s="11"/>
      <c r="G64200" s="11"/>
      <c r="H64200" s="11"/>
    </row>
    <row r="64201" spans="6:8" x14ac:dyDescent="0.25">
      <c r="F64201" s="11"/>
      <c r="G64201" s="11"/>
      <c r="H64201" s="11"/>
    </row>
    <row r="64202" spans="6:8" x14ac:dyDescent="0.25">
      <c r="F64202" s="11"/>
      <c r="G64202" s="11"/>
      <c r="H64202" s="11"/>
    </row>
    <row r="64203" spans="6:8" x14ac:dyDescent="0.25">
      <c r="F64203" s="11"/>
      <c r="G64203" s="11"/>
      <c r="H64203" s="11"/>
    </row>
    <row r="64204" spans="6:8" x14ac:dyDescent="0.25">
      <c r="F64204" s="11"/>
      <c r="G64204" s="11"/>
      <c r="H64204" s="11"/>
    </row>
    <row r="64205" spans="6:8" x14ac:dyDescent="0.25">
      <c r="F64205" s="11"/>
      <c r="G64205" s="11"/>
      <c r="H64205" s="11"/>
    </row>
    <row r="64206" spans="6:8" x14ac:dyDescent="0.25">
      <c r="F64206" s="11"/>
      <c r="G64206" s="11"/>
      <c r="H64206" s="11"/>
    </row>
    <row r="64207" spans="6:8" x14ac:dyDescent="0.25">
      <c r="F64207" s="11"/>
      <c r="G64207" s="11"/>
      <c r="H64207" s="11"/>
    </row>
    <row r="64208" spans="6:8" x14ac:dyDescent="0.25">
      <c r="F64208" s="11"/>
      <c r="G64208" s="11"/>
      <c r="H64208" s="11"/>
    </row>
    <row r="64209" spans="6:8" x14ac:dyDescent="0.25">
      <c r="F64209" s="11"/>
      <c r="G64209" s="11"/>
      <c r="H64209" s="11"/>
    </row>
    <row r="64210" spans="6:8" x14ac:dyDescent="0.25">
      <c r="F64210" s="11"/>
      <c r="G64210" s="11"/>
      <c r="H64210" s="11"/>
    </row>
    <row r="64211" spans="6:8" x14ac:dyDescent="0.25">
      <c r="F64211" s="11"/>
      <c r="G64211" s="11"/>
      <c r="H64211" s="11"/>
    </row>
    <row r="64212" spans="6:8" x14ac:dyDescent="0.25">
      <c r="F64212" s="11"/>
      <c r="G64212" s="11"/>
      <c r="H64212" s="11"/>
    </row>
    <row r="64213" spans="6:8" x14ac:dyDescent="0.25">
      <c r="F64213" s="11"/>
      <c r="G64213" s="11"/>
      <c r="H64213" s="11"/>
    </row>
    <row r="64214" spans="6:8" x14ac:dyDescent="0.25">
      <c r="F64214" s="11"/>
      <c r="G64214" s="11"/>
      <c r="H64214" s="11"/>
    </row>
    <row r="64215" spans="6:8" x14ac:dyDescent="0.25">
      <c r="F64215" s="11"/>
      <c r="G64215" s="11"/>
      <c r="H64215" s="11"/>
    </row>
    <row r="64216" spans="6:8" x14ac:dyDescent="0.25">
      <c r="F64216" s="11"/>
      <c r="G64216" s="11"/>
      <c r="H64216" s="11"/>
    </row>
    <row r="64217" spans="6:8" x14ac:dyDescent="0.25">
      <c r="F64217" s="11"/>
      <c r="G64217" s="11"/>
      <c r="H64217" s="11"/>
    </row>
    <row r="64218" spans="6:8" x14ac:dyDescent="0.25">
      <c r="F64218" s="11"/>
      <c r="G64218" s="11"/>
      <c r="H64218" s="11"/>
    </row>
    <row r="64219" spans="6:8" x14ac:dyDescent="0.25">
      <c r="F64219" s="11"/>
      <c r="G64219" s="11"/>
      <c r="H64219" s="11"/>
    </row>
    <row r="64220" spans="6:8" x14ac:dyDescent="0.25">
      <c r="F64220" s="11"/>
      <c r="G64220" s="11"/>
      <c r="H64220" s="11"/>
    </row>
    <row r="64221" spans="6:8" x14ac:dyDescent="0.25">
      <c r="F64221" s="11"/>
      <c r="G64221" s="11"/>
      <c r="H64221" s="11"/>
    </row>
    <row r="64222" spans="6:8" x14ac:dyDescent="0.25">
      <c r="F64222" s="11"/>
      <c r="G64222" s="11"/>
      <c r="H64222" s="11"/>
    </row>
    <row r="64223" spans="6:8" x14ac:dyDescent="0.25">
      <c r="F64223" s="11"/>
      <c r="G64223" s="11"/>
      <c r="H64223" s="11"/>
    </row>
    <row r="64224" spans="6:8" x14ac:dyDescent="0.25">
      <c r="F64224" s="11"/>
      <c r="G64224" s="11"/>
      <c r="H64224" s="11"/>
    </row>
    <row r="64225" spans="6:8" x14ac:dyDescent="0.25">
      <c r="F64225" s="11"/>
      <c r="G64225" s="11"/>
      <c r="H64225" s="11"/>
    </row>
    <row r="64226" spans="6:8" x14ac:dyDescent="0.25">
      <c r="F64226" s="11"/>
      <c r="G64226" s="11"/>
      <c r="H64226" s="11"/>
    </row>
    <row r="64227" spans="6:8" x14ac:dyDescent="0.25">
      <c r="F64227" s="11"/>
      <c r="G64227" s="11"/>
      <c r="H64227" s="11"/>
    </row>
    <row r="64228" spans="6:8" x14ac:dyDescent="0.25">
      <c r="F64228" s="11"/>
      <c r="G64228" s="11"/>
      <c r="H64228" s="11"/>
    </row>
    <row r="64229" spans="6:8" x14ac:dyDescent="0.25">
      <c r="F64229" s="11"/>
      <c r="G64229" s="11"/>
      <c r="H64229" s="11"/>
    </row>
    <row r="64230" spans="6:8" x14ac:dyDescent="0.25">
      <c r="F64230" s="11"/>
      <c r="G64230" s="11"/>
      <c r="H64230" s="11"/>
    </row>
    <row r="64231" spans="6:8" x14ac:dyDescent="0.25">
      <c r="F64231" s="11"/>
      <c r="G64231" s="11"/>
      <c r="H64231" s="11"/>
    </row>
    <row r="64232" spans="6:8" x14ac:dyDescent="0.25">
      <c r="F64232" s="11"/>
      <c r="G64232" s="11"/>
      <c r="H64232" s="11"/>
    </row>
    <row r="64233" spans="6:8" x14ac:dyDescent="0.25">
      <c r="F64233" s="11"/>
      <c r="G64233" s="11"/>
      <c r="H64233" s="11"/>
    </row>
    <row r="64234" spans="6:8" x14ac:dyDescent="0.25">
      <c r="F64234" s="11"/>
      <c r="G64234" s="11"/>
      <c r="H64234" s="11"/>
    </row>
    <row r="64235" spans="6:8" x14ac:dyDescent="0.25">
      <c r="F64235" s="11"/>
      <c r="G64235" s="11"/>
      <c r="H64235" s="11"/>
    </row>
    <row r="64236" spans="6:8" x14ac:dyDescent="0.25">
      <c r="F64236" s="11"/>
      <c r="G64236" s="11"/>
      <c r="H64236" s="11"/>
    </row>
    <row r="64237" spans="6:8" x14ac:dyDescent="0.25">
      <c r="F64237" s="11"/>
      <c r="G64237" s="11"/>
      <c r="H64237" s="11"/>
    </row>
    <row r="64238" spans="6:8" x14ac:dyDescent="0.25">
      <c r="F64238" s="11"/>
      <c r="G64238" s="11"/>
      <c r="H64238" s="11"/>
    </row>
    <row r="64239" spans="6:8" x14ac:dyDescent="0.25">
      <c r="F64239" s="11"/>
      <c r="G64239" s="11"/>
      <c r="H64239" s="11"/>
    </row>
    <row r="64240" spans="6:8" x14ac:dyDescent="0.25">
      <c r="F64240" s="11"/>
      <c r="G64240" s="11"/>
      <c r="H64240" s="11"/>
    </row>
    <row r="64241" spans="6:8" x14ac:dyDescent="0.25">
      <c r="F64241" s="11"/>
      <c r="G64241" s="11"/>
      <c r="H64241" s="11"/>
    </row>
    <row r="64242" spans="6:8" x14ac:dyDescent="0.25">
      <c r="F64242" s="11"/>
      <c r="G64242" s="11"/>
      <c r="H64242" s="11"/>
    </row>
    <row r="64243" spans="6:8" x14ac:dyDescent="0.25">
      <c r="F64243" s="11"/>
      <c r="G64243" s="11"/>
      <c r="H64243" s="11"/>
    </row>
    <row r="64244" spans="6:8" x14ac:dyDescent="0.25">
      <c r="F64244" s="11"/>
      <c r="G64244" s="11"/>
      <c r="H64244" s="11"/>
    </row>
    <row r="64245" spans="6:8" x14ac:dyDescent="0.25">
      <c r="F64245" s="11"/>
      <c r="G64245" s="11"/>
      <c r="H64245" s="11"/>
    </row>
    <row r="64246" spans="6:8" x14ac:dyDescent="0.25">
      <c r="F64246" s="11"/>
      <c r="G64246" s="11"/>
      <c r="H64246" s="11"/>
    </row>
    <row r="64247" spans="6:8" x14ac:dyDescent="0.25">
      <c r="F64247" s="11"/>
      <c r="G64247" s="11"/>
      <c r="H64247" s="11"/>
    </row>
    <row r="64248" spans="6:8" x14ac:dyDescent="0.25">
      <c r="F64248" s="11"/>
      <c r="G64248" s="11"/>
      <c r="H64248" s="11"/>
    </row>
    <row r="64249" spans="6:8" x14ac:dyDescent="0.25">
      <c r="F64249" s="11"/>
      <c r="G64249" s="11"/>
      <c r="H64249" s="11"/>
    </row>
    <row r="64250" spans="6:8" x14ac:dyDescent="0.25">
      <c r="F64250" s="11"/>
      <c r="G64250" s="11"/>
      <c r="H64250" s="11"/>
    </row>
    <row r="64251" spans="6:8" x14ac:dyDescent="0.25">
      <c r="F64251" s="11"/>
      <c r="G64251" s="11"/>
      <c r="H64251" s="11"/>
    </row>
    <row r="64252" spans="6:8" x14ac:dyDescent="0.25">
      <c r="F64252" s="11"/>
      <c r="G64252" s="11"/>
      <c r="H64252" s="11"/>
    </row>
    <row r="64253" spans="6:8" x14ac:dyDescent="0.25">
      <c r="F64253" s="11"/>
      <c r="G64253" s="11"/>
      <c r="H64253" s="11"/>
    </row>
    <row r="64254" spans="6:8" x14ac:dyDescent="0.25">
      <c r="F64254" s="11"/>
      <c r="G64254" s="11"/>
      <c r="H64254" s="11"/>
    </row>
    <row r="64255" spans="6:8" x14ac:dyDescent="0.25">
      <c r="F64255" s="11"/>
      <c r="G64255" s="11"/>
      <c r="H64255" s="11"/>
    </row>
    <row r="64256" spans="6:8" x14ac:dyDescent="0.25">
      <c r="F64256" s="11"/>
      <c r="G64256" s="11"/>
      <c r="H64256" s="11"/>
    </row>
    <row r="64257" spans="6:8" x14ac:dyDescent="0.25">
      <c r="F64257" s="11"/>
      <c r="G64257" s="11"/>
      <c r="H64257" s="11"/>
    </row>
    <row r="64258" spans="6:8" x14ac:dyDescent="0.25">
      <c r="F64258" s="11"/>
      <c r="G64258" s="11"/>
      <c r="H64258" s="11"/>
    </row>
    <row r="64259" spans="6:8" x14ac:dyDescent="0.25">
      <c r="F64259" s="11"/>
      <c r="G64259" s="11"/>
      <c r="H64259" s="11"/>
    </row>
    <row r="64260" spans="6:8" x14ac:dyDescent="0.25">
      <c r="F64260" s="11"/>
      <c r="G64260" s="11"/>
      <c r="H64260" s="11"/>
    </row>
    <row r="64261" spans="6:8" x14ac:dyDescent="0.25">
      <c r="F64261" s="11"/>
      <c r="G64261" s="11"/>
      <c r="H64261" s="11"/>
    </row>
    <row r="64262" spans="6:8" x14ac:dyDescent="0.25">
      <c r="F64262" s="11"/>
      <c r="G64262" s="11"/>
      <c r="H64262" s="11"/>
    </row>
    <row r="64263" spans="6:8" x14ac:dyDescent="0.25">
      <c r="F64263" s="11"/>
      <c r="G64263" s="11"/>
      <c r="H64263" s="11"/>
    </row>
    <row r="64264" spans="6:8" x14ac:dyDescent="0.25">
      <c r="F64264" s="11"/>
      <c r="G64264" s="11"/>
      <c r="H64264" s="11"/>
    </row>
    <row r="64265" spans="6:8" x14ac:dyDescent="0.25">
      <c r="F64265" s="11"/>
      <c r="G64265" s="11"/>
      <c r="H64265" s="11"/>
    </row>
    <row r="64266" spans="6:8" x14ac:dyDescent="0.25">
      <c r="F64266" s="11"/>
      <c r="G64266" s="11"/>
      <c r="H64266" s="11"/>
    </row>
    <row r="64267" spans="6:8" x14ac:dyDescent="0.25">
      <c r="F64267" s="11"/>
      <c r="G64267" s="11"/>
      <c r="H64267" s="11"/>
    </row>
    <row r="64268" spans="6:8" x14ac:dyDescent="0.25">
      <c r="F64268" s="11"/>
      <c r="G64268" s="11"/>
      <c r="H64268" s="11"/>
    </row>
    <row r="64269" spans="6:8" x14ac:dyDescent="0.25">
      <c r="F64269" s="11"/>
      <c r="G64269" s="11"/>
      <c r="H64269" s="11"/>
    </row>
    <row r="64270" spans="6:8" x14ac:dyDescent="0.25">
      <c r="F64270" s="11"/>
      <c r="G64270" s="11"/>
      <c r="H64270" s="11"/>
    </row>
    <row r="64271" spans="6:8" x14ac:dyDescent="0.25">
      <c r="F64271" s="11"/>
      <c r="G64271" s="11"/>
      <c r="H64271" s="11"/>
    </row>
    <row r="64272" spans="6:8" x14ac:dyDescent="0.25">
      <c r="F64272" s="11"/>
      <c r="G64272" s="11"/>
      <c r="H64272" s="11"/>
    </row>
    <row r="64273" spans="6:8" x14ac:dyDescent="0.25">
      <c r="F64273" s="11"/>
      <c r="G64273" s="11"/>
      <c r="H64273" s="11"/>
    </row>
    <row r="64274" spans="6:8" x14ac:dyDescent="0.25">
      <c r="F64274" s="11"/>
      <c r="G64274" s="11"/>
      <c r="H64274" s="11"/>
    </row>
    <row r="64275" spans="6:8" x14ac:dyDescent="0.25">
      <c r="F64275" s="11"/>
      <c r="G64275" s="11"/>
      <c r="H64275" s="11"/>
    </row>
    <row r="64276" spans="6:8" x14ac:dyDescent="0.25">
      <c r="F64276" s="11"/>
      <c r="G64276" s="11"/>
      <c r="H64276" s="11"/>
    </row>
    <row r="64277" spans="6:8" x14ac:dyDescent="0.25">
      <c r="F64277" s="11"/>
      <c r="G64277" s="11"/>
      <c r="H64277" s="11"/>
    </row>
    <row r="64278" spans="6:8" x14ac:dyDescent="0.25">
      <c r="F64278" s="11"/>
      <c r="G64278" s="11"/>
      <c r="H64278" s="11"/>
    </row>
    <row r="64279" spans="6:8" x14ac:dyDescent="0.25">
      <c r="F64279" s="11"/>
      <c r="G64279" s="11"/>
      <c r="H64279" s="11"/>
    </row>
    <row r="64280" spans="6:8" x14ac:dyDescent="0.25">
      <c r="F64280" s="11"/>
      <c r="G64280" s="11"/>
      <c r="H64280" s="11"/>
    </row>
    <row r="64281" spans="6:8" x14ac:dyDescent="0.25">
      <c r="F64281" s="11"/>
      <c r="G64281" s="11"/>
      <c r="H64281" s="11"/>
    </row>
    <row r="64282" spans="6:8" x14ac:dyDescent="0.25">
      <c r="F64282" s="11"/>
      <c r="G64282" s="11"/>
      <c r="H64282" s="11"/>
    </row>
    <row r="64283" spans="6:8" x14ac:dyDescent="0.25">
      <c r="F64283" s="11"/>
      <c r="G64283" s="11"/>
      <c r="H64283" s="11"/>
    </row>
    <row r="64284" spans="6:8" x14ac:dyDescent="0.25">
      <c r="F64284" s="11"/>
      <c r="G64284" s="11"/>
      <c r="H64284" s="11"/>
    </row>
    <row r="64285" spans="6:8" x14ac:dyDescent="0.25">
      <c r="F64285" s="11"/>
      <c r="G64285" s="11"/>
      <c r="H64285" s="11"/>
    </row>
    <row r="64286" spans="6:8" x14ac:dyDescent="0.25">
      <c r="F64286" s="11"/>
      <c r="G64286" s="11"/>
      <c r="H64286" s="11"/>
    </row>
    <row r="64287" spans="6:8" x14ac:dyDescent="0.25">
      <c r="F64287" s="11"/>
      <c r="G64287" s="11"/>
      <c r="H64287" s="11"/>
    </row>
    <row r="64288" spans="6:8" x14ac:dyDescent="0.25">
      <c r="F64288" s="11"/>
      <c r="G64288" s="11"/>
      <c r="H64288" s="11"/>
    </row>
    <row r="64289" spans="6:8" x14ac:dyDescent="0.25">
      <c r="F64289" s="11"/>
      <c r="G64289" s="11"/>
      <c r="H64289" s="11"/>
    </row>
    <row r="64290" spans="6:8" x14ac:dyDescent="0.25">
      <c r="F64290" s="11"/>
      <c r="G64290" s="11"/>
      <c r="H64290" s="11"/>
    </row>
    <row r="64291" spans="6:8" x14ac:dyDescent="0.25">
      <c r="F64291" s="11"/>
      <c r="G64291" s="11"/>
      <c r="H64291" s="11"/>
    </row>
    <row r="64292" spans="6:8" x14ac:dyDescent="0.25">
      <c r="F64292" s="11"/>
      <c r="G64292" s="11"/>
      <c r="H64292" s="11"/>
    </row>
    <row r="64293" spans="6:8" x14ac:dyDescent="0.25">
      <c r="F64293" s="11"/>
      <c r="G64293" s="11"/>
      <c r="H64293" s="11"/>
    </row>
    <row r="64294" spans="6:8" x14ac:dyDescent="0.25">
      <c r="F64294" s="11"/>
      <c r="G64294" s="11"/>
      <c r="H64294" s="11"/>
    </row>
    <row r="64295" spans="6:8" x14ac:dyDescent="0.25">
      <c r="F64295" s="11"/>
      <c r="G64295" s="11"/>
      <c r="H64295" s="11"/>
    </row>
    <row r="64296" spans="6:8" x14ac:dyDescent="0.25">
      <c r="F64296" s="11"/>
      <c r="G64296" s="11"/>
      <c r="H64296" s="11"/>
    </row>
    <row r="64297" spans="6:8" x14ac:dyDescent="0.25">
      <c r="F64297" s="11"/>
      <c r="G64297" s="11"/>
      <c r="H64297" s="11"/>
    </row>
    <row r="64298" spans="6:8" x14ac:dyDescent="0.25">
      <c r="F64298" s="11"/>
      <c r="G64298" s="11"/>
      <c r="H64298" s="11"/>
    </row>
    <row r="64299" spans="6:8" x14ac:dyDescent="0.25">
      <c r="F64299" s="11"/>
      <c r="G64299" s="11"/>
      <c r="H64299" s="11"/>
    </row>
    <row r="64300" spans="6:8" x14ac:dyDescent="0.25">
      <c r="F64300" s="11"/>
      <c r="G64300" s="11"/>
      <c r="H64300" s="11"/>
    </row>
    <row r="64301" spans="6:8" x14ac:dyDescent="0.25">
      <c r="F64301" s="11"/>
      <c r="G64301" s="11"/>
      <c r="H64301" s="11"/>
    </row>
    <row r="64302" spans="6:8" x14ac:dyDescent="0.25">
      <c r="F64302" s="11"/>
      <c r="G64302" s="11"/>
      <c r="H64302" s="11"/>
    </row>
    <row r="64303" spans="6:8" x14ac:dyDescent="0.25">
      <c r="F64303" s="11"/>
      <c r="G64303" s="11"/>
      <c r="H64303" s="11"/>
    </row>
    <row r="64304" spans="6:8" x14ac:dyDescent="0.25">
      <c r="F64304" s="11"/>
      <c r="G64304" s="11"/>
      <c r="H64304" s="11"/>
    </row>
    <row r="64305" spans="6:8" x14ac:dyDescent="0.25">
      <c r="F64305" s="11"/>
      <c r="G64305" s="11"/>
      <c r="H64305" s="11"/>
    </row>
    <row r="64306" spans="6:8" x14ac:dyDescent="0.25">
      <c r="F64306" s="11"/>
      <c r="G64306" s="11"/>
      <c r="H64306" s="11"/>
    </row>
    <row r="64307" spans="6:8" x14ac:dyDescent="0.25">
      <c r="F64307" s="11"/>
      <c r="G64307" s="11"/>
      <c r="H64307" s="11"/>
    </row>
    <row r="64308" spans="6:8" x14ac:dyDescent="0.25">
      <c r="F64308" s="11"/>
      <c r="G64308" s="11"/>
      <c r="H64308" s="11"/>
    </row>
    <row r="64309" spans="6:8" x14ac:dyDescent="0.25">
      <c r="F64309" s="11"/>
      <c r="G64309" s="11"/>
      <c r="H64309" s="11"/>
    </row>
    <row r="64310" spans="6:8" x14ac:dyDescent="0.25">
      <c r="F64310" s="11"/>
      <c r="G64310" s="11"/>
      <c r="H64310" s="11"/>
    </row>
    <row r="64311" spans="6:8" x14ac:dyDescent="0.25">
      <c r="F64311" s="11"/>
      <c r="G64311" s="11"/>
      <c r="H64311" s="11"/>
    </row>
    <row r="64312" spans="6:8" x14ac:dyDescent="0.25">
      <c r="F64312" s="11"/>
      <c r="G64312" s="11"/>
      <c r="H64312" s="11"/>
    </row>
    <row r="64313" spans="6:8" x14ac:dyDescent="0.25">
      <c r="F64313" s="11"/>
      <c r="G64313" s="11"/>
      <c r="H64313" s="11"/>
    </row>
    <row r="64314" spans="6:8" x14ac:dyDescent="0.25">
      <c r="F64314" s="11"/>
      <c r="G64314" s="11"/>
      <c r="H64314" s="11"/>
    </row>
    <row r="64315" spans="6:8" x14ac:dyDescent="0.25">
      <c r="F64315" s="11"/>
      <c r="G64315" s="11"/>
      <c r="H64315" s="11"/>
    </row>
    <row r="64316" spans="6:8" x14ac:dyDescent="0.25">
      <c r="F64316" s="11"/>
      <c r="G64316" s="11"/>
      <c r="H64316" s="11"/>
    </row>
    <row r="64317" spans="6:8" x14ac:dyDescent="0.25">
      <c r="F64317" s="11"/>
      <c r="G64317" s="11"/>
      <c r="H64317" s="11"/>
    </row>
    <row r="64318" spans="6:8" x14ac:dyDescent="0.25">
      <c r="F64318" s="11"/>
      <c r="G64318" s="11"/>
      <c r="H64318" s="11"/>
    </row>
    <row r="64319" spans="6:8" x14ac:dyDescent="0.25">
      <c r="F64319" s="11"/>
      <c r="G64319" s="11"/>
      <c r="H64319" s="11"/>
    </row>
    <row r="64320" spans="6:8" x14ac:dyDescent="0.25">
      <c r="F64320" s="11"/>
      <c r="G64320" s="11"/>
      <c r="H64320" s="11"/>
    </row>
    <row r="64321" spans="6:8" x14ac:dyDescent="0.25">
      <c r="F64321" s="11"/>
      <c r="G64321" s="11"/>
      <c r="H64321" s="11"/>
    </row>
    <row r="64322" spans="6:8" x14ac:dyDescent="0.25">
      <c r="F64322" s="11"/>
      <c r="G64322" s="11"/>
      <c r="H64322" s="11"/>
    </row>
    <row r="64323" spans="6:8" x14ac:dyDescent="0.25">
      <c r="F64323" s="11"/>
      <c r="G64323" s="11"/>
      <c r="H64323" s="11"/>
    </row>
    <row r="64324" spans="6:8" x14ac:dyDescent="0.25">
      <c r="F64324" s="11"/>
      <c r="G64324" s="11"/>
      <c r="H64324" s="11"/>
    </row>
    <row r="64325" spans="6:8" x14ac:dyDescent="0.25">
      <c r="F64325" s="11"/>
      <c r="G64325" s="11"/>
      <c r="H64325" s="11"/>
    </row>
    <row r="64326" spans="6:8" x14ac:dyDescent="0.25">
      <c r="F64326" s="11"/>
      <c r="G64326" s="11"/>
      <c r="H64326" s="11"/>
    </row>
    <row r="64327" spans="6:8" x14ac:dyDescent="0.25">
      <c r="F64327" s="11"/>
      <c r="G64327" s="11"/>
      <c r="H64327" s="11"/>
    </row>
    <row r="64328" spans="6:8" x14ac:dyDescent="0.25">
      <c r="F64328" s="11"/>
      <c r="G64328" s="11"/>
      <c r="H64328" s="11"/>
    </row>
    <row r="64329" spans="6:8" x14ac:dyDescent="0.25">
      <c r="F64329" s="11"/>
      <c r="G64329" s="11"/>
      <c r="H64329" s="11"/>
    </row>
    <row r="64330" spans="6:8" x14ac:dyDescent="0.25">
      <c r="F64330" s="11"/>
      <c r="G64330" s="11"/>
      <c r="H64330" s="11"/>
    </row>
    <row r="64331" spans="6:8" x14ac:dyDescent="0.25">
      <c r="F64331" s="11"/>
      <c r="G64331" s="11"/>
      <c r="H64331" s="11"/>
    </row>
    <row r="64332" spans="6:8" x14ac:dyDescent="0.25">
      <c r="F64332" s="11"/>
      <c r="G64332" s="11"/>
      <c r="H64332" s="11"/>
    </row>
    <row r="64333" spans="6:8" x14ac:dyDescent="0.25">
      <c r="F64333" s="11"/>
      <c r="G64333" s="11"/>
      <c r="H64333" s="11"/>
    </row>
    <row r="64334" spans="6:8" x14ac:dyDescent="0.25">
      <c r="F64334" s="11"/>
      <c r="G64334" s="11"/>
      <c r="H64334" s="11"/>
    </row>
    <row r="64335" spans="6:8" x14ac:dyDescent="0.25">
      <c r="F64335" s="11"/>
      <c r="G64335" s="11"/>
      <c r="H64335" s="11"/>
    </row>
    <row r="64336" spans="6:8" x14ac:dyDescent="0.25">
      <c r="F64336" s="11"/>
      <c r="G64336" s="11"/>
      <c r="H64336" s="11"/>
    </row>
    <row r="64337" spans="6:8" x14ac:dyDescent="0.25">
      <c r="F64337" s="11"/>
      <c r="G64337" s="11"/>
      <c r="H64337" s="11"/>
    </row>
    <row r="64338" spans="6:8" x14ac:dyDescent="0.25">
      <c r="F64338" s="11"/>
      <c r="G64338" s="11"/>
      <c r="H64338" s="11"/>
    </row>
    <row r="64339" spans="6:8" x14ac:dyDescent="0.25">
      <c r="F64339" s="11"/>
      <c r="G64339" s="11"/>
      <c r="H64339" s="11"/>
    </row>
    <row r="64340" spans="6:8" x14ac:dyDescent="0.25">
      <c r="F64340" s="11"/>
      <c r="G64340" s="11"/>
      <c r="H64340" s="11"/>
    </row>
    <row r="64341" spans="6:8" x14ac:dyDescent="0.25">
      <c r="F64341" s="11"/>
      <c r="G64341" s="11"/>
      <c r="H64341" s="11"/>
    </row>
    <row r="64342" spans="6:8" x14ac:dyDescent="0.25">
      <c r="F64342" s="11"/>
      <c r="G64342" s="11"/>
      <c r="H64342" s="11"/>
    </row>
    <row r="64343" spans="6:8" x14ac:dyDescent="0.25">
      <c r="F64343" s="11"/>
      <c r="G64343" s="11"/>
      <c r="H64343" s="11"/>
    </row>
    <row r="64344" spans="6:8" x14ac:dyDescent="0.25">
      <c r="F64344" s="11"/>
      <c r="G64344" s="11"/>
      <c r="H64344" s="11"/>
    </row>
    <row r="64345" spans="6:8" x14ac:dyDescent="0.25">
      <c r="F64345" s="11"/>
      <c r="G64345" s="11"/>
      <c r="H64345" s="11"/>
    </row>
    <row r="64346" spans="6:8" x14ac:dyDescent="0.25">
      <c r="F64346" s="11"/>
      <c r="G64346" s="11"/>
      <c r="H64346" s="11"/>
    </row>
    <row r="64347" spans="6:8" x14ac:dyDescent="0.25">
      <c r="F64347" s="11"/>
      <c r="G64347" s="11"/>
      <c r="H64347" s="11"/>
    </row>
    <row r="64348" spans="6:8" x14ac:dyDescent="0.25">
      <c r="F64348" s="11"/>
      <c r="G64348" s="11"/>
      <c r="H64348" s="11"/>
    </row>
    <row r="64349" spans="6:8" x14ac:dyDescent="0.25">
      <c r="F64349" s="11"/>
      <c r="G64349" s="11"/>
      <c r="H64349" s="11"/>
    </row>
    <row r="64350" spans="6:8" x14ac:dyDescent="0.25">
      <c r="F64350" s="11"/>
      <c r="G64350" s="11"/>
      <c r="H64350" s="11"/>
    </row>
    <row r="64351" spans="6:8" x14ac:dyDescent="0.25">
      <c r="F64351" s="11"/>
      <c r="G64351" s="11"/>
      <c r="H64351" s="11"/>
    </row>
    <row r="64352" spans="6:8" x14ac:dyDescent="0.25">
      <c r="F64352" s="11"/>
      <c r="G64352" s="11"/>
      <c r="H64352" s="11"/>
    </row>
    <row r="64353" spans="6:8" x14ac:dyDescent="0.25">
      <c r="F64353" s="11"/>
      <c r="G64353" s="11"/>
      <c r="H64353" s="11"/>
    </row>
    <row r="64354" spans="6:8" x14ac:dyDescent="0.25">
      <c r="F64354" s="11"/>
      <c r="G64354" s="11"/>
      <c r="H64354" s="11"/>
    </row>
    <row r="64355" spans="6:8" x14ac:dyDescent="0.25">
      <c r="F64355" s="11"/>
      <c r="G64355" s="11"/>
      <c r="H64355" s="11"/>
    </row>
    <row r="64356" spans="6:8" x14ac:dyDescent="0.25">
      <c r="F64356" s="11"/>
      <c r="G64356" s="11"/>
      <c r="H64356" s="11"/>
    </row>
    <row r="64357" spans="6:8" x14ac:dyDescent="0.25">
      <c r="F64357" s="11"/>
      <c r="G64357" s="11"/>
      <c r="H64357" s="11"/>
    </row>
    <row r="64358" spans="6:8" x14ac:dyDescent="0.25">
      <c r="F64358" s="11"/>
      <c r="G64358" s="11"/>
      <c r="H64358" s="11"/>
    </row>
    <row r="64359" spans="6:8" x14ac:dyDescent="0.25">
      <c r="F64359" s="11"/>
      <c r="G64359" s="11"/>
      <c r="H64359" s="11"/>
    </row>
    <row r="64360" spans="6:8" x14ac:dyDescent="0.25">
      <c r="F64360" s="11"/>
      <c r="G64360" s="11"/>
      <c r="H64360" s="11"/>
    </row>
    <row r="64361" spans="6:8" x14ac:dyDescent="0.25">
      <c r="F64361" s="11"/>
      <c r="G64361" s="11"/>
      <c r="H64361" s="11"/>
    </row>
    <row r="64362" spans="6:8" x14ac:dyDescent="0.25">
      <c r="F64362" s="11"/>
      <c r="G64362" s="11"/>
      <c r="H64362" s="11"/>
    </row>
    <row r="64363" spans="6:8" x14ac:dyDescent="0.25">
      <c r="F64363" s="11"/>
      <c r="G64363" s="11"/>
      <c r="H64363" s="11"/>
    </row>
    <row r="64364" spans="6:8" x14ac:dyDescent="0.25">
      <c r="F64364" s="11"/>
      <c r="G64364" s="11"/>
      <c r="H64364" s="11"/>
    </row>
    <row r="64365" spans="6:8" x14ac:dyDescent="0.25">
      <c r="F64365" s="11"/>
      <c r="G64365" s="11"/>
      <c r="H64365" s="11"/>
    </row>
    <row r="64366" spans="6:8" x14ac:dyDescent="0.25">
      <c r="F64366" s="11"/>
      <c r="G64366" s="11"/>
      <c r="H64366" s="11"/>
    </row>
    <row r="64367" spans="6:8" x14ac:dyDescent="0.25">
      <c r="F64367" s="11"/>
      <c r="G64367" s="11"/>
      <c r="H64367" s="11"/>
    </row>
    <row r="64368" spans="6:8" x14ac:dyDescent="0.25">
      <c r="F64368" s="11"/>
      <c r="G64368" s="11"/>
      <c r="H64368" s="11"/>
    </row>
    <row r="64369" spans="6:8" x14ac:dyDescent="0.25">
      <c r="F64369" s="11"/>
      <c r="G64369" s="11"/>
      <c r="H64369" s="11"/>
    </row>
    <row r="64370" spans="6:8" x14ac:dyDescent="0.25">
      <c r="F64370" s="11"/>
      <c r="G64370" s="11"/>
      <c r="H64370" s="11"/>
    </row>
    <row r="64371" spans="6:8" x14ac:dyDescent="0.25">
      <c r="F64371" s="11"/>
      <c r="G64371" s="11"/>
      <c r="H64371" s="11"/>
    </row>
    <row r="64372" spans="6:8" x14ac:dyDescent="0.25">
      <c r="F64372" s="11"/>
      <c r="G64372" s="11"/>
      <c r="H64372" s="11"/>
    </row>
    <row r="64373" spans="6:8" x14ac:dyDescent="0.25">
      <c r="F64373" s="11"/>
      <c r="G64373" s="11"/>
      <c r="H64373" s="11"/>
    </row>
    <row r="64374" spans="6:8" x14ac:dyDescent="0.25">
      <c r="F64374" s="11"/>
      <c r="G64374" s="11"/>
      <c r="H64374" s="11"/>
    </row>
    <row r="64375" spans="6:8" x14ac:dyDescent="0.25">
      <c r="F64375" s="11"/>
      <c r="G64375" s="11"/>
      <c r="H64375" s="11"/>
    </row>
    <row r="64376" spans="6:8" x14ac:dyDescent="0.25">
      <c r="F64376" s="11"/>
      <c r="G64376" s="11"/>
      <c r="H64376" s="11"/>
    </row>
    <row r="64377" spans="6:8" x14ac:dyDescent="0.25">
      <c r="F64377" s="11"/>
      <c r="G64377" s="11"/>
      <c r="H64377" s="11"/>
    </row>
    <row r="64378" spans="6:8" x14ac:dyDescent="0.25">
      <c r="F64378" s="11"/>
      <c r="G64378" s="11"/>
      <c r="H64378" s="11"/>
    </row>
    <row r="64379" spans="6:8" x14ac:dyDescent="0.25">
      <c r="F64379" s="11"/>
      <c r="G64379" s="11"/>
      <c r="H64379" s="11"/>
    </row>
    <row r="64380" spans="6:8" x14ac:dyDescent="0.25">
      <c r="F64380" s="11"/>
      <c r="G64380" s="11"/>
      <c r="H64380" s="11"/>
    </row>
    <row r="64381" spans="6:8" x14ac:dyDescent="0.25">
      <c r="F64381" s="11"/>
      <c r="G64381" s="11"/>
      <c r="H64381" s="11"/>
    </row>
    <row r="64382" spans="6:8" x14ac:dyDescent="0.25">
      <c r="F64382" s="11"/>
      <c r="G64382" s="11"/>
      <c r="H64382" s="11"/>
    </row>
    <row r="64383" spans="6:8" x14ac:dyDescent="0.25">
      <c r="F64383" s="11"/>
      <c r="G64383" s="11"/>
      <c r="H64383" s="11"/>
    </row>
    <row r="64384" spans="6:8" x14ac:dyDescent="0.25">
      <c r="F64384" s="11"/>
      <c r="G64384" s="11"/>
      <c r="H64384" s="11"/>
    </row>
    <row r="64385" spans="6:8" x14ac:dyDescent="0.25">
      <c r="F64385" s="11"/>
      <c r="G64385" s="11"/>
      <c r="H64385" s="11"/>
    </row>
    <row r="64386" spans="6:8" x14ac:dyDescent="0.25">
      <c r="F64386" s="11"/>
      <c r="G64386" s="11"/>
      <c r="H64386" s="11"/>
    </row>
    <row r="64387" spans="6:8" x14ac:dyDescent="0.25">
      <c r="F64387" s="11"/>
      <c r="G64387" s="11"/>
      <c r="H64387" s="11"/>
    </row>
    <row r="64388" spans="6:8" x14ac:dyDescent="0.25">
      <c r="F64388" s="11"/>
      <c r="G64388" s="11"/>
      <c r="H64388" s="11"/>
    </row>
    <row r="64389" spans="6:8" x14ac:dyDescent="0.25">
      <c r="F64389" s="11"/>
      <c r="G64389" s="11"/>
      <c r="H64389" s="11"/>
    </row>
    <row r="64390" spans="6:8" x14ac:dyDescent="0.25">
      <c r="F64390" s="11"/>
      <c r="G64390" s="11"/>
      <c r="H64390" s="11"/>
    </row>
    <row r="64391" spans="6:8" x14ac:dyDescent="0.25">
      <c r="F64391" s="11"/>
      <c r="G64391" s="11"/>
      <c r="H64391" s="11"/>
    </row>
    <row r="64392" spans="6:8" x14ac:dyDescent="0.25">
      <c r="F64392" s="11"/>
      <c r="G64392" s="11"/>
      <c r="H64392" s="11"/>
    </row>
    <row r="64393" spans="6:8" x14ac:dyDescent="0.25">
      <c r="F64393" s="11"/>
      <c r="G64393" s="11"/>
      <c r="H64393" s="11"/>
    </row>
    <row r="64394" spans="6:8" x14ac:dyDescent="0.25">
      <c r="F64394" s="11"/>
      <c r="G64394" s="11"/>
      <c r="H64394" s="11"/>
    </row>
    <row r="64395" spans="6:8" x14ac:dyDescent="0.25">
      <c r="F64395" s="11"/>
      <c r="G64395" s="11"/>
      <c r="H64395" s="11"/>
    </row>
    <row r="64396" spans="6:8" x14ac:dyDescent="0.25">
      <c r="F64396" s="11"/>
      <c r="G64396" s="11"/>
      <c r="H64396" s="11"/>
    </row>
    <row r="64397" spans="6:8" x14ac:dyDescent="0.25">
      <c r="F64397" s="11"/>
      <c r="G64397" s="11"/>
      <c r="H64397" s="11"/>
    </row>
    <row r="64398" spans="6:8" x14ac:dyDescent="0.25">
      <c r="F64398" s="11"/>
      <c r="G64398" s="11"/>
      <c r="H64398" s="11"/>
    </row>
    <row r="64399" spans="6:8" x14ac:dyDescent="0.25">
      <c r="F64399" s="11"/>
      <c r="G64399" s="11"/>
      <c r="H64399" s="11"/>
    </row>
    <row r="64400" spans="6:8" x14ac:dyDescent="0.25">
      <c r="F64400" s="11"/>
      <c r="G64400" s="11"/>
      <c r="H64400" s="11"/>
    </row>
    <row r="64401" spans="6:8" x14ac:dyDescent="0.25">
      <c r="F64401" s="11"/>
      <c r="G64401" s="11"/>
      <c r="H64401" s="11"/>
    </row>
    <row r="64402" spans="6:8" x14ac:dyDescent="0.25">
      <c r="F64402" s="11"/>
      <c r="G64402" s="11"/>
      <c r="H64402" s="11"/>
    </row>
    <row r="64403" spans="6:8" x14ac:dyDescent="0.25">
      <c r="F64403" s="11"/>
      <c r="G64403" s="11"/>
      <c r="H64403" s="11"/>
    </row>
    <row r="64404" spans="6:8" x14ac:dyDescent="0.25">
      <c r="F64404" s="11"/>
      <c r="G64404" s="11"/>
      <c r="H64404" s="11"/>
    </row>
    <row r="64405" spans="6:8" x14ac:dyDescent="0.25">
      <c r="F64405" s="11"/>
      <c r="G64405" s="11"/>
      <c r="H64405" s="11"/>
    </row>
    <row r="64406" spans="6:8" x14ac:dyDescent="0.25">
      <c r="F64406" s="11"/>
      <c r="G64406" s="11"/>
      <c r="H64406" s="11"/>
    </row>
    <row r="64407" spans="6:8" x14ac:dyDescent="0.25">
      <c r="F64407" s="11"/>
      <c r="G64407" s="11"/>
      <c r="H64407" s="11"/>
    </row>
    <row r="64408" spans="6:8" x14ac:dyDescent="0.25">
      <c r="F64408" s="11"/>
      <c r="G64408" s="11"/>
      <c r="H64408" s="11"/>
    </row>
    <row r="64409" spans="6:8" x14ac:dyDescent="0.25">
      <c r="F64409" s="11"/>
      <c r="G64409" s="11"/>
      <c r="H64409" s="11"/>
    </row>
    <row r="64410" spans="6:8" x14ac:dyDescent="0.25">
      <c r="F64410" s="11"/>
      <c r="G64410" s="11"/>
      <c r="H64410" s="11"/>
    </row>
    <row r="64411" spans="6:8" x14ac:dyDescent="0.25">
      <c r="F64411" s="11"/>
      <c r="G64411" s="11"/>
      <c r="H64411" s="11"/>
    </row>
    <row r="64412" spans="6:8" x14ac:dyDescent="0.25">
      <c r="F64412" s="11"/>
      <c r="G64412" s="11"/>
      <c r="H64412" s="11"/>
    </row>
    <row r="64413" spans="6:8" x14ac:dyDescent="0.25">
      <c r="F64413" s="11"/>
      <c r="G64413" s="11"/>
      <c r="H64413" s="11"/>
    </row>
    <row r="64414" spans="6:8" x14ac:dyDescent="0.25">
      <c r="F64414" s="11"/>
      <c r="G64414" s="11"/>
      <c r="H64414" s="11"/>
    </row>
    <row r="64415" spans="6:8" x14ac:dyDescent="0.25">
      <c r="F64415" s="11"/>
      <c r="G64415" s="11"/>
      <c r="H64415" s="11"/>
    </row>
    <row r="64416" spans="6:8" x14ac:dyDescent="0.25">
      <c r="F64416" s="11"/>
      <c r="G64416" s="11"/>
      <c r="H64416" s="11"/>
    </row>
    <row r="64417" spans="6:8" x14ac:dyDescent="0.25">
      <c r="F64417" s="11"/>
      <c r="G64417" s="11"/>
      <c r="H64417" s="11"/>
    </row>
    <row r="64418" spans="6:8" x14ac:dyDescent="0.25">
      <c r="F64418" s="11"/>
      <c r="G64418" s="11"/>
      <c r="H64418" s="11"/>
    </row>
    <row r="64419" spans="6:8" x14ac:dyDescent="0.25">
      <c r="F64419" s="11"/>
      <c r="G64419" s="11"/>
      <c r="H64419" s="11"/>
    </row>
    <row r="64420" spans="6:8" x14ac:dyDescent="0.25">
      <c r="F64420" s="11"/>
      <c r="G64420" s="11"/>
      <c r="H64420" s="11"/>
    </row>
    <row r="64421" spans="6:8" x14ac:dyDescent="0.25">
      <c r="F64421" s="11"/>
      <c r="G64421" s="11"/>
      <c r="H64421" s="11"/>
    </row>
    <row r="64422" spans="6:8" x14ac:dyDescent="0.25">
      <c r="F64422" s="11"/>
      <c r="G64422" s="11"/>
      <c r="H64422" s="11"/>
    </row>
    <row r="64423" spans="6:8" x14ac:dyDescent="0.25">
      <c r="F64423" s="11"/>
      <c r="G64423" s="11"/>
      <c r="H64423" s="11"/>
    </row>
    <row r="64424" spans="6:8" x14ac:dyDescent="0.25">
      <c r="F64424" s="11"/>
      <c r="G64424" s="11"/>
      <c r="H64424" s="11"/>
    </row>
    <row r="64425" spans="6:8" x14ac:dyDescent="0.25">
      <c r="F64425" s="11"/>
      <c r="G64425" s="11"/>
      <c r="H64425" s="11"/>
    </row>
    <row r="64426" spans="6:8" x14ac:dyDescent="0.25">
      <c r="F64426" s="11"/>
      <c r="G64426" s="11"/>
      <c r="H64426" s="11"/>
    </row>
    <row r="64427" spans="6:8" x14ac:dyDescent="0.25">
      <c r="F64427" s="11"/>
      <c r="G64427" s="11"/>
      <c r="H64427" s="11"/>
    </row>
    <row r="64428" spans="6:8" x14ac:dyDescent="0.25">
      <c r="F64428" s="11"/>
      <c r="G64428" s="11"/>
      <c r="H64428" s="11"/>
    </row>
    <row r="64429" spans="6:8" x14ac:dyDescent="0.25">
      <c r="F64429" s="11"/>
      <c r="G64429" s="11"/>
      <c r="H64429" s="11"/>
    </row>
    <row r="64430" spans="6:8" x14ac:dyDescent="0.25">
      <c r="F64430" s="11"/>
      <c r="G64430" s="11"/>
      <c r="H64430" s="11"/>
    </row>
    <row r="64431" spans="6:8" x14ac:dyDescent="0.25">
      <c r="F64431" s="11"/>
      <c r="G64431" s="11"/>
      <c r="H64431" s="11"/>
    </row>
    <row r="64432" spans="6:8" x14ac:dyDescent="0.25">
      <c r="F64432" s="11"/>
      <c r="G64432" s="11"/>
      <c r="H64432" s="11"/>
    </row>
    <row r="64433" spans="6:8" x14ac:dyDescent="0.25">
      <c r="F64433" s="11"/>
      <c r="G64433" s="11"/>
      <c r="H64433" s="11"/>
    </row>
    <row r="64434" spans="6:8" x14ac:dyDescent="0.25">
      <c r="F64434" s="11"/>
      <c r="G64434" s="11"/>
      <c r="H64434" s="11"/>
    </row>
    <row r="64435" spans="6:8" x14ac:dyDescent="0.25">
      <c r="F64435" s="11"/>
      <c r="G64435" s="11"/>
      <c r="H64435" s="11"/>
    </row>
    <row r="64436" spans="6:8" x14ac:dyDescent="0.25">
      <c r="F64436" s="11"/>
      <c r="G64436" s="11"/>
      <c r="H64436" s="11"/>
    </row>
    <row r="64437" spans="6:8" x14ac:dyDescent="0.25">
      <c r="F64437" s="11"/>
      <c r="G64437" s="11"/>
      <c r="H64437" s="11"/>
    </row>
    <row r="64438" spans="6:8" x14ac:dyDescent="0.25">
      <c r="F64438" s="11"/>
      <c r="G64438" s="11"/>
      <c r="H64438" s="11"/>
    </row>
    <row r="64439" spans="6:8" x14ac:dyDescent="0.25">
      <c r="F64439" s="11"/>
      <c r="G64439" s="11"/>
      <c r="H64439" s="11"/>
    </row>
    <row r="64440" spans="6:8" x14ac:dyDescent="0.25">
      <c r="F64440" s="11"/>
      <c r="G64440" s="11"/>
      <c r="H64440" s="11"/>
    </row>
    <row r="64441" spans="6:8" x14ac:dyDescent="0.25">
      <c r="F64441" s="11"/>
      <c r="G64441" s="11"/>
      <c r="H64441" s="11"/>
    </row>
    <row r="64442" spans="6:8" x14ac:dyDescent="0.25">
      <c r="F64442" s="11"/>
      <c r="G64442" s="11"/>
      <c r="H64442" s="11"/>
    </row>
    <row r="64443" spans="6:8" x14ac:dyDescent="0.25">
      <c r="F64443" s="11"/>
      <c r="G64443" s="11"/>
      <c r="H64443" s="11"/>
    </row>
    <row r="64444" spans="6:8" x14ac:dyDescent="0.25">
      <c r="F64444" s="11"/>
      <c r="G64444" s="11"/>
      <c r="H64444" s="11"/>
    </row>
    <row r="64445" spans="6:8" x14ac:dyDescent="0.25">
      <c r="F64445" s="11"/>
      <c r="G64445" s="11"/>
      <c r="H64445" s="11"/>
    </row>
    <row r="64446" spans="6:8" x14ac:dyDescent="0.25">
      <c r="F64446" s="11"/>
      <c r="G64446" s="11"/>
      <c r="H64446" s="11"/>
    </row>
    <row r="64447" spans="6:8" x14ac:dyDescent="0.25">
      <c r="F64447" s="11"/>
      <c r="G64447" s="11"/>
      <c r="H64447" s="11"/>
    </row>
    <row r="64448" spans="6:8" x14ac:dyDescent="0.25">
      <c r="F64448" s="11"/>
      <c r="G64448" s="11"/>
      <c r="H64448" s="11"/>
    </row>
    <row r="64449" spans="6:8" x14ac:dyDescent="0.25">
      <c r="F64449" s="11"/>
      <c r="G64449" s="11"/>
      <c r="H64449" s="11"/>
    </row>
    <row r="64450" spans="6:8" x14ac:dyDescent="0.25">
      <c r="F64450" s="11"/>
      <c r="G64450" s="11"/>
      <c r="H64450" s="11"/>
    </row>
    <row r="64451" spans="6:8" x14ac:dyDescent="0.25">
      <c r="F64451" s="11"/>
      <c r="G64451" s="11"/>
      <c r="H64451" s="11"/>
    </row>
    <row r="64452" spans="6:8" x14ac:dyDescent="0.25">
      <c r="F64452" s="11"/>
      <c r="G64452" s="11"/>
      <c r="H64452" s="11"/>
    </row>
    <row r="64453" spans="6:8" x14ac:dyDescent="0.25">
      <c r="F64453" s="11"/>
      <c r="G64453" s="11"/>
      <c r="H64453" s="11"/>
    </row>
    <row r="64454" spans="6:8" x14ac:dyDescent="0.25">
      <c r="F64454" s="11"/>
      <c r="G64454" s="11"/>
      <c r="H64454" s="11"/>
    </row>
    <row r="64455" spans="6:8" x14ac:dyDescent="0.25">
      <c r="F64455" s="11"/>
      <c r="G64455" s="11"/>
      <c r="H64455" s="11"/>
    </row>
    <row r="64456" spans="6:8" x14ac:dyDescent="0.25">
      <c r="F64456" s="11"/>
      <c r="G64456" s="11"/>
      <c r="H64456" s="11"/>
    </row>
    <row r="64457" spans="6:8" x14ac:dyDescent="0.25">
      <c r="F64457" s="11"/>
      <c r="G64457" s="11"/>
      <c r="H64457" s="11"/>
    </row>
    <row r="64458" spans="6:8" x14ac:dyDescent="0.25">
      <c r="F64458" s="11"/>
      <c r="G64458" s="11"/>
      <c r="H64458" s="11"/>
    </row>
    <row r="64459" spans="6:8" x14ac:dyDescent="0.25">
      <c r="F64459" s="11"/>
      <c r="G64459" s="11"/>
      <c r="H64459" s="11"/>
    </row>
    <row r="64460" spans="6:8" x14ac:dyDescent="0.25">
      <c r="F64460" s="11"/>
      <c r="G64460" s="11"/>
      <c r="H64460" s="11"/>
    </row>
    <row r="64461" spans="6:8" x14ac:dyDescent="0.25">
      <c r="F64461" s="11"/>
      <c r="G64461" s="11"/>
      <c r="H64461" s="11"/>
    </row>
    <row r="64462" spans="6:8" x14ac:dyDescent="0.25">
      <c r="F64462" s="11"/>
      <c r="G64462" s="11"/>
      <c r="H64462" s="11"/>
    </row>
    <row r="64463" spans="6:8" x14ac:dyDescent="0.25">
      <c r="F64463" s="11"/>
      <c r="G64463" s="11"/>
      <c r="H64463" s="11"/>
    </row>
    <row r="64464" spans="6:8" x14ac:dyDescent="0.25">
      <c r="F64464" s="11"/>
      <c r="G64464" s="11"/>
      <c r="H64464" s="11"/>
    </row>
    <row r="64465" spans="6:8" x14ac:dyDescent="0.25">
      <c r="F64465" s="11"/>
      <c r="G64465" s="11"/>
      <c r="H64465" s="11"/>
    </row>
    <row r="64466" spans="6:8" x14ac:dyDescent="0.25">
      <c r="F64466" s="11"/>
      <c r="G64466" s="11"/>
      <c r="H64466" s="11"/>
    </row>
    <row r="64467" spans="6:8" x14ac:dyDescent="0.25">
      <c r="F64467" s="11"/>
      <c r="G64467" s="11"/>
      <c r="H64467" s="11"/>
    </row>
    <row r="64468" spans="6:8" x14ac:dyDescent="0.25">
      <c r="F64468" s="11"/>
      <c r="G64468" s="11"/>
      <c r="H64468" s="11"/>
    </row>
    <row r="64469" spans="6:8" x14ac:dyDescent="0.25">
      <c r="F64469" s="11"/>
      <c r="G64469" s="11"/>
      <c r="H64469" s="11"/>
    </row>
    <row r="64470" spans="6:8" x14ac:dyDescent="0.25">
      <c r="F64470" s="11"/>
      <c r="G64470" s="11"/>
      <c r="H64470" s="11"/>
    </row>
    <row r="64471" spans="6:8" x14ac:dyDescent="0.25">
      <c r="F64471" s="11"/>
      <c r="G64471" s="11"/>
      <c r="H64471" s="11"/>
    </row>
    <row r="64472" spans="6:8" x14ac:dyDescent="0.25">
      <c r="F64472" s="11"/>
      <c r="G64472" s="11"/>
      <c r="H64472" s="11"/>
    </row>
    <row r="64473" spans="6:8" x14ac:dyDescent="0.25">
      <c r="F64473" s="11"/>
      <c r="G64473" s="11"/>
      <c r="H64473" s="11"/>
    </row>
    <row r="64474" spans="6:8" x14ac:dyDescent="0.25">
      <c r="F64474" s="11"/>
      <c r="G64474" s="11"/>
      <c r="H64474" s="11"/>
    </row>
    <row r="64475" spans="6:8" x14ac:dyDescent="0.25">
      <c r="F64475" s="11"/>
      <c r="G64475" s="11"/>
      <c r="H64475" s="11"/>
    </row>
    <row r="64476" spans="6:8" x14ac:dyDescent="0.25">
      <c r="F64476" s="11"/>
      <c r="G64476" s="11"/>
      <c r="H64476" s="11"/>
    </row>
    <row r="64477" spans="6:8" x14ac:dyDescent="0.25">
      <c r="F64477" s="11"/>
      <c r="G64477" s="11"/>
      <c r="H64477" s="11"/>
    </row>
    <row r="64478" spans="6:8" x14ac:dyDescent="0.25">
      <c r="F64478" s="11"/>
      <c r="G64478" s="11"/>
      <c r="H64478" s="11"/>
    </row>
    <row r="64479" spans="6:8" x14ac:dyDescent="0.25">
      <c r="F64479" s="11"/>
      <c r="G64479" s="11"/>
      <c r="H64479" s="11"/>
    </row>
    <row r="64480" spans="6:8" x14ac:dyDescent="0.25">
      <c r="F64480" s="11"/>
      <c r="G64480" s="11"/>
      <c r="H64480" s="11"/>
    </row>
    <row r="64481" spans="6:8" x14ac:dyDescent="0.25">
      <c r="F64481" s="11"/>
      <c r="G64481" s="11"/>
      <c r="H64481" s="11"/>
    </row>
    <row r="64482" spans="6:8" x14ac:dyDescent="0.25">
      <c r="F64482" s="11"/>
      <c r="G64482" s="11"/>
      <c r="H64482" s="11"/>
    </row>
    <row r="64483" spans="6:8" x14ac:dyDescent="0.25">
      <c r="F64483" s="11"/>
      <c r="G64483" s="11"/>
      <c r="H64483" s="11"/>
    </row>
    <row r="64484" spans="6:8" x14ac:dyDescent="0.25">
      <c r="F64484" s="11"/>
      <c r="G64484" s="11"/>
      <c r="H64484" s="11"/>
    </row>
    <row r="64485" spans="6:8" x14ac:dyDescent="0.25">
      <c r="F64485" s="11"/>
      <c r="G64485" s="11"/>
      <c r="H64485" s="11"/>
    </row>
    <row r="64486" spans="6:8" x14ac:dyDescent="0.25">
      <c r="F64486" s="11"/>
      <c r="G64486" s="11"/>
      <c r="H64486" s="11"/>
    </row>
    <row r="64487" spans="6:8" x14ac:dyDescent="0.25">
      <c r="F64487" s="11"/>
      <c r="G64487" s="11"/>
      <c r="H64487" s="11"/>
    </row>
    <row r="64488" spans="6:8" x14ac:dyDescent="0.25">
      <c r="F64488" s="11"/>
      <c r="G64488" s="11"/>
      <c r="H64488" s="11"/>
    </row>
    <row r="64489" spans="6:8" x14ac:dyDescent="0.25">
      <c r="F64489" s="11"/>
      <c r="G64489" s="11"/>
      <c r="H64489" s="11"/>
    </row>
    <row r="64490" spans="6:8" x14ac:dyDescent="0.25">
      <c r="F64490" s="11"/>
      <c r="G64490" s="11"/>
      <c r="H64490" s="11"/>
    </row>
    <row r="64491" spans="6:8" x14ac:dyDescent="0.25">
      <c r="F64491" s="11"/>
      <c r="G64491" s="11"/>
      <c r="H64491" s="11"/>
    </row>
    <row r="64492" spans="6:8" x14ac:dyDescent="0.25">
      <c r="F64492" s="11"/>
      <c r="G64492" s="11"/>
      <c r="H64492" s="11"/>
    </row>
    <row r="64493" spans="6:8" x14ac:dyDescent="0.25">
      <c r="F64493" s="11"/>
      <c r="G64493" s="11"/>
      <c r="H64493" s="11"/>
    </row>
    <row r="64494" spans="6:8" x14ac:dyDescent="0.25">
      <c r="F64494" s="11"/>
      <c r="G64494" s="11"/>
      <c r="H64494" s="11"/>
    </row>
    <row r="64495" spans="6:8" x14ac:dyDescent="0.25">
      <c r="F64495" s="11"/>
      <c r="G64495" s="11"/>
      <c r="H64495" s="11"/>
    </row>
    <row r="64496" spans="6:8" x14ac:dyDescent="0.25">
      <c r="F64496" s="11"/>
      <c r="G64496" s="11"/>
      <c r="H64496" s="11"/>
    </row>
    <row r="64497" spans="6:8" x14ac:dyDescent="0.25">
      <c r="F64497" s="11"/>
      <c r="G64497" s="11"/>
      <c r="H64497" s="11"/>
    </row>
    <row r="64498" spans="6:8" x14ac:dyDescent="0.25">
      <c r="F64498" s="11"/>
      <c r="G64498" s="11"/>
      <c r="H64498" s="11"/>
    </row>
    <row r="64499" spans="6:8" x14ac:dyDescent="0.25">
      <c r="F64499" s="11"/>
      <c r="G64499" s="11"/>
      <c r="H64499" s="11"/>
    </row>
    <row r="64500" spans="6:8" x14ac:dyDescent="0.25">
      <c r="F64500" s="11"/>
      <c r="G64500" s="11"/>
      <c r="H64500" s="11"/>
    </row>
    <row r="64501" spans="6:8" x14ac:dyDescent="0.25">
      <c r="F64501" s="11"/>
      <c r="G64501" s="11"/>
      <c r="H64501" s="11"/>
    </row>
    <row r="64502" spans="6:8" x14ac:dyDescent="0.25">
      <c r="F64502" s="11"/>
      <c r="G64502" s="11"/>
      <c r="H64502" s="11"/>
    </row>
    <row r="64503" spans="6:8" x14ac:dyDescent="0.25">
      <c r="F64503" s="11"/>
      <c r="G64503" s="11"/>
      <c r="H64503" s="11"/>
    </row>
    <row r="64504" spans="6:8" x14ac:dyDescent="0.25">
      <c r="F64504" s="11"/>
      <c r="G64504" s="11"/>
      <c r="H64504" s="11"/>
    </row>
    <row r="64505" spans="6:8" x14ac:dyDescent="0.25">
      <c r="F64505" s="11"/>
      <c r="G64505" s="11"/>
      <c r="H64505" s="11"/>
    </row>
    <row r="64506" spans="6:8" x14ac:dyDescent="0.25">
      <c r="F64506" s="11"/>
      <c r="G64506" s="11"/>
      <c r="H64506" s="11"/>
    </row>
    <row r="64507" spans="6:8" x14ac:dyDescent="0.25">
      <c r="F64507" s="11"/>
      <c r="G64507" s="11"/>
      <c r="H64507" s="11"/>
    </row>
    <row r="64508" spans="6:8" x14ac:dyDescent="0.25">
      <c r="F64508" s="11"/>
      <c r="G64508" s="11"/>
      <c r="H64508" s="11"/>
    </row>
    <row r="64509" spans="6:8" x14ac:dyDescent="0.25">
      <c r="F64509" s="11"/>
      <c r="G64509" s="11"/>
      <c r="H64509" s="11"/>
    </row>
    <row r="64510" spans="6:8" x14ac:dyDescent="0.25">
      <c r="F64510" s="11"/>
      <c r="G64510" s="11"/>
      <c r="H64510" s="11"/>
    </row>
    <row r="64511" spans="6:8" x14ac:dyDescent="0.25">
      <c r="F64511" s="11"/>
      <c r="G64511" s="11"/>
      <c r="H64511" s="11"/>
    </row>
    <row r="64512" spans="6:8" x14ac:dyDescent="0.25">
      <c r="F64512" s="11"/>
      <c r="G64512" s="11"/>
      <c r="H64512" s="11"/>
    </row>
    <row r="64513" spans="6:8" x14ac:dyDescent="0.25">
      <c r="F64513" s="11"/>
      <c r="G64513" s="11"/>
      <c r="H64513" s="11"/>
    </row>
    <row r="64514" spans="6:8" x14ac:dyDescent="0.25">
      <c r="F64514" s="11"/>
      <c r="G64514" s="11"/>
      <c r="H64514" s="11"/>
    </row>
    <row r="64515" spans="6:8" x14ac:dyDescent="0.25">
      <c r="F64515" s="11"/>
      <c r="G64515" s="11"/>
      <c r="H64515" s="11"/>
    </row>
    <row r="64516" spans="6:8" x14ac:dyDescent="0.25">
      <c r="F64516" s="11"/>
      <c r="G64516" s="11"/>
      <c r="H64516" s="11"/>
    </row>
    <row r="64517" spans="6:8" x14ac:dyDescent="0.25">
      <c r="F64517" s="11"/>
      <c r="G64517" s="11"/>
      <c r="H64517" s="11"/>
    </row>
    <row r="64518" spans="6:8" x14ac:dyDescent="0.25">
      <c r="F64518" s="11"/>
      <c r="G64518" s="11"/>
      <c r="H64518" s="11"/>
    </row>
    <row r="64519" spans="6:8" x14ac:dyDescent="0.25">
      <c r="F64519" s="11"/>
      <c r="G64519" s="11"/>
      <c r="H64519" s="11"/>
    </row>
    <row r="64520" spans="6:8" x14ac:dyDescent="0.25">
      <c r="F64520" s="11"/>
      <c r="G64520" s="11"/>
      <c r="H64520" s="11"/>
    </row>
    <row r="64521" spans="6:8" x14ac:dyDescent="0.25">
      <c r="F64521" s="11"/>
      <c r="G64521" s="11"/>
      <c r="H64521" s="11"/>
    </row>
    <row r="64522" spans="6:8" x14ac:dyDescent="0.25">
      <c r="F64522" s="11"/>
      <c r="G64522" s="11"/>
      <c r="H64522" s="11"/>
    </row>
    <row r="64523" spans="6:8" x14ac:dyDescent="0.25">
      <c r="F64523" s="11"/>
      <c r="G64523" s="11"/>
      <c r="H64523" s="11"/>
    </row>
    <row r="64524" spans="6:8" x14ac:dyDescent="0.25">
      <c r="F64524" s="11"/>
      <c r="G64524" s="11"/>
      <c r="H64524" s="11"/>
    </row>
    <row r="64525" spans="6:8" x14ac:dyDescent="0.25">
      <c r="F64525" s="11"/>
      <c r="G64525" s="11"/>
      <c r="H64525" s="11"/>
    </row>
    <row r="64526" spans="6:8" x14ac:dyDescent="0.25">
      <c r="F64526" s="11"/>
      <c r="G64526" s="11"/>
      <c r="H64526" s="11"/>
    </row>
    <row r="64527" spans="6:8" x14ac:dyDescent="0.25">
      <c r="F64527" s="11"/>
      <c r="G64527" s="11"/>
      <c r="H64527" s="11"/>
    </row>
    <row r="64528" spans="6:8" x14ac:dyDescent="0.25">
      <c r="F64528" s="11"/>
      <c r="G64528" s="11"/>
      <c r="H64528" s="11"/>
    </row>
    <row r="64529" spans="6:8" x14ac:dyDescent="0.25">
      <c r="F64529" s="11"/>
      <c r="G64529" s="11"/>
      <c r="H64529" s="11"/>
    </row>
    <row r="64530" spans="6:8" x14ac:dyDescent="0.25">
      <c r="F64530" s="11"/>
      <c r="G64530" s="11"/>
      <c r="H64530" s="11"/>
    </row>
    <row r="64531" spans="6:8" x14ac:dyDescent="0.25">
      <c r="F64531" s="11"/>
      <c r="G64531" s="11"/>
      <c r="H64531" s="11"/>
    </row>
    <row r="64532" spans="6:8" x14ac:dyDescent="0.25">
      <c r="F64532" s="11"/>
      <c r="G64532" s="11"/>
      <c r="H64532" s="11"/>
    </row>
    <row r="64533" spans="6:8" x14ac:dyDescent="0.25">
      <c r="F64533" s="11"/>
      <c r="G64533" s="11"/>
      <c r="H64533" s="11"/>
    </row>
    <row r="64534" spans="6:8" x14ac:dyDescent="0.25">
      <c r="F64534" s="11"/>
      <c r="G64534" s="11"/>
      <c r="H64534" s="11"/>
    </row>
    <row r="64535" spans="6:8" x14ac:dyDescent="0.25">
      <c r="F64535" s="11"/>
      <c r="G64535" s="11"/>
      <c r="H64535" s="11"/>
    </row>
    <row r="64536" spans="6:8" x14ac:dyDescent="0.25">
      <c r="F64536" s="11"/>
      <c r="G64536" s="11"/>
      <c r="H64536" s="11"/>
    </row>
    <row r="64537" spans="6:8" x14ac:dyDescent="0.25">
      <c r="F64537" s="11"/>
      <c r="G64537" s="11"/>
      <c r="H64537" s="11"/>
    </row>
    <row r="64538" spans="6:8" x14ac:dyDescent="0.25">
      <c r="F64538" s="11"/>
      <c r="G64538" s="11"/>
      <c r="H64538" s="11"/>
    </row>
    <row r="64539" spans="6:8" x14ac:dyDescent="0.25">
      <c r="F64539" s="11"/>
      <c r="G64539" s="11"/>
      <c r="H64539" s="11"/>
    </row>
    <row r="64540" spans="6:8" x14ac:dyDescent="0.25">
      <c r="F64540" s="11"/>
      <c r="G64540" s="11"/>
      <c r="H64540" s="11"/>
    </row>
    <row r="64541" spans="6:8" x14ac:dyDescent="0.25">
      <c r="F64541" s="11"/>
      <c r="G64541" s="11"/>
      <c r="H64541" s="11"/>
    </row>
    <row r="64542" spans="6:8" x14ac:dyDescent="0.25">
      <c r="F64542" s="11"/>
      <c r="G64542" s="11"/>
      <c r="H64542" s="11"/>
    </row>
    <row r="64543" spans="6:8" x14ac:dyDescent="0.25">
      <c r="F64543" s="11"/>
      <c r="G64543" s="11"/>
      <c r="H64543" s="11"/>
    </row>
    <row r="64544" spans="6:8" x14ac:dyDescent="0.25">
      <c r="F64544" s="11"/>
      <c r="G64544" s="11"/>
      <c r="H64544" s="11"/>
    </row>
    <row r="64545" spans="6:8" x14ac:dyDescent="0.25">
      <c r="F64545" s="11"/>
      <c r="G64545" s="11"/>
      <c r="H64545" s="11"/>
    </row>
    <row r="64546" spans="6:8" x14ac:dyDescent="0.25">
      <c r="F64546" s="11"/>
      <c r="G64546" s="11"/>
      <c r="H64546" s="11"/>
    </row>
    <row r="64547" spans="6:8" x14ac:dyDescent="0.25">
      <c r="F64547" s="11"/>
      <c r="G64547" s="11"/>
      <c r="H64547" s="11"/>
    </row>
    <row r="64548" spans="6:8" x14ac:dyDescent="0.25">
      <c r="F64548" s="11"/>
      <c r="G64548" s="11"/>
      <c r="H64548" s="11"/>
    </row>
    <row r="64549" spans="6:8" x14ac:dyDescent="0.25">
      <c r="F64549" s="11"/>
      <c r="G64549" s="11"/>
      <c r="H64549" s="11"/>
    </row>
    <row r="64550" spans="6:8" x14ac:dyDescent="0.25">
      <c r="F64550" s="11"/>
      <c r="G64550" s="11"/>
      <c r="H64550" s="11"/>
    </row>
    <row r="64551" spans="6:8" x14ac:dyDescent="0.25">
      <c r="F64551" s="11"/>
      <c r="G64551" s="11"/>
      <c r="H64551" s="11"/>
    </row>
    <row r="64552" spans="6:8" x14ac:dyDescent="0.25">
      <c r="F64552" s="11"/>
      <c r="G64552" s="11"/>
      <c r="H64552" s="11"/>
    </row>
    <row r="64553" spans="6:8" x14ac:dyDescent="0.25">
      <c r="F64553" s="11"/>
      <c r="G64553" s="11"/>
      <c r="H64553" s="11"/>
    </row>
    <row r="64554" spans="6:8" x14ac:dyDescent="0.25">
      <c r="F64554" s="11"/>
      <c r="G64554" s="11"/>
      <c r="H64554" s="11"/>
    </row>
    <row r="64555" spans="6:8" x14ac:dyDescent="0.25">
      <c r="F64555" s="11"/>
      <c r="G64555" s="11"/>
      <c r="H64555" s="11"/>
    </row>
    <row r="64556" spans="6:8" x14ac:dyDescent="0.25">
      <c r="F64556" s="11"/>
      <c r="G64556" s="11"/>
      <c r="H64556" s="11"/>
    </row>
    <row r="64557" spans="6:8" x14ac:dyDescent="0.25">
      <c r="F64557" s="11"/>
      <c r="G64557" s="11"/>
      <c r="H64557" s="11"/>
    </row>
    <row r="64558" spans="6:8" x14ac:dyDescent="0.25">
      <c r="F64558" s="11"/>
      <c r="G64558" s="11"/>
      <c r="H64558" s="11"/>
    </row>
    <row r="64559" spans="6:8" x14ac:dyDescent="0.25">
      <c r="F64559" s="11"/>
      <c r="G64559" s="11"/>
      <c r="H64559" s="11"/>
    </row>
    <row r="64560" spans="6:8" x14ac:dyDescent="0.25">
      <c r="F64560" s="11"/>
      <c r="G64560" s="11"/>
      <c r="H64560" s="11"/>
    </row>
    <row r="64561" spans="6:8" x14ac:dyDescent="0.25">
      <c r="F64561" s="11"/>
      <c r="G64561" s="11"/>
      <c r="H64561" s="11"/>
    </row>
    <row r="64562" spans="6:8" x14ac:dyDescent="0.25">
      <c r="F64562" s="11"/>
      <c r="G64562" s="11"/>
      <c r="H64562" s="11"/>
    </row>
    <row r="64563" spans="6:8" x14ac:dyDescent="0.25">
      <c r="F64563" s="11"/>
      <c r="G64563" s="11"/>
      <c r="H64563" s="11"/>
    </row>
    <row r="64564" spans="6:8" x14ac:dyDescent="0.25">
      <c r="F64564" s="11"/>
      <c r="G64564" s="11"/>
      <c r="H64564" s="11"/>
    </row>
    <row r="64565" spans="6:8" x14ac:dyDescent="0.25">
      <c r="F64565" s="11"/>
      <c r="G64565" s="11"/>
      <c r="H64565" s="11"/>
    </row>
    <row r="64566" spans="6:8" x14ac:dyDescent="0.25">
      <c r="F64566" s="11"/>
      <c r="G64566" s="11"/>
      <c r="H64566" s="11"/>
    </row>
    <row r="64567" spans="6:8" x14ac:dyDescent="0.25">
      <c r="F64567" s="11"/>
      <c r="G64567" s="11"/>
      <c r="H64567" s="11"/>
    </row>
    <row r="64568" spans="6:8" x14ac:dyDescent="0.25">
      <c r="F64568" s="11"/>
      <c r="G64568" s="11"/>
      <c r="H64568" s="11"/>
    </row>
    <row r="64569" spans="6:8" x14ac:dyDescent="0.25">
      <c r="F64569" s="11"/>
      <c r="G64569" s="11"/>
      <c r="H64569" s="11"/>
    </row>
    <row r="64570" spans="6:8" x14ac:dyDescent="0.25">
      <c r="F64570" s="11"/>
      <c r="G64570" s="11"/>
      <c r="H64570" s="11"/>
    </row>
    <row r="64571" spans="6:8" x14ac:dyDescent="0.25">
      <c r="F64571" s="11"/>
      <c r="G64571" s="11"/>
      <c r="H64571" s="11"/>
    </row>
    <row r="64572" spans="6:8" x14ac:dyDescent="0.25">
      <c r="F64572" s="11"/>
      <c r="G64572" s="11"/>
      <c r="H64572" s="11"/>
    </row>
    <row r="64573" spans="6:8" x14ac:dyDescent="0.25">
      <c r="F64573" s="11"/>
      <c r="G64573" s="11"/>
      <c r="H64573" s="11"/>
    </row>
    <row r="64574" spans="6:8" x14ac:dyDescent="0.25">
      <c r="F64574" s="11"/>
      <c r="G64574" s="11"/>
      <c r="H64574" s="11"/>
    </row>
    <row r="64575" spans="6:8" x14ac:dyDescent="0.25">
      <c r="F64575" s="11"/>
      <c r="G64575" s="11"/>
      <c r="H64575" s="11"/>
    </row>
    <row r="64576" spans="6:8" x14ac:dyDescent="0.25">
      <c r="F64576" s="11"/>
      <c r="G64576" s="11"/>
      <c r="H64576" s="11"/>
    </row>
    <row r="64577" spans="6:8" x14ac:dyDescent="0.25">
      <c r="F64577" s="11"/>
      <c r="G64577" s="11"/>
      <c r="H64577" s="11"/>
    </row>
    <row r="64578" spans="6:8" x14ac:dyDescent="0.25">
      <c r="F64578" s="11"/>
      <c r="G64578" s="11"/>
      <c r="H64578" s="11"/>
    </row>
    <row r="64579" spans="6:8" x14ac:dyDescent="0.25">
      <c r="F64579" s="11"/>
      <c r="G64579" s="11"/>
      <c r="H64579" s="11"/>
    </row>
    <row r="64580" spans="6:8" x14ac:dyDescent="0.25">
      <c r="F64580" s="11"/>
      <c r="G64580" s="11"/>
      <c r="H64580" s="11"/>
    </row>
    <row r="64581" spans="6:8" x14ac:dyDescent="0.25">
      <c r="F64581" s="11"/>
      <c r="G64581" s="11"/>
      <c r="H64581" s="11"/>
    </row>
    <row r="64582" spans="6:8" x14ac:dyDescent="0.25">
      <c r="F64582" s="11"/>
      <c r="G64582" s="11"/>
      <c r="H64582" s="11"/>
    </row>
    <row r="64583" spans="6:8" x14ac:dyDescent="0.25">
      <c r="F64583" s="11"/>
      <c r="G64583" s="11"/>
      <c r="H64583" s="11"/>
    </row>
    <row r="64584" spans="6:8" x14ac:dyDescent="0.25">
      <c r="F64584" s="11"/>
      <c r="G64584" s="11"/>
      <c r="H64584" s="11"/>
    </row>
    <row r="64585" spans="6:8" x14ac:dyDescent="0.25">
      <c r="F64585" s="11"/>
      <c r="G64585" s="11"/>
      <c r="H64585" s="11"/>
    </row>
    <row r="64586" spans="6:8" x14ac:dyDescent="0.25">
      <c r="F64586" s="11"/>
      <c r="G64586" s="11"/>
      <c r="H64586" s="11"/>
    </row>
    <row r="64587" spans="6:8" x14ac:dyDescent="0.25">
      <c r="F64587" s="11"/>
      <c r="G64587" s="11"/>
      <c r="H64587" s="11"/>
    </row>
    <row r="64588" spans="6:8" x14ac:dyDescent="0.25">
      <c r="F64588" s="11"/>
      <c r="G64588" s="11"/>
      <c r="H64588" s="11"/>
    </row>
    <row r="64589" spans="6:8" x14ac:dyDescent="0.25">
      <c r="F64589" s="11"/>
      <c r="G64589" s="11"/>
      <c r="H64589" s="11"/>
    </row>
    <row r="64590" spans="6:8" x14ac:dyDescent="0.25">
      <c r="F64590" s="11"/>
      <c r="G64590" s="11"/>
      <c r="H64590" s="11"/>
    </row>
    <row r="64591" spans="6:8" x14ac:dyDescent="0.25">
      <c r="F64591" s="11"/>
      <c r="G64591" s="11"/>
      <c r="H64591" s="11"/>
    </row>
    <row r="64592" spans="6:8" x14ac:dyDescent="0.25">
      <c r="F64592" s="11"/>
      <c r="G64592" s="11"/>
      <c r="H64592" s="11"/>
    </row>
    <row r="64593" spans="6:8" x14ac:dyDescent="0.25">
      <c r="F64593" s="11"/>
      <c r="G64593" s="11"/>
      <c r="H64593" s="11"/>
    </row>
    <row r="64594" spans="6:8" x14ac:dyDescent="0.25">
      <c r="F64594" s="11"/>
      <c r="G64594" s="11"/>
      <c r="H64594" s="11"/>
    </row>
    <row r="64595" spans="6:8" x14ac:dyDescent="0.25">
      <c r="F64595" s="11"/>
      <c r="G64595" s="11"/>
      <c r="H64595" s="11"/>
    </row>
    <row r="64596" spans="6:8" x14ac:dyDescent="0.25">
      <c r="F64596" s="11"/>
      <c r="G64596" s="11"/>
      <c r="H64596" s="11"/>
    </row>
    <row r="64597" spans="6:8" x14ac:dyDescent="0.25">
      <c r="F64597" s="11"/>
      <c r="G64597" s="11"/>
      <c r="H64597" s="11"/>
    </row>
    <row r="64598" spans="6:8" x14ac:dyDescent="0.25">
      <c r="F64598" s="11"/>
      <c r="G64598" s="11"/>
      <c r="H64598" s="11"/>
    </row>
    <row r="64599" spans="6:8" x14ac:dyDescent="0.25">
      <c r="F64599" s="11"/>
      <c r="G64599" s="11"/>
      <c r="H64599" s="11"/>
    </row>
    <row r="64600" spans="6:8" x14ac:dyDescent="0.25">
      <c r="F64600" s="11"/>
      <c r="G64600" s="11"/>
      <c r="H64600" s="11"/>
    </row>
    <row r="64601" spans="6:8" x14ac:dyDescent="0.25">
      <c r="F64601" s="11"/>
      <c r="G64601" s="11"/>
      <c r="H64601" s="11"/>
    </row>
    <row r="64602" spans="6:8" x14ac:dyDescent="0.25">
      <c r="F64602" s="11"/>
      <c r="G64602" s="11"/>
      <c r="H64602" s="11"/>
    </row>
    <row r="64603" spans="6:8" x14ac:dyDescent="0.25">
      <c r="F64603" s="11"/>
      <c r="G64603" s="11"/>
      <c r="H64603" s="11"/>
    </row>
    <row r="64604" spans="6:8" x14ac:dyDescent="0.25">
      <c r="F64604" s="11"/>
      <c r="G64604" s="11"/>
      <c r="H64604" s="11"/>
    </row>
    <row r="64605" spans="6:8" x14ac:dyDescent="0.25">
      <c r="F64605" s="11"/>
      <c r="G64605" s="11"/>
      <c r="H64605" s="11"/>
    </row>
    <row r="64606" spans="6:8" x14ac:dyDescent="0.25">
      <c r="F64606" s="11"/>
      <c r="G64606" s="11"/>
      <c r="H64606" s="11"/>
    </row>
    <row r="64607" spans="6:8" x14ac:dyDescent="0.25">
      <c r="F64607" s="11"/>
      <c r="G64607" s="11"/>
      <c r="H64607" s="11"/>
    </row>
    <row r="64608" spans="6:8" x14ac:dyDescent="0.25">
      <c r="F64608" s="11"/>
      <c r="G64608" s="11"/>
      <c r="H64608" s="11"/>
    </row>
    <row r="64609" spans="6:8" x14ac:dyDescent="0.25">
      <c r="F64609" s="11"/>
      <c r="G64609" s="11"/>
      <c r="H64609" s="11"/>
    </row>
    <row r="64610" spans="6:8" x14ac:dyDescent="0.25">
      <c r="F64610" s="11"/>
      <c r="G64610" s="11"/>
      <c r="H64610" s="11"/>
    </row>
    <row r="64611" spans="6:8" x14ac:dyDescent="0.25">
      <c r="F64611" s="11"/>
      <c r="G64611" s="11"/>
      <c r="H64611" s="11"/>
    </row>
    <row r="64612" spans="6:8" x14ac:dyDescent="0.25">
      <c r="F64612" s="11"/>
      <c r="G64612" s="11"/>
      <c r="H64612" s="11"/>
    </row>
    <row r="64613" spans="6:8" x14ac:dyDescent="0.25">
      <c r="F64613" s="11"/>
      <c r="G64613" s="11"/>
      <c r="H64613" s="11"/>
    </row>
    <row r="64614" spans="6:8" x14ac:dyDescent="0.25">
      <c r="F64614" s="11"/>
      <c r="G64614" s="11"/>
      <c r="H64614" s="11"/>
    </row>
    <row r="64615" spans="6:8" x14ac:dyDescent="0.25">
      <c r="F64615" s="11"/>
      <c r="G64615" s="11"/>
      <c r="H64615" s="11"/>
    </row>
    <row r="64616" spans="6:8" x14ac:dyDescent="0.25">
      <c r="F64616" s="11"/>
      <c r="G64616" s="11"/>
      <c r="H64616" s="11"/>
    </row>
    <row r="64617" spans="6:8" x14ac:dyDescent="0.25">
      <c r="F64617" s="11"/>
      <c r="G64617" s="11"/>
      <c r="H64617" s="11"/>
    </row>
    <row r="64618" spans="6:8" x14ac:dyDescent="0.25">
      <c r="F64618" s="11"/>
      <c r="G64618" s="11"/>
      <c r="H64618" s="11"/>
    </row>
    <row r="64619" spans="6:8" x14ac:dyDescent="0.25">
      <c r="F64619" s="11"/>
      <c r="G64619" s="11"/>
      <c r="H64619" s="11"/>
    </row>
    <row r="64620" spans="6:8" x14ac:dyDescent="0.25">
      <c r="F64620" s="11"/>
      <c r="G64620" s="11"/>
      <c r="H64620" s="11"/>
    </row>
    <row r="64621" spans="6:8" x14ac:dyDescent="0.25">
      <c r="F64621" s="11"/>
      <c r="G64621" s="11"/>
      <c r="H64621" s="11"/>
    </row>
    <row r="64622" spans="6:8" x14ac:dyDescent="0.25">
      <c r="F64622" s="11"/>
      <c r="G64622" s="11"/>
      <c r="H64622" s="11"/>
    </row>
    <row r="64623" spans="6:8" x14ac:dyDescent="0.25">
      <c r="F64623" s="11"/>
      <c r="G64623" s="11"/>
      <c r="H64623" s="11"/>
    </row>
    <row r="64624" spans="6:8" x14ac:dyDescent="0.25">
      <c r="F64624" s="11"/>
      <c r="G64624" s="11"/>
      <c r="H64624" s="11"/>
    </row>
    <row r="64625" spans="6:8" x14ac:dyDescent="0.25">
      <c r="F64625" s="11"/>
      <c r="G64625" s="11"/>
      <c r="H64625" s="11"/>
    </row>
    <row r="64626" spans="6:8" x14ac:dyDescent="0.25">
      <c r="F64626" s="11"/>
      <c r="G64626" s="11"/>
      <c r="H64626" s="11"/>
    </row>
    <row r="64627" spans="6:8" x14ac:dyDescent="0.25">
      <c r="F64627" s="11"/>
      <c r="G64627" s="11"/>
      <c r="H64627" s="11"/>
    </row>
    <row r="64628" spans="6:8" x14ac:dyDescent="0.25">
      <c r="F64628" s="11"/>
      <c r="G64628" s="11"/>
      <c r="H64628" s="11"/>
    </row>
    <row r="64629" spans="6:8" x14ac:dyDescent="0.25">
      <c r="F64629" s="11"/>
      <c r="G64629" s="11"/>
      <c r="H64629" s="11"/>
    </row>
    <row r="64630" spans="6:8" x14ac:dyDescent="0.25">
      <c r="F64630" s="11"/>
      <c r="G64630" s="11"/>
      <c r="H64630" s="11"/>
    </row>
    <row r="64631" spans="6:8" x14ac:dyDescent="0.25">
      <c r="F64631" s="11"/>
      <c r="G64631" s="11"/>
      <c r="H64631" s="11"/>
    </row>
    <row r="64632" spans="6:8" x14ac:dyDescent="0.25">
      <c r="F64632" s="11"/>
      <c r="G64632" s="11"/>
      <c r="H64632" s="11"/>
    </row>
    <row r="64633" spans="6:8" x14ac:dyDescent="0.25">
      <c r="F64633" s="11"/>
      <c r="G64633" s="11"/>
      <c r="H64633" s="11"/>
    </row>
    <row r="64634" spans="6:8" x14ac:dyDescent="0.25">
      <c r="F64634" s="11"/>
      <c r="G64634" s="11"/>
      <c r="H64634" s="11"/>
    </row>
    <row r="64635" spans="6:8" x14ac:dyDescent="0.25">
      <c r="F64635" s="11"/>
      <c r="G64635" s="11"/>
      <c r="H64635" s="11"/>
    </row>
    <row r="64636" spans="6:8" x14ac:dyDescent="0.25">
      <c r="F64636" s="11"/>
      <c r="G64636" s="11"/>
      <c r="H64636" s="11"/>
    </row>
    <row r="64637" spans="6:8" x14ac:dyDescent="0.25">
      <c r="F64637" s="11"/>
      <c r="G64637" s="11"/>
      <c r="H64637" s="11"/>
    </row>
    <row r="64638" spans="6:8" x14ac:dyDescent="0.25">
      <c r="F64638" s="11"/>
      <c r="G64638" s="11"/>
      <c r="H64638" s="11"/>
    </row>
    <row r="64639" spans="6:8" x14ac:dyDescent="0.25">
      <c r="F64639" s="11"/>
      <c r="G64639" s="11"/>
      <c r="H64639" s="11"/>
    </row>
    <row r="64640" spans="6:8" x14ac:dyDescent="0.25">
      <c r="F64640" s="11"/>
      <c r="G64640" s="11"/>
      <c r="H64640" s="11"/>
    </row>
    <row r="64641" spans="6:8" x14ac:dyDescent="0.25">
      <c r="F64641" s="11"/>
      <c r="G64641" s="11"/>
      <c r="H64641" s="11"/>
    </row>
    <row r="64642" spans="6:8" x14ac:dyDescent="0.25">
      <c r="F64642" s="11"/>
      <c r="G64642" s="11"/>
      <c r="H64642" s="11"/>
    </row>
    <row r="64643" spans="6:8" x14ac:dyDescent="0.25">
      <c r="F64643" s="11"/>
      <c r="G64643" s="11"/>
      <c r="H64643" s="11"/>
    </row>
    <row r="64644" spans="6:8" x14ac:dyDescent="0.25">
      <c r="F64644" s="11"/>
      <c r="G64644" s="11"/>
      <c r="H64644" s="11"/>
    </row>
    <row r="64645" spans="6:8" x14ac:dyDescent="0.25">
      <c r="F64645" s="11"/>
      <c r="G64645" s="11"/>
      <c r="H64645" s="11"/>
    </row>
    <row r="64646" spans="6:8" x14ac:dyDescent="0.25">
      <c r="F64646" s="11"/>
      <c r="G64646" s="11"/>
      <c r="H64646" s="11"/>
    </row>
    <row r="64647" spans="6:8" x14ac:dyDescent="0.25">
      <c r="F64647" s="11"/>
      <c r="G64647" s="11"/>
      <c r="H64647" s="11"/>
    </row>
    <row r="64648" spans="6:8" x14ac:dyDescent="0.25">
      <c r="F64648" s="11"/>
      <c r="G64648" s="11"/>
      <c r="H64648" s="11"/>
    </row>
    <row r="64649" spans="6:8" x14ac:dyDescent="0.25">
      <c r="F64649" s="11"/>
      <c r="G64649" s="11"/>
      <c r="H64649" s="11"/>
    </row>
    <row r="64650" spans="6:8" x14ac:dyDescent="0.25">
      <c r="F64650" s="11"/>
      <c r="G64650" s="11"/>
      <c r="H64650" s="11"/>
    </row>
    <row r="64651" spans="6:8" x14ac:dyDescent="0.25">
      <c r="F64651" s="11"/>
      <c r="G64651" s="11"/>
      <c r="H64651" s="11"/>
    </row>
    <row r="64652" spans="6:8" x14ac:dyDescent="0.25">
      <c r="F64652" s="11"/>
      <c r="G64652" s="11"/>
      <c r="H64652" s="11"/>
    </row>
    <row r="64653" spans="6:8" x14ac:dyDescent="0.25">
      <c r="F64653" s="11"/>
      <c r="G64653" s="11"/>
      <c r="H64653" s="11"/>
    </row>
    <row r="64654" spans="6:8" x14ac:dyDescent="0.25">
      <c r="F64654" s="11"/>
      <c r="G64654" s="11"/>
      <c r="H64654" s="11"/>
    </row>
    <row r="64655" spans="6:8" x14ac:dyDescent="0.25">
      <c r="F64655" s="11"/>
      <c r="G64655" s="11"/>
      <c r="H64655" s="11"/>
    </row>
    <row r="64656" spans="6:8" x14ac:dyDescent="0.25">
      <c r="F64656" s="11"/>
      <c r="G64656" s="11"/>
      <c r="H64656" s="11"/>
    </row>
    <row r="64657" spans="6:8" x14ac:dyDescent="0.25">
      <c r="F64657" s="11"/>
      <c r="G64657" s="11"/>
      <c r="H64657" s="11"/>
    </row>
    <row r="64658" spans="6:8" x14ac:dyDescent="0.25">
      <c r="F64658" s="11"/>
      <c r="G64658" s="11"/>
      <c r="H64658" s="11"/>
    </row>
    <row r="64659" spans="6:8" x14ac:dyDescent="0.25">
      <c r="F64659" s="11"/>
      <c r="G64659" s="11"/>
      <c r="H64659" s="11"/>
    </row>
    <row r="64660" spans="6:8" x14ac:dyDescent="0.25">
      <c r="F64660" s="11"/>
      <c r="G64660" s="11"/>
      <c r="H64660" s="11"/>
    </row>
    <row r="64661" spans="6:8" x14ac:dyDescent="0.25">
      <c r="F64661" s="11"/>
      <c r="G64661" s="11"/>
      <c r="H64661" s="11"/>
    </row>
    <row r="64662" spans="6:8" x14ac:dyDescent="0.25">
      <c r="F64662" s="11"/>
      <c r="G64662" s="11"/>
      <c r="H64662" s="11"/>
    </row>
    <row r="64663" spans="6:8" x14ac:dyDescent="0.25">
      <c r="F64663" s="11"/>
      <c r="G64663" s="11"/>
      <c r="H64663" s="11"/>
    </row>
    <row r="64664" spans="6:8" x14ac:dyDescent="0.25">
      <c r="F64664" s="11"/>
      <c r="G64664" s="11"/>
      <c r="H64664" s="11"/>
    </row>
    <row r="64665" spans="6:8" x14ac:dyDescent="0.25">
      <c r="F64665" s="11"/>
      <c r="G64665" s="11"/>
      <c r="H64665" s="11"/>
    </row>
    <row r="64666" spans="6:8" x14ac:dyDescent="0.25">
      <c r="F64666" s="11"/>
      <c r="G64666" s="11"/>
      <c r="H64666" s="11"/>
    </row>
    <row r="64667" spans="6:8" x14ac:dyDescent="0.25">
      <c r="F64667" s="11"/>
      <c r="G64667" s="11"/>
      <c r="H64667" s="11"/>
    </row>
    <row r="64668" spans="6:8" x14ac:dyDescent="0.25">
      <c r="F64668" s="11"/>
      <c r="G64668" s="11"/>
      <c r="H64668" s="11"/>
    </row>
    <row r="64669" spans="6:8" x14ac:dyDescent="0.25">
      <c r="F64669" s="11"/>
      <c r="G64669" s="11"/>
      <c r="H64669" s="11"/>
    </row>
    <row r="64670" spans="6:8" x14ac:dyDescent="0.25">
      <c r="F64670" s="11"/>
      <c r="G64670" s="11"/>
      <c r="H64670" s="11"/>
    </row>
    <row r="64671" spans="6:8" x14ac:dyDescent="0.25">
      <c r="F64671" s="11"/>
      <c r="G64671" s="11"/>
      <c r="H64671" s="11"/>
    </row>
    <row r="64672" spans="6:8" x14ac:dyDescent="0.25">
      <c r="F64672" s="11"/>
      <c r="G64672" s="11"/>
      <c r="H64672" s="11"/>
    </row>
    <row r="64673" spans="6:8" x14ac:dyDescent="0.25">
      <c r="F64673" s="11"/>
      <c r="G64673" s="11"/>
      <c r="H64673" s="11"/>
    </row>
    <row r="64674" spans="6:8" x14ac:dyDescent="0.25">
      <c r="F64674" s="11"/>
      <c r="G64674" s="11"/>
      <c r="H64674" s="11"/>
    </row>
    <row r="64675" spans="6:8" x14ac:dyDescent="0.25">
      <c r="F64675" s="11"/>
      <c r="G64675" s="11"/>
      <c r="H64675" s="11"/>
    </row>
    <row r="64676" spans="6:8" x14ac:dyDescent="0.25">
      <c r="F64676" s="11"/>
      <c r="G64676" s="11"/>
      <c r="H64676" s="11"/>
    </row>
    <row r="64677" spans="6:8" x14ac:dyDescent="0.25">
      <c r="F64677" s="11"/>
      <c r="G64677" s="11"/>
      <c r="H64677" s="11"/>
    </row>
    <row r="64678" spans="6:8" x14ac:dyDescent="0.25">
      <c r="F64678" s="11"/>
      <c r="G64678" s="11"/>
      <c r="H64678" s="11"/>
    </row>
    <row r="64679" spans="6:8" x14ac:dyDescent="0.25">
      <c r="F64679" s="11"/>
      <c r="G64679" s="11"/>
      <c r="H64679" s="11"/>
    </row>
    <row r="64680" spans="6:8" x14ac:dyDescent="0.25">
      <c r="F64680" s="11"/>
      <c r="G64680" s="11"/>
      <c r="H64680" s="11"/>
    </row>
    <row r="64681" spans="6:8" x14ac:dyDescent="0.25">
      <c r="F64681" s="11"/>
      <c r="G64681" s="11"/>
      <c r="H64681" s="11"/>
    </row>
    <row r="64682" spans="6:8" x14ac:dyDescent="0.25">
      <c r="F64682" s="11"/>
      <c r="G64682" s="11"/>
      <c r="H64682" s="11"/>
    </row>
    <row r="64683" spans="6:8" x14ac:dyDescent="0.25">
      <c r="F64683" s="11"/>
      <c r="G64683" s="11"/>
      <c r="H64683" s="11"/>
    </row>
    <row r="64684" spans="6:8" x14ac:dyDescent="0.25">
      <c r="F64684" s="11"/>
      <c r="G64684" s="11"/>
      <c r="H64684" s="11"/>
    </row>
    <row r="64685" spans="6:8" x14ac:dyDescent="0.25">
      <c r="F64685" s="11"/>
      <c r="G64685" s="11"/>
      <c r="H64685" s="11"/>
    </row>
    <row r="64686" spans="6:8" x14ac:dyDescent="0.25">
      <c r="F64686" s="11"/>
      <c r="G64686" s="11"/>
      <c r="H64686" s="11"/>
    </row>
    <row r="64687" spans="6:8" x14ac:dyDescent="0.25">
      <c r="F64687" s="11"/>
      <c r="G64687" s="11"/>
      <c r="H64687" s="11"/>
    </row>
    <row r="64688" spans="6:8" x14ac:dyDescent="0.25">
      <c r="F64688" s="11"/>
      <c r="G64688" s="11"/>
      <c r="H64688" s="11"/>
    </row>
    <row r="64689" spans="6:8" x14ac:dyDescent="0.25">
      <c r="F64689" s="11"/>
      <c r="G64689" s="11"/>
      <c r="H64689" s="11"/>
    </row>
    <row r="64690" spans="6:8" x14ac:dyDescent="0.25">
      <c r="F64690" s="11"/>
      <c r="G64690" s="11"/>
      <c r="H64690" s="11"/>
    </row>
    <row r="64691" spans="6:8" x14ac:dyDescent="0.25">
      <c r="F64691" s="11"/>
      <c r="G64691" s="11"/>
      <c r="H64691" s="11"/>
    </row>
    <row r="64692" spans="6:8" x14ac:dyDescent="0.25">
      <c r="F64692" s="11"/>
      <c r="G64692" s="11"/>
      <c r="H64692" s="11"/>
    </row>
    <row r="64693" spans="6:8" x14ac:dyDescent="0.25">
      <c r="F64693" s="11"/>
      <c r="G64693" s="11"/>
      <c r="H64693" s="11"/>
    </row>
    <row r="64694" spans="6:8" x14ac:dyDescent="0.25">
      <c r="F64694" s="11"/>
      <c r="G64694" s="11"/>
      <c r="H64694" s="11"/>
    </row>
    <row r="64695" spans="6:8" x14ac:dyDescent="0.25">
      <c r="F64695" s="11"/>
      <c r="G64695" s="11"/>
      <c r="H64695" s="11"/>
    </row>
    <row r="64696" spans="6:8" x14ac:dyDescent="0.25">
      <c r="F64696" s="11"/>
      <c r="G64696" s="11"/>
      <c r="H64696" s="11"/>
    </row>
    <row r="64697" spans="6:8" x14ac:dyDescent="0.25">
      <c r="F64697" s="11"/>
      <c r="G64697" s="11"/>
      <c r="H64697" s="11"/>
    </row>
    <row r="64698" spans="6:8" x14ac:dyDescent="0.25">
      <c r="F64698" s="11"/>
      <c r="G64698" s="11"/>
      <c r="H64698" s="11"/>
    </row>
    <row r="64699" spans="6:8" x14ac:dyDescent="0.25">
      <c r="F64699" s="11"/>
      <c r="G64699" s="11"/>
      <c r="H64699" s="11"/>
    </row>
    <row r="64700" spans="6:8" x14ac:dyDescent="0.25">
      <c r="F64700" s="11"/>
      <c r="G64700" s="11"/>
      <c r="H64700" s="11"/>
    </row>
    <row r="64701" spans="6:8" x14ac:dyDescent="0.25">
      <c r="F64701" s="11"/>
      <c r="G64701" s="11"/>
      <c r="H64701" s="11"/>
    </row>
    <row r="64702" spans="6:8" x14ac:dyDescent="0.25">
      <c r="F64702" s="11"/>
      <c r="G64702" s="11"/>
      <c r="H64702" s="11"/>
    </row>
    <row r="64703" spans="6:8" x14ac:dyDescent="0.25">
      <c r="F64703" s="11"/>
      <c r="G64703" s="11"/>
      <c r="H64703" s="11"/>
    </row>
    <row r="64704" spans="6:8" x14ac:dyDescent="0.25">
      <c r="F64704" s="11"/>
      <c r="G64704" s="11"/>
      <c r="H64704" s="11"/>
    </row>
    <row r="64705" spans="6:8" x14ac:dyDescent="0.25">
      <c r="F64705" s="11"/>
      <c r="G64705" s="11"/>
      <c r="H64705" s="11"/>
    </row>
    <row r="64706" spans="6:8" x14ac:dyDescent="0.25">
      <c r="F64706" s="11"/>
      <c r="G64706" s="11"/>
      <c r="H64706" s="11"/>
    </row>
    <row r="64707" spans="6:8" x14ac:dyDescent="0.25">
      <c r="F64707" s="11"/>
      <c r="G64707" s="11"/>
      <c r="H64707" s="11"/>
    </row>
    <row r="64708" spans="6:8" x14ac:dyDescent="0.25">
      <c r="F64708" s="11"/>
      <c r="G64708" s="11"/>
      <c r="H64708" s="11"/>
    </row>
    <row r="64709" spans="6:8" x14ac:dyDescent="0.25">
      <c r="F64709" s="11"/>
      <c r="G64709" s="11"/>
      <c r="H64709" s="11"/>
    </row>
    <row r="64710" spans="6:8" x14ac:dyDescent="0.25">
      <c r="F64710" s="11"/>
      <c r="G64710" s="11"/>
      <c r="H64710" s="11"/>
    </row>
    <row r="64711" spans="6:8" x14ac:dyDescent="0.25">
      <c r="F64711" s="11"/>
      <c r="G64711" s="11"/>
      <c r="H64711" s="11"/>
    </row>
    <row r="64712" spans="6:8" x14ac:dyDescent="0.25">
      <c r="F64712" s="11"/>
      <c r="G64712" s="11"/>
      <c r="H64712" s="11"/>
    </row>
    <row r="64713" spans="6:8" x14ac:dyDescent="0.25">
      <c r="F64713" s="11"/>
      <c r="G64713" s="11"/>
      <c r="H64713" s="11"/>
    </row>
    <row r="64714" spans="6:8" x14ac:dyDescent="0.25">
      <c r="F64714" s="11"/>
      <c r="G64714" s="11"/>
      <c r="H64714" s="11"/>
    </row>
    <row r="64715" spans="6:8" x14ac:dyDescent="0.25">
      <c r="F64715" s="11"/>
      <c r="G64715" s="11"/>
      <c r="H64715" s="11"/>
    </row>
    <row r="64716" spans="6:8" x14ac:dyDescent="0.25">
      <c r="F64716" s="11"/>
      <c r="G64716" s="11"/>
      <c r="H64716" s="11"/>
    </row>
    <row r="64717" spans="6:8" x14ac:dyDescent="0.25">
      <c r="F64717" s="11"/>
      <c r="G64717" s="11"/>
      <c r="H64717" s="11"/>
    </row>
    <row r="64718" spans="6:8" x14ac:dyDescent="0.25">
      <c r="F64718" s="11"/>
      <c r="G64718" s="11"/>
      <c r="H64718" s="11"/>
    </row>
    <row r="64719" spans="6:8" x14ac:dyDescent="0.25">
      <c r="F64719" s="11"/>
      <c r="G64719" s="11"/>
      <c r="H64719" s="11"/>
    </row>
    <row r="64720" spans="6:8" x14ac:dyDescent="0.25">
      <c r="F64720" s="11"/>
      <c r="G64720" s="11"/>
      <c r="H64720" s="11"/>
    </row>
    <row r="64721" spans="6:8" x14ac:dyDescent="0.25">
      <c r="F64721" s="11"/>
      <c r="G64721" s="11"/>
      <c r="H64721" s="11"/>
    </row>
    <row r="64722" spans="6:8" x14ac:dyDescent="0.25">
      <c r="F64722" s="11"/>
      <c r="G64722" s="11"/>
      <c r="H64722" s="11"/>
    </row>
    <row r="64723" spans="6:8" x14ac:dyDescent="0.25">
      <c r="F64723" s="11"/>
      <c r="G64723" s="11"/>
      <c r="H64723" s="11"/>
    </row>
    <row r="64724" spans="6:8" x14ac:dyDescent="0.25">
      <c r="F64724" s="11"/>
      <c r="G64724" s="11"/>
      <c r="H64724" s="11"/>
    </row>
    <row r="64725" spans="6:8" x14ac:dyDescent="0.25">
      <c r="F64725" s="11"/>
      <c r="G64725" s="11"/>
      <c r="H64725" s="11"/>
    </row>
    <row r="64726" spans="6:8" x14ac:dyDescent="0.25">
      <c r="F64726" s="11"/>
      <c r="G64726" s="11"/>
      <c r="H64726" s="11"/>
    </row>
    <row r="64727" spans="6:8" x14ac:dyDescent="0.25">
      <c r="F64727" s="11"/>
      <c r="G64727" s="11"/>
      <c r="H64727" s="11"/>
    </row>
    <row r="64728" spans="6:8" x14ac:dyDescent="0.25">
      <c r="F64728" s="11"/>
      <c r="G64728" s="11"/>
      <c r="H64728" s="11"/>
    </row>
    <row r="64729" spans="6:8" x14ac:dyDescent="0.25">
      <c r="F64729" s="11"/>
      <c r="G64729" s="11"/>
      <c r="H64729" s="11"/>
    </row>
    <row r="64730" spans="6:8" x14ac:dyDescent="0.25">
      <c r="F64730" s="11"/>
      <c r="G64730" s="11"/>
      <c r="H64730" s="11"/>
    </row>
    <row r="64731" spans="6:8" x14ac:dyDescent="0.25">
      <c r="F64731" s="11"/>
      <c r="G64731" s="11"/>
      <c r="H64731" s="11"/>
    </row>
    <row r="64732" spans="6:8" x14ac:dyDescent="0.25">
      <c r="F64732" s="11"/>
      <c r="G64732" s="11"/>
      <c r="H64732" s="11"/>
    </row>
    <row r="64733" spans="6:8" x14ac:dyDescent="0.25">
      <c r="F64733" s="11"/>
      <c r="G64733" s="11"/>
      <c r="H64733" s="11"/>
    </row>
    <row r="64734" spans="6:8" x14ac:dyDescent="0.25">
      <c r="F64734" s="11"/>
      <c r="G64734" s="11"/>
      <c r="H64734" s="11"/>
    </row>
    <row r="64735" spans="6:8" x14ac:dyDescent="0.25">
      <c r="F64735" s="11"/>
      <c r="G64735" s="11"/>
      <c r="H64735" s="11"/>
    </row>
    <row r="64736" spans="6:8" x14ac:dyDescent="0.25">
      <c r="F64736" s="11"/>
      <c r="G64736" s="11"/>
      <c r="H64736" s="11"/>
    </row>
    <row r="64737" spans="6:8" x14ac:dyDescent="0.25">
      <c r="F64737" s="11"/>
      <c r="G64737" s="11"/>
      <c r="H64737" s="11"/>
    </row>
    <row r="64738" spans="6:8" x14ac:dyDescent="0.25">
      <c r="F64738" s="11"/>
      <c r="G64738" s="11"/>
      <c r="H64738" s="11"/>
    </row>
    <row r="64739" spans="6:8" x14ac:dyDescent="0.25">
      <c r="F64739" s="11"/>
      <c r="G64739" s="11"/>
      <c r="H64739" s="11"/>
    </row>
    <row r="64740" spans="6:8" x14ac:dyDescent="0.25">
      <c r="F64740" s="11"/>
      <c r="G64740" s="11"/>
      <c r="H64740" s="11"/>
    </row>
    <row r="64741" spans="6:8" x14ac:dyDescent="0.25">
      <c r="F64741" s="11"/>
      <c r="G64741" s="11"/>
      <c r="H64741" s="11"/>
    </row>
    <row r="64742" spans="6:8" x14ac:dyDescent="0.25">
      <c r="F64742" s="11"/>
      <c r="G64742" s="11"/>
      <c r="H64742" s="11"/>
    </row>
    <row r="64743" spans="6:8" x14ac:dyDescent="0.25">
      <c r="F64743" s="11"/>
      <c r="G64743" s="11"/>
      <c r="H64743" s="11"/>
    </row>
    <row r="64744" spans="6:8" x14ac:dyDescent="0.25">
      <c r="F64744" s="11"/>
      <c r="G64744" s="11"/>
      <c r="H64744" s="11"/>
    </row>
    <row r="64745" spans="6:8" x14ac:dyDescent="0.25">
      <c r="F64745" s="11"/>
      <c r="G64745" s="11"/>
      <c r="H64745" s="11"/>
    </row>
    <row r="64746" spans="6:8" x14ac:dyDescent="0.25">
      <c r="F64746" s="11"/>
      <c r="G64746" s="11"/>
      <c r="H64746" s="11"/>
    </row>
    <row r="64747" spans="6:8" x14ac:dyDescent="0.25">
      <c r="F64747" s="11"/>
      <c r="G64747" s="11"/>
      <c r="H64747" s="11"/>
    </row>
    <row r="64748" spans="6:8" x14ac:dyDescent="0.25">
      <c r="F64748" s="11"/>
      <c r="G64748" s="11"/>
      <c r="H64748" s="11"/>
    </row>
    <row r="64749" spans="6:8" x14ac:dyDescent="0.25">
      <c r="F64749" s="11"/>
      <c r="G64749" s="11"/>
      <c r="H64749" s="11"/>
    </row>
    <row r="64750" spans="6:8" x14ac:dyDescent="0.25">
      <c r="F64750" s="11"/>
      <c r="G64750" s="11"/>
      <c r="H64750" s="11"/>
    </row>
    <row r="64751" spans="6:8" x14ac:dyDescent="0.25">
      <c r="F64751" s="11"/>
      <c r="G64751" s="11"/>
      <c r="H64751" s="11"/>
    </row>
    <row r="64752" spans="6:8" x14ac:dyDescent="0.25">
      <c r="F64752" s="11"/>
      <c r="G64752" s="11"/>
      <c r="H64752" s="11"/>
    </row>
    <row r="64753" spans="6:8" x14ac:dyDescent="0.25">
      <c r="F64753" s="11"/>
      <c r="G64753" s="11"/>
      <c r="H64753" s="11"/>
    </row>
    <row r="64754" spans="6:8" x14ac:dyDescent="0.25">
      <c r="F64754" s="11"/>
      <c r="G64754" s="11"/>
      <c r="H64754" s="11"/>
    </row>
    <row r="64755" spans="6:8" x14ac:dyDescent="0.25">
      <c r="F64755" s="11"/>
      <c r="G64755" s="11"/>
      <c r="H64755" s="11"/>
    </row>
    <row r="64756" spans="6:8" x14ac:dyDescent="0.25">
      <c r="F64756" s="11"/>
      <c r="G64756" s="11"/>
      <c r="H64756" s="11"/>
    </row>
    <row r="64757" spans="6:8" x14ac:dyDescent="0.25">
      <c r="F64757" s="11"/>
      <c r="G64757" s="11"/>
      <c r="H64757" s="11"/>
    </row>
    <row r="64758" spans="6:8" x14ac:dyDescent="0.25">
      <c r="F64758" s="11"/>
      <c r="G64758" s="11"/>
      <c r="H64758" s="11"/>
    </row>
    <row r="64759" spans="6:8" x14ac:dyDescent="0.25">
      <c r="F64759" s="11"/>
      <c r="G64759" s="11"/>
      <c r="H64759" s="11"/>
    </row>
    <row r="64760" spans="6:8" x14ac:dyDescent="0.25">
      <c r="F64760" s="11"/>
      <c r="G64760" s="11"/>
      <c r="H64760" s="11"/>
    </row>
    <row r="64761" spans="6:8" x14ac:dyDescent="0.25">
      <c r="F64761" s="11"/>
      <c r="G64761" s="11"/>
      <c r="H64761" s="11"/>
    </row>
    <row r="64762" spans="6:8" x14ac:dyDescent="0.25">
      <c r="F64762" s="11"/>
      <c r="G64762" s="11"/>
      <c r="H64762" s="11"/>
    </row>
    <row r="64763" spans="6:8" x14ac:dyDescent="0.25">
      <c r="F64763" s="11"/>
      <c r="G64763" s="11"/>
      <c r="H64763" s="11"/>
    </row>
    <row r="64764" spans="6:8" x14ac:dyDescent="0.25">
      <c r="F64764" s="11"/>
      <c r="G64764" s="11"/>
      <c r="H64764" s="11"/>
    </row>
    <row r="64765" spans="6:8" x14ac:dyDescent="0.25">
      <c r="F64765" s="11"/>
      <c r="G64765" s="11"/>
      <c r="H64765" s="11"/>
    </row>
    <row r="64766" spans="6:8" x14ac:dyDescent="0.25">
      <c r="F64766" s="11"/>
      <c r="G64766" s="11"/>
      <c r="H64766" s="11"/>
    </row>
    <row r="64767" spans="6:8" x14ac:dyDescent="0.25">
      <c r="F64767" s="11"/>
      <c r="G64767" s="11"/>
      <c r="H64767" s="11"/>
    </row>
    <row r="64768" spans="6:8" x14ac:dyDescent="0.25">
      <c r="F64768" s="11"/>
      <c r="G64768" s="11"/>
      <c r="H64768" s="11"/>
    </row>
    <row r="64769" spans="6:8" x14ac:dyDescent="0.25">
      <c r="F64769" s="11"/>
      <c r="G64769" s="11"/>
      <c r="H64769" s="11"/>
    </row>
    <row r="64770" spans="6:8" x14ac:dyDescent="0.25">
      <c r="F64770" s="11"/>
      <c r="G64770" s="11"/>
      <c r="H64770" s="11"/>
    </row>
    <row r="64771" spans="6:8" x14ac:dyDescent="0.25">
      <c r="F64771" s="11"/>
      <c r="G64771" s="11"/>
      <c r="H64771" s="11"/>
    </row>
    <row r="64772" spans="6:8" x14ac:dyDescent="0.25">
      <c r="F64772" s="11"/>
      <c r="G64772" s="11"/>
      <c r="H64772" s="11"/>
    </row>
    <row r="64773" spans="6:8" x14ac:dyDescent="0.25">
      <c r="F64773" s="11"/>
      <c r="G64773" s="11"/>
      <c r="H64773" s="11"/>
    </row>
    <row r="64774" spans="6:8" x14ac:dyDescent="0.25">
      <c r="F64774" s="11"/>
      <c r="G64774" s="11"/>
      <c r="H64774" s="11"/>
    </row>
    <row r="64775" spans="6:8" x14ac:dyDescent="0.25">
      <c r="F64775" s="11"/>
      <c r="G64775" s="11"/>
      <c r="H64775" s="11"/>
    </row>
    <row r="64776" spans="6:8" x14ac:dyDescent="0.25">
      <c r="F64776" s="11"/>
      <c r="G64776" s="11"/>
      <c r="H64776" s="11"/>
    </row>
    <row r="64777" spans="6:8" x14ac:dyDescent="0.25">
      <c r="F64777" s="11"/>
      <c r="G64777" s="11"/>
      <c r="H64777" s="11"/>
    </row>
    <row r="64778" spans="6:8" x14ac:dyDescent="0.25">
      <c r="F64778" s="11"/>
      <c r="G64778" s="11"/>
      <c r="H64778" s="11"/>
    </row>
    <row r="64779" spans="6:8" x14ac:dyDescent="0.25">
      <c r="F64779" s="11"/>
      <c r="G64779" s="11"/>
      <c r="H64779" s="11"/>
    </row>
    <row r="64780" spans="6:8" x14ac:dyDescent="0.25">
      <c r="F64780" s="11"/>
      <c r="G64780" s="11"/>
      <c r="H64780" s="11"/>
    </row>
    <row r="64781" spans="6:8" x14ac:dyDescent="0.25">
      <c r="F64781" s="11"/>
      <c r="G64781" s="11"/>
      <c r="H64781" s="11"/>
    </row>
    <row r="64782" spans="6:8" x14ac:dyDescent="0.25">
      <c r="F64782" s="11"/>
      <c r="G64782" s="11"/>
      <c r="H64782" s="11"/>
    </row>
    <row r="64783" spans="6:8" x14ac:dyDescent="0.25">
      <c r="F64783" s="11"/>
      <c r="G64783" s="11"/>
      <c r="H64783" s="11"/>
    </row>
    <row r="64784" spans="6:8" x14ac:dyDescent="0.25">
      <c r="F64784" s="11"/>
      <c r="G64784" s="11"/>
      <c r="H64784" s="11"/>
    </row>
    <row r="64785" spans="6:8" x14ac:dyDescent="0.25">
      <c r="F64785" s="11"/>
      <c r="G64785" s="11"/>
      <c r="H64785" s="11"/>
    </row>
    <row r="64786" spans="6:8" x14ac:dyDescent="0.25">
      <c r="F64786" s="11"/>
      <c r="G64786" s="11"/>
      <c r="H64786" s="11"/>
    </row>
    <row r="64787" spans="6:8" x14ac:dyDescent="0.25">
      <c r="F64787" s="11"/>
      <c r="G64787" s="11"/>
      <c r="H64787" s="11"/>
    </row>
    <row r="64788" spans="6:8" x14ac:dyDescent="0.25">
      <c r="F64788" s="11"/>
      <c r="G64788" s="11"/>
      <c r="H64788" s="11"/>
    </row>
    <row r="64789" spans="6:8" x14ac:dyDescent="0.25">
      <c r="F64789" s="11"/>
      <c r="G64789" s="11"/>
      <c r="H64789" s="11"/>
    </row>
    <row r="64790" spans="6:8" x14ac:dyDescent="0.25">
      <c r="F64790" s="11"/>
      <c r="G64790" s="11"/>
      <c r="H64790" s="11"/>
    </row>
    <row r="64791" spans="6:8" x14ac:dyDescent="0.25">
      <c r="F64791" s="11"/>
      <c r="G64791" s="11"/>
      <c r="H64791" s="11"/>
    </row>
    <row r="64792" spans="6:8" x14ac:dyDescent="0.25">
      <c r="F64792" s="11"/>
      <c r="G64792" s="11"/>
      <c r="H64792" s="11"/>
    </row>
    <row r="64793" spans="6:8" x14ac:dyDescent="0.25">
      <c r="F64793" s="11"/>
      <c r="G64793" s="11"/>
      <c r="H64793" s="11"/>
    </row>
    <row r="64794" spans="6:8" x14ac:dyDescent="0.25">
      <c r="F64794" s="11"/>
      <c r="G64794" s="11"/>
      <c r="H64794" s="11"/>
    </row>
    <row r="64795" spans="6:8" x14ac:dyDescent="0.25">
      <c r="F64795" s="11"/>
      <c r="G64795" s="11"/>
      <c r="H64795" s="11"/>
    </row>
    <row r="64796" spans="6:8" x14ac:dyDescent="0.25">
      <c r="F64796" s="11"/>
      <c r="G64796" s="11"/>
      <c r="H64796" s="11"/>
    </row>
    <row r="64797" spans="6:8" x14ac:dyDescent="0.25">
      <c r="F64797" s="11"/>
      <c r="G64797" s="11"/>
      <c r="H64797" s="11"/>
    </row>
    <row r="64798" spans="6:8" x14ac:dyDescent="0.25">
      <c r="F64798" s="11"/>
      <c r="G64798" s="11"/>
      <c r="H64798" s="11"/>
    </row>
    <row r="64799" spans="6:8" x14ac:dyDescent="0.25">
      <c r="F64799" s="11"/>
      <c r="G64799" s="11"/>
      <c r="H64799" s="11"/>
    </row>
    <row r="64800" spans="6:8" x14ac:dyDescent="0.25">
      <c r="F64800" s="11"/>
      <c r="G64800" s="11"/>
      <c r="H64800" s="11"/>
    </row>
    <row r="64801" spans="6:8" x14ac:dyDescent="0.25">
      <c r="F64801" s="11"/>
      <c r="G64801" s="11"/>
      <c r="H64801" s="11"/>
    </row>
    <row r="64802" spans="6:8" x14ac:dyDescent="0.25">
      <c r="F64802" s="11"/>
      <c r="G64802" s="11"/>
      <c r="H64802" s="11"/>
    </row>
    <row r="64803" spans="6:8" x14ac:dyDescent="0.25">
      <c r="F64803" s="11"/>
      <c r="G64803" s="11"/>
      <c r="H64803" s="11"/>
    </row>
    <row r="64804" spans="6:8" x14ac:dyDescent="0.25">
      <c r="F64804" s="11"/>
      <c r="G64804" s="11"/>
      <c r="H64804" s="11"/>
    </row>
    <row r="64805" spans="6:8" x14ac:dyDescent="0.25">
      <c r="F64805" s="11"/>
      <c r="G64805" s="11"/>
      <c r="H64805" s="11"/>
    </row>
    <row r="64806" spans="6:8" x14ac:dyDescent="0.25">
      <c r="F64806" s="11"/>
      <c r="G64806" s="11"/>
      <c r="H64806" s="11"/>
    </row>
    <row r="64807" spans="6:8" x14ac:dyDescent="0.25">
      <c r="F64807" s="11"/>
      <c r="G64807" s="11"/>
      <c r="H64807" s="11"/>
    </row>
    <row r="64808" spans="6:8" x14ac:dyDescent="0.25">
      <c r="F64808" s="11"/>
      <c r="G64808" s="11"/>
      <c r="H64808" s="11"/>
    </row>
    <row r="64809" spans="6:8" x14ac:dyDescent="0.25">
      <c r="F64809" s="11"/>
      <c r="G64809" s="11"/>
      <c r="H64809" s="11"/>
    </row>
    <row r="64810" spans="6:8" x14ac:dyDescent="0.25">
      <c r="F64810" s="11"/>
      <c r="G64810" s="11"/>
      <c r="H64810" s="11"/>
    </row>
    <row r="64811" spans="6:8" x14ac:dyDescent="0.25">
      <c r="F64811" s="11"/>
      <c r="G64811" s="11"/>
      <c r="H64811" s="11"/>
    </row>
    <row r="64812" spans="6:8" x14ac:dyDescent="0.25">
      <c r="F64812" s="11"/>
      <c r="G64812" s="11"/>
      <c r="H64812" s="11"/>
    </row>
    <row r="64813" spans="6:8" x14ac:dyDescent="0.25">
      <c r="F64813" s="11"/>
      <c r="G64813" s="11"/>
      <c r="H64813" s="11"/>
    </row>
    <row r="64814" spans="6:8" x14ac:dyDescent="0.25">
      <c r="F64814" s="11"/>
      <c r="G64814" s="11"/>
      <c r="H64814" s="11"/>
    </row>
    <row r="64815" spans="6:8" x14ac:dyDescent="0.25">
      <c r="F64815" s="11"/>
      <c r="G64815" s="11"/>
      <c r="H64815" s="11"/>
    </row>
    <row r="64816" spans="6:8" x14ac:dyDescent="0.25">
      <c r="F64816" s="11"/>
      <c r="G64816" s="11"/>
      <c r="H64816" s="11"/>
    </row>
    <row r="64817" spans="6:8" x14ac:dyDescent="0.25">
      <c r="F64817" s="11"/>
      <c r="G64817" s="11"/>
      <c r="H64817" s="11"/>
    </row>
    <row r="64818" spans="6:8" x14ac:dyDescent="0.25">
      <c r="F64818" s="11"/>
      <c r="G64818" s="11"/>
      <c r="H64818" s="11"/>
    </row>
    <row r="64819" spans="6:8" x14ac:dyDescent="0.25">
      <c r="F64819" s="11"/>
      <c r="G64819" s="11"/>
      <c r="H64819" s="11"/>
    </row>
    <row r="64820" spans="6:8" x14ac:dyDescent="0.25">
      <c r="F64820" s="11"/>
      <c r="G64820" s="11"/>
      <c r="H64820" s="11"/>
    </row>
    <row r="64821" spans="6:8" x14ac:dyDescent="0.25">
      <c r="F64821" s="11"/>
      <c r="G64821" s="11"/>
      <c r="H64821" s="11"/>
    </row>
    <row r="64822" spans="6:8" x14ac:dyDescent="0.25">
      <c r="F64822" s="11"/>
      <c r="G64822" s="11"/>
      <c r="H64822" s="11"/>
    </row>
    <row r="64823" spans="6:8" x14ac:dyDescent="0.25">
      <c r="F64823" s="11"/>
      <c r="G64823" s="11"/>
      <c r="H64823" s="11"/>
    </row>
    <row r="64824" spans="6:8" x14ac:dyDescent="0.25">
      <c r="F64824" s="11"/>
      <c r="G64824" s="11"/>
      <c r="H64824" s="11"/>
    </row>
    <row r="64825" spans="6:8" x14ac:dyDescent="0.25">
      <c r="F64825" s="11"/>
      <c r="G64825" s="11"/>
      <c r="H64825" s="11"/>
    </row>
    <row r="64826" spans="6:8" x14ac:dyDescent="0.25">
      <c r="F64826" s="11"/>
      <c r="G64826" s="11"/>
      <c r="H64826" s="11"/>
    </row>
    <row r="64827" spans="6:8" x14ac:dyDescent="0.25">
      <c r="F64827" s="11"/>
      <c r="G64827" s="11"/>
      <c r="H64827" s="11"/>
    </row>
    <row r="64828" spans="6:8" x14ac:dyDescent="0.25">
      <c r="F64828" s="11"/>
      <c r="G64828" s="11"/>
      <c r="H64828" s="11"/>
    </row>
    <row r="64829" spans="6:8" x14ac:dyDescent="0.25">
      <c r="F64829" s="11"/>
      <c r="G64829" s="11"/>
      <c r="H64829" s="11"/>
    </row>
    <row r="64830" spans="6:8" x14ac:dyDescent="0.25">
      <c r="F64830" s="11"/>
      <c r="G64830" s="11"/>
      <c r="H64830" s="11"/>
    </row>
    <row r="64831" spans="6:8" x14ac:dyDescent="0.25">
      <c r="F64831" s="11"/>
      <c r="G64831" s="11"/>
      <c r="H64831" s="11"/>
    </row>
    <row r="64832" spans="6:8" x14ac:dyDescent="0.25">
      <c r="F64832" s="11"/>
      <c r="G64832" s="11"/>
      <c r="H64832" s="11"/>
    </row>
    <row r="64833" spans="6:8" x14ac:dyDescent="0.25">
      <c r="F64833" s="11"/>
      <c r="G64833" s="11"/>
      <c r="H64833" s="11"/>
    </row>
    <row r="64834" spans="6:8" x14ac:dyDescent="0.25">
      <c r="F64834" s="11"/>
      <c r="G64834" s="11"/>
      <c r="H64834" s="11"/>
    </row>
    <row r="64835" spans="6:8" x14ac:dyDescent="0.25">
      <c r="F64835" s="11"/>
      <c r="G64835" s="11"/>
      <c r="H64835" s="11"/>
    </row>
    <row r="64836" spans="6:8" x14ac:dyDescent="0.25">
      <c r="F64836" s="11"/>
      <c r="G64836" s="11"/>
      <c r="H64836" s="11"/>
    </row>
    <row r="64837" spans="6:8" x14ac:dyDescent="0.25">
      <c r="F64837" s="11"/>
      <c r="G64837" s="11"/>
      <c r="H64837" s="11"/>
    </row>
    <row r="64838" spans="6:8" x14ac:dyDescent="0.25">
      <c r="F64838" s="11"/>
      <c r="G64838" s="11"/>
      <c r="H64838" s="11"/>
    </row>
    <row r="64839" spans="6:8" x14ac:dyDescent="0.25">
      <c r="F64839" s="11"/>
      <c r="G64839" s="11"/>
      <c r="H64839" s="11"/>
    </row>
    <row r="64840" spans="6:8" x14ac:dyDescent="0.25">
      <c r="F64840" s="11"/>
      <c r="G64840" s="11"/>
      <c r="H64840" s="11"/>
    </row>
    <row r="64841" spans="6:8" x14ac:dyDescent="0.25">
      <c r="F64841" s="11"/>
      <c r="G64841" s="11"/>
      <c r="H64841" s="11"/>
    </row>
    <row r="64842" spans="6:8" x14ac:dyDescent="0.25">
      <c r="F64842" s="11"/>
      <c r="G64842" s="11"/>
      <c r="H64842" s="11"/>
    </row>
    <row r="64843" spans="6:8" x14ac:dyDescent="0.25">
      <c r="F64843" s="11"/>
      <c r="G64843" s="11"/>
      <c r="H64843" s="11"/>
    </row>
    <row r="64844" spans="6:8" x14ac:dyDescent="0.25">
      <c r="F64844" s="11"/>
      <c r="G64844" s="11"/>
      <c r="H64844" s="11"/>
    </row>
    <row r="64845" spans="6:8" x14ac:dyDescent="0.25">
      <c r="F64845" s="11"/>
      <c r="G64845" s="11"/>
      <c r="H64845" s="11"/>
    </row>
    <row r="64846" spans="6:8" x14ac:dyDescent="0.25">
      <c r="F64846" s="11"/>
      <c r="G64846" s="11"/>
      <c r="H64846" s="11"/>
    </row>
    <row r="64847" spans="6:8" x14ac:dyDescent="0.25">
      <c r="F64847" s="11"/>
      <c r="G64847" s="11"/>
      <c r="H64847" s="11"/>
    </row>
    <row r="64848" spans="6:8" x14ac:dyDescent="0.25">
      <c r="F64848" s="11"/>
      <c r="G64848" s="11"/>
      <c r="H64848" s="11"/>
    </row>
    <row r="64849" spans="6:8" x14ac:dyDescent="0.25">
      <c r="F64849" s="11"/>
      <c r="G64849" s="11"/>
      <c r="H64849" s="11"/>
    </row>
    <row r="64850" spans="6:8" x14ac:dyDescent="0.25">
      <c r="F64850" s="11"/>
      <c r="G64850" s="11"/>
      <c r="H64850" s="11"/>
    </row>
    <row r="64851" spans="6:8" x14ac:dyDescent="0.25">
      <c r="F64851" s="11"/>
      <c r="G64851" s="11"/>
      <c r="H64851" s="11"/>
    </row>
    <row r="64852" spans="6:8" x14ac:dyDescent="0.25">
      <c r="F64852" s="11"/>
      <c r="G64852" s="11"/>
      <c r="H64852" s="11"/>
    </row>
    <row r="64853" spans="6:8" x14ac:dyDescent="0.25">
      <c r="F64853" s="11"/>
      <c r="G64853" s="11"/>
      <c r="H64853" s="11"/>
    </row>
    <row r="64854" spans="6:8" x14ac:dyDescent="0.25">
      <c r="F64854" s="11"/>
      <c r="G64854" s="11"/>
      <c r="H64854" s="11"/>
    </row>
    <row r="64855" spans="6:8" x14ac:dyDescent="0.25">
      <c r="F64855" s="11"/>
      <c r="G64855" s="11"/>
      <c r="H64855" s="11"/>
    </row>
    <row r="64856" spans="6:8" x14ac:dyDescent="0.25">
      <c r="F64856" s="11"/>
      <c r="G64856" s="11"/>
      <c r="H64856" s="11"/>
    </row>
    <row r="64857" spans="6:8" x14ac:dyDescent="0.25">
      <c r="F64857" s="11"/>
      <c r="G64857" s="11"/>
      <c r="H64857" s="11"/>
    </row>
    <row r="64858" spans="6:8" x14ac:dyDescent="0.25">
      <c r="F64858" s="11"/>
      <c r="G64858" s="11"/>
      <c r="H64858" s="11"/>
    </row>
    <row r="64859" spans="6:8" x14ac:dyDescent="0.25">
      <c r="F64859" s="11"/>
      <c r="G64859" s="11"/>
      <c r="H64859" s="11"/>
    </row>
    <row r="64860" spans="6:8" x14ac:dyDescent="0.25">
      <c r="F64860" s="11"/>
      <c r="G64860" s="11"/>
      <c r="H64860" s="11"/>
    </row>
    <row r="64861" spans="6:8" x14ac:dyDescent="0.25">
      <c r="F64861" s="11"/>
      <c r="G64861" s="11"/>
      <c r="H64861" s="11"/>
    </row>
    <row r="64862" spans="6:8" x14ac:dyDescent="0.25">
      <c r="F64862" s="11"/>
      <c r="G64862" s="11"/>
      <c r="H64862" s="11"/>
    </row>
    <row r="64863" spans="6:8" x14ac:dyDescent="0.25">
      <c r="F64863" s="11"/>
      <c r="G64863" s="11"/>
      <c r="H64863" s="11"/>
    </row>
    <row r="64864" spans="6:8" x14ac:dyDescent="0.25">
      <c r="F64864" s="11"/>
      <c r="G64864" s="11"/>
      <c r="H64864" s="11"/>
    </row>
    <row r="64865" spans="6:8" x14ac:dyDescent="0.25">
      <c r="F64865" s="11"/>
      <c r="G64865" s="11"/>
      <c r="H64865" s="11"/>
    </row>
    <row r="64866" spans="6:8" x14ac:dyDescent="0.25">
      <c r="F64866" s="11"/>
      <c r="G64866" s="11"/>
      <c r="H64866" s="11"/>
    </row>
    <row r="64867" spans="6:8" x14ac:dyDescent="0.25">
      <c r="F64867" s="11"/>
      <c r="G64867" s="11"/>
      <c r="H64867" s="11"/>
    </row>
    <row r="64868" spans="6:8" x14ac:dyDescent="0.25">
      <c r="F64868" s="11"/>
      <c r="G64868" s="11"/>
      <c r="H64868" s="11"/>
    </row>
    <row r="64869" spans="6:8" x14ac:dyDescent="0.25">
      <c r="F64869" s="11"/>
      <c r="G64869" s="11"/>
      <c r="H64869" s="11"/>
    </row>
    <row r="64870" spans="6:8" x14ac:dyDescent="0.25">
      <c r="F64870" s="11"/>
      <c r="G64870" s="11"/>
      <c r="H64870" s="11"/>
    </row>
    <row r="64871" spans="6:8" x14ac:dyDescent="0.25">
      <c r="F64871" s="11"/>
      <c r="G64871" s="11"/>
      <c r="H64871" s="11"/>
    </row>
    <row r="64872" spans="6:8" x14ac:dyDescent="0.25">
      <c r="F64872" s="11"/>
      <c r="G64872" s="11"/>
      <c r="H64872" s="11"/>
    </row>
    <row r="64873" spans="6:8" x14ac:dyDescent="0.25">
      <c r="F64873" s="11"/>
      <c r="G64873" s="11"/>
      <c r="H64873" s="11"/>
    </row>
    <row r="64874" spans="6:8" x14ac:dyDescent="0.25">
      <c r="F64874" s="11"/>
      <c r="G64874" s="11"/>
      <c r="H64874" s="11"/>
    </row>
    <row r="64875" spans="6:8" x14ac:dyDescent="0.25">
      <c r="F64875" s="11"/>
      <c r="G64875" s="11"/>
      <c r="H64875" s="11"/>
    </row>
    <row r="64876" spans="6:8" x14ac:dyDescent="0.25">
      <c r="F64876" s="11"/>
      <c r="G64876" s="11"/>
      <c r="H64876" s="11"/>
    </row>
    <row r="64877" spans="6:8" x14ac:dyDescent="0.25">
      <c r="F64877" s="11"/>
      <c r="G64877" s="11"/>
      <c r="H64877" s="11"/>
    </row>
    <row r="64878" spans="6:8" x14ac:dyDescent="0.25">
      <c r="F64878" s="11"/>
      <c r="G64878" s="11"/>
      <c r="H64878" s="11"/>
    </row>
    <row r="64879" spans="6:8" x14ac:dyDescent="0.25">
      <c r="F64879" s="11"/>
      <c r="G64879" s="11"/>
      <c r="H64879" s="11"/>
    </row>
    <row r="64880" spans="6:8" x14ac:dyDescent="0.25">
      <c r="F64880" s="11"/>
      <c r="G64880" s="11"/>
      <c r="H64880" s="11"/>
    </row>
    <row r="64881" spans="6:8" x14ac:dyDescent="0.25">
      <c r="F64881" s="11"/>
      <c r="G64881" s="11"/>
      <c r="H64881" s="11"/>
    </row>
    <row r="64882" spans="6:8" x14ac:dyDescent="0.25">
      <c r="F64882" s="11"/>
      <c r="G64882" s="11"/>
      <c r="H64882" s="11"/>
    </row>
    <row r="64883" spans="6:8" x14ac:dyDescent="0.25">
      <c r="F64883" s="11"/>
      <c r="G64883" s="11"/>
      <c r="H64883" s="11"/>
    </row>
    <row r="64884" spans="6:8" x14ac:dyDescent="0.25">
      <c r="F64884" s="11"/>
      <c r="G64884" s="11"/>
      <c r="H64884" s="11"/>
    </row>
    <row r="64885" spans="6:8" x14ac:dyDescent="0.25">
      <c r="F64885" s="11"/>
      <c r="G64885" s="11"/>
      <c r="H64885" s="11"/>
    </row>
    <row r="64886" spans="6:8" x14ac:dyDescent="0.25">
      <c r="F64886" s="11"/>
      <c r="G64886" s="11"/>
      <c r="H64886" s="11"/>
    </row>
    <row r="64887" spans="6:8" x14ac:dyDescent="0.25">
      <c r="F64887" s="11"/>
      <c r="G64887" s="11"/>
      <c r="H64887" s="11"/>
    </row>
    <row r="64888" spans="6:8" x14ac:dyDescent="0.25">
      <c r="F64888" s="11"/>
      <c r="G64888" s="11"/>
      <c r="H64888" s="11"/>
    </row>
    <row r="64889" spans="6:8" x14ac:dyDescent="0.25">
      <c r="F64889" s="11"/>
      <c r="G64889" s="11"/>
      <c r="H64889" s="11"/>
    </row>
    <row r="64890" spans="6:8" x14ac:dyDescent="0.25">
      <c r="F64890" s="11"/>
      <c r="G64890" s="11"/>
      <c r="H64890" s="11"/>
    </row>
    <row r="64891" spans="6:8" x14ac:dyDescent="0.25">
      <c r="F64891" s="11"/>
      <c r="G64891" s="11"/>
      <c r="H64891" s="11"/>
    </row>
    <row r="64892" spans="6:8" x14ac:dyDescent="0.25">
      <c r="F64892" s="11"/>
      <c r="G64892" s="11"/>
      <c r="H64892" s="11"/>
    </row>
    <row r="64893" spans="6:8" x14ac:dyDescent="0.25">
      <c r="F64893" s="11"/>
      <c r="G64893" s="11"/>
      <c r="H64893" s="11"/>
    </row>
    <row r="64894" spans="6:8" x14ac:dyDescent="0.25">
      <c r="F64894" s="11"/>
      <c r="G64894" s="11"/>
      <c r="H64894" s="11"/>
    </row>
    <row r="64895" spans="6:8" x14ac:dyDescent="0.25">
      <c r="F64895" s="11"/>
      <c r="G64895" s="11"/>
      <c r="H64895" s="11"/>
    </row>
    <row r="64896" spans="6:8" x14ac:dyDescent="0.25">
      <c r="F64896" s="11"/>
      <c r="G64896" s="11"/>
      <c r="H64896" s="11"/>
    </row>
    <row r="64897" spans="6:8" x14ac:dyDescent="0.25">
      <c r="F64897" s="11"/>
      <c r="G64897" s="11"/>
      <c r="H64897" s="11"/>
    </row>
    <row r="64898" spans="6:8" x14ac:dyDescent="0.25">
      <c r="F64898" s="11"/>
      <c r="G64898" s="11"/>
      <c r="H64898" s="11"/>
    </row>
    <row r="64899" spans="6:8" x14ac:dyDescent="0.25">
      <c r="F64899" s="11"/>
      <c r="G64899" s="11"/>
      <c r="H64899" s="11"/>
    </row>
    <row r="64900" spans="6:8" x14ac:dyDescent="0.25">
      <c r="F64900" s="11"/>
      <c r="G64900" s="11"/>
      <c r="H64900" s="11"/>
    </row>
    <row r="64901" spans="6:8" x14ac:dyDescent="0.25">
      <c r="F64901" s="11"/>
      <c r="G64901" s="11"/>
      <c r="H64901" s="11"/>
    </row>
    <row r="64902" spans="6:8" x14ac:dyDescent="0.25">
      <c r="F64902" s="11"/>
      <c r="G64902" s="11"/>
      <c r="H64902" s="11"/>
    </row>
    <row r="64903" spans="6:8" x14ac:dyDescent="0.25">
      <c r="F64903" s="11"/>
      <c r="G64903" s="11"/>
      <c r="H64903" s="11"/>
    </row>
    <row r="64904" spans="6:8" x14ac:dyDescent="0.25">
      <c r="F64904" s="11"/>
      <c r="G64904" s="11"/>
      <c r="H64904" s="11"/>
    </row>
    <row r="64905" spans="6:8" x14ac:dyDescent="0.25">
      <c r="F64905" s="11"/>
      <c r="G64905" s="11"/>
      <c r="H64905" s="11"/>
    </row>
    <row r="64906" spans="6:8" x14ac:dyDescent="0.25">
      <c r="F64906" s="11"/>
      <c r="G64906" s="11"/>
      <c r="H64906" s="11"/>
    </row>
    <row r="64907" spans="6:8" x14ac:dyDescent="0.25">
      <c r="F64907" s="11"/>
      <c r="G64907" s="11"/>
      <c r="H64907" s="11"/>
    </row>
    <row r="64908" spans="6:8" x14ac:dyDescent="0.25">
      <c r="F64908" s="11"/>
      <c r="G64908" s="11"/>
      <c r="H64908" s="11"/>
    </row>
    <row r="64909" spans="6:8" x14ac:dyDescent="0.25">
      <c r="F64909" s="11"/>
      <c r="G64909" s="11"/>
      <c r="H64909" s="11"/>
    </row>
    <row r="64910" spans="6:8" x14ac:dyDescent="0.25">
      <c r="F64910" s="11"/>
      <c r="G64910" s="11"/>
      <c r="H64910" s="11"/>
    </row>
    <row r="64911" spans="6:8" x14ac:dyDescent="0.25">
      <c r="F64911" s="11"/>
      <c r="G64911" s="11"/>
      <c r="H64911" s="11"/>
    </row>
    <row r="64912" spans="6:8" x14ac:dyDescent="0.25">
      <c r="F64912" s="11"/>
      <c r="G64912" s="11"/>
      <c r="H64912" s="11"/>
    </row>
    <row r="64913" spans="6:8" x14ac:dyDescent="0.25">
      <c r="F64913" s="11"/>
      <c r="G64913" s="11"/>
      <c r="H64913" s="11"/>
    </row>
    <row r="64914" spans="6:8" x14ac:dyDescent="0.25">
      <c r="F64914" s="11"/>
      <c r="G64914" s="11"/>
      <c r="H64914" s="11"/>
    </row>
    <row r="64915" spans="6:8" x14ac:dyDescent="0.25">
      <c r="F64915" s="11"/>
      <c r="G64915" s="11"/>
      <c r="H64915" s="11"/>
    </row>
    <row r="64916" spans="6:8" x14ac:dyDescent="0.25">
      <c r="F64916" s="11"/>
      <c r="G64916" s="11"/>
      <c r="H64916" s="11"/>
    </row>
    <row r="64917" spans="6:8" x14ac:dyDescent="0.25">
      <c r="F64917" s="11"/>
      <c r="G64917" s="11"/>
      <c r="H64917" s="11"/>
    </row>
    <row r="64918" spans="6:8" x14ac:dyDescent="0.25">
      <c r="F64918" s="11"/>
      <c r="G64918" s="11"/>
      <c r="H64918" s="11"/>
    </row>
    <row r="64919" spans="6:8" x14ac:dyDescent="0.25">
      <c r="F64919" s="11"/>
      <c r="G64919" s="11"/>
      <c r="H64919" s="11"/>
    </row>
    <row r="64920" spans="6:8" x14ac:dyDescent="0.25">
      <c r="F64920" s="11"/>
      <c r="G64920" s="11"/>
      <c r="H64920" s="11"/>
    </row>
    <row r="64921" spans="6:8" x14ac:dyDescent="0.25">
      <c r="F64921" s="11"/>
      <c r="G64921" s="11"/>
      <c r="H64921" s="11"/>
    </row>
    <row r="64922" spans="6:8" x14ac:dyDescent="0.25">
      <c r="F64922" s="11"/>
      <c r="G64922" s="11"/>
      <c r="H64922" s="11"/>
    </row>
    <row r="64923" spans="6:8" x14ac:dyDescent="0.25">
      <c r="F64923" s="11"/>
      <c r="G64923" s="11"/>
      <c r="H64923" s="11"/>
    </row>
    <row r="64924" spans="6:8" x14ac:dyDescent="0.25">
      <c r="F64924" s="11"/>
      <c r="G64924" s="11"/>
      <c r="H64924" s="11"/>
    </row>
    <row r="64925" spans="6:8" x14ac:dyDescent="0.25">
      <c r="F64925" s="11"/>
      <c r="G64925" s="11"/>
      <c r="H64925" s="11"/>
    </row>
    <row r="64926" spans="6:8" x14ac:dyDescent="0.25">
      <c r="F64926" s="11"/>
      <c r="G64926" s="11"/>
      <c r="H64926" s="11"/>
    </row>
    <row r="64927" spans="6:8" x14ac:dyDescent="0.25">
      <c r="F64927" s="11"/>
      <c r="G64927" s="11"/>
      <c r="H64927" s="11"/>
    </row>
    <row r="64928" spans="6:8" x14ac:dyDescent="0.25">
      <c r="F64928" s="11"/>
      <c r="G64928" s="11"/>
      <c r="H64928" s="11"/>
    </row>
    <row r="64929" spans="6:8" x14ac:dyDescent="0.25">
      <c r="F64929" s="11"/>
      <c r="G64929" s="11"/>
      <c r="H64929" s="11"/>
    </row>
    <row r="64930" spans="6:8" x14ac:dyDescent="0.25">
      <c r="F64930" s="11"/>
      <c r="G64930" s="11"/>
      <c r="H64930" s="11"/>
    </row>
    <row r="64931" spans="6:8" x14ac:dyDescent="0.25">
      <c r="F64931" s="11"/>
      <c r="G64931" s="11"/>
      <c r="H64931" s="11"/>
    </row>
    <row r="64932" spans="6:8" x14ac:dyDescent="0.25">
      <c r="F64932" s="11"/>
      <c r="G64932" s="11"/>
      <c r="H64932" s="11"/>
    </row>
    <row r="64933" spans="6:8" x14ac:dyDescent="0.25">
      <c r="F64933" s="11"/>
      <c r="G64933" s="11"/>
      <c r="H64933" s="11"/>
    </row>
    <row r="64934" spans="6:8" x14ac:dyDescent="0.25">
      <c r="F64934" s="11"/>
      <c r="G64934" s="11"/>
      <c r="H64934" s="11"/>
    </row>
    <row r="64935" spans="6:8" x14ac:dyDescent="0.25">
      <c r="F64935" s="11"/>
      <c r="G64935" s="11"/>
      <c r="H64935" s="11"/>
    </row>
    <row r="64936" spans="6:8" x14ac:dyDescent="0.25">
      <c r="F64936" s="11"/>
      <c r="G64936" s="11"/>
      <c r="H64936" s="11"/>
    </row>
    <row r="64937" spans="6:8" x14ac:dyDescent="0.25">
      <c r="F64937" s="11"/>
      <c r="G64937" s="11"/>
      <c r="H64937" s="11"/>
    </row>
    <row r="64938" spans="6:8" x14ac:dyDescent="0.25">
      <c r="F64938" s="11"/>
      <c r="G64938" s="11"/>
      <c r="H64938" s="11"/>
    </row>
    <row r="64939" spans="6:8" x14ac:dyDescent="0.25">
      <c r="F64939" s="11"/>
      <c r="G64939" s="11"/>
      <c r="H64939" s="11"/>
    </row>
    <row r="64940" spans="6:8" x14ac:dyDescent="0.25">
      <c r="F64940" s="11"/>
      <c r="G64940" s="11"/>
      <c r="H64940" s="11"/>
    </row>
    <row r="64941" spans="6:8" x14ac:dyDescent="0.25">
      <c r="F64941" s="11"/>
      <c r="G64941" s="11"/>
      <c r="H64941" s="11"/>
    </row>
    <row r="64942" spans="6:8" x14ac:dyDescent="0.25">
      <c r="F64942" s="11"/>
      <c r="G64942" s="11"/>
      <c r="H64942" s="11"/>
    </row>
    <row r="64943" spans="6:8" x14ac:dyDescent="0.25">
      <c r="F64943" s="11"/>
      <c r="G64943" s="11"/>
      <c r="H64943" s="11"/>
    </row>
    <row r="64944" spans="6:8" x14ac:dyDescent="0.25">
      <c r="F64944" s="11"/>
      <c r="G64944" s="11"/>
      <c r="H64944" s="11"/>
    </row>
    <row r="64945" spans="6:8" x14ac:dyDescent="0.25">
      <c r="F64945" s="11"/>
      <c r="G64945" s="11"/>
      <c r="H64945" s="11"/>
    </row>
    <row r="64946" spans="6:8" x14ac:dyDescent="0.25">
      <c r="F64946" s="11"/>
      <c r="G64946" s="11"/>
      <c r="H64946" s="11"/>
    </row>
    <row r="64947" spans="6:8" x14ac:dyDescent="0.25">
      <c r="F64947" s="11"/>
      <c r="G64947" s="11"/>
      <c r="H64947" s="11"/>
    </row>
    <row r="64948" spans="6:8" x14ac:dyDescent="0.25">
      <c r="F64948" s="11"/>
      <c r="G64948" s="11"/>
      <c r="H64948" s="11"/>
    </row>
    <row r="64949" spans="6:8" x14ac:dyDescent="0.25">
      <c r="F64949" s="11"/>
      <c r="G64949" s="11"/>
      <c r="H64949" s="11"/>
    </row>
    <row r="64950" spans="6:8" x14ac:dyDescent="0.25">
      <c r="F64950" s="11"/>
      <c r="G64950" s="11"/>
      <c r="H64950" s="11"/>
    </row>
    <row r="64951" spans="6:8" x14ac:dyDescent="0.25">
      <c r="F64951" s="11"/>
      <c r="G64951" s="11"/>
      <c r="H64951" s="11"/>
    </row>
    <row r="64952" spans="6:8" x14ac:dyDescent="0.25">
      <c r="F64952" s="11"/>
      <c r="G64952" s="11"/>
      <c r="H64952" s="11"/>
    </row>
    <row r="64953" spans="6:8" x14ac:dyDescent="0.25">
      <c r="F64953" s="11"/>
      <c r="G64953" s="11"/>
      <c r="H64953" s="11"/>
    </row>
    <row r="64954" spans="6:8" x14ac:dyDescent="0.25">
      <c r="F64954" s="11"/>
      <c r="G64954" s="11"/>
      <c r="H64954" s="11"/>
    </row>
    <row r="64955" spans="6:8" x14ac:dyDescent="0.25">
      <c r="F64955" s="11"/>
      <c r="G64955" s="11"/>
      <c r="H64955" s="11"/>
    </row>
    <row r="64956" spans="6:8" x14ac:dyDescent="0.25">
      <c r="F64956" s="11"/>
      <c r="G64956" s="11"/>
      <c r="H64956" s="11"/>
    </row>
    <row r="64957" spans="6:8" x14ac:dyDescent="0.25">
      <c r="F64957" s="11"/>
      <c r="G64957" s="11"/>
      <c r="H64957" s="11"/>
    </row>
    <row r="64958" spans="6:8" x14ac:dyDescent="0.25">
      <c r="F64958" s="11"/>
      <c r="G64958" s="11"/>
      <c r="H64958" s="11"/>
    </row>
    <row r="64959" spans="6:8" x14ac:dyDescent="0.25">
      <c r="F64959" s="11"/>
      <c r="G64959" s="11"/>
      <c r="H64959" s="11"/>
    </row>
    <row r="64960" spans="6:8" x14ac:dyDescent="0.25">
      <c r="F64960" s="11"/>
      <c r="G64960" s="11"/>
      <c r="H64960" s="11"/>
    </row>
    <row r="64961" spans="6:8" x14ac:dyDescent="0.25">
      <c r="F64961" s="11"/>
      <c r="G64961" s="11"/>
      <c r="H64961" s="11"/>
    </row>
    <row r="64962" spans="6:8" x14ac:dyDescent="0.25">
      <c r="F64962" s="11"/>
      <c r="G64962" s="11"/>
      <c r="H64962" s="11"/>
    </row>
    <row r="64963" spans="6:8" x14ac:dyDescent="0.25">
      <c r="F64963" s="11"/>
      <c r="G64963" s="11"/>
      <c r="H64963" s="11"/>
    </row>
    <row r="64964" spans="6:8" x14ac:dyDescent="0.25">
      <c r="F64964" s="11"/>
      <c r="G64964" s="11"/>
      <c r="H64964" s="11"/>
    </row>
    <row r="64965" spans="6:8" x14ac:dyDescent="0.25">
      <c r="F64965" s="11"/>
      <c r="G64965" s="11"/>
      <c r="H64965" s="11"/>
    </row>
    <row r="64966" spans="6:8" x14ac:dyDescent="0.25">
      <c r="F64966" s="11"/>
      <c r="G64966" s="11"/>
      <c r="H64966" s="11"/>
    </row>
    <row r="64967" spans="6:8" x14ac:dyDescent="0.25">
      <c r="F64967" s="11"/>
      <c r="G64967" s="11"/>
      <c r="H64967" s="11"/>
    </row>
    <row r="64968" spans="6:8" x14ac:dyDescent="0.25">
      <c r="F64968" s="11"/>
      <c r="G64968" s="11"/>
      <c r="H64968" s="11"/>
    </row>
    <row r="64969" spans="6:8" x14ac:dyDescent="0.25">
      <c r="F64969" s="11"/>
      <c r="G64969" s="11"/>
      <c r="H64969" s="11"/>
    </row>
    <row r="64970" spans="6:8" x14ac:dyDescent="0.25">
      <c r="F64970" s="11"/>
      <c r="G64970" s="11"/>
      <c r="H64970" s="11"/>
    </row>
    <row r="64971" spans="6:8" x14ac:dyDescent="0.25">
      <c r="F64971" s="11"/>
      <c r="G64971" s="11"/>
      <c r="H64971" s="11"/>
    </row>
    <row r="64972" spans="6:8" x14ac:dyDescent="0.25">
      <c r="F64972" s="11"/>
      <c r="G64972" s="11"/>
      <c r="H64972" s="11"/>
    </row>
    <row r="64973" spans="6:8" x14ac:dyDescent="0.25">
      <c r="F64973" s="11"/>
      <c r="G64973" s="11"/>
      <c r="H64973" s="11"/>
    </row>
    <row r="64974" spans="6:8" x14ac:dyDescent="0.25">
      <c r="F64974" s="11"/>
      <c r="G64974" s="11"/>
      <c r="H64974" s="11"/>
    </row>
    <row r="64975" spans="6:8" x14ac:dyDescent="0.25">
      <c r="F64975" s="11"/>
      <c r="G64975" s="11"/>
      <c r="H64975" s="11"/>
    </row>
    <row r="64976" spans="6:8" x14ac:dyDescent="0.25">
      <c r="F64976" s="11"/>
      <c r="G64976" s="11"/>
      <c r="H64976" s="11"/>
    </row>
    <row r="64977" spans="6:8" x14ac:dyDescent="0.25">
      <c r="F64977" s="11"/>
      <c r="G64977" s="11"/>
      <c r="H64977" s="11"/>
    </row>
    <row r="64978" spans="6:8" x14ac:dyDescent="0.25">
      <c r="F64978" s="11"/>
      <c r="G64978" s="11"/>
      <c r="H64978" s="11"/>
    </row>
    <row r="64979" spans="6:8" x14ac:dyDescent="0.25">
      <c r="F64979" s="11"/>
      <c r="G64979" s="11"/>
      <c r="H64979" s="11"/>
    </row>
    <row r="64980" spans="6:8" x14ac:dyDescent="0.25">
      <c r="F64980" s="11"/>
      <c r="G64980" s="11"/>
      <c r="H64980" s="11"/>
    </row>
    <row r="64981" spans="6:8" x14ac:dyDescent="0.25">
      <c r="F64981" s="11"/>
      <c r="G64981" s="11"/>
      <c r="H64981" s="11"/>
    </row>
    <row r="64982" spans="6:8" x14ac:dyDescent="0.25">
      <c r="F64982" s="11"/>
      <c r="G64982" s="11"/>
      <c r="H64982" s="11"/>
    </row>
    <row r="64983" spans="6:8" x14ac:dyDescent="0.25">
      <c r="F64983" s="11"/>
      <c r="G64983" s="11"/>
      <c r="H64983" s="11"/>
    </row>
    <row r="64984" spans="6:8" x14ac:dyDescent="0.25">
      <c r="F64984" s="11"/>
      <c r="G64984" s="11"/>
      <c r="H64984" s="11"/>
    </row>
    <row r="64985" spans="6:8" x14ac:dyDescent="0.25">
      <c r="F64985" s="11"/>
      <c r="G64985" s="11"/>
      <c r="H64985" s="11"/>
    </row>
    <row r="64986" spans="6:8" x14ac:dyDescent="0.25">
      <c r="F64986" s="11"/>
      <c r="G64986" s="11"/>
      <c r="H64986" s="11"/>
    </row>
    <row r="64987" spans="6:8" x14ac:dyDescent="0.25">
      <c r="F64987" s="11"/>
      <c r="G64987" s="11"/>
      <c r="H64987" s="11"/>
    </row>
    <row r="64988" spans="6:8" x14ac:dyDescent="0.25">
      <c r="F64988" s="11"/>
      <c r="G64988" s="11"/>
      <c r="H64988" s="11"/>
    </row>
    <row r="64989" spans="6:8" x14ac:dyDescent="0.25">
      <c r="F64989" s="11"/>
      <c r="G64989" s="11"/>
      <c r="H64989" s="11"/>
    </row>
    <row r="64990" spans="6:8" x14ac:dyDescent="0.25">
      <c r="F64990" s="11"/>
      <c r="G64990" s="11"/>
      <c r="H64990" s="11"/>
    </row>
    <row r="64991" spans="6:8" x14ac:dyDescent="0.25">
      <c r="F64991" s="11"/>
      <c r="G64991" s="11"/>
      <c r="H64991" s="11"/>
    </row>
    <row r="64992" spans="6:8" x14ac:dyDescent="0.25">
      <c r="F64992" s="11"/>
      <c r="G64992" s="11"/>
      <c r="H64992" s="11"/>
    </row>
    <row r="64993" spans="6:8" x14ac:dyDescent="0.25">
      <c r="F64993" s="11"/>
      <c r="G64993" s="11"/>
      <c r="H64993" s="11"/>
    </row>
    <row r="64994" spans="6:8" x14ac:dyDescent="0.25">
      <c r="F64994" s="11"/>
      <c r="G64994" s="11"/>
      <c r="H64994" s="11"/>
    </row>
    <row r="64995" spans="6:8" x14ac:dyDescent="0.25">
      <c r="F64995" s="11"/>
      <c r="G64995" s="11"/>
      <c r="H64995" s="11"/>
    </row>
    <row r="64996" spans="6:8" x14ac:dyDescent="0.25">
      <c r="F64996" s="11"/>
      <c r="G64996" s="11"/>
      <c r="H64996" s="11"/>
    </row>
    <row r="64997" spans="6:8" x14ac:dyDescent="0.25">
      <c r="F64997" s="11"/>
      <c r="G64997" s="11"/>
      <c r="H64997" s="11"/>
    </row>
    <row r="64998" spans="6:8" x14ac:dyDescent="0.25">
      <c r="F64998" s="11"/>
      <c r="G64998" s="11"/>
      <c r="H64998" s="11"/>
    </row>
    <row r="64999" spans="6:8" x14ac:dyDescent="0.25">
      <c r="F64999" s="11"/>
      <c r="G64999" s="11"/>
      <c r="H64999" s="11"/>
    </row>
    <row r="65000" spans="6:8" x14ac:dyDescent="0.25">
      <c r="F65000" s="11"/>
      <c r="G65000" s="11"/>
      <c r="H65000" s="11"/>
    </row>
    <row r="65001" spans="6:8" x14ac:dyDescent="0.25">
      <c r="F65001" s="11"/>
      <c r="G65001" s="11"/>
      <c r="H65001" s="11"/>
    </row>
    <row r="65002" spans="6:8" x14ac:dyDescent="0.25">
      <c r="F65002" s="11"/>
      <c r="G65002" s="11"/>
      <c r="H65002" s="11"/>
    </row>
    <row r="65003" spans="6:8" x14ac:dyDescent="0.25">
      <c r="F65003" s="11"/>
      <c r="G65003" s="11"/>
      <c r="H65003" s="11"/>
    </row>
    <row r="65004" spans="6:8" x14ac:dyDescent="0.25">
      <c r="F65004" s="11"/>
      <c r="G65004" s="11"/>
      <c r="H65004" s="11"/>
    </row>
    <row r="65005" spans="6:8" x14ac:dyDescent="0.25">
      <c r="F65005" s="11"/>
      <c r="G65005" s="11"/>
      <c r="H65005" s="11"/>
    </row>
    <row r="65006" spans="6:8" x14ac:dyDescent="0.25">
      <c r="F65006" s="11"/>
      <c r="G65006" s="11"/>
      <c r="H65006" s="11"/>
    </row>
    <row r="65007" spans="6:8" x14ac:dyDescent="0.25">
      <c r="F65007" s="11"/>
      <c r="G65007" s="11"/>
      <c r="H65007" s="11"/>
    </row>
    <row r="65008" spans="6:8" x14ac:dyDescent="0.25">
      <c r="F65008" s="11"/>
      <c r="G65008" s="11"/>
      <c r="H65008" s="11"/>
    </row>
    <row r="65009" spans="6:8" x14ac:dyDescent="0.25">
      <c r="F65009" s="11"/>
      <c r="G65009" s="11"/>
      <c r="H65009" s="11"/>
    </row>
    <row r="65010" spans="6:8" x14ac:dyDescent="0.25">
      <c r="F65010" s="11"/>
      <c r="G65010" s="11"/>
      <c r="H65010" s="11"/>
    </row>
    <row r="65011" spans="6:8" x14ac:dyDescent="0.25">
      <c r="F65011" s="11"/>
      <c r="G65011" s="11"/>
      <c r="H65011" s="11"/>
    </row>
    <row r="65012" spans="6:8" x14ac:dyDescent="0.25">
      <c r="F65012" s="11"/>
      <c r="G65012" s="11"/>
      <c r="H65012" s="11"/>
    </row>
    <row r="65013" spans="6:8" x14ac:dyDescent="0.25">
      <c r="F65013" s="11"/>
      <c r="G65013" s="11"/>
      <c r="H65013" s="11"/>
    </row>
    <row r="65014" spans="6:8" x14ac:dyDescent="0.25">
      <c r="F65014" s="11"/>
      <c r="G65014" s="11"/>
      <c r="H65014" s="11"/>
    </row>
    <row r="65015" spans="6:8" x14ac:dyDescent="0.25">
      <c r="F65015" s="11"/>
      <c r="G65015" s="11"/>
      <c r="H65015" s="11"/>
    </row>
    <row r="65016" spans="6:8" x14ac:dyDescent="0.25">
      <c r="F65016" s="11"/>
      <c r="G65016" s="11"/>
      <c r="H65016" s="11"/>
    </row>
    <row r="65017" spans="6:8" x14ac:dyDescent="0.25">
      <c r="F65017" s="11"/>
      <c r="G65017" s="11"/>
      <c r="H65017" s="11"/>
    </row>
    <row r="65018" spans="6:8" x14ac:dyDescent="0.25">
      <c r="F65018" s="11"/>
      <c r="G65018" s="11"/>
      <c r="H65018" s="11"/>
    </row>
    <row r="65019" spans="6:8" x14ac:dyDescent="0.25">
      <c r="F65019" s="11"/>
      <c r="G65019" s="11"/>
      <c r="H65019" s="11"/>
    </row>
    <row r="65020" spans="6:8" x14ac:dyDescent="0.25">
      <c r="F65020" s="11"/>
      <c r="G65020" s="11"/>
      <c r="H65020" s="11"/>
    </row>
    <row r="65021" spans="6:8" x14ac:dyDescent="0.25">
      <c r="F65021" s="11"/>
      <c r="G65021" s="11"/>
      <c r="H65021" s="11"/>
    </row>
    <row r="65022" spans="6:8" x14ac:dyDescent="0.25">
      <c r="F65022" s="11"/>
      <c r="G65022" s="11"/>
      <c r="H65022" s="11"/>
    </row>
    <row r="65023" spans="6:8" x14ac:dyDescent="0.25">
      <c r="F65023" s="11"/>
      <c r="G65023" s="11"/>
      <c r="H65023" s="11"/>
    </row>
    <row r="65024" spans="6:8" x14ac:dyDescent="0.25">
      <c r="F65024" s="11"/>
      <c r="G65024" s="11"/>
      <c r="H65024" s="11"/>
    </row>
    <row r="65025" spans="6:8" x14ac:dyDescent="0.25">
      <c r="F65025" s="11"/>
      <c r="G65025" s="11"/>
      <c r="H65025" s="11"/>
    </row>
    <row r="65026" spans="6:8" x14ac:dyDescent="0.25">
      <c r="F65026" s="11"/>
      <c r="G65026" s="11"/>
      <c r="H65026" s="11"/>
    </row>
    <row r="65027" spans="6:8" x14ac:dyDescent="0.25">
      <c r="F65027" s="11"/>
      <c r="G65027" s="11"/>
      <c r="H65027" s="11"/>
    </row>
    <row r="65028" spans="6:8" x14ac:dyDescent="0.25">
      <c r="F65028" s="11"/>
      <c r="G65028" s="11"/>
      <c r="H65028" s="11"/>
    </row>
    <row r="65029" spans="6:8" x14ac:dyDescent="0.25">
      <c r="F65029" s="11"/>
      <c r="G65029" s="11"/>
      <c r="H65029" s="11"/>
    </row>
    <row r="65030" spans="6:8" x14ac:dyDescent="0.25">
      <c r="F65030" s="11"/>
      <c r="G65030" s="11"/>
      <c r="H65030" s="11"/>
    </row>
    <row r="65031" spans="6:8" x14ac:dyDescent="0.25">
      <c r="F65031" s="11"/>
      <c r="G65031" s="11"/>
      <c r="H65031" s="11"/>
    </row>
    <row r="65032" spans="6:8" x14ac:dyDescent="0.25">
      <c r="F65032" s="11"/>
      <c r="G65032" s="11"/>
      <c r="H65032" s="11"/>
    </row>
    <row r="65033" spans="6:8" x14ac:dyDescent="0.25">
      <c r="F65033" s="11"/>
      <c r="G65033" s="11"/>
      <c r="H65033" s="11"/>
    </row>
    <row r="65034" spans="6:8" x14ac:dyDescent="0.25">
      <c r="F65034" s="11"/>
      <c r="G65034" s="11"/>
      <c r="H65034" s="11"/>
    </row>
    <row r="65035" spans="6:8" x14ac:dyDescent="0.25">
      <c r="F65035" s="11"/>
      <c r="G65035" s="11"/>
      <c r="H65035" s="11"/>
    </row>
    <row r="65036" spans="6:8" x14ac:dyDescent="0.25">
      <c r="F65036" s="11"/>
      <c r="G65036" s="11"/>
      <c r="H65036" s="11"/>
    </row>
    <row r="65037" spans="6:8" x14ac:dyDescent="0.25">
      <c r="F65037" s="11"/>
      <c r="G65037" s="11"/>
      <c r="H65037" s="11"/>
    </row>
    <row r="65038" spans="6:8" x14ac:dyDescent="0.25">
      <c r="F65038" s="11"/>
      <c r="G65038" s="11"/>
      <c r="H65038" s="11"/>
    </row>
    <row r="65039" spans="6:8" x14ac:dyDescent="0.25">
      <c r="F65039" s="11"/>
      <c r="G65039" s="11"/>
      <c r="H65039" s="11"/>
    </row>
    <row r="65040" spans="6:8" x14ac:dyDescent="0.25">
      <c r="F65040" s="11"/>
      <c r="G65040" s="11"/>
      <c r="H65040" s="11"/>
    </row>
    <row r="65041" spans="6:8" x14ac:dyDescent="0.25">
      <c r="F65041" s="11"/>
      <c r="G65041" s="11"/>
      <c r="H65041" s="11"/>
    </row>
    <row r="65042" spans="6:8" x14ac:dyDescent="0.25">
      <c r="F65042" s="11"/>
      <c r="G65042" s="11"/>
      <c r="H65042" s="11"/>
    </row>
    <row r="65043" spans="6:8" x14ac:dyDescent="0.25">
      <c r="F65043" s="11"/>
      <c r="G65043" s="11"/>
      <c r="H65043" s="11"/>
    </row>
    <row r="65044" spans="6:8" x14ac:dyDescent="0.25">
      <c r="F65044" s="11"/>
      <c r="G65044" s="11"/>
      <c r="H65044" s="11"/>
    </row>
    <row r="65045" spans="6:8" x14ac:dyDescent="0.25">
      <c r="F65045" s="11"/>
      <c r="G65045" s="11"/>
      <c r="H65045" s="11"/>
    </row>
    <row r="65046" spans="6:8" x14ac:dyDescent="0.25">
      <c r="F65046" s="11"/>
      <c r="G65046" s="11"/>
      <c r="H65046" s="11"/>
    </row>
    <row r="65047" spans="6:8" x14ac:dyDescent="0.25">
      <c r="F65047" s="11"/>
      <c r="G65047" s="11"/>
      <c r="H65047" s="11"/>
    </row>
    <row r="65048" spans="6:8" x14ac:dyDescent="0.25">
      <c r="F65048" s="11"/>
      <c r="G65048" s="11"/>
      <c r="H65048" s="11"/>
    </row>
    <row r="65049" spans="6:8" x14ac:dyDescent="0.25">
      <c r="F65049" s="11"/>
      <c r="G65049" s="11"/>
      <c r="H65049" s="11"/>
    </row>
    <row r="65050" spans="6:8" x14ac:dyDescent="0.25">
      <c r="F65050" s="11"/>
      <c r="G65050" s="11"/>
      <c r="H65050" s="11"/>
    </row>
    <row r="65051" spans="6:8" x14ac:dyDescent="0.25">
      <c r="F65051" s="11"/>
      <c r="G65051" s="11"/>
      <c r="H65051" s="11"/>
    </row>
    <row r="65052" spans="6:8" x14ac:dyDescent="0.25">
      <c r="F65052" s="11"/>
      <c r="G65052" s="11"/>
      <c r="H65052" s="11"/>
    </row>
    <row r="65053" spans="6:8" x14ac:dyDescent="0.25">
      <c r="F65053" s="11"/>
      <c r="G65053" s="11"/>
      <c r="H65053" s="11"/>
    </row>
    <row r="65054" spans="6:8" x14ac:dyDescent="0.25">
      <c r="F65054" s="11"/>
      <c r="G65054" s="11"/>
      <c r="H65054" s="11"/>
    </row>
    <row r="65055" spans="6:8" x14ac:dyDescent="0.25">
      <c r="F65055" s="11"/>
      <c r="G65055" s="11"/>
      <c r="H65055" s="11"/>
    </row>
    <row r="65056" spans="6:8" x14ac:dyDescent="0.25">
      <c r="F65056" s="11"/>
      <c r="G65056" s="11"/>
      <c r="H65056" s="11"/>
    </row>
    <row r="65057" spans="6:8" x14ac:dyDescent="0.25">
      <c r="F65057" s="11"/>
      <c r="G65057" s="11"/>
      <c r="H65057" s="11"/>
    </row>
    <row r="65058" spans="6:8" x14ac:dyDescent="0.25">
      <c r="F65058" s="11"/>
      <c r="G65058" s="11"/>
      <c r="H65058" s="11"/>
    </row>
    <row r="65059" spans="6:8" x14ac:dyDescent="0.25">
      <c r="F65059" s="11"/>
      <c r="G65059" s="11"/>
      <c r="H65059" s="11"/>
    </row>
    <row r="65060" spans="6:8" x14ac:dyDescent="0.25">
      <c r="F65060" s="11"/>
      <c r="G65060" s="11"/>
      <c r="H65060" s="11"/>
    </row>
    <row r="65061" spans="6:8" x14ac:dyDescent="0.25">
      <c r="F65061" s="11"/>
      <c r="G65061" s="11"/>
      <c r="H65061" s="11"/>
    </row>
    <row r="65062" spans="6:8" x14ac:dyDescent="0.25">
      <c r="F65062" s="11"/>
      <c r="G65062" s="11"/>
      <c r="H65062" s="11"/>
    </row>
    <row r="65063" spans="6:8" x14ac:dyDescent="0.25">
      <c r="F65063" s="11"/>
      <c r="G65063" s="11"/>
      <c r="H65063" s="11"/>
    </row>
    <row r="65064" spans="6:8" x14ac:dyDescent="0.25">
      <c r="F65064" s="11"/>
      <c r="G65064" s="11"/>
      <c r="H65064" s="11"/>
    </row>
    <row r="65065" spans="6:8" x14ac:dyDescent="0.25">
      <c r="F65065" s="11"/>
      <c r="G65065" s="11"/>
      <c r="H65065" s="11"/>
    </row>
    <row r="65066" spans="6:8" x14ac:dyDescent="0.25">
      <c r="F65066" s="11"/>
      <c r="G65066" s="11"/>
      <c r="H65066" s="11"/>
    </row>
    <row r="65067" spans="6:8" x14ac:dyDescent="0.25">
      <c r="F65067" s="11"/>
      <c r="G65067" s="11"/>
      <c r="H65067" s="11"/>
    </row>
    <row r="65068" spans="6:8" x14ac:dyDescent="0.25">
      <c r="F65068" s="11"/>
      <c r="G65068" s="11"/>
      <c r="H65068" s="11"/>
    </row>
    <row r="65069" spans="6:8" x14ac:dyDescent="0.25">
      <c r="F65069" s="11"/>
      <c r="G65069" s="11"/>
      <c r="H65069" s="11"/>
    </row>
    <row r="65070" spans="6:8" x14ac:dyDescent="0.25">
      <c r="F65070" s="11"/>
      <c r="G65070" s="11"/>
      <c r="H65070" s="11"/>
    </row>
    <row r="65071" spans="6:8" x14ac:dyDescent="0.25">
      <c r="F65071" s="11"/>
      <c r="G65071" s="11"/>
      <c r="H65071" s="11"/>
    </row>
    <row r="65072" spans="6:8" x14ac:dyDescent="0.25">
      <c r="F65072" s="11"/>
      <c r="G65072" s="11"/>
      <c r="H65072" s="11"/>
    </row>
    <row r="65073" spans="6:8" x14ac:dyDescent="0.25">
      <c r="F65073" s="11"/>
      <c r="G65073" s="11"/>
      <c r="H65073" s="11"/>
    </row>
    <row r="65074" spans="6:8" x14ac:dyDescent="0.25">
      <c r="F65074" s="11"/>
      <c r="G65074" s="11"/>
      <c r="H65074" s="11"/>
    </row>
    <row r="65075" spans="6:8" x14ac:dyDescent="0.25">
      <c r="F65075" s="11"/>
      <c r="G65075" s="11"/>
      <c r="H65075" s="11"/>
    </row>
    <row r="65076" spans="6:8" x14ac:dyDescent="0.25">
      <c r="F65076" s="11"/>
      <c r="G65076" s="11"/>
      <c r="H65076" s="11"/>
    </row>
    <row r="65077" spans="6:8" x14ac:dyDescent="0.25">
      <c r="F65077" s="11"/>
      <c r="G65077" s="11"/>
      <c r="H65077" s="11"/>
    </row>
    <row r="65078" spans="6:8" x14ac:dyDescent="0.25">
      <c r="F65078" s="11"/>
      <c r="G65078" s="11"/>
      <c r="H65078" s="11"/>
    </row>
    <row r="65079" spans="6:8" x14ac:dyDescent="0.25">
      <c r="F65079" s="11"/>
      <c r="G65079" s="11"/>
      <c r="H65079" s="11"/>
    </row>
    <row r="65080" spans="6:8" x14ac:dyDescent="0.25">
      <c r="F65080" s="11"/>
      <c r="G65080" s="11"/>
      <c r="H65080" s="11"/>
    </row>
    <row r="65081" spans="6:8" x14ac:dyDescent="0.25">
      <c r="F65081" s="11"/>
      <c r="G65081" s="11"/>
      <c r="H65081" s="11"/>
    </row>
    <row r="65082" spans="6:8" x14ac:dyDescent="0.25">
      <c r="F65082" s="11"/>
      <c r="G65082" s="11"/>
      <c r="H65082" s="11"/>
    </row>
    <row r="65083" spans="6:8" x14ac:dyDescent="0.25">
      <c r="F65083" s="11"/>
      <c r="G65083" s="11"/>
      <c r="H65083" s="11"/>
    </row>
    <row r="65084" spans="6:8" x14ac:dyDescent="0.25">
      <c r="F65084" s="11"/>
      <c r="G65084" s="11"/>
      <c r="H65084" s="11"/>
    </row>
    <row r="65085" spans="6:8" x14ac:dyDescent="0.25">
      <c r="F65085" s="11"/>
      <c r="G65085" s="11"/>
      <c r="H65085" s="11"/>
    </row>
    <row r="65086" spans="6:8" x14ac:dyDescent="0.25">
      <c r="F65086" s="11"/>
      <c r="G65086" s="11"/>
      <c r="H65086" s="11"/>
    </row>
    <row r="65087" spans="6:8" x14ac:dyDescent="0.25">
      <c r="F65087" s="11"/>
      <c r="G65087" s="11"/>
      <c r="H65087" s="11"/>
    </row>
    <row r="65088" spans="6:8" x14ac:dyDescent="0.25">
      <c r="F65088" s="11"/>
      <c r="G65088" s="11"/>
      <c r="H65088" s="11"/>
    </row>
    <row r="65089" spans="6:8" x14ac:dyDescent="0.25">
      <c r="F65089" s="11"/>
      <c r="G65089" s="11"/>
      <c r="H65089" s="11"/>
    </row>
    <row r="65090" spans="6:8" x14ac:dyDescent="0.25">
      <c r="F65090" s="11"/>
      <c r="G65090" s="11"/>
      <c r="H65090" s="11"/>
    </row>
    <row r="65091" spans="6:8" x14ac:dyDescent="0.25">
      <c r="F65091" s="11"/>
      <c r="G65091" s="11"/>
      <c r="H65091" s="11"/>
    </row>
    <row r="65092" spans="6:8" x14ac:dyDescent="0.25">
      <c r="F65092" s="11"/>
      <c r="G65092" s="11"/>
      <c r="H65092" s="11"/>
    </row>
    <row r="65093" spans="6:8" x14ac:dyDescent="0.25">
      <c r="F65093" s="11"/>
      <c r="G65093" s="11"/>
      <c r="H65093" s="11"/>
    </row>
    <row r="65094" spans="6:8" x14ac:dyDescent="0.25">
      <c r="F65094" s="11"/>
      <c r="G65094" s="11"/>
      <c r="H65094" s="11"/>
    </row>
    <row r="65095" spans="6:8" x14ac:dyDescent="0.25">
      <c r="F65095" s="11"/>
      <c r="G65095" s="11"/>
      <c r="H65095" s="11"/>
    </row>
    <row r="65096" spans="6:8" x14ac:dyDescent="0.25">
      <c r="F65096" s="11"/>
      <c r="G65096" s="11"/>
      <c r="H65096" s="11"/>
    </row>
    <row r="65097" spans="6:8" x14ac:dyDescent="0.25">
      <c r="F65097" s="11"/>
      <c r="G65097" s="11"/>
      <c r="H65097" s="11"/>
    </row>
    <row r="65098" spans="6:8" x14ac:dyDescent="0.25">
      <c r="F65098" s="11"/>
      <c r="G65098" s="11"/>
      <c r="H65098" s="11"/>
    </row>
    <row r="65099" spans="6:8" x14ac:dyDescent="0.25">
      <c r="F65099" s="11"/>
      <c r="G65099" s="11"/>
      <c r="H65099" s="11"/>
    </row>
    <row r="65100" spans="6:8" x14ac:dyDescent="0.25">
      <c r="F65100" s="11"/>
      <c r="G65100" s="11"/>
      <c r="H65100" s="11"/>
    </row>
    <row r="65101" spans="6:8" x14ac:dyDescent="0.25">
      <c r="F65101" s="11"/>
      <c r="G65101" s="11"/>
      <c r="H65101" s="11"/>
    </row>
    <row r="65102" spans="6:8" x14ac:dyDescent="0.25">
      <c r="F65102" s="11"/>
      <c r="G65102" s="11"/>
      <c r="H65102" s="11"/>
    </row>
    <row r="65103" spans="6:8" x14ac:dyDescent="0.25">
      <c r="F65103" s="11"/>
      <c r="G65103" s="11"/>
      <c r="H65103" s="11"/>
    </row>
    <row r="65104" spans="6:8" x14ac:dyDescent="0.25">
      <c r="F65104" s="11"/>
      <c r="G65104" s="11"/>
      <c r="H65104" s="11"/>
    </row>
    <row r="65105" spans="6:8" x14ac:dyDescent="0.25">
      <c r="F65105" s="11"/>
      <c r="G65105" s="11"/>
      <c r="H65105" s="11"/>
    </row>
    <row r="65106" spans="6:8" x14ac:dyDescent="0.25">
      <c r="F65106" s="11"/>
      <c r="G65106" s="11"/>
      <c r="H65106" s="11"/>
    </row>
    <row r="65107" spans="6:8" x14ac:dyDescent="0.25">
      <c r="F65107" s="11"/>
      <c r="G65107" s="11"/>
      <c r="H65107" s="11"/>
    </row>
    <row r="65108" spans="6:8" x14ac:dyDescent="0.25">
      <c r="F65108" s="11"/>
      <c r="G65108" s="11"/>
      <c r="H65108" s="11"/>
    </row>
    <row r="65109" spans="6:8" x14ac:dyDescent="0.25">
      <c r="F65109" s="11"/>
      <c r="G65109" s="11"/>
      <c r="H65109" s="11"/>
    </row>
    <row r="65110" spans="6:8" x14ac:dyDescent="0.25">
      <c r="F65110" s="11"/>
      <c r="G65110" s="11"/>
      <c r="H65110" s="11"/>
    </row>
    <row r="65111" spans="6:8" x14ac:dyDescent="0.25">
      <c r="F65111" s="11"/>
      <c r="G65111" s="11"/>
      <c r="H65111" s="11"/>
    </row>
    <row r="65112" spans="6:8" x14ac:dyDescent="0.25">
      <c r="F65112" s="11"/>
      <c r="G65112" s="11"/>
      <c r="H65112" s="11"/>
    </row>
    <row r="65113" spans="6:8" x14ac:dyDescent="0.25">
      <c r="F65113" s="11"/>
      <c r="G65113" s="11"/>
      <c r="H65113" s="11"/>
    </row>
    <row r="65114" spans="6:8" x14ac:dyDescent="0.25">
      <c r="F65114" s="11"/>
      <c r="G65114" s="11"/>
      <c r="H65114" s="11"/>
    </row>
    <row r="65115" spans="6:8" x14ac:dyDescent="0.25">
      <c r="F65115" s="11"/>
      <c r="G65115" s="11"/>
      <c r="H65115" s="11"/>
    </row>
    <row r="65116" spans="6:8" x14ac:dyDescent="0.25">
      <c r="F65116" s="11"/>
      <c r="G65116" s="11"/>
      <c r="H65116" s="11"/>
    </row>
    <row r="65117" spans="6:8" x14ac:dyDescent="0.25">
      <c r="F65117" s="11"/>
      <c r="G65117" s="11"/>
      <c r="H65117" s="11"/>
    </row>
    <row r="65118" spans="6:8" x14ac:dyDescent="0.25">
      <c r="F65118" s="11"/>
      <c r="G65118" s="11"/>
      <c r="H65118" s="11"/>
    </row>
    <row r="65119" spans="6:8" x14ac:dyDescent="0.25">
      <c r="F65119" s="11"/>
      <c r="G65119" s="11"/>
      <c r="H65119" s="11"/>
    </row>
    <row r="65120" spans="6:8" x14ac:dyDescent="0.25">
      <c r="F65120" s="11"/>
      <c r="G65120" s="11"/>
      <c r="H65120" s="11"/>
    </row>
    <row r="65121" spans="6:8" x14ac:dyDescent="0.25">
      <c r="F65121" s="11"/>
      <c r="G65121" s="11"/>
      <c r="H65121" s="11"/>
    </row>
    <row r="65122" spans="6:8" x14ac:dyDescent="0.25">
      <c r="F65122" s="11"/>
      <c r="G65122" s="11"/>
      <c r="H65122" s="11"/>
    </row>
    <row r="65123" spans="6:8" x14ac:dyDescent="0.25">
      <c r="F65123" s="11"/>
      <c r="G65123" s="11"/>
      <c r="H65123" s="11"/>
    </row>
    <row r="65124" spans="6:8" x14ac:dyDescent="0.25">
      <c r="F65124" s="11"/>
      <c r="G65124" s="11"/>
      <c r="H65124" s="11"/>
    </row>
    <row r="65125" spans="6:8" x14ac:dyDescent="0.25">
      <c r="F65125" s="11"/>
      <c r="G65125" s="11"/>
      <c r="H65125" s="11"/>
    </row>
    <row r="65126" spans="6:8" x14ac:dyDescent="0.25">
      <c r="F65126" s="11"/>
      <c r="G65126" s="11"/>
      <c r="H65126" s="11"/>
    </row>
    <row r="65127" spans="6:8" x14ac:dyDescent="0.25">
      <c r="F65127" s="11"/>
      <c r="G65127" s="11"/>
      <c r="H65127" s="11"/>
    </row>
    <row r="65128" spans="6:8" x14ac:dyDescent="0.25">
      <c r="F65128" s="11"/>
      <c r="G65128" s="11"/>
      <c r="H65128" s="11"/>
    </row>
    <row r="65129" spans="6:8" x14ac:dyDescent="0.25">
      <c r="F65129" s="11"/>
      <c r="G65129" s="11"/>
      <c r="H65129" s="11"/>
    </row>
    <row r="65130" spans="6:8" x14ac:dyDescent="0.25">
      <c r="F65130" s="11"/>
      <c r="G65130" s="11"/>
      <c r="H65130" s="11"/>
    </row>
    <row r="65131" spans="6:8" x14ac:dyDescent="0.25">
      <c r="F65131" s="11"/>
      <c r="G65131" s="11"/>
      <c r="H65131" s="11"/>
    </row>
    <row r="65132" spans="6:8" x14ac:dyDescent="0.25">
      <c r="F65132" s="11"/>
      <c r="G65132" s="11"/>
      <c r="H65132" s="11"/>
    </row>
    <row r="65133" spans="6:8" x14ac:dyDescent="0.25">
      <c r="F65133" s="11"/>
      <c r="G65133" s="11"/>
      <c r="H65133" s="11"/>
    </row>
    <row r="65134" spans="6:8" x14ac:dyDescent="0.25">
      <c r="F65134" s="11"/>
      <c r="G65134" s="11"/>
      <c r="H65134" s="11"/>
    </row>
    <row r="65135" spans="6:8" x14ac:dyDescent="0.25">
      <c r="F65135" s="11"/>
      <c r="G65135" s="11"/>
      <c r="H65135" s="11"/>
    </row>
    <row r="65136" spans="6:8" x14ac:dyDescent="0.25">
      <c r="F65136" s="11"/>
      <c r="G65136" s="11"/>
      <c r="H65136" s="11"/>
    </row>
    <row r="65137" spans="6:8" x14ac:dyDescent="0.25">
      <c r="F65137" s="11"/>
      <c r="G65137" s="11"/>
      <c r="H65137" s="11"/>
    </row>
    <row r="65138" spans="6:8" x14ac:dyDescent="0.25">
      <c r="F65138" s="11"/>
      <c r="G65138" s="11"/>
      <c r="H65138" s="11"/>
    </row>
    <row r="65139" spans="6:8" x14ac:dyDescent="0.25">
      <c r="F65139" s="11"/>
      <c r="G65139" s="11"/>
      <c r="H65139" s="11"/>
    </row>
    <row r="65140" spans="6:8" x14ac:dyDescent="0.25">
      <c r="F65140" s="11"/>
      <c r="G65140" s="11"/>
      <c r="H65140" s="11"/>
    </row>
    <row r="65141" spans="6:8" x14ac:dyDescent="0.25">
      <c r="F65141" s="11"/>
      <c r="G65141" s="11"/>
      <c r="H65141" s="11"/>
    </row>
    <row r="65142" spans="6:8" x14ac:dyDescent="0.25">
      <c r="F65142" s="11"/>
      <c r="G65142" s="11"/>
      <c r="H65142" s="11"/>
    </row>
    <row r="65143" spans="6:8" x14ac:dyDescent="0.25">
      <c r="F65143" s="11"/>
      <c r="G65143" s="11"/>
      <c r="H65143" s="11"/>
    </row>
    <row r="65144" spans="6:8" x14ac:dyDescent="0.25">
      <c r="F65144" s="11"/>
      <c r="G65144" s="11"/>
      <c r="H65144" s="11"/>
    </row>
    <row r="65145" spans="6:8" x14ac:dyDescent="0.25">
      <c r="F65145" s="11"/>
      <c r="G65145" s="11"/>
      <c r="H65145" s="11"/>
    </row>
    <row r="65146" spans="6:8" x14ac:dyDescent="0.25">
      <c r="F65146" s="11"/>
      <c r="G65146" s="11"/>
      <c r="H65146" s="11"/>
    </row>
    <row r="65147" spans="6:8" x14ac:dyDescent="0.25">
      <c r="F65147" s="11"/>
      <c r="G65147" s="11"/>
      <c r="H65147" s="11"/>
    </row>
    <row r="65148" spans="6:8" x14ac:dyDescent="0.25">
      <c r="F65148" s="11"/>
      <c r="G65148" s="11"/>
      <c r="H65148" s="11"/>
    </row>
    <row r="65149" spans="6:8" x14ac:dyDescent="0.25">
      <c r="F65149" s="11"/>
      <c r="G65149" s="11"/>
      <c r="H65149" s="11"/>
    </row>
    <row r="65150" spans="6:8" x14ac:dyDescent="0.25">
      <c r="F65150" s="11"/>
      <c r="G65150" s="11"/>
      <c r="H65150" s="11"/>
    </row>
    <row r="65151" spans="6:8" x14ac:dyDescent="0.25">
      <c r="F65151" s="11"/>
      <c r="G65151" s="11"/>
      <c r="H65151" s="11"/>
    </row>
    <row r="65152" spans="6:8" x14ac:dyDescent="0.25">
      <c r="F65152" s="11"/>
      <c r="G65152" s="11"/>
      <c r="H65152" s="11"/>
    </row>
    <row r="65153" spans="6:8" x14ac:dyDescent="0.25">
      <c r="F65153" s="11"/>
      <c r="G65153" s="11"/>
      <c r="H65153" s="11"/>
    </row>
    <row r="65154" spans="6:8" x14ac:dyDescent="0.25">
      <c r="F65154" s="11"/>
      <c r="G65154" s="11"/>
      <c r="H65154" s="11"/>
    </row>
    <row r="65155" spans="6:8" x14ac:dyDescent="0.25">
      <c r="F65155" s="11"/>
      <c r="G65155" s="11"/>
      <c r="H65155" s="11"/>
    </row>
    <row r="65156" spans="6:8" x14ac:dyDescent="0.25">
      <c r="F65156" s="11"/>
      <c r="G65156" s="11"/>
      <c r="H65156" s="11"/>
    </row>
    <row r="65157" spans="6:8" x14ac:dyDescent="0.25">
      <c r="F65157" s="11"/>
      <c r="G65157" s="11"/>
      <c r="H65157" s="11"/>
    </row>
    <row r="65158" spans="6:8" x14ac:dyDescent="0.25">
      <c r="F65158" s="11"/>
      <c r="G65158" s="11"/>
      <c r="H65158" s="11"/>
    </row>
    <row r="65159" spans="6:8" x14ac:dyDescent="0.25">
      <c r="F65159" s="11"/>
      <c r="G65159" s="11"/>
      <c r="H65159" s="11"/>
    </row>
    <row r="65160" spans="6:8" x14ac:dyDescent="0.25">
      <c r="F65160" s="11"/>
      <c r="G65160" s="11"/>
      <c r="H65160" s="11"/>
    </row>
    <row r="65161" spans="6:8" x14ac:dyDescent="0.25">
      <c r="F65161" s="11"/>
      <c r="G65161" s="11"/>
      <c r="H65161" s="11"/>
    </row>
    <row r="65162" spans="6:8" x14ac:dyDescent="0.25">
      <c r="F65162" s="11"/>
      <c r="G65162" s="11"/>
      <c r="H65162" s="11"/>
    </row>
    <row r="65163" spans="6:8" x14ac:dyDescent="0.25">
      <c r="F65163" s="11"/>
      <c r="G65163" s="11"/>
      <c r="H65163" s="11"/>
    </row>
    <row r="65164" spans="6:8" x14ac:dyDescent="0.25">
      <c r="F65164" s="11"/>
      <c r="G65164" s="11"/>
      <c r="H65164" s="11"/>
    </row>
    <row r="65165" spans="6:8" x14ac:dyDescent="0.25">
      <c r="F65165" s="11"/>
      <c r="G65165" s="11"/>
      <c r="H65165" s="11"/>
    </row>
    <row r="65166" spans="6:8" x14ac:dyDescent="0.25">
      <c r="F65166" s="11"/>
      <c r="G65166" s="11"/>
      <c r="H65166" s="11"/>
    </row>
    <row r="65167" spans="6:8" x14ac:dyDescent="0.25">
      <c r="F65167" s="11"/>
      <c r="G65167" s="11"/>
      <c r="H65167" s="11"/>
    </row>
    <row r="65168" spans="6:8" x14ac:dyDescent="0.25">
      <c r="F65168" s="11"/>
      <c r="G65168" s="11"/>
      <c r="H65168" s="11"/>
    </row>
    <row r="65169" spans="6:8" x14ac:dyDescent="0.25">
      <c r="F65169" s="11"/>
      <c r="G65169" s="11"/>
      <c r="H65169" s="11"/>
    </row>
    <row r="65170" spans="6:8" x14ac:dyDescent="0.25">
      <c r="F65170" s="11"/>
      <c r="G65170" s="11"/>
      <c r="H65170" s="11"/>
    </row>
    <row r="65171" spans="6:8" x14ac:dyDescent="0.25">
      <c r="F65171" s="11"/>
      <c r="G65171" s="11"/>
      <c r="H65171" s="11"/>
    </row>
    <row r="65172" spans="6:8" x14ac:dyDescent="0.25">
      <c r="F65172" s="11"/>
      <c r="G65172" s="11"/>
      <c r="H65172" s="11"/>
    </row>
    <row r="65173" spans="6:8" x14ac:dyDescent="0.25">
      <c r="F65173" s="11"/>
      <c r="G65173" s="11"/>
      <c r="H65173" s="11"/>
    </row>
    <row r="65174" spans="6:8" x14ac:dyDescent="0.25">
      <c r="F65174" s="11"/>
      <c r="G65174" s="11"/>
      <c r="H65174" s="11"/>
    </row>
    <row r="65175" spans="6:8" x14ac:dyDescent="0.25">
      <c r="F65175" s="11"/>
      <c r="G65175" s="11"/>
      <c r="H65175" s="11"/>
    </row>
    <row r="65176" spans="6:8" x14ac:dyDescent="0.25">
      <c r="F65176" s="11"/>
      <c r="G65176" s="11"/>
      <c r="H65176" s="11"/>
    </row>
    <row r="65177" spans="6:8" x14ac:dyDescent="0.25">
      <c r="F65177" s="11"/>
      <c r="G65177" s="11"/>
      <c r="H65177" s="11"/>
    </row>
    <row r="65178" spans="6:8" x14ac:dyDescent="0.25">
      <c r="F65178" s="11"/>
      <c r="G65178" s="11"/>
      <c r="H65178" s="11"/>
    </row>
    <row r="65179" spans="6:8" x14ac:dyDescent="0.25">
      <c r="F65179" s="11"/>
      <c r="G65179" s="11"/>
      <c r="H65179" s="11"/>
    </row>
    <row r="65180" spans="6:8" x14ac:dyDescent="0.25">
      <c r="F65180" s="11"/>
      <c r="G65180" s="11"/>
      <c r="H65180" s="11"/>
    </row>
    <row r="65181" spans="6:8" x14ac:dyDescent="0.25">
      <c r="F65181" s="11"/>
      <c r="G65181" s="11"/>
      <c r="H65181" s="11"/>
    </row>
    <row r="65182" spans="6:8" x14ac:dyDescent="0.25">
      <c r="F65182" s="11"/>
      <c r="G65182" s="11"/>
      <c r="H65182" s="11"/>
    </row>
    <row r="65183" spans="6:8" x14ac:dyDescent="0.25">
      <c r="F65183" s="11"/>
      <c r="G65183" s="11"/>
      <c r="H65183" s="11"/>
    </row>
    <row r="65184" spans="6:8" x14ac:dyDescent="0.25">
      <c r="F65184" s="11"/>
      <c r="G65184" s="11"/>
      <c r="H65184" s="11"/>
    </row>
    <row r="65185" spans="6:8" x14ac:dyDescent="0.25">
      <c r="F65185" s="11"/>
      <c r="G65185" s="11"/>
      <c r="H65185" s="11"/>
    </row>
    <row r="65186" spans="6:8" x14ac:dyDescent="0.25">
      <c r="F65186" s="11"/>
      <c r="G65186" s="11"/>
      <c r="H65186" s="11"/>
    </row>
    <row r="65187" spans="6:8" x14ac:dyDescent="0.25">
      <c r="F65187" s="11"/>
      <c r="G65187" s="11"/>
      <c r="H65187" s="11"/>
    </row>
    <row r="65188" spans="6:8" x14ac:dyDescent="0.25">
      <c r="F65188" s="11"/>
      <c r="G65188" s="11"/>
      <c r="H65188" s="11"/>
    </row>
    <row r="65189" spans="6:8" x14ac:dyDescent="0.25">
      <c r="F65189" s="11"/>
      <c r="G65189" s="11"/>
      <c r="H65189" s="11"/>
    </row>
    <row r="65190" spans="6:8" x14ac:dyDescent="0.25">
      <c r="F65190" s="11"/>
      <c r="G65190" s="11"/>
      <c r="H65190" s="11"/>
    </row>
    <row r="65191" spans="6:8" x14ac:dyDescent="0.25">
      <c r="F65191" s="11"/>
      <c r="G65191" s="11"/>
      <c r="H65191" s="11"/>
    </row>
    <row r="65192" spans="6:8" x14ac:dyDescent="0.25">
      <c r="F65192" s="11"/>
      <c r="G65192" s="11"/>
      <c r="H65192" s="11"/>
    </row>
    <row r="65193" spans="6:8" x14ac:dyDescent="0.25">
      <c r="F65193" s="11"/>
      <c r="G65193" s="11"/>
      <c r="H65193" s="11"/>
    </row>
    <row r="65194" spans="6:8" x14ac:dyDescent="0.25">
      <c r="F65194" s="11"/>
      <c r="G65194" s="11"/>
      <c r="H65194" s="11"/>
    </row>
    <row r="65195" spans="6:8" x14ac:dyDescent="0.25">
      <c r="F65195" s="11"/>
      <c r="G65195" s="11"/>
      <c r="H65195" s="11"/>
    </row>
    <row r="65196" spans="6:8" x14ac:dyDescent="0.25">
      <c r="F65196" s="11"/>
      <c r="G65196" s="11"/>
      <c r="H65196" s="11"/>
    </row>
    <row r="65197" spans="6:8" x14ac:dyDescent="0.25">
      <c r="F65197" s="11"/>
      <c r="G65197" s="11"/>
      <c r="H65197" s="11"/>
    </row>
    <row r="65198" spans="6:8" x14ac:dyDescent="0.25">
      <c r="F65198" s="11"/>
      <c r="G65198" s="11"/>
      <c r="H65198" s="11"/>
    </row>
    <row r="65199" spans="6:8" x14ac:dyDescent="0.25">
      <c r="F65199" s="11"/>
      <c r="G65199" s="11"/>
      <c r="H65199" s="11"/>
    </row>
    <row r="65200" spans="6:8" x14ac:dyDescent="0.25">
      <c r="F65200" s="11"/>
      <c r="G65200" s="11"/>
      <c r="H65200" s="11"/>
    </row>
    <row r="65201" spans="6:8" x14ac:dyDescent="0.25">
      <c r="F65201" s="11"/>
      <c r="G65201" s="11"/>
      <c r="H65201" s="11"/>
    </row>
    <row r="65202" spans="6:8" x14ac:dyDescent="0.25">
      <c r="F65202" s="11"/>
      <c r="G65202" s="11"/>
      <c r="H65202" s="11"/>
    </row>
    <row r="65203" spans="6:8" x14ac:dyDescent="0.25">
      <c r="F65203" s="11"/>
      <c r="G65203" s="11"/>
      <c r="H65203" s="11"/>
    </row>
    <row r="65204" spans="6:8" x14ac:dyDescent="0.25">
      <c r="F65204" s="11"/>
      <c r="G65204" s="11"/>
      <c r="H65204" s="11"/>
    </row>
    <row r="65205" spans="6:8" x14ac:dyDescent="0.25">
      <c r="F65205" s="11"/>
      <c r="G65205" s="11"/>
      <c r="H65205" s="11"/>
    </row>
    <row r="65206" spans="6:8" x14ac:dyDescent="0.25">
      <c r="F65206" s="11"/>
      <c r="G65206" s="11"/>
      <c r="H65206" s="11"/>
    </row>
    <row r="65207" spans="6:8" x14ac:dyDescent="0.25">
      <c r="F65207" s="11"/>
      <c r="G65207" s="11"/>
      <c r="H65207" s="11"/>
    </row>
    <row r="65208" spans="6:8" x14ac:dyDescent="0.25">
      <c r="F65208" s="11"/>
      <c r="G65208" s="11"/>
      <c r="H65208" s="11"/>
    </row>
    <row r="65209" spans="6:8" x14ac:dyDescent="0.25">
      <c r="F65209" s="11"/>
      <c r="G65209" s="11"/>
      <c r="H65209" s="11"/>
    </row>
    <row r="65210" spans="6:8" x14ac:dyDescent="0.25">
      <c r="F65210" s="11"/>
      <c r="G65210" s="11"/>
      <c r="H65210" s="11"/>
    </row>
    <row r="65211" spans="6:8" x14ac:dyDescent="0.25">
      <c r="F65211" s="11"/>
      <c r="G65211" s="11"/>
      <c r="H65211" s="11"/>
    </row>
    <row r="65212" spans="6:8" x14ac:dyDescent="0.25">
      <c r="F65212" s="11"/>
      <c r="G65212" s="11"/>
      <c r="H65212" s="11"/>
    </row>
    <row r="65213" spans="6:8" x14ac:dyDescent="0.25">
      <c r="F65213" s="11"/>
      <c r="G65213" s="11"/>
      <c r="H65213" s="11"/>
    </row>
    <row r="65214" spans="6:8" x14ac:dyDescent="0.25">
      <c r="F65214" s="11"/>
      <c r="G65214" s="11"/>
      <c r="H65214" s="11"/>
    </row>
    <row r="65215" spans="6:8" x14ac:dyDescent="0.25">
      <c r="F65215" s="11"/>
      <c r="G65215" s="11"/>
      <c r="H65215" s="11"/>
    </row>
    <row r="65216" spans="6:8" x14ac:dyDescent="0.25">
      <c r="F65216" s="11"/>
      <c r="G65216" s="11"/>
      <c r="H65216" s="11"/>
    </row>
    <row r="65217" spans="6:8" x14ac:dyDescent="0.25">
      <c r="F65217" s="11"/>
      <c r="G65217" s="11"/>
      <c r="H65217" s="11"/>
    </row>
    <row r="65218" spans="6:8" x14ac:dyDescent="0.25">
      <c r="F65218" s="11"/>
      <c r="G65218" s="11"/>
      <c r="H65218" s="11"/>
    </row>
    <row r="65219" spans="6:8" x14ac:dyDescent="0.25">
      <c r="F65219" s="11"/>
      <c r="G65219" s="11"/>
      <c r="H65219" s="11"/>
    </row>
    <row r="65220" spans="6:8" x14ac:dyDescent="0.25">
      <c r="F65220" s="11"/>
      <c r="G65220" s="11"/>
      <c r="H65220" s="11"/>
    </row>
    <row r="65221" spans="6:8" x14ac:dyDescent="0.25">
      <c r="F65221" s="11"/>
      <c r="G65221" s="11"/>
      <c r="H65221" s="11"/>
    </row>
    <row r="65222" spans="6:8" x14ac:dyDescent="0.25">
      <c r="F65222" s="11"/>
      <c r="G65222" s="11"/>
      <c r="H65222" s="11"/>
    </row>
    <row r="65223" spans="6:8" x14ac:dyDescent="0.25">
      <c r="F65223" s="11"/>
      <c r="G65223" s="11"/>
      <c r="H65223" s="11"/>
    </row>
    <row r="65224" spans="6:8" x14ac:dyDescent="0.25">
      <c r="F65224" s="11"/>
      <c r="G65224" s="11"/>
      <c r="H65224" s="11"/>
    </row>
    <row r="65225" spans="6:8" x14ac:dyDescent="0.25">
      <c r="F65225" s="11"/>
      <c r="G65225" s="11"/>
      <c r="H65225" s="11"/>
    </row>
    <row r="65226" spans="6:8" x14ac:dyDescent="0.25">
      <c r="F65226" s="11"/>
      <c r="G65226" s="11"/>
      <c r="H65226" s="11"/>
    </row>
    <row r="65227" spans="6:8" x14ac:dyDescent="0.25">
      <c r="F65227" s="11"/>
      <c r="G65227" s="11"/>
      <c r="H65227" s="11"/>
    </row>
    <row r="65228" spans="6:8" x14ac:dyDescent="0.25">
      <c r="F65228" s="11"/>
      <c r="G65228" s="11"/>
      <c r="H65228" s="11"/>
    </row>
    <row r="65229" spans="6:8" x14ac:dyDescent="0.25">
      <c r="F65229" s="11"/>
      <c r="G65229" s="11"/>
      <c r="H65229" s="11"/>
    </row>
    <row r="65230" spans="6:8" x14ac:dyDescent="0.25">
      <c r="F65230" s="11"/>
      <c r="G65230" s="11"/>
      <c r="H65230" s="11"/>
    </row>
    <row r="65231" spans="6:8" x14ac:dyDescent="0.25">
      <c r="F65231" s="11"/>
      <c r="G65231" s="11"/>
      <c r="H65231" s="11"/>
    </row>
    <row r="65232" spans="6:8" x14ac:dyDescent="0.25">
      <c r="F65232" s="11"/>
      <c r="G65232" s="11"/>
      <c r="H65232" s="11"/>
    </row>
    <row r="65233" spans="6:8" x14ac:dyDescent="0.25">
      <c r="F65233" s="11"/>
      <c r="G65233" s="11"/>
      <c r="H65233" s="11"/>
    </row>
    <row r="65234" spans="6:8" x14ac:dyDescent="0.25">
      <c r="F65234" s="11"/>
      <c r="G65234" s="11"/>
      <c r="H65234" s="11"/>
    </row>
    <row r="65235" spans="6:8" x14ac:dyDescent="0.25">
      <c r="F65235" s="11"/>
      <c r="G65235" s="11"/>
      <c r="H65235" s="11"/>
    </row>
    <row r="65236" spans="6:8" x14ac:dyDescent="0.25">
      <c r="F65236" s="11"/>
      <c r="G65236" s="11"/>
      <c r="H65236" s="11"/>
    </row>
    <row r="65237" spans="6:8" x14ac:dyDescent="0.25">
      <c r="F65237" s="11"/>
      <c r="G65237" s="11"/>
      <c r="H65237" s="11"/>
    </row>
    <row r="65238" spans="6:8" x14ac:dyDescent="0.25">
      <c r="F65238" s="11"/>
      <c r="G65238" s="11"/>
      <c r="H65238" s="11"/>
    </row>
    <row r="65239" spans="6:8" x14ac:dyDescent="0.25">
      <c r="F65239" s="11"/>
      <c r="G65239" s="11"/>
      <c r="H65239" s="11"/>
    </row>
    <row r="65240" spans="6:8" x14ac:dyDescent="0.25">
      <c r="F65240" s="11"/>
      <c r="G65240" s="11"/>
      <c r="H65240" s="11"/>
    </row>
    <row r="65241" spans="6:8" x14ac:dyDescent="0.25">
      <c r="F65241" s="11"/>
      <c r="G65241" s="11"/>
      <c r="H65241" s="11"/>
    </row>
    <row r="65242" spans="6:8" x14ac:dyDescent="0.25">
      <c r="F65242" s="11"/>
      <c r="G65242" s="11"/>
      <c r="H65242" s="11"/>
    </row>
    <row r="65243" spans="6:8" x14ac:dyDescent="0.25">
      <c r="F65243" s="11"/>
      <c r="G65243" s="11"/>
      <c r="H65243" s="11"/>
    </row>
    <row r="65244" spans="6:8" x14ac:dyDescent="0.25">
      <c r="F65244" s="11"/>
      <c r="G65244" s="11"/>
      <c r="H65244" s="11"/>
    </row>
    <row r="65245" spans="6:8" x14ac:dyDescent="0.25">
      <c r="F65245" s="11"/>
      <c r="G65245" s="11"/>
      <c r="H65245" s="11"/>
    </row>
    <row r="65246" spans="6:8" x14ac:dyDescent="0.25">
      <c r="F65246" s="11"/>
      <c r="G65246" s="11"/>
      <c r="H65246" s="11"/>
    </row>
    <row r="65247" spans="6:8" x14ac:dyDescent="0.25">
      <c r="F65247" s="11"/>
      <c r="G65247" s="11"/>
      <c r="H65247" s="11"/>
    </row>
    <row r="65248" spans="6:8" x14ac:dyDescent="0.25">
      <c r="F65248" s="11"/>
      <c r="G65248" s="11"/>
      <c r="H65248" s="11"/>
    </row>
    <row r="65249" spans="6:8" x14ac:dyDescent="0.25">
      <c r="F65249" s="11"/>
      <c r="G65249" s="11"/>
      <c r="H65249" s="11"/>
    </row>
    <row r="65250" spans="6:8" x14ac:dyDescent="0.25">
      <c r="F65250" s="11"/>
      <c r="G65250" s="11"/>
      <c r="H65250" s="11"/>
    </row>
    <row r="65251" spans="6:8" x14ac:dyDescent="0.25">
      <c r="F65251" s="11"/>
      <c r="G65251" s="11"/>
      <c r="H65251" s="11"/>
    </row>
    <row r="65252" spans="6:8" x14ac:dyDescent="0.25">
      <c r="F65252" s="11"/>
      <c r="G65252" s="11"/>
      <c r="H65252" s="11"/>
    </row>
    <row r="65253" spans="6:8" x14ac:dyDescent="0.25">
      <c r="F65253" s="11"/>
      <c r="G65253" s="11"/>
      <c r="H65253" s="11"/>
    </row>
    <row r="65254" spans="6:8" x14ac:dyDescent="0.25">
      <c r="F65254" s="11"/>
      <c r="G65254" s="11"/>
      <c r="H65254" s="11"/>
    </row>
    <row r="65255" spans="6:8" x14ac:dyDescent="0.25">
      <c r="F65255" s="11"/>
      <c r="G65255" s="11"/>
      <c r="H65255" s="11"/>
    </row>
    <row r="65256" spans="6:8" x14ac:dyDescent="0.25">
      <c r="F65256" s="11"/>
      <c r="G65256" s="11"/>
      <c r="H65256" s="11"/>
    </row>
    <row r="65257" spans="6:8" x14ac:dyDescent="0.25">
      <c r="F65257" s="11"/>
      <c r="G65257" s="11"/>
      <c r="H65257" s="11"/>
    </row>
    <row r="65258" spans="6:8" x14ac:dyDescent="0.25">
      <c r="F65258" s="11"/>
      <c r="G65258" s="11"/>
      <c r="H65258" s="11"/>
    </row>
    <row r="65259" spans="6:8" x14ac:dyDescent="0.25">
      <c r="F65259" s="11"/>
      <c r="G65259" s="11"/>
      <c r="H65259" s="11"/>
    </row>
    <row r="65260" spans="6:8" x14ac:dyDescent="0.25">
      <c r="F65260" s="11"/>
      <c r="G65260" s="11"/>
      <c r="H65260" s="11"/>
    </row>
    <row r="65261" spans="6:8" x14ac:dyDescent="0.25">
      <c r="F65261" s="11"/>
      <c r="G65261" s="11"/>
      <c r="H65261" s="11"/>
    </row>
    <row r="65262" spans="6:8" x14ac:dyDescent="0.25">
      <c r="F65262" s="11"/>
      <c r="G65262" s="11"/>
      <c r="H65262" s="11"/>
    </row>
    <row r="65263" spans="6:8" x14ac:dyDescent="0.25">
      <c r="F65263" s="11"/>
      <c r="G65263" s="11"/>
      <c r="H65263" s="11"/>
    </row>
    <row r="65264" spans="6:8" x14ac:dyDescent="0.25">
      <c r="F65264" s="11"/>
      <c r="G65264" s="11"/>
      <c r="H65264" s="11"/>
    </row>
    <row r="65265" spans="6:8" x14ac:dyDescent="0.25">
      <c r="F65265" s="11"/>
      <c r="G65265" s="11"/>
      <c r="H65265" s="11"/>
    </row>
    <row r="65266" spans="6:8" x14ac:dyDescent="0.25">
      <c r="F65266" s="11"/>
      <c r="G65266" s="11"/>
      <c r="H65266" s="11"/>
    </row>
    <row r="65267" spans="6:8" x14ac:dyDescent="0.25">
      <c r="F65267" s="11"/>
      <c r="G65267" s="11"/>
      <c r="H65267" s="11"/>
    </row>
    <row r="65268" spans="6:8" x14ac:dyDescent="0.25">
      <c r="F65268" s="11"/>
      <c r="G65268" s="11"/>
      <c r="H65268" s="11"/>
    </row>
    <row r="65269" spans="6:8" x14ac:dyDescent="0.25">
      <c r="F65269" s="11"/>
      <c r="G65269" s="11"/>
      <c r="H65269" s="11"/>
    </row>
    <row r="65270" spans="6:8" x14ac:dyDescent="0.25">
      <c r="F65270" s="11"/>
      <c r="G65270" s="11"/>
      <c r="H65270" s="11"/>
    </row>
    <row r="65271" spans="6:8" x14ac:dyDescent="0.25">
      <c r="F65271" s="11"/>
      <c r="G65271" s="11"/>
      <c r="H65271" s="11"/>
    </row>
    <row r="65272" spans="6:8" x14ac:dyDescent="0.25">
      <c r="F65272" s="11"/>
      <c r="G65272" s="11"/>
      <c r="H65272" s="11"/>
    </row>
    <row r="65273" spans="6:8" x14ac:dyDescent="0.25">
      <c r="F65273" s="11"/>
      <c r="G65273" s="11"/>
      <c r="H65273" s="11"/>
    </row>
    <row r="65274" spans="6:8" x14ac:dyDescent="0.25">
      <c r="F65274" s="11"/>
      <c r="G65274" s="11"/>
      <c r="H65274" s="11"/>
    </row>
    <row r="65275" spans="6:8" x14ac:dyDescent="0.25">
      <c r="F65275" s="11"/>
      <c r="G65275" s="11"/>
      <c r="H65275" s="11"/>
    </row>
    <row r="65276" spans="6:8" x14ac:dyDescent="0.25">
      <c r="F65276" s="11"/>
      <c r="G65276" s="11"/>
      <c r="H65276" s="11"/>
    </row>
    <row r="65277" spans="6:8" x14ac:dyDescent="0.25">
      <c r="F65277" s="11"/>
      <c r="G65277" s="11"/>
      <c r="H65277" s="11"/>
    </row>
    <row r="65278" spans="6:8" x14ac:dyDescent="0.25">
      <c r="F65278" s="11"/>
      <c r="G65278" s="11"/>
      <c r="H65278" s="11"/>
    </row>
    <row r="65279" spans="6:8" x14ac:dyDescent="0.25">
      <c r="F65279" s="11"/>
      <c r="G65279" s="11"/>
      <c r="H65279" s="11"/>
    </row>
    <row r="65280" spans="6:8" x14ac:dyDescent="0.25">
      <c r="F65280" s="11"/>
      <c r="G65280" s="11"/>
      <c r="H65280" s="11"/>
    </row>
    <row r="65281" spans="6:8" x14ac:dyDescent="0.25">
      <c r="F65281" s="11"/>
      <c r="G65281" s="11"/>
      <c r="H65281" s="11"/>
    </row>
    <row r="65282" spans="6:8" x14ac:dyDescent="0.25">
      <c r="F65282" s="11"/>
      <c r="G65282" s="11"/>
      <c r="H65282" s="11"/>
    </row>
    <row r="65283" spans="6:8" x14ac:dyDescent="0.25">
      <c r="F65283" s="11"/>
      <c r="G65283" s="11"/>
      <c r="H65283" s="11"/>
    </row>
    <row r="65284" spans="6:8" x14ac:dyDescent="0.25">
      <c r="F65284" s="11"/>
      <c r="G65284" s="11"/>
      <c r="H65284" s="11"/>
    </row>
    <row r="65285" spans="6:8" x14ac:dyDescent="0.25">
      <c r="F65285" s="11"/>
      <c r="G65285" s="11"/>
      <c r="H65285" s="11"/>
    </row>
    <row r="65286" spans="6:8" x14ac:dyDescent="0.25">
      <c r="F65286" s="11"/>
      <c r="G65286" s="11"/>
      <c r="H65286" s="11"/>
    </row>
    <row r="65287" spans="6:8" x14ac:dyDescent="0.25">
      <c r="F65287" s="11"/>
      <c r="G65287" s="11"/>
      <c r="H65287" s="11"/>
    </row>
    <row r="65288" spans="6:8" x14ac:dyDescent="0.25">
      <c r="F65288" s="11"/>
      <c r="G65288" s="11"/>
      <c r="H65288" s="11"/>
    </row>
    <row r="65289" spans="6:8" x14ac:dyDescent="0.25">
      <c r="F65289" s="11"/>
      <c r="G65289" s="11"/>
      <c r="H65289" s="11"/>
    </row>
    <row r="65290" spans="6:8" x14ac:dyDescent="0.25">
      <c r="F65290" s="11"/>
      <c r="G65290" s="11"/>
      <c r="H65290" s="11"/>
    </row>
    <row r="65291" spans="6:8" x14ac:dyDescent="0.25">
      <c r="F65291" s="11"/>
      <c r="G65291" s="11"/>
      <c r="H65291" s="11"/>
    </row>
    <row r="65292" spans="6:8" x14ac:dyDescent="0.25">
      <c r="F65292" s="11"/>
      <c r="G65292" s="11"/>
      <c r="H65292" s="11"/>
    </row>
    <row r="65293" spans="6:8" x14ac:dyDescent="0.25">
      <c r="F65293" s="11"/>
      <c r="G65293" s="11"/>
      <c r="H65293" s="11"/>
    </row>
    <row r="65294" spans="6:8" x14ac:dyDescent="0.25">
      <c r="F65294" s="11"/>
      <c r="G65294" s="11"/>
      <c r="H65294" s="11"/>
    </row>
    <row r="65295" spans="6:8" x14ac:dyDescent="0.25">
      <c r="F65295" s="11"/>
      <c r="G65295" s="11"/>
      <c r="H65295" s="11"/>
    </row>
    <row r="65296" spans="6:8" x14ac:dyDescent="0.25">
      <c r="F65296" s="11"/>
      <c r="G65296" s="11"/>
      <c r="H65296" s="11"/>
    </row>
    <row r="65297" spans="6:8" x14ac:dyDescent="0.25">
      <c r="F65297" s="11"/>
      <c r="G65297" s="11"/>
      <c r="H65297" s="11"/>
    </row>
    <row r="65298" spans="6:8" x14ac:dyDescent="0.25">
      <c r="F65298" s="11"/>
      <c r="G65298" s="11"/>
      <c r="H65298" s="11"/>
    </row>
    <row r="65299" spans="6:8" x14ac:dyDescent="0.25">
      <c r="F65299" s="11"/>
      <c r="G65299" s="11"/>
      <c r="H65299" s="11"/>
    </row>
    <row r="65300" spans="6:8" x14ac:dyDescent="0.25">
      <c r="F65300" s="11"/>
      <c r="G65300" s="11"/>
      <c r="H65300" s="11"/>
    </row>
    <row r="65301" spans="6:8" x14ac:dyDescent="0.25">
      <c r="F65301" s="11"/>
      <c r="G65301" s="11"/>
      <c r="H65301" s="11"/>
    </row>
    <row r="65302" spans="6:8" x14ac:dyDescent="0.25">
      <c r="F65302" s="11"/>
      <c r="G65302" s="11"/>
      <c r="H65302" s="11"/>
    </row>
    <row r="65303" spans="6:8" x14ac:dyDescent="0.25">
      <c r="F65303" s="11"/>
      <c r="G65303" s="11"/>
      <c r="H65303" s="11"/>
    </row>
    <row r="65304" spans="6:8" x14ac:dyDescent="0.25">
      <c r="F65304" s="11"/>
      <c r="G65304" s="11"/>
      <c r="H65304" s="11"/>
    </row>
    <row r="65305" spans="6:8" x14ac:dyDescent="0.25">
      <c r="F65305" s="11"/>
      <c r="G65305" s="11"/>
      <c r="H65305" s="11"/>
    </row>
    <row r="65306" spans="6:8" x14ac:dyDescent="0.25">
      <c r="F65306" s="11"/>
      <c r="G65306" s="11"/>
      <c r="H65306" s="11"/>
    </row>
    <row r="65307" spans="6:8" x14ac:dyDescent="0.25">
      <c r="F65307" s="11"/>
      <c r="G65307" s="11"/>
      <c r="H65307" s="11"/>
    </row>
    <row r="65308" spans="6:8" x14ac:dyDescent="0.25">
      <c r="F65308" s="11"/>
      <c r="G65308" s="11"/>
      <c r="H65308" s="11"/>
    </row>
    <row r="65309" spans="6:8" x14ac:dyDescent="0.25">
      <c r="F65309" s="11"/>
      <c r="G65309" s="11"/>
      <c r="H65309" s="11"/>
    </row>
    <row r="65310" spans="6:8" x14ac:dyDescent="0.25">
      <c r="F65310" s="11"/>
      <c r="G65310" s="11"/>
      <c r="H65310" s="11"/>
    </row>
    <row r="65311" spans="6:8" x14ac:dyDescent="0.25">
      <c r="F65311" s="11"/>
      <c r="G65311" s="11"/>
      <c r="H65311" s="11"/>
    </row>
    <row r="65312" spans="6:8" x14ac:dyDescent="0.25">
      <c r="F65312" s="11"/>
      <c r="G65312" s="11"/>
      <c r="H65312" s="11"/>
    </row>
    <row r="65313" spans="6:8" x14ac:dyDescent="0.25">
      <c r="F65313" s="11"/>
      <c r="G65313" s="11"/>
      <c r="H65313" s="11"/>
    </row>
    <row r="65314" spans="6:8" x14ac:dyDescent="0.25">
      <c r="F65314" s="11"/>
      <c r="G65314" s="11"/>
      <c r="H65314" s="11"/>
    </row>
    <row r="65315" spans="6:8" x14ac:dyDescent="0.25">
      <c r="F65315" s="11"/>
      <c r="G65315" s="11"/>
      <c r="H65315" s="11"/>
    </row>
    <row r="65316" spans="6:8" x14ac:dyDescent="0.25">
      <c r="F65316" s="11"/>
      <c r="G65316" s="11"/>
      <c r="H65316" s="11"/>
    </row>
    <row r="65317" spans="6:8" x14ac:dyDescent="0.25">
      <c r="F65317" s="11"/>
      <c r="G65317" s="11"/>
      <c r="H65317" s="11"/>
    </row>
    <row r="65318" spans="6:8" x14ac:dyDescent="0.25">
      <c r="F65318" s="11"/>
      <c r="G65318" s="11"/>
      <c r="H65318" s="11"/>
    </row>
    <row r="65319" spans="6:8" x14ac:dyDescent="0.25">
      <c r="F65319" s="11"/>
      <c r="G65319" s="11"/>
      <c r="H65319" s="11"/>
    </row>
    <row r="65320" spans="6:8" x14ac:dyDescent="0.25">
      <c r="F65320" s="11"/>
      <c r="G65320" s="11"/>
      <c r="H65320" s="11"/>
    </row>
    <row r="65321" spans="6:8" x14ac:dyDescent="0.25">
      <c r="F65321" s="11"/>
      <c r="G65321" s="11"/>
      <c r="H65321" s="11"/>
    </row>
    <row r="65322" spans="6:8" x14ac:dyDescent="0.25">
      <c r="F65322" s="11"/>
      <c r="G65322" s="11"/>
      <c r="H65322" s="11"/>
    </row>
    <row r="65323" spans="6:8" x14ac:dyDescent="0.25">
      <c r="F65323" s="11"/>
      <c r="G65323" s="11"/>
      <c r="H65323" s="11"/>
    </row>
    <row r="65324" spans="6:8" x14ac:dyDescent="0.25">
      <c r="F65324" s="11"/>
      <c r="G65324" s="11"/>
      <c r="H65324" s="11"/>
    </row>
    <row r="65325" spans="6:8" x14ac:dyDescent="0.25">
      <c r="F65325" s="11"/>
      <c r="G65325" s="11"/>
      <c r="H65325" s="11"/>
    </row>
    <row r="65326" spans="6:8" x14ac:dyDescent="0.25">
      <c r="F65326" s="11"/>
      <c r="G65326" s="11"/>
      <c r="H65326" s="11"/>
    </row>
    <row r="65327" spans="6:8" x14ac:dyDescent="0.25">
      <c r="F65327" s="11"/>
      <c r="G65327" s="11"/>
      <c r="H65327" s="11"/>
    </row>
    <row r="65328" spans="6:8" x14ac:dyDescent="0.25">
      <c r="F65328" s="11"/>
      <c r="G65328" s="11"/>
      <c r="H65328" s="11"/>
    </row>
    <row r="65329" spans="6:8" x14ac:dyDescent="0.25">
      <c r="F65329" s="11"/>
      <c r="G65329" s="11"/>
      <c r="H65329" s="11"/>
    </row>
    <row r="65330" spans="6:8" x14ac:dyDescent="0.25">
      <c r="F65330" s="11"/>
      <c r="G65330" s="11"/>
      <c r="H65330" s="11"/>
    </row>
    <row r="65331" spans="6:8" x14ac:dyDescent="0.25">
      <c r="F65331" s="11"/>
      <c r="G65331" s="11"/>
      <c r="H65331" s="11"/>
    </row>
    <row r="65332" spans="6:8" x14ac:dyDescent="0.25">
      <c r="F65332" s="11"/>
      <c r="G65332" s="11"/>
      <c r="H65332" s="11"/>
    </row>
    <row r="65333" spans="6:8" x14ac:dyDescent="0.25">
      <c r="F65333" s="11"/>
      <c r="G65333" s="11"/>
      <c r="H65333" s="11"/>
    </row>
    <row r="65334" spans="6:8" x14ac:dyDescent="0.25">
      <c r="F65334" s="11"/>
      <c r="G65334" s="11"/>
      <c r="H65334" s="11"/>
    </row>
    <row r="65335" spans="6:8" x14ac:dyDescent="0.25">
      <c r="F65335" s="11"/>
      <c r="G65335" s="11"/>
      <c r="H65335" s="11"/>
    </row>
    <row r="65336" spans="6:8" x14ac:dyDescent="0.25">
      <c r="F65336" s="11"/>
      <c r="G65336" s="11"/>
      <c r="H65336" s="11"/>
    </row>
    <row r="65337" spans="6:8" x14ac:dyDescent="0.25">
      <c r="F65337" s="11"/>
      <c r="G65337" s="11"/>
      <c r="H65337" s="11"/>
    </row>
    <row r="65338" spans="6:8" x14ac:dyDescent="0.25">
      <c r="F65338" s="11"/>
      <c r="G65338" s="11"/>
      <c r="H65338" s="11"/>
    </row>
    <row r="65339" spans="6:8" x14ac:dyDescent="0.25">
      <c r="F65339" s="11"/>
      <c r="G65339" s="11"/>
      <c r="H65339" s="11"/>
    </row>
    <row r="65340" spans="6:8" x14ac:dyDescent="0.25">
      <c r="F65340" s="11"/>
      <c r="G65340" s="11"/>
      <c r="H65340" s="11"/>
    </row>
    <row r="65341" spans="6:8" x14ac:dyDescent="0.25">
      <c r="F65341" s="11"/>
      <c r="G65341" s="11"/>
      <c r="H65341" s="11"/>
    </row>
    <row r="65342" spans="6:8" x14ac:dyDescent="0.25">
      <c r="F65342" s="11"/>
      <c r="G65342" s="11"/>
      <c r="H65342" s="11"/>
    </row>
    <row r="65343" spans="6:8" x14ac:dyDescent="0.25">
      <c r="F65343" s="11"/>
      <c r="G65343" s="11"/>
      <c r="H65343" s="11"/>
    </row>
    <row r="65344" spans="6:8" x14ac:dyDescent="0.25">
      <c r="F65344" s="11"/>
      <c r="G65344" s="11"/>
      <c r="H65344" s="11"/>
    </row>
    <row r="65345" spans="6:8" x14ac:dyDescent="0.25">
      <c r="F65345" s="11"/>
      <c r="G65345" s="11"/>
      <c r="H65345" s="11"/>
    </row>
    <row r="65346" spans="6:8" x14ac:dyDescent="0.25">
      <c r="F65346" s="11"/>
      <c r="G65346" s="11"/>
      <c r="H65346" s="11"/>
    </row>
    <row r="65347" spans="6:8" x14ac:dyDescent="0.25">
      <c r="F65347" s="11"/>
      <c r="G65347" s="11"/>
      <c r="H65347" s="11"/>
    </row>
    <row r="65348" spans="6:8" x14ac:dyDescent="0.25">
      <c r="F65348" s="11"/>
      <c r="G65348" s="11"/>
      <c r="H65348" s="11"/>
    </row>
    <row r="65349" spans="6:8" x14ac:dyDescent="0.25">
      <c r="F65349" s="11"/>
      <c r="G65349" s="11"/>
      <c r="H65349" s="11"/>
    </row>
    <row r="65350" spans="6:8" x14ac:dyDescent="0.25">
      <c r="F65350" s="11"/>
      <c r="G65350" s="11"/>
      <c r="H65350" s="11"/>
    </row>
    <row r="65351" spans="6:8" x14ac:dyDescent="0.25">
      <c r="F65351" s="11"/>
      <c r="G65351" s="11"/>
      <c r="H65351" s="11"/>
    </row>
    <row r="65352" spans="6:8" x14ac:dyDescent="0.25">
      <c r="F65352" s="11"/>
      <c r="G65352" s="11"/>
      <c r="H65352" s="11"/>
    </row>
    <row r="65353" spans="6:8" x14ac:dyDescent="0.25">
      <c r="F65353" s="11"/>
      <c r="G65353" s="11"/>
      <c r="H65353" s="11"/>
    </row>
    <row r="65354" spans="6:8" x14ac:dyDescent="0.25">
      <c r="F65354" s="11"/>
      <c r="G65354" s="11"/>
      <c r="H65354" s="11"/>
    </row>
    <row r="65355" spans="6:8" x14ac:dyDescent="0.25">
      <c r="F65355" s="11"/>
      <c r="G65355" s="11"/>
      <c r="H65355" s="11"/>
    </row>
    <row r="65356" spans="6:8" x14ac:dyDescent="0.25">
      <c r="F65356" s="11"/>
      <c r="G65356" s="11"/>
      <c r="H65356" s="11"/>
    </row>
    <row r="65357" spans="6:8" x14ac:dyDescent="0.25">
      <c r="F65357" s="11"/>
      <c r="G65357" s="11"/>
      <c r="H65357" s="11"/>
    </row>
    <row r="65358" spans="6:8" x14ac:dyDescent="0.25">
      <c r="F65358" s="11"/>
      <c r="G65358" s="11"/>
      <c r="H65358" s="11"/>
    </row>
    <row r="65359" spans="6:8" x14ac:dyDescent="0.25">
      <c r="F65359" s="11"/>
      <c r="G65359" s="11"/>
      <c r="H65359" s="11"/>
    </row>
    <row r="65360" spans="6:8" x14ac:dyDescent="0.25">
      <c r="F65360" s="11"/>
      <c r="G65360" s="11"/>
      <c r="H65360" s="11"/>
    </row>
    <row r="65361" spans="6:8" x14ac:dyDescent="0.25">
      <c r="F65361" s="11"/>
      <c r="G65361" s="11"/>
      <c r="H65361" s="11"/>
    </row>
    <row r="65362" spans="6:8" x14ac:dyDescent="0.25">
      <c r="F65362" s="11"/>
      <c r="G65362" s="11"/>
      <c r="H65362" s="11"/>
    </row>
    <row r="65363" spans="6:8" x14ac:dyDescent="0.25">
      <c r="F65363" s="11"/>
      <c r="G65363" s="11"/>
      <c r="H65363" s="11"/>
    </row>
    <row r="65364" spans="6:8" x14ac:dyDescent="0.25">
      <c r="F65364" s="11"/>
      <c r="G65364" s="11"/>
      <c r="H65364" s="11"/>
    </row>
    <row r="65365" spans="6:8" x14ac:dyDescent="0.25">
      <c r="F65365" s="11"/>
      <c r="G65365" s="11"/>
      <c r="H65365" s="11"/>
    </row>
    <row r="65366" spans="6:8" x14ac:dyDescent="0.25">
      <c r="F65366" s="11"/>
      <c r="G65366" s="11"/>
      <c r="H65366" s="11"/>
    </row>
    <row r="65367" spans="6:8" x14ac:dyDescent="0.25">
      <c r="F65367" s="11"/>
      <c r="G65367" s="11"/>
      <c r="H65367" s="11"/>
    </row>
    <row r="65368" spans="6:8" x14ac:dyDescent="0.25">
      <c r="F65368" s="11"/>
      <c r="G65368" s="11"/>
      <c r="H65368" s="11"/>
    </row>
    <row r="65369" spans="6:8" x14ac:dyDescent="0.25">
      <c r="F65369" s="11"/>
      <c r="G65369" s="11"/>
      <c r="H65369" s="11"/>
    </row>
    <row r="65370" spans="6:8" x14ac:dyDescent="0.25">
      <c r="F65370" s="11"/>
      <c r="G65370" s="11"/>
      <c r="H65370" s="11"/>
    </row>
    <row r="65371" spans="6:8" x14ac:dyDescent="0.25">
      <c r="F65371" s="11"/>
      <c r="G65371" s="11"/>
      <c r="H65371" s="11"/>
    </row>
    <row r="65372" spans="6:8" x14ac:dyDescent="0.25">
      <c r="F65372" s="11"/>
      <c r="G65372" s="11"/>
      <c r="H65372" s="11"/>
    </row>
    <row r="65373" spans="6:8" x14ac:dyDescent="0.25">
      <c r="F65373" s="11"/>
      <c r="G65373" s="11"/>
      <c r="H65373" s="11"/>
    </row>
    <row r="65374" spans="6:8" x14ac:dyDescent="0.25">
      <c r="F65374" s="11"/>
      <c r="G65374" s="11"/>
      <c r="H65374" s="11"/>
    </row>
    <row r="65375" spans="6:8" x14ac:dyDescent="0.25">
      <c r="F65375" s="11"/>
      <c r="G65375" s="11"/>
      <c r="H65375" s="11"/>
    </row>
    <row r="65376" spans="6:8" x14ac:dyDescent="0.25">
      <c r="F65376" s="11"/>
      <c r="G65376" s="11"/>
      <c r="H65376" s="11"/>
    </row>
    <row r="65377" spans="6:8" x14ac:dyDescent="0.25">
      <c r="F65377" s="11"/>
      <c r="G65377" s="11"/>
      <c r="H65377" s="11"/>
    </row>
    <row r="65378" spans="6:8" x14ac:dyDescent="0.25">
      <c r="F65378" s="11"/>
      <c r="G65378" s="11"/>
      <c r="H65378" s="11"/>
    </row>
    <row r="65379" spans="6:8" x14ac:dyDescent="0.25">
      <c r="F65379" s="11"/>
      <c r="G65379" s="11"/>
      <c r="H65379" s="11"/>
    </row>
    <row r="65380" spans="6:8" x14ac:dyDescent="0.25">
      <c r="F65380" s="11"/>
      <c r="G65380" s="11"/>
      <c r="H65380" s="11"/>
    </row>
    <row r="65381" spans="6:8" x14ac:dyDescent="0.25">
      <c r="F65381" s="11"/>
      <c r="G65381" s="11"/>
      <c r="H65381" s="11"/>
    </row>
    <row r="65382" spans="6:8" x14ac:dyDescent="0.25">
      <c r="F65382" s="11"/>
      <c r="G65382" s="11"/>
      <c r="H65382" s="11"/>
    </row>
    <row r="65383" spans="6:8" x14ac:dyDescent="0.25">
      <c r="F65383" s="11"/>
      <c r="G65383" s="11"/>
      <c r="H65383" s="11"/>
    </row>
    <row r="65384" spans="6:8" x14ac:dyDescent="0.25">
      <c r="F65384" s="11"/>
      <c r="G65384" s="11"/>
      <c r="H65384" s="11"/>
    </row>
    <row r="65385" spans="6:8" x14ac:dyDescent="0.25">
      <c r="F65385" s="11"/>
      <c r="G65385" s="11"/>
      <c r="H65385" s="11"/>
    </row>
    <row r="65386" spans="6:8" x14ac:dyDescent="0.25">
      <c r="F65386" s="11"/>
      <c r="G65386" s="11"/>
      <c r="H65386" s="11"/>
    </row>
    <row r="65387" spans="6:8" x14ac:dyDescent="0.25">
      <c r="F65387" s="11"/>
      <c r="G65387" s="11"/>
      <c r="H65387" s="11"/>
    </row>
    <row r="65388" spans="6:8" x14ac:dyDescent="0.25">
      <c r="F65388" s="11"/>
      <c r="G65388" s="11"/>
      <c r="H65388" s="11"/>
    </row>
    <row r="65389" spans="6:8" x14ac:dyDescent="0.25">
      <c r="F65389" s="11"/>
      <c r="G65389" s="11"/>
      <c r="H65389" s="11"/>
    </row>
    <row r="65390" spans="6:8" x14ac:dyDescent="0.25">
      <c r="F65390" s="11"/>
      <c r="G65390" s="11"/>
      <c r="H65390" s="11"/>
    </row>
    <row r="65391" spans="6:8" x14ac:dyDescent="0.25">
      <c r="F65391" s="11"/>
      <c r="G65391" s="11"/>
      <c r="H65391" s="11"/>
    </row>
    <row r="65392" spans="6:8" x14ac:dyDescent="0.25">
      <c r="F65392" s="11"/>
      <c r="G65392" s="11"/>
      <c r="H65392" s="11"/>
    </row>
    <row r="65393" spans="6:8" x14ac:dyDescent="0.25">
      <c r="F65393" s="11"/>
      <c r="G65393" s="11"/>
      <c r="H65393" s="11"/>
    </row>
    <row r="65394" spans="6:8" x14ac:dyDescent="0.25">
      <c r="F65394" s="11"/>
      <c r="G65394" s="11"/>
      <c r="H65394" s="11"/>
    </row>
    <row r="65395" spans="6:8" x14ac:dyDescent="0.25">
      <c r="F65395" s="11"/>
      <c r="G65395" s="11"/>
      <c r="H65395" s="11"/>
    </row>
    <row r="65396" spans="6:8" x14ac:dyDescent="0.25">
      <c r="F65396" s="11"/>
      <c r="G65396" s="11"/>
      <c r="H65396" s="11"/>
    </row>
    <row r="65397" spans="6:8" x14ac:dyDescent="0.25">
      <c r="F65397" s="11"/>
      <c r="G65397" s="11"/>
      <c r="H65397" s="11"/>
    </row>
    <row r="65398" spans="6:8" x14ac:dyDescent="0.25">
      <c r="F65398" s="11"/>
      <c r="G65398" s="11"/>
      <c r="H65398" s="11"/>
    </row>
    <row r="65399" spans="6:8" x14ac:dyDescent="0.25">
      <c r="F65399" s="11"/>
      <c r="G65399" s="11"/>
      <c r="H65399" s="11"/>
    </row>
    <row r="65400" spans="6:8" x14ac:dyDescent="0.25">
      <c r="F65400" s="11"/>
      <c r="G65400" s="11"/>
      <c r="H65400" s="11"/>
    </row>
    <row r="65401" spans="6:8" x14ac:dyDescent="0.25">
      <c r="F65401" s="11"/>
      <c r="G65401" s="11"/>
      <c r="H65401" s="11"/>
    </row>
    <row r="65402" spans="6:8" x14ac:dyDescent="0.25">
      <c r="F65402" s="11"/>
      <c r="G65402" s="11"/>
      <c r="H65402" s="11"/>
    </row>
    <row r="65403" spans="6:8" x14ac:dyDescent="0.25">
      <c r="F65403" s="11"/>
      <c r="G65403" s="11"/>
      <c r="H65403" s="11"/>
    </row>
    <row r="65404" spans="6:8" x14ac:dyDescent="0.25">
      <c r="F65404" s="11"/>
      <c r="G65404" s="11"/>
      <c r="H65404" s="11"/>
    </row>
    <row r="65405" spans="6:8" x14ac:dyDescent="0.25">
      <c r="F65405" s="11"/>
      <c r="G65405" s="11"/>
      <c r="H65405" s="11"/>
    </row>
    <row r="65406" spans="6:8" x14ac:dyDescent="0.25">
      <c r="F65406" s="11"/>
      <c r="G65406" s="11"/>
      <c r="H65406" s="11"/>
    </row>
    <row r="65407" spans="6:8" x14ac:dyDescent="0.25">
      <c r="F65407" s="11"/>
      <c r="G65407" s="11"/>
      <c r="H65407" s="11"/>
    </row>
    <row r="65408" spans="6:8" x14ac:dyDescent="0.25">
      <c r="F65408" s="11"/>
      <c r="G65408" s="11"/>
      <c r="H65408" s="11"/>
    </row>
    <row r="65409" spans="6:8" x14ac:dyDescent="0.25">
      <c r="F65409" s="11"/>
      <c r="G65409" s="11"/>
      <c r="H65409" s="11"/>
    </row>
    <row r="65410" spans="6:8" x14ac:dyDescent="0.25">
      <c r="F65410" s="11"/>
      <c r="G65410" s="11"/>
      <c r="H65410" s="11"/>
    </row>
    <row r="65411" spans="6:8" x14ac:dyDescent="0.25">
      <c r="F65411" s="11"/>
      <c r="G65411" s="11"/>
      <c r="H65411" s="11"/>
    </row>
    <row r="65412" spans="6:8" x14ac:dyDescent="0.25">
      <c r="F65412" s="11"/>
      <c r="G65412" s="11"/>
      <c r="H65412" s="11"/>
    </row>
    <row r="65413" spans="6:8" x14ac:dyDescent="0.25">
      <c r="F65413" s="11"/>
      <c r="G65413" s="11"/>
      <c r="H65413" s="11"/>
    </row>
    <row r="65414" spans="6:8" x14ac:dyDescent="0.25">
      <c r="F65414" s="11"/>
      <c r="G65414" s="11"/>
      <c r="H65414" s="11"/>
    </row>
    <row r="65415" spans="6:8" x14ac:dyDescent="0.25">
      <c r="F65415" s="11"/>
      <c r="G65415" s="11"/>
      <c r="H65415" s="11"/>
    </row>
    <row r="65416" spans="6:8" x14ac:dyDescent="0.25">
      <c r="F65416" s="11"/>
      <c r="G65416" s="11"/>
      <c r="H65416" s="11"/>
    </row>
    <row r="65417" spans="6:8" x14ac:dyDescent="0.25">
      <c r="F65417" s="11"/>
      <c r="G65417" s="11"/>
      <c r="H65417" s="11"/>
    </row>
    <row r="65418" spans="6:8" x14ac:dyDescent="0.25">
      <c r="F65418" s="11"/>
      <c r="G65418" s="11"/>
      <c r="H65418" s="11"/>
    </row>
    <row r="65419" spans="6:8" x14ac:dyDescent="0.25">
      <c r="F65419" s="11"/>
      <c r="G65419" s="11"/>
      <c r="H65419" s="11"/>
    </row>
    <row r="65420" spans="6:8" x14ac:dyDescent="0.25">
      <c r="F65420" s="11"/>
      <c r="G65420" s="11"/>
      <c r="H65420" s="11"/>
    </row>
    <row r="65421" spans="6:8" x14ac:dyDescent="0.25">
      <c r="F65421" s="11"/>
      <c r="G65421" s="11"/>
      <c r="H65421" s="11"/>
    </row>
    <row r="65422" spans="6:8" x14ac:dyDescent="0.25">
      <c r="F65422" s="11"/>
      <c r="G65422" s="11"/>
      <c r="H65422" s="11"/>
    </row>
    <row r="65423" spans="6:8" x14ac:dyDescent="0.25">
      <c r="F65423" s="11"/>
      <c r="G65423" s="11"/>
      <c r="H65423" s="11"/>
    </row>
    <row r="65424" spans="6:8" x14ac:dyDescent="0.25">
      <c r="F65424" s="11"/>
      <c r="G65424" s="11"/>
      <c r="H65424" s="11"/>
    </row>
    <row r="65425" spans="6:8" x14ac:dyDescent="0.25">
      <c r="F65425" s="11"/>
      <c r="G65425" s="11"/>
      <c r="H65425" s="11"/>
    </row>
    <row r="65426" spans="6:8" x14ac:dyDescent="0.25">
      <c r="F65426" s="11"/>
      <c r="G65426" s="11"/>
      <c r="H65426" s="11"/>
    </row>
    <row r="65427" spans="6:8" x14ac:dyDescent="0.25">
      <c r="F65427" s="11"/>
      <c r="G65427" s="11"/>
      <c r="H65427" s="11"/>
    </row>
    <row r="65428" spans="6:8" x14ac:dyDescent="0.25">
      <c r="F65428" s="11"/>
      <c r="G65428" s="11"/>
      <c r="H65428" s="11"/>
    </row>
    <row r="65429" spans="6:8" x14ac:dyDescent="0.25">
      <c r="F65429" s="11"/>
      <c r="G65429" s="11"/>
      <c r="H65429" s="11"/>
    </row>
    <row r="65430" spans="6:8" x14ac:dyDescent="0.25">
      <c r="F65430" s="11"/>
      <c r="G65430" s="11"/>
      <c r="H65430" s="11"/>
    </row>
    <row r="65431" spans="6:8" x14ac:dyDescent="0.25">
      <c r="F65431" s="11"/>
      <c r="G65431" s="11"/>
      <c r="H65431" s="11"/>
    </row>
    <row r="65432" spans="6:8" x14ac:dyDescent="0.25">
      <c r="F65432" s="11"/>
      <c r="G65432" s="11"/>
      <c r="H65432" s="11"/>
    </row>
    <row r="65433" spans="6:8" x14ac:dyDescent="0.25">
      <c r="F65433" s="11"/>
      <c r="G65433" s="11"/>
      <c r="H65433" s="11"/>
    </row>
    <row r="65434" spans="6:8" x14ac:dyDescent="0.25">
      <c r="F65434" s="11"/>
      <c r="G65434" s="11"/>
      <c r="H65434" s="11"/>
    </row>
    <row r="65435" spans="6:8" x14ac:dyDescent="0.25">
      <c r="F65435" s="11"/>
      <c r="G65435" s="11"/>
      <c r="H65435" s="11"/>
    </row>
    <row r="65436" spans="6:8" x14ac:dyDescent="0.25">
      <c r="F65436" s="11"/>
      <c r="G65436" s="11"/>
      <c r="H65436" s="11"/>
    </row>
    <row r="65437" spans="6:8" x14ac:dyDescent="0.25">
      <c r="F65437" s="11"/>
      <c r="G65437" s="11"/>
      <c r="H65437" s="11"/>
    </row>
    <row r="65438" spans="6:8" x14ac:dyDescent="0.25">
      <c r="F65438" s="11"/>
      <c r="G65438" s="11"/>
      <c r="H65438" s="11"/>
    </row>
    <row r="65439" spans="6:8" x14ac:dyDescent="0.25">
      <c r="F65439" s="11"/>
      <c r="G65439" s="11"/>
      <c r="H65439" s="11"/>
    </row>
    <row r="65440" spans="6:8" x14ac:dyDescent="0.25">
      <c r="F65440" s="11"/>
      <c r="G65440" s="11"/>
      <c r="H65440" s="11"/>
    </row>
    <row r="65441" spans="6:8" x14ac:dyDescent="0.25">
      <c r="F65441" s="11"/>
      <c r="G65441" s="11"/>
      <c r="H65441" s="11"/>
    </row>
    <row r="65442" spans="6:8" x14ac:dyDescent="0.25">
      <c r="F65442" s="11"/>
      <c r="G65442" s="11"/>
      <c r="H65442" s="11"/>
    </row>
    <row r="65443" spans="6:8" x14ac:dyDescent="0.25">
      <c r="F65443" s="11"/>
      <c r="G65443" s="11"/>
      <c r="H65443" s="11"/>
    </row>
    <row r="65444" spans="6:8" x14ac:dyDescent="0.25">
      <c r="F65444" s="11"/>
      <c r="G65444" s="11"/>
      <c r="H65444" s="11"/>
    </row>
    <row r="65445" spans="6:8" x14ac:dyDescent="0.25">
      <c r="F65445" s="11"/>
      <c r="G65445" s="11"/>
      <c r="H65445" s="11"/>
    </row>
    <row r="65446" spans="6:8" x14ac:dyDescent="0.25">
      <c r="F65446" s="11"/>
      <c r="G65446" s="11"/>
      <c r="H65446" s="11"/>
    </row>
    <row r="65447" spans="6:8" x14ac:dyDescent="0.25">
      <c r="F65447" s="11"/>
      <c r="G65447" s="11"/>
      <c r="H65447" s="11"/>
    </row>
    <row r="65448" spans="6:8" x14ac:dyDescent="0.25">
      <c r="F65448" s="11"/>
      <c r="G65448" s="11"/>
      <c r="H65448" s="11"/>
    </row>
    <row r="65449" spans="6:8" x14ac:dyDescent="0.25">
      <c r="F65449" s="11"/>
      <c r="G65449" s="11"/>
      <c r="H65449" s="11"/>
    </row>
    <row r="65450" spans="6:8" x14ac:dyDescent="0.25">
      <c r="F65450" s="11"/>
      <c r="G65450" s="11"/>
      <c r="H65450" s="11"/>
    </row>
    <row r="65451" spans="6:8" x14ac:dyDescent="0.25">
      <c r="F65451" s="11"/>
      <c r="G65451" s="11"/>
      <c r="H65451" s="11"/>
    </row>
    <row r="65452" spans="6:8" x14ac:dyDescent="0.25">
      <c r="F65452" s="11"/>
      <c r="G65452" s="11"/>
      <c r="H65452" s="11"/>
    </row>
    <row r="65453" spans="6:8" x14ac:dyDescent="0.25">
      <c r="F65453" s="11"/>
      <c r="G65453" s="11"/>
      <c r="H65453" s="11"/>
    </row>
    <row r="65454" spans="6:8" x14ac:dyDescent="0.25">
      <c r="F65454" s="11"/>
      <c r="G65454" s="11"/>
      <c r="H65454" s="11"/>
    </row>
    <row r="65455" spans="6:8" x14ac:dyDescent="0.25">
      <c r="F65455" s="11"/>
      <c r="G65455" s="11"/>
      <c r="H65455" s="11"/>
    </row>
    <row r="65456" spans="6:8" x14ac:dyDescent="0.25">
      <c r="F65456" s="11"/>
      <c r="G65456" s="11"/>
      <c r="H65456" s="11"/>
    </row>
    <row r="65457" spans="6:8" x14ac:dyDescent="0.25">
      <c r="F65457" s="11"/>
      <c r="G65457" s="11"/>
      <c r="H65457" s="11"/>
    </row>
    <row r="65458" spans="6:8" x14ac:dyDescent="0.25">
      <c r="F65458" s="11"/>
      <c r="G65458" s="11"/>
      <c r="H65458" s="11"/>
    </row>
    <row r="65459" spans="6:8" x14ac:dyDescent="0.25">
      <c r="F65459" s="11"/>
      <c r="G65459" s="11"/>
      <c r="H65459" s="11"/>
    </row>
    <row r="65460" spans="6:8" x14ac:dyDescent="0.25">
      <c r="F65460" s="11"/>
      <c r="G65460" s="11"/>
      <c r="H65460" s="11"/>
    </row>
    <row r="65461" spans="6:8" x14ac:dyDescent="0.25">
      <c r="F65461" s="11"/>
      <c r="G65461" s="11"/>
      <c r="H65461" s="11"/>
    </row>
    <row r="65462" spans="6:8" x14ac:dyDescent="0.25">
      <c r="F65462" s="11"/>
      <c r="G65462" s="11"/>
      <c r="H65462" s="11"/>
    </row>
    <row r="65463" spans="6:8" x14ac:dyDescent="0.25">
      <c r="F65463" s="11"/>
      <c r="G65463" s="11"/>
      <c r="H65463" s="11"/>
    </row>
    <row r="65464" spans="6:8" x14ac:dyDescent="0.25">
      <c r="F65464" s="11"/>
      <c r="G65464" s="11"/>
      <c r="H65464" s="11"/>
    </row>
    <row r="65465" spans="6:8" x14ac:dyDescent="0.25">
      <c r="F65465" s="11"/>
      <c r="G65465" s="11"/>
      <c r="H65465" s="11"/>
    </row>
    <row r="65466" spans="6:8" x14ac:dyDescent="0.25">
      <c r="F65466" s="11"/>
      <c r="G65466" s="11"/>
      <c r="H65466" s="11"/>
    </row>
    <row r="65467" spans="6:8" x14ac:dyDescent="0.25">
      <c r="F65467" s="11"/>
      <c r="G65467" s="11"/>
      <c r="H65467" s="11"/>
    </row>
    <row r="65468" spans="6:8" x14ac:dyDescent="0.25">
      <c r="F65468" s="11"/>
      <c r="G65468" s="11"/>
      <c r="H65468" s="11"/>
    </row>
    <row r="65469" spans="6:8" x14ac:dyDescent="0.25">
      <c r="F65469" s="11"/>
      <c r="G65469" s="11"/>
      <c r="H65469" s="11"/>
    </row>
    <row r="65470" spans="6:8" x14ac:dyDescent="0.25">
      <c r="F65470" s="11"/>
      <c r="G65470" s="11"/>
      <c r="H65470" s="11"/>
    </row>
    <row r="65471" spans="6:8" x14ac:dyDescent="0.25">
      <c r="F65471" s="11"/>
      <c r="G65471" s="11"/>
      <c r="H65471" s="11"/>
    </row>
    <row r="65472" spans="6:8" x14ac:dyDescent="0.25">
      <c r="F65472" s="11"/>
      <c r="G65472" s="11"/>
      <c r="H65472" s="11"/>
    </row>
    <row r="65473" spans="6:8" x14ac:dyDescent="0.25">
      <c r="F65473" s="11"/>
      <c r="G65473" s="11"/>
      <c r="H65473" s="11"/>
    </row>
    <row r="65474" spans="6:8" x14ac:dyDescent="0.25">
      <c r="F65474" s="11"/>
      <c r="G65474" s="11"/>
      <c r="H65474" s="11"/>
    </row>
    <row r="65475" spans="6:8" x14ac:dyDescent="0.25">
      <c r="F65475" s="11"/>
      <c r="G65475" s="11"/>
      <c r="H65475" s="11"/>
    </row>
    <row r="65476" spans="6:8" x14ac:dyDescent="0.25">
      <c r="F65476" s="11"/>
      <c r="G65476" s="11"/>
      <c r="H65476" s="11"/>
    </row>
    <row r="65477" spans="6:8" x14ac:dyDescent="0.25">
      <c r="F65477" s="11"/>
      <c r="G65477" s="11"/>
      <c r="H65477" s="11"/>
    </row>
    <row r="65478" spans="6:8" x14ac:dyDescent="0.25">
      <c r="F65478" s="11"/>
      <c r="G65478" s="11"/>
      <c r="H65478" s="11"/>
    </row>
    <row r="65479" spans="6:8" x14ac:dyDescent="0.25">
      <c r="F65479" s="11"/>
      <c r="G65479" s="11"/>
      <c r="H65479" s="11"/>
    </row>
    <row r="65480" spans="6:8" x14ac:dyDescent="0.25">
      <c r="F65480" s="11"/>
      <c r="G65480" s="11"/>
      <c r="H65480" s="11"/>
    </row>
    <row r="65481" spans="6:8" x14ac:dyDescent="0.25">
      <c r="F65481" s="11"/>
      <c r="G65481" s="11"/>
      <c r="H65481" s="11"/>
    </row>
    <row r="65482" spans="6:8" x14ac:dyDescent="0.25">
      <c r="F65482" s="11"/>
      <c r="G65482" s="11"/>
      <c r="H65482" s="11"/>
    </row>
    <row r="65483" spans="6:8" x14ac:dyDescent="0.25">
      <c r="F65483" s="11"/>
      <c r="G65483" s="11"/>
      <c r="H65483" s="11"/>
    </row>
    <row r="65484" spans="6:8" x14ac:dyDescent="0.25">
      <c r="F65484" s="11"/>
      <c r="G65484" s="11"/>
      <c r="H65484" s="11"/>
    </row>
    <row r="65485" spans="6:8" x14ac:dyDescent="0.25">
      <c r="F65485" s="11"/>
      <c r="G65485" s="11"/>
      <c r="H65485" s="11"/>
    </row>
    <row r="65486" spans="6:8" x14ac:dyDescent="0.25">
      <c r="F65486" s="11"/>
      <c r="G65486" s="11"/>
      <c r="H65486" s="11"/>
    </row>
    <row r="65487" spans="6:8" x14ac:dyDescent="0.25">
      <c r="F65487" s="11"/>
      <c r="G65487" s="11"/>
      <c r="H65487" s="11"/>
    </row>
    <row r="65488" spans="6:8" x14ac:dyDescent="0.25">
      <c r="F65488" s="11"/>
      <c r="G65488" s="11"/>
      <c r="H65488" s="11"/>
    </row>
    <row r="65489" spans="6:8" x14ac:dyDescent="0.25">
      <c r="F65489" s="11"/>
      <c r="G65489" s="11"/>
      <c r="H65489" s="11"/>
    </row>
    <row r="65490" spans="6:8" x14ac:dyDescent="0.25">
      <c r="F65490" s="11"/>
      <c r="G65490" s="11"/>
      <c r="H65490" s="11"/>
    </row>
    <row r="65491" spans="6:8" x14ac:dyDescent="0.25">
      <c r="F65491" s="11"/>
      <c r="G65491" s="11"/>
      <c r="H65491" s="11"/>
    </row>
    <row r="65492" spans="6:8" x14ac:dyDescent="0.25">
      <c r="F65492" s="11"/>
      <c r="G65492" s="11"/>
      <c r="H65492" s="11"/>
    </row>
    <row r="65493" spans="6:8" x14ac:dyDescent="0.25">
      <c r="F65493" s="11"/>
      <c r="G65493" s="11"/>
      <c r="H65493" s="11"/>
    </row>
    <row r="65494" spans="6:8" x14ac:dyDescent="0.25">
      <c r="F65494" s="11"/>
      <c r="G65494" s="11"/>
      <c r="H65494" s="11"/>
    </row>
    <row r="65495" spans="6:8" x14ac:dyDescent="0.25">
      <c r="F65495" s="11"/>
      <c r="G65495" s="11"/>
      <c r="H65495" s="11"/>
    </row>
    <row r="65496" spans="6:8" x14ac:dyDescent="0.25">
      <c r="F65496" s="11"/>
      <c r="G65496" s="11"/>
      <c r="H65496" s="11"/>
    </row>
    <row r="65497" spans="6:8" x14ac:dyDescent="0.25">
      <c r="F65497" s="11"/>
      <c r="G65497" s="11"/>
      <c r="H65497" s="11"/>
    </row>
    <row r="65498" spans="6:8" x14ac:dyDescent="0.25">
      <c r="F65498" s="11"/>
      <c r="G65498" s="11"/>
      <c r="H65498" s="11"/>
    </row>
    <row r="65499" spans="6:8" x14ac:dyDescent="0.25">
      <c r="F65499" s="11"/>
      <c r="G65499" s="11"/>
      <c r="H65499" s="11"/>
    </row>
    <row r="65500" spans="6:8" x14ac:dyDescent="0.25">
      <c r="F65500" s="11"/>
      <c r="G65500" s="11"/>
      <c r="H65500" s="11"/>
    </row>
    <row r="65501" spans="6:8" x14ac:dyDescent="0.25">
      <c r="F65501" s="11"/>
      <c r="G65501" s="11"/>
      <c r="H65501" s="11"/>
    </row>
    <row r="65502" spans="6:8" x14ac:dyDescent="0.25">
      <c r="F65502" s="11"/>
      <c r="G65502" s="11"/>
      <c r="H65502" s="11"/>
    </row>
    <row r="65503" spans="6:8" x14ac:dyDescent="0.25">
      <c r="F65503" s="11"/>
      <c r="G65503" s="11"/>
      <c r="H65503" s="11"/>
    </row>
    <row r="65504" spans="6:8" x14ac:dyDescent="0.25">
      <c r="F65504" s="11"/>
      <c r="G65504" s="11"/>
      <c r="H65504" s="11"/>
    </row>
    <row r="65505" spans="6:8" x14ac:dyDescent="0.25">
      <c r="F65505" s="11"/>
      <c r="G65505" s="11"/>
      <c r="H65505" s="11"/>
    </row>
    <row r="65506" spans="6:8" x14ac:dyDescent="0.25">
      <c r="F65506" s="11"/>
      <c r="G65506" s="11"/>
      <c r="H65506" s="11"/>
    </row>
    <row r="65507" spans="6:8" x14ac:dyDescent="0.25">
      <c r="F65507" s="11"/>
      <c r="G65507" s="11"/>
      <c r="H65507" s="11"/>
    </row>
    <row r="65508" spans="6:8" x14ac:dyDescent="0.25">
      <c r="F65508" s="11"/>
      <c r="G65508" s="11"/>
      <c r="H65508" s="11"/>
    </row>
    <row r="65509" spans="6:8" x14ac:dyDescent="0.25">
      <c r="F65509" s="11"/>
      <c r="G65509" s="11"/>
      <c r="H65509" s="11"/>
    </row>
    <row r="65510" spans="6:8" x14ac:dyDescent="0.25">
      <c r="F65510" s="11"/>
      <c r="G65510" s="11"/>
      <c r="H65510" s="11"/>
    </row>
    <row r="65511" spans="6:8" x14ac:dyDescent="0.25">
      <c r="F65511" s="11"/>
      <c r="G65511" s="11"/>
      <c r="H65511" s="11"/>
    </row>
    <row r="65512" spans="6:8" x14ac:dyDescent="0.25">
      <c r="F65512" s="11"/>
      <c r="G65512" s="11"/>
      <c r="H65512" s="11"/>
    </row>
    <row r="65513" spans="6:8" x14ac:dyDescent="0.25">
      <c r="F65513" s="11"/>
      <c r="G65513" s="11"/>
      <c r="H65513" s="11"/>
    </row>
    <row r="65514" spans="6:8" x14ac:dyDescent="0.25">
      <c r="F65514" s="11"/>
      <c r="G65514" s="11"/>
      <c r="H65514" s="11"/>
    </row>
    <row r="65515" spans="6:8" x14ac:dyDescent="0.25">
      <c r="F65515" s="11"/>
      <c r="G65515" s="11"/>
      <c r="H65515" s="11"/>
    </row>
    <row r="65516" spans="6:8" x14ac:dyDescent="0.25">
      <c r="F65516" s="11"/>
      <c r="G65516" s="11"/>
      <c r="H65516" s="11"/>
    </row>
    <row r="65517" spans="6:8" x14ac:dyDescent="0.25">
      <c r="F65517" s="11"/>
      <c r="G65517" s="11"/>
      <c r="H65517" s="11"/>
    </row>
    <row r="65518" spans="6:8" x14ac:dyDescent="0.25">
      <c r="F65518" s="11"/>
      <c r="G65518" s="11"/>
      <c r="H65518" s="11"/>
    </row>
    <row r="65519" spans="6:8" x14ac:dyDescent="0.25">
      <c r="F65519" s="11"/>
      <c r="G65519" s="11"/>
      <c r="H65519" s="11"/>
    </row>
    <row r="65520" spans="6:8" x14ac:dyDescent="0.25">
      <c r="F65520" s="11"/>
      <c r="G65520" s="11"/>
      <c r="H65520" s="11"/>
    </row>
    <row r="65521" spans="6:8" x14ac:dyDescent="0.25">
      <c r="F65521" s="11"/>
      <c r="G65521" s="11"/>
      <c r="H65521" s="11"/>
    </row>
    <row r="65522" spans="6:8" x14ac:dyDescent="0.25">
      <c r="F65522" s="11"/>
      <c r="G65522" s="11"/>
      <c r="H65522" s="11"/>
    </row>
    <row r="65523" spans="6:8" x14ac:dyDescent="0.25">
      <c r="F65523" s="11"/>
      <c r="G65523" s="11"/>
      <c r="H65523" s="11"/>
    </row>
    <row r="65524" spans="6:8" x14ac:dyDescent="0.25">
      <c r="F65524" s="11"/>
      <c r="G65524" s="11"/>
      <c r="H65524" s="11"/>
    </row>
    <row r="65525" spans="6:8" x14ac:dyDescent="0.25">
      <c r="F65525" s="11"/>
      <c r="G65525" s="11"/>
      <c r="H65525" s="11"/>
    </row>
    <row r="65526" spans="6:8" x14ac:dyDescent="0.25">
      <c r="F65526" s="11"/>
      <c r="G65526" s="11"/>
      <c r="H65526" s="11"/>
    </row>
    <row r="65527" spans="6:8" x14ac:dyDescent="0.25">
      <c r="F65527" s="11"/>
      <c r="G65527" s="11"/>
      <c r="H65527" s="11"/>
    </row>
    <row r="65528" spans="6:8" x14ac:dyDescent="0.25">
      <c r="F65528" s="11"/>
      <c r="G65528" s="11"/>
      <c r="H65528" s="11"/>
    </row>
    <row r="65529" spans="6:8" x14ac:dyDescent="0.25">
      <c r="F65529" s="11"/>
      <c r="G65529" s="11"/>
      <c r="H65529" s="11"/>
    </row>
    <row r="65530" spans="6:8" x14ac:dyDescent="0.25">
      <c r="F65530" s="11"/>
      <c r="G65530" s="11"/>
      <c r="H65530" s="11"/>
    </row>
    <row r="65531" spans="6:8" x14ac:dyDescent="0.25">
      <c r="F65531" s="11"/>
      <c r="G65531" s="11"/>
      <c r="H65531" s="11"/>
    </row>
    <row r="65532" spans="6:8" x14ac:dyDescent="0.25">
      <c r="F65532" s="11"/>
      <c r="G65532" s="11"/>
      <c r="H65532" s="11"/>
    </row>
    <row r="65533" spans="6:8" x14ac:dyDescent="0.25">
      <c r="F65533" s="11"/>
      <c r="G65533" s="11"/>
      <c r="H65533" s="11"/>
    </row>
    <row r="65534" spans="6:8" x14ac:dyDescent="0.25">
      <c r="F65534" s="11"/>
      <c r="G65534" s="11"/>
      <c r="H65534" s="11"/>
    </row>
    <row r="65535" spans="6:8" x14ac:dyDescent="0.25">
      <c r="F65535" s="11"/>
      <c r="G65535" s="11"/>
      <c r="H65535" s="11"/>
    </row>
    <row r="65536" spans="6:8" x14ac:dyDescent="0.25">
      <c r="F65536" s="11"/>
      <c r="G65536" s="11"/>
      <c r="H65536" s="11"/>
    </row>
    <row r="65537" spans="6:8" x14ac:dyDescent="0.25">
      <c r="F65537" s="11"/>
      <c r="G65537" s="11"/>
      <c r="H65537" s="11"/>
    </row>
    <row r="65538" spans="6:8" x14ac:dyDescent="0.25">
      <c r="F65538" s="11"/>
      <c r="G65538" s="11"/>
      <c r="H65538" s="11"/>
    </row>
    <row r="65539" spans="6:8" x14ac:dyDescent="0.25">
      <c r="F65539" s="11"/>
      <c r="G65539" s="11"/>
      <c r="H65539" s="11"/>
    </row>
    <row r="65540" spans="6:8" x14ac:dyDescent="0.25">
      <c r="F65540" s="11"/>
      <c r="G65540" s="11"/>
      <c r="H65540" s="11"/>
    </row>
    <row r="65541" spans="6:8" x14ac:dyDescent="0.25">
      <c r="F65541" s="11"/>
      <c r="G65541" s="11"/>
      <c r="H65541" s="11"/>
    </row>
    <row r="65542" spans="6:8" x14ac:dyDescent="0.25">
      <c r="F65542" s="11"/>
      <c r="G65542" s="11"/>
      <c r="H65542" s="11"/>
    </row>
    <row r="65543" spans="6:8" x14ac:dyDescent="0.25">
      <c r="F65543" s="11"/>
      <c r="G65543" s="11"/>
      <c r="H65543" s="11"/>
    </row>
    <row r="65544" spans="6:8" x14ac:dyDescent="0.25">
      <c r="F65544" s="11"/>
      <c r="G65544" s="11"/>
      <c r="H65544" s="11"/>
    </row>
    <row r="65545" spans="6:8" x14ac:dyDescent="0.25">
      <c r="F65545" s="11"/>
      <c r="G65545" s="11"/>
      <c r="H65545" s="11"/>
    </row>
    <row r="65546" spans="6:8" x14ac:dyDescent="0.25">
      <c r="F65546" s="11"/>
      <c r="G65546" s="11"/>
      <c r="H65546" s="11"/>
    </row>
    <row r="65547" spans="6:8" x14ac:dyDescent="0.25">
      <c r="F65547" s="11"/>
      <c r="G65547" s="11"/>
      <c r="H65547" s="11"/>
    </row>
    <row r="65548" spans="6:8" x14ac:dyDescent="0.25">
      <c r="F65548" s="11"/>
      <c r="G65548" s="11"/>
      <c r="H65548" s="11"/>
    </row>
    <row r="65549" spans="6:8" x14ac:dyDescent="0.25">
      <c r="F65549" s="11"/>
      <c r="G65549" s="11"/>
      <c r="H65549" s="11"/>
    </row>
    <row r="65550" spans="6:8" x14ac:dyDescent="0.25">
      <c r="F65550" s="11"/>
      <c r="G65550" s="11"/>
      <c r="H65550" s="11"/>
    </row>
    <row r="65551" spans="6:8" x14ac:dyDescent="0.25">
      <c r="F65551" s="11"/>
      <c r="G65551" s="11"/>
      <c r="H65551" s="11"/>
    </row>
    <row r="65552" spans="6:8" x14ac:dyDescent="0.25">
      <c r="F65552" s="11"/>
      <c r="G65552" s="11"/>
      <c r="H65552" s="11"/>
    </row>
    <row r="65553" spans="6:8" x14ac:dyDescent="0.25">
      <c r="F65553" s="11"/>
      <c r="G65553" s="11"/>
      <c r="H65553" s="11"/>
    </row>
    <row r="65554" spans="6:8" x14ac:dyDescent="0.25">
      <c r="F65554" s="11"/>
      <c r="G65554" s="11"/>
      <c r="H65554" s="11"/>
    </row>
    <row r="65555" spans="6:8" x14ac:dyDescent="0.25">
      <c r="F65555" s="11"/>
      <c r="G65555" s="11"/>
      <c r="H65555" s="11"/>
    </row>
    <row r="65556" spans="6:8" x14ac:dyDescent="0.25">
      <c r="F65556" s="11"/>
      <c r="G65556" s="11"/>
      <c r="H65556" s="11"/>
    </row>
    <row r="65557" spans="6:8" x14ac:dyDescent="0.25">
      <c r="F65557" s="11"/>
      <c r="G65557" s="11"/>
      <c r="H65557" s="11"/>
    </row>
    <row r="65558" spans="6:8" x14ac:dyDescent="0.25">
      <c r="F65558" s="11"/>
      <c r="G65558" s="11"/>
      <c r="H65558" s="11"/>
    </row>
    <row r="65559" spans="6:8" x14ac:dyDescent="0.25">
      <c r="F65559" s="11"/>
      <c r="G65559" s="11"/>
      <c r="H65559" s="11"/>
    </row>
    <row r="65560" spans="6:8" x14ac:dyDescent="0.25">
      <c r="F65560" s="11"/>
      <c r="G65560" s="11"/>
      <c r="H65560" s="11"/>
    </row>
    <row r="65561" spans="6:8" x14ac:dyDescent="0.25">
      <c r="F65561" s="11"/>
      <c r="G65561" s="11"/>
      <c r="H65561" s="11"/>
    </row>
    <row r="65562" spans="6:8" x14ac:dyDescent="0.25">
      <c r="F65562" s="11"/>
      <c r="G65562" s="11"/>
      <c r="H65562" s="11"/>
    </row>
    <row r="65563" spans="6:8" x14ac:dyDescent="0.25">
      <c r="F65563" s="11"/>
      <c r="G65563" s="11"/>
      <c r="H65563" s="11"/>
    </row>
    <row r="65564" spans="6:8" x14ac:dyDescent="0.25">
      <c r="F65564" s="11"/>
      <c r="G65564" s="11"/>
      <c r="H65564" s="11"/>
    </row>
    <row r="65565" spans="6:8" x14ac:dyDescent="0.25">
      <c r="F65565" s="11"/>
      <c r="G65565" s="11"/>
      <c r="H65565" s="11"/>
    </row>
    <row r="65566" spans="6:8" x14ac:dyDescent="0.25">
      <c r="F65566" s="11"/>
      <c r="G65566" s="11"/>
      <c r="H65566" s="11"/>
    </row>
    <row r="65567" spans="6:8" x14ac:dyDescent="0.25">
      <c r="F65567" s="11"/>
      <c r="G65567" s="11"/>
      <c r="H65567" s="11"/>
    </row>
    <row r="65568" spans="6:8" x14ac:dyDescent="0.25">
      <c r="F65568" s="11"/>
      <c r="G65568" s="11"/>
      <c r="H65568" s="11"/>
    </row>
    <row r="65569" spans="6:8" x14ac:dyDescent="0.25">
      <c r="F65569" s="11"/>
      <c r="G65569" s="11"/>
      <c r="H65569" s="11"/>
    </row>
    <row r="65570" spans="6:8" x14ac:dyDescent="0.25">
      <c r="F65570" s="11"/>
      <c r="G65570" s="11"/>
      <c r="H65570" s="11"/>
    </row>
    <row r="65571" spans="6:8" x14ac:dyDescent="0.25">
      <c r="F65571" s="11"/>
      <c r="G65571" s="11"/>
      <c r="H65571" s="11"/>
    </row>
    <row r="65572" spans="6:8" x14ac:dyDescent="0.25">
      <c r="F65572" s="11"/>
      <c r="G65572" s="11"/>
      <c r="H65572" s="11"/>
    </row>
    <row r="65573" spans="6:8" x14ac:dyDescent="0.25">
      <c r="F65573" s="11"/>
      <c r="G65573" s="11"/>
      <c r="H65573" s="11"/>
    </row>
    <row r="65574" spans="6:8" x14ac:dyDescent="0.25">
      <c r="F65574" s="11"/>
      <c r="G65574" s="11"/>
      <c r="H65574" s="11"/>
    </row>
    <row r="65575" spans="6:8" x14ac:dyDescent="0.25">
      <c r="F65575" s="11"/>
      <c r="G65575" s="11"/>
      <c r="H65575" s="11"/>
    </row>
    <row r="65576" spans="6:8" x14ac:dyDescent="0.25">
      <c r="F65576" s="11"/>
      <c r="G65576" s="11"/>
      <c r="H65576" s="11"/>
    </row>
    <row r="65577" spans="6:8" x14ac:dyDescent="0.25">
      <c r="F65577" s="11"/>
      <c r="G65577" s="11"/>
      <c r="H65577" s="11"/>
    </row>
    <row r="65578" spans="6:8" x14ac:dyDescent="0.25">
      <c r="F65578" s="11"/>
      <c r="G65578" s="11"/>
      <c r="H65578" s="11"/>
    </row>
    <row r="65579" spans="6:8" x14ac:dyDescent="0.25">
      <c r="F65579" s="11"/>
      <c r="G65579" s="11"/>
      <c r="H65579" s="11"/>
    </row>
    <row r="65580" spans="6:8" x14ac:dyDescent="0.25">
      <c r="F65580" s="11"/>
      <c r="G65580" s="11"/>
      <c r="H65580" s="11"/>
    </row>
    <row r="65581" spans="6:8" x14ac:dyDescent="0.25">
      <c r="F65581" s="11"/>
      <c r="G65581" s="11"/>
      <c r="H65581" s="11"/>
    </row>
    <row r="65582" spans="6:8" x14ac:dyDescent="0.25">
      <c r="F65582" s="11"/>
      <c r="G65582" s="11"/>
      <c r="H65582" s="11"/>
    </row>
    <row r="65583" spans="6:8" x14ac:dyDescent="0.25">
      <c r="F65583" s="11"/>
      <c r="G65583" s="11"/>
      <c r="H65583" s="11"/>
    </row>
    <row r="65584" spans="6:8" x14ac:dyDescent="0.25">
      <c r="F65584" s="11"/>
      <c r="G65584" s="11"/>
      <c r="H65584" s="11"/>
    </row>
    <row r="65585" spans="6:8" x14ac:dyDescent="0.25">
      <c r="F65585" s="11"/>
      <c r="G65585" s="11"/>
      <c r="H65585" s="11"/>
    </row>
    <row r="65586" spans="6:8" x14ac:dyDescent="0.25">
      <c r="F65586" s="11"/>
      <c r="G65586" s="11"/>
      <c r="H65586" s="11"/>
    </row>
    <row r="65587" spans="6:8" x14ac:dyDescent="0.25">
      <c r="F65587" s="11"/>
      <c r="G65587" s="11"/>
      <c r="H65587" s="11"/>
    </row>
    <row r="65588" spans="6:8" x14ac:dyDescent="0.25">
      <c r="F65588" s="11"/>
      <c r="G65588" s="11"/>
      <c r="H65588" s="11"/>
    </row>
    <row r="65589" spans="6:8" x14ac:dyDescent="0.25">
      <c r="F65589" s="11"/>
      <c r="G65589" s="11"/>
      <c r="H65589" s="11"/>
    </row>
    <row r="65590" spans="6:8" x14ac:dyDescent="0.25">
      <c r="F65590" s="11"/>
      <c r="G65590" s="11"/>
      <c r="H65590" s="11"/>
    </row>
    <row r="65591" spans="6:8" x14ac:dyDescent="0.25">
      <c r="F65591" s="11"/>
      <c r="G65591" s="11"/>
      <c r="H65591" s="11"/>
    </row>
    <row r="65592" spans="6:8" x14ac:dyDescent="0.25">
      <c r="F65592" s="11"/>
      <c r="G65592" s="11"/>
      <c r="H65592" s="11"/>
    </row>
    <row r="65593" spans="6:8" x14ac:dyDescent="0.25">
      <c r="F65593" s="11"/>
      <c r="G65593" s="11"/>
      <c r="H65593" s="11"/>
    </row>
    <row r="65594" spans="6:8" x14ac:dyDescent="0.25">
      <c r="F65594" s="11"/>
      <c r="G65594" s="11"/>
      <c r="H65594" s="11"/>
    </row>
    <row r="65595" spans="6:8" x14ac:dyDescent="0.25">
      <c r="F65595" s="11"/>
      <c r="G65595" s="11"/>
      <c r="H65595" s="11"/>
    </row>
    <row r="65596" spans="6:8" x14ac:dyDescent="0.25">
      <c r="F65596" s="11"/>
      <c r="G65596" s="11"/>
      <c r="H65596" s="11"/>
    </row>
    <row r="65597" spans="6:8" x14ac:dyDescent="0.25">
      <c r="F65597" s="11"/>
      <c r="G65597" s="11"/>
      <c r="H65597" s="11"/>
    </row>
    <row r="65598" spans="6:8" x14ac:dyDescent="0.25">
      <c r="F65598" s="11"/>
      <c r="G65598" s="11"/>
      <c r="H65598" s="11"/>
    </row>
    <row r="65599" spans="6:8" x14ac:dyDescent="0.25">
      <c r="F65599" s="11"/>
      <c r="G65599" s="11"/>
      <c r="H65599" s="11"/>
    </row>
    <row r="65600" spans="6:8" x14ac:dyDescent="0.25">
      <c r="F65600" s="11"/>
      <c r="G65600" s="11"/>
      <c r="H65600" s="11"/>
    </row>
    <row r="65601" spans="6:8" x14ac:dyDescent="0.25">
      <c r="F65601" s="11"/>
      <c r="G65601" s="11"/>
      <c r="H65601" s="11"/>
    </row>
    <row r="65602" spans="6:8" x14ac:dyDescent="0.25">
      <c r="F65602" s="11"/>
      <c r="G65602" s="11"/>
      <c r="H65602" s="11"/>
    </row>
    <row r="65603" spans="6:8" x14ac:dyDescent="0.25">
      <c r="F65603" s="11"/>
      <c r="G65603" s="11"/>
      <c r="H65603" s="11"/>
    </row>
    <row r="65604" spans="6:8" x14ac:dyDescent="0.25">
      <c r="F65604" s="11"/>
      <c r="G65604" s="11"/>
      <c r="H65604" s="11"/>
    </row>
    <row r="65605" spans="6:8" x14ac:dyDescent="0.25">
      <c r="F65605" s="11"/>
      <c r="G65605" s="11"/>
      <c r="H65605" s="11"/>
    </row>
    <row r="65606" spans="6:8" x14ac:dyDescent="0.25">
      <c r="F65606" s="11"/>
      <c r="G65606" s="11"/>
      <c r="H65606" s="11"/>
    </row>
    <row r="65607" spans="6:8" x14ac:dyDescent="0.25">
      <c r="F65607" s="11"/>
      <c r="G65607" s="11"/>
      <c r="H65607" s="11"/>
    </row>
    <row r="65608" spans="6:8" x14ac:dyDescent="0.25">
      <c r="F65608" s="11"/>
      <c r="G65608" s="11"/>
      <c r="H65608" s="11"/>
    </row>
    <row r="65609" spans="6:8" x14ac:dyDescent="0.25">
      <c r="F65609" s="11"/>
      <c r="G65609" s="11"/>
      <c r="H65609" s="11"/>
    </row>
    <row r="65610" spans="6:8" x14ac:dyDescent="0.25">
      <c r="F65610" s="11"/>
      <c r="G65610" s="11"/>
      <c r="H65610" s="11"/>
    </row>
    <row r="65611" spans="6:8" x14ac:dyDescent="0.25">
      <c r="F65611" s="11"/>
      <c r="G65611" s="11"/>
      <c r="H65611" s="11"/>
    </row>
    <row r="65612" spans="6:8" x14ac:dyDescent="0.25">
      <c r="F65612" s="11"/>
      <c r="G65612" s="11"/>
      <c r="H65612" s="11"/>
    </row>
    <row r="65613" spans="6:8" x14ac:dyDescent="0.25">
      <c r="F65613" s="11"/>
      <c r="G65613" s="11"/>
      <c r="H65613" s="11"/>
    </row>
    <row r="65614" spans="6:8" x14ac:dyDescent="0.25">
      <c r="F65614" s="11"/>
      <c r="G65614" s="11"/>
      <c r="H65614" s="11"/>
    </row>
    <row r="65615" spans="6:8" x14ac:dyDescent="0.25">
      <c r="F65615" s="11"/>
      <c r="G65615" s="11"/>
      <c r="H65615" s="11"/>
    </row>
    <row r="65616" spans="6:8" x14ac:dyDescent="0.25">
      <c r="F65616" s="11"/>
      <c r="G65616" s="11"/>
      <c r="H65616" s="11"/>
    </row>
    <row r="65617" spans="6:8" x14ac:dyDescent="0.25">
      <c r="F65617" s="11"/>
      <c r="G65617" s="11"/>
      <c r="H65617" s="11"/>
    </row>
    <row r="65618" spans="6:8" x14ac:dyDescent="0.25">
      <c r="F65618" s="11"/>
      <c r="G65618" s="11"/>
      <c r="H65618" s="11"/>
    </row>
    <row r="65619" spans="6:8" x14ac:dyDescent="0.25">
      <c r="F65619" s="11"/>
      <c r="G65619" s="11"/>
      <c r="H65619" s="11"/>
    </row>
    <row r="65620" spans="6:8" x14ac:dyDescent="0.25">
      <c r="F65620" s="11"/>
      <c r="G65620" s="11"/>
      <c r="H65620" s="11"/>
    </row>
    <row r="65621" spans="6:8" x14ac:dyDescent="0.25">
      <c r="F65621" s="11"/>
      <c r="G65621" s="11"/>
      <c r="H65621" s="11"/>
    </row>
    <row r="65622" spans="6:8" x14ac:dyDescent="0.25">
      <c r="F65622" s="11"/>
      <c r="G65622" s="11"/>
      <c r="H65622" s="11"/>
    </row>
    <row r="65623" spans="6:8" x14ac:dyDescent="0.25">
      <c r="F65623" s="11"/>
      <c r="G65623" s="11"/>
      <c r="H65623" s="11"/>
    </row>
    <row r="65624" spans="6:8" x14ac:dyDescent="0.25">
      <c r="F65624" s="11"/>
      <c r="G65624" s="11"/>
      <c r="H65624" s="11"/>
    </row>
    <row r="65625" spans="6:8" x14ac:dyDescent="0.25">
      <c r="F65625" s="11"/>
      <c r="G65625" s="11"/>
      <c r="H65625" s="11"/>
    </row>
    <row r="65626" spans="6:8" x14ac:dyDescent="0.25">
      <c r="F65626" s="11"/>
      <c r="G65626" s="11"/>
      <c r="H65626" s="11"/>
    </row>
    <row r="65627" spans="6:8" x14ac:dyDescent="0.25">
      <c r="F65627" s="11"/>
      <c r="G65627" s="11"/>
      <c r="H65627" s="11"/>
    </row>
    <row r="65628" spans="6:8" x14ac:dyDescent="0.25">
      <c r="F65628" s="11"/>
      <c r="G65628" s="11"/>
      <c r="H65628" s="11"/>
    </row>
    <row r="65629" spans="6:8" x14ac:dyDescent="0.25">
      <c r="F65629" s="11"/>
      <c r="G65629" s="11"/>
      <c r="H65629" s="11"/>
    </row>
    <row r="65630" spans="6:8" x14ac:dyDescent="0.25">
      <c r="F65630" s="11"/>
      <c r="G65630" s="11"/>
      <c r="H65630" s="11"/>
    </row>
    <row r="65631" spans="6:8" x14ac:dyDescent="0.25">
      <c r="F65631" s="11"/>
      <c r="G65631" s="11"/>
      <c r="H65631" s="11"/>
    </row>
    <row r="65632" spans="6:8" x14ac:dyDescent="0.25">
      <c r="F65632" s="11"/>
      <c r="G65632" s="11"/>
      <c r="H65632" s="11"/>
    </row>
    <row r="65633" spans="6:8" x14ac:dyDescent="0.25">
      <c r="F65633" s="11"/>
      <c r="G65633" s="11"/>
      <c r="H65633" s="11"/>
    </row>
    <row r="65634" spans="6:8" x14ac:dyDescent="0.25">
      <c r="F65634" s="11"/>
      <c r="G65634" s="11"/>
      <c r="H65634" s="11"/>
    </row>
    <row r="65635" spans="6:8" x14ac:dyDescent="0.25">
      <c r="F65635" s="11"/>
      <c r="G65635" s="11"/>
      <c r="H65635" s="11"/>
    </row>
    <row r="65636" spans="6:8" x14ac:dyDescent="0.25">
      <c r="F65636" s="11"/>
      <c r="G65636" s="11"/>
      <c r="H65636" s="11"/>
    </row>
    <row r="65637" spans="6:8" x14ac:dyDescent="0.25">
      <c r="F65637" s="11"/>
      <c r="G65637" s="11"/>
      <c r="H65637" s="11"/>
    </row>
    <row r="65638" spans="6:8" x14ac:dyDescent="0.25">
      <c r="F65638" s="11"/>
      <c r="G65638" s="11"/>
      <c r="H65638" s="11"/>
    </row>
    <row r="65639" spans="6:8" x14ac:dyDescent="0.25">
      <c r="F65639" s="11"/>
      <c r="G65639" s="11"/>
      <c r="H65639" s="11"/>
    </row>
    <row r="65640" spans="6:8" x14ac:dyDescent="0.25">
      <c r="F65640" s="11"/>
      <c r="G65640" s="11"/>
      <c r="H65640" s="11"/>
    </row>
    <row r="65641" spans="6:8" x14ac:dyDescent="0.25">
      <c r="F65641" s="11"/>
      <c r="G65641" s="11"/>
      <c r="H65641" s="11"/>
    </row>
    <row r="65642" spans="6:8" x14ac:dyDescent="0.25">
      <c r="F65642" s="11"/>
      <c r="G65642" s="11"/>
      <c r="H65642" s="11"/>
    </row>
    <row r="65643" spans="6:8" x14ac:dyDescent="0.25">
      <c r="F65643" s="11"/>
      <c r="G65643" s="11"/>
      <c r="H65643" s="11"/>
    </row>
    <row r="65644" spans="6:8" x14ac:dyDescent="0.25">
      <c r="F65644" s="11"/>
      <c r="G65644" s="11"/>
      <c r="H65644" s="11"/>
    </row>
    <row r="65645" spans="6:8" x14ac:dyDescent="0.25">
      <c r="F65645" s="11"/>
      <c r="G65645" s="11"/>
      <c r="H65645" s="11"/>
    </row>
    <row r="65646" spans="6:8" x14ac:dyDescent="0.25">
      <c r="F65646" s="11"/>
      <c r="G65646" s="11"/>
      <c r="H65646" s="11"/>
    </row>
    <row r="65647" spans="6:8" x14ac:dyDescent="0.25">
      <c r="F65647" s="11"/>
      <c r="G65647" s="11"/>
      <c r="H65647" s="11"/>
    </row>
    <row r="65648" spans="6:8" x14ac:dyDescent="0.25">
      <c r="F65648" s="11"/>
      <c r="G65648" s="11"/>
      <c r="H65648" s="11"/>
    </row>
    <row r="65649" spans="6:8" x14ac:dyDescent="0.25">
      <c r="F65649" s="11"/>
      <c r="G65649" s="11"/>
      <c r="H65649" s="11"/>
    </row>
    <row r="65650" spans="6:8" x14ac:dyDescent="0.25">
      <c r="F65650" s="11"/>
      <c r="G65650" s="11"/>
      <c r="H65650" s="11"/>
    </row>
    <row r="65651" spans="6:8" x14ac:dyDescent="0.25">
      <c r="F65651" s="11"/>
      <c r="G65651" s="11"/>
      <c r="H65651" s="11"/>
    </row>
    <row r="65652" spans="6:8" x14ac:dyDescent="0.25">
      <c r="F65652" s="11"/>
      <c r="G65652" s="11"/>
      <c r="H65652" s="11"/>
    </row>
    <row r="65653" spans="6:8" x14ac:dyDescent="0.25">
      <c r="F65653" s="11"/>
      <c r="G65653" s="11"/>
      <c r="H65653" s="11"/>
    </row>
    <row r="65654" spans="6:8" x14ac:dyDescent="0.25">
      <c r="F65654" s="11"/>
      <c r="G65654" s="11"/>
      <c r="H65654" s="11"/>
    </row>
    <row r="65655" spans="6:8" x14ac:dyDescent="0.25">
      <c r="F65655" s="11"/>
      <c r="G65655" s="11"/>
      <c r="H65655" s="11"/>
    </row>
    <row r="65656" spans="6:8" x14ac:dyDescent="0.25">
      <c r="F65656" s="11"/>
      <c r="G65656" s="11"/>
      <c r="H65656" s="11"/>
    </row>
    <row r="65657" spans="6:8" x14ac:dyDescent="0.25">
      <c r="F65657" s="11"/>
      <c r="G65657" s="11"/>
      <c r="H65657" s="11"/>
    </row>
    <row r="65658" spans="6:8" x14ac:dyDescent="0.25">
      <c r="F65658" s="11"/>
      <c r="G65658" s="11"/>
      <c r="H65658" s="11"/>
    </row>
    <row r="65659" spans="6:8" x14ac:dyDescent="0.25">
      <c r="F65659" s="11"/>
      <c r="G65659" s="11"/>
      <c r="H65659" s="11"/>
    </row>
    <row r="65660" spans="6:8" x14ac:dyDescent="0.25">
      <c r="F65660" s="11"/>
      <c r="G65660" s="11"/>
      <c r="H65660" s="11"/>
    </row>
    <row r="65661" spans="6:8" x14ac:dyDescent="0.25">
      <c r="F65661" s="11"/>
      <c r="G65661" s="11"/>
      <c r="H65661" s="11"/>
    </row>
    <row r="65662" spans="6:8" x14ac:dyDescent="0.25">
      <c r="F65662" s="11"/>
      <c r="G65662" s="11"/>
      <c r="H65662" s="11"/>
    </row>
    <row r="65663" spans="6:8" x14ac:dyDescent="0.25">
      <c r="F65663" s="11"/>
      <c r="G65663" s="11"/>
      <c r="H65663" s="11"/>
    </row>
    <row r="65664" spans="6:8" x14ac:dyDescent="0.25">
      <c r="F65664" s="11"/>
      <c r="G65664" s="11"/>
      <c r="H65664" s="11"/>
    </row>
    <row r="65665" spans="6:8" x14ac:dyDescent="0.25">
      <c r="F65665" s="11"/>
      <c r="G65665" s="11"/>
      <c r="H65665" s="11"/>
    </row>
    <row r="65666" spans="6:8" x14ac:dyDescent="0.25">
      <c r="F65666" s="11"/>
      <c r="G65666" s="11"/>
      <c r="H65666" s="11"/>
    </row>
    <row r="65667" spans="6:8" x14ac:dyDescent="0.25">
      <c r="F65667" s="11"/>
      <c r="G65667" s="11"/>
      <c r="H65667" s="11"/>
    </row>
    <row r="65668" spans="6:8" x14ac:dyDescent="0.25">
      <c r="F65668" s="11"/>
      <c r="G65668" s="11"/>
      <c r="H65668" s="11"/>
    </row>
    <row r="65669" spans="6:8" x14ac:dyDescent="0.25">
      <c r="F65669" s="11"/>
      <c r="G65669" s="11"/>
      <c r="H65669" s="11"/>
    </row>
    <row r="65670" spans="6:8" x14ac:dyDescent="0.25">
      <c r="F65670" s="11"/>
      <c r="G65670" s="11"/>
      <c r="H65670" s="11"/>
    </row>
    <row r="65671" spans="6:8" x14ac:dyDescent="0.25">
      <c r="F65671" s="11"/>
      <c r="G65671" s="11"/>
      <c r="H65671" s="11"/>
    </row>
    <row r="65672" spans="6:8" x14ac:dyDescent="0.25">
      <c r="F65672" s="11"/>
      <c r="G65672" s="11"/>
      <c r="H65672" s="11"/>
    </row>
    <row r="65673" spans="6:8" x14ac:dyDescent="0.25">
      <c r="F65673" s="11"/>
      <c r="G65673" s="11"/>
      <c r="H65673" s="11"/>
    </row>
    <row r="65674" spans="6:8" x14ac:dyDescent="0.25">
      <c r="F65674" s="11"/>
      <c r="G65674" s="11"/>
      <c r="H65674" s="11"/>
    </row>
    <row r="65675" spans="6:8" x14ac:dyDescent="0.25">
      <c r="F65675" s="11"/>
      <c r="G65675" s="11"/>
      <c r="H65675" s="11"/>
    </row>
    <row r="65676" spans="6:8" x14ac:dyDescent="0.25">
      <c r="F65676" s="11"/>
      <c r="G65676" s="11"/>
      <c r="H65676" s="11"/>
    </row>
    <row r="65677" spans="6:8" x14ac:dyDescent="0.25">
      <c r="F65677" s="11"/>
      <c r="G65677" s="11"/>
      <c r="H65677" s="11"/>
    </row>
    <row r="65678" spans="6:8" x14ac:dyDescent="0.25">
      <c r="F65678" s="11"/>
      <c r="G65678" s="11"/>
      <c r="H65678" s="11"/>
    </row>
    <row r="65679" spans="6:8" x14ac:dyDescent="0.25">
      <c r="F65679" s="11"/>
      <c r="G65679" s="11"/>
      <c r="H65679" s="11"/>
    </row>
    <row r="65680" spans="6:8" x14ac:dyDescent="0.25">
      <c r="F65680" s="11"/>
      <c r="G65680" s="11"/>
      <c r="H65680" s="11"/>
    </row>
    <row r="65681" spans="6:8" x14ac:dyDescent="0.25">
      <c r="F65681" s="11"/>
      <c r="G65681" s="11"/>
      <c r="H65681" s="11"/>
    </row>
    <row r="65682" spans="6:8" x14ac:dyDescent="0.25">
      <c r="F65682" s="11"/>
      <c r="G65682" s="11"/>
      <c r="H65682" s="11"/>
    </row>
    <row r="65683" spans="6:8" x14ac:dyDescent="0.25">
      <c r="F65683" s="11"/>
      <c r="G65683" s="11"/>
      <c r="H65683" s="11"/>
    </row>
    <row r="65684" spans="6:8" x14ac:dyDescent="0.25">
      <c r="F65684" s="11"/>
      <c r="G65684" s="11"/>
      <c r="H65684" s="11"/>
    </row>
    <row r="65685" spans="6:8" x14ac:dyDescent="0.25">
      <c r="F65685" s="11"/>
      <c r="G65685" s="11"/>
      <c r="H65685" s="11"/>
    </row>
    <row r="65686" spans="6:8" x14ac:dyDescent="0.25">
      <c r="F65686" s="11"/>
      <c r="G65686" s="11"/>
      <c r="H65686" s="11"/>
    </row>
    <row r="65687" spans="6:8" x14ac:dyDescent="0.25">
      <c r="F65687" s="11"/>
      <c r="G65687" s="11"/>
      <c r="H65687" s="11"/>
    </row>
    <row r="65688" spans="6:8" x14ac:dyDescent="0.25">
      <c r="F65688" s="11"/>
      <c r="G65688" s="11"/>
      <c r="H65688" s="11"/>
    </row>
    <row r="65689" spans="6:8" x14ac:dyDescent="0.25">
      <c r="F65689" s="11"/>
      <c r="G65689" s="11"/>
      <c r="H65689" s="11"/>
    </row>
    <row r="65690" spans="6:8" x14ac:dyDescent="0.25">
      <c r="F65690" s="11"/>
      <c r="G65690" s="11"/>
      <c r="H65690" s="11"/>
    </row>
    <row r="65691" spans="6:8" x14ac:dyDescent="0.25">
      <c r="F65691" s="11"/>
      <c r="G65691" s="11"/>
      <c r="H65691" s="11"/>
    </row>
    <row r="65692" spans="6:8" x14ac:dyDescent="0.25">
      <c r="F65692" s="11"/>
      <c r="G65692" s="11"/>
      <c r="H65692" s="11"/>
    </row>
    <row r="65693" spans="6:8" x14ac:dyDescent="0.25">
      <c r="F65693" s="11"/>
      <c r="G65693" s="11"/>
      <c r="H65693" s="11"/>
    </row>
    <row r="65694" spans="6:8" x14ac:dyDescent="0.25">
      <c r="F65694" s="11"/>
      <c r="G65694" s="11"/>
      <c r="H65694" s="11"/>
    </row>
    <row r="65695" spans="6:8" x14ac:dyDescent="0.25">
      <c r="F65695" s="11"/>
      <c r="G65695" s="11"/>
      <c r="H65695" s="11"/>
    </row>
    <row r="65696" spans="6:8" x14ac:dyDescent="0.25">
      <c r="F65696" s="11"/>
      <c r="G65696" s="11"/>
      <c r="H65696" s="11"/>
    </row>
    <row r="65697" spans="6:8" x14ac:dyDescent="0.25">
      <c r="F65697" s="11"/>
      <c r="G65697" s="11"/>
      <c r="H65697" s="11"/>
    </row>
    <row r="65698" spans="6:8" x14ac:dyDescent="0.25">
      <c r="F65698" s="11"/>
      <c r="G65698" s="11"/>
      <c r="H65698" s="11"/>
    </row>
    <row r="65699" spans="6:8" x14ac:dyDescent="0.25">
      <c r="F65699" s="11"/>
      <c r="G65699" s="11"/>
      <c r="H65699" s="11"/>
    </row>
    <row r="65700" spans="6:8" x14ac:dyDescent="0.25">
      <c r="F65700" s="11"/>
      <c r="G65700" s="11"/>
      <c r="H65700" s="11"/>
    </row>
    <row r="65701" spans="6:8" x14ac:dyDescent="0.25">
      <c r="F65701" s="11"/>
      <c r="G65701" s="11"/>
      <c r="H65701" s="11"/>
    </row>
    <row r="65702" spans="6:8" x14ac:dyDescent="0.25">
      <c r="F65702" s="11"/>
      <c r="G65702" s="11"/>
      <c r="H65702" s="11"/>
    </row>
    <row r="65703" spans="6:8" x14ac:dyDescent="0.25">
      <c r="F65703" s="11"/>
      <c r="G65703" s="11"/>
      <c r="H65703" s="11"/>
    </row>
    <row r="65704" spans="6:8" x14ac:dyDescent="0.25">
      <c r="F65704" s="11"/>
      <c r="G65704" s="11"/>
      <c r="H65704" s="11"/>
    </row>
    <row r="65705" spans="6:8" x14ac:dyDescent="0.25">
      <c r="F65705" s="11"/>
      <c r="G65705" s="11"/>
      <c r="H65705" s="11"/>
    </row>
    <row r="65706" spans="6:8" x14ac:dyDescent="0.25">
      <c r="F65706" s="11"/>
      <c r="G65706" s="11"/>
      <c r="H65706" s="11"/>
    </row>
    <row r="65707" spans="6:8" x14ac:dyDescent="0.25">
      <c r="F65707" s="11"/>
      <c r="G65707" s="11"/>
      <c r="H65707" s="11"/>
    </row>
    <row r="65708" spans="6:8" x14ac:dyDescent="0.25">
      <c r="F65708" s="11"/>
      <c r="G65708" s="11"/>
      <c r="H65708" s="11"/>
    </row>
    <row r="65709" spans="6:8" x14ac:dyDescent="0.25">
      <c r="F65709" s="11"/>
      <c r="G65709" s="11"/>
      <c r="H65709" s="11"/>
    </row>
    <row r="65710" spans="6:8" x14ac:dyDescent="0.25">
      <c r="F65710" s="11"/>
      <c r="G65710" s="11"/>
      <c r="H65710" s="11"/>
    </row>
    <row r="65711" spans="6:8" x14ac:dyDescent="0.25">
      <c r="F65711" s="11"/>
      <c r="G65711" s="11"/>
      <c r="H65711" s="11"/>
    </row>
    <row r="65712" spans="6:8" x14ac:dyDescent="0.25">
      <c r="F65712" s="11"/>
      <c r="G65712" s="11"/>
      <c r="H65712" s="11"/>
    </row>
    <row r="65713" spans="6:8" x14ac:dyDescent="0.25">
      <c r="F65713" s="11"/>
      <c r="G65713" s="11"/>
      <c r="H65713" s="11"/>
    </row>
    <row r="65714" spans="6:8" x14ac:dyDescent="0.25">
      <c r="F65714" s="11"/>
      <c r="G65714" s="11"/>
      <c r="H65714" s="11"/>
    </row>
    <row r="65715" spans="6:8" x14ac:dyDescent="0.25">
      <c r="F65715" s="11"/>
      <c r="G65715" s="11"/>
      <c r="H65715" s="11"/>
    </row>
    <row r="65716" spans="6:8" x14ac:dyDescent="0.25">
      <c r="F65716" s="11"/>
      <c r="G65716" s="11"/>
      <c r="H65716" s="11"/>
    </row>
    <row r="65717" spans="6:8" x14ac:dyDescent="0.25">
      <c r="F65717" s="11"/>
      <c r="G65717" s="11"/>
      <c r="H65717" s="11"/>
    </row>
    <row r="65718" spans="6:8" x14ac:dyDescent="0.25">
      <c r="F65718" s="11"/>
      <c r="G65718" s="11"/>
      <c r="H65718" s="11"/>
    </row>
    <row r="65719" spans="6:8" x14ac:dyDescent="0.25">
      <c r="F65719" s="11"/>
      <c r="G65719" s="11"/>
      <c r="H65719" s="11"/>
    </row>
    <row r="65720" spans="6:8" x14ac:dyDescent="0.25">
      <c r="F65720" s="11"/>
      <c r="G65720" s="11"/>
      <c r="H65720" s="11"/>
    </row>
    <row r="65721" spans="6:8" x14ac:dyDescent="0.25">
      <c r="F65721" s="11"/>
      <c r="G65721" s="11"/>
      <c r="H65721" s="11"/>
    </row>
    <row r="65722" spans="6:8" x14ac:dyDescent="0.25">
      <c r="F65722" s="11"/>
      <c r="G65722" s="11"/>
      <c r="H65722" s="11"/>
    </row>
    <row r="65723" spans="6:8" x14ac:dyDescent="0.25">
      <c r="F65723" s="11"/>
      <c r="G65723" s="11"/>
      <c r="H65723" s="11"/>
    </row>
    <row r="65724" spans="6:8" x14ac:dyDescent="0.25">
      <c r="F65724" s="11"/>
      <c r="G65724" s="11"/>
      <c r="H65724" s="11"/>
    </row>
    <row r="65725" spans="6:8" x14ac:dyDescent="0.25">
      <c r="F65725" s="11"/>
      <c r="G65725" s="11"/>
      <c r="H65725" s="11"/>
    </row>
    <row r="65726" spans="6:8" x14ac:dyDescent="0.25">
      <c r="F65726" s="11"/>
      <c r="G65726" s="11"/>
      <c r="H65726" s="11"/>
    </row>
    <row r="65727" spans="6:8" x14ac:dyDescent="0.25">
      <c r="F65727" s="11"/>
      <c r="G65727" s="11"/>
      <c r="H65727" s="11"/>
    </row>
    <row r="65728" spans="6:8" x14ac:dyDescent="0.25">
      <c r="F65728" s="11"/>
      <c r="G65728" s="11"/>
      <c r="H65728" s="11"/>
    </row>
    <row r="65729" spans="6:8" x14ac:dyDescent="0.25">
      <c r="F65729" s="11"/>
      <c r="G65729" s="11"/>
      <c r="H65729" s="11"/>
    </row>
    <row r="65730" spans="6:8" x14ac:dyDescent="0.25">
      <c r="F65730" s="11"/>
      <c r="G65730" s="11"/>
      <c r="H65730" s="11"/>
    </row>
    <row r="65731" spans="6:8" x14ac:dyDescent="0.25">
      <c r="F65731" s="11"/>
      <c r="G65731" s="11"/>
      <c r="H65731" s="11"/>
    </row>
    <row r="65732" spans="6:8" x14ac:dyDescent="0.25">
      <c r="F65732" s="11"/>
      <c r="G65732" s="11"/>
      <c r="H65732" s="11"/>
    </row>
    <row r="65733" spans="6:8" x14ac:dyDescent="0.25">
      <c r="F65733" s="11"/>
      <c r="G65733" s="11"/>
      <c r="H65733" s="11"/>
    </row>
    <row r="65734" spans="6:8" x14ac:dyDescent="0.25">
      <c r="F65734" s="11"/>
      <c r="G65734" s="11"/>
      <c r="H65734" s="11"/>
    </row>
    <row r="65735" spans="6:8" x14ac:dyDescent="0.25">
      <c r="F65735" s="11"/>
      <c r="G65735" s="11"/>
      <c r="H65735" s="11"/>
    </row>
    <row r="65736" spans="6:8" x14ac:dyDescent="0.25">
      <c r="F65736" s="11"/>
      <c r="G65736" s="11"/>
      <c r="H65736" s="11"/>
    </row>
    <row r="65737" spans="6:8" x14ac:dyDescent="0.25">
      <c r="F65737" s="11"/>
      <c r="G65737" s="11"/>
      <c r="H65737" s="11"/>
    </row>
    <row r="65738" spans="6:8" x14ac:dyDescent="0.25">
      <c r="F65738" s="11"/>
      <c r="G65738" s="11"/>
      <c r="H65738" s="11"/>
    </row>
    <row r="65739" spans="6:8" x14ac:dyDescent="0.25">
      <c r="F65739" s="11"/>
      <c r="G65739" s="11"/>
      <c r="H65739" s="11"/>
    </row>
    <row r="65740" spans="6:8" x14ac:dyDescent="0.25">
      <c r="F65740" s="11"/>
      <c r="G65740" s="11"/>
      <c r="H65740" s="11"/>
    </row>
    <row r="65741" spans="6:8" x14ac:dyDescent="0.25">
      <c r="F65741" s="11"/>
      <c r="G65741" s="11"/>
      <c r="H65741" s="11"/>
    </row>
    <row r="65742" spans="6:8" x14ac:dyDescent="0.25">
      <c r="F65742" s="11"/>
      <c r="G65742" s="11"/>
      <c r="H65742" s="11"/>
    </row>
    <row r="65743" spans="6:8" x14ac:dyDescent="0.25">
      <c r="F65743" s="11"/>
      <c r="G65743" s="11"/>
      <c r="H65743" s="11"/>
    </row>
    <row r="65744" spans="6:8" x14ac:dyDescent="0.25">
      <c r="F65744" s="11"/>
      <c r="G65744" s="11"/>
      <c r="H65744" s="11"/>
    </row>
    <row r="65745" spans="6:8" x14ac:dyDescent="0.25">
      <c r="F65745" s="11"/>
      <c r="G65745" s="11"/>
      <c r="H65745" s="11"/>
    </row>
    <row r="65746" spans="6:8" x14ac:dyDescent="0.25">
      <c r="F65746" s="11"/>
      <c r="G65746" s="11"/>
      <c r="H65746" s="11"/>
    </row>
    <row r="65747" spans="6:8" x14ac:dyDescent="0.25">
      <c r="F65747" s="11"/>
      <c r="G65747" s="11"/>
      <c r="H65747" s="11"/>
    </row>
    <row r="65748" spans="6:8" x14ac:dyDescent="0.25">
      <c r="F65748" s="11"/>
      <c r="G65748" s="11"/>
      <c r="H65748" s="11"/>
    </row>
    <row r="65749" spans="6:8" x14ac:dyDescent="0.25">
      <c r="F65749" s="11"/>
      <c r="G65749" s="11"/>
      <c r="H65749" s="11"/>
    </row>
    <row r="65750" spans="6:8" x14ac:dyDescent="0.25">
      <c r="F65750" s="11"/>
      <c r="G65750" s="11"/>
      <c r="H65750" s="11"/>
    </row>
    <row r="65751" spans="6:8" x14ac:dyDescent="0.25">
      <c r="F65751" s="11"/>
      <c r="G65751" s="11"/>
      <c r="H65751" s="11"/>
    </row>
    <row r="65752" spans="6:8" x14ac:dyDescent="0.25">
      <c r="F65752" s="11"/>
      <c r="G65752" s="11"/>
      <c r="H65752" s="11"/>
    </row>
    <row r="65753" spans="6:8" x14ac:dyDescent="0.25">
      <c r="F65753" s="11"/>
      <c r="G65753" s="11"/>
      <c r="H65753" s="11"/>
    </row>
    <row r="65754" spans="6:8" x14ac:dyDescent="0.25">
      <c r="F65754" s="11"/>
      <c r="G65754" s="11"/>
      <c r="H65754" s="11"/>
    </row>
    <row r="65755" spans="6:8" x14ac:dyDescent="0.25">
      <c r="F65755" s="11"/>
      <c r="G65755" s="11"/>
      <c r="H65755" s="11"/>
    </row>
    <row r="65756" spans="6:8" x14ac:dyDescent="0.25">
      <c r="F65756" s="11"/>
      <c r="G65756" s="11"/>
      <c r="H65756" s="11"/>
    </row>
    <row r="65757" spans="6:8" x14ac:dyDescent="0.25">
      <c r="F65757" s="11"/>
      <c r="G65757" s="11"/>
      <c r="H65757" s="11"/>
    </row>
    <row r="65758" spans="6:8" x14ac:dyDescent="0.25">
      <c r="F65758" s="11"/>
      <c r="G65758" s="11"/>
      <c r="H65758" s="11"/>
    </row>
    <row r="65759" spans="6:8" x14ac:dyDescent="0.25">
      <c r="F65759" s="11"/>
      <c r="G65759" s="11"/>
      <c r="H65759" s="11"/>
    </row>
    <row r="65760" spans="6:8" x14ac:dyDescent="0.25">
      <c r="F65760" s="11"/>
      <c r="G65760" s="11"/>
      <c r="H65760" s="11"/>
    </row>
    <row r="65761" spans="6:8" x14ac:dyDescent="0.25">
      <c r="F65761" s="11"/>
      <c r="G65761" s="11"/>
      <c r="H65761" s="11"/>
    </row>
    <row r="65762" spans="6:8" x14ac:dyDescent="0.25">
      <c r="F65762" s="11"/>
      <c r="G65762" s="11"/>
      <c r="H65762" s="11"/>
    </row>
    <row r="65763" spans="6:8" x14ac:dyDescent="0.25">
      <c r="F65763" s="11"/>
      <c r="G65763" s="11"/>
      <c r="H65763" s="11"/>
    </row>
    <row r="65764" spans="6:8" x14ac:dyDescent="0.25">
      <c r="F65764" s="11"/>
      <c r="G65764" s="11"/>
      <c r="H65764" s="11"/>
    </row>
    <row r="65765" spans="6:8" x14ac:dyDescent="0.25">
      <c r="F65765" s="11"/>
      <c r="G65765" s="11"/>
      <c r="H65765" s="11"/>
    </row>
    <row r="65766" spans="6:8" x14ac:dyDescent="0.25">
      <c r="F65766" s="11"/>
      <c r="G65766" s="11"/>
      <c r="H65766" s="11"/>
    </row>
    <row r="65767" spans="6:8" x14ac:dyDescent="0.25">
      <c r="F65767" s="11"/>
      <c r="G65767" s="11"/>
      <c r="H65767" s="11"/>
    </row>
    <row r="65768" spans="6:8" x14ac:dyDescent="0.25">
      <c r="F65768" s="11"/>
      <c r="G65768" s="11"/>
      <c r="H65768" s="11"/>
    </row>
    <row r="65769" spans="6:8" x14ac:dyDescent="0.25">
      <c r="F65769" s="11"/>
      <c r="G65769" s="11"/>
      <c r="H65769" s="11"/>
    </row>
    <row r="65770" spans="6:8" x14ac:dyDescent="0.25">
      <c r="F65770" s="11"/>
      <c r="G65770" s="11"/>
      <c r="H65770" s="11"/>
    </row>
    <row r="65771" spans="6:8" x14ac:dyDescent="0.25">
      <c r="F65771" s="11"/>
      <c r="G65771" s="11"/>
      <c r="H65771" s="11"/>
    </row>
    <row r="65772" spans="6:8" x14ac:dyDescent="0.25">
      <c r="F65772" s="11"/>
      <c r="G65772" s="11"/>
      <c r="H65772" s="11"/>
    </row>
    <row r="65773" spans="6:8" x14ac:dyDescent="0.25">
      <c r="F65773" s="11"/>
      <c r="G65773" s="11"/>
      <c r="H65773" s="11"/>
    </row>
    <row r="65774" spans="6:8" x14ac:dyDescent="0.25">
      <c r="F65774" s="11"/>
      <c r="G65774" s="11"/>
      <c r="H65774" s="11"/>
    </row>
    <row r="65775" spans="6:8" x14ac:dyDescent="0.25">
      <c r="F65775" s="11"/>
      <c r="G65775" s="11"/>
      <c r="H65775" s="11"/>
    </row>
    <row r="65776" spans="6:8" x14ac:dyDescent="0.25">
      <c r="F65776" s="11"/>
      <c r="G65776" s="11"/>
      <c r="H65776" s="11"/>
    </row>
    <row r="65777" spans="6:8" x14ac:dyDescent="0.25">
      <c r="F65777" s="11"/>
      <c r="G65777" s="11"/>
      <c r="H65777" s="11"/>
    </row>
    <row r="65778" spans="6:8" x14ac:dyDescent="0.25">
      <c r="F65778" s="11"/>
      <c r="G65778" s="11"/>
      <c r="H65778" s="11"/>
    </row>
    <row r="65779" spans="6:8" x14ac:dyDescent="0.25">
      <c r="F65779" s="11"/>
      <c r="G65779" s="11"/>
      <c r="H65779" s="11"/>
    </row>
    <row r="65780" spans="6:8" x14ac:dyDescent="0.25">
      <c r="F65780" s="11"/>
      <c r="G65780" s="11"/>
      <c r="H65780" s="11"/>
    </row>
    <row r="65781" spans="6:8" x14ac:dyDescent="0.25">
      <c r="F65781" s="11"/>
      <c r="G65781" s="11"/>
      <c r="H65781" s="11"/>
    </row>
    <row r="65782" spans="6:8" x14ac:dyDescent="0.25">
      <c r="F65782" s="11"/>
      <c r="G65782" s="11"/>
      <c r="H65782" s="11"/>
    </row>
    <row r="65783" spans="6:8" x14ac:dyDescent="0.25">
      <c r="F65783" s="11"/>
      <c r="G65783" s="11"/>
      <c r="H65783" s="11"/>
    </row>
    <row r="65784" spans="6:8" x14ac:dyDescent="0.25">
      <c r="F65784" s="11"/>
      <c r="G65784" s="11"/>
      <c r="H65784" s="11"/>
    </row>
    <row r="65785" spans="6:8" x14ac:dyDescent="0.25">
      <c r="F65785" s="11"/>
      <c r="G65785" s="11"/>
      <c r="H65785" s="11"/>
    </row>
    <row r="65786" spans="6:8" x14ac:dyDescent="0.25">
      <c r="F65786" s="11"/>
      <c r="G65786" s="11"/>
      <c r="H65786" s="11"/>
    </row>
    <row r="65787" spans="6:8" x14ac:dyDescent="0.25">
      <c r="F65787" s="11"/>
      <c r="G65787" s="11"/>
      <c r="H65787" s="11"/>
    </row>
    <row r="65788" spans="6:8" x14ac:dyDescent="0.25">
      <c r="F65788" s="11"/>
      <c r="G65788" s="11"/>
      <c r="H65788" s="11"/>
    </row>
    <row r="65789" spans="6:8" x14ac:dyDescent="0.25">
      <c r="F65789" s="11"/>
      <c r="G65789" s="11"/>
      <c r="H65789" s="11"/>
    </row>
    <row r="65790" spans="6:8" x14ac:dyDescent="0.25">
      <c r="F65790" s="11"/>
      <c r="G65790" s="11"/>
      <c r="H65790" s="11"/>
    </row>
    <row r="65791" spans="6:8" x14ac:dyDescent="0.25">
      <c r="F65791" s="11"/>
      <c r="G65791" s="11"/>
      <c r="H65791" s="11"/>
    </row>
    <row r="65792" spans="6:8" x14ac:dyDescent="0.25">
      <c r="F65792" s="11"/>
      <c r="G65792" s="11"/>
      <c r="H65792" s="11"/>
    </row>
    <row r="65793" spans="6:8" x14ac:dyDescent="0.25">
      <c r="F65793" s="11"/>
      <c r="G65793" s="11"/>
      <c r="H65793" s="11"/>
    </row>
    <row r="65794" spans="6:8" x14ac:dyDescent="0.25">
      <c r="F65794" s="11"/>
      <c r="G65794" s="11"/>
      <c r="H65794" s="11"/>
    </row>
    <row r="65795" spans="6:8" x14ac:dyDescent="0.25">
      <c r="F65795" s="11"/>
      <c r="G65795" s="11"/>
      <c r="H65795" s="11"/>
    </row>
    <row r="65796" spans="6:8" x14ac:dyDescent="0.25">
      <c r="F65796" s="11"/>
      <c r="G65796" s="11"/>
      <c r="H65796" s="11"/>
    </row>
    <row r="65797" spans="6:8" x14ac:dyDescent="0.25">
      <c r="F65797" s="11"/>
      <c r="G65797" s="11"/>
      <c r="H65797" s="11"/>
    </row>
    <row r="65798" spans="6:8" x14ac:dyDescent="0.25">
      <c r="F65798" s="11"/>
      <c r="G65798" s="11"/>
      <c r="H65798" s="11"/>
    </row>
    <row r="65799" spans="6:8" x14ac:dyDescent="0.25">
      <c r="F65799" s="11"/>
      <c r="G65799" s="11"/>
      <c r="H65799" s="11"/>
    </row>
    <row r="65800" spans="6:8" x14ac:dyDescent="0.25">
      <c r="F65800" s="11"/>
      <c r="G65800" s="11"/>
      <c r="H65800" s="11"/>
    </row>
    <row r="65801" spans="6:8" x14ac:dyDescent="0.25">
      <c r="F65801" s="11"/>
      <c r="G65801" s="11"/>
      <c r="H65801" s="11"/>
    </row>
    <row r="65802" spans="6:8" x14ac:dyDescent="0.25">
      <c r="F65802" s="11"/>
      <c r="G65802" s="11"/>
      <c r="H65802" s="11"/>
    </row>
    <row r="65803" spans="6:8" x14ac:dyDescent="0.25">
      <c r="F65803" s="11"/>
      <c r="G65803" s="11"/>
      <c r="H65803" s="11"/>
    </row>
    <row r="65804" spans="6:8" x14ac:dyDescent="0.25">
      <c r="F65804" s="11"/>
      <c r="G65804" s="11"/>
      <c r="H65804" s="11"/>
    </row>
    <row r="65805" spans="6:8" x14ac:dyDescent="0.25">
      <c r="F65805" s="11"/>
      <c r="G65805" s="11"/>
      <c r="H65805" s="11"/>
    </row>
    <row r="65806" spans="6:8" x14ac:dyDescent="0.25">
      <c r="F65806" s="11"/>
      <c r="G65806" s="11"/>
      <c r="H65806" s="11"/>
    </row>
    <row r="65807" spans="6:8" x14ac:dyDescent="0.25">
      <c r="F65807" s="11"/>
      <c r="G65807" s="11"/>
      <c r="H65807" s="11"/>
    </row>
    <row r="65808" spans="6:8" x14ac:dyDescent="0.25">
      <c r="F65808" s="11"/>
      <c r="G65808" s="11"/>
      <c r="H65808" s="11"/>
    </row>
    <row r="65809" spans="6:8" x14ac:dyDescent="0.25">
      <c r="F65809" s="11"/>
      <c r="G65809" s="11"/>
      <c r="H65809" s="11"/>
    </row>
    <row r="65810" spans="6:8" x14ac:dyDescent="0.25">
      <c r="F65810" s="11"/>
      <c r="G65810" s="11"/>
      <c r="H65810" s="11"/>
    </row>
    <row r="65811" spans="6:8" x14ac:dyDescent="0.25">
      <c r="F65811" s="11"/>
      <c r="G65811" s="11"/>
      <c r="H65811" s="11"/>
    </row>
    <row r="65812" spans="6:8" x14ac:dyDescent="0.25">
      <c r="F65812" s="11"/>
      <c r="G65812" s="11"/>
      <c r="H65812" s="11"/>
    </row>
    <row r="65813" spans="6:8" x14ac:dyDescent="0.25">
      <c r="F65813" s="11"/>
      <c r="G65813" s="11"/>
      <c r="H65813" s="11"/>
    </row>
    <row r="65814" spans="6:8" x14ac:dyDescent="0.25">
      <c r="F65814" s="11"/>
      <c r="G65814" s="11"/>
      <c r="H65814" s="11"/>
    </row>
    <row r="65815" spans="6:8" x14ac:dyDescent="0.25">
      <c r="F65815" s="11"/>
      <c r="G65815" s="11"/>
      <c r="H65815" s="11"/>
    </row>
    <row r="65816" spans="6:8" x14ac:dyDescent="0.25">
      <c r="F65816" s="11"/>
      <c r="G65816" s="11"/>
      <c r="H65816" s="11"/>
    </row>
    <row r="65817" spans="6:8" x14ac:dyDescent="0.25">
      <c r="F65817" s="11"/>
      <c r="G65817" s="11"/>
      <c r="H65817" s="11"/>
    </row>
    <row r="65818" spans="6:8" x14ac:dyDescent="0.25">
      <c r="F65818" s="11"/>
      <c r="G65818" s="11"/>
      <c r="H65818" s="11"/>
    </row>
    <row r="65819" spans="6:8" x14ac:dyDescent="0.25">
      <c r="F65819" s="11"/>
      <c r="G65819" s="11"/>
      <c r="H65819" s="11"/>
    </row>
    <row r="65820" spans="6:8" x14ac:dyDescent="0.25">
      <c r="F65820" s="11"/>
      <c r="G65820" s="11"/>
      <c r="H65820" s="11"/>
    </row>
    <row r="65821" spans="6:8" x14ac:dyDescent="0.25">
      <c r="F65821" s="11"/>
      <c r="G65821" s="11"/>
      <c r="H65821" s="11"/>
    </row>
    <row r="65822" spans="6:8" x14ac:dyDescent="0.25">
      <c r="F65822" s="11"/>
      <c r="G65822" s="11"/>
      <c r="H65822" s="11"/>
    </row>
    <row r="65823" spans="6:8" x14ac:dyDescent="0.25">
      <c r="F65823" s="11"/>
      <c r="G65823" s="11"/>
      <c r="H65823" s="11"/>
    </row>
    <row r="65824" spans="6:8" x14ac:dyDescent="0.25">
      <c r="F65824" s="11"/>
      <c r="G65824" s="11"/>
      <c r="H65824" s="11"/>
    </row>
    <row r="65825" spans="6:8" x14ac:dyDescent="0.25">
      <c r="F65825" s="11"/>
      <c r="G65825" s="11"/>
      <c r="H65825" s="11"/>
    </row>
    <row r="65826" spans="6:8" x14ac:dyDescent="0.25">
      <c r="F65826" s="11"/>
      <c r="G65826" s="11"/>
      <c r="H65826" s="11"/>
    </row>
    <row r="65827" spans="6:8" x14ac:dyDescent="0.25">
      <c r="F65827" s="11"/>
      <c r="G65827" s="11"/>
      <c r="H65827" s="11"/>
    </row>
    <row r="65828" spans="6:8" x14ac:dyDescent="0.25">
      <c r="F65828" s="11"/>
      <c r="G65828" s="11"/>
      <c r="H65828" s="11"/>
    </row>
    <row r="65829" spans="6:8" x14ac:dyDescent="0.25">
      <c r="F65829" s="11"/>
      <c r="G65829" s="11"/>
      <c r="H65829" s="11"/>
    </row>
    <row r="65830" spans="6:8" x14ac:dyDescent="0.25">
      <c r="F65830" s="11"/>
      <c r="G65830" s="11"/>
      <c r="H65830" s="11"/>
    </row>
    <row r="65831" spans="6:8" x14ac:dyDescent="0.25">
      <c r="F65831" s="11"/>
      <c r="G65831" s="11"/>
      <c r="H65831" s="11"/>
    </row>
    <row r="65832" spans="6:8" x14ac:dyDescent="0.25">
      <c r="F65832" s="11"/>
      <c r="G65832" s="11"/>
      <c r="H65832" s="11"/>
    </row>
    <row r="65833" spans="6:8" x14ac:dyDescent="0.25">
      <c r="F65833" s="11"/>
      <c r="G65833" s="11"/>
      <c r="H65833" s="11"/>
    </row>
    <row r="65834" spans="6:8" x14ac:dyDescent="0.25">
      <c r="F65834" s="11"/>
      <c r="G65834" s="11"/>
      <c r="H65834" s="11"/>
    </row>
    <row r="65835" spans="6:8" x14ac:dyDescent="0.25">
      <c r="F65835" s="11"/>
      <c r="G65835" s="11"/>
      <c r="H65835" s="11"/>
    </row>
    <row r="65836" spans="6:8" x14ac:dyDescent="0.25">
      <c r="F65836" s="11"/>
      <c r="G65836" s="11"/>
      <c r="H65836" s="11"/>
    </row>
    <row r="65837" spans="6:8" x14ac:dyDescent="0.25">
      <c r="F65837" s="11"/>
      <c r="G65837" s="11"/>
      <c r="H65837" s="11"/>
    </row>
    <row r="65838" spans="6:8" x14ac:dyDescent="0.25">
      <c r="F65838" s="11"/>
      <c r="G65838" s="11"/>
      <c r="H65838" s="11"/>
    </row>
    <row r="65839" spans="6:8" x14ac:dyDescent="0.25">
      <c r="F65839" s="11"/>
      <c r="G65839" s="11"/>
      <c r="H65839" s="11"/>
    </row>
    <row r="65840" spans="6:8" x14ac:dyDescent="0.25">
      <c r="F65840" s="11"/>
      <c r="G65840" s="11"/>
      <c r="H65840" s="11"/>
    </row>
    <row r="65841" spans="6:8" x14ac:dyDescent="0.25">
      <c r="F65841" s="11"/>
      <c r="G65841" s="11"/>
      <c r="H65841" s="11"/>
    </row>
    <row r="65842" spans="6:8" x14ac:dyDescent="0.25">
      <c r="F65842" s="11"/>
      <c r="G65842" s="11"/>
      <c r="H65842" s="11"/>
    </row>
    <row r="65843" spans="6:8" x14ac:dyDescent="0.25">
      <c r="F65843" s="11"/>
      <c r="G65843" s="11"/>
      <c r="H65843" s="11"/>
    </row>
    <row r="65844" spans="6:8" x14ac:dyDescent="0.25">
      <c r="F65844" s="11"/>
      <c r="G65844" s="11"/>
      <c r="H65844" s="11"/>
    </row>
    <row r="65845" spans="6:8" x14ac:dyDescent="0.25">
      <c r="F65845" s="11"/>
      <c r="G65845" s="11"/>
      <c r="H65845" s="11"/>
    </row>
    <row r="65846" spans="6:8" x14ac:dyDescent="0.25">
      <c r="F65846" s="11"/>
      <c r="G65846" s="11"/>
      <c r="H65846" s="11"/>
    </row>
    <row r="65847" spans="6:8" x14ac:dyDescent="0.25">
      <c r="F65847" s="11"/>
      <c r="G65847" s="11"/>
      <c r="H65847" s="11"/>
    </row>
    <row r="65848" spans="6:8" x14ac:dyDescent="0.25">
      <c r="F65848" s="11"/>
      <c r="G65848" s="11"/>
      <c r="H65848" s="11"/>
    </row>
    <row r="65849" spans="6:8" x14ac:dyDescent="0.25">
      <c r="F65849" s="11"/>
      <c r="G65849" s="11"/>
      <c r="H65849" s="11"/>
    </row>
    <row r="65850" spans="6:8" x14ac:dyDescent="0.25">
      <c r="F65850" s="11"/>
      <c r="G65850" s="11"/>
      <c r="H65850" s="11"/>
    </row>
    <row r="65851" spans="6:8" x14ac:dyDescent="0.25">
      <c r="F65851" s="11"/>
      <c r="G65851" s="11"/>
      <c r="H65851" s="11"/>
    </row>
    <row r="65852" spans="6:8" x14ac:dyDescent="0.25">
      <c r="F65852" s="11"/>
      <c r="G65852" s="11"/>
      <c r="H65852" s="11"/>
    </row>
    <row r="65853" spans="6:8" x14ac:dyDescent="0.25">
      <c r="F65853" s="11"/>
      <c r="G65853" s="11"/>
      <c r="H65853" s="11"/>
    </row>
    <row r="65854" spans="6:8" x14ac:dyDescent="0.25">
      <c r="F65854" s="11"/>
      <c r="G65854" s="11"/>
      <c r="H65854" s="11"/>
    </row>
    <row r="65855" spans="6:8" x14ac:dyDescent="0.25">
      <c r="F65855" s="11"/>
      <c r="G65855" s="11"/>
      <c r="H65855" s="11"/>
    </row>
    <row r="65856" spans="6:8" x14ac:dyDescent="0.25">
      <c r="F65856" s="11"/>
      <c r="G65856" s="11"/>
      <c r="H65856" s="11"/>
    </row>
    <row r="65857" spans="6:8" x14ac:dyDescent="0.25">
      <c r="F65857" s="11"/>
      <c r="G65857" s="11"/>
      <c r="H65857" s="11"/>
    </row>
    <row r="65858" spans="6:8" x14ac:dyDescent="0.25">
      <c r="F65858" s="11"/>
      <c r="G65858" s="11"/>
      <c r="H65858" s="11"/>
    </row>
    <row r="65859" spans="6:8" x14ac:dyDescent="0.25">
      <c r="F65859" s="11"/>
      <c r="G65859" s="11"/>
      <c r="H65859" s="11"/>
    </row>
    <row r="65860" spans="6:8" x14ac:dyDescent="0.25">
      <c r="F65860" s="11"/>
      <c r="G65860" s="11"/>
      <c r="H65860" s="11"/>
    </row>
    <row r="65861" spans="6:8" x14ac:dyDescent="0.25">
      <c r="F65861" s="11"/>
      <c r="G65861" s="11"/>
      <c r="H65861" s="11"/>
    </row>
    <row r="65862" spans="6:8" x14ac:dyDescent="0.25">
      <c r="F65862" s="11"/>
      <c r="G65862" s="11"/>
      <c r="H65862" s="11"/>
    </row>
    <row r="65863" spans="6:8" x14ac:dyDescent="0.25">
      <c r="F65863" s="11"/>
      <c r="G65863" s="11"/>
      <c r="H65863" s="11"/>
    </row>
    <row r="65864" spans="6:8" x14ac:dyDescent="0.25">
      <c r="F65864" s="11"/>
      <c r="G65864" s="11"/>
      <c r="H65864" s="11"/>
    </row>
    <row r="65865" spans="6:8" x14ac:dyDescent="0.25">
      <c r="F65865" s="11"/>
      <c r="G65865" s="11"/>
      <c r="H65865" s="11"/>
    </row>
    <row r="65866" spans="6:8" x14ac:dyDescent="0.25">
      <c r="F65866" s="11"/>
      <c r="G65866" s="11"/>
      <c r="H65866" s="11"/>
    </row>
    <row r="65867" spans="6:8" x14ac:dyDescent="0.25">
      <c r="F65867" s="11"/>
      <c r="G65867" s="11"/>
      <c r="H65867" s="11"/>
    </row>
    <row r="65868" spans="6:8" x14ac:dyDescent="0.25">
      <c r="F65868" s="11"/>
      <c r="G65868" s="11"/>
      <c r="H65868" s="11"/>
    </row>
    <row r="65869" spans="6:8" x14ac:dyDescent="0.25">
      <c r="F65869" s="11"/>
      <c r="G65869" s="11"/>
      <c r="H65869" s="11"/>
    </row>
    <row r="65870" spans="6:8" x14ac:dyDescent="0.25">
      <c r="F65870" s="11"/>
      <c r="G65870" s="11"/>
      <c r="H65870" s="11"/>
    </row>
    <row r="65871" spans="6:8" x14ac:dyDescent="0.25">
      <c r="F65871" s="11"/>
      <c r="G65871" s="11"/>
      <c r="H65871" s="11"/>
    </row>
    <row r="65872" spans="6:8" x14ac:dyDescent="0.25">
      <c r="F65872" s="11"/>
      <c r="G65872" s="11"/>
      <c r="H65872" s="11"/>
    </row>
    <row r="65873" spans="6:8" x14ac:dyDescent="0.25">
      <c r="F65873" s="11"/>
      <c r="G65873" s="11"/>
      <c r="H65873" s="11"/>
    </row>
    <row r="65874" spans="6:8" x14ac:dyDescent="0.25">
      <c r="F65874" s="11"/>
      <c r="G65874" s="11"/>
      <c r="H65874" s="11"/>
    </row>
    <row r="65875" spans="6:8" x14ac:dyDescent="0.25">
      <c r="F65875" s="11"/>
      <c r="G65875" s="11"/>
      <c r="H65875" s="11"/>
    </row>
    <row r="65876" spans="6:8" x14ac:dyDescent="0.25">
      <c r="F65876" s="11"/>
      <c r="G65876" s="11"/>
      <c r="H65876" s="11"/>
    </row>
    <row r="65877" spans="6:8" x14ac:dyDescent="0.25">
      <c r="F65877" s="11"/>
      <c r="G65877" s="11"/>
      <c r="H65877" s="11"/>
    </row>
    <row r="65878" spans="6:8" x14ac:dyDescent="0.25">
      <c r="F65878" s="11"/>
      <c r="G65878" s="11"/>
      <c r="H65878" s="11"/>
    </row>
    <row r="65879" spans="6:8" x14ac:dyDescent="0.25">
      <c r="F65879" s="11"/>
      <c r="G65879" s="11"/>
      <c r="H65879" s="11"/>
    </row>
    <row r="65880" spans="6:8" x14ac:dyDescent="0.25">
      <c r="F65880" s="11"/>
      <c r="G65880" s="11"/>
      <c r="H65880" s="11"/>
    </row>
    <row r="65881" spans="6:8" x14ac:dyDescent="0.25">
      <c r="F65881" s="11"/>
      <c r="G65881" s="11"/>
      <c r="H65881" s="11"/>
    </row>
    <row r="65882" spans="6:8" x14ac:dyDescent="0.25">
      <c r="F65882" s="11"/>
      <c r="G65882" s="11"/>
      <c r="H65882" s="11"/>
    </row>
    <row r="65883" spans="6:8" x14ac:dyDescent="0.25">
      <c r="F65883" s="11"/>
      <c r="G65883" s="11"/>
      <c r="H65883" s="11"/>
    </row>
    <row r="65884" spans="6:8" x14ac:dyDescent="0.25">
      <c r="F65884" s="11"/>
      <c r="G65884" s="11"/>
      <c r="H65884" s="11"/>
    </row>
    <row r="65885" spans="6:8" x14ac:dyDescent="0.25">
      <c r="F65885" s="11"/>
      <c r="G65885" s="11"/>
      <c r="H65885" s="11"/>
    </row>
    <row r="65886" spans="6:8" x14ac:dyDescent="0.25">
      <c r="F65886" s="11"/>
      <c r="G65886" s="11"/>
      <c r="H65886" s="11"/>
    </row>
    <row r="65887" spans="6:8" x14ac:dyDescent="0.25">
      <c r="F65887" s="11"/>
      <c r="G65887" s="11"/>
      <c r="H65887" s="11"/>
    </row>
    <row r="65888" spans="6:8" x14ac:dyDescent="0.25">
      <c r="F65888" s="11"/>
      <c r="G65888" s="11"/>
      <c r="H65888" s="11"/>
    </row>
    <row r="65889" spans="6:8" x14ac:dyDescent="0.25">
      <c r="F65889" s="11"/>
      <c r="G65889" s="11"/>
      <c r="H65889" s="11"/>
    </row>
    <row r="65890" spans="6:8" x14ac:dyDescent="0.25">
      <c r="F65890" s="11"/>
      <c r="G65890" s="11"/>
      <c r="H65890" s="11"/>
    </row>
    <row r="65891" spans="6:8" x14ac:dyDescent="0.25">
      <c r="F65891" s="11"/>
      <c r="G65891" s="11"/>
      <c r="H65891" s="11"/>
    </row>
    <row r="65892" spans="6:8" x14ac:dyDescent="0.25">
      <c r="F65892" s="11"/>
      <c r="G65892" s="11"/>
      <c r="H65892" s="11"/>
    </row>
    <row r="65893" spans="6:8" x14ac:dyDescent="0.25">
      <c r="F65893" s="11"/>
      <c r="G65893" s="11"/>
      <c r="H65893" s="11"/>
    </row>
    <row r="65894" spans="6:8" x14ac:dyDescent="0.25">
      <c r="F65894" s="11"/>
      <c r="G65894" s="11"/>
      <c r="H65894" s="11"/>
    </row>
    <row r="65895" spans="6:8" x14ac:dyDescent="0.25">
      <c r="F65895" s="11"/>
      <c r="G65895" s="11"/>
      <c r="H65895" s="11"/>
    </row>
    <row r="65896" spans="6:8" x14ac:dyDescent="0.25">
      <c r="F65896" s="11"/>
      <c r="G65896" s="11"/>
      <c r="H65896" s="11"/>
    </row>
    <row r="65897" spans="6:8" x14ac:dyDescent="0.25">
      <c r="F65897" s="11"/>
      <c r="G65897" s="11"/>
      <c r="H65897" s="11"/>
    </row>
    <row r="65898" spans="6:8" x14ac:dyDescent="0.25">
      <c r="F65898" s="11"/>
      <c r="G65898" s="11"/>
      <c r="H65898" s="11"/>
    </row>
    <row r="65899" spans="6:8" x14ac:dyDescent="0.25">
      <c r="F65899" s="11"/>
      <c r="G65899" s="11"/>
      <c r="H65899" s="11"/>
    </row>
    <row r="65900" spans="6:8" x14ac:dyDescent="0.25">
      <c r="F65900" s="11"/>
      <c r="G65900" s="11"/>
      <c r="H65900" s="11"/>
    </row>
    <row r="65901" spans="6:8" x14ac:dyDescent="0.25">
      <c r="F65901" s="11"/>
      <c r="G65901" s="11"/>
      <c r="H65901" s="11"/>
    </row>
    <row r="65902" spans="6:8" x14ac:dyDescent="0.25">
      <c r="F65902" s="11"/>
      <c r="G65902" s="11"/>
      <c r="H65902" s="11"/>
    </row>
    <row r="65903" spans="6:8" x14ac:dyDescent="0.25">
      <c r="F65903" s="11"/>
      <c r="G65903" s="11"/>
      <c r="H65903" s="11"/>
    </row>
    <row r="65904" spans="6:8" x14ac:dyDescent="0.25">
      <c r="F65904" s="11"/>
      <c r="G65904" s="11"/>
      <c r="H65904" s="11"/>
    </row>
    <row r="65905" spans="6:8" x14ac:dyDescent="0.25">
      <c r="F65905" s="11"/>
      <c r="G65905" s="11"/>
      <c r="H65905" s="11"/>
    </row>
    <row r="65906" spans="6:8" x14ac:dyDescent="0.25">
      <c r="F65906" s="11"/>
      <c r="G65906" s="11"/>
      <c r="H65906" s="11"/>
    </row>
    <row r="65907" spans="6:8" x14ac:dyDescent="0.25">
      <c r="F65907" s="11"/>
      <c r="G65907" s="11"/>
      <c r="H65907" s="11"/>
    </row>
    <row r="65908" spans="6:8" x14ac:dyDescent="0.25">
      <c r="F65908" s="11"/>
      <c r="G65908" s="11"/>
      <c r="H65908" s="11"/>
    </row>
    <row r="65909" spans="6:8" x14ac:dyDescent="0.25">
      <c r="F65909" s="11"/>
      <c r="G65909" s="11"/>
      <c r="H65909" s="11"/>
    </row>
    <row r="65910" spans="6:8" x14ac:dyDescent="0.25">
      <c r="F65910" s="11"/>
      <c r="G65910" s="11"/>
      <c r="H65910" s="11"/>
    </row>
    <row r="65911" spans="6:8" x14ac:dyDescent="0.25">
      <c r="F65911" s="11"/>
      <c r="G65911" s="11"/>
      <c r="H65911" s="11"/>
    </row>
    <row r="65912" spans="6:8" x14ac:dyDescent="0.25">
      <c r="F65912" s="11"/>
      <c r="G65912" s="11"/>
      <c r="H65912" s="11"/>
    </row>
    <row r="65913" spans="6:8" x14ac:dyDescent="0.25">
      <c r="F65913" s="11"/>
      <c r="G65913" s="11"/>
      <c r="H65913" s="11"/>
    </row>
    <row r="65914" spans="6:8" x14ac:dyDescent="0.25">
      <c r="F65914" s="11"/>
      <c r="G65914" s="11"/>
      <c r="H65914" s="11"/>
    </row>
    <row r="65915" spans="6:8" x14ac:dyDescent="0.25">
      <c r="F65915" s="11"/>
      <c r="G65915" s="11"/>
      <c r="H65915" s="11"/>
    </row>
    <row r="65916" spans="6:8" x14ac:dyDescent="0.25">
      <c r="F65916" s="11"/>
      <c r="G65916" s="11"/>
      <c r="H65916" s="11"/>
    </row>
    <row r="65917" spans="6:8" x14ac:dyDescent="0.25">
      <c r="F65917" s="11"/>
      <c r="G65917" s="11"/>
      <c r="H65917" s="11"/>
    </row>
    <row r="65918" spans="6:8" x14ac:dyDescent="0.25">
      <c r="F65918" s="11"/>
      <c r="G65918" s="11"/>
      <c r="H65918" s="11"/>
    </row>
    <row r="65919" spans="6:8" x14ac:dyDescent="0.25">
      <c r="F65919" s="11"/>
      <c r="G65919" s="11"/>
      <c r="H65919" s="11"/>
    </row>
    <row r="65920" spans="6:8" x14ac:dyDescent="0.25">
      <c r="F65920" s="11"/>
      <c r="G65920" s="11"/>
      <c r="H65920" s="11"/>
    </row>
    <row r="65921" spans="6:8" x14ac:dyDescent="0.25">
      <c r="F65921" s="11"/>
      <c r="G65921" s="11"/>
      <c r="H65921" s="11"/>
    </row>
    <row r="65922" spans="6:8" x14ac:dyDescent="0.25">
      <c r="F65922" s="11"/>
      <c r="G65922" s="11"/>
      <c r="H65922" s="11"/>
    </row>
    <row r="65923" spans="6:8" x14ac:dyDescent="0.25">
      <c r="F65923" s="11"/>
      <c r="G65923" s="11"/>
      <c r="H65923" s="11"/>
    </row>
    <row r="65924" spans="6:8" x14ac:dyDescent="0.25">
      <c r="F65924" s="11"/>
      <c r="G65924" s="11"/>
      <c r="H65924" s="11"/>
    </row>
    <row r="65925" spans="6:8" x14ac:dyDescent="0.25">
      <c r="F65925" s="11"/>
      <c r="G65925" s="11"/>
      <c r="H65925" s="11"/>
    </row>
    <row r="65926" spans="6:8" x14ac:dyDescent="0.25">
      <c r="F65926" s="11"/>
      <c r="G65926" s="11"/>
      <c r="H65926" s="11"/>
    </row>
    <row r="65927" spans="6:8" x14ac:dyDescent="0.25">
      <c r="F65927" s="11"/>
      <c r="G65927" s="11"/>
      <c r="H65927" s="11"/>
    </row>
    <row r="65928" spans="6:8" x14ac:dyDescent="0.25">
      <c r="F65928" s="11"/>
      <c r="G65928" s="11"/>
      <c r="H65928" s="11"/>
    </row>
    <row r="65929" spans="6:8" x14ac:dyDescent="0.25">
      <c r="F65929" s="11"/>
      <c r="G65929" s="11"/>
      <c r="H65929" s="11"/>
    </row>
    <row r="65930" spans="6:8" x14ac:dyDescent="0.25">
      <c r="F65930" s="11"/>
      <c r="G65930" s="11"/>
      <c r="H65930" s="11"/>
    </row>
    <row r="65931" spans="6:8" x14ac:dyDescent="0.25">
      <c r="F65931" s="11"/>
      <c r="G65931" s="11"/>
      <c r="H65931" s="11"/>
    </row>
    <row r="65932" spans="6:8" x14ac:dyDescent="0.25">
      <c r="F65932" s="11"/>
      <c r="G65932" s="11"/>
      <c r="H65932" s="11"/>
    </row>
    <row r="65933" spans="6:8" x14ac:dyDescent="0.25">
      <c r="F65933" s="11"/>
      <c r="G65933" s="11"/>
      <c r="H65933" s="11"/>
    </row>
    <row r="65934" spans="6:8" x14ac:dyDescent="0.25">
      <c r="F65934" s="11"/>
      <c r="G65934" s="11"/>
      <c r="H65934" s="11"/>
    </row>
    <row r="65935" spans="6:8" x14ac:dyDescent="0.25">
      <c r="F65935" s="11"/>
      <c r="G65935" s="11"/>
      <c r="H65935" s="11"/>
    </row>
    <row r="65936" spans="6:8" x14ac:dyDescent="0.25">
      <c r="F65936" s="11"/>
      <c r="G65936" s="11"/>
      <c r="H65936" s="11"/>
    </row>
    <row r="65937" spans="6:8" x14ac:dyDescent="0.25">
      <c r="F65937" s="11"/>
      <c r="G65937" s="11"/>
      <c r="H65937" s="11"/>
    </row>
    <row r="65938" spans="6:8" x14ac:dyDescent="0.25">
      <c r="F65938" s="11"/>
      <c r="G65938" s="11"/>
      <c r="H65938" s="11"/>
    </row>
    <row r="65939" spans="6:8" x14ac:dyDescent="0.25">
      <c r="F65939" s="11"/>
      <c r="G65939" s="11"/>
      <c r="H65939" s="11"/>
    </row>
    <row r="65940" spans="6:8" x14ac:dyDescent="0.25">
      <c r="F65940" s="11"/>
      <c r="G65940" s="11"/>
      <c r="H65940" s="11"/>
    </row>
    <row r="65941" spans="6:8" x14ac:dyDescent="0.25">
      <c r="F65941" s="11"/>
      <c r="G65941" s="11"/>
      <c r="H65941" s="11"/>
    </row>
    <row r="65942" spans="6:8" x14ac:dyDescent="0.25">
      <c r="F65942" s="11"/>
      <c r="G65942" s="11"/>
      <c r="H65942" s="11"/>
    </row>
    <row r="65943" spans="6:8" x14ac:dyDescent="0.25">
      <c r="F65943" s="11"/>
      <c r="G65943" s="11"/>
      <c r="H65943" s="11"/>
    </row>
    <row r="65944" spans="6:8" x14ac:dyDescent="0.25">
      <c r="F65944" s="11"/>
      <c r="G65944" s="11"/>
      <c r="H65944" s="11"/>
    </row>
    <row r="65945" spans="6:8" x14ac:dyDescent="0.25">
      <c r="F65945" s="11"/>
      <c r="G65945" s="11"/>
      <c r="H65945" s="11"/>
    </row>
    <row r="65946" spans="6:8" x14ac:dyDescent="0.25">
      <c r="F65946" s="11"/>
      <c r="G65946" s="11"/>
      <c r="H65946" s="11"/>
    </row>
    <row r="65947" spans="6:8" x14ac:dyDescent="0.25">
      <c r="F65947" s="11"/>
      <c r="G65947" s="11"/>
      <c r="H65947" s="11"/>
    </row>
    <row r="65948" spans="6:8" x14ac:dyDescent="0.25">
      <c r="F65948" s="11"/>
      <c r="G65948" s="11"/>
      <c r="H65948" s="11"/>
    </row>
    <row r="65949" spans="6:8" x14ac:dyDescent="0.25">
      <c r="F65949" s="11"/>
      <c r="G65949" s="11"/>
      <c r="H65949" s="11"/>
    </row>
    <row r="65950" spans="6:8" x14ac:dyDescent="0.25">
      <c r="F65950" s="11"/>
      <c r="G65950" s="11"/>
      <c r="H65950" s="11"/>
    </row>
    <row r="65951" spans="6:8" x14ac:dyDescent="0.25">
      <c r="F65951" s="11"/>
      <c r="G65951" s="11"/>
      <c r="H65951" s="11"/>
    </row>
    <row r="65952" spans="6:8" x14ac:dyDescent="0.25">
      <c r="F65952" s="11"/>
      <c r="G65952" s="11"/>
      <c r="H65952" s="11"/>
    </row>
    <row r="65953" spans="6:8" x14ac:dyDescent="0.25">
      <c r="F65953" s="11"/>
      <c r="G65953" s="11"/>
      <c r="H65953" s="11"/>
    </row>
    <row r="65954" spans="6:8" x14ac:dyDescent="0.25">
      <c r="F65954" s="11"/>
      <c r="G65954" s="11"/>
      <c r="H65954" s="11"/>
    </row>
    <row r="65955" spans="6:8" x14ac:dyDescent="0.25">
      <c r="F65955" s="11"/>
      <c r="G65955" s="11"/>
      <c r="H65955" s="11"/>
    </row>
    <row r="65956" spans="6:8" x14ac:dyDescent="0.25">
      <c r="F65956" s="11"/>
      <c r="G65956" s="11"/>
      <c r="H65956" s="11"/>
    </row>
    <row r="65957" spans="6:8" x14ac:dyDescent="0.25">
      <c r="F65957" s="11"/>
      <c r="G65957" s="11"/>
      <c r="H65957" s="11"/>
    </row>
    <row r="65958" spans="6:8" x14ac:dyDescent="0.25">
      <c r="F65958" s="11"/>
      <c r="G65958" s="11"/>
      <c r="H65958" s="11"/>
    </row>
    <row r="65959" spans="6:8" x14ac:dyDescent="0.25">
      <c r="F65959" s="11"/>
      <c r="G65959" s="11"/>
      <c r="H65959" s="11"/>
    </row>
    <row r="65960" spans="6:8" x14ac:dyDescent="0.25">
      <c r="F65960" s="11"/>
      <c r="G65960" s="11"/>
      <c r="H65960" s="11"/>
    </row>
    <row r="65961" spans="6:8" x14ac:dyDescent="0.25">
      <c r="F65961" s="11"/>
      <c r="G65961" s="11"/>
      <c r="H65961" s="11"/>
    </row>
    <row r="65962" spans="6:8" x14ac:dyDescent="0.25">
      <c r="F65962" s="11"/>
      <c r="G65962" s="11"/>
      <c r="H65962" s="11"/>
    </row>
    <row r="65963" spans="6:8" x14ac:dyDescent="0.25">
      <c r="F65963" s="11"/>
      <c r="G65963" s="11"/>
      <c r="H65963" s="11"/>
    </row>
    <row r="65964" spans="6:8" x14ac:dyDescent="0.25">
      <c r="F65964" s="11"/>
      <c r="G65964" s="11"/>
      <c r="H65964" s="11"/>
    </row>
    <row r="65965" spans="6:8" x14ac:dyDescent="0.25">
      <c r="F65965" s="11"/>
      <c r="G65965" s="11"/>
      <c r="H65965" s="11"/>
    </row>
    <row r="65966" spans="6:8" x14ac:dyDescent="0.25">
      <c r="F65966" s="11"/>
      <c r="G65966" s="11"/>
      <c r="H65966" s="11"/>
    </row>
    <row r="65967" spans="6:8" x14ac:dyDescent="0.25">
      <c r="F65967" s="11"/>
      <c r="G65967" s="11"/>
      <c r="H65967" s="11"/>
    </row>
    <row r="65968" spans="6:8" x14ac:dyDescent="0.25">
      <c r="F65968" s="11"/>
      <c r="G65968" s="11"/>
      <c r="H65968" s="11"/>
    </row>
    <row r="65969" spans="6:8" x14ac:dyDescent="0.25">
      <c r="F65969" s="11"/>
      <c r="G65969" s="11"/>
      <c r="H65969" s="11"/>
    </row>
    <row r="65970" spans="6:8" x14ac:dyDescent="0.25">
      <c r="F65970" s="11"/>
      <c r="G65970" s="11"/>
      <c r="H65970" s="11"/>
    </row>
    <row r="65971" spans="6:8" x14ac:dyDescent="0.25">
      <c r="F65971" s="11"/>
      <c r="G65971" s="11"/>
      <c r="H65971" s="11"/>
    </row>
    <row r="65972" spans="6:8" x14ac:dyDescent="0.25">
      <c r="F65972" s="11"/>
      <c r="G65972" s="11"/>
      <c r="H65972" s="11"/>
    </row>
    <row r="65973" spans="6:8" x14ac:dyDescent="0.25">
      <c r="F65973" s="11"/>
      <c r="G65973" s="11"/>
      <c r="H65973" s="11"/>
    </row>
    <row r="65974" spans="6:8" x14ac:dyDescent="0.25">
      <c r="F65974" s="11"/>
      <c r="G65974" s="11"/>
      <c r="H65974" s="11"/>
    </row>
    <row r="65975" spans="6:8" x14ac:dyDescent="0.25">
      <c r="F65975" s="11"/>
      <c r="G65975" s="11"/>
      <c r="H65975" s="11"/>
    </row>
    <row r="65976" spans="6:8" x14ac:dyDescent="0.25">
      <c r="F65976" s="11"/>
      <c r="G65976" s="11"/>
      <c r="H65976" s="11"/>
    </row>
    <row r="65977" spans="6:8" x14ac:dyDescent="0.25">
      <c r="F65977" s="11"/>
      <c r="G65977" s="11"/>
      <c r="H65977" s="11"/>
    </row>
    <row r="65978" spans="6:8" x14ac:dyDescent="0.25">
      <c r="F65978" s="11"/>
      <c r="G65978" s="11"/>
      <c r="H65978" s="11"/>
    </row>
    <row r="65979" spans="6:8" x14ac:dyDescent="0.25">
      <c r="F65979" s="11"/>
      <c r="G65979" s="11"/>
      <c r="H65979" s="11"/>
    </row>
    <row r="65980" spans="6:8" x14ac:dyDescent="0.25">
      <c r="F65980" s="11"/>
      <c r="G65980" s="11"/>
      <c r="H65980" s="11"/>
    </row>
    <row r="65981" spans="6:8" x14ac:dyDescent="0.25">
      <c r="F65981" s="11"/>
      <c r="G65981" s="11"/>
      <c r="H65981" s="11"/>
    </row>
    <row r="65982" spans="6:8" x14ac:dyDescent="0.25">
      <c r="F65982" s="11"/>
      <c r="G65982" s="11"/>
      <c r="H65982" s="11"/>
    </row>
    <row r="65983" spans="6:8" x14ac:dyDescent="0.25">
      <c r="F65983" s="11"/>
      <c r="G65983" s="11"/>
      <c r="H65983" s="11"/>
    </row>
    <row r="65984" spans="6:8" x14ac:dyDescent="0.25">
      <c r="F65984" s="11"/>
      <c r="G65984" s="11"/>
      <c r="H65984" s="11"/>
    </row>
    <row r="65985" spans="6:8" x14ac:dyDescent="0.25">
      <c r="F65985" s="11"/>
      <c r="G65985" s="11"/>
      <c r="H65985" s="11"/>
    </row>
    <row r="65986" spans="6:8" x14ac:dyDescent="0.25">
      <c r="F65986" s="11"/>
      <c r="G65986" s="11"/>
      <c r="H65986" s="11"/>
    </row>
    <row r="65987" spans="6:8" x14ac:dyDescent="0.25">
      <c r="F65987" s="11"/>
      <c r="G65987" s="11"/>
      <c r="H65987" s="11"/>
    </row>
    <row r="65988" spans="6:8" x14ac:dyDescent="0.25">
      <c r="F65988" s="11"/>
      <c r="G65988" s="11"/>
      <c r="H65988" s="11"/>
    </row>
    <row r="65989" spans="6:8" x14ac:dyDescent="0.25">
      <c r="F65989" s="11"/>
      <c r="G65989" s="11"/>
      <c r="H65989" s="11"/>
    </row>
    <row r="65990" spans="6:8" x14ac:dyDescent="0.25">
      <c r="F65990" s="11"/>
      <c r="G65990" s="11"/>
      <c r="H65990" s="11"/>
    </row>
    <row r="65991" spans="6:8" x14ac:dyDescent="0.25">
      <c r="F65991" s="11"/>
      <c r="G65991" s="11"/>
      <c r="H65991" s="11"/>
    </row>
    <row r="65992" spans="6:8" x14ac:dyDescent="0.25">
      <c r="F65992" s="11"/>
      <c r="G65992" s="11"/>
      <c r="H65992" s="11"/>
    </row>
    <row r="65993" spans="6:8" x14ac:dyDescent="0.25">
      <c r="F65993" s="11"/>
      <c r="G65993" s="11"/>
      <c r="H65993" s="11"/>
    </row>
    <row r="65994" spans="6:8" x14ac:dyDescent="0.25">
      <c r="F65994" s="11"/>
      <c r="G65994" s="11"/>
      <c r="H65994" s="11"/>
    </row>
    <row r="65995" spans="6:8" x14ac:dyDescent="0.25">
      <c r="F65995" s="11"/>
      <c r="G65995" s="11"/>
      <c r="H65995" s="11"/>
    </row>
    <row r="65996" spans="6:8" x14ac:dyDescent="0.25">
      <c r="F65996" s="11"/>
      <c r="G65996" s="11"/>
      <c r="H65996" s="11"/>
    </row>
    <row r="65997" spans="6:8" x14ac:dyDescent="0.25">
      <c r="F65997" s="11"/>
      <c r="G65997" s="11"/>
      <c r="H65997" s="11"/>
    </row>
    <row r="65998" spans="6:8" x14ac:dyDescent="0.25">
      <c r="F65998" s="11"/>
      <c r="G65998" s="11"/>
      <c r="H65998" s="11"/>
    </row>
    <row r="65999" spans="6:8" x14ac:dyDescent="0.25">
      <c r="F65999" s="11"/>
      <c r="G65999" s="11"/>
      <c r="H65999" s="11"/>
    </row>
    <row r="66000" spans="6:8" x14ac:dyDescent="0.25">
      <c r="F66000" s="11"/>
      <c r="G66000" s="11"/>
      <c r="H66000" s="11"/>
    </row>
    <row r="66001" spans="6:8" x14ac:dyDescent="0.25">
      <c r="F66001" s="11"/>
      <c r="G66001" s="11"/>
      <c r="H66001" s="11"/>
    </row>
    <row r="66002" spans="6:8" x14ac:dyDescent="0.25">
      <c r="F66002" s="11"/>
      <c r="G66002" s="11"/>
      <c r="H66002" s="11"/>
    </row>
    <row r="66003" spans="6:8" x14ac:dyDescent="0.25">
      <c r="F66003" s="11"/>
      <c r="G66003" s="11"/>
      <c r="H66003" s="11"/>
    </row>
    <row r="66004" spans="6:8" x14ac:dyDescent="0.25">
      <c r="F66004" s="11"/>
      <c r="G66004" s="11"/>
      <c r="H66004" s="11"/>
    </row>
    <row r="66005" spans="6:8" x14ac:dyDescent="0.25">
      <c r="F66005" s="11"/>
      <c r="G66005" s="11"/>
      <c r="H66005" s="11"/>
    </row>
    <row r="66006" spans="6:8" x14ac:dyDescent="0.25">
      <c r="F66006" s="11"/>
      <c r="G66006" s="11"/>
      <c r="H66006" s="11"/>
    </row>
    <row r="66007" spans="6:8" x14ac:dyDescent="0.25">
      <c r="F66007" s="11"/>
      <c r="G66007" s="11"/>
      <c r="H66007" s="11"/>
    </row>
    <row r="66008" spans="6:8" x14ac:dyDescent="0.25">
      <c r="F66008" s="11"/>
      <c r="G66008" s="11"/>
      <c r="H66008" s="11"/>
    </row>
    <row r="66009" spans="6:8" x14ac:dyDescent="0.25">
      <c r="F66009" s="11"/>
      <c r="G66009" s="11"/>
      <c r="H66009" s="11"/>
    </row>
    <row r="66010" spans="6:8" x14ac:dyDescent="0.25">
      <c r="F66010" s="11"/>
      <c r="G66010" s="11"/>
      <c r="H66010" s="11"/>
    </row>
    <row r="66011" spans="6:8" x14ac:dyDescent="0.25">
      <c r="F66011" s="11"/>
      <c r="G66011" s="11"/>
      <c r="H66011" s="11"/>
    </row>
    <row r="66012" spans="6:8" x14ac:dyDescent="0.25">
      <c r="F66012" s="11"/>
      <c r="G66012" s="11"/>
      <c r="H66012" s="11"/>
    </row>
    <row r="66013" spans="6:8" x14ac:dyDescent="0.25">
      <c r="F66013" s="11"/>
      <c r="G66013" s="11"/>
      <c r="H66013" s="11"/>
    </row>
    <row r="66014" spans="6:8" x14ac:dyDescent="0.25">
      <c r="F66014" s="11"/>
      <c r="G66014" s="11"/>
      <c r="H66014" s="11"/>
    </row>
    <row r="66015" spans="6:8" x14ac:dyDescent="0.25">
      <c r="F66015" s="11"/>
      <c r="G66015" s="11"/>
      <c r="H66015" s="11"/>
    </row>
    <row r="66016" spans="6:8" x14ac:dyDescent="0.25">
      <c r="F66016" s="11"/>
      <c r="G66016" s="11"/>
      <c r="H66016" s="11"/>
    </row>
    <row r="66017" spans="6:8" x14ac:dyDescent="0.25">
      <c r="F66017" s="11"/>
      <c r="G66017" s="11"/>
      <c r="H66017" s="11"/>
    </row>
    <row r="66018" spans="6:8" x14ac:dyDescent="0.25">
      <c r="F66018" s="11"/>
      <c r="G66018" s="11"/>
      <c r="H66018" s="11"/>
    </row>
    <row r="66019" spans="6:8" x14ac:dyDescent="0.25">
      <c r="F66019" s="11"/>
      <c r="G66019" s="11"/>
      <c r="H66019" s="11"/>
    </row>
    <row r="66020" spans="6:8" x14ac:dyDescent="0.25">
      <c r="F66020" s="11"/>
      <c r="G66020" s="11"/>
      <c r="H66020" s="11"/>
    </row>
    <row r="66021" spans="6:8" x14ac:dyDescent="0.25">
      <c r="F66021" s="11"/>
      <c r="G66021" s="11"/>
      <c r="H66021" s="11"/>
    </row>
    <row r="66022" spans="6:8" x14ac:dyDescent="0.25">
      <c r="F66022" s="11"/>
      <c r="G66022" s="11"/>
      <c r="H66022" s="11"/>
    </row>
    <row r="66023" spans="6:8" x14ac:dyDescent="0.25">
      <c r="F66023" s="11"/>
      <c r="G66023" s="11"/>
      <c r="H66023" s="11"/>
    </row>
    <row r="66024" spans="6:8" x14ac:dyDescent="0.25">
      <c r="F66024" s="11"/>
      <c r="G66024" s="11"/>
      <c r="H66024" s="11"/>
    </row>
    <row r="66025" spans="6:8" x14ac:dyDescent="0.25">
      <c r="F66025" s="11"/>
      <c r="G66025" s="11"/>
      <c r="H66025" s="11"/>
    </row>
    <row r="66026" spans="6:8" x14ac:dyDescent="0.25">
      <c r="F66026" s="11"/>
      <c r="G66026" s="11"/>
      <c r="H66026" s="11"/>
    </row>
    <row r="66027" spans="6:8" x14ac:dyDescent="0.25">
      <c r="F66027" s="11"/>
      <c r="G66027" s="11"/>
      <c r="H66027" s="11"/>
    </row>
    <row r="66028" spans="6:8" x14ac:dyDescent="0.25">
      <c r="F66028" s="11"/>
      <c r="G66028" s="11"/>
      <c r="H66028" s="11"/>
    </row>
    <row r="66029" spans="6:8" x14ac:dyDescent="0.25">
      <c r="F66029" s="11"/>
      <c r="G66029" s="11"/>
      <c r="H66029" s="11"/>
    </row>
    <row r="66030" spans="6:8" x14ac:dyDescent="0.25">
      <c r="F66030" s="11"/>
      <c r="G66030" s="11"/>
      <c r="H66030" s="11"/>
    </row>
    <row r="66031" spans="6:8" x14ac:dyDescent="0.25">
      <c r="F66031" s="11"/>
      <c r="G66031" s="11"/>
      <c r="H66031" s="11"/>
    </row>
    <row r="66032" spans="6:8" x14ac:dyDescent="0.25">
      <c r="F66032" s="11"/>
      <c r="G66032" s="11"/>
      <c r="H66032" s="11"/>
    </row>
    <row r="66033" spans="6:8" x14ac:dyDescent="0.25">
      <c r="F66033" s="11"/>
      <c r="G66033" s="11"/>
      <c r="H66033" s="11"/>
    </row>
    <row r="66034" spans="6:8" x14ac:dyDescent="0.25">
      <c r="F66034" s="11"/>
      <c r="G66034" s="11"/>
      <c r="H66034" s="11"/>
    </row>
    <row r="66035" spans="6:8" x14ac:dyDescent="0.25">
      <c r="F66035" s="11"/>
      <c r="G66035" s="11"/>
      <c r="H66035" s="11"/>
    </row>
    <row r="66036" spans="6:8" x14ac:dyDescent="0.25">
      <c r="F66036" s="11"/>
      <c r="G66036" s="11"/>
      <c r="H66036" s="11"/>
    </row>
    <row r="66037" spans="6:8" x14ac:dyDescent="0.25">
      <c r="F66037" s="11"/>
      <c r="G66037" s="11"/>
      <c r="H66037" s="11"/>
    </row>
    <row r="66038" spans="6:8" x14ac:dyDescent="0.25">
      <c r="F66038" s="11"/>
      <c r="G66038" s="11"/>
      <c r="H66038" s="11"/>
    </row>
    <row r="66039" spans="6:8" x14ac:dyDescent="0.25">
      <c r="F66039" s="11"/>
      <c r="G66039" s="11"/>
      <c r="H66039" s="11"/>
    </row>
    <row r="66040" spans="6:8" x14ac:dyDescent="0.25">
      <c r="F66040" s="11"/>
      <c r="G66040" s="11"/>
      <c r="H66040" s="11"/>
    </row>
    <row r="66041" spans="6:8" x14ac:dyDescent="0.25">
      <c r="F66041" s="11"/>
      <c r="G66041" s="11"/>
      <c r="H66041" s="11"/>
    </row>
    <row r="66042" spans="6:8" x14ac:dyDescent="0.25">
      <c r="F66042" s="11"/>
      <c r="G66042" s="11"/>
      <c r="H66042" s="11"/>
    </row>
    <row r="66043" spans="6:8" x14ac:dyDescent="0.25">
      <c r="F66043" s="11"/>
      <c r="G66043" s="11"/>
      <c r="H66043" s="11"/>
    </row>
    <row r="66044" spans="6:8" x14ac:dyDescent="0.25">
      <c r="F66044" s="11"/>
      <c r="G66044" s="11"/>
      <c r="H66044" s="11"/>
    </row>
    <row r="66045" spans="6:8" x14ac:dyDescent="0.25">
      <c r="F66045" s="11"/>
      <c r="G66045" s="11"/>
      <c r="H66045" s="11"/>
    </row>
    <row r="66046" spans="6:8" x14ac:dyDescent="0.25">
      <c r="F66046" s="11"/>
      <c r="G66046" s="11"/>
      <c r="H66046" s="11"/>
    </row>
    <row r="66047" spans="6:8" x14ac:dyDescent="0.25">
      <c r="F66047" s="11"/>
      <c r="G66047" s="11"/>
      <c r="H66047" s="11"/>
    </row>
    <row r="66048" spans="6:8" x14ac:dyDescent="0.25">
      <c r="F66048" s="11"/>
      <c r="G66048" s="11"/>
      <c r="H66048" s="11"/>
    </row>
    <row r="66049" spans="6:8" x14ac:dyDescent="0.25">
      <c r="F66049" s="11"/>
      <c r="G66049" s="11"/>
      <c r="H66049" s="11"/>
    </row>
    <row r="66050" spans="6:8" x14ac:dyDescent="0.25">
      <c r="F66050" s="11"/>
      <c r="G66050" s="11"/>
      <c r="H66050" s="11"/>
    </row>
    <row r="66051" spans="6:8" x14ac:dyDescent="0.25">
      <c r="F66051" s="11"/>
      <c r="G66051" s="11"/>
      <c r="H66051" s="11"/>
    </row>
    <row r="66052" spans="6:8" x14ac:dyDescent="0.25">
      <c r="F66052" s="11"/>
      <c r="G66052" s="11"/>
      <c r="H66052" s="11"/>
    </row>
    <row r="66053" spans="6:8" x14ac:dyDescent="0.25">
      <c r="F66053" s="11"/>
      <c r="G66053" s="11"/>
      <c r="H66053" s="11"/>
    </row>
    <row r="66054" spans="6:8" x14ac:dyDescent="0.25">
      <c r="F66054" s="11"/>
      <c r="G66054" s="11"/>
      <c r="H66054" s="11"/>
    </row>
    <row r="66055" spans="6:8" x14ac:dyDescent="0.25">
      <c r="F66055" s="11"/>
      <c r="G66055" s="11"/>
      <c r="H66055" s="11"/>
    </row>
    <row r="66056" spans="6:8" x14ac:dyDescent="0.25">
      <c r="F66056" s="11"/>
      <c r="G66056" s="11"/>
      <c r="H66056" s="11"/>
    </row>
    <row r="66057" spans="6:8" x14ac:dyDescent="0.25">
      <c r="F66057" s="11"/>
      <c r="G66057" s="11"/>
      <c r="H66057" s="11"/>
    </row>
    <row r="66058" spans="6:8" x14ac:dyDescent="0.25">
      <c r="F66058" s="11"/>
      <c r="G66058" s="11"/>
      <c r="H66058" s="11"/>
    </row>
    <row r="66059" spans="6:8" x14ac:dyDescent="0.25">
      <c r="F66059" s="11"/>
      <c r="G66059" s="11"/>
      <c r="H66059" s="11"/>
    </row>
    <row r="66060" spans="6:8" x14ac:dyDescent="0.25">
      <c r="F66060" s="11"/>
      <c r="G66060" s="11"/>
      <c r="H66060" s="11"/>
    </row>
    <row r="66061" spans="6:8" x14ac:dyDescent="0.25">
      <c r="F66061" s="11"/>
      <c r="G66061" s="11"/>
      <c r="H66061" s="11"/>
    </row>
    <row r="66062" spans="6:8" x14ac:dyDescent="0.25">
      <c r="F66062" s="11"/>
      <c r="G66062" s="11"/>
      <c r="H66062" s="11"/>
    </row>
    <row r="66063" spans="6:8" x14ac:dyDescent="0.25">
      <c r="F66063" s="11"/>
      <c r="G66063" s="11"/>
      <c r="H66063" s="11"/>
    </row>
    <row r="66064" spans="6:8" x14ac:dyDescent="0.25">
      <c r="F66064" s="11"/>
      <c r="G66064" s="11"/>
      <c r="H66064" s="11"/>
    </row>
    <row r="66065" spans="6:8" x14ac:dyDescent="0.25">
      <c r="F66065" s="11"/>
      <c r="G66065" s="11"/>
      <c r="H66065" s="11"/>
    </row>
    <row r="66066" spans="6:8" x14ac:dyDescent="0.25">
      <c r="F66066" s="11"/>
      <c r="G66066" s="11"/>
      <c r="H66066" s="11"/>
    </row>
    <row r="66067" spans="6:8" x14ac:dyDescent="0.25">
      <c r="F66067" s="11"/>
      <c r="G66067" s="11"/>
      <c r="H66067" s="11"/>
    </row>
    <row r="66068" spans="6:8" x14ac:dyDescent="0.25">
      <c r="F66068" s="11"/>
      <c r="G66068" s="11"/>
      <c r="H66068" s="11"/>
    </row>
    <row r="66069" spans="6:8" x14ac:dyDescent="0.25">
      <c r="F66069" s="11"/>
      <c r="G66069" s="11"/>
      <c r="H66069" s="11"/>
    </row>
    <row r="66070" spans="6:8" x14ac:dyDescent="0.25">
      <c r="F66070" s="11"/>
      <c r="G66070" s="11"/>
      <c r="H66070" s="11"/>
    </row>
    <row r="66071" spans="6:8" x14ac:dyDescent="0.25">
      <c r="F66071" s="11"/>
      <c r="G66071" s="11"/>
      <c r="H66071" s="11"/>
    </row>
    <row r="66072" spans="6:8" x14ac:dyDescent="0.25">
      <c r="F66072" s="11"/>
      <c r="G66072" s="11"/>
      <c r="H66072" s="11"/>
    </row>
    <row r="66073" spans="6:8" x14ac:dyDescent="0.25">
      <c r="F66073" s="11"/>
      <c r="G66073" s="11"/>
      <c r="H66073" s="11"/>
    </row>
    <row r="66074" spans="6:8" x14ac:dyDescent="0.25">
      <c r="F66074" s="11"/>
      <c r="G66074" s="11"/>
      <c r="H66074" s="11"/>
    </row>
    <row r="66075" spans="6:8" x14ac:dyDescent="0.25">
      <c r="F66075" s="11"/>
      <c r="G66075" s="11"/>
      <c r="H66075" s="11"/>
    </row>
    <row r="66076" spans="6:8" x14ac:dyDescent="0.25">
      <c r="F66076" s="11"/>
      <c r="G66076" s="11"/>
      <c r="H66076" s="11"/>
    </row>
    <row r="66077" spans="6:8" x14ac:dyDescent="0.25">
      <c r="F66077" s="11"/>
      <c r="G66077" s="11"/>
      <c r="H66077" s="11"/>
    </row>
    <row r="66078" spans="6:8" x14ac:dyDescent="0.25">
      <c r="F66078" s="11"/>
      <c r="G66078" s="11"/>
      <c r="H66078" s="11"/>
    </row>
    <row r="66079" spans="6:8" x14ac:dyDescent="0.25">
      <c r="F66079" s="11"/>
      <c r="G66079" s="11"/>
      <c r="H66079" s="11"/>
    </row>
    <row r="66080" spans="6:8" x14ac:dyDescent="0.25">
      <c r="F66080" s="11"/>
      <c r="G66080" s="11"/>
      <c r="H66080" s="11"/>
    </row>
    <row r="66081" spans="6:8" x14ac:dyDescent="0.25">
      <c r="F66081" s="11"/>
      <c r="G66081" s="11"/>
      <c r="H66081" s="11"/>
    </row>
    <row r="66082" spans="6:8" x14ac:dyDescent="0.25">
      <c r="F66082" s="11"/>
      <c r="G66082" s="11"/>
      <c r="H66082" s="11"/>
    </row>
    <row r="66083" spans="6:8" x14ac:dyDescent="0.25">
      <c r="F66083" s="11"/>
      <c r="G66083" s="11"/>
      <c r="H66083" s="11"/>
    </row>
    <row r="66084" spans="6:8" x14ac:dyDescent="0.25">
      <c r="F66084" s="11"/>
      <c r="G66084" s="11"/>
      <c r="H66084" s="11"/>
    </row>
    <row r="66085" spans="6:8" x14ac:dyDescent="0.25">
      <c r="F66085" s="11"/>
      <c r="G66085" s="11"/>
      <c r="H66085" s="11"/>
    </row>
    <row r="66086" spans="6:8" x14ac:dyDescent="0.25">
      <c r="F66086" s="11"/>
      <c r="G66086" s="11"/>
      <c r="H66086" s="11"/>
    </row>
    <row r="66087" spans="6:8" x14ac:dyDescent="0.25">
      <c r="F66087" s="11"/>
      <c r="G66087" s="11"/>
      <c r="H66087" s="11"/>
    </row>
    <row r="66088" spans="6:8" x14ac:dyDescent="0.25">
      <c r="F66088" s="11"/>
      <c r="G66088" s="11"/>
      <c r="H66088" s="11"/>
    </row>
    <row r="66089" spans="6:8" x14ac:dyDescent="0.25">
      <c r="F66089" s="11"/>
      <c r="G66089" s="11"/>
      <c r="H66089" s="11"/>
    </row>
    <row r="66090" spans="6:8" x14ac:dyDescent="0.25">
      <c r="F66090" s="11"/>
      <c r="G66090" s="11"/>
      <c r="H66090" s="11"/>
    </row>
    <row r="66091" spans="6:8" x14ac:dyDescent="0.25">
      <c r="F66091" s="11"/>
      <c r="G66091" s="11"/>
      <c r="H66091" s="11"/>
    </row>
    <row r="66092" spans="6:8" x14ac:dyDescent="0.25">
      <c r="F66092" s="11"/>
      <c r="G66092" s="11"/>
      <c r="H66092" s="11"/>
    </row>
    <row r="66093" spans="6:8" x14ac:dyDescent="0.25">
      <c r="F66093" s="11"/>
      <c r="G66093" s="11"/>
      <c r="H66093" s="11"/>
    </row>
    <row r="66094" spans="6:8" x14ac:dyDescent="0.25">
      <c r="F66094" s="11"/>
      <c r="G66094" s="11"/>
      <c r="H66094" s="11"/>
    </row>
    <row r="66095" spans="6:8" x14ac:dyDescent="0.25">
      <c r="F66095" s="11"/>
      <c r="G66095" s="11"/>
      <c r="H66095" s="11"/>
    </row>
    <row r="66096" spans="6:8" x14ac:dyDescent="0.25">
      <c r="F66096" s="11"/>
      <c r="G66096" s="11"/>
      <c r="H66096" s="11"/>
    </row>
    <row r="66097" spans="6:8" x14ac:dyDescent="0.25">
      <c r="F66097" s="11"/>
      <c r="G66097" s="11"/>
      <c r="H66097" s="11"/>
    </row>
    <row r="66098" spans="6:8" x14ac:dyDescent="0.25">
      <c r="F66098" s="11"/>
      <c r="G66098" s="11"/>
      <c r="H66098" s="11"/>
    </row>
    <row r="66099" spans="6:8" x14ac:dyDescent="0.25">
      <c r="F66099" s="11"/>
      <c r="G66099" s="11"/>
      <c r="H66099" s="11"/>
    </row>
    <row r="66100" spans="6:8" x14ac:dyDescent="0.25">
      <c r="F66100" s="11"/>
      <c r="G66100" s="11"/>
      <c r="H66100" s="11"/>
    </row>
    <row r="66101" spans="6:8" x14ac:dyDescent="0.25">
      <c r="F66101" s="11"/>
      <c r="G66101" s="11"/>
      <c r="H66101" s="11"/>
    </row>
    <row r="66102" spans="6:8" x14ac:dyDescent="0.25">
      <c r="F66102" s="11"/>
      <c r="G66102" s="11"/>
      <c r="H66102" s="11"/>
    </row>
    <row r="66103" spans="6:8" x14ac:dyDescent="0.25">
      <c r="F66103" s="11"/>
      <c r="G66103" s="11"/>
      <c r="H66103" s="11"/>
    </row>
    <row r="66104" spans="6:8" x14ac:dyDescent="0.25">
      <c r="F66104" s="11"/>
      <c r="G66104" s="11"/>
      <c r="H66104" s="11"/>
    </row>
    <row r="66105" spans="6:8" x14ac:dyDescent="0.25">
      <c r="F66105" s="11"/>
      <c r="G66105" s="11"/>
      <c r="H66105" s="11"/>
    </row>
    <row r="66106" spans="6:8" x14ac:dyDescent="0.25">
      <c r="F66106" s="11"/>
      <c r="G66106" s="11"/>
      <c r="H66106" s="11"/>
    </row>
    <row r="66107" spans="6:8" x14ac:dyDescent="0.25">
      <c r="F66107" s="11"/>
      <c r="G66107" s="11"/>
      <c r="H66107" s="11"/>
    </row>
    <row r="66108" spans="6:8" x14ac:dyDescent="0.25">
      <c r="F66108" s="11"/>
      <c r="G66108" s="11"/>
      <c r="H66108" s="11"/>
    </row>
    <row r="66109" spans="6:8" x14ac:dyDescent="0.25">
      <c r="F66109" s="11"/>
      <c r="G66109" s="11"/>
      <c r="H66109" s="11"/>
    </row>
    <row r="66110" spans="6:8" x14ac:dyDescent="0.25">
      <c r="F66110" s="11"/>
      <c r="G66110" s="11"/>
      <c r="H66110" s="11"/>
    </row>
    <row r="66111" spans="6:8" x14ac:dyDescent="0.25">
      <c r="F66111" s="11"/>
      <c r="G66111" s="11"/>
      <c r="H66111" s="11"/>
    </row>
    <row r="66112" spans="6:8" x14ac:dyDescent="0.25">
      <c r="F66112" s="11"/>
      <c r="G66112" s="11"/>
      <c r="H66112" s="11"/>
    </row>
    <row r="66113" spans="6:8" x14ac:dyDescent="0.25">
      <c r="F66113" s="11"/>
      <c r="G66113" s="11"/>
      <c r="H66113" s="11"/>
    </row>
    <row r="66114" spans="6:8" x14ac:dyDescent="0.25">
      <c r="F66114" s="11"/>
      <c r="G66114" s="11"/>
      <c r="H66114" s="11"/>
    </row>
    <row r="66115" spans="6:8" x14ac:dyDescent="0.25">
      <c r="F66115" s="11"/>
      <c r="G66115" s="11"/>
      <c r="H66115" s="11"/>
    </row>
    <row r="66116" spans="6:8" x14ac:dyDescent="0.25">
      <c r="F66116" s="11"/>
      <c r="G66116" s="11"/>
      <c r="H66116" s="11"/>
    </row>
    <row r="66117" spans="6:8" x14ac:dyDescent="0.25">
      <c r="F66117" s="11"/>
      <c r="G66117" s="11"/>
      <c r="H66117" s="11"/>
    </row>
    <row r="66118" spans="6:8" x14ac:dyDescent="0.25">
      <c r="F66118" s="11"/>
      <c r="G66118" s="11"/>
      <c r="H66118" s="11"/>
    </row>
    <row r="66119" spans="6:8" x14ac:dyDescent="0.25">
      <c r="F66119" s="11"/>
      <c r="G66119" s="11"/>
      <c r="H66119" s="11"/>
    </row>
    <row r="66120" spans="6:8" x14ac:dyDescent="0.25">
      <c r="F66120" s="11"/>
      <c r="G66120" s="11"/>
      <c r="H66120" s="11"/>
    </row>
    <row r="66121" spans="6:8" x14ac:dyDescent="0.25">
      <c r="F66121" s="11"/>
      <c r="G66121" s="11"/>
      <c r="H66121" s="11"/>
    </row>
    <row r="66122" spans="6:8" x14ac:dyDescent="0.25">
      <c r="F66122" s="11"/>
      <c r="G66122" s="11"/>
      <c r="H66122" s="11"/>
    </row>
    <row r="66123" spans="6:8" x14ac:dyDescent="0.25">
      <c r="F66123" s="11"/>
      <c r="G66123" s="11"/>
      <c r="H66123" s="11"/>
    </row>
    <row r="66124" spans="6:8" x14ac:dyDescent="0.25">
      <c r="F66124" s="11"/>
      <c r="G66124" s="11"/>
      <c r="H66124" s="11"/>
    </row>
    <row r="66125" spans="6:8" x14ac:dyDescent="0.25">
      <c r="F66125" s="11"/>
      <c r="G66125" s="11"/>
      <c r="H66125" s="11"/>
    </row>
    <row r="66126" spans="6:8" x14ac:dyDescent="0.25">
      <c r="F66126" s="11"/>
      <c r="G66126" s="11"/>
      <c r="H66126" s="11"/>
    </row>
    <row r="66127" spans="6:8" x14ac:dyDescent="0.25">
      <c r="F66127" s="11"/>
      <c r="G66127" s="11"/>
      <c r="H66127" s="11"/>
    </row>
    <row r="66128" spans="6:8" x14ac:dyDescent="0.25">
      <c r="F66128" s="11"/>
      <c r="G66128" s="11"/>
      <c r="H66128" s="11"/>
    </row>
    <row r="66129" spans="6:8" x14ac:dyDescent="0.25">
      <c r="F66129" s="11"/>
      <c r="G66129" s="11"/>
      <c r="H66129" s="11"/>
    </row>
    <row r="66130" spans="6:8" x14ac:dyDescent="0.25">
      <c r="F66130" s="11"/>
      <c r="G66130" s="11"/>
      <c r="H66130" s="11"/>
    </row>
    <row r="66131" spans="6:8" x14ac:dyDescent="0.25">
      <c r="F66131" s="11"/>
      <c r="G66131" s="11"/>
      <c r="H66131" s="11"/>
    </row>
    <row r="66132" spans="6:8" x14ac:dyDescent="0.25">
      <c r="F66132" s="11"/>
      <c r="G66132" s="11"/>
      <c r="H66132" s="11"/>
    </row>
    <row r="66133" spans="6:8" x14ac:dyDescent="0.25">
      <c r="F66133" s="11"/>
      <c r="G66133" s="11"/>
      <c r="H66133" s="11"/>
    </row>
    <row r="66134" spans="6:8" x14ac:dyDescent="0.25">
      <c r="F66134" s="11"/>
      <c r="G66134" s="11"/>
      <c r="H66134" s="11"/>
    </row>
    <row r="66135" spans="6:8" x14ac:dyDescent="0.25">
      <c r="F66135" s="11"/>
      <c r="G66135" s="11"/>
      <c r="H66135" s="11"/>
    </row>
    <row r="66136" spans="6:8" x14ac:dyDescent="0.25">
      <c r="F66136" s="11"/>
      <c r="G66136" s="11"/>
      <c r="H66136" s="11"/>
    </row>
    <row r="66137" spans="6:8" x14ac:dyDescent="0.25">
      <c r="F66137" s="11"/>
      <c r="G66137" s="11"/>
      <c r="H66137" s="11"/>
    </row>
    <row r="66138" spans="6:8" x14ac:dyDescent="0.25">
      <c r="F66138" s="11"/>
      <c r="G66138" s="11"/>
      <c r="H66138" s="11"/>
    </row>
    <row r="66139" spans="6:8" x14ac:dyDescent="0.25">
      <c r="F66139" s="11"/>
      <c r="G66139" s="11"/>
      <c r="H66139" s="11"/>
    </row>
    <row r="66140" spans="6:8" x14ac:dyDescent="0.25">
      <c r="F66140" s="11"/>
      <c r="G66140" s="11"/>
      <c r="H66140" s="11"/>
    </row>
    <row r="66141" spans="6:8" x14ac:dyDescent="0.25">
      <c r="F66141" s="11"/>
      <c r="G66141" s="11"/>
      <c r="H66141" s="11"/>
    </row>
    <row r="66142" spans="6:8" x14ac:dyDescent="0.25">
      <c r="F66142" s="11"/>
      <c r="G66142" s="11"/>
      <c r="H66142" s="11"/>
    </row>
    <row r="66143" spans="6:8" x14ac:dyDescent="0.25">
      <c r="F66143" s="11"/>
      <c r="G66143" s="11"/>
      <c r="H66143" s="11"/>
    </row>
    <row r="66144" spans="6:8" x14ac:dyDescent="0.25">
      <c r="F66144" s="11"/>
      <c r="G66144" s="11"/>
      <c r="H66144" s="11"/>
    </row>
    <row r="66145" spans="6:8" x14ac:dyDescent="0.25">
      <c r="F66145" s="11"/>
      <c r="G66145" s="11"/>
      <c r="H66145" s="11"/>
    </row>
    <row r="66146" spans="6:8" x14ac:dyDescent="0.25">
      <c r="F66146" s="11"/>
      <c r="G66146" s="11"/>
      <c r="H66146" s="11"/>
    </row>
    <row r="66147" spans="6:8" x14ac:dyDescent="0.25">
      <c r="F66147" s="11"/>
      <c r="G66147" s="11"/>
      <c r="H66147" s="11"/>
    </row>
    <row r="66148" spans="6:8" x14ac:dyDescent="0.25">
      <c r="F66148" s="11"/>
      <c r="G66148" s="11"/>
      <c r="H66148" s="11"/>
    </row>
    <row r="66149" spans="6:8" x14ac:dyDescent="0.25">
      <c r="F66149" s="11"/>
      <c r="G66149" s="11"/>
      <c r="H66149" s="11"/>
    </row>
    <row r="66150" spans="6:8" x14ac:dyDescent="0.25">
      <c r="F66150" s="11"/>
      <c r="G66150" s="11"/>
      <c r="H66150" s="11"/>
    </row>
    <row r="66151" spans="6:8" x14ac:dyDescent="0.25">
      <c r="F66151" s="11"/>
      <c r="G66151" s="11"/>
      <c r="H66151" s="11"/>
    </row>
    <row r="66152" spans="6:8" x14ac:dyDescent="0.25">
      <c r="F66152" s="11"/>
      <c r="G66152" s="11"/>
      <c r="H66152" s="11"/>
    </row>
    <row r="66153" spans="6:8" x14ac:dyDescent="0.25">
      <c r="F66153" s="11"/>
      <c r="G66153" s="11"/>
      <c r="H66153" s="11"/>
    </row>
    <row r="66154" spans="6:8" x14ac:dyDescent="0.25">
      <c r="F66154" s="11"/>
      <c r="G66154" s="11"/>
      <c r="H66154" s="11"/>
    </row>
    <row r="66155" spans="6:8" x14ac:dyDescent="0.25">
      <c r="F66155" s="11"/>
      <c r="G66155" s="11"/>
      <c r="H66155" s="11"/>
    </row>
    <row r="66156" spans="6:8" x14ac:dyDescent="0.25">
      <c r="F66156" s="11"/>
      <c r="G66156" s="11"/>
      <c r="H66156" s="11"/>
    </row>
    <row r="66157" spans="6:8" x14ac:dyDescent="0.25">
      <c r="F66157" s="11"/>
      <c r="G66157" s="11"/>
      <c r="H66157" s="11"/>
    </row>
    <row r="66158" spans="6:8" x14ac:dyDescent="0.25">
      <c r="F66158" s="11"/>
      <c r="G66158" s="11"/>
      <c r="H66158" s="11"/>
    </row>
    <row r="66159" spans="6:8" x14ac:dyDescent="0.25">
      <c r="F66159" s="11"/>
      <c r="G66159" s="11"/>
      <c r="H66159" s="11"/>
    </row>
    <row r="66160" spans="6:8" x14ac:dyDescent="0.25">
      <c r="F66160" s="11"/>
      <c r="G66160" s="11"/>
      <c r="H66160" s="11"/>
    </row>
    <row r="66161" spans="6:8" x14ac:dyDescent="0.25">
      <c r="F66161" s="11"/>
      <c r="G66161" s="11"/>
      <c r="H66161" s="11"/>
    </row>
    <row r="66162" spans="6:8" x14ac:dyDescent="0.25">
      <c r="F66162" s="11"/>
      <c r="G66162" s="11"/>
      <c r="H66162" s="11"/>
    </row>
    <row r="66163" spans="6:8" x14ac:dyDescent="0.25">
      <c r="F66163" s="11"/>
      <c r="G66163" s="11"/>
      <c r="H66163" s="11"/>
    </row>
    <row r="66164" spans="6:8" x14ac:dyDescent="0.25">
      <c r="F66164" s="11"/>
      <c r="G66164" s="11"/>
      <c r="H66164" s="11"/>
    </row>
    <row r="66165" spans="6:8" x14ac:dyDescent="0.25">
      <c r="F66165" s="11"/>
      <c r="G66165" s="11"/>
      <c r="H66165" s="11"/>
    </row>
    <row r="66166" spans="6:8" x14ac:dyDescent="0.25">
      <c r="F66166" s="11"/>
      <c r="G66166" s="11"/>
      <c r="H66166" s="11"/>
    </row>
    <row r="66167" spans="6:8" x14ac:dyDescent="0.25">
      <c r="F66167" s="11"/>
      <c r="G66167" s="11"/>
      <c r="H66167" s="11"/>
    </row>
    <row r="66168" spans="6:8" x14ac:dyDescent="0.25">
      <c r="F66168" s="11"/>
      <c r="G66168" s="11"/>
      <c r="H66168" s="11"/>
    </row>
    <row r="66169" spans="6:8" x14ac:dyDescent="0.25">
      <c r="F66169" s="11"/>
      <c r="G66169" s="11"/>
      <c r="H66169" s="11"/>
    </row>
    <row r="66170" spans="6:8" x14ac:dyDescent="0.25">
      <c r="F66170" s="11"/>
      <c r="G66170" s="11"/>
      <c r="H66170" s="11"/>
    </row>
    <row r="66171" spans="6:8" x14ac:dyDescent="0.25">
      <c r="F66171" s="11"/>
      <c r="G66171" s="11"/>
      <c r="H66171" s="11"/>
    </row>
    <row r="66172" spans="6:8" x14ac:dyDescent="0.25">
      <c r="F66172" s="11"/>
      <c r="G66172" s="11"/>
      <c r="H66172" s="11"/>
    </row>
    <row r="66173" spans="6:8" x14ac:dyDescent="0.25">
      <c r="F66173" s="11"/>
      <c r="G66173" s="11"/>
      <c r="H66173" s="11"/>
    </row>
    <row r="66174" spans="6:8" x14ac:dyDescent="0.25">
      <c r="F66174" s="11"/>
      <c r="G66174" s="11"/>
      <c r="H66174" s="11"/>
    </row>
    <row r="66175" spans="6:8" x14ac:dyDescent="0.25">
      <c r="F66175" s="11"/>
      <c r="G66175" s="11"/>
      <c r="H66175" s="11"/>
    </row>
    <row r="66176" spans="6:8" x14ac:dyDescent="0.25">
      <c r="F66176" s="11"/>
      <c r="G66176" s="11"/>
      <c r="H66176" s="11"/>
    </row>
    <row r="66177" spans="6:8" x14ac:dyDescent="0.25">
      <c r="F66177" s="11"/>
      <c r="G66177" s="11"/>
      <c r="H66177" s="11"/>
    </row>
    <row r="66178" spans="6:8" x14ac:dyDescent="0.25">
      <c r="F66178" s="11"/>
      <c r="G66178" s="11"/>
      <c r="H66178" s="11"/>
    </row>
    <row r="66179" spans="6:8" x14ac:dyDescent="0.25">
      <c r="F66179" s="11"/>
      <c r="G66179" s="11"/>
      <c r="H66179" s="11"/>
    </row>
    <row r="66180" spans="6:8" x14ac:dyDescent="0.25">
      <c r="F66180" s="11"/>
      <c r="G66180" s="11"/>
      <c r="H66180" s="11"/>
    </row>
    <row r="66181" spans="6:8" x14ac:dyDescent="0.25">
      <c r="F66181" s="11"/>
      <c r="G66181" s="11"/>
      <c r="H66181" s="11"/>
    </row>
    <row r="66182" spans="6:8" x14ac:dyDescent="0.25">
      <c r="F66182" s="11"/>
      <c r="G66182" s="11"/>
      <c r="H66182" s="11"/>
    </row>
    <row r="66183" spans="6:8" x14ac:dyDescent="0.25">
      <c r="F66183" s="11"/>
      <c r="G66183" s="11"/>
      <c r="H66183" s="11"/>
    </row>
    <row r="66184" spans="6:8" x14ac:dyDescent="0.25">
      <c r="F66184" s="11"/>
      <c r="G66184" s="11"/>
      <c r="H66184" s="11"/>
    </row>
    <row r="66185" spans="6:8" x14ac:dyDescent="0.25">
      <c r="F66185" s="11"/>
      <c r="G66185" s="11"/>
      <c r="H66185" s="11"/>
    </row>
    <row r="66186" spans="6:8" x14ac:dyDescent="0.25">
      <c r="F66186" s="11"/>
      <c r="G66186" s="11"/>
      <c r="H66186" s="11"/>
    </row>
    <row r="66187" spans="6:8" x14ac:dyDescent="0.25">
      <c r="F66187" s="11"/>
      <c r="G66187" s="11"/>
      <c r="H66187" s="11"/>
    </row>
    <row r="66188" spans="6:8" x14ac:dyDescent="0.25">
      <c r="F66188" s="11"/>
      <c r="G66188" s="11"/>
      <c r="H66188" s="11"/>
    </row>
    <row r="66189" spans="6:8" x14ac:dyDescent="0.25">
      <c r="F66189" s="11"/>
      <c r="G66189" s="11"/>
      <c r="H66189" s="11"/>
    </row>
    <row r="66190" spans="6:8" x14ac:dyDescent="0.25">
      <c r="F66190" s="11"/>
      <c r="G66190" s="11"/>
      <c r="H66190" s="11"/>
    </row>
    <row r="66191" spans="6:8" x14ac:dyDescent="0.25">
      <c r="F66191" s="11"/>
      <c r="G66191" s="11"/>
      <c r="H66191" s="11"/>
    </row>
    <row r="66192" spans="6:8" x14ac:dyDescent="0.25">
      <c r="F66192" s="11"/>
      <c r="G66192" s="11"/>
      <c r="H66192" s="11"/>
    </row>
    <row r="66193" spans="6:8" x14ac:dyDescent="0.25">
      <c r="F66193" s="11"/>
      <c r="G66193" s="11"/>
      <c r="H66193" s="11"/>
    </row>
    <row r="66194" spans="6:8" x14ac:dyDescent="0.25">
      <c r="F66194" s="11"/>
      <c r="G66194" s="11"/>
      <c r="H66194" s="11"/>
    </row>
    <row r="66195" spans="6:8" x14ac:dyDescent="0.25">
      <c r="F66195" s="11"/>
      <c r="G66195" s="11"/>
      <c r="H66195" s="11"/>
    </row>
    <row r="66196" spans="6:8" x14ac:dyDescent="0.25">
      <c r="F66196" s="11"/>
      <c r="G66196" s="11"/>
      <c r="H66196" s="11"/>
    </row>
    <row r="66197" spans="6:8" x14ac:dyDescent="0.25">
      <c r="F66197" s="11"/>
      <c r="G66197" s="11"/>
      <c r="H66197" s="11"/>
    </row>
    <row r="66198" spans="6:8" x14ac:dyDescent="0.25">
      <c r="F66198" s="11"/>
      <c r="G66198" s="11"/>
      <c r="H66198" s="11"/>
    </row>
    <row r="66199" spans="6:8" x14ac:dyDescent="0.25">
      <c r="F66199" s="11"/>
      <c r="G66199" s="11"/>
      <c r="H66199" s="11"/>
    </row>
    <row r="66200" spans="6:8" x14ac:dyDescent="0.25">
      <c r="F66200" s="11"/>
      <c r="G66200" s="11"/>
      <c r="H66200" s="11"/>
    </row>
    <row r="66201" spans="6:8" x14ac:dyDescent="0.25">
      <c r="F66201" s="11"/>
      <c r="G66201" s="11"/>
      <c r="H66201" s="11"/>
    </row>
    <row r="66202" spans="6:8" x14ac:dyDescent="0.25">
      <c r="F66202" s="11"/>
      <c r="G66202" s="11"/>
      <c r="H66202" s="11"/>
    </row>
    <row r="66203" spans="6:8" x14ac:dyDescent="0.25">
      <c r="F66203" s="11"/>
      <c r="G66203" s="11"/>
      <c r="H66203" s="11"/>
    </row>
    <row r="66204" spans="6:8" x14ac:dyDescent="0.25">
      <c r="F66204" s="11"/>
      <c r="G66204" s="11"/>
      <c r="H66204" s="11"/>
    </row>
    <row r="66205" spans="6:8" x14ac:dyDescent="0.25">
      <c r="F66205" s="11"/>
      <c r="G66205" s="11"/>
      <c r="H66205" s="11"/>
    </row>
    <row r="66206" spans="6:8" x14ac:dyDescent="0.25">
      <c r="F66206" s="11"/>
      <c r="G66206" s="11"/>
      <c r="H66206" s="11"/>
    </row>
    <row r="66207" spans="6:8" x14ac:dyDescent="0.25">
      <c r="F66207" s="11"/>
      <c r="G66207" s="11"/>
      <c r="H66207" s="11"/>
    </row>
    <row r="66208" spans="6:8" x14ac:dyDescent="0.25">
      <c r="F66208" s="11"/>
      <c r="G66208" s="11"/>
      <c r="H66208" s="11"/>
    </row>
    <row r="66209" spans="6:8" x14ac:dyDescent="0.25">
      <c r="F66209" s="11"/>
      <c r="G66209" s="11"/>
      <c r="H66209" s="11"/>
    </row>
    <row r="66210" spans="6:8" x14ac:dyDescent="0.25">
      <c r="F66210" s="11"/>
      <c r="G66210" s="11"/>
      <c r="H66210" s="11"/>
    </row>
    <row r="66211" spans="6:8" x14ac:dyDescent="0.25">
      <c r="F66211" s="11"/>
      <c r="G66211" s="11"/>
      <c r="H66211" s="11"/>
    </row>
    <row r="66212" spans="6:8" x14ac:dyDescent="0.25">
      <c r="F66212" s="11"/>
      <c r="G66212" s="11"/>
      <c r="H66212" s="11"/>
    </row>
    <row r="66213" spans="6:8" x14ac:dyDescent="0.25">
      <c r="F66213" s="11"/>
      <c r="G66213" s="11"/>
      <c r="H66213" s="11"/>
    </row>
    <row r="66214" spans="6:8" x14ac:dyDescent="0.25">
      <c r="F66214" s="11"/>
      <c r="G66214" s="11"/>
      <c r="H66214" s="11"/>
    </row>
    <row r="66215" spans="6:8" x14ac:dyDescent="0.25">
      <c r="F66215" s="11"/>
      <c r="G66215" s="11"/>
      <c r="H66215" s="11"/>
    </row>
    <row r="66216" spans="6:8" x14ac:dyDescent="0.25">
      <c r="F66216" s="11"/>
      <c r="G66216" s="11"/>
      <c r="H66216" s="11"/>
    </row>
    <row r="66217" spans="6:8" x14ac:dyDescent="0.25">
      <c r="F66217" s="11"/>
      <c r="G66217" s="11"/>
      <c r="H66217" s="11"/>
    </row>
    <row r="66218" spans="6:8" x14ac:dyDescent="0.25">
      <c r="F66218" s="11"/>
      <c r="G66218" s="11"/>
      <c r="H66218" s="11"/>
    </row>
    <row r="66219" spans="6:8" x14ac:dyDescent="0.25">
      <c r="F66219" s="11"/>
      <c r="G66219" s="11"/>
      <c r="H66219" s="11"/>
    </row>
    <row r="66220" spans="6:8" x14ac:dyDescent="0.25">
      <c r="F66220" s="11"/>
      <c r="G66220" s="11"/>
      <c r="H66220" s="11"/>
    </row>
    <row r="66221" spans="6:8" x14ac:dyDescent="0.25">
      <c r="F66221" s="11"/>
      <c r="G66221" s="11"/>
      <c r="H66221" s="11"/>
    </row>
    <row r="66222" spans="6:8" x14ac:dyDescent="0.25">
      <c r="F66222" s="11"/>
      <c r="G66222" s="11"/>
      <c r="H66222" s="11"/>
    </row>
    <row r="66223" spans="6:8" x14ac:dyDescent="0.25">
      <c r="F66223" s="11"/>
      <c r="G66223" s="11"/>
      <c r="H66223" s="11"/>
    </row>
    <row r="66224" spans="6:8" x14ac:dyDescent="0.25">
      <c r="F66224" s="11"/>
      <c r="G66224" s="11"/>
      <c r="H66224" s="11"/>
    </row>
    <row r="66225" spans="6:8" x14ac:dyDescent="0.25">
      <c r="F66225" s="11"/>
      <c r="G66225" s="11"/>
      <c r="H66225" s="11"/>
    </row>
    <row r="66226" spans="6:8" x14ac:dyDescent="0.25">
      <c r="F66226" s="11"/>
      <c r="G66226" s="11"/>
      <c r="H66226" s="11"/>
    </row>
    <row r="66227" spans="6:8" x14ac:dyDescent="0.25">
      <c r="F66227" s="11"/>
      <c r="G66227" s="11"/>
      <c r="H66227" s="11"/>
    </row>
    <row r="66228" spans="6:8" x14ac:dyDescent="0.25">
      <c r="F66228" s="11"/>
      <c r="G66228" s="11"/>
      <c r="H66228" s="11"/>
    </row>
    <row r="66229" spans="6:8" x14ac:dyDescent="0.25">
      <c r="F66229" s="11"/>
      <c r="G66229" s="11"/>
      <c r="H66229" s="11"/>
    </row>
    <row r="66230" spans="6:8" x14ac:dyDescent="0.25">
      <c r="F66230" s="11"/>
      <c r="G66230" s="11"/>
      <c r="H66230" s="11"/>
    </row>
    <row r="66231" spans="6:8" x14ac:dyDescent="0.25">
      <c r="F66231" s="11"/>
      <c r="G66231" s="11"/>
      <c r="H66231" s="11"/>
    </row>
    <row r="66232" spans="6:8" x14ac:dyDescent="0.25">
      <c r="F66232" s="11"/>
      <c r="G66232" s="11"/>
      <c r="H66232" s="11"/>
    </row>
    <row r="66233" spans="6:8" x14ac:dyDescent="0.25">
      <c r="F66233" s="11"/>
      <c r="G66233" s="11"/>
      <c r="H66233" s="11"/>
    </row>
    <row r="66234" spans="6:8" x14ac:dyDescent="0.25">
      <c r="F66234" s="11"/>
      <c r="G66234" s="11"/>
      <c r="H66234" s="11"/>
    </row>
    <row r="66235" spans="6:8" x14ac:dyDescent="0.25">
      <c r="F66235" s="11"/>
      <c r="G66235" s="11"/>
      <c r="H66235" s="11"/>
    </row>
    <row r="66236" spans="6:8" x14ac:dyDescent="0.25">
      <c r="F66236" s="11"/>
      <c r="G66236" s="11"/>
      <c r="H66236" s="11"/>
    </row>
    <row r="66237" spans="6:8" x14ac:dyDescent="0.25">
      <c r="F66237" s="11"/>
      <c r="G66237" s="11"/>
      <c r="H66237" s="11"/>
    </row>
    <row r="66238" spans="6:8" x14ac:dyDescent="0.25">
      <c r="F66238" s="11"/>
      <c r="G66238" s="11"/>
      <c r="H66238" s="11"/>
    </row>
    <row r="66239" spans="6:8" x14ac:dyDescent="0.25">
      <c r="F66239" s="11"/>
      <c r="G66239" s="11"/>
      <c r="H66239" s="11"/>
    </row>
    <row r="66240" spans="6:8" x14ac:dyDescent="0.25">
      <c r="F66240" s="11"/>
      <c r="G66240" s="11"/>
      <c r="H66240" s="11"/>
    </row>
    <row r="66241" spans="6:8" x14ac:dyDescent="0.25">
      <c r="F66241" s="11"/>
      <c r="G66241" s="11"/>
      <c r="H66241" s="11"/>
    </row>
    <row r="66242" spans="6:8" x14ac:dyDescent="0.25">
      <c r="F66242" s="11"/>
      <c r="G66242" s="11"/>
      <c r="H66242" s="11"/>
    </row>
    <row r="66243" spans="6:8" x14ac:dyDescent="0.25">
      <c r="F66243" s="11"/>
      <c r="G66243" s="11"/>
      <c r="H66243" s="11"/>
    </row>
    <row r="66244" spans="6:8" x14ac:dyDescent="0.25">
      <c r="F66244" s="11"/>
      <c r="G66244" s="11"/>
      <c r="H66244" s="11"/>
    </row>
    <row r="66245" spans="6:8" x14ac:dyDescent="0.25">
      <c r="F66245" s="11"/>
      <c r="G66245" s="11"/>
      <c r="H66245" s="11"/>
    </row>
    <row r="66246" spans="6:8" x14ac:dyDescent="0.25">
      <c r="F66246" s="11"/>
      <c r="G66246" s="11"/>
      <c r="H66246" s="11"/>
    </row>
    <row r="66247" spans="6:8" x14ac:dyDescent="0.25">
      <c r="F66247" s="11"/>
      <c r="G66247" s="11"/>
      <c r="H66247" s="11"/>
    </row>
    <row r="66248" spans="6:8" x14ac:dyDescent="0.25">
      <c r="F66248" s="11"/>
      <c r="G66248" s="11"/>
      <c r="H66248" s="11"/>
    </row>
    <row r="66249" spans="6:8" x14ac:dyDescent="0.25">
      <c r="F66249" s="11"/>
      <c r="G66249" s="11"/>
      <c r="H66249" s="11"/>
    </row>
    <row r="66250" spans="6:8" x14ac:dyDescent="0.25">
      <c r="F66250" s="11"/>
      <c r="G66250" s="11"/>
      <c r="H66250" s="11"/>
    </row>
    <row r="66251" spans="6:8" x14ac:dyDescent="0.25">
      <c r="F66251" s="11"/>
      <c r="G66251" s="11"/>
      <c r="H66251" s="11"/>
    </row>
    <row r="66252" spans="6:8" x14ac:dyDescent="0.25">
      <c r="F66252" s="11"/>
      <c r="G66252" s="11"/>
      <c r="H66252" s="11"/>
    </row>
    <row r="66253" spans="6:8" x14ac:dyDescent="0.25">
      <c r="F66253" s="11"/>
      <c r="G66253" s="11"/>
      <c r="H66253" s="11"/>
    </row>
    <row r="66254" spans="6:8" x14ac:dyDescent="0.25">
      <c r="F66254" s="11"/>
      <c r="G66254" s="11"/>
      <c r="H66254" s="11"/>
    </row>
    <row r="66255" spans="6:8" x14ac:dyDescent="0.25">
      <c r="F66255" s="11"/>
      <c r="G66255" s="11"/>
      <c r="H66255" s="11"/>
    </row>
    <row r="66256" spans="6:8" x14ac:dyDescent="0.25">
      <c r="F66256" s="11"/>
      <c r="G66256" s="11"/>
      <c r="H66256" s="11"/>
    </row>
    <row r="66257" spans="6:8" x14ac:dyDescent="0.25">
      <c r="F66257" s="11"/>
      <c r="G66257" s="11"/>
      <c r="H66257" s="11"/>
    </row>
    <row r="66258" spans="6:8" x14ac:dyDescent="0.25">
      <c r="F66258" s="11"/>
      <c r="G66258" s="11"/>
      <c r="H66258" s="11"/>
    </row>
    <row r="66259" spans="6:8" x14ac:dyDescent="0.25">
      <c r="F66259" s="11"/>
      <c r="G66259" s="11"/>
      <c r="H66259" s="11"/>
    </row>
    <row r="66260" spans="6:8" x14ac:dyDescent="0.25">
      <c r="F66260" s="11"/>
      <c r="G66260" s="11"/>
      <c r="H66260" s="11"/>
    </row>
    <row r="66261" spans="6:8" x14ac:dyDescent="0.25">
      <c r="F66261" s="11"/>
      <c r="G66261" s="11"/>
      <c r="H66261" s="11"/>
    </row>
    <row r="66262" spans="6:8" x14ac:dyDescent="0.25">
      <c r="F66262" s="11"/>
      <c r="G66262" s="11"/>
      <c r="H66262" s="11"/>
    </row>
    <row r="66263" spans="6:8" x14ac:dyDescent="0.25">
      <c r="F66263" s="11"/>
      <c r="G66263" s="11"/>
      <c r="H66263" s="11"/>
    </row>
    <row r="66264" spans="6:8" x14ac:dyDescent="0.25">
      <c r="F66264" s="11"/>
      <c r="G66264" s="11"/>
      <c r="H66264" s="11"/>
    </row>
    <row r="66265" spans="6:8" x14ac:dyDescent="0.25">
      <c r="F66265" s="11"/>
      <c r="G66265" s="11"/>
      <c r="H66265" s="11"/>
    </row>
    <row r="66266" spans="6:8" x14ac:dyDescent="0.25">
      <c r="F66266" s="11"/>
      <c r="G66266" s="11"/>
      <c r="H66266" s="11"/>
    </row>
    <row r="66267" spans="6:8" x14ac:dyDescent="0.25">
      <c r="F66267" s="11"/>
      <c r="G66267" s="11"/>
      <c r="H66267" s="11"/>
    </row>
    <row r="66268" spans="6:8" x14ac:dyDescent="0.25">
      <c r="F66268" s="11"/>
      <c r="G66268" s="11"/>
      <c r="H66268" s="11"/>
    </row>
    <row r="66269" spans="6:8" x14ac:dyDescent="0.25">
      <c r="F66269" s="11"/>
      <c r="G66269" s="11"/>
      <c r="H66269" s="11"/>
    </row>
    <row r="66270" spans="6:8" x14ac:dyDescent="0.25">
      <c r="F66270" s="11"/>
      <c r="G66270" s="11"/>
      <c r="H66270" s="11"/>
    </row>
    <row r="66271" spans="6:8" x14ac:dyDescent="0.25">
      <c r="F66271" s="11"/>
      <c r="G66271" s="11"/>
      <c r="H66271" s="11"/>
    </row>
    <row r="66272" spans="6:8" x14ac:dyDescent="0.25">
      <c r="F66272" s="11"/>
      <c r="G66272" s="11"/>
      <c r="H66272" s="11"/>
    </row>
    <row r="66273" spans="6:8" x14ac:dyDescent="0.25">
      <c r="F66273" s="11"/>
      <c r="G66273" s="11"/>
      <c r="H66273" s="11"/>
    </row>
    <row r="66274" spans="6:8" x14ac:dyDescent="0.25">
      <c r="F66274" s="11"/>
      <c r="G66274" s="11"/>
      <c r="H66274" s="11"/>
    </row>
    <row r="66275" spans="6:8" x14ac:dyDescent="0.25">
      <c r="F66275" s="11"/>
      <c r="G66275" s="11"/>
      <c r="H66275" s="11"/>
    </row>
    <row r="66276" spans="6:8" x14ac:dyDescent="0.25">
      <c r="F66276" s="11"/>
      <c r="G66276" s="11"/>
      <c r="H66276" s="11"/>
    </row>
    <row r="66277" spans="6:8" x14ac:dyDescent="0.25">
      <c r="F66277" s="11"/>
      <c r="G66277" s="11"/>
      <c r="H66277" s="11"/>
    </row>
    <row r="66278" spans="6:8" x14ac:dyDescent="0.25">
      <c r="F66278" s="11"/>
      <c r="G66278" s="11"/>
      <c r="H66278" s="11"/>
    </row>
    <row r="66279" spans="6:8" x14ac:dyDescent="0.25">
      <c r="F66279" s="11"/>
      <c r="G66279" s="11"/>
      <c r="H66279" s="11"/>
    </row>
    <row r="66280" spans="6:8" x14ac:dyDescent="0.25">
      <c r="F66280" s="11"/>
      <c r="G66280" s="11"/>
      <c r="H66280" s="11"/>
    </row>
    <row r="66281" spans="6:8" x14ac:dyDescent="0.25">
      <c r="F66281" s="11"/>
      <c r="G66281" s="11"/>
      <c r="H66281" s="11"/>
    </row>
    <row r="66282" spans="6:8" x14ac:dyDescent="0.25">
      <c r="F66282" s="11"/>
      <c r="G66282" s="11"/>
      <c r="H66282" s="11"/>
    </row>
    <row r="66283" spans="6:8" x14ac:dyDescent="0.25">
      <c r="F66283" s="11"/>
      <c r="G66283" s="11"/>
      <c r="H66283" s="11"/>
    </row>
    <row r="66284" spans="6:8" x14ac:dyDescent="0.25">
      <c r="F66284" s="11"/>
      <c r="G66284" s="11"/>
      <c r="H66284" s="11"/>
    </row>
    <row r="66285" spans="6:8" x14ac:dyDescent="0.25">
      <c r="F66285" s="11"/>
      <c r="G66285" s="11"/>
      <c r="H66285" s="11"/>
    </row>
    <row r="66286" spans="6:8" x14ac:dyDescent="0.25">
      <c r="F66286" s="11"/>
      <c r="G66286" s="11"/>
      <c r="H66286" s="11"/>
    </row>
    <row r="66287" spans="6:8" x14ac:dyDescent="0.25">
      <c r="F66287" s="11"/>
      <c r="G66287" s="11"/>
      <c r="H66287" s="11"/>
    </row>
    <row r="66288" spans="6:8" x14ac:dyDescent="0.25">
      <c r="F66288" s="11"/>
      <c r="G66288" s="11"/>
      <c r="H66288" s="11"/>
    </row>
    <row r="66289" spans="6:8" x14ac:dyDescent="0.25">
      <c r="F66289" s="11"/>
      <c r="G66289" s="11"/>
      <c r="H66289" s="11"/>
    </row>
    <row r="66290" spans="6:8" x14ac:dyDescent="0.25">
      <c r="F66290" s="11"/>
      <c r="G66290" s="11"/>
      <c r="H66290" s="11"/>
    </row>
    <row r="66291" spans="6:8" x14ac:dyDescent="0.25">
      <c r="F66291" s="11"/>
      <c r="G66291" s="11"/>
      <c r="H66291" s="11"/>
    </row>
    <row r="66292" spans="6:8" x14ac:dyDescent="0.25">
      <c r="F66292" s="11"/>
      <c r="G66292" s="11"/>
      <c r="H66292" s="11"/>
    </row>
    <row r="66293" spans="6:8" x14ac:dyDescent="0.25">
      <c r="F66293" s="11"/>
      <c r="G66293" s="11"/>
      <c r="H66293" s="11"/>
    </row>
    <row r="66294" spans="6:8" x14ac:dyDescent="0.25">
      <c r="F66294" s="11"/>
      <c r="G66294" s="11"/>
      <c r="H66294" s="11"/>
    </row>
    <row r="66295" spans="6:8" x14ac:dyDescent="0.25">
      <c r="F66295" s="11"/>
      <c r="G66295" s="11"/>
      <c r="H66295" s="11"/>
    </row>
    <row r="66296" spans="6:8" x14ac:dyDescent="0.25">
      <c r="F66296" s="11"/>
      <c r="G66296" s="11"/>
      <c r="H66296" s="11"/>
    </row>
    <row r="66297" spans="6:8" x14ac:dyDescent="0.25">
      <c r="F66297" s="11"/>
      <c r="G66297" s="11"/>
      <c r="H66297" s="11"/>
    </row>
    <row r="66298" spans="6:8" x14ac:dyDescent="0.25">
      <c r="F66298" s="11"/>
      <c r="G66298" s="11"/>
      <c r="H66298" s="11"/>
    </row>
    <row r="66299" spans="6:8" x14ac:dyDescent="0.25">
      <c r="F66299" s="11"/>
      <c r="G66299" s="11"/>
      <c r="H66299" s="11"/>
    </row>
    <row r="66300" spans="6:8" x14ac:dyDescent="0.25">
      <c r="F66300" s="11"/>
      <c r="G66300" s="11"/>
      <c r="H66300" s="11"/>
    </row>
    <row r="66301" spans="6:8" x14ac:dyDescent="0.25">
      <c r="F66301" s="11"/>
      <c r="G66301" s="11"/>
      <c r="H66301" s="11"/>
    </row>
    <row r="66302" spans="6:8" x14ac:dyDescent="0.25">
      <c r="F66302" s="11"/>
      <c r="G66302" s="11"/>
      <c r="H66302" s="11"/>
    </row>
    <row r="66303" spans="6:8" x14ac:dyDescent="0.25">
      <c r="F66303" s="11"/>
      <c r="G66303" s="11"/>
      <c r="H66303" s="11"/>
    </row>
    <row r="66304" spans="6:8" x14ac:dyDescent="0.25">
      <c r="F66304" s="11"/>
      <c r="G66304" s="11"/>
      <c r="H66304" s="11"/>
    </row>
    <row r="66305" spans="6:8" x14ac:dyDescent="0.25">
      <c r="F66305" s="11"/>
      <c r="G66305" s="11"/>
      <c r="H66305" s="11"/>
    </row>
    <row r="66306" spans="6:8" x14ac:dyDescent="0.25">
      <c r="F66306" s="11"/>
      <c r="G66306" s="11"/>
      <c r="H66306" s="11"/>
    </row>
    <row r="66307" spans="6:8" x14ac:dyDescent="0.25">
      <c r="F66307" s="11"/>
      <c r="G66307" s="11"/>
      <c r="H66307" s="11"/>
    </row>
    <row r="66308" spans="6:8" x14ac:dyDescent="0.25">
      <c r="F66308" s="11"/>
      <c r="G66308" s="11"/>
      <c r="H66308" s="11"/>
    </row>
    <row r="66309" spans="6:8" x14ac:dyDescent="0.25">
      <c r="F66309" s="11"/>
      <c r="G66309" s="11"/>
      <c r="H66309" s="11"/>
    </row>
    <row r="66310" spans="6:8" x14ac:dyDescent="0.25">
      <c r="F66310" s="11"/>
      <c r="G66310" s="11"/>
      <c r="H66310" s="11"/>
    </row>
    <row r="66311" spans="6:8" x14ac:dyDescent="0.25">
      <c r="F66311" s="11"/>
      <c r="G66311" s="11"/>
      <c r="H66311" s="11"/>
    </row>
    <row r="66312" spans="6:8" x14ac:dyDescent="0.25">
      <c r="F66312" s="11"/>
      <c r="G66312" s="11"/>
      <c r="H66312" s="11"/>
    </row>
    <row r="66313" spans="6:8" x14ac:dyDescent="0.25">
      <c r="F66313" s="11"/>
      <c r="G66313" s="11"/>
      <c r="H66313" s="11"/>
    </row>
    <row r="66314" spans="6:8" x14ac:dyDescent="0.25">
      <c r="F66314" s="11"/>
      <c r="G66314" s="11"/>
      <c r="H66314" s="11"/>
    </row>
    <row r="66315" spans="6:8" x14ac:dyDescent="0.25">
      <c r="F66315" s="11"/>
      <c r="G66315" s="11"/>
      <c r="H66315" s="11"/>
    </row>
    <row r="66316" spans="6:8" x14ac:dyDescent="0.25">
      <c r="F66316" s="11"/>
      <c r="G66316" s="11"/>
      <c r="H66316" s="11"/>
    </row>
    <row r="66317" spans="6:8" x14ac:dyDescent="0.25">
      <c r="F66317" s="11"/>
      <c r="G66317" s="11"/>
      <c r="H66317" s="11"/>
    </row>
    <row r="66318" spans="6:8" x14ac:dyDescent="0.25">
      <c r="F66318" s="11"/>
      <c r="G66318" s="11"/>
      <c r="H66318" s="11"/>
    </row>
    <row r="66319" spans="6:8" x14ac:dyDescent="0.25">
      <c r="F66319" s="11"/>
      <c r="G66319" s="11"/>
      <c r="H66319" s="11"/>
    </row>
    <row r="66320" spans="6:8" x14ac:dyDescent="0.25">
      <c r="F66320" s="11"/>
      <c r="G66320" s="11"/>
      <c r="H66320" s="11"/>
    </row>
    <row r="66321" spans="6:8" x14ac:dyDescent="0.25">
      <c r="F66321" s="11"/>
      <c r="G66321" s="11"/>
      <c r="H66321" s="11"/>
    </row>
    <row r="66322" spans="6:8" x14ac:dyDescent="0.25">
      <c r="F66322" s="11"/>
      <c r="G66322" s="11"/>
      <c r="H66322" s="11"/>
    </row>
    <row r="66323" spans="6:8" x14ac:dyDescent="0.25">
      <c r="F66323" s="11"/>
      <c r="G66323" s="11"/>
      <c r="H66323" s="11"/>
    </row>
    <row r="66324" spans="6:8" x14ac:dyDescent="0.25">
      <c r="F66324" s="11"/>
      <c r="G66324" s="11"/>
      <c r="H66324" s="11"/>
    </row>
    <row r="66325" spans="6:8" x14ac:dyDescent="0.25">
      <c r="F66325" s="11"/>
      <c r="G66325" s="11"/>
      <c r="H66325" s="11"/>
    </row>
    <row r="66326" spans="6:8" x14ac:dyDescent="0.25">
      <c r="F66326" s="11"/>
      <c r="G66326" s="11"/>
      <c r="H66326" s="11"/>
    </row>
    <row r="66327" spans="6:8" x14ac:dyDescent="0.25">
      <c r="F66327" s="11"/>
      <c r="G66327" s="11"/>
      <c r="H66327" s="11"/>
    </row>
    <row r="66328" spans="6:8" x14ac:dyDescent="0.25">
      <c r="F66328" s="11"/>
      <c r="G66328" s="11"/>
      <c r="H66328" s="11"/>
    </row>
    <row r="66329" spans="6:8" x14ac:dyDescent="0.25">
      <c r="F66329" s="11"/>
      <c r="G66329" s="11"/>
      <c r="H66329" s="11"/>
    </row>
    <row r="66330" spans="6:8" x14ac:dyDescent="0.25">
      <c r="F66330" s="11"/>
      <c r="G66330" s="11"/>
      <c r="H66330" s="11"/>
    </row>
    <row r="66331" spans="6:8" x14ac:dyDescent="0.25">
      <c r="F66331" s="11"/>
      <c r="G66331" s="11"/>
      <c r="H66331" s="11"/>
    </row>
    <row r="66332" spans="6:8" x14ac:dyDescent="0.25">
      <c r="F66332" s="11"/>
      <c r="G66332" s="11"/>
      <c r="H66332" s="11"/>
    </row>
    <row r="66333" spans="6:8" x14ac:dyDescent="0.25">
      <c r="F66333" s="11"/>
      <c r="G66333" s="11"/>
      <c r="H66333" s="11"/>
    </row>
    <row r="66334" spans="6:8" x14ac:dyDescent="0.25">
      <c r="F66334" s="11"/>
      <c r="G66334" s="11"/>
      <c r="H66334" s="11"/>
    </row>
    <row r="66335" spans="6:8" x14ac:dyDescent="0.25">
      <c r="F66335" s="11"/>
      <c r="G66335" s="11"/>
      <c r="H66335" s="11"/>
    </row>
    <row r="66336" spans="6:8" x14ac:dyDescent="0.25">
      <c r="F66336" s="11"/>
      <c r="G66336" s="11"/>
      <c r="H66336" s="11"/>
    </row>
    <row r="66337" spans="6:8" x14ac:dyDescent="0.25">
      <c r="F66337" s="11"/>
      <c r="G66337" s="11"/>
      <c r="H66337" s="11"/>
    </row>
    <row r="66338" spans="6:8" x14ac:dyDescent="0.25">
      <c r="F66338" s="11"/>
      <c r="G66338" s="11"/>
      <c r="H66338" s="11"/>
    </row>
    <row r="66339" spans="6:8" x14ac:dyDescent="0.25">
      <c r="F66339" s="11"/>
      <c r="G66339" s="11"/>
      <c r="H66339" s="11"/>
    </row>
    <row r="66340" spans="6:8" x14ac:dyDescent="0.25">
      <c r="F66340" s="11"/>
      <c r="G66340" s="11"/>
      <c r="H66340" s="11"/>
    </row>
    <row r="66341" spans="6:8" x14ac:dyDescent="0.25">
      <c r="F66341" s="11"/>
      <c r="G66341" s="11"/>
      <c r="H66341" s="11"/>
    </row>
    <row r="66342" spans="6:8" x14ac:dyDescent="0.25">
      <c r="F66342" s="11"/>
      <c r="G66342" s="11"/>
      <c r="H66342" s="11"/>
    </row>
    <row r="66343" spans="6:8" x14ac:dyDescent="0.25">
      <c r="F66343" s="11"/>
      <c r="G66343" s="11"/>
      <c r="H66343" s="11"/>
    </row>
    <row r="66344" spans="6:8" x14ac:dyDescent="0.25">
      <c r="F66344" s="11"/>
      <c r="G66344" s="11"/>
      <c r="H66344" s="11"/>
    </row>
    <row r="66345" spans="6:8" x14ac:dyDescent="0.25">
      <c r="F66345" s="11"/>
      <c r="G66345" s="11"/>
      <c r="H66345" s="11"/>
    </row>
    <row r="66346" spans="6:8" x14ac:dyDescent="0.25">
      <c r="F66346" s="11"/>
      <c r="G66346" s="11"/>
      <c r="H66346" s="11"/>
    </row>
    <row r="66347" spans="6:8" x14ac:dyDescent="0.25">
      <c r="F66347" s="11"/>
      <c r="G66347" s="11"/>
      <c r="H66347" s="11"/>
    </row>
    <row r="66348" spans="6:8" x14ac:dyDescent="0.25">
      <c r="F66348" s="11"/>
      <c r="G66348" s="11"/>
      <c r="H66348" s="11"/>
    </row>
    <row r="66349" spans="6:8" x14ac:dyDescent="0.25">
      <c r="F66349" s="11"/>
      <c r="G66349" s="11"/>
      <c r="H66349" s="11"/>
    </row>
    <row r="66350" spans="6:8" x14ac:dyDescent="0.25">
      <c r="F66350" s="11"/>
      <c r="G66350" s="11"/>
      <c r="H66350" s="11"/>
    </row>
    <row r="66351" spans="6:8" x14ac:dyDescent="0.25">
      <c r="F66351" s="11"/>
      <c r="G66351" s="11"/>
      <c r="H66351" s="11"/>
    </row>
    <row r="66352" spans="6:8" x14ac:dyDescent="0.25">
      <c r="F66352" s="11"/>
      <c r="G66352" s="11"/>
      <c r="H66352" s="11"/>
    </row>
    <row r="66353" spans="6:8" x14ac:dyDescent="0.25">
      <c r="F66353" s="11"/>
      <c r="G66353" s="11"/>
      <c r="H66353" s="11"/>
    </row>
    <row r="66354" spans="6:8" x14ac:dyDescent="0.25">
      <c r="F66354" s="11"/>
      <c r="G66354" s="11"/>
      <c r="H66354" s="11"/>
    </row>
    <row r="66355" spans="6:8" x14ac:dyDescent="0.25">
      <c r="F66355" s="11"/>
      <c r="G66355" s="11"/>
      <c r="H66355" s="11"/>
    </row>
    <row r="66356" spans="6:8" x14ac:dyDescent="0.25">
      <c r="F66356" s="11"/>
      <c r="G66356" s="11"/>
      <c r="H66356" s="11"/>
    </row>
    <row r="66357" spans="6:8" x14ac:dyDescent="0.25">
      <c r="F66357" s="11"/>
      <c r="G66357" s="11"/>
      <c r="H66357" s="11"/>
    </row>
    <row r="66358" spans="6:8" x14ac:dyDescent="0.25">
      <c r="F66358" s="11"/>
      <c r="G66358" s="11"/>
      <c r="H66358" s="11"/>
    </row>
    <row r="66359" spans="6:8" x14ac:dyDescent="0.25">
      <c r="F66359" s="11"/>
      <c r="G66359" s="11"/>
      <c r="H66359" s="11"/>
    </row>
    <row r="66360" spans="6:8" x14ac:dyDescent="0.25">
      <c r="F66360" s="11"/>
      <c r="G66360" s="11"/>
      <c r="H66360" s="11"/>
    </row>
    <row r="66361" spans="6:8" x14ac:dyDescent="0.25">
      <c r="F66361" s="11"/>
      <c r="G66361" s="11"/>
      <c r="H66361" s="11"/>
    </row>
    <row r="66362" spans="6:8" x14ac:dyDescent="0.25">
      <c r="F66362" s="11"/>
      <c r="G66362" s="11"/>
      <c r="H66362" s="11"/>
    </row>
    <row r="66363" spans="6:8" x14ac:dyDescent="0.25">
      <c r="F66363" s="11"/>
      <c r="G66363" s="11"/>
      <c r="H66363" s="11"/>
    </row>
    <row r="66364" spans="6:8" x14ac:dyDescent="0.25">
      <c r="F66364" s="11"/>
      <c r="G66364" s="11"/>
      <c r="H66364" s="11"/>
    </row>
    <row r="66365" spans="6:8" x14ac:dyDescent="0.25">
      <c r="F66365" s="11"/>
      <c r="G66365" s="11"/>
      <c r="H66365" s="11"/>
    </row>
    <row r="66366" spans="6:8" x14ac:dyDescent="0.25">
      <c r="F66366" s="11"/>
      <c r="G66366" s="11"/>
      <c r="H66366" s="11"/>
    </row>
    <row r="66367" spans="6:8" x14ac:dyDescent="0.25">
      <c r="F66367" s="11"/>
      <c r="G66367" s="11"/>
      <c r="H66367" s="11"/>
    </row>
    <row r="66368" spans="6:8" x14ac:dyDescent="0.25">
      <c r="F66368" s="11"/>
      <c r="G66368" s="11"/>
      <c r="H66368" s="11"/>
    </row>
    <row r="66369" spans="6:8" x14ac:dyDescent="0.25">
      <c r="F66369" s="11"/>
      <c r="G66369" s="11"/>
      <c r="H66369" s="11"/>
    </row>
    <row r="66370" spans="6:8" x14ac:dyDescent="0.25">
      <c r="F66370" s="11"/>
      <c r="G66370" s="11"/>
      <c r="H66370" s="11"/>
    </row>
    <row r="66371" spans="6:8" x14ac:dyDescent="0.25">
      <c r="F66371" s="11"/>
      <c r="G66371" s="11"/>
      <c r="H66371" s="11"/>
    </row>
    <row r="66372" spans="6:8" x14ac:dyDescent="0.25">
      <c r="F66372" s="11"/>
      <c r="G66372" s="11"/>
      <c r="H66372" s="11"/>
    </row>
    <row r="66373" spans="6:8" x14ac:dyDescent="0.25">
      <c r="F66373" s="11"/>
      <c r="G66373" s="11"/>
      <c r="H66373" s="11"/>
    </row>
    <row r="66374" spans="6:8" x14ac:dyDescent="0.25">
      <c r="F66374" s="11"/>
      <c r="G66374" s="11"/>
      <c r="H66374" s="11"/>
    </row>
    <row r="66375" spans="6:8" x14ac:dyDescent="0.25">
      <c r="F66375" s="11"/>
      <c r="G66375" s="11"/>
      <c r="H66375" s="11"/>
    </row>
    <row r="66376" spans="6:8" x14ac:dyDescent="0.25">
      <c r="F66376" s="11"/>
      <c r="G66376" s="11"/>
      <c r="H66376" s="11"/>
    </row>
    <row r="66377" spans="6:8" x14ac:dyDescent="0.25">
      <c r="F66377" s="11"/>
      <c r="G66377" s="11"/>
      <c r="H66377" s="11"/>
    </row>
    <row r="66378" spans="6:8" x14ac:dyDescent="0.25">
      <c r="F66378" s="11"/>
      <c r="G66378" s="11"/>
      <c r="H66378" s="11"/>
    </row>
    <row r="66379" spans="6:8" x14ac:dyDescent="0.25">
      <c r="F66379" s="11"/>
      <c r="G66379" s="11"/>
      <c r="H66379" s="11"/>
    </row>
    <row r="66380" spans="6:8" x14ac:dyDescent="0.25">
      <c r="F66380" s="11"/>
      <c r="G66380" s="11"/>
      <c r="H66380" s="11"/>
    </row>
    <row r="66381" spans="6:8" x14ac:dyDescent="0.25">
      <c r="F66381" s="11"/>
      <c r="G66381" s="11"/>
      <c r="H66381" s="11"/>
    </row>
    <row r="66382" spans="6:8" x14ac:dyDescent="0.25">
      <c r="F66382" s="11"/>
      <c r="G66382" s="11"/>
      <c r="H66382" s="11"/>
    </row>
    <row r="66383" spans="6:8" x14ac:dyDescent="0.25">
      <c r="F66383" s="11"/>
      <c r="G66383" s="11"/>
      <c r="H66383" s="11"/>
    </row>
    <row r="66384" spans="6:8" x14ac:dyDescent="0.25">
      <c r="F66384" s="11"/>
      <c r="G66384" s="11"/>
      <c r="H66384" s="11"/>
    </row>
    <row r="66385" spans="6:8" x14ac:dyDescent="0.25">
      <c r="F66385" s="11"/>
      <c r="G66385" s="11"/>
      <c r="H66385" s="11"/>
    </row>
    <row r="66386" spans="6:8" x14ac:dyDescent="0.25">
      <c r="F66386" s="11"/>
      <c r="G66386" s="11"/>
      <c r="H66386" s="11"/>
    </row>
    <row r="66387" spans="6:8" x14ac:dyDescent="0.25">
      <c r="F66387" s="11"/>
      <c r="G66387" s="11"/>
      <c r="H66387" s="11"/>
    </row>
    <row r="66388" spans="6:8" x14ac:dyDescent="0.25">
      <c r="F66388" s="11"/>
      <c r="G66388" s="11"/>
      <c r="H66388" s="11"/>
    </row>
    <row r="66389" spans="6:8" x14ac:dyDescent="0.25">
      <c r="F66389" s="11"/>
      <c r="G66389" s="11"/>
      <c r="H66389" s="11"/>
    </row>
    <row r="66390" spans="6:8" x14ac:dyDescent="0.25">
      <c r="F66390" s="11"/>
      <c r="G66390" s="11"/>
      <c r="H66390" s="11"/>
    </row>
    <row r="66391" spans="6:8" x14ac:dyDescent="0.25">
      <c r="F66391" s="11"/>
      <c r="G66391" s="11"/>
      <c r="H66391" s="11"/>
    </row>
    <row r="66392" spans="6:8" x14ac:dyDescent="0.25">
      <c r="F66392" s="11"/>
      <c r="G66392" s="11"/>
      <c r="H66392" s="11"/>
    </row>
    <row r="66393" spans="6:8" x14ac:dyDescent="0.25">
      <c r="F66393" s="11"/>
      <c r="G66393" s="11"/>
      <c r="H66393" s="11"/>
    </row>
    <row r="66394" spans="6:8" x14ac:dyDescent="0.25">
      <c r="F66394" s="11"/>
      <c r="G66394" s="11"/>
      <c r="H66394" s="11"/>
    </row>
    <row r="66395" spans="6:8" x14ac:dyDescent="0.25">
      <c r="F66395" s="11"/>
      <c r="G66395" s="11"/>
      <c r="H66395" s="11"/>
    </row>
    <row r="66396" spans="6:8" x14ac:dyDescent="0.25">
      <c r="F66396" s="11"/>
      <c r="G66396" s="11"/>
      <c r="H66396" s="11"/>
    </row>
    <row r="66397" spans="6:8" x14ac:dyDescent="0.25">
      <c r="F66397" s="11"/>
      <c r="G66397" s="11"/>
      <c r="H66397" s="11"/>
    </row>
    <row r="66398" spans="6:8" x14ac:dyDescent="0.25">
      <c r="F66398" s="11"/>
      <c r="G66398" s="11"/>
      <c r="H66398" s="11"/>
    </row>
    <row r="66399" spans="6:8" x14ac:dyDescent="0.25">
      <c r="F66399" s="11"/>
      <c r="G66399" s="11"/>
      <c r="H66399" s="11"/>
    </row>
    <row r="66400" spans="6:8" x14ac:dyDescent="0.25">
      <c r="F66400" s="11"/>
      <c r="G66400" s="11"/>
      <c r="H66400" s="11"/>
    </row>
    <row r="66401" spans="6:8" x14ac:dyDescent="0.25">
      <c r="F66401" s="11"/>
      <c r="G66401" s="11"/>
      <c r="H66401" s="11"/>
    </row>
    <row r="66402" spans="6:8" x14ac:dyDescent="0.25">
      <c r="F66402" s="11"/>
      <c r="G66402" s="11"/>
      <c r="H66402" s="11"/>
    </row>
    <row r="66403" spans="6:8" x14ac:dyDescent="0.25">
      <c r="F66403" s="11"/>
      <c r="G66403" s="11"/>
      <c r="H66403" s="11"/>
    </row>
    <row r="66404" spans="6:8" x14ac:dyDescent="0.25">
      <c r="F66404" s="11"/>
      <c r="G66404" s="11"/>
      <c r="H66404" s="11"/>
    </row>
    <row r="66405" spans="6:8" x14ac:dyDescent="0.25">
      <c r="F66405" s="11"/>
      <c r="G66405" s="11"/>
      <c r="H66405" s="11"/>
    </row>
    <row r="66406" spans="6:8" x14ac:dyDescent="0.25">
      <c r="F66406" s="11"/>
      <c r="G66406" s="11"/>
      <c r="H66406" s="11"/>
    </row>
    <row r="66407" spans="6:8" x14ac:dyDescent="0.25">
      <c r="F66407" s="11"/>
      <c r="G66407" s="11"/>
      <c r="H66407" s="11"/>
    </row>
    <row r="66408" spans="6:8" x14ac:dyDescent="0.25">
      <c r="F66408" s="11"/>
      <c r="G66408" s="11"/>
      <c r="H66408" s="11"/>
    </row>
    <row r="66409" spans="6:8" x14ac:dyDescent="0.25">
      <c r="F66409" s="11"/>
      <c r="G66409" s="11"/>
      <c r="H66409" s="11"/>
    </row>
    <row r="66410" spans="6:8" x14ac:dyDescent="0.25">
      <c r="F66410" s="11"/>
      <c r="G66410" s="11"/>
      <c r="H66410" s="11"/>
    </row>
    <row r="66411" spans="6:8" x14ac:dyDescent="0.25">
      <c r="F66411" s="11"/>
      <c r="G66411" s="11"/>
      <c r="H66411" s="11"/>
    </row>
    <row r="66412" spans="6:8" x14ac:dyDescent="0.25">
      <c r="F66412" s="11"/>
      <c r="G66412" s="11"/>
      <c r="H66412" s="11"/>
    </row>
    <row r="66413" spans="6:8" x14ac:dyDescent="0.25">
      <c r="F66413" s="11"/>
      <c r="G66413" s="11"/>
      <c r="H66413" s="11"/>
    </row>
    <row r="66414" spans="6:8" x14ac:dyDescent="0.25">
      <c r="F66414" s="11"/>
      <c r="G66414" s="11"/>
      <c r="H66414" s="11"/>
    </row>
    <row r="66415" spans="6:8" x14ac:dyDescent="0.25">
      <c r="F66415" s="11"/>
      <c r="G66415" s="11"/>
      <c r="H66415" s="11"/>
    </row>
    <row r="66416" spans="6:8" x14ac:dyDescent="0.25">
      <c r="F66416" s="11"/>
      <c r="G66416" s="11"/>
      <c r="H66416" s="11"/>
    </row>
    <row r="66417" spans="6:8" x14ac:dyDescent="0.25">
      <c r="F66417" s="11"/>
      <c r="G66417" s="11"/>
      <c r="H66417" s="11"/>
    </row>
    <row r="66418" spans="6:8" x14ac:dyDescent="0.25">
      <c r="F66418" s="11"/>
      <c r="G66418" s="11"/>
      <c r="H66418" s="11"/>
    </row>
    <row r="66419" spans="6:8" x14ac:dyDescent="0.25">
      <c r="F66419" s="11"/>
      <c r="G66419" s="11"/>
      <c r="H66419" s="11"/>
    </row>
    <row r="66420" spans="6:8" x14ac:dyDescent="0.25">
      <c r="F66420" s="11"/>
      <c r="G66420" s="11"/>
      <c r="H66420" s="11"/>
    </row>
    <row r="66421" spans="6:8" x14ac:dyDescent="0.25">
      <c r="F66421" s="11"/>
      <c r="G66421" s="11"/>
      <c r="H66421" s="11"/>
    </row>
    <row r="66422" spans="6:8" x14ac:dyDescent="0.25">
      <c r="F66422" s="11"/>
      <c r="G66422" s="11"/>
      <c r="H66422" s="11"/>
    </row>
    <row r="66423" spans="6:8" x14ac:dyDescent="0.25">
      <c r="F66423" s="11"/>
      <c r="G66423" s="11"/>
      <c r="H66423" s="11"/>
    </row>
    <row r="66424" spans="6:8" x14ac:dyDescent="0.25">
      <c r="F66424" s="11"/>
      <c r="G66424" s="11"/>
      <c r="H66424" s="11"/>
    </row>
    <row r="66425" spans="6:8" x14ac:dyDescent="0.25">
      <c r="F66425" s="11"/>
      <c r="G66425" s="11"/>
      <c r="H66425" s="11"/>
    </row>
    <row r="66426" spans="6:8" x14ac:dyDescent="0.25">
      <c r="F66426" s="11"/>
      <c r="G66426" s="11"/>
      <c r="H66426" s="11"/>
    </row>
    <row r="66427" spans="6:8" x14ac:dyDescent="0.25">
      <c r="F66427" s="11"/>
      <c r="G66427" s="11"/>
      <c r="H66427" s="11"/>
    </row>
    <row r="66428" spans="6:8" x14ac:dyDescent="0.25">
      <c r="F66428" s="11"/>
      <c r="G66428" s="11"/>
      <c r="H66428" s="11"/>
    </row>
    <row r="66429" spans="6:8" x14ac:dyDescent="0.25">
      <c r="F66429" s="11"/>
      <c r="G66429" s="11"/>
      <c r="H66429" s="11"/>
    </row>
    <row r="66430" spans="6:8" x14ac:dyDescent="0.25">
      <c r="F66430" s="11"/>
      <c r="G66430" s="11"/>
      <c r="H66430" s="11"/>
    </row>
    <row r="66431" spans="6:8" x14ac:dyDescent="0.25">
      <c r="F66431" s="11"/>
      <c r="G66431" s="11"/>
      <c r="H66431" s="11"/>
    </row>
    <row r="66432" spans="6:8" x14ac:dyDescent="0.25">
      <c r="F66432" s="11"/>
      <c r="G66432" s="11"/>
      <c r="H66432" s="11"/>
    </row>
    <row r="66433" spans="6:8" x14ac:dyDescent="0.25">
      <c r="F66433" s="11"/>
      <c r="G66433" s="11"/>
      <c r="H66433" s="11"/>
    </row>
    <row r="66434" spans="6:8" x14ac:dyDescent="0.25">
      <c r="F66434" s="11"/>
      <c r="G66434" s="11"/>
      <c r="H66434" s="11"/>
    </row>
    <row r="66435" spans="6:8" x14ac:dyDescent="0.25">
      <c r="F66435" s="11"/>
      <c r="G66435" s="11"/>
      <c r="H66435" s="11"/>
    </row>
    <row r="66436" spans="6:8" x14ac:dyDescent="0.25">
      <c r="F66436" s="11"/>
      <c r="G66436" s="11"/>
      <c r="H66436" s="11"/>
    </row>
    <row r="66437" spans="6:8" x14ac:dyDescent="0.25">
      <c r="F66437" s="11"/>
      <c r="G66437" s="11"/>
      <c r="H66437" s="11"/>
    </row>
    <row r="66438" spans="6:8" x14ac:dyDescent="0.25">
      <c r="F66438" s="11"/>
      <c r="G66438" s="11"/>
      <c r="H66438" s="11"/>
    </row>
    <row r="66439" spans="6:8" x14ac:dyDescent="0.25">
      <c r="F66439" s="11"/>
      <c r="G66439" s="11"/>
      <c r="H66439" s="11"/>
    </row>
    <row r="66440" spans="6:8" x14ac:dyDescent="0.25">
      <c r="F66440" s="11"/>
      <c r="G66440" s="11"/>
      <c r="H66440" s="11"/>
    </row>
    <row r="66441" spans="6:8" x14ac:dyDescent="0.25">
      <c r="F66441" s="11"/>
      <c r="G66441" s="11"/>
      <c r="H66441" s="11"/>
    </row>
    <row r="66442" spans="6:8" x14ac:dyDescent="0.25">
      <c r="F66442" s="11"/>
      <c r="G66442" s="11"/>
      <c r="H66442" s="11"/>
    </row>
    <row r="66443" spans="6:8" x14ac:dyDescent="0.25">
      <c r="F66443" s="11"/>
      <c r="G66443" s="11"/>
      <c r="H66443" s="11"/>
    </row>
    <row r="66444" spans="6:8" x14ac:dyDescent="0.25">
      <c r="F66444" s="11"/>
      <c r="G66444" s="11"/>
      <c r="H66444" s="11"/>
    </row>
    <row r="66445" spans="6:8" x14ac:dyDescent="0.25">
      <c r="F66445" s="11"/>
      <c r="G66445" s="11"/>
      <c r="H66445" s="11"/>
    </row>
    <row r="66446" spans="6:8" x14ac:dyDescent="0.25">
      <c r="F66446" s="11"/>
      <c r="G66446" s="11"/>
      <c r="H66446" s="11"/>
    </row>
    <row r="66447" spans="6:8" x14ac:dyDescent="0.25">
      <c r="F66447" s="11"/>
      <c r="G66447" s="11"/>
      <c r="H66447" s="11"/>
    </row>
    <row r="66448" spans="6:8" x14ac:dyDescent="0.25">
      <c r="F66448" s="11"/>
      <c r="G66448" s="11"/>
      <c r="H66448" s="11"/>
    </row>
    <row r="66449" spans="6:8" x14ac:dyDescent="0.25">
      <c r="F66449" s="11"/>
      <c r="G66449" s="11"/>
      <c r="H66449" s="11"/>
    </row>
    <row r="66450" spans="6:8" x14ac:dyDescent="0.25">
      <c r="F66450" s="11"/>
      <c r="G66450" s="11"/>
      <c r="H66450" s="11"/>
    </row>
    <row r="66451" spans="6:8" x14ac:dyDescent="0.25">
      <c r="F66451" s="11"/>
      <c r="G66451" s="11"/>
      <c r="H66451" s="11"/>
    </row>
    <row r="66452" spans="6:8" x14ac:dyDescent="0.25">
      <c r="F66452" s="11"/>
      <c r="G66452" s="11"/>
      <c r="H66452" s="11"/>
    </row>
    <row r="66453" spans="6:8" x14ac:dyDescent="0.25">
      <c r="F66453" s="11"/>
      <c r="G66453" s="11"/>
      <c r="H66453" s="11"/>
    </row>
    <row r="66454" spans="6:8" x14ac:dyDescent="0.25">
      <c r="F66454" s="11"/>
      <c r="G66454" s="11"/>
      <c r="H66454" s="11"/>
    </row>
    <row r="66455" spans="6:8" x14ac:dyDescent="0.25">
      <c r="F66455" s="11"/>
      <c r="G66455" s="11"/>
      <c r="H66455" s="11"/>
    </row>
    <row r="66456" spans="6:8" x14ac:dyDescent="0.25">
      <c r="F66456" s="11"/>
      <c r="G66456" s="11"/>
      <c r="H66456" s="11"/>
    </row>
    <row r="66457" spans="6:8" x14ac:dyDescent="0.25">
      <c r="F66457" s="11"/>
      <c r="G66457" s="11"/>
      <c r="H66457" s="11"/>
    </row>
    <row r="66458" spans="6:8" x14ac:dyDescent="0.25">
      <c r="F66458" s="11"/>
      <c r="G66458" s="11"/>
      <c r="H66458" s="11"/>
    </row>
    <row r="66459" spans="6:8" x14ac:dyDescent="0.25">
      <c r="F66459" s="11"/>
      <c r="G66459" s="11"/>
      <c r="H66459" s="11"/>
    </row>
    <row r="66460" spans="6:8" x14ac:dyDescent="0.25">
      <c r="F66460" s="11"/>
      <c r="G66460" s="11"/>
      <c r="H66460" s="11"/>
    </row>
    <row r="66461" spans="6:8" x14ac:dyDescent="0.25">
      <c r="F66461" s="11"/>
      <c r="G66461" s="11"/>
      <c r="H66461" s="11"/>
    </row>
    <row r="66462" spans="6:8" x14ac:dyDescent="0.25">
      <c r="F66462" s="11"/>
      <c r="G66462" s="11"/>
      <c r="H66462" s="11"/>
    </row>
    <row r="66463" spans="6:8" x14ac:dyDescent="0.25">
      <c r="F66463" s="11"/>
      <c r="G66463" s="11"/>
      <c r="H66463" s="11"/>
    </row>
    <row r="66464" spans="6:8" x14ac:dyDescent="0.25">
      <c r="F66464" s="11"/>
      <c r="G66464" s="11"/>
      <c r="H66464" s="11"/>
    </row>
    <row r="66465" spans="6:8" x14ac:dyDescent="0.25">
      <c r="F66465" s="11"/>
      <c r="G66465" s="11"/>
      <c r="H66465" s="11"/>
    </row>
    <row r="66466" spans="6:8" x14ac:dyDescent="0.25">
      <c r="F66466" s="11"/>
      <c r="G66466" s="11"/>
      <c r="H66466" s="11"/>
    </row>
    <row r="66467" spans="6:8" x14ac:dyDescent="0.25">
      <c r="F66467" s="11"/>
      <c r="G66467" s="11"/>
      <c r="H66467" s="11"/>
    </row>
    <row r="66468" spans="6:8" x14ac:dyDescent="0.25">
      <c r="F66468" s="11"/>
      <c r="G66468" s="11"/>
      <c r="H66468" s="11"/>
    </row>
    <row r="66469" spans="6:8" x14ac:dyDescent="0.25">
      <c r="F66469" s="11"/>
      <c r="G66469" s="11"/>
      <c r="H66469" s="11"/>
    </row>
    <row r="66470" spans="6:8" x14ac:dyDescent="0.25">
      <c r="F66470" s="11"/>
      <c r="G66470" s="11"/>
      <c r="H66470" s="11"/>
    </row>
    <row r="66471" spans="6:8" x14ac:dyDescent="0.25">
      <c r="F66471" s="11"/>
      <c r="G66471" s="11"/>
      <c r="H66471" s="11"/>
    </row>
    <row r="66472" spans="6:8" x14ac:dyDescent="0.25">
      <c r="F66472" s="11"/>
      <c r="G66472" s="11"/>
      <c r="H66472" s="11"/>
    </row>
    <row r="66473" spans="6:8" x14ac:dyDescent="0.25">
      <c r="F66473" s="11"/>
      <c r="G66473" s="11"/>
      <c r="H66473" s="11"/>
    </row>
    <row r="66474" spans="6:8" x14ac:dyDescent="0.25">
      <c r="F66474" s="11"/>
      <c r="G66474" s="11"/>
      <c r="H66474" s="11"/>
    </row>
    <row r="66475" spans="6:8" x14ac:dyDescent="0.25">
      <c r="F66475" s="11"/>
      <c r="G66475" s="11"/>
      <c r="H66475" s="11"/>
    </row>
    <row r="66476" spans="6:8" x14ac:dyDescent="0.25">
      <c r="F66476" s="11"/>
      <c r="G66476" s="11"/>
      <c r="H66476" s="11"/>
    </row>
    <row r="66477" spans="6:8" x14ac:dyDescent="0.25">
      <c r="F66477" s="11"/>
      <c r="G66477" s="11"/>
      <c r="H66477" s="11"/>
    </row>
    <row r="66478" spans="6:8" x14ac:dyDescent="0.25">
      <c r="F66478" s="11"/>
      <c r="G66478" s="11"/>
      <c r="H66478" s="11"/>
    </row>
    <row r="66479" spans="6:8" x14ac:dyDescent="0.25">
      <c r="F66479" s="11"/>
      <c r="G66479" s="11"/>
      <c r="H66479" s="11"/>
    </row>
    <row r="66480" spans="6:8" x14ac:dyDescent="0.25">
      <c r="F66480" s="11"/>
      <c r="G66480" s="11"/>
      <c r="H66480" s="11"/>
    </row>
    <row r="66481" spans="6:8" x14ac:dyDescent="0.25">
      <c r="F66481" s="11"/>
      <c r="G66481" s="11"/>
      <c r="H66481" s="11"/>
    </row>
    <row r="66482" spans="6:8" x14ac:dyDescent="0.25">
      <c r="F66482" s="11"/>
      <c r="G66482" s="11"/>
      <c r="H66482" s="11"/>
    </row>
    <row r="66483" spans="6:8" x14ac:dyDescent="0.25">
      <c r="F66483" s="11"/>
      <c r="G66483" s="11"/>
      <c r="H66483" s="11"/>
    </row>
    <row r="66484" spans="6:8" x14ac:dyDescent="0.25">
      <c r="F66484" s="11"/>
      <c r="G66484" s="11"/>
      <c r="H66484" s="11"/>
    </row>
    <row r="66485" spans="6:8" x14ac:dyDescent="0.25">
      <c r="F66485" s="11"/>
      <c r="G66485" s="11"/>
      <c r="H66485" s="11"/>
    </row>
    <row r="66486" spans="6:8" x14ac:dyDescent="0.25">
      <c r="F66486" s="11"/>
      <c r="G66486" s="11"/>
      <c r="H66486" s="11"/>
    </row>
    <row r="66487" spans="6:8" x14ac:dyDescent="0.25">
      <c r="F66487" s="11"/>
      <c r="G66487" s="11"/>
      <c r="H66487" s="11"/>
    </row>
    <row r="66488" spans="6:8" x14ac:dyDescent="0.25">
      <c r="F66488" s="11"/>
      <c r="G66488" s="11"/>
      <c r="H66488" s="11"/>
    </row>
    <row r="66489" spans="6:8" x14ac:dyDescent="0.25">
      <c r="F66489" s="11"/>
      <c r="G66489" s="11"/>
      <c r="H66489" s="11"/>
    </row>
    <row r="66490" spans="6:8" x14ac:dyDescent="0.25">
      <c r="F66490" s="11"/>
      <c r="G66490" s="11"/>
      <c r="H66490" s="11"/>
    </row>
    <row r="66491" spans="6:8" x14ac:dyDescent="0.25">
      <c r="F66491" s="11"/>
      <c r="G66491" s="11"/>
      <c r="H66491" s="11"/>
    </row>
    <row r="66492" spans="6:8" x14ac:dyDescent="0.25">
      <c r="F66492" s="11"/>
      <c r="G66492" s="11"/>
      <c r="H66492" s="11"/>
    </row>
    <row r="66493" spans="6:8" x14ac:dyDescent="0.25">
      <c r="F66493" s="11"/>
      <c r="G66493" s="11"/>
      <c r="H66493" s="11"/>
    </row>
    <row r="66494" spans="6:8" x14ac:dyDescent="0.25">
      <c r="F66494" s="11"/>
      <c r="G66494" s="11"/>
      <c r="H66494" s="11"/>
    </row>
    <row r="66495" spans="6:8" x14ac:dyDescent="0.25">
      <c r="F66495" s="11"/>
      <c r="G66495" s="11"/>
      <c r="H66495" s="11"/>
    </row>
    <row r="66496" spans="6:8" x14ac:dyDescent="0.25">
      <c r="F66496" s="11"/>
      <c r="G66496" s="11"/>
      <c r="H66496" s="11"/>
    </row>
    <row r="66497" spans="6:8" x14ac:dyDescent="0.25">
      <c r="F66497" s="11"/>
      <c r="G66497" s="11"/>
      <c r="H66497" s="11"/>
    </row>
    <row r="66498" spans="6:8" x14ac:dyDescent="0.25">
      <c r="F66498" s="11"/>
      <c r="G66498" s="11"/>
      <c r="H66498" s="11"/>
    </row>
    <row r="66499" spans="6:8" x14ac:dyDescent="0.25">
      <c r="F66499" s="11"/>
      <c r="G66499" s="11"/>
      <c r="H66499" s="11"/>
    </row>
    <row r="66500" spans="6:8" x14ac:dyDescent="0.25">
      <c r="F66500" s="11"/>
      <c r="G66500" s="11"/>
      <c r="H66500" s="11"/>
    </row>
    <row r="66501" spans="6:8" x14ac:dyDescent="0.25">
      <c r="F66501" s="11"/>
      <c r="G66501" s="11"/>
      <c r="H66501" s="11"/>
    </row>
    <row r="66502" spans="6:8" x14ac:dyDescent="0.25">
      <c r="F66502" s="11"/>
      <c r="G66502" s="11"/>
      <c r="H66502" s="11"/>
    </row>
    <row r="66503" spans="6:8" x14ac:dyDescent="0.25">
      <c r="F66503" s="11"/>
      <c r="G66503" s="11"/>
      <c r="H66503" s="11"/>
    </row>
    <row r="66504" spans="6:8" x14ac:dyDescent="0.25">
      <c r="F66504" s="11"/>
      <c r="G66504" s="11"/>
      <c r="H66504" s="11"/>
    </row>
    <row r="66505" spans="6:8" x14ac:dyDescent="0.25">
      <c r="F66505" s="11"/>
      <c r="G66505" s="11"/>
      <c r="H66505" s="11"/>
    </row>
    <row r="66506" spans="6:8" x14ac:dyDescent="0.25">
      <c r="F66506" s="11"/>
      <c r="G66506" s="11"/>
      <c r="H66506" s="11"/>
    </row>
    <row r="66507" spans="6:8" x14ac:dyDescent="0.25">
      <c r="F66507" s="11"/>
      <c r="G66507" s="11"/>
      <c r="H66507" s="11"/>
    </row>
    <row r="66508" spans="6:8" x14ac:dyDescent="0.25">
      <c r="F66508" s="11"/>
      <c r="G66508" s="11"/>
      <c r="H66508" s="11"/>
    </row>
    <row r="66509" spans="6:8" x14ac:dyDescent="0.25">
      <c r="F66509" s="11"/>
      <c r="G66509" s="11"/>
      <c r="H66509" s="11"/>
    </row>
    <row r="66510" spans="6:8" x14ac:dyDescent="0.25">
      <c r="F66510" s="11"/>
      <c r="G66510" s="11"/>
      <c r="H66510" s="11"/>
    </row>
    <row r="66511" spans="6:8" x14ac:dyDescent="0.25">
      <c r="F66511" s="11"/>
      <c r="G66511" s="11"/>
      <c r="H66511" s="11"/>
    </row>
    <row r="66512" spans="6:8" x14ac:dyDescent="0.25">
      <c r="F66512" s="11"/>
      <c r="G66512" s="11"/>
      <c r="H66512" s="11"/>
    </row>
    <row r="66513" spans="6:8" x14ac:dyDescent="0.25">
      <c r="F66513" s="11"/>
      <c r="G66513" s="11"/>
      <c r="H66513" s="11"/>
    </row>
    <row r="66514" spans="6:8" x14ac:dyDescent="0.25">
      <c r="F66514" s="11"/>
      <c r="G66514" s="11"/>
      <c r="H66514" s="11"/>
    </row>
    <row r="66515" spans="6:8" x14ac:dyDescent="0.25">
      <c r="F66515" s="11"/>
      <c r="G66515" s="11"/>
      <c r="H66515" s="11"/>
    </row>
    <row r="66516" spans="6:8" x14ac:dyDescent="0.25">
      <c r="F66516" s="11"/>
      <c r="G66516" s="11"/>
      <c r="H66516" s="11"/>
    </row>
    <row r="66517" spans="6:8" x14ac:dyDescent="0.25">
      <c r="F66517" s="11"/>
      <c r="G66517" s="11"/>
      <c r="H66517" s="11"/>
    </row>
    <row r="66518" spans="6:8" x14ac:dyDescent="0.25">
      <c r="F66518" s="11"/>
      <c r="G66518" s="11"/>
      <c r="H66518" s="11"/>
    </row>
    <row r="66519" spans="6:8" x14ac:dyDescent="0.25">
      <c r="F66519" s="11"/>
      <c r="G66519" s="11"/>
      <c r="H66519" s="11"/>
    </row>
    <row r="66520" spans="6:8" x14ac:dyDescent="0.25">
      <c r="F66520" s="11"/>
      <c r="G66520" s="11"/>
      <c r="H66520" s="11"/>
    </row>
    <row r="66521" spans="6:8" x14ac:dyDescent="0.25">
      <c r="F66521" s="11"/>
      <c r="G66521" s="11"/>
      <c r="H66521" s="11"/>
    </row>
    <row r="66522" spans="6:8" x14ac:dyDescent="0.25">
      <c r="F66522" s="11"/>
      <c r="G66522" s="11"/>
      <c r="H66522" s="11"/>
    </row>
    <row r="66523" spans="6:8" x14ac:dyDescent="0.25">
      <c r="F66523" s="11"/>
      <c r="G66523" s="11"/>
      <c r="H66523" s="11"/>
    </row>
    <row r="66524" spans="6:8" x14ac:dyDescent="0.25">
      <c r="F66524" s="11"/>
      <c r="G66524" s="11"/>
      <c r="H66524" s="11"/>
    </row>
    <row r="66525" spans="6:8" x14ac:dyDescent="0.25">
      <c r="F66525" s="11"/>
      <c r="G66525" s="11"/>
      <c r="H66525" s="11"/>
    </row>
    <row r="66526" spans="6:8" x14ac:dyDescent="0.25">
      <c r="F66526" s="11"/>
      <c r="G66526" s="11"/>
      <c r="H66526" s="11"/>
    </row>
    <row r="66527" spans="6:8" x14ac:dyDescent="0.25">
      <c r="F66527" s="11"/>
      <c r="G66527" s="11"/>
      <c r="H66527" s="11"/>
    </row>
    <row r="66528" spans="6:8" x14ac:dyDescent="0.25">
      <c r="F66528" s="11"/>
      <c r="G66528" s="11"/>
      <c r="H66528" s="11"/>
    </row>
    <row r="66529" spans="6:8" x14ac:dyDescent="0.25">
      <c r="F66529" s="11"/>
      <c r="G66529" s="11"/>
      <c r="H66529" s="11"/>
    </row>
    <row r="66530" spans="6:8" x14ac:dyDescent="0.25">
      <c r="F66530" s="11"/>
      <c r="G66530" s="11"/>
      <c r="H66530" s="11"/>
    </row>
    <row r="66531" spans="6:8" x14ac:dyDescent="0.25">
      <c r="F66531" s="11"/>
      <c r="G66531" s="11"/>
      <c r="H66531" s="11"/>
    </row>
    <row r="66532" spans="6:8" x14ac:dyDescent="0.25">
      <c r="F66532" s="11"/>
      <c r="G66532" s="11"/>
      <c r="H66532" s="11"/>
    </row>
    <row r="66533" spans="6:8" x14ac:dyDescent="0.25">
      <c r="F66533" s="11"/>
      <c r="G66533" s="11"/>
      <c r="H66533" s="11"/>
    </row>
    <row r="66534" spans="6:8" x14ac:dyDescent="0.25">
      <c r="F66534" s="11"/>
      <c r="G66534" s="11"/>
      <c r="H66534" s="11"/>
    </row>
    <row r="66535" spans="6:8" x14ac:dyDescent="0.25">
      <c r="F66535" s="11"/>
      <c r="G66535" s="11"/>
      <c r="H66535" s="11"/>
    </row>
    <row r="66536" spans="6:8" x14ac:dyDescent="0.25">
      <c r="F66536" s="11"/>
      <c r="G66536" s="11"/>
      <c r="H66536" s="11"/>
    </row>
    <row r="66537" spans="6:8" x14ac:dyDescent="0.25">
      <c r="F66537" s="11"/>
      <c r="G66537" s="11"/>
      <c r="H66537" s="11"/>
    </row>
    <row r="66538" spans="6:8" x14ac:dyDescent="0.25">
      <c r="F66538" s="11"/>
      <c r="G66538" s="11"/>
      <c r="H66538" s="11"/>
    </row>
    <row r="66539" spans="6:8" x14ac:dyDescent="0.25">
      <c r="F66539" s="11"/>
      <c r="G66539" s="11"/>
      <c r="H66539" s="11"/>
    </row>
    <row r="66540" spans="6:8" x14ac:dyDescent="0.25">
      <c r="F66540" s="11"/>
      <c r="G66540" s="11"/>
      <c r="H66540" s="11"/>
    </row>
    <row r="66541" spans="6:8" x14ac:dyDescent="0.25">
      <c r="F66541" s="11"/>
      <c r="G66541" s="11"/>
      <c r="H66541" s="11"/>
    </row>
    <row r="66542" spans="6:8" x14ac:dyDescent="0.25">
      <c r="F66542" s="11"/>
      <c r="G66542" s="11"/>
      <c r="H66542" s="11"/>
    </row>
    <row r="66543" spans="6:8" x14ac:dyDescent="0.25">
      <c r="F66543" s="11"/>
      <c r="G66543" s="11"/>
      <c r="H66543" s="11"/>
    </row>
    <row r="66544" spans="6:8" x14ac:dyDescent="0.25">
      <c r="F66544" s="11"/>
      <c r="G66544" s="11"/>
      <c r="H66544" s="11"/>
    </row>
    <row r="66545" spans="6:8" x14ac:dyDescent="0.25">
      <c r="F66545" s="11"/>
      <c r="G66545" s="11"/>
      <c r="H66545" s="11"/>
    </row>
    <row r="66546" spans="6:8" x14ac:dyDescent="0.25">
      <c r="F66546" s="11"/>
      <c r="G66546" s="11"/>
      <c r="H66546" s="11"/>
    </row>
    <row r="66547" spans="6:8" x14ac:dyDescent="0.25">
      <c r="F66547" s="11"/>
      <c r="G66547" s="11"/>
      <c r="H66547" s="11"/>
    </row>
    <row r="66548" spans="6:8" x14ac:dyDescent="0.25">
      <c r="F66548" s="11"/>
      <c r="G66548" s="11"/>
      <c r="H66548" s="11"/>
    </row>
    <row r="66549" spans="6:8" x14ac:dyDescent="0.25">
      <c r="F66549" s="11"/>
      <c r="G66549" s="11"/>
      <c r="H66549" s="11"/>
    </row>
    <row r="66550" spans="6:8" x14ac:dyDescent="0.25">
      <c r="F66550" s="11"/>
      <c r="G66550" s="11"/>
      <c r="H66550" s="11"/>
    </row>
    <row r="66551" spans="6:8" x14ac:dyDescent="0.25">
      <c r="F66551" s="11"/>
      <c r="G66551" s="11"/>
      <c r="H66551" s="11"/>
    </row>
    <row r="66552" spans="6:8" x14ac:dyDescent="0.25">
      <c r="F66552" s="11"/>
      <c r="G66552" s="11"/>
      <c r="H66552" s="11"/>
    </row>
    <row r="66553" spans="6:8" x14ac:dyDescent="0.25">
      <c r="F66553" s="11"/>
      <c r="G66553" s="11"/>
      <c r="H66553" s="11"/>
    </row>
    <row r="66554" spans="6:8" x14ac:dyDescent="0.25">
      <c r="F66554" s="11"/>
      <c r="G66554" s="11"/>
      <c r="H66554" s="11"/>
    </row>
    <row r="66555" spans="6:8" x14ac:dyDescent="0.25">
      <c r="F66555" s="11"/>
      <c r="G66555" s="11"/>
      <c r="H66555" s="11"/>
    </row>
    <row r="66556" spans="6:8" x14ac:dyDescent="0.25">
      <c r="F66556" s="11"/>
      <c r="G66556" s="11"/>
      <c r="H66556" s="11"/>
    </row>
    <row r="66557" spans="6:8" x14ac:dyDescent="0.25">
      <c r="F66557" s="11"/>
      <c r="G66557" s="11"/>
      <c r="H66557" s="11"/>
    </row>
    <row r="66558" spans="6:8" x14ac:dyDescent="0.25">
      <c r="F66558" s="11"/>
      <c r="G66558" s="11"/>
      <c r="H66558" s="11"/>
    </row>
    <row r="66559" spans="6:8" x14ac:dyDescent="0.25">
      <c r="F66559" s="11"/>
      <c r="G66559" s="11"/>
      <c r="H66559" s="11"/>
    </row>
    <row r="66560" spans="6:8" x14ac:dyDescent="0.25">
      <c r="F66560" s="11"/>
      <c r="G66560" s="11"/>
      <c r="H66560" s="11"/>
    </row>
    <row r="66561" spans="6:8" x14ac:dyDescent="0.25">
      <c r="F66561" s="11"/>
      <c r="G66561" s="11"/>
      <c r="H66561" s="11"/>
    </row>
    <row r="66562" spans="6:8" x14ac:dyDescent="0.25">
      <c r="F66562" s="11"/>
      <c r="G66562" s="11"/>
      <c r="H66562" s="11"/>
    </row>
    <row r="66563" spans="6:8" x14ac:dyDescent="0.25">
      <c r="F66563" s="11"/>
      <c r="G66563" s="11"/>
      <c r="H66563" s="11"/>
    </row>
    <row r="66564" spans="6:8" x14ac:dyDescent="0.25">
      <c r="F66564" s="11"/>
      <c r="G66564" s="11"/>
      <c r="H66564" s="11"/>
    </row>
    <row r="66565" spans="6:8" x14ac:dyDescent="0.25">
      <c r="F66565" s="11"/>
      <c r="G66565" s="11"/>
      <c r="H66565" s="11"/>
    </row>
    <row r="66566" spans="6:8" x14ac:dyDescent="0.25">
      <c r="F66566" s="11"/>
      <c r="G66566" s="11"/>
      <c r="H66566" s="11"/>
    </row>
    <row r="66567" spans="6:8" x14ac:dyDescent="0.25">
      <c r="F66567" s="11"/>
      <c r="G66567" s="11"/>
      <c r="H66567" s="11"/>
    </row>
    <row r="66568" spans="6:8" x14ac:dyDescent="0.25">
      <c r="F66568" s="11"/>
      <c r="G66568" s="11"/>
      <c r="H66568" s="11"/>
    </row>
    <row r="66569" spans="6:8" x14ac:dyDescent="0.25">
      <c r="F66569" s="11"/>
      <c r="G66569" s="11"/>
      <c r="H66569" s="11"/>
    </row>
    <row r="66570" spans="6:8" x14ac:dyDescent="0.25">
      <c r="F66570" s="11"/>
      <c r="G66570" s="11"/>
      <c r="H66570" s="11"/>
    </row>
    <row r="66571" spans="6:8" x14ac:dyDescent="0.25">
      <c r="F66571" s="11"/>
      <c r="G66571" s="11"/>
      <c r="H66571" s="11"/>
    </row>
    <row r="66572" spans="6:8" x14ac:dyDescent="0.25">
      <c r="F66572" s="11"/>
      <c r="G66572" s="11"/>
      <c r="H66572" s="11"/>
    </row>
    <row r="66573" spans="6:8" x14ac:dyDescent="0.25">
      <c r="F66573" s="11"/>
      <c r="G66573" s="11"/>
      <c r="H66573" s="11"/>
    </row>
    <row r="66574" spans="6:8" x14ac:dyDescent="0.25">
      <c r="F66574" s="11"/>
      <c r="G66574" s="11"/>
      <c r="H66574" s="11"/>
    </row>
    <row r="66575" spans="6:8" x14ac:dyDescent="0.25">
      <c r="F66575" s="11"/>
      <c r="G66575" s="11"/>
      <c r="H66575" s="11"/>
    </row>
    <row r="66576" spans="6:8" x14ac:dyDescent="0.25">
      <c r="F66576" s="11"/>
      <c r="G66576" s="11"/>
      <c r="H66576" s="11"/>
    </row>
    <row r="66577" spans="6:8" x14ac:dyDescent="0.25">
      <c r="F66577" s="11"/>
      <c r="G66577" s="11"/>
      <c r="H66577" s="11"/>
    </row>
    <row r="66578" spans="6:8" x14ac:dyDescent="0.25">
      <c r="F66578" s="11"/>
      <c r="G66578" s="11"/>
      <c r="H66578" s="11"/>
    </row>
    <row r="66579" spans="6:8" x14ac:dyDescent="0.25">
      <c r="F66579" s="11"/>
      <c r="G66579" s="11"/>
      <c r="H66579" s="11"/>
    </row>
    <row r="66580" spans="6:8" x14ac:dyDescent="0.25">
      <c r="F66580" s="11"/>
      <c r="G66580" s="11"/>
      <c r="H66580" s="11"/>
    </row>
    <row r="66581" spans="6:8" x14ac:dyDescent="0.25">
      <c r="F66581" s="11"/>
      <c r="G66581" s="11"/>
      <c r="H66581" s="11"/>
    </row>
    <row r="66582" spans="6:8" x14ac:dyDescent="0.25">
      <c r="F66582" s="11"/>
      <c r="G66582" s="11"/>
      <c r="H66582" s="11"/>
    </row>
    <row r="66583" spans="6:8" x14ac:dyDescent="0.25">
      <c r="F66583" s="11"/>
      <c r="G66583" s="11"/>
      <c r="H66583" s="11"/>
    </row>
    <row r="66584" spans="6:8" x14ac:dyDescent="0.25">
      <c r="F66584" s="11"/>
      <c r="G66584" s="11"/>
      <c r="H66584" s="11"/>
    </row>
    <row r="66585" spans="6:8" x14ac:dyDescent="0.25">
      <c r="F66585" s="11"/>
      <c r="G66585" s="11"/>
      <c r="H66585" s="11"/>
    </row>
    <row r="66586" spans="6:8" x14ac:dyDescent="0.25">
      <c r="F66586" s="11"/>
      <c r="G66586" s="11"/>
      <c r="H66586" s="11"/>
    </row>
    <row r="66587" spans="6:8" x14ac:dyDescent="0.25">
      <c r="F66587" s="11"/>
      <c r="G66587" s="11"/>
      <c r="H66587" s="11"/>
    </row>
    <row r="66588" spans="6:8" x14ac:dyDescent="0.25">
      <c r="F66588" s="11"/>
      <c r="G66588" s="11"/>
      <c r="H66588" s="11"/>
    </row>
    <row r="66589" spans="6:8" x14ac:dyDescent="0.25">
      <c r="F66589" s="11"/>
      <c r="G66589" s="11"/>
      <c r="H66589" s="11"/>
    </row>
    <row r="66590" spans="6:8" x14ac:dyDescent="0.25">
      <c r="F66590" s="11"/>
      <c r="G66590" s="11"/>
      <c r="H66590" s="11"/>
    </row>
    <row r="66591" spans="6:8" x14ac:dyDescent="0.25">
      <c r="F66591" s="11"/>
      <c r="G66591" s="11"/>
      <c r="H66591" s="11"/>
    </row>
    <row r="66592" spans="6:8" x14ac:dyDescent="0.25">
      <c r="F66592" s="11"/>
      <c r="G66592" s="11"/>
      <c r="H66592" s="11"/>
    </row>
    <row r="66593" spans="6:8" x14ac:dyDescent="0.25">
      <c r="F66593" s="11"/>
      <c r="G66593" s="11"/>
      <c r="H66593" s="11"/>
    </row>
    <row r="66594" spans="6:8" x14ac:dyDescent="0.25">
      <c r="F66594" s="11"/>
      <c r="G66594" s="11"/>
      <c r="H66594" s="11"/>
    </row>
    <row r="66595" spans="6:8" x14ac:dyDescent="0.25">
      <c r="F66595" s="11"/>
      <c r="G66595" s="11"/>
      <c r="H66595" s="11"/>
    </row>
    <row r="66596" spans="6:8" x14ac:dyDescent="0.25">
      <c r="F66596" s="11"/>
      <c r="G66596" s="11"/>
      <c r="H66596" s="11"/>
    </row>
    <row r="66597" spans="6:8" x14ac:dyDescent="0.25">
      <c r="F66597" s="11"/>
      <c r="G66597" s="11"/>
      <c r="H66597" s="11"/>
    </row>
    <row r="66598" spans="6:8" x14ac:dyDescent="0.25">
      <c r="F66598" s="11"/>
      <c r="G66598" s="11"/>
      <c r="H66598" s="11"/>
    </row>
    <row r="66599" spans="6:8" x14ac:dyDescent="0.25">
      <c r="F66599" s="11"/>
      <c r="G66599" s="11"/>
      <c r="H66599" s="11"/>
    </row>
    <row r="66600" spans="6:8" x14ac:dyDescent="0.25">
      <c r="F66600" s="11"/>
      <c r="G66600" s="11"/>
      <c r="H66600" s="11"/>
    </row>
    <row r="66601" spans="6:8" x14ac:dyDescent="0.25">
      <c r="F66601" s="11"/>
      <c r="G66601" s="11"/>
      <c r="H66601" s="11"/>
    </row>
    <row r="66602" spans="6:8" x14ac:dyDescent="0.25">
      <c r="F66602" s="11"/>
      <c r="G66602" s="11"/>
      <c r="H66602" s="11"/>
    </row>
    <row r="66603" spans="6:8" x14ac:dyDescent="0.25">
      <c r="F66603" s="11"/>
      <c r="G66603" s="11"/>
      <c r="H66603" s="11"/>
    </row>
    <row r="66604" spans="6:8" x14ac:dyDescent="0.25">
      <c r="F66604" s="11"/>
      <c r="G66604" s="11"/>
      <c r="H66604" s="11"/>
    </row>
    <row r="66605" spans="6:8" x14ac:dyDescent="0.25">
      <c r="F66605" s="11"/>
      <c r="G66605" s="11"/>
      <c r="H66605" s="11"/>
    </row>
    <row r="66606" spans="6:8" x14ac:dyDescent="0.25">
      <c r="F66606" s="11"/>
      <c r="G66606" s="11"/>
      <c r="H66606" s="11"/>
    </row>
    <row r="66607" spans="6:8" x14ac:dyDescent="0.25">
      <c r="F66607" s="11"/>
      <c r="G66607" s="11"/>
      <c r="H66607" s="11"/>
    </row>
    <row r="66608" spans="6:8" x14ac:dyDescent="0.25">
      <c r="F66608" s="11"/>
      <c r="G66608" s="11"/>
      <c r="H66608" s="11"/>
    </row>
    <row r="66609" spans="6:8" x14ac:dyDescent="0.25">
      <c r="F66609" s="11"/>
      <c r="G66609" s="11"/>
      <c r="H66609" s="11"/>
    </row>
    <row r="66610" spans="6:8" x14ac:dyDescent="0.25">
      <c r="F66610" s="11"/>
      <c r="G66610" s="11"/>
      <c r="H66610" s="11"/>
    </row>
    <row r="66611" spans="6:8" x14ac:dyDescent="0.25">
      <c r="F66611" s="11"/>
      <c r="G66611" s="11"/>
      <c r="H66611" s="11"/>
    </row>
    <row r="66612" spans="6:8" x14ac:dyDescent="0.25">
      <c r="F66612" s="11"/>
      <c r="G66612" s="11"/>
      <c r="H66612" s="11"/>
    </row>
    <row r="66613" spans="6:8" x14ac:dyDescent="0.25">
      <c r="F66613" s="11"/>
      <c r="G66613" s="11"/>
      <c r="H66613" s="11"/>
    </row>
    <row r="66614" spans="6:8" x14ac:dyDescent="0.25">
      <c r="F66614" s="11"/>
      <c r="G66614" s="11"/>
      <c r="H66614" s="11"/>
    </row>
    <row r="66615" spans="6:8" x14ac:dyDescent="0.25">
      <c r="F66615" s="11"/>
      <c r="G66615" s="11"/>
      <c r="H66615" s="11"/>
    </row>
    <row r="66616" spans="6:8" x14ac:dyDescent="0.25">
      <c r="F66616" s="11"/>
      <c r="G66616" s="11"/>
      <c r="H66616" s="11"/>
    </row>
    <row r="66617" spans="6:8" x14ac:dyDescent="0.25">
      <c r="F66617" s="11"/>
      <c r="G66617" s="11"/>
      <c r="H66617" s="11"/>
    </row>
    <row r="66618" spans="6:8" x14ac:dyDescent="0.25">
      <c r="F66618" s="11"/>
      <c r="G66618" s="11"/>
      <c r="H66618" s="11"/>
    </row>
    <row r="66619" spans="6:8" x14ac:dyDescent="0.25">
      <c r="F66619" s="11"/>
      <c r="G66619" s="11"/>
      <c r="H66619" s="11"/>
    </row>
    <row r="66620" spans="6:8" x14ac:dyDescent="0.25">
      <c r="F66620" s="11"/>
      <c r="G66620" s="11"/>
      <c r="H66620" s="11"/>
    </row>
    <row r="66621" spans="6:8" x14ac:dyDescent="0.25">
      <c r="F66621" s="11"/>
      <c r="G66621" s="11"/>
      <c r="H66621" s="11"/>
    </row>
    <row r="66622" spans="6:8" x14ac:dyDescent="0.25">
      <c r="F66622" s="11"/>
      <c r="G66622" s="11"/>
      <c r="H66622" s="11"/>
    </row>
    <row r="66623" spans="6:8" x14ac:dyDescent="0.25">
      <c r="F66623" s="11"/>
      <c r="G66623" s="11"/>
      <c r="H66623" s="11"/>
    </row>
    <row r="66624" spans="6:8" x14ac:dyDescent="0.25">
      <c r="F66624" s="11"/>
      <c r="G66624" s="11"/>
      <c r="H66624" s="11"/>
    </row>
    <row r="66625" spans="6:8" x14ac:dyDescent="0.25">
      <c r="F66625" s="11"/>
      <c r="G66625" s="11"/>
      <c r="H66625" s="11"/>
    </row>
    <row r="66626" spans="6:8" x14ac:dyDescent="0.25">
      <c r="F66626" s="11"/>
      <c r="G66626" s="11"/>
      <c r="H66626" s="11"/>
    </row>
    <row r="66627" spans="6:8" x14ac:dyDescent="0.25">
      <c r="F66627" s="11"/>
      <c r="G66627" s="11"/>
      <c r="H66627" s="11"/>
    </row>
    <row r="66628" spans="6:8" x14ac:dyDescent="0.25">
      <c r="F66628" s="11"/>
      <c r="G66628" s="11"/>
      <c r="H66628" s="11"/>
    </row>
    <row r="66629" spans="6:8" x14ac:dyDescent="0.25">
      <c r="F66629" s="11"/>
      <c r="G66629" s="11"/>
      <c r="H66629" s="11"/>
    </row>
    <row r="66630" spans="6:8" x14ac:dyDescent="0.25">
      <c r="F66630" s="11"/>
      <c r="G66630" s="11"/>
      <c r="H66630" s="11"/>
    </row>
    <row r="66631" spans="6:8" x14ac:dyDescent="0.25">
      <c r="F66631" s="11"/>
      <c r="G66631" s="11"/>
      <c r="H66631" s="11"/>
    </row>
    <row r="66632" spans="6:8" x14ac:dyDescent="0.25">
      <c r="F66632" s="11"/>
      <c r="G66632" s="11"/>
      <c r="H66632" s="11"/>
    </row>
    <row r="66633" spans="6:8" x14ac:dyDescent="0.25">
      <c r="F66633" s="11"/>
      <c r="G66633" s="11"/>
      <c r="H66633" s="11"/>
    </row>
    <row r="66634" spans="6:8" x14ac:dyDescent="0.25">
      <c r="F66634" s="11"/>
      <c r="G66634" s="11"/>
      <c r="H66634" s="11"/>
    </row>
    <row r="66635" spans="6:8" x14ac:dyDescent="0.25">
      <c r="F66635" s="11"/>
      <c r="G66635" s="11"/>
      <c r="H66635" s="11"/>
    </row>
    <row r="66636" spans="6:8" x14ac:dyDescent="0.25">
      <c r="F66636" s="11"/>
      <c r="G66636" s="11"/>
      <c r="H66636" s="11"/>
    </row>
    <row r="66637" spans="6:8" x14ac:dyDescent="0.25">
      <c r="F66637" s="11"/>
      <c r="G66637" s="11"/>
      <c r="H66637" s="11"/>
    </row>
    <row r="66638" spans="6:8" x14ac:dyDescent="0.25">
      <c r="F66638" s="11"/>
      <c r="G66638" s="11"/>
      <c r="H66638" s="11"/>
    </row>
    <row r="66639" spans="6:8" x14ac:dyDescent="0.25">
      <c r="F66639" s="11"/>
      <c r="G66639" s="11"/>
      <c r="H66639" s="11"/>
    </row>
    <row r="66640" spans="6:8" x14ac:dyDescent="0.25">
      <c r="F66640" s="11"/>
      <c r="G66640" s="11"/>
      <c r="H66640" s="11"/>
    </row>
    <row r="66641" spans="6:8" x14ac:dyDescent="0.25">
      <c r="F66641" s="11"/>
      <c r="G66641" s="11"/>
      <c r="H66641" s="11"/>
    </row>
    <row r="66642" spans="6:8" x14ac:dyDescent="0.25">
      <c r="F66642" s="11"/>
      <c r="G66642" s="11"/>
      <c r="H66642" s="11"/>
    </row>
    <row r="66643" spans="6:8" x14ac:dyDescent="0.25">
      <c r="F66643" s="11"/>
      <c r="G66643" s="11"/>
      <c r="H66643" s="11"/>
    </row>
    <row r="66644" spans="6:8" x14ac:dyDescent="0.25">
      <c r="F66644" s="11"/>
      <c r="G66644" s="11"/>
      <c r="H66644" s="11"/>
    </row>
    <row r="66645" spans="6:8" x14ac:dyDescent="0.25">
      <c r="F66645" s="11"/>
      <c r="G66645" s="11"/>
      <c r="H66645" s="11"/>
    </row>
    <row r="66646" spans="6:8" x14ac:dyDescent="0.25">
      <c r="F66646" s="11"/>
      <c r="G66646" s="11"/>
      <c r="H66646" s="11"/>
    </row>
    <row r="66647" spans="6:8" x14ac:dyDescent="0.25">
      <c r="F66647" s="11"/>
      <c r="G66647" s="11"/>
      <c r="H66647" s="11"/>
    </row>
    <row r="66648" spans="6:8" x14ac:dyDescent="0.25">
      <c r="F66648" s="11"/>
      <c r="G66648" s="11"/>
      <c r="H66648" s="11"/>
    </row>
    <row r="66649" spans="6:8" x14ac:dyDescent="0.25">
      <c r="F66649" s="11"/>
      <c r="G66649" s="11"/>
      <c r="H66649" s="11"/>
    </row>
    <row r="66650" spans="6:8" x14ac:dyDescent="0.25">
      <c r="F66650" s="11"/>
      <c r="G66650" s="11"/>
      <c r="H66650" s="11"/>
    </row>
    <row r="66651" spans="6:8" x14ac:dyDescent="0.25">
      <c r="F66651" s="11"/>
      <c r="G66651" s="11"/>
      <c r="H66651" s="11"/>
    </row>
    <row r="66652" spans="6:8" x14ac:dyDescent="0.25">
      <c r="F66652" s="11"/>
      <c r="G66652" s="11"/>
      <c r="H66652" s="11"/>
    </row>
    <row r="66653" spans="6:8" x14ac:dyDescent="0.25">
      <c r="F66653" s="11"/>
      <c r="G66653" s="11"/>
      <c r="H66653" s="11"/>
    </row>
    <row r="66654" spans="6:8" x14ac:dyDescent="0.25">
      <c r="F66654" s="11"/>
      <c r="G66654" s="11"/>
      <c r="H66654" s="11"/>
    </row>
    <row r="66655" spans="6:8" x14ac:dyDescent="0.25">
      <c r="F66655" s="11"/>
      <c r="G66655" s="11"/>
      <c r="H66655" s="11"/>
    </row>
    <row r="66656" spans="6:8" x14ac:dyDescent="0.25">
      <c r="F66656" s="11"/>
      <c r="G66656" s="11"/>
      <c r="H66656" s="11"/>
    </row>
    <row r="66657" spans="6:8" x14ac:dyDescent="0.25">
      <c r="F66657" s="11"/>
      <c r="G66657" s="11"/>
      <c r="H66657" s="11"/>
    </row>
    <row r="66658" spans="6:8" x14ac:dyDescent="0.25">
      <c r="F66658" s="11"/>
      <c r="G66658" s="11"/>
      <c r="H66658" s="11"/>
    </row>
    <row r="66659" spans="6:8" x14ac:dyDescent="0.25">
      <c r="F66659" s="11"/>
      <c r="G66659" s="11"/>
      <c r="H66659" s="11"/>
    </row>
    <row r="66660" spans="6:8" x14ac:dyDescent="0.25">
      <c r="F66660" s="11"/>
      <c r="G66660" s="11"/>
      <c r="H66660" s="11"/>
    </row>
    <row r="66661" spans="6:8" x14ac:dyDescent="0.25">
      <c r="F66661" s="11"/>
      <c r="G66661" s="11"/>
      <c r="H66661" s="11"/>
    </row>
    <row r="66662" spans="6:8" x14ac:dyDescent="0.25">
      <c r="F66662" s="11"/>
      <c r="G66662" s="11"/>
      <c r="H66662" s="11"/>
    </row>
    <row r="66663" spans="6:8" x14ac:dyDescent="0.25">
      <c r="F66663" s="11"/>
      <c r="G66663" s="11"/>
      <c r="H66663" s="11"/>
    </row>
    <row r="66664" spans="6:8" x14ac:dyDescent="0.25">
      <c r="F66664" s="11"/>
      <c r="G66664" s="11"/>
      <c r="H66664" s="11"/>
    </row>
    <row r="66665" spans="6:8" x14ac:dyDescent="0.25">
      <c r="F66665" s="11"/>
      <c r="G66665" s="11"/>
      <c r="H66665" s="11"/>
    </row>
    <row r="66666" spans="6:8" x14ac:dyDescent="0.25">
      <c r="F66666" s="11"/>
      <c r="G66666" s="11"/>
      <c r="H66666" s="11"/>
    </row>
    <row r="66667" spans="6:8" x14ac:dyDescent="0.25">
      <c r="F66667" s="11"/>
      <c r="G66667" s="11"/>
      <c r="H66667" s="11"/>
    </row>
    <row r="66668" spans="6:8" x14ac:dyDescent="0.25">
      <c r="F66668" s="11"/>
      <c r="G66668" s="11"/>
      <c r="H66668" s="11"/>
    </row>
    <row r="66669" spans="6:8" x14ac:dyDescent="0.25">
      <c r="F66669" s="11"/>
      <c r="G66669" s="11"/>
      <c r="H66669" s="11"/>
    </row>
    <row r="66670" spans="6:8" x14ac:dyDescent="0.25">
      <c r="F66670" s="11"/>
      <c r="G66670" s="11"/>
      <c r="H66670" s="11"/>
    </row>
    <row r="66671" spans="6:8" x14ac:dyDescent="0.25">
      <c r="F66671" s="11"/>
      <c r="G66671" s="11"/>
      <c r="H66671" s="11"/>
    </row>
    <row r="66672" spans="6:8" x14ac:dyDescent="0.25">
      <c r="F66672" s="11"/>
      <c r="G66672" s="11"/>
      <c r="H66672" s="11"/>
    </row>
    <row r="66673" spans="6:8" x14ac:dyDescent="0.25">
      <c r="F66673" s="11"/>
      <c r="G66673" s="11"/>
      <c r="H66673" s="11"/>
    </row>
    <row r="66674" spans="6:8" x14ac:dyDescent="0.25">
      <c r="F66674" s="11"/>
      <c r="G66674" s="11"/>
      <c r="H66674" s="11"/>
    </row>
    <row r="66675" spans="6:8" x14ac:dyDescent="0.25">
      <c r="F66675" s="11"/>
      <c r="G66675" s="11"/>
      <c r="H66675" s="11"/>
    </row>
    <row r="66676" spans="6:8" x14ac:dyDescent="0.25">
      <c r="F66676" s="11"/>
      <c r="G66676" s="11"/>
      <c r="H66676" s="11"/>
    </row>
    <row r="66677" spans="6:8" x14ac:dyDescent="0.25">
      <c r="F66677" s="11"/>
      <c r="G66677" s="11"/>
      <c r="H66677" s="11"/>
    </row>
    <row r="66678" spans="6:8" x14ac:dyDescent="0.25">
      <c r="F66678" s="11"/>
      <c r="G66678" s="11"/>
      <c r="H66678" s="11"/>
    </row>
    <row r="66679" spans="6:8" x14ac:dyDescent="0.25">
      <c r="F66679" s="11"/>
      <c r="G66679" s="11"/>
      <c r="H66679" s="11"/>
    </row>
    <row r="66680" spans="6:8" x14ac:dyDescent="0.25">
      <c r="F66680" s="11"/>
      <c r="G66680" s="11"/>
      <c r="H66680" s="11"/>
    </row>
    <row r="66681" spans="6:8" x14ac:dyDescent="0.25">
      <c r="F66681" s="11"/>
      <c r="G66681" s="11"/>
      <c r="H66681" s="11"/>
    </row>
    <row r="66682" spans="6:8" x14ac:dyDescent="0.25">
      <c r="F66682" s="11"/>
      <c r="G66682" s="11"/>
      <c r="H66682" s="11"/>
    </row>
    <row r="66683" spans="6:8" x14ac:dyDescent="0.25">
      <c r="F66683" s="11"/>
      <c r="G66683" s="11"/>
      <c r="H66683" s="11"/>
    </row>
    <row r="66684" spans="6:8" x14ac:dyDescent="0.25">
      <c r="F66684" s="11"/>
      <c r="G66684" s="11"/>
      <c r="H66684" s="11"/>
    </row>
    <row r="66685" spans="6:8" x14ac:dyDescent="0.25">
      <c r="F66685" s="11"/>
      <c r="G66685" s="11"/>
      <c r="H66685" s="11"/>
    </row>
    <row r="66686" spans="6:8" x14ac:dyDescent="0.25">
      <c r="F66686" s="11"/>
      <c r="G66686" s="11"/>
      <c r="H66686" s="11"/>
    </row>
    <row r="66687" spans="6:8" x14ac:dyDescent="0.25">
      <c r="F66687" s="11"/>
      <c r="G66687" s="11"/>
      <c r="H66687" s="11"/>
    </row>
    <row r="66688" spans="6:8" x14ac:dyDescent="0.25">
      <c r="F66688" s="11"/>
      <c r="G66688" s="11"/>
      <c r="H66688" s="11"/>
    </row>
    <row r="66689" spans="6:8" x14ac:dyDescent="0.25">
      <c r="F66689" s="11"/>
      <c r="G66689" s="11"/>
      <c r="H66689" s="11"/>
    </row>
    <row r="66690" spans="6:8" x14ac:dyDescent="0.25">
      <c r="F66690" s="11"/>
      <c r="G66690" s="11"/>
      <c r="H66690" s="11"/>
    </row>
    <row r="66691" spans="6:8" x14ac:dyDescent="0.25">
      <c r="F66691" s="11"/>
      <c r="G66691" s="11"/>
      <c r="H66691" s="11"/>
    </row>
    <row r="66692" spans="6:8" x14ac:dyDescent="0.25">
      <c r="F66692" s="11"/>
      <c r="G66692" s="11"/>
      <c r="H66692" s="11"/>
    </row>
    <row r="66693" spans="6:8" x14ac:dyDescent="0.25">
      <c r="F66693" s="11"/>
      <c r="G66693" s="11"/>
      <c r="H66693" s="11"/>
    </row>
    <row r="66694" spans="6:8" x14ac:dyDescent="0.25">
      <c r="F66694" s="11"/>
      <c r="G66694" s="11"/>
      <c r="H66694" s="11"/>
    </row>
    <row r="66695" spans="6:8" x14ac:dyDescent="0.25">
      <c r="F66695" s="11"/>
      <c r="G66695" s="11"/>
      <c r="H66695" s="11"/>
    </row>
    <row r="66696" spans="6:8" x14ac:dyDescent="0.25">
      <c r="F66696" s="11"/>
      <c r="G66696" s="11"/>
      <c r="H66696" s="11"/>
    </row>
    <row r="66697" spans="6:8" x14ac:dyDescent="0.25">
      <c r="F66697" s="11"/>
      <c r="G66697" s="11"/>
      <c r="H66697" s="11"/>
    </row>
    <row r="66698" spans="6:8" x14ac:dyDescent="0.25">
      <c r="F66698" s="11"/>
      <c r="G66698" s="11"/>
      <c r="H66698" s="11"/>
    </row>
    <row r="66699" spans="6:8" x14ac:dyDescent="0.25">
      <c r="F66699" s="11"/>
      <c r="G66699" s="11"/>
      <c r="H66699" s="11"/>
    </row>
    <row r="66700" spans="6:8" x14ac:dyDescent="0.25">
      <c r="F66700" s="11"/>
      <c r="G66700" s="11"/>
      <c r="H66700" s="11"/>
    </row>
    <row r="66701" spans="6:8" x14ac:dyDescent="0.25">
      <c r="F66701" s="11"/>
      <c r="G66701" s="11"/>
      <c r="H66701" s="11"/>
    </row>
    <row r="66702" spans="6:8" x14ac:dyDescent="0.25">
      <c r="F66702" s="11"/>
      <c r="G66702" s="11"/>
      <c r="H66702" s="11"/>
    </row>
    <row r="66703" spans="6:8" x14ac:dyDescent="0.25">
      <c r="F66703" s="11"/>
      <c r="G66703" s="11"/>
      <c r="H66703" s="11"/>
    </row>
    <row r="66704" spans="6:8" x14ac:dyDescent="0.25">
      <c r="F66704" s="11"/>
      <c r="G66704" s="11"/>
      <c r="H66704" s="11"/>
    </row>
    <row r="66705" spans="6:8" x14ac:dyDescent="0.25">
      <c r="F66705" s="11"/>
      <c r="G66705" s="11"/>
      <c r="H66705" s="11"/>
    </row>
    <row r="66706" spans="6:8" x14ac:dyDescent="0.25">
      <c r="F66706" s="11"/>
      <c r="G66706" s="11"/>
      <c r="H66706" s="11"/>
    </row>
    <row r="66707" spans="6:8" x14ac:dyDescent="0.25">
      <c r="F66707" s="11"/>
      <c r="G66707" s="11"/>
      <c r="H66707" s="11"/>
    </row>
    <row r="66708" spans="6:8" x14ac:dyDescent="0.25">
      <c r="F66708" s="11"/>
      <c r="G66708" s="11"/>
      <c r="H66708" s="11"/>
    </row>
    <row r="66709" spans="6:8" x14ac:dyDescent="0.25">
      <c r="F66709" s="11"/>
      <c r="G66709" s="11"/>
      <c r="H66709" s="11"/>
    </row>
    <row r="66710" spans="6:8" x14ac:dyDescent="0.25">
      <c r="F66710" s="11"/>
      <c r="G66710" s="11"/>
      <c r="H66710" s="11"/>
    </row>
    <row r="66711" spans="6:8" x14ac:dyDescent="0.25">
      <c r="F66711" s="11"/>
      <c r="G66711" s="11"/>
      <c r="H66711" s="11"/>
    </row>
    <row r="66712" spans="6:8" x14ac:dyDescent="0.25">
      <c r="F66712" s="11"/>
      <c r="G66712" s="11"/>
      <c r="H66712" s="11"/>
    </row>
    <row r="66713" spans="6:8" x14ac:dyDescent="0.25">
      <c r="F66713" s="11"/>
      <c r="G66713" s="11"/>
      <c r="H66713" s="11"/>
    </row>
    <row r="66714" spans="6:8" x14ac:dyDescent="0.25">
      <c r="F66714" s="11"/>
      <c r="G66714" s="11"/>
      <c r="H66714" s="11"/>
    </row>
    <row r="66715" spans="6:8" x14ac:dyDescent="0.25">
      <c r="F66715" s="11"/>
      <c r="G66715" s="11"/>
      <c r="H66715" s="11"/>
    </row>
    <row r="66716" spans="6:8" x14ac:dyDescent="0.25">
      <c r="F66716" s="11"/>
      <c r="G66716" s="11"/>
      <c r="H66716" s="11"/>
    </row>
    <row r="66717" spans="6:8" x14ac:dyDescent="0.25">
      <c r="F66717" s="11"/>
      <c r="G66717" s="11"/>
      <c r="H66717" s="11"/>
    </row>
    <row r="66718" spans="6:8" x14ac:dyDescent="0.25">
      <c r="F66718" s="11"/>
      <c r="G66718" s="11"/>
      <c r="H66718" s="11"/>
    </row>
    <row r="66719" spans="6:8" x14ac:dyDescent="0.25">
      <c r="F66719" s="11"/>
      <c r="G66719" s="11"/>
      <c r="H66719" s="11"/>
    </row>
    <row r="66720" spans="6:8" x14ac:dyDescent="0.25">
      <c r="F66720" s="11"/>
      <c r="G66720" s="11"/>
      <c r="H66720" s="11"/>
    </row>
    <row r="66721" spans="6:8" x14ac:dyDescent="0.25">
      <c r="F66721" s="11"/>
      <c r="G66721" s="11"/>
      <c r="H66721" s="11"/>
    </row>
    <row r="66722" spans="6:8" x14ac:dyDescent="0.25">
      <c r="F66722" s="11"/>
      <c r="G66722" s="11"/>
      <c r="H66722" s="11"/>
    </row>
    <row r="66723" spans="6:8" x14ac:dyDescent="0.25">
      <c r="F66723" s="11"/>
      <c r="G66723" s="11"/>
      <c r="H66723" s="11"/>
    </row>
    <row r="66724" spans="6:8" x14ac:dyDescent="0.25">
      <c r="F66724" s="11"/>
      <c r="G66724" s="11"/>
      <c r="H66724" s="11"/>
    </row>
    <row r="66725" spans="6:8" x14ac:dyDescent="0.25">
      <c r="F66725" s="11"/>
      <c r="G66725" s="11"/>
      <c r="H66725" s="11"/>
    </row>
    <row r="66726" spans="6:8" x14ac:dyDescent="0.25">
      <c r="F66726" s="11"/>
      <c r="G66726" s="11"/>
      <c r="H66726" s="11"/>
    </row>
    <row r="66727" spans="6:8" x14ac:dyDescent="0.25">
      <c r="F66727" s="11"/>
      <c r="G66727" s="11"/>
      <c r="H66727" s="11"/>
    </row>
    <row r="66728" spans="6:8" x14ac:dyDescent="0.25">
      <c r="F66728" s="11"/>
      <c r="G66728" s="11"/>
      <c r="H66728" s="11"/>
    </row>
    <row r="66729" spans="6:8" x14ac:dyDescent="0.25">
      <c r="F66729" s="11"/>
      <c r="G66729" s="11"/>
      <c r="H66729" s="11"/>
    </row>
    <row r="66730" spans="6:8" x14ac:dyDescent="0.25">
      <c r="F66730" s="11"/>
      <c r="G66730" s="11"/>
      <c r="H66730" s="11"/>
    </row>
    <row r="66731" spans="6:8" x14ac:dyDescent="0.25">
      <c r="F66731" s="11"/>
      <c r="G66731" s="11"/>
      <c r="H66731" s="11"/>
    </row>
    <row r="66732" spans="6:8" x14ac:dyDescent="0.25">
      <c r="F66732" s="11"/>
      <c r="G66732" s="11"/>
      <c r="H66732" s="11"/>
    </row>
    <row r="66733" spans="6:8" x14ac:dyDescent="0.25">
      <c r="F66733" s="11"/>
      <c r="G66733" s="11"/>
      <c r="H66733" s="11"/>
    </row>
    <row r="66734" spans="6:8" x14ac:dyDescent="0.25">
      <c r="F66734" s="11"/>
      <c r="G66734" s="11"/>
      <c r="H66734" s="11"/>
    </row>
    <row r="66735" spans="6:8" x14ac:dyDescent="0.25">
      <c r="F66735" s="11"/>
      <c r="G66735" s="11"/>
      <c r="H66735" s="11"/>
    </row>
    <row r="66736" spans="6:8" x14ac:dyDescent="0.25">
      <c r="F66736" s="11"/>
      <c r="G66736" s="11"/>
      <c r="H66736" s="11"/>
    </row>
    <row r="66737" spans="6:8" x14ac:dyDescent="0.25">
      <c r="F66737" s="11"/>
      <c r="G66737" s="11"/>
      <c r="H66737" s="11"/>
    </row>
    <row r="66738" spans="6:8" x14ac:dyDescent="0.25">
      <c r="F66738" s="11"/>
      <c r="G66738" s="11"/>
      <c r="H66738" s="11"/>
    </row>
    <row r="66739" spans="6:8" x14ac:dyDescent="0.25">
      <c r="F66739" s="11"/>
      <c r="G66739" s="11"/>
      <c r="H66739" s="11"/>
    </row>
    <row r="66740" spans="6:8" x14ac:dyDescent="0.25">
      <c r="F66740" s="11"/>
      <c r="G66740" s="11"/>
      <c r="H66740" s="11"/>
    </row>
    <row r="66741" spans="6:8" x14ac:dyDescent="0.25">
      <c r="F66741" s="11"/>
      <c r="G66741" s="11"/>
      <c r="H66741" s="11"/>
    </row>
    <row r="66742" spans="6:8" x14ac:dyDescent="0.25">
      <c r="F66742" s="11"/>
      <c r="G66742" s="11"/>
      <c r="H66742" s="11"/>
    </row>
    <row r="66743" spans="6:8" x14ac:dyDescent="0.25">
      <c r="F66743" s="11"/>
      <c r="G66743" s="11"/>
      <c r="H66743" s="11"/>
    </row>
    <row r="66744" spans="6:8" x14ac:dyDescent="0.25">
      <c r="F66744" s="11"/>
      <c r="G66744" s="11"/>
      <c r="H66744" s="11"/>
    </row>
    <row r="66745" spans="6:8" x14ac:dyDescent="0.25">
      <c r="F66745" s="11"/>
      <c r="G66745" s="11"/>
      <c r="H66745" s="11"/>
    </row>
    <row r="66746" spans="6:8" x14ac:dyDescent="0.25">
      <c r="F66746" s="11"/>
      <c r="G66746" s="11"/>
      <c r="H66746" s="11"/>
    </row>
    <row r="66747" spans="6:8" x14ac:dyDescent="0.25">
      <c r="F66747" s="11"/>
      <c r="G66747" s="11"/>
      <c r="H66747" s="11"/>
    </row>
    <row r="66748" spans="6:8" x14ac:dyDescent="0.25">
      <c r="F66748" s="11"/>
      <c r="G66748" s="11"/>
      <c r="H66748" s="11"/>
    </row>
    <row r="66749" spans="6:8" x14ac:dyDescent="0.25">
      <c r="F66749" s="11"/>
      <c r="G66749" s="11"/>
      <c r="H66749" s="11"/>
    </row>
    <row r="66750" spans="6:8" x14ac:dyDescent="0.25">
      <c r="F66750" s="11"/>
      <c r="G66750" s="11"/>
      <c r="H66750" s="11"/>
    </row>
    <row r="66751" spans="6:8" x14ac:dyDescent="0.25">
      <c r="F66751" s="11"/>
      <c r="G66751" s="11"/>
      <c r="H66751" s="11"/>
    </row>
    <row r="66752" spans="6:8" x14ac:dyDescent="0.25">
      <c r="F66752" s="11"/>
      <c r="G66752" s="11"/>
      <c r="H66752" s="11"/>
    </row>
    <row r="66753" spans="6:8" x14ac:dyDescent="0.25">
      <c r="F66753" s="11"/>
      <c r="G66753" s="11"/>
      <c r="H66753" s="11"/>
    </row>
    <row r="66754" spans="6:8" x14ac:dyDescent="0.25">
      <c r="F66754" s="11"/>
      <c r="G66754" s="11"/>
      <c r="H66754" s="11"/>
    </row>
    <row r="66755" spans="6:8" x14ac:dyDescent="0.25">
      <c r="F66755" s="11"/>
      <c r="G66755" s="11"/>
      <c r="H66755" s="11"/>
    </row>
    <row r="66756" spans="6:8" x14ac:dyDescent="0.25">
      <c r="F66756" s="11"/>
      <c r="G66756" s="11"/>
      <c r="H66756" s="11"/>
    </row>
    <row r="66757" spans="6:8" x14ac:dyDescent="0.25">
      <c r="F66757" s="11"/>
      <c r="G66757" s="11"/>
      <c r="H66757" s="11"/>
    </row>
    <row r="66758" spans="6:8" x14ac:dyDescent="0.25">
      <c r="F66758" s="11"/>
      <c r="G66758" s="11"/>
      <c r="H66758" s="11"/>
    </row>
    <row r="66759" spans="6:8" x14ac:dyDescent="0.25">
      <c r="F66759" s="11"/>
      <c r="G66759" s="11"/>
      <c r="H66759" s="11"/>
    </row>
    <row r="66760" spans="6:8" x14ac:dyDescent="0.25">
      <c r="F66760" s="11"/>
      <c r="G66760" s="11"/>
      <c r="H66760" s="11"/>
    </row>
    <row r="66761" spans="6:8" x14ac:dyDescent="0.25">
      <c r="F66761" s="11"/>
      <c r="G66761" s="11"/>
      <c r="H66761" s="11"/>
    </row>
    <row r="66762" spans="6:8" x14ac:dyDescent="0.25">
      <c r="F66762" s="11"/>
      <c r="G66762" s="11"/>
      <c r="H66762" s="11"/>
    </row>
    <row r="66763" spans="6:8" x14ac:dyDescent="0.25">
      <c r="F66763" s="11"/>
      <c r="G66763" s="11"/>
      <c r="H66763" s="11"/>
    </row>
    <row r="66764" spans="6:8" x14ac:dyDescent="0.25">
      <c r="F66764" s="11"/>
      <c r="G66764" s="11"/>
      <c r="H66764" s="11"/>
    </row>
    <row r="66765" spans="6:8" x14ac:dyDescent="0.25">
      <c r="F66765" s="11"/>
      <c r="G66765" s="11"/>
      <c r="H66765" s="11"/>
    </row>
    <row r="66766" spans="6:8" x14ac:dyDescent="0.25">
      <c r="F66766" s="11"/>
      <c r="G66766" s="11"/>
      <c r="H66766" s="11"/>
    </row>
    <row r="66767" spans="6:8" x14ac:dyDescent="0.25">
      <c r="F66767" s="11"/>
      <c r="G66767" s="11"/>
      <c r="H66767" s="11"/>
    </row>
    <row r="66768" spans="6:8" x14ac:dyDescent="0.25">
      <c r="F66768" s="11"/>
      <c r="G66768" s="11"/>
      <c r="H66768" s="11"/>
    </row>
    <row r="66769" spans="6:8" x14ac:dyDescent="0.25">
      <c r="F66769" s="11"/>
      <c r="G66769" s="11"/>
      <c r="H66769" s="11"/>
    </row>
    <row r="66770" spans="6:8" x14ac:dyDescent="0.25">
      <c r="F66770" s="11"/>
      <c r="G66770" s="11"/>
      <c r="H66770" s="11"/>
    </row>
    <row r="66771" spans="6:8" x14ac:dyDescent="0.25">
      <c r="F66771" s="11"/>
      <c r="G66771" s="11"/>
      <c r="H66771" s="11"/>
    </row>
    <row r="66772" spans="6:8" x14ac:dyDescent="0.25">
      <c r="F66772" s="11"/>
      <c r="G66772" s="11"/>
      <c r="H66772" s="11"/>
    </row>
    <row r="66773" spans="6:8" x14ac:dyDescent="0.25">
      <c r="F66773" s="11"/>
      <c r="G66773" s="11"/>
      <c r="H66773" s="11"/>
    </row>
    <row r="66774" spans="6:8" x14ac:dyDescent="0.25">
      <c r="F66774" s="11"/>
      <c r="G66774" s="11"/>
      <c r="H66774" s="11"/>
    </row>
    <row r="66775" spans="6:8" x14ac:dyDescent="0.25">
      <c r="F66775" s="11"/>
      <c r="G66775" s="11"/>
      <c r="H66775" s="11"/>
    </row>
    <row r="66776" spans="6:8" x14ac:dyDescent="0.25">
      <c r="F66776" s="11"/>
      <c r="G66776" s="11"/>
      <c r="H66776" s="11"/>
    </row>
    <row r="66777" spans="6:8" x14ac:dyDescent="0.25">
      <c r="F66777" s="11"/>
      <c r="G66777" s="11"/>
      <c r="H66777" s="11"/>
    </row>
    <row r="66778" spans="6:8" x14ac:dyDescent="0.25">
      <c r="F66778" s="11"/>
      <c r="G66778" s="11"/>
      <c r="H66778" s="11"/>
    </row>
    <row r="66779" spans="6:8" x14ac:dyDescent="0.25">
      <c r="F66779" s="11"/>
      <c r="G66779" s="11"/>
      <c r="H66779" s="11"/>
    </row>
    <row r="66780" spans="6:8" x14ac:dyDescent="0.25">
      <c r="F66780" s="11"/>
      <c r="G66780" s="11"/>
      <c r="H66780" s="11"/>
    </row>
    <row r="66781" spans="6:8" x14ac:dyDescent="0.25">
      <c r="F66781" s="11"/>
      <c r="G66781" s="11"/>
      <c r="H66781" s="11"/>
    </row>
    <row r="66782" spans="6:8" x14ac:dyDescent="0.25">
      <c r="F66782" s="11"/>
      <c r="G66782" s="11"/>
      <c r="H66782" s="11"/>
    </row>
    <row r="66783" spans="6:8" x14ac:dyDescent="0.25">
      <c r="F66783" s="11"/>
      <c r="G66783" s="11"/>
      <c r="H66783" s="11"/>
    </row>
    <row r="66784" spans="6:8" x14ac:dyDescent="0.25">
      <c r="F66784" s="11"/>
      <c r="G66784" s="11"/>
      <c r="H66784" s="11"/>
    </row>
    <row r="66785" spans="6:8" x14ac:dyDescent="0.25">
      <c r="F66785" s="11"/>
      <c r="G66785" s="11"/>
      <c r="H66785" s="11"/>
    </row>
    <row r="66786" spans="6:8" x14ac:dyDescent="0.25">
      <c r="F66786" s="11"/>
      <c r="G66786" s="11"/>
      <c r="H66786" s="11"/>
    </row>
    <row r="66787" spans="6:8" x14ac:dyDescent="0.25">
      <c r="F66787" s="11"/>
      <c r="G66787" s="11"/>
      <c r="H66787" s="11"/>
    </row>
    <row r="66788" spans="6:8" x14ac:dyDescent="0.25">
      <c r="F66788" s="11"/>
      <c r="G66788" s="11"/>
      <c r="H66788" s="11"/>
    </row>
    <row r="66789" spans="6:8" x14ac:dyDescent="0.25">
      <c r="F66789" s="11"/>
      <c r="G66789" s="11"/>
      <c r="H66789" s="11"/>
    </row>
    <row r="66790" spans="6:8" x14ac:dyDescent="0.25">
      <c r="F66790" s="11"/>
      <c r="G66790" s="11"/>
      <c r="H66790" s="11"/>
    </row>
    <row r="66791" spans="6:8" x14ac:dyDescent="0.25">
      <c r="F66791" s="11"/>
      <c r="G66791" s="11"/>
      <c r="H66791" s="11"/>
    </row>
    <row r="66792" spans="6:8" x14ac:dyDescent="0.25">
      <c r="F66792" s="11"/>
      <c r="G66792" s="11"/>
      <c r="H66792" s="11"/>
    </row>
    <row r="66793" spans="6:8" x14ac:dyDescent="0.25">
      <c r="F66793" s="11"/>
      <c r="G66793" s="11"/>
      <c r="H66793" s="11"/>
    </row>
    <row r="66794" spans="6:8" x14ac:dyDescent="0.25">
      <c r="F66794" s="11"/>
      <c r="G66794" s="11"/>
      <c r="H66794" s="11"/>
    </row>
    <row r="66795" spans="6:8" x14ac:dyDescent="0.25">
      <c r="F66795" s="11"/>
      <c r="G66795" s="11"/>
      <c r="H66795" s="11"/>
    </row>
    <row r="66796" spans="6:8" x14ac:dyDescent="0.25">
      <c r="F66796" s="11"/>
      <c r="G66796" s="11"/>
      <c r="H66796" s="11"/>
    </row>
    <row r="66797" spans="6:8" x14ac:dyDescent="0.25">
      <c r="F66797" s="11"/>
      <c r="G66797" s="11"/>
      <c r="H66797" s="11"/>
    </row>
    <row r="66798" spans="6:8" x14ac:dyDescent="0.25">
      <c r="F66798" s="11"/>
      <c r="G66798" s="11"/>
      <c r="H66798" s="11"/>
    </row>
    <row r="66799" spans="6:8" x14ac:dyDescent="0.25">
      <c r="F66799" s="11"/>
      <c r="G66799" s="11"/>
      <c r="H66799" s="11"/>
    </row>
    <row r="66800" spans="6:8" x14ac:dyDescent="0.25">
      <c r="F66800" s="11"/>
      <c r="G66800" s="11"/>
      <c r="H66800" s="11"/>
    </row>
    <row r="66801" spans="6:8" x14ac:dyDescent="0.25">
      <c r="F66801" s="11"/>
      <c r="G66801" s="11"/>
      <c r="H66801" s="11"/>
    </row>
    <row r="66802" spans="6:8" x14ac:dyDescent="0.25">
      <c r="F66802" s="11"/>
      <c r="G66802" s="11"/>
      <c r="H66802" s="11"/>
    </row>
    <row r="66803" spans="6:8" x14ac:dyDescent="0.25">
      <c r="F66803" s="11"/>
      <c r="G66803" s="11"/>
      <c r="H66803" s="11"/>
    </row>
    <row r="66804" spans="6:8" x14ac:dyDescent="0.25">
      <c r="F66804" s="11"/>
      <c r="G66804" s="11"/>
      <c r="H66804" s="11"/>
    </row>
    <row r="66805" spans="6:8" x14ac:dyDescent="0.25">
      <c r="F66805" s="11"/>
      <c r="G66805" s="11"/>
      <c r="H66805" s="11"/>
    </row>
    <row r="66806" spans="6:8" x14ac:dyDescent="0.25">
      <c r="F66806" s="11"/>
      <c r="G66806" s="11"/>
      <c r="H66806" s="11"/>
    </row>
    <row r="66807" spans="6:8" x14ac:dyDescent="0.25">
      <c r="F66807" s="11"/>
      <c r="G66807" s="11"/>
      <c r="H66807" s="11"/>
    </row>
    <row r="66808" spans="6:8" x14ac:dyDescent="0.25">
      <c r="F66808" s="11"/>
      <c r="G66808" s="11"/>
      <c r="H66808" s="11"/>
    </row>
    <row r="66809" spans="6:8" x14ac:dyDescent="0.25">
      <c r="F66809" s="11"/>
      <c r="G66809" s="11"/>
      <c r="H66809" s="11"/>
    </row>
    <row r="66810" spans="6:8" x14ac:dyDescent="0.25">
      <c r="F66810" s="11"/>
      <c r="G66810" s="11"/>
      <c r="H66810" s="11"/>
    </row>
    <row r="66811" spans="6:8" x14ac:dyDescent="0.25">
      <c r="F66811" s="11"/>
      <c r="G66811" s="11"/>
      <c r="H66811" s="11"/>
    </row>
    <row r="66812" spans="6:8" x14ac:dyDescent="0.25">
      <c r="F66812" s="11"/>
      <c r="G66812" s="11"/>
      <c r="H66812" s="11"/>
    </row>
    <row r="66813" spans="6:8" x14ac:dyDescent="0.25">
      <c r="F66813" s="11"/>
      <c r="G66813" s="11"/>
      <c r="H66813" s="11"/>
    </row>
    <row r="66814" spans="6:8" x14ac:dyDescent="0.25">
      <c r="F66814" s="11"/>
      <c r="G66814" s="11"/>
      <c r="H66814" s="11"/>
    </row>
    <row r="66815" spans="6:8" x14ac:dyDescent="0.25">
      <c r="F66815" s="11"/>
      <c r="G66815" s="11"/>
      <c r="H66815" s="11"/>
    </row>
    <row r="66816" spans="6:8" x14ac:dyDescent="0.25">
      <c r="F66816" s="11"/>
      <c r="G66816" s="11"/>
      <c r="H66816" s="11"/>
    </row>
    <row r="66817" spans="6:8" x14ac:dyDescent="0.25">
      <c r="F66817" s="11"/>
      <c r="G66817" s="11"/>
      <c r="H66817" s="11"/>
    </row>
    <row r="66818" spans="6:8" x14ac:dyDescent="0.25">
      <c r="F66818" s="11"/>
      <c r="G66818" s="11"/>
      <c r="H66818" s="11"/>
    </row>
    <row r="66819" spans="6:8" x14ac:dyDescent="0.25">
      <c r="F66819" s="11"/>
      <c r="G66819" s="11"/>
      <c r="H66819" s="11"/>
    </row>
    <row r="66820" spans="6:8" x14ac:dyDescent="0.25">
      <c r="F66820" s="11"/>
      <c r="G66820" s="11"/>
      <c r="H66820" s="11"/>
    </row>
    <row r="66821" spans="6:8" x14ac:dyDescent="0.25">
      <c r="F66821" s="11"/>
      <c r="G66821" s="11"/>
      <c r="H66821" s="11"/>
    </row>
    <row r="66822" spans="6:8" x14ac:dyDescent="0.25">
      <c r="F66822" s="11"/>
      <c r="G66822" s="11"/>
      <c r="H66822" s="11"/>
    </row>
    <row r="66823" spans="6:8" x14ac:dyDescent="0.25">
      <c r="F66823" s="11"/>
      <c r="G66823" s="11"/>
      <c r="H66823" s="11"/>
    </row>
    <row r="66824" spans="6:8" x14ac:dyDescent="0.25">
      <c r="F66824" s="11"/>
      <c r="G66824" s="11"/>
      <c r="H66824" s="11"/>
    </row>
    <row r="66825" spans="6:8" x14ac:dyDescent="0.25">
      <c r="F66825" s="11"/>
      <c r="G66825" s="11"/>
      <c r="H66825" s="11"/>
    </row>
    <row r="66826" spans="6:8" x14ac:dyDescent="0.25">
      <c r="F66826" s="11"/>
      <c r="G66826" s="11"/>
      <c r="H66826" s="11"/>
    </row>
    <row r="66827" spans="6:8" x14ac:dyDescent="0.25">
      <c r="F66827" s="11"/>
      <c r="G66827" s="11"/>
      <c r="H66827" s="11"/>
    </row>
    <row r="66828" spans="6:8" x14ac:dyDescent="0.25">
      <c r="F66828" s="11"/>
      <c r="G66828" s="11"/>
      <c r="H66828" s="11"/>
    </row>
    <row r="66829" spans="6:8" x14ac:dyDescent="0.25">
      <c r="F66829" s="11"/>
      <c r="G66829" s="11"/>
      <c r="H66829" s="11"/>
    </row>
    <row r="66830" spans="6:8" x14ac:dyDescent="0.25">
      <c r="F66830" s="11"/>
      <c r="G66830" s="11"/>
      <c r="H66830" s="11"/>
    </row>
    <row r="66831" spans="6:8" x14ac:dyDescent="0.25">
      <c r="F66831" s="11"/>
      <c r="G66831" s="11"/>
      <c r="H66831" s="11"/>
    </row>
    <row r="66832" spans="6:8" x14ac:dyDescent="0.25">
      <c r="F66832" s="11"/>
      <c r="G66832" s="11"/>
      <c r="H66832" s="11"/>
    </row>
    <row r="66833" spans="6:8" x14ac:dyDescent="0.25">
      <c r="F66833" s="11"/>
      <c r="G66833" s="11"/>
      <c r="H66833" s="11"/>
    </row>
    <row r="66834" spans="6:8" x14ac:dyDescent="0.25">
      <c r="F66834" s="11"/>
      <c r="G66834" s="11"/>
      <c r="H66834" s="11"/>
    </row>
    <row r="66835" spans="6:8" x14ac:dyDescent="0.25">
      <c r="F66835" s="11"/>
      <c r="G66835" s="11"/>
      <c r="H66835" s="11"/>
    </row>
    <row r="66836" spans="6:8" x14ac:dyDescent="0.25">
      <c r="F66836" s="11"/>
      <c r="G66836" s="11"/>
      <c r="H66836" s="11"/>
    </row>
    <row r="66837" spans="6:8" x14ac:dyDescent="0.25">
      <c r="F66837" s="11"/>
      <c r="G66837" s="11"/>
      <c r="H66837" s="11"/>
    </row>
    <row r="66838" spans="6:8" x14ac:dyDescent="0.25">
      <c r="F66838" s="11"/>
      <c r="G66838" s="11"/>
      <c r="H66838" s="11"/>
    </row>
    <row r="66839" spans="6:8" x14ac:dyDescent="0.25">
      <c r="F66839" s="11"/>
      <c r="G66839" s="11"/>
      <c r="H66839" s="11"/>
    </row>
    <row r="66840" spans="6:8" x14ac:dyDescent="0.25">
      <c r="F66840" s="11"/>
      <c r="G66840" s="11"/>
      <c r="H66840" s="11"/>
    </row>
    <row r="66841" spans="6:8" x14ac:dyDescent="0.25">
      <c r="F66841" s="11"/>
      <c r="G66841" s="11"/>
      <c r="H66841" s="11"/>
    </row>
    <row r="66842" spans="6:8" x14ac:dyDescent="0.25">
      <c r="F66842" s="11"/>
      <c r="G66842" s="11"/>
      <c r="H66842" s="11"/>
    </row>
    <row r="66843" spans="6:8" x14ac:dyDescent="0.25">
      <c r="F66843" s="11"/>
      <c r="G66843" s="11"/>
      <c r="H66843" s="11"/>
    </row>
    <row r="66844" spans="6:8" x14ac:dyDescent="0.25">
      <c r="F66844" s="11"/>
      <c r="G66844" s="11"/>
      <c r="H66844" s="11"/>
    </row>
    <row r="66845" spans="6:8" x14ac:dyDescent="0.25">
      <c r="F66845" s="11"/>
      <c r="G66845" s="11"/>
      <c r="H66845" s="11"/>
    </row>
    <row r="66846" spans="6:8" x14ac:dyDescent="0.25">
      <c r="F66846" s="11"/>
      <c r="G66846" s="11"/>
      <c r="H66846" s="11"/>
    </row>
    <row r="66847" spans="6:8" x14ac:dyDescent="0.25">
      <c r="F66847" s="11"/>
      <c r="G66847" s="11"/>
      <c r="H66847" s="11"/>
    </row>
    <row r="66848" spans="6:8" x14ac:dyDescent="0.25">
      <c r="F66848" s="11"/>
      <c r="G66848" s="11"/>
      <c r="H66848" s="11"/>
    </row>
    <row r="66849" spans="6:8" x14ac:dyDescent="0.25">
      <c r="F66849" s="11"/>
      <c r="G66849" s="11"/>
      <c r="H66849" s="11"/>
    </row>
    <row r="66850" spans="6:8" x14ac:dyDescent="0.25">
      <c r="F66850" s="11"/>
      <c r="G66850" s="11"/>
      <c r="H66850" s="11"/>
    </row>
    <row r="66851" spans="6:8" x14ac:dyDescent="0.25">
      <c r="F66851" s="11"/>
      <c r="G66851" s="11"/>
      <c r="H66851" s="11"/>
    </row>
    <row r="66852" spans="6:8" x14ac:dyDescent="0.25">
      <c r="F66852" s="11"/>
      <c r="G66852" s="11"/>
      <c r="H66852" s="11"/>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
  <dimension ref="A1:AC85"/>
  <sheetViews>
    <sheetView workbookViewId="0">
      <selection activeCell="C7" sqref="C7"/>
    </sheetView>
  </sheetViews>
  <sheetFormatPr defaultColWidth="9.140625" defaultRowHeight="15" x14ac:dyDescent="0.25"/>
  <cols>
    <col min="1" max="5" width="19.5703125" customWidth="1"/>
    <col min="6" max="6" width="32.7109375" customWidth="1"/>
    <col min="7" max="29" width="19.5703125" customWidth="1"/>
  </cols>
  <sheetData>
    <row r="1" spans="1:29" ht="15.75" x14ac:dyDescent="0.25">
      <c r="A1" s="120" t="s">
        <v>5</v>
      </c>
      <c r="B1" s="120" t="s">
        <v>5013</v>
      </c>
      <c r="C1" s="120" t="s">
        <v>5014</v>
      </c>
      <c r="D1" s="120" t="s">
        <v>2</v>
      </c>
      <c r="E1" s="120" t="s">
        <v>4692</v>
      </c>
      <c r="F1" s="120" t="s">
        <v>0</v>
      </c>
      <c r="G1" s="120" t="s">
        <v>4693</v>
      </c>
      <c r="H1" s="120" t="s">
        <v>1</v>
      </c>
      <c r="I1" s="120" t="s">
        <v>4694</v>
      </c>
      <c r="J1" s="120" t="s">
        <v>4667</v>
      </c>
      <c r="K1" s="120" t="s">
        <v>4695</v>
      </c>
      <c r="L1" s="120" t="s">
        <v>4696</v>
      </c>
      <c r="M1" s="120" t="s">
        <v>4697</v>
      </c>
      <c r="N1" s="120" t="s">
        <v>4698</v>
      </c>
      <c r="O1" s="120" t="s">
        <v>4699</v>
      </c>
      <c r="P1" s="120" t="s">
        <v>4700</v>
      </c>
      <c r="Q1" s="120" t="s">
        <v>4701</v>
      </c>
      <c r="R1" s="120" t="s">
        <v>4702</v>
      </c>
      <c r="S1" s="120" t="s">
        <v>4673</v>
      </c>
      <c r="T1" s="120" t="s">
        <v>4703</v>
      </c>
      <c r="U1" s="120" t="s">
        <v>4704</v>
      </c>
      <c r="V1" s="120" t="s">
        <v>4705</v>
      </c>
      <c r="W1" s="120" t="s">
        <v>3</v>
      </c>
      <c r="X1" s="120" t="s">
        <v>4706</v>
      </c>
      <c r="Y1" s="120" t="s">
        <v>4707</v>
      </c>
      <c r="Z1" s="120" t="s">
        <v>4708</v>
      </c>
      <c r="AA1" s="120" t="s">
        <v>4709</v>
      </c>
      <c r="AB1" s="120" t="s">
        <v>4710</v>
      </c>
      <c r="AC1" s="120" t="s">
        <v>4711</v>
      </c>
    </row>
    <row r="2" spans="1:29" x14ac:dyDescent="0.25">
      <c r="A2" t="s">
        <v>164</v>
      </c>
      <c r="B2" t="s">
        <v>6489</v>
      </c>
      <c r="C2" t="s">
        <v>174</v>
      </c>
      <c r="D2" t="s">
        <v>8</v>
      </c>
      <c r="E2" t="s">
        <v>1914</v>
      </c>
      <c r="F2" t="s">
        <v>6523</v>
      </c>
      <c r="G2" t="s">
        <v>6524</v>
      </c>
      <c r="H2" t="s">
        <v>48</v>
      </c>
      <c r="I2" t="s">
        <v>6525</v>
      </c>
      <c r="J2" t="s">
        <v>1915</v>
      </c>
      <c r="K2">
        <v>449000</v>
      </c>
      <c r="L2">
        <v>2200</v>
      </c>
      <c r="M2">
        <v>6414.29</v>
      </c>
      <c r="N2">
        <v>31.43</v>
      </c>
      <c r="O2">
        <v>900</v>
      </c>
      <c r="P2">
        <v>120</v>
      </c>
      <c r="Q2">
        <v>2</v>
      </c>
      <c r="R2">
        <v>1</v>
      </c>
      <c r="S2">
        <v>0</v>
      </c>
      <c r="T2" t="s">
        <v>6526</v>
      </c>
      <c r="U2" t="s">
        <v>7158</v>
      </c>
      <c r="V2">
        <v>70</v>
      </c>
      <c r="W2">
        <v>70</v>
      </c>
      <c r="X2">
        <v>8</v>
      </c>
      <c r="Y2" t="s">
        <v>6491</v>
      </c>
      <c r="Z2" t="s">
        <v>174</v>
      </c>
      <c r="AA2" t="s">
        <v>174</v>
      </c>
      <c r="AB2" t="s">
        <v>174</v>
      </c>
      <c r="AC2" t="s">
        <v>174</v>
      </c>
    </row>
    <row r="3" spans="1:29" x14ac:dyDescent="0.25">
      <c r="A3" t="s">
        <v>164</v>
      </c>
      <c r="B3" t="s">
        <v>6495</v>
      </c>
      <c r="C3" t="s">
        <v>174</v>
      </c>
      <c r="D3" t="s">
        <v>8</v>
      </c>
      <c r="E3" t="s">
        <v>1914</v>
      </c>
      <c r="F3" t="s">
        <v>6508</v>
      </c>
      <c r="G3" t="s">
        <v>4759</v>
      </c>
      <c r="H3" t="s">
        <v>53</v>
      </c>
      <c r="I3" t="s">
        <v>6509</v>
      </c>
      <c r="J3" t="s">
        <v>1915</v>
      </c>
      <c r="K3">
        <v>0</v>
      </c>
      <c r="L3">
        <v>3690</v>
      </c>
      <c r="M3">
        <v>0</v>
      </c>
      <c r="N3">
        <v>25.8</v>
      </c>
      <c r="O3">
        <v>1610</v>
      </c>
      <c r="P3">
        <v>283</v>
      </c>
      <c r="Q3">
        <v>3</v>
      </c>
      <c r="R3">
        <v>0</v>
      </c>
      <c r="S3">
        <v>0</v>
      </c>
      <c r="T3" t="s">
        <v>6510</v>
      </c>
      <c r="U3" t="s">
        <v>7158</v>
      </c>
      <c r="V3">
        <v>143</v>
      </c>
      <c r="W3">
        <v>143</v>
      </c>
      <c r="X3">
        <v>35</v>
      </c>
      <c r="Y3" t="s">
        <v>6491</v>
      </c>
      <c r="Z3" t="s">
        <v>174</v>
      </c>
      <c r="AA3" t="s">
        <v>174</v>
      </c>
      <c r="AB3" t="s">
        <v>174</v>
      </c>
      <c r="AC3" t="s">
        <v>174</v>
      </c>
    </row>
    <row r="4" spans="1:29" x14ac:dyDescent="0.25">
      <c r="A4" t="s">
        <v>164</v>
      </c>
      <c r="B4" t="s">
        <v>6654</v>
      </c>
      <c r="C4" t="s">
        <v>174</v>
      </c>
      <c r="D4" t="s">
        <v>8</v>
      </c>
      <c r="E4" t="s">
        <v>1914</v>
      </c>
      <c r="F4" t="s">
        <v>7159</v>
      </c>
      <c r="G4" t="s">
        <v>4884</v>
      </c>
      <c r="H4" t="s">
        <v>66</v>
      </c>
      <c r="I4" t="s">
        <v>7160</v>
      </c>
      <c r="J4" t="s">
        <v>1915</v>
      </c>
      <c r="K4">
        <v>795000</v>
      </c>
      <c r="L4">
        <v>0</v>
      </c>
      <c r="M4">
        <v>8833.33</v>
      </c>
      <c r="N4">
        <v>0</v>
      </c>
      <c r="O4">
        <v>986</v>
      </c>
      <c r="P4">
        <v>97.5</v>
      </c>
      <c r="Q4">
        <v>2</v>
      </c>
      <c r="R4">
        <v>1</v>
      </c>
      <c r="S4">
        <v>1</v>
      </c>
      <c r="T4" t="s">
        <v>7161</v>
      </c>
      <c r="U4" t="s">
        <v>7162</v>
      </c>
      <c r="V4">
        <v>90</v>
      </c>
      <c r="W4">
        <v>90</v>
      </c>
      <c r="X4">
        <v>23</v>
      </c>
      <c r="Y4" t="s">
        <v>5438</v>
      </c>
      <c r="Z4" t="s">
        <v>174</v>
      </c>
      <c r="AA4" t="s">
        <v>174</v>
      </c>
      <c r="AB4" t="s">
        <v>174</v>
      </c>
      <c r="AC4" t="s">
        <v>174</v>
      </c>
    </row>
    <row r="5" spans="1:29" x14ac:dyDescent="0.25">
      <c r="A5" t="s">
        <v>164</v>
      </c>
      <c r="B5" t="s">
        <v>6297</v>
      </c>
      <c r="C5" t="s">
        <v>174</v>
      </c>
      <c r="D5" t="s">
        <v>8</v>
      </c>
      <c r="E5" t="s">
        <v>1914</v>
      </c>
      <c r="F5" t="s">
        <v>6309</v>
      </c>
      <c r="G5" t="s">
        <v>4720</v>
      </c>
      <c r="H5" t="s">
        <v>2707</v>
      </c>
      <c r="I5" t="s">
        <v>6310</v>
      </c>
      <c r="J5" t="s">
        <v>1915</v>
      </c>
      <c r="K5">
        <v>0</v>
      </c>
      <c r="L5">
        <v>1200</v>
      </c>
      <c r="M5">
        <v>0</v>
      </c>
      <c r="N5">
        <v>14.12</v>
      </c>
      <c r="O5">
        <v>541</v>
      </c>
      <c r="P5">
        <v>388.74</v>
      </c>
      <c r="Q5">
        <v>2</v>
      </c>
      <c r="R5">
        <v>0</v>
      </c>
      <c r="S5">
        <v>0</v>
      </c>
      <c r="T5" t="s">
        <v>6311</v>
      </c>
      <c r="U5" t="s">
        <v>7163</v>
      </c>
      <c r="V5">
        <v>85</v>
      </c>
      <c r="W5">
        <v>85</v>
      </c>
      <c r="X5">
        <v>22</v>
      </c>
      <c r="Y5" t="s">
        <v>2708</v>
      </c>
      <c r="Z5" t="s">
        <v>174</v>
      </c>
      <c r="AA5" t="s">
        <v>174</v>
      </c>
      <c r="AB5" t="s">
        <v>174</v>
      </c>
      <c r="AC5" t="s">
        <v>174</v>
      </c>
    </row>
    <row r="6" spans="1:29" x14ac:dyDescent="0.25">
      <c r="A6" t="s">
        <v>164</v>
      </c>
      <c r="B6" t="s">
        <v>5437</v>
      </c>
      <c r="C6" t="s">
        <v>174</v>
      </c>
      <c r="D6" t="s">
        <v>8</v>
      </c>
      <c r="E6" t="s">
        <v>1914</v>
      </c>
      <c r="F6" t="s">
        <v>6465</v>
      </c>
      <c r="G6" t="s">
        <v>6466</v>
      </c>
      <c r="H6" t="s">
        <v>48</v>
      </c>
      <c r="I6" t="s">
        <v>6467</v>
      </c>
      <c r="J6" t="s">
        <v>1915</v>
      </c>
      <c r="K6">
        <v>1500000</v>
      </c>
      <c r="L6">
        <v>0</v>
      </c>
      <c r="M6">
        <v>5769.23</v>
      </c>
      <c r="N6">
        <v>0</v>
      </c>
      <c r="O6">
        <v>2904.9</v>
      </c>
      <c r="P6">
        <v>726.1</v>
      </c>
      <c r="Q6">
        <v>3</v>
      </c>
      <c r="R6">
        <v>0</v>
      </c>
      <c r="S6">
        <v>0</v>
      </c>
      <c r="T6" t="s">
        <v>6468</v>
      </c>
      <c r="U6" t="s">
        <v>7164</v>
      </c>
      <c r="V6">
        <v>260</v>
      </c>
      <c r="W6">
        <v>260</v>
      </c>
      <c r="X6">
        <v>15</v>
      </c>
      <c r="Y6" t="s">
        <v>3161</v>
      </c>
      <c r="Z6" t="s">
        <v>174</v>
      </c>
      <c r="AA6" t="s">
        <v>174</v>
      </c>
      <c r="AB6" t="s">
        <v>174</v>
      </c>
      <c r="AC6" t="s">
        <v>174</v>
      </c>
    </row>
    <row r="7" spans="1:29" x14ac:dyDescent="0.25">
      <c r="A7" t="s">
        <v>164</v>
      </c>
      <c r="B7" t="s">
        <v>4812</v>
      </c>
      <c r="C7" t="s">
        <v>174</v>
      </c>
      <c r="D7" t="s">
        <v>8</v>
      </c>
      <c r="E7" t="s">
        <v>1914</v>
      </c>
      <c r="F7" t="s">
        <v>4729</v>
      </c>
      <c r="G7" t="s">
        <v>4890</v>
      </c>
      <c r="H7" t="s">
        <v>54</v>
      </c>
      <c r="I7" t="s">
        <v>4730</v>
      </c>
      <c r="J7" t="s">
        <v>1915</v>
      </c>
      <c r="K7">
        <v>0</v>
      </c>
      <c r="L7">
        <v>1350</v>
      </c>
      <c r="M7">
        <v>0</v>
      </c>
      <c r="N7">
        <v>17.53</v>
      </c>
      <c r="O7">
        <v>840.79</v>
      </c>
      <c r="P7">
        <v>424.8</v>
      </c>
      <c r="Q7">
        <v>2</v>
      </c>
      <c r="R7">
        <v>0</v>
      </c>
      <c r="S7">
        <v>0</v>
      </c>
      <c r="T7" t="s">
        <v>6507</v>
      </c>
      <c r="U7" t="s">
        <v>7161</v>
      </c>
      <c r="V7">
        <v>77</v>
      </c>
      <c r="W7">
        <v>77</v>
      </c>
      <c r="X7">
        <v>19</v>
      </c>
      <c r="Y7" t="s">
        <v>4813</v>
      </c>
      <c r="Z7" t="s">
        <v>174</v>
      </c>
      <c r="AA7" t="s">
        <v>174</v>
      </c>
      <c r="AB7" t="s">
        <v>174</v>
      </c>
      <c r="AC7" t="s">
        <v>174</v>
      </c>
    </row>
    <row r="8" spans="1:29" x14ac:dyDescent="0.25">
      <c r="A8" t="s">
        <v>164</v>
      </c>
      <c r="B8" t="s">
        <v>7165</v>
      </c>
      <c r="C8" t="s">
        <v>174</v>
      </c>
      <c r="D8" t="s">
        <v>133</v>
      </c>
      <c r="E8" t="s">
        <v>4712</v>
      </c>
      <c r="F8" t="s">
        <v>4743</v>
      </c>
      <c r="G8" t="s">
        <v>7166</v>
      </c>
      <c r="H8" t="s">
        <v>54</v>
      </c>
      <c r="I8" t="s">
        <v>4744</v>
      </c>
      <c r="J8" t="s">
        <v>1915</v>
      </c>
      <c r="K8">
        <v>170000</v>
      </c>
      <c r="L8">
        <v>0</v>
      </c>
      <c r="M8">
        <v>5483.87</v>
      </c>
      <c r="N8">
        <v>0</v>
      </c>
      <c r="O8">
        <v>693</v>
      </c>
      <c r="P8">
        <v>60</v>
      </c>
      <c r="Q8">
        <v>0</v>
      </c>
      <c r="R8">
        <v>0</v>
      </c>
      <c r="S8">
        <v>0</v>
      </c>
      <c r="T8" t="s">
        <v>4885</v>
      </c>
      <c r="U8" t="s">
        <v>7161</v>
      </c>
      <c r="V8">
        <v>31</v>
      </c>
      <c r="W8">
        <v>31</v>
      </c>
      <c r="X8">
        <v>5</v>
      </c>
      <c r="Y8" t="s">
        <v>182</v>
      </c>
      <c r="Z8" t="s">
        <v>174</v>
      </c>
      <c r="AA8" t="s">
        <v>174</v>
      </c>
      <c r="AB8" t="s">
        <v>174</v>
      </c>
      <c r="AC8" t="s">
        <v>174</v>
      </c>
    </row>
    <row r="9" spans="1:29" x14ac:dyDescent="0.25">
      <c r="A9" t="s">
        <v>164</v>
      </c>
      <c r="B9" t="s">
        <v>5229</v>
      </c>
      <c r="C9" t="s">
        <v>174</v>
      </c>
      <c r="D9" t="s">
        <v>59</v>
      </c>
      <c r="E9" t="s">
        <v>4712</v>
      </c>
      <c r="F9" t="s">
        <v>7167</v>
      </c>
      <c r="G9" t="s">
        <v>5224</v>
      </c>
      <c r="H9" t="s">
        <v>48</v>
      </c>
      <c r="I9" t="s">
        <v>7168</v>
      </c>
      <c r="J9" t="s">
        <v>1915</v>
      </c>
      <c r="K9">
        <v>0</v>
      </c>
      <c r="L9">
        <v>13000</v>
      </c>
      <c r="M9">
        <v>0</v>
      </c>
      <c r="N9">
        <v>144.44</v>
      </c>
      <c r="O9">
        <v>1309</v>
      </c>
      <c r="P9">
        <v>1165</v>
      </c>
      <c r="Q9">
        <v>0</v>
      </c>
      <c r="R9">
        <v>0</v>
      </c>
      <c r="S9">
        <v>0</v>
      </c>
      <c r="T9" t="s">
        <v>7169</v>
      </c>
      <c r="U9" t="s">
        <v>7161</v>
      </c>
      <c r="V9">
        <v>90</v>
      </c>
      <c r="W9">
        <v>90</v>
      </c>
      <c r="X9">
        <v>7</v>
      </c>
      <c r="Y9" t="s">
        <v>182</v>
      </c>
      <c r="Z9" t="s">
        <v>174</v>
      </c>
      <c r="AA9" t="s">
        <v>174</v>
      </c>
      <c r="AB9" t="s">
        <v>174</v>
      </c>
      <c r="AC9" t="s">
        <v>174</v>
      </c>
    </row>
    <row r="10" spans="1:29" x14ac:dyDescent="0.25">
      <c r="A10" t="s">
        <v>164</v>
      </c>
      <c r="B10" t="s">
        <v>4897</v>
      </c>
      <c r="C10" t="s">
        <v>174</v>
      </c>
      <c r="D10" t="s">
        <v>12</v>
      </c>
      <c r="E10" t="s">
        <v>1914</v>
      </c>
      <c r="F10" t="s">
        <v>6458</v>
      </c>
      <c r="G10" t="s">
        <v>6459</v>
      </c>
      <c r="H10" t="s">
        <v>53</v>
      </c>
      <c r="I10" t="s">
        <v>174</v>
      </c>
      <c r="J10" t="s">
        <v>1915</v>
      </c>
      <c r="K10">
        <v>850000</v>
      </c>
      <c r="L10">
        <v>0</v>
      </c>
      <c r="M10">
        <v>5862.07</v>
      </c>
      <c r="N10">
        <v>0</v>
      </c>
      <c r="O10">
        <v>0.01</v>
      </c>
      <c r="P10">
        <v>326.8</v>
      </c>
      <c r="Q10">
        <v>2</v>
      </c>
      <c r="R10">
        <v>2</v>
      </c>
      <c r="S10">
        <v>0</v>
      </c>
      <c r="T10" t="s">
        <v>6460</v>
      </c>
      <c r="U10" t="s">
        <v>7161</v>
      </c>
      <c r="V10">
        <v>71</v>
      </c>
      <c r="W10">
        <v>145</v>
      </c>
      <c r="X10">
        <v>20</v>
      </c>
      <c r="Y10" t="s">
        <v>182</v>
      </c>
      <c r="Z10" t="s">
        <v>174</v>
      </c>
      <c r="AA10" t="s">
        <v>174</v>
      </c>
      <c r="AB10" t="s">
        <v>174</v>
      </c>
      <c r="AC10" t="s">
        <v>174</v>
      </c>
    </row>
    <row r="11" spans="1:29" x14ac:dyDescent="0.25">
      <c r="A11" t="s">
        <v>164</v>
      </c>
      <c r="B11" t="s">
        <v>4722</v>
      </c>
      <c r="C11" t="s">
        <v>174</v>
      </c>
      <c r="D11" t="s">
        <v>8</v>
      </c>
      <c r="E11" t="s">
        <v>1914</v>
      </c>
      <c r="F11" t="s">
        <v>5772</v>
      </c>
      <c r="G11" t="s">
        <v>4721</v>
      </c>
      <c r="H11" t="s">
        <v>111</v>
      </c>
      <c r="I11" t="s">
        <v>5773</v>
      </c>
      <c r="J11" t="s">
        <v>1915</v>
      </c>
      <c r="K11">
        <v>1300000</v>
      </c>
      <c r="L11">
        <v>0</v>
      </c>
      <c r="M11">
        <v>7647.06</v>
      </c>
      <c r="N11">
        <v>0</v>
      </c>
      <c r="O11">
        <v>1260</v>
      </c>
      <c r="P11">
        <v>670.9</v>
      </c>
      <c r="Q11">
        <v>4</v>
      </c>
      <c r="R11">
        <v>1</v>
      </c>
      <c r="S11">
        <v>4</v>
      </c>
      <c r="T11" t="s">
        <v>5774</v>
      </c>
      <c r="U11" t="s">
        <v>7161</v>
      </c>
      <c r="V11">
        <v>170</v>
      </c>
      <c r="W11">
        <v>170</v>
      </c>
      <c r="X11">
        <v>24</v>
      </c>
      <c r="Y11" t="s">
        <v>182</v>
      </c>
      <c r="Z11" t="s">
        <v>174</v>
      </c>
      <c r="AA11" t="s">
        <v>174</v>
      </c>
      <c r="AB11" t="s">
        <v>174</v>
      </c>
      <c r="AC11" t="s">
        <v>174</v>
      </c>
    </row>
    <row r="12" spans="1:29" x14ac:dyDescent="0.25">
      <c r="A12" t="s">
        <v>164</v>
      </c>
      <c r="B12" t="s">
        <v>4776</v>
      </c>
      <c r="C12" t="s">
        <v>174</v>
      </c>
      <c r="D12" t="s">
        <v>8</v>
      </c>
      <c r="E12" t="s">
        <v>1914</v>
      </c>
      <c r="F12" t="s">
        <v>4715</v>
      </c>
      <c r="G12" t="s">
        <v>5775</v>
      </c>
      <c r="H12" t="s">
        <v>53</v>
      </c>
      <c r="I12" t="s">
        <v>5757</v>
      </c>
      <c r="J12" t="s">
        <v>1915</v>
      </c>
      <c r="K12">
        <v>930000</v>
      </c>
      <c r="L12">
        <v>0</v>
      </c>
      <c r="M12">
        <v>9893.6200000000008</v>
      </c>
      <c r="N12">
        <v>0</v>
      </c>
      <c r="O12">
        <v>1620</v>
      </c>
      <c r="P12">
        <v>230.2</v>
      </c>
      <c r="Q12">
        <v>3</v>
      </c>
      <c r="R12">
        <v>0</v>
      </c>
      <c r="S12">
        <v>1</v>
      </c>
      <c r="T12" t="s">
        <v>5776</v>
      </c>
      <c r="U12" t="s">
        <v>7161</v>
      </c>
      <c r="V12">
        <v>94</v>
      </c>
      <c r="W12">
        <v>94</v>
      </c>
      <c r="X12">
        <v>28</v>
      </c>
      <c r="Y12" t="s">
        <v>182</v>
      </c>
      <c r="Z12" t="s">
        <v>174</v>
      </c>
      <c r="AA12" t="s">
        <v>174</v>
      </c>
      <c r="AB12" t="s">
        <v>174</v>
      </c>
      <c r="AC12" t="s">
        <v>174</v>
      </c>
    </row>
    <row r="13" spans="1:29" x14ac:dyDescent="0.25">
      <c r="A13" t="s">
        <v>164</v>
      </c>
      <c r="B13" t="s">
        <v>5754</v>
      </c>
      <c r="C13" t="s">
        <v>174</v>
      </c>
      <c r="D13" t="s">
        <v>133</v>
      </c>
      <c r="E13" t="s">
        <v>4712</v>
      </c>
      <c r="F13" t="s">
        <v>5777</v>
      </c>
      <c r="G13" t="s">
        <v>2944</v>
      </c>
      <c r="H13" t="s">
        <v>53</v>
      </c>
      <c r="I13" t="s">
        <v>174</v>
      </c>
      <c r="J13" t="s">
        <v>1915</v>
      </c>
      <c r="K13">
        <v>800000</v>
      </c>
      <c r="L13">
        <v>0</v>
      </c>
      <c r="M13">
        <v>11428.57</v>
      </c>
      <c r="N13">
        <v>0</v>
      </c>
      <c r="O13">
        <v>3603</v>
      </c>
      <c r="P13">
        <v>980.64</v>
      </c>
      <c r="Q13">
        <v>0</v>
      </c>
      <c r="R13">
        <v>0</v>
      </c>
      <c r="S13">
        <v>0</v>
      </c>
      <c r="T13" t="s">
        <v>5778</v>
      </c>
      <c r="U13" t="s">
        <v>7161</v>
      </c>
      <c r="V13">
        <v>70</v>
      </c>
      <c r="W13">
        <v>70</v>
      </c>
      <c r="X13">
        <v>22</v>
      </c>
      <c r="Y13" t="s">
        <v>182</v>
      </c>
      <c r="Z13" t="s">
        <v>174</v>
      </c>
      <c r="AA13" t="s">
        <v>174</v>
      </c>
      <c r="AB13" t="s">
        <v>174</v>
      </c>
      <c r="AC13" t="s">
        <v>174</v>
      </c>
    </row>
    <row r="14" spans="1:29" x14ac:dyDescent="0.25">
      <c r="A14" t="s">
        <v>164</v>
      </c>
      <c r="B14" t="s">
        <v>5223</v>
      </c>
      <c r="C14" t="s">
        <v>174</v>
      </c>
      <c r="D14" t="s">
        <v>59</v>
      </c>
      <c r="E14" t="s">
        <v>4712</v>
      </c>
      <c r="F14" t="s">
        <v>4729</v>
      </c>
      <c r="G14" t="s">
        <v>5224</v>
      </c>
      <c r="H14" t="s">
        <v>54</v>
      </c>
      <c r="I14" t="s">
        <v>4730</v>
      </c>
      <c r="J14" t="s">
        <v>1915</v>
      </c>
      <c r="K14">
        <v>0</v>
      </c>
      <c r="L14">
        <v>6500</v>
      </c>
      <c r="M14">
        <v>0</v>
      </c>
      <c r="N14">
        <v>38.46</v>
      </c>
      <c r="O14">
        <v>186</v>
      </c>
      <c r="P14">
        <v>1494.3</v>
      </c>
      <c r="Q14">
        <v>0</v>
      </c>
      <c r="R14">
        <v>0</v>
      </c>
      <c r="S14">
        <v>0</v>
      </c>
      <c r="T14" t="s">
        <v>5015</v>
      </c>
      <c r="U14" t="s">
        <v>7161</v>
      </c>
      <c r="V14">
        <v>169</v>
      </c>
      <c r="W14">
        <v>169</v>
      </c>
      <c r="X14">
        <v>15</v>
      </c>
      <c r="Y14" t="s">
        <v>4731</v>
      </c>
      <c r="Z14" t="s">
        <v>174</v>
      </c>
      <c r="AA14" t="s">
        <v>174</v>
      </c>
      <c r="AB14" t="s">
        <v>5210</v>
      </c>
      <c r="AC14" t="s">
        <v>174</v>
      </c>
    </row>
    <row r="15" spans="1:29" x14ac:dyDescent="0.25">
      <c r="A15" t="s">
        <v>164</v>
      </c>
      <c r="B15" t="s">
        <v>4676</v>
      </c>
      <c r="C15" t="s">
        <v>174</v>
      </c>
      <c r="D15" t="s">
        <v>51</v>
      </c>
      <c r="E15" t="s">
        <v>1914</v>
      </c>
      <c r="F15" t="s">
        <v>7170</v>
      </c>
      <c r="G15" t="s">
        <v>4884</v>
      </c>
      <c r="H15" t="s">
        <v>53</v>
      </c>
      <c r="I15" t="s">
        <v>7171</v>
      </c>
      <c r="J15" t="s">
        <v>1915</v>
      </c>
      <c r="K15">
        <v>2100000</v>
      </c>
      <c r="L15">
        <v>0</v>
      </c>
      <c r="M15">
        <v>12426.04</v>
      </c>
      <c r="N15">
        <v>0</v>
      </c>
      <c r="O15">
        <v>1897.54</v>
      </c>
      <c r="P15">
        <v>842</v>
      </c>
      <c r="Q15">
        <v>3</v>
      </c>
      <c r="R15">
        <v>2</v>
      </c>
      <c r="S15">
        <v>2</v>
      </c>
      <c r="T15" t="s">
        <v>4940</v>
      </c>
      <c r="U15" t="s">
        <v>7161</v>
      </c>
      <c r="V15">
        <v>169</v>
      </c>
      <c r="W15">
        <v>169</v>
      </c>
      <c r="X15">
        <v>25</v>
      </c>
      <c r="Y15" t="s">
        <v>182</v>
      </c>
      <c r="Z15" t="s">
        <v>174</v>
      </c>
      <c r="AA15" t="s">
        <v>174</v>
      </c>
      <c r="AB15" t="s">
        <v>174</v>
      </c>
      <c r="AC15" t="s">
        <v>174</v>
      </c>
    </row>
    <row r="16" spans="1:29" x14ac:dyDescent="0.25">
      <c r="A16" t="s">
        <v>164</v>
      </c>
      <c r="B16" t="s">
        <v>6829</v>
      </c>
      <c r="C16" t="s">
        <v>174</v>
      </c>
      <c r="D16" t="s">
        <v>8</v>
      </c>
      <c r="E16" t="s">
        <v>1914</v>
      </c>
      <c r="F16" t="s">
        <v>7172</v>
      </c>
      <c r="G16" t="s">
        <v>7173</v>
      </c>
      <c r="H16" t="s">
        <v>62</v>
      </c>
      <c r="I16" t="s">
        <v>7174</v>
      </c>
      <c r="J16" t="s">
        <v>1915</v>
      </c>
      <c r="K16">
        <v>1660000</v>
      </c>
      <c r="L16">
        <v>0</v>
      </c>
      <c r="M16">
        <v>8383.84</v>
      </c>
      <c r="N16">
        <v>0</v>
      </c>
      <c r="O16">
        <v>1800</v>
      </c>
      <c r="P16">
        <v>597.70000000000005</v>
      </c>
      <c r="Q16">
        <v>3</v>
      </c>
      <c r="R16">
        <v>1</v>
      </c>
      <c r="S16">
        <v>1</v>
      </c>
      <c r="T16" t="s">
        <v>7175</v>
      </c>
      <c r="U16" t="s">
        <v>7176</v>
      </c>
      <c r="V16">
        <v>198</v>
      </c>
      <c r="W16">
        <v>198</v>
      </c>
      <c r="X16">
        <v>15</v>
      </c>
      <c r="Y16" t="s">
        <v>182</v>
      </c>
      <c r="Z16" t="s">
        <v>174</v>
      </c>
      <c r="AA16" t="s">
        <v>174</v>
      </c>
      <c r="AB16" t="s">
        <v>174</v>
      </c>
      <c r="AC16" t="s">
        <v>174</v>
      </c>
    </row>
    <row r="17" spans="1:29" x14ac:dyDescent="0.25">
      <c r="A17" t="s">
        <v>164</v>
      </c>
      <c r="B17" t="s">
        <v>7177</v>
      </c>
      <c r="C17" t="s">
        <v>174</v>
      </c>
      <c r="D17" t="s">
        <v>8</v>
      </c>
      <c r="E17" t="s">
        <v>1914</v>
      </c>
      <c r="F17" t="s">
        <v>6328</v>
      </c>
      <c r="G17" t="s">
        <v>7178</v>
      </c>
      <c r="H17" t="s">
        <v>48</v>
      </c>
      <c r="I17" t="s">
        <v>6330</v>
      </c>
      <c r="J17" t="s">
        <v>1915</v>
      </c>
      <c r="K17">
        <v>390000</v>
      </c>
      <c r="L17">
        <v>0</v>
      </c>
      <c r="M17">
        <v>11142.86</v>
      </c>
      <c r="N17">
        <v>0</v>
      </c>
      <c r="O17">
        <v>380</v>
      </c>
      <c r="P17">
        <v>0</v>
      </c>
      <c r="Q17">
        <v>1</v>
      </c>
      <c r="R17">
        <v>0</v>
      </c>
      <c r="S17">
        <v>0</v>
      </c>
      <c r="T17" t="s">
        <v>7179</v>
      </c>
      <c r="U17" t="s">
        <v>7180</v>
      </c>
      <c r="V17">
        <v>35</v>
      </c>
      <c r="W17">
        <v>35</v>
      </c>
      <c r="X17">
        <v>17</v>
      </c>
      <c r="Y17" t="s">
        <v>5438</v>
      </c>
      <c r="Z17" t="s">
        <v>174</v>
      </c>
      <c r="AA17" t="s">
        <v>174</v>
      </c>
      <c r="AB17" t="s">
        <v>174</v>
      </c>
      <c r="AC17" t="s">
        <v>174</v>
      </c>
    </row>
    <row r="18" spans="1:29" x14ac:dyDescent="0.25">
      <c r="A18" t="s">
        <v>164</v>
      </c>
      <c r="B18" t="s">
        <v>6734</v>
      </c>
      <c r="C18" t="s">
        <v>174</v>
      </c>
      <c r="D18" t="s">
        <v>8</v>
      </c>
      <c r="E18" t="s">
        <v>1914</v>
      </c>
      <c r="F18" t="s">
        <v>7181</v>
      </c>
      <c r="G18" t="s">
        <v>2720</v>
      </c>
      <c r="H18" t="s">
        <v>53</v>
      </c>
      <c r="I18" t="s">
        <v>199</v>
      </c>
      <c r="J18" t="s">
        <v>1915</v>
      </c>
      <c r="K18">
        <v>0</v>
      </c>
      <c r="L18">
        <v>3500</v>
      </c>
      <c r="M18">
        <v>0</v>
      </c>
      <c r="N18">
        <v>36.46</v>
      </c>
      <c r="O18">
        <v>1478</v>
      </c>
      <c r="P18">
        <v>497.8</v>
      </c>
      <c r="Q18">
        <v>2</v>
      </c>
      <c r="R18">
        <v>1</v>
      </c>
      <c r="S18">
        <v>1</v>
      </c>
      <c r="T18" t="s">
        <v>7182</v>
      </c>
      <c r="U18" t="s">
        <v>7182</v>
      </c>
      <c r="V18">
        <v>96</v>
      </c>
      <c r="W18">
        <v>96</v>
      </c>
      <c r="X18">
        <v>25</v>
      </c>
      <c r="Y18" t="s">
        <v>182</v>
      </c>
      <c r="Z18" t="s">
        <v>174</v>
      </c>
      <c r="AA18" t="s">
        <v>174</v>
      </c>
      <c r="AB18" t="s">
        <v>174</v>
      </c>
      <c r="AC18" t="s">
        <v>174</v>
      </c>
    </row>
    <row r="19" spans="1:29" x14ac:dyDescent="0.25">
      <c r="A19" t="s">
        <v>164</v>
      </c>
      <c r="B19" t="s">
        <v>7183</v>
      </c>
      <c r="C19" t="s">
        <v>174</v>
      </c>
      <c r="D19" t="s">
        <v>8</v>
      </c>
      <c r="E19" t="s">
        <v>1914</v>
      </c>
      <c r="F19" t="s">
        <v>7184</v>
      </c>
      <c r="G19" t="s">
        <v>4728</v>
      </c>
      <c r="H19" t="s">
        <v>57</v>
      </c>
      <c r="I19" t="s">
        <v>7185</v>
      </c>
      <c r="J19" t="s">
        <v>1915</v>
      </c>
      <c r="K19">
        <v>2350000</v>
      </c>
      <c r="L19">
        <v>0</v>
      </c>
      <c r="M19">
        <v>17803.03</v>
      </c>
      <c r="N19">
        <v>0</v>
      </c>
      <c r="O19">
        <v>2909.5</v>
      </c>
      <c r="P19">
        <v>700.6</v>
      </c>
      <c r="Q19">
        <v>4</v>
      </c>
      <c r="R19">
        <v>0</v>
      </c>
      <c r="S19">
        <v>1</v>
      </c>
      <c r="T19" t="s">
        <v>7186</v>
      </c>
      <c r="U19" t="s">
        <v>7182</v>
      </c>
      <c r="V19">
        <v>132</v>
      </c>
      <c r="W19">
        <v>132</v>
      </c>
      <c r="X19">
        <v>24</v>
      </c>
      <c r="Y19" t="s">
        <v>182</v>
      </c>
      <c r="Z19" t="s">
        <v>174</v>
      </c>
      <c r="AA19" t="s">
        <v>174</v>
      </c>
      <c r="AB19" t="s">
        <v>174</v>
      </c>
      <c r="AC19" t="s">
        <v>174</v>
      </c>
    </row>
    <row r="20" spans="1:29" x14ac:dyDescent="0.25">
      <c r="A20" t="s">
        <v>164</v>
      </c>
      <c r="B20" t="s">
        <v>6693</v>
      </c>
      <c r="C20" t="s">
        <v>174</v>
      </c>
      <c r="D20" t="s">
        <v>8</v>
      </c>
      <c r="E20" t="s">
        <v>1914</v>
      </c>
      <c r="F20" t="s">
        <v>4715</v>
      </c>
      <c r="G20" t="s">
        <v>7187</v>
      </c>
      <c r="H20" t="s">
        <v>53</v>
      </c>
      <c r="I20" t="s">
        <v>7188</v>
      </c>
      <c r="J20" t="s">
        <v>1915</v>
      </c>
      <c r="K20">
        <v>875000</v>
      </c>
      <c r="L20">
        <v>0</v>
      </c>
      <c r="M20">
        <v>9308.51</v>
      </c>
      <c r="N20">
        <v>0</v>
      </c>
      <c r="O20">
        <v>1680</v>
      </c>
      <c r="P20">
        <v>250</v>
      </c>
      <c r="Q20">
        <v>3</v>
      </c>
      <c r="R20">
        <v>1</v>
      </c>
      <c r="S20">
        <v>1</v>
      </c>
      <c r="T20" t="s">
        <v>7182</v>
      </c>
      <c r="U20" t="s">
        <v>7182</v>
      </c>
      <c r="V20">
        <v>94</v>
      </c>
      <c r="W20">
        <v>94</v>
      </c>
      <c r="X20">
        <v>22</v>
      </c>
      <c r="Y20" t="s">
        <v>4731</v>
      </c>
      <c r="Z20" t="s">
        <v>174</v>
      </c>
      <c r="AA20" t="s">
        <v>174</v>
      </c>
      <c r="AB20" t="s">
        <v>174</v>
      </c>
      <c r="AC20" t="s">
        <v>174</v>
      </c>
    </row>
    <row r="21" spans="1:29" x14ac:dyDescent="0.25">
      <c r="A21" t="s">
        <v>164</v>
      </c>
      <c r="B21" t="s">
        <v>6675</v>
      </c>
      <c r="C21" t="s">
        <v>174</v>
      </c>
      <c r="D21" t="s">
        <v>8</v>
      </c>
      <c r="E21" t="s">
        <v>1914</v>
      </c>
      <c r="F21" t="s">
        <v>7189</v>
      </c>
      <c r="G21" t="s">
        <v>7173</v>
      </c>
      <c r="H21" t="s">
        <v>48</v>
      </c>
      <c r="I21" t="s">
        <v>7190</v>
      </c>
      <c r="J21" t="s">
        <v>1915</v>
      </c>
      <c r="K21">
        <v>0</v>
      </c>
      <c r="L21">
        <v>3100</v>
      </c>
      <c r="M21">
        <v>0</v>
      </c>
      <c r="N21">
        <v>43.66</v>
      </c>
      <c r="O21">
        <v>980</v>
      </c>
      <c r="P21">
        <v>271.60000000000002</v>
      </c>
      <c r="Q21">
        <v>2</v>
      </c>
      <c r="R21">
        <v>0</v>
      </c>
      <c r="S21">
        <v>1</v>
      </c>
      <c r="T21" t="s">
        <v>7191</v>
      </c>
      <c r="U21" t="s">
        <v>7192</v>
      </c>
      <c r="V21">
        <v>71</v>
      </c>
      <c r="W21">
        <v>71</v>
      </c>
      <c r="X21">
        <v>19</v>
      </c>
      <c r="Y21" t="s">
        <v>182</v>
      </c>
      <c r="Z21" t="s">
        <v>174</v>
      </c>
      <c r="AA21" t="s">
        <v>174</v>
      </c>
      <c r="AB21" t="s">
        <v>174</v>
      </c>
      <c r="AC21" t="s">
        <v>174</v>
      </c>
    </row>
    <row r="22" spans="1:29" x14ac:dyDescent="0.25">
      <c r="A22" t="s">
        <v>164</v>
      </c>
      <c r="B22" t="s">
        <v>6592</v>
      </c>
      <c r="C22" t="s">
        <v>174</v>
      </c>
      <c r="D22" t="s">
        <v>8</v>
      </c>
      <c r="E22" t="s">
        <v>1914</v>
      </c>
      <c r="F22" t="s">
        <v>7193</v>
      </c>
      <c r="G22" t="s">
        <v>7194</v>
      </c>
      <c r="H22" t="s">
        <v>11</v>
      </c>
      <c r="I22" t="s">
        <v>7195</v>
      </c>
      <c r="J22" t="s">
        <v>1915</v>
      </c>
      <c r="K22">
        <v>0</v>
      </c>
      <c r="L22">
        <v>3500</v>
      </c>
      <c r="M22">
        <v>0</v>
      </c>
      <c r="N22">
        <v>38.89</v>
      </c>
      <c r="O22">
        <v>0</v>
      </c>
      <c r="P22">
        <v>600</v>
      </c>
      <c r="Q22">
        <v>2</v>
      </c>
      <c r="R22">
        <v>0</v>
      </c>
      <c r="S22">
        <v>2</v>
      </c>
      <c r="T22" t="s">
        <v>7196</v>
      </c>
      <c r="U22" t="s">
        <v>7197</v>
      </c>
      <c r="V22">
        <v>90</v>
      </c>
      <c r="W22">
        <v>90</v>
      </c>
      <c r="X22">
        <v>18</v>
      </c>
      <c r="Y22" t="s">
        <v>3161</v>
      </c>
      <c r="Z22" t="s">
        <v>174</v>
      </c>
      <c r="AA22" t="s">
        <v>174</v>
      </c>
      <c r="AB22" t="s">
        <v>174</v>
      </c>
      <c r="AC22" t="s">
        <v>174</v>
      </c>
    </row>
    <row r="23" spans="1:29" x14ac:dyDescent="0.25">
      <c r="A23" t="s">
        <v>164</v>
      </c>
      <c r="B23" t="s">
        <v>5387</v>
      </c>
      <c r="C23" t="s">
        <v>174</v>
      </c>
      <c r="D23" t="s">
        <v>8</v>
      </c>
      <c r="E23" t="s">
        <v>1914</v>
      </c>
      <c r="F23" t="s">
        <v>6532</v>
      </c>
      <c r="G23" t="s">
        <v>5265</v>
      </c>
      <c r="H23" t="s">
        <v>14</v>
      </c>
      <c r="I23" t="s">
        <v>6533</v>
      </c>
      <c r="J23" t="s">
        <v>1915</v>
      </c>
      <c r="K23">
        <v>750000</v>
      </c>
      <c r="L23">
        <v>0</v>
      </c>
      <c r="M23">
        <v>9036.14</v>
      </c>
      <c r="N23">
        <v>0</v>
      </c>
      <c r="O23">
        <v>1118.24</v>
      </c>
      <c r="P23">
        <v>129</v>
      </c>
      <c r="Q23">
        <v>2</v>
      </c>
      <c r="R23">
        <v>0</v>
      </c>
      <c r="S23">
        <v>0</v>
      </c>
      <c r="T23" t="s">
        <v>6534</v>
      </c>
      <c r="U23" t="s">
        <v>7197</v>
      </c>
      <c r="V23">
        <v>83</v>
      </c>
      <c r="W23">
        <v>83</v>
      </c>
      <c r="X23">
        <v>16</v>
      </c>
      <c r="Y23" t="s">
        <v>4731</v>
      </c>
      <c r="Z23" t="s">
        <v>174</v>
      </c>
      <c r="AA23" t="s">
        <v>174</v>
      </c>
      <c r="AB23" t="s">
        <v>5210</v>
      </c>
      <c r="AC23" t="s">
        <v>174</v>
      </c>
    </row>
    <row r="24" spans="1:29" x14ac:dyDescent="0.25">
      <c r="A24" t="s">
        <v>164</v>
      </c>
      <c r="B24" t="s">
        <v>5012</v>
      </c>
      <c r="C24" t="s">
        <v>174</v>
      </c>
      <c r="D24" t="s">
        <v>8</v>
      </c>
      <c r="E24" t="s">
        <v>1914</v>
      </c>
      <c r="F24" t="s">
        <v>4729</v>
      </c>
      <c r="G24" t="s">
        <v>6348</v>
      </c>
      <c r="H24" t="s">
        <v>54</v>
      </c>
      <c r="I24" t="s">
        <v>4730</v>
      </c>
      <c r="J24" t="s">
        <v>1915</v>
      </c>
      <c r="K24">
        <v>0</v>
      </c>
      <c r="L24">
        <v>1800</v>
      </c>
      <c r="M24">
        <v>0</v>
      </c>
      <c r="N24">
        <v>15.52</v>
      </c>
      <c r="O24">
        <v>1336.4</v>
      </c>
      <c r="P24">
        <v>549.29999999999995</v>
      </c>
      <c r="Q24">
        <v>3</v>
      </c>
      <c r="R24">
        <v>0</v>
      </c>
      <c r="S24">
        <v>0</v>
      </c>
      <c r="T24" t="s">
        <v>7198</v>
      </c>
      <c r="U24" t="s">
        <v>7179</v>
      </c>
      <c r="V24">
        <v>116</v>
      </c>
      <c r="W24">
        <v>116</v>
      </c>
      <c r="X24">
        <v>13</v>
      </c>
      <c r="Y24" t="s">
        <v>4731</v>
      </c>
      <c r="Z24" t="s">
        <v>174</v>
      </c>
      <c r="AA24" t="s">
        <v>174</v>
      </c>
      <c r="AB24" t="s">
        <v>174</v>
      </c>
      <c r="AC24" t="s">
        <v>174</v>
      </c>
    </row>
    <row r="25" spans="1:29" x14ac:dyDescent="0.25">
      <c r="A25" t="s">
        <v>164</v>
      </c>
      <c r="B25" t="s">
        <v>7199</v>
      </c>
      <c r="C25" t="s">
        <v>174</v>
      </c>
      <c r="D25" t="s">
        <v>8</v>
      </c>
      <c r="E25" t="s">
        <v>1914</v>
      </c>
      <c r="F25" t="s">
        <v>7200</v>
      </c>
      <c r="G25" t="s">
        <v>4726</v>
      </c>
      <c r="H25" t="s">
        <v>48</v>
      </c>
      <c r="I25" t="s">
        <v>7201</v>
      </c>
      <c r="J25" t="s">
        <v>1915</v>
      </c>
      <c r="K25">
        <v>780000</v>
      </c>
      <c r="L25">
        <v>0</v>
      </c>
      <c r="M25">
        <v>9873.42</v>
      </c>
      <c r="N25">
        <v>0</v>
      </c>
      <c r="O25">
        <v>982</v>
      </c>
      <c r="P25">
        <v>340</v>
      </c>
      <c r="Q25">
        <v>2</v>
      </c>
      <c r="R25">
        <v>1</v>
      </c>
      <c r="S25">
        <v>0</v>
      </c>
      <c r="T25" t="s">
        <v>7202</v>
      </c>
      <c r="U25" t="s">
        <v>7179</v>
      </c>
      <c r="V25">
        <v>79</v>
      </c>
      <c r="W25">
        <v>79</v>
      </c>
      <c r="X25">
        <v>25</v>
      </c>
      <c r="Y25" t="s">
        <v>7203</v>
      </c>
      <c r="Z25" t="s">
        <v>174</v>
      </c>
      <c r="AA25" t="s">
        <v>174</v>
      </c>
      <c r="AB25" t="s">
        <v>174</v>
      </c>
      <c r="AC25" t="s">
        <v>174</v>
      </c>
    </row>
    <row r="26" spans="1:29" x14ac:dyDescent="0.25">
      <c r="A26" t="s">
        <v>164</v>
      </c>
      <c r="B26" t="s">
        <v>4736</v>
      </c>
      <c r="C26" t="s">
        <v>174</v>
      </c>
      <c r="D26" t="s">
        <v>133</v>
      </c>
      <c r="E26" t="s">
        <v>4712</v>
      </c>
      <c r="F26" t="s">
        <v>4729</v>
      </c>
      <c r="G26" t="s">
        <v>7204</v>
      </c>
      <c r="H26" t="s">
        <v>54</v>
      </c>
      <c r="I26" t="s">
        <v>4730</v>
      </c>
      <c r="J26" t="s">
        <v>1915</v>
      </c>
      <c r="K26">
        <v>0</v>
      </c>
      <c r="L26">
        <v>1150</v>
      </c>
      <c r="M26">
        <v>0</v>
      </c>
      <c r="N26">
        <v>19.170000000000002</v>
      </c>
      <c r="O26">
        <v>692.79</v>
      </c>
      <c r="P26">
        <v>341.8</v>
      </c>
      <c r="Q26">
        <v>0</v>
      </c>
      <c r="R26">
        <v>0</v>
      </c>
      <c r="S26">
        <v>0</v>
      </c>
      <c r="T26" t="s">
        <v>7205</v>
      </c>
      <c r="U26" t="s">
        <v>7179</v>
      </c>
      <c r="V26">
        <v>60</v>
      </c>
      <c r="W26">
        <v>60</v>
      </c>
      <c r="X26">
        <v>11</v>
      </c>
      <c r="Y26" t="s">
        <v>4731</v>
      </c>
      <c r="Z26" t="s">
        <v>174</v>
      </c>
      <c r="AA26" t="s">
        <v>174</v>
      </c>
      <c r="AB26" t="s">
        <v>5210</v>
      </c>
      <c r="AC26" t="s">
        <v>174</v>
      </c>
    </row>
    <row r="27" spans="1:29" x14ac:dyDescent="0.25">
      <c r="A27" t="s">
        <v>164</v>
      </c>
      <c r="B27" t="s">
        <v>5474</v>
      </c>
      <c r="C27" t="s">
        <v>174</v>
      </c>
      <c r="D27" t="s">
        <v>8</v>
      </c>
      <c r="E27" t="s">
        <v>1914</v>
      </c>
      <c r="F27" t="s">
        <v>4729</v>
      </c>
      <c r="G27" t="s">
        <v>7206</v>
      </c>
      <c r="H27" t="s">
        <v>54</v>
      </c>
      <c r="I27" t="s">
        <v>4730</v>
      </c>
      <c r="J27" t="s">
        <v>1915</v>
      </c>
      <c r="K27">
        <v>0</v>
      </c>
      <c r="L27">
        <v>1250</v>
      </c>
      <c r="M27">
        <v>0</v>
      </c>
      <c r="N27">
        <v>20.83</v>
      </c>
      <c r="O27">
        <v>692.79</v>
      </c>
      <c r="P27">
        <v>341.8</v>
      </c>
      <c r="Q27">
        <v>2</v>
      </c>
      <c r="R27">
        <v>0</v>
      </c>
      <c r="S27">
        <v>0</v>
      </c>
      <c r="T27" t="s">
        <v>7207</v>
      </c>
      <c r="U27" t="s">
        <v>7179</v>
      </c>
      <c r="V27">
        <v>60</v>
      </c>
      <c r="W27">
        <v>60</v>
      </c>
      <c r="X27">
        <v>11</v>
      </c>
      <c r="Y27" t="s">
        <v>4813</v>
      </c>
      <c r="Z27" t="s">
        <v>174</v>
      </c>
      <c r="AA27" t="s">
        <v>174</v>
      </c>
      <c r="AB27" t="s">
        <v>174</v>
      </c>
      <c r="AC27" t="s">
        <v>174</v>
      </c>
    </row>
    <row r="28" spans="1:29" x14ac:dyDescent="0.25">
      <c r="A28" t="s">
        <v>164</v>
      </c>
      <c r="B28" t="s">
        <v>6462</v>
      </c>
      <c r="C28" t="s">
        <v>174</v>
      </c>
      <c r="D28" t="s">
        <v>8</v>
      </c>
      <c r="E28" t="s">
        <v>1914</v>
      </c>
      <c r="F28" t="s">
        <v>6463</v>
      </c>
      <c r="G28" t="s">
        <v>4934</v>
      </c>
      <c r="H28" t="s">
        <v>53</v>
      </c>
      <c r="I28" t="s">
        <v>6464</v>
      </c>
      <c r="J28" t="s">
        <v>1915</v>
      </c>
      <c r="K28">
        <v>680000</v>
      </c>
      <c r="L28">
        <v>0</v>
      </c>
      <c r="M28">
        <v>9714.2900000000009</v>
      </c>
      <c r="N28">
        <v>0</v>
      </c>
      <c r="O28">
        <v>900</v>
      </c>
      <c r="P28">
        <v>200</v>
      </c>
      <c r="Q28">
        <v>2</v>
      </c>
      <c r="R28">
        <v>0</v>
      </c>
      <c r="S28">
        <v>0</v>
      </c>
      <c r="T28" t="s">
        <v>6461</v>
      </c>
      <c r="U28" t="s">
        <v>7202</v>
      </c>
      <c r="V28">
        <v>70</v>
      </c>
      <c r="W28">
        <v>70</v>
      </c>
      <c r="X28">
        <v>27</v>
      </c>
      <c r="Y28" t="s">
        <v>10</v>
      </c>
      <c r="Z28" t="s">
        <v>174</v>
      </c>
      <c r="AA28" t="s">
        <v>174</v>
      </c>
      <c r="AB28" t="s">
        <v>174</v>
      </c>
      <c r="AC28" t="s">
        <v>174</v>
      </c>
    </row>
    <row r="29" spans="1:29" x14ac:dyDescent="0.25">
      <c r="A29" t="s">
        <v>164</v>
      </c>
      <c r="B29" t="s">
        <v>7079</v>
      </c>
      <c r="C29" t="s">
        <v>174</v>
      </c>
      <c r="D29" t="s">
        <v>8</v>
      </c>
      <c r="E29" t="s">
        <v>1914</v>
      </c>
      <c r="F29" t="s">
        <v>7208</v>
      </c>
      <c r="G29" t="s">
        <v>7209</v>
      </c>
      <c r="H29" t="s">
        <v>14</v>
      </c>
      <c r="I29" t="s">
        <v>7210</v>
      </c>
      <c r="J29" t="s">
        <v>1915</v>
      </c>
      <c r="K29">
        <v>1240000</v>
      </c>
      <c r="L29">
        <v>0</v>
      </c>
      <c r="M29">
        <v>16103.9</v>
      </c>
      <c r="N29">
        <v>0</v>
      </c>
      <c r="O29">
        <v>1500</v>
      </c>
      <c r="P29">
        <v>273.39999999999998</v>
      </c>
      <c r="Q29">
        <v>2</v>
      </c>
      <c r="R29">
        <v>1</v>
      </c>
      <c r="S29">
        <v>1</v>
      </c>
      <c r="T29" t="s">
        <v>6506</v>
      </c>
      <c r="U29" t="s">
        <v>7202</v>
      </c>
      <c r="V29">
        <v>77</v>
      </c>
      <c r="W29">
        <v>77</v>
      </c>
      <c r="X29">
        <v>21</v>
      </c>
      <c r="Y29" t="s">
        <v>10</v>
      </c>
      <c r="Z29" t="s">
        <v>174</v>
      </c>
      <c r="AA29" t="s">
        <v>174</v>
      </c>
      <c r="AB29" t="s">
        <v>174</v>
      </c>
      <c r="AC29" t="s">
        <v>174</v>
      </c>
    </row>
    <row r="30" spans="1:29" x14ac:dyDescent="0.25">
      <c r="A30" t="s">
        <v>164</v>
      </c>
      <c r="B30" t="s">
        <v>5017</v>
      </c>
      <c r="C30" t="s">
        <v>174</v>
      </c>
      <c r="D30" t="s">
        <v>8</v>
      </c>
      <c r="E30" t="s">
        <v>1914</v>
      </c>
      <c r="F30" t="s">
        <v>4994</v>
      </c>
      <c r="G30" t="s">
        <v>4740</v>
      </c>
      <c r="H30" t="s">
        <v>53</v>
      </c>
      <c r="I30" t="s">
        <v>4995</v>
      </c>
      <c r="J30" t="s">
        <v>1915</v>
      </c>
      <c r="K30">
        <v>1350000</v>
      </c>
      <c r="L30">
        <v>0</v>
      </c>
      <c r="M30">
        <v>13106.8</v>
      </c>
      <c r="N30">
        <v>0</v>
      </c>
      <c r="O30">
        <v>1342.31</v>
      </c>
      <c r="P30">
        <v>278.10000000000002</v>
      </c>
      <c r="Q30">
        <v>3</v>
      </c>
      <c r="R30">
        <v>1</v>
      </c>
      <c r="S30">
        <v>1</v>
      </c>
      <c r="T30" t="s">
        <v>5018</v>
      </c>
      <c r="U30" t="s">
        <v>7202</v>
      </c>
      <c r="V30">
        <v>103</v>
      </c>
      <c r="W30">
        <v>103</v>
      </c>
      <c r="X30">
        <v>21</v>
      </c>
      <c r="Y30" t="s">
        <v>4996</v>
      </c>
      <c r="Z30" t="s">
        <v>174</v>
      </c>
      <c r="AA30" t="s">
        <v>174</v>
      </c>
      <c r="AB30" t="s">
        <v>174</v>
      </c>
      <c r="AC30" t="s">
        <v>174</v>
      </c>
    </row>
    <row r="31" spans="1:29" x14ac:dyDescent="0.25">
      <c r="A31" t="s">
        <v>164</v>
      </c>
      <c r="B31" t="s">
        <v>5448</v>
      </c>
      <c r="C31" t="s">
        <v>174</v>
      </c>
      <c r="D31" t="s">
        <v>8</v>
      </c>
      <c r="E31" t="s">
        <v>1914</v>
      </c>
      <c r="F31" t="s">
        <v>5449</v>
      </c>
      <c r="G31" t="s">
        <v>4759</v>
      </c>
      <c r="H31" t="s">
        <v>11</v>
      </c>
      <c r="I31" t="s">
        <v>5450</v>
      </c>
      <c r="J31" t="s">
        <v>1915</v>
      </c>
      <c r="K31">
        <v>1690000</v>
      </c>
      <c r="L31">
        <v>0</v>
      </c>
      <c r="M31">
        <v>18777.78</v>
      </c>
      <c r="N31">
        <v>0</v>
      </c>
      <c r="O31">
        <v>1900</v>
      </c>
      <c r="P31">
        <v>325.8</v>
      </c>
      <c r="Q31">
        <v>3</v>
      </c>
      <c r="R31">
        <v>1</v>
      </c>
      <c r="S31">
        <v>1</v>
      </c>
      <c r="T31" t="s">
        <v>5442</v>
      </c>
      <c r="U31" t="s">
        <v>7202</v>
      </c>
      <c r="V31">
        <v>90</v>
      </c>
      <c r="W31">
        <v>90</v>
      </c>
      <c r="X31">
        <v>23</v>
      </c>
      <c r="Y31" t="s">
        <v>4968</v>
      </c>
      <c r="Z31" t="s">
        <v>174</v>
      </c>
      <c r="AA31" t="s">
        <v>174</v>
      </c>
      <c r="AB31" t="s">
        <v>174</v>
      </c>
      <c r="AC31" t="s">
        <v>174</v>
      </c>
    </row>
    <row r="32" spans="1:29" x14ac:dyDescent="0.25">
      <c r="A32" t="s">
        <v>164</v>
      </c>
      <c r="B32" t="s">
        <v>6325</v>
      </c>
      <c r="C32" t="s">
        <v>174</v>
      </c>
      <c r="D32" t="s">
        <v>8</v>
      </c>
      <c r="E32" t="s">
        <v>1914</v>
      </c>
      <c r="F32" t="s">
        <v>6332</v>
      </c>
      <c r="G32" t="s">
        <v>4728</v>
      </c>
      <c r="H32" t="s">
        <v>48</v>
      </c>
      <c r="I32" t="s">
        <v>6333</v>
      </c>
      <c r="J32" t="s">
        <v>1915</v>
      </c>
      <c r="K32">
        <v>0</v>
      </c>
      <c r="L32">
        <v>5000</v>
      </c>
      <c r="M32">
        <v>0</v>
      </c>
      <c r="N32">
        <v>100</v>
      </c>
      <c r="O32">
        <v>1100</v>
      </c>
      <c r="P32">
        <v>125</v>
      </c>
      <c r="Q32">
        <v>2</v>
      </c>
      <c r="R32">
        <v>0</v>
      </c>
      <c r="S32">
        <v>0</v>
      </c>
      <c r="T32" t="s">
        <v>6314</v>
      </c>
      <c r="U32" t="s">
        <v>7191</v>
      </c>
      <c r="V32">
        <v>50</v>
      </c>
      <c r="W32">
        <v>50</v>
      </c>
      <c r="X32">
        <v>14</v>
      </c>
      <c r="Y32" t="s">
        <v>4976</v>
      </c>
      <c r="Z32" t="s">
        <v>174</v>
      </c>
      <c r="AA32" t="s">
        <v>174</v>
      </c>
      <c r="AB32" t="s">
        <v>174</v>
      </c>
      <c r="AC32" t="s">
        <v>174</v>
      </c>
    </row>
    <row r="33" spans="1:29" x14ac:dyDescent="0.25">
      <c r="A33" t="s">
        <v>164</v>
      </c>
      <c r="B33" t="s">
        <v>6312</v>
      </c>
      <c r="C33" t="s">
        <v>174</v>
      </c>
      <c r="D33" t="s">
        <v>8</v>
      </c>
      <c r="E33" t="s">
        <v>1914</v>
      </c>
      <c r="F33" t="s">
        <v>7211</v>
      </c>
      <c r="G33" t="s">
        <v>4763</v>
      </c>
      <c r="H33" t="s">
        <v>48</v>
      </c>
      <c r="I33" t="s">
        <v>7212</v>
      </c>
      <c r="J33" t="s">
        <v>1915</v>
      </c>
      <c r="K33">
        <v>0</v>
      </c>
      <c r="L33">
        <v>5000</v>
      </c>
      <c r="M33">
        <v>0</v>
      </c>
      <c r="N33">
        <v>47.62</v>
      </c>
      <c r="O33">
        <v>1250</v>
      </c>
      <c r="P33">
        <v>433</v>
      </c>
      <c r="Q33">
        <v>2</v>
      </c>
      <c r="R33">
        <v>1</v>
      </c>
      <c r="S33">
        <v>1</v>
      </c>
      <c r="T33" t="s">
        <v>7213</v>
      </c>
      <c r="U33" t="s">
        <v>7191</v>
      </c>
      <c r="V33">
        <v>105</v>
      </c>
      <c r="W33">
        <v>105</v>
      </c>
      <c r="X33">
        <v>10</v>
      </c>
      <c r="Y33" t="s">
        <v>4976</v>
      </c>
      <c r="Z33" t="s">
        <v>174</v>
      </c>
      <c r="AA33" t="s">
        <v>174</v>
      </c>
      <c r="AB33" t="s">
        <v>174</v>
      </c>
      <c r="AC33" t="s">
        <v>174</v>
      </c>
    </row>
    <row r="34" spans="1:29" x14ac:dyDescent="0.25">
      <c r="A34" t="s">
        <v>164</v>
      </c>
      <c r="B34" t="s">
        <v>7214</v>
      </c>
      <c r="C34" t="s">
        <v>174</v>
      </c>
      <c r="D34" t="s">
        <v>8</v>
      </c>
      <c r="E34" t="s">
        <v>1914</v>
      </c>
      <c r="F34" t="s">
        <v>7215</v>
      </c>
      <c r="G34" t="s">
        <v>4891</v>
      </c>
      <c r="H34" t="s">
        <v>57</v>
      </c>
      <c r="I34" t="s">
        <v>7216</v>
      </c>
      <c r="J34" t="s">
        <v>1915</v>
      </c>
      <c r="K34">
        <v>1420000</v>
      </c>
      <c r="L34">
        <v>0</v>
      </c>
      <c r="M34">
        <v>22903.23</v>
      </c>
      <c r="N34">
        <v>0</v>
      </c>
      <c r="O34">
        <v>360</v>
      </c>
      <c r="P34">
        <v>271</v>
      </c>
      <c r="Q34">
        <v>2</v>
      </c>
      <c r="R34">
        <v>0</v>
      </c>
      <c r="S34">
        <v>0</v>
      </c>
      <c r="T34" t="s">
        <v>7191</v>
      </c>
      <c r="U34" t="s">
        <v>7191</v>
      </c>
      <c r="V34">
        <v>62</v>
      </c>
      <c r="W34">
        <v>62</v>
      </c>
      <c r="X34">
        <v>14</v>
      </c>
      <c r="Y34" t="s">
        <v>4976</v>
      </c>
      <c r="Z34" t="s">
        <v>174</v>
      </c>
      <c r="AA34" t="s">
        <v>174</v>
      </c>
      <c r="AB34" t="s">
        <v>174</v>
      </c>
      <c r="AC34" t="s">
        <v>174</v>
      </c>
    </row>
    <row r="35" spans="1:29" x14ac:dyDescent="0.25">
      <c r="A35" t="s">
        <v>164</v>
      </c>
      <c r="B35" t="s">
        <v>4988</v>
      </c>
      <c r="C35" t="s">
        <v>174</v>
      </c>
      <c r="D35" t="s">
        <v>8</v>
      </c>
      <c r="E35" t="s">
        <v>1914</v>
      </c>
      <c r="F35" t="s">
        <v>4989</v>
      </c>
      <c r="G35" t="s">
        <v>4713</v>
      </c>
      <c r="H35" t="s">
        <v>57</v>
      </c>
      <c r="I35" t="s">
        <v>5445</v>
      </c>
      <c r="J35" t="s">
        <v>1915</v>
      </c>
      <c r="K35">
        <v>1948000</v>
      </c>
      <c r="L35">
        <v>4200</v>
      </c>
      <c r="M35">
        <v>30437.5</v>
      </c>
      <c r="N35">
        <v>65.63</v>
      </c>
      <c r="O35">
        <v>1500</v>
      </c>
      <c r="P35">
        <v>259</v>
      </c>
      <c r="Q35">
        <v>3</v>
      </c>
      <c r="R35">
        <v>1</v>
      </c>
      <c r="S35">
        <v>0</v>
      </c>
      <c r="T35" t="s">
        <v>4975</v>
      </c>
      <c r="U35" t="s">
        <v>7191</v>
      </c>
      <c r="V35">
        <v>64</v>
      </c>
      <c r="W35">
        <v>64</v>
      </c>
      <c r="X35">
        <v>12</v>
      </c>
      <c r="Y35" t="s">
        <v>4976</v>
      </c>
      <c r="Z35" t="s">
        <v>174</v>
      </c>
      <c r="AA35" t="s">
        <v>174</v>
      </c>
      <c r="AB35" t="s">
        <v>174</v>
      </c>
      <c r="AC35" t="s">
        <v>174</v>
      </c>
    </row>
    <row r="36" spans="1:29" x14ac:dyDescent="0.25">
      <c r="A36" t="s">
        <v>164</v>
      </c>
      <c r="B36" t="s">
        <v>6624</v>
      </c>
      <c r="C36" t="s">
        <v>174</v>
      </c>
      <c r="D36" t="s">
        <v>8</v>
      </c>
      <c r="E36" t="s">
        <v>1914</v>
      </c>
      <c r="F36" t="s">
        <v>7217</v>
      </c>
      <c r="G36" t="s">
        <v>6484</v>
      </c>
      <c r="H36" t="s">
        <v>54</v>
      </c>
      <c r="I36" t="s">
        <v>7218</v>
      </c>
      <c r="J36" t="s">
        <v>1915</v>
      </c>
      <c r="K36">
        <v>850000</v>
      </c>
      <c r="L36">
        <v>0</v>
      </c>
      <c r="M36">
        <v>8673.4699999999993</v>
      </c>
      <c r="N36">
        <v>0</v>
      </c>
      <c r="O36">
        <v>900</v>
      </c>
      <c r="P36">
        <v>209.5</v>
      </c>
      <c r="Q36">
        <v>2</v>
      </c>
      <c r="R36">
        <v>0</v>
      </c>
      <c r="S36">
        <v>0</v>
      </c>
      <c r="T36" t="s">
        <v>7219</v>
      </c>
      <c r="U36" t="s">
        <v>7220</v>
      </c>
      <c r="V36">
        <v>104</v>
      </c>
      <c r="W36">
        <v>98</v>
      </c>
      <c r="X36">
        <v>16</v>
      </c>
      <c r="Y36" t="s">
        <v>5438</v>
      </c>
      <c r="Z36" t="s">
        <v>174</v>
      </c>
      <c r="AA36" t="s">
        <v>174</v>
      </c>
      <c r="AB36" t="s">
        <v>174</v>
      </c>
      <c r="AC36" t="s">
        <v>174</v>
      </c>
    </row>
    <row r="37" spans="1:29" x14ac:dyDescent="0.25">
      <c r="A37" t="s">
        <v>164</v>
      </c>
      <c r="B37" t="s">
        <v>5019</v>
      </c>
      <c r="C37" t="s">
        <v>174</v>
      </c>
      <c r="D37" t="s">
        <v>133</v>
      </c>
      <c r="E37" t="s">
        <v>4712</v>
      </c>
      <c r="F37" t="s">
        <v>4729</v>
      </c>
      <c r="G37" t="s">
        <v>4990</v>
      </c>
      <c r="H37" t="s">
        <v>54</v>
      </c>
      <c r="I37" t="s">
        <v>4730</v>
      </c>
      <c r="J37" t="s">
        <v>1915</v>
      </c>
      <c r="K37">
        <v>0</v>
      </c>
      <c r="L37">
        <v>1400</v>
      </c>
      <c r="M37">
        <v>0</v>
      </c>
      <c r="N37">
        <v>17.28</v>
      </c>
      <c r="O37">
        <v>910.03</v>
      </c>
      <c r="P37">
        <v>450</v>
      </c>
      <c r="Q37">
        <v>0</v>
      </c>
      <c r="R37">
        <v>0</v>
      </c>
      <c r="S37">
        <v>0</v>
      </c>
      <c r="T37" t="s">
        <v>5016</v>
      </c>
      <c r="U37" t="s">
        <v>7220</v>
      </c>
      <c r="V37">
        <v>81</v>
      </c>
      <c r="W37">
        <v>81</v>
      </c>
      <c r="X37">
        <v>13</v>
      </c>
      <c r="Y37" t="s">
        <v>4813</v>
      </c>
      <c r="Z37" t="s">
        <v>174</v>
      </c>
      <c r="AA37" t="s">
        <v>174</v>
      </c>
      <c r="AB37" t="s">
        <v>5210</v>
      </c>
      <c r="AC37" t="s">
        <v>174</v>
      </c>
    </row>
    <row r="38" spans="1:29" x14ac:dyDescent="0.25">
      <c r="A38" t="s">
        <v>164</v>
      </c>
      <c r="B38" t="s">
        <v>5430</v>
      </c>
      <c r="C38" t="s">
        <v>174</v>
      </c>
      <c r="D38" t="s">
        <v>8</v>
      </c>
      <c r="E38" t="s">
        <v>1914</v>
      </c>
      <c r="F38" t="s">
        <v>5219</v>
      </c>
      <c r="G38" t="s">
        <v>4937</v>
      </c>
      <c r="H38" t="s">
        <v>48</v>
      </c>
      <c r="I38" t="s">
        <v>5220</v>
      </c>
      <c r="J38" t="s">
        <v>1915</v>
      </c>
      <c r="K38">
        <v>700000</v>
      </c>
      <c r="L38">
        <v>0</v>
      </c>
      <c r="M38">
        <v>4929.58</v>
      </c>
      <c r="N38">
        <v>0</v>
      </c>
      <c r="O38">
        <v>1750</v>
      </c>
      <c r="P38">
        <v>455</v>
      </c>
      <c r="Q38">
        <v>3</v>
      </c>
      <c r="R38">
        <v>1</v>
      </c>
      <c r="S38">
        <v>1</v>
      </c>
      <c r="T38" t="s">
        <v>5227</v>
      </c>
      <c r="U38" t="s">
        <v>7221</v>
      </c>
      <c r="V38">
        <v>142</v>
      </c>
      <c r="W38">
        <v>142</v>
      </c>
      <c r="X38">
        <v>16</v>
      </c>
      <c r="Y38" t="s">
        <v>4976</v>
      </c>
      <c r="Z38" t="s">
        <v>174</v>
      </c>
      <c r="AA38" t="s">
        <v>174</v>
      </c>
      <c r="AB38" t="s">
        <v>174</v>
      </c>
      <c r="AC38" t="s">
        <v>174</v>
      </c>
    </row>
    <row r="39" spans="1:29" x14ac:dyDescent="0.25">
      <c r="A39" t="s">
        <v>164</v>
      </c>
      <c r="B39" t="s">
        <v>6517</v>
      </c>
      <c r="C39" t="s">
        <v>174</v>
      </c>
      <c r="D39" t="s">
        <v>12</v>
      </c>
      <c r="E39" t="s">
        <v>4712</v>
      </c>
      <c r="F39" t="s">
        <v>6518</v>
      </c>
      <c r="G39" t="s">
        <v>5230</v>
      </c>
      <c r="H39" t="s">
        <v>48</v>
      </c>
      <c r="I39" t="s">
        <v>174</v>
      </c>
      <c r="J39" t="s">
        <v>1915</v>
      </c>
      <c r="K39">
        <v>0</v>
      </c>
      <c r="L39">
        <v>20000</v>
      </c>
      <c r="M39">
        <v>0</v>
      </c>
      <c r="N39">
        <v>57.14</v>
      </c>
      <c r="O39">
        <v>0</v>
      </c>
      <c r="P39">
        <v>1400</v>
      </c>
      <c r="Q39">
        <v>11</v>
      </c>
      <c r="R39">
        <v>10</v>
      </c>
      <c r="S39">
        <v>0</v>
      </c>
      <c r="T39" t="s">
        <v>6519</v>
      </c>
      <c r="U39" t="s">
        <v>7221</v>
      </c>
      <c r="V39">
        <v>350</v>
      </c>
      <c r="W39">
        <v>350</v>
      </c>
      <c r="X39">
        <v>34</v>
      </c>
      <c r="Y39" t="s">
        <v>6491</v>
      </c>
      <c r="Z39" t="s">
        <v>174</v>
      </c>
      <c r="AA39" t="s">
        <v>174</v>
      </c>
      <c r="AB39" t="s">
        <v>174</v>
      </c>
      <c r="AC39" t="s">
        <v>174</v>
      </c>
    </row>
    <row r="40" spans="1:29" x14ac:dyDescent="0.25">
      <c r="A40" t="s">
        <v>164</v>
      </c>
      <c r="B40" t="s">
        <v>6336</v>
      </c>
      <c r="C40" t="s">
        <v>174</v>
      </c>
      <c r="D40" t="s">
        <v>51</v>
      </c>
      <c r="E40" t="s">
        <v>1914</v>
      </c>
      <c r="F40" t="s">
        <v>6337</v>
      </c>
      <c r="G40" t="s">
        <v>6338</v>
      </c>
      <c r="H40" t="s">
        <v>48</v>
      </c>
      <c r="I40" t="s">
        <v>6339</v>
      </c>
      <c r="J40" t="s">
        <v>1915</v>
      </c>
      <c r="K40">
        <v>4500000</v>
      </c>
      <c r="L40">
        <v>0</v>
      </c>
      <c r="M40">
        <v>15517.24</v>
      </c>
      <c r="N40">
        <v>0</v>
      </c>
      <c r="O40">
        <v>2148</v>
      </c>
      <c r="P40">
        <v>1094</v>
      </c>
      <c r="Q40">
        <v>7</v>
      </c>
      <c r="R40">
        <v>3</v>
      </c>
      <c r="S40">
        <v>4</v>
      </c>
      <c r="T40" t="s">
        <v>6340</v>
      </c>
      <c r="U40" t="s">
        <v>7222</v>
      </c>
      <c r="V40">
        <v>286</v>
      </c>
      <c r="W40">
        <v>290</v>
      </c>
      <c r="X40">
        <v>36</v>
      </c>
      <c r="Y40" t="s">
        <v>4976</v>
      </c>
      <c r="Z40" t="s">
        <v>174</v>
      </c>
      <c r="AA40" t="s">
        <v>174</v>
      </c>
      <c r="AB40" t="s">
        <v>174</v>
      </c>
      <c r="AC40" t="s">
        <v>174</v>
      </c>
    </row>
    <row r="41" spans="1:29" x14ac:dyDescent="0.25">
      <c r="A41" t="s">
        <v>164</v>
      </c>
      <c r="B41" t="s">
        <v>4864</v>
      </c>
      <c r="C41" t="s">
        <v>174</v>
      </c>
      <c r="D41" t="s">
        <v>8</v>
      </c>
      <c r="E41" t="s">
        <v>1914</v>
      </c>
      <c r="F41" t="s">
        <v>7223</v>
      </c>
      <c r="G41" t="s">
        <v>7224</v>
      </c>
      <c r="H41" t="s">
        <v>48</v>
      </c>
      <c r="I41" t="s">
        <v>7225</v>
      </c>
      <c r="J41" t="s">
        <v>1915</v>
      </c>
      <c r="K41">
        <v>1600000</v>
      </c>
      <c r="L41">
        <v>0</v>
      </c>
      <c r="M41">
        <v>12307.69</v>
      </c>
      <c r="N41">
        <v>0</v>
      </c>
      <c r="O41">
        <v>1641</v>
      </c>
      <c r="P41">
        <v>414</v>
      </c>
      <c r="Q41">
        <v>3</v>
      </c>
      <c r="R41">
        <v>1</v>
      </c>
      <c r="S41">
        <v>1</v>
      </c>
      <c r="T41" t="s">
        <v>7226</v>
      </c>
      <c r="U41" t="s">
        <v>7222</v>
      </c>
      <c r="V41">
        <v>130</v>
      </c>
      <c r="W41">
        <v>130</v>
      </c>
      <c r="X41">
        <v>30</v>
      </c>
      <c r="Y41" t="s">
        <v>4976</v>
      </c>
      <c r="Z41" t="s">
        <v>174</v>
      </c>
      <c r="AA41" t="s">
        <v>174</v>
      </c>
      <c r="AB41" t="s">
        <v>174</v>
      </c>
      <c r="AC41" t="s">
        <v>174</v>
      </c>
    </row>
    <row r="42" spans="1:29" x14ac:dyDescent="0.25">
      <c r="A42" t="s">
        <v>164</v>
      </c>
      <c r="B42" t="s">
        <v>7227</v>
      </c>
      <c r="C42" t="s">
        <v>174</v>
      </c>
      <c r="D42" t="s">
        <v>8</v>
      </c>
      <c r="E42" t="s">
        <v>1914</v>
      </c>
      <c r="F42" t="s">
        <v>7228</v>
      </c>
      <c r="G42" t="s">
        <v>4935</v>
      </c>
      <c r="H42" t="s">
        <v>48</v>
      </c>
      <c r="I42" t="s">
        <v>7229</v>
      </c>
      <c r="J42" t="s">
        <v>1915</v>
      </c>
      <c r="K42">
        <v>540000</v>
      </c>
      <c r="L42">
        <v>0</v>
      </c>
      <c r="M42">
        <v>14210.53</v>
      </c>
      <c r="N42">
        <v>0</v>
      </c>
      <c r="O42">
        <v>584</v>
      </c>
      <c r="P42">
        <v>107</v>
      </c>
      <c r="Q42">
        <v>1</v>
      </c>
      <c r="R42">
        <v>0</v>
      </c>
      <c r="S42">
        <v>0</v>
      </c>
      <c r="T42" t="s">
        <v>7230</v>
      </c>
      <c r="U42" t="s">
        <v>7222</v>
      </c>
      <c r="V42">
        <v>38</v>
      </c>
      <c r="W42">
        <v>38</v>
      </c>
      <c r="X42">
        <v>23</v>
      </c>
      <c r="Y42" t="s">
        <v>4976</v>
      </c>
      <c r="Z42" t="s">
        <v>174</v>
      </c>
      <c r="AA42" t="s">
        <v>174</v>
      </c>
      <c r="AB42" t="s">
        <v>174</v>
      </c>
      <c r="AC42" t="s">
        <v>174</v>
      </c>
    </row>
    <row r="43" spans="1:29" x14ac:dyDescent="0.25">
      <c r="A43" t="s">
        <v>164</v>
      </c>
      <c r="B43" t="s">
        <v>7231</v>
      </c>
      <c r="C43" t="s">
        <v>174</v>
      </c>
      <c r="D43" t="s">
        <v>8</v>
      </c>
      <c r="E43" t="s">
        <v>1914</v>
      </c>
      <c r="F43" t="s">
        <v>7232</v>
      </c>
      <c r="G43" t="s">
        <v>4720</v>
      </c>
      <c r="H43" t="s">
        <v>48</v>
      </c>
      <c r="I43" t="s">
        <v>7233</v>
      </c>
      <c r="J43" t="s">
        <v>1915</v>
      </c>
      <c r="K43">
        <v>480000</v>
      </c>
      <c r="L43">
        <v>0</v>
      </c>
      <c r="M43">
        <v>10434.780000000001</v>
      </c>
      <c r="N43">
        <v>0</v>
      </c>
      <c r="O43">
        <v>520</v>
      </c>
      <c r="P43">
        <v>110</v>
      </c>
      <c r="Q43">
        <v>1</v>
      </c>
      <c r="R43">
        <v>0</v>
      </c>
      <c r="S43">
        <v>0</v>
      </c>
      <c r="T43" t="s">
        <v>7222</v>
      </c>
      <c r="U43" t="s">
        <v>7222</v>
      </c>
      <c r="V43">
        <v>46</v>
      </c>
      <c r="W43">
        <v>46</v>
      </c>
      <c r="X43">
        <v>19</v>
      </c>
      <c r="Y43" t="s">
        <v>4976</v>
      </c>
      <c r="Z43" t="s">
        <v>174</v>
      </c>
      <c r="AA43" t="s">
        <v>174</v>
      </c>
      <c r="AB43" t="s">
        <v>174</v>
      </c>
      <c r="AC43" t="s">
        <v>174</v>
      </c>
    </row>
    <row r="44" spans="1:29" x14ac:dyDescent="0.25">
      <c r="A44" t="s">
        <v>164</v>
      </c>
      <c r="B44" t="s">
        <v>5451</v>
      </c>
      <c r="C44" t="s">
        <v>174</v>
      </c>
      <c r="D44" t="s">
        <v>8</v>
      </c>
      <c r="E44" t="s">
        <v>1914</v>
      </c>
      <c r="F44" t="s">
        <v>5452</v>
      </c>
      <c r="G44" t="s">
        <v>5453</v>
      </c>
      <c r="H44" t="s">
        <v>62</v>
      </c>
      <c r="I44" t="s">
        <v>5454</v>
      </c>
      <c r="J44" t="s">
        <v>1915</v>
      </c>
      <c r="K44">
        <v>310000</v>
      </c>
      <c r="L44">
        <v>0</v>
      </c>
      <c r="M44">
        <v>15500</v>
      </c>
      <c r="N44">
        <v>0</v>
      </c>
      <c r="O44">
        <v>510</v>
      </c>
      <c r="P44">
        <v>0</v>
      </c>
      <c r="Q44">
        <v>1</v>
      </c>
      <c r="R44">
        <v>0</v>
      </c>
      <c r="S44">
        <v>0</v>
      </c>
      <c r="T44" t="s">
        <v>5447</v>
      </c>
      <c r="U44" t="s">
        <v>7222</v>
      </c>
      <c r="V44">
        <v>20</v>
      </c>
      <c r="W44">
        <v>20</v>
      </c>
      <c r="X44">
        <v>17</v>
      </c>
      <c r="Y44" t="s">
        <v>4976</v>
      </c>
      <c r="Z44" t="s">
        <v>174</v>
      </c>
      <c r="AA44" t="s">
        <v>174</v>
      </c>
      <c r="AB44" t="s">
        <v>174</v>
      </c>
      <c r="AC44" t="s">
        <v>174</v>
      </c>
    </row>
    <row r="45" spans="1:29" x14ac:dyDescent="0.25">
      <c r="A45" t="s">
        <v>164</v>
      </c>
      <c r="B45" t="s">
        <v>5458</v>
      </c>
      <c r="C45" t="s">
        <v>174</v>
      </c>
      <c r="D45" t="s">
        <v>8</v>
      </c>
      <c r="E45" t="s">
        <v>1914</v>
      </c>
      <c r="F45" t="s">
        <v>5459</v>
      </c>
      <c r="G45" t="s">
        <v>5460</v>
      </c>
      <c r="H45" t="s">
        <v>48</v>
      </c>
      <c r="I45" t="s">
        <v>5461</v>
      </c>
      <c r="J45" t="s">
        <v>1915</v>
      </c>
      <c r="K45">
        <v>1150000</v>
      </c>
      <c r="L45">
        <v>0</v>
      </c>
      <c r="M45">
        <v>12777.78</v>
      </c>
      <c r="N45">
        <v>0</v>
      </c>
      <c r="O45">
        <v>1115</v>
      </c>
      <c r="P45">
        <v>191</v>
      </c>
      <c r="Q45">
        <v>3</v>
      </c>
      <c r="R45">
        <v>1</v>
      </c>
      <c r="S45">
        <v>1</v>
      </c>
      <c r="T45" t="s">
        <v>5462</v>
      </c>
      <c r="U45" t="s">
        <v>7222</v>
      </c>
      <c r="V45">
        <v>90</v>
      </c>
      <c r="W45">
        <v>90</v>
      </c>
      <c r="X45">
        <v>21</v>
      </c>
      <c r="Y45" t="s">
        <v>4976</v>
      </c>
      <c r="Z45" t="s">
        <v>174</v>
      </c>
      <c r="AA45" t="s">
        <v>174</v>
      </c>
      <c r="AB45" t="s">
        <v>174</v>
      </c>
      <c r="AC45" t="s">
        <v>174</v>
      </c>
    </row>
    <row r="46" spans="1:29" x14ac:dyDescent="0.25">
      <c r="A46" t="s">
        <v>164</v>
      </c>
      <c r="B46" t="s">
        <v>5455</v>
      </c>
      <c r="C46" t="s">
        <v>174</v>
      </c>
      <c r="D46" t="s">
        <v>8</v>
      </c>
      <c r="E46" t="s">
        <v>1914</v>
      </c>
      <c r="F46" t="s">
        <v>5456</v>
      </c>
      <c r="G46" t="s">
        <v>4933</v>
      </c>
      <c r="H46" t="s">
        <v>48</v>
      </c>
      <c r="I46" t="s">
        <v>5457</v>
      </c>
      <c r="J46" t="s">
        <v>1915</v>
      </c>
      <c r="K46">
        <v>4000000</v>
      </c>
      <c r="L46">
        <v>0</v>
      </c>
      <c r="M46">
        <v>21621.62</v>
      </c>
      <c r="N46">
        <v>0</v>
      </c>
      <c r="O46">
        <v>3000</v>
      </c>
      <c r="P46">
        <v>764</v>
      </c>
      <c r="Q46">
        <v>4</v>
      </c>
      <c r="R46">
        <v>2</v>
      </c>
      <c r="S46">
        <v>4</v>
      </c>
      <c r="T46" t="s">
        <v>5447</v>
      </c>
      <c r="U46" t="s">
        <v>7222</v>
      </c>
      <c r="V46">
        <v>185</v>
      </c>
      <c r="W46">
        <v>185</v>
      </c>
      <c r="X46">
        <v>34</v>
      </c>
      <c r="Y46" t="s">
        <v>4976</v>
      </c>
      <c r="Z46" t="s">
        <v>174</v>
      </c>
      <c r="AA46" t="s">
        <v>174</v>
      </c>
      <c r="AB46" t="s">
        <v>174</v>
      </c>
      <c r="AC46" t="s">
        <v>174</v>
      </c>
    </row>
    <row r="47" spans="1:29" x14ac:dyDescent="0.25">
      <c r="A47" t="s">
        <v>164</v>
      </c>
      <c r="B47" t="s">
        <v>5463</v>
      </c>
      <c r="C47" t="s">
        <v>174</v>
      </c>
      <c r="D47" t="s">
        <v>8</v>
      </c>
      <c r="E47" t="s">
        <v>1914</v>
      </c>
      <c r="F47" t="s">
        <v>5464</v>
      </c>
      <c r="G47" t="s">
        <v>5228</v>
      </c>
      <c r="H47" t="s">
        <v>48</v>
      </c>
      <c r="I47" t="s">
        <v>5465</v>
      </c>
      <c r="J47" t="s">
        <v>1915</v>
      </c>
      <c r="K47">
        <v>1250000</v>
      </c>
      <c r="L47">
        <v>0</v>
      </c>
      <c r="M47">
        <v>40322.58</v>
      </c>
      <c r="N47">
        <v>0</v>
      </c>
      <c r="O47">
        <v>610</v>
      </c>
      <c r="P47">
        <v>167</v>
      </c>
      <c r="Q47">
        <v>1</v>
      </c>
      <c r="R47">
        <v>0</v>
      </c>
      <c r="S47">
        <v>0</v>
      </c>
      <c r="T47" t="s">
        <v>5462</v>
      </c>
      <c r="U47" t="s">
        <v>7222</v>
      </c>
      <c r="V47">
        <v>31</v>
      </c>
      <c r="W47">
        <v>31</v>
      </c>
      <c r="X47">
        <v>21</v>
      </c>
      <c r="Y47" t="s">
        <v>4976</v>
      </c>
      <c r="Z47" t="s">
        <v>174</v>
      </c>
      <c r="AA47" t="s">
        <v>174</v>
      </c>
      <c r="AB47" t="s">
        <v>174</v>
      </c>
      <c r="AC47" t="s">
        <v>174</v>
      </c>
    </row>
    <row r="48" spans="1:29" x14ac:dyDescent="0.25">
      <c r="A48" t="s">
        <v>164</v>
      </c>
      <c r="B48" t="s">
        <v>5466</v>
      </c>
      <c r="C48" t="s">
        <v>174</v>
      </c>
      <c r="D48" t="s">
        <v>8</v>
      </c>
      <c r="E48" t="s">
        <v>1914</v>
      </c>
      <c r="F48" t="s">
        <v>5467</v>
      </c>
      <c r="G48" t="s">
        <v>4761</v>
      </c>
      <c r="H48" t="s">
        <v>48</v>
      </c>
      <c r="I48" t="s">
        <v>5468</v>
      </c>
      <c r="J48" t="s">
        <v>1915</v>
      </c>
      <c r="K48">
        <v>530000</v>
      </c>
      <c r="L48">
        <v>0</v>
      </c>
      <c r="M48">
        <v>13250</v>
      </c>
      <c r="N48">
        <v>0</v>
      </c>
      <c r="O48">
        <v>802</v>
      </c>
      <c r="P48">
        <v>112</v>
      </c>
      <c r="Q48">
        <v>1</v>
      </c>
      <c r="R48">
        <v>0</v>
      </c>
      <c r="S48">
        <v>0</v>
      </c>
      <c r="T48" t="s">
        <v>5462</v>
      </c>
      <c r="U48" t="s">
        <v>7222</v>
      </c>
      <c r="V48">
        <v>40</v>
      </c>
      <c r="W48">
        <v>40</v>
      </c>
      <c r="X48">
        <v>22</v>
      </c>
      <c r="Y48" t="s">
        <v>4976</v>
      </c>
      <c r="Z48" t="s">
        <v>174</v>
      </c>
      <c r="AA48" t="s">
        <v>174</v>
      </c>
      <c r="AB48" t="s">
        <v>174</v>
      </c>
      <c r="AC48" t="s">
        <v>174</v>
      </c>
    </row>
    <row r="49" spans="1:29" x14ac:dyDescent="0.25">
      <c r="A49" t="s">
        <v>164</v>
      </c>
      <c r="B49" t="s">
        <v>5475</v>
      </c>
      <c r="C49" t="s">
        <v>174</v>
      </c>
      <c r="D49" t="s">
        <v>8</v>
      </c>
      <c r="E49" t="s">
        <v>1914</v>
      </c>
      <c r="F49" t="s">
        <v>5476</v>
      </c>
      <c r="G49" t="s">
        <v>4966</v>
      </c>
      <c r="H49" t="s">
        <v>48</v>
      </c>
      <c r="I49" t="s">
        <v>5477</v>
      </c>
      <c r="J49" t="s">
        <v>1915</v>
      </c>
      <c r="K49">
        <v>1700000</v>
      </c>
      <c r="L49">
        <v>0</v>
      </c>
      <c r="M49">
        <v>10000</v>
      </c>
      <c r="N49">
        <v>0</v>
      </c>
      <c r="O49">
        <v>3300</v>
      </c>
      <c r="P49">
        <v>550</v>
      </c>
      <c r="Q49">
        <v>3</v>
      </c>
      <c r="R49">
        <v>1</v>
      </c>
      <c r="S49">
        <v>1</v>
      </c>
      <c r="T49" t="s">
        <v>5473</v>
      </c>
      <c r="U49" t="s">
        <v>7222</v>
      </c>
      <c r="V49">
        <v>170</v>
      </c>
      <c r="W49">
        <v>170</v>
      </c>
      <c r="X49">
        <v>29</v>
      </c>
      <c r="Y49" t="s">
        <v>4976</v>
      </c>
      <c r="Z49" t="s">
        <v>174</v>
      </c>
      <c r="AA49" t="s">
        <v>174</v>
      </c>
      <c r="AB49" t="s">
        <v>174</v>
      </c>
      <c r="AC49" t="s">
        <v>174</v>
      </c>
    </row>
    <row r="50" spans="1:29" x14ac:dyDescent="0.25">
      <c r="A50" t="s">
        <v>164</v>
      </c>
      <c r="B50" t="s">
        <v>5470</v>
      </c>
      <c r="C50" t="s">
        <v>174</v>
      </c>
      <c r="D50" t="s">
        <v>8</v>
      </c>
      <c r="E50" t="s">
        <v>1914</v>
      </c>
      <c r="F50" t="s">
        <v>5471</v>
      </c>
      <c r="G50" t="s">
        <v>5428</v>
      </c>
      <c r="H50" t="s">
        <v>14</v>
      </c>
      <c r="I50" t="s">
        <v>5472</v>
      </c>
      <c r="J50" t="s">
        <v>1915</v>
      </c>
      <c r="K50">
        <v>590000</v>
      </c>
      <c r="L50">
        <v>0</v>
      </c>
      <c r="M50">
        <v>9218.75</v>
      </c>
      <c r="N50">
        <v>0</v>
      </c>
      <c r="O50">
        <v>600</v>
      </c>
      <c r="P50">
        <v>112</v>
      </c>
      <c r="Q50">
        <v>2</v>
      </c>
      <c r="R50">
        <v>1</v>
      </c>
      <c r="S50">
        <v>1</v>
      </c>
      <c r="T50" t="s">
        <v>5473</v>
      </c>
      <c r="U50" t="s">
        <v>7222</v>
      </c>
      <c r="V50">
        <v>64</v>
      </c>
      <c r="W50">
        <v>64</v>
      </c>
      <c r="X50">
        <v>37</v>
      </c>
      <c r="Y50" t="s">
        <v>4976</v>
      </c>
      <c r="Z50" t="s">
        <v>174</v>
      </c>
      <c r="AA50" t="s">
        <v>174</v>
      </c>
      <c r="AB50" t="s">
        <v>174</v>
      </c>
      <c r="AC50" t="s">
        <v>174</v>
      </c>
    </row>
    <row r="51" spans="1:29" x14ac:dyDescent="0.25">
      <c r="A51" t="s">
        <v>164</v>
      </c>
      <c r="B51" t="s">
        <v>5481</v>
      </c>
      <c r="C51" t="s">
        <v>174</v>
      </c>
      <c r="D51" t="s">
        <v>8</v>
      </c>
      <c r="E51" t="s">
        <v>1914</v>
      </c>
      <c r="F51" t="s">
        <v>5482</v>
      </c>
      <c r="G51" t="s">
        <v>4720</v>
      </c>
      <c r="H51" t="s">
        <v>48</v>
      </c>
      <c r="I51" t="s">
        <v>5483</v>
      </c>
      <c r="J51" t="s">
        <v>1915</v>
      </c>
      <c r="K51">
        <v>395000</v>
      </c>
      <c r="L51">
        <v>0</v>
      </c>
      <c r="M51">
        <v>11285.71</v>
      </c>
      <c r="N51">
        <v>0</v>
      </c>
      <c r="O51">
        <v>620</v>
      </c>
      <c r="P51">
        <v>108</v>
      </c>
      <c r="Q51">
        <v>1</v>
      </c>
      <c r="R51">
        <v>0</v>
      </c>
      <c r="S51">
        <v>0</v>
      </c>
      <c r="T51" t="s">
        <v>5441</v>
      </c>
      <c r="U51" t="s">
        <v>7222</v>
      </c>
      <c r="V51">
        <v>35</v>
      </c>
      <c r="W51">
        <v>35</v>
      </c>
      <c r="X51">
        <v>15</v>
      </c>
      <c r="Y51" t="s">
        <v>4976</v>
      </c>
      <c r="Z51" t="s">
        <v>174</v>
      </c>
      <c r="AA51" t="s">
        <v>174</v>
      </c>
      <c r="AB51" t="s">
        <v>174</v>
      </c>
      <c r="AC51" t="s">
        <v>174</v>
      </c>
    </row>
    <row r="52" spans="1:29" x14ac:dyDescent="0.25">
      <c r="A52" t="s">
        <v>164</v>
      </c>
      <c r="B52" t="s">
        <v>6343</v>
      </c>
      <c r="C52" t="s">
        <v>174</v>
      </c>
      <c r="D52" t="s">
        <v>8</v>
      </c>
      <c r="E52" t="s">
        <v>1914</v>
      </c>
      <c r="F52" t="s">
        <v>6344</v>
      </c>
      <c r="G52" t="s">
        <v>4740</v>
      </c>
      <c r="H52" t="s">
        <v>54</v>
      </c>
      <c r="I52" t="s">
        <v>6345</v>
      </c>
      <c r="J52" t="s">
        <v>1915</v>
      </c>
      <c r="K52">
        <v>590000</v>
      </c>
      <c r="L52">
        <v>0</v>
      </c>
      <c r="M52">
        <v>7866.67</v>
      </c>
      <c r="N52">
        <v>0</v>
      </c>
      <c r="O52">
        <v>750</v>
      </c>
      <c r="P52">
        <v>150.5</v>
      </c>
      <c r="Q52">
        <v>3</v>
      </c>
      <c r="R52">
        <v>0</v>
      </c>
      <c r="S52">
        <v>0</v>
      </c>
      <c r="T52" t="s">
        <v>4993</v>
      </c>
      <c r="U52" t="s">
        <v>7222</v>
      </c>
      <c r="V52">
        <v>75</v>
      </c>
      <c r="W52">
        <v>75</v>
      </c>
      <c r="X52">
        <v>20</v>
      </c>
      <c r="Y52" t="s">
        <v>4976</v>
      </c>
      <c r="Z52" t="s">
        <v>174</v>
      </c>
      <c r="AA52" t="s">
        <v>174</v>
      </c>
      <c r="AB52" t="s">
        <v>174</v>
      </c>
      <c r="AC52" t="s">
        <v>174</v>
      </c>
    </row>
    <row r="53" spans="1:29" x14ac:dyDescent="0.25">
      <c r="A53" t="s">
        <v>164</v>
      </c>
      <c r="B53" t="s">
        <v>6356</v>
      </c>
      <c r="C53" t="s">
        <v>174</v>
      </c>
      <c r="D53" t="s">
        <v>8</v>
      </c>
      <c r="E53" t="s">
        <v>1914</v>
      </c>
      <c r="F53" t="s">
        <v>6357</v>
      </c>
      <c r="G53" t="s">
        <v>6358</v>
      </c>
      <c r="H53" t="s">
        <v>48</v>
      </c>
      <c r="I53" t="s">
        <v>6359</v>
      </c>
      <c r="J53" t="s">
        <v>1915</v>
      </c>
      <c r="K53">
        <v>690000</v>
      </c>
      <c r="L53">
        <v>0</v>
      </c>
      <c r="M53">
        <v>11500</v>
      </c>
      <c r="N53">
        <v>0</v>
      </c>
      <c r="O53">
        <v>900</v>
      </c>
      <c r="P53">
        <v>95</v>
      </c>
      <c r="Q53">
        <v>1</v>
      </c>
      <c r="R53">
        <v>0</v>
      </c>
      <c r="S53">
        <v>1</v>
      </c>
      <c r="T53" t="s">
        <v>6341</v>
      </c>
      <c r="U53" t="s">
        <v>7222</v>
      </c>
      <c r="V53">
        <v>60</v>
      </c>
      <c r="W53">
        <v>60</v>
      </c>
      <c r="X53">
        <v>33</v>
      </c>
      <c r="Y53" t="s">
        <v>4976</v>
      </c>
      <c r="Z53" t="s">
        <v>174</v>
      </c>
      <c r="AA53" t="s">
        <v>174</v>
      </c>
      <c r="AB53" t="s">
        <v>174</v>
      </c>
      <c r="AC53" t="s">
        <v>174</v>
      </c>
    </row>
    <row r="54" spans="1:29" x14ac:dyDescent="0.25">
      <c r="A54" t="s">
        <v>164</v>
      </c>
      <c r="B54" t="s">
        <v>6360</v>
      </c>
      <c r="C54" t="s">
        <v>174</v>
      </c>
      <c r="D54" t="s">
        <v>8</v>
      </c>
      <c r="E54" t="s">
        <v>1914</v>
      </c>
      <c r="F54" t="s">
        <v>6361</v>
      </c>
      <c r="G54" t="s">
        <v>6362</v>
      </c>
      <c r="H54" t="s">
        <v>48</v>
      </c>
      <c r="I54" t="s">
        <v>6363</v>
      </c>
      <c r="J54" t="s">
        <v>1915</v>
      </c>
      <c r="K54">
        <v>560000</v>
      </c>
      <c r="L54">
        <v>0</v>
      </c>
      <c r="M54">
        <v>19310.34</v>
      </c>
      <c r="N54">
        <v>0</v>
      </c>
      <c r="O54">
        <v>466</v>
      </c>
      <c r="P54">
        <v>117</v>
      </c>
      <c r="Q54">
        <v>1</v>
      </c>
      <c r="R54">
        <v>0</v>
      </c>
      <c r="S54">
        <v>0</v>
      </c>
      <c r="T54" t="s">
        <v>6341</v>
      </c>
      <c r="U54" t="s">
        <v>7222</v>
      </c>
      <c r="V54">
        <v>29</v>
      </c>
      <c r="W54">
        <v>29</v>
      </c>
      <c r="X54">
        <v>21</v>
      </c>
      <c r="Y54" t="s">
        <v>4976</v>
      </c>
      <c r="Z54" t="s">
        <v>174</v>
      </c>
      <c r="AA54" t="s">
        <v>174</v>
      </c>
      <c r="AB54" t="s">
        <v>174</v>
      </c>
      <c r="AC54" t="s">
        <v>174</v>
      </c>
    </row>
    <row r="55" spans="1:29" x14ac:dyDescent="0.25">
      <c r="A55" t="s">
        <v>164</v>
      </c>
      <c r="B55" t="s">
        <v>4765</v>
      </c>
      <c r="C55" t="s">
        <v>174</v>
      </c>
      <c r="D55" t="s">
        <v>12</v>
      </c>
      <c r="E55" t="s">
        <v>1914</v>
      </c>
      <c r="F55" t="s">
        <v>6354</v>
      </c>
      <c r="G55" t="s">
        <v>174</v>
      </c>
      <c r="H55" t="s">
        <v>50</v>
      </c>
      <c r="I55" t="s">
        <v>50</v>
      </c>
      <c r="J55" t="s">
        <v>1915</v>
      </c>
      <c r="K55">
        <v>5900000</v>
      </c>
      <c r="L55">
        <v>0</v>
      </c>
      <c r="M55">
        <v>10986.96</v>
      </c>
      <c r="N55">
        <v>0</v>
      </c>
      <c r="O55">
        <v>0</v>
      </c>
      <c r="P55">
        <v>4689</v>
      </c>
      <c r="Q55">
        <v>4</v>
      </c>
      <c r="R55">
        <v>4</v>
      </c>
      <c r="S55">
        <v>2</v>
      </c>
      <c r="T55" t="s">
        <v>6355</v>
      </c>
      <c r="U55" t="s">
        <v>7234</v>
      </c>
      <c r="V55">
        <v>220</v>
      </c>
      <c r="W55">
        <v>537</v>
      </c>
      <c r="X55">
        <v>33</v>
      </c>
      <c r="Y55" t="s">
        <v>180</v>
      </c>
      <c r="Z55" t="s">
        <v>174</v>
      </c>
      <c r="AA55" t="s">
        <v>174</v>
      </c>
      <c r="AB55" t="s">
        <v>174</v>
      </c>
      <c r="AC55" t="s">
        <v>174</v>
      </c>
    </row>
    <row r="56" spans="1:29" x14ac:dyDescent="0.25">
      <c r="A56" t="s">
        <v>164</v>
      </c>
      <c r="B56" t="s">
        <v>6346</v>
      </c>
      <c r="C56" t="s">
        <v>174</v>
      </c>
      <c r="D56" t="s">
        <v>8</v>
      </c>
      <c r="E56" t="s">
        <v>1914</v>
      </c>
      <c r="F56" t="s">
        <v>6347</v>
      </c>
      <c r="G56" t="s">
        <v>6348</v>
      </c>
      <c r="H56" t="s">
        <v>62</v>
      </c>
      <c r="I56" t="s">
        <v>6349</v>
      </c>
      <c r="J56" t="s">
        <v>1915</v>
      </c>
      <c r="K56">
        <v>280000</v>
      </c>
      <c r="L56">
        <v>0</v>
      </c>
      <c r="M56">
        <v>11200</v>
      </c>
      <c r="N56">
        <v>0</v>
      </c>
      <c r="O56">
        <v>450</v>
      </c>
      <c r="P56">
        <v>0.01</v>
      </c>
      <c r="Q56">
        <v>1</v>
      </c>
      <c r="R56">
        <v>0</v>
      </c>
      <c r="S56">
        <v>0</v>
      </c>
      <c r="T56" t="s">
        <v>6331</v>
      </c>
      <c r="U56" t="s">
        <v>7175</v>
      </c>
      <c r="V56">
        <v>25</v>
      </c>
      <c r="W56">
        <v>25</v>
      </c>
      <c r="X56">
        <v>7</v>
      </c>
      <c r="Y56" t="s">
        <v>182</v>
      </c>
      <c r="Z56" t="s">
        <v>174</v>
      </c>
      <c r="AA56" t="s">
        <v>174</v>
      </c>
      <c r="AB56" t="s">
        <v>174</v>
      </c>
      <c r="AC56" t="s">
        <v>174</v>
      </c>
    </row>
    <row r="57" spans="1:29" x14ac:dyDescent="0.25">
      <c r="A57" t="s">
        <v>164</v>
      </c>
      <c r="B57" t="s">
        <v>4769</v>
      </c>
      <c r="C57" t="s">
        <v>174</v>
      </c>
      <c r="D57" t="s">
        <v>8</v>
      </c>
      <c r="E57" t="s">
        <v>1914</v>
      </c>
      <c r="F57" t="s">
        <v>4770</v>
      </c>
      <c r="G57" t="s">
        <v>4771</v>
      </c>
      <c r="H57" t="s">
        <v>52</v>
      </c>
      <c r="I57" t="s">
        <v>4772</v>
      </c>
      <c r="J57" t="s">
        <v>1915</v>
      </c>
      <c r="K57">
        <v>1100000</v>
      </c>
      <c r="L57">
        <v>0</v>
      </c>
      <c r="M57">
        <v>18032.79</v>
      </c>
      <c r="N57">
        <v>0</v>
      </c>
      <c r="O57">
        <v>839</v>
      </c>
      <c r="P57">
        <v>239.9</v>
      </c>
      <c r="Q57">
        <v>1</v>
      </c>
      <c r="R57">
        <v>0</v>
      </c>
      <c r="S57">
        <v>1</v>
      </c>
      <c r="T57" t="s">
        <v>4738</v>
      </c>
      <c r="U57" t="s">
        <v>7175</v>
      </c>
      <c r="V57">
        <v>61</v>
      </c>
      <c r="W57">
        <v>61</v>
      </c>
      <c r="X57">
        <v>23</v>
      </c>
      <c r="Y57" t="s">
        <v>4731</v>
      </c>
      <c r="Z57" t="s">
        <v>174</v>
      </c>
      <c r="AA57" t="s">
        <v>174</v>
      </c>
      <c r="AB57" t="s">
        <v>174</v>
      </c>
      <c r="AC57" t="s">
        <v>174</v>
      </c>
    </row>
    <row r="58" spans="1:29" x14ac:dyDescent="0.25">
      <c r="A58" t="s">
        <v>164</v>
      </c>
      <c r="B58" t="s">
        <v>4773</v>
      </c>
      <c r="C58" t="s">
        <v>174</v>
      </c>
      <c r="D58" t="s">
        <v>12</v>
      </c>
      <c r="E58" t="s">
        <v>1914</v>
      </c>
      <c r="F58" t="s">
        <v>4774</v>
      </c>
      <c r="G58" t="s">
        <v>174</v>
      </c>
      <c r="H58" t="s">
        <v>134</v>
      </c>
      <c r="I58" t="s">
        <v>174</v>
      </c>
      <c r="J58" t="s">
        <v>1915</v>
      </c>
      <c r="K58">
        <v>2500000</v>
      </c>
      <c r="L58">
        <v>0</v>
      </c>
      <c r="M58">
        <v>12135.92</v>
      </c>
      <c r="N58">
        <v>0</v>
      </c>
      <c r="O58">
        <v>0</v>
      </c>
      <c r="P58">
        <v>516</v>
      </c>
      <c r="Q58">
        <v>2</v>
      </c>
      <c r="R58">
        <v>0</v>
      </c>
      <c r="S58">
        <v>2</v>
      </c>
      <c r="T58" t="s">
        <v>4738</v>
      </c>
      <c r="U58" t="s">
        <v>7175</v>
      </c>
      <c r="V58">
        <v>1111</v>
      </c>
      <c r="W58">
        <v>206</v>
      </c>
      <c r="X58">
        <v>20</v>
      </c>
      <c r="Y58" t="s">
        <v>4731</v>
      </c>
      <c r="Z58" t="s">
        <v>174</v>
      </c>
      <c r="AA58" t="s">
        <v>174</v>
      </c>
      <c r="AB58" t="s">
        <v>174</v>
      </c>
      <c r="AC58" t="s">
        <v>174</v>
      </c>
    </row>
    <row r="59" spans="1:29" x14ac:dyDescent="0.25">
      <c r="A59" t="s">
        <v>164</v>
      </c>
      <c r="B59" t="s">
        <v>4947</v>
      </c>
      <c r="C59" t="s">
        <v>174</v>
      </c>
      <c r="D59" t="s">
        <v>8</v>
      </c>
      <c r="E59" t="s">
        <v>1914</v>
      </c>
      <c r="F59" t="s">
        <v>4954</v>
      </c>
      <c r="G59" t="s">
        <v>4933</v>
      </c>
      <c r="H59" t="s">
        <v>11</v>
      </c>
      <c r="I59" t="s">
        <v>4955</v>
      </c>
      <c r="J59" t="s">
        <v>1915</v>
      </c>
      <c r="K59">
        <v>2500000</v>
      </c>
      <c r="L59">
        <v>0</v>
      </c>
      <c r="M59">
        <v>13157.89</v>
      </c>
      <c r="N59">
        <v>0</v>
      </c>
      <c r="O59">
        <v>2500</v>
      </c>
      <c r="P59">
        <v>476</v>
      </c>
      <c r="Q59">
        <v>4</v>
      </c>
      <c r="R59">
        <v>2</v>
      </c>
      <c r="S59">
        <v>2</v>
      </c>
      <c r="T59" t="s">
        <v>4956</v>
      </c>
      <c r="U59" t="s">
        <v>7175</v>
      </c>
      <c r="V59">
        <v>190</v>
      </c>
      <c r="W59">
        <v>190</v>
      </c>
      <c r="X59">
        <v>28</v>
      </c>
      <c r="Y59" t="s">
        <v>182</v>
      </c>
      <c r="Z59" t="s">
        <v>174</v>
      </c>
      <c r="AA59" t="s">
        <v>174</v>
      </c>
      <c r="AB59" t="s">
        <v>174</v>
      </c>
      <c r="AC59" t="s">
        <v>174</v>
      </c>
    </row>
    <row r="60" spans="1:29" x14ac:dyDescent="0.25">
      <c r="A60" t="s">
        <v>164</v>
      </c>
      <c r="B60" t="s">
        <v>5484</v>
      </c>
      <c r="C60" t="s">
        <v>174</v>
      </c>
      <c r="D60" t="s">
        <v>8</v>
      </c>
      <c r="E60" t="s">
        <v>1914</v>
      </c>
      <c r="F60" t="s">
        <v>5479</v>
      </c>
      <c r="G60" t="s">
        <v>5460</v>
      </c>
      <c r="H60" t="s">
        <v>57</v>
      </c>
      <c r="I60" t="s">
        <v>5480</v>
      </c>
      <c r="J60" t="s">
        <v>1915</v>
      </c>
      <c r="K60">
        <v>0</v>
      </c>
      <c r="L60">
        <v>10500</v>
      </c>
      <c r="M60">
        <v>0</v>
      </c>
      <c r="N60">
        <v>75</v>
      </c>
      <c r="O60">
        <v>1649</v>
      </c>
      <c r="P60">
        <v>694</v>
      </c>
      <c r="Q60">
        <v>3</v>
      </c>
      <c r="R60">
        <v>1</v>
      </c>
      <c r="S60">
        <v>1</v>
      </c>
      <c r="T60" t="s">
        <v>4971</v>
      </c>
      <c r="U60" t="s">
        <v>7175</v>
      </c>
      <c r="V60">
        <v>140</v>
      </c>
      <c r="W60">
        <v>140</v>
      </c>
      <c r="X60">
        <v>16</v>
      </c>
      <c r="Y60" t="s">
        <v>182</v>
      </c>
      <c r="Z60" t="s">
        <v>174</v>
      </c>
      <c r="AA60" t="s">
        <v>174</v>
      </c>
      <c r="AB60" t="s">
        <v>174</v>
      </c>
      <c r="AC60" t="s">
        <v>174</v>
      </c>
    </row>
    <row r="61" spans="1:29" x14ac:dyDescent="0.25">
      <c r="A61" t="s">
        <v>164</v>
      </c>
      <c r="B61" t="s">
        <v>5478</v>
      </c>
      <c r="C61" t="s">
        <v>174</v>
      </c>
      <c r="D61" t="s">
        <v>8</v>
      </c>
      <c r="E61" t="s">
        <v>1914</v>
      </c>
      <c r="F61" t="s">
        <v>5479</v>
      </c>
      <c r="G61" t="s">
        <v>5395</v>
      </c>
      <c r="H61" t="s">
        <v>57</v>
      </c>
      <c r="I61" t="s">
        <v>5480</v>
      </c>
      <c r="J61" t="s">
        <v>1915</v>
      </c>
      <c r="K61">
        <v>0</v>
      </c>
      <c r="L61">
        <v>9600</v>
      </c>
      <c r="M61">
        <v>0</v>
      </c>
      <c r="N61">
        <v>86.49</v>
      </c>
      <c r="O61">
        <v>1310</v>
      </c>
      <c r="P61">
        <v>513.4</v>
      </c>
      <c r="Q61">
        <v>2</v>
      </c>
      <c r="R61">
        <v>0</v>
      </c>
      <c r="S61">
        <v>1</v>
      </c>
      <c r="T61" t="s">
        <v>4969</v>
      </c>
      <c r="U61" t="s">
        <v>7175</v>
      </c>
      <c r="V61">
        <v>111</v>
      </c>
      <c r="W61">
        <v>111</v>
      </c>
      <c r="X61">
        <v>17</v>
      </c>
      <c r="Y61" t="s">
        <v>182</v>
      </c>
      <c r="Z61" t="s">
        <v>174</v>
      </c>
      <c r="AA61" t="s">
        <v>174</v>
      </c>
      <c r="AB61" t="s">
        <v>174</v>
      </c>
      <c r="AC61" t="s">
        <v>174</v>
      </c>
    </row>
    <row r="62" spans="1:29" x14ac:dyDescent="0.25">
      <c r="A62" t="s">
        <v>164</v>
      </c>
      <c r="B62" t="s">
        <v>5432</v>
      </c>
      <c r="C62" t="s">
        <v>174</v>
      </c>
      <c r="D62" t="s">
        <v>8</v>
      </c>
      <c r="E62" t="s">
        <v>1914</v>
      </c>
      <c r="F62" t="s">
        <v>5479</v>
      </c>
      <c r="G62" t="s">
        <v>4937</v>
      </c>
      <c r="H62" t="s">
        <v>57</v>
      </c>
      <c r="I62" t="s">
        <v>5480</v>
      </c>
      <c r="J62" t="s">
        <v>1915</v>
      </c>
      <c r="K62">
        <v>0</v>
      </c>
      <c r="L62">
        <v>10500</v>
      </c>
      <c r="M62">
        <v>0</v>
      </c>
      <c r="N62">
        <v>75</v>
      </c>
      <c r="O62">
        <v>1649.5</v>
      </c>
      <c r="P62">
        <v>694</v>
      </c>
      <c r="Q62">
        <v>3</v>
      </c>
      <c r="R62">
        <v>1</v>
      </c>
      <c r="S62">
        <v>1</v>
      </c>
      <c r="T62" t="s">
        <v>4969</v>
      </c>
      <c r="U62" t="s">
        <v>7175</v>
      </c>
      <c r="V62">
        <v>140</v>
      </c>
      <c r="W62">
        <v>140</v>
      </c>
      <c r="X62">
        <v>17</v>
      </c>
      <c r="Y62" t="s">
        <v>182</v>
      </c>
      <c r="Z62" t="s">
        <v>174</v>
      </c>
      <c r="AA62" t="s">
        <v>174</v>
      </c>
      <c r="AB62" t="s">
        <v>174</v>
      </c>
      <c r="AC62" t="s">
        <v>174</v>
      </c>
    </row>
    <row r="63" spans="1:29" x14ac:dyDescent="0.25">
      <c r="A63" t="s">
        <v>164</v>
      </c>
      <c r="B63" t="s">
        <v>5485</v>
      </c>
      <c r="C63" t="s">
        <v>174</v>
      </c>
      <c r="D63" t="s">
        <v>8</v>
      </c>
      <c r="E63" t="s">
        <v>1914</v>
      </c>
      <c r="F63" t="s">
        <v>5479</v>
      </c>
      <c r="G63" t="s">
        <v>4621</v>
      </c>
      <c r="H63" t="s">
        <v>57</v>
      </c>
      <c r="I63" t="s">
        <v>5480</v>
      </c>
      <c r="J63" t="s">
        <v>1915</v>
      </c>
      <c r="K63">
        <v>0</v>
      </c>
      <c r="L63">
        <v>10500</v>
      </c>
      <c r="M63">
        <v>0</v>
      </c>
      <c r="N63">
        <v>94.59</v>
      </c>
      <c r="O63">
        <v>1310.5999999999999</v>
      </c>
      <c r="P63">
        <v>564.70000000000005</v>
      </c>
      <c r="Q63">
        <v>2</v>
      </c>
      <c r="R63">
        <v>1</v>
      </c>
      <c r="S63">
        <v>1</v>
      </c>
      <c r="T63" t="s">
        <v>4969</v>
      </c>
      <c r="U63" t="s">
        <v>7175</v>
      </c>
      <c r="V63">
        <v>111</v>
      </c>
      <c r="W63">
        <v>111</v>
      </c>
      <c r="X63">
        <v>19</v>
      </c>
      <c r="Y63" t="s">
        <v>182</v>
      </c>
      <c r="Z63" t="s">
        <v>174</v>
      </c>
      <c r="AA63" t="s">
        <v>174</v>
      </c>
      <c r="AB63" t="s">
        <v>174</v>
      </c>
      <c r="AC63" t="s">
        <v>174</v>
      </c>
    </row>
    <row r="64" spans="1:29" x14ac:dyDescent="0.25">
      <c r="A64" t="s">
        <v>164</v>
      </c>
      <c r="B64" t="s">
        <v>5427</v>
      </c>
      <c r="C64" t="s">
        <v>174</v>
      </c>
      <c r="D64" t="s">
        <v>8</v>
      </c>
      <c r="E64" t="s">
        <v>1914</v>
      </c>
      <c r="F64" t="s">
        <v>5491</v>
      </c>
      <c r="G64" t="s">
        <v>5492</v>
      </c>
      <c r="H64" t="s">
        <v>11</v>
      </c>
      <c r="I64" t="s">
        <v>5493</v>
      </c>
      <c r="J64" t="s">
        <v>1915</v>
      </c>
      <c r="K64">
        <v>1030000</v>
      </c>
      <c r="L64">
        <v>0</v>
      </c>
      <c r="M64">
        <v>19807.689999999999</v>
      </c>
      <c r="N64">
        <v>0</v>
      </c>
      <c r="O64">
        <v>1253.33</v>
      </c>
      <c r="P64">
        <v>182.7</v>
      </c>
      <c r="Q64">
        <v>2</v>
      </c>
      <c r="R64">
        <v>0</v>
      </c>
      <c r="S64">
        <v>1</v>
      </c>
      <c r="T64" t="s">
        <v>5439</v>
      </c>
      <c r="U64" t="s">
        <v>7175</v>
      </c>
      <c r="V64">
        <v>52</v>
      </c>
      <c r="W64">
        <v>52</v>
      </c>
      <c r="X64">
        <v>18</v>
      </c>
      <c r="Y64" t="s">
        <v>182</v>
      </c>
      <c r="Z64" t="s">
        <v>174</v>
      </c>
      <c r="AA64" t="s">
        <v>174</v>
      </c>
      <c r="AB64" t="s">
        <v>174</v>
      </c>
      <c r="AC64" t="s">
        <v>174</v>
      </c>
    </row>
    <row r="65" spans="1:29" x14ac:dyDescent="0.25">
      <c r="A65" t="s">
        <v>164</v>
      </c>
      <c r="B65" t="s">
        <v>5759</v>
      </c>
      <c r="C65" t="s">
        <v>174</v>
      </c>
      <c r="D65" t="s">
        <v>133</v>
      </c>
      <c r="E65" t="s">
        <v>4712</v>
      </c>
      <c r="F65" t="s">
        <v>5760</v>
      </c>
      <c r="G65" t="s">
        <v>5761</v>
      </c>
      <c r="H65" t="s">
        <v>54</v>
      </c>
      <c r="I65" t="s">
        <v>5762</v>
      </c>
      <c r="J65" t="s">
        <v>1915</v>
      </c>
      <c r="K65">
        <v>300000</v>
      </c>
      <c r="L65">
        <v>1500</v>
      </c>
      <c r="M65">
        <v>4109.59</v>
      </c>
      <c r="N65">
        <v>20.55</v>
      </c>
      <c r="O65">
        <v>881.64</v>
      </c>
      <c r="P65">
        <v>320.60000000000002</v>
      </c>
      <c r="Q65">
        <v>0</v>
      </c>
      <c r="R65">
        <v>0</v>
      </c>
      <c r="S65">
        <v>0</v>
      </c>
      <c r="T65" t="s">
        <v>5763</v>
      </c>
      <c r="U65" t="s">
        <v>7235</v>
      </c>
      <c r="V65">
        <v>73</v>
      </c>
      <c r="W65">
        <v>73</v>
      </c>
      <c r="X65">
        <v>25</v>
      </c>
      <c r="Y65" t="s">
        <v>182</v>
      </c>
      <c r="Z65" t="s">
        <v>174</v>
      </c>
      <c r="AA65" t="s">
        <v>174</v>
      </c>
      <c r="AB65" t="s">
        <v>174</v>
      </c>
      <c r="AC65" t="s">
        <v>174</v>
      </c>
    </row>
    <row r="66" spans="1:29" x14ac:dyDescent="0.25">
      <c r="A66" t="s">
        <v>164</v>
      </c>
      <c r="B66" t="s">
        <v>6520</v>
      </c>
      <c r="C66" t="s">
        <v>174</v>
      </c>
      <c r="D66" t="s">
        <v>12</v>
      </c>
      <c r="E66" t="s">
        <v>1914</v>
      </c>
      <c r="F66" t="s">
        <v>6521</v>
      </c>
      <c r="G66" t="s">
        <v>6522</v>
      </c>
      <c r="H66" t="s">
        <v>53</v>
      </c>
      <c r="I66" t="s">
        <v>174</v>
      </c>
      <c r="J66" t="s">
        <v>1915</v>
      </c>
      <c r="K66">
        <v>3349000</v>
      </c>
      <c r="L66">
        <v>18000</v>
      </c>
      <c r="M66">
        <v>8543.3700000000008</v>
      </c>
      <c r="N66">
        <v>45.92</v>
      </c>
      <c r="O66">
        <v>0</v>
      </c>
      <c r="P66">
        <v>3000</v>
      </c>
      <c r="Q66">
        <v>4</v>
      </c>
      <c r="R66">
        <v>0</v>
      </c>
      <c r="S66">
        <v>0</v>
      </c>
      <c r="T66" t="s">
        <v>6519</v>
      </c>
      <c r="U66" t="s">
        <v>7236</v>
      </c>
      <c r="V66">
        <v>392</v>
      </c>
      <c r="W66">
        <v>392</v>
      </c>
      <c r="X66">
        <v>29</v>
      </c>
      <c r="Y66" t="s">
        <v>6491</v>
      </c>
      <c r="Z66" t="s">
        <v>174</v>
      </c>
      <c r="AA66" t="s">
        <v>174</v>
      </c>
      <c r="AB66" t="s">
        <v>174</v>
      </c>
      <c r="AC66" t="s">
        <v>174</v>
      </c>
    </row>
    <row r="67" spans="1:29" x14ac:dyDescent="0.25">
      <c r="A67" t="s">
        <v>164</v>
      </c>
      <c r="B67" t="s">
        <v>4920</v>
      </c>
      <c r="C67" t="s">
        <v>174</v>
      </c>
      <c r="D67" t="s">
        <v>8</v>
      </c>
      <c r="E67" t="s">
        <v>1914</v>
      </c>
      <c r="F67" t="s">
        <v>4729</v>
      </c>
      <c r="G67" t="s">
        <v>5228</v>
      </c>
      <c r="H67" t="s">
        <v>54</v>
      </c>
      <c r="I67" t="s">
        <v>4730</v>
      </c>
      <c r="J67" t="s">
        <v>1915</v>
      </c>
      <c r="K67">
        <v>0</v>
      </c>
      <c r="L67">
        <v>1150</v>
      </c>
      <c r="M67">
        <v>0</v>
      </c>
      <c r="N67">
        <v>19.170000000000002</v>
      </c>
      <c r="O67">
        <v>692.79</v>
      </c>
      <c r="P67">
        <v>296.89999999999998</v>
      </c>
      <c r="Q67">
        <v>1</v>
      </c>
      <c r="R67">
        <v>0</v>
      </c>
      <c r="S67">
        <v>0</v>
      </c>
      <c r="T67" t="s">
        <v>7237</v>
      </c>
      <c r="U67" t="s">
        <v>7238</v>
      </c>
      <c r="V67">
        <v>60</v>
      </c>
      <c r="W67">
        <v>60</v>
      </c>
      <c r="X67">
        <v>6</v>
      </c>
      <c r="Y67" t="s">
        <v>4731</v>
      </c>
      <c r="Z67" t="s">
        <v>174</v>
      </c>
      <c r="AA67" t="s">
        <v>174</v>
      </c>
      <c r="AB67" t="s">
        <v>5210</v>
      </c>
      <c r="AC67" t="s">
        <v>174</v>
      </c>
    </row>
    <row r="68" spans="1:29" x14ac:dyDescent="0.25">
      <c r="A68" t="s">
        <v>164</v>
      </c>
      <c r="B68" t="s">
        <v>4932</v>
      </c>
      <c r="C68" t="s">
        <v>174</v>
      </c>
      <c r="D68" t="s">
        <v>133</v>
      </c>
      <c r="E68" t="s">
        <v>4712</v>
      </c>
      <c r="F68" t="s">
        <v>7239</v>
      </c>
      <c r="G68" t="s">
        <v>4764</v>
      </c>
      <c r="H68" t="s">
        <v>54</v>
      </c>
      <c r="I68" t="s">
        <v>7240</v>
      </c>
      <c r="J68" t="s">
        <v>1915</v>
      </c>
      <c r="K68">
        <v>0</v>
      </c>
      <c r="L68">
        <v>1600</v>
      </c>
      <c r="M68">
        <v>0</v>
      </c>
      <c r="N68">
        <v>18.82</v>
      </c>
      <c r="O68">
        <v>979.26</v>
      </c>
      <c r="P68">
        <v>247</v>
      </c>
      <c r="Q68">
        <v>0</v>
      </c>
      <c r="R68">
        <v>0</v>
      </c>
      <c r="S68">
        <v>0</v>
      </c>
      <c r="T68" t="s">
        <v>7241</v>
      </c>
      <c r="U68" t="s">
        <v>7238</v>
      </c>
      <c r="V68">
        <v>85</v>
      </c>
      <c r="W68">
        <v>85</v>
      </c>
      <c r="X68">
        <v>22</v>
      </c>
      <c r="Y68" t="s">
        <v>4731</v>
      </c>
      <c r="Z68" t="s">
        <v>174</v>
      </c>
      <c r="AA68" t="s">
        <v>174</v>
      </c>
      <c r="AB68" t="s">
        <v>174</v>
      </c>
      <c r="AC68" t="s">
        <v>174</v>
      </c>
    </row>
    <row r="69" spans="1:29" x14ac:dyDescent="0.25">
      <c r="A69" t="s">
        <v>164</v>
      </c>
      <c r="B69" t="s">
        <v>5766</v>
      </c>
      <c r="C69" t="s">
        <v>174</v>
      </c>
      <c r="D69" t="s">
        <v>8</v>
      </c>
      <c r="E69" t="s">
        <v>1914</v>
      </c>
      <c r="F69" t="s">
        <v>5767</v>
      </c>
      <c r="G69" t="s">
        <v>4721</v>
      </c>
      <c r="H69" t="s">
        <v>62</v>
      </c>
      <c r="I69" t="s">
        <v>5768</v>
      </c>
      <c r="J69" t="s">
        <v>1915</v>
      </c>
      <c r="K69">
        <v>6600000</v>
      </c>
      <c r="L69">
        <v>0</v>
      </c>
      <c r="M69">
        <v>10679.61</v>
      </c>
      <c r="N69">
        <v>0</v>
      </c>
      <c r="O69">
        <v>4600</v>
      </c>
      <c r="P69">
        <v>1962</v>
      </c>
      <c r="Q69">
        <v>5</v>
      </c>
      <c r="R69">
        <v>2</v>
      </c>
      <c r="S69">
        <v>1</v>
      </c>
      <c r="T69" t="s">
        <v>5769</v>
      </c>
      <c r="U69" t="s">
        <v>7238</v>
      </c>
      <c r="V69">
        <v>618</v>
      </c>
      <c r="W69">
        <v>618</v>
      </c>
      <c r="X69">
        <v>24</v>
      </c>
      <c r="Y69" t="s">
        <v>182</v>
      </c>
      <c r="Z69" t="s">
        <v>174</v>
      </c>
      <c r="AA69" t="s">
        <v>174</v>
      </c>
      <c r="AB69" t="s">
        <v>174</v>
      </c>
      <c r="AC69" t="s">
        <v>174</v>
      </c>
    </row>
    <row r="70" spans="1:29" x14ac:dyDescent="0.25">
      <c r="A70" t="s">
        <v>164</v>
      </c>
      <c r="B70" t="s">
        <v>4973</v>
      </c>
      <c r="C70" t="s">
        <v>174</v>
      </c>
      <c r="D70" t="s">
        <v>59</v>
      </c>
      <c r="E70" t="s">
        <v>4712</v>
      </c>
      <c r="F70" t="s">
        <v>7242</v>
      </c>
      <c r="G70" t="s">
        <v>7243</v>
      </c>
      <c r="H70" t="s">
        <v>48</v>
      </c>
      <c r="I70" t="s">
        <v>174</v>
      </c>
      <c r="J70" t="s">
        <v>1915</v>
      </c>
      <c r="K70">
        <v>1500000</v>
      </c>
      <c r="L70">
        <v>0</v>
      </c>
      <c r="M70">
        <v>18292.68</v>
      </c>
      <c r="N70">
        <v>0</v>
      </c>
      <c r="O70">
        <v>0.11</v>
      </c>
      <c r="P70">
        <v>900</v>
      </c>
      <c r="Q70">
        <v>0</v>
      </c>
      <c r="R70">
        <v>0</v>
      </c>
      <c r="S70">
        <v>0</v>
      </c>
      <c r="T70" t="s">
        <v>7244</v>
      </c>
      <c r="U70" t="s">
        <v>7245</v>
      </c>
      <c r="V70">
        <v>82</v>
      </c>
      <c r="W70">
        <v>82</v>
      </c>
      <c r="X70">
        <v>5</v>
      </c>
      <c r="Y70" t="s">
        <v>182</v>
      </c>
      <c r="Z70" t="s">
        <v>174</v>
      </c>
      <c r="AA70" t="s">
        <v>174</v>
      </c>
      <c r="AB70" t="s">
        <v>174</v>
      </c>
      <c r="AC70" t="s">
        <v>174</v>
      </c>
    </row>
    <row r="71" spans="1:29" x14ac:dyDescent="0.25">
      <c r="A71" t="s">
        <v>164</v>
      </c>
      <c r="B71" t="s">
        <v>7246</v>
      </c>
      <c r="C71" t="s">
        <v>174</v>
      </c>
      <c r="D71" t="s">
        <v>133</v>
      </c>
      <c r="E71" t="s">
        <v>4712</v>
      </c>
      <c r="F71" t="s">
        <v>7247</v>
      </c>
      <c r="G71" t="s">
        <v>2720</v>
      </c>
      <c r="H71" t="s">
        <v>54</v>
      </c>
      <c r="I71" t="s">
        <v>7248</v>
      </c>
      <c r="J71" t="s">
        <v>1915</v>
      </c>
      <c r="K71">
        <v>138000</v>
      </c>
      <c r="L71">
        <v>0</v>
      </c>
      <c r="M71">
        <v>4928.57</v>
      </c>
      <c r="N71">
        <v>0</v>
      </c>
      <c r="O71">
        <v>309</v>
      </c>
      <c r="P71">
        <v>146.30000000000001</v>
      </c>
      <c r="Q71">
        <v>0</v>
      </c>
      <c r="R71">
        <v>0</v>
      </c>
      <c r="S71">
        <v>0</v>
      </c>
      <c r="T71" t="s">
        <v>7249</v>
      </c>
      <c r="U71" t="s">
        <v>7245</v>
      </c>
      <c r="V71">
        <v>28</v>
      </c>
      <c r="W71">
        <v>28</v>
      </c>
      <c r="X71">
        <v>21</v>
      </c>
      <c r="Y71" t="s">
        <v>182</v>
      </c>
      <c r="Z71" t="s">
        <v>174</v>
      </c>
      <c r="AA71" t="s">
        <v>174</v>
      </c>
      <c r="AB71" t="s">
        <v>174</v>
      </c>
      <c r="AC71" t="s">
        <v>174</v>
      </c>
    </row>
    <row r="72" spans="1:29" x14ac:dyDescent="0.25">
      <c r="A72" t="s">
        <v>164</v>
      </c>
      <c r="B72" t="s">
        <v>7250</v>
      </c>
      <c r="C72" t="s">
        <v>174</v>
      </c>
      <c r="D72" t="s">
        <v>139</v>
      </c>
      <c r="E72" t="s">
        <v>4712</v>
      </c>
      <c r="F72" t="s">
        <v>7251</v>
      </c>
      <c r="G72" t="s">
        <v>174</v>
      </c>
      <c r="H72" t="s">
        <v>2632</v>
      </c>
      <c r="I72" t="s">
        <v>174</v>
      </c>
      <c r="J72" t="s">
        <v>1915</v>
      </c>
      <c r="K72">
        <v>3150000</v>
      </c>
      <c r="L72">
        <v>0</v>
      </c>
      <c r="M72">
        <v>1575</v>
      </c>
      <c r="N72">
        <v>0</v>
      </c>
      <c r="O72">
        <v>0</v>
      </c>
      <c r="P72">
        <v>3985.9</v>
      </c>
      <c r="Q72">
        <v>0</v>
      </c>
      <c r="R72">
        <v>0</v>
      </c>
      <c r="S72">
        <v>0</v>
      </c>
      <c r="T72" t="s">
        <v>7245</v>
      </c>
      <c r="U72" t="s">
        <v>7245</v>
      </c>
      <c r="V72">
        <v>2000</v>
      </c>
      <c r="W72">
        <v>2000</v>
      </c>
      <c r="X72">
        <v>40</v>
      </c>
      <c r="Y72" t="s">
        <v>182</v>
      </c>
      <c r="Z72" t="s">
        <v>174</v>
      </c>
      <c r="AA72" t="s">
        <v>174</v>
      </c>
      <c r="AB72" t="s">
        <v>174</v>
      </c>
      <c r="AC72" t="s">
        <v>174</v>
      </c>
    </row>
    <row r="73" spans="1:29" x14ac:dyDescent="0.25">
      <c r="A73" t="s">
        <v>164</v>
      </c>
      <c r="B73" t="s">
        <v>5765</v>
      </c>
      <c r="C73" t="s">
        <v>174</v>
      </c>
      <c r="D73" t="s">
        <v>51</v>
      </c>
      <c r="E73" t="s">
        <v>1914</v>
      </c>
      <c r="F73" t="s">
        <v>6530</v>
      </c>
      <c r="G73" t="s">
        <v>4721</v>
      </c>
      <c r="H73" t="s">
        <v>48</v>
      </c>
      <c r="I73" t="s">
        <v>6531</v>
      </c>
      <c r="J73" t="s">
        <v>1915</v>
      </c>
      <c r="K73">
        <v>1750000</v>
      </c>
      <c r="L73">
        <v>0</v>
      </c>
      <c r="M73">
        <v>8928.57</v>
      </c>
      <c r="N73">
        <v>0</v>
      </c>
      <c r="O73">
        <v>1960</v>
      </c>
      <c r="P73">
        <v>303</v>
      </c>
      <c r="Q73">
        <v>3</v>
      </c>
      <c r="R73">
        <v>2</v>
      </c>
      <c r="S73">
        <v>1</v>
      </c>
      <c r="T73" t="s">
        <v>5758</v>
      </c>
      <c r="U73" t="s">
        <v>7245</v>
      </c>
      <c r="V73">
        <v>196</v>
      </c>
      <c r="W73">
        <v>196</v>
      </c>
      <c r="X73">
        <v>56</v>
      </c>
      <c r="Y73" t="s">
        <v>182</v>
      </c>
      <c r="Z73" t="s">
        <v>174</v>
      </c>
      <c r="AA73" t="s">
        <v>174</v>
      </c>
      <c r="AB73" t="s">
        <v>174</v>
      </c>
      <c r="AC73" t="s">
        <v>174</v>
      </c>
    </row>
    <row r="74" spans="1:29" x14ac:dyDescent="0.25">
      <c r="A74" t="s">
        <v>164</v>
      </c>
      <c r="B74" t="s">
        <v>7252</v>
      </c>
      <c r="C74" t="s">
        <v>174</v>
      </c>
      <c r="D74" t="s">
        <v>8</v>
      </c>
      <c r="E74" t="s">
        <v>1914</v>
      </c>
      <c r="F74" t="s">
        <v>7253</v>
      </c>
      <c r="G74" t="s">
        <v>4720</v>
      </c>
      <c r="H74" t="s">
        <v>53</v>
      </c>
      <c r="I74" t="s">
        <v>7254</v>
      </c>
      <c r="J74" t="s">
        <v>1915</v>
      </c>
      <c r="K74">
        <v>850000</v>
      </c>
      <c r="L74">
        <v>0</v>
      </c>
      <c r="M74">
        <v>9550.56</v>
      </c>
      <c r="N74">
        <v>0</v>
      </c>
      <c r="O74">
        <v>290</v>
      </c>
      <c r="P74">
        <v>214</v>
      </c>
      <c r="Q74">
        <v>3</v>
      </c>
      <c r="R74">
        <v>0</v>
      </c>
      <c r="S74">
        <v>0</v>
      </c>
      <c r="T74" t="s">
        <v>7245</v>
      </c>
      <c r="U74" t="s">
        <v>7245</v>
      </c>
      <c r="V74">
        <v>89</v>
      </c>
      <c r="W74">
        <v>89</v>
      </c>
      <c r="X74">
        <v>29</v>
      </c>
      <c r="Y74" t="s">
        <v>182</v>
      </c>
      <c r="Z74" t="s">
        <v>174</v>
      </c>
      <c r="AA74" t="s">
        <v>174</v>
      </c>
      <c r="AB74" t="s">
        <v>174</v>
      </c>
      <c r="AC74" t="s">
        <v>174</v>
      </c>
    </row>
    <row r="75" spans="1:29" x14ac:dyDescent="0.25">
      <c r="A75" t="s">
        <v>164</v>
      </c>
      <c r="B75" t="s">
        <v>4766</v>
      </c>
      <c r="C75" t="s">
        <v>174</v>
      </c>
      <c r="D75" t="s">
        <v>133</v>
      </c>
      <c r="E75" t="s">
        <v>4712</v>
      </c>
      <c r="F75" t="s">
        <v>6527</v>
      </c>
      <c r="G75" t="s">
        <v>6528</v>
      </c>
      <c r="H75" t="s">
        <v>54</v>
      </c>
      <c r="I75" t="s">
        <v>6529</v>
      </c>
      <c r="J75" t="s">
        <v>1915</v>
      </c>
      <c r="K75">
        <v>0</v>
      </c>
      <c r="L75">
        <v>3500</v>
      </c>
      <c r="M75">
        <v>0</v>
      </c>
      <c r="N75">
        <v>11.99</v>
      </c>
      <c r="O75">
        <v>4225</v>
      </c>
      <c r="P75">
        <v>1334.6</v>
      </c>
      <c r="Q75">
        <v>0</v>
      </c>
      <c r="R75">
        <v>0</v>
      </c>
      <c r="S75">
        <v>0</v>
      </c>
      <c r="T75" t="s">
        <v>5764</v>
      </c>
      <c r="U75" t="s">
        <v>7245</v>
      </c>
      <c r="V75">
        <v>292</v>
      </c>
      <c r="W75">
        <v>292</v>
      </c>
      <c r="X75">
        <v>35</v>
      </c>
      <c r="Y75" t="s">
        <v>182</v>
      </c>
      <c r="Z75" t="s">
        <v>174</v>
      </c>
      <c r="AA75" t="s">
        <v>174</v>
      </c>
      <c r="AB75" t="s">
        <v>174</v>
      </c>
      <c r="AC75" t="s">
        <v>174</v>
      </c>
    </row>
    <row r="76" spans="1:29" x14ac:dyDescent="0.25">
      <c r="A76" t="s">
        <v>164</v>
      </c>
      <c r="B76" t="s">
        <v>6299</v>
      </c>
      <c r="C76" t="s">
        <v>174</v>
      </c>
      <c r="D76" t="s">
        <v>59</v>
      </c>
      <c r="E76" t="s">
        <v>4712</v>
      </c>
      <c r="F76" t="s">
        <v>6342</v>
      </c>
      <c r="G76" t="s">
        <v>5224</v>
      </c>
      <c r="H76" t="s">
        <v>165</v>
      </c>
      <c r="I76" t="s">
        <v>6313</v>
      </c>
      <c r="J76" t="s">
        <v>1915</v>
      </c>
      <c r="K76">
        <v>0</v>
      </c>
      <c r="L76">
        <v>38000</v>
      </c>
      <c r="M76">
        <v>0</v>
      </c>
      <c r="N76">
        <v>131.03</v>
      </c>
      <c r="O76">
        <v>3000</v>
      </c>
      <c r="P76">
        <v>2479</v>
      </c>
      <c r="Q76">
        <v>0</v>
      </c>
      <c r="R76">
        <v>0</v>
      </c>
      <c r="S76">
        <v>2</v>
      </c>
      <c r="T76" t="s">
        <v>6314</v>
      </c>
      <c r="U76" t="s">
        <v>7245</v>
      </c>
      <c r="V76">
        <v>290</v>
      </c>
      <c r="W76">
        <v>290</v>
      </c>
      <c r="X76">
        <v>22</v>
      </c>
      <c r="Y76" t="s">
        <v>182</v>
      </c>
      <c r="Z76" t="s">
        <v>174</v>
      </c>
      <c r="AA76" t="s">
        <v>174</v>
      </c>
      <c r="AB76" t="s">
        <v>174</v>
      </c>
      <c r="AC76" t="s">
        <v>174</v>
      </c>
    </row>
    <row r="77" spans="1:29" x14ac:dyDescent="0.25">
      <c r="A77" t="s">
        <v>164</v>
      </c>
      <c r="B77" t="s">
        <v>7255</v>
      </c>
      <c r="C77" t="s">
        <v>174</v>
      </c>
      <c r="D77" t="s">
        <v>51</v>
      </c>
      <c r="E77" t="s">
        <v>1914</v>
      </c>
      <c r="F77" t="s">
        <v>7256</v>
      </c>
      <c r="G77" t="s">
        <v>7257</v>
      </c>
      <c r="H77" t="s">
        <v>66</v>
      </c>
      <c r="I77" t="s">
        <v>7258</v>
      </c>
      <c r="J77" t="s">
        <v>1915</v>
      </c>
      <c r="K77">
        <v>1500000</v>
      </c>
      <c r="L77">
        <v>0</v>
      </c>
      <c r="M77">
        <v>10000</v>
      </c>
      <c r="N77">
        <v>0</v>
      </c>
      <c r="O77">
        <v>1713</v>
      </c>
      <c r="P77">
        <v>276.5</v>
      </c>
      <c r="Q77">
        <v>3</v>
      </c>
      <c r="R77">
        <v>0</v>
      </c>
      <c r="S77">
        <v>2</v>
      </c>
      <c r="T77" t="s">
        <v>7259</v>
      </c>
      <c r="U77" t="s">
        <v>7245</v>
      </c>
      <c r="V77">
        <v>150</v>
      </c>
      <c r="W77">
        <v>150</v>
      </c>
      <c r="X77">
        <v>28</v>
      </c>
      <c r="Y77" t="s">
        <v>182</v>
      </c>
      <c r="Z77" t="s">
        <v>174</v>
      </c>
      <c r="AA77" t="s">
        <v>174</v>
      </c>
      <c r="AB77" t="s">
        <v>174</v>
      </c>
      <c r="AC77" t="s">
        <v>174</v>
      </c>
    </row>
    <row r="78" spans="1:29" x14ac:dyDescent="0.25">
      <c r="A78" t="s">
        <v>164</v>
      </c>
      <c r="B78" t="s">
        <v>6243</v>
      </c>
      <c r="C78" t="s">
        <v>174</v>
      </c>
      <c r="D78" t="s">
        <v>8</v>
      </c>
      <c r="E78" t="s">
        <v>1914</v>
      </c>
      <c r="F78" t="s">
        <v>6247</v>
      </c>
      <c r="G78" t="s">
        <v>4721</v>
      </c>
      <c r="H78" t="s">
        <v>48</v>
      </c>
      <c r="I78" t="s">
        <v>6248</v>
      </c>
      <c r="J78" t="s">
        <v>1915</v>
      </c>
      <c r="K78">
        <v>890000</v>
      </c>
      <c r="L78">
        <v>0</v>
      </c>
      <c r="M78">
        <v>11558.44</v>
      </c>
      <c r="N78">
        <v>0</v>
      </c>
      <c r="O78">
        <v>900</v>
      </c>
      <c r="P78">
        <v>226.5</v>
      </c>
      <c r="Q78">
        <v>2</v>
      </c>
      <c r="R78">
        <v>2</v>
      </c>
      <c r="S78">
        <v>0</v>
      </c>
      <c r="T78" t="s">
        <v>6249</v>
      </c>
      <c r="U78" t="s">
        <v>7245</v>
      </c>
      <c r="V78">
        <v>77</v>
      </c>
      <c r="W78">
        <v>77</v>
      </c>
      <c r="X78">
        <v>27</v>
      </c>
      <c r="Y78" t="s">
        <v>182</v>
      </c>
      <c r="Z78" t="s">
        <v>174</v>
      </c>
      <c r="AA78" t="s">
        <v>174</v>
      </c>
      <c r="AB78" t="s">
        <v>174</v>
      </c>
      <c r="AC78" t="s">
        <v>174</v>
      </c>
    </row>
    <row r="79" spans="1:29" x14ac:dyDescent="0.25">
      <c r="A79" t="s">
        <v>164</v>
      </c>
      <c r="B79" t="s">
        <v>7260</v>
      </c>
      <c r="C79" t="s">
        <v>174</v>
      </c>
      <c r="D79" t="s">
        <v>4797</v>
      </c>
      <c r="E79" t="s">
        <v>4712</v>
      </c>
      <c r="F79" t="s">
        <v>7261</v>
      </c>
      <c r="G79" t="s">
        <v>174</v>
      </c>
      <c r="H79" t="s">
        <v>54</v>
      </c>
      <c r="I79" t="s">
        <v>174</v>
      </c>
      <c r="J79" t="s">
        <v>1915</v>
      </c>
      <c r="K79">
        <v>2797000</v>
      </c>
      <c r="L79">
        <v>0</v>
      </c>
      <c r="M79">
        <v>688.92</v>
      </c>
      <c r="N79">
        <v>0</v>
      </c>
      <c r="O79">
        <v>0</v>
      </c>
      <c r="P79">
        <v>0</v>
      </c>
      <c r="Q79">
        <v>0</v>
      </c>
      <c r="R79">
        <v>0</v>
      </c>
      <c r="S79">
        <v>60</v>
      </c>
      <c r="T79" t="s">
        <v>7262</v>
      </c>
      <c r="U79" t="s">
        <v>7263</v>
      </c>
      <c r="V79">
        <v>1100</v>
      </c>
      <c r="W79">
        <v>4060</v>
      </c>
      <c r="X79">
        <v>11</v>
      </c>
      <c r="Y79" t="s">
        <v>6515</v>
      </c>
      <c r="Z79" t="s">
        <v>174</v>
      </c>
      <c r="AA79" t="s">
        <v>174</v>
      </c>
      <c r="AB79" t="s">
        <v>174</v>
      </c>
      <c r="AC79" t="s">
        <v>174</v>
      </c>
    </row>
    <row r="80" spans="1:29" x14ac:dyDescent="0.25">
      <c r="A80" t="s">
        <v>164</v>
      </c>
      <c r="B80" t="s">
        <v>6500</v>
      </c>
      <c r="C80" t="s">
        <v>174</v>
      </c>
      <c r="D80" t="s">
        <v>51</v>
      </c>
      <c r="E80" t="s">
        <v>1914</v>
      </c>
      <c r="F80" t="s">
        <v>7264</v>
      </c>
      <c r="G80" t="s">
        <v>7257</v>
      </c>
      <c r="H80" t="s">
        <v>53</v>
      </c>
      <c r="I80" t="s">
        <v>7265</v>
      </c>
      <c r="J80" t="s">
        <v>1915</v>
      </c>
      <c r="K80">
        <v>0</v>
      </c>
      <c r="L80">
        <v>16000</v>
      </c>
      <c r="M80">
        <v>0</v>
      </c>
      <c r="N80">
        <v>65.040000000000006</v>
      </c>
      <c r="O80">
        <v>2920</v>
      </c>
      <c r="P80">
        <v>969.3</v>
      </c>
      <c r="Q80">
        <v>4</v>
      </c>
      <c r="R80">
        <v>4</v>
      </c>
      <c r="S80">
        <v>3</v>
      </c>
      <c r="T80" t="s">
        <v>7266</v>
      </c>
      <c r="U80" t="s">
        <v>7266</v>
      </c>
      <c r="V80">
        <v>246</v>
      </c>
      <c r="W80">
        <v>246</v>
      </c>
      <c r="X80">
        <v>74</v>
      </c>
      <c r="Y80" t="s">
        <v>182</v>
      </c>
      <c r="Z80" t="s">
        <v>174</v>
      </c>
      <c r="AA80" t="s">
        <v>174</v>
      </c>
      <c r="AB80" t="s">
        <v>174</v>
      </c>
      <c r="AC80" t="s">
        <v>174</v>
      </c>
    </row>
    <row r="81" spans="1:29" x14ac:dyDescent="0.25">
      <c r="A81" t="s">
        <v>164</v>
      </c>
      <c r="B81" t="s">
        <v>6469</v>
      </c>
      <c r="C81" t="s">
        <v>174</v>
      </c>
      <c r="D81" t="s">
        <v>133</v>
      </c>
      <c r="E81" t="s">
        <v>4712</v>
      </c>
      <c r="F81" t="s">
        <v>6470</v>
      </c>
      <c r="G81" t="s">
        <v>6453</v>
      </c>
      <c r="H81" t="s">
        <v>6471</v>
      </c>
      <c r="I81" t="s">
        <v>6472</v>
      </c>
      <c r="J81" t="s">
        <v>1915</v>
      </c>
      <c r="K81">
        <v>160000</v>
      </c>
      <c r="L81">
        <v>450</v>
      </c>
      <c r="M81">
        <v>4705.88</v>
      </c>
      <c r="N81">
        <v>13.24</v>
      </c>
      <c r="O81">
        <v>541.03</v>
      </c>
      <c r="P81">
        <v>58.45</v>
      </c>
      <c r="Q81">
        <v>0</v>
      </c>
      <c r="R81">
        <v>0</v>
      </c>
      <c r="S81">
        <v>2</v>
      </c>
      <c r="T81" t="s">
        <v>6473</v>
      </c>
      <c r="U81" t="s">
        <v>7267</v>
      </c>
      <c r="V81">
        <v>34</v>
      </c>
      <c r="W81">
        <v>34</v>
      </c>
      <c r="X81">
        <v>7</v>
      </c>
      <c r="Y81" t="s">
        <v>3161</v>
      </c>
      <c r="Z81" t="s">
        <v>174</v>
      </c>
      <c r="AA81" t="s">
        <v>174</v>
      </c>
      <c r="AB81" t="s">
        <v>174</v>
      </c>
      <c r="AC81" t="s">
        <v>174</v>
      </c>
    </row>
    <row r="82" spans="1:29" x14ac:dyDescent="0.25">
      <c r="A82" t="s">
        <v>164</v>
      </c>
      <c r="B82" t="s">
        <v>6512</v>
      </c>
      <c r="C82" t="s">
        <v>174</v>
      </c>
      <c r="D82" t="s">
        <v>8</v>
      </c>
      <c r="E82" t="s">
        <v>1914</v>
      </c>
      <c r="F82" t="s">
        <v>6513</v>
      </c>
      <c r="G82" t="s">
        <v>6514</v>
      </c>
      <c r="H82" t="s">
        <v>66</v>
      </c>
      <c r="I82" t="s">
        <v>174</v>
      </c>
      <c r="J82" t="s">
        <v>1915</v>
      </c>
      <c r="K82">
        <v>1200000</v>
      </c>
      <c r="L82">
        <v>0</v>
      </c>
      <c r="M82">
        <v>8571.43</v>
      </c>
      <c r="N82">
        <v>0</v>
      </c>
      <c r="O82">
        <v>1250</v>
      </c>
      <c r="P82">
        <v>270</v>
      </c>
      <c r="Q82">
        <v>3</v>
      </c>
      <c r="R82">
        <v>1</v>
      </c>
      <c r="S82">
        <v>2</v>
      </c>
      <c r="T82" t="s">
        <v>6250</v>
      </c>
      <c r="U82" t="s">
        <v>6511</v>
      </c>
      <c r="V82">
        <v>140</v>
      </c>
      <c r="W82">
        <v>140</v>
      </c>
      <c r="X82">
        <v>30</v>
      </c>
      <c r="Y82" t="s">
        <v>5438</v>
      </c>
      <c r="Z82" t="s">
        <v>174</v>
      </c>
      <c r="AA82" t="s">
        <v>174</v>
      </c>
      <c r="AB82" t="s">
        <v>174</v>
      </c>
      <c r="AC82" t="s">
        <v>174</v>
      </c>
    </row>
    <row r="83" spans="1:29" x14ac:dyDescent="0.25">
      <c r="A83" t="s">
        <v>164</v>
      </c>
      <c r="B83" t="s">
        <v>6242</v>
      </c>
      <c r="C83" t="s">
        <v>174</v>
      </c>
      <c r="D83" t="s">
        <v>8</v>
      </c>
      <c r="E83" t="s">
        <v>1914</v>
      </c>
      <c r="F83" t="s">
        <v>5770</v>
      </c>
      <c r="G83" t="s">
        <v>5771</v>
      </c>
      <c r="H83" t="s">
        <v>54</v>
      </c>
      <c r="I83" t="s">
        <v>174</v>
      </c>
      <c r="J83" t="s">
        <v>1915</v>
      </c>
      <c r="K83">
        <v>110000</v>
      </c>
      <c r="L83">
        <v>0</v>
      </c>
      <c r="M83">
        <v>3142.86</v>
      </c>
      <c r="N83">
        <v>0</v>
      </c>
      <c r="O83">
        <v>672</v>
      </c>
      <c r="P83">
        <v>117.8</v>
      </c>
      <c r="Q83">
        <v>1</v>
      </c>
      <c r="R83">
        <v>0</v>
      </c>
      <c r="S83">
        <v>0</v>
      </c>
      <c r="T83" t="s">
        <v>6244</v>
      </c>
      <c r="U83" t="s">
        <v>6245</v>
      </c>
      <c r="V83">
        <v>35</v>
      </c>
      <c r="W83">
        <v>35</v>
      </c>
      <c r="X83">
        <v>12</v>
      </c>
      <c r="Y83" t="s">
        <v>5438</v>
      </c>
      <c r="Z83" t="s">
        <v>174</v>
      </c>
      <c r="AA83" t="s">
        <v>174</v>
      </c>
      <c r="AB83" t="s">
        <v>174</v>
      </c>
      <c r="AC83" t="s">
        <v>174</v>
      </c>
    </row>
    <row r="84" spans="1:29" x14ac:dyDescent="0.25">
      <c r="A84" t="s">
        <v>164</v>
      </c>
      <c r="B84" t="s">
        <v>5486</v>
      </c>
      <c r="C84" t="s">
        <v>174</v>
      </c>
      <c r="D84" t="s">
        <v>8</v>
      </c>
      <c r="E84" t="s">
        <v>1914</v>
      </c>
      <c r="F84" t="s">
        <v>5487</v>
      </c>
      <c r="G84" t="s">
        <v>4726</v>
      </c>
      <c r="H84" t="s">
        <v>5488</v>
      </c>
      <c r="I84" t="s">
        <v>5489</v>
      </c>
      <c r="J84" t="s">
        <v>1915</v>
      </c>
      <c r="K84">
        <v>310000</v>
      </c>
      <c r="L84">
        <v>0</v>
      </c>
      <c r="M84">
        <v>5081.97</v>
      </c>
      <c r="N84">
        <v>0</v>
      </c>
      <c r="O84">
        <v>450</v>
      </c>
      <c r="P84">
        <v>0.01</v>
      </c>
      <c r="Q84">
        <v>2</v>
      </c>
      <c r="R84">
        <v>0</v>
      </c>
      <c r="S84">
        <v>0</v>
      </c>
      <c r="T84" t="s">
        <v>5490</v>
      </c>
      <c r="U84" t="s">
        <v>6246</v>
      </c>
      <c r="V84">
        <v>61</v>
      </c>
      <c r="W84">
        <v>61</v>
      </c>
      <c r="X84">
        <v>12</v>
      </c>
      <c r="Y84" t="s">
        <v>182</v>
      </c>
      <c r="Z84" t="s">
        <v>174</v>
      </c>
      <c r="AA84" t="s">
        <v>174</v>
      </c>
      <c r="AB84" t="s">
        <v>174</v>
      </c>
      <c r="AC84" t="s">
        <v>174</v>
      </c>
    </row>
    <row r="85" spans="1:29" x14ac:dyDescent="0.25">
      <c r="A85" t="s">
        <v>164</v>
      </c>
      <c r="B85" t="s">
        <v>6241</v>
      </c>
      <c r="C85" t="s">
        <v>174</v>
      </c>
      <c r="D85" t="s">
        <v>8</v>
      </c>
      <c r="E85" t="s">
        <v>1914</v>
      </c>
      <c r="F85" t="s">
        <v>6251</v>
      </c>
      <c r="G85" t="s">
        <v>5747</v>
      </c>
      <c r="H85" t="s">
        <v>54</v>
      </c>
      <c r="I85" t="s">
        <v>174</v>
      </c>
      <c r="J85" t="s">
        <v>1915</v>
      </c>
      <c r="K85">
        <v>360000</v>
      </c>
      <c r="L85">
        <v>0</v>
      </c>
      <c r="M85">
        <v>7200</v>
      </c>
      <c r="N85">
        <v>0</v>
      </c>
      <c r="O85">
        <v>380</v>
      </c>
      <c r="P85">
        <v>20</v>
      </c>
      <c r="Q85">
        <v>2</v>
      </c>
      <c r="R85">
        <v>0</v>
      </c>
      <c r="S85">
        <v>0</v>
      </c>
      <c r="T85" t="s">
        <v>6244</v>
      </c>
      <c r="U85" t="s">
        <v>6250</v>
      </c>
      <c r="V85">
        <v>50</v>
      </c>
      <c r="W85">
        <v>50</v>
      </c>
      <c r="X85">
        <v>13</v>
      </c>
      <c r="Y85" t="s">
        <v>5438</v>
      </c>
      <c r="Z85" t="s">
        <v>174</v>
      </c>
      <c r="AA85" t="s">
        <v>174</v>
      </c>
      <c r="AB85" t="s">
        <v>174</v>
      </c>
      <c r="AC85" t="s">
        <v>174</v>
      </c>
    </row>
  </sheetData>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404"/>
  <sheetViews>
    <sheetView tabSelected="1" workbookViewId="0">
      <selection activeCell="D8" sqref="D8"/>
    </sheetView>
  </sheetViews>
  <sheetFormatPr defaultColWidth="8.85546875" defaultRowHeight="15" x14ac:dyDescent="0.25"/>
  <cols>
    <col min="1" max="1" width="15.7109375" bestFit="1" customWidth="1"/>
    <col min="2" max="2" width="10.5703125" bestFit="1" customWidth="1"/>
    <col min="3" max="3" width="10.85546875" bestFit="1" customWidth="1"/>
    <col min="4" max="5" width="10.7109375" bestFit="1" customWidth="1"/>
    <col min="6" max="6" width="15.140625" bestFit="1" customWidth="1"/>
    <col min="7" max="7" width="10.5703125" bestFit="1" customWidth="1"/>
    <col min="8" max="8" width="35.5703125" bestFit="1" customWidth="1"/>
    <col min="9" max="9" width="24.28515625" bestFit="1" customWidth="1"/>
    <col min="10" max="13" width="35.5703125" bestFit="1" customWidth="1"/>
  </cols>
  <sheetData>
    <row r="1" spans="1:13" ht="30" x14ac:dyDescent="0.25">
      <c r="A1" s="58" t="s">
        <v>5025</v>
      </c>
      <c r="B1" s="58" t="s">
        <v>5026</v>
      </c>
      <c r="C1" s="58" t="s">
        <v>5027</v>
      </c>
      <c r="D1" s="58" t="s">
        <v>5028</v>
      </c>
      <c r="E1" s="58" t="s">
        <v>5</v>
      </c>
      <c r="F1" s="58" t="s">
        <v>128</v>
      </c>
      <c r="G1" s="58" t="s">
        <v>5029</v>
      </c>
      <c r="H1" s="58" t="s">
        <v>23</v>
      </c>
      <c r="I1" s="58" t="s">
        <v>1861</v>
      </c>
      <c r="J1" s="58" t="s">
        <v>5030</v>
      </c>
      <c r="K1" s="58" t="s">
        <v>5031</v>
      </c>
      <c r="L1" s="58" t="s">
        <v>5032</v>
      </c>
      <c r="M1" s="58" t="s">
        <v>5033</v>
      </c>
    </row>
    <row r="2" spans="1:13" ht="30" x14ac:dyDescent="0.25">
      <c r="A2" s="59">
        <v>43988.5</v>
      </c>
      <c r="B2" s="60" t="s">
        <v>4733</v>
      </c>
      <c r="C2" s="60">
        <v>2</v>
      </c>
      <c r="D2" s="60" t="s">
        <v>27</v>
      </c>
      <c r="E2" s="60" t="s">
        <v>5034</v>
      </c>
      <c r="F2" s="60" t="s">
        <v>1815</v>
      </c>
      <c r="G2" s="60" t="s">
        <v>5782</v>
      </c>
      <c r="H2" s="60" t="s">
        <v>5783</v>
      </c>
      <c r="I2" s="60" t="s">
        <v>5042</v>
      </c>
      <c r="J2" s="60" t="s">
        <v>5784</v>
      </c>
      <c r="K2" s="60">
        <v>5</v>
      </c>
      <c r="L2" s="60">
        <v>5</v>
      </c>
      <c r="M2" s="60">
        <v>1</v>
      </c>
    </row>
    <row r="3" spans="1:13" x14ac:dyDescent="0.25">
      <c r="A3" s="59">
        <v>43988.541666666664</v>
      </c>
      <c r="B3" s="60" t="s">
        <v>4733</v>
      </c>
      <c r="C3" s="60">
        <v>1</v>
      </c>
      <c r="D3" s="60" t="s">
        <v>49</v>
      </c>
      <c r="E3" s="60" t="s">
        <v>5756</v>
      </c>
      <c r="F3" s="60" t="s">
        <v>1815</v>
      </c>
      <c r="G3" s="60" t="s">
        <v>5782</v>
      </c>
      <c r="H3" s="60" t="s">
        <v>5783</v>
      </c>
      <c r="I3" s="60" t="s">
        <v>5036</v>
      </c>
      <c r="J3" s="60" t="s">
        <v>5785</v>
      </c>
      <c r="K3" s="60"/>
      <c r="L3" s="60"/>
      <c r="M3" s="60"/>
    </row>
    <row r="4" spans="1:13" ht="30" x14ac:dyDescent="0.25">
      <c r="A4" s="59">
        <v>44022.458333333336</v>
      </c>
      <c r="B4" s="60" t="s">
        <v>4683</v>
      </c>
      <c r="C4" s="60">
        <v>9</v>
      </c>
      <c r="D4" s="60" t="s">
        <v>27</v>
      </c>
      <c r="E4" s="60" t="s">
        <v>5034</v>
      </c>
      <c r="F4" s="60" t="s">
        <v>4716</v>
      </c>
      <c r="G4" s="60" t="s">
        <v>5786</v>
      </c>
      <c r="H4" s="60" t="s">
        <v>5787</v>
      </c>
      <c r="I4" s="60" t="s">
        <v>5036</v>
      </c>
      <c r="J4" s="60" t="s">
        <v>5788</v>
      </c>
      <c r="K4" s="60">
        <v>3</v>
      </c>
      <c r="L4" s="60">
        <v>5</v>
      </c>
      <c r="M4" s="60">
        <v>4</v>
      </c>
    </row>
    <row r="5" spans="1:13" ht="30" x14ac:dyDescent="0.25">
      <c r="A5" s="59">
        <v>44028.71875</v>
      </c>
      <c r="B5" s="60" t="s">
        <v>4723</v>
      </c>
      <c r="C5" s="60">
        <v>29</v>
      </c>
      <c r="D5" s="60" t="s">
        <v>27</v>
      </c>
      <c r="E5" s="60" t="s">
        <v>5034</v>
      </c>
      <c r="F5" s="60" t="s">
        <v>182</v>
      </c>
      <c r="G5" s="60" t="s">
        <v>5789</v>
      </c>
      <c r="H5" s="60" t="s">
        <v>185</v>
      </c>
      <c r="I5" s="60" t="s">
        <v>5036</v>
      </c>
      <c r="J5" s="60" t="s">
        <v>163</v>
      </c>
      <c r="K5" s="60">
        <v>2</v>
      </c>
      <c r="L5" s="60">
        <v>5</v>
      </c>
      <c r="M5" s="60" t="s">
        <v>5266</v>
      </c>
    </row>
    <row r="6" spans="1:13" ht="30" x14ac:dyDescent="0.25">
      <c r="A6" s="59">
        <v>44030.375</v>
      </c>
      <c r="B6" s="60" t="s">
        <v>4680</v>
      </c>
      <c r="C6" s="60">
        <v>3</v>
      </c>
      <c r="D6" s="60" t="s">
        <v>49</v>
      </c>
      <c r="E6" s="60" t="s">
        <v>5756</v>
      </c>
      <c r="F6" s="60" t="s">
        <v>4716</v>
      </c>
      <c r="G6" s="60" t="s">
        <v>5790</v>
      </c>
      <c r="H6" s="60" t="s">
        <v>4681</v>
      </c>
      <c r="I6" s="60" t="s">
        <v>5036</v>
      </c>
      <c r="J6" s="60" t="s">
        <v>5791</v>
      </c>
      <c r="K6" s="60"/>
      <c r="L6" s="60"/>
      <c r="M6" s="60"/>
    </row>
    <row r="7" spans="1:13" ht="30" x14ac:dyDescent="0.25">
      <c r="A7" s="59">
        <v>44033.375</v>
      </c>
      <c r="B7" s="60" t="s">
        <v>4680</v>
      </c>
      <c r="C7" s="60">
        <v>4</v>
      </c>
      <c r="D7" s="60" t="s">
        <v>49</v>
      </c>
      <c r="E7" s="60" t="s">
        <v>5756</v>
      </c>
      <c r="F7" s="60" t="s">
        <v>4716</v>
      </c>
      <c r="G7" s="60" t="s">
        <v>5790</v>
      </c>
      <c r="H7" s="60" t="s">
        <v>4681</v>
      </c>
      <c r="I7" s="60" t="s">
        <v>5036</v>
      </c>
      <c r="J7" s="60" t="s">
        <v>5792</v>
      </c>
      <c r="K7" s="60"/>
      <c r="L7" s="60"/>
      <c r="M7" s="60"/>
    </row>
    <row r="8" spans="1:13" ht="30" x14ac:dyDescent="0.25">
      <c r="A8" s="59">
        <v>44033.541666666664</v>
      </c>
      <c r="B8" s="60" t="s">
        <v>4683</v>
      </c>
      <c r="C8" s="60">
        <v>5</v>
      </c>
      <c r="D8" s="60" t="s">
        <v>49</v>
      </c>
      <c r="E8" s="60" t="s">
        <v>5756</v>
      </c>
      <c r="F8" s="60" t="s">
        <v>4716</v>
      </c>
      <c r="G8" s="60" t="s">
        <v>5793</v>
      </c>
      <c r="H8" s="60" t="s">
        <v>4682</v>
      </c>
      <c r="I8" s="60" t="s">
        <v>5036</v>
      </c>
      <c r="J8" s="60" t="s">
        <v>5794</v>
      </c>
      <c r="K8" s="60"/>
      <c r="L8" s="60"/>
      <c r="M8" s="60"/>
    </row>
    <row r="9" spans="1:13" ht="30" x14ac:dyDescent="0.25">
      <c r="A9" s="59">
        <v>44036.645833333336</v>
      </c>
      <c r="B9" s="60" t="s">
        <v>4685</v>
      </c>
      <c r="C9" s="60">
        <v>6</v>
      </c>
      <c r="D9" s="60" t="s">
        <v>27</v>
      </c>
      <c r="E9" s="60" t="s">
        <v>5034</v>
      </c>
      <c r="F9" s="60" t="s">
        <v>4716</v>
      </c>
      <c r="G9" s="60" t="s">
        <v>5795</v>
      </c>
      <c r="H9" s="60" t="s">
        <v>5796</v>
      </c>
      <c r="I9" s="60" t="s">
        <v>5039</v>
      </c>
      <c r="J9" s="60" t="s">
        <v>5797</v>
      </c>
      <c r="K9" s="60">
        <v>5</v>
      </c>
      <c r="L9" s="60">
        <v>5</v>
      </c>
      <c r="M9" s="60">
        <v>4</v>
      </c>
    </row>
    <row r="10" spans="1:13" ht="30" x14ac:dyDescent="0.25">
      <c r="A10" s="59">
        <v>44036.6875</v>
      </c>
      <c r="B10" s="60" t="s">
        <v>4755</v>
      </c>
      <c r="C10" s="60">
        <v>6</v>
      </c>
      <c r="D10" s="60" t="s">
        <v>27</v>
      </c>
      <c r="E10" s="60" t="s">
        <v>5034</v>
      </c>
      <c r="F10" s="60" t="s">
        <v>4716</v>
      </c>
      <c r="G10" s="60" t="s">
        <v>5795</v>
      </c>
      <c r="H10" s="60" t="s">
        <v>5796</v>
      </c>
      <c r="I10" s="60" t="s">
        <v>5039</v>
      </c>
      <c r="J10" s="60" t="s">
        <v>5797</v>
      </c>
      <c r="K10" s="60">
        <v>5</v>
      </c>
      <c r="L10" s="60">
        <v>5</v>
      </c>
      <c r="M10" s="60">
        <v>4</v>
      </c>
    </row>
    <row r="11" spans="1:13" ht="30" x14ac:dyDescent="0.25">
      <c r="A11" s="59">
        <v>44036.729166666664</v>
      </c>
      <c r="B11" s="60" t="s">
        <v>4749</v>
      </c>
      <c r="C11" s="60">
        <v>6</v>
      </c>
      <c r="D11" s="60" t="s">
        <v>27</v>
      </c>
      <c r="E11" s="60" t="s">
        <v>5034</v>
      </c>
      <c r="F11" s="60" t="s">
        <v>4716</v>
      </c>
      <c r="G11" s="60" t="s">
        <v>5795</v>
      </c>
      <c r="H11" s="60" t="s">
        <v>5796</v>
      </c>
      <c r="I11" s="60" t="s">
        <v>5042</v>
      </c>
      <c r="J11" s="60" t="s">
        <v>5798</v>
      </c>
      <c r="K11" s="60">
        <v>5</v>
      </c>
      <c r="L11" s="60">
        <v>5</v>
      </c>
      <c r="M11" s="60">
        <v>5</v>
      </c>
    </row>
    <row r="12" spans="1:13" ht="30" x14ac:dyDescent="0.25">
      <c r="A12" s="59">
        <v>44043.4375</v>
      </c>
      <c r="B12" s="60" t="s">
        <v>4768</v>
      </c>
      <c r="C12" s="60">
        <v>17</v>
      </c>
      <c r="D12" s="60" t="s">
        <v>27</v>
      </c>
      <c r="E12" s="60" t="s">
        <v>5034</v>
      </c>
      <c r="F12" s="60" t="s">
        <v>4716</v>
      </c>
      <c r="G12" s="60" t="s">
        <v>5799</v>
      </c>
      <c r="H12" s="60" t="s">
        <v>5800</v>
      </c>
      <c r="I12" s="60" t="s">
        <v>5042</v>
      </c>
      <c r="J12" s="60" t="s">
        <v>5801</v>
      </c>
      <c r="K12" s="60">
        <v>5</v>
      </c>
      <c r="L12" s="60">
        <v>5</v>
      </c>
      <c r="M12" s="60">
        <v>4</v>
      </c>
    </row>
    <row r="13" spans="1:13" ht="30" x14ac:dyDescent="0.25">
      <c r="A13" s="59">
        <v>44047.583333333336</v>
      </c>
      <c r="B13" s="60" t="s">
        <v>4756</v>
      </c>
      <c r="C13" s="60">
        <v>7</v>
      </c>
      <c r="D13" s="60" t="s">
        <v>27</v>
      </c>
      <c r="E13" s="60" t="s">
        <v>5034</v>
      </c>
      <c r="F13" s="60" t="s">
        <v>4716</v>
      </c>
      <c r="G13" s="60" t="s">
        <v>5802</v>
      </c>
      <c r="H13" s="60" t="s">
        <v>116</v>
      </c>
      <c r="I13" s="60" t="s">
        <v>5039</v>
      </c>
      <c r="J13" s="60" t="s">
        <v>5803</v>
      </c>
      <c r="K13" s="60">
        <v>5</v>
      </c>
      <c r="L13" s="60">
        <v>4</v>
      </c>
      <c r="M13" s="60">
        <v>4</v>
      </c>
    </row>
    <row r="14" spans="1:13" ht="30" x14ac:dyDescent="0.25">
      <c r="A14" s="59">
        <v>44050.583333333336</v>
      </c>
      <c r="B14" s="60" t="s">
        <v>4683</v>
      </c>
      <c r="C14" s="60">
        <v>8</v>
      </c>
      <c r="D14" s="60" t="s">
        <v>27</v>
      </c>
      <c r="E14" s="60" t="s">
        <v>5034</v>
      </c>
      <c r="F14" s="60" t="s">
        <v>4716</v>
      </c>
      <c r="G14" s="60" t="s">
        <v>5804</v>
      </c>
      <c r="H14" s="60" t="s">
        <v>4781</v>
      </c>
      <c r="I14" s="60" t="s">
        <v>5036</v>
      </c>
      <c r="J14" s="60" t="s">
        <v>5805</v>
      </c>
      <c r="K14" s="60">
        <v>3</v>
      </c>
      <c r="L14" s="60">
        <v>4</v>
      </c>
      <c r="M14" s="60">
        <v>3</v>
      </c>
    </row>
    <row r="15" spans="1:13" ht="30" x14ac:dyDescent="0.25">
      <c r="A15" s="59">
        <v>44050.583333333336</v>
      </c>
      <c r="B15" s="60" t="s">
        <v>4683</v>
      </c>
      <c r="C15" s="60">
        <v>11</v>
      </c>
      <c r="D15" s="60" t="s">
        <v>27</v>
      </c>
      <c r="E15" s="60" t="s">
        <v>5034</v>
      </c>
      <c r="F15" s="60" t="s">
        <v>4716</v>
      </c>
      <c r="G15" s="60" t="s">
        <v>5806</v>
      </c>
      <c r="H15" s="60" t="s">
        <v>5807</v>
      </c>
      <c r="I15" s="60" t="s">
        <v>5036</v>
      </c>
      <c r="J15" s="60" t="s">
        <v>5808</v>
      </c>
      <c r="K15" s="60">
        <v>4</v>
      </c>
      <c r="L15" s="60">
        <v>5</v>
      </c>
      <c r="M15" s="60">
        <v>4</v>
      </c>
    </row>
    <row r="16" spans="1:13" ht="45" x14ac:dyDescent="0.25">
      <c r="A16" s="59">
        <v>44050.583333333336</v>
      </c>
      <c r="B16" s="60" t="s">
        <v>4683</v>
      </c>
      <c r="C16" s="60">
        <v>14</v>
      </c>
      <c r="D16" s="60" t="s">
        <v>27</v>
      </c>
      <c r="E16" s="60" t="s">
        <v>5034</v>
      </c>
      <c r="F16" s="60" t="s">
        <v>4716</v>
      </c>
      <c r="G16" s="60" t="s">
        <v>5809</v>
      </c>
      <c r="H16" s="60" t="s">
        <v>4782</v>
      </c>
      <c r="I16" s="60" t="s">
        <v>5036</v>
      </c>
      <c r="J16" s="60" t="s">
        <v>5810</v>
      </c>
      <c r="K16" s="60">
        <v>3</v>
      </c>
      <c r="L16" s="60">
        <v>5</v>
      </c>
      <c r="M16" s="60">
        <v>4</v>
      </c>
    </row>
    <row r="17" spans="1:13" ht="30" x14ac:dyDescent="0.25">
      <c r="A17" s="59">
        <v>44050.59375</v>
      </c>
      <c r="B17" s="60" t="s">
        <v>4683</v>
      </c>
      <c r="C17" s="60">
        <v>16</v>
      </c>
      <c r="D17" s="60" t="s">
        <v>49</v>
      </c>
      <c r="E17" s="60" t="s">
        <v>5756</v>
      </c>
      <c r="F17" s="60" t="s">
        <v>4716</v>
      </c>
      <c r="G17" s="60" t="s">
        <v>5811</v>
      </c>
      <c r="H17" s="60" t="s">
        <v>5812</v>
      </c>
      <c r="I17" s="60" t="s">
        <v>5036</v>
      </c>
      <c r="J17" s="60" t="s">
        <v>5813</v>
      </c>
      <c r="K17" s="60"/>
      <c r="L17" s="60"/>
      <c r="M17" s="60"/>
    </row>
    <row r="18" spans="1:13" ht="30" x14ac:dyDescent="0.25">
      <c r="A18" s="59">
        <v>44050.59375</v>
      </c>
      <c r="B18" s="60" t="s">
        <v>4683</v>
      </c>
      <c r="C18" s="60">
        <v>15</v>
      </c>
      <c r="D18" s="60" t="s">
        <v>49</v>
      </c>
      <c r="E18" s="60" t="s">
        <v>5756</v>
      </c>
      <c r="F18" s="60" t="s">
        <v>4716</v>
      </c>
      <c r="G18" s="60" t="s">
        <v>5814</v>
      </c>
      <c r="H18" s="60" t="s">
        <v>5815</v>
      </c>
      <c r="I18" s="60" t="s">
        <v>5036</v>
      </c>
      <c r="J18" s="60" t="s">
        <v>5816</v>
      </c>
      <c r="K18" s="60"/>
      <c r="L18" s="60"/>
      <c r="M18" s="60"/>
    </row>
    <row r="19" spans="1:13" ht="30" x14ac:dyDescent="0.25">
      <c r="A19" s="59">
        <v>44051.395833333336</v>
      </c>
      <c r="B19" s="60" t="s">
        <v>4760</v>
      </c>
      <c r="C19" s="60">
        <v>18</v>
      </c>
      <c r="D19" s="60" t="s">
        <v>27</v>
      </c>
      <c r="E19" s="60" t="s">
        <v>5034</v>
      </c>
      <c r="F19" s="60" t="s">
        <v>180</v>
      </c>
      <c r="G19" s="60" t="s">
        <v>5817</v>
      </c>
      <c r="H19" s="60" t="s">
        <v>5818</v>
      </c>
      <c r="I19" s="60" t="s">
        <v>5036</v>
      </c>
      <c r="J19" s="60" t="s">
        <v>5819</v>
      </c>
      <c r="K19" s="60">
        <v>3</v>
      </c>
      <c r="L19" s="60">
        <v>5</v>
      </c>
      <c r="M19" s="60">
        <v>3</v>
      </c>
    </row>
    <row r="20" spans="1:13" ht="45" x14ac:dyDescent="0.25">
      <c r="A20" s="59">
        <v>44051.541666666664</v>
      </c>
      <c r="B20" s="60" t="s">
        <v>4683</v>
      </c>
      <c r="C20" s="60">
        <v>12</v>
      </c>
      <c r="D20" s="60" t="s">
        <v>27</v>
      </c>
      <c r="E20" s="60" t="s">
        <v>5034</v>
      </c>
      <c r="F20" s="60" t="s">
        <v>4716</v>
      </c>
      <c r="G20" s="60" t="s">
        <v>5820</v>
      </c>
      <c r="H20" s="60" t="s">
        <v>3135</v>
      </c>
      <c r="I20" s="60" t="s">
        <v>5036</v>
      </c>
      <c r="J20" s="60" t="s">
        <v>5821</v>
      </c>
      <c r="K20" s="60">
        <v>3</v>
      </c>
      <c r="L20" s="60">
        <v>4</v>
      </c>
      <c r="M20" s="60">
        <v>3</v>
      </c>
    </row>
    <row r="21" spans="1:13" ht="30" x14ac:dyDescent="0.25">
      <c r="A21" s="59">
        <v>44051.541666666664</v>
      </c>
      <c r="B21" s="60" t="s">
        <v>4683</v>
      </c>
      <c r="C21" s="60">
        <v>13</v>
      </c>
      <c r="D21" s="60" t="s">
        <v>27</v>
      </c>
      <c r="E21" s="60" t="s">
        <v>5034</v>
      </c>
      <c r="F21" s="60" t="s">
        <v>4716</v>
      </c>
      <c r="G21" s="60" t="s">
        <v>5822</v>
      </c>
      <c r="H21" s="60" t="s">
        <v>4802</v>
      </c>
      <c r="I21" s="60" t="s">
        <v>5042</v>
      </c>
      <c r="J21" s="60" t="s">
        <v>5823</v>
      </c>
      <c r="K21" s="60">
        <v>4</v>
      </c>
      <c r="L21" s="60">
        <v>4</v>
      </c>
      <c r="M21" s="60">
        <v>4</v>
      </c>
    </row>
    <row r="22" spans="1:13" ht="30" x14ac:dyDescent="0.25">
      <c r="A22" s="59">
        <v>44051.572916666664</v>
      </c>
      <c r="B22" s="60" t="s">
        <v>4683</v>
      </c>
      <c r="C22" s="60">
        <v>10</v>
      </c>
      <c r="D22" s="60" t="s">
        <v>27</v>
      </c>
      <c r="E22" s="60" t="s">
        <v>5034</v>
      </c>
      <c r="F22" s="60" t="s">
        <v>4716</v>
      </c>
      <c r="G22" s="60" t="s">
        <v>5822</v>
      </c>
      <c r="H22" s="60" t="s">
        <v>4802</v>
      </c>
      <c r="I22" s="60" t="s">
        <v>5042</v>
      </c>
      <c r="J22" s="60" t="s">
        <v>5824</v>
      </c>
      <c r="K22" s="60">
        <v>4</v>
      </c>
      <c r="L22" s="60">
        <v>4</v>
      </c>
      <c r="M22" s="60">
        <v>4</v>
      </c>
    </row>
    <row r="23" spans="1:13" ht="30" x14ac:dyDescent="0.25">
      <c r="A23" s="59">
        <v>44055.458333333336</v>
      </c>
      <c r="B23" s="60" t="s">
        <v>4745</v>
      </c>
      <c r="C23" s="60">
        <v>20</v>
      </c>
      <c r="D23" s="60" t="s">
        <v>27</v>
      </c>
      <c r="E23" s="60" t="s">
        <v>5034</v>
      </c>
      <c r="F23" s="60" t="s">
        <v>4716</v>
      </c>
      <c r="G23" s="60" t="s">
        <v>5825</v>
      </c>
      <c r="H23" s="60" t="s">
        <v>1712</v>
      </c>
      <c r="I23" s="60" t="s">
        <v>5039</v>
      </c>
      <c r="J23" s="60" t="s">
        <v>5826</v>
      </c>
      <c r="K23" s="60">
        <v>5</v>
      </c>
      <c r="L23" s="60">
        <v>5</v>
      </c>
      <c r="M23" s="60">
        <v>5</v>
      </c>
    </row>
    <row r="24" spans="1:13" ht="45" x14ac:dyDescent="0.25">
      <c r="A24" s="59">
        <v>44055.5</v>
      </c>
      <c r="B24" s="60" t="s">
        <v>5780</v>
      </c>
      <c r="C24" s="60">
        <v>20</v>
      </c>
      <c r="D24" s="60" t="s">
        <v>27</v>
      </c>
      <c r="E24" s="60" t="s">
        <v>5034</v>
      </c>
      <c r="F24" s="60" t="s">
        <v>4716</v>
      </c>
      <c r="G24" s="60" t="s">
        <v>5825</v>
      </c>
      <c r="H24" s="60" t="s">
        <v>1712</v>
      </c>
      <c r="I24" s="60" t="s">
        <v>5039</v>
      </c>
      <c r="J24" s="60" t="s">
        <v>5827</v>
      </c>
      <c r="K24" s="60">
        <v>5</v>
      </c>
      <c r="L24" s="60">
        <v>5</v>
      </c>
      <c r="M24" s="60">
        <v>5</v>
      </c>
    </row>
    <row r="25" spans="1:13" ht="45" x14ac:dyDescent="0.25">
      <c r="A25" s="59">
        <v>44056.416666666664</v>
      </c>
      <c r="B25" s="60" t="s">
        <v>4785</v>
      </c>
      <c r="C25" s="60">
        <v>19</v>
      </c>
      <c r="D25" s="60" t="s">
        <v>27</v>
      </c>
      <c r="E25" s="60" t="s">
        <v>5034</v>
      </c>
      <c r="F25" s="60" t="s">
        <v>4716</v>
      </c>
      <c r="G25" s="60" t="s">
        <v>5828</v>
      </c>
      <c r="H25" s="60" t="s">
        <v>5829</v>
      </c>
      <c r="I25" s="60" t="s">
        <v>5039</v>
      </c>
      <c r="J25" s="60" t="s">
        <v>5830</v>
      </c>
      <c r="K25" s="60">
        <v>5</v>
      </c>
      <c r="L25" s="60">
        <v>5</v>
      </c>
      <c r="M25" s="60">
        <v>4</v>
      </c>
    </row>
    <row r="26" spans="1:13" ht="30" x14ac:dyDescent="0.25">
      <c r="A26" s="59">
        <v>44056.541666666664</v>
      </c>
      <c r="B26" s="60" t="s">
        <v>4768</v>
      </c>
      <c r="C26" s="60">
        <v>24</v>
      </c>
      <c r="D26" s="60" t="s">
        <v>27</v>
      </c>
      <c r="E26" s="60" t="s">
        <v>5034</v>
      </c>
      <c r="F26" s="60" t="s">
        <v>4716</v>
      </c>
      <c r="G26" s="60" t="s">
        <v>5831</v>
      </c>
      <c r="H26" s="60" t="s">
        <v>4786</v>
      </c>
      <c r="I26" s="60" t="s">
        <v>5036</v>
      </c>
      <c r="J26" s="60" t="s">
        <v>5832</v>
      </c>
      <c r="K26" s="60">
        <v>4</v>
      </c>
      <c r="L26" s="60">
        <v>4</v>
      </c>
      <c r="M26" s="60">
        <v>4</v>
      </c>
    </row>
    <row r="27" spans="1:13" ht="30" x14ac:dyDescent="0.25">
      <c r="A27" s="59">
        <v>44056.583333333336</v>
      </c>
      <c r="B27" s="60" t="s">
        <v>4754</v>
      </c>
      <c r="C27" s="60">
        <v>24</v>
      </c>
      <c r="D27" s="60" t="s">
        <v>27</v>
      </c>
      <c r="E27" s="60" t="s">
        <v>5034</v>
      </c>
      <c r="F27" s="60" t="s">
        <v>4716</v>
      </c>
      <c r="G27" s="60" t="s">
        <v>5831</v>
      </c>
      <c r="H27" s="60" t="s">
        <v>4786</v>
      </c>
      <c r="I27" s="60" t="s">
        <v>5036</v>
      </c>
      <c r="J27" s="60" t="s">
        <v>5833</v>
      </c>
      <c r="K27" s="60">
        <v>2</v>
      </c>
      <c r="L27" s="60">
        <v>4</v>
      </c>
      <c r="M27" s="60">
        <v>3</v>
      </c>
    </row>
    <row r="28" spans="1:13" ht="30" x14ac:dyDescent="0.25">
      <c r="A28" s="59">
        <v>44058.416666666664</v>
      </c>
      <c r="B28" s="60" t="s">
        <v>4745</v>
      </c>
      <c r="C28" s="60">
        <v>21</v>
      </c>
      <c r="D28" s="60" t="s">
        <v>27</v>
      </c>
      <c r="E28" s="60" t="s">
        <v>5034</v>
      </c>
      <c r="F28" s="60" t="s">
        <v>4716</v>
      </c>
      <c r="G28" s="60" t="s">
        <v>5825</v>
      </c>
      <c r="H28" s="60" t="s">
        <v>1712</v>
      </c>
      <c r="I28" s="60" t="s">
        <v>5042</v>
      </c>
      <c r="J28" s="60" t="s">
        <v>5834</v>
      </c>
      <c r="K28" s="60">
        <v>5</v>
      </c>
      <c r="L28" s="60">
        <v>5</v>
      </c>
      <c r="M28" s="60">
        <v>5</v>
      </c>
    </row>
    <row r="29" spans="1:13" ht="30" x14ac:dyDescent="0.25">
      <c r="A29" s="59">
        <v>44064.375</v>
      </c>
      <c r="B29" s="60" t="s">
        <v>4750</v>
      </c>
      <c r="C29" s="60">
        <v>23</v>
      </c>
      <c r="D29" s="60" t="s">
        <v>49</v>
      </c>
      <c r="E29" s="60" t="s">
        <v>5756</v>
      </c>
      <c r="F29" s="60" t="s">
        <v>4716</v>
      </c>
      <c r="G29" s="60" t="s">
        <v>5835</v>
      </c>
      <c r="H29" s="60" t="s">
        <v>5836</v>
      </c>
      <c r="I29" s="60" t="s">
        <v>5036</v>
      </c>
      <c r="J29" s="60" t="s">
        <v>5837</v>
      </c>
      <c r="K29" s="60"/>
      <c r="L29" s="60"/>
      <c r="M29" s="60"/>
    </row>
    <row r="30" spans="1:13" ht="45" x14ac:dyDescent="0.25">
      <c r="A30" s="59">
        <v>44064.458333333336</v>
      </c>
      <c r="B30" s="60" t="s">
        <v>4752</v>
      </c>
      <c r="C30" s="60">
        <v>22</v>
      </c>
      <c r="D30" s="60" t="s">
        <v>49</v>
      </c>
      <c r="E30" s="60" t="s">
        <v>5756</v>
      </c>
      <c r="F30" s="60" t="s">
        <v>4716</v>
      </c>
      <c r="G30" s="60" t="s">
        <v>5835</v>
      </c>
      <c r="H30" s="60" t="s">
        <v>5836</v>
      </c>
      <c r="I30" s="60" t="s">
        <v>5036</v>
      </c>
      <c r="J30" s="60" t="s">
        <v>5838</v>
      </c>
      <c r="K30" s="60"/>
      <c r="L30" s="60"/>
      <c r="M30" s="60"/>
    </row>
    <row r="31" spans="1:13" ht="30" x14ac:dyDescent="0.25">
      <c r="A31" s="59">
        <v>44064.583333333336</v>
      </c>
      <c r="B31" s="60" t="s">
        <v>4687</v>
      </c>
      <c r="C31" s="60">
        <v>25</v>
      </c>
      <c r="D31" s="60" t="s">
        <v>27</v>
      </c>
      <c r="E31" s="60" t="s">
        <v>5034</v>
      </c>
      <c r="F31" s="60" t="s">
        <v>4716</v>
      </c>
      <c r="G31" s="60" t="s">
        <v>5839</v>
      </c>
      <c r="H31" s="60" t="s">
        <v>1649</v>
      </c>
      <c r="I31" s="60" t="s">
        <v>5036</v>
      </c>
      <c r="J31" s="60" t="s">
        <v>5840</v>
      </c>
      <c r="K31" s="60">
        <v>4</v>
      </c>
      <c r="L31" s="60">
        <v>4</v>
      </c>
      <c r="M31" s="60">
        <v>4</v>
      </c>
    </row>
    <row r="32" spans="1:13" ht="30" x14ac:dyDescent="0.25">
      <c r="A32" s="59">
        <v>44068.6875</v>
      </c>
      <c r="B32" s="60" t="s">
        <v>4691</v>
      </c>
      <c r="C32" s="60">
        <v>26</v>
      </c>
      <c r="D32" s="60" t="s">
        <v>27</v>
      </c>
      <c r="E32" s="60" t="s">
        <v>5034</v>
      </c>
      <c r="F32" s="60" t="s">
        <v>4716</v>
      </c>
      <c r="G32" s="60" t="s">
        <v>5841</v>
      </c>
      <c r="H32" s="60" t="s">
        <v>1935</v>
      </c>
      <c r="I32" s="60" t="s">
        <v>5039</v>
      </c>
      <c r="J32" s="60" t="s">
        <v>5842</v>
      </c>
      <c r="K32" s="60">
        <v>4</v>
      </c>
      <c r="L32" s="60">
        <v>4</v>
      </c>
      <c r="M32" s="60">
        <v>3</v>
      </c>
    </row>
    <row r="33" spans="1:13" ht="30" x14ac:dyDescent="0.25">
      <c r="A33" s="59">
        <v>44069.425000000003</v>
      </c>
      <c r="B33" s="60" t="s">
        <v>4717</v>
      </c>
      <c r="C33" s="60">
        <v>31</v>
      </c>
      <c r="D33" s="60" t="s">
        <v>5843</v>
      </c>
      <c r="E33" s="60" t="s">
        <v>5843</v>
      </c>
      <c r="F33" s="60" t="s">
        <v>10</v>
      </c>
      <c r="G33" s="60" t="s">
        <v>5844</v>
      </c>
      <c r="H33" s="60" t="s">
        <v>4791</v>
      </c>
      <c r="I33" s="60"/>
      <c r="J33" s="60"/>
      <c r="K33" s="60"/>
      <c r="L33" s="60"/>
      <c r="M33" s="60"/>
    </row>
    <row r="34" spans="1:13" ht="30" x14ac:dyDescent="0.25">
      <c r="A34" s="59">
        <v>44069.5</v>
      </c>
      <c r="B34" s="60" t="s">
        <v>4737</v>
      </c>
      <c r="C34" s="60">
        <v>32</v>
      </c>
      <c r="D34" s="60" t="s">
        <v>27</v>
      </c>
      <c r="E34" s="60" t="s">
        <v>5034</v>
      </c>
      <c r="F34" s="60" t="s">
        <v>4716</v>
      </c>
      <c r="G34" s="60" t="s">
        <v>5845</v>
      </c>
      <c r="H34" s="60" t="s">
        <v>5846</v>
      </c>
      <c r="I34" s="60" t="s">
        <v>5039</v>
      </c>
      <c r="J34" s="60" t="s">
        <v>5847</v>
      </c>
      <c r="K34" s="60">
        <v>4</v>
      </c>
      <c r="L34" s="60">
        <v>4</v>
      </c>
      <c r="M34" s="60">
        <v>4</v>
      </c>
    </row>
    <row r="35" spans="1:13" ht="30" x14ac:dyDescent="0.25">
      <c r="A35" s="59">
        <v>44069.760416666664</v>
      </c>
      <c r="B35" s="60" t="s">
        <v>4760</v>
      </c>
      <c r="C35" s="60">
        <v>27</v>
      </c>
      <c r="D35" s="60" t="s">
        <v>49</v>
      </c>
      <c r="E35" s="60" t="s">
        <v>5756</v>
      </c>
      <c r="F35" s="60" t="s">
        <v>180</v>
      </c>
      <c r="G35" s="60" t="s">
        <v>5817</v>
      </c>
      <c r="H35" s="60" t="s">
        <v>5818</v>
      </c>
      <c r="I35" s="60" t="s">
        <v>5036</v>
      </c>
      <c r="J35" s="60" t="s">
        <v>5848</v>
      </c>
      <c r="K35" s="60"/>
      <c r="L35" s="60"/>
      <c r="M35" s="60"/>
    </row>
    <row r="36" spans="1:13" x14ac:dyDescent="0.25">
      <c r="A36" s="59">
        <v>44070.425000000003</v>
      </c>
      <c r="B36" s="60" t="s">
        <v>4686</v>
      </c>
      <c r="C36" s="60">
        <v>30</v>
      </c>
      <c r="D36" s="60" t="s">
        <v>49</v>
      </c>
      <c r="E36" s="60" t="s">
        <v>5756</v>
      </c>
      <c r="F36" s="60" t="s">
        <v>10</v>
      </c>
      <c r="G36" s="60" t="s">
        <v>5849</v>
      </c>
      <c r="H36" s="60" t="s">
        <v>118</v>
      </c>
      <c r="I36" s="60" t="s">
        <v>5036</v>
      </c>
      <c r="J36" s="60" t="s">
        <v>5850</v>
      </c>
      <c r="K36" s="60"/>
      <c r="L36" s="60"/>
      <c r="M36" s="60"/>
    </row>
    <row r="37" spans="1:13" ht="30" x14ac:dyDescent="0.25">
      <c r="A37" s="59">
        <v>44071.541666666664</v>
      </c>
      <c r="B37" s="60" t="s">
        <v>4678</v>
      </c>
      <c r="C37" s="60">
        <v>28</v>
      </c>
      <c r="D37" s="60" t="s">
        <v>27</v>
      </c>
      <c r="E37" s="60" t="s">
        <v>5034</v>
      </c>
      <c r="F37" s="60" t="s">
        <v>10</v>
      </c>
      <c r="G37" s="60" t="s">
        <v>5851</v>
      </c>
      <c r="H37" s="60" t="s">
        <v>200</v>
      </c>
      <c r="I37" s="60" t="s">
        <v>5042</v>
      </c>
      <c r="J37" s="60" t="s">
        <v>5852</v>
      </c>
      <c r="K37" s="60">
        <v>3</v>
      </c>
      <c r="L37" s="60">
        <v>3</v>
      </c>
      <c r="M37" s="60">
        <v>4</v>
      </c>
    </row>
    <row r="38" spans="1:13" ht="45" x14ac:dyDescent="0.25">
      <c r="A38" s="59">
        <v>44077.458333333336</v>
      </c>
      <c r="B38" s="60" t="s">
        <v>4795</v>
      </c>
      <c r="C38" s="60">
        <v>34</v>
      </c>
      <c r="D38" s="60" t="s">
        <v>27</v>
      </c>
      <c r="E38" s="60" t="s">
        <v>5034</v>
      </c>
      <c r="F38" s="60" t="s">
        <v>180</v>
      </c>
      <c r="G38" s="60" t="s">
        <v>5853</v>
      </c>
      <c r="H38" s="60" t="s">
        <v>5854</v>
      </c>
      <c r="I38" s="60" t="s">
        <v>5036</v>
      </c>
      <c r="J38" s="60" t="s">
        <v>5855</v>
      </c>
      <c r="K38" s="60">
        <v>5</v>
      </c>
      <c r="L38" s="60">
        <v>4</v>
      </c>
      <c r="M38" s="60">
        <v>3</v>
      </c>
    </row>
    <row r="39" spans="1:13" ht="30" x14ac:dyDescent="0.25">
      <c r="A39" s="59">
        <v>44077.729166666664</v>
      </c>
      <c r="B39" s="60" t="s">
        <v>4775</v>
      </c>
      <c r="C39" s="60">
        <v>33</v>
      </c>
      <c r="D39" s="60" t="s">
        <v>27</v>
      </c>
      <c r="E39" s="60" t="s">
        <v>5034</v>
      </c>
      <c r="F39" s="60" t="s">
        <v>3161</v>
      </c>
      <c r="G39" s="60" t="s">
        <v>5856</v>
      </c>
      <c r="H39" s="60" t="s">
        <v>131</v>
      </c>
      <c r="I39" s="60" t="s">
        <v>5039</v>
      </c>
      <c r="J39" s="60" t="s">
        <v>5857</v>
      </c>
      <c r="K39" s="60">
        <v>5</v>
      </c>
      <c r="L39" s="60">
        <v>5</v>
      </c>
      <c r="M39" s="60">
        <v>4</v>
      </c>
    </row>
    <row r="40" spans="1:13" ht="30" x14ac:dyDescent="0.25">
      <c r="A40" s="59">
        <v>44078.583333333336</v>
      </c>
      <c r="B40" s="60" t="s">
        <v>4734</v>
      </c>
      <c r="C40" s="60">
        <v>35</v>
      </c>
      <c r="D40" s="60" t="s">
        <v>27</v>
      </c>
      <c r="E40" s="60" t="s">
        <v>5034</v>
      </c>
      <c r="F40" s="60" t="s">
        <v>180</v>
      </c>
      <c r="G40" s="60" t="s">
        <v>5858</v>
      </c>
      <c r="H40" s="60" t="s">
        <v>5859</v>
      </c>
      <c r="I40" s="60" t="s">
        <v>5036</v>
      </c>
      <c r="J40" s="60" t="s">
        <v>5860</v>
      </c>
      <c r="K40" s="60">
        <v>4</v>
      </c>
      <c r="L40" s="60">
        <v>4</v>
      </c>
      <c r="M40" s="60">
        <v>2</v>
      </c>
    </row>
    <row r="41" spans="1:13" ht="30" x14ac:dyDescent="0.25">
      <c r="A41" s="59">
        <v>44078.635416666664</v>
      </c>
      <c r="B41" s="60" t="s">
        <v>4756</v>
      </c>
      <c r="C41" s="60">
        <v>38</v>
      </c>
      <c r="D41" s="60" t="s">
        <v>27</v>
      </c>
      <c r="E41" s="60" t="s">
        <v>5034</v>
      </c>
      <c r="F41" s="60" t="s">
        <v>4716</v>
      </c>
      <c r="G41" s="60" t="s">
        <v>5802</v>
      </c>
      <c r="H41" s="60" t="s">
        <v>116</v>
      </c>
      <c r="I41" s="60" t="s">
        <v>5039</v>
      </c>
      <c r="J41" s="60" t="s">
        <v>5861</v>
      </c>
      <c r="K41" s="60">
        <v>4</v>
      </c>
      <c r="L41" s="60">
        <v>4</v>
      </c>
      <c r="M41" s="60">
        <v>4</v>
      </c>
    </row>
    <row r="42" spans="1:13" ht="60" x14ac:dyDescent="0.25">
      <c r="A42" s="59">
        <v>44078.708333333336</v>
      </c>
      <c r="B42" s="60" t="s">
        <v>4737</v>
      </c>
      <c r="C42" s="60">
        <v>36</v>
      </c>
      <c r="D42" s="60" t="s">
        <v>27</v>
      </c>
      <c r="E42" s="60" t="s">
        <v>5034</v>
      </c>
      <c r="F42" s="60" t="s">
        <v>4716</v>
      </c>
      <c r="G42" s="60" t="s">
        <v>5862</v>
      </c>
      <c r="H42" s="60" t="s">
        <v>4803</v>
      </c>
      <c r="I42" s="60" t="s">
        <v>5036</v>
      </c>
      <c r="J42" s="60" t="s">
        <v>5863</v>
      </c>
      <c r="K42" s="60">
        <v>4</v>
      </c>
      <c r="L42" s="60">
        <v>1</v>
      </c>
      <c r="M42" s="60">
        <v>4</v>
      </c>
    </row>
    <row r="43" spans="1:13" ht="30" x14ac:dyDescent="0.25">
      <c r="A43" s="59">
        <v>44078.708333333336</v>
      </c>
      <c r="B43" s="60" t="s">
        <v>4756</v>
      </c>
      <c r="C43" s="60">
        <v>37</v>
      </c>
      <c r="D43" s="60" t="s">
        <v>49</v>
      </c>
      <c r="E43" s="60" t="s">
        <v>5756</v>
      </c>
      <c r="F43" s="60" t="s">
        <v>4716</v>
      </c>
      <c r="G43" s="60" t="s">
        <v>5802</v>
      </c>
      <c r="H43" s="60" t="s">
        <v>116</v>
      </c>
      <c r="I43" s="60" t="s">
        <v>5036</v>
      </c>
      <c r="J43" s="60" t="s">
        <v>5864</v>
      </c>
      <c r="K43" s="60"/>
      <c r="L43" s="60"/>
      <c r="M43" s="60"/>
    </row>
    <row r="44" spans="1:13" ht="30" x14ac:dyDescent="0.25">
      <c r="A44" s="59">
        <v>44079.708333333336</v>
      </c>
      <c r="B44" s="60" t="s">
        <v>4687</v>
      </c>
      <c r="C44" s="60">
        <v>47</v>
      </c>
      <c r="D44" s="60" t="s">
        <v>27</v>
      </c>
      <c r="E44" s="60" t="s">
        <v>5034</v>
      </c>
      <c r="F44" s="60" t="s">
        <v>4716</v>
      </c>
      <c r="G44" s="60" t="s">
        <v>5865</v>
      </c>
      <c r="H44" s="60" t="s">
        <v>115</v>
      </c>
      <c r="I44" s="60" t="s">
        <v>5039</v>
      </c>
      <c r="J44" s="60" t="s">
        <v>5866</v>
      </c>
      <c r="K44" s="60">
        <v>4</v>
      </c>
      <c r="L44" s="60">
        <v>4</v>
      </c>
      <c r="M44" s="60">
        <v>4</v>
      </c>
    </row>
    <row r="45" spans="1:13" ht="30" x14ac:dyDescent="0.25">
      <c r="A45" s="59">
        <v>44082.666666666664</v>
      </c>
      <c r="B45" s="60" t="s">
        <v>4737</v>
      </c>
      <c r="C45" s="60">
        <v>39</v>
      </c>
      <c r="D45" s="60" t="s">
        <v>27</v>
      </c>
      <c r="E45" s="60" t="s">
        <v>5034</v>
      </c>
      <c r="F45" s="60" t="s">
        <v>4716</v>
      </c>
      <c r="G45" s="60" t="s">
        <v>5867</v>
      </c>
      <c r="H45" s="60" t="s">
        <v>4805</v>
      </c>
      <c r="I45" s="60" t="s">
        <v>5036</v>
      </c>
      <c r="J45" s="60" t="s">
        <v>5868</v>
      </c>
      <c r="K45" s="60">
        <v>3</v>
      </c>
      <c r="L45" s="60">
        <v>4</v>
      </c>
      <c r="M45" s="60">
        <v>4</v>
      </c>
    </row>
    <row r="46" spans="1:13" ht="30" x14ac:dyDescent="0.25">
      <c r="A46" s="59">
        <v>44083.5</v>
      </c>
      <c r="B46" s="60" t="s">
        <v>5781</v>
      </c>
      <c r="C46" s="60">
        <v>40</v>
      </c>
      <c r="D46" s="60" t="s">
        <v>49</v>
      </c>
      <c r="E46" s="60" t="s">
        <v>5756</v>
      </c>
      <c r="F46" s="60" t="s">
        <v>182</v>
      </c>
      <c r="G46" s="60" t="s">
        <v>5789</v>
      </c>
      <c r="H46" s="60" t="s">
        <v>185</v>
      </c>
      <c r="I46" s="60" t="s">
        <v>5036</v>
      </c>
      <c r="J46" s="60" t="s">
        <v>5869</v>
      </c>
      <c r="K46" s="60"/>
      <c r="L46" s="60"/>
      <c r="M46" s="60"/>
    </row>
    <row r="47" spans="1:13" ht="30" x14ac:dyDescent="0.25">
      <c r="A47" s="59">
        <v>44083.520833333336</v>
      </c>
      <c r="B47" s="60" t="s">
        <v>4723</v>
      </c>
      <c r="C47" s="60">
        <v>40</v>
      </c>
      <c r="D47" s="60" t="s">
        <v>49</v>
      </c>
      <c r="E47" s="60" t="s">
        <v>5756</v>
      </c>
      <c r="F47" s="60" t="s">
        <v>182</v>
      </c>
      <c r="G47" s="60" t="s">
        <v>5789</v>
      </c>
      <c r="H47" s="60" t="s">
        <v>185</v>
      </c>
      <c r="I47" s="60" t="s">
        <v>5036</v>
      </c>
      <c r="J47" s="60" t="s">
        <v>5869</v>
      </c>
      <c r="K47" s="60"/>
      <c r="L47" s="60"/>
      <c r="M47" s="60"/>
    </row>
    <row r="48" spans="1:13" ht="30" x14ac:dyDescent="0.25">
      <c r="A48" s="59">
        <v>44083.5</v>
      </c>
      <c r="B48" s="60" t="s">
        <v>5781</v>
      </c>
      <c r="C48" s="60">
        <v>42</v>
      </c>
      <c r="D48" s="60" t="s">
        <v>49</v>
      </c>
      <c r="E48" s="60" t="s">
        <v>5756</v>
      </c>
      <c r="F48" s="60" t="s">
        <v>182</v>
      </c>
      <c r="G48" s="60" t="s">
        <v>5789</v>
      </c>
      <c r="H48" s="60" t="s">
        <v>185</v>
      </c>
      <c r="I48" s="60" t="s">
        <v>5036</v>
      </c>
      <c r="J48" s="60" t="s">
        <v>5870</v>
      </c>
      <c r="K48" s="60"/>
      <c r="L48" s="60"/>
      <c r="M48" s="60"/>
    </row>
    <row r="49" spans="1:13" ht="30" x14ac:dyDescent="0.25">
      <c r="A49" s="59">
        <v>44083.541666666664</v>
      </c>
      <c r="B49" s="60" t="s">
        <v>4723</v>
      </c>
      <c r="C49" s="60">
        <v>42</v>
      </c>
      <c r="D49" s="60" t="s">
        <v>49</v>
      </c>
      <c r="E49" s="60" t="s">
        <v>5756</v>
      </c>
      <c r="F49" s="60" t="s">
        <v>182</v>
      </c>
      <c r="G49" s="60" t="s">
        <v>5789</v>
      </c>
      <c r="H49" s="60" t="s">
        <v>185</v>
      </c>
      <c r="I49" s="60" t="s">
        <v>5036</v>
      </c>
      <c r="J49" s="60" t="s">
        <v>5870</v>
      </c>
      <c r="K49" s="60"/>
      <c r="L49" s="60"/>
      <c r="M49" s="60"/>
    </row>
    <row r="50" spans="1:13" x14ac:dyDescent="0.25">
      <c r="A50" s="59">
        <v>44083.510416666664</v>
      </c>
      <c r="B50" s="60" t="s">
        <v>4767</v>
      </c>
      <c r="C50" s="60">
        <v>41</v>
      </c>
      <c r="D50" s="60" t="s">
        <v>49</v>
      </c>
      <c r="E50" s="60" t="s">
        <v>5756</v>
      </c>
      <c r="F50" s="60" t="s">
        <v>3161</v>
      </c>
      <c r="G50" s="60" t="s">
        <v>5871</v>
      </c>
      <c r="H50" s="60" t="s">
        <v>4806</v>
      </c>
      <c r="I50" s="60" t="s">
        <v>5036</v>
      </c>
      <c r="J50" s="60" t="s">
        <v>5848</v>
      </c>
      <c r="K50" s="60"/>
      <c r="L50" s="60"/>
      <c r="M50" s="60"/>
    </row>
    <row r="51" spans="1:13" ht="30" x14ac:dyDescent="0.25">
      <c r="A51" s="59">
        <v>44083.770833333336</v>
      </c>
      <c r="B51" s="60" t="s">
        <v>4733</v>
      </c>
      <c r="C51" s="60">
        <v>43</v>
      </c>
      <c r="D51" s="60" t="s">
        <v>27</v>
      </c>
      <c r="E51" s="60" t="s">
        <v>5034</v>
      </c>
      <c r="F51" s="60" t="s">
        <v>180</v>
      </c>
      <c r="G51" s="60" t="s">
        <v>5872</v>
      </c>
      <c r="H51" s="60" t="s">
        <v>5873</v>
      </c>
      <c r="I51" s="60" t="s">
        <v>5036</v>
      </c>
      <c r="J51" s="60" t="s">
        <v>5874</v>
      </c>
      <c r="K51" s="60">
        <v>4</v>
      </c>
      <c r="L51" s="60">
        <v>3</v>
      </c>
      <c r="M51" s="60">
        <v>3</v>
      </c>
    </row>
    <row r="52" spans="1:13" ht="45" x14ac:dyDescent="0.25">
      <c r="A52" s="59">
        <v>44084.416666666664</v>
      </c>
      <c r="B52" s="60" t="s">
        <v>4785</v>
      </c>
      <c r="C52" s="60">
        <v>44</v>
      </c>
      <c r="D52" s="60" t="s">
        <v>27</v>
      </c>
      <c r="E52" s="60" t="s">
        <v>5034</v>
      </c>
      <c r="F52" s="60" t="s">
        <v>4716</v>
      </c>
      <c r="G52" s="60" t="s">
        <v>5875</v>
      </c>
      <c r="H52" s="60" t="s">
        <v>4808</v>
      </c>
      <c r="I52" s="60" t="s">
        <v>5039</v>
      </c>
      <c r="J52" s="60" t="s">
        <v>5876</v>
      </c>
      <c r="K52" s="60">
        <v>5</v>
      </c>
      <c r="L52" s="60">
        <v>4</v>
      </c>
      <c r="M52" s="60">
        <v>4</v>
      </c>
    </row>
    <row r="53" spans="1:13" ht="30" x14ac:dyDescent="0.25">
      <c r="A53" s="59">
        <v>44084.416666666664</v>
      </c>
      <c r="B53" s="60" t="s">
        <v>4737</v>
      </c>
      <c r="C53" s="60">
        <v>45</v>
      </c>
      <c r="D53" s="60" t="s">
        <v>27</v>
      </c>
      <c r="E53" s="60" t="s">
        <v>5034</v>
      </c>
      <c r="F53" s="60" t="s">
        <v>4716</v>
      </c>
      <c r="G53" s="60" t="s">
        <v>5877</v>
      </c>
      <c r="H53" s="60" t="s">
        <v>4807</v>
      </c>
      <c r="I53" s="60" t="s">
        <v>5036</v>
      </c>
      <c r="J53" s="60" t="s">
        <v>5878</v>
      </c>
      <c r="K53" s="60">
        <v>4</v>
      </c>
      <c r="L53" s="60">
        <v>4</v>
      </c>
      <c r="M53" s="60">
        <v>4</v>
      </c>
    </row>
    <row r="54" spans="1:13" ht="30" x14ac:dyDescent="0.25">
      <c r="A54" s="59">
        <v>44084.458333333336</v>
      </c>
      <c r="B54" s="60" t="s">
        <v>4732</v>
      </c>
      <c r="C54" s="60">
        <v>45</v>
      </c>
      <c r="D54" s="60" t="s">
        <v>27</v>
      </c>
      <c r="E54" s="60" t="s">
        <v>5034</v>
      </c>
      <c r="F54" s="60" t="s">
        <v>4716</v>
      </c>
      <c r="G54" s="60" t="s">
        <v>5877</v>
      </c>
      <c r="H54" s="60" t="s">
        <v>4807</v>
      </c>
      <c r="I54" s="60" t="s">
        <v>5039</v>
      </c>
      <c r="J54" s="60" t="s">
        <v>5879</v>
      </c>
      <c r="K54" s="60">
        <v>4</v>
      </c>
      <c r="L54" s="60">
        <v>4</v>
      </c>
      <c r="M54" s="60">
        <v>4</v>
      </c>
    </row>
    <row r="55" spans="1:13" ht="30" x14ac:dyDescent="0.25">
      <c r="A55" s="59">
        <v>44085.46875</v>
      </c>
      <c r="B55" s="60" t="s">
        <v>4816</v>
      </c>
      <c r="C55" s="60">
        <v>49</v>
      </c>
      <c r="D55" s="60" t="s">
        <v>27</v>
      </c>
      <c r="E55" s="60" t="s">
        <v>5034</v>
      </c>
      <c r="F55" s="60" t="s">
        <v>4716</v>
      </c>
      <c r="G55" s="60" t="s">
        <v>5877</v>
      </c>
      <c r="H55" s="60" t="s">
        <v>4807</v>
      </c>
      <c r="I55" s="60" t="s">
        <v>5039</v>
      </c>
      <c r="J55" s="60" t="s">
        <v>5880</v>
      </c>
      <c r="K55" s="60">
        <v>5</v>
      </c>
      <c r="L55" s="60">
        <v>5</v>
      </c>
      <c r="M55" s="60">
        <v>4</v>
      </c>
    </row>
    <row r="56" spans="1:13" ht="60" x14ac:dyDescent="0.25">
      <c r="A56" s="59">
        <v>44086.583333333336</v>
      </c>
      <c r="B56" s="60" t="s">
        <v>4684</v>
      </c>
      <c r="C56" s="60">
        <v>46</v>
      </c>
      <c r="D56" s="60" t="s">
        <v>27</v>
      </c>
      <c r="E56" s="60" t="s">
        <v>5034</v>
      </c>
      <c r="F56" s="60" t="s">
        <v>4716</v>
      </c>
      <c r="G56" s="60" t="s">
        <v>5881</v>
      </c>
      <c r="H56" s="60" t="s">
        <v>5882</v>
      </c>
      <c r="I56" s="60" t="s">
        <v>5036</v>
      </c>
      <c r="J56" s="60" t="s">
        <v>5883</v>
      </c>
      <c r="K56" s="60">
        <v>3</v>
      </c>
      <c r="L56" s="60">
        <v>4</v>
      </c>
      <c r="M56" s="60">
        <v>4</v>
      </c>
    </row>
    <row r="57" spans="1:13" ht="30" x14ac:dyDescent="0.25">
      <c r="A57" s="59">
        <v>44088.6875</v>
      </c>
      <c r="B57" s="60" t="s">
        <v>4719</v>
      </c>
      <c r="C57" s="60">
        <v>50</v>
      </c>
      <c r="D57" s="60" t="s">
        <v>27</v>
      </c>
      <c r="E57" s="60" t="s">
        <v>5034</v>
      </c>
      <c r="F57" s="60" t="s">
        <v>180</v>
      </c>
      <c r="G57" s="60" t="s">
        <v>5884</v>
      </c>
      <c r="H57" s="60" t="s">
        <v>118</v>
      </c>
      <c r="I57" s="60" t="s">
        <v>5036</v>
      </c>
      <c r="J57" s="60" t="s">
        <v>5885</v>
      </c>
      <c r="K57" s="60">
        <v>5</v>
      </c>
      <c r="L57" s="60">
        <v>2</v>
      </c>
      <c r="M57" s="60">
        <v>3</v>
      </c>
    </row>
    <row r="58" spans="1:13" ht="30" x14ac:dyDescent="0.25">
      <c r="A58" s="59">
        <v>44089.416666666664</v>
      </c>
      <c r="B58" s="60" t="s">
        <v>4684</v>
      </c>
      <c r="C58" s="60">
        <v>48</v>
      </c>
      <c r="D58" s="60" t="s">
        <v>27</v>
      </c>
      <c r="E58" s="60" t="s">
        <v>5034</v>
      </c>
      <c r="F58" s="60" t="s">
        <v>4716</v>
      </c>
      <c r="G58" s="60" t="s">
        <v>5886</v>
      </c>
      <c r="H58" s="60" t="s">
        <v>4804</v>
      </c>
      <c r="I58" s="60" t="s">
        <v>5036</v>
      </c>
      <c r="J58" s="60" t="s">
        <v>5887</v>
      </c>
      <c r="K58" s="60">
        <v>3</v>
      </c>
      <c r="L58" s="60">
        <v>4</v>
      </c>
      <c r="M58" s="60">
        <v>4</v>
      </c>
    </row>
    <row r="59" spans="1:13" ht="30" x14ac:dyDescent="0.25">
      <c r="A59" s="59">
        <v>44089.4375</v>
      </c>
      <c r="B59" s="60" t="s">
        <v>4684</v>
      </c>
      <c r="C59" s="60">
        <v>52</v>
      </c>
      <c r="D59" s="60" t="s">
        <v>27</v>
      </c>
      <c r="E59" s="60" t="s">
        <v>5034</v>
      </c>
      <c r="F59" s="60" t="s">
        <v>4716</v>
      </c>
      <c r="G59" s="60" t="s">
        <v>5888</v>
      </c>
      <c r="H59" s="60" t="s">
        <v>5889</v>
      </c>
      <c r="I59" s="60" t="s">
        <v>5039</v>
      </c>
      <c r="J59" s="60" t="s">
        <v>5890</v>
      </c>
      <c r="K59" s="60">
        <v>3</v>
      </c>
      <c r="L59" s="60">
        <v>5</v>
      </c>
      <c r="M59" s="60">
        <v>4</v>
      </c>
    </row>
    <row r="60" spans="1:13" ht="30" x14ac:dyDescent="0.25">
      <c r="A60" s="59">
        <v>44089.625</v>
      </c>
      <c r="B60" s="60" t="s">
        <v>4795</v>
      </c>
      <c r="C60" s="60">
        <v>51</v>
      </c>
      <c r="D60" s="60" t="s">
        <v>49</v>
      </c>
      <c r="E60" s="60" t="s">
        <v>5756</v>
      </c>
      <c r="F60" s="60" t="s">
        <v>180</v>
      </c>
      <c r="G60" s="60" t="s">
        <v>5891</v>
      </c>
      <c r="H60" s="60" t="s">
        <v>4809</v>
      </c>
      <c r="I60" s="60" t="s">
        <v>5036</v>
      </c>
      <c r="J60" s="60" t="s">
        <v>5892</v>
      </c>
      <c r="K60" s="60"/>
      <c r="L60" s="60"/>
      <c r="M60" s="60"/>
    </row>
    <row r="61" spans="1:13" ht="30" x14ac:dyDescent="0.25">
      <c r="A61" s="59">
        <v>44089.625</v>
      </c>
      <c r="B61" s="60" t="s">
        <v>4795</v>
      </c>
      <c r="C61" s="60">
        <v>51</v>
      </c>
      <c r="D61" s="60" t="s">
        <v>49</v>
      </c>
      <c r="E61" s="60" t="s">
        <v>5756</v>
      </c>
      <c r="F61" s="60" t="s">
        <v>180</v>
      </c>
      <c r="G61" s="60" t="s">
        <v>5891</v>
      </c>
      <c r="H61" s="60" t="s">
        <v>4809</v>
      </c>
      <c r="I61" s="60" t="s">
        <v>5036</v>
      </c>
      <c r="J61" s="60" t="s">
        <v>5893</v>
      </c>
      <c r="K61" s="60"/>
      <c r="L61" s="60"/>
      <c r="M61" s="60"/>
    </row>
    <row r="62" spans="1:13" ht="30" x14ac:dyDescent="0.25">
      <c r="A62" s="59">
        <v>44092.395833333336</v>
      </c>
      <c r="B62" s="60" t="s">
        <v>4812</v>
      </c>
      <c r="C62" s="60">
        <v>53</v>
      </c>
      <c r="D62" s="60" t="s">
        <v>27</v>
      </c>
      <c r="E62" s="60" t="s">
        <v>5034</v>
      </c>
      <c r="F62" s="60" t="s">
        <v>4716</v>
      </c>
      <c r="G62" s="60" t="s">
        <v>5877</v>
      </c>
      <c r="H62" s="60" t="s">
        <v>4807</v>
      </c>
      <c r="I62" s="60" t="s">
        <v>5042</v>
      </c>
      <c r="J62" s="60" t="s">
        <v>5894</v>
      </c>
      <c r="K62" s="60">
        <v>4</v>
      </c>
      <c r="L62" s="60">
        <v>5</v>
      </c>
      <c r="M62" s="60">
        <v>4</v>
      </c>
    </row>
    <row r="63" spans="1:13" ht="30" x14ac:dyDescent="0.25">
      <c r="A63" s="59">
        <v>44093.5</v>
      </c>
      <c r="B63" s="60" t="s">
        <v>4795</v>
      </c>
      <c r="C63" s="60">
        <v>55</v>
      </c>
      <c r="D63" s="60" t="s">
        <v>27</v>
      </c>
      <c r="E63" s="60" t="s">
        <v>5034</v>
      </c>
      <c r="F63" s="60" t="s">
        <v>4716</v>
      </c>
      <c r="G63" s="60" t="s">
        <v>5895</v>
      </c>
      <c r="H63" s="60" t="s">
        <v>5896</v>
      </c>
      <c r="I63" s="60" t="s">
        <v>5036</v>
      </c>
      <c r="J63" s="60" t="s">
        <v>5897</v>
      </c>
      <c r="K63" s="60">
        <v>4</v>
      </c>
      <c r="L63" s="60">
        <v>4</v>
      </c>
      <c r="M63" s="60">
        <v>3</v>
      </c>
    </row>
    <row r="64" spans="1:13" ht="30" x14ac:dyDescent="0.25">
      <c r="A64" s="59">
        <v>44093.5625</v>
      </c>
      <c r="B64" s="60" t="s">
        <v>4684</v>
      </c>
      <c r="C64" s="60">
        <v>54</v>
      </c>
      <c r="D64" s="60" t="s">
        <v>27</v>
      </c>
      <c r="E64" s="60" t="s">
        <v>5034</v>
      </c>
      <c r="F64" s="60" t="s">
        <v>4716</v>
      </c>
      <c r="G64" s="60" t="s">
        <v>5895</v>
      </c>
      <c r="H64" s="60" t="s">
        <v>5896</v>
      </c>
      <c r="I64" s="60" t="s">
        <v>5036</v>
      </c>
      <c r="J64" s="60" t="s">
        <v>5898</v>
      </c>
      <c r="K64" s="60">
        <v>3</v>
      </c>
      <c r="L64" s="60">
        <v>4</v>
      </c>
      <c r="M64" s="60">
        <v>4</v>
      </c>
    </row>
    <row r="65" spans="1:13" ht="30" x14ac:dyDescent="0.25">
      <c r="A65" s="59">
        <v>44095.625</v>
      </c>
      <c r="B65" s="60" t="s">
        <v>4795</v>
      </c>
      <c r="C65" s="60">
        <v>57</v>
      </c>
      <c r="D65" s="60" t="s">
        <v>27</v>
      </c>
      <c r="E65" s="60" t="s">
        <v>5034</v>
      </c>
      <c r="F65" s="60" t="s">
        <v>180</v>
      </c>
      <c r="G65" s="60" t="s">
        <v>5899</v>
      </c>
      <c r="H65" s="60" t="s">
        <v>5900</v>
      </c>
      <c r="I65" s="60" t="s">
        <v>5039</v>
      </c>
      <c r="J65" s="60" t="s">
        <v>5901</v>
      </c>
      <c r="K65" s="60">
        <v>5</v>
      </c>
      <c r="L65" s="60">
        <v>4</v>
      </c>
      <c r="M65" s="60">
        <v>1</v>
      </c>
    </row>
    <row r="66" spans="1:13" ht="45" x14ac:dyDescent="0.25">
      <c r="A66" s="59">
        <v>44096.458333333336</v>
      </c>
      <c r="B66" s="60" t="s">
        <v>4795</v>
      </c>
      <c r="C66" s="60">
        <v>59</v>
      </c>
      <c r="D66" s="60" t="s">
        <v>27</v>
      </c>
      <c r="E66" s="60" t="s">
        <v>5034</v>
      </c>
      <c r="F66" s="60" t="s">
        <v>180</v>
      </c>
      <c r="G66" s="60" t="s">
        <v>5899</v>
      </c>
      <c r="H66" s="60" t="s">
        <v>5900</v>
      </c>
      <c r="I66" s="60" t="s">
        <v>5039</v>
      </c>
      <c r="J66" s="60" t="s">
        <v>5902</v>
      </c>
      <c r="K66" s="60">
        <v>5</v>
      </c>
      <c r="L66" s="60">
        <v>3</v>
      </c>
      <c r="M66" s="60">
        <v>1</v>
      </c>
    </row>
    <row r="67" spans="1:13" ht="60" x14ac:dyDescent="0.25">
      <c r="A67" s="59">
        <v>44096.625</v>
      </c>
      <c r="B67" s="60" t="s">
        <v>4799</v>
      </c>
      <c r="C67" s="60">
        <v>56</v>
      </c>
      <c r="D67" s="60" t="s">
        <v>27</v>
      </c>
      <c r="E67" s="60" t="s">
        <v>5034</v>
      </c>
      <c r="F67" s="60" t="s">
        <v>180</v>
      </c>
      <c r="G67" s="60" t="s">
        <v>5903</v>
      </c>
      <c r="H67" s="60" t="s">
        <v>5904</v>
      </c>
      <c r="I67" s="60" t="s">
        <v>5039</v>
      </c>
      <c r="J67" s="60" t="s">
        <v>5905</v>
      </c>
      <c r="K67" s="60">
        <v>3</v>
      </c>
      <c r="L67" s="60">
        <v>3</v>
      </c>
      <c r="M67" s="60">
        <v>3</v>
      </c>
    </row>
    <row r="68" spans="1:13" ht="30" x14ac:dyDescent="0.25">
      <c r="A68" s="59">
        <v>44097.375</v>
      </c>
      <c r="B68" s="60" t="s">
        <v>4818</v>
      </c>
      <c r="C68" s="60">
        <v>60</v>
      </c>
      <c r="D68" s="60" t="s">
        <v>27</v>
      </c>
      <c r="E68" s="60" t="s">
        <v>5034</v>
      </c>
      <c r="F68" s="60" t="s">
        <v>180</v>
      </c>
      <c r="G68" s="60" t="s">
        <v>5906</v>
      </c>
      <c r="H68" s="60" t="s">
        <v>4819</v>
      </c>
      <c r="I68" s="60" t="s">
        <v>5039</v>
      </c>
      <c r="J68" s="60" t="s">
        <v>5907</v>
      </c>
      <c r="K68" s="60">
        <v>4</v>
      </c>
      <c r="L68" s="60">
        <v>4</v>
      </c>
      <c r="M68" s="60">
        <v>4</v>
      </c>
    </row>
    <row r="69" spans="1:13" ht="30" x14ac:dyDescent="0.25">
      <c r="A69" s="59">
        <v>44097.479166666664</v>
      </c>
      <c r="B69" s="60" t="s">
        <v>4683</v>
      </c>
      <c r="C69" s="60">
        <v>61</v>
      </c>
      <c r="D69" s="60" t="s">
        <v>49</v>
      </c>
      <c r="E69" s="60" t="s">
        <v>5756</v>
      </c>
      <c r="F69" s="60" t="s">
        <v>4716</v>
      </c>
      <c r="G69" s="60" t="s">
        <v>5908</v>
      </c>
      <c r="H69" s="60" t="s">
        <v>4825</v>
      </c>
      <c r="I69" s="60" t="s">
        <v>5036</v>
      </c>
      <c r="J69" s="60" t="s">
        <v>5909</v>
      </c>
      <c r="K69" s="60"/>
      <c r="L69" s="60"/>
      <c r="M69" s="60"/>
    </row>
    <row r="70" spans="1:13" x14ac:dyDescent="0.25">
      <c r="A70" s="59">
        <v>44097.625</v>
      </c>
      <c r="B70" s="60" t="s">
        <v>4810</v>
      </c>
      <c r="C70" s="60">
        <v>58</v>
      </c>
      <c r="D70" s="60" t="s">
        <v>49</v>
      </c>
      <c r="E70" s="60" t="s">
        <v>5756</v>
      </c>
      <c r="F70" s="60" t="s">
        <v>3161</v>
      </c>
      <c r="G70" s="60" t="s">
        <v>5910</v>
      </c>
      <c r="H70" s="60" t="s">
        <v>4820</v>
      </c>
      <c r="I70" s="60" t="s">
        <v>5036</v>
      </c>
      <c r="J70" s="60" t="s">
        <v>5911</v>
      </c>
      <c r="K70" s="60"/>
      <c r="L70" s="60"/>
      <c r="M70" s="60"/>
    </row>
    <row r="71" spans="1:13" ht="45" x14ac:dyDescent="0.25">
      <c r="A71" s="59">
        <v>44098.479166666664</v>
      </c>
      <c r="B71" s="60" t="s">
        <v>4683</v>
      </c>
      <c r="C71" s="60">
        <v>63</v>
      </c>
      <c r="D71" s="60" t="s">
        <v>27</v>
      </c>
      <c r="E71" s="60" t="s">
        <v>5034</v>
      </c>
      <c r="F71" s="60" t="s">
        <v>4716</v>
      </c>
      <c r="G71" s="60" t="s">
        <v>5908</v>
      </c>
      <c r="H71" s="60" t="s">
        <v>4825</v>
      </c>
      <c r="I71" s="60" t="s">
        <v>5039</v>
      </c>
      <c r="J71" s="60" t="s">
        <v>5912</v>
      </c>
      <c r="K71" s="60">
        <v>4</v>
      </c>
      <c r="L71" s="60">
        <v>4</v>
      </c>
      <c r="M71" s="60">
        <v>3</v>
      </c>
    </row>
    <row r="72" spans="1:13" ht="30" x14ac:dyDescent="0.25">
      <c r="A72" s="59">
        <v>44098.5</v>
      </c>
      <c r="B72" s="60" t="s">
        <v>4683</v>
      </c>
      <c r="C72" s="60">
        <v>62</v>
      </c>
      <c r="D72" s="60" t="s">
        <v>49</v>
      </c>
      <c r="E72" s="60" t="s">
        <v>5756</v>
      </c>
      <c r="F72" s="60" t="s">
        <v>4716</v>
      </c>
      <c r="G72" s="60" t="s">
        <v>5913</v>
      </c>
      <c r="H72" s="60" t="s">
        <v>4824</v>
      </c>
      <c r="I72" s="60" t="s">
        <v>5036</v>
      </c>
      <c r="J72" s="60" t="s">
        <v>5914</v>
      </c>
      <c r="K72" s="60"/>
      <c r="L72" s="60"/>
      <c r="M72" s="60"/>
    </row>
    <row r="73" spans="1:13" ht="45" x14ac:dyDescent="0.25">
      <c r="A73" s="59">
        <v>44098.583333333336</v>
      </c>
      <c r="B73" s="60" t="s">
        <v>4752</v>
      </c>
      <c r="C73" s="60">
        <v>65</v>
      </c>
      <c r="D73" s="60" t="s">
        <v>27</v>
      </c>
      <c r="E73" s="60" t="s">
        <v>5034</v>
      </c>
      <c r="F73" s="60" t="s">
        <v>4716</v>
      </c>
      <c r="G73" s="60" t="s">
        <v>5915</v>
      </c>
      <c r="H73" s="60" t="s">
        <v>5916</v>
      </c>
      <c r="I73" s="60" t="s">
        <v>5039</v>
      </c>
      <c r="J73" s="60" t="s">
        <v>5917</v>
      </c>
      <c r="K73" s="60">
        <v>4</v>
      </c>
      <c r="L73" s="60">
        <v>4</v>
      </c>
      <c r="M73" s="60">
        <v>4</v>
      </c>
    </row>
    <row r="74" spans="1:13" ht="30" x14ac:dyDescent="0.25">
      <c r="A74" s="59">
        <v>44098.625</v>
      </c>
      <c r="B74" s="60" t="s">
        <v>5021</v>
      </c>
      <c r="C74" s="60">
        <v>66</v>
      </c>
      <c r="D74" s="60" t="s">
        <v>27</v>
      </c>
      <c r="E74" s="60" t="s">
        <v>5034</v>
      </c>
      <c r="F74" s="60" t="s">
        <v>4716</v>
      </c>
      <c r="G74" s="60" t="s">
        <v>5915</v>
      </c>
      <c r="H74" s="60" t="s">
        <v>5916</v>
      </c>
      <c r="I74" s="60" t="s">
        <v>5039</v>
      </c>
      <c r="J74" s="60" t="s">
        <v>5918</v>
      </c>
      <c r="K74" s="60">
        <v>5</v>
      </c>
      <c r="L74" s="60">
        <v>5</v>
      </c>
      <c r="M74" s="60">
        <v>4</v>
      </c>
    </row>
    <row r="75" spans="1:13" ht="30" x14ac:dyDescent="0.25">
      <c r="A75" s="59">
        <v>44098.708333333336</v>
      </c>
      <c r="B75" s="60" t="s">
        <v>4683</v>
      </c>
      <c r="C75" s="60">
        <v>67</v>
      </c>
      <c r="D75" s="60" t="s">
        <v>27</v>
      </c>
      <c r="E75" s="60" t="s">
        <v>5034</v>
      </c>
      <c r="F75" s="60" t="s">
        <v>4716</v>
      </c>
      <c r="G75" s="60" t="s">
        <v>5919</v>
      </c>
      <c r="H75" s="60" t="s">
        <v>4826</v>
      </c>
      <c r="I75" s="60" t="s">
        <v>5039</v>
      </c>
      <c r="J75" s="60" t="s">
        <v>5920</v>
      </c>
      <c r="K75" s="60">
        <v>4</v>
      </c>
      <c r="L75" s="60">
        <v>5</v>
      </c>
      <c r="M75" s="60">
        <v>4</v>
      </c>
    </row>
    <row r="76" spans="1:13" ht="30" x14ac:dyDescent="0.25">
      <c r="A76" s="59">
        <v>44098.729166666664</v>
      </c>
      <c r="B76" s="60" t="s">
        <v>4818</v>
      </c>
      <c r="C76" s="60">
        <v>64</v>
      </c>
      <c r="D76" s="60" t="s">
        <v>27</v>
      </c>
      <c r="E76" s="60" t="s">
        <v>5034</v>
      </c>
      <c r="F76" s="60" t="s">
        <v>180</v>
      </c>
      <c r="G76" s="60" t="s">
        <v>5921</v>
      </c>
      <c r="H76" s="60" t="s">
        <v>4827</v>
      </c>
      <c r="I76" s="60" t="s">
        <v>5039</v>
      </c>
      <c r="J76" s="60" t="s">
        <v>5922</v>
      </c>
      <c r="K76" s="60">
        <v>3</v>
      </c>
      <c r="L76" s="60">
        <v>3</v>
      </c>
      <c r="M76" s="60">
        <v>3</v>
      </c>
    </row>
    <row r="77" spans="1:13" ht="90" x14ac:dyDescent="0.25">
      <c r="A77" s="59">
        <v>44100.416666666664</v>
      </c>
      <c r="B77" s="60" t="s">
        <v>4739</v>
      </c>
      <c r="C77" s="60">
        <v>68</v>
      </c>
      <c r="D77" s="60" t="s">
        <v>27</v>
      </c>
      <c r="E77" s="60" t="s">
        <v>5034</v>
      </c>
      <c r="F77" s="60" t="s">
        <v>4716</v>
      </c>
      <c r="G77" s="60" t="s">
        <v>5923</v>
      </c>
      <c r="H77" s="60" t="s">
        <v>5924</v>
      </c>
      <c r="I77" s="60" t="s">
        <v>5039</v>
      </c>
      <c r="J77" s="60" t="s">
        <v>5925</v>
      </c>
      <c r="K77" s="60">
        <v>4</v>
      </c>
      <c r="L77" s="60">
        <v>4</v>
      </c>
      <c r="M77" s="60">
        <v>4</v>
      </c>
    </row>
    <row r="78" spans="1:13" ht="30" x14ac:dyDescent="0.25">
      <c r="A78" s="59">
        <v>44102.458333333336</v>
      </c>
      <c r="B78" s="60" t="s">
        <v>4858</v>
      </c>
      <c r="C78" s="60">
        <v>74</v>
      </c>
      <c r="D78" s="60" t="s">
        <v>27</v>
      </c>
      <c r="E78" s="60" t="s">
        <v>5034</v>
      </c>
      <c r="F78" s="60" t="s">
        <v>4716</v>
      </c>
      <c r="G78" s="60" t="s">
        <v>5926</v>
      </c>
      <c r="H78" s="60" t="s">
        <v>5927</v>
      </c>
      <c r="I78" s="60" t="s">
        <v>5039</v>
      </c>
      <c r="J78" s="60" t="s">
        <v>5928</v>
      </c>
      <c r="K78" s="60">
        <v>3</v>
      </c>
      <c r="L78" s="60">
        <v>4</v>
      </c>
      <c r="M78" s="60">
        <v>4</v>
      </c>
    </row>
    <row r="79" spans="1:13" ht="45" x14ac:dyDescent="0.25">
      <c r="A79" s="59">
        <v>44102.75</v>
      </c>
      <c r="B79" s="60" t="s">
        <v>4719</v>
      </c>
      <c r="C79" s="60">
        <v>71</v>
      </c>
      <c r="D79" s="60" t="s">
        <v>27</v>
      </c>
      <c r="E79" s="60" t="s">
        <v>5034</v>
      </c>
      <c r="F79" s="60" t="s">
        <v>180</v>
      </c>
      <c r="G79" s="60" t="s">
        <v>5929</v>
      </c>
      <c r="H79" s="60" t="s">
        <v>5930</v>
      </c>
      <c r="I79" s="60" t="s">
        <v>5036</v>
      </c>
      <c r="J79" s="60" t="s">
        <v>5931</v>
      </c>
      <c r="K79" s="60">
        <v>4</v>
      </c>
      <c r="L79" s="60">
        <v>3</v>
      </c>
      <c r="M79" s="60">
        <v>3</v>
      </c>
    </row>
    <row r="80" spans="1:13" ht="30" x14ac:dyDescent="0.25">
      <c r="A80" s="59">
        <v>44104.333333333336</v>
      </c>
      <c r="B80" s="60" t="s">
        <v>4818</v>
      </c>
      <c r="C80" s="60">
        <v>69</v>
      </c>
      <c r="D80" s="60" t="s">
        <v>27</v>
      </c>
      <c r="E80" s="60" t="s">
        <v>5034</v>
      </c>
      <c r="F80" s="60" t="s">
        <v>180</v>
      </c>
      <c r="G80" s="60" t="s">
        <v>5895</v>
      </c>
      <c r="H80" s="60" t="s">
        <v>5896</v>
      </c>
      <c r="I80" s="60" t="s">
        <v>5042</v>
      </c>
      <c r="J80" s="60" t="s">
        <v>5932</v>
      </c>
      <c r="K80" s="60">
        <v>5</v>
      </c>
      <c r="L80" s="60">
        <v>4</v>
      </c>
      <c r="M80" s="60">
        <v>4</v>
      </c>
    </row>
    <row r="81" spans="1:13" ht="30" x14ac:dyDescent="0.25">
      <c r="A81" s="59">
        <v>44104.354166666664</v>
      </c>
      <c r="B81" s="60" t="s">
        <v>4818</v>
      </c>
      <c r="C81" s="60">
        <v>70</v>
      </c>
      <c r="D81" s="60" t="s">
        <v>27</v>
      </c>
      <c r="E81" s="60" t="s">
        <v>5034</v>
      </c>
      <c r="F81" s="60" t="s">
        <v>180</v>
      </c>
      <c r="G81" s="60" t="s">
        <v>5933</v>
      </c>
      <c r="H81" s="60" t="s">
        <v>4830</v>
      </c>
      <c r="I81" s="60" t="s">
        <v>5039</v>
      </c>
      <c r="J81" s="60" t="s">
        <v>5934</v>
      </c>
      <c r="K81" s="60">
        <v>5</v>
      </c>
      <c r="L81" s="60">
        <v>4</v>
      </c>
      <c r="M81" s="60">
        <v>4</v>
      </c>
    </row>
    <row r="82" spans="1:13" ht="30" x14ac:dyDescent="0.25">
      <c r="A82" s="59">
        <v>44104.541666666664</v>
      </c>
      <c r="B82" s="60" t="s">
        <v>4811</v>
      </c>
      <c r="C82" s="60">
        <v>72</v>
      </c>
      <c r="D82" s="60" t="s">
        <v>27</v>
      </c>
      <c r="E82" s="60" t="s">
        <v>5034</v>
      </c>
      <c r="F82" s="60" t="s">
        <v>180</v>
      </c>
      <c r="G82" s="60" t="s">
        <v>5935</v>
      </c>
      <c r="H82" s="60" t="s">
        <v>5936</v>
      </c>
      <c r="I82" s="60" t="s">
        <v>5042</v>
      </c>
      <c r="J82" s="60" t="s">
        <v>5937</v>
      </c>
      <c r="K82" s="60">
        <v>4</v>
      </c>
      <c r="L82" s="60">
        <v>3</v>
      </c>
      <c r="M82" s="60">
        <v>3</v>
      </c>
    </row>
    <row r="83" spans="1:13" ht="30" x14ac:dyDescent="0.25">
      <c r="A83" s="59">
        <v>44105.458333333336</v>
      </c>
      <c r="B83" s="60" t="s">
        <v>4684</v>
      </c>
      <c r="C83" s="60">
        <v>73</v>
      </c>
      <c r="D83" s="60" t="s">
        <v>27</v>
      </c>
      <c r="E83" s="60" t="s">
        <v>5034</v>
      </c>
      <c r="F83" s="60" t="s">
        <v>4716</v>
      </c>
      <c r="G83" s="60" t="s">
        <v>5938</v>
      </c>
      <c r="H83" s="60" t="s">
        <v>4829</v>
      </c>
      <c r="I83" s="60" t="s">
        <v>5036</v>
      </c>
      <c r="J83" s="60" t="s">
        <v>5939</v>
      </c>
      <c r="K83" s="60">
        <v>4</v>
      </c>
      <c r="L83" s="60">
        <v>4</v>
      </c>
      <c r="M83" s="60">
        <v>4</v>
      </c>
    </row>
    <row r="84" spans="1:13" ht="30" x14ac:dyDescent="0.25">
      <c r="A84" s="59">
        <v>44105.5</v>
      </c>
      <c r="B84" s="60" t="s">
        <v>4684</v>
      </c>
      <c r="C84" s="60">
        <v>75</v>
      </c>
      <c r="D84" s="60" t="s">
        <v>27</v>
      </c>
      <c r="E84" s="60" t="s">
        <v>5034</v>
      </c>
      <c r="F84" s="60" t="s">
        <v>4716</v>
      </c>
      <c r="G84" s="60" t="s">
        <v>5940</v>
      </c>
      <c r="H84" s="60" t="s">
        <v>4835</v>
      </c>
      <c r="I84" s="60" t="s">
        <v>5036</v>
      </c>
      <c r="J84" s="60" t="s">
        <v>5941</v>
      </c>
      <c r="K84" s="60">
        <v>4</v>
      </c>
      <c r="L84" s="60">
        <v>4</v>
      </c>
      <c r="M84" s="60">
        <v>4</v>
      </c>
    </row>
    <row r="85" spans="1:13" ht="30" x14ac:dyDescent="0.25">
      <c r="A85" s="59">
        <v>44105.625</v>
      </c>
      <c r="B85" s="60" t="s">
        <v>4737</v>
      </c>
      <c r="C85" s="60">
        <v>76</v>
      </c>
      <c r="D85" s="60" t="s">
        <v>49</v>
      </c>
      <c r="E85" s="60" t="s">
        <v>5034</v>
      </c>
      <c r="F85" s="60" t="s">
        <v>4716</v>
      </c>
      <c r="G85" s="60" t="s">
        <v>5942</v>
      </c>
      <c r="H85" s="60" t="s">
        <v>4833</v>
      </c>
      <c r="I85" s="60" t="s">
        <v>5039</v>
      </c>
      <c r="J85" s="60" t="s">
        <v>5943</v>
      </c>
      <c r="K85" s="60">
        <v>4</v>
      </c>
      <c r="L85" s="60">
        <v>4</v>
      </c>
      <c r="M85" s="60">
        <v>4</v>
      </c>
    </row>
    <row r="86" spans="1:13" ht="30" x14ac:dyDescent="0.25">
      <c r="A86" s="59">
        <v>44105.625</v>
      </c>
      <c r="B86" s="60" t="s">
        <v>4816</v>
      </c>
      <c r="C86" s="60">
        <v>78</v>
      </c>
      <c r="D86" s="60" t="s">
        <v>27</v>
      </c>
      <c r="E86" s="60" t="s">
        <v>5034</v>
      </c>
      <c r="F86" s="60" t="s">
        <v>4716</v>
      </c>
      <c r="G86" s="60" t="s">
        <v>5942</v>
      </c>
      <c r="H86" s="60" t="s">
        <v>4833</v>
      </c>
      <c r="I86" s="60" t="s">
        <v>5036</v>
      </c>
      <c r="J86" s="60" t="s">
        <v>5944</v>
      </c>
      <c r="K86" s="60">
        <v>5</v>
      </c>
      <c r="L86" s="60">
        <v>4</v>
      </c>
      <c r="M86" s="60">
        <v>4</v>
      </c>
    </row>
    <row r="87" spans="1:13" x14ac:dyDescent="0.25">
      <c r="A87" s="59">
        <v>44106.489583333336</v>
      </c>
      <c r="B87" s="60" t="s">
        <v>4810</v>
      </c>
      <c r="C87" s="60">
        <v>77</v>
      </c>
      <c r="D87" s="60" t="s">
        <v>27</v>
      </c>
      <c r="E87" s="60" t="s">
        <v>5034</v>
      </c>
      <c r="F87" s="60" t="s">
        <v>3161</v>
      </c>
      <c r="G87" s="60" t="s">
        <v>5945</v>
      </c>
      <c r="H87" s="60" t="s">
        <v>4836</v>
      </c>
      <c r="I87" s="60" t="s">
        <v>5039</v>
      </c>
      <c r="J87" s="60" t="s">
        <v>5946</v>
      </c>
      <c r="K87" s="60">
        <v>4</v>
      </c>
      <c r="L87" s="60">
        <v>4</v>
      </c>
      <c r="M87" s="60">
        <v>4</v>
      </c>
    </row>
    <row r="88" spans="1:13" ht="30" x14ac:dyDescent="0.25">
      <c r="A88" s="59">
        <v>44109.375</v>
      </c>
      <c r="B88" s="60" t="s">
        <v>4837</v>
      </c>
      <c r="C88" s="60">
        <v>81</v>
      </c>
      <c r="D88" s="60" t="s">
        <v>27</v>
      </c>
      <c r="E88" s="60" t="s">
        <v>5034</v>
      </c>
      <c r="F88" s="60" t="s">
        <v>2708</v>
      </c>
      <c r="G88" s="60" t="s">
        <v>5947</v>
      </c>
      <c r="H88" s="60" t="s">
        <v>4800</v>
      </c>
      <c r="I88" s="60" t="s">
        <v>5042</v>
      </c>
      <c r="J88" s="60" t="s">
        <v>5948</v>
      </c>
      <c r="K88" s="60">
        <v>4</v>
      </c>
      <c r="L88" s="60">
        <v>5</v>
      </c>
      <c r="M88" s="60">
        <v>5</v>
      </c>
    </row>
    <row r="89" spans="1:13" ht="30" x14ac:dyDescent="0.25">
      <c r="A89" s="59">
        <v>44109.416666666664</v>
      </c>
      <c r="B89" s="60" t="s">
        <v>4684</v>
      </c>
      <c r="C89" s="60">
        <v>82</v>
      </c>
      <c r="D89" s="60" t="s">
        <v>27</v>
      </c>
      <c r="E89" s="60" t="s">
        <v>5034</v>
      </c>
      <c r="F89" s="60" t="s">
        <v>4716</v>
      </c>
      <c r="G89" s="60" t="s">
        <v>5949</v>
      </c>
      <c r="H89" s="60" t="s">
        <v>5950</v>
      </c>
      <c r="I89" s="60" t="s">
        <v>5036</v>
      </c>
      <c r="J89" s="60" t="s">
        <v>5951</v>
      </c>
      <c r="K89" s="60">
        <v>4</v>
      </c>
      <c r="L89" s="60">
        <v>4</v>
      </c>
      <c r="M89" s="60">
        <v>4</v>
      </c>
    </row>
    <row r="90" spans="1:13" ht="30" x14ac:dyDescent="0.25">
      <c r="A90" s="59">
        <v>44109.4375</v>
      </c>
      <c r="B90" s="60" t="s">
        <v>4795</v>
      </c>
      <c r="C90" s="60">
        <v>86</v>
      </c>
      <c r="D90" s="60" t="s">
        <v>27</v>
      </c>
      <c r="E90" s="60" t="s">
        <v>5034</v>
      </c>
      <c r="F90" s="60" t="s">
        <v>180</v>
      </c>
      <c r="G90" s="60" t="s">
        <v>5952</v>
      </c>
      <c r="H90" s="60" t="s">
        <v>5953</v>
      </c>
      <c r="I90" s="60" t="s">
        <v>5042</v>
      </c>
      <c r="J90" s="60" t="s">
        <v>5954</v>
      </c>
      <c r="K90" s="60">
        <v>4</v>
      </c>
      <c r="L90" s="60">
        <v>4</v>
      </c>
      <c r="M90" s="60">
        <v>3</v>
      </c>
    </row>
    <row r="91" spans="1:13" ht="30" x14ac:dyDescent="0.25">
      <c r="A91" s="59">
        <v>44109.458333333336</v>
      </c>
      <c r="B91" s="60" t="s">
        <v>4795</v>
      </c>
      <c r="C91" s="60">
        <v>79</v>
      </c>
      <c r="D91" s="60" t="s">
        <v>27</v>
      </c>
      <c r="E91" s="60" t="s">
        <v>5034</v>
      </c>
      <c r="F91" s="60" t="s">
        <v>180</v>
      </c>
      <c r="G91" s="60" t="s">
        <v>5952</v>
      </c>
      <c r="H91" s="60" t="s">
        <v>5953</v>
      </c>
      <c r="I91" s="60" t="s">
        <v>5042</v>
      </c>
      <c r="J91" s="60" t="s">
        <v>5955</v>
      </c>
      <c r="K91" s="60">
        <v>5</v>
      </c>
      <c r="L91" s="60">
        <v>5</v>
      </c>
      <c r="M91" s="60">
        <v>4</v>
      </c>
    </row>
    <row r="92" spans="1:13" ht="60" x14ac:dyDescent="0.25">
      <c r="A92" s="59">
        <v>44109.708333333336</v>
      </c>
      <c r="B92" s="60" t="s">
        <v>4817</v>
      </c>
      <c r="C92" s="60">
        <v>80</v>
      </c>
      <c r="D92" s="60" t="s">
        <v>27</v>
      </c>
      <c r="E92" s="60" t="s">
        <v>5034</v>
      </c>
      <c r="F92" s="60" t="s">
        <v>180</v>
      </c>
      <c r="G92" s="60" t="s">
        <v>5956</v>
      </c>
      <c r="H92" s="60" t="s">
        <v>4828</v>
      </c>
      <c r="I92" s="60" t="s">
        <v>5036</v>
      </c>
      <c r="J92" s="60" t="s">
        <v>5957</v>
      </c>
      <c r="K92" s="60">
        <v>2</v>
      </c>
      <c r="L92" s="60">
        <v>4</v>
      </c>
      <c r="M92" s="60">
        <v>2</v>
      </c>
    </row>
    <row r="93" spans="1:13" ht="30" x14ac:dyDescent="0.25">
      <c r="A93" s="59">
        <v>44110.416666666664</v>
      </c>
      <c r="B93" s="60" t="s">
        <v>4683</v>
      </c>
      <c r="C93" s="60">
        <v>84</v>
      </c>
      <c r="D93" s="60" t="s">
        <v>27</v>
      </c>
      <c r="E93" s="60" t="s">
        <v>5034</v>
      </c>
      <c r="F93" s="60" t="s">
        <v>4716</v>
      </c>
      <c r="G93" s="60" t="s">
        <v>5958</v>
      </c>
      <c r="H93" s="60" t="s">
        <v>4838</v>
      </c>
      <c r="I93" s="60" t="s">
        <v>5039</v>
      </c>
      <c r="J93" s="60" t="s">
        <v>5959</v>
      </c>
      <c r="K93" s="60">
        <v>4</v>
      </c>
      <c r="L93" s="60">
        <v>4</v>
      </c>
      <c r="M93" s="60">
        <v>4</v>
      </c>
    </row>
    <row r="94" spans="1:13" ht="30" x14ac:dyDescent="0.25">
      <c r="A94" s="59">
        <v>44110.416666666664</v>
      </c>
      <c r="B94" s="60" t="s">
        <v>4686</v>
      </c>
      <c r="C94" s="60">
        <v>83</v>
      </c>
      <c r="D94" s="60" t="s">
        <v>5843</v>
      </c>
      <c r="E94" s="60" t="s">
        <v>5843</v>
      </c>
      <c r="F94" s="60" t="s">
        <v>10</v>
      </c>
      <c r="G94" s="60" t="s">
        <v>5960</v>
      </c>
      <c r="H94" s="60" t="s">
        <v>5961</v>
      </c>
      <c r="I94" s="60"/>
      <c r="J94" s="60"/>
      <c r="K94" s="60"/>
      <c r="L94" s="60"/>
      <c r="M94" s="60"/>
    </row>
    <row r="95" spans="1:13" ht="45" x14ac:dyDescent="0.25">
      <c r="A95" s="59">
        <v>44110.583333333336</v>
      </c>
      <c r="B95" s="60" t="s">
        <v>4683</v>
      </c>
      <c r="C95" s="60">
        <v>88</v>
      </c>
      <c r="D95" s="60" t="s">
        <v>27</v>
      </c>
      <c r="E95" s="60" t="s">
        <v>5034</v>
      </c>
      <c r="F95" s="60" t="s">
        <v>4716</v>
      </c>
      <c r="G95" s="60" t="s">
        <v>5962</v>
      </c>
      <c r="H95" s="60" t="s">
        <v>5963</v>
      </c>
      <c r="I95" s="60" t="s">
        <v>5039</v>
      </c>
      <c r="J95" s="60" t="s">
        <v>5964</v>
      </c>
      <c r="K95" s="60">
        <v>4</v>
      </c>
      <c r="L95" s="60">
        <v>5</v>
      </c>
      <c r="M95" s="60">
        <v>4</v>
      </c>
    </row>
    <row r="96" spans="1:13" ht="90" x14ac:dyDescent="0.25">
      <c r="A96" s="59">
        <v>44110.625</v>
      </c>
      <c r="B96" s="60" t="s">
        <v>4779</v>
      </c>
      <c r="C96" s="60">
        <v>85</v>
      </c>
      <c r="D96" s="60" t="s">
        <v>49</v>
      </c>
      <c r="E96" s="60" t="s">
        <v>5756</v>
      </c>
      <c r="F96" s="60" t="s">
        <v>180</v>
      </c>
      <c r="G96" s="60" t="s">
        <v>5965</v>
      </c>
      <c r="H96" s="60" t="s">
        <v>4841</v>
      </c>
      <c r="I96" s="60" t="s">
        <v>5036</v>
      </c>
      <c r="J96" s="60" t="s">
        <v>5966</v>
      </c>
      <c r="K96" s="60"/>
      <c r="L96" s="60"/>
      <c r="M96" s="60"/>
    </row>
    <row r="97" spans="1:13" ht="120" x14ac:dyDescent="0.25">
      <c r="A97" s="59">
        <v>44110.645833333336</v>
      </c>
      <c r="B97" s="60" t="s">
        <v>4719</v>
      </c>
      <c r="C97" s="60">
        <v>87</v>
      </c>
      <c r="D97" s="60" t="s">
        <v>27</v>
      </c>
      <c r="E97" s="60" t="s">
        <v>5034</v>
      </c>
      <c r="F97" s="60" t="s">
        <v>180</v>
      </c>
      <c r="G97" s="60" t="s">
        <v>5967</v>
      </c>
      <c r="H97" s="60" t="s">
        <v>4834</v>
      </c>
      <c r="I97" s="60" t="s">
        <v>5036</v>
      </c>
      <c r="J97" s="60" t="s">
        <v>5968</v>
      </c>
      <c r="K97" s="60">
        <v>5</v>
      </c>
      <c r="L97" s="60">
        <v>1</v>
      </c>
      <c r="M97" s="60">
        <v>2</v>
      </c>
    </row>
    <row r="98" spans="1:13" ht="45" x14ac:dyDescent="0.25">
      <c r="A98" s="59">
        <v>44112.604166666664</v>
      </c>
      <c r="B98" s="60" t="s">
        <v>4683</v>
      </c>
      <c r="C98" s="60">
        <v>90</v>
      </c>
      <c r="D98" s="60" t="s">
        <v>27</v>
      </c>
      <c r="E98" s="60" t="s">
        <v>5034</v>
      </c>
      <c r="F98" s="60" t="s">
        <v>4716</v>
      </c>
      <c r="G98" s="60" t="s">
        <v>5969</v>
      </c>
      <c r="H98" s="60" t="s">
        <v>4843</v>
      </c>
      <c r="I98" s="60" t="s">
        <v>5042</v>
      </c>
      <c r="J98" s="60" t="s">
        <v>5970</v>
      </c>
      <c r="K98" s="60">
        <v>4</v>
      </c>
      <c r="L98" s="60">
        <v>5</v>
      </c>
      <c r="M98" s="60">
        <v>4</v>
      </c>
    </row>
    <row r="99" spans="1:13" ht="60" x14ac:dyDescent="0.25">
      <c r="A99" s="59">
        <v>44112.625</v>
      </c>
      <c r="B99" s="60" t="s">
        <v>4683</v>
      </c>
      <c r="C99" s="60">
        <v>91</v>
      </c>
      <c r="D99" s="60" t="s">
        <v>27</v>
      </c>
      <c r="E99" s="60" t="s">
        <v>5034</v>
      </c>
      <c r="F99" s="60" t="s">
        <v>4716</v>
      </c>
      <c r="G99" s="60" t="s">
        <v>5971</v>
      </c>
      <c r="H99" s="60" t="s">
        <v>4844</v>
      </c>
      <c r="I99" s="60" t="s">
        <v>5039</v>
      </c>
      <c r="J99" s="60" t="s">
        <v>5972</v>
      </c>
      <c r="K99" s="60">
        <v>4</v>
      </c>
      <c r="L99" s="60">
        <v>4</v>
      </c>
      <c r="M99" s="60">
        <v>4</v>
      </c>
    </row>
    <row r="100" spans="1:13" ht="30" x14ac:dyDescent="0.25">
      <c r="A100" s="59">
        <v>44112.625</v>
      </c>
      <c r="B100" s="60" t="s">
        <v>4683</v>
      </c>
      <c r="C100" s="60">
        <v>92</v>
      </c>
      <c r="D100" s="60" t="s">
        <v>27</v>
      </c>
      <c r="E100" s="60" t="s">
        <v>5034</v>
      </c>
      <c r="F100" s="60" t="s">
        <v>4716</v>
      </c>
      <c r="G100" s="60" t="s">
        <v>5973</v>
      </c>
      <c r="H100" s="60" t="s">
        <v>4842</v>
      </c>
      <c r="I100" s="60" t="s">
        <v>5039</v>
      </c>
      <c r="J100" s="60" t="s">
        <v>5974</v>
      </c>
      <c r="K100" s="60">
        <v>3</v>
      </c>
      <c r="L100" s="60">
        <v>4</v>
      </c>
      <c r="M100" s="60">
        <v>4</v>
      </c>
    </row>
    <row r="101" spans="1:13" ht="30" x14ac:dyDescent="0.25">
      <c r="A101" s="59">
        <v>44113.416666666664</v>
      </c>
      <c r="B101" s="60" t="s">
        <v>4739</v>
      </c>
      <c r="C101" s="60">
        <v>89</v>
      </c>
      <c r="D101" s="60" t="s">
        <v>27</v>
      </c>
      <c r="E101" s="60" t="s">
        <v>5034</v>
      </c>
      <c r="F101" s="60" t="s">
        <v>4716</v>
      </c>
      <c r="G101" s="60" t="s">
        <v>5975</v>
      </c>
      <c r="H101" s="60" t="s">
        <v>5976</v>
      </c>
      <c r="I101" s="60" t="s">
        <v>5039</v>
      </c>
      <c r="J101" s="60" t="s">
        <v>5977</v>
      </c>
      <c r="K101" s="60">
        <v>4</v>
      </c>
      <c r="L101" s="60">
        <v>4</v>
      </c>
      <c r="M101" s="60">
        <v>4</v>
      </c>
    </row>
    <row r="102" spans="1:13" ht="45" x14ac:dyDescent="0.25">
      <c r="A102" s="59">
        <v>44114.40625</v>
      </c>
      <c r="B102" s="60" t="s">
        <v>4683</v>
      </c>
      <c r="C102" s="60">
        <v>95</v>
      </c>
      <c r="D102" s="60" t="s">
        <v>27</v>
      </c>
      <c r="E102" s="60" t="s">
        <v>5034</v>
      </c>
      <c r="F102" s="60" t="s">
        <v>4716</v>
      </c>
      <c r="G102" s="60" t="s">
        <v>5978</v>
      </c>
      <c r="H102" s="60" t="s">
        <v>5979</v>
      </c>
      <c r="I102" s="60" t="s">
        <v>5039</v>
      </c>
      <c r="J102" s="60" t="s">
        <v>5980</v>
      </c>
      <c r="K102" s="60">
        <v>3</v>
      </c>
      <c r="L102" s="60">
        <v>5</v>
      </c>
      <c r="M102" s="60">
        <v>4</v>
      </c>
    </row>
    <row r="103" spans="1:13" ht="45" x14ac:dyDescent="0.25">
      <c r="A103" s="59">
        <v>44118.5625</v>
      </c>
      <c r="B103" s="60" t="s">
        <v>4839</v>
      </c>
      <c r="C103" s="60">
        <v>98</v>
      </c>
      <c r="D103" s="60" t="s">
        <v>27</v>
      </c>
      <c r="E103" s="60" t="s">
        <v>5034</v>
      </c>
      <c r="F103" s="60" t="s">
        <v>180</v>
      </c>
      <c r="G103" s="60" t="s">
        <v>5981</v>
      </c>
      <c r="H103" s="60" t="s">
        <v>5982</v>
      </c>
      <c r="I103" s="60" t="s">
        <v>5039</v>
      </c>
      <c r="J103" s="60" t="s">
        <v>5983</v>
      </c>
      <c r="K103" s="60">
        <v>3</v>
      </c>
      <c r="L103" s="60">
        <v>4</v>
      </c>
      <c r="M103" s="60">
        <v>5</v>
      </c>
    </row>
    <row r="104" spans="1:13" ht="30" x14ac:dyDescent="0.25">
      <c r="A104" s="59">
        <v>44118.583333333336</v>
      </c>
      <c r="B104" s="60" t="s">
        <v>4839</v>
      </c>
      <c r="C104" s="60">
        <v>93</v>
      </c>
      <c r="D104" s="60" t="s">
        <v>27</v>
      </c>
      <c r="E104" s="60" t="s">
        <v>5034</v>
      </c>
      <c r="F104" s="60" t="s">
        <v>180</v>
      </c>
      <c r="G104" s="60" t="s">
        <v>5984</v>
      </c>
      <c r="H104" s="60" t="s">
        <v>4847</v>
      </c>
      <c r="I104" s="60" t="s">
        <v>5036</v>
      </c>
      <c r="J104" s="60" t="s">
        <v>5985</v>
      </c>
      <c r="K104" s="60">
        <v>3</v>
      </c>
      <c r="L104" s="60">
        <v>4</v>
      </c>
      <c r="M104" s="60">
        <v>5</v>
      </c>
    </row>
    <row r="105" spans="1:13" ht="30" x14ac:dyDescent="0.25">
      <c r="A105" s="59">
        <v>44118.59375</v>
      </c>
      <c r="B105" s="60" t="s">
        <v>4683</v>
      </c>
      <c r="C105" s="60">
        <v>94</v>
      </c>
      <c r="D105" s="60" t="s">
        <v>27</v>
      </c>
      <c r="E105" s="60" t="s">
        <v>5034</v>
      </c>
      <c r="F105" s="60" t="s">
        <v>4716</v>
      </c>
      <c r="G105" s="60" t="s">
        <v>5986</v>
      </c>
      <c r="H105" s="60" t="s">
        <v>2632</v>
      </c>
      <c r="I105" s="60" t="s">
        <v>5036</v>
      </c>
      <c r="J105" s="60" t="s">
        <v>5987</v>
      </c>
      <c r="K105" s="60">
        <v>4</v>
      </c>
      <c r="L105" s="60">
        <v>4</v>
      </c>
      <c r="M105" s="60">
        <v>4</v>
      </c>
    </row>
    <row r="106" spans="1:13" ht="30" x14ac:dyDescent="0.25">
      <c r="A106" s="59">
        <v>44118.666666666664</v>
      </c>
      <c r="B106" s="60" t="s">
        <v>4683</v>
      </c>
      <c r="C106" s="60">
        <v>96</v>
      </c>
      <c r="D106" s="60" t="s">
        <v>27</v>
      </c>
      <c r="E106" s="60" t="s">
        <v>5034</v>
      </c>
      <c r="F106" s="60" t="s">
        <v>4716</v>
      </c>
      <c r="G106" s="60" t="s">
        <v>5988</v>
      </c>
      <c r="H106" s="60" t="s">
        <v>5989</v>
      </c>
      <c r="I106" s="60" t="s">
        <v>5039</v>
      </c>
      <c r="J106" s="60" t="s">
        <v>5990</v>
      </c>
      <c r="K106" s="60">
        <v>4</v>
      </c>
      <c r="L106" s="60">
        <v>4</v>
      </c>
      <c r="M106" s="60">
        <v>3</v>
      </c>
    </row>
    <row r="107" spans="1:13" ht="45" x14ac:dyDescent="0.25">
      <c r="A107" s="59">
        <v>44119.604166666664</v>
      </c>
      <c r="B107" s="60" t="s">
        <v>4723</v>
      </c>
      <c r="C107" s="60">
        <v>97</v>
      </c>
      <c r="D107" s="60" t="s">
        <v>27</v>
      </c>
      <c r="E107" s="60" t="s">
        <v>5034</v>
      </c>
      <c r="F107" s="60" t="s">
        <v>180</v>
      </c>
      <c r="G107" s="60" t="s">
        <v>5991</v>
      </c>
      <c r="H107" s="60" t="s">
        <v>5992</v>
      </c>
      <c r="I107" s="60" t="s">
        <v>5039</v>
      </c>
      <c r="J107" s="60" t="s">
        <v>5993</v>
      </c>
      <c r="K107" s="60">
        <v>4</v>
      </c>
      <c r="L107" s="60">
        <v>5</v>
      </c>
      <c r="M107" s="60">
        <v>3</v>
      </c>
    </row>
    <row r="108" spans="1:13" ht="45" x14ac:dyDescent="0.25">
      <c r="A108" s="59">
        <v>44119.645833333336</v>
      </c>
      <c r="B108" s="60" t="s">
        <v>4839</v>
      </c>
      <c r="C108" s="60">
        <v>100</v>
      </c>
      <c r="D108" s="60" t="s">
        <v>27</v>
      </c>
      <c r="E108" s="60" t="s">
        <v>5034</v>
      </c>
      <c r="F108" s="60" t="s">
        <v>180</v>
      </c>
      <c r="G108" s="60" t="s">
        <v>5994</v>
      </c>
      <c r="H108" s="60" t="s">
        <v>4849</v>
      </c>
      <c r="I108" s="60" t="s">
        <v>5039</v>
      </c>
      <c r="J108" s="60" t="s">
        <v>5995</v>
      </c>
      <c r="K108" s="60">
        <v>4</v>
      </c>
      <c r="L108" s="60">
        <v>4</v>
      </c>
      <c r="M108" s="60">
        <v>4</v>
      </c>
    </row>
    <row r="109" spans="1:13" ht="45" x14ac:dyDescent="0.25">
      <c r="A109" s="59">
        <v>44120.645833333336</v>
      </c>
      <c r="B109" s="60" t="s">
        <v>4737</v>
      </c>
      <c r="C109" s="60">
        <v>101</v>
      </c>
      <c r="D109" s="60" t="s">
        <v>27</v>
      </c>
      <c r="E109" s="60" t="s">
        <v>5034</v>
      </c>
      <c r="F109" s="60" t="s">
        <v>4716</v>
      </c>
      <c r="G109" s="60" t="s">
        <v>5996</v>
      </c>
      <c r="H109" s="60" t="s">
        <v>5997</v>
      </c>
      <c r="I109" s="60" t="s">
        <v>5042</v>
      </c>
      <c r="J109" s="60" t="s">
        <v>5998</v>
      </c>
      <c r="K109" s="60">
        <v>4</v>
      </c>
      <c r="L109" s="60">
        <v>5</v>
      </c>
      <c r="M109" s="60">
        <v>4</v>
      </c>
    </row>
    <row r="110" spans="1:13" ht="30" x14ac:dyDescent="0.25">
      <c r="A110" s="59">
        <v>44120.666666666664</v>
      </c>
      <c r="B110" s="60" t="s">
        <v>4778</v>
      </c>
      <c r="C110" s="60">
        <v>99</v>
      </c>
      <c r="D110" s="60" t="s">
        <v>27</v>
      </c>
      <c r="E110" s="60" t="s">
        <v>5034</v>
      </c>
      <c r="F110" s="60" t="s">
        <v>182</v>
      </c>
      <c r="G110" s="60" t="s">
        <v>5999</v>
      </c>
      <c r="H110" s="60" t="s">
        <v>4848</v>
      </c>
      <c r="I110" s="60" t="s">
        <v>5036</v>
      </c>
      <c r="J110" s="60" t="s">
        <v>6000</v>
      </c>
      <c r="K110" s="60" t="s">
        <v>5266</v>
      </c>
      <c r="L110" s="60" t="s">
        <v>5266</v>
      </c>
      <c r="M110" s="60" t="s">
        <v>5266</v>
      </c>
    </row>
    <row r="111" spans="1:13" ht="30" x14ac:dyDescent="0.25">
      <c r="A111" s="59">
        <v>44121.416666666664</v>
      </c>
      <c r="B111" s="60" t="s">
        <v>4683</v>
      </c>
      <c r="C111" s="60">
        <v>102</v>
      </c>
      <c r="D111" s="60" t="s">
        <v>27</v>
      </c>
      <c r="E111" s="60" t="s">
        <v>5034</v>
      </c>
      <c r="F111" s="60" t="s">
        <v>4716</v>
      </c>
      <c r="G111" s="60" t="s">
        <v>6001</v>
      </c>
      <c r="H111" s="60" t="s">
        <v>4845</v>
      </c>
      <c r="I111" s="60" t="s">
        <v>5039</v>
      </c>
      <c r="J111" s="60" t="s">
        <v>6002</v>
      </c>
      <c r="K111" s="60">
        <v>3</v>
      </c>
      <c r="L111" s="60">
        <v>4</v>
      </c>
      <c r="M111" s="60">
        <v>3</v>
      </c>
    </row>
    <row r="112" spans="1:13" ht="30" x14ac:dyDescent="0.25">
      <c r="A112" s="59">
        <v>44123.541666666664</v>
      </c>
      <c r="B112" s="60" t="s">
        <v>4839</v>
      </c>
      <c r="C112" s="60">
        <v>104</v>
      </c>
      <c r="D112" s="60" t="s">
        <v>27</v>
      </c>
      <c r="E112" s="60" t="s">
        <v>5034</v>
      </c>
      <c r="F112" s="60" t="s">
        <v>180</v>
      </c>
      <c r="G112" s="60" t="s">
        <v>6003</v>
      </c>
      <c r="H112" s="60" t="s">
        <v>6004</v>
      </c>
      <c r="I112" s="60" t="s">
        <v>5039</v>
      </c>
      <c r="J112" s="60" t="s">
        <v>6005</v>
      </c>
      <c r="K112" s="60">
        <v>3</v>
      </c>
      <c r="L112" s="60">
        <v>3</v>
      </c>
      <c r="M112" s="60">
        <v>4</v>
      </c>
    </row>
    <row r="113" spans="1:13" ht="30" x14ac:dyDescent="0.25">
      <c r="A113" s="59">
        <v>44124.583333333336</v>
      </c>
      <c r="B113" s="60" t="s">
        <v>4814</v>
      </c>
      <c r="C113" s="60">
        <v>105</v>
      </c>
      <c r="D113" s="60" t="s">
        <v>49</v>
      </c>
      <c r="E113" s="60" t="s">
        <v>5034</v>
      </c>
      <c r="F113" s="60" t="s">
        <v>180</v>
      </c>
      <c r="G113" s="60" t="s">
        <v>6006</v>
      </c>
      <c r="H113" s="60" t="s">
        <v>6007</v>
      </c>
      <c r="I113" s="60" t="s">
        <v>5039</v>
      </c>
      <c r="J113" s="60" t="s">
        <v>6008</v>
      </c>
      <c r="K113" s="60" t="s">
        <v>5266</v>
      </c>
      <c r="L113" s="60" t="s">
        <v>5266</v>
      </c>
      <c r="M113" s="60" t="s">
        <v>5266</v>
      </c>
    </row>
    <row r="114" spans="1:13" ht="30" x14ac:dyDescent="0.25">
      <c r="A114" s="59">
        <v>44124.583333333336</v>
      </c>
      <c r="B114" s="60" t="s">
        <v>4735</v>
      </c>
      <c r="C114" s="60">
        <v>105</v>
      </c>
      <c r="D114" s="60" t="s">
        <v>27</v>
      </c>
      <c r="E114" s="60" t="s">
        <v>5034</v>
      </c>
      <c r="F114" s="60" t="s">
        <v>180</v>
      </c>
      <c r="G114" s="60" t="s">
        <v>6006</v>
      </c>
      <c r="H114" s="60" t="s">
        <v>6007</v>
      </c>
      <c r="I114" s="60" t="s">
        <v>5039</v>
      </c>
      <c r="J114" s="60" t="s">
        <v>6009</v>
      </c>
      <c r="K114" s="60">
        <v>4</v>
      </c>
      <c r="L114" s="60">
        <v>5</v>
      </c>
      <c r="M114" s="60">
        <v>3</v>
      </c>
    </row>
    <row r="115" spans="1:13" ht="30" x14ac:dyDescent="0.25">
      <c r="A115" s="59">
        <v>44124.666666666664</v>
      </c>
      <c r="B115" s="60" t="s">
        <v>4683</v>
      </c>
      <c r="C115" s="60">
        <v>106</v>
      </c>
      <c r="D115" s="60" t="s">
        <v>49</v>
      </c>
      <c r="E115" s="60" t="s">
        <v>5756</v>
      </c>
      <c r="F115" s="60" t="s">
        <v>4716</v>
      </c>
      <c r="G115" s="60" t="s">
        <v>6010</v>
      </c>
      <c r="H115" s="60" t="s">
        <v>6011</v>
      </c>
      <c r="I115" s="60" t="s">
        <v>5036</v>
      </c>
      <c r="J115" s="60" t="s">
        <v>6012</v>
      </c>
      <c r="K115" s="60"/>
      <c r="L115" s="60"/>
      <c r="M115" s="60"/>
    </row>
    <row r="116" spans="1:13" ht="45" x14ac:dyDescent="0.25">
      <c r="A116" s="59">
        <v>44126.375</v>
      </c>
      <c r="B116" s="60" t="s">
        <v>4855</v>
      </c>
      <c r="C116" s="60">
        <v>103</v>
      </c>
      <c r="D116" s="60" t="s">
        <v>27</v>
      </c>
      <c r="E116" s="60" t="s">
        <v>5034</v>
      </c>
      <c r="F116" s="60" t="s">
        <v>4716</v>
      </c>
      <c r="G116" s="60" t="s">
        <v>6013</v>
      </c>
      <c r="H116" s="60" t="s">
        <v>4854</v>
      </c>
      <c r="I116" s="60" t="s">
        <v>5039</v>
      </c>
      <c r="J116" s="60" t="s">
        <v>6014</v>
      </c>
      <c r="K116" s="60">
        <v>5</v>
      </c>
      <c r="L116" s="60">
        <v>5</v>
      </c>
      <c r="M116" s="60">
        <v>4</v>
      </c>
    </row>
    <row r="117" spans="1:13" ht="30" x14ac:dyDescent="0.25">
      <c r="A117" s="59">
        <v>44127.333333333336</v>
      </c>
      <c r="B117" s="60" t="s">
        <v>4683</v>
      </c>
      <c r="C117" s="60">
        <v>108</v>
      </c>
      <c r="D117" s="60" t="s">
        <v>49</v>
      </c>
      <c r="E117" s="60" t="s">
        <v>5756</v>
      </c>
      <c r="F117" s="60" t="s">
        <v>4716</v>
      </c>
      <c r="G117" s="60" t="s">
        <v>5971</v>
      </c>
      <c r="H117" s="60" t="s">
        <v>4844</v>
      </c>
      <c r="I117" s="60" t="s">
        <v>5036</v>
      </c>
      <c r="J117" s="60" t="s">
        <v>6015</v>
      </c>
      <c r="K117" s="60"/>
      <c r="L117" s="60"/>
      <c r="M117" s="60"/>
    </row>
    <row r="118" spans="1:13" ht="30" x14ac:dyDescent="0.25">
      <c r="A118" s="59">
        <v>44127.333333333336</v>
      </c>
      <c r="B118" s="60" t="s">
        <v>4683</v>
      </c>
      <c r="C118" s="60">
        <v>108</v>
      </c>
      <c r="D118" s="60" t="s">
        <v>49</v>
      </c>
      <c r="E118" s="60" t="s">
        <v>5756</v>
      </c>
      <c r="F118" s="60" t="s">
        <v>4716</v>
      </c>
      <c r="G118" s="60" t="s">
        <v>5971</v>
      </c>
      <c r="H118" s="60" t="s">
        <v>4844</v>
      </c>
      <c r="I118" s="60" t="s">
        <v>5036</v>
      </c>
      <c r="J118" s="60" t="s">
        <v>6016</v>
      </c>
      <c r="K118" s="60"/>
      <c r="L118" s="60"/>
      <c r="M118" s="60"/>
    </row>
    <row r="119" spans="1:13" ht="30" x14ac:dyDescent="0.25">
      <c r="A119" s="59">
        <v>44127.416666666664</v>
      </c>
      <c r="B119" s="60" t="s">
        <v>4683</v>
      </c>
      <c r="C119" s="60">
        <v>109</v>
      </c>
      <c r="D119" s="60" t="s">
        <v>49</v>
      </c>
      <c r="E119" s="60" t="s">
        <v>5756</v>
      </c>
      <c r="F119" s="60" t="s">
        <v>4716</v>
      </c>
      <c r="G119" s="60" t="s">
        <v>5971</v>
      </c>
      <c r="H119" s="60" t="s">
        <v>4844</v>
      </c>
      <c r="I119" s="60" t="s">
        <v>5036</v>
      </c>
      <c r="J119" s="60" t="s">
        <v>6017</v>
      </c>
      <c r="K119" s="60"/>
      <c r="L119" s="60"/>
      <c r="M119" s="60"/>
    </row>
    <row r="120" spans="1:13" ht="75" x14ac:dyDescent="0.25">
      <c r="A120" s="59">
        <v>44128.458333333336</v>
      </c>
      <c r="B120" s="60" t="s">
        <v>4683</v>
      </c>
      <c r="C120" s="60">
        <v>110</v>
      </c>
      <c r="D120" s="60" t="s">
        <v>49</v>
      </c>
      <c r="E120" s="60" t="s">
        <v>5756</v>
      </c>
      <c r="F120" s="60" t="s">
        <v>4716</v>
      </c>
      <c r="G120" s="60" t="s">
        <v>5971</v>
      </c>
      <c r="H120" s="60" t="s">
        <v>4844</v>
      </c>
      <c r="I120" s="60" t="s">
        <v>5036</v>
      </c>
      <c r="J120" s="60" t="s">
        <v>6018</v>
      </c>
      <c r="K120" s="60"/>
      <c r="L120" s="60"/>
      <c r="M120" s="60"/>
    </row>
    <row r="121" spans="1:13" ht="30" x14ac:dyDescent="0.25">
      <c r="A121" s="59">
        <v>44128.5</v>
      </c>
      <c r="B121" s="60" t="s">
        <v>4777</v>
      </c>
      <c r="C121" s="60">
        <v>114</v>
      </c>
      <c r="D121" s="60" t="s">
        <v>27</v>
      </c>
      <c r="E121" s="60" t="s">
        <v>5034</v>
      </c>
      <c r="F121" s="60" t="s">
        <v>180</v>
      </c>
      <c r="G121" s="60" t="s">
        <v>6006</v>
      </c>
      <c r="H121" s="60" t="s">
        <v>6007</v>
      </c>
      <c r="I121" s="60" t="s">
        <v>5039</v>
      </c>
      <c r="J121" s="60" t="s">
        <v>6019</v>
      </c>
      <c r="K121" s="60">
        <v>3</v>
      </c>
      <c r="L121" s="60">
        <v>2</v>
      </c>
      <c r="M121" s="60">
        <v>2</v>
      </c>
    </row>
    <row r="122" spans="1:13" ht="30" x14ac:dyDescent="0.25">
      <c r="A122" s="59">
        <v>44128.541666666664</v>
      </c>
      <c r="B122" s="60" t="s">
        <v>4814</v>
      </c>
      <c r="C122" s="60">
        <v>114</v>
      </c>
      <c r="D122" s="60" t="s">
        <v>27</v>
      </c>
      <c r="E122" s="60" t="s">
        <v>5034</v>
      </c>
      <c r="F122" s="60" t="s">
        <v>180</v>
      </c>
      <c r="G122" s="60" t="s">
        <v>6006</v>
      </c>
      <c r="H122" s="60" t="s">
        <v>6007</v>
      </c>
      <c r="I122" s="60" t="s">
        <v>5036</v>
      </c>
      <c r="J122" s="60" t="s">
        <v>6020</v>
      </c>
      <c r="K122" s="60">
        <v>3</v>
      </c>
      <c r="L122" s="60">
        <v>4</v>
      </c>
      <c r="M122" s="60">
        <v>3</v>
      </c>
    </row>
    <row r="123" spans="1:13" ht="30" x14ac:dyDescent="0.25">
      <c r="A123" s="59">
        <v>44128.5</v>
      </c>
      <c r="B123" s="60" t="s">
        <v>4777</v>
      </c>
      <c r="C123" s="60">
        <v>107</v>
      </c>
      <c r="D123" s="60" t="s">
        <v>27</v>
      </c>
      <c r="E123" s="60" t="s">
        <v>5034</v>
      </c>
      <c r="F123" s="60" t="s">
        <v>180</v>
      </c>
      <c r="G123" s="60" t="s">
        <v>6006</v>
      </c>
      <c r="H123" s="60" t="s">
        <v>6007</v>
      </c>
      <c r="I123" s="60" t="s">
        <v>5039</v>
      </c>
      <c r="J123" s="60" t="s">
        <v>5267</v>
      </c>
      <c r="K123" s="60" t="s">
        <v>5266</v>
      </c>
      <c r="L123" s="60" t="s">
        <v>5266</v>
      </c>
      <c r="M123" s="60" t="s">
        <v>5266</v>
      </c>
    </row>
    <row r="124" spans="1:13" ht="30" x14ac:dyDescent="0.25">
      <c r="A124" s="59">
        <v>44128.541666666664</v>
      </c>
      <c r="B124" s="60" t="s">
        <v>4814</v>
      </c>
      <c r="C124" s="60">
        <v>107</v>
      </c>
      <c r="D124" s="60" t="s">
        <v>27</v>
      </c>
      <c r="E124" s="60" t="s">
        <v>5034</v>
      </c>
      <c r="F124" s="60" t="s">
        <v>180</v>
      </c>
      <c r="G124" s="60" t="s">
        <v>6006</v>
      </c>
      <c r="H124" s="60" t="s">
        <v>6007</v>
      </c>
      <c r="I124" s="60" t="s">
        <v>5036</v>
      </c>
      <c r="J124" s="60" t="s">
        <v>5267</v>
      </c>
      <c r="K124" s="60" t="s">
        <v>5266</v>
      </c>
      <c r="L124" s="60" t="s">
        <v>5266</v>
      </c>
      <c r="M124" s="60" t="s">
        <v>5266</v>
      </c>
    </row>
    <row r="125" spans="1:13" ht="75" x14ac:dyDescent="0.25">
      <c r="A125" s="59">
        <v>44128.541666666664</v>
      </c>
      <c r="B125" s="60" t="s">
        <v>4855</v>
      </c>
      <c r="C125" s="60">
        <v>111</v>
      </c>
      <c r="D125" s="60" t="s">
        <v>27</v>
      </c>
      <c r="E125" s="60" t="s">
        <v>5034</v>
      </c>
      <c r="F125" s="60" t="s">
        <v>4716</v>
      </c>
      <c r="G125" s="60" t="s">
        <v>6013</v>
      </c>
      <c r="H125" s="60" t="s">
        <v>4854</v>
      </c>
      <c r="I125" s="60" t="s">
        <v>5039</v>
      </c>
      <c r="J125" s="60" t="s">
        <v>6021</v>
      </c>
      <c r="K125" s="60">
        <v>5</v>
      </c>
      <c r="L125" s="60">
        <v>5</v>
      </c>
      <c r="M125" s="60">
        <v>4</v>
      </c>
    </row>
    <row r="126" spans="1:13" ht="30" x14ac:dyDescent="0.25">
      <c r="A126" s="59">
        <v>44131.479166666664</v>
      </c>
      <c r="B126" s="60" t="s">
        <v>4683</v>
      </c>
      <c r="C126" s="60">
        <v>113</v>
      </c>
      <c r="D126" s="60" t="s">
        <v>49</v>
      </c>
      <c r="E126" s="60" t="s">
        <v>5756</v>
      </c>
      <c r="F126" s="60" t="s">
        <v>4716</v>
      </c>
      <c r="G126" s="60" t="s">
        <v>6022</v>
      </c>
      <c r="H126" s="60" t="s">
        <v>6023</v>
      </c>
      <c r="I126" s="60" t="s">
        <v>5036</v>
      </c>
      <c r="J126" s="60" t="s">
        <v>6024</v>
      </c>
      <c r="K126" s="60"/>
      <c r="L126" s="60"/>
      <c r="M126" s="60"/>
    </row>
    <row r="127" spans="1:13" ht="30" x14ac:dyDescent="0.25">
      <c r="A127" s="59">
        <v>44131.5</v>
      </c>
      <c r="B127" s="60" t="s">
        <v>4683</v>
      </c>
      <c r="C127" s="60">
        <v>112</v>
      </c>
      <c r="D127" s="60" t="s">
        <v>49</v>
      </c>
      <c r="E127" s="60" t="s">
        <v>5756</v>
      </c>
      <c r="F127" s="60" t="s">
        <v>4716</v>
      </c>
      <c r="G127" s="60" t="s">
        <v>6025</v>
      </c>
      <c r="H127" s="60" t="s">
        <v>4859</v>
      </c>
      <c r="I127" s="60" t="s">
        <v>5036</v>
      </c>
      <c r="J127" s="60" t="s">
        <v>6024</v>
      </c>
      <c r="K127" s="60"/>
      <c r="L127" s="60"/>
      <c r="M127" s="60"/>
    </row>
    <row r="128" spans="1:13" ht="30" x14ac:dyDescent="0.25">
      <c r="A128" s="59">
        <v>44131.604166666664</v>
      </c>
      <c r="B128" s="60" t="s">
        <v>4739</v>
      </c>
      <c r="C128" s="60">
        <v>117</v>
      </c>
      <c r="D128" s="60" t="s">
        <v>27</v>
      </c>
      <c r="E128" s="60" t="s">
        <v>5034</v>
      </c>
      <c r="F128" s="60" t="s">
        <v>4716</v>
      </c>
      <c r="G128" s="60" t="s">
        <v>6026</v>
      </c>
      <c r="H128" s="60" t="s">
        <v>6027</v>
      </c>
      <c r="I128" s="60" t="s">
        <v>5036</v>
      </c>
      <c r="J128" s="60" t="s">
        <v>6028</v>
      </c>
      <c r="K128" s="60">
        <v>4</v>
      </c>
      <c r="L128" s="60">
        <v>4</v>
      </c>
      <c r="M128" s="60">
        <v>4</v>
      </c>
    </row>
    <row r="129" spans="1:13" ht="30" x14ac:dyDescent="0.25">
      <c r="A129" s="59">
        <v>44133.458333333336</v>
      </c>
      <c r="B129" s="60" t="s">
        <v>4810</v>
      </c>
      <c r="C129" s="60">
        <v>118</v>
      </c>
      <c r="D129" s="60" t="s">
        <v>49</v>
      </c>
      <c r="E129" s="60" t="s">
        <v>5756</v>
      </c>
      <c r="F129" s="60" t="s">
        <v>182</v>
      </c>
      <c r="G129" s="60" t="s">
        <v>6029</v>
      </c>
      <c r="H129" s="60" t="s">
        <v>6030</v>
      </c>
      <c r="I129" s="60" t="s">
        <v>5036</v>
      </c>
      <c r="J129" s="60" t="s">
        <v>6031</v>
      </c>
      <c r="K129" s="60"/>
      <c r="L129" s="60"/>
      <c r="M129" s="60"/>
    </row>
    <row r="130" spans="1:13" ht="30" x14ac:dyDescent="0.25">
      <c r="A130" s="59">
        <v>44133.5</v>
      </c>
      <c r="B130" s="60" t="s">
        <v>4839</v>
      </c>
      <c r="C130" s="60">
        <v>116</v>
      </c>
      <c r="D130" s="60" t="s">
        <v>27</v>
      </c>
      <c r="E130" s="60" t="s">
        <v>5034</v>
      </c>
      <c r="F130" s="60" t="s">
        <v>180</v>
      </c>
      <c r="G130" s="60" t="s">
        <v>6032</v>
      </c>
      <c r="H130" s="60" t="s">
        <v>6033</v>
      </c>
      <c r="I130" s="60" t="s">
        <v>5036</v>
      </c>
      <c r="J130" s="60" t="s">
        <v>6034</v>
      </c>
      <c r="K130" s="60">
        <v>2</v>
      </c>
      <c r="L130" s="60">
        <v>3</v>
      </c>
      <c r="M130" s="60">
        <v>2</v>
      </c>
    </row>
    <row r="131" spans="1:13" ht="45" x14ac:dyDescent="0.25">
      <c r="A131" s="59">
        <v>44133.583333333336</v>
      </c>
      <c r="B131" s="60" t="s">
        <v>4839</v>
      </c>
      <c r="C131" s="60">
        <v>115</v>
      </c>
      <c r="D131" s="60" t="s">
        <v>27</v>
      </c>
      <c r="E131" s="60" t="s">
        <v>5034</v>
      </c>
      <c r="F131" s="60" t="s">
        <v>180</v>
      </c>
      <c r="G131" s="60" t="s">
        <v>6035</v>
      </c>
      <c r="H131" s="60" t="s">
        <v>6036</v>
      </c>
      <c r="I131" s="60" t="s">
        <v>5036</v>
      </c>
      <c r="J131" s="60" t="s">
        <v>6037</v>
      </c>
      <c r="K131" s="60">
        <v>3</v>
      </c>
      <c r="L131" s="60">
        <v>3</v>
      </c>
      <c r="M131" s="60">
        <v>5</v>
      </c>
    </row>
    <row r="132" spans="1:13" ht="30" x14ac:dyDescent="0.25">
      <c r="A132" s="59">
        <v>44138.673611111109</v>
      </c>
      <c r="B132" s="60" t="s">
        <v>4846</v>
      </c>
      <c r="C132" s="60">
        <v>120</v>
      </c>
      <c r="D132" s="60" t="s">
        <v>5843</v>
      </c>
      <c r="E132" s="60" t="s">
        <v>5843</v>
      </c>
      <c r="F132" s="60" t="s">
        <v>10</v>
      </c>
      <c r="G132" s="60" t="s">
        <v>6038</v>
      </c>
      <c r="H132" s="60" t="s">
        <v>4866</v>
      </c>
      <c r="I132" s="60"/>
      <c r="J132" s="60"/>
      <c r="K132" s="60"/>
      <c r="L132" s="60"/>
      <c r="M132" s="60"/>
    </row>
    <row r="133" spans="1:13" ht="30" x14ac:dyDescent="0.25">
      <c r="A133" s="59">
        <v>44139.673611111109</v>
      </c>
      <c r="B133" s="60" t="s">
        <v>4832</v>
      </c>
      <c r="C133" s="60">
        <v>121</v>
      </c>
      <c r="D133" s="60" t="s">
        <v>5843</v>
      </c>
      <c r="E133" s="60" t="s">
        <v>5843</v>
      </c>
      <c r="F133" s="60" t="s">
        <v>10</v>
      </c>
      <c r="G133" s="60" t="s">
        <v>6039</v>
      </c>
      <c r="H133" s="60" t="s">
        <v>4867</v>
      </c>
      <c r="I133" s="60"/>
      <c r="J133" s="60"/>
      <c r="K133" s="60"/>
      <c r="L133" s="60"/>
      <c r="M133" s="60"/>
    </row>
    <row r="134" spans="1:13" ht="30" x14ac:dyDescent="0.25">
      <c r="A134" s="59">
        <v>44140.375</v>
      </c>
      <c r="B134" s="60" t="s">
        <v>4686</v>
      </c>
      <c r="C134" s="60">
        <v>119</v>
      </c>
      <c r="D134" s="60" t="s">
        <v>5843</v>
      </c>
      <c r="E134" s="60" t="s">
        <v>5843</v>
      </c>
      <c r="F134" s="60" t="s">
        <v>10</v>
      </c>
      <c r="G134" s="60" t="s">
        <v>6040</v>
      </c>
      <c r="H134" s="60" t="s">
        <v>4868</v>
      </c>
      <c r="I134" s="60"/>
      <c r="J134" s="60"/>
      <c r="K134" s="60"/>
      <c r="L134" s="60"/>
      <c r="M134" s="60"/>
    </row>
    <row r="135" spans="1:13" ht="30" x14ac:dyDescent="0.25">
      <c r="A135" s="59">
        <v>44142.583333333336</v>
      </c>
      <c r="B135" s="60" t="s">
        <v>5268</v>
      </c>
      <c r="C135" s="60">
        <v>129</v>
      </c>
      <c r="D135" s="60" t="s">
        <v>27</v>
      </c>
      <c r="E135" s="60" t="s">
        <v>5034</v>
      </c>
      <c r="F135" s="60" t="s">
        <v>4716</v>
      </c>
      <c r="G135" s="60" t="s">
        <v>5269</v>
      </c>
      <c r="H135" s="60" t="s">
        <v>119</v>
      </c>
      <c r="I135" s="60" t="s">
        <v>5042</v>
      </c>
      <c r="J135" s="60" t="s">
        <v>5270</v>
      </c>
      <c r="K135" s="60">
        <v>5</v>
      </c>
      <c r="L135" s="60">
        <v>5</v>
      </c>
      <c r="M135" s="60">
        <v>4</v>
      </c>
    </row>
    <row r="136" spans="1:13" ht="30" x14ac:dyDescent="0.25">
      <c r="A136" s="59">
        <v>44145.375</v>
      </c>
      <c r="B136" s="60" t="s">
        <v>4863</v>
      </c>
      <c r="C136" s="60">
        <v>131</v>
      </c>
      <c r="D136" s="60" t="s">
        <v>27</v>
      </c>
      <c r="E136" s="60" t="s">
        <v>5034</v>
      </c>
      <c r="F136" s="60" t="s">
        <v>4716</v>
      </c>
      <c r="G136" s="60" t="s">
        <v>5271</v>
      </c>
      <c r="H136" s="60" t="s">
        <v>5272</v>
      </c>
      <c r="I136" s="60" t="s">
        <v>5036</v>
      </c>
      <c r="J136" s="60" t="s">
        <v>5273</v>
      </c>
      <c r="K136" s="60">
        <v>4</v>
      </c>
      <c r="L136" s="60">
        <v>4</v>
      </c>
      <c r="M136" s="60">
        <v>4</v>
      </c>
    </row>
    <row r="137" spans="1:13" x14ac:dyDescent="0.25">
      <c r="A137" s="59">
        <v>44145.458333333336</v>
      </c>
      <c r="B137" s="60" t="s">
        <v>4686</v>
      </c>
      <c r="C137" s="60">
        <v>122</v>
      </c>
      <c r="D137" s="60" t="s">
        <v>49</v>
      </c>
      <c r="E137" s="60" t="s">
        <v>5756</v>
      </c>
      <c r="F137" s="60" t="s">
        <v>10</v>
      </c>
      <c r="G137" s="60" t="s">
        <v>6041</v>
      </c>
      <c r="H137" s="60" t="s">
        <v>6042</v>
      </c>
      <c r="I137" s="60" t="s">
        <v>5036</v>
      </c>
      <c r="J137" s="60" t="s">
        <v>6043</v>
      </c>
      <c r="K137" s="60"/>
      <c r="L137" s="60"/>
      <c r="M137" s="60"/>
    </row>
    <row r="138" spans="1:13" ht="30" x14ac:dyDescent="0.25">
      <c r="A138" s="59">
        <v>44145.5</v>
      </c>
      <c r="B138" s="60" t="s">
        <v>4839</v>
      </c>
      <c r="C138" s="60">
        <v>127</v>
      </c>
      <c r="D138" s="60" t="s">
        <v>27</v>
      </c>
      <c r="E138" s="60" t="s">
        <v>5034</v>
      </c>
      <c r="F138" s="60" t="s">
        <v>180</v>
      </c>
      <c r="G138" s="60" t="s">
        <v>5274</v>
      </c>
      <c r="H138" s="60" t="s">
        <v>4871</v>
      </c>
      <c r="I138" s="60" t="s">
        <v>5036</v>
      </c>
      <c r="J138" s="60" t="s">
        <v>5275</v>
      </c>
      <c r="K138" s="60" t="s">
        <v>5266</v>
      </c>
      <c r="L138" s="60" t="s">
        <v>5266</v>
      </c>
      <c r="M138" s="60" t="s">
        <v>5266</v>
      </c>
    </row>
    <row r="139" spans="1:13" ht="30" x14ac:dyDescent="0.25">
      <c r="A139" s="59">
        <v>44145.520833333336</v>
      </c>
      <c r="B139" s="60" t="s">
        <v>4839</v>
      </c>
      <c r="C139" s="60">
        <v>128</v>
      </c>
      <c r="D139" s="60" t="s">
        <v>27</v>
      </c>
      <c r="E139" s="60" t="s">
        <v>5034</v>
      </c>
      <c r="F139" s="60" t="s">
        <v>180</v>
      </c>
      <c r="G139" s="60" t="s">
        <v>5276</v>
      </c>
      <c r="H139" s="60" t="s">
        <v>5277</v>
      </c>
      <c r="I139" s="60" t="s">
        <v>5036</v>
      </c>
      <c r="J139" s="60" t="s">
        <v>5267</v>
      </c>
      <c r="K139" s="60" t="s">
        <v>5266</v>
      </c>
      <c r="L139" s="60" t="s">
        <v>5266</v>
      </c>
      <c r="M139" s="60" t="s">
        <v>5266</v>
      </c>
    </row>
    <row r="140" spans="1:13" ht="30" x14ac:dyDescent="0.25">
      <c r="A140" s="59">
        <v>44145.541666666664</v>
      </c>
      <c r="B140" s="60" t="s">
        <v>4839</v>
      </c>
      <c r="C140" s="60">
        <v>123</v>
      </c>
      <c r="D140" s="60" t="s">
        <v>27</v>
      </c>
      <c r="E140" s="60" t="s">
        <v>5034</v>
      </c>
      <c r="F140" s="60" t="s">
        <v>180</v>
      </c>
      <c r="G140" s="60" t="s">
        <v>5278</v>
      </c>
      <c r="H140" s="60" t="s">
        <v>5279</v>
      </c>
      <c r="I140" s="60" t="s">
        <v>5036</v>
      </c>
      <c r="J140" s="60" t="s">
        <v>5280</v>
      </c>
      <c r="K140" s="60">
        <v>2</v>
      </c>
      <c r="L140" s="60">
        <v>3</v>
      </c>
      <c r="M140" s="60">
        <v>2</v>
      </c>
    </row>
    <row r="141" spans="1:13" ht="30" x14ac:dyDescent="0.25">
      <c r="A141" s="59">
        <v>44145.548611111109</v>
      </c>
      <c r="B141" s="60" t="s">
        <v>4839</v>
      </c>
      <c r="C141" s="60">
        <v>126</v>
      </c>
      <c r="D141" s="60" t="s">
        <v>27</v>
      </c>
      <c r="E141" s="60" t="s">
        <v>5034</v>
      </c>
      <c r="F141" s="60" t="s">
        <v>180</v>
      </c>
      <c r="G141" s="60" t="s">
        <v>5276</v>
      </c>
      <c r="H141" s="60" t="s">
        <v>5277</v>
      </c>
      <c r="I141" s="60" t="s">
        <v>5036</v>
      </c>
      <c r="J141" s="60" t="s">
        <v>5281</v>
      </c>
      <c r="K141" s="60">
        <v>1</v>
      </c>
      <c r="L141" s="60">
        <v>3</v>
      </c>
      <c r="M141" s="60">
        <v>2</v>
      </c>
    </row>
    <row r="142" spans="1:13" ht="30" x14ac:dyDescent="0.25">
      <c r="A142" s="59">
        <v>44147.53125</v>
      </c>
      <c r="B142" s="60" t="s">
        <v>4679</v>
      </c>
      <c r="C142" s="60">
        <v>130</v>
      </c>
      <c r="D142" s="60" t="s">
        <v>27</v>
      </c>
      <c r="E142" s="60" t="s">
        <v>5034</v>
      </c>
      <c r="F142" s="60" t="s">
        <v>4716</v>
      </c>
      <c r="G142" s="60" t="s">
        <v>5282</v>
      </c>
      <c r="H142" s="60" t="s">
        <v>4870</v>
      </c>
      <c r="I142" s="60" t="s">
        <v>5036</v>
      </c>
      <c r="J142" s="60" t="s">
        <v>5283</v>
      </c>
      <c r="K142" s="60">
        <v>4</v>
      </c>
      <c r="L142" s="60">
        <v>4</v>
      </c>
      <c r="M142" s="60">
        <v>4</v>
      </c>
    </row>
    <row r="143" spans="1:13" ht="30" x14ac:dyDescent="0.25">
      <c r="A143" s="59">
        <v>44149.458333333336</v>
      </c>
      <c r="B143" s="60" t="s">
        <v>4814</v>
      </c>
      <c r="C143" s="60">
        <v>124</v>
      </c>
      <c r="D143" s="60" t="s">
        <v>49</v>
      </c>
      <c r="E143" s="60" t="s">
        <v>5756</v>
      </c>
      <c r="F143" s="60" t="s">
        <v>182</v>
      </c>
      <c r="G143" s="60" t="s">
        <v>6044</v>
      </c>
      <c r="H143" s="60" t="s">
        <v>6045</v>
      </c>
      <c r="I143" s="60" t="s">
        <v>5036</v>
      </c>
      <c r="J143" s="60" t="s">
        <v>5212</v>
      </c>
      <c r="K143" s="60"/>
      <c r="L143" s="60"/>
      <c r="M143" s="60"/>
    </row>
    <row r="144" spans="1:13" ht="45" x14ac:dyDescent="0.25">
      <c r="A144" s="59">
        <v>44151.54791666667</v>
      </c>
      <c r="B144" s="60" t="s">
        <v>4839</v>
      </c>
      <c r="C144" s="60">
        <v>125</v>
      </c>
      <c r="D144" s="60" t="s">
        <v>27</v>
      </c>
      <c r="E144" s="60" t="s">
        <v>5034</v>
      </c>
      <c r="F144" s="60" t="s">
        <v>180</v>
      </c>
      <c r="G144" s="60" t="s">
        <v>5274</v>
      </c>
      <c r="H144" s="60" t="s">
        <v>4871</v>
      </c>
      <c r="I144" s="60" t="s">
        <v>5039</v>
      </c>
      <c r="J144" s="60" t="s">
        <v>5284</v>
      </c>
      <c r="K144" s="60">
        <v>2</v>
      </c>
      <c r="L144" s="60">
        <v>2</v>
      </c>
      <c r="M144" s="60">
        <v>3</v>
      </c>
    </row>
    <row r="145" spans="1:13" ht="30" x14ac:dyDescent="0.25">
      <c r="A145" s="59">
        <v>44159.6875</v>
      </c>
      <c r="B145" s="60" t="s">
        <v>4863</v>
      </c>
      <c r="C145" s="60">
        <v>132</v>
      </c>
      <c r="D145" s="60" t="s">
        <v>27</v>
      </c>
      <c r="E145" s="60" t="s">
        <v>5034</v>
      </c>
      <c r="F145" s="60" t="s">
        <v>4716</v>
      </c>
      <c r="G145" s="60" t="s">
        <v>5285</v>
      </c>
      <c r="H145" s="60" t="s">
        <v>4874</v>
      </c>
      <c r="I145" s="60" t="s">
        <v>5036</v>
      </c>
      <c r="J145" s="60" t="s">
        <v>5286</v>
      </c>
      <c r="K145" s="60">
        <v>5</v>
      </c>
      <c r="L145" s="60">
        <v>5</v>
      </c>
      <c r="M145" s="60">
        <v>5</v>
      </c>
    </row>
    <row r="146" spans="1:13" ht="30" x14ac:dyDescent="0.25">
      <c r="A146" s="59">
        <v>44159.697916666664</v>
      </c>
      <c r="B146" s="60" t="s">
        <v>4875</v>
      </c>
      <c r="C146" s="60">
        <v>133</v>
      </c>
      <c r="D146" s="60" t="s">
        <v>27</v>
      </c>
      <c r="E146" s="60" t="s">
        <v>5034</v>
      </c>
      <c r="F146" s="60" t="s">
        <v>4716</v>
      </c>
      <c r="G146" s="60" t="s">
        <v>5285</v>
      </c>
      <c r="H146" s="60" t="s">
        <v>4874</v>
      </c>
      <c r="I146" s="60" t="s">
        <v>5039</v>
      </c>
      <c r="J146" s="60" t="s">
        <v>5287</v>
      </c>
      <c r="K146" s="60">
        <v>5</v>
      </c>
      <c r="L146" s="60">
        <v>5</v>
      </c>
      <c r="M146" s="60">
        <v>5</v>
      </c>
    </row>
    <row r="147" spans="1:13" ht="45" x14ac:dyDescent="0.25">
      <c r="A147" s="59">
        <v>44169.458333333336</v>
      </c>
      <c r="B147" s="60" t="s">
        <v>4853</v>
      </c>
      <c r="C147" s="60">
        <v>136</v>
      </c>
      <c r="D147" s="60" t="s">
        <v>27</v>
      </c>
      <c r="E147" s="60" t="s">
        <v>5034</v>
      </c>
      <c r="F147" s="60" t="s">
        <v>4716</v>
      </c>
      <c r="G147" s="60" t="s">
        <v>5288</v>
      </c>
      <c r="H147" s="60" t="s">
        <v>4879</v>
      </c>
      <c r="I147" s="60" t="s">
        <v>5039</v>
      </c>
      <c r="J147" s="60" t="s">
        <v>5289</v>
      </c>
      <c r="K147" s="60">
        <v>4</v>
      </c>
      <c r="L147" s="60">
        <v>5</v>
      </c>
      <c r="M147" s="60">
        <v>4</v>
      </c>
    </row>
    <row r="148" spans="1:13" ht="30" x14ac:dyDescent="0.25">
      <c r="A148" s="59">
        <v>44172.75</v>
      </c>
      <c r="B148" s="60" t="s">
        <v>4839</v>
      </c>
      <c r="C148" s="60">
        <v>134</v>
      </c>
      <c r="D148" s="60" t="s">
        <v>49</v>
      </c>
      <c r="E148" s="60" t="s">
        <v>5756</v>
      </c>
      <c r="F148" s="60" t="s">
        <v>180</v>
      </c>
      <c r="G148" s="60" t="s">
        <v>5290</v>
      </c>
      <c r="H148" s="60" t="s">
        <v>1708</v>
      </c>
      <c r="I148" s="60" t="s">
        <v>5036</v>
      </c>
      <c r="J148" s="60" t="s">
        <v>6046</v>
      </c>
      <c r="K148" s="60"/>
      <c r="L148" s="60"/>
      <c r="M148" s="60"/>
    </row>
    <row r="149" spans="1:13" ht="30" x14ac:dyDescent="0.25">
      <c r="A149" s="59">
        <v>44173.791666666664</v>
      </c>
      <c r="B149" s="60" t="s">
        <v>4839</v>
      </c>
      <c r="C149" s="60">
        <v>135</v>
      </c>
      <c r="D149" s="60" t="s">
        <v>27</v>
      </c>
      <c r="E149" s="60" t="s">
        <v>5034</v>
      </c>
      <c r="F149" s="60" t="s">
        <v>180</v>
      </c>
      <c r="G149" s="60" t="s">
        <v>5290</v>
      </c>
      <c r="H149" s="60" t="s">
        <v>1708</v>
      </c>
      <c r="I149" s="60" t="s">
        <v>5036</v>
      </c>
      <c r="J149" s="60" t="s">
        <v>5281</v>
      </c>
      <c r="K149" s="60">
        <v>2</v>
      </c>
      <c r="L149" s="60">
        <v>3</v>
      </c>
      <c r="M149" s="60">
        <v>2</v>
      </c>
    </row>
    <row r="150" spans="1:13" ht="30" x14ac:dyDescent="0.25">
      <c r="A150" s="59">
        <v>44182.5</v>
      </c>
      <c r="B150" s="60" t="s">
        <v>4839</v>
      </c>
      <c r="C150" s="60">
        <v>139</v>
      </c>
      <c r="D150" s="60" t="s">
        <v>27</v>
      </c>
      <c r="E150" s="60" t="s">
        <v>5034</v>
      </c>
      <c r="F150" s="60" t="s">
        <v>180</v>
      </c>
      <c r="G150" s="60" t="s">
        <v>5291</v>
      </c>
      <c r="H150" s="60" t="s">
        <v>5292</v>
      </c>
      <c r="I150" s="60" t="s">
        <v>5036</v>
      </c>
      <c r="J150" s="60" t="s">
        <v>5267</v>
      </c>
      <c r="K150" s="60" t="s">
        <v>5266</v>
      </c>
      <c r="L150" s="60" t="s">
        <v>5266</v>
      </c>
      <c r="M150" s="60" t="s">
        <v>5266</v>
      </c>
    </row>
    <row r="151" spans="1:13" ht="30" x14ac:dyDescent="0.25">
      <c r="A151" s="59">
        <v>44186.489583333336</v>
      </c>
      <c r="B151" s="60" t="s">
        <v>4839</v>
      </c>
      <c r="C151" s="60">
        <v>140</v>
      </c>
      <c r="D151" s="60" t="s">
        <v>27</v>
      </c>
      <c r="E151" s="60" t="s">
        <v>5034</v>
      </c>
      <c r="F151" s="60" t="s">
        <v>180</v>
      </c>
      <c r="G151" s="60" t="s">
        <v>5293</v>
      </c>
      <c r="H151" s="60" t="s">
        <v>4882</v>
      </c>
      <c r="I151" s="60" t="s">
        <v>5042</v>
      </c>
      <c r="J151" s="60" t="s">
        <v>5294</v>
      </c>
      <c r="K151" s="60">
        <v>2</v>
      </c>
      <c r="L151" s="60">
        <v>3</v>
      </c>
      <c r="M151" s="60">
        <v>2</v>
      </c>
    </row>
    <row r="152" spans="1:13" ht="30" x14ac:dyDescent="0.25">
      <c r="A152" s="59">
        <v>44186.5</v>
      </c>
      <c r="B152" s="60" t="s">
        <v>4839</v>
      </c>
      <c r="C152" s="60">
        <v>138</v>
      </c>
      <c r="D152" s="60" t="s">
        <v>49</v>
      </c>
      <c r="E152" s="60" t="s">
        <v>5756</v>
      </c>
      <c r="F152" s="60" t="s">
        <v>180</v>
      </c>
      <c r="G152" s="60" t="s">
        <v>6047</v>
      </c>
      <c r="H152" s="60" t="s">
        <v>6048</v>
      </c>
      <c r="I152" s="60" t="s">
        <v>5036</v>
      </c>
      <c r="J152" s="60" t="s">
        <v>6049</v>
      </c>
      <c r="K152" s="60"/>
      <c r="L152" s="60"/>
      <c r="M152" s="60"/>
    </row>
    <row r="153" spans="1:13" ht="30" x14ac:dyDescent="0.25">
      <c r="A153" s="59">
        <v>44191.458333333336</v>
      </c>
      <c r="B153" s="60" t="s">
        <v>4798</v>
      </c>
      <c r="C153" s="60">
        <v>137</v>
      </c>
      <c r="D153" s="60" t="s">
        <v>49</v>
      </c>
      <c r="E153" s="60" t="s">
        <v>5756</v>
      </c>
      <c r="F153" s="60" t="s">
        <v>182</v>
      </c>
      <c r="G153" s="60" t="s">
        <v>6050</v>
      </c>
      <c r="H153" s="60" t="s">
        <v>4883</v>
      </c>
      <c r="I153" s="60" t="s">
        <v>5036</v>
      </c>
      <c r="J153" s="60" t="s">
        <v>6051</v>
      </c>
      <c r="K153" s="60"/>
      <c r="L153" s="60"/>
      <c r="M153" s="60"/>
    </row>
    <row r="154" spans="1:13" ht="75" x14ac:dyDescent="0.25">
      <c r="A154" s="59">
        <v>44195.375</v>
      </c>
      <c r="B154" s="60" t="s">
        <v>4875</v>
      </c>
      <c r="C154" s="60">
        <v>141</v>
      </c>
      <c r="D154" s="60" t="s">
        <v>27</v>
      </c>
      <c r="E154" s="60" t="s">
        <v>5034</v>
      </c>
      <c r="F154" s="60" t="s">
        <v>4716</v>
      </c>
      <c r="G154" s="60" t="s">
        <v>5295</v>
      </c>
      <c r="H154" s="60" t="s">
        <v>5296</v>
      </c>
      <c r="I154" s="60" t="s">
        <v>5039</v>
      </c>
      <c r="J154" s="60" t="s">
        <v>5297</v>
      </c>
      <c r="K154" s="60">
        <v>4</v>
      </c>
      <c r="L154" s="60">
        <v>4</v>
      </c>
      <c r="M154" s="60">
        <v>4</v>
      </c>
    </row>
    <row r="155" spans="1:13" ht="30" x14ac:dyDescent="0.25">
      <c r="A155" s="59">
        <v>44202.583333333336</v>
      </c>
      <c r="B155" s="60" t="s">
        <v>4863</v>
      </c>
      <c r="C155" s="60">
        <v>142</v>
      </c>
      <c r="D155" s="60" t="s">
        <v>27</v>
      </c>
      <c r="E155" s="60" t="s">
        <v>5034</v>
      </c>
      <c r="F155" s="60" t="s">
        <v>4716</v>
      </c>
      <c r="G155" s="60" t="s">
        <v>5298</v>
      </c>
      <c r="H155" s="60" t="s">
        <v>1666</v>
      </c>
      <c r="I155" s="60" t="s">
        <v>5036</v>
      </c>
      <c r="J155" s="60" t="s">
        <v>5299</v>
      </c>
      <c r="K155" s="60">
        <v>4</v>
      </c>
      <c r="L155" s="60">
        <v>4</v>
      </c>
      <c r="M155" s="60">
        <v>4</v>
      </c>
    </row>
    <row r="156" spans="1:13" ht="30" x14ac:dyDescent="0.25">
      <c r="A156" s="59">
        <v>44203.458333333336</v>
      </c>
      <c r="B156" s="60" t="s">
        <v>4839</v>
      </c>
      <c r="C156" s="60">
        <v>143</v>
      </c>
      <c r="D156" s="60" t="s">
        <v>27</v>
      </c>
      <c r="E156" s="60" t="s">
        <v>5034</v>
      </c>
      <c r="F156" s="60" t="s">
        <v>180</v>
      </c>
      <c r="G156" s="60" t="s">
        <v>5300</v>
      </c>
      <c r="H156" s="60" t="s">
        <v>4873</v>
      </c>
      <c r="I156" s="60" t="s">
        <v>5036</v>
      </c>
      <c r="J156" s="60" t="s">
        <v>5267</v>
      </c>
      <c r="K156" s="60" t="s">
        <v>5266</v>
      </c>
      <c r="L156" s="60" t="s">
        <v>5266</v>
      </c>
      <c r="M156" s="60" t="s">
        <v>5266</v>
      </c>
    </row>
    <row r="157" spans="1:13" ht="30" x14ac:dyDescent="0.25">
      <c r="A157" s="59">
        <v>44203.479166666664</v>
      </c>
      <c r="B157" s="60" t="s">
        <v>4839</v>
      </c>
      <c r="C157" s="60">
        <v>144</v>
      </c>
      <c r="D157" s="60" t="s">
        <v>49</v>
      </c>
      <c r="E157" s="60" t="s">
        <v>5756</v>
      </c>
      <c r="F157" s="60" t="s">
        <v>180</v>
      </c>
      <c r="G157" s="60" t="s">
        <v>6052</v>
      </c>
      <c r="H157" s="60" t="s">
        <v>6053</v>
      </c>
      <c r="I157" s="60" t="s">
        <v>5036</v>
      </c>
      <c r="J157" s="60" t="s">
        <v>5267</v>
      </c>
      <c r="K157" s="60"/>
      <c r="L157" s="60"/>
      <c r="M157" s="60"/>
    </row>
    <row r="158" spans="1:13" ht="30" x14ac:dyDescent="0.25">
      <c r="A158" s="59">
        <v>44203.489583333336</v>
      </c>
      <c r="B158" s="60" t="s">
        <v>4839</v>
      </c>
      <c r="C158" s="60">
        <v>145</v>
      </c>
      <c r="D158" s="60" t="s">
        <v>49</v>
      </c>
      <c r="E158" s="60" t="s">
        <v>5756</v>
      </c>
      <c r="F158" s="60" t="s">
        <v>180</v>
      </c>
      <c r="G158" s="60" t="s">
        <v>6054</v>
      </c>
      <c r="H158" s="60" t="s">
        <v>4894</v>
      </c>
      <c r="I158" s="60" t="s">
        <v>5036</v>
      </c>
      <c r="J158" s="60" t="s">
        <v>6055</v>
      </c>
      <c r="K158" s="60"/>
      <c r="L158" s="60"/>
      <c r="M158" s="60"/>
    </row>
    <row r="159" spans="1:13" ht="30" x14ac:dyDescent="0.25">
      <c r="A159" s="59">
        <v>44203.5</v>
      </c>
      <c r="B159" s="60" t="s">
        <v>4839</v>
      </c>
      <c r="C159" s="60">
        <v>146</v>
      </c>
      <c r="D159" s="60" t="s">
        <v>49</v>
      </c>
      <c r="E159" s="60" t="s">
        <v>5756</v>
      </c>
      <c r="F159" s="60" t="s">
        <v>180</v>
      </c>
      <c r="G159" s="60" t="s">
        <v>6056</v>
      </c>
      <c r="H159" s="60" t="s">
        <v>6057</v>
      </c>
      <c r="I159" s="60" t="s">
        <v>5036</v>
      </c>
      <c r="J159" s="60" t="s">
        <v>6058</v>
      </c>
      <c r="K159" s="60"/>
      <c r="L159" s="60"/>
      <c r="M159" s="60"/>
    </row>
    <row r="160" spans="1:13" ht="30" x14ac:dyDescent="0.25">
      <c r="A160" s="59">
        <v>44204.583333333336</v>
      </c>
      <c r="B160" s="60" t="s">
        <v>4741</v>
      </c>
      <c r="C160" s="60">
        <v>147</v>
      </c>
      <c r="D160" s="60" t="s">
        <v>27</v>
      </c>
      <c r="E160" s="60" t="s">
        <v>5034</v>
      </c>
      <c r="F160" s="60" t="s">
        <v>4716</v>
      </c>
      <c r="G160" s="60" t="s">
        <v>5301</v>
      </c>
      <c r="H160" s="60" t="s">
        <v>4895</v>
      </c>
      <c r="I160" s="60" t="s">
        <v>5039</v>
      </c>
      <c r="J160" s="60" t="s">
        <v>5302</v>
      </c>
      <c r="K160" s="60">
        <v>5</v>
      </c>
      <c r="L160" s="60">
        <v>4</v>
      </c>
      <c r="M160" s="60">
        <v>4</v>
      </c>
    </row>
    <row r="161" spans="1:13" ht="30" x14ac:dyDescent="0.25">
      <c r="A161" s="59">
        <v>44235.458333333336</v>
      </c>
      <c r="B161" s="60" t="s">
        <v>4718</v>
      </c>
      <c r="C161" s="60">
        <v>149</v>
      </c>
      <c r="D161" s="60" t="s">
        <v>5843</v>
      </c>
      <c r="E161" s="60" t="s">
        <v>5843</v>
      </c>
      <c r="F161" s="60" t="s">
        <v>10</v>
      </c>
      <c r="G161" s="60" t="s">
        <v>6059</v>
      </c>
      <c r="H161" s="60" t="s">
        <v>4903</v>
      </c>
      <c r="I161" s="60"/>
      <c r="J161" s="60"/>
      <c r="K161" s="60"/>
      <c r="L161" s="60"/>
      <c r="M161" s="60"/>
    </row>
    <row r="162" spans="1:13" ht="30" x14ac:dyDescent="0.25">
      <c r="A162" s="59">
        <v>44235.458333333336</v>
      </c>
      <c r="B162" s="60" t="s">
        <v>4877</v>
      </c>
      <c r="C162" s="60">
        <v>150</v>
      </c>
      <c r="D162" s="60" t="s">
        <v>5843</v>
      </c>
      <c r="E162" s="60" t="s">
        <v>5843</v>
      </c>
      <c r="F162" s="60" t="s">
        <v>10</v>
      </c>
      <c r="G162" s="60" t="s">
        <v>6059</v>
      </c>
      <c r="H162" s="60" t="s">
        <v>4903</v>
      </c>
      <c r="I162" s="60"/>
      <c r="J162" s="60"/>
      <c r="K162" s="60"/>
      <c r="L162" s="60"/>
      <c r="M162" s="60"/>
    </row>
    <row r="163" spans="1:13" ht="30" x14ac:dyDescent="0.25">
      <c r="A163" s="59">
        <v>44239.4375</v>
      </c>
      <c r="B163" s="60" t="s">
        <v>4902</v>
      </c>
      <c r="C163" s="60">
        <v>156</v>
      </c>
      <c r="D163" s="60" t="s">
        <v>27</v>
      </c>
      <c r="E163" s="60" t="s">
        <v>5034</v>
      </c>
      <c r="F163" s="60" t="s">
        <v>3161</v>
      </c>
      <c r="G163" s="60" t="s">
        <v>5303</v>
      </c>
      <c r="H163" s="60" t="s">
        <v>5304</v>
      </c>
      <c r="I163" s="60" t="s">
        <v>5036</v>
      </c>
      <c r="J163" s="60" t="s">
        <v>5305</v>
      </c>
      <c r="K163" s="60">
        <v>5</v>
      </c>
      <c r="L163" s="60">
        <v>5</v>
      </c>
      <c r="M163" s="60">
        <v>3</v>
      </c>
    </row>
    <row r="164" spans="1:13" ht="30" x14ac:dyDescent="0.25">
      <c r="A164" s="59">
        <v>44240.541666666664</v>
      </c>
      <c r="B164" s="60" t="s">
        <v>4888</v>
      </c>
      <c r="C164" s="60">
        <v>148</v>
      </c>
      <c r="D164" s="60" t="s">
        <v>49</v>
      </c>
      <c r="E164" s="60" t="s">
        <v>5756</v>
      </c>
      <c r="F164" s="60" t="s">
        <v>4716</v>
      </c>
      <c r="G164" s="60" t="s">
        <v>5311</v>
      </c>
      <c r="H164" s="60" t="s">
        <v>4900</v>
      </c>
      <c r="I164" s="60" t="s">
        <v>5036</v>
      </c>
      <c r="J164" s="60" t="s">
        <v>6060</v>
      </c>
      <c r="K164" s="60"/>
      <c r="L164" s="60"/>
      <c r="M164" s="60"/>
    </row>
    <row r="165" spans="1:13" ht="30" x14ac:dyDescent="0.25">
      <c r="A165" s="59">
        <v>44244.729166666664</v>
      </c>
      <c r="B165" s="60" t="s">
        <v>4904</v>
      </c>
      <c r="C165" s="60">
        <v>151</v>
      </c>
      <c r="D165" s="60" t="s">
        <v>27</v>
      </c>
      <c r="E165" s="60" t="s">
        <v>5034</v>
      </c>
      <c r="F165" s="60" t="s">
        <v>4716</v>
      </c>
      <c r="G165" s="60" t="s">
        <v>5306</v>
      </c>
      <c r="H165" s="60" t="s">
        <v>5232</v>
      </c>
      <c r="I165" s="60" t="s">
        <v>5042</v>
      </c>
      <c r="J165" s="60" t="s">
        <v>5307</v>
      </c>
      <c r="K165" s="60">
        <v>5</v>
      </c>
      <c r="L165" s="60">
        <v>4</v>
      </c>
      <c r="M165" s="60">
        <v>4</v>
      </c>
    </row>
    <row r="166" spans="1:13" ht="30" x14ac:dyDescent="0.25">
      <c r="A166" s="59">
        <v>44246.729166666664</v>
      </c>
      <c r="B166" s="60" t="s">
        <v>4904</v>
      </c>
      <c r="C166" s="60">
        <v>152</v>
      </c>
      <c r="D166" s="60" t="s">
        <v>27</v>
      </c>
      <c r="E166" s="60" t="s">
        <v>5034</v>
      </c>
      <c r="F166" s="60" t="s">
        <v>4716</v>
      </c>
      <c r="G166" s="60" t="s">
        <v>5308</v>
      </c>
      <c r="H166" s="60" t="s">
        <v>5309</v>
      </c>
      <c r="I166" s="60" t="s">
        <v>5036</v>
      </c>
      <c r="J166" s="60" t="s">
        <v>5310</v>
      </c>
      <c r="K166" s="60">
        <v>5</v>
      </c>
      <c r="L166" s="60">
        <v>4</v>
      </c>
      <c r="M166" s="60">
        <v>4</v>
      </c>
    </row>
    <row r="167" spans="1:13" ht="30" x14ac:dyDescent="0.25">
      <c r="A167" s="59">
        <v>44247.395833333336</v>
      </c>
      <c r="B167" s="60" t="s">
        <v>4904</v>
      </c>
      <c r="C167" s="60">
        <v>153</v>
      </c>
      <c r="D167" s="60" t="s">
        <v>49</v>
      </c>
      <c r="E167" s="60" t="s">
        <v>5756</v>
      </c>
      <c r="F167" s="60" t="s">
        <v>4716</v>
      </c>
      <c r="G167" s="60" t="s">
        <v>6061</v>
      </c>
      <c r="H167" s="60" t="s">
        <v>6062</v>
      </c>
      <c r="I167" s="60" t="s">
        <v>5036</v>
      </c>
      <c r="J167" s="60" t="s">
        <v>6063</v>
      </c>
      <c r="K167" s="60"/>
      <c r="L167" s="60"/>
      <c r="M167" s="60"/>
    </row>
    <row r="168" spans="1:13" ht="45" x14ac:dyDescent="0.25">
      <c r="A168" s="59">
        <v>44247.604166666664</v>
      </c>
      <c r="B168" s="60" t="s">
        <v>4888</v>
      </c>
      <c r="C168" s="60">
        <v>154</v>
      </c>
      <c r="D168" s="60" t="s">
        <v>27</v>
      </c>
      <c r="E168" s="60" t="s">
        <v>5034</v>
      </c>
      <c r="F168" s="60" t="s">
        <v>4716</v>
      </c>
      <c r="G168" s="60" t="s">
        <v>5311</v>
      </c>
      <c r="H168" s="60" t="s">
        <v>4900</v>
      </c>
      <c r="I168" s="60" t="s">
        <v>5042</v>
      </c>
      <c r="J168" s="60" t="s">
        <v>5312</v>
      </c>
      <c r="K168" s="60">
        <v>4</v>
      </c>
      <c r="L168" s="60">
        <v>4</v>
      </c>
      <c r="M168" s="60">
        <v>4</v>
      </c>
    </row>
    <row r="169" spans="1:13" ht="60" x14ac:dyDescent="0.25">
      <c r="A169" s="59">
        <v>44250.375</v>
      </c>
      <c r="B169" s="60" t="s">
        <v>4904</v>
      </c>
      <c r="C169" s="60">
        <v>155</v>
      </c>
      <c r="D169" s="60" t="s">
        <v>27</v>
      </c>
      <c r="E169" s="60" t="s">
        <v>5034</v>
      </c>
      <c r="F169" s="60" t="s">
        <v>4716</v>
      </c>
      <c r="G169" s="60" t="s">
        <v>5313</v>
      </c>
      <c r="H169" s="60" t="s">
        <v>5314</v>
      </c>
      <c r="I169" s="60" t="s">
        <v>5039</v>
      </c>
      <c r="J169" s="60" t="s">
        <v>5315</v>
      </c>
      <c r="K169" s="60">
        <v>5</v>
      </c>
      <c r="L169" s="60">
        <v>5</v>
      </c>
      <c r="M169" s="60">
        <v>4</v>
      </c>
    </row>
    <row r="170" spans="1:13" ht="30" x14ac:dyDescent="0.25">
      <c r="A170" s="59">
        <v>44252.625</v>
      </c>
      <c r="B170" s="60" t="s">
        <v>4904</v>
      </c>
      <c r="C170" s="60">
        <v>157</v>
      </c>
      <c r="D170" s="60" t="s">
        <v>49</v>
      </c>
      <c r="E170" s="60" t="s">
        <v>5034</v>
      </c>
      <c r="F170" s="60" t="s">
        <v>4716</v>
      </c>
      <c r="G170" s="60" t="s">
        <v>5316</v>
      </c>
      <c r="H170" s="60" t="s">
        <v>4912</v>
      </c>
      <c r="I170" s="60" t="s">
        <v>5036</v>
      </c>
      <c r="J170" s="60" t="s">
        <v>5317</v>
      </c>
      <c r="K170" s="60" t="s">
        <v>5266</v>
      </c>
      <c r="L170" s="60" t="s">
        <v>5266</v>
      </c>
      <c r="M170" s="60" t="s">
        <v>5266</v>
      </c>
    </row>
    <row r="171" spans="1:13" ht="30" x14ac:dyDescent="0.25">
      <c r="A171" s="59">
        <v>44254.416666666664</v>
      </c>
      <c r="B171" s="60" t="s">
        <v>4904</v>
      </c>
      <c r="C171" s="60">
        <v>158</v>
      </c>
      <c r="D171" s="60" t="s">
        <v>49</v>
      </c>
      <c r="E171" s="60" t="s">
        <v>5034</v>
      </c>
      <c r="F171" s="60" t="s">
        <v>4716</v>
      </c>
      <c r="G171" s="60" t="s">
        <v>5318</v>
      </c>
      <c r="H171" s="60" t="s">
        <v>5319</v>
      </c>
      <c r="I171" s="60" t="s">
        <v>5036</v>
      </c>
      <c r="J171" s="60" t="s">
        <v>5320</v>
      </c>
      <c r="K171" s="60" t="s">
        <v>5266</v>
      </c>
      <c r="L171" s="60" t="s">
        <v>5266</v>
      </c>
      <c r="M171" s="60" t="s">
        <v>5266</v>
      </c>
    </row>
    <row r="172" spans="1:13" ht="30" x14ac:dyDescent="0.25">
      <c r="A172" s="59">
        <v>44254.458333333336</v>
      </c>
      <c r="B172" s="60" t="s">
        <v>4904</v>
      </c>
      <c r="C172" s="60">
        <v>159</v>
      </c>
      <c r="D172" s="60" t="s">
        <v>49</v>
      </c>
      <c r="E172" s="60" t="s">
        <v>5756</v>
      </c>
      <c r="F172" s="60" t="s">
        <v>4716</v>
      </c>
      <c r="G172" s="60" t="s">
        <v>6064</v>
      </c>
      <c r="H172" s="60" t="s">
        <v>6065</v>
      </c>
      <c r="I172" s="60" t="s">
        <v>5036</v>
      </c>
      <c r="J172" s="60" t="s">
        <v>6066</v>
      </c>
      <c r="K172" s="60"/>
      <c r="L172" s="60"/>
      <c r="M172" s="60"/>
    </row>
    <row r="173" spans="1:13" ht="30" x14ac:dyDescent="0.25">
      <c r="A173" s="59">
        <v>44254.458333333336</v>
      </c>
      <c r="B173" s="60" t="s">
        <v>4904</v>
      </c>
      <c r="C173" s="60">
        <v>159</v>
      </c>
      <c r="D173" s="60" t="s">
        <v>49</v>
      </c>
      <c r="E173" s="60" t="s">
        <v>5756</v>
      </c>
      <c r="F173" s="60" t="s">
        <v>4716</v>
      </c>
      <c r="G173" s="60" t="s">
        <v>6064</v>
      </c>
      <c r="H173" s="60" t="s">
        <v>6065</v>
      </c>
      <c r="I173" s="60" t="s">
        <v>5036</v>
      </c>
      <c r="J173" s="60" t="s">
        <v>6067</v>
      </c>
      <c r="K173" s="60"/>
      <c r="L173" s="60"/>
      <c r="M173" s="60"/>
    </row>
    <row r="174" spans="1:13" ht="60" x14ac:dyDescent="0.25">
      <c r="A174" s="59">
        <v>44257.666666666664</v>
      </c>
      <c r="B174" s="60" t="s">
        <v>4724</v>
      </c>
      <c r="C174" s="60">
        <v>160</v>
      </c>
      <c r="D174" s="60" t="s">
        <v>49</v>
      </c>
      <c r="E174" s="60" t="s">
        <v>5756</v>
      </c>
      <c r="F174" s="60" t="s">
        <v>2708</v>
      </c>
      <c r="G174" s="60" t="s">
        <v>6068</v>
      </c>
      <c r="H174" s="60" t="s">
        <v>4949</v>
      </c>
      <c r="I174" s="60" t="s">
        <v>5036</v>
      </c>
      <c r="J174" s="60" t="s">
        <v>6069</v>
      </c>
      <c r="K174" s="60"/>
      <c r="L174" s="60"/>
      <c r="M174" s="60"/>
    </row>
    <row r="175" spans="1:13" ht="30" x14ac:dyDescent="0.25">
      <c r="A175" s="59">
        <v>44259.375</v>
      </c>
      <c r="B175" s="60" t="s">
        <v>4904</v>
      </c>
      <c r="C175" s="60">
        <v>161</v>
      </c>
      <c r="D175" s="60" t="s">
        <v>27</v>
      </c>
      <c r="E175" s="60" t="s">
        <v>5034</v>
      </c>
      <c r="F175" s="60" t="s">
        <v>4716</v>
      </c>
      <c r="G175" s="60" t="s">
        <v>5321</v>
      </c>
      <c r="H175" s="60" t="s">
        <v>4914</v>
      </c>
      <c r="I175" s="60" t="s">
        <v>5042</v>
      </c>
      <c r="J175" s="60" t="s">
        <v>5322</v>
      </c>
      <c r="K175" s="60">
        <v>5</v>
      </c>
      <c r="L175" s="60">
        <v>5</v>
      </c>
      <c r="M175" s="60">
        <v>5</v>
      </c>
    </row>
    <row r="176" spans="1:13" ht="30" x14ac:dyDescent="0.25">
      <c r="A176" s="59">
        <v>44259.416666666664</v>
      </c>
      <c r="B176" s="60" t="s">
        <v>4904</v>
      </c>
      <c r="C176" s="60">
        <v>163</v>
      </c>
      <c r="D176" s="60" t="s">
        <v>27</v>
      </c>
      <c r="E176" s="60" t="s">
        <v>5034</v>
      </c>
      <c r="F176" s="60" t="s">
        <v>4716</v>
      </c>
      <c r="G176" s="60" t="s">
        <v>5323</v>
      </c>
      <c r="H176" s="60" t="s">
        <v>4910</v>
      </c>
      <c r="I176" s="60" t="s">
        <v>5042</v>
      </c>
      <c r="J176" s="60" t="s">
        <v>5324</v>
      </c>
      <c r="K176" s="60">
        <v>5</v>
      </c>
      <c r="L176" s="60">
        <v>5</v>
      </c>
      <c r="M176" s="60">
        <v>5</v>
      </c>
    </row>
    <row r="177" spans="1:13" ht="30" x14ac:dyDescent="0.25">
      <c r="A177" s="59">
        <v>44259.4375</v>
      </c>
      <c r="B177" s="60" t="s">
        <v>4904</v>
      </c>
      <c r="C177" s="60">
        <v>162</v>
      </c>
      <c r="D177" s="60" t="s">
        <v>49</v>
      </c>
      <c r="E177" s="60" t="s">
        <v>5756</v>
      </c>
      <c r="F177" s="60" t="s">
        <v>4716</v>
      </c>
      <c r="G177" s="60" t="s">
        <v>6070</v>
      </c>
      <c r="H177" s="60" t="s">
        <v>6071</v>
      </c>
      <c r="I177" s="60" t="s">
        <v>5036</v>
      </c>
      <c r="J177" s="60" t="s">
        <v>6072</v>
      </c>
      <c r="K177" s="60"/>
      <c r="L177" s="60"/>
      <c r="M177" s="60"/>
    </row>
    <row r="178" spans="1:13" ht="30" x14ac:dyDescent="0.25">
      <c r="A178" s="59">
        <v>44264.75</v>
      </c>
      <c r="B178" s="60" t="s">
        <v>4876</v>
      </c>
      <c r="C178" s="60">
        <v>164</v>
      </c>
      <c r="D178" s="60" t="s">
        <v>49</v>
      </c>
      <c r="E178" s="60" t="s">
        <v>5756</v>
      </c>
      <c r="F178" s="60" t="s">
        <v>182</v>
      </c>
      <c r="G178" s="60" t="s">
        <v>6073</v>
      </c>
      <c r="H178" s="60" t="s">
        <v>4916</v>
      </c>
      <c r="I178" s="60" t="s">
        <v>5036</v>
      </c>
      <c r="J178" s="60" t="s">
        <v>5756</v>
      </c>
      <c r="K178" s="60"/>
      <c r="L178" s="60"/>
      <c r="M178" s="60"/>
    </row>
    <row r="179" spans="1:13" ht="30" x14ac:dyDescent="0.25">
      <c r="A179" s="59">
        <v>44270.625</v>
      </c>
      <c r="B179" s="60" t="s">
        <v>4739</v>
      </c>
      <c r="C179" s="60">
        <v>165</v>
      </c>
      <c r="D179" s="60" t="s">
        <v>27</v>
      </c>
      <c r="E179" s="60" t="s">
        <v>5034</v>
      </c>
      <c r="F179" s="60" t="s">
        <v>4716</v>
      </c>
      <c r="G179" s="60" t="s">
        <v>5325</v>
      </c>
      <c r="H179" s="60" t="s">
        <v>4917</v>
      </c>
      <c r="I179" s="60" t="s">
        <v>5039</v>
      </c>
      <c r="J179" s="60" t="s">
        <v>5326</v>
      </c>
      <c r="K179" s="60">
        <v>4</v>
      </c>
      <c r="L179" s="60">
        <v>4</v>
      </c>
      <c r="M179" s="60">
        <v>4</v>
      </c>
    </row>
    <row r="180" spans="1:13" ht="30" x14ac:dyDescent="0.25">
      <c r="A180" s="59">
        <v>44271.75</v>
      </c>
      <c r="B180" s="60" t="s">
        <v>4908</v>
      </c>
      <c r="C180" s="60">
        <v>166</v>
      </c>
      <c r="D180" s="60" t="s">
        <v>27</v>
      </c>
      <c r="E180" s="60" t="s">
        <v>5034</v>
      </c>
      <c r="F180" s="60" t="s">
        <v>1815</v>
      </c>
      <c r="G180" s="60" t="s">
        <v>5327</v>
      </c>
      <c r="H180" s="60" t="s">
        <v>117</v>
      </c>
      <c r="I180" s="60" t="s">
        <v>5039</v>
      </c>
      <c r="J180" s="60" t="s">
        <v>5328</v>
      </c>
      <c r="K180" s="60">
        <v>4</v>
      </c>
      <c r="L180" s="60">
        <v>2</v>
      </c>
      <c r="M180" s="60">
        <v>1</v>
      </c>
    </row>
    <row r="181" spans="1:13" ht="60" x14ac:dyDescent="0.25">
      <c r="A181" s="59">
        <v>44275.375</v>
      </c>
      <c r="B181" s="60" t="s">
        <v>4904</v>
      </c>
      <c r="C181" s="60">
        <v>167</v>
      </c>
      <c r="D181" s="60" t="s">
        <v>27</v>
      </c>
      <c r="E181" s="60" t="s">
        <v>5034</v>
      </c>
      <c r="F181" s="60" t="s">
        <v>4716</v>
      </c>
      <c r="G181" s="60" t="s">
        <v>5329</v>
      </c>
      <c r="H181" s="60" t="s">
        <v>5330</v>
      </c>
      <c r="I181" s="60" t="s">
        <v>5039</v>
      </c>
      <c r="J181" s="60" t="s">
        <v>5331</v>
      </c>
      <c r="K181" s="60">
        <v>5</v>
      </c>
      <c r="L181" s="60">
        <v>4</v>
      </c>
      <c r="M181" s="60">
        <v>4</v>
      </c>
    </row>
    <row r="182" spans="1:13" ht="30" x14ac:dyDescent="0.25">
      <c r="A182" s="59">
        <v>44277.666666666664</v>
      </c>
      <c r="B182" s="60" t="s">
        <v>4904</v>
      </c>
      <c r="C182" s="60">
        <v>168</v>
      </c>
      <c r="D182" s="60" t="s">
        <v>27</v>
      </c>
      <c r="E182" s="60" t="s">
        <v>5034</v>
      </c>
      <c r="F182" s="60" t="s">
        <v>4716</v>
      </c>
      <c r="G182" s="60" t="s">
        <v>5332</v>
      </c>
      <c r="H182" s="60" t="s">
        <v>4919</v>
      </c>
      <c r="I182" s="60" t="s">
        <v>5042</v>
      </c>
      <c r="J182" s="60" t="s">
        <v>5333</v>
      </c>
      <c r="K182" s="60">
        <v>4</v>
      </c>
      <c r="L182" s="60">
        <v>4</v>
      </c>
      <c r="M182" s="60">
        <v>4</v>
      </c>
    </row>
    <row r="183" spans="1:13" ht="30" x14ac:dyDescent="0.25">
      <c r="A183" s="59">
        <v>44280.416666666664</v>
      </c>
      <c r="B183" s="60" t="s">
        <v>4904</v>
      </c>
      <c r="C183" s="60">
        <v>169</v>
      </c>
      <c r="D183" s="60" t="s">
        <v>49</v>
      </c>
      <c r="E183" s="60" t="s">
        <v>5756</v>
      </c>
      <c r="F183" s="60" t="s">
        <v>4716</v>
      </c>
      <c r="G183" s="60" t="s">
        <v>6074</v>
      </c>
      <c r="H183" s="60" t="s">
        <v>6075</v>
      </c>
      <c r="I183" s="60" t="s">
        <v>5036</v>
      </c>
      <c r="J183" s="60" t="s">
        <v>6076</v>
      </c>
      <c r="K183" s="60"/>
      <c r="L183" s="60"/>
      <c r="M183" s="60"/>
    </row>
    <row r="184" spans="1:13" ht="30" x14ac:dyDescent="0.25">
      <c r="A184" s="59">
        <v>44280.416666666664</v>
      </c>
      <c r="B184" s="60" t="s">
        <v>4904</v>
      </c>
      <c r="C184" s="60">
        <v>169</v>
      </c>
      <c r="D184" s="60" t="s">
        <v>49</v>
      </c>
      <c r="E184" s="60" t="s">
        <v>5756</v>
      </c>
      <c r="F184" s="60" t="s">
        <v>4716</v>
      </c>
      <c r="G184" s="60" t="s">
        <v>6074</v>
      </c>
      <c r="H184" s="60" t="s">
        <v>6075</v>
      </c>
      <c r="I184" s="60" t="s">
        <v>5036</v>
      </c>
      <c r="J184" s="60" t="s">
        <v>6077</v>
      </c>
      <c r="K184" s="60"/>
      <c r="L184" s="60"/>
      <c r="M184" s="60"/>
    </row>
    <row r="185" spans="1:13" ht="30" x14ac:dyDescent="0.25">
      <c r="A185" s="59">
        <v>44280.572916666664</v>
      </c>
      <c r="B185" s="60" t="s">
        <v>4904</v>
      </c>
      <c r="C185" s="60">
        <v>170</v>
      </c>
      <c r="D185" s="60" t="s">
        <v>49</v>
      </c>
      <c r="E185" s="60" t="s">
        <v>5756</v>
      </c>
      <c r="F185" s="60" t="s">
        <v>4716</v>
      </c>
      <c r="G185" s="60" t="s">
        <v>6074</v>
      </c>
      <c r="H185" s="60" t="s">
        <v>6075</v>
      </c>
      <c r="I185" s="60" t="s">
        <v>5036</v>
      </c>
      <c r="J185" s="60" t="s">
        <v>6078</v>
      </c>
      <c r="K185" s="60"/>
      <c r="L185" s="60"/>
      <c r="M185" s="60"/>
    </row>
    <row r="186" spans="1:13" ht="30" x14ac:dyDescent="0.25">
      <c r="A186" s="59">
        <v>44282.583333333336</v>
      </c>
      <c r="B186" s="60" t="s">
        <v>4904</v>
      </c>
      <c r="C186" s="60">
        <v>171</v>
      </c>
      <c r="D186" s="60" t="s">
        <v>27</v>
      </c>
      <c r="E186" s="60" t="s">
        <v>5034</v>
      </c>
      <c r="F186" s="60" t="s">
        <v>4716</v>
      </c>
      <c r="G186" s="60" t="s">
        <v>5334</v>
      </c>
      <c r="H186" s="60" t="s">
        <v>4921</v>
      </c>
      <c r="I186" s="60" t="s">
        <v>5036</v>
      </c>
      <c r="J186" s="60" t="s">
        <v>5335</v>
      </c>
      <c r="K186" s="60">
        <v>5</v>
      </c>
      <c r="L186" s="60">
        <v>5</v>
      </c>
      <c r="M186" s="60">
        <v>3</v>
      </c>
    </row>
    <row r="187" spans="1:13" ht="45" x14ac:dyDescent="0.25">
      <c r="A187" s="59">
        <v>44284.71875</v>
      </c>
      <c r="B187" s="60" t="s">
        <v>4922</v>
      </c>
      <c r="C187" s="60">
        <v>172</v>
      </c>
      <c r="D187" s="60" t="s">
        <v>27</v>
      </c>
      <c r="E187" s="60" t="s">
        <v>5034</v>
      </c>
      <c r="F187" s="60" t="s">
        <v>4716</v>
      </c>
      <c r="G187" s="60" t="s">
        <v>5336</v>
      </c>
      <c r="H187" s="60" t="s">
        <v>184</v>
      </c>
      <c r="I187" s="60" t="s">
        <v>5039</v>
      </c>
      <c r="J187" s="60" t="s">
        <v>5337</v>
      </c>
      <c r="K187" s="60">
        <v>3</v>
      </c>
      <c r="L187" s="60">
        <v>5</v>
      </c>
      <c r="M187" s="60">
        <v>3</v>
      </c>
    </row>
    <row r="188" spans="1:13" ht="30" x14ac:dyDescent="0.25">
      <c r="A188" s="59">
        <v>44285.416666666664</v>
      </c>
      <c r="B188" s="60" t="s">
        <v>4853</v>
      </c>
      <c r="C188" s="60">
        <v>173</v>
      </c>
      <c r="D188" s="60" t="s">
        <v>27</v>
      </c>
      <c r="E188" s="60" t="s">
        <v>5034</v>
      </c>
      <c r="F188" s="60" t="s">
        <v>4716</v>
      </c>
      <c r="G188" s="60" t="s">
        <v>5338</v>
      </c>
      <c r="H188" s="60" t="s">
        <v>4923</v>
      </c>
      <c r="I188" s="60" t="s">
        <v>5039</v>
      </c>
      <c r="J188" s="60" t="s">
        <v>5339</v>
      </c>
      <c r="K188" s="60">
        <v>3</v>
      </c>
      <c r="L188" s="60">
        <v>5</v>
      </c>
      <c r="M188" s="60">
        <v>4</v>
      </c>
    </row>
    <row r="189" spans="1:13" x14ac:dyDescent="0.25">
      <c r="A189" s="59">
        <v>44293.541666666664</v>
      </c>
      <c r="B189" s="60" t="s">
        <v>5340</v>
      </c>
      <c r="C189" s="60">
        <v>174</v>
      </c>
      <c r="D189" s="60" t="s">
        <v>27</v>
      </c>
      <c r="E189" s="60" t="s">
        <v>5034</v>
      </c>
      <c r="F189" s="60" t="s">
        <v>1815</v>
      </c>
      <c r="G189" s="60" t="s">
        <v>5341</v>
      </c>
      <c r="H189" s="60" t="s">
        <v>1669</v>
      </c>
      <c r="I189" s="60" t="s">
        <v>5036</v>
      </c>
      <c r="J189" s="60" t="s">
        <v>5267</v>
      </c>
      <c r="K189" s="60">
        <v>4</v>
      </c>
      <c r="L189" s="60">
        <v>3</v>
      </c>
      <c r="M189" s="60">
        <v>3</v>
      </c>
    </row>
    <row r="190" spans="1:13" ht="30" x14ac:dyDescent="0.25">
      <c r="A190" s="59">
        <v>44300.333333333336</v>
      </c>
      <c r="B190" s="60" t="s">
        <v>4688</v>
      </c>
      <c r="C190" s="60">
        <v>175</v>
      </c>
      <c r="D190" s="60" t="s">
        <v>49</v>
      </c>
      <c r="E190" s="60" t="s">
        <v>5756</v>
      </c>
      <c r="F190" s="60" t="s">
        <v>182</v>
      </c>
      <c r="G190" s="60" t="s">
        <v>6079</v>
      </c>
      <c r="H190" s="60" t="s">
        <v>4907</v>
      </c>
      <c r="I190" s="60" t="s">
        <v>5036</v>
      </c>
      <c r="J190" s="60" t="s">
        <v>6080</v>
      </c>
      <c r="K190" s="60"/>
      <c r="L190" s="60"/>
      <c r="M190" s="60"/>
    </row>
    <row r="191" spans="1:13" ht="45" x14ac:dyDescent="0.25">
      <c r="A191" s="59">
        <v>44303.479166666664</v>
      </c>
      <c r="B191" s="60" t="s">
        <v>4853</v>
      </c>
      <c r="C191" s="60">
        <v>176</v>
      </c>
      <c r="D191" s="60" t="s">
        <v>27</v>
      </c>
      <c r="E191" s="60" t="s">
        <v>5034</v>
      </c>
      <c r="F191" s="60" t="s">
        <v>4716</v>
      </c>
      <c r="G191" s="60" t="s">
        <v>5338</v>
      </c>
      <c r="H191" s="60" t="s">
        <v>4923</v>
      </c>
      <c r="I191" s="60" t="s">
        <v>5036</v>
      </c>
      <c r="J191" s="60" t="s">
        <v>5342</v>
      </c>
      <c r="K191" s="60">
        <v>2</v>
      </c>
      <c r="L191" s="60">
        <v>5</v>
      </c>
      <c r="M191" s="60">
        <v>4</v>
      </c>
    </row>
    <row r="192" spans="1:13" ht="30" x14ac:dyDescent="0.25">
      <c r="A192" s="59">
        <v>44313.583333333336</v>
      </c>
      <c r="B192" s="60" t="s">
        <v>4936</v>
      </c>
      <c r="C192" s="60">
        <v>177</v>
      </c>
      <c r="D192" s="60" t="s">
        <v>49</v>
      </c>
      <c r="E192" s="60" t="s">
        <v>5756</v>
      </c>
      <c r="F192" s="60" t="s">
        <v>4716</v>
      </c>
      <c r="G192" s="60" t="s">
        <v>6081</v>
      </c>
      <c r="H192" s="60" t="s">
        <v>4942</v>
      </c>
      <c r="I192" s="60" t="s">
        <v>5036</v>
      </c>
      <c r="J192" s="60" t="s">
        <v>6082</v>
      </c>
      <c r="K192" s="60"/>
      <c r="L192" s="60"/>
      <c r="M192" s="60"/>
    </row>
    <row r="193" spans="1:13" ht="60" x14ac:dyDescent="0.25">
      <c r="A193" s="59">
        <v>44315.583333333336</v>
      </c>
      <c r="B193" s="60" t="s">
        <v>4930</v>
      </c>
      <c r="C193" s="60">
        <v>179</v>
      </c>
      <c r="D193" s="60" t="s">
        <v>27</v>
      </c>
      <c r="E193" s="60" t="s">
        <v>5034</v>
      </c>
      <c r="F193" s="60" t="s">
        <v>4716</v>
      </c>
      <c r="G193" s="60" t="s">
        <v>5343</v>
      </c>
      <c r="H193" s="60" t="s">
        <v>5344</v>
      </c>
      <c r="I193" s="60" t="s">
        <v>5039</v>
      </c>
      <c r="J193" s="60" t="s">
        <v>5345</v>
      </c>
      <c r="K193" s="60">
        <v>3</v>
      </c>
      <c r="L193" s="60">
        <v>4</v>
      </c>
      <c r="M193" s="60">
        <v>3</v>
      </c>
    </row>
    <row r="194" spans="1:13" ht="60" x14ac:dyDescent="0.25">
      <c r="A194" s="59">
        <v>44316.458333333336</v>
      </c>
      <c r="B194" s="60" t="s">
        <v>4936</v>
      </c>
      <c r="C194" s="60">
        <v>180</v>
      </c>
      <c r="D194" s="60" t="s">
        <v>27</v>
      </c>
      <c r="E194" s="60" t="s">
        <v>5034</v>
      </c>
      <c r="F194" s="60" t="s">
        <v>4716</v>
      </c>
      <c r="G194" s="60" t="s">
        <v>5346</v>
      </c>
      <c r="H194" s="60" t="s">
        <v>4944</v>
      </c>
      <c r="I194" s="60" t="s">
        <v>5039</v>
      </c>
      <c r="J194" s="60" t="s">
        <v>5347</v>
      </c>
      <c r="K194" s="60">
        <v>4</v>
      </c>
      <c r="L194" s="60">
        <v>4</v>
      </c>
      <c r="M194" s="60">
        <v>4</v>
      </c>
    </row>
    <row r="195" spans="1:13" ht="30" x14ac:dyDescent="0.25">
      <c r="A195" s="59">
        <v>44316.625</v>
      </c>
      <c r="B195" s="60" t="s">
        <v>4869</v>
      </c>
      <c r="C195" s="60">
        <v>178</v>
      </c>
      <c r="D195" s="60" t="s">
        <v>49</v>
      </c>
      <c r="E195" s="60" t="s">
        <v>5756</v>
      </c>
      <c r="F195" s="60" t="s">
        <v>4716</v>
      </c>
      <c r="G195" s="60" t="s">
        <v>6083</v>
      </c>
      <c r="H195" s="60" t="s">
        <v>6084</v>
      </c>
      <c r="I195" s="60" t="s">
        <v>5036</v>
      </c>
      <c r="J195" s="60" t="s">
        <v>6085</v>
      </c>
      <c r="K195" s="60"/>
      <c r="L195" s="60"/>
      <c r="M195" s="60"/>
    </row>
    <row r="196" spans="1:13" ht="30" x14ac:dyDescent="0.25">
      <c r="A196" s="59">
        <v>44322.625</v>
      </c>
      <c r="B196" s="60" t="s">
        <v>4776</v>
      </c>
      <c r="C196" s="60">
        <v>181</v>
      </c>
      <c r="D196" s="60" t="s">
        <v>27</v>
      </c>
      <c r="E196" s="60" t="s">
        <v>5034</v>
      </c>
      <c r="F196" s="60" t="s">
        <v>4716</v>
      </c>
      <c r="G196" s="60" t="s">
        <v>5035</v>
      </c>
      <c r="H196" s="60" t="s">
        <v>4946</v>
      </c>
      <c r="I196" s="60" t="s">
        <v>5036</v>
      </c>
      <c r="J196" s="60" t="s">
        <v>5037</v>
      </c>
      <c r="K196" s="60">
        <v>3</v>
      </c>
      <c r="L196" s="60">
        <v>4</v>
      </c>
      <c r="M196" s="60">
        <v>3</v>
      </c>
    </row>
    <row r="197" spans="1:13" ht="30" x14ac:dyDescent="0.25">
      <c r="A197" s="59">
        <v>44334.25</v>
      </c>
      <c r="B197" s="60" t="s">
        <v>4936</v>
      </c>
      <c r="C197" s="60">
        <v>182</v>
      </c>
      <c r="D197" s="60" t="s">
        <v>49</v>
      </c>
      <c r="E197" s="60" t="s">
        <v>5756</v>
      </c>
      <c r="F197" s="60" t="s">
        <v>4716</v>
      </c>
      <c r="G197" s="60" t="s">
        <v>6086</v>
      </c>
      <c r="H197" s="60" t="s">
        <v>6087</v>
      </c>
      <c r="I197" s="60" t="s">
        <v>5036</v>
      </c>
      <c r="J197" s="60" t="s">
        <v>6088</v>
      </c>
      <c r="K197" s="60"/>
      <c r="L197" s="60"/>
      <c r="M197" s="60"/>
    </row>
    <row r="198" spans="1:13" ht="45" x14ac:dyDescent="0.25">
      <c r="A198" s="59">
        <v>44358.666666666664</v>
      </c>
      <c r="B198" s="60" t="s">
        <v>4886</v>
      </c>
      <c r="C198" s="60">
        <v>183</v>
      </c>
      <c r="D198" s="60" t="s">
        <v>27</v>
      </c>
      <c r="E198" s="60" t="s">
        <v>5034</v>
      </c>
      <c r="F198" s="60" t="s">
        <v>4716</v>
      </c>
      <c r="G198" s="60" t="s">
        <v>5038</v>
      </c>
      <c r="H198" s="60" t="s">
        <v>4801</v>
      </c>
      <c r="I198" s="60" t="s">
        <v>5039</v>
      </c>
      <c r="J198" s="60" t="s">
        <v>5040</v>
      </c>
      <c r="K198" s="60">
        <v>3</v>
      </c>
      <c r="L198" s="60">
        <v>4</v>
      </c>
      <c r="M198" s="60">
        <v>3</v>
      </c>
    </row>
    <row r="199" spans="1:13" ht="30" x14ac:dyDescent="0.25">
      <c r="A199" s="59">
        <v>44371.427083333336</v>
      </c>
      <c r="B199" s="60" t="s">
        <v>4880</v>
      </c>
      <c r="C199" s="60">
        <v>186</v>
      </c>
      <c r="D199" s="60" t="s">
        <v>27</v>
      </c>
      <c r="E199" s="60" t="s">
        <v>5034</v>
      </c>
      <c r="F199" s="60" t="s">
        <v>32</v>
      </c>
      <c r="G199" s="60" t="s">
        <v>5041</v>
      </c>
      <c r="H199" s="60" t="s">
        <v>4953</v>
      </c>
      <c r="I199" s="60" t="s">
        <v>5042</v>
      </c>
      <c r="J199" s="60" t="s">
        <v>5043</v>
      </c>
      <c r="K199" s="60">
        <v>5</v>
      </c>
      <c r="L199" s="60">
        <v>5</v>
      </c>
      <c r="M199" s="60">
        <v>5</v>
      </c>
    </row>
    <row r="200" spans="1:13" ht="30" x14ac:dyDescent="0.25">
      <c r="A200" s="59">
        <v>44381.458333333336</v>
      </c>
      <c r="B200" s="60" t="s">
        <v>4938</v>
      </c>
      <c r="C200" s="60">
        <v>184</v>
      </c>
      <c r="D200" s="60" t="s">
        <v>27</v>
      </c>
      <c r="E200" s="60" t="s">
        <v>5034</v>
      </c>
      <c r="F200" s="60" t="s">
        <v>3615</v>
      </c>
      <c r="G200" s="60" t="s">
        <v>5044</v>
      </c>
      <c r="H200" s="60" t="s">
        <v>4959</v>
      </c>
      <c r="I200" s="60" t="s">
        <v>5039</v>
      </c>
      <c r="J200" s="60" t="s">
        <v>5045</v>
      </c>
      <c r="K200" s="60">
        <v>5</v>
      </c>
      <c r="L200" s="60">
        <v>5</v>
      </c>
      <c r="M200" s="60">
        <v>4</v>
      </c>
    </row>
    <row r="201" spans="1:13" x14ac:dyDescent="0.25">
      <c r="A201" s="59">
        <v>44384.395833333336</v>
      </c>
      <c r="B201" s="60" t="s">
        <v>4810</v>
      </c>
      <c r="C201" s="60">
        <v>195</v>
      </c>
      <c r="D201" s="60" t="s">
        <v>27</v>
      </c>
      <c r="E201" s="60" t="s">
        <v>5034</v>
      </c>
      <c r="F201" s="60" t="s">
        <v>32</v>
      </c>
      <c r="G201" s="60" t="s">
        <v>5046</v>
      </c>
      <c r="H201" s="60" t="s">
        <v>4960</v>
      </c>
      <c r="I201" s="60" t="s">
        <v>5036</v>
      </c>
      <c r="J201" s="60" t="s">
        <v>4926</v>
      </c>
      <c r="K201" s="60">
        <v>2</v>
      </c>
      <c r="L201" s="60">
        <v>5</v>
      </c>
      <c r="M201" s="60">
        <v>3</v>
      </c>
    </row>
    <row r="202" spans="1:13" x14ac:dyDescent="0.25">
      <c r="A202" s="59">
        <v>44384.40625</v>
      </c>
      <c r="B202" s="60" t="s">
        <v>4815</v>
      </c>
      <c r="C202" s="60">
        <v>196</v>
      </c>
      <c r="D202" s="60" t="s">
        <v>27</v>
      </c>
      <c r="E202" s="60" t="s">
        <v>5034</v>
      </c>
      <c r="F202" s="60" t="s">
        <v>32</v>
      </c>
      <c r="G202" s="60" t="s">
        <v>5046</v>
      </c>
      <c r="H202" s="60" t="s">
        <v>4960</v>
      </c>
      <c r="I202" s="60" t="s">
        <v>5036</v>
      </c>
      <c r="J202" s="60" t="s">
        <v>5043</v>
      </c>
      <c r="K202" s="60">
        <v>3</v>
      </c>
      <c r="L202" s="60">
        <v>5</v>
      </c>
      <c r="M202" s="60">
        <v>4</v>
      </c>
    </row>
    <row r="203" spans="1:13" x14ac:dyDescent="0.25">
      <c r="A203" s="59">
        <v>44384.427083333336</v>
      </c>
      <c r="B203" s="60" t="s">
        <v>4815</v>
      </c>
      <c r="C203" s="60">
        <v>194</v>
      </c>
      <c r="D203" s="60" t="s">
        <v>27</v>
      </c>
      <c r="E203" s="60" t="s">
        <v>5034</v>
      </c>
      <c r="F203" s="60" t="s">
        <v>32</v>
      </c>
      <c r="G203" s="60" t="s">
        <v>5047</v>
      </c>
      <c r="H203" s="60" t="s">
        <v>4952</v>
      </c>
      <c r="I203" s="60" t="s">
        <v>5036</v>
      </c>
      <c r="J203" s="60" t="s">
        <v>5048</v>
      </c>
      <c r="K203" s="60">
        <v>3</v>
      </c>
      <c r="L203" s="60">
        <v>5</v>
      </c>
      <c r="M203" s="60">
        <v>3</v>
      </c>
    </row>
    <row r="204" spans="1:13" ht="60" x14ac:dyDescent="0.25">
      <c r="A204" s="59">
        <v>44390.583333333336</v>
      </c>
      <c r="B204" s="60" t="s">
        <v>4677</v>
      </c>
      <c r="C204" s="60">
        <v>185</v>
      </c>
      <c r="D204" s="60" t="s">
        <v>27</v>
      </c>
      <c r="E204" s="60" t="s">
        <v>5034</v>
      </c>
      <c r="F204" s="60" t="s">
        <v>4716</v>
      </c>
      <c r="G204" s="60" t="s">
        <v>5049</v>
      </c>
      <c r="H204" s="60" t="s">
        <v>5050</v>
      </c>
      <c r="I204" s="60" t="s">
        <v>5036</v>
      </c>
      <c r="J204" s="60" t="s">
        <v>5051</v>
      </c>
      <c r="K204" s="60">
        <v>3</v>
      </c>
      <c r="L204" s="60">
        <v>4</v>
      </c>
      <c r="M204" s="60">
        <v>4</v>
      </c>
    </row>
    <row r="205" spans="1:13" ht="30" x14ac:dyDescent="0.25">
      <c r="A205" s="59">
        <v>44391.291666666664</v>
      </c>
      <c r="B205" s="60" t="s">
        <v>4810</v>
      </c>
      <c r="C205" s="60">
        <v>187</v>
      </c>
      <c r="D205" s="60" t="s">
        <v>49</v>
      </c>
      <c r="E205" s="60" t="s">
        <v>5756</v>
      </c>
      <c r="F205" s="60" t="s">
        <v>182</v>
      </c>
      <c r="G205" s="60" t="s">
        <v>6089</v>
      </c>
      <c r="H205" s="60" t="s">
        <v>6090</v>
      </c>
      <c r="I205" s="60" t="s">
        <v>5036</v>
      </c>
      <c r="J205" s="60" t="s">
        <v>6091</v>
      </c>
      <c r="K205" s="60"/>
      <c r="L205" s="60"/>
      <c r="M205" s="60"/>
    </row>
    <row r="206" spans="1:13" ht="30" x14ac:dyDescent="0.25">
      <c r="A206" s="59">
        <v>44392.541666666664</v>
      </c>
      <c r="B206" s="60" t="s">
        <v>4880</v>
      </c>
      <c r="C206" s="60">
        <v>188</v>
      </c>
      <c r="D206" s="60" t="s">
        <v>27</v>
      </c>
      <c r="E206" s="60" t="s">
        <v>5034</v>
      </c>
      <c r="F206" s="60" t="s">
        <v>32</v>
      </c>
      <c r="G206" s="60" t="s">
        <v>5052</v>
      </c>
      <c r="H206" s="60" t="s">
        <v>5053</v>
      </c>
      <c r="I206" s="60" t="s">
        <v>5042</v>
      </c>
      <c r="J206" s="60" t="s">
        <v>5043</v>
      </c>
      <c r="K206" s="60">
        <v>5</v>
      </c>
      <c r="L206" s="60">
        <v>5</v>
      </c>
      <c r="M206" s="60">
        <v>5</v>
      </c>
    </row>
    <row r="207" spans="1:13" ht="30" x14ac:dyDescent="0.25">
      <c r="A207" s="59">
        <v>44393.583333333336</v>
      </c>
      <c r="B207" s="60" t="s">
        <v>4714</v>
      </c>
      <c r="C207" s="60">
        <v>189</v>
      </c>
      <c r="D207" s="60" t="s">
        <v>49</v>
      </c>
      <c r="E207" s="60" t="s">
        <v>5756</v>
      </c>
      <c r="F207" s="60" t="s">
        <v>4716</v>
      </c>
      <c r="G207" s="60" t="s">
        <v>5054</v>
      </c>
      <c r="H207" s="60" t="s">
        <v>5055</v>
      </c>
      <c r="I207" s="60" t="s">
        <v>5036</v>
      </c>
      <c r="J207" s="60" t="s">
        <v>6092</v>
      </c>
      <c r="K207" s="60"/>
      <c r="L207" s="60"/>
      <c r="M207" s="60"/>
    </row>
    <row r="208" spans="1:13" x14ac:dyDescent="0.25">
      <c r="A208" s="59">
        <v>44394.416666666664</v>
      </c>
      <c r="B208" s="60" t="s">
        <v>4889</v>
      </c>
      <c r="C208" s="60">
        <v>190</v>
      </c>
      <c r="D208" s="60" t="s">
        <v>27</v>
      </c>
      <c r="E208" s="60" t="s">
        <v>5034</v>
      </c>
      <c r="F208" s="60" t="s">
        <v>32</v>
      </c>
      <c r="G208" s="60" t="s">
        <v>5056</v>
      </c>
      <c r="H208" s="60" t="s">
        <v>5057</v>
      </c>
      <c r="I208" s="60" t="s">
        <v>5036</v>
      </c>
      <c r="J208" s="60" t="s">
        <v>5043</v>
      </c>
      <c r="K208" s="60">
        <v>4</v>
      </c>
      <c r="L208" s="60">
        <v>4</v>
      </c>
      <c r="M208" s="60">
        <v>2</v>
      </c>
    </row>
    <row r="209" spans="1:13" ht="45" x14ac:dyDescent="0.25">
      <c r="A209" s="59">
        <v>44394.625</v>
      </c>
      <c r="B209" s="60" t="s">
        <v>4714</v>
      </c>
      <c r="C209" s="60">
        <v>192</v>
      </c>
      <c r="D209" s="60" t="s">
        <v>27</v>
      </c>
      <c r="E209" s="60" t="s">
        <v>5034</v>
      </c>
      <c r="F209" s="60" t="s">
        <v>4716</v>
      </c>
      <c r="G209" s="60" t="s">
        <v>5054</v>
      </c>
      <c r="H209" s="60" t="s">
        <v>5055</v>
      </c>
      <c r="I209" s="60" t="s">
        <v>5039</v>
      </c>
      <c r="J209" s="60" t="s">
        <v>5058</v>
      </c>
      <c r="K209" s="60">
        <v>4</v>
      </c>
      <c r="L209" s="60">
        <v>4</v>
      </c>
      <c r="M209" s="60">
        <v>4</v>
      </c>
    </row>
    <row r="210" spans="1:13" ht="30" x14ac:dyDescent="0.25">
      <c r="A210" s="59">
        <v>44395.385416666664</v>
      </c>
      <c r="B210" s="60" t="s">
        <v>4880</v>
      </c>
      <c r="C210" s="60">
        <v>191</v>
      </c>
      <c r="D210" s="60" t="s">
        <v>27</v>
      </c>
      <c r="E210" s="60" t="s">
        <v>5034</v>
      </c>
      <c r="F210" s="60" t="s">
        <v>32</v>
      </c>
      <c r="G210" s="60" t="s">
        <v>5052</v>
      </c>
      <c r="H210" s="60" t="s">
        <v>5053</v>
      </c>
      <c r="I210" s="60" t="s">
        <v>5042</v>
      </c>
      <c r="J210" s="60" t="s">
        <v>5048</v>
      </c>
      <c r="K210" s="60">
        <v>5</v>
      </c>
      <c r="L210" s="60">
        <v>5</v>
      </c>
      <c r="M210" s="60">
        <v>5</v>
      </c>
    </row>
    <row r="211" spans="1:13" ht="30" x14ac:dyDescent="0.25">
      <c r="A211" s="59">
        <v>44396.666666666664</v>
      </c>
      <c r="B211" s="60" t="s">
        <v>4864</v>
      </c>
      <c r="C211" s="60">
        <v>193</v>
      </c>
      <c r="D211" s="60" t="s">
        <v>27</v>
      </c>
      <c r="E211" s="60" t="s">
        <v>5034</v>
      </c>
      <c r="F211" s="60" t="s">
        <v>4716</v>
      </c>
      <c r="G211" s="60" t="s">
        <v>5059</v>
      </c>
      <c r="H211" s="60" t="s">
        <v>5060</v>
      </c>
      <c r="I211" s="60" t="s">
        <v>5036</v>
      </c>
      <c r="J211" s="60" t="s">
        <v>5061</v>
      </c>
      <c r="K211" s="60">
        <v>5</v>
      </c>
      <c r="L211" s="60">
        <v>5</v>
      </c>
      <c r="M211" s="60">
        <v>4</v>
      </c>
    </row>
    <row r="212" spans="1:13" ht="30" x14ac:dyDescent="0.25">
      <c r="A212" s="59">
        <v>44398.677083333336</v>
      </c>
      <c r="B212" s="60" t="s">
        <v>4880</v>
      </c>
      <c r="C212" s="60">
        <v>197</v>
      </c>
      <c r="D212" s="60" t="s">
        <v>27</v>
      </c>
      <c r="E212" s="60" t="s">
        <v>5034</v>
      </c>
      <c r="F212" s="60" t="s">
        <v>32</v>
      </c>
      <c r="G212" s="60" t="s">
        <v>5052</v>
      </c>
      <c r="H212" s="60" t="s">
        <v>5053</v>
      </c>
      <c r="I212" s="60" t="s">
        <v>5042</v>
      </c>
      <c r="J212" s="60" t="s">
        <v>5062</v>
      </c>
      <c r="K212" s="60">
        <v>5</v>
      </c>
      <c r="L212" s="60">
        <v>5</v>
      </c>
      <c r="M212" s="60">
        <v>5</v>
      </c>
    </row>
    <row r="213" spans="1:13" x14ac:dyDescent="0.25">
      <c r="A213" s="59">
        <v>44398.479166666664</v>
      </c>
      <c r="B213" s="60" t="s">
        <v>4880</v>
      </c>
      <c r="C213" s="60">
        <v>198</v>
      </c>
      <c r="D213" s="60" t="s">
        <v>27</v>
      </c>
      <c r="E213" s="60" t="s">
        <v>5034</v>
      </c>
      <c r="F213" s="60" t="s">
        <v>32</v>
      </c>
      <c r="G213" s="60" t="s">
        <v>5056</v>
      </c>
      <c r="H213" s="60" t="s">
        <v>5057</v>
      </c>
      <c r="I213" s="60" t="s">
        <v>5036</v>
      </c>
      <c r="J213" s="60" t="s">
        <v>5043</v>
      </c>
      <c r="K213" s="60">
        <v>5</v>
      </c>
      <c r="L213" s="60">
        <v>5</v>
      </c>
      <c r="M213" s="60">
        <v>5</v>
      </c>
    </row>
    <row r="214" spans="1:13" x14ac:dyDescent="0.25">
      <c r="A214" s="59">
        <v>44398.354166666664</v>
      </c>
      <c r="B214" s="60" t="s">
        <v>4880</v>
      </c>
      <c r="C214" s="60">
        <v>199</v>
      </c>
      <c r="D214" s="60" t="s">
        <v>27</v>
      </c>
      <c r="E214" s="60" t="s">
        <v>5034</v>
      </c>
      <c r="F214" s="60" t="s">
        <v>32</v>
      </c>
      <c r="G214" s="60" t="s">
        <v>5056</v>
      </c>
      <c r="H214" s="60" t="s">
        <v>5057</v>
      </c>
      <c r="I214" s="60" t="s">
        <v>5039</v>
      </c>
      <c r="J214" s="60" t="s">
        <v>5043</v>
      </c>
      <c r="K214" s="60">
        <v>5</v>
      </c>
      <c r="L214" s="60">
        <v>5</v>
      </c>
      <c r="M214" s="60">
        <v>5</v>
      </c>
    </row>
    <row r="215" spans="1:13" ht="30" x14ac:dyDescent="0.25">
      <c r="A215" s="59">
        <v>44398.666666666664</v>
      </c>
      <c r="B215" s="60" t="s">
        <v>4714</v>
      </c>
      <c r="C215" s="60">
        <v>204</v>
      </c>
      <c r="D215" s="60" t="s">
        <v>27</v>
      </c>
      <c r="E215" s="60" t="s">
        <v>5034</v>
      </c>
      <c r="F215" s="60" t="s">
        <v>182</v>
      </c>
      <c r="G215" s="60" t="s">
        <v>5063</v>
      </c>
      <c r="H215" s="60" t="s">
        <v>5064</v>
      </c>
      <c r="I215" s="60" t="s">
        <v>5042</v>
      </c>
      <c r="J215" s="60" t="s">
        <v>5065</v>
      </c>
      <c r="K215" s="60">
        <v>5</v>
      </c>
      <c r="L215" s="60">
        <v>5</v>
      </c>
      <c r="M215" s="60">
        <v>5</v>
      </c>
    </row>
    <row r="216" spans="1:13" ht="45" x14ac:dyDescent="0.25">
      <c r="A216" s="59">
        <v>44399.375</v>
      </c>
      <c r="B216" s="60" t="s">
        <v>4948</v>
      </c>
      <c r="C216" s="60">
        <v>200</v>
      </c>
      <c r="D216" s="60" t="s">
        <v>27</v>
      </c>
      <c r="E216" s="60" t="s">
        <v>5034</v>
      </c>
      <c r="F216" s="60" t="s">
        <v>180</v>
      </c>
      <c r="G216" s="60" t="s">
        <v>5066</v>
      </c>
      <c r="H216" s="60" t="s">
        <v>5067</v>
      </c>
      <c r="I216" s="60" t="s">
        <v>5039</v>
      </c>
      <c r="J216" s="60" t="s">
        <v>5068</v>
      </c>
      <c r="K216" s="60">
        <v>1</v>
      </c>
      <c r="L216" s="60">
        <v>3</v>
      </c>
      <c r="M216" s="60">
        <v>2</v>
      </c>
    </row>
    <row r="217" spans="1:13" x14ac:dyDescent="0.25">
      <c r="A217" s="59">
        <v>44399.5625</v>
      </c>
      <c r="B217" s="60" t="s">
        <v>4810</v>
      </c>
      <c r="C217" s="60">
        <v>202</v>
      </c>
      <c r="D217" s="60" t="s">
        <v>27</v>
      </c>
      <c r="E217" s="60" t="s">
        <v>5034</v>
      </c>
      <c r="F217" s="60" t="s">
        <v>32</v>
      </c>
      <c r="G217" s="60" t="s">
        <v>5069</v>
      </c>
      <c r="H217" s="60" t="s">
        <v>5070</v>
      </c>
      <c r="I217" s="60" t="s">
        <v>5036</v>
      </c>
      <c r="J217" s="60" t="s">
        <v>5071</v>
      </c>
      <c r="K217" s="60">
        <v>1</v>
      </c>
      <c r="L217" s="60">
        <v>1</v>
      </c>
      <c r="M217" s="60">
        <v>1</v>
      </c>
    </row>
    <row r="218" spans="1:13" ht="30" x14ac:dyDescent="0.25">
      <c r="A218" s="59">
        <v>44400.385416666664</v>
      </c>
      <c r="B218" s="60" t="s">
        <v>4978</v>
      </c>
      <c r="C218" s="60">
        <v>207</v>
      </c>
      <c r="D218" s="60" t="s">
        <v>27</v>
      </c>
      <c r="E218" s="60" t="s">
        <v>5034</v>
      </c>
      <c r="F218" s="60" t="s">
        <v>180</v>
      </c>
      <c r="G218" s="60" t="s">
        <v>5066</v>
      </c>
      <c r="H218" s="60" t="s">
        <v>5067</v>
      </c>
      <c r="I218" s="60" t="s">
        <v>5036</v>
      </c>
      <c r="J218" s="60" t="s">
        <v>5072</v>
      </c>
      <c r="K218" s="60">
        <v>2</v>
      </c>
      <c r="L218" s="60">
        <v>3</v>
      </c>
      <c r="M218" s="60">
        <v>1</v>
      </c>
    </row>
    <row r="219" spans="1:13" ht="60" x14ac:dyDescent="0.25">
      <c r="A219" s="59">
        <v>44400.416666666664</v>
      </c>
      <c r="B219" s="60" t="s">
        <v>4810</v>
      </c>
      <c r="C219" s="60">
        <v>201</v>
      </c>
      <c r="D219" s="60" t="s">
        <v>27</v>
      </c>
      <c r="E219" s="60" t="s">
        <v>5034</v>
      </c>
      <c r="F219" s="60" t="s">
        <v>4716</v>
      </c>
      <c r="G219" s="60" t="s">
        <v>5073</v>
      </c>
      <c r="H219" s="60" t="s">
        <v>125</v>
      </c>
      <c r="I219" s="60" t="s">
        <v>5039</v>
      </c>
      <c r="J219" s="60" t="s">
        <v>5074</v>
      </c>
      <c r="K219" s="60">
        <v>3</v>
      </c>
      <c r="L219" s="60">
        <v>4</v>
      </c>
      <c r="M219" s="60">
        <v>4</v>
      </c>
    </row>
    <row r="220" spans="1:13" x14ac:dyDescent="0.25">
      <c r="A220" s="59">
        <v>44403.541666666664</v>
      </c>
      <c r="B220" s="60" t="s">
        <v>4974</v>
      </c>
      <c r="C220" s="60">
        <v>203</v>
      </c>
      <c r="D220" s="60" t="s">
        <v>27</v>
      </c>
      <c r="E220" s="60" t="s">
        <v>5034</v>
      </c>
      <c r="F220" s="60" t="s">
        <v>32</v>
      </c>
      <c r="G220" s="60" t="s">
        <v>5075</v>
      </c>
      <c r="H220" s="60" t="s">
        <v>123</v>
      </c>
      <c r="I220" s="60" t="s">
        <v>5039</v>
      </c>
      <c r="J220" s="60" t="s">
        <v>5076</v>
      </c>
      <c r="K220" s="60">
        <v>3</v>
      </c>
      <c r="L220" s="60">
        <v>3</v>
      </c>
      <c r="M220" s="60">
        <v>2</v>
      </c>
    </row>
    <row r="221" spans="1:13" x14ac:dyDescent="0.25">
      <c r="A221" s="59">
        <v>44403.541666666664</v>
      </c>
      <c r="B221" s="60" t="s">
        <v>4974</v>
      </c>
      <c r="C221" s="60">
        <v>203</v>
      </c>
      <c r="D221" s="60" t="s">
        <v>27</v>
      </c>
      <c r="E221" s="60" t="s">
        <v>5034</v>
      </c>
      <c r="F221" s="60" t="s">
        <v>32</v>
      </c>
      <c r="G221" s="60" t="s">
        <v>5075</v>
      </c>
      <c r="H221" s="60" t="s">
        <v>123</v>
      </c>
      <c r="I221" s="60" t="s">
        <v>5039</v>
      </c>
      <c r="J221" s="60" t="s">
        <v>5076</v>
      </c>
      <c r="K221" s="60">
        <v>3</v>
      </c>
      <c r="L221" s="60">
        <v>3</v>
      </c>
      <c r="M221" s="60">
        <v>2</v>
      </c>
    </row>
    <row r="222" spans="1:13" ht="90" x14ac:dyDescent="0.25">
      <c r="A222" s="59">
        <v>44407.635416666664</v>
      </c>
      <c r="B222" s="60" t="s">
        <v>4974</v>
      </c>
      <c r="C222" s="60">
        <v>206</v>
      </c>
      <c r="D222" s="60" t="s">
        <v>27</v>
      </c>
      <c r="E222" s="60" t="s">
        <v>5034</v>
      </c>
      <c r="F222" s="60" t="s">
        <v>180</v>
      </c>
      <c r="G222" s="60" t="s">
        <v>5077</v>
      </c>
      <c r="H222" s="60" t="s">
        <v>5078</v>
      </c>
      <c r="I222" s="60" t="s">
        <v>5039</v>
      </c>
      <c r="J222" s="60" t="s">
        <v>5079</v>
      </c>
      <c r="K222" s="60">
        <v>3</v>
      </c>
      <c r="L222" s="60">
        <v>4</v>
      </c>
      <c r="M222" s="60">
        <v>2</v>
      </c>
    </row>
    <row r="223" spans="1:13" ht="30" x14ac:dyDescent="0.25">
      <c r="A223" s="59">
        <v>44408.458333333336</v>
      </c>
      <c r="B223" s="60" t="s">
        <v>4810</v>
      </c>
      <c r="C223" s="60">
        <v>205</v>
      </c>
      <c r="D223" s="60" t="s">
        <v>27</v>
      </c>
      <c r="E223" s="60" t="s">
        <v>5034</v>
      </c>
      <c r="F223" s="60" t="s">
        <v>4716</v>
      </c>
      <c r="G223" s="60" t="s">
        <v>5080</v>
      </c>
      <c r="H223" s="60" t="s">
        <v>4981</v>
      </c>
      <c r="I223" s="60" t="s">
        <v>5039</v>
      </c>
      <c r="J223" s="60" t="s">
        <v>5081</v>
      </c>
      <c r="K223" s="60">
        <v>3</v>
      </c>
      <c r="L223" s="60">
        <v>4</v>
      </c>
      <c r="M223" s="60">
        <v>4</v>
      </c>
    </row>
    <row r="224" spans="1:13" ht="60" x14ac:dyDescent="0.25">
      <c r="A224" s="59">
        <v>44408.46875</v>
      </c>
      <c r="B224" s="60" t="s">
        <v>4961</v>
      </c>
      <c r="C224" s="60">
        <v>208</v>
      </c>
      <c r="D224" s="60" t="s">
        <v>27</v>
      </c>
      <c r="E224" s="60" t="s">
        <v>5034</v>
      </c>
      <c r="F224" s="60" t="s">
        <v>197</v>
      </c>
      <c r="G224" s="60" t="s">
        <v>5082</v>
      </c>
      <c r="H224" s="60" t="s">
        <v>5083</v>
      </c>
      <c r="I224" s="60" t="s">
        <v>5039</v>
      </c>
      <c r="J224" s="60" t="s">
        <v>5084</v>
      </c>
      <c r="K224" s="60">
        <v>2</v>
      </c>
      <c r="L224" s="60">
        <v>4</v>
      </c>
      <c r="M224" s="60">
        <v>4</v>
      </c>
    </row>
    <row r="225" spans="1:13" ht="30" x14ac:dyDescent="0.25">
      <c r="A225" s="59">
        <v>44411.583333333336</v>
      </c>
      <c r="B225" s="60" t="s">
        <v>5023</v>
      </c>
      <c r="C225" s="60">
        <v>209</v>
      </c>
      <c r="D225" s="60" t="s">
        <v>27</v>
      </c>
      <c r="E225" s="60" t="s">
        <v>5034</v>
      </c>
      <c r="F225" s="60" t="s">
        <v>4716</v>
      </c>
      <c r="G225" s="60" t="s">
        <v>5088</v>
      </c>
      <c r="H225" s="60" t="s">
        <v>5089</v>
      </c>
      <c r="I225" s="60" t="s">
        <v>5039</v>
      </c>
      <c r="J225" s="60" t="s">
        <v>5090</v>
      </c>
      <c r="K225" s="60">
        <v>4</v>
      </c>
      <c r="L225" s="60">
        <v>4</v>
      </c>
      <c r="M225" s="60">
        <v>4</v>
      </c>
    </row>
    <row r="226" spans="1:13" ht="30" x14ac:dyDescent="0.25">
      <c r="A226" s="59">
        <v>44411.59375</v>
      </c>
      <c r="B226" s="60" t="s">
        <v>4964</v>
      </c>
      <c r="C226" s="60">
        <v>209</v>
      </c>
      <c r="D226" s="60" t="s">
        <v>27</v>
      </c>
      <c r="E226" s="60" t="s">
        <v>5034</v>
      </c>
      <c r="F226" s="60" t="s">
        <v>4716</v>
      </c>
      <c r="G226" s="60" t="s">
        <v>5088</v>
      </c>
      <c r="H226" s="60" t="s">
        <v>5089</v>
      </c>
      <c r="I226" s="60" t="s">
        <v>5036</v>
      </c>
      <c r="J226" s="60" t="s">
        <v>5091</v>
      </c>
      <c r="K226" s="60">
        <v>4</v>
      </c>
      <c r="L226" s="60">
        <v>4</v>
      </c>
      <c r="M226" s="60">
        <v>4</v>
      </c>
    </row>
    <row r="227" spans="1:13" ht="30" x14ac:dyDescent="0.25">
      <c r="A227" s="59">
        <v>44411.635416666664</v>
      </c>
      <c r="B227" s="60" t="s">
        <v>5022</v>
      </c>
      <c r="C227" s="60">
        <v>209</v>
      </c>
      <c r="D227" s="60" t="s">
        <v>27</v>
      </c>
      <c r="E227" s="60" t="s">
        <v>5034</v>
      </c>
      <c r="F227" s="60" t="s">
        <v>4716</v>
      </c>
      <c r="G227" s="60" t="s">
        <v>5088</v>
      </c>
      <c r="H227" s="60" t="s">
        <v>5089</v>
      </c>
      <c r="I227" s="60" t="s">
        <v>5039</v>
      </c>
      <c r="J227" s="60" t="s">
        <v>5092</v>
      </c>
      <c r="K227" s="60">
        <v>4</v>
      </c>
      <c r="L227" s="60">
        <v>4</v>
      </c>
      <c r="M227" s="60">
        <v>4</v>
      </c>
    </row>
    <row r="228" spans="1:13" ht="30" x14ac:dyDescent="0.25">
      <c r="A228" s="59">
        <v>44411.645833333336</v>
      </c>
      <c r="B228" s="60" t="s">
        <v>4751</v>
      </c>
      <c r="C228" s="60">
        <v>209</v>
      </c>
      <c r="D228" s="60" t="s">
        <v>27</v>
      </c>
      <c r="E228" s="60" t="s">
        <v>5034</v>
      </c>
      <c r="F228" s="60" t="s">
        <v>4716</v>
      </c>
      <c r="G228" s="60" t="s">
        <v>5088</v>
      </c>
      <c r="H228" s="60" t="s">
        <v>5089</v>
      </c>
      <c r="I228" s="60" t="s">
        <v>5036</v>
      </c>
      <c r="J228" s="60" t="s">
        <v>5091</v>
      </c>
      <c r="K228" s="60">
        <v>4</v>
      </c>
      <c r="L228" s="60">
        <v>4</v>
      </c>
      <c r="M228" s="60">
        <v>4</v>
      </c>
    </row>
    <row r="229" spans="1:13" x14ac:dyDescent="0.25">
      <c r="A229" s="59">
        <v>44411.666666666664</v>
      </c>
      <c r="B229" s="60" t="s">
        <v>4973</v>
      </c>
      <c r="C229" s="60">
        <v>210</v>
      </c>
      <c r="D229" s="60" t="s">
        <v>27</v>
      </c>
      <c r="E229" s="60" t="s">
        <v>5034</v>
      </c>
      <c r="F229" s="60" t="s">
        <v>32</v>
      </c>
      <c r="G229" s="60" t="s">
        <v>5085</v>
      </c>
      <c r="H229" s="60" t="s">
        <v>5086</v>
      </c>
      <c r="I229" s="60" t="s">
        <v>5039</v>
      </c>
      <c r="J229" s="60" t="s">
        <v>5087</v>
      </c>
      <c r="K229" s="60">
        <v>3</v>
      </c>
      <c r="L229" s="60">
        <v>3</v>
      </c>
      <c r="M229" s="60">
        <v>3</v>
      </c>
    </row>
    <row r="230" spans="1:13" x14ac:dyDescent="0.25">
      <c r="A230" s="59">
        <v>44412.541666666664</v>
      </c>
      <c r="B230" s="60" t="s">
        <v>4963</v>
      </c>
      <c r="C230" s="60">
        <v>211</v>
      </c>
      <c r="D230" s="60" t="s">
        <v>27</v>
      </c>
      <c r="E230" s="60" t="s">
        <v>5034</v>
      </c>
      <c r="F230" s="60" t="s">
        <v>32</v>
      </c>
      <c r="G230" s="60" t="s">
        <v>5093</v>
      </c>
      <c r="H230" s="60" t="s">
        <v>1862</v>
      </c>
      <c r="I230" s="60" t="s">
        <v>5036</v>
      </c>
      <c r="J230" s="60" t="s">
        <v>5043</v>
      </c>
      <c r="K230" s="60">
        <v>2</v>
      </c>
      <c r="L230" s="60">
        <v>3</v>
      </c>
      <c r="M230" s="60">
        <v>2</v>
      </c>
    </row>
    <row r="231" spans="1:13" ht="30" x14ac:dyDescent="0.25">
      <c r="A231" s="59">
        <v>44418.458333333336</v>
      </c>
      <c r="B231" s="60" t="s">
        <v>4865</v>
      </c>
      <c r="C231" s="60">
        <v>228</v>
      </c>
      <c r="D231" s="60" t="s">
        <v>27</v>
      </c>
      <c r="E231" s="60" t="s">
        <v>5034</v>
      </c>
      <c r="F231" s="60" t="s">
        <v>180</v>
      </c>
      <c r="G231" s="60" t="s">
        <v>5348</v>
      </c>
      <c r="H231" s="60" t="s">
        <v>5349</v>
      </c>
      <c r="I231" s="60" t="s">
        <v>5039</v>
      </c>
      <c r="J231" s="60" t="s">
        <v>5350</v>
      </c>
      <c r="K231" s="60">
        <v>2</v>
      </c>
      <c r="L231" s="60">
        <v>2</v>
      </c>
      <c r="M231" s="60">
        <v>3</v>
      </c>
    </row>
    <row r="232" spans="1:13" x14ac:dyDescent="0.25">
      <c r="A232" s="59">
        <v>44420.583333333336</v>
      </c>
      <c r="B232" s="60" t="s">
        <v>4982</v>
      </c>
      <c r="C232" s="60">
        <v>213</v>
      </c>
      <c r="D232" s="60" t="s">
        <v>27</v>
      </c>
      <c r="E232" s="60" t="s">
        <v>5034</v>
      </c>
      <c r="F232" s="60" t="s">
        <v>32</v>
      </c>
      <c r="G232" s="60" t="s">
        <v>5094</v>
      </c>
      <c r="H232" s="60" t="s">
        <v>4950</v>
      </c>
      <c r="I232" s="60" t="s">
        <v>5036</v>
      </c>
      <c r="J232" s="60" t="s">
        <v>5095</v>
      </c>
      <c r="K232" s="60">
        <v>5</v>
      </c>
      <c r="L232" s="60">
        <v>4</v>
      </c>
      <c r="M232" s="60">
        <v>4</v>
      </c>
    </row>
    <row r="233" spans="1:13" ht="30" x14ac:dyDescent="0.25">
      <c r="A233" s="59">
        <v>44420.65625</v>
      </c>
      <c r="B233" s="60" t="s">
        <v>4889</v>
      </c>
      <c r="C233" s="60">
        <v>212</v>
      </c>
      <c r="D233" s="60" t="s">
        <v>27</v>
      </c>
      <c r="E233" s="60" t="s">
        <v>5034</v>
      </c>
      <c r="F233" s="60" t="s">
        <v>4716</v>
      </c>
      <c r="G233" s="60" t="s">
        <v>5096</v>
      </c>
      <c r="H233" s="60" t="s">
        <v>4984</v>
      </c>
      <c r="I233" s="60" t="s">
        <v>5036</v>
      </c>
      <c r="J233" s="60" t="s">
        <v>5097</v>
      </c>
      <c r="K233" s="60">
        <v>5</v>
      </c>
      <c r="L233" s="60">
        <v>5</v>
      </c>
      <c r="M233" s="60">
        <v>5</v>
      </c>
    </row>
    <row r="234" spans="1:13" ht="30" x14ac:dyDescent="0.25">
      <c r="A234" s="59">
        <v>44421.583333333336</v>
      </c>
      <c r="B234" s="60" t="s">
        <v>4987</v>
      </c>
      <c r="C234" s="60">
        <v>238</v>
      </c>
      <c r="D234" s="60" t="s">
        <v>27</v>
      </c>
      <c r="E234" s="60" t="s">
        <v>5034</v>
      </c>
      <c r="F234" s="60" t="s">
        <v>3615</v>
      </c>
      <c r="G234" s="60" t="s">
        <v>5351</v>
      </c>
      <c r="H234" s="60" t="s">
        <v>5352</v>
      </c>
      <c r="I234" s="60" t="s">
        <v>5039</v>
      </c>
      <c r="J234" s="60" t="s">
        <v>5353</v>
      </c>
      <c r="K234" s="60">
        <v>2</v>
      </c>
      <c r="L234" s="60">
        <v>3</v>
      </c>
      <c r="M234" s="60">
        <v>2</v>
      </c>
    </row>
    <row r="235" spans="1:13" ht="30" x14ac:dyDescent="0.25">
      <c r="A235" s="59">
        <v>44425.4375</v>
      </c>
      <c r="B235" s="60" t="s">
        <v>5779</v>
      </c>
      <c r="C235" s="60">
        <v>214</v>
      </c>
      <c r="D235" s="60" t="s">
        <v>49</v>
      </c>
      <c r="E235" s="60" t="s">
        <v>5756</v>
      </c>
      <c r="F235" s="60" t="s">
        <v>32</v>
      </c>
      <c r="G235" s="60" t="s">
        <v>6093</v>
      </c>
      <c r="H235" s="60" t="s">
        <v>6094</v>
      </c>
      <c r="I235" s="60" t="s">
        <v>5036</v>
      </c>
      <c r="J235" s="60" t="s">
        <v>6095</v>
      </c>
      <c r="K235" s="60"/>
      <c r="L235" s="60"/>
      <c r="M235" s="60"/>
    </row>
    <row r="236" spans="1:13" x14ac:dyDescent="0.25">
      <c r="A236" s="59">
        <v>44425.572916666664</v>
      </c>
      <c r="B236" s="60" t="s">
        <v>4986</v>
      </c>
      <c r="C236" s="60">
        <v>215</v>
      </c>
      <c r="D236" s="60" t="s">
        <v>49</v>
      </c>
      <c r="E236" s="60" t="s">
        <v>5756</v>
      </c>
      <c r="F236" s="60" t="s">
        <v>32</v>
      </c>
      <c r="G236" s="60" t="s">
        <v>6096</v>
      </c>
      <c r="H236" s="60" t="s">
        <v>6097</v>
      </c>
      <c r="I236" s="60" t="s">
        <v>5036</v>
      </c>
      <c r="J236" s="60" t="s">
        <v>6098</v>
      </c>
      <c r="K236" s="60"/>
      <c r="L236" s="60"/>
      <c r="M236" s="60"/>
    </row>
    <row r="237" spans="1:13" x14ac:dyDescent="0.25">
      <c r="A237" s="59">
        <v>44428.583333333336</v>
      </c>
      <c r="B237" s="60" t="s">
        <v>4887</v>
      </c>
      <c r="C237" s="60">
        <v>217</v>
      </c>
      <c r="D237" s="60" t="s">
        <v>27</v>
      </c>
      <c r="E237" s="60" t="s">
        <v>5034</v>
      </c>
      <c r="F237" s="60" t="s">
        <v>32</v>
      </c>
      <c r="G237" s="60" t="s">
        <v>5098</v>
      </c>
      <c r="H237" s="60" t="s">
        <v>5099</v>
      </c>
      <c r="I237" s="60" t="s">
        <v>5039</v>
      </c>
      <c r="J237" s="60" t="s">
        <v>5087</v>
      </c>
      <c r="K237" s="60">
        <v>5</v>
      </c>
      <c r="L237" s="60">
        <v>5</v>
      </c>
      <c r="M237" s="60">
        <v>5</v>
      </c>
    </row>
    <row r="238" spans="1:13" ht="60" x14ac:dyDescent="0.25">
      <c r="A238" s="59">
        <v>44428.625</v>
      </c>
      <c r="B238" s="60" t="s">
        <v>4961</v>
      </c>
      <c r="C238" s="60">
        <v>219</v>
      </c>
      <c r="D238" s="60" t="s">
        <v>27</v>
      </c>
      <c r="E238" s="60" t="s">
        <v>5034</v>
      </c>
      <c r="F238" s="60" t="s">
        <v>4716</v>
      </c>
      <c r="G238" s="60" t="s">
        <v>5100</v>
      </c>
      <c r="H238" s="60" t="s">
        <v>5101</v>
      </c>
      <c r="I238" s="60" t="s">
        <v>5039</v>
      </c>
      <c r="J238" s="60" t="s">
        <v>5102</v>
      </c>
      <c r="K238" s="60">
        <v>3</v>
      </c>
      <c r="L238" s="60">
        <v>4</v>
      </c>
      <c r="M238" s="60">
        <v>4</v>
      </c>
    </row>
    <row r="239" spans="1:13" x14ac:dyDescent="0.25">
      <c r="A239" s="59">
        <v>44428.666666666664</v>
      </c>
      <c r="B239" s="60" t="s">
        <v>4986</v>
      </c>
      <c r="C239" s="60">
        <v>218</v>
      </c>
      <c r="D239" s="60" t="s">
        <v>27</v>
      </c>
      <c r="E239" s="60" t="s">
        <v>5034</v>
      </c>
      <c r="F239" s="60" t="s">
        <v>32</v>
      </c>
      <c r="G239" s="60" t="s">
        <v>5103</v>
      </c>
      <c r="H239" s="60" t="s">
        <v>5104</v>
      </c>
      <c r="I239" s="60" t="s">
        <v>5039</v>
      </c>
      <c r="J239" s="60" t="s">
        <v>5105</v>
      </c>
      <c r="K239" s="60">
        <v>5</v>
      </c>
      <c r="L239" s="60">
        <v>5</v>
      </c>
      <c r="M239" s="60">
        <v>5</v>
      </c>
    </row>
    <row r="240" spans="1:13" ht="45" x14ac:dyDescent="0.25">
      <c r="A240" s="59">
        <v>44429.375</v>
      </c>
      <c r="B240" s="60" t="s">
        <v>4985</v>
      </c>
      <c r="C240" s="60">
        <v>220</v>
      </c>
      <c r="D240" s="60" t="s">
        <v>27</v>
      </c>
      <c r="E240" s="60" t="s">
        <v>5034</v>
      </c>
      <c r="F240" s="60" t="s">
        <v>4716</v>
      </c>
      <c r="G240" s="60" t="s">
        <v>5106</v>
      </c>
      <c r="H240" s="60" t="s">
        <v>5107</v>
      </c>
      <c r="I240" s="60" t="s">
        <v>5042</v>
      </c>
      <c r="J240" s="60" t="s">
        <v>5108</v>
      </c>
      <c r="K240" s="60">
        <v>5</v>
      </c>
      <c r="L240" s="60">
        <v>5</v>
      </c>
      <c r="M240" s="60">
        <v>5</v>
      </c>
    </row>
    <row r="241" spans="1:13" ht="30" x14ac:dyDescent="0.25">
      <c r="A241" s="59">
        <v>44431.4375</v>
      </c>
      <c r="B241" s="60" t="s">
        <v>4985</v>
      </c>
      <c r="C241" s="60">
        <v>216</v>
      </c>
      <c r="D241" s="60" t="s">
        <v>49</v>
      </c>
      <c r="E241" s="60" t="s">
        <v>5756</v>
      </c>
      <c r="F241" s="60" t="s">
        <v>4716</v>
      </c>
      <c r="G241" s="60" t="s">
        <v>6099</v>
      </c>
      <c r="H241" s="60" t="s">
        <v>6100</v>
      </c>
      <c r="I241" s="60" t="s">
        <v>5036</v>
      </c>
      <c r="J241" s="60" t="s">
        <v>6101</v>
      </c>
      <c r="K241" s="60"/>
      <c r="L241" s="60"/>
      <c r="M241" s="60"/>
    </row>
    <row r="242" spans="1:13" x14ac:dyDescent="0.25">
      <c r="A242" s="59">
        <v>44432.375</v>
      </c>
      <c r="B242" s="60" t="s">
        <v>4815</v>
      </c>
      <c r="C242" s="60">
        <v>221</v>
      </c>
      <c r="D242" s="60" t="s">
        <v>27</v>
      </c>
      <c r="E242" s="60" t="s">
        <v>5034</v>
      </c>
      <c r="F242" s="60" t="s">
        <v>32</v>
      </c>
      <c r="G242" s="60" t="s">
        <v>5109</v>
      </c>
      <c r="H242" s="60" t="s">
        <v>5003</v>
      </c>
      <c r="I242" s="60" t="s">
        <v>5039</v>
      </c>
      <c r="J242" s="60" t="s">
        <v>5110</v>
      </c>
      <c r="K242" s="60">
        <v>4</v>
      </c>
      <c r="L242" s="60">
        <v>4</v>
      </c>
      <c r="M242" s="60">
        <v>4</v>
      </c>
    </row>
    <row r="243" spans="1:13" x14ac:dyDescent="0.25">
      <c r="A243" s="59">
        <v>44432.4375</v>
      </c>
      <c r="B243" s="60" t="s">
        <v>4986</v>
      </c>
      <c r="C243" s="60">
        <v>222</v>
      </c>
      <c r="D243" s="60" t="s">
        <v>27</v>
      </c>
      <c r="E243" s="60" t="s">
        <v>5034</v>
      </c>
      <c r="F243" s="60" t="s">
        <v>32</v>
      </c>
      <c r="G243" s="60" t="s">
        <v>5111</v>
      </c>
      <c r="H243" s="60" t="s">
        <v>4898</v>
      </c>
      <c r="I243" s="60" t="s">
        <v>5039</v>
      </c>
      <c r="J243" s="60" t="s">
        <v>5112</v>
      </c>
      <c r="K243" s="60">
        <v>5</v>
      </c>
      <c r="L243" s="60">
        <v>5</v>
      </c>
      <c r="M243" s="60">
        <v>5</v>
      </c>
    </row>
    <row r="244" spans="1:13" ht="60" x14ac:dyDescent="0.25">
      <c r="A244" s="59">
        <v>44433.416666666664</v>
      </c>
      <c r="B244" s="60" t="s">
        <v>5022</v>
      </c>
      <c r="C244" s="60">
        <v>224</v>
      </c>
      <c r="D244" s="60" t="s">
        <v>27</v>
      </c>
      <c r="E244" s="60" t="s">
        <v>5034</v>
      </c>
      <c r="F244" s="60" t="s">
        <v>4716</v>
      </c>
      <c r="G244" s="60" t="s">
        <v>5088</v>
      </c>
      <c r="H244" s="60" t="s">
        <v>5089</v>
      </c>
      <c r="I244" s="60" t="s">
        <v>5036</v>
      </c>
      <c r="J244" s="60" t="s">
        <v>5354</v>
      </c>
      <c r="K244" s="60">
        <v>3</v>
      </c>
      <c r="L244" s="60">
        <v>4</v>
      </c>
      <c r="M244" s="60">
        <v>4</v>
      </c>
    </row>
    <row r="245" spans="1:13" ht="30" x14ac:dyDescent="0.25">
      <c r="A245" s="59">
        <v>44435.5625</v>
      </c>
      <c r="B245" s="60" t="s">
        <v>4986</v>
      </c>
      <c r="C245" s="60">
        <v>225</v>
      </c>
      <c r="D245" s="60" t="s">
        <v>27</v>
      </c>
      <c r="E245" s="60" t="s">
        <v>5034</v>
      </c>
      <c r="F245" s="60" t="s">
        <v>4716</v>
      </c>
      <c r="G245" s="60" t="s">
        <v>5355</v>
      </c>
      <c r="H245" s="60" t="s">
        <v>126</v>
      </c>
      <c r="I245" s="60" t="s">
        <v>5036</v>
      </c>
      <c r="J245" s="60" t="s">
        <v>5356</v>
      </c>
      <c r="K245" s="60">
        <v>3</v>
      </c>
      <c r="L245" s="60">
        <v>4</v>
      </c>
      <c r="M245" s="60">
        <v>3</v>
      </c>
    </row>
    <row r="246" spans="1:13" ht="30" x14ac:dyDescent="0.25">
      <c r="A246" s="59">
        <v>44436.572916666664</v>
      </c>
      <c r="B246" s="60" t="s">
        <v>5001</v>
      </c>
      <c r="C246" s="60">
        <v>233</v>
      </c>
      <c r="D246" s="60" t="s">
        <v>27</v>
      </c>
      <c r="E246" s="60" t="s">
        <v>5034</v>
      </c>
      <c r="F246" s="60" t="s">
        <v>3615</v>
      </c>
      <c r="G246" s="60" t="s">
        <v>5358</v>
      </c>
      <c r="H246" s="60" t="s">
        <v>5235</v>
      </c>
      <c r="I246" s="60" t="s">
        <v>5039</v>
      </c>
      <c r="J246" s="60" t="s">
        <v>5359</v>
      </c>
      <c r="K246" s="60">
        <v>4</v>
      </c>
      <c r="L246" s="60">
        <v>3</v>
      </c>
      <c r="M246" s="60">
        <v>3</v>
      </c>
    </row>
    <row r="247" spans="1:13" ht="30" x14ac:dyDescent="0.25">
      <c r="A247" s="59">
        <v>44436.572916666664</v>
      </c>
      <c r="B247" s="60" t="s">
        <v>4986</v>
      </c>
      <c r="C247" s="60">
        <v>234</v>
      </c>
      <c r="D247" s="60" t="s">
        <v>27</v>
      </c>
      <c r="E247" s="60" t="s">
        <v>5034</v>
      </c>
      <c r="F247" s="60" t="s">
        <v>3615</v>
      </c>
      <c r="G247" s="60" t="s">
        <v>5494</v>
      </c>
      <c r="H247" s="60" t="s">
        <v>5008</v>
      </c>
      <c r="I247" s="60" t="s">
        <v>5039</v>
      </c>
      <c r="J247" s="60" t="s">
        <v>5357</v>
      </c>
      <c r="K247" s="60">
        <v>4</v>
      </c>
      <c r="L247" s="60">
        <v>3</v>
      </c>
      <c r="M247" s="60">
        <v>4</v>
      </c>
    </row>
    <row r="248" spans="1:13" x14ac:dyDescent="0.25">
      <c r="A248" s="59">
        <v>44438.625</v>
      </c>
      <c r="B248" s="60" t="s">
        <v>4980</v>
      </c>
      <c r="C248" s="60">
        <v>226</v>
      </c>
      <c r="D248" s="60" t="s">
        <v>49</v>
      </c>
      <c r="E248" s="60" t="s">
        <v>5756</v>
      </c>
      <c r="F248" s="60" t="s">
        <v>32</v>
      </c>
      <c r="G248" s="60" t="s">
        <v>6102</v>
      </c>
      <c r="H248" s="60" t="s">
        <v>4857</v>
      </c>
      <c r="I248" s="60" t="s">
        <v>5036</v>
      </c>
      <c r="J248" s="60" t="s">
        <v>6103</v>
      </c>
      <c r="K248" s="60"/>
      <c r="L248" s="60"/>
      <c r="M248" s="60"/>
    </row>
    <row r="249" spans="1:13" ht="45" x14ac:dyDescent="0.25">
      <c r="A249" s="59">
        <v>44439.375</v>
      </c>
      <c r="B249" s="60" t="s">
        <v>4998</v>
      </c>
      <c r="C249" s="60">
        <v>223</v>
      </c>
      <c r="D249" s="60" t="s">
        <v>27</v>
      </c>
      <c r="E249" s="60" t="s">
        <v>5034</v>
      </c>
      <c r="F249" s="60" t="s">
        <v>4716</v>
      </c>
      <c r="G249" s="60" t="s">
        <v>5360</v>
      </c>
      <c r="H249" s="60" t="s">
        <v>5010</v>
      </c>
      <c r="I249" s="60" t="s">
        <v>5039</v>
      </c>
      <c r="J249" s="60" t="s">
        <v>5361</v>
      </c>
      <c r="K249" s="60">
        <v>4</v>
      </c>
      <c r="L249" s="60">
        <v>4</v>
      </c>
      <c r="M249" s="60">
        <v>4</v>
      </c>
    </row>
    <row r="250" spans="1:13" ht="30" x14ac:dyDescent="0.25">
      <c r="A250" s="59">
        <v>44439.666666666664</v>
      </c>
      <c r="B250" s="60" t="s">
        <v>4997</v>
      </c>
      <c r="C250" s="60">
        <v>227</v>
      </c>
      <c r="D250" s="60" t="s">
        <v>27</v>
      </c>
      <c r="E250" s="60" t="s">
        <v>5034</v>
      </c>
      <c r="F250" s="60" t="s">
        <v>180</v>
      </c>
      <c r="G250" s="60" t="s">
        <v>5362</v>
      </c>
      <c r="H250" s="60" t="s">
        <v>5363</v>
      </c>
      <c r="I250" s="60" t="s">
        <v>5036</v>
      </c>
      <c r="J250" s="60" t="s">
        <v>5364</v>
      </c>
      <c r="K250" s="60">
        <v>1</v>
      </c>
      <c r="L250" s="60">
        <v>3</v>
      </c>
      <c r="M250" s="60">
        <v>3</v>
      </c>
    </row>
    <row r="251" spans="1:13" ht="45" x14ac:dyDescent="0.25">
      <c r="A251" s="59">
        <v>44440.604166666664</v>
      </c>
      <c r="B251" s="60" t="s">
        <v>4980</v>
      </c>
      <c r="C251" s="60">
        <v>230</v>
      </c>
      <c r="D251" s="60" t="s">
        <v>27</v>
      </c>
      <c r="E251" s="60" t="s">
        <v>5034</v>
      </c>
      <c r="F251" s="60" t="s">
        <v>4716</v>
      </c>
      <c r="G251" s="60" t="s">
        <v>5365</v>
      </c>
      <c r="H251" s="60" t="s">
        <v>5366</v>
      </c>
      <c r="I251" s="60" t="s">
        <v>5039</v>
      </c>
      <c r="J251" s="60" t="s">
        <v>5367</v>
      </c>
      <c r="K251" s="60">
        <v>5</v>
      </c>
      <c r="L251" s="60">
        <v>5</v>
      </c>
      <c r="M251" s="60">
        <v>4</v>
      </c>
    </row>
    <row r="252" spans="1:13" ht="60" x14ac:dyDescent="0.25">
      <c r="A252" s="59">
        <v>44440.708333333336</v>
      </c>
      <c r="B252" s="60" t="s">
        <v>5001</v>
      </c>
      <c r="C252" s="60">
        <v>231</v>
      </c>
      <c r="D252" s="60" t="s">
        <v>27</v>
      </c>
      <c r="E252" s="60" t="s">
        <v>5034</v>
      </c>
      <c r="F252" s="60" t="s">
        <v>4716</v>
      </c>
      <c r="G252" s="60" t="s">
        <v>5368</v>
      </c>
      <c r="H252" s="60" t="s">
        <v>5369</v>
      </c>
      <c r="I252" s="60" t="s">
        <v>5036</v>
      </c>
      <c r="J252" s="60" t="s">
        <v>5370</v>
      </c>
      <c r="K252" s="60">
        <v>4</v>
      </c>
      <c r="L252" s="60">
        <v>4</v>
      </c>
      <c r="M252" s="60">
        <v>3</v>
      </c>
    </row>
    <row r="253" spans="1:13" ht="30" x14ac:dyDescent="0.25">
      <c r="A253" s="59">
        <v>44441.583333333336</v>
      </c>
      <c r="B253" s="60" t="s">
        <v>4987</v>
      </c>
      <c r="C253" s="60">
        <v>236</v>
      </c>
      <c r="D253" s="60" t="s">
        <v>49</v>
      </c>
      <c r="E253" s="60" t="s">
        <v>5756</v>
      </c>
      <c r="F253" s="60" t="s">
        <v>3615</v>
      </c>
      <c r="G253" s="60" t="s">
        <v>5371</v>
      </c>
      <c r="H253" s="60" t="s">
        <v>5372</v>
      </c>
      <c r="I253" s="60" t="s">
        <v>5036</v>
      </c>
      <c r="J253" s="60" t="s">
        <v>6104</v>
      </c>
      <c r="K253" s="60"/>
      <c r="L253" s="60"/>
      <c r="M253" s="60"/>
    </row>
    <row r="254" spans="1:13" ht="30" x14ac:dyDescent="0.25">
      <c r="A254" s="59">
        <v>44441.625</v>
      </c>
      <c r="B254" s="60" t="s">
        <v>4977</v>
      </c>
      <c r="C254" s="60">
        <v>229</v>
      </c>
      <c r="D254" s="60" t="s">
        <v>49</v>
      </c>
      <c r="E254" s="60" t="s">
        <v>5756</v>
      </c>
      <c r="F254" s="60" t="s">
        <v>180</v>
      </c>
      <c r="G254" s="60" t="s">
        <v>6105</v>
      </c>
      <c r="H254" s="60" t="s">
        <v>6106</v>
      </c>
      <c r="I254" s="60" t="s">
        <v>5036</v>
      </c>
      <c r="J254" s="60" t="s">
        <v>6107</v>
      </c>
      <c r="K254" s="60"/>
      <c r="L254" s="60"/>
      <c r="M254" s="60"/>
    </row>
    <row r="255" spans="1:13" ht="30" x14ac:dyDescent="0.25">
      <c r="A255" s="59">
        <v>44442.572916666664</v>
      </c>
      <c r="B255" s="60" t="s">
        <v>4987</v>
      </c>
      <c r="C255" s="60">
        <v>235</v>
      </c>
      <c r="D255" s="60" t="s">
        <v>27</v>
      </c>
      <c r="E255" s="60" t="s">
        <v>5034</v>
      </c>
      <c r="F255" s="60" t="s">
        <v>3615</v>
      </c>
      <c r="G255" s="60" t="s">
        <v>5371</v>
      </c>
      <c r="H255" s="60" t="s">
        <v>5372</v>
      </c>
      <c r="I255" s="60" t="s">
        <v>5036</v>
      </c>
      <c r="J255" s="60" t="s">
        <v>5373</v>
      </c>
      <c r="K255" s="60">
        <v>1</v>
      </c>
      <c r="L255" s="60">
        <v>3</v>
      </c>
      <c r="M255" s="60">
        <v>2</v>
      </c>
    </row>
    <row r="256" spans="1:13" ht="30" x14ac:dyDescent="0.25">
      <c r="A256" s="59">
        <v>44442.583333333336</v>
      </c>
      <c r="B256" s="60" t="s">
        <v>4998</v>
      </c>
      <c r="C256" s="60">
        <v>239</v>
      </c>
      <c r="D256" s="60" t="s">
        <v>27</v>
      </c>
      <c r="E256" s="60" t="s">
        <v>5034</v>
      </c>
      <c r="F256" s="60" t="s">
        <v>3615</v>
      </c>
      <c r="G256" s="60" t="s">
        <v>5374</v>
      </c>
      <c r="H256" s="60" t="s">
        <v>5009</v>
      </c>
      <c r="I256" s="60" t="s">
        <v>5039</v>
      </c>
      <c r="J256" s="60" t="s">
        <v>5375</v>
      </c>
      <c r="K256" s="60">
        <v>4</v>
      </c>
      <c r="L256" s="60">
        <v>3</v>
      </c>
      <c r="M256" s="60">
        <v>3</v>
      </c>
    </row>
    <row r="257" spans="1:13" ht="30" x14ac:dyDescent="0.25">
      <c r="A257" s="59">
        <v>44442.59375</v>
      </c>
      <c r="B257" s="60" t="s">
        <v>4987</v>
      </c>
      <c r="C257" s="60">
        <v>240</v>
      </c>
      <c r="D257" s="60" t="s">
        <v>27</v>
      </c>
      <c r="E257" s="60" t="s">
        <v>5034</v>
      </c>
      <c r="F257" s="60" t="s">
        <v>3615</v>
      </c>
      <c r="G257" s="60" t="s">
        <v>5376</v>
      </c>
      <c r="H257" s="60" t="s">
        <v>5007</v>
      </c>
      <c r="I257" s="60" t="s">
        <v>5039</v>
      </c>
      <c r="J257" s="60" t="s">
        <v>5377</v>
      </c>
      <c r="K257" s="60">
        <v>1</v>
      </c>
      <c r="L257" s="60">
        <v>3</v>
      </c>
      <c r="M257" s="60">
        <v>1</v>
      </c>
    </row>
    <row r="258" spans="1:13" ht="75" x14ac:dyDescent="0.25">
      <c r="A258" s="59">
        <v>44442.59375</v>
      </c>
      <c r="B258" s="60" t="s">
        <v>4970</v>
      </c>
      <c r="C258" s="60">
        <v>241</v>
      </c>
      <c r="D258" s="60" t="s">
        <v>27</v>
      </c>
      <c r="E258" s="60" t="s">
        <v>5034</v>
      </c>
      <c r="F258" s="60" t="s">
        <v>3615</v>
      </c>
      <c r="G258" s="60" t="s">
        <v>5378</v>
      </c>
      <c r="H258" s="60" t="s">
        <v>5234</v>
      </c>
      <c r="I258" s="60" t="s">
        <v>5036</v>
      </c>
      <c r="J258" s="60" t="s">
        <v>5379</v>
      </c>
      <c r="K258" s="60">
        <v>5</v>
      </c>
      <c r="L258" s="60">
        <v>5</v>
      </c>
      <c r="M258" s="60">
        <v>5</v>
      </c>
    </row>
    <row r="259" spans="1:13" ht="30" x14ac:dyDescent="0.25">
      <c r="A259" s="59">
        <v>44442.59375</v>
      </c>
      <c r="B259" s="60" t="s">
        <v>5001</v>
      </c>
      <c r="C259" s="60">
        <v>242</v>
      </c>
      <c r="D259" s="60" t="s">
        <v>27</v>
      </c>
      <c r="E259" s="60" t="s">
        <v>5034</v>
      </c>
      <c r="F259" s="60" t="s">
        <v>3615</v>
      </c>
      <c r="G259" s="60" t="s">
        <v>5380</v>
      </c>
      <c r="H259" s="60" t="s">
        <v>5381</v>
      </c>
      <c r="I259" s="60" t="s">
        <v>5036</v>
      </c>
      <c r="J259" s="60" t="s">
        <v>5382</v>
      </c>
      <c r="K259" s="60">
        <v>4</v>
      </c>
      <c r="L259" s="60">
        <v>3</v>
      </c>
      <c r="M259" s="60">
        <v>3</v>
      </c>
    </row>
    <row r="260" spans="1:13" ht="30" x14ac:dyDescent="0.25">
      <c r="A260" s="59">
        <v>44443.541666666664</v>
      </c>
      <c r="B260" s="60" t="s">
        <v>4987</v>
      </c>
      <c r="C260" s="60">
        <v>232</v>
      </c>
      <c r="D260" s="60" t="s">
        <v>49</v>
      </c>
      <c r="E260" s="60" t="s">
        <v>5756</v>
      </c>
      <c r="F260" s="60" t="s">
        <v>4716</v>
      </c>
      <c r="G260" s="60" t="s">
        <v>6108</v>
      </c>
      <c r="H260" s="60" t="s">
        <v>5741</v>
      </c>
      <c r="I260" s="60" t="s">
        <v>5036</v>
      </c>
      <c r="J260" s="60" t="s">
        <v>6109</v>
      </c>
      <c r="K260" s="60"/>
      <c r="L260" s="60"/>
      <c r="M260" s="60"/>
    </row>
    <row r="261" spans="1:13" ht="45" x14ac:dyDescent="0.25">
      <c r="A261" s="59">
        <v>44443.583333333336</v>
      </c>
      <c r="B261" s="60" t="s">
        <v>5011</v>
      </c>
      <c r="C261" s="60">
        <v>243</v>
      </c>
      <c r="D261" s="60" t="s">
        <v>27</v>
      </c>
      <c r="E261" s="60" t="s">
        <v>5034</v>
      </c>
      <c r="F261" s="60" t="s">
        <v>4716</v>
      </c>
      <c r="G261" s="60" t="s">
        <v>5383</v>
      </c>
      <c r="H261" s="60" t="s">
        <v>5384</v>
      </c>
      <c r="I261" s="60" t="s">
        <v>5039</v>
      </c>
      <c r="J261" s="60" t="s">
        <v>5385</v>
      </c>
      <c r="K261" s="60">
        <v>5</v>
      </c>
      <c r="L261" s="60">
        <v>4</v>
      </c>
      <c r="M261" s="60">
        <v>4</v>
      </c>
    </row>
    <row r="262" spans="1:13" ht="30" x14ac:dyDescent="0.25">
      <c r="A262" s="59">
        <v>44445.510416666664</v>
      </c>
      <c r="B262" s="60" t="s">
        <v>4986</v>
      </c>
      <c r="C262" s="60">
        <v>245</v>
      </c>
      <c r="D262" s="60" t="s">
        <v>27</v>
      </c>
      <c r="E262" s="60" t="s">
        <v>5034</v>
      </c>
      <c r="F262" s="60" t="s">
        <v>3615</v>
      </c>
      <c r="G262" s="60" t="s">
        <v>5494</v>
      </c>
      <c r="H262" s="60" t="s">
        <v>5008</v>
      </c>
      <c r="I262" s="60" t="s">
        <v>5042</v>
      </c>
      <c r="J262" s="60" t="s">
        <v>5386</v>
      </c>
      <c r="K262" s="60">
        <v>5</v>
      </c>
      <c r="L262" s="60">
        <v>5</v>
      </c>
      <c r="M262" s="60">
        <v>5</v>
      </c>
    </row>
    <row r="263" spans="1:13" x14ac:dyDescent="0.25">
      <c r="A263" s="59">
        <v>44445.5625</v>
      </c>
      <c r="B263" s="60" t="s">
        <v>5001</v>
      </c>
      <c r="C263" s="60">
        <v>252</v>
      </c>
      <c r="D263" s="60" t="s">
        <v>49</v>
      </c>
      <c r="E263" s="60" t="s">
        <v>5756</v>
      </c>
      <c r="F263" s="60" t="s">
        <v>32</v>
      </c>
      <c r="G263" s="60" t="s">
        <v>5495</v>
      </c>
      <c r="H263" s="60" t="s">
        <v>5496</v>
      </c>
      <c r="I263" s="60" t="s">
        <v>5036</v>
      </c>
      <c r="J263" s="60" t="s">
        <v>4926</v>
      </c>
      <c r="K263" s="60"/>
      <c r="L263" s="60"/>
      <c r="M263" s="60"/>
    </row>
    <row r="264" spans="1:13" x14ac:dyDescent="0.25">
      <c r="A264" s="59">
        <v>44445.5625</v>
      </c>
      <c r="B264" s="60" t="s">
        <v>5001</v>
      </c>
      <c r="C264" s="60">
        <v>251</v>
      </c>
      <c r="D264" s="60" t="s">
        <v>49</v>
      </c>
      <c r="E264" s="60" t="s">
        <v>5756</v>
      </c>
      <c r="F264" s="60" t="s">
        <v>32</v>
      </c>
      <c r="G264" s="60" t="s">
        <v>5495</v>
      </c>
      <c r="H264" s="60" t="s">
        <v>5496</v>
      </c>
      <c r="I264" s="60" t="s">
        <v>5036</v>
      </c>
      <c r="J264" s="60" t="s">
        <v>5497</v>
      </c>
      <c r="K264" s="60"/>
      <c r="L264" s="60"/>
      <c r="M264" s="60"/>
    </row>
    <row r="265" spans="1:13" x14ac:dyDescent="0.25">
      <c r="A265" s="59">
        <v>44445.5625</v>
      </c>
      <c r="B265" s="60" t="s">
        <v>5001</v>
      </c>
      <c r="C265" s="60">
        <v>250</v>
      </c>
      <c r="D265" s="60" t="s">
        <v>27</v>
      </c>
      <c r="E265" s="60" t="s">
        <v>5034</v>
      </c>
      <c r="F265" s="60" t="s">
        <v>32</v>
      </c>
      <c r="G265" s="60" t="s">
        <v>5495</v>
      </c>
      <c r="H265" s="60" t="s">
        <v>5496</v>
      </c>
      <c r="I265" s="60" t="s">
        <v>5036</v>
      </c>
      <c r="J265" s="60" t="s">
        <v>5497</v>
      </c>
      <c r="K265" s="60">
        <v>3</v>
      </c>
      <c r="L265" s="60">
        <v>3</v>
      </c>
      <c r="M265" s="60">
        <v>3</v>
      </c>
    </row>
    <row r="266" spans="1:13" ht="30" x14ac:dyDescent="0.25">
      <c r="A266" s="59">
        <v>44447.333333333336</v>
      </c>
      <c r="B266" s="60" t="s">
        <v>4831</v>
      </c>
      <c r="C266" s="60">
        <v>244</v>
      </c>
      <c r="D266" s="60" t="s">
        <v>49</v>
      </c>
      <c r="E266" s="60" t="s">
        <v>5756</v>
      </c>
      <c r="F266" s="60" t="s">
        <v>180</v>
      </c>
      <c r="G266" s="60" t="s">
        <v>6110</v>
      </c>
      <c r="H266" s="60" t="s">
        <v>6111</v>
      </c>
      <c r="I266" s="60" t="s">
        <v>5036</v>
      </c>
      <c r="J266" s="60" t="s">
        <v>6112</v>
      </c>
      <c r="K266" s="60"/>
      <c r="L266" s="60"/>
      <c r="M266" s="60"/>
    </row>
    <row r="267" spans="1:13" ht="30" x14ac:dyDescent="0.25">
      <c r="A267" s="59">
        <v>44447.541666666664</v>
      </c>
      <c r="B267" s="60" t="s">
        <v>5001</v>
      </c>
      <c r="C267" s="60">
        <v>255</v>
      </c>
      <c r="D267" s="60" t="s">
        <v>27</v>
      </c>
      <c r="E267" s="60" t="s">
        <v>5034</v>
      </c>
      <c r="F267" s="60" t="s">
        <v>180</v>
      </c>
      <c r="G267" s="60" t="s">
        <v>5498</v>
      </c>
      <c r="H267" s="60" t="s">
        <v>5499</v>
      </c>
      <c r="I267" s="60" t="s">
        <v>5039</v>
      </c>
      <c r="J267" s="60" t="s">
        <v>5500</v>
      </c>
      <c r="K267" s="60">
        <v>3</v>
      </c>
      <c r="L267" s="60">
        <v>3</v>
      </c>
      <c r="M267" s="60">
        <v>3</v>
      </c>
    </row>
    <row r="268" spans="1:13" ht="30" x14ac:dyDescent="0.25">
      <c r="A268" s="59">
        <v>44448.708333333336</v>
      </c>
      <c r="B268" s="60" t="s">
        <v>4962</v>
      </c>
      <c r="C268" s="60">
        <v>247</v>
      </c>
      <c r="D268" s="60" t="s">
        <v>49</v>
      </c>
      <c r="E268" s="60" t="s">
        <v>5756</v>
      </c>
      <c r="F268" s="60" t="s">
        <v>4716</v>
      </c>
      <c r="G268" s="60" t="s">
        <v>6113</v>
      </c>
      <c r="H268" s="60" t="s">
        <v>5740</v>
      </c>
      <c r="I268" s="60" t="s">
        <v>5036</v>
      </c>
      <c r="J268" s="60" t="s">
        <v>6114</v>
      </c>
      <c r="K268" s="60"/>
      <c r="L268" s="60"/>
      <c r="M268" s="60"/>
    </row>
    <row r="269" spans="1:13" ht="45" x14ac:dyDescent="0.25">
      <c r="A269" s="59">
        <v>44449.541666666664</v>
      </c>
      <c r="B269" s="60" t="s">
        <v>5002</v>
      </c>
      <c r="C269" s="60">
        <v>269</v>
      </c>
      <c r="D269" s="60" t="s">
        <v>27</v>
      </c>
      <c r="E269" s="60" t="s">
        <v>5034</v>
      </c>
      <c r="F269" s="60" t="s">
        <v>4716</v>
      </c>
      <c r="G269" s="60" t="s">
        <v>5501</v>
      </c>
      <c r="H269" s="60" t="s">
        <v>5502</v>
      </c>
      <c r="I269" s="60" t="s">
        <v>5039</v>
      </c>
      <c r="J269" s="60" t="s">
        <v>5503</v>
      </c>
      <c r="K269" s="60">
        <v>5</v>
      </c>
      <c r="L269" s="60">
        <v>5</v>
      </c>
      <c r="M269" s="60">
        <v>4</v>
      </c>
    </row>
    <row r="270" spans="1:13" ht="30" x14ac:dyDescent="0.25">
      <c r="A270" s="59">
        <v>44449.583333333336</v>
      </c>
      <c r="B270" s="60" t="s">
        <v>5001</v>
      </c>
      <c r="C270" s="60">
        <v>248</v>
      </c>
      <c r="D270" s="60" t="s">
        <v>27</v>
      </c>
      <c r="E270" s="60" t="s">
        <v>5034</v>
      </c>
      <c r="F270" s="60" t="s">
        <v>4716</v>
      </c>
      <c r="G270" s="60" t="s">
        <v>5504</v>
      </c>
      <c r="H270" s="60" t="s">
        <v>117</v>
      </c>
      <c r="I270" s="60" t="s">
        <v>5039</v>
      </c>
      <c r="J270" s="60" t="s">
        <v>5505</v>
      </c>
      <c r="K270" s="60">
        <v>4</v>
      </c>
      <c r="L270" s="60">
        <v>4</v>
      </c>
      <c r="M270" s="60">
        <v>4</v>
      </c>
    </row>
    <row r="271" spans="1:13" ht="60" x14ac:dyDescent="0.25">
      <c r="A271" s="59">
        <v>44449.666666666664</v>
      </c>
      <c r="B271" s="60" t="s">
        <v>4985</v>
      </c>
      <c r="C271" s="60">
        <v>254</v>
      </c>
      <c r="D271" s="60" t="s">
        <v>49</v>
      </c>
      <c r="E271" s="60" t="s">
        <v>5756</v>
      </c>
      <c r="F271" s="60" t="s">
        <v>3615</v>
      </c>
      <c r="G271" s="60" t="s">
        <v>6115</v>
      </c>
      <c r="H271" s="60" t="s">
        <v>5739</v>
      </c>
      <c r="I271" s="60" t="s">
        <v>5036</v>
      </c>
      <c r="J271" s="60" t="s">
        <v>6116</v>
      </c>
      <c r="K271" s="60"/>
      <c r="L271" s="60"/>
      <c r="M271" s="60"/>
    </row>
    <row r="272" spans="1:13" ht="30" x14ac:dyDescent="0.25">
      <c r="A272" s="59">
        <v>44450.416666666664</v>
      </c>
      <c r="B272" s="60" t="s">
        <v>4987</v>
      </c>
      <c r="C272" s="60">
        <v>237</v>
      </c>
      <c r="D272" s="60" t="s">
        <v>49</v>
      </c>
      <c r="E272" s="60" t="s">
        <v>5756</v>
      </c>
      <c r="F272" s="60" t="s">
        <v>4716</v>
      </c>
      <c r="G272" s="60" t="s">
        <v>6108</v>
      </c>
      <c r="H272" s="60" t="s">
        <v>5741</v>
      </c>
      <c r="I272" s="60" t="s">
        <v>5036</v>
      </c>
      <c r="J272" s="60" t="s">
        <v>6117</v>
      </c>
      <c r="K272" s="60"/>
      <c r="L272" s="60"/>
      <c r="M272" s="60"/>
    </row>
    <row r="273" spans="1:13" ht="30" x14ac:dyDescent="0.25">
      <c r="A273" s="59">
        <v>44450.4375</v>
      </c>
      <c r="B273" s="60" t="s">
        <v>4987</v>
      </c>
      <c r="C273" s="60">
        <v>249</v>
      </c>
      <c r="D273" s="60" t="s">
        <v>27</v>
      </c>
      <c r="E273" s="60" t="s">
        <v>5034</v>
      </c>
      <c r="F273" s="60" t="s">
        <v>4716</v>
      </c>
      <c r="G273" s="60" t="s">
        <v>5506</v>
      </c>
      <c r="H273" s="60" t="s">
        <v>4857</v>
      </c>
      <c r="I273" s="60" t="s">
        <v>5036</v>
      </c>
      <c r="J273" s="60" t="s">
        <v>5507</v>
      </c>
      <c r="K273" s="60">
        <v>4</v>
      </c>
      <c r="L273" s="60">
        <v>4</v>
      </c>
      <c r="M273" s="60">
        <v>4</v>
      </c>
    </row>
    <row r="274" spans="1:13" x14ac:dyDescent="0.25">
      <c r="A274" s="59">
        <v>44450.458333333336</v>
      </c>
      <c r="B274" s="60" t="s">
        <v>5218</v>
      </c>
      <c r="C274" s="60">
        <v>246</v>
      </c>
      <c r="D274" s="60" t="s">
        <v>27</v>
      </c>
      <c r="E274" s="60" t="s">
        <v>5034</v>
      </c>
      <c r="F274" s="60" t="s">
        <v>3161</v>
      </c>
      <c r="G274" s="60" t="s">
        <v>5508</v>
      </c>
      <c r="H274" s="60" t="s">
        <v>5509</v>
      </c>
      <c r="I274" s="60" t="s">
        <v>5036</v>
      </c>
      <c r="J274" s="60" t="s">
        <v>5510</v>
      </c>
      <c r="K274" s="60">
        <v>3</v>
      </c>
      <c r="L274" s="60">
        <v>3</v>
      </c>
      <c r="M274" s="60">
        <v>3</v>
      </c>
    </row>
    <row r="275" spans="1:13" x14ac:dyDescent="0.25">
      <c r="A275" s="59">
        <v>44450.625</v>
      </c>
      <c r="B275" s="60" t="s">
        <v>5218</v>
      </c>
      <c r="C275" s="60">
        <v>253</v>
      </c>
      <c r="D275" s="60" t="s">
        <v>27</v>
      </c>
      <c r="E275" s="60" t="s">
        <v>5034</v>
      </c>
      <c r="F275" s="60" t="s">
        <v>32</v>
      </c>
      <c r="G275" s="60" t="s">
        <v>5511</v>
      </c>
      <c r="H275" s="60" t="s">
        <v>127</v>
      </c>
      <c r="I275" s="60" t="s">
        <v>5039</v>
      </c>
      <c r="J275" s="60" t="s">
        <v>5512</v>
      </c>
      <c r="K275" s="60">
        <v>2</v>
      </c>
      <c r="L275" s="60">
        <v>3</v>
      </c>
      <c r="M275" s="60">
        <v>2</v>
      </c>
    </row>
    <row r="276" spans="1:13" ht="30" x14ac:dyDescent="0.25">
      <c r="A276" s="59">
        <v>44452.583333333336</v>
      </c>
      <c r="B276" s="60" t="s">
        <v>5001</v>
      </c>
      <c r="C276" s="60">
        <v>256</v>
      </c>
      <c r="D276" s="60" t="s">
        <v>27</v>
      </c>
      <c r="E276" s="60" t="s">
        <v>5034</v>
      </c>
      <c r="F276" s="60" t="s">
        <v>180</v>
      </c>
      <c r="G276" s="60" t="s">
        <v>5498</v>
      </c>
      <c r="H276" s="60" t="s">
        <v>5499</v>
      </c>
      <c r="I276" s="60" t="s">
        <v>5042</v>
      </c>
      <c r="J276" s="60" t="s">
        <v>5513</v>
      </c>
      <c r="K276" s="60">
        <v>3</v>
      </c>
      <c r="L276" s="60">
        <v>3</v>
      </c>
      <c r="M276" s="60">
        <v>3</v>
      </c>
    </row>
    <row r="277" spans="1:13" ht="30" x14ac:dyDescent="0.25">
      <c r="A277" s="59">
        <v>44453.416666666664</v>
      </c>
      <c r="B277" s="60" t="s">
        <v>4980</v>
      </c>
      <c r="C277" s="60">
        <v>260</v>
      </c>
      <c r="D277" s="60" t="s">
        <v>27</v>
      </c>
      <c r="E277" s="60" t="s">
        <v>5034</v>
      </c>
      <c r="F277" s="60" t="s">
        <v>180</v>
      </c>
      <c r="G277" s="60" t="s">
        <v>5517</v>
      </c>
      <c r="H277" s="60" t="s">
        <v>5518</v>
      </c>
      <c r="I277" s="60" t="s">
        <v>5039</v>
      </c>
      <c r="J277" s="60" t="s">
        <v>5519</v>
      </c>
      <c r="K277" s="60">
        <v>2</v>
      </c>
      <c r="L277" s="60">
        <v>2</v>
      </c>
      <c r="M277" s="60">
        <v>3</v>
      </c>
    </row>
    <row r="278" spans="1:13" ht="45" x14ac:dyDescent="0.25">
      <c r="A278" s="59">
        <v>44453.416666666664</v>
      </c>
      <c r="B278" s="60" t="s">
        <v>5218</v>
      </c>
      <c r="C278" s="60">
        <v>258</v>
      </c>
      <c r="D278" s="60" t="s">
        <v>27</v>
      </c>
      <c r="E278" s="60" t="s">
        <v>5034</v>
      </c>
      <c r="F278" s="60" t="s">
        <v>4716</v>
      </c>
      <c r="G278" s="60" t="s">
        <v>5514</v>
      </c>
      <c r="H278" s="60" t="s">
        <v>5515</v>
      </c>
      <c r="I278" s="60" t="s">
        <v>5039</v>
      </c>
      <c r="J278" s="60" t="s">
        <v>5516</v>
      </c>
      <c r="K278" s="60">
        <v>3</v>
      </c>
      <c r="L278" s="60">
        <v>4</v>
      </c>
      <c r="M278" s="60">
        <v>4</v>
      </c>
    </row>
    <row r="279" spans="1:13" ht="30" x14ac:dyDescent="0.25">
      <c r="A279" s="59">
        <v>44453.421527777777</v>
      </c>
      <c r="B279" s="60" t="s">
        <v>5222</v>
      </c>
      <c r="C279" s="60">
        <v>259</v>
      </c>
      <c r="D279" s="60" t="s">
        <v>27</v>
      </c>
      <c r="E279" s="60" t="s">
        <v>5034</v>
      </c>
      <c r="F279" s="60" t="s">
        <v>4716</v>
      </c>
      <c r="G279" s="60" t="s">
        <v>5520</v>
      </c>
      <c r="H279" s="60" t="s">
        <v>5521</v>
      </c>
      <c r="I279" s="60" t="s">
        <v>5039</v>
      </c>
      <c r="J279" s="60" t="s">
        <v>5522</v>
      </c>
      <c r="K279" s="60">
        <v>5</v>
      </c>
      <c r="L279" s="60">
        <v>4</v>
      </c>
      <c r="M279" s="60">
        <v>4</v>
      </c>
    </row>
    <row r="280" spans="1:13" ht="45" x14ac:dyDescent="0.25">
      <c r="A280" s="59">
        <v>44453.458333333336</v>
      </c>
      <c r="B280" s="60" t="s">
        <v>5222</v>
      </c>
      <c r="C280" s="60">
        <v>265</v>
      </c>
      <c r="D280" s="60" t="s">
        <v>27</v>
      </c>
      <c r="E280" s="60" t="s">
        <v>5034</v>
      </c>
      <c r="F280" s="60" t="s">
        <v>4716</v>
      </c>
      <c r="G280" s="60" t="s">
        <v>5514</v>
      </c>
      <c r="H280" s="60" t="s">
        <v>5515</v>
      </c>
      <c r="I280" s="60" t="s">
        <v>5039</v>
      </c>
      <c r="J280" s="60" t="s">
        <v>5523</v>
      </c>
      <c r="K280" s="60">
        <v>5</v>
      </c>
      <c r="L280" s="60">
        <v>4</v>
      </c>
      <c r="M280" s="60">
        <v>4</v>
      </c>
    </row>
    <row r="281" spans="1:13" ht="30" x14ac:dyDescent="0.25">
      <c r="A281" s="59">
        <v>44453.583333333336</v>
      </c>
      <c r="B281" s="60" t="s">
        <v>4908</v>
      </c>
      <c r="C281" s="60">
        <v>257</v>
      </c>
      <c r="D281" s="60" t="s">
        <v>27</v>
      </c>
      <c r="E281" s="60" t="s">
        <v>5034</v>
      </c>
      <c r="F281" s="60" t="s">
        <v>4716</v>
      </c>
      <c r="G281" s="60" t="s">
        <v>5524</v>
      </c>
      <c r="H281" s="60" t="s">
        <v>5525</v>
      </c>
      <c r="I281" s="60" t="s">
        <v>5039</v>
      </c>
      <c r="J281" s="60" t="s">
        <v>5526</v>
      </c>
      <c r="K281" s="60">
        <v>4</v>
      </c>
      <c r="L281" s="60">
        <v>4</v>
      </c>
      <c r="M281" s="60">
        <v>4</v>
      </c>
    </row>
    <row r="282" spans="1:13" ht="60" x14ac:dyDescent="0.25">
      <c r="A282" s="59">
        <v>44453.604166666664</v>
      </c>
      <c r="B282" s="60" t="s">
        <v>4908</v>
      </c>
      <c r="C282" s="60">
        <v>263</v>
      </c>
      <c r="D282" s="60" t="s">
        <v>27</v>
      </c>
      <c r="E282" s="60" t="s">
        <v>5034</v>
      </c>
      <c r="F282" s="60" t="s">
        <v>4716</v>
      </c>
      <c r="G282" s="60" t="s">
        <v>5527</v>
      </c>
      <c r="H282" s="60" t="s">
        <v>5528</v>
      </c>
      <c r="I282" s="60" t="s">
        <v>5039</v>
      </c>
      <c r="J282" s="60" t="s">
        <v>5529</v>
      </c>
      <c r="K282" s="60">
        <v>4</v>
      </c>
      <c r="L282" s="60">
        <v>4</v>
      </c>
      <c r="M282" s="60">
        <v>4</v>
      </c>
    </row>
    <row r="283" spans="1:13" ht="45" x14ac:dyDescent="0.25">
      <c r="A283" s="59">
        <v>44453.719444444447</v>
      </c>
      <c r="B283" s="60" t="s">
        <v>4908</v>
      </c>
      <c r="C283" s="60">
        <v>262</v>
      </c>
      <c r="D283" s="60" t="s">
        <v>27</v>
      </c>
      <c r="E283" s="60" t="s">
        <v>5034</v>
      </c>
      <c r="F283" s="60" t="s">
        <v>4716</v>
      </c>
      <c r="G283" s="60" t="s">
        <v>5530</v>
      </c>
      <c r="H283" s="60" t="s">
        <v>5531</v>
      </c>
      <c r="I283" s="60" t="s">
        <v>5039</v>
      </c>
      <c r="J283" s="60" t="s">
        <v>5532</v>
      </c>
      <c r="K283" s="60">
        <v>4</v>
      </c>
      <c r="L283" s="60">
        <v>4</v>
      </c>
      <c r="M283" s="60">
        <v>4</v>
      </c>
    </row>
    <row r="284" spans="1:13" ht="165" x14ac:dyDescent="0.25">
      <c r="A284" s="59">
        <v>44454.395833333336</v>
      </c>
      <c r="B284" s="60" t="s">
        <v>4983</v>
      </c>
      <c r="C284" s="60">
        <v>264</v>
      </c>
      <c r="D284" s="60" t="s">
        <v>27</v>
      </c>
      <c r="E284" s="60" t="s">
        <v>5034</v>
      </c>
      <c r="F284" s="60" t="s">
        <v>3615</v>
      </c>
      <c r="G284" s="60" t="s">
        <v>5533</v>
      </c>
      <c r="H284" s="60" t="s">
        <v>99</v>
      </c>
      <c r="I284" s="60" t="s">
        <v>5039</v>
      </c>
      <c r="J284" s="60" t="s">
        <v>5534</v>
      </c>
      <c r="K284" s="60">
        <v>4</v>
      </c>
      <c r="L284" s="60">
        <v>4</v>
      </c>
      <c r="M284" s="60">
        <v>5</v>
      </c>
    </row>
    <row r="285" spans="1:13" ht="45" x14ac:dyDescent="0.25">
      <c r="A285" s="59">
        <v>44454.541666666664</v>
      </c>
      <c r="B285" s="60" t="s">
        <v>5222</v>
      </c>
      <c r="C285" s="60">
        <v>266</v>
      </c>
      <c r="D285" s="60" t="s">
        <v>27</v>
      </c>
      <c r="E285" s="60" t="s">
        <v>5034</v>
      </c>
      <c r="F285" s="60" t="s">
        <v>4716</v>
      </c>
      <c r="G285" s="60" t="s">
        <v>5520</v>
      </c>
      <c r="H285" s="60" t="s">
        <v>5521</v>
      </c>
      <c r="I285" s="60" t="s">
        <v>5039</v>
      </c>
      <c r="J285" s="60" t="s">
        <v>5535</v>
      </c>
      <c r="K285" s="60">
        <v>4</v>
      </c>
      <c r="L285" s="60">
        <v>4</v>
      </c>
      <c r="M285" s="60">
        <v>4</v>
      </c>
    </row>
    <row r="286" spans="1:13" ht="30" x14ac:dyDescent="0.25">
      <c r="A286" s="59">
        <v>44454.625</v>
      </c>
      <c r="B286" s="60" t="s">
        <v>4983</v>
      </c>
      <c r="C286" s="60">
        <v>273</v>
      </c>
      <c r="D286" s="60" t="s">
        <v>27</v>
      </c>
      <c r="E286" s="60" t="s">
        <v>5034</v>
      </c>
      <c r="F286" s="60" t="s">
        <v>3615</v>
      </c>
      <c r="G286" s="60" t="s">
        <v>5533</v>
      </c>
      <c r="H286" s="60" t="s">
        <v>99</v>
      </c>
      <c r="I286" s="60" t="s">
        <v>5042</v>
      </c>
      <c r="J286" s="60" t="s">
        <v>5536</v>
      </c>
      <c r="K286" s="60">
        <v>4</v>
      </c>
      <c r="L286" s="60">
        <v>4</v>
      </c>
      <c r="M286" s="60">
        <v>4</v>
      </c>
    </row>
    <row r="287" spans="1:13" ht="45" x14ac:dyDescent="0.25">
      <c r="A287" s="59">
        <v>44455.4375</v>
      </c>
      <c r="B287" s="60" t="s">
        <v>5222</v>
      </c>
      <c r="C287" s="60">
        <v>275</v>
      </c>
      <c r="D287" s="60" t="s">
        <v>27</v>
      </c>
      <c r="E287" s="60" t="s">
        <v>5034</v>
      </c>
      <c r="F287" s="60" t="s">
        <v>3615</v>
      </c>
      <c r="G287" s="60" t="s">
        <v>5537</v>
      </c>
      <c r="H287" s="60" t="s">
        <v>1863</v>
      </c>
      <c r="I287" s="60" t="s">
        <v>5039</v>
      </c>
      <c r="J287" s="60" t="s">
        <v>5538</v>
      </c>
      <c r="K287" s="60">
        <v>4</v>
      </c>
      <c r="L287" s="60">
        <v>4</v>
      </c>
      <c r="M287" s="60">
        <v>4</v>
      </c>
    </row>
    <row r="288" spans="1:13" ht="30" x14ac:dyDescent="0.25">
      <c r="A288" s="59">
        <v>44455.53125</v>
      </c>
      <c r="B288" s="60" t="s">
        <v>4985</v>
      </c>
      <c r="C288" s="60">
        <v>272</v>
      </c>
      <c r="D288" s="60" t="s">
        <v>49</v>
      </c>
      <c r="E288" s="60" t="s">
        <v>5756</v>
      </c>
      <c r="F288" s="60" t="s">
        <v>3615</v>
      </c>
      <c r="G288" s="60" t="s">
        <v>5547</v>
      </c>
      <c r="H288" s="60" t="s">
        <v>5548</v>
      </c>
      <c r="I288" s="60" t="s">
        <v>5036</v>
      </c>
      <c r="J288" s="60" t="s">
        <v>6118</v>
      </c>
      <c r="K288" s="60"/>
      <c r="L288" s="60"/>
      <c r="M288" s="60"/>
    </row>
    <row r="289" spans="1:13" x14ac:dyDescent="0.25">
      <c r="A289" s="59">
        <v>44456.4375</v>
      </c>
      <c r="B289" s="60" t="s">
        <v>4998</v>
      </c>
      <c r="C289" s="60">
        <v>278</v>
      </c>
      <c r="D289" s="60" t="s">
        <v>27</v>
      </c>
      <c r="E289" s="60" t="s">
        <v>5034</v>
      </c>
      <c r="F289" s="60" t="s">
        <v>32</v>
      </c>
      <c r="G289" s="60" t="s">
        <v>5539</v>
      </c>
      <c r="H289" s="60" t="s">
        <v>5540</v>
      </c>
      <c r="I289" s="60" t="s">
        <v>5039</v>
      </c>
      <c r="J289" s="60" t="s">
        <v>5062</v>
      </c>
      <c r="K289" s="60">
        <v>4</v>
      </c>
      <c r="L289" s="60">
        <v>4</v>
      </c>
      <c r="M289" s="60">
        <v>4</v>
      </c>
    </row>
    <row r="290" spans="1:13" ht="45" x14ac:dyDescent="0.25">
      <c r="A290" s="59">
        <v>44456.46875</v>
      </c>
      <c r="B290" s="60" t="s">
        <v>5222</v>
      </c>
      <c r="C290" s="60">
        <v>276</v>
      </c>
      <c r="D290" s="60" t="s">
        <v>27</v>
      </c>
      <c r="E290" s="60" t="s">
        <v>5034</v>
      </c>
      <c r="F290" s="60" t="s">
        <v>3615</v>
      </c>
      <c r="G290" s="60" t="s">
        <v>5541</v>
      </c>
      <c r="H290" s="60" t="s">
        <v>5542</v>
      </c>
      <c r="I290" s="60" t="s">
        <v>5039</v>
      </c>
      <c r="J290" s="60" t="s">
        <v>5543</v>
      </c>
      <c r="K290" s="60">
        <v>4</v>
      </c>
      <c r="L290" s="60">
        <v>4</v>
      </c>
      <c r="M290" s="60">
        <v>4</v>
      </c>
    </row>
    <row r="291" spans="1:13" ht="60" x14ac:dyDescent="0.25">
      <c r="A291" s="59">
        <v>44456.489583333336</v>
      </c>
      <c r="B291" s="60" t="s">
        <v>5222</v>
      </c>
      <c r="C291" s="60">
        <v>274</v>
      </c>
      <c r="D291" s="60" t="s">
        <v>27</v>
      </c>
      <c r="E291" s="60" t="s">
        <v>5034</v>
      </c>
      <c r="F291" s="60" t="s">
        <v>3615</v>
      </c>
      <c r="G291" s="60" t="s">
        <v>5544</v>
      </c>
      <c r="H291" s="60" t="s">
        <v>5545</v>
      </c>
      <c r="I291" s="60" t="s">
        <v>5039</v>
      </c>
      <c r="J291" s="60" t="s">
        <v>5546</v>
      </c>
      <c r="K291" s="60">
        <v>4</v>
      </c>
      <c r="L291" s="60">
        <v>4</v>
      </c>
      <c r="M291" s="60">
        <v>4</v>
      </c>
    </row>
    <row r="292" spans="1:13" ht="30" x14ac:dyDescent="0.25">
      <c r="A292" s="59">
        <v>44456.489583333336</v>
      </c>
      <c r="B292" s="60" t="s">
        <v>4985</v>
      </c>
      <c r="C292" s="60">
        <v>270</v>
      </c>
      <c r="D292" s="60" t="s">
        <v>49</v>
      </c>
      <c r="E292" s="60" t="s">
        <v>5756</v>
      </c>
      <c r="F292" s="60" t="s">
        <v>3615</v>
      </c>
      <c r="G292" s="60" t="s">
        <v>5547</v>
      </c>
      <c r="H292" s="60" t="s">
        <v>5548</v>
      </c>
      <c r="I292" s="60" t="s">
        <v>5036</v>
      </c>
      <c r="J292" s="60" t="s">
        <v>6119</v>
      </c>
      <c r="K292" s="60"/>
      <c r="L292" s="60"/>
      <c r="M292" s="60"/>
    </row>
    <row r="293" spans="1:13" ht="45" x14ac:dyDescent="0.25">
      <c r="A293" s="59">
        <v>44456.5</v>
      </c>
      <c r="B293" s="60" t="s">
        <v>4985</v>
      </c>
      <c r="C293" s="60">
        <v>271</v>
      </c>
      <c r="D293" s="60" t="s">
        <v>27</v>
      </c>
      <c r="E293" s="60" t="s">
        <v>5034</v>
      </c>
      <c r="F293" s="60" t="s">
        <v>3615</v>
      </c>
      <c r="G293" s="60" t="s">
        <v>5547</v>
      </c>
      <c r="H293" s="60" t="s">
        <v>5548</v>
      </c>
      <c r="I293" s="60" t="s">
        <v>5036</v>
      </c>
      <c r="J293" s="60" t="s">
        <v>5549</v>
      </c>
      <c r="K293" s="60">
        <v>4</v>
      </c>
      <c r="L293" s="60">
        <v>4</v>
      </c>
      <c r="M293" s="60">
        <v>4</v>
      </c>
    </row>
    <row r="294" spans="1:13" x14ac:dyDescent="0.25">
      <c r="A294" s="59">
        <v>44456.614583333336</v>
      </c>
      <c r="B294" s="60" t="s">
        <v>5221</v>
      </c>
      <c r="C294" s="60">
        <v>279</v>
      </c>
      <c r="D294" s="60" t="s">
        <v>27</v>
      </c>
      <c r="E294" s="60" t="s">
        <v>5034</v>
      </c>
      <c r="F294" s="60" t="s">
        <v>32</v>
      </c>
      <c r="G294" s="60" t="s">
        <v>5550</v>
      </c>
      <c r="H294" s="60" t="s">
        <v>5551</v>
      </c>
      <c r="I294" s="60" t="s">
        <v>5036</v>
      </c>
      <c r="J294" s="60" t="s">
        <v>5062</v>
      </c>
      <c r="K294" s="60">
        <v>3</v>
      </c>
      <c r="L294" s="60">
        <v>3</v>
      </c>
      <c r="M294" s="60">
        <v>3</v>
      </c>
    </row>
    <row r="295" spans="1:13" ht="30" x14ac:dyDescent="0.25">
      <c r="A295" s="59">
        <v>44456.625</v>
      </c>
      <c r="B295" s="60" t="s">
        <v>5263</v>
      </c>
      <c r="C295" s="60">
        <v>268</v>
      </c>
      <c r="D295" s="60" t="s">
        <v>27</v>
      </c>
      <c r="E295" s="60" t="s">
        <v>5034</v>
      </c>
      <c r="F295" s="60" t="s">
        <v>4716</v>
      </c>
      <c r="G295" s="60" t="s">
        <v>5552</v>
      </c>
      <c r="H295" s="60" t="s">
        <v>5553</v>
      </c>
      <c r="I295" s="60" t="s">
        <v>5039</v>
      </c>
      <c r="J295" s="60" t="s">
        <v>5554</v>
      </c>
      <c r="K295" s="60">
        <v>5</v>
      </c>
      <c r="L295" s="60">
        <v>4</v>
      </c>
      <c r="M295" s="60">
        <v>4</v>
      </c>
    </row>
    <row r="296" spans="1:13" ht="30" x14ac:dyDescent="0.25">
      <c r="A296" s="59">
        <v>44456.666666666664</v>
      </c>
      <c r="B296" s="60" t="s">
        <v>4908</v>
      </c>
      <c r="C296" s="60">
        <v>267</v>
      </c>
      <c r="D296" s="60" t="s">
        <v>27</v>
      </c>
      <c r="E296" s="60" t="s">
        <v>5034</v>
      </c>
      <c r="F296" s="60" t="s">
        <v>5555</v>
      </c>
      <c r="G296" s="60" t="s">
        <v>5556</v>
      </c>
      <c r="H296" s="60" t="s">
        <v>5557</v>
      </c>
      <c r="I296" s="60" t="s">
        <v>5036</v>
      </c>
      <c r="J296" s="60" t="s">
        <v>5558</v>
      </c>
      <c r="K296" s="60">
        <v>5</v>
      </c>
      <c r="L296" s="60">
        <v>5</v>
      </c>
      <c r="M296" s="60">
        <v>5</v>
      </c>
    </row>
    <row r="297" spans="1:13" ht="30" x14ac:dyDescent="0.25">
      <c r="A297" s="59">
        <v>44456.708333333336</v>
      </c>
      <c r="B297" s="60" t="s">
        <v>4746</v>
      </c>
      <c r="C297" s="60">
        <v>277</v>
      </c>
      <c r="D297" s="60" t="s">
        <v>27</v>
      </c>
      <c r="E297" s="60" t="s">
        <v>5034</v>
      </c>
      <c r="F297" s="60" t="s">
        <v>4716</v>
      </c>
      <c r="G297" s="60" t="s">
        <v>5559</v>
      </c>
      <c r="H297" s="60" t="s">
        <v>5560</v>
      </c>
      <c r="I297" s="60" t="s">
        <v>5039</v>
      </c>
      <c r="J297" s="60" t="s">
        <v>5561</v>
      </c>
      <c r="K297" s="60">
        <v>3</v>
      </c>
      <c r="L297" s="60">
        <v>5</v>
      </c>
      <c r="M297" s="60">
        <v>4</v>
      </c>
    </row>
    <row r="298" spans="1:13" ht="30" x14ac:dyDescent="0.25">
      <c r="A298" s="59">
        <v>44459.5</v>
      </c>
      <c r="B298" s="60" t="s">
        <v>5222</v>
      </c>
      <c r="C298" s="60">
        <v>261</v>
      </c>
      <c r="D298" s="60" t="s">
        <v>49</v>
      </c>
      <c r="E298" s="60" t="s">
        <v>5756</v>
      </c>
      <c r="F298" s="60" t="s">
        <v>180</v>
      </c>
      <c r="G298" s="60" t="s">
        <v>6120</v>
      </c>
      <c r="H298" s="60" t="s">
        <v>6121</v>
      </c>
      <c r="I298" s="60" t="s">
        <v>5036</v>
      </c>
      <c r="J298" s="60" t="s">
        <v>6122</v>
      </c>
      <c r="K298" s="60"/>
      <c r="L298" s="60"/>
      <c r="M298" s="60"/>
    </row>
    <row r="299" spans="1:13" ht="30" x14ac:dyDescent="0.25">
      <c r="A299" s="59">
        <v>44460.354166666664</v>
      </c>
      <c r="B299" s="60" t="s">
        <v>5001</v>
      </c>
      <c r="C299" s="60">
        <v>283</v>
      </c>
      <c r="D299" s="60" t="s">
        <v>27</v>
      </c>
      <c r="E299" s="60" t="s">
        <v>5034</v>
      </c>
      <c r="F299" s="60" t="s">
        <v>180</v>
      </c>
      <c r="G299" s="60" t="s">
        <v>5562</v>
      </c>
      <c r="H299" s="60" t="s">
        <v>4862</v>
      </c>
      <c r="I299" s="60" t="s">
        <v>5036</v>
      </c>
      <c r="J299" s="60" t="s">
        <v>5563</v>
      </c>
      <c r="K299" s="60">
        <v>3</v>
      </c>
      <c r="L299" s="60">
        <v>3</v>
      </c>
      <c r="M299" s="60">
        <v>3</v>
      </c>
    </row>
    <row r="300" spans="1:13" ht="30" x14ac:dyDescent="0.25">
      <c r="A300" s="59">
        <v>44460.375</v>
      </c>
      <c r="B300" s="60" t="s">
        <v>5001</v>
      </c>
      <c r="C300" s="60">
        <v>282</v>
      </c>
      <c r="D300" s="60" t="s">
        <v>27</v>
      </c>
      <c r="E300" s="60" t="s">
        <v>5034</v>
      </c>
      <c r="F300" s="60" t="s">
        <v>180</v>
      </c>
      <c r="G300" s="60" t="s">
        <v>5564</v>
      </c>
      <c r="H300" s="60" t="s">
        <v>5565</v>
      </c>
      <c r="I300" s="60" t="s">
        <v>5039</v>
      </c>
      <c r="J300" s="60" t="s">
        <v>5566</v>
      </c>
      <c r="K300" s="60">
        <v>3</v>
      </c>
      <c r="L300" s="60">
        <v>3</v>
      </c>
      <c r="M300" s="60">
        <v>3</v>
      </c>
    </row>
    <row r="301" spans="1:13" ht="30" x14ac:dyDescent="0.25">
      <c r="A301" s="59">
        <v>44460.583333333336</v>
      </c>
      <c r="B301" s="60" t="s">
        <v>4908</v>
      </c>
      <c r="C301" s="60">
        <v>280</v>
      </c>
      <c r="D301" s="60" t="s">
        <v>49</v>
      </c>
      <c r="E301" s="60" t="s">
        <v>5756</v>
      </c>
      <c r="F301" s="60" t="s">
        <v>4716</v>
      </c>
      <c r="G301" s="60" t="s">
        <v>6123</v>
      </c>
      <c r="H301" s="60" t="s">
        <v>6124</v>
      </c>
      <c r="I301" s="60" t="s">
        <v>5036</v>
      </c>
      <c r="J301" s="60" t="s">
        <v>6125</v>
      </c>
      <c r="K301" s="60"/>
      <c r="L301" s="60"/>
      <c r="M301" s="60"/>
    </row>
    <row r="302" spans="1:13" ht="30" x14ac:dyDescent="0.25">
      <c r="A302" s="59">
        <v>44460.625</v>
      </c>
      <c r="B302" s="60" t="s">
        <v>4908</v>
      </c>
      <c r="C302" s="60">
        <v>281</v>
      </c>
      <c r="D302" s="60" t="s">
        <v>49</v>
      </c>
      <c r="E302" s="60" t="s">
        <v>5756</v>
      </c>
      <c r="F302" s="60" t="s">
        <v>4716</v>
      </c>
      <c r="G302" s="60" t="s">
        <v>6126</v>
      </c>
      <c r="H302" s="60" t="s">
        <v>6127</v>
      </c>
      <c r="I302" s="60" t="s">
        <v>5036</v>
      </c>
      <c r="J302" s="60" t="s">
        <v>6128</v>
      </c>
      <c r="K302" s="60"/>
      <c r="L302" s="60"/>
      <c r="M302" s="60"/>
    </row>
    <row r="303" spans="1:13" ht="30" x14ac:dyDescent="0.25">
      <c r="A303" s="59">
        <v>44460.625</v>
      </c>
      <c r="B303" s="60" t="s">
        <v>5001</v>
      </c>
      <c r="C303" s="60">
        <v>284</v>
      </c>
      <c r="D303" s="60" t="s">
        <v>27</v>
      </c>
      <c r="E303" s="60" t="s">
        <v>5034</v>
      </c>
      <c r="F303" s="60" t="s">
        <v>180</v>
      </c>
      <c r="G303" s="60" t="s">
        <v>5567</v>
      </c>
      <c r="H303" s="60" t="s">
        <v>5568</v>
      </c>
      <c r="I303" s="60" t="s">
        <v>5036</v>
      </c>
      <c r="J303" s="60" t="s">
        <v>5569</v>
      </c>
      <c r="K303" s="60">
        <v>3</v>
      </c>
      <c r="L303" s="60">
        <v>3</v>
      </c>
      <c r="M303" s="60">
        <v>3</v>
      </c>
    </row>
    <row r="304" spans="1:13" ht="30" x14ac:dyDescent="0.25">
      <c r="A304" s="59">
        <v>44462.4375</v>
      </c>
      <c r="B304" s="60" t="s">
        <v>5002</v>
      </c>
      <c r="C304" s="60">
        <v>286</v>
      </c>
      <c r="D304" s="60" t="s">
        <v>27</v>
      </c>
      <c r="E304" s="60" t="s">
        <v>5034</v>
      </c>
      <c r="F304" s="60" t="s">
        <v>4976</v>
      </c>
      <c r="G304" s="60" t="s">
        <v>5570</v>
      </c>
      <c r="H304" s="60" t="s">
        <v>4950</v>
      </c>
      <c r="I304" s="60" t="s">
        <v>5039</v>
      </c>
      <c r="J304" s="60" t="s">
        <v>5571</v>
      </c>
      <c r="K304" s="60">
        <v>4</v>
      </c>
      <c r="L304" s="60">
        <v>4</v>
      </c>
      <c r="M304" s="60">
        <v>4</v>
      </c>
    </row>
    <row r="305" spans="1:13" ht="30" x14ac:dyDescent="0.25">
      <c r="A305" s="59">
        <v>44462.583333333336</v>
      </c>
      <c r="B305" s="60" t="s">
        <v>5431</v>
      </c>
      <c r="C305" s="60">
        <v>285</v>
      </c>
      <c r="D305" s="60" t="s">
        <v>49</v>
      </c>
      <c r="E305" s="60" t="s">
        <v>5756</v>
      </c>
      <c r="F305" s="60" t="s">
        <v>4716</v>
      </c>
      <c r="G305" s="60" t="s">
        <v>6129</v>
      </c>
      <c r="H305" s="60" t="s">
        <v>5736</v>
      </c>
      <c r="I305" s="60" t="s">
        <v>5036</v>
      </c>
      <c r="J305" s="60" t="s">
        <v>6130</v>
      </c>
      <c r="K305" s="60"/>
      <c r="L305" s="60"/>
      <c r="M305" s="60"/>
    </row>
    <row r="306" spans="1:13" ht="30" x14ac:dyDescent="0.25">
      <c r="A306" s="59">
        <v>44466.416666666664</v>
      </c>
      <c r="B306" s="60" t="s">
        <v>4746</v>
      </c>
      <c r="C306" s="60">
        <v>290</v>
      </c>
      <c r="D306" s="60" t="s">
        <v>27</v>
      </c>
      <c r="E306" s="60" t="s">
        <v>5034</v>
      </c>
      <c r="F306" s="60" t="s">
        <v>180</v>
      </c>
      <c r="G306" s="60" t="s">
        <v>5572</v>
      </c>
      <c r="H306" s="60" t="s">
        <v>5573</v>
      </c>
      <c r="I306" s="60" t="s">
        <v>5042</v>
      </c>
      <c r="J306" s="60" t="s">
        <v>5574</v>
      </c>
      <c r="K306" s="60">
        <v>2</v>
      </c>
      <c r="L306" s="60">
        <v>2</v>
      </c>
      <c r="M306" s="60">
        <v>2</v>
      </c>
    </row>
    <row r="307" spans="1:13" ht="30" x14ac:dyDescent="0.25">
      <c r="A307" s="59">
        <v>44466.4375</v>
      </c>
      <c r="B307" s="60" t="s">
        <v>4688</v>
      </c>
      <c r="C307" s="60">
        <v>291</v>
      </c>
      <c r="D307" s="60" t="s">
        <v>27</v>
      </c>
      <c r="E307" s="60" t="s">
        <v>5034</v>
      </c>
      <c r="F307" s="60" t="s">
        <v>180</v>
      </c>
      <c r="G307" s="60" t="s">
        <v>5572</v>
      </c>
      <c r="H307" s="60" t="s">
        <v>5573</v>
      </c>
      <c r="I307" s="60" t="s">
        <v>5042</v>
      </c>
      <c r="J307" s="60" t="s">
        <v>5267</v>
      </c>
      <c r="K307" s="60">
        <v>2</v>
      </c>
      <c r="L307" s="60">
        <v>3</v>
      </c>
      <c r="M307" s="60">
        <v>2</v>
      </c>
    </row>
    <row r="308" spans="1:13" ht="30" x14ac:dyDescent="0.25">
      <c r="A308" s="59">
        <v>44466.479166666664</v>
      </c>
      <c r="B308" s="60" t="s">
        <v>5019</v>
      </c>
      <c r="C308" s="60">
        <v>288</v>
      </c>
      <c r="D308" s="60" t="s">
        <v>27</v>
      </c>
      <c r="E308" s="60" t="s">
        <v>5034</v>
      </c>
      <c r="F308" s="60" t="s">
        <v>4716</v>
      </c>
      <c r="G308" s="60" t="s">
        <v>5575</v>
      </c>
      <c r="H308" s="60" t="s">
        <v>5576</v>
      </c>
      <c r="I308" s="60" t="s">
        <v>5039</v>
      </c>
      <c r="J308" s="60" t="s">
        <v>5577</v>
      </c>
      <c r="K308" s="60">
        <v>4</v>
      </c>
      <c r="L308" s="60">
        <v>4</v>
      </c>
      <c r="M308" s="60">
        <v>4</v>
      </c>
    </row>
    <row r="309" spans="1:13" ht="30" x14ac:dyDescent="0.25">
      <c r="A309" s="59">
        <v>44466.53125</v>
      </c>
      <c r="B309" s="60" t="s">
        <v>4736</v>
      </c>
      <c r="C309" s="60">
        <v>288</v>
      </c>
      <c r="D309" s="60" t="s">
        <v>27</v>
      </c>
      <c r="E309" s="60" t="s">
        <v>5034</v>
      </c>
      <c r="F309" s="60" t="s">
        <v>4716</v>
      </c>
      <c r="G309" s="60" t="s">
        <v>5575</v>
      </c>
      <c r="H309" s="60" t="s">
        <v>5576</v>
      </c>
      <c r="I309" s="60" t="s">
        <v>5039</v>
      </c>
      <c r="J309" s="60" t="s">
        <v>5577</v>
      </c>
      <c r="K309" s="60">
        <v>4</v>
      </c>
      <c r="L309" s="60">
        <v>4</v>
      </c>
      <c r="M309" s="60">
        <v>4</v>
      </c>
    </row>
    <row r="310" spans="1:13" ht="30" x14ac:dyDescent="0.25">
      <c r="A310" s="59">
        <v>44466.479166666664</v>
      </c>
      <c r="B310" s="60" t="s">
        <v>4918</v>
      </c>
      <c r="C310" s="60">
        <v>289</v>
      </c>
      <c r="D310" s="60" t="s">
        <v>27</v>
      </c>
      <c r="E310" s="60" t="s">
        <v>5034</v>
      </c>
      <c r="F310" s="60" t="s">
        <v>4716</v>
      </c>
      <c r="G310" s="60" t="s">
        <v>5575</v>
      </c>
      <c r="H310" s="60" t="s">
        <v>5576</v>
      </c>
      <c r="I310" s="60" t="s">
        <v>5039</v>
      </c>
      <c r="J310" s="60" t="s">
        <v>5578</v>
      </c>
      <c r="K310" s="60">
        <v>4</v>
      </c>
      <c r="L310" s="60">
        <v>4</v>
      </c>
      <c r="M310" s="60">
        <v>4</v>
      </c>
    </row>
    <row r="311" spans="1:13" ht="30" x14ac:dyDescent="0.25">
      <c r="A311" s="59">
        <v>44466.75</v>
      </c>
      <c r="B311" s="60" t="s">
        <v>4998</v>
      </c>
      <c r="C311" s="60">
        <v>294</v>
      </c>
      <c r="D311" s="60" t="s">
        <v>27</v>
      </c>
      <c r="E311" s="60" t="s">
        <v>5034</v>
      </c>
      <c r="F311" s="60" t="s">
        <v>3615</v>
      </c>
      <c r="G311" s="60" t="s">
        <v>5579</v>
      </c>
      <c r="H311" s="60" t="s">
        <v>5580</v>
      </c>
      <c r="I311" s="60" t="s">
        <v>5039</v>
      </c>
      <c r="J311" s="60" t="s">
        <v>5581</v>
      </c>
      <c r="K311" s="60">
        <v>4</v>
      </c>
      <c r="L311" s="60">
        <v>4</v>
      </c>
      <c r="M311" s="60">
        <v>4</v>
      </c>
    </row>
    <row r="312" spans="1:13" ht="30" x14ac:dyDescent="0.25">
      <c r="A312" s="59">
        <v>44467.5</v>
      </c>
      <c r="B312" s="60" t="s">
        <v>5001</v>
      </c>
      <c r="C312" s="60">
        <v>287</v>
      </c>
      <c r="D312" s="60" t="s">
        <v>27</v>
      </c>
      <c r="E312" s="60" t="s">
        <v>5034</v>
      </c>
      <c r="F312" s="60" t="s">
        <v>180</v>
      </c>
      <c r="G312" s="60" t="s">
        <v>5582</v>
      </c>
      <c r="H312" s="60" t="s">
        <v>5583</v>
      </c>
      <c r="I312" s="60" t="s">
        <v>5039</v>
      </c>
      <c r="J312" s="60" t="s">
        <v>5584</v>
      </c>
      <c r="K312" s="60">
        <v>3</v>
      </c>
      <c r="L312" s="60">
        <v>3</v>
      </c>
      <c r="M312" s="60">
        <v>3</v>
      </c>
    </row>
    <row r="313" spans="1:13" ht="30" x14ac:dyDescent="0.25">
      <c r="A313" s="59">
        <v>44467.645833333336</v>
      </c>
      <c r="B313" s="60" t="s">
        <v>4999</v>
      </c>
      <c r="C313" s="60">
        <v>293</v>
      </c>
      <c r="D313" s="60" t="s">
        <v>27</v>
      </c>
      <c r="E313" s="60" t="s">
        <v>5034</v>
      </c>
      <c r="F313" s="60" t="s">
        <v>180</v>
      </c>
      <c r="G313" s="60" t="s">
        <v>5585</v>
      </c>
      <c r="H313" s="60" t="s">
        <v>5586</v>
      </c>
      <c r="I313" s="60" t="s">
        <v>5039</v>
      </c>
      <c r="J313" s="60" t="s">
        <v>5587</v>
      </c>
      <c r="K313" s="60">
        <v>3</v>
      </c>
      <c r="L313" s="60">
        <v>2</v>
      </c>
      <c r="M313" s="60">
        <v>2</v>
      </c>
    </row>
    <row r="314" spans="1:13" ht="30" x14ac:dyDescent="0.25">
      <c r="A314" s="59">
        <v>44468.447916666664</v>
      </c>
      <c r="B314" s="60" t="s">
        <v>5588</v>
      </c>
      <c r="C314" s="60">
        <v>299</v>
      </c>
      <c r="D314" s="60" t="s">
        <v>27</v>
      </c>
      <c r="E314" s="60" t="s">
        <v>5034</v>
      </c>
      <c r="F314" s="60" t="s">
        <v>3615</v>
      </c>
      <c r="G314" s="60" t="s">
        <v>5589</v>
      </c>
      <c r="H314" s="60" t="s">
        <v>5590</v>
      </c>
      <c r="I314" s="60" t="s">
        <v>5042</v>
      </c>
      <c r="J314" s="60" t="s">
        <v>5591</v>
      </c>
      <c r="K314" s="60">
        <v>5</v>
      </c>
      <c r="L314" s="60">
        <v>4</v>
      </c>
      <c r="M314" s="60">
        <v>5</v>
      </c>
    </row>
    <row r="315" spans="1:13" ht="30" x14ac:dyDescent="0.25">
      <c r="A315" s="59">
        <v>44468.458333333336</v>
      </c>
      <c r="B315" s="60" t="s">
        <v>5588</v>
      </c>
      <c r="C315" s="60">
        <v>300</v>
      </c>
      <c r="D315" s="60" t="s">
        <v>27</v>
      </c>
      <c r="E315" s="60" t="s">
        <v>5034</v>
      </c>
      <c r="F315" s="60" t="s">
        <v>3615</v>
      </c>
      <c r="G315" s="60" t="s">
        <v>5592</v>
      </c>
      <c r="H315" s="60" t="s">
        <v>5593</v>
      </c>
      <c r="I315" s="60" t="s">
        <v>5039</v>
      </c>
      <c r="J315" s="60" t="s">
        <v>5594</v>
      </c>
      <c r="K315" s="60">
        <v>5</v>
      </c>
      <c r="L315" s="60">
        <v>4</v>
      </c>
      <c r="M315" s="60">
        <v>5</v>
      </c>
    </row>
    <row r="316" spans="1:13" ht="30" x14ac:dyDescent="0.25">
      <c r="A316" s="59">
        <v>44468.489583333336</v>
      </c>
      <c r="B316" s="60" t="s">
        <v>5588</v>
      </c>
      <c r="C316" s="60">
        <v>296</v>
      </c>
      <c r="D316" s="60" t="s">
        <v>27</v>
      </c>
      <c r="E316" s="60" t="s">
        <v>5034</v>
      </c>
      <c r="F316" s="60" t="s">
        <v>3615</v>
      </c>
      <c r="G316" s="60" t="s">
        <v>5595</v>
      </c>
      <c r="H316" s="60" t="s">
        <v>5596</v>
      </c>
      <c r="I316" s="60" t="s">
        <v>5039</v>
      </c>
      <c r="J316" s="60" t="s">
        <v>5597</v>
      </c>
      <c r="K316" s="60">
        <v>5</v>
      </c>
      <c r="L316" s="60">
        <v>4</v>
      </c>
      <c r="M316" s="60">
        <v>5</v>
      </c>
    </row>
    <row r="317" spans="1:13" ht="45" x14ac:dyDescent="0.25">
      <c r="A317" s="59">
        <v>44469.5</v>
      </c>
      <c r="B317" s="60" t="s">
        <v>5001</v>
      </c>
      <c r="C317" s="60">
        <v>298</v>
      </c>
      <c r="D317" s="60" t="s">
        <v>27</v>
      </c>
      <c r="E317" s="60" t="s">
        <v>5034</v>
      </c>
      <c r="F317" s="60" t="s">
        <v>3615</v>
      </c>
      <c r="G317" s="60" t="s">
        <v>5598</v>
      </c>
      <c r="H317" s="60" t="s">
        <v>103</v>
      </c>
      <c r="I317" s="60" t="s">
        <v>5039</v>
      </c>
      <c r="J317" s="60" t="s">
        <v>5599</v>
      </c>
      <c r="K317" s="60">
        <v>4</v>
      </c>
      <c r="L317" s="60">
        <v>4</v>
      </c>
      <c r="M317" s="60">
        <v>4</v>
      </c>
    </row>
    <row r="318" spans="1:13" ht="30" x14ac:dyDescent="0.25">
      <c r="A318" s="59">
        <v>44469.5</v>
      </c>
      <c r="B318" s="60" t="s">
        <v>5002</v>
      </c>
      <c r="C318" s="60">
        <v>292</v>
      </c>
      <c r="D318" s="60" t="s">
        <v>27</v>
      </c>
      <c r="E318" s="60" t="s">
        <v>5034</v>
      </c>
      <c r="F318" s="60" t="s">
        <v>180</v>
      </c>
      <c r="G318" s="60" t="s">
        <v>5600</v>
      </c>
      <c r="H318" s="60" t="s">
        <v>5601</v>
      </c>
      <c r="I318" s="60" t="s">
        <v>5039</v>
      </c>
      <c r="J318" s="60" t="s">
        <v>5602</v>
      </c>
      <c r="K318" s="60">
        <v>2</v>
      </c>
      <c r="L318" s="60">
        <v>2</v>
      </c>
      <c r="M318" s="60">
        <v>3</v>
      </c>
    </row>
    <row r="319" spans="1:13" ht="45" x14ac:dyDescent="0.25">
      <c r="A319" s="59">
        <v>44469.520833333336</v>
      </c>
      <c r="B319" s="60" t="s">
        <v>5588</v>
      </c>
      <c r="C319" s="60">
        <v>295</v>
      </c>
      <c r="D319" s="60" t="s">
        <v>27</v>
      </c>
      <c r="E319" s="60" t="s">
        <v>5034</v>
      </c>
      <c r="F319" s="60" t="s">
        <v>3615</v>
      </c>
      <c r="G319" s="60" t="s">
        <v>5603</v>
      </c>
      <c r="H319" s="60" t="s">
        <v>5604</v>
      </c>
      <c r="I319" s="60" t="s">
        <v>5039</v>
      </c>
      <c r="J319" s="60" t="s">
        <v>5605</v>
      </c>
      <c r="K319" s="60">
        <v>5</v>
      </c>
      <c r="L319" s="60">
        <v>4</v>
      </c>
      <c r="M319" s="60">
        <v>5</v>
      </c>
    </row>
    <row r="320" spans="1:13" ht="30" x14ac:dyDescent="0.25">
      <c r="A320" s="59">
        <v>44470.5</v>
      </c>
      <c r="B320" s="60" t="s">
        <v>5002</v>
      </c>
      <c r="C320" s="60">
        <v>297</v>
      </c>
      <c r="D320" s="60" t="s">
        <v>27</v>
      </c>
      <c r="E320" s="60" t="s">
        <v>5034</v>
      </c>
      <c r="F320" s="60" t="s">
        <v>180</v>
      </c>
      <c r="G320" s="60" t="s">
        <v>5600</v>
      </c>
      <c r="H320" s="60" t="s">
        <v>5601</v>
      </c>
      <c r="I320" s="60" t="s">
        <v>5039</v>
      </c>
      <c r="J320" s="60" t="s">
        <v>5602</v>
      </c>
      <c r="K320" s="60">
        <v>2</v>
      </c>
      <c r="L320" s="60">
        <v>2</v>
      </c>
      <c r="M320" s="60">
        <v>3</v>
      </c>
    </row>
    <row r="321" spans="1:13" ht="30" x14ac:dyDescent="0.25">
      <c r="A321" s="59">
        <v>44470.583333333336</v>
      </c>
      <c r="B321" s="60" t="s">
        <v>4815</v>
      </c>
      <c r="C321" s="60">
        <v>310</v>
      </c>
      <c r="D321" s="60" t="s">
        <v>27</v>
      </c>
      <c r="E321" s="60" t="s">
        <v>5034</v>
      </c>
      <c r="F321" s="60" t="s">
        <v>32</v>
      </c>
      <c r="G321" s="60" t="s">
        <v>5109</v>
      </c>
      <c r="H321" s="60" t="s">
        <v>5003</v>
      </c>
      <c r="I321" s="60" t="s">
        <v>5042</v>
      </c>
      <c r="J321" s="60" t="s">
        <v>5043</v>
      </c>
      <c r="K321" s="60">
        <v>4</v>
      </c>
      <c r="L321" s="60">
        <v>4</v>
      </c>
      <c r="M321" s="60">
        <v>4</v>
      </c>
    </row>
    <row r="322" spans="1:13" ht="60" x14ac:dyDescent="0.25">
      <c r="A322" s="59">
        <v>44473.625</v>
      </c>
      <c r="B322" s="60" t="s">
        <v>4998</v>
      </c>
      <c r="C322" s="60">
        <v>302</v>
      </c>
      <c r="D322" s="60" t="s">
        <v>27</v>
      </c>
      <c r="E322" s="60" t="s">
        <v>5034</v>
      </c>
      <c r="F322" s="60" t="s">
        <v>3615</v>
      </c>
      <c r="G322" s="60" t="s">
        <v>5537</v>
      </c>
      <c r="H322" s="60" t="s">
        <v>1863</v>
      </c>
      <c r="I322" s="60" t="s">
        <v>5039</v>
      </c>
      <c r="J322" s="60" t="s">
        <v>5606</v>
      </c>
      <c r="K322" s="60">
        <v>3</v>
      </c>
      <c r="L322" s="60">
        <v>3</v>
      </c>
      <c r="M322" s="60">
        <v>4</v>
      </c>
    </row>
    <row r="323" spans="1:13" ht="30" x14ac:dyDescent="0.25">
      <c r="A323" s="59">
        <v>44474.479166666664</v>
      </c>
      <c r="B323" s="60" t="s">
        <v>5426</v>
      </c>
      <c r="C323" s="60">
        <v>301</v>
      </c>
      <c r="D323" s="60" t="s">
        <v>27</v>
      </c>
      <c r="E323" s="60" t="s">
        <v>5034</v>
      </c>
      <c r="F323" s="60" t="s">
        <v>180</v>
      </c>
      <c r="G323" s="60" t="s">
        <v>5607</v>
      </c>
      <c r="H323" s="60" t="s">
        <v>5608</v>
      </c>
      <c r="I323" s="60" t="s">
        <v>5039</v>
      </c>
      <c r="J323" s="60" t="s">
        <v>5267</v>
      </c>
      <c r="K323" s="60">
        <v>3</v>
      </c>
      <c r="L323" s="60">
        <v>3</v>
      </c>
      <c r="M323" s="60">
        <v>3</v>
      </c>
    </row>
    <row r="324" spans="1:13" ht="30" x14ac:dyDescent="0.25">
      <c r="A324" s="59">
        <v>44475.416666666664</v>
      </c>
      <c r="B324" s="60" t="s">
        <v>4742</v>
      </c>
      <c r="C324" s="60">
        <v>304</v>
      </c>
      <c r="D324" s="60" t="s">
        <v>27</v>
      </c>
      <c r="E324" s="60" t="s">
        <v>5034</v>
      </c>
      <c r="F324" s="60" t="s">
        <v>4716</v>
      </c>
      <c r="G324" s="60" t="s">
        <v>5609</v>
      </c>
      <c r="H324" s="60" t="s">
        <v>5610</v>
      </c>
      <c r="I324" s="60" t="s">
        <v>5042</v>
      </c>
      <c r="J324" s="60" t="s">
        <v>5333</v>
      </c>
      <c r="K324" s="60">
        <v>4</v>
      </c>
      <c r="L324" s="60">
        <v>4</v>
      </c>
      <c r="M324" s="60">
        <v>4</v>
      </c>
    </row>
    <row r="325" spans="1:13" x14ac:dyDescent="0.25">
      <c r="A325" s="59">
        <v>44475.5</v>
      </c>
      <c r="B325" s="60" t="s">
        <v>4998</v>
      </c>
      <c r="C325" s="60">
        <v>307</v>
      </c>
      <c r="D325" s="60" t="s">
        <v>27</v>
      </c>
      <c r="E325" s="60" t="s">
        <v>5034</v>
      </c>
      <c r="F325" s="60" t="s">
        <v>32</v>
      </c>
      <c r="G325" s="60" t="s">
        <v>5611</v>
      </c>
      <c r="H325" s="60" t="s">
        <v>5612</v>
      </c>
      <c r="I325" s="60" t="s">
        <v>5039</v>
      </c>
      <c r="J325" s="60" t="s">
        <v>5043</v>
      </c>
      <c r="K325" s="60">
        <v>4</v>
      </c>
      <c r="L325" s="60">
        <v>4</v>
      </c>
      <c r="M325" s="60">
        <v>4</v>
      </c>
    </row>
    <row r="326" spans="1:13" ht="30" x14ac:dyDescent="0.25">
      <c r="A326" s="59">
        <v>44475.458333333336</v>
      </c>
      <c r="B326" s="60" t="s">
        <v>4742</v>
      </c>
      <c r="C326" s="60">
        <v>303</v>
      </c>
      <c r="D326" s="60" t="s">
        <v>27</v>
      </c>
      <c r="E326" s="60" t="s">
        <v>5034</v>
      </c>
      <c r="F326" s="60" t="s">
        <v>4716</v>
      </c>
      <c r="G326" s="60" t="s">
        <v>5613</v>
      </c>
      <c r="H326" s="60" t="s">
        <v>4927</v>
      </c>
      <c r="I326" s="60" t="s">
        <v>5039</v>
      </c>
      <c r="J326" s="60" t="s">
        <v>5614</v>
      </c>
      <c r="K326" s="60">
        <v>4</v>
      </c>
      <c r="L326" s="60">
        <v>4</v>
      </c>
      <c r="M326" s="60">
        <v>4</v>
      </c>
    </row>
    <row r="327" spans="1:13" x14ac:dyDescent="0.25">
      <c r="A327" s="59">
        <v>44475.583333333336</v>
      </c>
      <c r="B327" s="60" t="s">
        <v>4887</v>
      </c>
      <c r="C327" s="60">
        <v>308</v>
      </c>
      <c r="D327" s="60" t="s">
        <v>27</v>
      </c>
      <c r="E327" s="60" t="s">
        <v>5034</v>
      </c>
      <c r="F327" s="60" t="s">
        <v>32</v>
      </c>
      <c r="G327" s="60" t="s">
        <v>5615</v>
      </c>
      <c r="H327" s="60" t="s">
        <v>5616</v>
      </c>
      <c r="I327" s="60" t="s">
        <v>5039</v>
      </c>
      <c r="J327" s="60" t="s">
        <v>4926</v>
      </c>
      <c r="K327" s="60">
        <v>4</v>
      </c>
      <c r="L327" s="60">
        <v>4</v>
      </c>
      <c r="M327" s="60">
        <v>4</v>
      </c>
    </row>
    <row r="328" spans="1:13" ht="45" x14ac:dyDescent="0.25">
      <c r="A328" s="59">
        <v>44475.625</v>
      </c>
      <c r="B328" s="60" t="s">
        <v>4998</v>
      </c>
      <c r="C328" s="60">
        <v>306</v>
      </c>
      <c r="D328" s="60" t="s">
        <v>27</v>
      </c>
      <c r="E328" s="60" t="s">
        <v>5034</v>
      </c>
      <c r="F328" s="60" t="s">
        <v>3615</v>
      </c>
      <c r="G328" s="60" t="s">
        <v>5617</v>
      </c>
      <c r="H328" s="60" t="s">
        <v>256</v>
      </c>
      <c r="I328" s="60" t="s">
        <v>5039</v>
      </c>
      <c r="J328" s="60" t="s">
        <v>5618</v>
      </c>
      <c r="K328" s="60">
        <v>3</v>
      </c>
      <c r="L328" s="60">
        <v>3</v>
      </c>
      <c r="M328" s="60">
        <v>3</v>
      </c>
    </row>
    <row r="329" spans="1:13" ht="30" x14ac:dyDescent="0.25">
      <c r="A329" s="59">
        <v>44475.760416666664</v>
      </c>
      <c r="B329" s="60" t="s">
        <v>4998</v>
      </c>
      <c r="C329" s="60">
        <v>305</v>
      </c>
      <c r="D329" s="60" t="s">
        <v>49</v>
      </c>
      <c r="E329" s="60" t="s">
        <v>5756</v>
      </c>
      <c r="F329" s="60" t="s">
        <v>3615</v>
      </c>
      <c r="G329" s="60" t="s">
        <v>5617</v>
      </c>
      <c r="H329" s="60" t="s">
        <v>256</v>
      </c>
      <c r="I329" s="60" t="s">
        <v>5036</v>
      </c>
      <c r="J329" s="60" t="s">
        <v>6131</v>
      </c>
      <c r="K329" s="60"/>
      <c r="L329" s="60"/>
      <c r="M329" s="60"/>
    </row>
    <row r="330" spans="1:13" ht="30" x14ac:dyDescent="0.25">
      <c r="A330" s="59">
        <v>44476.583333333336</v>
      </c>
      <c r="B330" s="60" t="s">
        <v>5001</v>
      </c>
      <c r="C330" s="60">
        <v>315</v>
      </c>
      <c r="D330" s="60" t="s">
        <v>27</v>
      </c>
      <c r="E330" s="60" t="s">
        <v>5034</v>
      </c>
      <c r="F330" s="60" t="s">
        <v>180</v>
      </c>
      <c r="G330" s="60" t="s">
        <v>5619</v>
      </c>
      <c r="H330" s="60" t="s">
        <v>5620</v>
      </c>
      <c r="I330" s="60" t="s">
        <v>5036</v>
      </c>
      <c r="J330" s="60" t="s">
        <v>5267</v>
      </c>
      <c r="K330" s="60">
        <v>3</v>
      </c>
      <c r="L330" s="60">
        <v>3</v>
      </c>
      <c r="M330" s="60">
        <v>3</v>
      </c>
    </row>
    <row r="331" spans="1:13" x14ac:dyDescent="0.25">
      <c r="A331" s="59">
        <v>44477.5</v>
      </c>
      <c r="B331" s="60" t="s">
        <v>4998</v>
      </c>
      <c r="C331" s="60">
        <v>309</v>
      </c>
      <c r="D331" s="60" t="s">
        <v>27</v>
      </c>
      <c r="E331" s="60" t="s">
        <v>5034</v>
      </c>
      <c r="F331" s="60" t="s">
        <v>32</v>
      </c>
      <c r="G331" s="60" t="s">
        <v>5621</v>
      </c>
      <c r="H331" s="60" t="s">
        <v>5006</v>
      </c>
      <c r="I331" s="60" t="s">
        <v>5039</v>
      </c>
      <c r="J331" s="60" t="s">
        <v>5048</v>
      </c>
      <c r="K331" s="60">
        <v>4</v>
      </c>
      <c r="L331" s="60">
        <v>4</v>
      </c>
      <c r="M331" s="60">
        <v>4</v>
      </c>
    </row>
    <row r="332" spans="1:13" ht="30" x14ac:dyDescent="0.25">
      <c r="A332" s="59">
        <v>44477.541666666664</v>
      </c>
      <c r="B332" s="60" t="s">
        <v>4689</v>
      </c>
      <c r="C332" s="60">
        <v>311</v>
      </c>
      <c r="D332" s="60" t="s">
        <v>27</v>
      </c>
      <c r="E332" s="60" t="s">
        <v>5034</v>
      </c>
      <c r="F332" s="60" t="s">
        <v>4716</v>
      </c>
      <c r="G332" s="60" t="s">
        <v>5609</v>
      </c>
      <c r="H332" s="60" t="s">
        <v>5610</v>
      </c>
      <c r="I332" s="60" t="s">
        <v>5039</v>
      </c>
      <c r="J332" s="60" t="s">
        <v>5622</v>
      </c>
      <c r="K332" s="60">
        <v>4</v>
      </c>
      <c r="L332" s="60">
        <v>4</v>
      </c>
      <c r="M332" s="60">
        <v>4</v>
      </c>
    </row>
    <row r="333" spans="1:13" ht="90" x14ac:dyDescent="0.25">
      <c r="A333" s="59">
        <v>44480.697916666664</v>
      </c>
      <c r="B333" s="60" t="s">
        <v>5001</v>
      </c>
      <c r="C333" s="60">
        <v>312</v>
      </c>
      <c r="D333" s="60" t="s">
        <v>27</v>
      </c>
      <c r="E333" s="60" t="s">
        <v>5034</v>
      </c>
      <c r="F333" s="60" t="s">
        <v>3615</v>
      </c>
      <c r="G333" s="60" t="s">
        <v>5623</v>
      </c>
      <c r="H333" s="60" t="s">
        <v>5624</v>
      </c>
      <c r="I333" s="60" t="s">
        <v>5039</v>
      </c>
      <c r="J333" s="60" t="s">
        <v>5625</v>
      </c>
      <c r="K333" s="60">
        <v>3</v>
      </c>
      <c r="L333" s="60">
        <v>3</v>
      </c>
      <c r="M333" s="60">
        <v>3</v>
      </c>
    </row>
    <row r="334" spans="1:13" ht="30" x14ac:dyDescent="0.25">
      <c r="A334" s="59">
        <v>44481.541666666664</v>
      </c>
      <c r="B334" s="60" t="s">
        <v>5001</v>
      </c>
      <c r="C334" s="60">
        <v>316</v>
      </c>
      <c r="D334" s="60" t="s">
        <v>27</v>
      </c>
      <c r="E334" s="60" t="s">
        <v>5034</v>
      </c>
      <c r="F334" s="60" t="s">
        <v>180</v>
      </c>
      <c r="G334" s="60" t="s">
        <v>5626</v>
      </c>
      <c r="H334" s="60" t="s">
        <v>5627</v>
      </c>
      <c r="I334" s="60" t="s">
        <v>5036</v>
      </c>
      <c r="J334" s="60" t="s">
        <v>5267</v>
      </c>
      <c r="K334" s="60">
        <v>3</v>
      </c>
      <c r="L334" s="60">
        <v>3</v>
      </c>
      <c r="M334" s="60">
        <v>3</v>
      </c>
    </row>
    <row r="335" spans="1:13" ht="30" x14ac:dyDescent="0.25">
      <c r="A335" s="59">
        <v>44483.458333333336</v>
      </c>
      <c r="B335" s="60" t="s">
        <v>5001</v>
      </c>
      <c r="C335" s="60">
        <v>321</v>
      </c>
      <c r="D335" s="60" t="s">
        <v>27</v>
      </c>
      <c r="E335" s="60" t="s">
        <v>5034</v>
      </c>
      <c r="F335" s="60" t="s">
        <v>3615</v>
      </c>
      <c r="G335" s="60" t="s">
        <v>5537</v>
      </c>
      <c r="H335" s="60" t="s">
        <v>1863</v>
      </c>
      <c r="I335" s="60" t="s">
        <v>5042</v>
      </c>
      <c r="J335" s="60" t="s">
        <v>5629</v>
      </c>
      <c r="K335" s="60">
        <v>3</v>
      </c>
      <c r="L335" s="60">
        <v>3</v>
      </c>
      <c r="M335" s="60">
        <v>3</v>
      </c>
    </row>
    <row r="336" spans="1:13" ht="30" x14ac:dyDescent="0.25">
      <c r="A336" s="59">
        <v>44483.458333333336</v>
      </c>
      <c r="B336" s="60" t="s">
        <v>5001</v>
      </c>
      <c r="C336" s="60">
        <v>313</v>
      </c>
      <c r="D336" s="60" t="s">
        <v>27</v>
      </c>
      <c r="E336" s="60" t="s">
        <v>5034</v>
      </c>
      <c r="F336" s="60" t="s">
        <v>3615</v>
      </c>
      <c r="G336" s="60" t="s">
        <v>5537</v>
      </c>
      <c r="H336" s="60" t="s">
        <v>1863</v>
      </c>
      <c r="I336" s="60" t="s">
        <v>5039</v>
      </c>
      <c r="J336" s="60" t="s">
        <v>5628</v>
      </c>
      <c r="K336" s="60">
        <v>3</v>
      </c>
      <c r="L336" s="60">
        <v>3</v>
      </c>
      <c r="M336" s="60">
        <v>3</v>
      </c>
    </row>
    <row r="337" spans="1:13" ht="30" x14ac:dyDescent="0.25">
      <c r="A337" s="59">
        <v>44483.59375</v>
      </c>
      <c r="B337" s="60" t="s">
        <v>4998</v>
      </c>
      <c r="C337" s="60">
        <v>317</v>
      </c>
      <c r="D337" s="60" t="s">
        <v>27</v>
      </c>
      <c r="E337" s="60" t="s">
        <v>5034</v>
      </c>
      <c r="F337" s="60" t="s">
        <v>180</v>
      </c>
      <c r="G337" s="60" t="s">
        <v>5630</v>
      </c>
      <c r="H337" s="60" t="s">
        <v>5631</v>
      </c>
      <c r="I337" s="60" t="s">
        <v>5036</v>
      </c>
      <c r="J337" s="60" t="s">
        <v>5267</v>
      </c>
      <c r="K337" s="60">
        <v>3</v>
      </c>
      <c r="L337" s="60">
        <v>3</v>
      </c>
      <c r="M337" s="60">
        <v>3</v>
      </c>
    </row>
    <row r="338" spans="1:13" ht="30" x14ac:dyDescent="0.25">
      <c r="A338" s="59">
        <v>44485.479166666664</v>
      </c>
      <c r="B338" s="60" t="s">
        <v>4998</v>
      </c>
      <c r="C338" s="60">
        <v>318</v>
      </c>
      <c r="D338" s="60" t="s">
        <v>27</v>
      </c>
      <c r="E338" s="60" t="s">
        <v>5034</v>
      </c>
      <c r="F338" s="60" t="s">
        <v>180</v>
      </c>
      <c r="G338" s="60" t="s">
        <v>5632</v>
      </c>
      <c r="H338" s="60" t="s">
        <v>5633</v>
      </c>
      <c r="I338" s="60" t="s">
        <v>5036</v>
      </c>
      <c r="J338" s="60" t="s">
        <v>5634</v>
      </c>
      <c r="K338" s="60">
        <v>3</v>
      </c>
      <c r="L338" s="60">
        <v>3</v>
      </c>
      <c r="M338" s="60">
        <v>3</v>
      </c>
    </row>
    <row r="339" spans="1:13" ht="90" x14ac:dyDescent="0.25">
      <c r="A339" s="59">
        <v>44487.458333333336</v>
      </c>
      <c r="B339" s="60" t="s">
        <v>5425</v>
      </c>
      <c r="C339" s="60">
        <v>314</v>
      </c>
      <c r="D339" s="60" t="s">
        <v>27</v>
      </c>
      <c r="E339" s="60" t="s">
        <v>5034</v>
      </c>
      <c r="F339" s="60" t="s">
        <v>3615</v>
      </c>
      <c r="G339" s="60" t="s">
        <v>5635</v>
      </c>
      <c r="H339" s="60" t="s">
        <v>5636</v>
      </c>
      <c r="I339" s="60" t="s">
        <v>5036</v>
      </c>
      <c r="J339" s="60" t="s">
        <v>5637</v>
      </c>
      <c r="K339" s="60">
        <v>3</v>
      </c>
      <c r="L339" s="60">
        <v>3</v>
      </c>
      <c r="M339" s="60">
        <v>2</v>
      </c>
    </row>
    <row r="340" spans="1:13" ht="30" x14ac:dyDescent="0.25">
      <c r="A340" s="59">
        <v>44487.541666666664</v>
      </c>
      <c r="B340" s="60" t="s">
        <v>4998</v>
      </c>
      <c r="C340" s="60">
        <v>328</v>
      </c>
      <c r="D340" s="60" t="s">
        <v>27</v>
      </c>
      <c r="E340" s="60" t="s">
        <v>5034</v>
      </c>
      <c r="F340" s="60" t="s">
        <v>180</v>
      </c>
      <c r="G340" s="60" t="s">
        <v>5638</v>
      </c>
      <c r="H340" s="60" t="s">
        <v>5639</v>
      </c>
      <c r="I340" s="60" t="s">
        <v>5036</v>
      </c>
      <c r="J340" s="60" t="s">
        <v>5267</v>
      </c>
      <c r="K340" s="60">
        <v>3</v>
      </c>
      <c r="L340" s="60">
        <v>3</v>
      </c>
      <c r="M340" s="60">
        <v>3</v>
      </c>
    </row>
    <row r="341" spans="1:13" ht="30" x14ac:dyDescent="0.25">
      <c r="A341" s="59">
        <v>44489.520833333336</v>
      </c>
      <c r="B341" s="60" t="s">
        <v>5001</v>
      </c>
      <c r="C341" s="60">
        <v>319</v>
      </c>
      <c r="D341" s="60" t="s">
        <v>27</v>
      </c>
      <c r="E341" s="60" t="s">
        <v>5034</v>
      </c>
      <c r="F341" s="60" t="s">
        <v>180</v>
      </c>
      <c r="G341" s="60" t="s">
        <v>5640</v>
      </c>
      <c r="H341" s="60" t="s">
        <v>5641</v>
      </c>
      <c r="I341" s="60" t="s">
        <v>5036</v>
      </c>
      <c r="J341" s="60" t="s">
        <v>5267</v>
      </c>
      <c r="K341" s="60">
        <v>3</v>
      </c>
      <c r="L341" s="60">
        <v>3</v>
      </c>
      <c r="M341" s="60">
        <v>3</v>
      </c>
    </row>
    <row r="342" spans="1:13" ht="30" x14ac:dyDescent="0.25">
      <c r="A342" s="59">
        <v>44490.458333333336</v>
      </c>
      <c r="B342" s="60" t="s">
        <v>5642</v>
      </c>
      <c r="C342" s="60">
        <v>324</v>
      </c>
      <c r="D342" s="60" t="s">
        <v>27</v>
      </c>
      <c r="E342" s="60" t="s">
        <v>5034</v>
      </c>
      <c r="F342" s="60" t="s">
        <v>3615</v>
      </c>
      <c r="G342" s="60" t="s">
        <v>5643</v>
      </c>
      <c r="H342" s="60" t="s">
        <v>5644</v>
      </c>
      <c r="I342" s="60" t="s">
        <v>5039</v>
      </c>
      <c r="J342" s="60" t="s">
        <v>5645</v>
      </c>
      <c r="K342" s="60">
        <v>5</v>
      </c>
      <c r="L342" s="60">
        <v>3</v>
      </c>
      <c r="M342" s="60">
        <v>3</v>
      </c>
    </row>
    <row r="343" spans="1:13" ht="30" x14ac:dyDescent="0.25">
      <c r="A343" s="59">
        <v>44490.5</v>
      </c>
      <c r="B343" s="60" t="s">
        <v>5642</v>
      </c>
      <c r="C343" s="60">
        <v>322</v>
      </c>
      <c r="D343" s="60" t="s">
        <v>27</v>
      </c>
      <c r="E343" s="60" t="s">
        <v>5034</v>
      </c>
      <c r="F343" s="60" t="s">
        <v>3615</v>
      </c>
      <c r="G343" s="60" t="s">
        <v>5646</v>
      </c>
      <c r="H343" s="60" t="s">
        <v>4893</v>
      </c>
      <c r="I343" s="60" t="s">
        <v>5039</v>
      </c>
      <c r="J343" s="60" t="s">
        <v>5647</v>
      </c>
      <c r="K343" s="60">
        <v>5</v>
      </c>
      <c r="L343" s="60">
        <v>3</v>
      </c>
      <c r="M343" s="60">
        <v>3</v>
      </c>
    </row>
    <row r="344" spans="1:13" ht="30" x14ac:dyDescent="0.25">
      <c r="A344" s="59">
        <v>44490.583333333336</v>
      </c>
      <c r="B344" s="60" t="s">
        <v>5469</v>
      </c>
      <c r="C344" s="60">
        <v>329</v>
      </c>
      <c r="D344" s="60" t="s">
        <v>27</v>
      </c>
      <c r="E344" s="60" t="s">
        <v>5034</v>
      </c>
      <c r="F344" s="60" t="s">
        <v>180</v>
      </c>
      <c r="G344" s="60" t="s">
        <v>5648</v>
      </c>
      <c r="H344" s="60" t="s">
        <v>5649</v>
      </c>
      <c r="I344" s="60" t="s">
        <v>5039</v>
      </c>
      <c r="J344" s="60" t="s">
        <v>5650</v>
      </c>
      <c r="K344" s="60">
        <v>3</v>
      </c>
      <c r="L344" s="60">
        <v>3</v>
      </c>
      <c r="M344" s="60">
        <v>3</v>
      </c>
    </row>
    <row r="345" spans="1:13" ht="30" x14ac:dyDescent="0.25">
      <c r="A345" s="59">
        <v>44490.604166666664</v>
      </c>
      <c r="B345" s="60" t="s">
        <v>5469</v>
      </c>
      <c r="C345" s="60">
        <v>320</v>
      </c>
      <c r="D345" s="60" t="s">
        <v>27</v>
      </c>
      <c r="E345" s="60" t="s">
        <v>5034</v>
      </c>
      <c r="F345" s="60" t="s">
        <v>180</v>
      </c>
      <c r="G345" s="60" t="s">
        <v>5651</v>
      </c>
      <c r="H345" s="60" t="s">
        <v>5652</v>
      </c>
      <c r="I345" s="60" t="s">
        <v>5036</v>
      </c>
      <c r="J345" s="60" t="s">
        <v>5267</v>
      </c>
      <c r="K345" s="60">
        <v>3</v>
      </c>
      <c r="L345" s="60">
        <v>3</v>
      </c>
      <c r="M345" s="60">
        <v>3</v>
      </c>
    </row>
    <row r="346" spans="1:13" ht="30" x14ac:dyDescent="0.25">
      <c r="A346" s="59">
        <v>44490.635416666664</v>
      </c>
      <c r="B346" s="60" t="s">
        <v>5642</v>
      </c>
      <c r="C346" s="60">
        <v>323</v>
      </c>
      <c r="D346" s="60" t="s">
        <v>27</v>
      </c>
      <c r="E346" s="60" t="s">
        <v>5034</v>
      </c>
      <c r="F346" s="60" t="s">
        <v>3615</v>
      </c>
      <c r="G346" s="60" t="s">
        <v>5653</v>
      </c>
      <c r="H346" s="60" t="s">
        <v>5654</v>
      </c>
      <c r="I346" s="60" t="s">
        <v>5039</v>
      </c>
      <c r="J346" s="60" t="s">
        <v>5645</v>
      </c>
      <c r="K346" s="60">
        <v>5</v>
      </c>
      <c r="L346" s="60">
        <v>3</v>
      </c>
      <c r="M346" s="60">
        <v>3</v>
      </c>
    </row>
    <row r="347" spans="1:13" ht="30" x14ac:dyDescent="0.25">
      <c r="A347" s="59">
        <v>44491.333333333336</v>
      </c>
      <c r="B347" s="60" t="s">
        <v>5642</v>
      </c>
      <c r="C347" s="60">
        <v>330</v>
      </c>
      <c r="D347" s="60" t="s">
        <v>27</v>
      </c>
      <c r="E347" s="60" t="s">
        <v>5034</v>
      </c>
      <c r="F347" s="60" t="s">
        <v>180</v>
      </c>
      <c r="G347" s="60" t="s">
        <v>5655</v>
      </c>
      <c r="H347" s="60" t="s">
        <v>5656</v>
      </c>
      <c r="I347" s="60" t="s">
        <v>5042</v>
      </c>
      <c r="J347" s="60" t="s">
        <v>5657</v>
      </c>
      <c r="K347" s="60">
        <v>2</v>
      </c>
      <c r="L347" s="60">
        <v>3</v>
      </c>
      <c r="M347" s="60">
        <v>3</v>
      </c>
    </row>
    <row r="348" spans="1:13" ht="30" x14ac:dyDescent="0.25">
      <c r="A348" s="59">
        <v>44491.4375</v>
      </c>
      <c r="B348" s="60" t="s">
        <v>4998</v>
      </c>
      <c r="C348" s="60">
        <v>332</v>
      </c>
      <c r="D348" s="60" t="s">
        <v>27</v>
      </c>
      <c r="E348" s="60" t="s">
        <v>5034</v>
      </c>
      <c r="F348" s="60" t="s">
        <v>180</v>
      </c>
      <c r="G348" s="60" t="s">
        <v>5362</v>
      </c>
      <c r="H348" s="60" t="s">
        <v>5363</v>
      </c>
      <c r="I348" s="60" t="s">
        <v>5042</v>
      </c>
      <c r="J348" s="60" t="s">
        <v>5658</v>
      </c>
      <c r="K348" s="60">
        <v>2</v>
      </c>
      <c r="L348" s="60">
        <v>3</v>
      </c>
      <c r="M348" s="60">
        <v>3</v>
      </c>
    </row>
    <row r="349" spans="1:13" ht="30" x14ac:dyDescent="0.25">
      <c r="A349" s="59">
        <v>44491.541666666664</v>
      </c>
      <c r="B349" s="60" t="s">
        <v>4998</v>
      </c>
      <c r="C349" s="60">
        <v>331</v>
      </c>
      <c r="D349" s="60" t="s">
        <v>27</v>
      </c>
      <c r="E349" s="60" t="s">
        <v>5034</v>
      </c>
      <c r="F349" s="60" t="s">
        <v>180</v>
      </c>
      <c r="G349" s="60" t="s">
        <v>5659</v>
      </c>
      <c r="H349" s="60" t="s">
        <v>5660</v>
      </c>
      <c r="I349" s="60" t="s">
        <v>5039</v>
      </c>
      <c r="J349" s="60" t="s">
        <v>5661</v>
      </c>
      <c r="K349" s="60">
        <v>3</v>
      </c>
      <c r="L349" s="60">
        <v>3</v>
      </c>
      <c r="M349" s="60">
        <v>3</v>
      </c>
    </row>
    <row r="350" spans="1:13" ht="30" x14ac:dyDescent="0.25">
      <c r="A350" s="59">
        <v>44492.354166666664</v>
      </c>
      <c r="B350" s="60" t="s">
        <v>5446</v>
      </c>
      <c r="C350" s="60">
        <v>325</v>
      </c>
      <c r="D350" s="60" t="s">
        <v>27</v>
      </c>
      <c r="E350" s="60" t="s">
        <v>5034</v>
      </c>
      <c r="F350" s="60" t="s">
        <v>3615</v>
      </c>
      <c r="G350" s="60" t="s">
        <v>5662</v>
      </c>
      <c r="H350" s="60" t="s">
        <v>119</v>
      </c>
      <c r="I350" s="60" t="s">
        <v>5039</v>
      </c>
      <c r="J350" s="60" t="s">
        <v>5663</v>
      </c>
      <c r="K350" s="60">
        <v>4</v>
      </c>
      <c r="L350" s="60">
        <v>4</v>
      </c>
      <c r="M350" s="60">
        <v>4</v>
      </c>
    </row>
    <row r="351" spans="1:13" ht="60" x14ac:dyDescent="0.25">
      <c r="A351" s="59">
        <v>44492.395833333336</v>
      </c>
      <c r="B351" s="60" t="s">
        <v>5469</v>
      </c>
      <c r="C351" s="60">
        <v>326</v>
      </c>
      <c r="D351" s="60" t="s">
        <v>27</v>
      </c>
      <c r="E351" s="60" t="s">
        <v>5034</v>
      </c>
      <c r="F351" s="60" t="s">
        <v>3615</v>
      </c>
      <c r="G351" s="60" t="s">
        <v>5664</v>
      </c>
      <c r="H351" s="60" t="s">
        <v>5665</v>
      </c>
      <c r="I351" s="60" t="s">
        <v>5036</v>
      </c>
      <c r="J351" s="60" t="s">
        <v>5666</v>
      </c>
      <c r="K351" s="60">
        <v>3</v>
      </c>
      <c r="L351" s="60">
        <v>3</v>
      </c>
      <c r="M351" s="60">
        <v>3</v>
      </c>
    </row>
    <row r="352" spans="1:13" x14ac:dyDescent="0.25">
      <c r="A352" s="59">
        <v>44492.5</v>
      </c>
      <c r="B352" s="60" t="s">
        <v>5446</v>
      </c>
      <c r="C352" s="60">
        <v>327</v>
      </c>
      <c r="D352" s="60" t="s">
        <v>27</v>
      </c>
      <c r="E352" s="60" t="s">
        <v>5034</v>
      </c>
      <c r="F352" s="60" t="s">
        <v>32</v>
      </c>
      <c r="G352" s="60" t="s">
        <v>5667</v>
      </c>
      <c r="H352" s="60" t="s">
        <v>5668</v>
      </c>
      <c r="I352" s="60" t="s">
        <v>5036</v>
      </c>
      <c r="J352" s="60" t="s">
        <v>5048</v>
      </c>
      <c r="K352" s="60">
        <v>4</v>
      </c>
      <c r="L352" s="60">
        <v>4</v>
      </c>
      <c r="M352" s="60">
        <v>4</v>
      </c>
    </row>
    <row r="353" spans="1:13" ht="45" x14ac:dyDescent="0.25">
      <c r="A353" s="59">
        <v>44494.416666666664</v>
      </c>
      <c r="B353" s="60" t="s">
        <v>4998</v>
      </c>
      <c r="C353" s="60">
        <v>333</v>
      </c>
      <c r="D353" s="60" t="s">
        <v>27</v>
      </c>
      <c r="E353" s="60" t="s">
        <v>5034</v>
      </c>
      <c r="F353" s="60" t="s">
        <v>3615</v>
      </c>
      <c r="G353" s="60" t="s">
        <v>5669</v>
      </c>
      <c r="H353" s="60" t="s">
        <v>5670</v>
      </c>
      <c r="I353" s="60" t="s">
        <v>5036</v>
      </c>
      <c r="J353" s="60" t="s">
        <v>5671</v>
      </c>
      <c r="K353" s="60">
        <v>3</v>
      </c>
      <c r="L353" s="60">
        <v>3</v>
      </c>
      <c r="M353" s="60">
        <v>3</v>
      </c>
    </row>
    <row r="354" spans="1:13" ht="45" x14ac:dyDescent="0.25">
      <c r="A354" s="59">
        <v>44494.666666666664</v>
      </c>
      <c r="B354" s="60" t="s">
        <v>5469</v>
      </c>
      <c r="C354" s="60">
        <v>334</v>
      </c>
      <c r="D354" s="60" t="s">
        <v>27</v>
      </c>
      <c r="E354" s="60" t="s">
        <v>5034</v>
      </c>
      <c r="F354" s="60" t="s">
        <v>3615</v>
      </c>
      <c r="G354" s="60" t="s">
        <v>5672</v>
      </c>
      <c r="H354" s="60" t="s">
        <v>5673</v>
      </c>
      <c r="I354" s="60" t="s">
        <v>5039</v>
      </c>
      <c r="J354" s="60" t="s">
        <v>5674</v>
      </c>
      <c r="K354" s="60">
        <v>3</v>
      </c>
      <c r="L354" s="60">
        <v>2</v>
      </c>
      <c r="M354" s="60">
        <v>2</v>
      </c>
    </row>
    <row r="355" spans="1:13" ht="30" x14ac:dyDescent="0.25">
      <c r="A355" s="59">
        <v>44496.416666666664</v>
      </c>
      <c r="B355" s="60" t="s">
        <v>5474</v>
      </c>
      <c r="C355" s="60">
        <v>335</v>
      </c>
      <c r="D355" s="60" t="s">
        <v>27</v>
      </c>
      <c r="E355" s="60" t="s">
        <v>5034</v>
      </c>
      <c r="F355" s="60" t="s">
        <v>4716</v>
      </c>
      <c r="G355" s="60" t="s">
        <v>5678</v>
      </c>
      <c r="H355" s="60" t="s">
        <v>5679</v>
      </c>
      <c r="I355" s="60" t="s">
        <v>5039</v>
      </c>
      <c r="J355" s="60" t="s">
        <v>5680</v>
      </c>
      <c r="K355" s="60">
        <v>4</v>
      </c>
      <c r="L355" s="60">
        <v>4</v>
      </c>
      <c r="M355" s="60">
        <v>4</v>
      </c>
    </row>
    <row r="356" spans="1:13" ht="45" x14ac:dyDescent="0.25">
      <c r="A356" s="59">
        <v>44496.416666666664</v>
      </c>
      <c r="B356" s="60" t="s">
        <v>5387</v>
      </c>
      <c r="C356" s="60">
        <v>339</v>
      </c>
      <c r="D356" s="60" t="s">
        <v>27</v>
      </c>
      <c r="E356" s="60" t="s">
        <v>5034</v>
      </c>
      <c r="F356" s="60" t="s">
        <v>3615</v>
      </c>
      <c r="G356" s="60" t="s">
        <v>5675</v>
      </c>
      <c r="H356" s="60" t="s">
        <v>5676</v>
      </c>
      <c r="I356" s="60" t="s">
        <v>5039</v>
      </c>
      <c r="J356" s="60" t="s">
        <v>5677</v>
      </c>
      <c r="K356" s="60">
        <v>2</v>
      </c>
      <c r="L356" s="60">
        <v>3</v>
      </c>
      <c r="M356" s="60">
        <v>3</v>
      </c>
    </row>
    <row r="357" spans="1:13" ht="30" x14ac:dyDescent="0.25">
      <c r="A357" s="59">
        <v>44496.427083333336</v>
      </c>
      <c r="B357" s="60" t="s">
        <v>4920</v>
      </c>
      <c r="C357" s="60">
        <v>336</v>
      </c>
      <c r="D357" s="60" t="s">
        <v>27</v>
      </c>
      <c r="E357" s="60" t="s">
        <v>5034</v>
      </c>
      <c r="F357" s="60" t="s">
        <v>4716</v>
      </c>
      <c r="G357" s="60" t="s">
        <v>5678</v>
      </c>
      <c r="H357" s="60" t="s">
        <v>5679</v>
      </c>
      <c r="I357" s="60" t="s">
        <v>5039</v>
      </c>
      <c r="J357" s="60" t="s">
        <v>5681</v>
      </c>
      <c r="K357" s="60">
        <v>4</v>
      </c>
      <c r="L357" s="60">
        <v>4</v>
      </c>
      <c r="M357" s="60">
        <v>4</v>
      </c>
    </row>
    <row r="358" spans="1:13" ht="30" x14ac:dyDescent="0.25">
      <c r="A358" s="59">
        <v>44496.4375</v>
      </c>
      <c r="B358" s="60" t="s">
        <v>4736</v>
      </c>
      <c r="C358" s="60">
        <v>337</v>
      </c>
      <c r="D358" s="60" t="s">
        <v>27</v>
      </c>
      <c r="E358" s="60" t="s">
        <v>5034</v>
      </c>
      <c r="F358" s="60" t="s">
        <v>4716</v>
      </c>
      <c r="G358" s="60" t="s">
        <v>5678</v>
      </c>
      <c r="H358" s="60" t="s">
        <v>5679</v>
      </c>
      <c r="I358" s="60" t="s">
        <v>5039</v>
      </c>
      <c r="J358" s="60" t="s">
        <v>5682</v>
      </c>
      <c r="K358" s="60">
        <v>4</v>
      </c>
      <c r="L358" s="60">
        <v>4</v>
      </c>
      <c r="M358" s="60">
        <v>4</v>
      </c>
    </row>
    <row r="359" spans="1:13" x14ac:dyDescent="0.25">
      <c r="A359" s="59">
        <v>44497.395833333336</v>
      </c>
      <c r="B359" s="60" t="s">
        <v>5020</v>
      </c>
      <c r="C359" s="60">
        <v>338</v>
      </c>
      <c r="D359" s="60" t="s">
        <v>27</v>
      </c>
      <c r="E359" s="60" t="s">
        <v>5034</v>
      </c>
      <c r="F359" s="60" t="s">
        <v>32</v>
      </c>
      <c r="G359" s="60" t="s">
        <v>5683</v>
      </c>
      <c r="H359" s="60" t="s">
        <v>5684</v>
      </c>
      <c r="I359" s="60" t="s">
        <v>5036</v>
      </c>
      <c r="J359" s="60" t="s">
        <v>5685</v>
      </c>
      <c r="K359" s="60">
        <v>1</v>
      </c>
      <c r="L359" s="60">
        <v>1</v>
      </c>
      <c r="M359" s="60">
        <v>1</v>
      </c>
    </row>
    <row r="360" spans="1:13" x14ac:dyDescent="0.25">
      <c r="A360" s="59">
        <v>44498.395833333336</v>
      </c>
      <c r="B360" s="60" t="s">
        <v>5446</v>
      </c>
      <c r="C360" s="60">
        <v>340</v>
      </c>
      <c r="D360" s="60" t="s">
        <v>27</v>
      </c>
      <c r="E360" s="60" t="s">
        <v>5034</v>
      </c>
      <c r="F360" s="60" t="s">
        <v>32</v>
      </c>
      <c r="G360" s="60" t="s">
        <v>5686</v>
      </c>
      <c r="H360" s="60" t="s">
        <v>5687</v>
      </c>
      <c r="I360" s="60" t="s">
        <v>5036</v>
      </c>
      <c r="J360" s="60" t="s">
        <v>5048</v>
      </c>
      <c r="K360" s="60">
        <v>4</v>
      </c>
      <c r="L360" s="60">
        <v>4</v>
      </c>
      <c r="M360" s="60">
        <v>4</v>
      </c>
    </row>
    <row r="361" spans="1:13" ht="30" x14ac:dyDescent="0.25">
      <c r="A361" s="59">
        <v>44499.416666666664</v>
      </c>
      <c r="B361" s="60" t="s">
        <v>5469</v>
      </c>
      <c r="C361" s="60">
        <v>341</v>
      </c>
      <c r="D361" s="60" t="s">
        <v>27</v>
      </c>
      <c r="E361" s="60" t="s">
        <v>5034</v>
      </c>
      <c r="F361" s="60" t="s">
        <v>3615</v>
      </c>
      <c r="G361" s="60" t="s">
        <v>5664</v>
      </c>
      <c r="H361" s="60" t="s">
        <v>5665</v>
      </c>
      <c r="I361" s="60" t="s">
        <v>5042</v>
      </c>
      <c r="J361" s="60" t="s">
        <v>5688</v>
      </c>
      <c r="K361" s="60">
        <v>3</v>
      </c>
      <c r="L361" s="60">
        <v>3</v>
      </c>
      <c r="M361" s="60">
        <v>3</v>
      </c>
    </row>
    <row r="362" spans="1:13" ht="30" x14ac:dyDescent="0.25">
      <c r="A362" s="59">
        <v>44499.416666666664</v>
      </c>
      <c r="B362" s="60" t="s">
        <v>5469</v>
      </c>
      <c r="C362" s="60">
        <v>343</v>
      </c>
      <c r="D362" s="60" t="s">
        <v>27</v>
      </c>
      <c r="E362" s="60" t="s">
        <v>5034</v>
      </c>
      <c r="F362" s="60" t="s">
        <v>3615</v>
      </c>
      <c r="G362" s="60" t="s">
        <v>5664</v>
      </c>
      <c r="H362" s="60" t="s">
        <v>5665</v>
      </c>
      <c r="I362" s="60" t="s">
        <v>5042</v>
      </c>
      <c r="J362" s="60" t="s">
        <v>5689</v>
      </c>
      <c r="K362" s="60">
        <v>3</v>
      </c>
      <c r="L362" s="60">
        <v>3</v>
      </c>
      <c r="M362" s="60">
        <v>3</v>
      </c>
    </row>
    <row r="363" spans="1:13" ht="30" x14ac:dyDescent="0.25">
      <c r="A363" s="59">
        <v>44501.5</v>
      </c>
      <c r="B363" s="60" t="s">
        <v>5469</v>
      </c>
      <c r="C363" s="60">
        <v>345</v>
      </c>
      <c r="D363" s="60" t="s">
        <v>27</v>
      </c>
      <c r="E363" s="60" t="s">
        <v>5034</v>
      </c>
      <c r="F363" s="60" t="s">
        <v>3615</v>
      </c>
      <c r="G363" s="60" t="s">
        <v>5664</v>
      </c>
      <c r="H363" s="60" t="s">
        <v>5665</v>
      </c>
      <c r="I363" s="60" t="s">
        <v>5042</v>
      </c>
      <c r="J363" s="60" t="s">
        <v>5690</v>
      </c>
      <c r="K363" s="60">
        <v>3</v>
      </c>
      <c r="L363" s="60">
        <v>3</v>
      </c>
      <c r="M363" s="60">
        <v>3</v>
      </c>
    </row>
    <row r="364" spans="1:13" ht="45" x14ac:dyDescent="0.25">
      <c r="A364" s="59">
        <v>44502.625</v>
      </c>
      <c r="B364" s="60" t="s">
        <v>5431</v>
      </c>
      <c r="C364" s="60">
        <v>346</v>
      </c>
      <c r="D364" s="60" t="s">
        <v>27</v>
      </c>
      <c r="E364" s="60" t="s">
        <v>5034</v>
      </c>
      <c r="F364" s="60" t="s">
        <v>4716</v>
      </c>
      <c r="G364" s="60" t="s">
        <v>5691</v>
      </c>
      <c r="H364" s="60" t="s">
        <v>5692</v>
      </c>
      <c r="I364" s="60" t="s">
        <v>5039</v>
      </c>
      <c r="J364" s="60" t="s">
        <v>5693</v>
      </c>
      <c r="K364" s="60">
        <v>4</v>
      </c>
      <c r="L364" s="60">
        <v>4</v>
      </c>
      <c r="M364" s="60">
        <v>4</v>
      </c>
    </row>
    <row r="365" spans="1:13" ht="30" x14ac:dyDescent="0.25">
      <c r="A365" s="59">
        <v>44502.666666666664</v>
      </c>
      <c r="B365" s="60" t="s">
        <v>5431</v>
      </c>
      <c r="C365" s="60">
        <v>342</v>
      </c>
      <c r="D365" s="60" t="s">
        <v>49</v>
      </c>
      <c r="E365" s="60" t="s">
        <v>5756</v>
      </c>
      <c r="F365" s="60" t="s">
        <v>4716</v>
      </c>
      <c r="G365" s="60" t="s">
        <v>6132</v>
      </c>
      <c r="H365" s="60" t="s">
        <v>6133</v>
      </c>
      <c r="I365" s="60" t="s">
        <v>5036</v>
      </c>
      <c r="J365" s="60" t="s">
        <v>6134</v>
      </c>
      <c r="K365" s="60"/>
      <c r="L365" s="60"/>
      <c r="M365" s="60"/>
    </row>
    <row r="366" spans="1:13" ht="60" x14ac:dyDescent="0.25">
      <c r="A366" s="59">
        <v>44502.708333333336</v>
      </c>
      <c r="B366" s="60" t="s">
        <v>5431</v>
      </c>
      <c r="C366" s="60">
        <v>344</v>
      </c>
      <c r="D366" s="60" t="s">
        <v>27</v>
      </c>
      <c r="E366" s="60" t="s">
        <v>5034</v>
      </c>
      <c r="F366" s="60" t="s">
        <v>4716</v>
      </c>
      <c r="G366" s="60" t="s">
        <v>5694</v>
      </c>
      <c r="H366" s="60" t="s">
        <v>5695</v>
      </c>
      <c r="I366" s="60" t="s">
        <v>5039</v>
      </c>
      <c r="J366" s="60" t="s">
        <v>5696</v>
      </c>
      <c r="K366" s="60">
        <v>4</v>
      </c>
      <c r="L366" s="60">
        <v>4</v>
      </c>
      <c r="M366" s="60">
        <v>4</v>
      </c>
    </row>
    <row r="367" spans="1:13" ht="45" x14ac:dyDescent="0.25">
      <c r="A367" s="59">
        <v>44505.4375</v>
      </c>
      <c r="B367" s="60" t="s">
        <v>5425</v>
      </c>
      <c r="C367" s="60">
        <v>347</v>
      </c>
      <c r="D367" s="60" t="s">
        <v>27</v>
      </c>
      <c r="E367" s="60" t="s">
        <v>5034</v>
      </c>
      <c r="F367" s="60" t="s">
        <v>4716</v>
      </c>
      <c r="G367" s="60" t="s">
        <v>5697</v>
      </c>
      <c r="H367" s="60" t="s">
        <v>5698</v>
      </c>
      <c r="I367" s="60" t="s">
        <v>5039</v>
      </c>
      <c r="J367" s="60" t="s">
        <v>5699</v>
      </c>
      <c r="K367" s="60">
        <v>4</v>
      </c>
      <c r="L367" s="60">
        <v>4</v>
      </c>
      <c r="M367" s="60">
        <v>4</v>
      </c>
    </row>
    <row r="368" spans="1:13" ht="30" x14ac:dyDescent="0.25">
      <c r="A368" s="59">
        <v>44508.583333333336</v>
      </c>
      <c r="B368" s="60" t="s">
        <v>5440</v>
      </c>
      <c r="C368" s="60">
        <v>348</v>
      </c>
      <c r="D368" s="60" t="s">
        <v>27</v>
      </c>
      <c r="E368" s="60" t="s">
        <v>5034</v>
      </c>
      <c r="F368" s="60" t="s">
        <v>4716</v>
      </c>
      <c r="G368" s="60" t="s">
        <v>6135</v>
      </c>
      <c r="H368" s="60" t="s">
        <v>6136</v>
      </c>
      <c r="I368" s="60" t="s">
        <v>5039</v>
      </c>
      <c r="J368" s="60" t="s">
        <v>6137</v>
      </c>
      <c r="K368" s="60">
        <v>4</v>
      </c>
      <c r="L368" s="60">
        <v>4</v>
      </c>
      <c r="M368" s="60">
        <v>4</v>
      </c>
    </row>
    <row r="369" spans="1:13" ht="30" x14ac:dyDescent="0.25">
      <c r="A369" s="59">
        <v>44508.614583333336</v>
      </c>
      <c r="B369" s="60" t="s">
        <v>5474</v>
      </c>
      <c r="C369" s="60">
        <v>350</v>
      </c>
      <c r="D369" s="60" t="s">
        <v>27</v>
      </c>
      <c r="E369" s="60" t="s">
        <v>5034</v>
      </c>
      <c r="F369" s="60" t="s">
        <v>4716</v>
      </c>
      <c r="G369" s="60" t="s">
        <v>6135</v>
      </c>
      <c r="H369" s="60" t="s">
        <v>6136</v>
      </c>
      <c r="I369" s="60" t="s">
        <v>5039</v>
      </c>
      <c r="J369" s="60" t="s">
        <v>6138</v>
      </c>
      <c r="K369" s="60">
        <v>4</v>
      </c>
      <c r="L369" s="60">
        <v>4</v>
      </c>
      <c r="M369" s="60">
        <v>4</v>
      </c>
    </row>
    <row r="370" spans="1:13" ht="30" x14ac:dyDescent="0.25">
      <c r="A370" s="59">
        <v>44508.65625</v>
      </c>
      <c r="B370" s="60" t="s">
        <v>4736</v>
      </c>
      <c r="C370" s="60">
        <v>350</v>
      </c>
      <c r="D370" s="60" t="s">
        <v>27</v>
      </c>
      <c r="E370" s="60" t="s">
        <v>5034</v>
      </c>
      <c r="F370" s="60" t="s">
        <v>4716</v>
      </c>
      <c r="G370" s="60" t="s">
        <v>6135</v>
      </c>
      <c r="H370" s="60" t="s">
        <v>6136</v>
      </c>
      <c r="I370" s="60" t="s">
        <v>5039</v>
      </c>
      <c r="J370" s="60" t="s">
        <v>6138</v>
      </c>
      <c r="K370" s="60">
        <v>4</v>
      </c>
      <c r="L370" s="60">
        <v>4</v>
      </c>
      <c r="M370" s="60">
        <v>4</v>
      </c>
    </row>
    <row r="371" spans="1:13" ht="30" x14ac:dyDescent="0.25">
      <c r="A371" s="59">
        <v>44508.697916666664</v>
      </c>
      <c r="B371" s="60" t="s">
        <v>4920</v>
      </c>
      <c r="C371" s="60">
        <v>350</v>
      </c>
      <c r="D371" s="60" t="s">
        <v>27</v>
      </c>
      <c r="E371" s="60" t="s">
        <v>5034</v>
      </c>
      <c r="F371" s="60" t="s">
        <v>4716</v>
      </c>
      <c r="G371" s="60" t="s">
        <v>6135</v>
      </c>
      <c r="H371" s="60" t="s">
        <v>6136</v>
      </c>
      <c r="I371" s="60" t="s">
        <v>5039</v>
      </c>
      <c r="J371" s="60" t="s">
        <v>6138</v>
      </c>
      <c r="K371" s="60">
        <v>4</v>
      </c>
      <c r="L371" s="60">
        <v>4</v>
      </c>
      <c r="M371" s="60">
        <v>4</v>
      </c>
    </row>
    <row r="372" spans="1:13" ht="30" x14ac:dyDescent="0.25">
      <c r="A372" s="59">
        <v>44510.354166666664</v>
      </c>
      <c r="B372" s="60" t="s">
        <v>4972</v>
      </c>
      <c r="C372" s="60">
        <v>349</v>
      </c>
      <c r="D372" s="60" t="s">
        <v>49</v>
      </c>
      <c r="E372" s="60" t="s">
        <v>5756</v>
      </c>
      <c r="F372" s="60" t="s">
        <v>180</v>
      </c>
      <c r="G372" s="60" t="s">
        <v>6139</v>
      </c>
      <c r="H372" s="60" t="s">
        <v>6140</v>
      </c>
      <c r="I372" s="60" t="s">
        <v>5036</v>
      </c>
      <c r="J372" s="60" t="s">
        <v>6141</v>
      </c>
      <c r="K372" s="60"/>
      <c r="L372" s="60"/>
      <c r="M372" s="60"/>
    </row>
    <row r="373" spans="1:13" ht="30" x14ac:dyDescent="0.25">
      <c r="A373" s="59">
        <v>44510.666666666664</v>
      </c>
      <c r="B373" s="60" t="s">
        <v>5425</v>
      </c>
      <c r="C373" s="60">
        <v>352</v>
      </c>
      <c r="D373" s="60" t="s">
        <v>27</v>
      </c>
      <c r="E373" s="60" t="s">
        <v>5034</v>
      </c>
      <c r="F373" s="60" t="s">
        <v>3615</v>
      </c>
      <c r="G373" s="60" t="s">
        <v>6142</v>
      </c>
      <c r="H373" s="60" t="s">
        <v>5726</v>
      </c>
      <c r="I373" s="60" t="s">
        <v>5039</v>
      </c>
      <c r="J373" s="60" t="s">
        <v>6143</v>
      </c>
      <c r="K373" s="60">
        <v>3</v>
      </c>
      <c r="L373" s="60">
        <v>3</v>
      </c>
      <c r="M373" s="60">
        <v>3</v>
      </c>
    </row>
    <row r="374" spans="1:13" ht="30" x14ac:dyDescent="0.25">
      <c r="A374" s="59">
        <v>44511.354166666664</v>
      </c>
      <c r="B374" s="60" t="s">
        <v>5752</v>
      </c>
      <c r="C374" s="60">
        <v>359</v>
      </c>
      <c r="D374" s="60" t="s">
        <v>27</v>
      </c>
      <c r="E374" s="60" t="s">
        <v>5034</v>
      </c>
      <c r="F374" s="60" t="s">
        <v>4716</v>
      </c>
      <c r="G374" s="60" t="s">
        <v>6144</v>
      </c>
      <c r="H374" s="60" t="s">
        <v>6145</v>
      </c>
      <c r="I374" s="60" t="s">
        <v>5036</v>
      </c>
      <c r="J374" s="60" t="s">
        <v>6146</v>
      </c>
      <c r="K374" s="60">
        <v>4</v>
      </c>
      <c r="L374" s="60">
        <v>4</v>
      </c>
      <c r="M374" s="60">
        <v>4</v>
      </c>
    </row>
    <row r="375" spans="1:13" ht="105" x14ac:dyDescent="0.25">
      <c r="A375" s="59">
        <v>44512.416666666664</v>
      </c>
      <c r="B375" s="60" t="s">
        <v>4689</v>
      </c>
      <c r="C375" s="60">
        <v>353</v>
      </c>
      <c r="D375" s="60" t="s">
        <v>49</v>
      </c>
      <c r="E375" s="60" t="s">
        <v>5756</v>
      </c>
      <c r="F375" s="60" t="s">
        <v>4716</v>
      </c>
      <c r="G375" s="60" t="s">
        <v>6147</v>
      </c>
      <c r="H375" s="60" t="s">
        <v>6148</v>
      </c>
      <c r="I375" s="60" t="s">
        <v>5036</v>
      </c>
      <c r="J375" s="60" t="s">
        <v>6149</v>
      </c>
      <c r="K375" s="60"/>
      <c r="L375" s="60"/>
      <c r="M375" s="60"/>
    </row>
    <row r="376" spans="1:13" x14ac:dyDescent="0.25">
      <c r="A376" s="59">
        <v>44512.583333333336</v>
      </c>
      <c r="B376" s="60" t="s">
        <v>5485</v>
      </c>
      <c r="C376" s="60">
        <v>356</v>
      </c>
      <c r="D376" s="60" t="s">
        <v>27</v>
      </c>
      <c r="E376" s="60" t="s">
        <v>5034</v>
      </c>
      <c r="F376" s="60" t="s">
        <v>32</v>
      </c>
      <c r="G376" s="60" t="s">
        <v>6150</v>
      </c>
      <c r="H376" s="60" t="s">
        <v>5727</v>
      </c>
      <c r="I376" s="60" t="s">
        <v>5036</v>
      </c>
      <c r="J376" s="60" t="s">
        <v>5062</v>
      </c>
      <c r="K376" s="60">
        <v>4</v>
      </c>
      <c r="L376" s="60">
        <v>4</v>
      </c>
      <c r="M376" s="60">
        <v>4</v>
      </c>
    </row>
    <row r="377" spans="1:13" x14ac:dyDescent="0.25">
      <c r="A377" s="59">
        <v>44512.59375</v>
      </c>
      <c r="B377" s="60" t="s">
        <v>5484</v>
      </c>
      <c r="C377" s="60">
        <v>356</v>
      </c>
      <c r="D377" s="60" t="s">
        <v>27</v>
      </c>
      <c r="E377" s="60" t="s">
        <v>5034</v>
      </c>
      <c r="F377" s="60" t="s">
        <v>32</v>
      </c>
      <c r="G377" s="60" t="s">
        <v>6150</v>
      </c>
      <c r="H377" s="60" t="s">
        <v>5727</v>
      </c>
      <c r="I377" s="60" t="s">
        <v>5036</v>
      </c>
      <c r="J377" s="60" t="s">
        <v>5043</v>
      </c>
      <c r="K377" s="60">
        <v>4</v>
      </c>
      <c r="L377" s="60">
        <v>4</v>
      </c>
      <c r="M377" s="60">
        <v>4</v>
      </c>
    </row>
    <row r="378" spans="1:13" x14ac:dyDescent="0.25">
      <c r="A378" s="59">
        <v>44512.604166666664</v>
      </c>
      <c r="B378" s="60" t="s">
        <v>5478</v>
      </c>
      <c r="C378" s="60">
        <v>356</v>
      </c>
      <c r="D378" s="60" t="s">
        <v>27</v>
      </c>
      <c r="E378" s="60" t="s">
        <v>5034</v>
      </c>
      <c r="F378" s="60" t="s">
        <v>32</v>
      </c>
      <c r="G378" s="60" t="s">
        <v>6150</v>
      </c>
      <c r="H378" s="60" t="s">
        <v>5727</v>
      </c>
      <c r="I378" s="60" t="s">
        <v>5036</v>
      </c>
      <c r="J378" s="60" t="s">
        <v>5062</v>
      </c>
      <c r="K378" s="60">
        <v>4</v>
      </c>
      <c r="L378" s="60">
        <v>4</v>
      </c>
      <c r="M378" s="60">
        <v>4</v>
      </c>
    </row>
    <row r="379" spans="1:13" x14ac:dyDescent="0.25">
      <c r="A379" s="59">
        <v>44512.614583333336</v>
      </c>
      <c r="B379" s="60" t="s">
        <v>5432</v>
      </c>
      <c r="C379" s="60">
        <v>356</v>
      </c>
      <c r="D379" s="60" t="s">
        <v>27</v>
      </c>
      <c r="E379" s="60" t="s">
        <v>5034</v>
      </c>
      <c r="F379" s="60" t="s">
        <v>32</v>
      </c>
      <c r="G379" s="60" t="s">
        <v>6150</v>
      </c>
      <c r="H379" s="60" t="s">
        <v>5727</v>
      </c>
      <c r="I379" s="60" t="s">
        <v>5036</v>
      </c>
      <c r="J379" s="60" t="s">
        <v>5062</v>
      </c>
      <c r="K379" s="60">
        <v>4</v>
      </c>
      <c r="L379" s="60">
        <v>4</v>
      </c>
      <c r="M379" s="60">
        <v>4</v>
      </c>
    </row>
    <row r="380" spans="1:13" ht="30" x14ac:dyDescent="0.25">
      <c r="A380" s="59">
        <v>44512.541666666664</v>
      </c>
      <c r="B380" s="60" t="s">
        <v>5753</v>
      </c>
      <c r="C380" s="60">
        <v>357</v>
      </c>
      <c r="D380" s="60" t="s">
        <v>27</v>
      </c>
      <c r="E380" s="60" t="s">
        <v>5034</v>
      </c>
      <c r="F380" s="60" t="s">
        <v>32</v>
      </c>
      <c r="G380" s="60" t="s">
        <v>5667</v>
      </c>
      <c r="H380" s="60" t="s">
        <v>5668</v>
      </c>
      <c r="I380" s="60" t="s">
        <v>5042</v>
      </c>
      <c r="J380" s="60" t="s">
        <v>5048</v>
      </c>
      <c r="K380" s="60">
        <v>4</v>
      </c>
      <c r="L380" s="60">
        <v>4</v>
      </c>
      <c r="M380" s="60">
        <v>4</v>
      </c>
    </row>
    <row r="381" spans="1:13" ht="30" x14ac:dyDescent="0.25">
      <c r="A381" s="59">
        <v>44512.708333333336</v>
      </c>
      <c r="B381" s="60" t="s">
        <v>4689</v>
      </c>
      <c r="C381" s="60">
        <v>358</v>
      </c>
      <c r="D381" s="60" t="s">
        <v>49</v>
      </c>
      <c r="E381" s="60" t="s">
        <v>5756</v>
      </c>
      <c r="F381" s="60" t="s">
        <v>4716</v>
      </c>
      <c r="G381" s="60" t="s">
        <v>6147</v>
      </c>
      <c r="H381" s="60" t="s">
        <v>6148</v>
      </c>
      <c r="I381" s="60" t="s">
        <v>5036</v>
      </c>
      <c r="J381" s="60" t="s">
        <v>6151</v>
      </c>
      <c r="K381" s="60"/>
      <c r="L381" s="60"/>
      <c r="M381" s="60"/>
    </row>
    <row r="382" spans="1:13" ht="30" x14ac:dyDescent="0.25">
      <c r="A382" s="59">
        <v>44513.375</v>
      </c>
      <c r="B382" s="60" t="s">
        <v>5425</v>
      </c>
      <c r="C382" s="60">
        <v>360</v>
      </c>
      <c r="D382" s="60" t="s">
        <v>27</v>
      </c>
      <c r="E382" s="60" t="s">
        <v>5034</v>
      </c>
      <c r="F382" s="60" t="s">
        <v>3615</v>
      </c>
      <c r="G382" s="60" t="s">
        <v>6152</v>
      </c>
      <c r="H382" s="60" t="s">
        <v>4821</v>
      </c>
      <c r="I382" s="60" t="s">
        <v>5042</v>
      </c>
      <c r="J382" s="60" t="s">
        <v>6153</v>
      </c>
      <c r="K382" s="60">
        <v>3</v>
      </c>
      <c r="L382" s="60">
        <v>3</v>
      </c>
      <c r="M382" s="60">
        <v>4</v>
      </c>
    </row>
    <row r="383" spans="1:13" ht="30" x14ac:dyDescent="0.25">
      <c r="A383" s="59">
        <v>44513.395833333336</v>
      </c>
      <c r="B383" s="60" t="s">
        <v>5431</v>
      </c>
      <c r="C383" s="60">
        <v>355</v>
      </c>
      <c r="D383" s="60" t="s">
        <v>49</v>
      </c>
      <c r="E383" s="60" t="s">
        <v>5756</v>
      </c>
      <c r="F383" s="60" t="s">
        <v>4716</v>
      </c>
      <c r="G383" s="60" t="s">
        <v>6154</v>
      </c>
      <c r="H383" s="60" t="s">
        <v>187</v>
      </c>
      <c r="I383" s="60" t="s">
        <v>5036</v>
      </c>
      <c r="J383" s="60" t="s">
        <v>6155</v>
      </c>
      <c r="K383" s="60"/>
      <c r="L383" s="60"/>
      <c r="M383" s="60"/>
    </row>
    <row r="384" spans="1:13" ht="30" x14ac:dyDescent="0.25">
      <c r="A384" s="59">
        <v>44513.395833333336</v>
      </c>
      <c r="B384" s="60" t="s">
        <v>5425</v>
      </c>
      <c r="C384" s="60">
        <v>362</v>
      </c>
      <c r="D384" s="60" t="s">
        <v>27</v>
      </c>
      <c r="E384" s="60" t="s">
        <v>5034</v>
      </c>
      <c r="F384" s="60" t="s">
        <v>3615</v>
      </c>
      <c r="G384" s="60" t="s">
        <v>6156</v>
      </c>
      <c r="H384" s="60" t="s">
        <v>6157</v>
      </c>
      <c r="I384" s="60" t="s">
        <v>5036</v>
      </c>
      <c r="J384" s="60" t="s">
        <v>6158</v>
      </c>
      <c r="K384" s="60">
        <v>3</v>
      </c>
      <c r="L384" s="60">
        <v>3</v>
      </c>
      <c r="M384" s="60">
        <v>4</v>
      </c>
    </row>
    <row r="385" spans="1:13" ht="30" x14ac:dyDescent="0.25">
      <c r="A385" s="59">
        <v>44513.416666666664</v>
      </c>
      <c r="B385" s="60" t="s">
        <v>5431</v>
      </c>
      <c r="C385" s="60">
        <v>354</v>
      </c>
      <c r="D385" s="60" t="s">
        <v>27</v>
      </c>
      <c r="E385" s="60" t="s">
        <v>5034</v>
      </c>
      <c r="F385" s="60" t="s">
        <v>4716</v>
      </c>
      <c r="G385" s="60" t="s">
        <v>6159</v>
      </c>
      <c r="H385" s="60" t="s">
        <v>6160</v>
      </c>
      <c r="I385" s="60" t="s">
        <v>5039</v>
      </c>
      <c r="J385" s="60" t="s">
        <v>6161</v>
      </c>
      <c r="K385" s="60">
        <v>5</v>
      </c>
      <c r="L385" s="60">
        <v>4</v>
      </c>
      <c r="M385" s="60">
        <v>4</v>
      </c>
    </row>
    <row r="386" spans="1:13" ht="30" x14ac:dyDescent="0.25">
      <c r="A386" s="59">
        <v>44513.416666666664</v>
      </c>
      <c r="B386" s="60" t="s">
        <v>5431</v>
      </c>
      <c r="C386" s="60">
        <v>351</v>
      </c>
      <c r="D386" s="60" t="s">
        <v>49</v>
      </c>
      <c r="E386" s="60" t="s">
        <v>5756</v>
      </c>
      <c r="F386" s="60" t="s">
        <v>4716</v>
      </c>
      <c r="G386" s="60" t="s">
        <v>6159</v>
      </c>
      <c r="H386" s="60" t="s">
        <v>6160</v>
      </c>
      <c r="I386" s="60" t="s">
        <v>5036</v>
      </c>
      <c r="J386" s="60" t="s">
        <v>6162</v>
      </c>
      <c r="K386" s="60"/>
      <c r="L386" s="60"/>
      <c r="M386" s="60"/>
    </row>
    <row r="387" spans="1:13" ht="60" x14ac:dyDescent="0.25">
      <c r="A387" s="59">
        <v>44513.427083333336</v>
      </c>
      <c r="B387" s="60" t="s">
        <v>5425</v>
      </c>
      <c r="C387" s="60">
        <v>363</v>
      </c>
      <c r="D387" s="60" t="s">
        <v>27</v>
      </c>
      <c r="E387" s="60" t="s">
        <v>5034</v>
      </c>
      <c r="F387" s="60" t="s">
        <v>3615</v>
      </c>
      <c r="G387" s="60" t="s">
        <v>6163</v>
      </c>
      <c r="H387" s="60" t="s">
        <v>6164</v>
      </c>
      <c r="I387" s="60" t="s">
        <v>5039</v>
      </c>
      <c r="J387" s="60" t="s">
        <v>6165</v>
      </c>
      <c r="K387" s="60">
        <v>3</v>
      </c>
      <c r="L387" s="60">
        <v>3</v>
      </c>
      <c r="M387" s="60">
        <v>4</v>
      </c>
    </row>
    <row r="388" spans="1:13" ht="30" x14ac:dyDescent="0.25">
      <c r="A388" s="59">
        <v>44513.458333333336</v>
      </c>
      <c r="B388" s="60" t="s">
        <v>5425</v>
      </c>
      <c r="C388" s="60">
        <v>361</v>
      </c>
      <c r="D388" s="60" t="s">
        <v>27</v>
      </c>
      <c r="E388" s="60" t="s">
        <v>5034</v>
      </c>
      <c r="F388" s="60" t="s">
        <v>3615</v>
      </c>
      <c r="G388" s="60" t="s">
        <v>6166</v>
      </c>
      <c r="H388" s="60" t="s">
        <v>161</v>
      </c>
      <c r="I388" s="60" t="s">
        <v>5042</v>
      </c>
      <c r="J388" s="60" t="s">
        <v>6167</v>
      </c>
      <c r="K388" s="60">
        <v>3</v>
      </c>
      <c r="L388" s="60">
        <v>3</v>
      </c>
      <c r="M388" s="60">
        <v>4</v>
      </c>
    </row>
    <row r="389" spans="1:13" ht="30" x14ac:dyDescent="0.25">
      <c r="A389" s="59">
        <v>44518.46875</v>
      </c>
      <c r="B389" s="60" t="s">
        <v>5426</v>
      </c>
      <c r="C389" s="60">
        <v>365</v>
      </c>
      <c r="D389" s="60" t="s">
        <v>27</v>
      </c>
      <c r="E389" s="60" t="s">
        <v>5034</v>
      </c>
      <c r="F389" s="60" t="s">
        <v>3615</v>
      </c>
      <c r="G389" s="60" t="s">
        <v>6168</v>
      </c>
      <c r="H389" s="60" t="s">
        <v>6169</v>
      </c>
      <c r="I389" s="60" t="s">
        <v>5039</v>
      </c>
      <c r="J389" s="60" t="s">
        <v>6170</v>
      </c>
      <c r="K389" s="60">
        <v>3</v>
      </c>
      <c r="L389" s="60">
        <v>3</v>
      </c>
      <c r="M389" s="60">
        <v>4</v>
      </c>
    </row>
    <row r="390" spans="1:13" ht="30" x14ac:dyDescent="0.25">
      <c r="A390" s="59">
        <v>44518.489583333336</v>
      </c>
      <c r="B390" s="60" t="s">
        <v>5387</v>
      </c>
      <c r="C390" s="60">
        <v>366</v>
      </c>
      <c r="D390" s="60" t="s">
        <v>49</v>
      </c>
      <c r="E390" s="60" t="s">
        <v>5756</v>
      </c>
      <c r="F390" s="60" t="s">
        <v>4716</v>
      </c>
      <c r="G390" s="60" t="s">
        <v>6171</v>
      </c>
      <c r="H390" s="60" t="s">
        <v>6172</v>
      </c>
      <c r="I390" s="60" t="s">
        <v>5036</v>
      </c>
      <c r="J390" s="60" t="s">
        <v>6173</v>
      </c>
      <c r="K390" s="60"/>
      <c r="L390" s="60"/>
      <c r="M390" s="60"/>
    </row>
    <row r="391" spans="1:13" ht="30" x14ac:dyDescent="0.25">
      <c r="A391" s="59">
        <v>44518.760416666664</v>
      </c>
      <c r="B391" s="60" t="s">
        <v>5424</v>
      </c>
      <c r="C391" s="60">
        <v>368</v>
      </c>
      <c r="D391" s="60" t="s">
        <v>27</v>
      </c>
      <c r="E391" s="60" t="s">
        <v>5034</v>
      </c>
      <c r="F391" s="60" t="s">
        <v>3615</v>
      </c>
      <c r="G391" s="60" t="s">
        <v>6166</v>
      </c>
      <c r="H391" s="60" t="s">
        <v>161</v>
      </c>
      <c r="I391" s="60" t="s">
        <v>5039</v>
      </c>
      <c r="J391" s="60" t="s">
        <v>6174</v>
      </c>
      <c r="K391" s="60">
        <v>4</v>
      </c>
      <c r="L391" s="60">
        <v>4</v>
      </c>
      <c r="M391" s="60">
        <v>3</v>
      </c>
    </row>
    <row r="392" spans="1:13" ht="45" x14ac:dyDescent="0.25">
      <c r="A392" s="59">
        <v>44518.770833333336</v>
      </c>
      <c r="B392" s="60" t="s">
        <v>5424</v>
      </c>
      <c r="C392" s="60">
        <v>369</v>
      </c>
      <c r="D392" s="60" t="s">
        <v>27</v>
      </c>
      <c r="E392" s="60" t="s">
        <v>5034</v>
      </c>
      <c r="F392" s="60" t="s">
        <v>3615</v>
      </c>
      <c r="G392" s="60" t="s">
        <v>6175</v>
      </c>
      <c r="H392" s="60" t="s">
        <v>121</v>
      </c>
      <c r="I392" s="60" t="s">
        <v>5039</v>
      </c>
      <c r="J392" s="60" t="s">
        <v>6176</v>
      </c>
      <c r="K392" s="60">
        <v>3</v>
      </c>
      <c r="L392" s="60">
        <v>3</v>
      </c>
      <c r="M392" s="60">
        <v>4</v>
      </c>
    </row>
    <row r="393" spans="1:13" ht="75" x14ac:dyDescent="0.25">
      <c r="A393" s="59">
        <v>44519.708333333336</v>
      </c>
      <c r="B393" s="60" t="s">
        <v>5387</v>
      </c>
      <c r="C393" s="60">
        <v>370</v>
      </c>
      <c r="D393" s="60" t="s">
        <v>27</v>
      </c>
      <c r="E393" s="60" t="s">
        <v>5034</v>
      </c>
      <c r="F393" s="60" t="s">
        <v>4716</v>
      </c>
      <c r="G393" s="60" t="s">
        <v>6171</v>
      </c>
      <c r="H393" s="60" t="s">
        <v>6172</v>
      </c>
      <c r="I393" s="60" t="s">
        <v>5039</v>
      </c>
      <c r="J393" s="60" t="s">
        <v>6177</v>
      </c>
      <c r="K393" s="60">
        <v>2</v>
      </c>
      <c r="L393" s="60">
        <v>4</v>
      </c>
      <c r="M393" s="60">
        <v>3</v>
      </c>
    </row>
    <row r="394" spans="1:13" ht="30" x14ac:dyDescent="0.25">
      <c r="A394" s="59">
        <v>44520.458333333336</v>
      </c>
      <c r="B394" s="60" t="s">
        <v>5431</v>
      </c>
      <c r="C394" s="60">
        <v>371</v>
      </c>
      <c r="D394" s="60" t="s">
        <v>27</v>
      </c>
      <c r="E394" s="60" t="s">
        <v>5034</v>
      </c>
      <c r="F394" s="60" t="s">
        <v>4716</v>
      </c>
      <c r="G394" s="60" t="s">
        <v>6178</v>
      </c>
      <c r="H394" s="60" t="s">
        <v>6179</v>
      </c>
      <c r="I394" s="60" t="s">
        <v>5039</v>
      </c>
      <c r="J394" s="60" t="s">
        <v>6180</v>
      </c>
      <c r="K394" s="60">
        <v>5</v>
      </c>
      <c r="L394" s="60">
        <v>4</v>
      </c>
      <c r="M394" s="60">
        <v>4</v>
      </c>
    </row>
    <row r="395" spans="1:13" ht="30" x14ac:dyDescent="0.25">
      <c r="A395" s="59">
        <v>44522.416666666664</v>
      </c>
      <c r="B395" s="60" t="s">
        <v>5752</v>
      </c>
      <c r="C395" s="60">
        <v>373</v>
      </c>
      <c r="D395" s="60" t="s">
        <v>27</v>
      </c>
      <c r="E395" s="60" t="s">
        <v>5034</v>
      </c>
      <c r="F395" s="60" t="s">
        <v>3615</v>
      </c>
      <c r="G395" s="60" t="s">
        <v>6181</v>
      </c>
      <c r="H395" s="60" t="s">
        <v>4860</v>
      </c>
      <c r="I395" s="60" t="s">
        <v>5039</v>
      </c>
      <c r="J395" s="60" t="s">
        <v>6182</v>
      </c>
      <c r="K395" s="60">
        <v>4</v>
      </c>
      <c r="L395" s="60">
        <v>4</v>
      </c>
      <c r="M395" s="60">
        <v>4</v>
      </c>
    </row>
    <row r="396" spans="1:13" ht="45" x14ac:dyDescent="0.25">
      <c r="A396" s="59">
        <v>44522.458333333336</v>
      </c>
      <c r="B396" s="60" t="s">
        <v>4727</v>
      </c>
      <c r="C396" s="60">
        <v>364</v>
      </c>
      <c r="D396" s="60" t="s">
        <v>49</v>
      </c>
      <c r="E396" s="60" t="s">
        <v>5034</v>
      </c>
      <c r="F396" s="60" t="s">
        <v>180</v>
      </c>
      <c r="G396" s="60" t="s">
        <v>6183</v>
      </c>
      <c r="H396" s="60" t="s">
        <v>6184</v>
      </c>
      <c r="I396" s="60" t="s">
        <v>5039</v>
      </c>
      <c r="J396" s="60" t="s">
        <v>6185</v>
      </c>
      <c r="K396" s="60" t="s">
        <v>5266</v>
      </c>
      <c r="L396" s="60" t="s">
        <v>5266</v>
      </c>
      <c r="M396" s="60" t="s">
        <v>5266</v>
      </c>
    </row>
    <row r="397" spans="1:13" ht="30" x14ac:dyDescent="0.25">
      <c r="A397" s="59">
        <v>44522.583333333336</v>
      </c>
      <c r="B397" s="60" t="s">
        <v>5424</v>
      </c>
      <c r="C397" s="60">
        <v>372</v>
      </c>
      <c r="D397" s="60" t="s">
        <v>27</v>
      </c>
      <c r="E397" s="60" t="s">
        <v>5034</v>
      </c>
      <c r="F397" s="60" t="s">
        <v>180</v>
      </c>
      <c r="G397" s="60" t="s">
        <v>6186</v>
      </c>
      <c r="H397" s="60" t="s">
        <v>6187</v>
      </c>
      <c r="I397" s="60" t="s">
        <v>5036</v>
      </c>
      <c r="J397" s="60" t="s">
        <v>6188</v>
      </c>
      <c r="K397" s="60">
        <v>4</v>
      </c>
      <c r="L397" s="60">
        <v>4</v>
      </c>
      <c r="M397" s="60">
        <v>3</v>
      </c>
    </row>
    <row r="398" spans="1:13" ht="30" x14ac:dyDescent="0.25">
      <c r="A398" s="59">
        <v>44522.666666666664</v>
      </c>
      <c r="B398" s="60" t="s">
        <v>5426</v>
      </c>
      <c r="C398" s="60">
        <v>367</v>
      </c>
      <c r="D398" s="60" t="s">
        <v>49</v>
      </c>
      <c r="E398" s="60" t="s">
        <v>5756</v>
      </c>
      <c r="F398" s="60" t="s">
        <v>4716</v>
      </c>
      <c r="G398" s="60" t="s">
        <v>6189</v>
      </c>
      <c r="H398" s="60" t="s">
        <v>6190</v>
      </c>
      <c r="I398" s="60" t="s">
        <v>5036</v>
      </c>
      <c r="J398" s="60" t="s">
        <v>6191</v>
      </c>
      <c r="K398" s="60"/>
      <c r="L398" s="60"/>
      <c r="M398" s="60"/>
    </row>
    <row r="399" spans="1:13" ht="30" x14ac:dyDescent="0.25">
      <c r="A399" s="59">
        <v>44523.479166666664</v>
      </c>
      <c r="B399" s="60" t="s">
        <v>5443</v>
      </c>
      <c r="C399" s="60">
        <v>375</v>
      </c>
      <c r="D399" s="60" t="s">
        <v>27</v>
      </c>
      <c r="E399" s="60" t="s">
        <v>5034</v>
      </c>
      <c r="F399" s="60" t="s">
        <v>4716</v>
      </c>
      <c r="G399" s="60" t="s">
        <v>6192</v>
      </c>
      <c r="H399" s="60" t="s">
        <v>6193</v>
      </c>
      <c r="I399" s="60" t="s">
        <v>5042</v>
      </c>
      <c r="J399" s="60" t="s">
        <v>6194</v>
      </c>
      <c r="K399" s="60">
        <v>3</v>
      </c>
      <c r="L399" s="60">
        <v>5</v>
      </c>
      <c r="M399" s="60">
        <v>4</v>
      </c>
    </row>
    <row r="400" spans="1:13" ht="30" x14ac:dyDescent="0.25">
      <c r="A400" s="59">
        <v>44523.708333333336</v>
      </c>
      <c r="B400" s="60" t="s">
        <v>5426</v>
      </c>
      <c r="C400" s="60">
        <v>374</v>
      </c>
      <c r="D400" s="60" t="s">
        <v>27</v>
      </c>
      <c r="E400" s="60" t="s">
        <v>5034</v>
      </c>
      <c r="F400" s="60" t="s">
        <v>180</v>
      </c>
      <c r="G400" s="60" t="s">
        <v>6195</v>
      </c>
      <c r="H400" s="60" t="s">
        <v>5729</v>
      </c>
      <c r="I400" s="60" t="s">
        <v>5042</v>
      </c>
      <c r="J400" s="60" t="s">
        <v>5267</v>
      </c>
      <c r="K400" s="60">
        <v>3</v>
      </c>
      <c r="L400" s="60">
        <v>3</v>
      </c>
      <c r="M400" s="60">
        <v>3</v>
      </c>
    </row>
    <row r="401" spans="1:13" ht="45" x14ac:dyDescent="0.25">
      <c r="A401" s="59">
        <v>44529.416666666664</v>
      </c>
      <c r="B401" s="60" t="s">
        <v>4758</v>
      </c>
      <c r="C401" s="60">
        <v>376</v>
      </c>
      <c r="D401" s="60" t="s">
        <v>27</v>
      </c>
      <c r="E401" s="60" t="s">
        <v>5034</v>
      </c>
      <c r="F401" s="60" t="s">
        <v>4716</v>
      </c>
      <c r="G401" s="60" t="s">
        <v>6196</v>
      </c>
      <c r="H401" s="60" t="s">
        <v>6197</v>
      </c>
      <c r="I401" s="60" t="s">
        <v>5036</v>
      </c>
      <c r="J401" s="60" t="s">
        <v>6198</v>
      </c>
      <c r="K401" s="60">
        <v>4</v>
      </c>
      <c r="L401" s="60">
        <v>4</v>
      </c>
      <c r="M401" s="60">
        <v>4</v>
      </c>
    </row>
    <row r="402" spans="1:13" ht="45" x14ac:dyDescent="0.25">
      <c r="A402" s="59">
        <v>44529.458333333336</v>
      </c>
      <c r="B402" s="60" t="s">
        <v>4757</v>
      </c>
      <c r="C402" s="60">
        <v>376</v>
      </c>
      <c r="D402" s="60" t="s">
        <v>27</v>
      </c>
      <c r="E402" s="60" t="s">
        <v>5034</v>
      </c>
      <c r="F402" s="60" t="s">
        <v>4716</v>
      </c>
      <c r="G402" s="60" t="s">
        <v>6196</v>
      </c>
      <c r="H402" s="60" t="s">
        <v>6197</v>
      </c>
      <c r="I402" s="60" t="s">
        <v>5039</v>
      </c>
      <c r="J402" s="60" t="s">
        <v>6199</v>
      </c>
      <c r="K402" s="60">
        <v>4</v>
      </c>
      <c r="L402" s="60">
        <v>4</v>
      </c>
      <c r="M402" s="60">
        <v>4</v>
      </c>
    </row>
    <row r="403" spans="1:13" ht="90" x14ac:dyDescent="0.25">
      <c r="A403" s="59">
        <v>44531.541666666664</v>
      </c>
      <c r="B403" s="60" t="s">
        <v>5446</v>
      </c>
      <c r="C403" s="60">
        <v>377</v>
      </c>
      <c r="D403" s="60" t="s">
        <v>49</v>
      </c>
      <c r="E403" s="60" t="s">
        <v>5756</v>
      </c>
      <c r="F403" s="60" t="s">
        <v>4716</v>
      </c>
      <c r="G403" s="60" t="s">
        <v>6200</v>
      </c>
      <c r="H403" s="60" t="s">
        <v>4820</v>
      </c>
      <c r="I403" s="60" t="s">
        <v>5036</v>
      </c>
      <c r="J403" s="60" t="s">
        <v>6201</v>
      </c>
      <c r="K403" s="60"/>
      <c r="L403" s="60"/>
      <c r="M403" s="60"/>
    </row>
    <row r="404" spans="1:13" ht="30" x14ac:dyDescent="0.25">
      <c r="A404" s="59">
        <v>44531.666666666664</v>
      </c>
      <c r="B404" s="60" t="s">
        <v>5752</v>
      </c>
      <c r="C404" s="60">
        <v>378</v>
      </c>
      <c r="D404" s="60" t="s">
        <v>27</v>
      </c>
      <c r="E404" s="60" t="s">
        <v>5034</v>
      </c>
      <c r="F404" s="60" t="s">
        <v>4716</v>
      </c>
      <c r="G404" s="60" t="s">
        <v>6202</v>
      </c>
      <c r="H404" s="60" t="s">
        <v>6203</v>
      </c>
      <c r="I404" s="60" t="s">
        <v>5039</v>
      </c>
      <c r="J404" s="60" t="s">
        <v>6204</v>
      </c>
      <c r="K404" s="60">
        <v>4</v>
      </c>
      <c r="L404" s="60">
        <v>4</v>
      </c>
      <c r="M404" s="60">
        <v>4</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C74"/>
  <sheetViews>
    <sheetView zoomScale="92" zoomScaleNormal="92" workbookViewId="0">
      <selection activeCell="D6" sqref="D6"/>
    </sheetView>
  </sheetViews>
  <sheetFormatPr defaultColWidth="8.85546875" defaultRowHeight="15" x14ac:dyDescent="0.25"/>
  <sheetData>
    <row r="1" spans="1:29" x14ac:dyDescent="0.25">
      <c r="A1" t="s">
        <v>5114</v>
      </c>
      <c r="B1" t="s">
        <v>5115</v>
      </c>
      <c r="C1" t="s">
        <v>5116</v>
      </c>
      <c r="D1" t="s">
        <v>6315</v>
      </c>
      <c r="E1" t="s">
        <v>5117</v>
      </c>
      <c r="F1" t="s">
        <v>0</v>
      </c>
      <c r="G1" t="s">
        <v>1</v>
      </c>
      <c r="H1" t="s">
        <v>4667</v>
      </c>
      <c r="I1" t="s">
        <v>5118</v>
      </c>
      <c r="J1" t="s">
        <v>4672</v>
      </c>
      <c r="K1" t="s">
        <v>4702</v>
      </c>
      <c r="L1" t="s">
        <v>5119</v>
      </c>
      <c r="M1" t="s">
        <v>4673</v>
      </c>
      <c r="N1" t="s">
        <v>5120</v>
      </c>
      <c r="O1" t="s">
        <v>4705</v>
      </c>
      <c r="P1" t="s">
        <v>5121</v>
      </c>
      <c r="Q1" t="s">
        <v>5122</v>
      </c>
      <c r="R1" t="s">
        <v>5123</v>
      </c>
      <c r="S1" t="s">
        <v>5124</v>
      </c>
      <c r="T1" t="s">
        <v>5125</v>
      </c>
      <c r="U1" t="s">
        <v>5126</v>
      </c>
      <c r="V1" t="s">
        <v>5127</v>
      </c>
      <c r="W1" t="s">
        <v>5128</v>
      </c>
      <c r="X1" t="s">
        <v>5129</v>
      </c>
      <c r="Y1" t="s">
        <v>5130</v>
      </c>
      <c r="Z1" t="s">
        <v>5131</v>
      </c>
      <c r="AA1" t="s">
        <v>5132</v>
      </c>
      <c r="AB1" t="s">
        <v>5133</v>
      </c>
      <c r="AC1" t="s">
        <v>5134</v>
      </c>
    </row>
    <row r="2" spans="1:29" x14ac:dyDescent="0.25">
      <c r="A2" t="s">
        <v>5766</v>
      </c>
      <c r="B2" t="s">
        <v>8</v>
      </c>
      <c r="C2" t="s">
        <v>164</v>
      </c>
      <c r="D2" t="s">
        <v>6316</v>
      </c>
      <c r="E2" t="s">
        <v>6387</v>
      </c>
      <c r="F2" t="s">
        <v>6388</v>
      </c>
      <c r="G2" t="s">
        <v>62</v>
      </c>
      <c r="H2" t="s">
        <v>1915</v>
      </c>
      <c r="I2" t="s">
        <v>1915</v>
      </c>
      <c r="J2" t="s">
        <v>5140</v>
      </c>
      <c r="K2" t="s">
        <v>5135</v>
      </c>
      <c r="L2" t="s">
        <v>4967</v>
      </c>
      <c r="M2" t="s">
        <v>5137</v>
      </c>
      <c r="N2" t="s">
        <v>6389</v>
      </c>
      <c r="O2" t="s">
        <v>6389</v>
      </c>
      <c r="P2" t="s">
        <v>6390</v>
      </c>
      <c r="S2" t="s">
        <v>6391</v>
      </c>
      <c r="T2" t="s">
        <v>6392</v>
      </c>
      <c r="U2" t="s">
        <v>6393</v>
      </c>
      <c r="V2" t="s">
        <v>6394</v>
      </c>
      <c r="W2" t="s">
        <v>2931</v>
      </c>
      <c r="X2" t="s">
        <v>6395</v>
      </c>
      <c r="Y2" t="s">
        <v>4933</v>
      </c>
      <c r="Z2" t="s">
        <v>5408</v>
      </c>
      <c r="AA2" t="s">
        <v>1496</v>
      </c>
      <c r="AB2" t="s">
        <v>2944</v>
      </c>
      <c r="AC2" t="s">
        <v>5136</v>
      </c>
    </row>
    <row r="3" spans="1:29" x14ac:dyDescent="0.25">
      <c r="A3" t="s">
        <v>4722</v>
      </c>
      <c r="B3" t="s">
        <v>8</v>
      </c>
      <c r="C3" t="s">
        <v>164</v>
      </c>
      <c r="D3" t="s">
        <v>6316</v>
      </c>
      <c r="E3" t="s">
        <v>7268</v>
      </c>
      <c r="F3" t="s">
        <v>7269</v>
      </c>
      <c r="G3" t="s">
        <v>111</v>
      </c>
      <c r="H3" t="s">
        <v>1915</v>
      </c>
      <c r="I3" t="s">
        <v>1915</v>
      </c>
      <c r="J3" t="s">
        <v>5147</v>
      </c>
      <c r="K3" t="s">
        <v>5137</v>
      </c>
      <c r="L3" t="s">
        <v>5135</v>
      </c>
      <c r="M3" t="s">
        <v>5147</v>
      </c>
      <c r="N3" t="s">
        <v>5199</v>
      </c>
      <c r="O3" t="s">
        <v>5199</v>
      </c>
      <c r="P3" t="s">
        <v>6280</v>
      </c>
      <c r="S3" t="s">
        <v>7270</v>
      </c>
      <c r="T3" t="s">
        <v>6588</v>
      </c>
      <c r="U3" t="s">
        <v>7271</v>
      </c>
      <c r="V3" t="s">
        <v>7272</v>
      </c>
      <c r="W3" t="s">
        <v>3350</v>
      </c>
      <c r="X3" t="s">
        <v>7273</v>
      </c>
      <c r="Y3" t="s">
        <v>7274</v>
      </c>
      <c r="Z3" t="s">
        <v>5231</v>
      </c>
      <c r="AA3" t="s">
        <v>1496</v>
      </c>
      <c r="AB3" t="s">
        <v>5152</v>
      </c>
      <c r="AC3" t="s">
        <v>5136</v>
      </c>
    </row>
    <row r="4" spans="1:29" x14ac:dyDescent="0.25">
      <c r="A4" t="s">
        <v>4769</v>
      </c>
      <c r="B4" t="s">
        <v>8</v>
      </c>
      <c r="C4" t="s">
        <v>164</v>
      </c>
      <c r="D4" t="s">
        <v>6316</v>
      </c>
      <c r="E4" t="s">
        <v>5195</v>
      </c>
      <c r="F4" t="s">
        <v>5196</v>
      </c>
      <c r="G4" t="s">
        <v>52</v>
      </c>
      <c r="H4" t="s">
        <v>1915</v>
      </c>
      <c r="I4" t="s">
        <v>1915</v>
      </c>
      <c r="J4" t="s">
        <v>5137</v>
      </c>
      <c r="K4" t="s">
        <v>5136</v>
      </c>
      <c r="L4" t="s">
        <v>5137</v>
      </c>
      <c r="M4" t="s">
        <v>5137</v>
      </c>
      <c r="N4" t="s">
        <v>4979</v>
      </c>
      <c r="O4" t="s">
        <v>4979</v>
      </c>
      <c r="P4" t="s">
        <v>5190</v>
      </c>
      <c r="S4" t="s">
        <v>5197</v>
      </c>
      <c r="T4" t="s">
        <v>5155</v>
      </c>
      <c r="U4" t="s">
        <v>6207</v>
      </c>
      <c r="V4" t="s">
        <v>6423</v>
      </c>
      <c r="W4" t="s">
        <v>6216</v>
      </c>
      <c r="X4" t="s">
        <v>5198</v>
      </c>
      <c r="Y4" t="s">
        <v>5417</v>
      </c>
      <c r="Z4" t="s">
        <v>5000</v>
      </c>
      <c r="AA4" t="s">
        <v>1496</v>
      </c>
      <c r="AB4" t="s">
        <v>3350</v>
      </c>
      <c r="AC4" t="s">
        <v>5136</v>
      </c>
    </row>
    <row r="5" spans="1:29" x14ac:dyDescent="0.25">
      <c r="A5" t="s">
        <v>5012</v>
      </c>
      <c r="B5" t="s">
        <v>8</v>
      </c>
      <c r="C5" t="s">
        <v>164</v>
      </c>
      <c r="D5" t="s">
        <v>6316</v>
      </c>
      <c r="E5" t="s">
        <v>6291</v>
      </c>
      <c r="F5" t="s">
        <v>6292</v>
      </c>
      <c r="G5" t="s">
        <v>54</v>
      </c>
      <c r="H5" t="s">
        <v>1915</v>
      </c>
      <c r="I5" t="s">
        <v>1915</v>
      </c>
      <c r="J5" t="s">
        <v>4967</v>
      </c>
      <c r="K5" t="s">
        <v>5136</v>
      </c>
      <c r="L5" t="s">
        <v>5135</v>
      </c>
      <c r="M5" t="s">
        <v>5136</v>
      </c>
      <c r="N5" t="s">
        <v>7275</v>
      </c>
      <c r="O5" t="s">
        <v>7275</v>
      </c>
      <c r="Q5" t="s">
        <v>7276</v>
      </c>
      <c r="R5" t="s">
        <v>5138</v>
      </c>
      <c r="S5" t="s">
        <v>7277</v>
      </c>
      <c r="T5" t="s">
        <v>2705</v>
      </c>
      <c r="U5" t="s">
        <v>6543</v>
      </c>
      <c r="V5" t="s">
        <v>7278</v>
      </c>
      <c r="W5" t="s">
        <v>3983</v>
      </c>
      <c r="X5" t="s">
        <v>7279</v>
      </c>
      <c r="Y5" t="s">
        <v>6373</v>
      </c>
      <c r="Z5" t="s">
        <v>5404</v>
      </c>
      <c r="AA5" t="s">
        <v>1496</v>
      </c>
      <c r="AB5" t="s">
        <v>6364</v>
      </c>
      <c r="AC5" t="s">
        <v>5147</v>
      </c>
    </row>
    <row r="6" spans="1:29" x14ac:dyDescent="0.25">
      <c r="A6" t="s">
        <v>4776</v>
      </c>
      <c r="B6" t="s">
        <v>8</v>
      </c>
      <c r="C6" t="s">
        <v>164</v>
      </c>
      <c r="D6" t="s">
        <v>1494</v>
      </c>
      <c r="E6" t="s">
        <v>6271</v>
      </c>
      <c r="F6" t="s">
        <v>6272</v>
      </c>
      <c r="G6" t="s">
        <v>53</v>
      </c>
      <c r="H6" t="s">
        <v>1915</v>
      </c>
      <c r="I6" t="s">
        <v>1915</v>
      </c>
      <c r="J6" t="s">
        <v>4967</v>
      </c>
      <c r="K6" t="s">
        <v>5136</v>
      </c>
      <c r="L6" t="s">
        <v>5135</v>
      </c>
      <c r="M6" t="s">
        <v>5137</v>
      </c>
      <c r="N6" t="s">
        <v>6273</v>
      </c>
      <c r="O6" t="s">
        <v>6273</v>
      </c>
      <c r="P6" t="s">
        <v>6274</v>
      </c>
      <c r="S6" t="s">
        <v>6275</v>
      </c>
      <c r="T6" t="s">
        <v>5167</v>
      </c>
      <c r="U6" t="s">
        <v>6276</v>
      </c>
      <c r="V6" t="s">
        <v>6277</v>
      </c>
      <c r="W6" t="s">
        <v>5749</v>
      </c>
      <c r="X6" t="s">
        <v>6278</v>
      </c>
      <c r="Y6" t="s">
        <v>6279</v>
      </c>
      <c r="Z6" t="s">
        <v>2919</v>
      </c>
      <c r="AA6" t="s">
        <v>1496</v>
      </c>
      <c r="AB6" t="s">
        <v>4965</v>
      </c>
      <c r="AC6" t="s">
        <v>5136</v>
      </c>
    </row>
    <row r="7" spans="1:29" x14ac:dyDescent="0.25">
      <c r="A7" t="s">
        <v>4920</v>
      </c>
      <c r="B7" t="s">
        <v>8</v>
      </c>
      <c r="C7" t="s">
        <v>164</v>
      </c>
      <c r="D7" t="s">
        <v>6316</v>
      </c>
      <c r="E7" t="s">
        <v>6291</v>
      </c>
      <c r="F7" t="s">
        <v>6292</v>
      </c>
      <c r="G7" t="s">
        <v>54</v>
      </c>
      <c r="H7" t="s">
        <v>1915</v>
      </c>
      <c r="I7" t="s">
        <v>1915</v>
      </c>
      <c r="J7" t="s">
        <v>5137</v>
      </c>
      <c r="K7" t="s">
        <v>5136</v>
      </c>
      <c r="L7" t="s">
        <v>5137</v>
      </c>
      <c r="M7" t="s">
        <v>5136</v>
      </c>
      <c r="N7" t="s">
        <v>5175</v>
      </c>
      <c r="O7" t="s">
        <v>5175</v>
      </c>
      <c r="Q7" t="s">
        <v>7280</v>
      </c>
      <c r="R7" t="s">
        <v>5138</v>
      </c>
      <c r="S7" t="s">
        <v>7281</v>
      </c>
      <c r="T7" t="s">
        <v>6556</v>
      </c>
      <c r="U7" t="s">
        <v>6543</v>
      </c>
      <c r="V7" t="s">
        <v>7282</v>
      </c>
      <c r="W7" t="s">
        <v>2931</v>
      </c>
      <c r="X7" t="s">
        <v>7283</v>
      </c>
      <c r="Y7" t="s">
        <v>7284</v>
      </c>
      <c r="Z7" t="s">
        <v>5150</v>
      </c>
      <c r="AA7" t="s">
        <v>1496</v>
      </c>
      <c r="AB7" t="s">
        <v>7285</v>
      </c>
      <c r="AC7" t="s">
        <v>5394</v>
      </c>
    </row>
    <row r="8" spans="1:29" x14ac:dyDescent="0.25">
      <c r="A8" t="s">
        <v>4812</v>
      </c>
      <c r="B8" t="s">
        <v>8</v>
      </c>
      <c r="C8" t="s">
        <v>164</v>
      </c>
      <c r="D8" t="s">
        <v>6316</v>
      </c>
      <c r="E8" t="s">
        <v>6291</v>
      </c>
      <c r="F8" t="s">
        <v>6292</v>
      </c>
      <c r="G8" t="s">
        <v>54</v>
      </c>
      <c r="H8" t="s">
        <v>1915</v>
      </c>
      <c r="I8" t="s">
        <v>1915</v>
      </c>
      <c r="J8" t="s">
        <v>5135</v>
      </c>
      <c r="K8" t="s">
        <v>5136</v>
      </c>
      <c r="L8" t="s">
        <v>5137</v>
      </c>
      <c r="M8" t="s">
        <v>5136</v>
      </c>
      <c r="N8" t="s">
        <v>5422</v>
      </c>
      <c r="O8" t="s">
        <v>5422</v>
      </c>
      <c r="Q8" t="s">
        <v>6535</v>
      </c>
      <c r="R8" t="s">
        <v>5138</v>
      </c>
      <c r="S8" t="s">
        <v>6536</v>
      </c>
      <c r="T8" t="s">
        <v>6537</v>
      </c>
      <c r="U8" t="s">
        <v>6350</v>
      </c>
      <c r="V8" t="s">
        <v>6538</v>
      </c>
      <c r="W8" t="s">
        <v>5200</v>
      </c>
      <c r="X8" t="s">
        <v>6539</v>
      </c>
      <c r="Y8" t="s">
        <v>6540</v>
      </c>
      <c r="Z8" t="s">
        <v>5403</v>
      </c>
      <c r="AA8" t="s">
        <v>1496</v>
      </c>
      <c r="AB8" t="s">
        <v>6308</v>
      </c>
      <c r="AC8" t="s">
        <v>5152</v>
      </c>
    </row>
    <row r="9" spans="1:29" x14ac:dyDescent="0.25">
      <c r="A9" t="s">
        <v>4864</v>
      </c>
      <c r="B9" t="s">
        <v>8</v>
      </c>
      <c r="C9" t="s">
        <v>164</v>
      </c>
      <c r="D9" t="s">
        <v>6316</v>
      </c>
      <c r="E9" t="s">
        <v>7286</v>
      </c>
      <c r="F9" t="s">
        <v>7287</v>
      </c>
      <c r="G9" t="s">
        <v>48</v>
      </c>
      <c r="H9" t="s">
        <v>1915</v>
      </c>
      <c r="I9" t="s">
        <v>1915</v>
      </c>
      <c r="J9" t="s">
        <v>4967</v>
      </c>
      <c r="K9" t="s">
        <v>5137</v>
      </c>
      <c r="L9" t="s">
        <v>4967</v>
      </c>
      <c r="M9" t="s">
        <v>5137</v>
      </c>
      <c r="N9" t="s">
        <v>6552</v>
      </c>
      <c r="O9" t="s">
        <v>6552</v>
      </c>
      <c r="P9" t="s">
        <v>7288</v>
      </c>
      <c r="S9" t="s">
        <v>7289</v>
      </c>
      <c r="T9" t="s">
        <v>7290</v>
      </c>
      <c r="U9" t="s">
        <v>6205</v>
      </c>
      <c r="V9" t="s">
        <v>7291</v>
      </c>
      <c r="W9" t="s">
        <v>5162</v>
      </c>
      <c r="X9" t="s">
        <v>7292</v>
      </c>
      <c r="Y9" t="s">
        <v>7293</v>
      </c>
      <c r="Z9" t="s">
        <v>5401</v>
      </c>
      <c r="AA9" t="s">
        <v>1495</v>
      </c>
      <c r="AB9" t="s">
        <v>4967</v>
      </c>
      <c r="AC9" t="s">
        <v>5136</v>
      </c>
    </row>
    <row r="10" spans="1:29" x14ac:dyDescent="0.25">
      <c r="A10" t="s">
        <v>7227</v>
      </c>
      <c r="B10" t="s">
        <v>8</v>
      </c>
      <c r="C10" t="s">
        <v>164</v>
      </c>
      <c r="D10" t="s">
        <v>6316</v>
      </c>
      <c r="E10" t="s">
        <v>7294</v>
      </c>
      <c r="F10" t="s">
        <v>7287</v>
      </c>
      <c r="G10" t="s">
        <v>48</v>
      </c>
      <c r="H10" t="s">
        <v>1915</v>
      </c>
      <c r="I10" t="s">
        <v>1915</v>
      </c>
      <c r="J10" t="s">
        <v>5137</v>
      </c>
      <c r="K10" t="s">
        <v>5136</v>
      </c>
      <c r="L10" t="s">
        <v>5137</v>
      </c>
      <c r="M10" t="s">
        <v>5136</v>
      </c>
      <c r="N10" t="s">
        <v>1841</v>
      </c>
      <c r="O10" t="s">
        <v>1841</v>
      </c>
      <c r="P10" t="s">
        <v>7295</v>
      </c>
      <c r="S10" t="s">
        <v>7296</v>
      </c>
      <c r="T10" t="s">
        <v>6266</v>
      </c>
      <c r="U10" t="s">
        <v>6267</v>
      </c>
      <c r="V10" t="s">
        <v>7297</v>
      </c>
      <c r="W10" t="s">
        <v>5192</v>
      </c>
      <c r="X10" t="s">
        <v>7298</v>
      </c>
      <c r="Y10" t="s">
        <v>5416</v>
      </c>
      <c r="Z10" t="s">
        <v>5157</v>
      </c>
      <c r="AA10" t="s">
        <v>1496</v>
      </c>
      <c r="AB10" t="s">
        <v>5137</v>
      </c>
      <c r="AC10" t="s">
        <v>5136</v>
      </c>
    </row>
    <row r="11" spans="1:29" x14ac:dyDescent="0.25">
      <c r="A11" t="s">
        <v>4947</v>
      </c>
      <c r="B11" t="s">
        <v>8</v>
      </c>
      <c r="C11" t="s">
        <v>164</v>
      </c>
      <c r="D11" t="s">
        <v>6316</v>
      </c>
      <c r="E11" t="s">
        <v>5700</v>
      </c>
      <c r="F11" t="s">
        <v>5183</v>
      </c>
      <c r="G11" t="s">
        <v>11</v>
      </c>
      <c r="H11" t="s">
        <v>1915</v>
      </c>
      <c r="I11" t="s">
        <v>1915</v>
      </c>
      <c r="J11" t="s">
        <v>5147</v>
      </c>
      <c r="K11" t="s">
        <v>5135</v>
      </c>
      <c r="L11" t="s">
        <v>5147</v>
      </c>
      <c r="M11" t="s">
        <v>5135</v>
      </c>
      <c r="N11" t="s">
        <v>5701</v>
      </c>
      <c r="O11" t="s">
        <v>5701</v>
      </c>
      <c r="P11" t="s">
        <v>5173</v>
      </c>
      <c r="S11" t="s">
        <v>5151</v>
      </c>
      <c r="T11" t="s">
        <v>5702</v>
      </c>
      <c r="U11" t="s">
        <v>6211</v>
      </c>
      <c r="V11" t="s">
        <v>6212</v>
      </c>
      <c r="W11" t="s">
        <v>5161</v>
      </c>
      <c r="X11" t="s">
        <v>5703</v>
      </c>
      <c r="Y11" t="s">
        <v>5416</v>
      </c>
      <c r="Z11" t="s">
        <v>2919</v>
      </c>
      <c r="AA11" t="s">
        <v>1496</v>
      </c>
      <c r="AB11" t="s">
        <v>5153</v>
      </c>
      <c r="AC11" t="s">
        <v>5136</v>
      </c>
    </row>
    <row r="12" spans="1:29" x14ac:dyDescent="0.25">
      <c r="A12" t="s">
        <v>5478</v>
      </c>
      <c r="B12" t="s">
        <v>8</v>
      </c>
      <c r="C12" t="s">
        <v>164</v>
      </c>
      <c r="D12" t="s">
        <v>6316</v>
      </c>
      <c r="E12" t="s">
        <v>5433</v>
      </c>
      <c r="F12" t="s">
        <v>5181</v>
      </c>
      <c r="G12" t="s">
        <v>57</v>
      </c>
      <c r="H12" t="s">
        <v>1915</v>
      </c>
      <c r="I12" t="s">
        <v>1915</v>
      </c>
      <c r="J12" t="s">
        <v>5135</v>
      </c>
      <c r="K12" t="s">
        <v>5136</v>
      </c>
      <c r="L12" t="s">
        <v>5135</v>
      </c>
      <c r="M12" t="s">
        <v>5137</v>
      </c>
      <c r="N12" t="s">
        <v>5191</v>
      </c>
      <c r="O12" t="s">
        <v>5191</v>
      </c>
      <c r="Q12" t="s">
        <v>7299</v>
      </c>
      <c r="R12" t="s">
        <v>5138</v>
      </c>
      <c r="S12" t="s">
        <v>7300</v>
      </c>
      <c r="T12" t="s">
        <v>7301</v>
      </c>
      <c r="U12" t="s">
        <v>6350</v>
      </c>
      <c r="V12" t="s">
        <v>7302</v>
      </c>
      <c r="W12" t="s">
        <v>3983</v>
      </c>
      <c r="X12" t="s">
        <v>7303</v>
      </c>
      <c r="Y12" t="s">
        <v>6319</v>
      </c>
      <c r="Z12" t="s">
        <v>5394</v>
      </c>
      <c r="AA12" t="s">
        <v>1496</v>
      </c>
      <c r="AB12" t="s">
        <v>7304</v>
      </c>
      <c r="AC12" t="s">
        <v>5137</v>
      </c>
    </row>
    <row r="13" spans="1:29" x14ac:dyDescent="0.25">
      <c r="A13" t="s">
        <v>5432</v>
      </c>
      <c r="B13" t="s">
        <v>8</v>
      </c>
      <c r="C13" t="s">
        <v>164</v>
      </c>
      <c r="D13" t="s">
        <v>6316</v>
      </c>
      <c r="E13" t="s">
        <v>5433</v>
      </c>
      <c r="F13" t="s">
        <v>5181</v>
      </c>
      <c r="G13" t="s">
        <v>57</v>
      </c>
      <c r="H13" t="s">
        <v>1915</v>
      </c>
      <c r="I13" t="s">
        <v>1915</v>
      </c>
      <c r="J13" t="s">
        <v>4967</v>
      </c>
      <c r="K13" t="s">
        <v>5137</v>
      </c>
      <c r="L13" t="s">
        <v>5135</v>
      </c>
      <c r="M13" t="s">
        <v>5137</v>
      </c>
      <c r="N13" t="s">
        <v>6295</v>
      </c>
      <c r="O13" t="s">
        <v>6295</v>
      </c>
      <c r="Q13" t="s">
        <v>6396</v>
      </c>
      <c r="R13" t="s">
        <v>5138</v>
      </c>
      <c r="S13" t="s">
        <v>6475</v>
      </c>
      <c r="T13" t="s">
        <v>6317</v>
      </c>
      <c r="U13" t="s">
        <v>6206</v>
      </c>
      <c r="V13" t="s">
        <v>6397</v>
      </c>
      <c r="W13" t="s">
        <v>5434</v>
      </c>
      <c r="X13" t="s">
        <v>6318</v>
      </c>
      <c r="Y13" t="s">
        <v>6319</v>
      </c>
      <c r="Z13" t="s">
        <v>3350</v>
      </c>
      <c r="AA13" t="s">
        <v>1496</v>
      </c>
      <c r="AB13" t="s">
        <v>6542</v>
      </c>
      <c r="AC13" t="s">
        <v>5135</v>
      </c>
    </row>
    <row r="14" spans="1:29" x14ac:dyDescent="0.25">
      <c r="A14" t="s">
        <v>5485</v>
      </c>
      <c r="B14" t="s">
        <v>8</v>
      </c>
      <c r="C14" t="s">
        <v>164</v>
      </c>
      <c r="D14" t="s">
        <v>6316</v>
      </c>
      <c r="E14" t="s">
        <v>5433</v>
      </c>
      <c r="F14" t="s">
        <v>5181</v>
      </c>
      <c r="G14" t="s">
        <v>57</v>
      </c>
      <c r="H14" t="s">
        <v>1915</v>
      </c>
      <c r="I14" t="s">
        <v>1915</v>
      </c>
      <c r="J14" t="s">
        <v>5135</v>
      </c>
      <c r="K14" t="s">
        <v>5137</v>
      </c>
      <c r="L14" t="s">
        <v>5135</v>
      </c>
      <c r="M14" t="s">
        <v>5137</v>
      </c>
      <c r="N14" t="s">
        <v>5191</v>
      </c>
      <c r="O14" t="s">
        <v>5191</v>
      </c>
      <c r="Q14" t="s">
        <v>6396</v>
      </c>
      <c r="R14" t="s">
        <v>5138</v>
      </c>
      <c r="S14" t="s">
        <v>6213</v>
      </c>
      <c r="T14" t="s">
        <v>5396</v>
      </c>
      <c r="U14" t="s">
        <v>6214</v>
      </c>
      <c r="V14" t="s">
        <v>6398</v>
      </c>
      <c r="W14" t="s">
        <v>5434</v>
      </c>
      <c r="X14" t="s">
        <v>5704</v>
      </c>
      <c r="Y14" t="s">
        <v>5415</v>
      </c>
      <c r="Z14" t="s">
        <v>5403</v>
      </c>
      <c r="AA14" t="s">
        <v>1496</v>
      </c>
      <c r="AB14" t="s">
        <v>6365</v>
      </c>
      <c r="AC14" t="s">
        <v>5137</v>
      </c>
    </row>
    <row r="15" spans="1:29" x14ac:dyDescent="0.25">
      <c r="A15" t="s">
        <v>4988</v>
      </c>
      <c r="B15" t="s">
        <v>8</v>
      </c>
      <c r="C15" t="s">
        <v>164</v>
      </c>
      <c r="D15" t="s">
        <v>6316</v>
      </c>
      <c r="E15" t="s">
        <v>5236</v>
      </c>
      <c r="F15" t="s">
        <v>5237</v>
      </c>
      <c r="G15" t="s">
        <v>57</v>
      </c>
      <c r="H15" t="s">
        <v>1915</v>
      </c>
      <c r="I15" t="s">
        <v>1915</v>
      </c>
      <c r="J15" t="s">
        <v>4967</v>
      </c>
      <c r="K15" t="s">
        <v>5137</v>
      </c>
      <c r="L15" t="s">
        <v>4967</v>
      </c>
      <c r="M15" t="s">
        <v>5136</v>
      </c>
      <c r="N15" t="s">
        <v>5262</v>
      </c>
      <c r="O15" t="s">
        <v>5262</v>
      </c>
      <c r="P15" t="s">
        <v>5706</v>
      </c>
      <c r="Q15" t="s">
        <v>7305</v>
      </c>
      <c r="R15" t="s">
        <v>5138</v>
      </c>
      <c r="S15" t="s">
        <v>5174</v>
      </c>
      <c r="T15" t="s">
        <v>5435</v>
      </c>
      <c r="U15" t="s">
        <v>6237</v>
      </c>
      <c r="V15" t="s">
        <v>7306</v>
      </c>
      <c r="W15" t="s">
        <v>5162</v>
      </c>
      <c r="X15" t="s">
        <v>7307</v>
      </c>
      <c r="Y15" t="s">
        <v>7308</v>
      </c>
      <c r="Z15" t="s">
        <v>4965</v>
      </c>
      <c r="AA15" t="s">
        <v>1496</v>
      </c>
      <c r="AB15" t="s">
        <v>6378</v>
      </c>
      <c r="AC15" t="s">
        <v>5135</v>
      </c>
    </row>
    <row r="16" spans="1:29" x14ac:dyDescent="0.25">
      <c r="A16" t="s">
        <v>6343</v>
      </c>
      <c r="B16" t="s">
        <v>8</v>
      </c>
      <c r="C16" t="s">
        <v>164</v>
      </c>
      <c r="D16" t="s">
        <v>6316</v>
      </c>
      <c r="E16" t="s">
        <v>6291</v>
      </c>
      <c r="F16" t="s">
        <v>6292</v>
      </c>
      <c r="G16" t="s">
        <v>54</v>
      </c>
      <c r="H16" t="s">
        <v>1915</v>
      </c>
      <c r="I16" t="s">
        <v>1915</v>
      </c>
      <c r="J16" t="s">
        <v>4967</v>
      </c>
      <c r="K16" t="s">
        <v>5136</v>
      </c>
      <c r="L16" t="s">
        <v>5135</v>
      </c>
      <c r="M16" t="s">
        <v>5136</v>
      </c>
      <c r="N16" t="s">
        <v>5160</v>
      </c>
      <c r="O16" t="s">
        <v>5160</v>
      </c>
      <c r="P16" t="s">
        <v>6367</v>
      </c>
      <c r="S16" t="s">
        <v>6399</v>
      </c>
      <c r="T16" t="s">
        <v>6400</v>
      </c>
      <c r="U16" t="s">
        <v>6401</v>
      </c>
      <c r="V16" t="s">
        <v>7309</v>
      </c>
      <c r="W16" t="s">
        <v>5182</v>
      </c>
      <c r="X16" t="s">
        <v>6402</v>
      </c>
      <c r="Y16" t="s">
        <v>6403</v>
      </c>
      <c r="Z16" t="s">
        <v>5231</v>
      </c>
      <c r="AA16" t="s">
        <v>1496</v>
      </c>
      <c r="AB16" t="s">
        <v>5000</v>
      </c>
      <c r="AC16" t="s">
        <v>5136</v>
      </c>
    </row>
    <row r="17" spans="1:29" x14ac:dyDescent="0.25">
      <c r="A17" t="s">
        <v>5017</v>
      </c>
      <c r="B17" t="s">
        <v>8</v>
      </c>
      <c r="C17" t="s">
        <v>164</v>
      </c>
      <c r="D17" t="s">
        <v>1494</v>
      </c>
      <c r="E17" t="s">
        <v>5141</v>
      </c>
      <c r="F17" t="s">
        <v>5142</v>
      </c>
      <c r="G17" t="s">
        <v>53</v>
      </c>
      <c r="H17" t="s">
        <v>1915</v>
      </c>
      <c r="I17" t="s">
        <v>1915</v>
      </c>
      <c r="J17" t="s">
        <v>4967</v>
      </c>
      <c r="K17" t="s">
        <v>5137</v>
      </c>
      <c r="L17" t="s">
        <v>5135</v>
      </c>
      <c r="M17" t="s">
        <v>5137</v>
      </c>
      <c r="N17" t="s">
        <v>4726</v>
      </c>
      <c r="O17" t="s">
        <v>4726</v>
      </c>
      <c r="P17" t="s">
        <v>5143</v>
      </c>
      <c r="S17" t="s">
        <v>5144</v>
      </c>
      <c r="T17" t="s">
        <v>5145</v>
      </c>
      <c r="U17" t="s">
        <v>6217</v>
      </c>
      <c r="V17" t="s">
        <v>6218</v>
      </c>
      <c r="W17" t="s">
        <v>1841</v>
      </c>
      <c r="X17" t="s">
        <v>5146</v>
      </c>
      <c r="Y17" t="s">
        <v>5413</v>
      </c>
      <c r="Z17" t="s">
        <v>5231</v>
      </c>
      <c r="AA17" t="s">
        <v>1496</v>
      </c>
      <c r="AB17" t="s">
        <v>7310</v>
      </c>
      <c r="AC17" t="s">
        <v>5147</v>
      </c>
    </row>
    <row r="18" spans="1:29" x14ac:dyDescent="0.25">
      <c r="A18" t="s">
        <v>5430</v>
      </c>
      <c r="B18" t="s">
        <v>8</v>
      </c>
      <c r="C18" t="s">
        <v>164</v>
      </c>
      <c r="D18" t="s">
        <v>6316</v>
      </c>
      <c r="E18" t="s">
        <v>6432</v>
      </c>
      <c r="F18" t="s">
        <v>5184</v>
      </c>
      <c r="G18" t="s">
        <v>48</v>
      </c>
      <c r="H18" t="s">
        <v>1915</v>
      </c>
      <c r="I18" t="s">
        <v>1915</v>
      </c>
      <c r="J18" t="s">
        <v>4967</v>
      </c>
      <c r="K18" t="s">
        <v>5137</v>
      </c>
      <c r="L18" t="s">
        <v>5135</v>
      </c>
      <c r="M18" t="s">
        <v>5137</v>
      </c>
      <c r="N18" t="s">
        <v>6433</v>
      </c>
      <c r="O18" t="s">
        <v>6433</v>
      </c>
      <c r="P18" t="s">
        <v>7311</v>
      </c>
      <c r="S18" t="s">
        <v>6434</v>
      </c>
      <c r="T18" t="s">
        <v>6435</v>
      </c>
      <c r="U18" t="s">
        <v>6205</v>
      </c>
      <c r="V18" t="s">
        <v>7312</v>
      </c>
      <c r="W18" t="s">
        <v>2931</v>
      </c>
      <c r="X18" t="s">
        <v>6436</v>
      </c>
      <c r="Y18" t="s">
        <v>6282</v>
      </c>
      <c r="Z18" t="s">
        <v>5398</v>
      </c>
      <c r="AA18" t="s">
        <v>1496</v>
      </c>
      <c r="AB18" t="s">
        <v>7313</v>
      </c>
      <c r="AC18" t="s">
        <v>5137</v>
      </c>
    </row>
    <row r="19" spans="1:29" x14ac:dyDescent="0.25">
      <c r="A19" t="s">
        <v>5427</v>
      </c>
      <c r="B19" t="s">
        <v>8</v>
      </c>
      <c r="C19" t="s">
        <v>164</v>
      </c>
      <c r="D19" t="s">
        <v>6316</v>
      </c>
      <c r="E19" t="s">
        <v>6283</v>
      </c>
      <c r="F19" t="s">
        <v>5183</v>
      </c>
      <c r="G19" t="s">
        <v>11</v>
      </c>
      <c r="H19" t="s">
        <v>1915</v>
      </c>
      <c r="I19" t="s">
        <v>1915</v>
      </c>
      <c r="J19" t="s">
        <v>5135</v>
      </c>
      <c r="K19" t="s">
        <v>5136</v>
      </c>
      <c r="L19" t="s">
        <v>5137</v>
      </c>
      <c r="M19" t="s">
        <v>5137</v>
      </c>
      <c r="N19" t="s">
        <v>5260</v>
      </c>
      <c r="O19" t="s">
        <v>5260</v>
      </c>
      <c r="P19" t="s">
        <v>6284</v>
      </c>
      <c r="S19" t="s">
        <v>6285</v>
      </c>
      <c r="T19" t="s">
        <v>6286</v>
      </c>
      <c r="U19" t="s">
        <v>6287</v>
      </c>
      <c r="V19" t="s">
        <v>6288</v>
      </c>
      <c r="W19" t="s">
        <v>6273</v>
      </c>
      <c r="X19" t="s">
        <v>6289</v>
      </c>
      <c r="Y19" t="s">
        <v>6290</v>
      </c>
      <c r="Z19" t="s">
        <v>5394</v>
      </c>
      <c r="AA19" t="s">
        <v>1496</v>
      </c>
      <c r="AB19" t="s">
        <v>5408</v>
      </c>
      <c r="AC19" t="s">
        <v>5136</v>
      </c>
    </row>
    <row r="20" spans="1:29" x14ac:dyDescent="0.25">
      <c r="A20" t="s">
        <v>5448</v>
      </c>
      <c r="B20" t="s">
        <v>8</v>
      </c>
      <c r="C20" t="s">
        <v>164</v>
      </c>
      <c r="D20" t="s">
        <v>6316</v>
      </c>
      <c r="E20" t="s">
        <v>5707</v>
      </c>
      <c r="F20" t="s">
        <v>4790</v>
      </c>
      <c r="G20" t="s">
        <v>11</v>
      </c>
      <c r="H20" t="s">
        <v>1915</v>
      </c>
      <c r="I20" t="s">
        <v>1915</v>
      </c>
      <c r="J20" t="s">
        <v>4967</v>
      </c>
      <c r="K20" t="s">
        <v>5137</v>
      </c>
      <c r="L20" t="s">
        <v>4967</v>
      </c>
      <c r="M20" t="s">
        <v>5137</v>
      </c>
      <c r="N20" t="s">
        <v>5192</v>
      </c>
      <c r="O20" t="s">
        <v>5192</v>
      </c>
      <c r="P20" t="s">
        <v>6219</v>
      </c>
      <c r="S20" t="s">
        <v>5708</v>
      </c>
      <c r="T20" t="s">
        <v>6220</v>
      </c>
      <c r="U20" t="s">
        <v>6215</v>
      </c>
      <c r="V20" t="s">
        <v>6221</v>
      </c>
      <c r="W20" t="s">
        <v>2931</v>
      </c>
      <c r="X20" t="s">
        <v>6222</v>
      </c>
      <c r="Y20" t="s">
        <v>6223</v>
      </c>
      <c r="Z20" t="s">
        <v>5157</v>
      </c>
      <c r="AA20" t="s">
        <v>1496</v>
      </c>
      <c r="AB20" t="s">
        <v>5164</v>
      </c>
      <c r="AC20" t="s">
        <v>5136</v>
      </c>
    </row>
    <row r="21" spans="1:29" x14ac:dyDescent="0.25">
      <c r="A21" t="s">
        <v>5470</v>
      </c>
      <c r="B21" t="s">
        <v>8</v>
      </c>
      <c r="C21" t="s">
        <v>164</v>
      </c>
      <c r="D21" t="s">
        <v>6316</v>
      </c>
      <c r="E21" t="s">
        <v>5712</v>
      </c>
      <c r="F21" t="s">
        <v>4787</v>
      </c>
      <c r="G21" t="s">
        <v>14</v>
      </c>
      <c r="H21" t="s">
        <v>1915</v>
      </c>
      <c r="I21" t="s">
        <v>1915</v>
      </c>
      <c r="J21" t="s">
        <v>5135</v>
      </c>
      <c r="K21" t="s">
        <v>5137</v>
      </c>
      <c r="L21" t="s">
        <v>5135</v>
      </c>
      <c r="M21" t="s">
        <v>5137</v>
      </c>
      <c r="N21" t="s">
        <v>5262</v>
      </c>
      <c r="O21" t="s">
        <v>5262</v>
      </c>
      <c r="P21" t="s">
        <v>6367</v>
      </c>
      <c r="S21" t="s">
        <v>5423</v>
      </c>
      <c r="T21" t="s">
        <v>5168</v>
      </c>
      <c r="U21" t="s">
        <v>6224</v>
      </c>
      <c r="V21" t="s">
        <v>6368</v>
      </c>
      <c r="W21" t="s">
        <v>5429</v>
      </c>
      <c r="X21" t="s">
        <v>6238</v>
      </c>
      <c r="Y21" t="s">
        <v>6225</v>
      </c>
      <c r="Z21" t="s">
        <v>5400</v>
      </c>
      <c r="AA21" t="s">
        <v>1495</v>
      </c>
      <c r="AB21" t="s">
        <v>5231</v>
      </c>
      <c r="AC21" t="s">
        <v>5137</v>
      </c>
    </row>
    <row r="22" spans="1:29" x14ac:dyDescent="0.25">
      <c r="A22" t="s">
        <v>5475</v>
      </c>
      <c r="B22" t="s">
        <v>8</v>
      </c>
      <c r="C22" t="s">
        <v>164</v>
      </c>
      <c r="D22" t="s">
        <v>6316</v>
      </c>
      <c r="E22" t="s">
        <v>5713</v>
      </c>
      <c r="F22" t="s">
        <v>5714</v>
      </c>
      <c r="G22" t="s">
        <v>48</v>
      </c>
      <c r="H22" t="s">
        <v>1915</v>
      </c>
      <c r="I22" t="s">
        <v>1915</v>
      </c>
      <c r="J22" t="s">
        <v>4967</v>
      </c>
      <c r="K22" t="s">
        <v>5137</v>
      </c>
      <c r="L22" t="s">
        <v>5135</v>
      </c>
      <c r="M22" t="s">
        <v>5137</v>
      </c>
      <c r="N22" t="s">
        <v>5199</v>
      </c>
      <c r="O22" t="s">
        <v>5199</v>
      </c>
      <c r="P22" t="s">
        <v>5436</v>
      </c>
      <c r="S22" t="s">
        <v>5705</v>
      </c>
      <c r="T22" t="s">
        <v>5165</v>
      </c>
      <c r="U22" t="s">
        <v>6224</v>
      </c>
      <c r="V22" t="s">
        <v>6226</v>
      </c>
      <c r="W22" t="s">
        <v>3983</v>
      </c>
      <c r="X22" t="s">
        <v>5715</v>
      </c>
      <c r="Y22" t="s">
        <v>5716</v>
      </c>
      <c r="Z22" t="s">
        <v>5397</v>
      </c>
      <c r="AA22" t="s">
        <v>1495</v>
      </c>
      <c r="AB22" t="s">
        <v>5140</v>
      </c>
      <c r="AC22" t="s">
        <v>5136</v>
      </c>
    </row>
    <row r="23" spans="1:29" x14ac:dyDescent="0.25">
      <c r="A23" t="s">
        <v>5466</v>
      </c>
      <c r="B23" t="s">
        <v>8</v>
      </c>
      <c r="C23" t="s">
        <v>164</v>
      </c>
      <c r="D23" t="s">
        <v>6316</v>
      </c>
      <c r="E23" t="s">
        <v>6437</v>
      </c>
      <c r="F23" t="s">
        <v>6438</v>
      </c>
      <c r="G23" t="s">
        <v>48</v>
      </c>
      <c r="H23" t="s">
        <v>1915</v>
      </c>
      <c r="I23" t="s">
        <v>1915</v>
      </c>
      <c r="J23" t="s">
        <v>5137</v>
      </c>
      <c r="K23" t="s">
        <v>5136</v>
      </c>
      <c r="L23" t="s">
        <v>5137</v>
      </c>
      <c r="M23" t="s">
        <v>5136</v>
      </c>
      <c r="N23" t="s">
        <v>5163</v>
      </c>
      <c r="O23" t="s">
        <v>5163</v>
      </c>
      <c r="P23" t="s">
        <v>6439</v>
      </c>
      <c r="S23" t="s">
        <v>6440</v>
      </c>
      <c r="T23" t="s">
        <v>5168</v>
      </c>
      <c r="U23" t="s">
        <v>6205</v>
      </c>
      <c r="V23" t="s">
        <v>6441</v>
      </c>
      <c r="W23" t="s">
        <v>6442</v>
      </c>
      <c r="X23" t="s">
        <v>6443</v>
      </c>
      <c r="Y23" t="s">
        <v>6444</v>
      </c>
      <c r="Z23" t="s">
        <v>5407</v>
      </c>
      <c r="AA23" t="s">
        <v>1495</v>
      </c>
      <c r="AB23" t="s">
        <v>5137</v>
      </c>
      <c r="AC23" t="s">
        <v>5136</v>
      </c>
    </row>
    <row r="24" spans="1:29" x14ac:dyDescent="0.25">
      <c r="A24" t="s">
        <v>5463</v>
      </c>
      <c r="B24" t="s">
        <v>8</v>
      </c>
      <c r="C24" t="s">
        <v>164</v>
      </c>
      <c r="D24" t="s">
        <v>6316</v>
      </c>
      <c r="E24" t="s">
        <v>5185</v>
      </c>
      <c r="F24" t="s">
        <v>5186</v>
      </c>
      <c r="G24" t="s">
        <v>48</v>
      </c>
      <c r="H24" t="s">
        <v>1915</v>
      </c>
      <c r="I24" t="s">
        <v>1915</v>
      </c>
      <c r="J24" t="s">
        <v>5137</v>
      </c>
      <c r="K24" t="s">
        <v>5136</v>
      </c>
      <c r="L24" t="s">
        <v>5137</v>
      </c>
      <c r="M24" t="s">
        <v>5136</v>
      </c>
      <c r="N24" t="s">
        <v>5158</v>
      </c>
      <c r="O24" t="s">
        <v>5158</v>
      </c>
      <c r="P24" t="s">
        <v>5717</v>
      </c>
      <c r="S24" t="s">
        <v>5444</v>
      </c>
      <c r="T24" t="s">
        <v>5718</v>
      </c>
      <c r="U24" t="s">
        <v>6227</v>
      </c>
      <c r="V24" t="s">
        <v>6228</v>
      </c>
      <c r="W24" t="s">
        <v>5162</v>
      </c>
      <c r="X24" t="s">
        <v>6229</v>
      </c>
      <c r="Y24" t="s">
        <v>5406</v>
      </c>
      <c r="Z24" t="s">
        <v>5000</v>
      </c>
      <c r="AA24" t="s">
        <v>1495</v>
      </c>
      <c r="AB24" t="s">
        <v>5150</v>
      </c>
      <c r="AC24" t="s">
        <v>5136</v>
      </c>
    </row>
    <row r="25" spans="1:29" x14ac:dyDescent="0.25">
      <c r="A25" t="s">
        <v>5458</v>
      </c>
      <c r="B25" t="s">
        <v>8</v>
      </c>
      <c r="C25" t="s">
        <v>164</v>
      </c>
      <c r="D25" t="s">
        <v>6316</v>
      </c>
      <c r="E25" t="s">
        <v>5719</v>
      </c>
      <c r="F25" t="s">
        <v>5720</v>
      </c>
      <c r="G25" t="s">
        <v>48</v>
      </c>
      <c r="H25" t="s">
        <v>1915</v>
      </c>
      <c r="I25" t="s">
        <v>1915</v>
      </c>
      <c r="J25" t="s">
        <v>4967</v>
      </c>
      <c r="K25" t="s">
        <v>5137</v>
      </c>
      <c r="L25" t="s">
        <v>5135</v>
      </c>
      <c r="M25" t="s">
        <v>5137</v>
      </c>
      <c r="N25" t="s">
        <v>5192</v>
      </c>
      <c r="O25" t="s">
        <v>5192</v>
      </c>
      <c r="P25" t="s">
        <v>5721</v>
      </c>
      <c r="S25" t="s">
        <v>5722</v>
      </c>
      <c r="T25" t="s">
        <v>5238</v>
      </c>
      <c r="U25" t="s">
        <v>6205</v>
      </c>
      <c r="V25" t="s">
        <v>6230</v>
      </c>
      <c r="W25" t="s">
        <v>5162</v>
      </c>
      <c r="X25" t="s">
        <v>6239</v>
      </c>
      <c r="Y25" t="s">
        <v>6240</v>
      </c>
      <c r="Z25" t="s">
        <v>5000</v>
      </c>
      <c r="AA25" t="s">
        <v>1495</v>
      </c>
      <c r="AB25" t="s">
        <v>5152</v>
      </c>
      <c r="AC25" t="s">
        <v>5136</v>
      </c>
    </row>
    <row r="26" spans="1:29" x14ac:dyDescent="0.25">
      <c r="A26" t="s">
        <v>5474</v>
      </c>
      <c r="B26" t="s">
        <v>8</v>
      </c>
      <c r="C26" t="s">
        <v>164</v>
      </c>
      <c r="D26" t="s">
        <v>6316</v>
      </c>
      <c r="E26" t="s">
        <v>6291</v>
      </c>
      <c r="F26" t="s">
        <v>6292</v>
      </c>
      <c r="G26" t="s">
        <v>54</v>
      </c>
      <c r="H26" t="s">
        <v>1915</v>
      </c>
      <c r="I26" t="s">
        <v>1915</v>
      </c>
      <c r="J26" t="s">
        <v>5135</v>
      </c>
      <c r="K26" t="s">
        <v>5136</v>
      </c>
      <c r="L26" t="s">
        <v>5137</v>
      </c>
      <c r="M26" t="s">
        <v>5136</v>
      </c>
      <c r="N26" t="s">
        <v>5175</v>
      </c>
      <c r="O26" t="s">
        <v>5175</v>
      </c>
      <c r="Q26" t="s">
        <v>6293</v>
      </c>
      <c r="R26" t="s">
        <v>5138</v>
      </c>
      <c r="S26" t="s">
        <v>7281</v>
      </c>
      <c r="T26" t="s">
        <v>7314</v>
      </c>
      <c r="U26" t="s">
        <v>6294</v>
      </c>
      <c r="V26" t="s">
        <v>7315</v>
      </c>
      <c r="W26" t="s">
        <v>5200</v>
      </c>
      <c r="X26" t="s">
        <v>7316</v>
      </c>
      <c r="Y26" t="s">
        <v>7317</v>
      </c>
      <c r="Z26" t="s">
        <v>5404</v>
      </c>
      <c r="AA26" t="s">
        <v>1496</v>
      </c>
      <c r="AB26" t="s">
        <v>5161</v>
      </c>
      <c r="AC26" t="s">
        <v>5136</v>
      </c>
    </row>
    <row r="27" spans="1:29" x14ac:dyDescent="0.25">
      <c r="A27" t="s">
        <v>5455</v>
      </c>
      <c r="B27" t="s">
        <v>8</v>
      </c>
      <c r="C27" t="s">
        <v>164</v>
      </c>
      <c r="D27" t="s">
        <v>6316</v>
      </c>
      <c r="E27" t="s">
        <v>5723</v>
      </c>
      <c r="F27" t="s">
        <v>5709</v>
      </c>
      <c r="G27" t="s">
        <v>48</v>
      </c>
      <c r="H27" t="s">
        <v>1915</v>
      </c>
      <c r="I27" t="s">
        <v>1915</v>
      </c>
      <c r="J27" t="s">
        <v>5147</v>
      </c>
      <c r="K27" t="s">
        <v>5135</v>
      </c>
      <c r="L27" t="s">
        <v>5147</v>
      </c>
      <c r="M27" t="s">
        <v>5147</v>
      </c>
      <c r="N27" t="s">
        <v>5724</v>
      </c>
      <c r="O27" t="s">
        <v>5724</v>
      </c>
      <c r="P27" t="s">
        <v>5725</v>
      </c>
      <c r="S27" t="s">
        <v>5189</v>
      </c>
      <c r="T27" t="s">
        <v>6369</v>
      </c>
      <c r="U27" t="s">
        <v>6231</v>
      </c>
      <c r="V27" t="s">
        <v>6370</v>
      </c>
      <c r="W27" t="s">
        <v>5162</v>
      </c>
      <c r="X27" t="s">
        <v>6371</v>
      </c>
      <c r="Y27" t="s">
        <v>6372</v>
      </c>
      <c r="Z27" t="s">
        <v>6326</v>
      </c>
      <c r="AA27" t="s">
        <v>1495</v>
      </c>
      <c r="AB27" t="s">
        <v>5136</v>
      </c>
      <c r="AC27" t="s">
        <v>5136</v>
      </c>
    </row>
    <row r="28" spans="1:29" x14ac:dyDescent="0.25">
      <c r="A28" t="s">
        <v>5437</v>
      </c>
      <c r="B28" t="s">
        <v>8</v>
      </c>
      <c r="C28" t="s">
        <v>164</v>
      </c>
      <c r="D28" t="s">
        <v>6316</v>
      </c>
      <c r="E28" t="s">
        <v>6445</v>
      </c>
      <c r="F28" t="s">
        <v>6438</v>
      </c>
      <c r="G28" t="s">
        <v>48</v>
      </c>
      <c r="H28" t="s">
        <v>1915</v>
      </c>
      <c r="I28" t="s">
        <v>1915</v>
      </c>
      <c r="J28" t="s">
        <v>4967</v>
      </c>
      <c r="K28" t="s">
        <v>5136</v>
      </c>
      <c r="L28" t="s">
        <v>5135</v>
      </c>
      <c r="M28" t="s">
        <v>5136</v>
      </c>
      <c r="N28" t="s">
        <v>5261</v>
      </c>
      <c r="O28" t="s">
        <v>5261</v>
      </c>
      <c r="P28" t="s">
        <v>7318</v>
      </c>
      <c r="S28" t="s">
        <v>6446</v>
      </c>
      <c r="T28" t="s">
        <v>6447</v>
      </c>
      <c r="U28" t="s">
        <v>6448</v>
      </c>
      <c r="V28" t="s">
        <v>7319</v>
      </c>
      <c r="W28" t="s">
        <v>3983</v>
      </c>
      <c r="X28" t="s">
        <v>6449</v>
      </c>
      <c r="Y28" t="s">
        <v>6450</v>
      </c>
      <c r="Z28" t="s">
        <v>5398</v>
      </c>
      <c r="AA28" t="s">
        <v>1496</v>
      </c>
      <c r="AB28" t="s">
        <v>5265</v>
      </c>
      <c r="AC28" t="s">
        <v>5136</v>
      </c>
    </row>
    <row r="29" spans="1:29" x14ac:dyDescent="0.25">
      <c r="A29" t="s">
        <v>6241</v>
      </c>
      <c r="B29" t="s">
        <v>8</v>
      </c>
      <c r="C29" t="s">
        <v>164</v>
      </c>
      <c r="D29" t="s">
        <v>1494</v>
      </c>
      <c r="E29" t="s">
        <v>7320</v>
      </c>
      <c r="F29" t="s">
        <v>7321</v>
      </c>
      <c r="G29" t="s">
        <v>54</v>
      </c>
      <c r="H29" t="s">
        <v>1915</v>
      </c>
      <c r="I29" t="s">
        <v>1915</v>
      </c>
      <c r="J29" t="s">
        <v>5135</v>
      </c>
      <c r="K29" t="s">
        <v>5136</v>
      </c>
      <c r="L29" t="s">
        <v>5137</v>
      </c>
      <c r="M29" t="s">
        <v>5136</v>
      </c>
      <c r="N29" t="s">
        <v>7322</v>
      </c>
      <c r="O29" t="s">
        <v>7322</v>
      </c>
      <c r="P29" t="s">
        <v>7323</v>
      </c>
      <c r="S29" t="s">
        <v>7324</v>
      </c>
      <c r="T29" t="s">
        <v>5231</v>
      </c>
      <c r="V29" t="s">
        <v>7325</v>
      </c>
      <c r="W29" t="s">
        <v>6216</v>
      </c>
      <c r="X29" t="s">
        <v>7326</v>
      </c>
      <c r="Y29" t="s">
        <v>7317</v>
      </c>
      <c r="Z29" t="s">
        <v>2944</v>
      </c>
      <c r="AA29" t="s">
        <v>1496</v>
      </c>
      <c r="AB29" t="s">
        <v>5398</v>
      </c>
      <c r="AC29" t="s">
        <v>5137</v>
      </c>
    </row>
    <row r="30" spans="1:29" x14ac:dyDescent="0.25">
      <c r="A30" t="s">
        <v>6242</v>
      </c>
      <c r="B30" t="s">
        <v>8</v>
      </c>
      <c r="C30" t="s">
        <v>164</v>
      </c>
      <c r="D30" t="s">
        <v>6316</v>
      </c>
      <c r="E30" t="s">
        <v>6259</v>
      </c>
      <c r="F30" t="s">
        <v>6260</v>
      </c>
      <c r="G30" t="s">
        <v>54</v>
      </c>
      <c r="H30" t="s">
        <v>1915</v>
      </c>
      <c r="I30" t="s">
        <v>1915</v>
      </c>
      <c r="J30" t="s">
        <v>5137</v>
      </c>
      <c r="K30" t="s">
        <v>5136</v>
      </c>
      <c r="L30" t="s">
        <v>5137</v>
      </c>
      <c r="M30" t="s">
        <v>5136</v>
      </c>
      <c r="N30" t="s">
        <v>5159</v>
      </c>
      <c r="O30" t="s">
        <v>5159</v>
      </c>
      <c r="P30" t="s">
        <v>6261</v>
      </c>
      <c r="S30" t="s">
        <v>6262</v>
      </c>
      <c r="T30" t="s">
        <v>6263</v>
      </c>
      <c r="V30" t="s">
        <v>6264</v>
      </c>
      <c r="W30" t="s">
        <v>5192</v>
      </c>
      <c r="X30" t="s">
        <v>6265</v>
      </c>
      <c r="Y30" t="s">
        <v>5179</v>
      </c>
      <c r="Z30" t="s">
        <v>5154</v>
      </c>
      <c r="AA30" t="s">
        <v>1496</v>
      </c>
      <c r="AB30" t="s">
        <v>7327</v>
      </c>
      <c r="AC30" t="s">
        <v>3350</v>
      </c>
    </row>
    <row r="31" spans="1:29" x14ac:dyDescent="0.25">
      <c r="A31" t="s">
        <v>6512</v>
      </c>
      <c r="B31" t="s">
        <v>8</v>
      </c>
      <c r="C31" t="s">
        <v>164</v>
      </c>
      <c r="D31" t="s">
        <v>6316</v>
      </c>
      <c r="E31" t="s">
        <v>6544</v>
      </c>
      <c r="F31" t="s">
        <v>6545</v>
      </c>
      <c r="G31" t="s">
        <v>66</v>
      </c>
      <c r="H31" t="s">
        <v>1915</v>
      </c>
      <c r="I31" t="s">
        <v>1915</v>
      </c>
      <c r="J31" t="s">
        <v>4967</v>
      </c>
      <c r="K31" t="s">
        <v>5137</v>
      </c>
      <c r="L31" t="s">
        <v>5135</v>
      </c>
      <c r="M31" t="s">
        <v>5135</v>
      </c>
      <c r="N31" t="s">
        <v>6295</v>
      </c>
      <c r="O31" t="s">
        <v>6295</v>
      </c>
      <c r="P31" t="s">
        <v>6546</v>
      </c>
      <c r="S31" t="s">
        <v>6293</v>
      </c>
      <c r="T31" t="s">
        <v>6547</v>
      </c>
      <c r="V31" t="s">
        <v>6548</v>
      </c>
      <c r="W31" t="s">
        <v>5434</v>
      </c>
      <c r="X31" t="s">
        <v>6549</v>
      </c>
      <c r="Y31" t="s">
        <v>6550</v>
      </c>
      <c r="Z31" t="s">
        <v>5401</v>
      </c>
      <c r="AA31" t="s">
        <v>1496</v>
      </c>
      <c r="AB31" t="s">
        <v>5154</v>
      </c>
      <c r="AC31" t="s">
        <v>5136</v>
      </c>
    </row>
    <row r="32" spans="1:29" x14ac:dyDescent="0.25">
      <c r="A32" t="s">
        <v>6243</v>
      </c>
      <c r="B32" t="s">
        <v>8</v>
      </c>
      <c r="C32" t="s">
        <v>164</v>
      </c>
      <c r="D32" t="s">
        <v>6316</v>
      </c>
      <c r="E32" t="s">
        <v>5710</v>
      </c>
      <c r="F32" t="s">
        <v>5711</v>
      </c>
      <c r="G32" t="s">
        <v>48</v>
      </c>
      <c r="H32" t="s">
        <v>1915</v>
      </c>
      <c r="I32" t="s">
        <v>1915</v>
      </c>
      <c r="J32" t="s">
        <v>5135</v>
      </c>
      <c r="K32" t="s">
        <v>5135</v>
      </c>
      <c r="L32" t="s">
        <v>5135</v>
      </c>
      <c r="M32" t="s">
        <v>5136</v>
      </c>
      <c r="N32" t="s">
        <v>5422</v>
      </c>
      <c r="O32" t="s">
        <v>5422</v>
      </c>
      <c r="P32" t="s">
        <v>6322</v>
      </c>
      <c r="S32" t="s">
        <v>4840</v>
      </c>
      <c r="T32" t="s">
        <v>7328</v>
      </c>
      <c r="U32" t="s">
        <v>5139</v>
      </c>
      <c r="V32" t="s">
        <v>7329</v>
      </c>
      <c r="W32" t="s">
        <v>5161</v>
      </c>
      <c r="X32" t="s">
        <v>7330</v>
      </c>
      <c r="Y32" t="s">
        <v>7331</v>
      </c>
      <c r="Z32" t="s">
        <v>2919</v>
      </c>
      <c r="AA32" t="s">
        <v>1496</v>
      </c>
      <c r="AB32" t="s">
        <v>5394</v>
      </c>
      <c r="AC32" t="s">
        <v>5136</v>
      </c>
    </row>
    <row r="33" spans="1:29" x14ac:dyDescent="0.25">
      <c r="A33" t="s">
        <v>6312</v>
      </c>
      <c r="B33" t="s">
        <v>8</v>
      </c>
      <c r="C33" t="s">
        <v>164</v>
      </c>
      <c r="D33" t="s">
        <v>6316</v>
      </c>
      <c r="E33" t="s">
        <v>6323</v>
      </c>
      <c r="F33" t="s">
        <v>6324</v>
      </c>
      <c r="G33" t="s">
        <v>48</v>
      </c>
      <c r="H33" t="s">
        <v>1915</v>
      </c>
      <c r="I33" t="s">
        <v>1915</v>
      </c>
      <c r="J33" t="s">
        <v>5135</v>
      </c>
      <c r="K33" t="s">
        <v>5137</v>
      </c>
      <c r="L33" t="s">
        <v>5135</v>
      </c>
      <c r="M33" t="s">
        <v>5137</v>
      </c>
      <c r="N33" t="s">
        <v>6320</v>
      </c>
      <c r="O33" t="s">
        <v>6320</v>
      </c>
      <c r="Q33" t="s">
        <v>6351</v>
      </c>
      <c r="R33" t="s">
        <v>5138</v>
      </c>
      <c r="S33" t="s">
        <v>6293</v>
      </c>
      <c r="T33" t="s">
        <v>7332</v>
      </c>
      <c r="U33" t="s">
        <v>7333</v>
      </c>
      <c r="V33" t="s">
        <v>7334</v>
      </c>
      <c r="W33" t="s">
        <v>5434</v>
      </c>
      <c r="X33" t="s">
        <v>7335</v>
      </c>
      <c r="Y33" t="s">
        <v>7336</v>
      </c>
      <c r="Z33" t="s">
        <v>5154</v>
      </c>
      <c r="AA33" t="s">
        <v>1496</v>
      </c>
      <c r="AB33" t="s">
        <v>6583</v>
      </c>
      <c r="AC33" t="s">
        <v>5140</v>
      </c>
    </row>
    <row r="34" spans="1:29" x14ac:dyDescent="0.25">
      <c r="A34" t="s">
        <v>6325</v>
      </c>
      <c r="B34" t="s">
        <v>8</v>
      </c>
      <c r="C34" t="s">
        <v>164</v>
      </c>
      <c r="D34" t="s">
        <v>6316</v>
      </c>
      <c r="E34" t="s">
        <v>7337</v>
      </c>
      <c r="F34" t="s">
        <v>5184</v>
      </c>
      <c r="G34" t="s">
        <v>48</v>
      </c>
      <c r="H34" t="s">
        <v>1915</v>
      </c>
      <c r="I34" t="s">
        <v>1915</v>
      </c>
      <c r="J34" t="s">
        <v>5135</v>
      </c>
      <c r="K34" t="s">
        <v>5136</v>
      </c>
      <c r="L34" t="s">
        <v>5137</v>
      </c>
      <c r="M34" t="s">
        <v>5136</v>
      </c>
      <c r="N34" t="s">
        <v>7322</v>
      </c>
      <c r="O34" t="s">
        <v>7322</v>
      </c>
      <c r="Q34" t="s">
        <v>6296</v>
      </c>
      <c r="R34" t="s">
        <v>5138</v>
      </c>
      <c r="S34" t="s">
        <v>7338</v>
      </c>
      <c r="T34" t="s">
        <v>7339</v>
      </c>
      <c r="U34" t="s">
        <v>7340</v>
      </c>
      <c r="V34" t="s">
        <v>7341</v>
      </c>
      <c r="W34" t="s">
        <v>5162</v>
      </c>
      <c r="X34" t="s">
        <v>7342</v>
      </c>
      <c r="Y34" t="s">
        <v>7343</v>
      </c>
      <c r="Z34" t="s">
        <v>4967</v>
      </c>
      <c r="AA34" t="s">
        <v>1496</v>
      </c>
      <c r="AB34" t="s">
        <v>5000</v>
      </c>
      <c r="AC34" t="s">
        <v>5137</v>
      </c>
    </row>
    <row r="35" spans="1:29" x14ac:dyDescent="0.25">
      <c r="A35" t="s">
        <v>6346</v>
      </c>
      <c r="B35" t="s">
        <v>8</v>
      </c>
      <c r="C35" t="s">
        <v>164</v>
      </c>
      <c r="D35" t="s">
        <v>6316</v>
      </c>
      <c r="E35" t="s">
        <v>6352</v>
      </c>
      <c r="F35" t="s">
        <v>6353</v>
      </c>
      <c r="G35" t="s">
        <v>62</v>
      </c>
      <c r="H35" t="s">
        <v>1915</v>
      </c>
      <c r="I35" t="s">
        <v>1915</v>
      </c>
      <c r="J35" t="s">
        <v>5137</v>
      </c>
      <c r="K35" t="s">
        <v>5136</v>
      </c>
      <c r="L35" t="s">
        <v>5137</v>
      </c>
      <c r="M35" t="s">
        <v>5136</v>
      </c>
      <c r="N35" t="s">
        <v>5410</v>
      </c>
      <c r="O35" t="s">
        <v>5410</v>
      </c>
      <c r="P35" t="s">
        <v>7344</v>
      </c>
      <c r="S35" t="s">
        <v>6270</v>
      </c>
      <c r="T35" t="s">
        <v>5136</v>
      </c>
      <c r="U35" t="s">
        <v>6267</v>
      </c>
      <c r="V35" t="s">
        <v>7345</v>
      </c>
      <c r="W35" t="s">
        <v>6210</v>
      </c>
      <c r="X35" t="s">
        <v>6404</v>
      </c>
      <c r="Y35" t="s">
        <v>6405</v>
      </c>
      <c r="Z35" t="s">
        <v>5152</v>
      </c>
      <c r="AA35" t="s">
        <v>1496</v>
      </c>
      <c r="AB35" t="s">
        <v>5434</v>
      </c>
      <c r="AC35" t="s">
        <v>5136</v>
      </c>
    </row>
    <row r="36" spans="1:29" x14ac:dyDescent="0.25">
      <c r="A36" t="s">
        <v>6360</v>
      </c>
      <c r="B36" t="s">
        <v>8</v>
      </c>
      <c r="C36" t="s">
        <v>164</v>
      </c>
      <c r="D36" t="s">
        <v>6316</v>
      </c>
      <c r="E36" t="s">
        <v>6374</v>
      </c>
      <c r="F36" t="s">
        <v>5186</v>
      </c>
      <c r="G36" t="s">
        <v>48</v>
      </c>
      <c r="H36" t="s">
        <v>1915</v>
      </c>
      <c r="I36" t="s">
        <v>1915</v>
      </c>
      <c r="J36" t="s">
        <v>5137</v>
      </c>
      <c r="K36" t="s">
        <v>5136</v>
      </c>
      <c r="L36" t="s">
        <v>5137</v>
      </c>
      <c r="M36" t="s">
        <v>5136</v>
      </c>
      <c r="N36" t="s">
        <v>5397</v>
      </c>
      <c r="O36" t="s">
        <v>5397</v>
      </c>
      <c r="P36" t="s">
        <v>6375</v>
      </c>
      <c r="S36" t="s">
        <v>6282</v>
      </c>
      <c r="T36" t="s">
        <v>6269</v>
      </c>
      <c r="U36" t="s">
        <v>6376</v>
      </c>
      <c r="V36" t="s">
        <v>6377</v>
      </c>
      <c r="W36" t="s">
        <v>6378</v>
      </c>
      <c r="X36" t="s">
        <v>6379</v>
      </c>
      <c r="Y36" t="s">
        <v>4753</v>
      </c>
      <c r="Z36" t="s">
        <v>5000</v>
      </c>
      <c r="AA36" t="s">
        <v>1495</v>
      </c>
      <c r="AB36" t="s">
        <v>5152</v>
      </c>
      <c r="AC36" t="s">
        <v>5137</v>
      </c>
    </row>
    <row r="37" spans="1:29" x14ac:dyDescent="0.25">
      <c r="A37" t="s">
        <v>6356</v>
      </c>
      <c r="B37" t="s">
        <v>8</v>
      </c>
      <c r="C37" t="s">
        <v>164</v>
      </c>
      <c r="D37" t="s">
        <v>6316</v>
      </c>
      <c r="E37" t="s">
        <v>6380</v>
      </c>
      <c r="F37" t="s">
        <v>6381</v>
      </c>
      <c r="G37" t="s">
        <v>48</v>
      </c>
      <c r="H37" t="s">
        <v>1915</v>
      </c>
      <c r="I37" t="s">
        <v>1915</v>
      </c>
      <c r="J37" t="s">
        <v>5137</v>
      </c>
      <c r="K37" t="s">
        <v>5136</v>
      </c>
      <c r="L37" t="s">
        <v>5137</v>
      </c>
      <c r="M37" t="s">
        <v>5137</v>
      </c>
      <c r="N37" t="s">
        <v>5175</v>
      </c>
      <c r="O37" t="s">
        <v>5175</v>
      </c>
      <c r="P37" t="s">
        <v>6382</v>
      </c>
      <c r="S37" t="s">
        <v>4840</v>
      </c>
      <c r="T37" t="s">
        <v>5161</v>
      </c>
      <c r="U37" t="s">
        <v>7346</v>
      </c>
      <c r="V37" t="s">
        <v>7347</v>
      </c>
      <c r="W37" t="s">
        <v>5200</v>
      </c>
      <c r="X37" t="s">
        <v>7348</v>
      </c>
      <c r="Y37" t="s">
        <v>7349</v>
      </c>
      <c r="Z37" t="s">
        <v>5412</v>
      </c>
      <c r="AA37" t="s">
        <v>1495</v>
      </c>
      <c r="AB37" t="s">
        <v>5394</v>
      </c>
      <c r="AC37" t="s">
        <v>5136</v>
      </c>
    </row>
    <row r="38" spans="1:29" x14ac:dyDescent="0.25">
      <c r="A38" t="s">
        <v>6462</v>
      </c>
      <c r="B38" t="s">
        <v>8</v>
      </c>
      <c r="C38" t="s">
        <v>164</v>
      </c>
      <c r="D38" t="s">
        <v>6316</v>
      </c>
      <c r="E38" t="s">
        <v>6477</v>
      </c>
      <c r="F38" t="s">
        <v>6478</v>
      </c>
      <c r="G38" t="s">
        <v>53</v>
      </c>
      <c r="H38" t="s">
        <v>1915</v>
      </c>
      <c r="I38" t="s">
        <v>1915</v>
      </c>
      <c r="J38" t="s">
        <v>5135</v>
      </c>
      <c r="K38" t="s">
        <v>5136</v>
      </c>
      <c r="L38" t="s">
        <v>5137</v>
      </c>
      <c r="M38" t="s">
        <v>5136</v>
      </c>
      <c r="N38" t="s">
        <v>5180</v>
      </c>
      <c r="O38" t="s">
        <v>5180</v>
      </c>
      <c r="P38" t="s">
        <v>7350</v>
      </c>
      <c r="S38" t="s">
        <v>4840</v>
      </c>
      <c r="T38" t="s">
        <v>6479</v>
      </c>
      <c r="U38" t="s">
        <v>6480</v>
      </c>
      <c r="V38" t="s">
        <v>7351</v>
      </c>
      <c r="W38" t="s">
        <v>5749</v>
      </c>
      <c r="X38" t="s">
        <v>6481</v>
      </c>
      <c r="Y38" t="s">
        <v>5261</v>
      </c>
      <c r="Z38" t="s">
        <v>2919</v>
      </c>
      <c r="AA38" t="s">
        <v>1496</v>
      </c>
      <c r="AB38" t="s">
        <v>1740</v>
      </c>
      <c r="AC38" t="s">
        <v>5137</v>
      </c>
    </row>
    <row r="39" spans="1:29" x14ac:dyDescent="0.25">
      <c r="A39" t="s">
        <v>6495</v>
      </c>
      <c r="B39" t="s">
        <v>8</v>
      </c>
      <c r="C39" t="s">
        <v>164</v>
      </c>
      <c r="D39" t="s">
        <v>1494</v>
      </c>
      <c r="E39" t="s">
        <v>6424</v>
      </c>
      <c r="F39" t="s">
        <v>6425</v>
      </c>
      <c r="G39" t="s">
        <v>53</v>
      </c>
      <c r="H39" t="s">
        <v>1915</v>
      </c>
      <c r="I39" t="s">
        <v>1915</v>
      </c>
      <c r="J39" t="s">
        <v>4967</v>
      </c>
      <c r="K39" t="s">
        <v>5136</v>
      </c>
      <c r="L39" t="s">
        <v>5135</v>
      </c>
      <c r="M39" t="s">
        <v>5136</v>
      </c>
      <c r="N39" t="s">
        <v>6557</v>
      </c>
      <c r="O39" t="s">
        <v>6557</v>
      </c>
      <c r="Q39" t="s">
        <v>2612</v>
      </c>
      <c r="R39" t="s">
        <v>5138</v>
      </c>
      <c r="S39" t="s">
        <v>6558</v>
      </c>
      <c r="T39" t="s">
        <v>6559</v>
      </c>
      <c r="U39" t="s">
        <v>6560</v>
      </c>
      <c r="V39" t="s">
        <v>7352</v>
      </c>
      <c r="W39" t="s">
        <v>6366</v>
      </c>
      <c r="X39" t="s">
        <v>6561</v>
      </c>
      <c r="Y39" t="s">
        <v>6562</v>
      </c>
      <c r="Z39" t="s">
        <v>5159</v>
      </c>
      <c r="AA39" t="s">
        <v>1496</v>
      </c>
      <c r="AB39" t="s">
        <v>7353</v>
      </c>
      <c r="AC39" t="s">
        <v>5137</v>
      </c>
    </row>
    <row r="40" spans="1:29" x14ac:dyDescent="0.25">
      <c r="A40" t="s">
        <v>6489</v>
      </c>
      <c r="B40" t="s">
        <v>8</v>
      </c>
      <c r="C40" t="s">
        <v>164</v>
      </c>
      <c r="D40" t="s">
        <v>1494</v>
      </c>
      <c r="E40" t="s">
        <v>5719</v>
      </c>
      <c r="F40" t="s">
        <v>5720</v>
      </c>
      <c r="G40" t="s">
        <v>48</v>
      </c>
      <c r="H40" t="s">
        <v>1915</v>
      </c>
      <c r="I40" t="s">
        <v>1915</v>
      </c>
      <c r="J40" t="s">
        <v>5135</v>
      </c>
      <c r="K40" t="s">
        <v>5137</v>
      </c>
      <c r="L40" t="s">
        <v>5135</v>
      </c>
      <c r="M40" t="s">
        <v>5136</v>
      </c>
      <c r="N40" t="s">
        <v>5180</v>
      </c>
      <c r="O40" t="s">
        <v>5180</v>
      </c>
      <c r="P40" t="s">
        <v>6563</v>
      </c>
      <c r="Q40" t="s">
        <v>5156</v>
      </c>
      <c r="R40" t="s">
        <v>5138</v>
      </c>
      <c r="S40" t="s">
        <v>4840</v>
      </c>
      <c r="T40" t="s">
        <v>6564</v>
      </c>
      <c r="U40" t="s">
        <v>6565</v>
      </c>
      <c r="V40" t="s">
        <v>7354</v>
      </c>
      <c r="W40" t="s">
        <v>5162</v>
      </c>
      <c r="X40" t="s">
        <v>6566</v>
      </c>
      <c r="Y40" t="s">
        <v>5418</v>
      </c>
      <c r="Z40" t="s">
        <v>5178</v>
      </c>
      <c r="AA40" t="s">
        <v>1496</v>
      </c>
      <c r="AB40" t="s">
        <v>7355</v>
      </c>
      <c r="AC40" t="s">
        <v>5169</v>
      </c>
    </row>
    <row r="41" spans="1:29" x14ac:dyDescent="0.25">
      <c r="A41" t="s">
        <v>7079</v>
      </c>
      <c r="B41" t="s">
        <v>8</v>
      </c>
      <c r="C41" t="s">
        <v>164</v>
      </c>
      <c r="D41" t="s">
        <v>6316</v>
      </c>
      <c r="E41" t="s">
        <v>7356</v>
      </c>
      <c r="F41" t="s">
        <v>7357</v>
      </c>
      <c r="G41" t="s">
        <v>14</v>
      </c>
      <c r="H41" t="s">
        <v>1915</v>
      </c>
      <c r="I41" t="s">
        <v>1915</v>
      </c>
      <c r="J41" t="s">
        <v>5135</v>
      </c>
      <c r="K41" t="s">
        <v>5137</v>
      </c>
      <c r="L41" t="s">
        <v>5137</v>
      </c>
      <c r="M41" t="s">
        <v>5137</v>
      </c>
      <c r="N41" t="s">
        <v>5422</v>
      </c>
      <c r="O41" t="s">
        <v>5422</v>
      </c>
      <c r="P41" t="s">
        <v>7358</v>
      </c>
      <c r="S41" t="s">
        <v>5174</v>
      </c>
      <c r="T41" t="s">
        <v>6232</v>
      </c>
      <c r="U41" t="s">
        <v>7359</v>
      </c>
      <c r="V41" t="s">
        <v>7360</v>
      </c>
      <c r="W41" t="s">
        <v>5201</v>
      </c>
      <c r="X41" t="s">
        <v>7361</v>
      </c>
      <c r="Y41" t="s">
        <v>5414</v>
      </c>
      <c r="Z41" t="s">
        <v>5000</v>
      </c>
      <c r="AA41" t="s">
        <v>1496</v>
      </c>
      <c r="AB41" t="s">
        <v>5153</v>
      </c>
      <c r="AC41" t="s">
        <v>5137</v>
      </c>
    </row>
    <row r="42" spans="1:29" x14ac:dyDescent="0.25">
      <c r="A42" t="s">
        <v>7252</v>
      </c>
      <c r="B42" t="s">
        <v>8</v>
      </c>
      <c r="C42" t="s">
        <v>164</v>
      </c>
      <c r="D42" t="s">
        <v>6316</v>
      </c>
      <c r="E42" t="s">
        <v>6567</v>
      </c>
      <c r="F42" t="s">
        <v>6568</v>
      </c>
      <c r="G42" t="s">
        <v>53</v>
      </c>
      <c r="H42" t="s">
        <v>1915</v>
      </c>
      <c r="I42" t="s">
        <v>1915</v>
      </c>
      <c r="J42" t="s">
        <v>4967</v>
      </c>
      <c r="K42" t="s">
        <v>5136</v>
      </c>
      <c r="L42" t="s">
        <v>5137</v>
      </c>
      <c r="M42" t="s">
        <v>5136</v>
      </c>
      <c r="N42" t="s">
        <v>5429</v>
      </c>
      <c r="O42" t="s">
        <v>5429</v>
      </c>
      <c r="P42" t="s">
        <v>6485</v>
      </c>
      <c r="S42" t="s">
        <v>6383</v>
      </c>
      <c r="T42" t="s">
        <v>7362</v>
      </c>
      <c r="U42" t="s">
        <v>6233</v>
      </c>
      <c r="V42" t="s">
        <v>7363</v>
      </c>
      <c r="W42" t="s">
        <v>5192</v>
      </c>
      <c r="X42" t="s">
        <v>7364</v>
      </c>
      <c r="Y42" t="s">
        <v>5411</v>
      </c>
      <c r="Z42" t="s">
        <v>5399</v>
      </c>
      <c r="AA42" t="s">
        <v>1496</v>
      </c>
      <c r="AB42" t="s">
        <v>5404</v>
      </c>
      <c r="AC42" t="s">
        <v>5136</v>
      </c>
    </row>
    <row r="43" spans="1:29" x14ac:dyDescent="0.25">
      <c r="A43" t="s">
        <v>6829</v>
      </c>
      <c r="B43" t="s">
        <v>8</v>
      </c>
      <c r="C43" t="s">
        <v>164</v>
      </c>
      <c r="D43" t="s">
        <v>6316</v>
      </c>
      <c r="E43" t="s">
        <v>7365</v>
      </c>
      <c r="F43" t="s">
        <v>7366</v>
      </c>
      <c r="G43" t="s">
        <v>62</v>
      </c>
      <c r="H43" t="s">
        <v>1915</v>
      </c>
      <c r="I43" t="s">
        <v>1915</v>
      </c>
      <c r="J43" t="s">
        <v>4967</v>
      </c>
      <c r="K43" t="s">
        <v>5137</v>
      </c>
      <c r="L43" t="s">
        <v>5135</v>
      </c>
      <c r="M43" t="s">
        <v>5137</v>
      </c>
      <c r="N43" t="s">
        <v>7353</v>
      </c>
      <c r="O43" t="s">
        <v>7353</v>
      </c>
      <c r="P43" t="s">
        <v>7367</v>
      </c>
      <c r="S43" t="s">
        <v>7276</v>
      </c>
      <c r="T43" t="s">
        <v>7368</v>
      </c>
      <c r="U43" t="s">
        <v>6206</v>
      </c>
      <c r="V43" t="s">
        <v>7369</v>
      </c>
      <c r="W43" t="s">
        <v>2931</v>
      </c>
      <c r="X43" t="s">
        <v>7370</v>
      </c>
      <c r="Y43" t="s">
        <v>7371</v>
      </c>
      <c r="Z43" t="s">
        <v>5398</v>
      </c>
      <c r="AA43" t="s">
        <v>1496</v>
      </c>
      <c r="AB43" t="s">
        <v>5157</v>
      </c>
      <c r="AC43" t="s">
        <v>5137</v>
      </c>
    </row>
    <row r="44" spans="1:29" x14ac:dyDescent="0.25">
      <c r="A44" t="s">
        <v>7231</v>
      </c>
      <c r="B44" t="s">
        <v>8</v>
      </c>
      <c r="C44" t="s">
        <v>164</v>
      </c>
      <c r="D44" t="s">
        <v>6316</v>
      </c>
      <c r="E44" t="s">
        <v>7372</v>
      </c>
      <c r="F44" t="s">
        <v>7373</v>
      </c>
      <c r="G44" t="s">
        <v>48</v>
      </c>
      <c r="H44" t="s">
        <v>1915</v>
      </c>
      <c r="I44" t="s">
        <v>1915</v>
      </c>
      <c r="J44" t="s">
        <v>5137</v>
      </c>
      <c r="K44" t="s">
        <v>5136</v>
      </c>
      <c r="L44" t="s">
        <v>5137</v>
      </c>
      <c r="M44" t="s">
        <v>5136</v>
      </c>
      <c r="N44" t="s">
        <v>7374</v>
      </c>
      <c r="O44" t="s">
        <v>7374</v>
      </c>
      <c r="P44" t="s">
        <v>7375</v>
      </c>
      <c r="S44" t="s">
        <v>7376</v>
      </c>
      <c r="T44" t="s">
        <v>7377</v>
      </c>
      <c r="U44" t="s">
        <v>6205</v>
      </c>
      <c r="V44" t="s">
        <v>7378</v>
      </c>
      <c r="W44" t="s">
        <v>7379</v>
      </c>
      <c r="X44" t="s">
        <v>7380</v>
      </c>
      <c r="Y44" t="s">
        <v>7381</v>
      </c>
      <c r="Z44" t="s">
        <v>5403</v>
      </c>
      <c r="AA44" t="s">
        <v>1496</v>
      </c>
      <c r="AB44" t="s">
        <v>5157</v>
      </c>
      <c r="AC44" t="s">
        <v>5136</v>
      </c>
    </row>
    <row r="45" spans="1:29" x14ac:dyDescent="0.25">
      <c r="A45" t="s">
        <v>6624</v>
      </c>
      <c r="B45" t="s">
        <v>8</v>
      </c>
      <c r="C45" t="s">
        <v>164</v>
      </c>
      <c r="D45" t="s">
        <v>6316</v>
      </c>
      <c r="E45" t="s">
        <v>6291</v>
      </c>
      <c r="F45" t="s">
        <v>6292</v>
      </c>
      <c r="G45" t="s">
        <v>54</v>
      </c>
      <c r="H45" t="s">
        <v>1915</v>
      </c>
      <c r="I45" t="s">
        <v>1915</v>
      </c>
      <c r="J45" t="s">
        <v>5135</v>
      </c>
      <c r="K45" t="s">
        <v>5136</v>
      </c>
      <c r="L45" t="s">
        <v>5137</v>
      </c>
      <c r="M45" t="s">
        <v>5136</v>
      </c>
      <c r="N45" t="s">
        <v>3983</v>
      </c>
      <c r="O45" t="s">
        <v>7382</v>
      </c>
      <c r="P45" t="s">
        <v>6485</v>
      </c>
      <c r="S45" t="s">
        <v>4840</v>
      </c>
      <c r="T45" t="s">
        <v>5428</v>
      </c>
      <c r="U45" t="s">
        <v>6233</v>
      </c>
      <c r="V45" t="s">
        <v>7383</v>
      </c>
      <c r="W45" t="s">
        <v>6216</v>
      </c>
      <c r="X45" t="s">
        <v>7384</v>
      </c>
      <c r="Y45" t="s">
        <v>7385</v>
      </c>
      <c r="Z45" t="s">
        <v>3350</v>
      </c>
      <c r="AA45" t="s">
        <v>1496</v>
      </c>
      <c r="AB45" t="s">
        <v>5157</v>
      </c>
      <c r="AC45" t="s">
        <v>5137</v>
      </c>
    </row>
    <row r="46" spans="1:29" x14ac:dyDescent="0.25">
      <c r="A46" t="s">
        <v>6592</v>
      </c>
      <c r="B46" t="s">
        <v>8</v>
      </c>
      <c r="C46" t="s">
        <v>164</v>
      </c>
      <c r="D46" t="s">
        <v>6316</v>
      </c>
      <c r="E46" t="s">
        <v>7386</v>
      </c>
      <c r="F46" t="s">
        <v>7387</v>
      </c>
      <c r="G46" t="s">
        <v>11</v>
      </c>
      <c r="H46" t="s">
        <v>1915</v>
      </c>
      <c r="I46" t="s">
        <v>1915</v>
      </c>
      <c r="J46" t="s">
        <v>5135</v>
      </c>
      <c r="K46" t="s">
        <v>5136</v>
      </c>
      <c r="L46" t="s">
        <v>5135</v>
      </c>
      <c r="M46" t="s">
        <v>5135</v>
      </c>
      <c r="N46" t="s">
        <v>5192</v>
      </c>
      <c r="O46" t="s">
        <v>5192</v>
      </c>
      <c r="Q46" t="s">
        <v>7388</v>
      </c>
      <c r="R46" t="s">
        <v>5138</v>
      </c>
      <c r="S46" t="s">
        <v>5136</v>
      </c>
      <c r="T46" t="s">
        <v>5423</v>
      </c>
      <c r="U46" t="s">
        <v>7389</v>
      </c>
      <c r="V46" t="s">
        <v>7390</v>
      </c>
      <c r="W46" t="s">
        <v>3983</v>
      </c>
      <c r="X46" t="s">
        <v>7391</v>
      </c>
      <c r="Y46" t="s">
        <v>7392</v>
      </c>
      <c r="Z46" t="s">
        <v>5409</v>
      </c>
      <c r="AA46" t="s">
        <v>1496</v>
      </c>
      <c r="AB46" t="s">
        <v>7393</v>
      </c>
      <c r="AC46" t="s">
        <v>7394</v>
      </c>
    </row>
    <row r="47" spans="1:29" x14ac:dyDescent="0.25">
      <c r="A47" t="s">
        <v>7214</v>
      </c>
      <c r="B47" t="s">
        <v>8</v>
      </c>
      <c r="C47" t="s">
        <v>164</v>
      </c>
      <c r="D47" t="s">
        <v>6316</v>
      </c>
      <c r="E47" t="s">
        <v>7395</v>
      </c>
      <c r="F47" t="s">
        <v>7396</v>
      </c>
      <c r="G47" t="s">
        <v>57</v>
      </c>
      <c r="H47" t="s">
        <v>1915</v>
      </c>
      <c r="I47" t="s">
        <v>1915</v>
      </c>
      <c r="J47" t="s">
        <v>5135</v>
      </c>
      <c r="K47" t="s">
        <v>5136</v>
      </c>
      <c r="L47" t="s">
        <v>5137</v>
      </c>
      <c r="M47" t="s">
        <v>5136</v>
      </c>
      <c r="N47" t="s">
        <v>6476</v>
      </c>
      <c r="O47" t="s">
        <v>6476</v>
      </c>
      <c r="P47" t="s">
        <v>7397</v>
      </c>
      <c r="S47" t="s">
        <v>5202</v>
      </c>
      <c r="T47" t="s">
        <v>6582</v>
      </c>
      <c r="U47" t="s">
        <v>7398</v>
      </c>
      <c r="V47" t="s">
        <v>7399</v>
      </c>
      <c r="W47" t="s">
        <v>6210</v>
      </c>
      <c r="X47" t="s">
        <v>7400</v>
      </c>
      <c r="Y47" t="s">
        <v>7401</v>
      </c>
      <c r="Z47" t="s">
        <v>2944</v>
      </c>
      <c r="AA47" t="s">
        <v>1496</v>
      </c>
      <c r="AB47" t="s">
        <v>5140</v>
      </c>
      <c r="AC47" t="s">
        <v>5136</v>
      </c>
    </row>
    <row r="48" spans="1:29" x14ac:dyDescent="0.25">
      <c r="A48" t="s">
        <v>7199</v>
      </c>
      <c r="B48" t="s">
        <v>8</v>
      </c>
      <c r="C48" t="s">
        <v>164</v>
      </c>
      <c r="D48" t="s">
        <v>6316</v>
      </c>
      <c r="E48" t="s">
        <v>7402</v>
      </c>
      <c r="F48" t="s">
        <v>7403</v>
      </c>
      <c r="G48" t="s">
        <v>48</v>
      </c>
      <c r="H48" t="s">
        <v>1915</v>
      </c>
      <c r="I48" t="s">
        <v>1915</v>
      </c>
      <c r="J48" t="s">
        <v>5135</v>
      </c>
      <c r="K48" t="s">
        <v>5137</v>
      </c>
      <c r="L48" t="s">
        <v>5135</v>
      </c>
      <c r="M48" t="s">
        <v>5136</v>
      </c>
      <c r="N48" t="s">
        <v>6208</v>
      </c>
      <c r="O48" t="s">
        <v>6208</v>
      </c>
      <c r="P48" t="s">
        <v>7404</v>
      </c>
      <c r="S48" t="s">
        <v>7405</v>
      </c>
      <c r="T48" t="s">
        <v>7381</v>
      </c>
      <c r="U48" t="s">
        <v>7406</v>
      </c>
      <c r="V48" t="s">
        <v>7407</v>
      </c>
      <c r="W48" t="s">
        <v>5161</v>
      </c>
      <c r="X48" t="s">
        <v>7408</v>
      </c>
      <c r="Y48" t="s">
        <v>7409</v>
      </c>
      <c r="Z48" t="s">
        <v>5000</v>
      </c>
      <c r="AA48" t="s">
        <v>1496</v>
      </c>
      <c r="AB48" t="s">
        <v>4965</v>
      </c>
      <c r="AC48" t="s">
        <v>5136</v>
      </c>
    </row>
    <row r="49" spans="1:29" x14ac:dyDescent="0.25">
      <c r="A49" t="s">
        <v>7177</v>
      </c>
      <c r="B49" t="s">
        <v>8</v>
      </c>
      <c r="C49" t="s">
        <v>164</v>
      </c>
      <c r="D49" t="s">
        <v>6316</v>
      </c>
      <c r="E49" t="s">
        <v>6426</v>
      </c>
      <c r="F49" t="s">
        <v>4675</v>
      </c>
      <c r="G49" t="s">
        <v>48</v>
      </c>
      <c r="H49" t="s">
        <v>1915</v>
      </c>
      <c r="I49" t="s">
        <v>1915</v>
      </c>
      <c r="J49" t="s">
        <v>5137</v>
      </c>
      <c r="K49" t="s">
        <v>5136</v>
      </c>
      <c r="L49" t="s">
        <v>5137</v>
      </c>
      <c r="M49" t="s">
        <v>5136</v>
      </c>
      <c r="N49" t="s">
        <v>5159</v>
      </c>
      <c r="O49" t="s">
        <v>5159</v>
      </c>
      <c r="P49" t="s">
        <v>7410</v>
      </c>
      <c r="S49" t="s">
        <v>7324</v>
      </c>
      <c r="T49" t="s">
        <v>5136</v>
      </c>
      <c r="U49" t="s">
        <v>7411</v>
      </c>
      <c r="V49" t="s">
        <v>7412</v>
      </c>
      <c r="W49" t="s">
        <v>6273</v>
      </c>
      <c r="X49" t="s">
        <v>7413</v>
      </c>
      <c r="Y49" t="s">
        <v>7414</v>
      </c>
      <c r="Z49" t="s">
        <v>5398</v>
      </c>
      <c r="AA49" t="s">
        <v>1496</v>
      </c>
      <c r="AB49" t="s">
        <v>3350</v>
      </c>
      <c r="AC49" t="s">
        <v>5136</v>
      </c>
    </row>
    <row r="50" spans="1:29" x14ac:dyDescent="0.25">
      <c r="A50" t="s">
        <v>7183</v>
      </c>
      <c r="B50" t="s">
        <v>8</v>
      </c>
      <c r="C50" t="s">
        <v>164</v>
      </c>
      <c r="D50" t="s">
        <v>6316</v>
      </c>
      <c r="E50" t="s">
        <v>7415</v>
      </c>
      <c r="F50" t="s">
        <v>4690</v>
      </c>
      <c r="G50" t="s">
        <v>57</v>
      </c>
      <c r="H50" t="s">
        <v>1915</v>
      </c>
      <c r="I50" t="s">
        <v>1915</v>
      </c>
      <c r="J50" t="s">
        <v>5147</v>
      </c>
      <c r="K50" t="s">
        <v>5136</v>
      </c>
      <c r="L50" t="s">
        <v>5135</v>
      </c>
      <c r="M50" t="s">
        <v>5137</v>
      </c>
      <c r="N50" t="s">
        <v>7416</v>
      </c>
      <c r="O50" t="s">
        <v>7416</v>
      </c>
      <c r="P50" t="s">
        <v>7417</v>
      </c>
      <c r="S50" t="s">
        <v>7418</v>
      </c>
      <c r="T50" t="s">
        <v>4937</v>
      </c>
      <c r="U50" t="s">
        <v>6206</v>
      </c>
      <c r="V50" t="s">
        <v>7419</v>
      </c>
      <c r="W50" t="s">
        <v>6273</v>
      </c>
      <c r="X50" t="s">
        <v>7420</v>
      </c>
      <c r="Y50" t="s">
        <v>6281</v>
      </c>
      <c r="Z50" t="s">
        <v>5408</v>
      </c>
      <c r="AA50" t="s">
        <v>1496</v>
      </c>
      <c r="AB50" t="s">
        <v>5404</v>
      </c>
      <c r="AC50" t="s">
        <v>5136</v>
      </c>
    </row>
    <row r="51" spans="1:29" x14ac:dyDescent="0.25">
      <c r="A51" t="s">
        <v>6693</v>
      </c>
      <c r="B51" t="s">
        <v>8</v>
      </c>
      <c r="C51" t="s">
        <v>164</v>
      </c>
      <c r="D51" t="s">
        <v>6316</v>
      </c>
      <c r="E51" t="s">
        <v>6271</v>
      </c>
      <c r="F51" t="s">
        <v>6272</v>
      </c>
      <c r="G51" t="s">
        <v>53</v>
      </c>
      <c r="H51" t="s">
        <v>1915</v>
      </c>
      <c r="I51" t="s">
        <v>1915</v>
      </c>
      <c r="J51" t="s">
        <v>4967</v>
      </c>
      <c r="K51" t="s">
        <v>5137</v>
      </c>
      <c r="L51" t="s">
        <v>5135</v>
      </c>
      <c r="M51" t="s">
        <v>5137</v>
      </c>
      <c r="N51" t="s">
        <v>6273</v>
      </c>
      <c r="O51" t="s">
        <v>6273</v>
      </c>
      <c r="P51" t="s">
        <v>7421</v>
      </c>
      <c r="S51" t="s">
        <v>7422</v>
      </c>
      <c r="T51" t="s">
        <v>7423</v>
      </c>
      <c r="U51" t="s">
        <v>6276</v>
      </c>
      <c r="V51" t="s">
        <v>7424</v>
      </c>
      <c r="W51" t="s">
        <v>5192</v>
      </c>
      <c r="X51" t="s">
        <v>7425</v>
      </c>
      <c r="Y51" t="s">
        <v>7376</v>
      </c>
      <c r="Z51" t="s">
        <v>5403</v>
      </c>
      <c r="AA51" t="s">
        <v>1496</v>
      </c>
      <c r="AB51" t="s">
        <v>5160</v>
      </c>
      <c r="AC51" t="s">
        <v>5137</v>
      </c>
    </row>
    <row r="52" spans="1:29" x14ac:dyDescent="0.25">
      <c r="A52" t="s">
        <v>6734</v>
      </c>
      <c r="B52" t="s">
        <v>8</v>
      </c>
      <c r="C52" t="s">
        <v>164</v>
      </c>
      <c r="D52" t="s">
        <v>1494</v>
      </c>
      <c r="E52" t="s">
        <v>5170</v>
      </c>
      <c r="F52" t="s">
        <v>5171</v>
      </c>
      <c r="G52" t="s">
        <v>53</v>
      </c>
      <c r="H52" t="s">
        <v>1915</v>
      </c>
      <c r="I52" t="s">
        <v>1915</v>
      </c>
      <c r="J52" t="s">
        <v>5135</v>
      </c>
      <c r="K52" t="s">
        <v>5137</v>
      </c>
      <c r="L52" t="s">
        <v>5135</v>
      </c>
      <c r="M52" t="s">
        <v>5137</v>
      </c>
      <c r="N52" t="s">
        <v>2931</v>
      </c>
      <c r="O52" t="s">
        <v>2931</v>
      </c>
      <c r="Q52" t="s">
        <v>5705</v>
      </c>
      <c r="R52" t="s">
        <v>5138</v>
      </c>
      <c r="S52" t="s">
        <v>7426</v>
      </c>
      <c r="T52" t="s">
        <v>7427</v>
      </c>
      <c r="U52" t="s">
        <v>7428</v>
      </c>
      <c r="V52" t="s">
        <v>7429</v>
      </c>
      <c r="W52" t="s">
        <v>5434</v>
      </c>
      <c r="X52" t="s">
        <v>7430</v>
      </c>
      <c r="Y52" t="s">
        <v>7431</v>
      </c>
      <c r="Z52" t="s">
        <v>5408</v>
      </c>
      <c r="AA52" t="s">
        <v>1496</v>
      </c>
      <c r="AB52" t="s">
        <v>7432</v>
      </c>
      <c r="AC52" t="s">
        <v>5404</v>
      </c>
    </row>
    <row r="53" spans="1:29" x14ac:dyDescent="0.25">
      <c r="A53" t="s">
        <v>6654</v>
      </c>
      <c r="B53" t="s">
        <v>8</v>
      </c>
      <c r="C53" t="s">
        <v>164</v>
      </c>
      <c r="D53" t="s">
        <v>6316</v>
      </c>
      <c r="E53" t="s">
        <v>7433</v>
      </c>
      <c r="F53" t="s">
        <v>7434</v>
      </c>
      <c r="G53" t="s">
        <v>66</v>
      </c>
      <c r="H53" t="s">
        <v>1915</v>
      </c>
      <c r="I53" t="s">
        <v>1915</v>
      </c>
      <c r="J53" t="s">
        <v>5135</v>
      </c>
      <c r="K53" t="s">
        <v>5137</v>
      </c>
      <c r="L53" t="s">
        <v>5137</v>
      </c>
      <c r="M53" t="s">
        <v>5137</v>
      </c>
      <c r="N53" t="s">
        <v>5192</v>
      </c>
      <c r="O53" t="s">
        <v>5192</v>
      </c>
      <c r="P53" t="s">
        <v>7435</v>
      </c>
      <c r="S53" t="s">
        <v>6541</v>
      </c>
      <c r="T53" t="s">
        <v>3983</v>
      </c>
      <c r="U53" t="s">
        <v>7436</v>
      </c>
      <c r="V53" t="s">
        <v>7437</v>
      </c>
      <c r="W53" t="s">
        <v>2931</v>
      </c>
      <c r="X53" t="s">
        <v>7438</v>
      </c>
      <c r="Y53" t="s">
        <v>7439</v>
      </c>
      <c r="Z53" t="s">
        <v>5157</v>
      </c>
      <c r="AA53" t="s">
        <v>1496</v>
      </c>
      <c r="AB53" t="s">
        <v>5410</v>
      </c>
      <c r="AC53" t="s">
        <v>5137</v>
      </c>
    </row>
    <row r="54" spans="1:29" x14ac:dyDescent="0.25">
      <c r="A54" t="s">
        <v>4765</v>
      </c>
      <c r="B54" t="s">
        <v>6409</v>
      </c>
      <c r="C54" t="s">
        <v>164</v>
      </c>
      <c r="D54" t="s">
        <v>6316</v>
      </c>
      <c r="E54" t="s">
        <v>6410</v>
      </c>
      <c r="F54" t="s">
        <v>6411</v>
      </c>
      <c r="G54" t="s">
        <v>50</v>
      </c>
      <c r="H54" t="s">
        <v>1915</v>
      </c>
      <c r="I54" t="s">
        <v>1915</v>
      </c>
      <c r="J54" t="s">
        <v>5147</v>
      </c>
      <c r="K54" t="s">
        <v>5147</v>
      </c>
      <c r="L54" t="s">
        <v>5135</v>
      </c>
      <c r="M54" t="s">
        <v>5135</v>
      </c>
      <c r="N54" t="s">
        <v>6412</v>
      </c>
      <c r="O54" t="s">
        <v>6413</v>
      </c>
      <c r="P54" t="s">
        <v>7440</v>
      </c>
      <c r="S54" t="s">
        <v>5136</v>
      </c>
      <c r="T54" t="s">
        <v>6414</v>
      </c>
      <c r="U54" t="s">
        <v>6415</v>
      </c>
      <c r="V54" t="s">
        <v>7441</v>
      </c>
      <c r="W54" t="s">
        <v>6442</v>
      </c>
      <c r="X54" t="s">
        <v>6416</v>
      </c>
      <c r="Y54" t="s">
        <v>6417</v>
      </c>
      <c r="Z54" t="s">
        <v>5402</v>
      </c>
      <c r="AA54" t="s">
        <v>1496</v>
      </c>
      <c r="AB54" t="s">
        <v>7339</v>
      </c>
      <c r="AC54" t="s">
        <v>5137</v>
      </c>
    </row>
    <row r="55" spans="1:29" x14ac:dyDescent="0.25">
      <c r="A55" t="s">
        <v>4773</v>
      </c>
      <c r="B55" t="s">
        <v>12</v>
      </c>
      <c r="C55" t="s">
        <v>164</v>
      </c>
      <c r="D55" t="s">
        <v>6316</v>
      </c>
      <c r="E55" t="s">
        <v>6451</v>
      </c>
      <c r="F55" t="s">
        <v>6452</v>
      </c>
      <c r="G55" t="s">
        <v>134</v>
      </c>
      <c r="H55" t="s">
        <v>1915</v>
      </c>
      <c r="I55" t="s">
        <v>1915</v>
      </c>
      <c r="J55" t="s">
        <v>5135</v>
      </c>
      <c r="K55" t="s">
        <v>5136</v>
      </c>
      <c r="L55" t="s">
        <v>5135</v>
      </c>
      <c r="M55" t="s">
        <v>5135</v>
      </c>
      <c r="N55" t="s">
        <v>6453</v>
      </c>
      <c r="O55" t="s">
        <v>6454</v>
      </c>
      <c r="P55" t="s">
        <v>5173</v>
      </c>
      <c r="S55" t="s">
        <v>5136</v>
      </c>
      <c r="T55" t="s">
        <v>2921</v>
      </c>
      <c r="U55" t="s">
        <v>6455</v>
      </c>
      <c r="V55" t="s">
        <v>6456</v>
      </c>
      <c r="W55" t="s">
        <v>5182</v>
      </c>
      <c r="X55" t="s">
        <v>6457</v>
      </c>
      <c r="Y55" t="s">
        <v>4992</v>
      </c>
      <c r="Z55" t="s">
        <v>5403</v>
      </c>
      <c r="AA55" t="s">
        <v>1496</v>
      </c>
      <c r="AB55" t="s">
        <v>5394</v>
      </c>
      <c r="AC55" t="s">
        <v>5136</v>
      </c>
    </row>
    <row r="56" spans="1:29" x14ac:dyDescent="0.25">
      <c r="A56" t="s">
        <v>4897</v>
      </c>
      <c r="B56" t="s">
        <v>12</v>
      </c>
      <c r="C56" t="s">
        <v>164</v>
      </c>
      <c r="D56" t="s">
        <v>6316</v>
      </c>
      <c r="E56" t="s">
        <v>6482</v>
      </c>
      <c r="F56" t="s">
        <v>6483</v>
      </c>
      <c r="G56" t="s">
        <v>53</v>
      </c>
      <c r="H56" t="s">
        <v>1915</v>
      </c>
      <c r="I56" t="s">
        <v>1915</v>
      </c>
      <c r="J56" t="s">
        <v>5135</v>
      </c>
      <c r="K56" t="s">
        <v>5135</v>
      </c>
      <c r="L56" t="s">
        <v>4967</v>
      </c>
      <c r="M56" t="s">
        <v>5136</v>
      </c>
      <c r="N56" t="s">
        <v>5750</v>
      </c>
      <c r="O56" t="s">
        <v>6484</v>
      </c>
      <c r="P56" t="s">
        <v>6485</v>
      </c>
      <c r="S56" t="s">
        <v>5136</v>
      </c>
      <c r="T56" t="s">
        <v>5187</v>
      </c>
      <c r="U56" t="s">
        <v>6486</v>
      </c>
      <c r="V56" t="s">
        <v>7442</v>
      </c>
      <c r="W56" t="s">
        <v>7443</v>
      </c>
      <c r="X56" t="s">
        <v>6487</v>
      </c>
      <c r="Y56" t="s">
        <v>6488</v>
      </c>
      <c r="Z56" t="s">
        <v>3350</v>
      </c>
      <c r="AA56" t="s">
        <v>1496</v>
      </c>
      <c r="AB56" t="s">
        <v>7423</v>
      </c>
      <c r="AC56" t="s">
        <v>4967</v>
      </c>
    </row>
    <row r="57" spans="1:29" x14ac:dyDescent="0.25">
      <c r="A57" t="s">
        <v>6520</v>
      </c>
      <c r="B57" t="s">
        <v>12</v>
      </c>
      <c r="C57" t="s">
        <v>164</v>
      </c>
      <c r="D57" t="s">
        <v>1494</v>
      </c>
      <c r="E57" t="s">
        <v>6567</v>
      </c>
      <c r="F57" t="s">
        <v>6568</v>
      </c>
      <c r="G57" t="s">
        <v>53</v>
      </c>
      <c r="H57" t="s">
        <v>1915</v>
      </c>
      <c r="I57" t="s">
        <v>1915</v>
      </c>
      <c r="J57" t="s">
        <v>5147</v>
      </c>
      <c r="K57" t="s">
        <v>5136</v>
      </c>
      <c r="L57" t="s">
        <v>5140</v>
      </c>
      <c r="M57" t="s">
        <v>5136</v>
      </c>
      <c r="N57" t="s">
        <v>6569</v>
      </c>
      <c r="O57" t="s">
        <v>6569</v>
      </c>
      <c r="P57" t="s">
        <v>6570</v>
      </c>
      <c r="Q57" t="s">
        <v>6571</v>
      </c>
      <c r="R57" t="s">
        <v>5138</v>
      </c>
      <c r="S57" t="s">
        <v>5136</v>
      </c>
      <c r="T57" t="s">
        <v>5189</v>
      </c>
      <c r="U57" t="s">
        <v>6572</v>
      </c>
      <c r="V57" t="s">
        <v>6573</v>
      </c>
      <c r="W57" t="s">
        <v>5162</v>
      </c>
      <c r="X57" t="s">
        <v>6574</v>
      </c>
      <c r="Y57" t="s">
        <v>6575</v>
      </c>
      <c r="Z57" t="s">
        <v>5397</v>
      </c>
      <c r="AA57" t="s">
        <v>1496</v>
      </c>
      <c r="AB57" t="s">
        <v>6551</v>
      </c>
      <c r="AC57" t="s">
        <v>5137</v>
      </c>
    </row>
    <row r="58" spans="1:29" x14ac:dyDescent="0.25">
      <c r="A58" t="s">
        <v>6517</v>
      </c>
      <c r="B58" t="s">
        <v>6268</v>
      </c>
      <c r="C58" t="s">
        <v>164</v>
      </c>
      <c r="D58" t="s">
        <v>6316</v>
      </c>
      <c r="E58" t="s">
        <v>6576</v>
      </c>
      <c r="F58" t="s">
        <v>6577</v>
      </c>
      <c r="G58" t="s">
        <v>48</v>
      </c>
      <c r="H58" t="s">
        <v>1915</v>
      </c>
      <c r="I58" t="s">
        <v>1915</v>
      </c>
      <c r="J58" t="s">
        <v>5404</v>
      </c>
      <c r="K58" t="s">
        <v>5154</v>
      </c>
      <c r="L58" t="s">
        <v>4967</v>
      </c>
      <c r="M58" t="s">
        <v>5136</v>
      </c>
      <c r="N58" t="s">
        <v>5751</v>
      </c>
      <c r="O58" t="s">
        <v>5751</v>
      </c>
      <c r="Q58" t="s">
        <v>6298</v>
      </c>
      <c r="R58" t="s">
        <v>5138</v>
      </c>
      <c r="S58" t="s">
        <v>5136</v>
      </c>
      <c r="T58" t="s">
        <v>5149</v>
      </c>
      <c r="U58" t="s">
        <v>6578</v>
      </c>
      <c r="V58" t="s">
        <v>6579</v>
      </c>
      <c r="W58" t="s">
        <v>5434</v>
      </c>
      <c r="X58" t="s">
        <v>6580</v>
      </c>
      <c r="Y58" t="s">
        <v>6581</v>
      </c>
      <c r="Z58" t="s">
        <v>6326</v>
      </c>
      <c r="AA58" t="s">
        <v>1496</v>
      </c>
      <c r="AB58" t="s">
        <v>5408</v>
      </c>
      <c r="AC58" t="s">
        <v>5136</v>
      </c>
    </row>
    <row r="59" spans="1:29" x14ac:dyDescent="0.25">
      <c r="A59" t="s">
        <v>4676</v>
      </c>
      <c r="B59" t="s">
        <v>51</v>
      </c>
      <c r="C59" t="s">
        <v>164</v>
      </c>
      <c r="D59" t="s">
        <v>5419</v>
      </c>
      <c r="E59" t="s">
        <v>7444</v>
      </c>
      <c r="F59" t="s">
        <v>7445</v>
      </c>
      <c r="G59" t="s">
        <v>53</v>
      </c>
      <c r="H59" t="s">
        <v>1915</v>
      </c>
      <c r="I59" t="s">
        <v>1915</v>
      </c>
      <c r="J59" t="s">
        <v>4967</v>
      </c>
      <c r="K59" t="s">
        <v>5135</v>
      </c>
      <c r="L59" t="s">
        <v>4967</v>
      </c>
      <c r="M59" t="s">
        <v>5135</v>
      </c>
      <c r="N59" t="s">
        <v>6583</v>
      </c>
      <c r="O59" t="s">
        <v>6583</v>
      </c>
      <c r="P59" t="s">
        <v>7446</v>
      </c>
      <c r="S59" t="s">
        <v>7447</v>
      </c>
      <c r="T59" t="s">
        <v>7448</v>
      </c>
      <c r="U59" t="s">
        <v>7449</v>
      </c>
      <c r="V59" t="s">
        <v>7450</v>
      </c>
      <c r="W59" t="s">
        <v>6273</v>
      </c>
      <c r="X59" t="s">
        <v>7451</v>
      </c>
      <c r="Y59" t="s">
        <v>6406</v>
      </c>
      <c r="Z59" t="s">
        <v>5410</v>
      </c>
      <c r="AA59" t="s">
        <v>1496</v>
      </c>
      <c r="AB59" t="s">
        <v>7452</v>
      </c>
      <c r="AC59" t="s">
        <v>5401</v>
      </c>
    </row>
    <row r="60" spans="1:29" x14ac:dyDescent="0.25">
      <c r="A60" t="s">
        <v>6336</v>
      </c>
      <c r="B60" t="s">
        <v>51</v>
      </c>
      <c r="C60" t="s">
        <v>164</v>
      </c>
      <c r="D60" t="s">
        <v>6316</v>
      </c>
      <c r="E60" t="s">
        <v>5185</v>
      </c>
      <c r="F60" t="s">
        <v>5186</v>
      </c>
      <c r="G60" t="s">
        <v>48</v>
      </c>
      <c r="H60" t="s">
        <v>1915</v>
      </c>
      <c r="I60" t="s">
        <v>1915</v>
      </c>
      <c r="J60" t="s">
        <v>5152</v>
      </c>
      <c r="K60" t="s">
        <v>4967</v>
      </c>
      <c r="L60" t="s">
        <v>5140</v>
      </c>
      <c r="M60" t="s">
        <v>5147</v>
      </c>
      <c r="N60" t="s">
        <v>6383</v>
      </c>
      <c r="O60" t="s">
        <v>6384</v>
      </c>
      <c r="P60" t="s">
        <v>6385</v>
      </c>
      <c r="S60" t="s">
        <v>6386</v>
      </c>
      <c r="T60" t="s">
        <v>7453</v>
      </c>
      <c r="U60" t="s">
        <v>7454</v>
      </c>
      <c r="V60" t="s">
        <v>7455</v>
      </c>
      <c r="W60" t="s">
        <v>6210</v>
      </c>
      <c r="X60" t="s">
        <v>7456</v>
      </c>
      <c r="Y60" t="s">
        <v>7457</v>
      </c>
      <c r="Z60" t="s">
        <v>5230</v>
      </c>
      <c r="AA60" t="s">
        <v>1496</v>
      </c>
      <c r="AB60" t="s">
        <v>5404</v>
      </c>
      <c r="AC60" t="s">
        <v>5136</v>
      </c>
    </row>
    <row r="61" spans="1:29" x14ac:dyDescent="0.25">
      <c r="A61" t="s">
        <v>5765</v>
      </c>
      <c r="B61" t="s">
        <v>51</v>
      </c>
      <c r="C61" t="s">
        <v>164</v>
      </c>
      <c r="D61" t="s">
        <v>1494</v>
      </c>
      <c r="E61" t="s">
        <v>5176</v>
      </c>
      <c r="F61" t="s">
        <v>5177</v>
      </c>
      <c r="G61" t="s">
        <v>48</v>
      </c>
      <c r="H61" t="s">
        <v>1915</v>
      </c>
      <c r="I61" t="s">
        <v>1915</v>
      </c>
      <c r="J61" t="s">
        <v>4967</v>
      </c>
      <c r="K61" t="s">
        <v>5135</v>
      </c>
      <c r="L61" t="s">
        <v>4967</v>
      </c>
      <c r="M61" t="s">
        <v>5137</v>
      </c>
      <c r="N61" t="s">
        <v>6234</v>
      </c>
      <c r="O61" t="s">
        <v>6234</v>
      </c>
      <c r="P61" t="s">
        <v>6209</v>
      </c>
      <c r="S61" t="s">
        <v>6235</v>
      </c>
      <c r="T61" t="s">
        <v>4762</v>
      </c>
      <c r="U61" t="s">
        <v>6206</v>
      </c>
      <c r="V61" t="s">
        <v>7458</v>
      </c>
      <c r="W61" t="s">
        <v>5194</v>
      </c>
      <c r="X61" t="s">
        <v>6236</v>
      </c>
      <c r="Y61" t="s">
        <v>5188</v>
      </c>
      <c r="Z61" t="s">
        <v>5748</v>
      </c>
      <c r="AA61" t="s">
        <v>1496</v>
      </c>
      <c r="AB61" t="s">
        <v>7459</v>
      </c>
      <c r="AC61" t="s">
        <v>5137</v>
      </c>
    </row>
    <row r="62" spans="1:29" x14ac:dyDescent="0.25">
      <c r="A62" t="s">
        <v>7255</v>
      </c>
      <c r="B62" t="s">
        <v>51</v>
      </c>
      <c r="C62" t="s">
        <v>164</v>
      </c>
      <c r="D62" t="s">
        <v>6316</v>
      </c>
      <c r="E62" t="s">
        <v>6554</v>
      </c>
      <c r="F62" t="s">
        <v>6555</v>
      </c>
      <c r="G62" t="s">
        <v>66</v>
      </c>
      <c r="H62" t="s">
        <v>1915</v>
      </c>
      <c r="I62" t="s">
        <v>1915</v>
      </c>
      <c r="J62" t="s">
        <v>4967</v>
      </c>
      <c r="K62" t="s">
        <v>5136</v>
      </c>
      <c r="L62" t="s">
        <v>4967</v>
      </c>
      <c r="M62" t="s">
        <v>5135</v>
      </c>
      <c r="N62" t="s">
        <v>7460</v>
      </c>
      <c r="O62" t="s">
        <v>7460</v>
      </c>
      <c r="P62" t="s">
        <v>7318</v>
      </c>
      <c r="S62" t="s">
        <v>7461</v>
      </c>
      <c r="T62" t="s">
        <v>7414</v>
      </c>
      <c r="U62" t="s">
        <v>7462</v>
      </c>
      <c r="V62" t="s">
        <v>7463</v>
      </c>
      <c r="W62" t="s">
        <v>5200</v>
      </c>
      <c r="X62" t="s">
        <v>7464</v>
      </c>
      <c r="Y62" t="s">
        <v>7349</v>
      </c>
      <c r="Z62" t="s">
        <v>5399</v>
      </c>
      <c r="AA62" t="s">
        <v>1496</v>
      </c>
      <c r="AB62" t="s">
        <v>6365</v>
      </c>
      <c r="AC62" t="s">
        <v>5136</v>
      </c>
    </row>
    <row r="63" spans="1:29" x14ac:dyDescent="0.25">
      <c r="A63" t="s">
        <v>7250</v>
      </c>
      <c r="B63" t="s">
        <v>7465</v>
      </c>
      <c r="C63" t="s">
        <v>164</v>
      </c>
      <c r="D63" t="s">
        <v>6316</v>
      </c>
      <c r="E63" t="s">
        <v>7466</v>
      </c>
      <c r="F63" t="s">
        <v>7467</v>
      </c>
      <c r="G63" t="s">
        <v>2632</v>
      </c>
      <c r="H63" t="s">
        <v>1915</v>
      </c>
      <c r="I63" t="s">
        <v>1915</v>
      </c>
      <c r="J63" t="s">
        <v>5136</v>
      </c>
      <c r="K63" t="s">
        <v>5136</v>
      </c>
      <c r="L63" t="s">
        <v>5147</v>
      </c>
      <c r="M63" t="s">
        <v>5136</v>
      </c>
      <c r="N63" t="s">
        <v>7468</v>
      </c>
      <c r="O63" t="s">
        <v>7468</v>
      </c>
      <c r="P63" t="s">
        <v>7469</v>
      </c>
      <c r="S63" t="s">
        <v>5136</v>
      </c>
      <c r="T63" t="s">
        <v>7470</v>
      </c>
      <c r="V63" t="s">
        <v>7471</v>
      </c>
      <c r="W63" t="s">
        <v>7472</v>
      </c>
      <c r="X63" t="s">
        <v>7473</v>
      </c>
      <c r="Y63" t="s">
        <v>7474</v>
      </c>
      <c r="Z63" t="s">
        <v>5402</v>
      </c>
      <c r="AA63" t="s">
        <v>1496</v>
      </c>
      <c r="AB63" t="s">
        <v>5405</v>
      </c>
      <c r="AC63" t="s">
        <v>5136</v>
      </c>
    </row>
    <row r="64" spans="1:29" x14ac:dyDescent="0.25">
      <c r="A64" t="s">
        <v>4973</v>
      </c>
      <c r="B64" t="s">
        <v>5193</v>
      </c>
      <c r="C64" t="s">
        <v>164</v>
      </c>
      <c r="D64" t="s">
        <v>6316</v>
      </c>
      <c r="E64" t="s">
        <v>7475</v>
      </c>
      <c r="F64" t="s">
        <v>7476</v>
      </c>
      <c r="G64" t="s">
        <v>48</v>
      </c>
      <c r="H64" t="s">
        <v>1915</v>
      </c>
      <c r="I64" t="s">
        <v>1915</v>
      </c>
      <c r="J64" t="s">
        <v>5136</v>
      </c>
      <c r="K64" t="s">
        <v>5136</v>
      </c>
      <c r="L64" t="s">
        <v>5137</v>
      </c>
      <c r="M64" t="s">
        <v>5136</v>
      </c>
      <c r="N64" t="s">
        <v>7477</v>
      </c>
      <c r="O64" t="s">
        <v>7477</v>
      </c>
      <c r="P64" t="s">
        <v>7318</v>
      </c>
      <c r="S64" t="s">
        <v>5136</v>
      </c>
      <c r="T64" t="s">
        <v>4840</v>
      </c>
      <c r="V64" t="s">
        <v>7478</v>
      </c>
      <c r="W64" t="s">
        <v>7479</v>
      </c>
      <c r="X64" t="s">
        <v>7480</v>
      </c>
      <c r="Y64" t="s">
        <v>7481</v>
      </c>
      <c r="Z64" t="s">
        <v>5140</v>
      </c>
      <c r="AA64" t="s">
        <v>1496</v>
      </c>
      <c r="AB64" t="s">
        <v>5400</v>
      </c>
      <c r="AC64" t="s">
        <v>5137</v>
      </c>
    </row>
    <row r="65" spans="1:29" x14ac:dyDescent="0.25">
      <c r="A65" t="s">
        <v>5223</v>
      </c>
      <c r="B65" t="s">
        <v>5193</v>
      </c>
      <c r="C65" t="s">
        <v>164</v>
      </c>
      <c r="D65" t="s">
        <v>6316</v>
      </c>
      <c r="E65" t="s">
        <v>6291</v>
      </c>
      <c r="F65" t="s">
        <v>6292</v>
      </c>
      <c r="G65" t="s">
        <v>54</v>
      </c>
      <c r="H65" t="s">
        <v>1915</v>
      </c>
      <c r="I65" t="s">
        <v>1915</v>
      </c>
      <c r="J65" t="s">
        <v>5136</v>
      </c>
      <c r="K65" t="s">
        <v>5136</v>
      </c>
      <c r="L65" t="s">
        <v>5135</v>
      </c>
      <c r="M65" t="s">
        <v>5136</v>
      </c>
      <c r="N65" t="s">
        <v>6583</v>
      </c>
      <c r="O65" t="s">
        <v>6583</v>
      </c>
      <c r="Q65" t="s">
        <v>6418</v>
      </c>
      <c r="R65" t="s">
        <v>5138</v>
      </c>
      <c r="S65" t="s">
        <v>5179</v>
      </c>
      <c r="T65" t="s">
        <v>6584</v>
      </c>
      <c r="U65" t="s">
        <v>6585</v>
      </c>
      <c r="V65" t="s">
        <v>6586</v>
      </c>
      <c r="W65" t="s">
        <v>5166</v>
      </c>
      <c r="X65" t="s">
        <v>6587</v>
      </c>
      <c r="Y65" t="s">
        <v>3797</v>
      </c>
      <c r="Z65" t="s">
        <v>5398</v>
      </c>
      <c r="AA65" t="s">
        <v>1496</v>
      </c>
      <c r="AB65" t="s">
        <v>5000</v>
      </c>
      <c r="AC65" t="s">
        <v>5136</v>
      </c>
    </row>
    <row r="66" spans="1:29" x14ac:dyDescent="0.25">
      <c r="A66" t="s">
        <v>6299</v>
      </c>
      <c r="B66" t="s">
        <v>5193</v>
      </c>
      <c r="C66" t="s">
        <v>164</v>
      </c>
      <c r="D66" t="s">
        <v>1494</v>
      </c>
      <c r="E66" t="s">
        <v>7482</v>
      </c>
      <c r="F66" t="s">
        <v>7483</v>
      </c>
      <c r="G66" t="s">
        <v>165</v>
      </c>
      <c r="H66" t="s">
        <v>1915</v>
      </c>
      <c r="I66" t="s">
        <v>1915</v>
      </c>
      <c r="J66" t="s">
        <v>5136</v>
      </c>
      <c r="K66" t="s">
        <v>5136</v>
      </c>
      <c r="L66" t="s">
        <v>5147</v>
      </c>
      <c r="M66" t="s">
        <v>5135</v>
      </c>
      <c r="N66" t="s">
        <v>6383</v>
      </c>
      <c r="O66" t="s">
        <v>6383</v>
      </c>
      <c r="Q66" t="s">
        <v>7484</v>
      </c>
      <c r="R66" t="s">
        <v>5138</v>
      </c>
      <c r="S66" t="s">
        <v>5189</v>
      </c>
      <c r="T66" t="s">
        <v>7485</v>
      </c>
      <c r="U66" t="s">
        <v>7486</v>
      </c>
      <c r="V66" t="s">
        <v>7487</v>
      </c>
      <c r="W66" t="s">
        <v>5201</v>
      </c>
      <c r="X66" t="s">
        <v>7488</v>
      </c>
      <c r="Y66" t="s">
        <v>7489</v>
      </c>
      <c r="Z66" t="s">
        <v>5407</v>
      </c>
      <c r="AA66" t="s">
        <v>1496</v>
      </c>
      <c r="AB66" t="s">
        <v>4967</v>
      </c>
      <c r="AC66" t="s">
        <v>5136</v>
      </c>
    </row>
    <row r="67" spans="1:29" x14ac:dyDescent="0.25">
      <c r="A67" t="s">
        <v>7260</v>
      </c>
      <c r="B67" t="s">
        <v>7490</v>
      </c>
      <c r="C67" t="s">
        <v>164</v>
      </c>
      <c r="D67" t="s">
        <v>6316</v>
      </c>
      <c r="E67" t="s">
        <v>7491</v>
      </c>
      <c r="F67" t="s">
        <v>7492</v>
      </c>
      <c r="G67" t="s">
        <v>54</v>
      </c>
      <c r="H67" t="s">
        <v>1915</v>
      </c>
      <c r="I67" t="s">
        <v>1915</v>
      </c>
      <c r="J67" t="s">
        <v>5136</v>
      </c>
      <c r="K67" t="s">
        <v>5136</v>
      </c>
      <c r="L67" t="s">
        <v>5136</v>
      </c>
      <c r="M67" t="s">
        <v>5175</v>
      </c>
      <c r="N67" t="s">
        <v>7493</v>
      </c>
      <c r="O67" t="s">
        <v>7338</v>
      </c>
      <c r="P67" t="s">
        <v>7494</v>
      </c>
      <c r="S67" t="s">
        <v>5136</v>
      </c>
      <c r="T67" t="s">
        <v>5136</v>
      </c>
      <c r="U67" t="s">
        <v>6224</v>
      </c>
      <c r="V67" t="s">
        <v>7495</v>
      </c>
      <c r="W67" t="s">
        <v>7479</v>
      </c>
      <c r="X67" t="s">
        <v>7496</v>
      </c>
      <c r="Y67" t="s">
        <v>7405</v>
      </c>
      <c r="Z67" t="s">
        <v>5404</v>
      </c>
      <c r="AA67" t="s">
        <v>1496</v>
      </c>
      <c r="AB67" t="s">
        <v>1740</v>
      </c>
      <c r="AC67" t="s">
        <v>5136</v>
      </c>
    </row>
    <row r="68" spans="1:29" x14ac:dyDescent="0.25">
      <c r="A68" t="s">
        <v>4736</v>
      </c>
      <c r="B68" t="s">
        <v>5148</v>
      </c>
      <c r="C68" t="s">
        <v>164</v>
      </c>
      <c r="D68" t="s">
        <v>6316</v>
      </c>
      <c r="E68" t="s">
        <v>6291</v>
      </c>
      <c r="F68" t="s">
        <v>6292</v>
      </c>
      <c r="G68" t="s">
        <v>54</v>
      </c>
      <c r="H68" t="s">
        <v>1915</v>
      </c>
      <c r="I68" t="s">
        <v>1915</v>
      </c>
      <c r="J68" t="s">
        <v>5136</v>
      </c>
      <c r="K68" t="s">
        <v>5136</v>
      </c>
      <c r="L68" t="s">
        <v>5135</v>
      </c>
      <c r="M68" t="s">
        <v>5136</v>
      </c>
      <c r="N68" t="s">
        <v>5175</v>
      </c>
      <c r="O68" t="s">
        <v>5175</v>
      </c>
      <c r="Q68" t="s">
        <v>7280</v>
      </c>
      <c r="R68" t="s">
        <v>5138</v>
      </c>
      <c r="S68" t="s">
        <v>7281</v>
      </c>
      <c r="T68" t="s">
        <v>7314</v>
      </c>
      <c r="U68" t="s">
        <v>6294</v>
      </c>
      <c r="V68" t="s">
        <v>7497</v>
      </c>
      <c r="W68" t="s">
        <v>7479</v>
      </c>
      <c r="X68" t="s">
        <v>7498</v>
      </c>
      <c r="Y68" t="s">
        <v>7499</v>
      </c>
      <c r="Z68" t="s">
        <v>5404</v>
      </c>
      <c r="AA68" t="s">
        <v>1496</v>
      </c>
      <c r="AB68" t="s">
        <v>5157</v>
      </c>
      <c r="AC68" t="s">
        <v>4967</v>
      </c>
    </row>
    <row r="69" spans="1:29" x14ac:dyDescent="0.25">
      <c r="A69" t="s">
        <v>5754</v>
      </c>
      <c r="B69" t="s">
        <v>5148</v>
      </c>
      <c r="C69" t="s">
        <v>164</v>
      </c>
      <c r="D69" t="s">
        <v>6316</v>
      </c>
      <c r="E69" t="s">
        <v>6300</v>
      </c>
      <c r="F69" t="s">
        <v>6301</v>
      </c>
      <c r="G69" t="s">
        <v>53</v>
      </c>
      <c r="H69" t="s">
        <v>1915</v>
      </c>
      <c r="I69" t="s">
        <v>1915</v>
      </c>
      <c r="J69" t="s">
        <v>5136</v>
      </c>
      <c r="K69" t="s">
        <v>5136</v>
      </c>
      <c r="L69" t="s">
        <v>5135</v>
      </c>
      <c r="M69" t="s">
        <v>5136</v>
      </c>
      <c r="N69" t="s">
        <v>5180</v>
      </c>
      <c r="O69" t="s">
        <v>5180</v>
      </c>
      <c r="P69" t="s">
        <v>6302</v>
      </c>
      <c r="S69" t="s">
        <v>6303</v>
      </c>
      <c r="T69" t="s">
        <v>6304</v>
      </c>
      <c r="U69" t="s">
        <v>6305</v>
      </c>
      <c r="V69" t="s">
        <v>6306</v>
      </c>
      <c r="W69" t="s">
        <v>5163</v>
      </c>
      <c r="X69" t="s">
        <v>6307</v>
      </c>
      <c r="Y69" t="s">
        <v>6308</v>
      </c>
      <c r="Z69" t="s">
        <v>5231</v>
      </c>
      <c r="AA69" t="s">
        <v>1496</v>
      </c>
      <c r="AB69" t="s">
        <v>5136</v>
      </c>
      <c r="AC69" t="s">
        <v>5136</v>
      </c>
    </row>
    <row r="70" spans="1:29" x14ac:dyDescent="0.25">
      <c r="A70" t="s">
        <v>4766</v>
      </c>
      <c r="B70" t="s">
        <v>5148</v>
      </c>
      <c r="C70" t="s">
        <v>164</v>
      </c>
      <c r="D70" t="s">
        <v>6316</v>
      </c>
      <c r="E70" t="s">
        <v>7500</v>
      </c>
      <c r="F70" t="s">
        <v>7501</v>
      </c>
      <c r="G70" t="s">
        <v>54</v>
      </c>
      <c r="H70" t="s">
        <v>1915</v>
      </c>
      <c r="I70" t="s">
        <v>1915</v>
      </c>
      <c r="J70" t="s">
        <v>5136</v>
      </c>
      <c r="K70" t="s">
        <v>5136</v>
      </c>
      <c r="L70" t="s">
        <v>5140</v>
      </c>
      <c r="M70" t="s">
        <v>5136</v>
      </c>
      <c r="N70" t="s">
        <v>5755</v>
      </c>
      <c r="O70" t="s">
        <v>5755</v>
      </c>
      <c r="Q70" t="s">
        <v>7388</v>
      </c>
      <c r="R70" t="s">
        <v>5138</v>
      </c>
      <c r="S70" t="s">
        <v>7502</v>
      </c>
      <c r="T70" t="s">
        <v>7503</v>
      </c>
      <c r="U70" t="s">
        <v>7504</v>
      </c>
      <c r="V70" t="s">
        <v>7505</v>
      </c>
      <c r="W70" t="s">
        <v>5166</v>
      </c>
      <c r="X70" t="s">
        <v>7506</v>
      </c>
      <c r="Y70" t="s">
        <v>7507</v>
      </c>
      <c r="Z70" t="s">
        <v>5159</v>
      </c>
      <c r="AA70" t="s">
        <v>1496</v>
      </c>
      <c r="AB70" t="s">
        <v>5404</v>
      </c>
      <c r="AC70" t="s">
        <v>5136</v>
      </c>
    </row>
    <row r="71" spans="1:29" x14ac:dyDescent="0.25">
      <c r="A71" t="s">
        <v>4932</v>
      </c>
      <c r="B71" t="s">
        <v>5148</v>
      </c>
      <c r="C71" t="s">
        <v>164</v>
      </c>
      <c r="D71" t="s">
        <v>6316</v>
      </c>
      <c r="E71" t="s">
        <v>6291</v>
      </c>
      <c r="F71" t="s">
        <v>6292</v>
      </c>
      <c r="G71" t="s">
        <v>54</v>
      </c>
      <c r="H71" t="s">
        <v>1915</v>
      </c>
      <c r="I71" t="s">
        <v>1915</v>
      </c>
      <c r="J71" t="s">
        <v>5136</v>
      </c>
      <c r="K71" t="s">
        <v>5136</v>
      </c>
      <c r="L71" t="s">
        <v>5135</v>
      </c>
      <c r="M71" t="s">
        <v>5136</v>
      </c>
      <c r="N71" t="s">
        <v>5172</v>
      </c>
      <c r="O71" t="s">
        <v>5172</v>
      </c>
      <c r="Q71" t="s">
        <v>6553</v>
      </c>
      <c r="R71" t="s">
        <v>5138</v>
      </c>
      <c r="S71" t="s">
        <v>7508</v>
      </c>
      <c r="T71" t="s">
        <v>7439</v>
      </c>
      <c r="V71" t="s">
        <v>7509</v>
      </c>
      <c r="W71" t="s">
        <v>7479</v>
      </c>
      <c r="X71" t="s">
        <v>7510</v>
      </c>
      <c r="Y71" t="s">
        <v>7511</v>
      </c>
      <c r="Z71" t="s">
        <v>5000</v>
      </c>
      <c r="AA71" t="s">
        <v>1496</v>
      </c>
      <c r="AB71" t="s">
        <v>7479</v>
      </c>
      <c r="AC71" t="s">
        <v>5150</v>
      </c>
    </row>
    <row r="72" spans="1:29" x14ac:dyDescent="0.25">
      <c r="A72" t="s">
        <v>7246</v>
      </c>
      <c r="B72" t="s">
        <v>5148</v>
      </c>
      <c r="C72" t="s">
        <v>164</v>
      </c>
      <c r="D72" t="s">
        <v>6316</v>
      </c>
      <c r="E72" t="s">
        <v>7512</v>
      </c>
      <c r="F72" t="s">
        <v>7513</v>
      </c>
      <c r="G72" t="s">
        <v>54</v>
      </c>
      <c r="H72" t="s">
        <v>1915</v>
      </c>
      <c r="I72" t="s">
        <v>1915</v>
      </c>
      <c r="J72" t="s">
        <v>5136</v>
      </c>
      <c r="K72" t="s">
        <v>5136</v>
      </c>
      <c r="L72" t="s">
        <v>5137</v>
      </c>
      <c r="M72" t="s">
        <v>5136</v>
      </c>
      <c r="N72" t="s">
        <v>5399</v>
      </c>
      <c r="O72" t="s">
        <v>5399</v>
      </c>
      <c r="P72" t="s">
        <v>7514</v>
      </c>
      <c r="S72" t="s">
        <v>5264</v>
      </c>
      <c r="T72" t="s">
        <v>7515</v>
      </c>
      <c r="V72" t="s">
        <v>7516</v>
      </c>
      <c r="W72" t="s">
        <v>5169</v>
      </c>
      <c r="X72" t="s">
        <v>7517</v>
      </c>
      <c r="Y72" t="s">
        <v>7518</v>
      </c>
      <c r="Z72" t="s">
        <v>5000</v>
      </c>
      <c r="AA72" t="s">
        <v>1496</v>
      </c>
      <c r="AB72" t="s">
        <v>3350</v>
      </c>
      <c r="AC72" t="s">
        <v>5136</v>
      </c>
    </row>
    <row r="73" spans="1:29" x14ac:dyDescent="0.25">
      <c r="A73" t="s">
        <v>5019</v>
      </c>
      <c r="B73" t="s">
        <v>5148</v>
      </c>
      <c r="C73" t="s">
        <v>164</v>
      </c>
      <c r="D73" t="s">
        <v>6316</v>
      </c>
      <c r="E73" t="s">
        <v>6291</v>
      </c>
      <c r="F73" t="s">
        <v>6292</v>
      </c>
      <c r="G73" t="s">
        <v>54</v>
      </c>
      <c r="H73" t="s">
        <v>1915</v>
      </c>
      <c r="I73" t="s">
        <v>1915</v>
      </c>
      <c r="J73" t="s">
        <v>5136</v>
      </c>
      <c r="K73" t="s">
        <v>5136</v>
      </c>
      <c r="L73" t="s">
        <v>5137</v>
      </c>
      <c r="M73" t="s">
        <v>5136</v>
      </c>
      <c r="N73" t="s">
        <v>6321</v>
      </c>
      <c r="O73" t="s">
        <v>6321</v>
      </c>
      <c r="Q73" t="s">
        <v>5149</v>
      </c>
      <c r="R73" t="s">
        <v>5138</v>
      </c>
      <c r="S73" t="s">
        <v>6329</v>
      </c>
      <c r="T73" t="s">
        <v>6270</v>
      </c>
      <c r="U73" t="s">
        <v>6294</v>
      </c>
      <c r="V73" t="s">
        <v>7519</v>
      </c>
      <c r="W73" t="s">
        <v>7479</v>
      </c>
      <c r="X73" t="s">
        <v>7520</v>
      </c>
      <c r="Y73" t="s">
        <v>7521</v>
      </c>
      <c r="Z73" t="s">
        <v>2944</v>
      </c>
      <c r="AA73" t="s">
        <v>1496</v>
      </c>
      <c r="AB73" t="s">
        <v>2919</v>
      </c>
      <c r="AC73" t="s">
        <v>5135</v>
      </c>
    </row>
    <row r="74" spans="1:29" x14ac:dyDescent="0.25">
      <c r="A74" t="s">
        <v>5759</v>
      </c>
      <c r="B74" t="s">
        <v>5148</v>
      </c>
      <c r="C74" t="s">
        <v>164</v>
      </c>
      <c r="D74" t="s">
        <v>1494</v>
      </c>
      <c r="E74" t="s">
        <v>7522</v>
      </c>
      <c r="F74" t="s">
        <v>7523</v>
      </c>
      <c r="G74" t="s">
        <v>54</v>
      </c>
      <c r="H74" t="s">
        <v>1915</v>
      </c>
      <c r="I74" t="s">
        <v>1915</v>
      </c>
      <c r="J74" t="s">
        <v>5136</v>
      </c>
      <c r="K74" t="s">
        <v>5136</v>
      </c>
      <c r="L74" t="s">
        <v>5137</v>
      </c>
      <c r="M74" t="s">
        <v>5136</v>
      </c>
      <c r="N74" t="s">
        <v>5166</v>
      </c>
      <c r="O74" t="s">
        <v>5166</v>
      </c>
      <c r="P74" t="s">
        <v>7524</v>
      </c>
      <c r="Q74" t="s">
        <v>5174</v>
      </c>
      <c r="R74" t="s">
        <v>5138</v>
      </c>
      <c r="S74" t="s">
        <v>7525</v>
      </c>
      <c r="T74" t="s">
        <v>5418</v>
      </c>
      <c r="U74" t="s">
        <v>7526</v>
      </c>
      <c r="V74" t="s">
        <v>7527</v>
      </c>
      <c r="W74" t="s">
        <v>5200</v>
      </c>
      <c r="X74" t="s">
        <v>7528</v>
      </c>
      <c r="Y74" t="s">
        <v>7423</v>
      </c>
      <c r="Z74" t="s">
        <v>5408</v>
      </c>
      <c r="AA74" t="s">
        <v>1496</v>
      </c>
      <c r="AB74" t="s">
        <v>5402</v>
      </c>
      <c r="AC74" t="s">
        <v>4967</v>
      </c>
    </row>
  </sheetData>
  <autoFilter ref="A1:AC182" xr:uid="{00000000-0009-0000-0000-000007000000}"/>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84"/>
  <sheetViews>
    <sheetView workbookViewId="0">
      <selection activeCell="D22" sqref="D22"/>
    </sheetView>
  </sheetViews>
  <sheetFormatPr defaultRowHeight="15" x14ac:dyDescent="0.25"/>
  <cols>
    <col min="2" max="2" width="15.28515625" bestFit="1" customWidth="1"/>
    <col min="3" max="4" width="15.28515625" customWidth="1"/>
    <col min="5" max="5" width="10.5703125" bestFit="1" customWidth="1"/>
    <col min="7" max="7" width="16.28515625" bestFit="1" customWidth="1"/>
    <col min="9" max="9" width="10.28515625" customWidth="1"/>
    <col min="10" max="10" width="16.28515625" bestFit="1" customWidth="1"/>
    <col min="12" max="12" width="47.85546875" customWidth="1"/>
  </cols>
  <sheetData>
    <row r="1" spans="1:9" x14ac:dyDescent="0.25">
      <c r="A1" t="s">
        <v>5204</v>
      </c>
    </row>
    <row r="3" spans="1:9" x14ac:dyDescent="0.25">
      <c r="B3" s="95" t="s">
        <v>2</v>
      </c>
      <c r="C3" s="95" t="s">
        <v>5215</v>
      </c>
      <c r="D3" s="95" t="s">
        <v>5216</v>
      </c>
      <c r="E3" s="95" t="s">
        <v>5217</v>
      </c>
    </row>
    <row r="4" spans="1:9" x14ac:dyDescent="0.25">
      <c r="B4" s="63" t="s">
        <v>5210</v>
      </c>
      <c r="C4" s="63">
        <f>+COUNTIF(Casalta!W:W,'Tabela de Peso'!B4)</f>
        <v>1</v>
      </c>
      <c r="D4" s="63">
        <v>1</v>
      </c>
      <c r="E4" s="63">
        <f>+D4</f>
        <v>1</v>
      </c>
    </row>
    <row r="5" spans="1:9" x14ac:dyDescent="0.25">
      <c r="B5" s="63" t="s">
        <v>5205</v>
      </c>
      <c r="C5" s="63"/>
      <c r="D5" s="63">
        <v>100</v>
      </c>
      <c r="E5" s="63">
        <f t="shared" ref="E5:E11" si="0">+D5</f>
        <v>100</v>
      </c>
      <c r="F5" s="90">
        <v>0</v>
      </c>
      <c r="G5" s="91" t="s">
        <v>5239</v>
      </c>
      <c r="H5" s="92" t="s">
        <v>5241</v>
      </c>
      <c r="I5" s="93" t="s">
        <v>5240</v>
      </c>
    </row>
    <row r="6" spans="1:9" x14ac:dyDescent="0.25">
      <c r="B6" s="63" t="s">
        <v>5206</v>
      </c>
      <c r="C6" s="63"/>
      <c r="D6" s="63">
        <v>1000</v>
      </c>
      <c r="E6" s="63">
        <f t="shared" si="0"/>
        <v>1000</v>
      </c>
      <c r="F6" s="90">
        <v>0</v>
      </c>
      <c r="G6" s="91" t="s">
        <v>5242</v>
      </c>
      <c r="H6" s="92" t="s">
        <v>5243</v>
      </c>
      <c r="I6" s="93" t="s">
        <v>5244</v>
      </c>
    </row>
    <row r="7" spans="1:9" x14ac:dyDescent="0.25">
      <c r="B7" s="63" t="s">
        <v>5207</v>
      </c>
      <c r="C7" s="63"/>
      <c r="D7" s="63">
        <v>20</v>
      </c>
      <c r="E7" s="63">
        <f t="shared" si="0"/>
        <v>20</v>
      </c>
      <c r="F7" s="90" t="s">
        <v>5248</v>
      </c>
      <c r="G7" s="91" t="s">
        <v>5247</v>
      </c>
      <c r="H7" s="92" t="s">
        <v>5246</v>
      </c>
      <c r="I7" s="93" t="s">
        <v>5245</v>
      </c>
    </row>
    <row r="8" spans="1:9" x14ac:dyDescent="0.25">
      <c r="B8" s="63" t="s">
        <v>5208</v>
      </c>
      <c r="C8" s="63"/>
      <c r="D8" s="63">
        <v>30</v>
      </c>
      <c r="E8" s="64">
        <f ca="1">+TODAY()</f>
        <v>45488</v>
      </c>
      <c r="F8" s="90" t="s">
        <v>5252</v>
      </c>
      <c r="G8" s="91" t="s">
        <v>5251</v>
      </c>
      <c r="H8" s="92" t="s">
        <v>5250</v>
      </c>
      <c r="I8" s="93" t="s">
        <v>5249</v>
      </c>
    </row>
    <row r="9" spans="1:9" x14ac:dyDescent="0.25">
      <c r="B9" s="63" t="s">
        <v>5209</v>
      </c>
      <c r="C9" s="63"/>
      <c r="D9" s="63">
        <v>1</v>
      </c>
      <c r="E9" s="63">
        <f t="shared" si="0"/>
        <v>1</v>
      </c>
      <c r="F9" s="90" t="s">
        <v>5256</v>
      </c>
      <c r="G9" s="91" t="s">
        <v>5255</v>
      </c>
      <c r="H9" s="92" t="s">
        <v>5254</v>
      </c>
      <c r="I9" s="93" t="s">
        <v>5253</v>
      </c>
    </row>
    <row r="10" spans="1:9" x14ac:dyDescent="0.25">
      <c r="B10" s="9" t="s">
        <v>209</v>
      </c>
      <c r="C10" s="9"/>
      <c r="D10" s="9">
        <v>50</v>
      </c>
      <c r="E10" s="9">
        <f t="shared" si="0"/>
        <v>50</v>
      </c>
    </row>
    <row r="11" spans="1:9" x14ac:dyDescent="0.25">
      <c r="B11" s="84" t="s">
        <v>210</v>
      </c>
      <c r="C11" s="84"/>
      <c r="D11" s="84">
        <v>8</v>
      </c>
      <c r="E11" s="84">
        <f t="shared" si="0"/>
        <v>8</v>
      </c>
    </row>
    <row r="12" spans="1:9" x14ac:dyDescent="0.25">
      <c r="B12" s="63"/>
      <c r="C12" s="63"/>
      <c r="D12" s="63"/>
      <c r="E12" s="63"/>
    </row>
    <row r="14" spans="1:9" x14ac:dyDescent="0.25">
      <c r="B14" s="96" t="s">
        <v>1</v>
      </c>
      <c r="C14" s="96" t="s">
        <v>5215</v>
      </c>
      <c r="D14" s="96" t="s">
        <v>5216</v>
      </c>
      <c r="E14" s="96" t="s">
        <v>5217</v>
      </c>
    </row>
    <row r="15" spans="1:9" x14ac:dyDescent="0.25">
      <c r="B15" s="78" t="s">
        <v>11</v>
      </c>
      <c r="C15" s="79">
        <f>+COUNTIF(Casalta!D:D,B15)</f>
        <v>4</v>
      </c>
      <c r="D15" s="80">
        <v>10</v>
      </c>
      <c r="E15" s="79">
        <f>+D15</f>
        <v>10</v>
      </c>
    </row>
    <row r="16" spans="1:9" x14ac:dyDescent="0.25">
      <c r="B16" s="81" t="s">
        <v>57</v>
      </c>
      <c r="C16" s="82">
        <f>+COUNTIF(Casalta!D:D,B16)</f>
        <v>7</v>
      </c>
      <c r="D16" s="83">
        <v>10</v>
      </c>
      <c r="E16" s="82">
        <f t="shared" ref="E16:E22" si="1">+D16</f>
        <v>10</v>
      </c>
    </row>
    <row r="17" spans="2:5" x14ac:dyDescent="0.25">
      <c r="B17" s="72" t="s">
        <v>63</v>
      </c>
      <c r="C17" s="73">
        <f>+COUNTIF(Casalta!D:D,B17)</f>
        <v>0</v>
      </c>
      <c r="D17" s="74">
        <v>10</v>
      </c>
      <c r="E17" s="73">
        <f t="shared" si="1"/>
        <v>10</v>
      </c>
    </row>
    <row r="18" spans="2:5" x14ac:dyDescent="0.25">
      <c r="B18" s="72" t="s">
        <v>64</v>
      </c>
      <c r="C18" s="73">
        <f>+COUNTIF(Casalta!D:D,B18)</f>
        <v>0</v>
      </c>
      <c r="D18" s="74">
        <v>10</v>
      </c>
      <c r="E18" s="73">
        <f t="shared" si="1"/>
        <v>10</v>
      </c>
    </row>
    <row r="19" spans="2:5" x14ac:dyDescent="0.25">
      <c r="B19" s="72" t="s">
        <v>52</v>
      </c>
      <c r="C19" s="73">
        <f>+COUNTIF(Casalta!D:D,B19)</f>
        <v>1</v>
      </c>
      <c r="D19" s="74">
        <v>10</v>
      </c>
      <c r="E19" s="73">
        <f t="shared" si="1"/>
        <v>10</v>
      </c>
    </row>
    <row r="20" spans="2:5" x14ac:dyDescent="0.25">
      <c r="B20" s="75" t="s">
        <v>5213</v>
      </c>
      <c r="C20" s="76">
        <f>+COUNTIF(Casalta!D:D,B20)</f>
        <v>0</v>
      </c>
      <c r="D20" s="77">
        <v>10</v>
      </c>
      <c r="E20" s="76">
        <f t="shared" si="1"/>
        <v>10</v>
      </c>
    </row>
    <row r="21" spans="2:5" x14ac:dyDescent="0.25">
      <c r="B21" s="75" t="s">
        <v>165</v>
      </c>
      <c r="C21" s="76">
        <f>+COUNTIF(Casalta!D:D,B21)</f>
        <v>1</v>
      </c>
      <c r="D21" s="77">
        <v>10</v>
      </c>
      <c r="E21" s="76">
        <f t="shared" si="1"/>
        <v>10</v>
      </c>
    </row>
    <row r="22" spans="2:5" x14ac:dyDescent="0.25">
      <c r="B22" s="75" t="s">
        <v>68</v>
      </c>
      <c r="C22" s="76">
        <f>+COUNTIF(Casalta!D:D,B22)</f>
        <v>0</v>
      </c>
      <c r="D22" s="77">
        <v>10</v>
      </c>
      <c r="E22" s="76">
        <f t="shared" si="1"/>
        <v>10</v>
      </c>
    </row>
    <row r="23" spans="2:5" x14ac:dyDescent="0.25">
      <c r="B23" s="75" t="s">
        <v>50</v>
      </c>
      <c r="C23" s="76">
        <f>+COUNTIF(Casalta!D:D,B23)</f>
        <v>1</v>
      </c>
      <c r="D23" s="77">
        <v>10</v>
      </c>
      <c r="E23" s="76">
        <f t="shared" ref="E23" si="2">+D23</f>
        <v>10</v>
      </c>
    </row>
    <row r="24" spans="2:5" x14ac:dyDescent="0.25">
      <c r="B24" s="75" t="s">
        <v>54</v>
      </c>
      <c r="C24" s="76">
        <f>+COUNTIF(Casalta!D:D,B24)</f>
        <v>17</v>
      </c>
      <c r="D24" s="77">
        <v>10</v>
      </c>
      <c r="E24" s="76">
        <v>8</v>
      </c>
    </row>
    <row r="25" spans="2:5" x14ac:dyDescent="0.25">
      <c r="B25" s="75" t="s">
        <v>14</v>
      </c>
      <c r="C25" s="76">
        <f>+COUNTIF(Casalta!D:D,B25)</f>
        <v>3</v>
      </c>
      <c r="D25" s="77">
        <v>10</v>
      </c>
      <c r="E25" s="76">
        <f t="shared" ref="E25:E32" si="3">+D25</f>
        <v>10</v>
      </c>
    </row>
    <row r="26" spans="2:5" x14ac:dyDescent="0.25">
      <c r="B26" s="75" t="s">
        <v>62</v>
      </c>
      <c r="C26" s="76">
        <f>+COUNTIF(Casalta!D:D,B26)</f>
        <v>4</v>
      </c>
      <c r="D26" s="77">
        <v>10</v>
      </c>
      <c r="E26" s="76">
        <f t="shared" si="3"/>
        <v>10</v>
      </c>
    </row>
    <row r="27" spans="2:5" x14ac:dyDescent="0.25">
      <c r="B27" s="75" t="s">
        <v>53</v>
      </c>
      <c r="C27" s="76">
        <f>+COUNTIF(Casalta!D:D,B27)</f>
        <v>12</v>
      </c>
      <c r="D27" s="77">
        <v>40</v>
      </c>
      <c r="E27" s="76">
        <f t="shared" si="3"/>
        <v>40</v>
      </c>
    </row>
    <row r="28" spans="2:5" x14ac:dyDescent="0.25">
      <c r="B28" s="75" t="s">
        <v>16</v>
      </c>
      <c r="C28" s="76">
        <f>+COUNTIF(Casalta!D:D,B28)</f>
        <v>0</v>
      </c>
      <c r="D28" s="77">
        <v>10</v>
      </c>
      <c r="E28" s="76">
        <f>+D28</f>
        <v>10</v>
      </c>
    </row>
    <row r="29" spans="2:5" x14ac:dyDescent="0.25">
      <c r="B29" s="75" t="s">
        <v>48</v>
      </c>
      <c r="C29" s="76">
        <f>+COUNTIF(Casalta!D:D,B29)</f>
        <v>25</v>
      </c>
      <c r="D29" s="77">
        <v>10</v>
      </c>
      <c r="E29" s="76">
        <f t="shared" si="3"/>
        <v>10</v>
      </c>
    </row>
    <row r="30" spans="2:5" x14ac:dyDescent="0.25">
      <c r="B30" s="75" t="s">
        <v>196</v>
      </c>
      <c r="C30" s="76">
        <f>+COUNTIF(Casalta!D:D,B30)</f>
        <v>0</v>
      </c>
      <c r="D30" s="77">
        <v>10</v>
      </c>
      <c r="E30" s="76">
        <f t="shared" si="3"/>
        <v>10</v>
      </c>
    </row>
    <row r="31" spans="2:5" x14ac:dyDescent="0.25">
      <c r="B31" s="75" t="s">
        <v>134</v>
      </c>
      <c r="C31" s="76">
        <f>+COUNTIF(Casalta!D:D,B31)</f>
        <v>1</v>
      </c>
      <c r="D31" s="77">
        <v>5</v>
      </c>
      <c r="E31" s="76">
        <f t="shared" si="3"/>
        <v>5</v>
      </c>
    </row>
    <row r="32" spans="2:5" x14ac:dyDescent="0.25">
      <c r="B32" s="87" t="s">
        <v>5225</v>
      </c>
      <c r="C32" s="88">
        <v>1</v>
      </c>
      <c r="D32" s="89">
        <v>-100</v>
      </c>
      <c r="E32" s="88">
        <f t="shared" si="3"/>
        <v>-100</v>
      </c>
    </row>
    <row r="33" spans="2:5" x14ac:dyDescent="0.25">
      <c r="B33" s="87"/>
      <c r="C33" s="88"/>
      <c r="D33" s="89"/>
      <c r="E33" s="88"/>
    </row>
    <row r="35" spans="2:5" x14ac:dyDescent="0.25">
      <c r="B35" s="95" t="s">
        <v>2</v>
      </c>
      <c r="C35" s="96" t="s">
        <v>5215</v>
      </c>
      <c r="D35" s="96" t="s">
        <v>5216</v>
      </c>
      <c r="E35" s="96" t="s">
        <v>5217</v>
      </c>
    </row>
    <row r="36" spans="2:5" x14ac:dyDescent="0.25">
      <c r="B36" s="25" t="s">
        <v>8</v>
      </c>
      <c r="C36" s="25">
        <f>+COUNTIF(Casalta!G:G,'Tabela de Peso'!B36)</f>
        <v>59</v>
      </c>
      <c r="D36" s="25">
        <v>40</v>
      </c>
      <c r="E36" s="25">
        <f t="shared" ref="E36:E48" si="4">+D36</f>
        <v>40</v>
      </c>
    </row>
    <row r="37" spans="2:5" x14ac:dyDescent="0.25">
      <c r="B37" s="25" t="s">
        <v>51</v>
      </c>
      <c r="C37" s="25">
        <f>+COUNTIF(Casalta!G:G,'Tabela de Peso'!B37)</f>
        <v>5</v>
      </c>
      <c r="D37" s="25">
        <v>40</v>
      </c>
      <c r="E37" s="25">
        <f t="shared" si="4"/>
        <v>40</v>
      </c>
    </row>
    <row r="38" spans="2:5" x14ac:dyDescent="0.25">
      <c r="B38" s="25" t="s">
        <v>4725</v>
      </c>
      <c r="C38" s="25">
        <f>+COUNTIF(Casalta!G:G,'Tabela de Peso'!B38)</f>
        <v>0</v>
      </c>
      <c r="D38" s="25">
        <v>40</v>
      </c>
      <c r="E38" s="25">
        <f t="shared" si="4"/>
        <v>40</v>
      </c>
    </row>
    <row r="39" spans="2:5" x14ac:dyDescent="0.25">
      <c r="B39" s="25" t="s">
        <v>4957</v>
      </c>
      <c r="C39" s="25">
        <f>+COUNTIF(Casalta!G:G,'Tabela de Peso'!B39)</f>
        <v>0</v>
      </c>
      <c r="D39" s="25">
        <v>40</v>
      </c>
      <c r="E39" s="25">
        <f t="shared" si="4"/>
        <v>40</v>
      </c>
    </row>
    <row r="40" spans="2:5" x14ac:dyDescent="0.25">
      <c r="B40" s="25" t="s">
        <v>1920</v>
      </c>
      <c r="C40" s="25">
        <f>+COUNTIF(Casalta!G:G,'Tabela de Peso'!B40)</f>
        <v>0</v>
      </c>
      <c r="D40" s="25">
        <v>40</v>
      </c>
      <c r="E40" s="25">
        <f t="shared" si="4"/>
        <v>40</v>
      </c>
    </row>
    <row r="41" spans="2:5" x14ac:dyDescent="0.25">
      <c r="B41" s="84" t="s">
        <v>12</v>
      </c>
      <c r="C41" s="84">
        <f>+COUNTIF(Casalta!G:G,'Tabela de Peso'!B41)</f>
        <v>5</v>
      </c>
      <c r="D41" s="84">
        <v>20</v>
      </c>
      <c r="E41" s="84">
        <f t="shared" si="4"/>
        <v>20</v>
      </c>
    </row>
    <row r="42" spans="2:5" x14ac:dyDescent="0.25">
      <c r="B42" s="8" t="s">
        <v>59</v>
      </c>
      <c r="C42" s="8">
        <f>+COUNTIF(Casalta!G:G,'Tabela de Peso'!B42)</f>
        <v>4</v>
      </c>
      <c r="D42" s="8">
        <v>10</v>
      </c>
      <c r="E42" s="8">
        <f t="shared" si="4"/>
        <v>10</v>
      </c>
    </row>
    <row r="43" spans="2:5" x14ac:dyDescent="0.25">
      <c r="B43" s="8" t="s">
        <v>139</v>
      </c>
      <c r="C43" s="8">
        <f>+COUNTIF(Casalta!G:G,'Tabela de Peso'!B43)</f>
        <v>1</v>
      </c>
      <c r="D43" s="8">
        <v>5</v>
      </c>
      <c r="E43" s="8">
        <f t="shared" si="4"/>
        <v>5</v>
      </c>
    </row>
    <row r="44" spans="2:5" x14ac:dyDescent="0.25">
      <c r="B44" s="8" t="s">
        <v>133</v>
      </c>
      <c r="C44" s="8">
        <f>+COUNTIF(Casalta!G:G,'Tabela de Peso'!B44)</f>
        <v>9</v>
      </c>
      <c r="D44" s="8">
        <v>2</v>
      </c>
      <c r="E44" s="8">
        <f t="shared" si="4"/>
        <v>2</v>
      </c>
    </row>
    <row r="45" spans="2:5" x14ac:dyDescent="0.25">
      <c r="B45" s="86" t="s">
        <v>69</v>
      </c>
      <c r="C45" s="86">
        <f>+COUNTIF(Casalta!G:G,'Tabela de Peso'!B45)</f>
        <v>0</v>
      </c>
      <c r="D45" s="86">
        <v>1</v>
      </c>
      <c r="E45" s="86">
        <f t="shared" si="4"/>
        <v>1</v>
      </c>
    </row>
    <row r="46" spans="2:5" x14ac:dyDescent="0.25">
      <c r="B46" s="86" t="s">
        <v>4748</v>
      </c>
      <c r="C46" s="86">
        <f>+COUNTIF(Casalta!G:G,'Tabela de Peso'!B46)</f>
        <v>0</v>
      </c>
      <c r="D46" s="86">
        <v>1</v>
      </c>
      <c r="E46" s="86">
        <f t="shared" si="4"/>
        <v>1</v>
      </c>
    </row>
    <row r="47" spans="2:5" x14ac:dyDescent="0.25">
      <c r="B47" s="86" t="s">
        <v>4747</v>
      </c>
      <c r="C47" s="86">
        <f>+COUNTIF(Casalta!G:G,'Tabela de Peso'!B47)</f>
        <v>0</v>
      </c>
      <c r="D47" s="86">
        <v>1</v>
      </c>
      <c r="E47" s="86">
        <f t="shared" si="4"/>
        <v>1</v>
      </c>
    </row>
    <row r="48" spans="2:5" x14ac:dyDescent="0.25">
      <c r="B48" s="86" t="s">
        <v>4797</v>
      </c>
      <c r="C48" s="86">
        <f>+COUNTIF(Casalta!G:G,'Tabela de Peso'!B48)</f>
        <v>1</v>
      </c>
      <c r="D48" s="86">
        <v>1</v>
      </c>
      <c r="E48" s="86">
        <f t="shared" si="4"/>
        <v>1</v>
      </c>
    </row>
    <row r="49" spans="2:12" x14ac:dyDescent="0.25">
      <c r="B49" s="86" t="s">
        <v>3</v>
      </c>
      <c r="C49" s="86">
        <f>+COUNTIF(Casalta!G:G,'Tabela de Peso'!B49)</f>
        <v>0</v>
      </c>
      <c r="D49" s="86">
        <v>1</v>
      </c>
      <c r="E49" s="86">
        <f t="shared" ref="E49:E50" si="5">+D49</f>
        <v>1</v>
      </c>
    </row>
    <row r="50" spans="2:12" x14ac:dyDescent="0.25">
      <c r="B50" s="86" t="s">
        <v>69</v>
      </c>
      <c r="C50" s="86">
        <f>+COUNTIF(Casalta!G:G,'Tabela de Peso'!B50)</f>
        <v>0</v>
      </c>
      <c r="D50" s="86">
        <v>1</v>
      </c>
      <c r="E50" s="86">
        <f t="shared" si="5"/>
        <v>1</v>
      </c>
    </row>
    <row r="51" spans="2:12" x14ac:dyDescent="0.25">
      <c r="B51" s="85" t="s">
        <v>4939</v>
      </c>
      <c r="C51" s="85">
        <f>+COUNTIF(Casalta!G:G,'Tabela de Peso'!B51)</f>
        <v>0</v>
      </c>
      <c r="D51" s="85">
        <v>1</v>
      </c>
      <c r="E51" s="85">
        <f>+D51</f>
        <v>1</v>
      </c>
    </row>
    <row r="52" spans="2:12" x14ac:dyDescent="0.25">
      <c r="B52" s="85" t="s">
        <v>137</v>
      </c>
      <c r="C52" s="85">
        <f>+COUNTIF(Casalta!G:G,'Tabela de Peso'!B52)</f>
        <v>0</v>
      </c>
      <c r="D52" s="85">
        <v>1</v>
      </c>
      <c r="E52" s="85">
        <f>+D52</f>
        <v>1</v>
      </c>
    </row>
    <row r="53" spans="2:12" x14ac:dyDescent="0.25">
      <c r="B53" s="85" t="s">
        <v>4958</v>
      </c>
      <c r="C53" s="85">
        <f>+COUNTIF(Casalta!G:G,'Tabela de Peso'!B53)</f>
        <v>0</v>
      </c>
      <c r="D53" s="85">
        <v>0</v>
      </c>
      <c r="E53" s="85">
        <f>+D53</f>
        <v>0</v>
      </c>
    </row>
    <row r="55" spans="2:12" x14ac:dyDescent="0.25">
      <c r="B55" s="95" t="s">
        <v>5257</v>
      </c>
      <c r="C55" s="96" t="s">
        <v>5215</v>
      </c>
      <c r="D55" s="96" t="s">
        <v>5216</v>
      </c>
      <c r="E55" s="96" t="s">
        <v>5217</v>
      </c>
    </row>
    <row r="56" spans="2:12" x14ac:dyDescent="0.25">
      <c r="B56" s="85" t="s">
        <v>5258</v>
      </c>
    </row>
    <row r="57" spans="2:12" x14ac:dyDescent="0.25">
      <c r="B57" s="85" t="s">
        <v>5259</v>
      </c>
    </row>
    <row r="58" spans="2:12" x14ac:dyDescent="0.25">
      <c r="B58" s="85" t="s">
        <v>171</v>
      </c>
    </row>
    <row r="63" spans="2:12" x14ac:dyDescent="0.25">
      <c r="L63" t="s">
        <v>5746</v>
      </c>
    </row>
    <row r="64" spans="2:12" ht="37.9" customHeight="1" x14ac:dyDescent="0.25">
      <c r="K64">
        <v>1</v>
      </c>
      <c r="L64" s="15" t="str">
        <f ca="1">IF(Rank!K6=0,"🎯Locação","🎯Venda")&amp;", "&amp;Rank!E6&amp;" , "&amp;+Rank!F6&amp;" "&amp;Rank!H6&amp;"Quartos🛏️ "&amp;Rank!I6&amp;"vaga 🚙"&amp;"até 💰🏠 R$"&amp;IF(Rank!K6=0,(Rank!L6)+(Rank!L6*20%),(Rank!K6)+(Rank!K6*20%))</f>
        <v>🎯Venda, Botafogo , Cobertura 3Quartos🛏️ 2vaga 🚙até 💰🏠 R$2520000</v>
      </c>
    </row>
    <row r="65" spans="11:12" ht="30" x14ac:dyDescent="0.25">
      <c r="K65">
        <v>2</v>
      </c>
      <c r="L65" s="15" t="str">
        <f ca="1">IF(Rank!K7=0,"🎯Locação","🎯Venda")&amp;", "&amp;Rank!E7&amp;" , "&amp;+Rank!F7&amp;" "&amp;Rank!H7&amp;"Quartos🛏️ "&amp;Rank!I7&amp;"vaga 🚙"&amp;"até 💰🏠 R$"&amp;IF(Rank!K7=0,(Rank!L7)+(Rank!L7*20%),(Rank!K7)+(Rank!K7*20%))</f>
        <v>🎯Venda, Botafogo , Apartamento 3Quartos🛏️ 1vaga 🚙até 💰🏠 R$1116000</v>
      </c>
    </row>
    <row r="66" spans="11:12" ht="30" x14ac:dyDescent="0.25">
      <c r="K66">
        <v>3</v>
      </c>
      <c r="L66" s="15" t="str">
        <f ca="1">IF(Rank!K8=0,"🎯Locação","🎯Venda")&amp;", "&amp;Rank!E8&amp;" , "&amp;+Rank!F8&amp;" "&amp;Rank!H8&amp;"Quartos🛏️ "&amp;Rank!I8&amp;"vaga 🚙"&amp;"até 💰🏠 R$"&amp;IF(Rank!K8=0,(Rank!L8)+(Rank!L8*20%),(Rank!K8)+(Rank!K8*20%))</f>
        <v>🎯Venda, Copacabana , Apartamento 2Quartos🛏️ 0vaga 🚙até 💰🏠 R$538800</v>
      </c>
    </row>
    <row r="67" spans="11:12" ht="30" x14ac:dyDescent="0.25">
      <c r="K67">
        <v>4</v>
      </c>
      <c r="L67" s="15" t="str">
        <f ca="1">IF(Rank!K9=0,"🎯Locação","🎯Venda")&amp;", "&amp;Rank!E9&amp;" , "&amp;+Rank!F9&amp;" "&amp;Rank!H9&amp;"Quartos🛏️ "&amp;Rank!I9&amp;"vaga 🚙"&amp;"até 💰🏠 R$"&amp;IF(Rank!K9=0,(Rank!L9)+(Rank!L9*20%),(Rank!K9)+(Rank!K9*20%))</f>
        <v>🎯Venda, Botafogo , Apartamento 3Quartos🛏️ 1vaga 🚙até 💰🏠 R$1050000</v>
      </c>
    </row>
    <row r="68" spans="11:12" ht="30" x14ac:dyDescent="0.25">
      <c r="K68">
        <v>5</v>
      </c>
      <c r="L68" s="15" t="str">
        <f ca="1">IF(Rank!K10=0,"🎯Locação","🎯Venda")&amp;", "&amp;Rank!E10&amp;" , "&amp;+Rank!F10&amp;" "&amp;Rank!H10&amp;"Quartos🛏️ "&amp;Rank!I10&amp;"vaga 🚙"&amp;"até 💰🏠 R$"&amp;IF(Rank!K10=0,(Rank!L10)+(Rank!L10*20%),(Rank!K10)+(Rank!K10*20%))</f>
        <v>🎯Venda, Botafogo , Apartamento 2Quartos🛏️ 0vaga 🚙até 💰🏠 R$816000</v>
      </c>
    </row>
    <row r="69" spans="11:12" ht="30" x14ac:dyDescent="0.25">
      <c r="K69">
        <v>6</v>
      </c>
      <c r="L69" s="15" t="str">
        <f ca="1">IF(Rank!K11=0,"🎯Locação","🎯Venda")&amp;", "&amp;Rank!E11&amp;" , "&amp;+Rank!F11&amp;" "&amp;Rank!H11&amp;"Quartos🛏️ "&amp;Rank!I11&amp;"vaga 🚙"&amp;"até 💰🏠 R$"&amp;IF(Rank!K11=0,(Rank!L11)+(Rank!L11*20%),(Rank!K11)+(Rank!K11*20%))</f>
        <v>🎯Venda, Botafogo , Apartamento 3Quartos🛏️ 1vaga 🚙até 💰🏠 R$1620000</v>
      </c>
    </row>
    <row r="70" spans="11:12" ht="30" x14ac:dyDescent="0.25">
      <c r="K70">
        <v>7</v>
      </c>
      <c r="L70" s="15" t="str">
        <f ca="1">IF(Rank!K12=0,"🎯Locação","🎯Venda")&amp;", "&amp;Rank!E12&amp;" , "&amp;+Rank!F12&amp;" "&amp;Rank!H12&amp;"Quartos🛏️ "&amp;Rank!I12&amp;"vaga 🚙"&amp;"até 💰🏠 R$"&amp;IF(Rank!K12=0,(Rank!L12)+(Rank!L12*20%),(Rank!K12)+(Rank!K12*20%))</f>
        <v>🎯Locação, Botafogo , Apartamento 3Quartos🛏️ 0vaga 🚙até 💰🏠 R$4428</v>
      </c>
    </row>
    <row r="71" spans="11:12" ht="30" x14ac:dyDescent="0.25">
      <c r="K71">
        <v>8</v>
      </c>
      <c r="L71" s="15" t="str">
        <f ca="1">IF(Rank!K13=0,"🎯Locação","🎯Venda")&amp;", "&amp;Rank!E13&amp;" , "&amp;+Rank!F13&amp;" "&amp;Rank!H13&amp;"Quartos🛏️ "&amp;Rank!I13&amp;"vaga 🚙"&amp;"até 💰🏠 R$"&amp;IF(Rank!K13=0,(Rank!L13)+(Rank!L13*20%),(Rank!K13)+(Rank!K13*20%))</f>
        <v>🎯Venda, Botafogo , Casa 2Quartos🛏️ 0vaga 🚙até 💰🏠 R$1020000</v>
      </c>
    </row>
    <row r="72" spans="11:12" ht="30" x14ac:dyDescent="0.25">
      <c r="K72">
        <v>9</v>
      </c>
      <c r="L72" s="15" t="str">
        <f ca="1">IF(Rank!K14=0,"🎯Locação","🎯Venda")&amp;", "&amp;Rank!E14&amp;" , "&amp;+Rank!F14&amp;" "&amp;Rank!H14&amp;"Quartos🛏️ "&amp;Rank!I14&amp;"vaga 🚙"&amp;"até 💰🏠 R$"&amp;IF(Rank!K14=0,(Rank!L14)+(Rank!L14*20%),(Rank!K14)+(Rank!K14*20%))</f>
        <v>🎯Venda, Copacabana , Cobertura 7Quartos🛏️ 4vaga 🚙até 💰🏠 R$5400000</v>
      </c>
    </row>
    <row r="73" spans="11:12" ht="30" x14ac:dyDescent="0.25">
      <c r="K73">
        <v>10</v>
      </c>
      <c r="L73" s="15" t="str">
        <f ca="1">IF(Rank!K15=0,"🎯Locação","🎯Venda")&amp;", "&amp;Rank!E15&amp;" , "&amp;+Rank!F15&amp;" "&amp;Rank!H15&amp;"Quartos🛏️ "&amp;Rank!I15&amp;"vaga 🚙"&amp;"até 💰🏠 R$"&amp;IF(Rank!K15=0,(Rank!L15)+(Rank!L15*20%),(Rank!K15)+(Rank!K15*20%))</f>
        <v>🎯Venda, Copacabana , Cobertura 3Quartos🛏️ 1vaga 🚙até 💰🏠 R$2100000</v>
      </c>
    </row>
    <row r="74" spans="11:12" ht="30" x14ac:dyDescent="0.25">
      <c r="L74" s="15" t="str">
        <f ca="1">IF(Rank!K16=0,"🎯Locação","🎯Venda")&amp;", "&amp;Rank!E16&amp;" , "&amp;+Rank!F16&amp;" "&amp;Rank!H16&amp;"Quartos🛏️ "&amp;Rank!I16&amp;"vaga 🚙"&amp;"até 💰🏠 R$"&amp;IF(Rank!K16=0,(Rank!L16)+(Rank!L16*20%),(Rank!K16)+(Rank!K16*20%))</f>
        <v>🎯Venda, Botafogo , Apartamento 3Quartos🛏️ 0vaga 🚙até 💰🏠 R$1020000</v>
      </c>
    </row>
    <row r="75" spans="11:12" ht="30" x14ac:dyDescent="0.25">
      <c r="L75" s="15" t="str">
        <f ca="1">IF(Rank!K17=0,"🎯Locação","🎯Venda")&amp;", "&amp;Rank!E17&amp;" , "&amp;+Rank!F17&amp;" "&amp;Rank!H17&amp;"Quartos🛏️ "&amp;Rank!I17&amp;"vaga 🚙"&amp;"até 💰🏠 R$"&amp;IF(Rank!K17=0,(Rank!L17)+(Rank!L17*20%),(Rank!K17)+(Rank!K17*20%))</f>
        <v>🎯Venda, Copacabana , Apartamento 3Quartos🛏️ 0vaga 🚙até 💰🏠 R$1800000</v>
      </c>
    </row>
    <row r="76" spans="11:12" ht="30" x14ac:dyDescent="0.25">
      <c r="L76" s="15" t="str">
        <f ca="1">IF(Rank!K18=0,"🎯Locação","🎯Venda")&amp;", "&amp;Rank!E18&amp;" , "&amp;+Rank!F18&amp;" "&amp;Rank!H18&amp;"Quartos🛏️ "&amp;Rank!I18&amp;"vaga 🚙"&amp;"até 💰🏠 R$"&amp;IF(Rank!K18=0,(Rank!L18)+(Rank!L18*20%),(Rank!K18)+(Rank!K18*20%))</f>
        <v>🎯Venda, Copacabana , Apartamento 4Quartos🛏️ 4vaga 🚙até 💰🏠 R$4800000</v>
      </c>
    </row>
    <row r="77" spans="11:12" ht="30" x14ac:dyDescent="0.25">
      <c r="L77" s="15" t="str">
        <f ca="1">IF(Rank!K19=0,"🎯Locação","🎯Venda")&amp;", "&amp;Rank!E19&amp;" , "&amp;+Rank!F19&amp;" "&amp;Rank!H19&amp;"Quartos🛏️ "&amp;Rank!I19&amp;"vaga 🚙"&amp;"até 💰🏠 R$"&amp;IF(Rank!K19=0,(Rank!L19)+(Rank!L19*20%),(Rank!K19)+(Rank!K19*20%))</f>
        <v>🎯Venda, Laranjeiras , Apartamento 2Quartos🛏️ 1vaga 🚙até 💰🏠 R$708000</v>
      </c>
    </row>
    <row r="78" spans="11:12" ht="30" x14ac:dyDescent="0.25">
      <c r="L78" s="15" t="str">
        <f ca="1">IF(Rank!K20=0,"🎯Locação","🎯Venda")&amp;", "&amp;Rank!E20&amp;" , "&amp;+Rank!F20&amp;" "&amp;Rank!H20&amp;"Quartos🛏️ "&amp;Rank!I20&amp;"vaga 🚙"&amp;"até 💰🏠 R$"&amp;IF(Rank!K20=0,(Rank!L20)+(Rank!L20*20%),(Rank!K20)+(Rank!K20*20%))</f>
        <v>🎯Venda, Leblon , Apartamento 4Quartos🛏️ 1vaga 🚙até 💰🏠 R$2820000</v>
      </c>
    </row>
    <row r="79" spans="11:12" ht="30" x14ac:dyDescent="0.25">
      <c r="L79" s="15" t="str">
        <f ca="1">IF(Rank!K21=0,"🎯Locação","🎯Venda")&amp;", "&amp;Rank!E21&amp;" , "&amp;+Rank!F21&amp;" "&amp;Rank!H21&amp;"Quartos🛏️ "&amp;Rank!I21&amp;"vaga 🚙"&amp;"até 💰🏠 R$"&amp;IF(Rank!K21=0,(Rank!L21)+(Rank!L21*20%),(Rank!K21)+(Rank!K21*20%))</f>
        <v>🎯Venda, Flamengo , Apartamento 3Quartos🛏️ 1vaga 🚙até 💰🏠 R$1992000</v>
      </c>
    </row>
    <row r="80" spans="11:12" ht="30" x14ac:dyDescent="0.25">
      <c r="L80" s="15" t="str">
        <f ca="1">IF(Rank!K22=0,"🎯Locação","🎯Venda")&amp;", "&amp;Rank!E22&amp;" , "&amp;+Rank!F22&amp;" "&amp;Rank!H22&amp;"Quartos🛏️ "&amp;Rank!I22&amp;"vaga 🚙"&amp;"até 💰🏠 R$"&amp;IF(Rank!K22=0,(Rank!L22)+(Rank!L22*20%),(Rank!K22)+(Rank!K22*20%))</f>
        <v>🎯Locação, Botafogo , Apartamento 2Quartos🛏️ 1vaga 🚙até 💰🏠 R$4200</v>
      </c>
    </row>
    <row r="81" spans="12:12" ht="30" x14ac:dyDescent="0.25">
      <c r="L81" s="15" t="str">
        <f ca="1">IF(Rank!K23=0,"🎯Locação","🎯Venda")&amp;", "&amp;Rank!E23&amp;" , "&amp;+Rank!F23&amp;" "&amp;Rank!H23&amp;"Quartos🛏️ "&amp;Rank!I23&amp;"vaga 🚙"&amp;"até 💰🏠 R$"&amp;IF(Rank!K23=0,(Rank!L23)+(Rank!L23*20%),(Rank!K23)+(Rank!K23*20%))</f>
        <v>🎯Venda, Botafogo , Sala 0Quartos🛏️ 0vaga 🚙até 💰🏠 R$960000</v>
      </c>
    </row>
    <row r="82" spans="12:12" ht="30" x14ac:dyDescent="0.25">
      <c r="L82" s="15" t="str">
        <f ca="1">IF(Rank!K24=0,"🎯Locação","🎯Venda")&amp;", "&amp;Rank!E24&amp;" , "&amp;+Rank!F24&amp;" "&amp;Rank!H24&amp;"Quartos🛏️ "&amp;Rank!I24&amp;"vaga 🚙"&amp;"até 💰🏠 R$"&amp;IF(Rank!K24=0,(Rank!L24)+(Rank!L24*20%),(Rank!K24)+(Rank!K24*20%))</f>
        <v>🎯Venda, Copacabana , Apartamento 1Quartos🛏️ 1vaga 🚙até 💰🏠 R$828000</v>
      </c>
    </row>
    <row r="83" spans="12:12" ht="30" x14ac:dyDescent="0.25">
      <c r="L83" s="15" t="str">
        <f ca="1">IF(Rank!K25=0,"🎯Locação","🎯Venda")&amp;", "&amp;Rank!E25&amp;" , "&amp;+Rank!F25&amp;" "&amp;Rank!H25&amp;"Quartos🛏️ "&amp;Rank!I25&amp;"vaga 🚙"&amp;"até 💰🏠 R$"&amp;IF(Rank!K25=0,(Rank!L25)+(Rank!L25*20%),(Rank!K25)+(Rank!K25*20%))</f>
        <v>🎯Venda, Ipanema , Apartamento 3Quartos🛏️ 1vaga 🚙até 💰🏠 R$2028000</v>
      </c>
    </row>
    <row r="84" spans="12:12" ht="30" x14ac:dyDescent="0.25">
      <c r="L84" s="15" t="str">
        <f ca="1">IF(Rank!K26=0,"🎯Locação","🎯Venda")&amp;", "&amp;Rank!E26&amp;" , "&amp;+Rank!F26&amp;" "&amp;Rank!H26&amp;"Quartos🛏️ "&amp;Rank!I26&amp;"vaga 🚙"&amp;"até 💰🏠 R$"&amp;IF(Rank!K26=0,(Rank!L26)+(Rank!L26*20%),(Rank!K26)+(Rank!K26*20%))</f>
        <v>🎯Venda, Copacabana , Apartamento 3Quartos🛏️ 1vaga 🚙até 💰🏠 R$1920000</v>
      </c>
    </row>
  </sheetData>
  <sortState xmlns:xlrd2="http://schemas.microsoft.com/office/spreadsheetml/2017/richdata2" ref="B14:E29">
    <sortCondition ref="C4:C19"/>
  </sortState>
  <pageMargins left="0.511811024" right="0.511811024" top="0.78740157499999996" bottom="0.78740157499999996" header="0.31496062000000002" footer="0.31496062000000002"/>
  <pageSetup paperSize="9" orientation="portrait" horizontalDpi="0" verticalDpi="0" r:id="rId1"/>
  <ignoredErrors>
    <ignoredError sqref="E8" 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1:L590"/>
  <sheetViews>
    <sheetView topLeftCell="A19" workbookViewId="0">
      <selection activeCell="I25" sqref="I25"/>
    </sheetView>
  </sheetViews>
  <sheetFormatPr defaultRowHeight="15" x14ac:dyDescent="0.25"/>
  <cols>
    <col min="2" max="2" width="11.140625" bestFit="1" customWidth="1"/>
    <col min="4" max="4" width="16.140625" customWidth="1"/>
    <col min="12" max="12" width="18.28515625" bestFit="1" customWidth="1"/>
  </cols>
  <sheetData>
    <row r="1" spans="2:12" x14ac:dyDescent="0.25">
      <c r="D1" t="s">
        <v>1</v>
      </c>
      <c r="L1" t="s">
        <v>8</v>
      </c>
    </row>
    <row r="2" spans="2:12" x14ac:dyDescent="0.25">
      <c r="D2" t="str">
        <f>+atualizaçãoIMOVEIS!H2</f>
        <v>Copacabana</v>
      </c>
      <c r="E2" t="s">
        <v>5212</v>
      </c>
    </row>
    <row r="3" spans="2:12" x14ac:dyDescent="0.25">
      <c r="D3" t="str">
        <f>+atualizaçãoIMOVEIS!H3</f>
        <v>Botafogo</v>
      </c>
      <c r="E3">
        <f t="shared" ref="E3:E66" si="0">COUNTIF(D:D,D3)</f>
        <v>11</v>
      </c>
      <c r="I3" t="s">
        <v>54</v>
      </c>
    </row>
    <row r="4" spans="2:12" x14ac:dyDescent="0.25">
      <c r="D4" t="str">
        <f>+atualizaçãoIMOVEIS!H4</f>
        <v>São Conrado</v>
      </c>
      <c r="E4">
        <f t="shared" si="0"/>
        <v>3</v>
      </c>
      <c r="I4" t="s">
        <v>165</v>
      </c>
    </row>
    <row r="5" spans="2:12" x14ac:dyDescent="0.25">
      <c r="D5" t="str">
        <f>+atualizaçãoIMOVEIS!H5</f>
        <v>Ramos</v>
      </c>
      <c r="E5">
        <f t="shared" si="0"/>
        <v>1</v>
      </c>
      <c r="I5" t="s">
        <v>68</v>
      </c>
    </row>
    <row r="6" spans="2:12" x14ac:dyDescent="0.25">
      <c r="E6">
        <f t="shared" si="0"/>
        <v>422</v>
      </c>
      <c r="I6" t="s">
        <v>5213</v>
      </c>
    </row>
    <row r="7" spans="2:12" x14ac:dyDescent="0.25">
      <c r="D7" t="str">
        <f>+atualizaçãoIMOVEIS!H7</f>
        <v>Centro</v>
      </c>
      <c r="E7">
        <f t="shared" si="0"/>
        <v>17</v>
      </c>
      <c r="I7" t="s">
        <v>14</v>
      </c>
    </row>
    <row r="8" spans="2:12" x14ac:dyDescent="0.25">
      <c r="B8" t="s">
        <v>53</v>
      </c>
      <c r="D8" t="str">
        <f>+atualizaçãoIMOVEIS!H8</f>
        <v>Centro</v>
      </c>
      <c r="E8">
        <f t="shared" si="0"/>
        <v>17</v>
      </c>
      <c r="I8" t="s">
        <v>16</v>
      </c>
    </row>
    <row r="9" spans="2:12" x14ac:dyDescent="0.25">
      <c r="D9" t="str">
        <f>+atualizaçãoIMOVEIS!H9</f>
        <v>Copacabana</v>
      </c>
      <c r="E9">
        <f t="shared" si="0"/>
        <v>24</v>
      </c>
      <c r="I9" t="s">
        <v>62</v>
      </c>
    </row>
    <row r="10" spans="2:12" x14ac:dyDescent="0.25">
      <c r="E10">
        <f t="shared" si="0"/>
        <v>422</v>
      </c>
      <c r="I10" t="s">
        <v>53</v>
      </c>
    </row>
    <row r="11" spans="2:12" x14ac:dyDescent="0.25">
      <c r="D11" t="str">
        <f>+atualizaçãoIMOVEIS!H11</f>
        <v>Leme</v>
      </c>
      <c r="E11">
        <f t="shared" si="0"/>
        <v>1</v>
      </c>
      <c r="I11" t="s">
        <v>64</v>
      </c>
    </row>
    <row r="12" spans="2:12" x14ac:dyDescent="0.25">
      <c r="D12" t="str">
        <f>+atualizaçãoIMOVEIS!H12</f>
        <v>Botafogo</v>
      </c>
      <c r="E12">
        <f t="shared" si="0"/>
        <v>11</v>
      </c>
      <c r="I12" t="s">
        <v>11</v>
      </c>
    </row>
    <row r="13" spans="2:12" x14ac:dyDescent="0.25">
      <c r="D13" t="str">
        <f>+atualizaçãoIMOVEIS!H13</f>
        <v>Botafogo</v>
      </c>
      <c r="E13">
        <f t="shared" si="0"/>
        <v>11</v>
      </c>
      <c r="I13" t="s">
        <v>48</v>
      </c>
    </row>
    <row r="14" spans="2:12" x14ac:dyDescent="0.25">
      <c r="D14" t="str">
        <f>+atualizaçãoIMOVEIS!H14</f>
        <v>Centro</v>
      </c>
      <c r="E14">
        <f t="shared" si="0"/>
        <v>17</v>
      </c>
      <c r="I14" t="s">
        <v>57</v>
      </c>
    </row>
    <row r="15" spans="2:12" x14ac:dyDescent="0.25">
      <c r="D15" t="str">
        <f>+atualizaçãoIMOVEIS!H15</f>
        <v>Botafogo</v>
      </c>
      <c r="E15">
        <f t="shared" si="0"/>
        <v>11</v>
      </c>
      <c r="I15" t="s">
        <v>50</v>
      </c>
    </row>
    <row r="16" spans="2:12" x14ac:dyDescent="0.25">
      <c r="D16" t="str">
        <f>+atualizaçãoIMOVEIS!H16</f>
        <v>Flamengo</v>
      </c>
      <c r="E16">
        <f t="shared" si="0"/>
        <v>4</v>
      </c>
      <c r="I16" t="s">
        <v>134</v>
      </c>
    </row>
    <row r="17" spans="4:9" x14ac:dyDescent="0.25">
      <c r="D17" t="str">
        <f>+atualizaçãoIMOVEIS!H17</f>
        <v>Copacabana</v>
      </c>
      <c r="E17">
        <f t="shared" si="0"/>
        <v>24</v>
      </c>
      <c r="I17" t="s">
        <v>52</v>
      </c>
    </row>
    <row r="18" spans="4:9" x14ac:dyDescent="0.25">
      <c r="D18" t="str">
        <f>+atualizaçãoIMOVEIS!H18</f>
        <v>Botafogo</v>
      </c>
      <c r="E18">
        <f t="shared" si="0"/>
        <v>11</v>
      </c>
      <c r="I18" t="s">
        <v>63</v>
      </c>
    </row>
    <row r="19" spans="4:9" x14ac:dyDescent="0.25">
      <c r="D19" t="str">
        <f>+atualizaçãoIMOVEIS!H19</f>
        <v>Leblon</v>
      </c>
      <c r="E19">
        <f t="shared" si="0"/>
        <v>7</v>
      </c>
    </row>
    <row r="20" spans="4:9" x14ac:dyDescent="0.25">
      <c r="D20" t="str">
        <f>+atualizaçãoIMOVEIS!H20</f>
        <v>Botafogo</v>
      </c>
      <c r="E20">
        <f t="shared" si="0"/>
        <v>11</v>
      </c>
    </row>
    <row r="21" spans="4:9" x14ac:dyDescent="0.25">
      <c r="D21" t="str">
        <f>+atualizaçãoIMOVEIS!H21</f>
        <v>Copacabana</v>
      </c>
      <c r="E21">
        <f t="shared" si="0"/>
        <v>24</v>
      </c>
    </row>
    <row r="22" spans="4:9" x14ac:dyDescent="0.25">
      <c r="D22" t="str">
        <f>+atualizaçãoIMOVEIS!H22</f>
        <v>Ipanema</v>
      </c>
      <c r="E22">
        <f t="shared" si="0"/>
        <v>4</v>
      </c>
    </row>
    <row r="23" spans="4:9" x14ac:dyDescent="0.25">
      <c r="D23" t="str">
        <f>+atualizaçãoIMOVEIS!H23</f>
        <v>Laranjeiras</v>
      </c>
      <c r="E23">
        <f t="shared" si="0"/>
        <v>3</v>
      </c>
    </row>
    <row r="24" spans="4:9" x14ac:dyDescent="0.25">
      <c r="D24" t="str">
        <f>+atualizaçãoIMOVEIS!H24</f>
        <v>Centro</v>
      </c>
      <c r="E24">
        <f t="shared" si="0"/>
        <v>17</v>
      </c>
    </row>
    <row r="25" spans="4:9" x14ac:dyDescent="0.25">
      <c r="D25" t="str">
        <f>+atualizaçãoIMOVEIS!H25</f>
        <v>Copacabana</v>
      </c>
      <c r="E25">
        <f t="shared" si="0"/>
        <v>24</v>
      </c>
    </row>
    <row r="26" spans="4:9" x14ac:dyDescent="0.25">
      <c r="D26" t="str">
        <f>+atualizaçãoIMOVEIS!H26</f>
        <v>Centro</v>
      </c>
      <c r="E26">
        <f t="shared" si="0"/>
        <v>17</v>
      </c>
    </row>
    <row r="27" spans="4:9" x14ac:dyDescent="0.25">
      <c r="D27" t="str">
        <f>+atualizaçãoIMOVEIS!H27</f>
        <v>Centro</v>
      </c>
      <c r="E27">
        <f t="shared" si="0"/>
        <v>17</v>
      </c>
    </row>
    <row r="28" spans="4:9" x14ac:dyDescent="0.25">
      <c r="D28" t="str">
        <f>+atualizaçãoIMOVEIS!H28</f>
        <v>Botafogo</v>
      </c>
      <c r="E28">
        <f t="shared" si="0"/>
        <v>11</v>
      </c>
    </row>
    <row r="29" spans="4:9" x14ac:dyDescent="0.25">
      <c r="D29" t="str">
        <f>+atualizaçãoIMOVEIS!H29</f>
        <v>Laranjeiras</v>
      </c>
      <c r="E29">
        <f t="shared" si="0"/>
        <v>3</v>
      </c>
    </row>
    <row r="30" spans="4:9" x14ac:dyDescent="0.25">
      <c r="D30" t="str">
        <f>+atualizaçãoIMOVEIS!H30</f>
        <v>Botafogo</v>
      </c>
      <c r="E30">
        <f t="shared" si="0"/>
        <v>11</v>
      </c>
    </row>
    <row r="31" spans="4:9" x14ac:dyDescent="0.25">
      <c r="D31" t="str">
        <f>+atualizaçãoIMOVEIS!H31</f>
        <v>Ipanema</v>
      </c>
      <c r="E31">
        <f t="shared" si="0"/>
        <v>4</v>
      </c>
    </row>
    <row r="32" spans="4:9" x14ac:dyDescent="0.25">
      <c r="D32" t="str">
        <f>+atualizaçãoIMOVEIS!H32</f>
        <v>Copacabana</v>
      </c>
      <c r="E32">
        <f t="shared" si="0"/>
        <v>24</v>
      </c>
    </row>
    <row r="33" spans="4:12" x14ac:dyDescent="0.25">
      <c r="D33" t="str">
        <f>+atualizaçãoIMOVEIS!H33</f>
        <v>Copacabana</v>
      </c>
      <c r="E33">
        <f t="shared" si="0"/>
        <v>24</v>
      </c>
    </row>
    <row r="34" spans="4:12" x14ac:dyDescent="0.25">
      <c r="D34" t="str">
        <f>+atualizaçãoIMOVEIS!H34</f>
        <v>Leblon</v>
      </c>
      <c r="E34">
        <f t="shared" si="0"/>
        <v>7</v>
      </c>
    </row>
    <row r="35" spans="4:12" x14ac:dyDescent="0.25">
      <c r="D35" t="str">
        <f>+atualizaçãoIMOVEIS!H35</f>
        <v>Leblon</v>
      </c>
      <c r="E35">
        <f t="shared" si="0"/>
        <v>7</v>
      </c>
    </row>
    <row r="36" spans="4:12" x14ac:dyDescent="0.25">
      <c r="D36" t="str">
        <f>+atualizaçãoIMOVEIS!H36</f>
        <v>Centro</v>
      </c>
      <c r="E36">
        <f t="shared" si="0"/>
        <v>17</v>
      </c>
    </row>
    <row r="37" spans="4:12" x14ac:dyDescent="0.25">
      <c r="D37" t="str">
        <f>+atualizaçãoIMOVEIS!H37</f>
        <v>Centro</v>
      </c>
      <c r="E37">
        <f t="shared" si="0"/>
        <v>17</v>
      </c>
    </row>
    <row r="38" spans="4:12" x14ac:dyDescent="0.25">
      <c r="D38" t="str">
        <f>+atualizaçãoIMOVEIS!H38</f>
        <v>Copacabana</v>
      </c>
      <c r="E38">
        <f t="shared" si="0"/>
        <v>24</v>
      </c>
    </row>
    <row r="39" spans="4:12" x14ac:dyDescent="0.25">
      <c r="D39" t="str">
        <f>+atualizaçãoIMOVEIS!H39</f>
        <v>Copacabana</v>
      </c>
      <c r="E39">
        <f t="shared" si="0"/>
        <v>24</v>
      </c>
      <c r="L39" t="s">
        <v>51</v>
      </c>
    </row>
    <row r="40" spans="4:12" x14ac:dyDescent="0.25">
      <c r="D40" t="str">
        <f>+atualizaçãoIMOVEIS!H40</f>
        <v>Copacabana</v>
      </c>
      <c r="E40">
        <f t="shared" si="0"/>
        <v>24</v>
      </c>
      <c r="L40" t="s">
        <v>8</v>
      </c>
    </row>
    <row r="41" spans="4:12" x14ac:dyDescent="0.25">
      <c r="D41" t="str">
        <f>+atualizaçãoIMOVEIS!H41</f>
        <v>Copacabana</v>
      </c>
      <c r="E41">
        <f t="shared" si="0"/>
        <v>24</v>
      </c>
      <c r="L41" t="s">
        <v>8</v>
      </c>
    </row>
    <row r="42" spans="4:12" x14ac:dyDescent="0.25">
      <c r="D42" t="str">
        <f>+atualizaçãoIMOVEIS!H42</f>
        <v>Copacabana</v>
      </c>
      <c r="E42">
        <f t="shared" si="0"/>
        <v>24</v>
      </c>
      <c r="L42" t="s">
        <v>8</v>
      </c>
    </row>
    <row r="43" spans="4:12" x14ac:dyDescent="0.25">
      <c r="D43" t="str">
        <f>+atualizaçãoIMOVEIS!H43</f>
        <v>Copacabana</v>
      </c>
      <c r="E43">
        <f t="shared" si="0"/>
        <v>24</v>
      </c>
      <c r="L43" t="s">
        <v>8</v>
      </c>
    </row>
    <row r="44" spans="4:12" x14ac:dyDescent="0.25">
      <c r="D44" t="str">
        <f>+atualizaçãoIMOVEIS!H44</f>
        <v>Flamengo</v>
      </c>
      <c r="E44">
        <f t="shared" si="0"/>
        <v>4</v>
      </c>
      <c r="L44" t="s">
        <v>8</v>
      </c>
    </row>
    <row r="45" spans="4:12" x14ac:dyDescent="0.25">
      <c r="D45" t="str">
        <f>+atualizaçãoIMOVEIS!H45</f>
        <v>Copacabana</v>
      </c>
      <c r="E45">
        <f t="shared" si="0"/>
        <v>24</v>
      </c>
      <c r="L45" t="s">
        <v>8</v>
      </c>
    </row>
    <row r="46" spans="4:12" x14ac:dyDescent="0.25">
      <c r="D46" t="str">
        <f>+atualizaçãoIMOVEIS!H46</f>
        <v>Copacabana</v>
      </c>
      <c r="E46">
        <f t="shared" si="0"/>
        <v>24</v>
      </c>
      <c r="L46" t="s">
        <v>139</v>
      </c>
    </row>
    <row r="47" spans="4:12" x14ac:dyDescent="0.25">
      <c r="D47" t="str">
        <f>+atualizaçãoIMOVEIS!H47</f>
        <v>Copacabana</v>
      </c>
      <c r="E47">
        <f t="shared" si="0"/>
        <v>24</v>
      </c>
      <c r="L47" t="s">
        <v>4797</v>
      </c>
    </row>
    <row r="48" spans="4:12" x14ac:dyDescent="0.25">
      <c r="D48" t="str">
        <f>+atualizaçãoIMOVEIS!H48</f>
        <v>Copacabana</v>
      </c>
      <c r="E48">
        <f t="shared" si="0"/>
        <v>24</v>
      </c>
      <c r="L48" t="s">
        <v>12</v>
      </c>
    </row>
    <row r="49" spans="4:12" x14ac:dyDescent="0.25">
      <c r="D49" t="str">
        <f>+atualizaçãoIMOVEIS!H49</f>
        <v>Copacabana</v>
      </c>
      <c r="E49">
        <f t="shared" si="0"/>
        <v>24</v>
      </c>
      <c r="L49" t="s">
        <v>133</v>
      </c>
    </row>
    <row r="50" spans="4:12" x14ac:dyDescent="0.25">
      <c r="D50" t="str">
        <f>+atualizaçãoIMOVEIS!H50</f>
        <v>Laranjeiras</v>
      </c>
      <c r="E50">
        <f t="shared" si="0"/>
        <v>3</v>
      </c>
      <c r="L50" t="s">
        <v>133</v>
      </c>
    </row>
    <row r="51" spans="4:12" x14ac:dyDescent="0.25">
      <c r="D51" t="str">
        <f>+atualizaçãoIMOVEIS!H51</f>
        <v>Copacabana</v>
      </c>
      <c r="E51">
        <f t="shared" si="0"/>
        <v>24</v>
      </c>
      <c r="L51" t="s">
        <v>139</v>
      </c>
    </row>
    <row r="52" spans="4:12" x14ac:dyDescent="0.25">
      <c r="D52" t="str">
        <f>+atualizaçãoIMOVEIS!H52</f>
        <v>Centro</v>
      </c>
      <c r="E52">
        <f t="shared" si="0"/>
        <v>17</v>
      </c>
      <c r="L52" t="s">
        <v>8</v>
      </c>
    </row>
    <row r="53" spans="4:12" x14ac:dyDescent="0.25">
      <c r="D53" t="str">
        <f>+atualizaçãoIMOVEIS!H53</f>
        <v>Copacabana</v>
      </c>
      <c r="E53">
        <f t="shared" si="0"/>
        <v>24</v>
      </c>
      <c r="L53" t="s">
        <v>8</v>
      </c>
    </row>
    <row r="54" spans="4:12" x14ac:dyDescent="0.25">
      <c r="D54" t="str">
        <f>+atualizaçãoIMOVEIS!H54</f>
        <v>Copacabana</v>
      </c>
      <c r="E54">
        <f t="shared" si="0"/>
        <v>24</v>
      </c>
      <c r="L54" t="s">
        <v>8</v>
      </c>
    </row>
    <row r="55" spans="4:12" x14ac:dyDescent="0.25">
      <c r="D55" t="str">
        <f>+atualizaçãoIMOVEIS!H55</f>
        <v>Humaitá</v>
      </c>
      <c r="E55">
        <f t="shared" si="0"/>
        <v>1</v>
      </c>
      <c r="L55" t="s">
        <v>8</v>
      </c>
    </row>
    <row r="56" spans="4:12" x14ac:dyDescent="0.25">
      <c r="D56" t="str">
        <f>+atualizaçãoIMOVEIS!H56</f>
        <v>Flamengo</v>
      </c>
      <c r="E56">
        <f t="shared" si="0"/>
        <v>4</v>
      </c>
      <c r="L56" t="s">
        <v>8</v>
      </c>
    </row>
    <row r="57" spans="4:12" x14ac:dyDescent="0.25">
      <c r="D57" t="str">
        <f>+atualizaçãoIMOVEIS!H57</f>
        <v>Gávea</v>
      </c>
      <c r="E57">
        <f t="shared" si="0"/>
        <v>1</v>
      </c>
      <c r="L57" t="s">
        <v>8</v>
      </c>
    </row>
    <row r="58" spans="4:12" x14ac:dyDescent="0.25">
      <c r="D58" t="str">
        <f>+atualizaçãoIMOVEIS!H58</f>
        <v>Joá</v>
      </c>
      <c r="E58">
        <f t="shared" si="0"/>
        <v>1</v>
      </c>
      <c r="L58" t="s">
        <v>8</v>
      </c>
    </row>
    <row r="59" spans="4:12" x14ac:dyDescent="0.25">
      <c r="D59" t="str">
        <f>+atualizaçãoIMOVEIS!H59</f>
        <v>Ipanema</v>
      </c>
      <c r="E59">
        <f t="shared" si="0"/>
        <v>4</v>
      </c>
      <c r="L59" t="s">
        <v>8</v>
      </c>
    </row>
    <row r="60" spans="4:12" x14ac:dyDescent="0.25">
      <c r="D60" t="str">
        <f>+atualizaçãoIMOVEIS!H60</f>
        <v>Leblon</v>
      </c>
      <c r="E60">
        <f t="shared" si="0"/>
        <v>7</v>
      </c>
      <c r="L60" t="s">
        <v>59</v>
      </c>
    </row>
    <row r="61" spans="4:12" x14ac:dyDescent="0.25">
      <c r="D61" t="str">
        <f>+atualizaçãoIMOVEIS!H61</f>
        <v>Leblon</v>
      </c>
      <c r="E61">
        <f t="shared" si="0"/>
        <v>7</v>
      </c>
      <c r="L61" t="s">
        <v>8</v>
      </c>
    </row>
    <row r="62" spans="4:12" x14ac:dyDescent="0.25">
      <c r="D62" t="str">
        <f>+atualizaçãoIMOVEIS!H62</f>
        <v>Leblon</v>
      </c>
      <c r="E62">
        <f t="shared" si="0"/>
        <v>7</v>
      </c>
      <c r="L62" t="s">
        <v>8</v>
      </c>
    </row>
    <row r="63" spans="4:12" x14ac:dyDescent="0.25">
      <c r="D63" t="str">
        <f>+atualizaçãoIMOVEIS!H63</f>
        <v>Leblon</v>
      </c>
      <c r="E63">
        <f t="shared" si="0"/>
        <v>7</v>
      </c>
      <c r="L63" t="s">
        <v>139</v>
      </c>
    </row>
    <row r="64" spans="4:12" x14ac:dyDescent="0.25">
      <c r="D64" t="str">
        <f>+atualizaçãoIMOVEIS!H64</f>
        <v>Ipanema</v>
      </c>
      <c r="E64">
        <f t="shared" si="0"/>
        <v>4</v>
      </c>
      <c r="L64" t="s">
        <v>59</v>
      </c>
    </row>
    <row r="65" spans="4:12" x14ac:dyDescent="0.25">
      <c r="D65" t="str">
        <f>+atualizaçãoIMOVEIS!H65</f>
        <v>Centro</v>
      </c>
      <c r="E65">
        <f t="shared" si="0"/>
        <v>17</v>
      </c>
      <c r="L65" t="s">
        <v>59</v>
      </c>
    </row>
    <row r="66" spans="4:12" x14ac:dyDescent="0.25">
      <c r="D66" t="str">
        <f>+atualizaçãoIMOVEIS!H66</f>
        <v>Botafogo</v>
      </c>
      <c r="E66">
        <f t="shared" si="0"/>
        <v>11</v>
      </c>
      <c r="L66" t="s">
        <v>8</v>
      </c>
    </row>
    <row r="67" spans="4:12" x14ac:dyDescent="0.25">
      <c r="D67" t="str">
        <f>+atualizaçãoIMOVEIS!H67</f>
        <v>Centro</v>
      </c>
      <c r="E67">
        <f t="shared" ref="E67:E130" si="1">COUNTIF(D:D,D67)</f>
        <v>17</v>
      </c>
      <c r="L67" t="s">
        <v>8</v>
      </c>
    </row>
    <row r="68" spans="4:12" x14ac:dyDescent="0.25">
      <c r="D68" t="str">
        <f>+atualizaçãoIMOVEIS!H68</f>
        <v>Centro</v>
      </c>
      <c r="E68">
        <f t="shared" si="1"/>
        <v>17</v>
      </c>
    </row>
    <row r="69" spans="4:12" x14ac:dyDescent="0.25">
      <c r="D69" t="str">
        <f>+atualizaçãoIMOVEIS!H69</f>
        <v>Flamengo</v>
      </c>
      <c r="E69">
        <f t="shared" si="1"/>
        <v>4</v>
      </c>
    </row>
    <row r="70" spans="4:12" x14ac:dyDescent="0.25">
      <c r="D70" t="str">
        <f>+atualizaçãoIMOVEIS!H70</f>
        <v>Copacabana</v>
      </c>
      <c r="E70">
        <f t="shared" si="1"/>
        <v>24</v>
      </c>
      <c r="L70" t="s">
        <v>59</v>
      </c>
    </row>
    <row r="71" spans="4:12" x14ac:dyDescent="0.25">
      <c r="D71" t="str">
        <f>+atualizaçãoIMOVEIS!H71</f>
        <v>Centro</v>
      </c>
      <c r="E71">
        <f t="shared" si="1"/>
        <v>17</v>
      </c>
      <c r="L71" t="s">
        <v>133</v>
      </c>
    </row>
    <row r="72" spans="4:12" x14ac:dyDescent="0.25">
      <c r="D72" t="str">
        <f>+atualizaçãoIMOVEIS!H72</f>
        <v>Penha</v>
      </c>
      <c r="E72">
        <f t="shared" si="1"/>
        <v>1</v>
      </c>
      <c r="L72" t="s">
        <v>8</v>
      </c>
    </row>
    <row r="73" spans="4:12" x14ac:dyDescent="0.25">
      <c r="D73" t="str">
        <f>+atualizaçãoIMOVEIS!H73</f>
        <v>Copacabana</v>
      </c>
      <c r="E73">
        <f t="shared" si="1"/>
        <v>24</v>
      </c>
      <c r="L73" t="s">
        <v>133</v>
      </c>
    </row>
    <row r="74" spans="4:12" x14ac:dyDescent="0.25">
      <c r="D74" t="str">
        <f>+atualizaçãoIMOVEIS!H74</f>
        <v>Botafogo</v>
      </c>
      <c r="E74">
        <f t="shared" si="1"/>
        <v>11</v>
      </c>
      <c r="L74" t="s">
        <v>133</v>
      </c>
    </row>
    <row r="75" spans="4:12" x14ac:dyDescent="0.25">
      <c r="D75" t="str">
        <f>+atualizaçãoIMOVEIS!H75</f>
        <v>Centro</v>
      </c>
      <c r="E75">
        <f t="shared" si="1"/>
        <v>17</v>
      </c>
      <c r="L75" t="s">
        <v>133</v>
      </c>
    </row>
    <row r="76" spans="4:12" x14ac:dyDescent="0.25">
      <c r="D76" t="str">
        <f>+atualizaçãoIMOVEIS!H76</f>
        <v>Glória</v>
      </c>
      <c r="E76">
        <f t="shared" si="1"/>
        <v>1</v>
      </c>
      <c r="L76" t="s">
        <v>59</v>
      </c>
    </row>
    <row r="77" spans="4:12" x14ac:dyDescent="0.25">
      <c r="D77" t="str">
        <f>+atualizaçãoIMOVEIS!H77</f>
        <v>São Conrado</v>
      </c>
      <c r="E77">
        <f t="shared" si="1"/>
        <v>3</v>
      </c>
      <c r="L77" t="s">
        <v>8</v>
      </c>
    </row>
    <row r="78" spans="4:12" x14ac:dyDescent="0.25">
      <c r="D78" t="str">
        <f>+atualizaçãoIMOVEIS!H78</f>
        <v>Copacabana</v>
      </c>
      <c r="E78">
        <f t="shared" si="1"/>
        <v>24</v>
      </c>
      <c r="L78" t="s">
        <v>8</v>
      </c>
    </row>
    <row r="79" spans="4:12" x14ac:dyDescent="0.25">
      <c r="D79" t="str">
        <f>+atualizaçãoIMOVEIS!H79</f>
        <v>Centro</v>
      </c>
      <c r="E79">
        <f t="shared" si="1"/>
        <v>17</v>
      </c>
      <c r="L79" t="s">
        <v>8</v>
      </c>
    </row>
    <row r="80" spans="4:12" x14ac:dyDescent="0.25">
      <c r="D80" t="str">
        <f>+atualizaçãoIMOVEIS!H80</f>
        <v>Botafogo</v>
      </c>
      <c r="E80">
        <f t="shared" si="1"/>
        <v>11</v>
      </c>
      <c r="L80" t="s">
        <v>8</v>
      </c>
    </row>
    <row r="81" spans="4:12" x14ac:dyDescent="0.25">
      <c r="D81" t="str">
        <f>+atualizaçãoIMOVEIS!H81</f>
        <v>Estácio</v>
      </c>
      <c r="E81">
        <f t="shared" si="1"/>
        <v>1</v>
      </c>
      <c r="L81" t="s">
        <v>139</v>
      </c>
    </row>
    <row r="82" spans="4:12" x14ac:dyDescent="0.25">
      <c r="D82" t="str">
        <f>+atualizaçãoIMOVEIS!H82</f>
        <v>São Conrado</v>
      </c>
      <c r="E82">
        <f t="shared" si="1"/>
        <v>3</v>
      </c>
    </row>
    <row r="83" spans="4:12" x14ac:dyDescent="0.25">
      <c r="D83" t="str">
        <f>+atualizaçãoIMOVEIS!H83</f>
        <v>Centro</v>
      </c>
      <c r="E83">
        <f t="shared" si="1"/>
        <v>17</v>
      </c>
      <c r="L83" t="s">
        <v>8</v>
      </c>
    </row>
    <row r="84" spans="4:12" x14ac:dyDescent="0.25">
      <c r="D84" t="str">
        <f>+atualizaçãoIMOVEIS!H84</f>
        <v>Grajaú</v>
      </c>
      <c r="E84">
        <f t="shared" si="1"/>
        <v>1</v>
      </c>
      <c r="L84" t="s">
        <v>8</v>
      </c>
    </row>
    <row r="85" spans="4:12" x14ac:dyDescent="0.25">
      <c r="D85" t="str">
        <f>+atualizaçãoIMOVEIS!H85</f>
        <v>Centro</v>
      </c>
      <c r="E85">
        <f t="shared" si="1"/>
        <v>17</v>
      </c>
      <c r="L85" t="s">
        <v>8</v>
      </c>
    </row>
    <row r="86" spans="4:12" x14ac:dyDescent="0.25">
      <c r="D86">
        <f>+atualizaçãoIMOVEIS!H86</f>
        <v>0</v>
      </c>
      <c r="E86">
        <f t="shared" si="1"/>
        <v>422</v>
      </c>
      <c r="L86" t="s">
        <v>8</v>
      </c>
    </row>
    <row r="87" spans="4:12" x14ac:dyDescent="0.25">
      <c r="D87">
        <f>+atualizaçãoIMOVEIS!H87</f>
        <v>0</v>
      </c>
      <c r="E87">
        <f t="shared" si="1"/>
        <v>422</v>
      </c>
      <c r="L87" t="s">
        <v>8</v>
      </c>
    </row>
    <row r="88" spans="4:12" x14ac:dyDescent="0.25">
      <c r="D88">
        <f>+atualizaçãoIMOVEIS!H88</f>
        <v>0</v>
      </c>
      <c r="E88">
        <f t="shared" si="1"/>
        <v>422</v>
      </c>
      <c r="L88" t="s">
        <v>8</v>
      </c>
    </row>
    <row r="89" spans="4:12" x14ac:dyDescent="0.25">
      <c r="D89">
        <f>+atualizaçãoIMOVEIS!H89</f>
        <v>0</v>
      </c>
      <c r="E89">
        <f t="shared" si="1"/>
        <v>422</v>
      </c>
      <c r="L89" t="s">
        <v>8</v>
      </c>
    </row>
    <row r="90" spans="4:12" x14ac:dyDescent="0.25">
      <c r="D90">
        <f>+atualizaçãoIMOVEIS!H90</f>
        <v>0</v>
      </c>
      <c r="E90">
        <f t="shared" si="1"/>
        <v>422</v>
      </c>
      <c r="L90" t="s">
        <v>133</v>
      </c>
    </row>
    <row r="91" spans="4:12" x14ac:dyDescent="0.25">
      <c r="D91">
        <f>+atualizaçãoIMOVEIS!H91</f>
        <v>0</v>
      </c>
      <c r="E91">
        <f t="shared" si="1"/>
        <v>422</v>
      </c>
      <c r="L91" t="s">
        <v>8</v>
      </c>
    </row>
    <row r="92" spans="4:12" x14ac:dyDescent="0.25">
      <c r="D92">
        <f>+atualizaçãoIMOVEIS!H92</f>
        <v>0</v>
      </c>
      <c r="E92">
        <f t="shared" si="1"/>
        <v>422</v>
      </c>
      <c r="L92" t="s">
        <v>133</v>
      </c>
    </row>
    <row r="93" spans="4:12" x14ac:dyDescent="0.25">
      <c r="D93">
        <f>+atualizaçãoIMOVEIS!H93</f>
        <v>0</v>
      </c>
      <c r="E93">
        <f t="shared" si="1"/>
        <v>422</v>
      </c>
      <c r="L93" t="s">
        <v>139</v>
      </c>
    </row>
    <row r="94" spans="4:12" x14ac:dyDescent="0.25">
      <c r="D94">
        <f>+atualizaçãoIMOVEIS!H94</f>
        <v>0</v>
      </c>
      <c r="E94">
        <f t="shared" si="1"/>
        <v>422</v>
      </c>
      <c r="L94" t="s">
        <v>59</v>
      </c>
    </row>
    <row r="95" spans="4:12" x14ac:dyDescent="0.25">
      <c r="D95">
        <f>+atualizaçãoIMOVEIS!H95</f>
        <v>0</v>
      </c>
      <c r="E95">
        <f t="shared" si="1"/>
        <v>422</v>
      </c>
    </row>
    <row r="96" spans="4:12" x14ac:dyDescent="0.25">
      <c r="D96">
        <f>+atualizaçãoIMOVEIS!H96</f>
        <v>0</v>
      </c>
      <c r="E96">
        <f t="shared" si="1"/>
        <v>422</v>
      </c>
      <c r="L96" t="s">
        <v>139</v>
      </c>
    </row>
    <row r="97" spans="4:12" x14ac:dyDescent="0.25">
      <c r="D97">
        <f>+atualizaçãoIMOVEIS!H97</f>
        <v>0</v>
      </c>
      <c r="E97">
        <f t="shared" si="1"/>
        <v>422</v>
      </c>
      <c r="L97" t="s">
        <v>4797</v>
      </c>
    </row>
    <row r="98" spans="4:12" x14ac:dyDescent="0.25">
      <c r="D98">
        <f>+atualizaçãoIMOVEIS!H98</f>
        <v>0</v>
      </c>
      <c r="E98">
        <f t="shared" si="1"/>
        <v>422</v>
      </c>
      <c r="L98" t="s">
        <v>8</v>
      </c>
    </row>
    <row r="99" spans="4:12" x14ac:dyDescent="0.25">
      <c r="D99">
        <f>+atualizaçãoIMOVEIS!H99</f>
        <v>0</v>
      </c>
      <c r="E99">
        <f t="shared" si="1"/>
        <v>422</v>
      </c>
      <c r="L99" t="s">
        <v>12</v>
      </c>
    </row>
    <row r="100" spans="4:12" x14ac:dyDescent="0.25">
      <c r="D100">
        <f>+atualizaçãoIMOVEIS!H100</f>
        <v>0</v>
      </c>
      <c r="E100">
        <f t="shared" si="1"/>
        <v>422</v>
      </c>
      <c r="L100" t="s">
        <v>12</v>
      </c>
    </row>
    <row r="101" spans="4:12" x14ac:dyDescent="0.25">
      <c r="D101">
        <f>+atualizaçãoIMOVEIS!H101</f>
        <v>0</v>
      </c>
      <c r="E101">
        <f t="shared" si="1"/>
        <v>422</v>
      </c>
      <c r="L101" t="s">
        <v>12</v>
      </c>
    </row>
    <row r="102" spans="4:12" x14ac:dyDescent="0.25">
      <c r="D102">
        <f>+atualizaçãoIMOVEIS!H102</f>
        <v>0</v>
      </c>
      <c r="E102">
        <f t="shared" si="1"/>
        <v>422</v>
      </c>
      <c r="L102" t="s">
        <v>12</v>
      </c>
    </row>
    <row r="103" spans="4:12" x14ac:dyDescent="0.25">
      <c r="D103">
        <f>+atualizaçãoIMOVEIS!H103</f>
        <v>0</v>
      </c>
      <c r="E103">
        <f t="shared" si="1"/>
        <v>422</v>
      </c>
      <c r="L103" t="s">
        <v>8</v>
      </c>
    </row>
    <row r="104" spans="4:12" x14ac:dyDescent="0.25">
      <c r="D104">
        <f>+atualizaçãoIMOVEIS!H104</f>
        <v>0</v>
      </c>
      <c r="E104">
        <f t="shared" si="1"/>
        <v>422</v>
      </c>
      <c r="L104" t="s">
        <v>12</v>
      </c>
    </row>
    <row r="105" spans="4:12" x14ac:dyDescent="0.25">
      <c r="D105">
        <f>+atualizaçãoIMOVEIS!H105</f>
        <v>0</v>
      </c>
      <c r="E105">
        <f t="shared" si="1"/>
        <v>422</v>
      </c>
      <c r="L105" t="s">
        <v>12</v>
      </c>
    </row>
    <row r="106" spans="4:12" x14ac:dyDescent="0.25">
      <c r="D106">
        <f>+atualizaçãoIMOVEIS!H106</f>
        <v>0</v>
      </c>
      <c r="E106">
        <f t="shared" si="1"/>
        <v>422</v>
      </c>
      <c r="L106" t="s">
        <v>12</v>
      </c>
    </row>
    <row r="107" spans="4:12" x14ac:dyDescent="0.25">
      <c r="D107">
        <f>+atualizaçãoIMOVEIS!H107</f>
        <v>0</v>
      </c>
      <c r="E107">
        <f t="shared" si="1"/>
        <v>422</v>
      </c>
      <c r="L107" t="s">
        <v>12</v>
      </c>
    </row>
    <row r="108" spans="4:12" x14ac:dyDescent="0.25">
      <c r="D108">
        <f>+atualizaçãoIMOVEIS!H108</f>
        <v>0</v>
      </c>
      <c r="E108">
        <f t="shared" si="1"/>
        <v>422</v>
      </c>
      <c r="L108" t="s">
        <v>12</v>
      </c>
    </row>
    <row r="109" spans="4:12" x14ac:dyDescent="0.25">
      <c r="D109">
        <f>+atualizaçãoIMOVEIS!H109</f>
        <v>0</v>
      </c>
      <c r="E109">
        <f t="shared" si="1"/>
        <v>422</v>
      </c>
      <c r="L109" t="s">
        <v>12</v>
      </c>
    </row>
    <row r="110" spans="4:12" x14ac:dyDescent="0.25">
      <c r="D110">
        <f>+atualizaçãoIMOVEIS!H110</f>
        <v>0</v>
      </c>
      <c r="E110">
        <f t="shared" si="1"/>
        <v>422</v>
      </c>
      <c r="L110" t="s">
        <v>12</v>
      </c>
    </row>
    <row r="111" spans="4:12" x14ac:dyDescent="0.25">
      <c r="D111">
        <f>+atualizaçãoIMOVEIS!H111</f>
        <v>0</v>
      </c>
      <c r="E111">
        <f t="shared" si="1"/>
        <v>422</v>
      </c>
      <c r="L111" t="s">
        <v>12</v>
      </c>
    </row>
    <row r="112" spans="4:12" x14ac:dyDescent="0.25">
      <c r="D112">
        <f>+atualizaçãoIMOVEIS!H112</f>
        <v>0</v>
      </c>
      <c r="E112">
        <f t="shared" si="1"/>
        <v>422</v>
      </c>
      <c r="L112" t="s">
        <v>12</v>
      </c>
    </row>
    <row r="113" spans="4:12" x14ac:dyDescent="0.25">
      <c r="D113">
        <f>+atualizaçãoIMOVEIS!H113</f>
        <v>0</v>
      </c>
      <c r="E113">
        <f t="shared" si="1"/>
        <v>422</v>
      </c>
      <c r="L113" t="s">
        <v>8</v>
      </c>
    </row>
    <row r="114" spans="4:12" x14ac:dyDescent="0.25">
      <c r="D114">
        <f>+atualizaçãoIMOVEIS!H114</f>
        <v>0</v>
      </c>
      <c r="E114">
        <f t="shared" si="1"/>
        <v>422</v>
      </c>
      <c r="L114" t="s">
        <v>59</v>
      </c>
    </row>
    <row r="115" spans="4:12" x14ac:dyDescent="0.25">
      <c r="D115">
        <f>+atualizaçãoIMOVEIS!H115</f>
        <v>0</v>
      </c>
      <c r="E115">
        <f t="shared" si="1"/>
        <v>422</v>
      </c>
      <c r="L115" t="s">
        <v>59</v>
      </c>
    </row>
    <row r="116" spans="4:12" x14ac:dyDescent="0.25">
      <c r="D116">
        <f>+atualizaçãoIMOVEIS!H116</f>
        <v>0</v>
      </c>
      <c r="E116">
        <f t="shared" si="1"/>
        <v>422</v>
      </c>
      <c r="L116" t="s">
        <v>59</v>
      </c>
    </row>
    <row r="117" spans="4:12" x14ac:dyDescent="0.25">
      <c r="D117">
        <f>+atualizaçãoIMOVEIS!H117</f>
        <v>0</v>
      </c>
      <c r="E117">
        <f t="shared" si="1"/>
        <v>422</v>
      </c>
      <c r="L117" t="s">
        <v>59</v>
      </c>
    </row>
    <row r="118" spans="4:12" x14ac:dyDescent="0.25">
      <c r="D118">
        <f>+atualizaçãoIMOVEIS!H118</f>
        <v>0</v>
      </c>
      <c r="E118">
        <f t="shared" si="1"/>
        <v>422</v>
      </c>
      <c r="L118" t="s">
        <v>59</v>
      </c>
    </row>
    <row r="119" spans="4:12" x14ac:dyDescent="0.25">
      <c r="D119">
        <f>+atualizaçãoIMOVEIS!H119</f>
        <v>0</v>
      </c>
      <c r="E119">
        <f t="shared" si="1"/>
        <v>422</v>
      </c>
      <c r="L119" t="s">
        <v>59</v>
      </c>
    </row>
    <row r="120" spans="4:12" x14ac:dyDescent="0.25">
      <c r="D120">
        <f>+atualizaçãoIMOVEIS!H120</f>
        <v>0</v>
      </c>
      <c r="E120">
        <f t="shared" si="1"/>
        <v>422</v>
      </c>
      <c r="L120" t="s">
        <v>59</v>
      </c>
    </row>
    <row r="121" spans="4:12" x14ac:dyDescent="0.25">
      <c r="D121">
        <f>+atualizaçãoIMOVEIS!H121</f>
        <v>0</v>
      </c>
      <c r="E121">
        <f t="shared" si="1"/>
        <v>422</v>
      </c>
      <c r="L121" t="s">
        <v>59</v>
      </c>
    </row>
    <row r="122" spans="4:12" x14ac:dyDescent="0.25">
      <c r="D122">
        <f>+atualizaçãoIMOVEIS!H122</f>
        <v>0</v>
      </c>
      <c r="E122">
        <f t="shared" si="1"/>
        <v>422</v>
      </c>
      <c r="L122" t="s">
        <v>59</v>
      </c>
    </row>
    <row r="123" spans="4:12" x14ac:dyDescent="0.25">
      <c r="D123">
        <f>+atualizaçãoIMOVEIS!H123</f>
        <v>0</v>
      </c>
      <c r="E123">
        <f t="shared" si="1"/>
        <v>422</v>
      </c>
      <c r="L123" t="s">
        <v>59</v>
      </c>
    </row>
    <row r="124" spans="4:12" x14ac:dyDescent="0.25">
      <c r="D124">
        <f>+atualizaçãoIMOVEIS!H124</f>
        <v>0</v>
      </c>
      <c r="E124">
        <f t="shared" si="1"/>
        <v>422</v>
      </c>
      <c r="L124" t="s">
        <v>59</v>
      </c>
    </row>
    <row r="125" spans="4:12" x14ac:dyDescent="0.25">
      <c r="D125">
        <f>+atualizaçãoIMOVEIS!H125</f>
        <v>0</v>
      </c>
      <c r="E125">
        <f t="shared" si="1"/>
        <v>422</v>
      </c>
      <c r="L125" t="s">
        <v>59</v>
      </c>
    </row>
    <row r="126" spans="4:12" x14ac:dyDescent="0.25">
      <c r="D126">
        <f>+atualizaçãoIMOVEIS!H126</f>
        <v>0</v>
      </c>
      <c r="E126">
        <f t="shared" si="1"/>
        <v>422</v>
      </c>
      <c r="L126" t="s">
        <v>59</v>
      </c>
    </row>
    <row r="127" spans="4:12" x14ac:dyDescent="0.25">
      <c r="D127">
        <f>+atualizaçãoIMOVEIS!H127</f>
        <v>0</v>
      </c>
      <c r="E127">
        <f t="shared" si="1"/>
        <v>422</v>
      </c>
      <c r="L127" t="s">
        <v>59</v>
      </c>
    </row>
    <row r="128" spans="4:12" x14ac:dyDescent="0.25">
      <c r="D128">
        <f>+atualizaçãoIMOVEIS!H128</f>
        <v>0</v>
      </c>
      <c r="E128">
        <f t="shared" si="1"/>
        <v>422</v>
      </c>
      <c r="L128" t="s">
        <v>59</v>
      </c>
    </row>
    <row r="129" spans="4:12" x14ac:dyDescent="0.25">
      <c r="D129">
        <f>+atualizaçãoIMOVEIS!H129</f>
        <v>0</v>
      </c>
      <c r="E129">
        <f t="shared" si="1"/>
        <v>422</v>
      </c>
      <c r="L129" t="s">
        <v>59</v>
      </c>
    </row>
    <row r="130" spans="4:12" x14ac:dyDescent="0.25">
      <c r="D130">
        <f>+atualizaçãoIMOVEIS!H130</f>
        <v>0</v>
      </c>
      <c r="E130">
        <f t="shared" si="1"/>
        <v>422</v>
      </c>
      <c r="L130" t="s">
        <v>59</v>
      </c>
    </row>
    <row r="131" spans="4:12" x14ac:dyDescent="0.25">
      <c r="D131">
        <f>+atualizaçãoIMOVEIS!H131</f>
        <v>0</v>
      </c>
      <c r="E131">
        <f t="shared" ref="E131:E194" si="2">COUNTIF(D:D,D131)</f>
        <v>422</v>
      </c>
      <c r="L131" t="s">
        <v>8</v>
      </c>
    </row>
    <row r="132" spans="4:12" x14ac:dyDescent="0.25">
      <c r="D132">
        <f>+atualizaçãoIMOVEIS!H132</f>
        <v>0</v>
      </c>
      <c r="E132">
        <f t="shared" si="2"/>
        <v>422</v>
      </c>
      <c r="L132" t="s">
        <v>8</v>
      </c>
    </row>
    <row r="133" spans="4:12" x14ac:dyDescent="0.25">
      <c r="D133">
        <f>+atualizaçãoIMOVEIS!H133</f>
        <v>0</v>
      </c>
      <c r="E133">
        <f t="shared" si="2"/>
        <v>422</v>
      </c>
      <c r="L133" t="s">
        <v>4957</v>
      </c>
    </row>
    <row r="134" spans="4:12" x14ac:dyDescent="0.25">
      <c r="D134">
        <f>+atualizaçãoIMOVEIS!H134</f>
        <v>0</v>
      </c>
      <c r="E134">
        <f t="shared" si="2"/>
        <v>422</v>
      </c>
      <c r="L134" t="s">
        <v>8</v>
      </c>
    </row>
    <row r="135" spans="4:12" x14ac:dyDescent="0.25">
      <c r="D135">
        <f>+atualizaçãoIMOVEIS!H135</f>
        <v>0</v>
      </c>
      <c r="E135">
        <f t="shared" si="2"/>
        <v>422</v>
      </c>
      <c r="L135" t="s">
        <v>8</v>
      </c>
    </row>
    <row r="136" spans="4:12" x14ac:dyDescent="0.25">
      <c r="D136">
        <f>+atualizaçãoIMOVEIS!H136</f>
        <v>0</v>
      </c>
      <c r="E136">
        <f t="shared" si="2"/>
        <v>422</v>
      </c>
      <c r="L136" t="s">
        <v>8</v>
      </c>
    </row>
    <row r="137" spans="4:12" x14ac:dyDescent="0.25">
      <c r="D137">
        <f>+atualizaçãoIMOVEIS!H137</f>
        <v>0</v>
      </c>
      <c r="E137">
        <f t="shared" si="2"/>
        <v>422</v>
      </c>
      <c r="L137" t="s">
        <v>4957</v>
      </c>
    </row>
    <row r="138" spans="4:12" x14ac:dyDescent="0.25">
      <c r="D138">
        <f>+atualizaçãoIMOVEIS!H138</f>
        <v>0</v>
      </c>
      <c r="E138">
        <f t="shared" si="2"/>
        <v>422</v>
      </c>
      <c r="L138" t="s">
        <v>8</v>
      </c>
    </row>
    <row r="139" spans="4:12" x14ac:dyDescent="0.25">
      <c r="D139">
        <f>+atualizaçãoIMOVEIS!H139</f>
        <v>0</v>
      </c>
      <c r="E139">
        <f t="shared" si="2"/>
        <v>422</v>
      </c>
      <c r="L139" t="s">
        <v>8</v>
      </c>
    </row>
    <row r="140" spans="4:12" x14ac:dyDescent="0.25">
      <c r="D140">
        <f>+atualizaçãoIMOVEIS!H140</f>
        <v>0</v>
      </c>
      <c r="E140">
        <f t="shared" si="2"/>
        <v>422</v>
      </c>
      <c r="L140" t="s">
        <v>8</v>
      </c>
    </row>
    <row r="141" spans="4:12" x14ac:dyDescent="0.25">
      <c r="D141">
        <f>+atualizaçãoIMOVEIS!H141</f>
        <v>0</v>
      </c>
      <c r="E141">
        <f t="shared" si="2"/>
        <v>422</v>
      </c>
      <c r="L141" t="s">
        <v>8</v>
      </c>
    </row>
    <row r="142" spans="4:12" x14ac:dyDescent="0.25">
      <c r="D142">
        <f>+atualizaçãoIMOVEIS!H142</f>
        <v>0</v>
      </c>
      <c r="E142">
        <f t="shared" si="2"/>
        <v>422</v>
      </c>
      <c r="L142" t="s">
        <v>4957</v>
      </c>
    </row>
    <row r="143" spans="4:12" x14ac:dyDescent="0.25">
      <c r="D143">
        <f>+atualizaçãoIMOVEIS!H143</f>
        <v>0</v>
      </c>
      <c r="E143">
        <f t="shared" si="2"/>
        <v>422</v>
      </c>
      <c r="L143" t="s">
        <v>8</v>
      </c>
    </row>
    <row r="144" spans="4:12" x14ac:dyDescent="0.25">
      <c r="D144">
        <f>+atualizaçãoIMOVEIS!H144</f>
        <v>0</v>
      </c>
      <c r="E144">
        <f t="shared" si="2"/>
        <v>422</v>
      </c>
      <c r="L144" t="s">
        <v>8</v>
      </c>
    </row>
    <row r="145" spans="4:12" x14ac:dyDescent="0.25">
      <c r="D145">
        <f>+atualizaçãoIMOVEIS!H145</f>
        <v>0</v>
      </c>
      <c r="E145">
        <f t="shared" si="2"/>
        <v>422</v>
      </c>
      <c r="L145" t="s">
        <v>4957</v>
      </c>
    </row>
    <row r="146" spans="4:12" x14ac:dyDescent="0.25">
      <c r="D146">
        <f>+atualizaçãoIMOVEIS!H146</f>
        <v>0</v>
      </c>
      <c r="E146">
        <f t="shared" si="2"/>
        <v>422</v>
      </c>
      <c r="L146" t="s">
        <v>4957</v>
      </c>
    </row>
    <row r="147" spans="4:12" x14ac:dyDescent="0.25">
      <c r="D147">
        <f>+atualizaçãoIMOVEIS!H147</f>
        <v>0</v>
      </c>
      <c r="E147">
        <f t="shared" si="2"/>
        <v>422</v>
      </c>
      <c r="L147" t="s">
        <v>8</v>
      </c>
    </row>
    <row r="148" spans="4:12" x14ac:dyDescent="0.25">
      <c r="D148">
        <f>+atualizaçãoIMOVEIS!H148</f>
        <v>0</v>
      </c>
      <c r="E148">
        <f t="shared" si="2"/>
        <v>422</v>
      </c>
      <c r="L148" t="s">
        <v>8</v>
      </c>
    </row>
    <row r="149" spans="4:12" x14ac:dyDescent="0.25">
      <c r="D149">
        <f>+atualizaçãoIMOVEIS!H149</f>
        <v>0</v>
      </c>
      <c r="E149">
        <f t="shared" si="2"/>
        <v>422</v>
      </c>
      <c r="L149" t="s">
        <v>4957</v>
      </c>
    </row>
    <row r="150" spans="4:12" x14ac:dyDescent="0.25">
      <c r="D150">
        <f>+atualizaçãoIMOVEIS!H150</f>
        <v>0</v>
      </c>
      <c r="E150">
        <f t="shared" si="2"/>
        <v>422</v>
      </c>
      <c r="L150" t="s">
        <v>4957</v>
      </c>
    </row>
    <row r="151" spans="4:12" x14ac:dyDescent="0.25">
      <c r="D151">
        <f>+atualizaçãoIMOVEIS!H151</f>
        <v>0</v>
      </c>
      <c r="E151">
        <f t="shared" si="2"/>
        <v>422</v>
      </c>
      <c r="L151" t="s">
        <v>133</v>
      </c>
    </row>
    <row r="152" spans="4:12" x14ac:dyDescent="0.25">
      <c r="D152">
        <f>+atualizaçãoIMOVEIS!H152</f>
        <v>0</v>
      </c>
      <c r="E152">
        <f t="shared" si="2"/>
        <v>422</v>
      </c>
      <c r="L152" t="s">
        <v>4957</v>
      </c>
    </row>
    <row r="153" spans="4:12" x14ac:dyDescent="0.25">
      <c r="D153">
        <f>+atualizaçãoIMOVEIS!H153</f>
        <v>0</v>
      </c>
      <c r="E153">
        <f t="shared" si="2"/>
        <v>422</v>
      </c>
      <c r="L153" t="s">
        <v>8</v>
      </c>
    </row>
    <row r="154" spans="4:12" x14ac:dyDescent="0.25">
      <c r="D154">
        <f>+atualizaçãoIMOVEIS!H154</f>
        <v>0</v>
      </c>
      <c r="E154">
        <f t="shared" si="2"/>
        <v>422</v>
      </c>
      <c r="L154" t="s">
        <v>8</v>
      </c>
    </row>
    <row r="155" spans="4:12" x14ac:dyDescent="0.25">
      <c r="D155">
        <f>+atualizaçãoIMOVEIS!H155</f>
        <v>0</v>
      </c>
      <c r="E155">
        <f t="shared" si="2"/>
        <v>422</v>
      </c>
      <c r="L155" t="s">
        <v>4957</v>
      </c>
    </row>
    <row r="156" spans="4:12" x14ac:dyDescent="0.25">
      <c r="D156">
        <f>+atualizaçãoIMOVEIS!H156</f>
        <v>0</v>
      </c>
      <c r="E156">
        <f t="shared" si="2"/>
        <v>422</v>
      </c>
      <c r="L156" t="s">
        <v>8</v>
      </c>
    </row>
    <row r="157" spans="4:12" x14ac:dyDescent="0.25">
      <c r="D157">
        <f>+atualizaçãoIMOVEIS!H157</f>
        <v>0</v>
      </c>
      <c r="E157">
        <f t="shared" si="2"/>
        <v>422</v>
      </c>
      <c r="L157" t="s">
        <v>8</v>
      </c>
    </row>
    <row r="158" spans="4:12" x14ac:dyDescent="0.25">
      <c r="D158">
        <f>+atualizaçãoIMOVEIS!H158</f>
        <v>0</v>
      </c>
      <c r="E158">
        <f t="shared" si="2"/>
        <v>422</v>
      </c>
      <c r="L158" t="s">
        <v>4957</v>
      </c>
    </row>
    <row r="159" spans="4:12" x14ac:dyDescent="0.25">
      <c r="D159">
        <f>+atualizaçãoIMOVEIS!H159</f>
        <v>0</v>
      </c>
      <c r="E159">
        <f t="shared" si="2"/>
        <v>422</v>
      </c>
      <c r="L159" t="s">
        <v>8</v>
      </c>
    </row>
    <row r="160" spans="4:12" x14ac:dyDescent="0.25">
      <c r="D160">
        <f>+atualizaçãoIMOVEIS!H160</f>
        <v>0</v>
      </c>
      <c r="E160">
        <f t="shared" si="2"/>
        <v>422</v>
      </c>
      <c r="L160" t="s">
        <v>8</v>
      </c>
    </row>
    <row r="161" spans="4:12" x14ac:dyDescent="0.25">
      <c r="D161">
        <f>+atualizaçãoIMOVEIS!H161</f>
        <v>0</v>
      </c>
      <c r="E161">
        <f t="shared" si="2"/>
        <v>422</v>
      </c>
      <c r="L161" t="s">
        <v>8</v>
      </c>
    </row>
    <row r="162" spans="4:12" x14ac:dyDescent="0.25">
      <c r="D162">
        <f>+atualizaçãoIMOVEIS!H162</f>
        <v>0</v>
      </c>
      <c r="E162">
        <f t="shared" si="2"/>
        <v>422</v>
      </c>
      <c r="L162" t="s">
        <v>8</v>
      </c>
    </row>
    <row r="163" spans="4:12" x14ac:dyDescent="0.25">
      <c r="D163">
        <f>+atualizaçãoIMOVEIS!H163</f>
        <v>0</v>
      </c>
      <c r="E163">
        <f t="shared" si="2"/>
        <v>422</v>
      </c>
      <c r="L163" t="s">
        <v>8</v>
      </c>
    </row>
    <row r="164" spans="4:12" x14ac:dyDescent="0.25">
      <c r="D164">
        <f>+atualizaçãoIMOVEIS!H164</f>
        <v>0</v>
      </c>
      <c r="E164">
        <f t="shared" si="2"/>
        <v>422</v>
      </c>
      <c r="L164" t="s">
        <v>8</v>
      </c>
    </row>
    <row r="165" spans="4:12" x14ac:dyDescent="0.25">
      <c r="D165">
        <f>+atualizaçãoIMOVEIS!H165</f>
        <v>0</v>
      </c>
      <c r="E165">
        <f t="shared" si="2"/>
        <v>422</v>
      </c>
    </row>
    <row r="166" spans="4:12" x14ac:dyDescent="0.25">
      <c r="D166">
        <f>+atualizaçãoIMOVEIS!H166</f>
        <v>0</v>
      </c>
      <c r="E166">
        <f t="shared" si="2"/>
        <v>422</v>
      </c>
      <c r="L166" t="s">
        <v>4939</v>
      </c>
    </row>
    <row r="167" spans="4:12" x14ac:dyDescent="0.25">
      <c r="D167">
        <f>+atualizaçãoIMOVEIS!H167</f>
        <v>0</v>
      </c>
      <c r="E167">
        <f t="shared" si="2"/>
        <v>422</v>
      </c>
      <c r="L167" t="s">
        <v>4939</v>
      </c>
    </row>
    <row r="168" spans="4:12" x14ac:dyDescent="0.25">
      <c r="D168">
        <f>+atualizaçãoIMOVEIS!H168</f>
        <v>0</v>
      </c>
      <c r="E168">
        <f t="shared" si="2"/>
        <v>422</v>
      </c>
      <c r="L168" t="s">
        <v>8</v>
      </c>
    </row>
    <row r="169" spans="4:12" x14ac:dyDescent="0.25">
      <c r="D169">
        <f>+atualizaçãoIMOVEIS!H169</f>
        <v>0</v>
      </c>
      <c r="E169">
        <f t="shared" si="2"/>
        <v>422</v>
      </c>
      <c r="L169" t="s">
        <v>51</v>
      </c>
    </row>
    <row r="170" spans="4:12" x14ac:dyDescent="0.25">
      <c r="D170">
        <f>+atualizaçãoIMOVEIS!H170</f>
        <v>0</v>
      </c>
      <c r="E170">
        <f t="shared" si="2"/>
        <v>422</v>
      </c>
      <c r="L170" t="s">
        <v>8</v>
      </c>
    </row>
    <row r="171" spans="4:12" x14ac:dyDescent="0.25">
      <c r="D171">
        <f>+atualizaçãoIMOVEIS!H171</f>
        <v>0</v>
      </c>
      <c r="E171">
        <f t="shared" si="2"/>
        <v>422</v>
      </c>
      <c r="L171" t="s">
        <v>8</v>
      </c>
    </row>
    <row r="172" spans="4:12" x14ac:dyDescent="0.25">
      <c r="D172">
        <f>+atualizaçãoIMOVEIS!H172</f>
        <v>0</v>
      </c>
      <c r="E172">
        <f t="shared" si="2"/>
        <v>422</v>
      </c>
      <c r="L172" t="s">
        <v>8</v>
      </c>
    </row>
    <row r="173" spans="4:12" x14ac:dyDescent="0.25">
      <c r="D173">
        <f>+atualizaçãoIMOVEIS!H173</f>
        <v>0</v>
      </c>
      <c r="E173">
        <f t="shared" si="2"/>
        <v>422</v>
      </c>
      <c r="L173" t="s">
        <v>8</v>
      </c>
    </row>
    <row r="174" spans="4:12" x14ac:dyDescent="0.25">
      <c r="D174">
        <f>+atualizaçãoIMOVEIS!H174</f>
        <v>0</v>
      </c>
      <c r="E174">
        <f t="shared" si="2"/>
        <v>422</v>
      </c>
      <c r="L174" t="s">
        <v>8</v>
      </c>
    </row>
    <row r="175" spans="4:12" x14ac:dyDescent="0.25">
      <c r="D175">
        <f>+atualizaçãoIMOVEIS!H175</f>
        <v>0</v>
      </c>
      <c r="E175">
        <f t="shared" si="2"/>
        <v>422</v>
      </c>
      <c r="L175" t="s">
        <v>8</v>
      </c>
    </row>
    <row r="176" spans="4:12" x14ac:dyDescent="0.25">
      <c r="D176">
        <f>+atualizaçãoIMOVEIS!H176</f>
        <v>0</v>
      </c>
      <c r="E176">
        <f t="shared" si="2"/>
        <v>422</v>
      </c>
      <c r="L176" t="s">
        <v>8</v>
      </c>
    </row>
    <row r="177" spans="4:12" x14ac:dyDescent="0.25">
      <c r="D177">
        <f>+atualizaçãoIMOVEIS!H177</f>
        <v>0</v>
      </c>
      <c r="E177">
        <f t="shared" si="2"/>
        <v>422</v>
      </c>
      <c r="L177" t="s">
        <v>8</v>
      </c>
    </row>
    <row r="178" spans="4:12" x14ac:dyDescent="0.25">
      <c r="D178">
        <f>+atualizaçãoIMOVEIS!H178</f>
        <v>0</v>
      </c>
      <c r="E178">
        <f t="shared" si="2"/>
        <v>422</v>
      </c>
      <c r="L178" t="s">
        <v>59</v>
      </c>
    </row>
    <row r="179" spans="4:12" x14ac:dyDescent="0.25">
      <c r="D179">
        <f>+atualizaçãoIMOVEIS!H179</f>
        <v>0</v>
      </c>
      <c r="E179">
        <f t="shared" si="2"/>
        <v>422</v>
      </c>
      <c r="L179" t="s">
        <v>59</v>
      </c>
    </row>
    <row r="180" spans="4:12" x14ac:dyDescent="0.25">
      <c r="D180">
        <f>+atualizaçãoIMOVEIS!H180</f>
        <v>0</v>
      </c>
      <c r="E180">
        <f t="shared" si="2"/>
        <v>422</v>
      </c>
      <c r="L180" t="s">
        <v>59</v>
      </c>
    </row>
    <row r="181" spans="4:12" x14ac:dyDescent="0.25">
      <c r="D181">
        <f>+atualizaçãoIMOVEIS!H181</f>
        <v>0</v>
      </c>
      <c r="E181">
        <f t="shared" si="2"/>
        <v>422</v>
      </c>
      <c r="L181" t="s">
        <v>59</v>
      </c>
    </row>
    <row r="182" spans="4:12" x14ac:dyDescent="0.25">
      <c r="D182">
        <f>+atualizaçãoIMOVEIS!H182</f>
        <v>0</v>
      </c>
      <c r="E182">
        <f t="shared" si="2"/>
        <v>422</v>
      </c>
      <c r="L182" t="s">
        <v>59</v>
      </c>
    </row>
    <row r="183" spans="4:12" x14ac:dyDescent="0.25">
      <c r="D183">
        <f>+atualizaçãoIMOVEIS!H183</f>
        <v>0</v>
      </c>
      <c r="E183">
        <f t="shared" si="2"/>
        <v>422</v>
      </c>
      <c r="L183" t="s">
        <v>59</v>
      </c>
    </row>
    <row r="184" spans="4:12" x14ac:dyDescent="0.25">
      <c r="D184">
        <f>+atualizaçãoIMOVEIS!H184</f>
        <v>0</v>
      </c>
      <c r="E184">
        <f t="shared" si="2"/>
        <v>422</v>
      </c>
      <c r="L184" t="s">
        <v>59</v>
      </c>
    </row>
    <row r="185" spans="4:12" x14ac:dyDescent="0.25">
      <c r="D185">
        <f>+atualizaçãoIMOVEIS!H185</f>
        <v>0</v>
      </c>
      <c r="E185">
        <f t="shared" si="2"/>
        <v>422</v>
      </c>
      <c r="L185" t="s">
        <v>8</v>
      </c>
    </row>
    <row r="186" spans="4:12" x14ac:dyDescent="0.25">
      <c r="D186">
        <f>+atualizaçãoIMOVEIS!H186</f>
        <v>0</v>
      </c>
      <c r="E186">
        <f t="shared" si="2"/>
        <v>422</v>
      </c>
      <c r="L186" t="s">
        <v>8</v>
      </c>
    </row>
    <row r="187" spans="4:12" x14ac:dyDescent="0.25">
      <c r="D187">
        <f>+atualizaçãoIMOVEIS!H187</f>
        <v>0</v>
      </c>
      <c r="E187">
        <f t="shared" si="2"/>
        <v>422</v>
      </c>
      <c r="L187" t="s">
        <v>8</v>
      </c>
    </row>
    <row r="188" spans="4:12" x14ac:dyDescent="0.25">
      <c r="D188">
        <f>+atualizaçãoIMOVEIS!H188</f>
        <v>0</v>
      </c>
      <c r="E188">
        <f t="shared" si="2"/>
        <v>422</v>
      </c>
      <c r="L188" t="s">
        <v>8</v>
      </c>
    </row>
    <row r="189" spans="4:12" x14ac:dyDescent="0.25">
      <c r="D189">
        <f>+atualizaçãoIMOVEIS!H189</f>
        <v>0</v>
      </c>
      <c r="E189">
        <f t="shared" si="2"/>
        <v>422</v>
      </c>
      <c r="L189" t="s">
        <v>133</v>
      </c>
    </row>
    <row r="190" spans="4:12" x14ac:dyDescent="0.25">
      <c r="D190">
        <f>+atualizaçãoIMOVEIS!H190</f>
        <v>0</v>
      </c>
      <c r="E190">
        <f t="shared" si="2"/>
        <v>422</v>
      </c>
      <c r="L190" t="s">
        <v>133</v>
      </c>
    </row>
    <row r="191" spans="4:12" x14ac:dyDescent="0.25">
      <c r="D191">
        <f>+atualizaçãoIMOVEIS!H191</f>
        <v>0</v>
      </c>
      <c r="E191">
        <f t="shared" si="2"/>
        <v>422</v>
      </c>
      <c r="L191" t="s">
        <v>133</v>
      </c>
    </row>
    <row r="192" spans="4:12" x14ac:dyDescent="0.25">
      <c r="D192">
        <f>+atualizaçãoIMOVEIS!H192</f>
        <v>0</v>
      </c>
      <c r="E192">
        <f t="shared" si="2"/>
        <v>422</v>
      </c>
      <c r="L192" t="s">
        <v>8</v>
      </c>
    </row>
    <row r="193" spans="4:12" x14ac:dyDescent="0.25">
      <c r="D193">
        <f>+atualizaçãoIMOVEIS!H193</f>
        <v>0</v>
      </c>
      <c r="E193">
        <f t="shared" si="2"/>
        <v>422</v>
      </c>
      <c r="L193" t="s">
        <v>8</v>
      </c>
    </row>
    <row r="194" spans="4:12" x14ac:dyDescent="0.25">
      <c r="D194">
        <f>+atualizaçãoIMOVEIS!H194</f>
        <v>0</v>
      </c>
      <c r="E194">
        <f t="shared" si="2"/>
        <v>422</v>
      </c>
      <c r="L194" t="s">
        <v>8</v>
      </c>
    </row>
    <row r="195" spans="4:12" x14ac:dyDescent="0.25">
      <c r="D195">
        <f>+atualizaçãoIMOVEIS!H195</f>
        <v>0</v>
      </c>
      <c r="E195">
        <f t="shared" ref="E195:E258" si="3">COUNTIF(D:D,D195)</f>
        <v>422</v>
      </c>
      <c r="L195" t="s">
        <v>8</v>
      </c>
    </row>
    <row r="196" spans="4:12" x14ac:dyDescent="0.25">
      <c r="D196">
        <f>+atualizaçãoIMOVEIS!H196</f>
        <v>0</v>
      </c>
      <c r="E196">
        <f t="shared" si="3"/>
        <v>422</v>
      </c>
      <c r="L196" t="s">
        <v>133</v>
      </c>
    </row>
    <row r="197" spans="4:12" x14ac:dyDescent="0.25">
      <c r="D197">
        <f>+atualizaçãoIMOVEIS!H197</f>
        <v>0</v>
      </c>
      <c r="E197">
        <f t="shared" si="3"/>
        <v>422</v>
      </c>
      <c r="L197" t="s">
        <v>8</v>
      </c>
    </row>
    <row r="198" spans="4:12" x14ac:dyDescent="0.25">
      <c r="D198">
        <f>+atualizaçãoIMOVEIS!H198</f>
        <v>0</v>
      </c>
      <c r="E198">
        <f t="shared" si="3"/>
        <v>422</v>
      </c>
      <c r="L198" t="s">
        <v>8</v>
      </c>
    </row>
    <row r="199" spans="4:12" x14ac:dyDescent="0.25">
      <c r="D199">
        <f>+atualizaçãoIMOVEIS!H199</f>
        <v>0</v>
      </c>
      <c r="E199">
        <f t="shared" si="3"/>
        <v>422</v>
      </c>
      <c r="L199" t="s">
        <v>8</v>
      </c>
    </row>
    <row r="200" spans="4:12" x14ac:dyDescent="0.25">
      <c r="D200">
        <f>+atualizaçãoIMOVEIS!H200</f>
        <v>0</v>
      </c>
      <c r="E200">
        <f t="shared" si="3"/>
        <v>422</v>
      </c>
      <c r="L200" t="s">
        <v>8</v>
      </c>
    </row>
    <row r="201" spans="4:12" x14ac:dyDescent="0.25">
      <c r="D201">
        <f>+atualizaçãoIMOVEIS!H201</f>
        <v>0</v>
      </c>
      <c r="E201">
        <f t="shared" si="3"/>
        <v>422</v>
      </c>
      <c r="L201" t="s">
        <v>8</v>
      </c>
    </row>
    <row r="202" spans="4:12" x14ac:dyDescent="0.25">
      <c r="D202">
        <f>+atualizaçãoIMOVEIS!H202</f>
        <v>0</v>
      </c>
      <c r="E202">
        <f t="shared" si="3"/>
        <v>422</v>
      </c>
      <c r="L202" t="s">
        <v>8</v>
      </c>
    </row>
    <row r="203" spans="4:12" x14ac:dyDescent="0.25">
      <c r="D203">
        <f>+atualizaçãoIMOVEIS!H203</f>
        <v>0</v>
      </c>
      <c r="E203">
        <f t="shared" si="3"/>
        <v>422</v>
      </c>
    </row>
    <row r="204" spans="4:12" x14ac:dyDescent="0.25">
      <c r="D204">
        <f>+atualizaçãoIMOVEIS!H204</f>
        <v>0</v>
      </c>
      <c r="E204">
        <f t="shared" si="3"/>
        <v>422</v>
      </c>
      <c r="L204" t="s">
        <v>4957</v>
      </c>
    </row>
    <row r="205" spans="4:12" x14ac:dyDescent="0.25">
      <c r="D205">
        <f>+atualizaçãoIMOVEIS!H205</f>
        <v>0</v>
      </c>
      <c r="E205">
        <f t="shared" si="3"/>
        <v>422</v>
      </c>
      <c r="L205" t="s">
        <v>8</v>
      </c>
    </row>
    <row r="206" spans="4:12" x14ac:dyDescent="0.25">
      <c r="D206">
        <f>+atualizaçãoIMOVEIS!H206</f>
        <v>0</v>
      </c>
      <c r="E206">
        <f t="shared" si="3"/>
        <v>422</v>
      </c>
      <c r="L206" t="s">
        <v>8</v>
      </c>
    </row>
    <row r="207" spans="4:12" x14ac:dyDescent="0.25">
      <c r="D207">
        <f>+atualizaçãoIMOVEIS!H207</f>
        <v>0</v>
      </c>
      <c r="E207">
        <f t="shared" si="3"/>
        <v>422</v>
      </c>
      <c r="L207" t="s">
        <v>8</v>
      </c>
    </row>
    <row r="208" spans="4:12" x14ac:dyDescent="0.25">
      <c r="D208">
        <f>+atualizaçãoIMOVEIS!H208</f>
        <v>0</v>
      </c>
      <c r="E208">
        <f t="shared" si="3"/>
        <v>422</v>
      </c>
      <c r="L208" t="s">
        <v>8</v>
      </c>
    </row>
    <row r="209" spans="4:12" x14ac:dyDescent="0.25">
      <c r="D209">
        <f>+atualizaçãoIMOVEIS!H209</f>
        <v>0</v>
      </c>
      <c r="E209">
        <f t="shared" si="3"/>
        <v>422</v>
      </c>
      <c r="L209" t="s">
        <v>8</v>
      </c>
    </row>
    <row r="210" spans="4:12" x14ac:dyDescent="0.25">
      <c r="D210">
        <f>+atualizaçãoIMOVEIS!H210</f>
        <v>0</v>
      </c>
      <c r="E210">
        <f t="shared" si="3"/>
        <v>422</v>
      </c>
      <c r="L210" t="s">
        <v>8</v>
      </c>
    </row>
    <row r="211" spans="4:12" x14ac:dyDescent="0.25">
      <c r="D211">
        <f>+atualizaçãoIMOVEIS!H211</f>
        <v>0</v>
      </c>
      <c r="E211">
        <f t="shared" si="3"/>
        <v>422</v>
      </c>
      <c r="L211" t="s">
        <v>8</v>
      </c>
    </row>
    <row r="212" spans="4:12" x14ac:dyDescent="0.25">
      <c r="D212">
        <f>+atualizaçãoIMOVEIS!H212</f>
        <v>0</v>
      </c>
      <c r="E212">
        <f t="shared" si="3"/>
        <v>422</v>
      </c>
      <c r="L212" t="s">
        <v>8</v>
      </c>
    </row>
    <row r="213" spans="4:12" x14ac:dyDescent="0.25">
      <c r="D213">
        <f>+atualizaçãoIMOVEIS!H213</f>
        <v>0</v>
      </c>
      <c r="E213">
        <f t="shared" si="3"/>
        <v>422</v>
      </c>
      <c r="L213" t="s">
        <v>8</v>
      </c>
    </row>
    <row r="214" spans="4:12" x14ac:dyDescent="0.25">
      <c r="D214">
        <f>+atualizaçãoIMOVEIS!H214</f>
        <v>0</v>
      </c>
      <c r="E214">
        <f t="shared" si="3"/>
        <v>422</v>
      </c>
      <c r="L214" t="s">
        <v>8</v>
      </c>
    </row>
    <row r="215" spans="4:12" x14ac:dyDescent="0.25">
      <c r="D215">
        <f>+atualizaçãoIMOVEIS!H215</f>
        <v>0</v>
      </c>
      <c r="E215">
        <f t="shared" si="3"/>
        <v>422</v>
      </c>
      <c r="L215" t="s">
        <v>8</v>
      </c>
    </row>
    <row r="216" spans="4:12" x14ac:dyDescent="0.25">
      <c r="D216">
        <f>+atualizaçãoIMOVEIS!H216</f>
        <v>0</v>
      </c>
      <c r="E216">
        <f t="shared" si="3"/>
        <v>422</v>
      </c>
      <c r="L216" t="s">
        <v>8</v>
      </c>
    </row>
    <row r="217" spans="4:12" x14ac:dyDescent="0.25">
      <c r="D217">
        <f>+atualizaçãoIMOVEIS!H217</f>
        <v>0</v>
      </c>
      <c r="E217">
        <f t="shared" si="3"/>
        <v>422</v>
      </c>
      <c r="L217" t="s">
        <v>8</v>
      </c>
    </row>
    <row r="218" spans="4:12" x14ac:dyDescent="0.25">
      <c r="D218">
        <f>+atualizaçãoIMOVEIS!H218</f>
        <v>0</v>
      </c>
      <c r="E218">
        <f t="shared" si="3"/>
        <v>422</v>
      </c>
      <c r="L218" t="s">
        <v>4957</v>
      </c>
    </row>
    <row r="219" spans="4:12" x14ac:dyDescent="0.25">
      <c r="D219">
        <f>+atualizaçãoIMOVEIS!H219</f>
        <v>0</v>
      </c>
      <c r="E219">
        <f t="shared" si="3"/>
        <v>422</v>
      </c>
      <c r="L219" t="s">
        <v>4957</v>
      </c>
    </row>
    <row r="220" spans="4:12" x14ac:dyDescent="0.25">
      <c r="D220">
        <f>+atualizaçãoIMOVEIS!H220</f>
        <v>0</v>
      </c>
      <c r="E220">
        <f t="shared" si="3"/>
        <v>422</v>
      </c>
      <c r="L220" t="s">
        <v>8</v>
      </c>
    </row>
    <row r="221" spans="4:12" x14ac:dyDescent="0.25">
      <c r="D221">
        <f>+atualizaçãoIMOVEIS!H221</f>
        <v>0</v>
      </c>
      <c r="E221">
        <f t="shared" si="3"/>
        <v>422</v>
      </c>
      <c r="L221" t="s">
        <v>8</v>
      </c>
    </row>
    <row r="222" spans="4:12" x14ac:dyDescent="0.25">
      <c r="D222">
        <f>+atualizaçãoIMOVEIS!H222</f>
        <v>0</v>
      </c>
      <c r="E222">
        <f t="shared" si="3"/>
        <v>422</v>
      </c>
      <c r="L222" t="s">
        <v>8</v>
      </c>
    </row>
    <row r="223" spans="4:12" x14ac:dyDescent="0.25">
      <c r="D223">
        <f>+atualizaçãoIMOVEIS!H223</f>
        <v>0</v>
      </c>
      <c r="E223">
        <f t="shared" si="3"/>
        <v>422</v>
      </c>
      <c r="L223" t="s">
        <v>137</v>
      </c>
    </row>
    <row r="224" spans="4:12" x14ac:dyDescent="0.25">
      <c r="D224">
        <f>+atualizaçãoIMOVEIS!H224</f>
        <v>0</v>
      </c>
      <c r="E224">
        <f t="shared" si="3"/>
        <v>422</v>
      </c>
      <c r="L224" t="s">
        <v>12</v>
      </c>
    </row>
    <row r="225" spans="4:12" x14ac:dyDescent="0.25">
      <c r="D225">
        <f>+atualizaçãoIMOVEIS!H225</f>
        <v>0</v>
      </c>
      <c r="E225">
        <f t="shared" si="3"/>
        <v>422</v>
      </c>
      <c r="L225" t="s">
        <v>8</v>
      </c>
    </row>
    <row r="226" spans="4:12" x14ac:dyDescent="0.25">
      <c r="D226">
        <f>+atualizaçãoIMOVEIS!H226</f>
        <v>0</v>
      </c>
      <c r="E226">
        <f t="shared" si="3"/>
        <v>422</v>
      </c>
      <c r="L226" t="s">
        <v>8</v>
      </c>
    </row>
    <row r="227" spans="4:12" x14ac:dyDescent="0.25">
      <c r="D227">
        <f>+atualizaçãoIMOVEIS!H227</f>
        <v>0</v>
      </c>
      <c r="E227">
        <f t="shared" si="3"/>
        <v>422</v>
      </c>
      <c r="L227" t="s">
        <v>4957</v>
      </c>
    </row>
    <row r="228" spans="4:12" x14ac:dyDescent="0.25">
      <c r="D228">
        <f>+atualizaçãoIMOVEIS!H228</f>
        <v>0</v>
      </c>
      <c r="E228">
        <f t="shared" si="3"/>
        <v>422</v>
      </c>
      <c r="L228" t="s">
        <v>8</v>
      </c>
    </row>
    <row r="229" spans="4:12" x14ac:dyDescent="0.25">
      <c r="D229">
        <f>+atualizaçãoIMOVEIS!H229</f>
        <v>0</v>
      </c>
      <c r="E229">
        <f t="shared" si="3"/>
        <v>422</v>
      </c>
      <c r="L229" t="s">
        <v>8</v>
      </c>
    </row>
    <row r="230" spans="4:12" x14ac:dyDescent="0.25">
      <c r="D230">
        <f>+atualizaçãoIMOVEIS!H230</f>
        <v>0</v>
      </c>
      <c r="E230">
        <f t="shared" si="3"/>
        <v>422</v>
      </c>
      <c r="L230" t="s">
        <v>8</v>
      </c>
    </row>
    <row r="231" spans="4:12" x14ac:dyDescent="0.25">
      <c r="D231">
        <f>+atualizaçãoIMOVEIS!H231</f>
        <v>0</v>
      </c>
      <c r="E231">
        <f t="shared" si="3"/>
        <v>422</v>
      </c>
      <c r="L231" t="s">
        <v>4957</v>
      </c>
    </row>
    <row r="232" spans="4:12" x14ac:dyDescent="0.25">
      <c r="D232">
        <f>+atualizaçãoIMOVEIS!H232</f>
        <v>0</v>
      </c>
      <c r="E232">
        <f t="shared" si="3"/>
        <v>422</v>
      </c>
      <c r="L232" t="s">
        <v>8</v>
      </c>
    </row>
    <row r="233" spans="4:12" x14ac:dyDescent="0.25">
      <c r="D233">
        <f>+atualizaçãoIMOVEIS!H233</f>
        <v>0</v>
      </c>
      <c r="E233">
        <f t="shared" si="3"/>
        <v>422</v>
      </c>
      <c r="L233" t="s">
        <v>8</v>
      </c>
    </row>
    <row r="234" spans="4:12" x14ac:dyDescent="0.25">
      <c r="D234">
        <f>+atualizaçãoIMOVEIS!H234</f>
        <v>0</v>
      </c>
      <c r="E234">
        <f t="shared" si="3"/>
        <v>422</v>
      </c>
      <c r="L234" t="s">
        <v>4957</v>
      </c>
    </row>
    <row r="235" spans="4:12" x14ac:dyDescent="0.25">
      <c r="D235">
        <f>+atualizaçãoIMOVEIS!H235</f>
        <v>0</v>
      </c>
      <c r="E235">
        <f t="shared" si="3"/>
        <v>422</v>
      </c>
      <c r="L235" t="s">
        <v>133</v>
      </c>
    </row>
    <row r="236" spans="4:12" x14ac:dyDescent="0.25">
      <c r="D236">
        <f>+atualizaçãoIMOVEIS!H236</f>
        <v>0</v>
      </c>
      <c r="E236">
        <f t="shared" si="3"/>
        <v>422</v>
      </c>
      <c r="L236" t="s">
        <v>133</v>
      </c>
    </row>
    <row r="237" spans="4:12" x14ac:dyDescent="0.25">
      <c r="D237">
        <f>+atualizaçãoIMOVEIS!H237</f>
        <v>0</v>
      </c>
      <c r="E237">
        <f t="shared" si="3"/>
        <v>422</v>
      </c>
      <c r="L237" t="s">
        <v>8</v>
      </c>
    </row>
    <row r="238" spans="4:12" x14ac:dyDescent="0.25">
      <c r="D238">
        <f>+atualizaçãoIMOVEIS!H238</f>
        <v>0</v>
      </c>
      <c r="E238">
        <f t="shared" si="3"/>
        <v>422</v>
      </c>
      <c r="L238" t="s">
        <v>4957</v>
      </c>
    </row>
    <row r="239" spans="4:12" x14ac:dyDescent="0.25">
      <c r="D239">
        <f>+atualizaçãoIMOVEIS!H239</f>
        <v>0</v>
      </c>
      <c r="E239">
        <f t="shared" si="3"/>
        <v>422</v>
      </c>
      <c r="L239" t="s">
        <v>8</v>
      </c>
    </row>
    <row r="240" spans="4:12" x14ac:dyDescent="0.25">
      <c r="D240">
        <f>+atualizaçãoIMOVEIS!H240</f>
        <v>0</v>
      </c>
      <c r="E240">
        <f t="shared" si="3"/>
        <v>422</v>
      </c>
      <c r="L240" t="s">
        <v>8</v>
      </c>
    </row>
    <row r="241" spans="4:12" x14ac:dyDescent="0.25">
      <c r="D241">
        <f>+atualizaçãoIMOVEIS!H241</f>
        <v>0</v>
      </c>
      <c r="E241">
        <f t="shared" si="3"/>
        <v>422</v>
      </c>
      <c r="L241" t="s">
        <v>8</v>
      </c>
    </row>
    <row r="242" spans="4:12" x14ac:dyDescent="0.25">
      <c r="D242">
        <f>+atualizaçãoIMOVEIS!H242</f>
        <v>0</v>
      </c>
      <c r="E242">
        <f t="shared" si="3"/>
        <v>422</v>
      </c>
      <c r="L242" t="s">
        <v>8</v>
      </c>
    </row>
    <row r="243" spans="4:12" x14ac:dyDescent="0.25">
      <c r="D243">
        <f>+atualizaçãoIMOVEIS!H243</f>
        <v>0</v>
      </c>
      <c r="E243">
        <f t="shared" si="3"/>
        <v>422</v>
      </c>
      <c r="L243" t="s">
        <v>8</v>
      </c>
    </row>
    <row r="244" spans="4:12" x14ac:dyDescent="0.25">
      <c r="D244">
        <f>+atualizaçãoIMOVEIS!H244</f>
        <v>0</v>
      </c>
      <c r="E244">
        <f t="shared" si="3"/>
        <v>422</v>
      </c>
      <c r="L244" t="s">
        <v>51</v>
      </c>
    </row>
    <row r="245" spans="4:12" x14ac:dyDescent="0.25">
      <c r="D245">
        <f>+atualizaçãoIMOVEIS!H245</f>
        <v>0</v>
      </c>
      <c r="E245">
        <f t="shared" si="3"/>
        <v>422</v>
      </c>
      <c r="L245" t="s">
        <v>4957</v>
      </c>
    </row>
    <row r="246" spans="4:12" x14ac:dyDescent="0.25">
      <c r="D246">
        <f>+atualizaçãoIMOVEIS!H246</f>
        <v>0</v>
      </c>
      <c r="E246">
        <f t="shared" si="3"/>
        <v>422</v>
      </c>
    </row>
    <row r="247" spans="4:12" x14ac:dyDescent="0.25">
      <c r="D247">
        <f>+atualizaçãoIMOVEIS!H247</f>
        <v>0</v>
      </c>
      <c r="E247">
        <f t="shared" si="3"/>
        <v>422</v>
      </c>
      <c r="L247" t="s">
        <v>8</v>
      </c>
    </row>
    <row r="248" spans="4:12" x14ac:dyDescent="0.25">
      <c r="D248">
        <f>+atualizaçãoIMOVEIS!H248</f>
        <v>0</v>
      </c>
      <c r="E248">
        <f t="shared" si="3"/>
        <v>422</v>
      </c>
    </row>
    <row r="249" spans="4:12" x14ac:dyDescent="0.25">
      <c r="D249">
        <f>+atualizaçãoIMOVEIS!H249</f>
        <v>0</v>
      </c>
      <c r="E249">
        <f t="shared" si="3"/>
        <v>422</v>
      </c>
      <c r="L249" t="s">
        <v>8</v>
      </c>
    </row>
    <row r="250" spans="4:12" x14ac:dyDescent="0.25">
      <c r="D250">
        <f>+atualizaçãoIMOVEIS!H250</f>
        <v>0</v>
      </c>
      <c r="E250">
        <f t="shared" si="3"/>
        <v>422</v>
      </c>
    </row>
    <row r="251" spans="4:12" x14ac:dyDescent="0.25">
      <c r="D251">
        <f>+atualizaçãoIMOVEIS!H251</f>
        <v>0</v>
      </c>
      <c r="E251">
        <f t="shared" si="3"/>
        <v>422</v>
      </c>
      <c r="L251" t="s">
        <v>133</v>
      </c>
    </row>
    <row r="252" spans="4:12" x14ac:dyDescent="0.25">
      <c r="D252">
        <f>+atualizaçãoIMOVEIS!H252</f>
        <v>0</v>
      </c>
      <c r="E252">
        <f t="shared" si="3"/>
        <v>422</v>
      </c>
      <c r="L252" t="s">
        <v>133</v>
      </c>
    </row>
    <row r="253" spans="4:12" x14ac:dyDescent="0.25">
      <c r="D253">
        <f>+atualizaçãoIMOVEIS!H253</f>
        <v>0</v>
      </c>
      <c r="E253">
        <f t="shared" si="3"/>
        <v>422</v>
      </c>
      <c r="L253" t="s">
        <v>133</v>
      </c>
    </row>
    <row r="254" spans="4:12" x14ac:dyDescent="0.25">
      <c r="D254">
        <f>+atualizaçãoIMOVEIS!H254</f>
        <v>0</v>
      </c>
      <c r="E254">
        <f t="shared" si="3"/>
        <v>422</v>
      </c>
      <c r="L254" t="s">
        <v>8</v>
      </c>
    </row>
    <row r="255" spans="4:12" x14ac:dyDescent="0.25">
      <c r="D255">
        <f>+atualizaçãoIMOVEIS!H255</f>
        <v>0</v>
      </c>
      <c r="E255">
        <f t="shared" si="3"/>
        <v>422</v>
      </c>
    </row>
    <row r="256" spans="4:12" x14ac:dyDescent="0.25">
      <c r="D256">
        <f>+atualizaçãoIMOVEIS!H256</f>
        <v>0</v>
      </c>
      <c r="E256">
        <f t="shared" si="3"/>
        <v>422</v>
      </c>
      <c r="L256" t="s">
        <v>8</v>
      </c>
    </row>
    <row r="257" spans="4:12" x14ac:dyDescent="0.25">
      <c r="D257">
        <f>+atualizaçãoIMOVEIS!H257</f>
        <v>0</v>
      </c>
      <c r="E257">
        <f t="shared" si="3"/>
        <v>422</v>
      </c>
      <c r="L257" t="s">
        <v>8</v>
      </c>
    </row>
    <row r="258" spans="4:12" x14ac:dyDescent="0.25">
      <c r="D258">
        <f>+atualizaçãoIMOVEIS!H258</f>
        <v>0</v>
      </c>
      <c r="E258">
        <f t="shared" si="3"/>
        <v>422</v>
      </c>
      <c r="L258" t="s">
        <v>8</v>
      </c>
    </row>
    <row r="259" spans="4:12" x14ac:dyDescent="0.25">
      <c r="D259">
        <f>+atualizaçãoIMOVEIS!H259</f>
        <v>0</v>
      </c>
      <c r="E259">
        <f t="shared" ref="E259:E322" si="4">COUNTIF(D:D,D259)</f>
        <v>422</v>
      </c>
      <c r="L259" t="s">
        <v>8</v>
      </c>
    </row>
    <row r="260" spans="4:12" x14ac:dyDescent="0.25">
      <c r="D260">
        <f>+atualizaçãoIMOVEIS!H260</f>
        <v>0</v>
      </c>
      <c r="E260">
        <f t="shared" si="4"/>
        <v>422</v>
      </c>
      <c r="L260" t="s">
        <v>59</v>
      </c>
    </row>
    <row r="261" spans="4:12" x14ac:dyDescent="0.25">
      <c r="D261">
        <f>+atualizaçãoIMOVEIS!H261</f>
        <v>0</v>
      </c>
      <c r="E261">
        <f t="shared" si="4"/>
        <v>422</v>
      </c>
      <c r="L261" t="s">
        <v>51</v>
      </c>
    </row>
    <row r="262" spans="4:12" x14ac:dyDescent="0.25">
      <c r="D262">
        <f>+atualizaçãoIMOVEIS!H262</f>
        <v>0</v>
      </c>
      <c r="E262">
        <f t="shared" si="4"/>
        <v>422</v>
      </c>
      <c r="L262" t="s">
        <v>59</v>
      </c>
    </row>
    <row r="263" spans="4:12" x14ac:dyDescent="0.25">
      <c r="D263">
        <f>+atualizaçãoIMOVEIS!H263</f>
        <v>0</v>
      </c>
      <c r="E263">
        <f t="shared" si="4"/>
        <v>422</v>
      </c>
    </row>
    <row r="264" spans="4:12" x14ac:dyDescent="0.25">
      <c r="D264">
        <f>+atualizaçãoIMOVEIS!H264</f>
        <v>0</v>
      </c>
      <c r="E264">
        <f t="shared" si="4"/>
        <v>422</v>
      </c>
      <c r="L264" t="s">
        <v>8</v>
      </c>
    </row>
    <row r="265" spans="4:12" x14ac:dyDescent="0.25">
      <c r="D265">
        <f>+atualizaçãoIMOVEIS!H265</f>
        <v>0</v>
      </c>
      <c r="E265">
        <f t="shared" si="4"/>
        <v>422</v>
      </c>
      <c r="L265" t="s">
        <v>8</v>
      </c>
    </row>
    <row r="266" spans="4:12" x14ac:dyDescent="0.25">
      <c r="D266">
        <f>+atualizaçãoIMOVEIS!H266</f>
        <v>0</v>
      </c>
      <c r="E266">
        <f t="shared" si="4"/>
        <v>422</v>
      </c>
    </row>
    <row r="267" spans="4:12" x14ac:dyDescent="0.25">
      <c r="D267">
        <f>+atualizaçãoIMOVEIS!H267</f>
        <v>0</v>
      </c>
      <c r="E267">
        <f t="shared" si="4"/>
        <v>422</v>
      </c>
      <c r="L267" t="s">
        <v>8</v>
      </c>
    </row>
    <row r="268" spans="4:12" x14ac:dyDescent="0.25">
      <c r="D268">
        <f>+atualizaçãoIMOVEIS!H268</f>
        <v>0</v>
      </c>
      <c r="E268">
        <f t="shared" si="4"/>
        <v>422</v>
      </c>
      <c r="L268" t="s">
        <v>8</v>
      </c>
    </row>
    <row r="269" spans="4:12" x14ac:dyDescent="0.25">
      <c r="D269">
        <f>+atualizaçãoIMOVEIS!H269</f>
        <v>0</v>
      </c>
      <c r="E269">
        <f t="shared" si="4"/>
        <v>422</v>
      </c>
      <c r="L269" t="s">
        <v>8</v>
      </c>
    </row>
    <row r="270" spans="4:12" x14ac:dyDescent="0.25">
      <c r="D270">
        <f>+atualizaçãoIMOVEIS!H270</f>
        <v>0</v>
      </c>
      <c r="E270">
        <f t="shared" si="4"/>
        <v>422</v>
      </c>
      <c r="L270" t="s">
        <v>8</v>
      </c>
    </row>
    <row r="271" spans="4:12" x14ac:dyDescent="0.25">
      <c r="D271">
        <f>+atualizaçãoIMOVEIS!H271</f>
        <v>0</v>
      </c>
      <c r="E271">
        <f t="shared" si="4"/>
        <v>422</v>
      </c>
      <c r="L271" t="s">
        <v>8</v>
      </c>
    </row>
    <row r="272" spans="4:12" x14ac:dyDescent="0.25">
      <c r="D272">
        <f>+atualizaçãoIMOVEIS!H272</f>
        <v>0</v>
      </c>
      <c r="E272">
        <f t="shared" si="4"/>
        <v>422</v>
      </c>
      <c r="L272" t="s">
        <v>8</v>
      </c>
    </row>
    <row r="273" spans="4:12" x14ac:dyDescent="0.25">
      <c r="D273">
        <f>+atualizaçãoIMOVEIS!H273</f>
        <v>0</v>
      </c>
      <c r="E273">
        <f t="shared" si="4"/>
        <v>422</v>
      </c>
      <c r="L273" t="s">
        <v>8</v>
      </c>
    </row>
    <row r="274" spans="4:12" x14ac:dyDescent="0.25">
      <c r="D274">
        <f>+atualizaçãoIMOVEIS!H274</f>
        <v>0</v>
      </c>
      <c r="E274">
        <f t="shared" si="4"/>
        <v>422</v>
      </c>
      <c r="L274" t="s">
        <v>8</v>
      </c>
    </row>
    <row r="275" spans="4:12" x14ac:dyDescent="0.25">
      <c r="D275">
        <f>+atualizaçãoIMOVEIS!H275</f>
        <v>0</v>
      </c>
      <c r="E275">
        <f t="shared" si="4"/>
        <v>422</v>
      </c>
      <c r="L275" t="s">
        <v>8</v>
      </c>
    </row>
    <row r="276" spans="4:12" x14ac:dyDescent="0.25">
      <c r="D276">
        <f>+atualizaçãoIMOVEIS!H276</f>
        <v>0</v>
      </c>
      <c r="E276">
        <f t="shared" si="4"/>
        <v>422</v>
      </c>
      <c r="L276" t="s">
        <v>8</v>
      </c>
    </row>
    <row r="277" spans="4:12" x14ac:dyDescent="0.25">
      <c r="D277">
        <f>+atualizaçãoIMOVEIS!H277</f>
        <v>0</v>
      </c>
      <c r="E277">
        <f t="shared" si="4"/>
        <v>422</v>
      </c>
      <c r="L277" t="s">
        <v>8</v>
      </c>
    </row>
    <row r="278" spans="4:12" x14ac:dyDescent="0.25">
      <c r="D278">
        <f>+atualizaçãoIMOVEIS!H278</f>
        <v>0</v>
      </c>
      <c r="E278">
        <f t="shared" si="4"/>
        <v>422</v>
      </c>
      <c r="L278" t="s">
        <v>8</v>
      </c>
    </row>
    <row r="279" spans="4:12" x14ac:dyDescent="0.25">
      <c r="D279">
        <f>+atualizaçãoIMOVEIS!H279</f>
        <v>0</v>
      </c>
      <c r="E279">
        <f t="shared" si="4"/>
        <v>422</v>
      </c>
      <c r="L279" t="s">
        <v>8</v>
      </c>
    </row>
    <row r="280" spans="4:12" x14ac:dyDescent="0.25">
      <c r="D280">
        <f>+atualizaçãoIMOVEIS!H280</f>
        <v>0</v>
      </c>
      <c r="E280">
        <f t="shared" si="4"/>
        <v>422</v>
      </c>
      <c r="L280" t="s">
        <v>8</v>
      </c>
    </row>
    <row r="281" spans="4:12" x14ac:dyDescent="0.25">
      <c r="D281">
        <f>+atualizaçãoIMOVEIS!H281</f>
        <v>0</v>
      </c>
      <c r="E281">
        <f t="shared" si="4"/>
        <v>422</v>
      </c>
      <c r="L281" t="s">
        <v>51</v>
      </c>
    </row>
    <row r="282" spans="4:12" x14ac:dyDescent="0.25">
      <c r="D282">
        <f>+atualizaçãoIMOVEIS!H282</f>
        <v>0</v>
      </c>
      <c r="E282">
        <f t="shared" si="4"/>
        <v>422</v>
      </c>
      <c r="L282" t="s">
        <v>8</v>
      </c>
    </row>
    <row r="283" spans="4:12" x14ac:dyDescent="0.25">
      <c r="D283">
        <f>+atualizaçãoIMOVEIS!H283</f>
        <v>0</v>
      </c>
      <c r="E283">
        <f t="shared" si="4"/>
        <v>422</v>
      </c>
      <c r="L283" t="s">
        <v>4747</v>
      </c>
    </row>
    <row r="284" spans="4:12" x14ac:dyDescent="0.25">
      <c r="D284">
        <f>+atualizaçãoIMOVEIS!H284</f>
        <v>0</v>
      </c>
      <c r="E284">
        <f t="shared" si="4"/>
        <v>422</v>
      </c>
      <c r="L284" t="s">
        <v>8</v>
      </c>
    </row>
    <row r="285" spans="4:12" x14ac:dyDescent="0.25">
      <c r="D285">
        <f>+atualizaçãoIMOVEIS!H285</f>
        <v>0</v>
      </c>
      <c r="E285">
        <f t="shared" si="4"/>
        <v>422</v>
      </c>
      <c r="L285" t="s">
        <v>8</v>
      </c>
    </row>
    <row r="286" spans="4:12" x14ac:dyDescent="0.25">
      <c r="D286">
        <f>+atualizaçãoIMOVEIS!H286</f>
        <v>0</v>
      </c>
      <c r="E286">
        <f t="shared" si="4"/>
        <v>422</v>
      </c>
      <c r="L286" t="s">
        <v>8</v>
      </c>
    </row>
    <row r="287" spans="4:12" x14ac:dyDescent="0.25">
      <c r="D287">
        <f>+atualizaçãoIMOVEIS!H287</f>
        <v>0</v>
      </c>
      <c r="E287">
        <f t="shared" si="4"/>
        <v>422</v>
      </c>
      <c r="L287" t="s">
        <v>8</v>
      </c>
    </row>
    <row r="288" spans="4:12" x14ac:dyDescent="0.25">
      <c r="D288">
        <f>+atualizaçãoIMOVEIS!H288</f>
        <v>0</v>
      </c>
      <c r="E288">
        <f t="shared" si="4"/>
        <v>422</v>
      </c>
      <c r="L288" t="s">
        <v>8</v>
      </c>
    </row>
    <row r="289" spans="4:12" x14ac:dyDescent="0.25">
      <c r="D289">
        <f>+atualizaçãoIMOVEIS!H289</f>
        <v>0</v>
      </c>
      <c r="E289">
        <f t="shared" si="4"/>
        <v>422</v>
      </c>
      <c r="L289" t="s">
        <v>133</v>
      </c>
    </row>
    <row r="290" spans="4:12" x14ac:dyDescent="0.25">
      <c r="D290">
        <f>+atualizaçãoIMOVEIS!H290</f>
        <v>0</v>
      </c>
      <c r="E290">
        <f t="shared" si="4"/>
        <v>422</v>
      </c>
      <c r="L290" t="s">
        <v>133</v>
      </c>
    </row>
    <row r="291" spans="4:12" x14ac:dyDescent="0.25">
      <c r="D291">
        <f>+atualizaçãoIMOVEIS!H291</f>
        <v>0</v>
      </c>
      <c r="E291">
        <f t="shared" si="4"/>
        <v>422</v>
      </c>
      <c r="L291" t="s">
        <v>133</v>
      </c>
    </row>
    <row r="292" spans="4:12" x14ac:dyDescent="0.25">
      <c r="D292">
        <f>+atualizaçãoIMOVEIS!H292</f>
        <v>0</v>
      </c>
      <c r="E292">
        <f t="shared" si="4"/>
        <v>422</v>
      </c>
      <c r="L292" t="s">
        <v>59</v>
      </c>
    </row>
    <row r="293" spans="4:12" x14ac:dyDescent="0.25">
      <c r="D293">
        <f>+atualizaçãoIMOVEIS!H293</f>
        <v>0</v>
      </c>
      <c r="E293">
        <f t="shared" si="4"/>
        <v>422</v>
      </c>
      <c r="L293" t="s">
        <v>59</v>
      </c>
    </row>
    <row r="294" spans="4:12" x14ac:dyDescent="0.25">
      <c r="D294">
        <f>+atualizaçãoIMOVEIS!H294</f>
        <v>0</v>
      </c>
      <c r="E294">
        <f t="shared" si="4"/>
        <v>422</v>
      </c>
    </row>
    <row r="295" spans="4:12" x14ac:dyDescent="0.25">
      <c r="D295">
        <f>+atualizaçãoIMOVEIS!H295</f>
        <v>0</v>
      </c>
      <c r="E295">
        <f t="shared" si="4"/>
        <v>422</v>
      </c>
    </row>
    <row r="296" spans="4:12" x14ac:dyDescent="0.25">
      <c r="D296">
        <f>+atualizaçãoIMOVEIS!H296</f>
        <v>0</v>
      </c>
      <c r="E296">
        <f t="shared" si="4"/>
        <v>422</v>
      </c>
      <c r="L296" t="s">
        <v>51</v>
      </c>
    </row>
    <row r="297" spans="4:12" x14ac:dyDescent="0.25">
      <c r="D297">
        <f>+atualizaçãoIMOVEIS!H297</f>
        <v>0</v>
      </c>
      <c r="E297">
        <f t="shared" si="4"/>
        <v>422</v>
      </c>
      <c r="L297" t="s">
        <v>8</v>
      </c>
    </row>
    <row r="298" spans="4:12" x14ac:dyDescent="0.25">
      <c r="D298">
        <f>+atualizaçãoIMOVEIS!H298</f>
        <v>0</v>
      </c>
      <c r="E298">
        <f t="shared" si="4"/>
        <v>422</v>
      </c>
      <c r="L298" t="s">
        <v>8</v>
      </c>
    </row>
    <row r="299" spans="4:12" x14ac:dyDescent="0.25">
      <c r="D299">
        <f>+atualizaçãoIMOVEIS!H299</f>
        <v>0</v>
      </c>
      <c r="E299">
        <f t="shared" si="4"/>
        <v>422</v>
      </c>
      <c r="L299" t="s">
        <v>8</v>
      </c>
    </row>
    <row r="300" spans="4:12" x14ac:dyDescent="0.25">
      <c r="D300">
        <f>+atualizaçãoIMOVEIS!H300</f>
        <v>0</v>
      </c>
      <c r="E300">
        <f t="shared" si="4"/>
        <v>422</v>
      </c>
      <c r="L300" t="s">
        <v>8</v>
      </c>
    </row>
    <row r="301" spans="4:12" x14ac:dyDescent="0.25">
      <c r="D301">
        <f>+atualizaçãoIMOVEIS!H301</f>
        <v>0</v>
      </c>
      <c r="E301">
        <f t="shared" si="4"/>
        <v>422</v>
      </c>
      <c r="L301" t="s">
        <v>8</v>
      </c>
    </row>
    <row r="302" spans="4:12" x14ac:dyDescent="0.25">
      <c r="D302">
        <f>+atualizaçãoIMOVEIS!H302</f>
        <v>0</v>
      </c>
      <c r="E302">
        <f t="shared" si="4"/>
        <v>422</v>
      </c>
      <c r="L302" t="s">
        <v>8</v>
      </c>
    </row>
    <row r="303" spans="4:12" x14ac:dyDescent="0.25">
      <c r="D303">
        <f>+atualizaçãoIMOVEIS!H303</f>
        <v>0</v>
      </c>
      <c r="E303">
        <f t="shared" si="4"/>
        <v>422</v>
      </c>
      <c r="L303" t="s">
        <v>8</v>
      </c>
    </row>
    <row r="304" spans="4:12" x14ac:dyDescent="0.25">
      <c r="D304">
        <f>+atualizaçãoIMOVEIS!H304</f>
        <v>0</v>
      </c>
      <c r="E304">
        <f t="shared" si="4"/>
        <v>422</v>
      </c>
      <c r="L304" t="s">
        <v>8</v>
      </c>
    </row>
    <row r="305" spans="4:12" x14ac:dyDescent="0.25">
      <c r="D305">
        <f>+atualizaçãoIMOVEIS!H305</f>
        <v>0</v>
      </c>
      <c r="E305">
        <f t="shared" si="4"/>
        <v>422</v>
      </c>
      <c r="L305" t="s">
        <v>8</v>
      </c>
    </row>
    <row r="306" spans="4:12" x14ac:dyDescent="0.25">
      <c r="D306">
        <f>+atualizaçãoIMOVEIS!H306</f>
        <v>0</v>
      </c>
      <c r="E306">
        <f t="shared" si="4"/>
        <v>422</v>
      </c>
      <c r="L306" t="s">
        <v>8</v>
      </c>
    </row>
    <row r="307" spans="4:12" x14ac:dyDescent="0.25">
      <c r="D307">
        <f>+atualizaçãoIMOVEIS!H307</f>
        <v>0</v>
      </c>
      <c r="E307">
        <f t="shared" si="4"/>
        <v>422</v>
      </c>
      <c r="L307" t="s">
        <v>8</v>
      </c>
    </row>
    <row r="308" spans="4:12" x14ac:dyDescent="0.25">
      <c r="D308">
        <f>+atualizaçãoIMOVEIS!H308</f>
        <v>0</v>
      </c>
      <c r="E308">
        <f t="shared" si="4"/>
        <v>422</v>
      </c>
      <c r="L308" t="s">
        <v>8</v>
      </c>
    </row>
    <row r="309" spans="4:12" x14ac:dyDescent="0.25">
      <c r="D309">
        <f>+atualizaçãoIMOVEIS!H309</f>
        <v>0</v>
      </c>
      <c r="E309">
        <f t="shared" si="4"/>
        <v>422</v>
      </c>
      <c r="L309" t="s">
        <v>8</v>
      </c>
    </row>
    <row r="310" spans="4:12" x14ac:dyDescent="0.25">
      <c r="D310">
        <f>+atualizaçãoIMOVEIS!H310</f>
        <v>0</v>
      </c>
      <c r="E310">
        <f t="shared" si="4"/>
        <v>422</v>
      </c>
      <c r="L310" t="s">
        <v>8</v>
      </c>
    </row>
    <row r="311" spans="4:12" x14ac:dyDescent="0.25">
      <c r="D311">
        <f>+atualizaçãoIMOVEIS!H311</f>
        <v>0</v>
      </c>
      <c r="E311">
        <f t="shared" si="4"/>
        <v>422</v>
      </c>
      <c r="L311" t="s">
        <v>8</v>
      </c>
    </row>
    <row r="312" spans="4:12" x14ac:dyDescent="0.25">
      <c r="D312">
        <f>+atualizaçãoIMOVEIS!H312</f>
        <v>0</v>
      </c>
      <c r="E312">
        <f t="shared" si="4"/>
        <v>422</v>
      </c>
      <c r="L312" t="s">
        <v>8</v>
      </c>
    </row>
    <row r="313" spans="4:12" x14ac:dyDescent="0.25">
      <c r="D313">
        <f>+atualizaçãoIMOVEIS!H313</f>
        <v>0</v>
      </c>
      <c r="E313">
        <f t="shared" si="4"/>
        <v>422</v>
      </c>
      <c r="L313" t="s">
        <v>8</v>
      </c>
    </row>
    <row r="314" spans="4:12" x14ac:dyDescent="0.25">
      <c r="D314">
        <f>+atualizaçãoIMOVEIS!H314</f>
        <v>0</v>
      </c>
      <c r="E314">
        <f t="shared" si="4"/>
        <v>422</v>
      </c>
      <c r="L314" t="s">
        <v>8</v>
      </c>
    </row>
    <row r="315" spans="4:12" x14ac:dyDescent="0.25">
      <c r="D315">
        <f>+atualizaçãoIMOVEIS!H315</f>
        <v>0</v>
      </c>
      <c r="E315">
        <f t="shared" si="4"/>
        <v>422</v>
      </c>
      <c r="L315" t="s">
        <v>8</v>
      </c>
    </row>
    <row r="316" spans="4:12" x14ac:dyDescent="0.25">
      <c r="D316">
        <f>+atualizaçãoIMOVEIS!H316</f>
        <v>0</v>
      </c>
      <c r="E316">
        <f t="shared" si="4"/>
        <v>422</v>
      </c>
      <c r="L316" t="s">
        <v>8</v>
      </c>
    </row>
    <row r="317" spans="4:12" x14ac:dyDescent="0.25">
      <c r="D317">
        <f>+atualizaçãoIMOVEIS!H317</f>
        <v>0</v>
      </c>
      <c r="E317">
        <f t="shared" si="4"/>
        <v>422</v>
      </c>
      <c r="L317" t="s">
        <v>8</v>
      </c>
    </row>
    <row r="318" spans="4:12" x14ac:dyDescent="0.25">
      <c r="D318">
        <f>+atualizaçãoIMOVEIS!H318</f>
        <v>0</v>
      </c>
      <c r="E318">
        <f t="shared" si="4"/>
        <v>422</v>
      </c>
      <c r="L318" t="s">
        <v>8</v>
      </c>
    </row>
    <row r="319" spans="4:12" x14ac:dyDescent="0.25">
      <c r="D319">
        <f>+atualizaçãoIMOVEIS!H319</f>
        <v>0</v>
      </c>
      <c r="E319">
        <f t="shared" si="4"/>
        <v>422</v>
      </c>
      <c r="L319" t="s">
        <v>8</v>
      </c>
    </row>
    <row r="320" spans="4:12" x14ac:dyDescent="0.25">
      <c r="D320">
        <f>+atualizaçãoIMOVEIS!H320</f>
        <v>0</v>
      </c>
      <c r="E320">
        <f t="shared" si="4"/>
        <v>422</v>
      </c>
      <c r="L320" t="s">
        <v>8</v>
      </c>
    </row>
    <row r="321" spans="4:12" x14ac:dyDescent="0.25">
      <c r="D321">
        <f>+atualizaçãoIMOVEIS!H321</f>
        <v>0</v>
      </c>
      <c r="E321">
        <f t="shared" si="4"/>
        <v>422</v>
      </c>
      <c r="L321" t="s">
        <v>8</v>
      </c>
    </row>
    <row r="322" spans="4:12" x14ac:dyDescent="0.25">
      <c r="D322">
        <f>+atualizaçãoIMOVEIS!H322</f>
        <v>0</v>
      </c>
      <c r="E322">
        <f t="shared" si="4"/>
        <v>422</v>
      </c>
      <c r="L322" t="s">
        <v>8</v>
      </c>
    </row>
    <row r="323" spans="4:12" x14ac:dyDescent="0.25">
      <c r="D323">
        <f>+atualizaçãoIMOVEIS!H323</f>
        <v>0</v>
      </c>
      <c r="E323">
        <f t="shared" ref="E323:E386" si="5">COUNTIF(D:D,D323)</f>
        <v>422</v>
      </c>
      <c r="L323" t="s">
        <v>8</v>
      </c>
    </row>
    <row r="324" spans="4:12" x14ac:dyDescent="0.25">
      <c r="D324">
        <f>+atualizaçãoIMOVEIS!H324</f>
        <v>0</v>
      </c>
      <c r="E324">
        <f t="shared" si="5"/>
        <v>422</v>
      </c>
      <c r="L324" t="s">
        <v>8</v>
      </c>
    </row>
    <row r="325" spans="4:12" x14ac:dyDescent="0.25">
      <c r="D325">
        <f>+atualizaçãoIMOVEIS!H325</f>
        <v>0</v>
      </c>
      <c r="E325">
        <f t="shared" si="5"/>
        <v>422</v>
      </c>
    </row>
    <row r="326" spans="4:12" x14ac:dyDescent="0.25">
      <c r="D326">
        <f>+atualizaçãoIMOVEIS!H326</f>
        <v>0</v>
      </c>
      <c r="E326">
        <f t="shared" si="5"/>
        <v>422</v>
      </c>
    </row>
    <row r="327" spans="4:12" x14ac:dyDescent="0.25">
      <c r="D327">
        <f>+atualizaçãoIMOVEIS!H327</f>
        <v>0</v>
      </c>
      <c r="E327">
        <f t="shared" si="5"/>
        <v>422</v>
      </c>
      <c r="L327" t="s">
        <v>8</v>
      </c>
    </row>
    <row r="328" spans="4:12" x14ac:dyDescent="0.25">
      <c r="D328">
        <f>+atualizaçãoIMOVEIS!H328</f>
        <v>0</v>
      </c>
      <c r="E328">
        <f t="shared" si="5"/>
        <v>422</v>
      </c>
      <c r="L328" t="s">
        <v>8</v>
      </c>
    </row>
    <row r="329" spans="4:12" x14ac:dyDescent="0.25">
      <c r="D329">
        <f>+atualizaçãoIMOVEIS!H329</f>
        <v>0</v>
      </c>
      <c r="E329">
        <f t="shared" si="5"/>
        <v>422</v>
      </c>
    </row>
    <row r="330" spans="4:12" x14ac:dyDescent="0.25">
      <c r="D330">
        <f>+atualizaçãoIMOVEIS!H330</f>
        <v>0</v>
      </c>
      <c r="E330">
        <f t="shared" si="5"/>
        <v>422</v>
      </c>
    </row>
    <row r="331" spans="4:12" x14ac:dyDescent="0.25">
      <c r="D331">
        <f>+atualizaçãoIMOVEIS!H331</f>
        <v>0</v>
      </c>
      <c r="E331">
        <f t="shared" si="5"/>
        <v>422</v>
      </c>
      <c r="L331" t="s">
        <v>8</v>
      </c>
    </row>
    <row r="332" spans="4:12" x14ac:dyDescent="0.25">
      <c r="D332">
        <f>+atualizaçãoIMOVEIS!H332</f>
        <v>0</v>
      </c>
      <c r="E332">
        <f t="shared" si="5"/>
        <v>422</v>
      </c>
      <c r="L332" t="s">
        <v>8</v>
      </c>
    </row>
    <row r="333" spans="4:12" x14ac:dyDescent="0.25">
      <c r="D333">
        <f>+atualizaçãoIMOVEIS!H333</f>
        <v>0</v>
      </c>
      <c r="E333">
        <f t="shared" si="5"/>
        <v>422</v>
      </c>
      <c r="L333" t="s">
        <v>8</v>
      </c>
    </row>
    <row r="334" spans="4:12" x14ac:dyDescent="0.25">
      <c r="D334">
        <f>+atualizaçãoIMOVEIS!H334</f>
        <v>0</v>
      </c>
      <c r="E334">
        <f t="shared" si="5"/>
        <v>422</v>
      </c>
      <c r="L334" t="s">
        <v>51</v>
      </c>
    </row>
    <row r="335" spans="4:12" x14ac:dyDescent="0.25">
      <c r="D335">
        <f>+atualizaçãoIMOVEIS!H335</f>
        <v>0</v>
      </c>
      <c r="E335">
        <f t="shared" si="5"/>
        <v>422</v>
      </c>
      <c r="L335" t="s">
        <v>8</v>
      </c>
    </row>
    <row r="336" spans="4:12" x14ac:dyDescent="0.25">
      <c r="D336">
        <f>+atualizaçãoIMOVEIS!H336</f>
        <v>0</v>
      </c>
      <c r="E336">
        <f t="shared" si="5"/>
        <v>422</v>
      </c>
      <c r="L336" t="s">
        <v>51</v>
      </c>
    </row>
    <row r="337" spans="4:12" x14ac:dyDescent="0.25">
      <c r="D337">
        <f>+atualizaçãoIMOVEIS!H337</f>
        <v>0</v>
      </c>
      <c r="E337">
        <f t="shared" si="5"/>
        <v>422</v>
      </c>
      <c r="L337" t="s">
        <v>8</v>
      </c>
    </row>
    <row r="338" spans="4:12" x14ac:dyDescent="0.25">
      <c r="D338">
        <f>+atualizaçãoIMOVEIS!H338</f>
        <v>0</v>
      </c>
      <c r="E338">
        <f t="shared" si="5"/>
        <v>422</v>
      </c>
      <c r="L338" t="s">
        <v>12</v>
      </c>
    </row>
    <row r="339" spans="4:12" x14ac:dyDescent="0.25">
      <c r="D339">
        <f>+atualizaçãoIMOVEIS!H339</f>
        <v>0</v>
      </c>
      <c r="E339">
        <f t="shared" si="5"/>
        <v>422</v>
      </c>
      <c r="L339" t="s">
        <v>12</v>
      </c>
    </row>
    <row r="340" spans="4:12" x14ac:dyDescent="0.25">
      <c r="D340">
        <f>+atualizaçãoIMOVEIS!H340</f>
        <v>0</v>
      </c>
      <c r="E340">
        <f t="shared" si="5"/>
        <v>422</v>
      </c>
      <c r="L340" t="s">
        <v>133</v>
      </c>
    </row>
    <row r="341" spans="4:12" x14ac:dyDescent="0.25">
      <c r="D341">
        <f>+atualizaçãoIMOVEIS!H341</f>
        <v>0</v>
      </c>
      <c r="E341">
        <f t="shared" si="5"/>
        <v>422</v>
      </c>
      <c r="L341" t="s">
        <v>133</v>
      </c>
    </row>
    <row r="342" spans="4:12" x14ac:dyDescent="0.25">
      <c r="D342">
        <f>+atualizaçãoIMOVEIS!H342</f>
        <v>0</v>
      </c>
      <c r="E342">
        <f t="shared" si="5"/>
        <v>422</v>
      </c>
      <c r="L342" t="s">
        <v>133</v>
      </c>
    </row>
    <row r="343" spans="4:12" x14ac:dyDescent="0.25">
      <c r="D343">
        <f>+atualizaçãoIMOVEIS!H343</f>
        <v>0</v>
      </c>
      <c r="E343">
        <f t="shared" si="5"/>
        <v>422</v>
      </c>
      <c r="L343" t="s">
        <v>133</v>
      </c>
    </row>
    <row r="344" spans="4:12" x14ac:dyDescent="0.25">
      <c r="D344">
        <f>+atualizaçãoIMOVEIS!H344</f>
        <v>0</v>
      </c>
      <c r="E344">
        <f t="shared" si="5"/>
        <v>422</v>
      </c>
      <c r="L344" t="s">
        <v>133</v>
      </c>
    </row>
    <row r="345" spans="4:12" x14ac:dyDescent="0.25">
      <c r="D345">
        <f>+atualizaçãoIMOVEIS!H345</f>
        <v>0</v>
      </c>
      <c r="E345">
        <f t="shared" si="5"/>
        <v>422</v>
      </c>
      <c r="L345" t="s">
        <v>133</v>
      </c>
    </row>
    <row r="346" spans="4:12" x14ac:dyDescent="0.25">
      <c r="D346">
        <f>+atualizaçãoIMOVEIS!H346</f>
        <v>0</v>
      </c>
      <c r="E346">
        <f t="shared" si="5"/>
        <v>422</v>
      </c>
      <c r="L346" t="s">
        <v>133</v>
      </c>
    </row>
    <row r="347" spans="4:12" x14ac:dyDescent="0.25">
      <c r="D347">
        <f>+atualizaçãoIMOVEIS!H347</f>
        <v>0</v>
      </c>
      <c r="E347">
        <f t="shared" si="5"/>
        <v>422</v>
      </c>
      <c r="L347" t="s">
        <v>133</v>
      </c>
    </row>
    <row r="348" spans="4:12" x14ac:dyDescent="0.25">
      <c r="D348">
        <f>+atualizaçãoIMOVEIS!H348</f>
        <v>0</v>
      </c>
      <c r="E348">
        <f t="shared" si="5"/>
        <v>422</v>
      </c>
      <c r="L348" t="s">
        <v>133</v>
      </c>
    </row>
    <row r="349" spans="4:12" x14ac:dyDescent="0.25">
      <c r="D349">
        <f>+atualizaçãoIMOVEIS!H349</f>
        <v>0</v>
      </c>
      <c r="E349">
        <f t="shared" si="5"/>
        <v>422</v>
      </c>
      <c r="L349" t="s">
        <v>133</v>
      </c>
    </row>
    <row r="350" spans="4:12" x14ac:dyDescent="0.25">
      <c r="D350">
        <f>+atualizaçãoIMOVEIS!H350</f>
        <v>0</v>
      </c>
      <c r="E350">
        <f t="shared" si="5"/>
        <v>422</v>
      </c>
    </row>
    <row r="351" spans="4:12" x14ac:dyDescent="0.25">
      <c r="D351">
        <f>+atualizaçãoIMOVEIS!H351</f>
        <v>0</v>
      </c>
      <c r="E351">
        <f t="shared" si="5"/>
        <v>422</v>
      </c>
      <c r="L351" t="s">
        <v>4958</v>
      </c>
    </row>
    <row r="352" spans="4:12" x14ac:dyDescent="0.25">
      <c r="D352">
        <f>+atualizaçãoIMOVEIS!H352</f>
        <v>0</v>
      </c>
      <c r="E352">
        <f t="shared" si="5"/>
        <v>422</v>
      </c>
      <c r="L352" t="s">
        <v>133</v>
      </c>
    </row>
    <row r="353" spans="4:12" x14ac:dyDescent="0.25">
      <c r="D353">
        <f>+atualizaçãoIMOVEIS!H353</f>
        <v>0</v>
      </c>
      <c r="E353">
        <f t="shared" si="5"/>
        <v>422</v>
      </c>
      <c r="L353" t="s">
        <v>133</v>
      </c>
    </row>
    <row r="354" spans="4:12" x14ac:dyDescent="0.25">
      <c r="D354">
        <f>+atualizaçãoIMOVEIS!H354</f>
        <v>0</v>
      </c>
      <c r="E354">
        <f t="shared" si="5"/>
        <v>422</v>
      </c>
      <c r="L354" t="s">
        <v>139</v>
      </c>
    </row>
    <row r="355" spans="4:12" x14ac:dyDescent="0.25">
      <c r="D355">
        <f>+atualizaçãoIMOVEIS!H355</f>
        <v>0</v>
      </c>
      <c r="E355">
        <f t="shared" si="5"/>
        <v>422</v>
      </c>
      <c r="L355" t="s">
        <v>8</v>
      </c>
    </row>
    <row r="356" spans="4:12" x14ac:dyDescent="0.25">
      <c r="D356">
        <f>+atualizaçãoIMOVEIS!H356</f>
        <v>0</v>
      </c>
      <c r="E356">
        <f t="shared" si="5"/>
        <v>422</v>
      </c>
      <c r="L356" t="s">
        <v>4957</v>
      </c>
    </row>
    <row r="357" spans="4:12" x14ac:dyDescent="0.25">
      <c r="D357">
        <f>+atualizaçãoIMOVEIS!H357</f>
        <v>0</v>
      </c>
      <c r="E357">
        <f t="shared" si="5"/>
        <v>422</v>
      </c>
      <c r="L357" t="s">
        <v>8</v>
      </c>
    </row>
    <row r="358" spans="4:12" x14ac:dyDescent="0.25">
      <c r="D358">
        <f>+atualizaçãoIMOVEIS!H358</f>
        <v>0</v>
      </c>
      <c r="E358">
        <f t="shared" si="5"/>
        <v>422</v>
      </c>
      <c r="L358" t="s">
        <v>8</v>
      </c>
    </row>
    <row r="359" spans="4:12" x14ac:dyDescent="0.25">
      <c r="D359">
        <f>+atualizaçãoIMOVEIS!H359</f>
        <v>0</v>
      </c>
      <c r="E359">
        <f t="shared" si="5"/>
        <v>422</v>
      </c>
      <c r="L359" t="s">
        <v>4957</v>
      </c>
    </row>
    <row r="360" spans="4:12" x14ac:dyDescent="0.25">
      <c r="D360">
        <f>+atualizaçãoIMOVEIS!H360</f>
        <v>0</v>
      </c>
      <c r="E360">
        <f t="shared" si="5"/>
        <v>422</v>
      </c>
      <c r="L360" t="s">
        <v>8</v>
      </c>
    </row>
    <row r="361" spans="4:12" x14ac:dyDescent="0.25">
      <c r="D361">
        <f>+atualizaçãoIMOVEIS!H361</f>
        <v>0</v>
      </c>
      <c r="E361">
        <f t="shared" si="5"/>
        <v>422</v>
      </c>
      <c r="L361" t="s">
        <v>8</v>
      </c>
    </row>
    <row r="362" spans="4:12" x14ac:dyDescent="0.25">
      <c r="D362">
        <f>+atualizaçãoIMOVEIS!H362</f>
        <v>0</v>
      </c>
      <c r="E362">
        <f t="shared" si="5"/>
        <v>422</v>
      </c>
      <c r="L362" t="s">
        <v>8</v>
      </c>
    </row>
    <row r="363" spans="4:12" x14ac:dyDescent="0.25">
      <c r="D363">
        <f>+atualizaçãoIMOVEIS!H363</f>
        <v>0</v>
      </c>
      <c r="E363">
        <f t="shared" si="5"/>
        <v>422</v>
      </c>
      <c r="L363" t="s">
        <v>8</v>
      </c>
    </row>
    <row r="364" spans="4:12" x14ac:dyDescent="0.25">
      <c r="D364">
        <f>+atualizaçãoIMOVEIS!H364</f>
        <v>0</v>
      </c>
      <c r="E364">
        <f t="shared" si="5"/>
        <v>422</v>
      </c>
      <c r="L364" t="s">
        <v>8</v>
      </c>
    </row>
    <row r="365" spans="4:12" x14ac:dyDescent="0.25">
      <c r="D365">
        <f>+atualizaçãoIMOVEIS!H365</f>
        <v>0</v>
      </c>
      <c r="E365">
        <f t="shared" si="5"/>
        <v>422</v>
      </c>
      <c r="L365" t="s">
        <v>8</v>
      </c>
    </row>
    <row r="366" spans="4:12" x14ac:dyDescent="0.25">
      <c r="D366">
        <f>+atualizaçãoIMOVEIS!H366</f>
        <v>0</v>
      </c>
      <c r="E366">
        <f t="shared" si="5"/>
        <v>422</v>
      </c>
      <c r="L366" t="s">
        <v>8</v>
      </c>
    </row>
    <row r="367" spans="4:12" x14ac:dyDescent="0.25">
      <c r="D367">
        <f>+atualizaçãoIMOVEIS!H367</f>
        <v>0</v>
      </c>
      <c r="E367">
        <f t="shared" si="5"/>
        <v>422</v>
      </c>
      <c r="L367" t="s">
        <v>8</v>
      </c>
    </row>
    <row r="368" spans="4:12" x14ac:dyDescent="0.25">
      <c r="D368">
        <f>+atualizaçãoIMOVEIS!H368</f>
        <v>0</v>
      </c>
      <c r="E368">
        <f t="shared" si="5"/>
        <v>422</v>
      </c>
      <c r="L368" t="s">
        <v>8</v>
      </c>
    </row>
    <row r="369" spans="4:12" x14ac:dyDescent="0.25">
      <c r="D369">
        <f>+atualizaçãoIMOVEIS!H369</f>
        <v>0</v>
      </c>
      <c r="E369">
        <f t="shared" si="5"/>
        <v>422</v>
      </c>
      <c r="L369" t="s">
        <v>8</v>
      </c>
    </row>
    <row r="370" spans="4:12" x14ac:dyDescent="0.25">
      <c r="D370">
        <f>+atualizaçãoIMOVEIS!H370</f>
        <v>0</v>
      </c>
      <c r="E370">
        <f t="shared" si="5"/>
        <v>422</v>
      </c>
      <c r="L370" t="s">
        <v>8</v>
      </c>
    </row>
    <row r="371" spans="4:12" x14ac:dyDescent="0.25">
      <c r="D371">
        <f>+atualizaçãoIMOVEIS!H371</f>
        <v>0</v>
      </c>
      <c r="E371">
        <f t="shared" si="5"/>
        <v>422</v>
      </c>
      <c r="L371" t="s">
        <v>8</v>
      </c>
    </row>
    <row r="372" spans="4:12" x14ac:dyDescent="0.25">
      <c r="D372">
        <f>+atualizaçãoIMOVEIS!H372</f>
        <v>0</v>
      </c>
      <c r="E372">
        <f t="shared" si="5"/>
        <v>422</v>
      </c>
      <c r="L372" t="s">
        <v>51</v>
      </c>
    </row>
    <row r="373" spans="4:12" x14ac:dyDescent="0.25">
      <c r="D373">
        <f>+atualizaçãoIMOVEIS!H373</f>
        <v>0</v>
      </c>
      <c r="E373">
        <f t="shared" si="5"/>
        <v>422</v>
      </c>
      <c r="L373" t="s">
        <v>8</v>
      </c>
    </row>
    <row r="374" spans="4:12" x14ac:dyDescent="0.25">
      <c r="D374">
        <f>+atualizaçãoIMOVEIS!H374</f>
        <v>0</v>
      </c>
      <c r="E374">
        <f t="shared" si="5"/>
        <v>422</v>
      </c>
      <c r="L374" t="s">
        <v>8</v>
      </c>
    </row>
    <row r="375" spans="4:12" x14ac:dyDescent="0.25">
      <c r="D375">
        <f>+atualizaçãoIMOVEIS!H375</f>
        <v>0</v>
      </c>
      <c r="E375">
        <f t="shared" si="5"/>
        <v>422</v>
      </c>
      <c r="L375" t="s">
        <v>8</v>
      </c>
    </row>
    <row r="376" spans="4:12" x14ac:dyDescent="0.25">
      <c r="D376">
        <f>+atualizaçãoIMOVEIS!H376</f>
        <v>0</v>
      </c>
      <c r="E376">
        <f t="shared" si="5"/>
        <v>422</v>
      </c>
      <c r="L376" t="s">
        <v>8</v>
      </c>
    </row>
    <row r="377" spans="4:12" x14ac:dyDescent="0.25">
      <c r="D377">
        <f>+atualizaçãoIMOVEIS!H377</f>
        <v>0</v>
      </c>
      <c r="E377">
        <f t="shared" si="5"/>
        <v>422</v>
      </c>
      <c r="L377" t="s">
        <v>8</v>
      </c>
    </row>
    <row r="378" spans="4:12" x14ac:dyDescent="0.25">
      <c r="D378">
        <f>+atualizaçãoIMOVEIS!H378</f>
        <v>0</v>
      </c>
      <c r="E378">
        <f t="shared" si="5"/>
        <v>422</v>
      </c>
      <c r="L378" t="s">
        <v>8</v>
      </c>
    </row>
    <row r="379" spans="4:12" x14ac:dyDescent="0.25">
      <c r="D379">
        <f>+atualizaçãoIMOVEIS!H379</f>
        <v>0</v>
      </c>
      <c r="E379">
        <f t="shared" si="5"/>
        <v>422</v>
      </c>
      <c r="L379" t="s">
        <v>8</v>
      </c>
    </row>
    <row r="380" spans="4:12" x14ac:dyDescent="0.25">
      <c r="D380">
        <f>+atualizaçãoIMOVEIS!H380</f>
        <v>0</v>
      </c>
      <c r="E380">
        <f t="shared" si="5"/>
        <v>422</v>
      </c>
      <c r="L380" t="s">
        <v>8</v>
      </c>
    </row>
    <row r="381" spans="4:12" x14ac:dyDescent="0.25">
      <c r="D381">
        <f>+atualizaçãoIMOVEIS!H381</f>
        <v>0</v>
      </c>
      <c r="E381">
        <f t="shared" si="5"/>
        <v>422</v>
      </c>
      <c r="L381" t="s">
        <v>8</v>
      </c>
    </row>
    <row r="382" spans="4:12" x14ac:dyDescent="0.25">
      <c r="D382">
        <f>+atualizaçãoIMOVEIS!H382</f>
        <v>0</v>
      </c>
      <c r="E382">
        <f t="shared" si="5"/>
        <v>422</v>
      </c>
      <c r="L382" t="s">
        <v>4939</v>
      </c>
    </row>
    <row r="383" spans="4:12" x14ac:dyDescent="0.25">
      <c r="D383">
        <f>+atualizaçãoIMOVEIS!H383</f>
        <v>0</v>
      </c>
      <c r="E383">
        <f t="shared" si="5"/>
        <v>422</v>
      </c>
      <c r="L383" t="s">
        <v>8</v>
      </c>
    </row>
    <row r="384" spans="4:12" x14ac:dyDescent="0.25">
      <c r="D384">
        <f>+atualizaçãoIMOVEIS!H384</f>
        <v>0</v>
      </c>
      <c r="E384">
        <f t="shared" si="5"/>
        <v>422</v>
      </c>
      <c r="L384" t="s">
        <v>8</v>
      </c>
    </row>
    <row r="385" spans="4:12" x14ac:dyDescent="0.25">
      <c r="D385">
        <f>+atualizaçãoIMOVEIS!H385</f>
        <v>0</v>
      </c>
      <c r="E385">
        <f t="shared" si="5"/>
        <v>422</v>
      </c>
      <c r="L385" t="s">
        <v>8</v>
      </c>
    </row>
    <row r="386" spans="4:12" x14ac:dyDescent="0.25">
      <c r="D386">
        <f>+atualizaçãoIMOVEIS!H386</f>
        <v>0</v>
      </c>
      <c r="E386">
        <f t="shared" si="5"/>
        <v>422</v>
      </c>
      <c r="L386" t="s">
        <v>8</v>
      </c>
    </row>
    <row r="387" spans="4:12" x14ac:dyDescent="0.25">
      <c r="D387">
        <f>+atualizaçãoIMOVEIS!H387</f>
        <v>0</v>
      </c>
      <c r="E387">
        <f t="shared" ref="E387:E450" si="6">COUNTIF(D:D,D387)</f>
        <v>422</v>
      </c>
      <c r="L387" t="s">
        <v>8</v>
      </c>
    </row>
    <row r="388" spans="4:12" x14ac:dyDescent="0.25">
      <c r="D388">
        <f>+atualizaçãoIMOVEIS!H388</f>
        <v>0</v>
      </c>
      <c r="E388">
        <f t="shared" si="6"/>
        <v>422</v>
      </c>
      <c r="L388" t="s">
        <v>8</v>
      </c>
    </row>
    <row r="389" spans="4:12" x14ac:dyDescent="0.25">
      <c r="D389">
        <f>+atualizaçãoIMOVEIS!H389</f>
        <v>0</v>
      </c>
      <c r="E389">
        <f t="shared" si="6"/>
        <v>422</v>
      </c>
      <c r="L389" t="s">
        <v>8</v>
      </c>
    </row>
    <row r="390" spans="4:12" x14ac:dyDescent="0.25">
      <c r="D390">
        <f>+atualizaçãoIMOVEIS!H390</f>
        <v>0</v>
      </c>
      <c r="E390">
        <f t="shared" si="6"/>
        <v>422</v>
      </c>
      <c r="L390" t="s">
        <v>8</v>
      </c>
    </row>
    <row r="391" spans="4:12" x14ac:dyDescent="0.25">
      <c r="D391">
        <f>+atualizaçãoIMOVEIS!H391</f>
        <v>0</v>
      </c>
      <c r="E391">
        <f t="shared" si="6"/>
        <v>422</v>
      </c>
      <c r="L391" t="s">
        <v>8</v>
      </c>
    </row>
    <row r="392" spans="4:12" x14ac:dyDescent="0.25">
      <c r="D392">
        <f>+atualizaçãoIMOVEIS!H392</f>
        <v>0</v>
      </c>
      <c r="E392">
        <f t="shared" si="6"/>
        <v>422</v>
      </c>
      <c r="L392" t="s">
        <v>8</v>
      </c>
    </row>
    <row r="393" spans="4:12" x14ac:dyDescent="0.25">
      <c r="D393">
        <f>+atualizaçãoIMOVEIS!H393</f>
        <v>0</v>
      </c>
      <c r="E393">
        <f t="shared" si="6"/>
        <v>422</v>
      </c>
      <c r="L393" t="s">
        <v>133</v>
      </c>
    </row>
    <row r="394" spans="4:12" x14ac:dyDescent="0.25">
      <c r="D394">
        <f>+atualizaçãoIMOVEIS!H394</f>
        <v>0</v>
      </c>
      <c r="E394">
        <f t="shared" si="6"/>
        <v>422</v>
      </c>
      <c r="L394" t="s">
        <v>133</v>
      </c>
    </row>
    <row r="395" spans="4:12" x14ac:dyDescent="0.25">
      <c r="D395">
        <f>+atualizaçãoIMOVEIS!H395</f>
        <v>0</v>
      </c>
      <c r="E395">
        <f t="shared" si="6"/>
        <v>422</v>
      </c>
      <c r="L395" t="s">
        <v>133</v>
      </c>
    </row>
    <row r="396" spans="4:12" x14ac:dyDescent="0.25">
      <c r="D396">
        <f>+atualizaçãoIMOVEIS!H396</f>
        <v>0</v>
      </c>
      <c r="E396">
        <f t="shared" si="6"/>
        <v>422</v>
      </c>
      <c r="L396" t="s">
        <v>133</v>
      </c>
    </row>
    <row r="397" spans="4:12" x14ac:dyDescent="0.25">
      <c r="D397">
        <f>+atualizaçãoIMOVEIS!H397</f>
        <v>0</v>
      </c>
      <c r="E397">
        <f t="shared" si="6"/>
        <v>422</v>
      </c>
      <c r="L397" t="s">
        <v>133</v>
      </c>
    </row>
    <row r="398" spans="4:12" x14ac:dyDescent="0.25">
      <c r="D398">
        <f>+atualizaçãoIMOVEIS!H398</f>
        <v>0</v>
      </c>
      <c r="E398">
        <f t="shared" si="6"/>
        <v>422</v>
      </c>
      <c r="L398" t="s">
        <v>133</v>
      </c>
    </row>
    <row r="399" spans="4:12" x14ac:dyDescent="0.25">
      <c r="D399">
        <f>+atualizaçãoIMOVEIS!H399</f>
        <v>0</v>
      </c>
      <c r="E399">
        <f t="shared" si="6"/>
        <v>422</v>
      </c>
      <c r="L399" t="s">
        <v>133</v>
      </c>
    </row>
    <row r="400" spans="4:12" x14ac:dyDescent="0.25">
      <c r="D400">
        <f>+atualizaçãoIMOVEIS!H400</f>
        <v>0</v>
      </c>
      <c r="E400">
        <f t="shared" si="6"/>
        <v>422</v>
      </c>
      <c r="L400" t="s">
        <v>133</v>
      </c>
    </row>
    <row r="401" spans="4:12" x14ac:dyDescent="0.25">
      <c r="D401">
        <f>+atualizaçãoIMOVEIS!H401</f>
        <v>0</v>
      </c>
      <c r="E401">
        <f t="shared" si="6"/>
        <v>422</v>
      </c>
      <c r="L401" t="s">
        <v>133</v>
      </c>
    </row>
    <row r="402" spans="4:12" x14ac:dyDescent="0.25">
      <c r="D402">
        <f>+atualizaçãoIMOVEIS!H402</f>
        <v>0</v>
      </c>
      <c r="E402">
        <f t="shared" si="6"/>
        <v>422</v>
      </c>
      <c r="L402" t="s">
        <v>133</v>
      </c>
    </row>
    <row r="403" spans="4:12" x14ac:dyDescent="0.25">
      <c r="D403">
        <f>+atualizaçãoIMOVEIS!H403</f>
        <v>0</v>
      </c>
      <c r="E403">
        <f t="shared" si="6"/>
        <v>422</v>
      </c>
      <c r="L403" t="s">
        <v>133</v>
      </c>
    </row>
    <row r="404" spans="4:12" x14ac:dyDescent="0.25">
      <c r="D404">
        <f>+atualizaçãoIMOVEIS!H404</f>
        <v>0</v>
      </c>
      <c r="E404">
        <f t="shared" si="6"/>
        <v>422</v>
      </c>
      <c r="L404" t="s">
        <v>133</v>
      </c>
    </row>
    <row r="405" spans="4:12" x14ac:dyDescent="0.25">
      <c r="D405">
        <f>+atualizaçãoIMOVEIS!H405</f>
        <v>0</v>
      </c>
      <c r="E405">
        <f t="shared" si="6"/>
        <v>422</v>
      </c>
      <c r="L405" t="s">
        <v>133</v>
      </c>
    </row>
    <row r="406" spans="4:12" x14ac:dyDescent="0.25">
      <c r="D406">
        <f>+atualizaçãoIMOVEIS!H406</f>
        <v>0</v>
      </c>
      <c r="E406">
        <f t="shared" si="6"/>
        <v>422</v>
      </c>
      <c r="L406" t="s">
        <v>133</v>
      </c>
    </row>
    <row r="407" spans="4:12" x14ac:dyDescent="0.25">
      <c r="D407">
        <f>+atualizaçãoIMOVEIS!H407</f>
        <v>0</v>
      </c>
      <c r="E407">
        <f t="shared" si="6"/>
        <v>422</v>
      </c>
      <c r="L407" t="s">
        <v>133</v>
      </c>
    </row>
    <row r="408" spans="4:12" x14ac:dyDescent="0.25">
      <c r="D408">
        <f>+atualizaçãoIMOVEIS!H408</f>
        <v>0</v>
      </c>
      <c r="E408">
        <f t="shared" si="6"/>
        <v>422</v>
      </c>
      <c r="L408" t="s">
        <v>133</v>
      </c>
    </row>
    <row r="409" spans="4:12" x14ac:dyDescent="0.25">
      <c r="D409">
        <f>+atualizaçãoIMOVEIS!H409</f>
        <v>0</v>
      </c>
      <c r="E409">
        <f t="shared" si="6"/>
        <v>422</v>
      </c>
      <c r="L409" t="s">
        <v>133</v>
      </c>
    </row>
    <row r="410" spans="4:12" x14ac:dyDescent="0.25">
      <c r="D410">
        <f>+atualizaçãoIMOVEIS!H410</f>
        <v>0</v>
      </c>
      <c r="E410">
        <f t="shared" si="6"/>
        <v>422</v>
      </c>
      <c r="L410" t="s">
        <v>133</v>
      </c>
    </row>
    <row r="411" spans="4:12" x14ac:dyDescent="0.25">
      <c r="D411">
        <f>+atualizaçãoIMOVEIS!H411</f>
        <v>0</v>
      </c>
      <c r="E411">
        <f t="shared" si="6"/>
        <v>422</v>
      </c>
      <c r="L411" t="s">
        <v>133</v>
      </c>
    </row>
    <row r="412" spans="4:12" x14ac:dyDescent="0.25">
      <c r="D412">
        <f>+atualizaçãoIMOVEIS!H412</f>
        <v>0</v>
      </c>
      <c r="E412">
        <f t="shared" si="6"/>
        <v>422</v>
      </c>
      <c r="L412" t="s">
        <v>133</v>
      </c>
    </row>
    <row r="413" spans="4:12" x14ac:dyDescent="0.25">
      <c r="D413">
        <f>+atualizaçãoIMOVEIS!H413</f>
        <v>0</v>
      </c>
      <c r="E413">
        <f t="shared" si="6"/>
        <v>422</v>
      </c>
      <c r="L413" t="s">
        <v>133</v>
      </c>
    </row>
    <row r="414" spans="4:12" x14ac:dyDescent="0.25">
      <c r="D414">
        <f>+atualizaçãoIMOVEIS!H414</f>
        <v>0</v>
      </c>
      <c r="E414">
        <f t="shared" si="6"/>
        <v>422</v>
      </c>
      <c r="L414" t="s">
        <v>133</v>
      </c>
    </row>
    <row r="415" spans="4:12" x14ac:dyDescent="0.25">
      <c r="D415">
        <f>+atualizaçãoIMOVEIS!H415</f>
        <v>0</v>
      </c>
      <c r="E415">
        <f t="shared" si="6"/>
        <v>422</v>
      </c>
      <c r="L415" t="s">
        <v>133</v>
      </c>
    </row>
    <row r="416" spans="4:12" x14ac:dyDescent="0.25">
      <c r="D416">
        <f>+atualizaçãoIMOVEIS!H416</f>
        <v>0</v>
      </c>
      <c r="E416">
        <f t="shared" si="6"/>
        <v>422</v>
      </c>
      <c r="L416" t="s">
        <v>133</v>
      </c>
    </row>
    <row r="417" spans="4:12" x14ac:dyDescent="0.25">
      <c r="D417">
        <f>+atualizaçãoIMOVEIS!H417</f>
        <v>0</v>
      </c>
      <c r="E417">
        <f t="shared" si="6"/>
        <v>422</v>
      </c>
      <c r="L417" t="s">
        <v>133</v>
      </c>
    </row>
    <row r="418" spans="4:12" x14ac:dyDescent="0.25">
      <c r="D418">
        <f>+atualizaçãoIMOVEIS!H418</f>
        <v>0</v>
      </c>
      <c r="E418">
        <f t="shared" si="6"/>
        <v>422</v>
      </c>
      <c r="L418" t="s">
        <v>133</v>
      </c>
    </row>
    <row r="419" spans="4:12" x14ac:dyDescent="0.25">
      <c r="D419">
        <f>+atualizaçãoIMOVEIS!H419</f>
        <v>0</v>
      </c>
      <c r="E419">
        <f t="shared" si="6"/>
        <v>422</v>
      </c>
      <c r="L419" t="s">
        <v>8</v>
      </c>
    </row>
    <row r="420" spans="4:12" x14ac:dyDescent="0.25">
      <c r="D420">
        <f>+atualizaçãoIMOVEIS!H420</f>
        <v>0</v>
      </c>
      <c r="E420">
        <f t="shared" si="6"/>
        <v>422</v>
      </c>
      <c r="L420" t="s">
        <v>8</v>
      </c>
    </row>
    <row r="421" spans="4:12" x14ac:dyDescent="0.25">
      <c r="D421">
        <f>+atualizaçãoIMOVEIS!H421</f>
        <v>0</v>
      </c>
      <c r="E421">
        <f t="shared" si="6"/>
        <v>422</v>
      </c>
      <c r="L421" t="s">
        <v>8</v>
      </c>
    </row>
    <row r="422" spans="4:12" x14ac:dyDescent="0.25">
      <c r="D422">
        <f>+atualizaçãoIMOVEIS!H422</f>
        <v>0</v>
      </c>
      <c r="E422">
        <f t="shared" si="6"/>
        <v>422</v>
      </c>
      <c r="L422" t="s">
        <v>8</v>
      </c>
    </row>
    <row r="423" spans="4:12" x14ac:dyDescent="0.25">
      <c r="D423">
        <f>+atualizaçãoIMOVEIS!H423</f>
        <v>0</v>
      </c>
      <c r="E423">
        <f t="shared" si="6"/>
        <v>422</v>
      </c>
      <c r="L423" t="s">
        <v>8</v>
      </c>
    </row>
    <row r="424" spans="4:12" x14ac:dyDescent="0.25">
      <c r="D424">
        <f>+atualizaçãoIMOVEIS!H424</f>
        <v>0</v>
      </c>
      <c r="E424">
        <f t="shared" si="6"/>
        <v>422</v>
      </c>
    </row>
    <row r="425" spans="4:12" x14ac:dyDescent="0.25">
      <c r="D425">
        <f>+atualizaçãoIMOVEIS!H425</f>
        <v>0</v>
      </c>
      <c r="E425">
        <f t="shared" si="6"/>
        <v>422</v>
      </c>
    </row>
    <row r="426" spans="4:12" x14ac:dyDescent="0.25">
      <c r="D426">
        <f>+atualizaçãoIMOVEIS!H426</f>
        <v>0</v>
      </c>
      <c r="E426">
        <f t="shared" si="6"/>
        <v>422</v>
      </c>
    </row>
    <row r="427" spans="4:12" x14ac:dyDescent="0.25">
      <c r="D427">
        <f>+atualizaçãoIMOVEIS!H427</f>
        <v>0</v>
      </c>
      <c r="E427">
        <f t="shared" si="6"/>
        <v>422</v>
      </c>
    </row>
    <row r="428" spans="4:12" x14ac:dyDescent="0.25">
      <c r="D428">
        <f>+atualizaçãoIMOVEIS!H428</f>
        <v>0</v>
      </c>
      <c r="E428">
        <f t="shared" si="6"/>
        <v>422</v>
      </c>
    </row>
    <row r="429" spans="4:12" x14ac:dyDescent="0.25">
      <c r="D429">
        <f>+atualizaçãoIMOVEIS!H429</f>
        <v>0</v>
      </c>
      <c r="E429">
        <f t="shared" si="6"/>
        <v>422</v>
      </c>
    </row>
    <row r="430" spans="4:12" x14ac:dyDescent="0.25">
      <c r="D430">
        <f>+atualizaçãoIMOVEIS!H430</f>
        <v>0</v>
      </c>
      <c r="E430">
        <f t="shared" si="6"/>
        <v>422</v>
      </c>
    </row>
    <row r="431" spans="4:12" x14ac:dyDescent="0.25">
      <c r="D431">
        <f>+atualizaçãoIMOVEIS!H431</f>
        <v>0</v>
      </c>
      <c r="E431">
        <f t="shared" si="6"/>
        <v>422</v>
      </c>
    </row>
    <row r="432" spans="4:12" x14ac:dyDescent="0.25">
      <c r="D432">
        <f>+atualizaçãoIMOVEIS!H432</f>
        <v>0</v>
      </c>
      <c r="E432">
        <f t="shared" si="6"/>
        <v>422</v>
      </c>
    </row>
    <row r="433" spans="4:5" x14ac:dyDescent="0.25">
      <c r="D433">
        <f>+atualizaçãoIMOVEIS!H433</f>
        <v>0</v>
      </c>
      <c r="E433">
        <f t="shared" si="6"/>
        <v>422</v>
      </c>
    </row>
    <row r="434" spans="4:5" x14ac:dyDescent="0.25">
      <c r="D434">
        <f>+atualizaçãoIMOVEIS!H434</f>
        <v>0</v>
      </c>
      <c r="E434">
        <f t="shared" si="6"/>
        <v>422</v>
      </c>
    </row>
    <row r="435" spans="4:5" x14ac:dyDescent="0.25">
      <c r="D435">
        <f>+atualizaçãoIMOVEIS!H435</f>
        <v>0</v>
      </c>
      <c r="E435">
        <f t="shared" si="6"/>
        <v>422</v>
      </c>
    </row>
    <row r="436" spans="4:5" x14ac:dyDescent="0.25">
      <c r="D436">
        <f>+atualizaçãoIMOVEIS!H437</f>
        <v>0</v>
      </c>
      <c r="E436">
        <f t="shared" si="6"/>
        <v>422</v>
      </c>
    </row>
    <row r="437" spans="4:5" x14ac:dyDescent="0.25">
      <c r="D437">
        <f>+atualizaçãoIMOVEIS!H438</f>
        <v>0</v>
      </c>
      <c r="E437">
        <f t="shared" si="6"/>
        <v>422</v>
      </c>
    </row>
    <row r="438" spans="4:5" x14ac:dyDescent="0.25">
      <c r="D438">
        <f>+atualizaçãoIMOVEIS!H439</f>
        <v>0</v>
      </c>
      <c r="E438">
        <f t="shared" si="6"/>
        <v>422</v>
      </c>
    </row>
    <row r="439" spans="4:5" x14ac:dyDescent="0.25">
      <c r="D439">
        <f>+atualizaçãoIMOVEIS!H440</f>
        <v>0</v>
      </c>
      <c r="E439">
        <f t="shared" si="6"/>
        <v>422</v>
      </c>
    </row>
    <row r="440" spans="4:5" x14ac:dyDescent="0.25">
      <c r="D440">
        <f>+atualizaçãoIMOVEIS!H441</f>
        <v>0</v>
      </c>
      <c r="E440">
        <f t="shared" si="6"/>
        <v>422</v>
      </c>
    </row>
    <row r="441" spans="4:5" x14ac:dyDescent="0.25">
      <c r="D441">
        <f>+atualizaçãoIMOVEIS!H442</f>
        <v>0</v>
      </c>
      <c r="E441">
        <f t="shared" si="6"/>
        <v>422</v>
      </c>
    </row>
    <row r="442" spans="4:5" x14ac:dyDescent="0.25">
      <c r="D442">
        <f>+atualizaçãoIMOVEIS!H443</f>
        <v>0</v>
      </c>
      <c r="E442">
        <f t="shared" si="6"/>
        <v>422</v>
      </c>
    </row>
    <row r="443" spans="4:5" x14ac:dyDescent="0.25">
      <c r="D443">
        <f>+atualizaçãoIMOVEIS!H444</f>
        <v>0</v>
      </c>
      <c r="E443">
        <f t="shared" si="6"/>
        <v>422</v>
      </c>
    </row>
    <row r="444" spans="4:5" x14ac:dyDescent="0.25">
      <c r="D444">
        <f>+atualizaçãoIMOVEIS!H445</f>
        <v>0</v>
      </c>
      <c r="E444">
        <f t="shared" si="6"/>
        <v>422</v>
      </c>
    </row>
    <row r="445" spans="4:5" x14ac:dyDescent="0.25">
      <c r="D445">
        <f>+atualizaçãoIMOVEIS!H446</f>
        <v>0</v>
      </c>
      <c r="E445">
        <f t="shared" si="6"/>
        <v>422</v>
      </c>
    </row>
    <row r="446" spans="4:5" x14ac:dyDescent="0.25">
      <c r="D446">
        <f>+atualizaçãoIMOVEIS!H447</f>
        <v>0</v>
      </c>
      <c r="E446">
        <f t="shared" si="6"/>
        <v>422</v>
      </c>
    </row>
    <row r="447" spans="4:5" x14ac:dyDescent="0.25">
      <c r="D447">
        <f>+atualizaçãoIMOVEIS!H448</f>
        <v>0</v>
      </c>
      <c r="E447">
        <f t="shared" si="6"/>
        <v>422</v>
      </c>
    </row>
    <row r="448" spans="4:5" x14ac:dyDescent="0.25">
      <c r="D448">
        <f>+atualizaçãoIMOVEIS!H449</f>
        <v>0</v>
      </c>
      <c r="E448">
        <f t="shared" si="6"/>
        <v>422</v>
      </c>
    </row>
    <row r="449" spans="4:5" x14ac:dyDescent="0.25">
      <c r="D449">
        <f>+atualizaçãoIMOVEIS!H450</f>
        <v>0</v>
      </c>
      <c r="E449">
        <f t="shared" si="6"/>
        <v>422</v>
      </c>
    </row>
    <row r="450" spans="4:5" x14ac:dyDescent="0.25">
      <c r="D450">
        <f>+atualizaçãoIMOVEIS!H451</f>
        <v>0</v>
      </c>
      <c r="E450">
        <f t="shared" si="6"/>
        <v>422</v>
      </c>
    </row>
    <row r="451" spans="4:5" x14ac:dyDescent="0.25">
      <c r="D451">
        <f>+atualizaçãoIMOVEIS!H452</f>
        <v>0</v>
      </c>
      <c r="E451">
        <f t="shared" ref="E451:E507" si="7">COUNTIF(D:D,D451)</f>
        <v>422</v>
      </c>
    </row>
    <row r="452" spans="4:5" x14ac:dyDescent="0.25">
      <c r="D452">
        <f>+atualizaçãoIMOVEIS!H453</f>
        <v>0</v>
      </c>
      <c r="E452">
        <f t="shared" si="7"/>
        <v>422</v>
      </c>
    </row>
    <row r="453" spans="4:5" x14ac:dyDescent="0.25">
      <c r="D453">
        <f>+atualizaçãoIMOVEIS!H454</f>
        <v>0</v>
      </c>
      <c r="E453">
        <f t="shared" si="7"/>
        <v>422</v>
      </c>
    </row>
    <row r="454" spans="4:5" x14ac:dyDescent="0.25">
      <c r="D454">
        <f>+atualizaçãoIMOVEIS!H455</f>
        <v>0</v>
      </c>
      <c r="E454">
        <f t="shared" si="7"/>
        <v>422</v>
      </c>
    </row>
    <row r="455" spans="4:5" x14ac:dyDescent="0.25">
      <c r="D455">
        <f>+atualizaçãoIMOVEIS!H456</f>
        <v>0</v>
      </c>
      <c r="E455">
        <f t="shared" si="7"/>
        <v>422</v>
      </c>
    </row>
    <row r="456" spans="4:5" x14ac:dyDescent="0.25">
      <c r="D456">
        <f>+atualizaçãoIMOVEIS!H457</f>
        <v>0</v>
      </c>
      <c r="E456">
        <f t="shared" si="7"/>
        <v>422</v>
      </c>
    </row>
    <row r="457" spans="4:5" x14ac:dyDescent="0.25">
      <c r="D457">
        <f>+atualizaçãoIMOVEIS!H458</f>
        <v>0</v>
      </c>
      <c r="E457">
        <f t="shared" si="7"/>
        <v>422</v>
      </c>
    </row>
    <row r="458" spans="4:5" x14ac:dyDescent="0.25">
      <c r="D458">
        <f>+atualizaçãoIMOVEIS!H459</f>
        <v>0</v>
      </c>
      <c r="E458">
        <f t="shared" si="7"/>
        <v>422</v>
      </c>
    </row>
    <row r="459" spans="4:5" x14ac:dyDescent="0.25">
      <c r="D459">
        <f>+atualizaçãoIMOVEIS!H460</f>
        <v>0</v>
      </c>
      <c r="E459">
        <f t="shared" si="7"/>
        <v>422</v>
      </c>
    </row>
    <row r="460" spans="4:5" x14ac:dyDescent="0.25">
      <c r="D460">
        <f>+atualizaçãoIMOVEIS!H461</f>
        <v>0</v>
      </c>
      <c r="E460">
        <f t="shared" si="7"/>
        <v>422</v>
      </c>
    </row>
    <row r="461" spans="4:5" x14ac:dyDescent="0.25">
      <c r="D461">
        <f>+atualizaçãoIMOVEIS!H462</f>
        <v>0</v>
      </c>
      <c r="E461">
        <f t="shared" si="7"/>
        <v>422</v>
      </c>
    </row>
    <row r="462" spans="4:5" x14ac:dyDescent="0.25">
      <c r="D462">
        <f>+atualizaçãoIMOVEIS!H463</f>
        <v>0</v>
      </c>
      <c r="E462">
        <f t="shared" si="7"/>
        <v>422</v>
      </c>
    </row>
    <row r="463" spans="4:5" x14ac:dyDescent="0.25">
      <c r="D463">
        <f>+atualizaçãoIMOVEIS!H464</f>
        <v>0</v>
      </c>
      <c r="E463">
        <f t="shared" si="7"/>
        <v>422</v>
      </c>
    </row>
    <row r="464" spans="4:5" x14ac:dyDescent="0.25">
      <c r="D464">
        <f>+atualizaçãoIMOVEIS!H465</f>
        <v>0</v>
      </c>
      <c r="E464">
        <f t="shared" si="7"/>
        <v>422</v>
      </c>
    </row>
    <row r="465" spans="4:5" x14ac:dyDescent="0.25">
      <c r="D465">
        <f>+atualizaçãoIMOVEIS!H466</f>
        <v>0</v>
      </c>
      <c r="E465">
        <f t="shared" si="7"/>
        <v>422</v>
      </c>
    </row>
    <row r="466" spans="4:5" x14ac:dyDescent="0.25">
      <c r="D466">
        <f>+atualizaçãoIMOVEIS!H467</f>
        <v>0</v>
      </c>
      <c r="E466">
        <f t="shared" si="7"/>
        <v>422</v>
      </c>
    </row>
    <row r="467" spans="4:5" x14ac:dyDescent="0.25">
      <c r="D467">
        <f>+atualizaçãoIMOVEIS!H468</f>
        <v>0</v>
      </c>
      <c r="E467">
        <f t="shared" si="7"/>
        <v>422</v>
      </c>
    </row>
    <row r="468" spans="4:5" x14ac:dyDescent="0.25">
      <c r="D468">
        <f>+atualizaçãoIMOVEIS!H469</f>
        <v>0</v>
      </c>
      <c r="E468">
        <f t="shared" si="7"/>
        <v>422</v>
      </c>
    </row>
    <row r="469" spans="4:5" x14ac:dyDescent="0.25">
      <c r="D469">
        <f>+atualizaçãoIMOVEIS!H470</f>
        <v>0</v>
      </c>
      <c r="E469">
        <f t="shared" si="7"/>
        <v>422</v>
      </c>
    </row>
    <row r="470" spans="4:5" x14ac:dyDescent="0.25">
      <c r="D470">
        <f>+atualizaçãoIMOVEIS!H471</f>
        <v>0</v>
      </c>
      <c r="E470">
        <f t="shared" si="7"/>
        <v>422</v>
      </c>
    </row>
    <row r="471" spans="4:5" x14ac:dyDescent="0.25">
      <c r="D471">
        <f>+atualizaçãoIMOVEIS!H472</f>
        <v>0</v>
      </c>
      <c r="E471">
        <f t="shared" si="7"/>
        <v>422</v>
      </c>
    </row>
    <row r="472" spans="4:5" x14ac:dyDescent="0.25">
      <c r="D472">
        <f>+atualizaçãoIMOVEIS!H473</f>
        <v>0</v>
      </c>
      <c r="E472">
        <f t="shared" si="7"/>
        <v>422</v>
      </c>
    </row>
    <row r="473" spans="4:5" x14ac:dyDescent="0.25">
      <c r="D473">
        <f>+atualizaçãoIMOVEIS!H474</f>
        <v>0</v>
      </c>
      <c r="E473">
        <f t="shared" si="7"/>
        <v>422</v>
      </c>
    </row>
    <row r="474" spans="4:5" x14ac:dyDescent="0.25">
      <c r="D474">
        <f>+atualizaçãoIMOVEIS!H475</f>
        <v>0</v>
      </c>
      <c r="E474">
        <f t="shared" si="7"/>
        <v>422</v>
      </c>
    </row>
    <row r="475" spans="4:5" x14ac:dyDescent="0.25">
      <c r="D475">
        <f>+atualizaçãoIMOVEIS!H476</f>
        <v>0</v>
      </c>
      <c r="E475">
        <f t="shared" si="7"/>
        <v>422</v>
      </c>
    </row>
    <row r="476" spans="4:5" x14ac:dyDescent="0.25">
      <c r="D476">
        <f>+atualizaçãoIMOVEIS!H477</f>
        <v>0</v>
      </c>
      <c r="E476">
        <f t="shared" si="7"/>
        <v>422</v>
      </c>
    </row>
    <row r="477" spans="4:5" x14ac:dyDescent="0.25">
      <c r="D477">
        <f>+atualizaçãoIMOVEIS!H478</f>
        <v>0</v>
      </c>
      <c r="E477">
        <f t="shared" si="7"/>
        <v>422</v>
      </c>
    </row>
    <row r="478" spans="4:5" x14ac:dyDescent="0.25">
      <c r="D478">
        <f>+atualizaçãoIMOVEIS!H479</f>
        <v>0</v>
      </c>
      <c r="E478">
        <f t="shared" si="7"/>
        <v>422</v>
      </c>
    </row>
    <row r="479" spans="4:5" x14ac:dyDescent="0.25">
      <c r="D479">
        <f>+atualizaçãoIMOVEIS!H480</f>
        <v>0</v>
      </c>
      <c r="E479">
        <f t="shared" si="7"/>
        <v>422</v>
      </c>
    </row>
    <row r="480" spans="4:5" x14ac:dyDescent="0.25">
      <c r="D480">
        <f>+atualizaçãoIMOVEIS!H481</f>
        <v>0</v>
      </c>
      <c r="E480">
        <f t="shared" si="7"/>
        <v>422</v>
      </c>
    </row>
    <row r="481" spans="4:5" x14ac:dyDescent="0.25">
      <c r="D481">
        <f>+atualizaçãoIMOVEIS!H482</f>
        <v>0</v>
      </c>
      <c r="E481">
        <f t="shared" si="7"/>
        <v>422</v>
      </c>
    </row>
    <row r="482" spans="4:5" x14ac:dyDescent="0.25">
      <c r="D482">
        <f>+atualizaçãoIMOVEIS!H483</f>
        <v>0</v>
      </c>
      <c r="E482">
        <f t="shared" si="7"/>
        <v>422</v>
      </c>
    </row>
    <row r="483" spans="4:5" x14ac:dyDescent="0.25">
      <c r="D483">
        <f>+atualizaçãoIMOVEIS!H484</f>
        <v>0</v>
      </c>
      <c r="E483">
        <f t="shared" si="7"/>
        <v>422</v>
      </c>
    </row>
    <row r="484" spans="4:5" x14ac:dyDescent="0.25">
      <c r="D484">
        <f>+atualizaçãoIMOVEIS!H485</f>
        <v>0</v>
      </c>
      <c r="E484">
        <f t="shared" si="7"/>
        <v>422</v>
      </c>
    </row>
    <row r="485" spans="4:5" x14ac:dyDescent="0.25">
      <c r="D485">
        <f>+atualizaçãoIMOVEIS!H486</f>
        <v>0</v>
      </c>
      <c r="E485">
        <f t="shared" si="7"/>
        <v>422</v>
      </c>
    </row>
    <row r="486" spans="4:5" x14ac:dyDescent="0.25">
      <c r="D486">
        <f>+atualizaçãoIMOVEIS!H487</f>
        <v>0</v>
      </c>
      <c r="E486">
        <f t="shared" si="7"/>
        <v>422</v>
      </c>
    </row>
    <row r="487" spans="4:5" x14ac:dyDescent="0.25">
      <c r="D487">
        <f>+atualizaçãoIMOVEIS!H488</f>
        <v>0</v>
      </c>
      <c r="E487">
        <f t="shared" si="7"/>
        <v>422</v>
      </c>
    </row>
    <row r="488" spans="4:5" x14ac:dyDescent="0.25">
      <c r="D488">
        <f>+atualizaçãoIMOVEIS!H489</f>
        <v>0</v>
      </c>
      <c r="E488">
        <f t="shared" si="7"/>
        <v>422</v>
      </c>
    </row>
    <row r="489" spans="4:5" x14ac:dyDescent="0.25">
      <c r="D489">
        <f>+atualizaçãoIMOVEIS!H490</f>
        <v>0</v>
      </c>
      <c r="E489">
        <f t="shared" si="7"/>
        <v>422</v>
      </c>
    </row>
    <row r="490" spans="4:5" x14ac:dyDescent="0.25">
      <c r="D490">
        <f>+atualizaçãoIMOVEIS!H491</f>
        <v>0</v>
      </c>
      <c r="E490">
        <f t="shared" si="7"/>
        <v>422</v>
      </c>
    </row>
    <row r="491" spans="4:5" x14ac:dyDescent="0.25">
      <c r="D491">
        <f>+atualizaçãoIMOVEIS!H492</f>
        <v>0</v>
      </c>
      <c r="E491">
        <f t="shared" si="7"/>
        <v>422</v>
      </c>
    </row>
    <row r="492" spans="4:5" x14ac:dyDescent="0.25">
      <c r="D492">
        <f>+atualizaçãoIMOVEIS!H493</f>
        <v>0</v>
      </c>
      <c r="E492">
        <f t="shared" si="7"/>
        <v>422</v>
      </c>
    </row>
    <row r="493" spans="4:5" x14ac:dyDescent="0.25">
      <c r="D493">
        <f>+atualizaçãoIMOVEIS!H494</f>
        <v>0</v>
      </c>
      <c r="E493">
        <f t="shared" si="7"/>
        <v>422</v>
      </c>
    </row>
    <row r="494" spans="4:5" x14ac:dyDescent="0.25">
      <c r="D494">
        <f>+atualizaçãoIMOVEIS!H495</f>
        <v>0</v>
      </c>
      <c r="E494">
        <f t="shared" si="7"/>
        <v>422</v>
      </c>
    </row>
    <row r="495" spans="4:5" x14ac:dyDescent="0.25">
      <c r="D495">
        <f>+atualizaçãoIMOVEIS!H496</f>
        <v>0</v>
      </c>
      <c r="E495">
        <f t="shared" si="7"/>
        <v>422</v>
      </c>
    </row>
    <row r="496" spans="4:5" x14ac:dyDescent="0.25">
      <c r="D496">
        <f>+atualizaçãoIMOVEIS!H497</f>
        <v>0</v>
      </c>
      <c r="E496">
        <f t="shared" si="7"/>
        <v>422</v>
      </c>
    </row>
    <row r="497" spans="4:5" x14ac:dyDescent="0.25">
      <c r="D497">
        <f>+atualizaçãoIMOVEIS!H498</f>
        <v>0</v>
      </c>
      <c r="E497">
        <f t="shared" si="7"/>
        <v>422</v>
      </c>
    </row>
    <row r="498" spans="4:5" x14ac:dyDescent="0.25">
      <c r="D498">
        <f>+atualizaçãoIMOVEIS!H499</f>
        <v>0</v>
      </c>
      <c r="E498">
        <f t="shared" si="7"/>
        <v>422</v>
      </c>
    </row>
    <row r="499" spans="4:5" x14ac:dyDescent="0.25">
      <c r="D499">
        <f>+atualizaçãoIMOVEIS!H500</f>
        <v>0</v>
      </c>
      <c r="E499">
        <f t="shared" si="7"/>
        <v>422</v>
      </c>
    </row>
    <row r="500" spans="4:5" x14ac:dyDescent="0.25">
      <c r="D500">
        <f>+atualizaçãoIMOVEIS!H501</f>
        <v>0</v>
      </c>
      <c r="E500">
        <f t="shared" si="7"/>
        <v>422</v>
      </c>
    </row>
    <row r="501" spans="4:5" x14ac:dyDescent="0.25">
      <c r="D501">
        <f>+atualizaçãoIMOVEIS!H502</f>
        <v>0</v>
      </c>
      <c r="E501">
        <f t="shared" si="7"/>
        <v>422</v>
      </c>
    </row>
    <row r="502" spans="4:5" x14ac:dyDescent="0.25">
      <c r="D502">
        <f>+atualizaçãoIMOVEIS!H503</f>
        <v>0</v>
      </c>
      <c r="E502">
        <f t="shared" si="7"/>
        <v>422</v>
      </c>
    </row>
    <row r="503" spans="4:5" x14ac:dyDescent="0.25">
      <c r="D503">
        <f>+atualizaçãoIMOVEIS!H504</f>
        <v>0</v>
      </c>
      <c r="E503">
        <f t="shared" si="7"/>
        <v>422</v>
      </c>
    </row>
    <row r="504" spans="4:5" x14ac:dyDescent="0.25">
      <c r="D504">
        <f>+atualizaçãoIMOVEIS!H505</f>
        <v>0</v>
      </c>
      <c r="E504">
        <f t="shared" si="7"/>
        <v>422</v>
      </c>
    </row>
    <row r="505" spans="4:5" x14ac:dyDescent="0.25">
      <c r="D505">
        <f>+atualizaçãoIMOVEIS!H506</f>
        <v>0</v>
      </c>
      <c r="E505">
        <f t="shared" si="7"/>
        <v>422</v>
      </c>
    </row>
    <row r="506" spans="4:5" x14ac:dyDescent="0.25">
      <c r="D506">
        <f>+atualizaçãoIMOVEIS!H507</f>
        <v>0</v>
      </c>
      <c r="E506">
        <f t="shared" si="7"/>
        <v>422</v>
      </c>
    </row>
    <row r="507" spans="4:5" x14ac:dyDescent="0.25">
      <c r="D507">
        <f>+atualizaçãoIMOVEIS!H508</f>
        <v>0</v>
      </c>
      <c r="E507">
        <f t="shared" si="7"/>
        <v>422</v>
      </c>
    </row>
    <row r="508" spans="4:5" x14ac:dyDescent="0.25">
      <c r="D508" s="11"/>
    </row>
    <row r="509" spans="4:5" x14ac:dyDescent="0.25">
      <c r="D509" s="11"/>
    </row>
    <row r="510" spans="4:5" x14ac:dyDescent="0.25">
      <c r="D510" s="11"/>
    </row>
    <row r="511" spans="4:5" x14ac:dyDescent="0.25">
      <c r="D511" s="11"/>
    </row>
    <row r="512" spans="4:5" x14ac:dyDescent="0.25">
      <c r="D512" s="11"/>
    </row>
    <row r="513" spans="4:4" x14ac:dyDescent="0.25">
      <c r="D513" s="11"/>
    </row>
    <row r="514" spans="4:4" x14ac:dyDescent="0.25">
      <c r="D514" s="11"/>
    </row>
    <row r="515" spans="4:4" x14ac:dyDescent="0.25">
      <c r="D515" s="11"/>
    </row>
    <row r="516" spans="4:4" x14ac:dyDescent="0.25">
      <c r="D516" s="11"/>
    </row>
    <row r="517" spans="4:4" x14ac:dyDescent="0.25">
      <c r="D517" s="11"/>
    </row>
    <row r="518" spans="4:4" x14ac:dyDescent="0.25">
      <c r="D518" s="11"/>
    </row>
    <row r="519" spans="4:4" x14ac:dyDescent="0.25">
      <c r="D519" s="11"/>
    </row>
    <row r="520" spans="4:4" x14ac:dyDescent="0.25">
      <c r="D520" s="11"/>
    </row>
    <row r="521" spans="4:4" x14ac:dyDescent="0.25">
      <c r="D521" s="11"/>
    </row>
    <row r="522" spans="4:4" x14ac:dyDescent="0.25">
      <c r="D522" s="11"/>
    </row>
    <row r="523" spans="4:4" x14ac:dyDescent="0.25">
      <c r="D523" s="11"/>
    </row>
    <row r="524" spans="4:4" x14ac:dyDescent="0.25">
      <c r="D524" s="11"/>
    </row>
    <row r="525" spans="4:4" x14ac:dyDescent="0.25">
      <c r="D525" s="11"/>
    </row>
    <row r="526" spans="4:4" x14ac:dyDescent="0.25">
      <c r="D526" s="11"/>
    </row>
    <row r="527" spans="4:4" x14ac:dyDescent="0.25">
      <c r="D527" s="11"/>
    </row>
    <row r="528" spans="4:4" x14ac:dyDescent="0.25">
      <c r="D528" s="11"/>
    </row>
    <row r="529" spans="4:4" x14ac:dyDescent="0.25">
      <c r="D529" s="11"/>
    </row>
    <row r="530" spans="4:4" x14ac:dyDescent="0.25">
      <c r="D530" s="11"/>
    </row>
    <row r="531" spans="4:4" x14ac:dyDescent="0.25">
      <c r="D531" s="11"/>
    </row>
    <row r="532" spans="4:4" x14ac:dyDescent="0.25">
      <c r="D532" s="11"/>
    </row>
    <row r="533" spans="4:4" x14ac:dyDescent="0.25">
      <c r="D533" s="11"/>
    </row>
    <row r="534" spans="4:4" x14ac:dyDescent="0.25">
      <c r="D534" s="11"/>
    </row>
    <row r="535" spans="4:4" x14ac:dyDescent="0.25">
      <c r="D535" s="11"/>
    </row>
    <row r="536" spans="4:4" x14ac:dyDescent="0.25">
      <c r="D536" s="11"/>
    </row>
    <row r="537" spans="4:4" x14ac:dyDescent="0.25">
      <c r="D537" s="11"/>
    </row>
    <row r="538" spans="4:4" x14ac:dyDescent="0.25">
      <c r="D538" s="11"/>
    </row>
    <row r="539" spans="4:4" x14ac:dyDescent="0.25">
      <c r="D539" s="11"/>
    </row>
    <row r="540" spans="4:4" x14ac:dyDescent="0.25">
      <c r="D540" s="11"/>
    </row>
    <row r="541" spans="4:4" x14ac:dyDescent="0.25">
      <c r="D541" s="11"/>
    </row>
    <row r="542" spans="4:4" x14ac:dyDescent="0.25">
      <c r="D542" s="11"/>
    </row>
    <row r="543" spans="4:4" x14ac:dyDescent="0.25">
      <c r="D543" s="11"/>
    </row>
    <row r="544" spans="4:4" x14ac:dyDescent="0.25">
      <c r="D544" s="11"/>
    </row>
    <row r="545" spans="4:4" x14ac:dyDescent="0.25">
      <c r="D545" s="11"/>
    </row>
    <row r="546" spans="4:4" x14ac:dyDescent="0.25">
      <c r="D546" s="11"/>
    </row>
    <row r="547" spans="4:4" x14ac:dyDescent="0.25">
      <c r="D547" s="11"/>
    </row>
    <row r="548" spans="4:4" x14ac:dyDescent="0.25">
      <c r="D548" s="11"/>
    </row>
    <row r="549" spans="4:4" x14ac:dyDescent="0.25">
      <c r="D549" s="11"/>
    </row>
    <row r="550" spans="4:4" x14ac:dyDescent="0.25">
      <c r="D550" s="11"/>
    </row>
    <row r="551" spans="4:4" x14ac:dyDescent="0.25">
      <c r="D551" s="11"/>
    </row>
    <row r="552" spans="4:4" x14ac:dyDescent="0.25">
      <c r="D552" s="11"/>
    </row>
    <row r="553" spans="4:4" x14ac:dyDescent="0.25">
      <c r="D553" s="11"/>
    </row>
    <row r="554" spans="4:4" x14ac:dyDescent="0.25">
      <c r="D554" s="11"/>
    </row>
    <row r="555" spans="4:4" x14ac:dyDescent="0.25">
      <c r="D555" s="11"/>
    </row>
    <row r="556" spans="4:4" x14ac:dyDescent="0.25">
      <c r="D556" s="11"/>
    </row>
    <row r="557" spans="4:4" x14ac:dyDescent="0.25">
      <c r="D557" s="11"/>
    </row>
    <row r="558" spans="4:4" x14ac:dyDescent="0.25">
      <c r="D558" s="11"/>
    </row>
    <row r="559" spans="4:4" x14ac:dyDescent="0.25">
      <c r="D559" s="11"/>
    </row>
    <row r="560" spans="4:4" x14ac:dyDescent="0.25">
      <c r="D560" s="11"/>
    </row>
    <row r="561" spans="4:4" x14ac:dyDescent="0.25">
      <c r="D561" s="11"/>
    </row>
    <row r="562" spans="4:4" x14ac:dyDescent="0.25">
      <c r="D562" s="11"/>
    </row>
    <row r="563" spans="4:4" x14ac:dyDescent="0.25">
      <c r="D563" s="11"/>
    </row>
    <row r="564" spans="4:4" x14ac:dyDescent="0.25">
      <c r="D564" s="11"/>
    </row>
    <row r="565" spans="4:4" x14ac:dyDescent="0.25">
      <c r="D565" s="11"/>
    </row>
    <row r="566" spans="4:4" x14ac:dyDescent="0.25">
      <c r="D566" s="11"/>
    </row>
    <row r="567" spans="4:4" x14ac:dyDescent="0.25">
      <c r="D567" s="11"/>
    </row>
    <row r="568" spans="4:4" x14ac:dyDescent="0.25">
      <c r="D568" s="11"/>
    </row>
    <row r="569" spans="4:4" x14ac:dyDescent="0.25">
      <c r="D569" s="11"/>
    </row>
    <row r="570" spans="4:4" x14ac:dyDescent="0.25">
      <c r="D570" s="11"/>
    </row>
    <row r="571" spans="4:4" x14ac:dyDescent="0.25">
      <c r="D571" s="11"/>
    </row>
    <row r="572" spans="4:4" x14ac:dyDescent="0.25">
      <c r="D572" s="11"/>
    </row>
    <row r="573" spans="4:4" x14ac:dyDescent="0.25">
      <c r="D573" s="11"/>
    </row>
    <row r="574" spans="4:4" x14ac:dyDescent="0.25">
      <c r="D574" s="11"/>
    </row>
    <row r="575" spans="4:4" x14ac:dyDescent="0.25">
      <c r="D575" s="11"/>
    </row>
    <row r="576" spans="4:4" x14ac:dyDescent="0.25">
      <c r="D576" s="11"/>
    </row>
    <row r="577" spans="4:4" x14ac:dyDescent="0.25">
      <c r="D577" s="11"/>
    </row>
    <row r="578" spans="4:4" x14ac:dyDescent="0.25">
      <c r="D578" s="11"/>
    </row>
    <row r="579" spans="4:4" x14ac:dyDescent="0.25">
      <c r="D579" s="11"/>
    </row>
    <row r="580" spans="4:4" x14ac:dyDescent="0.25">
      <c r="D580" s="11"/>
    </row>
    <row r="581" spans="4:4" x14ac:dyDescent="0.25">
      <c r="D581" s="11"/>
    </row>
    <row r="582" spans="4:4" x14ac:dyDescent="0.25">
      <c r="D582" s="11"/>
    </row>
    <row r="583" spans="4:4" x14ac:dyDescent="0.25">
      <c r="D583" s="11"/>
    </row>
    <row r="584" spans="4:4" x14ac:dyDescent="0.25">
      <c r="D584" s="11"/>
    </row>
    <row r="585" spans="4:4" x14ac:dyDescent="0.25">
      <c r="D585" s="11"/>
    </row>
    <row r="586" spans="4:4" x14ac:dyDescent="0.25">
      <c r="D586" s="11"/>
    </row>
    <row r="587" spans="4:4" x14ac:dyDescent="0.25">
      <c r="D587" s="11"/>
    </row>
    <row r="588" spans="4:4" x14ac:dyDescent="0.25">
      <c r="D588" s="11"/>
    </row>
    <row r="589" spans="4:4" x14ac:dyDescent="0.25">
      <c r="D589" s="11"/>
    </row>
    <row r="590" spans="4:4" x14ac:dyDescent="0.25">
      <c r="D590" s="11"/>
    </row>
  </sheetData>
  <autoFilter ref="L1:L501" xr:uid="{00000000-0009-0000-0000-000009000000}"/>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1C2404-6F86-4842-8E2C-CBB52A2EDD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11</vt:i4>
      </vt:variant>
    </vt:vector>
  </HeadingPairs>
  <TitlesOfParts>
    <vt:vector size="21" baseType="lpstr">
      <vt:lpstr>Casalta</vt:lpstr>
      <vt:lpstr>Clientes</vt:lpstr>
      <vt:lpstr>Corretores</vt:lpstr>
      <vt:lpstr>Rank</vt:lpstr>
      <vt:lpstr>Clientes Pro</vt:lpstr>
      <vt:lpstr>atualizaçãoIMOVEIS</vt:lpstr>
      <vt:lpstr>Visitas</vt:lpstr>
      <vt:lpstr>ZAP</vt:lpstr>
      <vt:lpstr>Tabela de Peso</vt:lpstr>
      <vt:lpstr>rascunho</vt:lpstr>
      <vt:lpstr>Bairro</vt:lpstr>
      <vt:lpstr>Bairros</vt:lpstr>
      <vt:lpstr>Cl.prop2</vt:lpstr>
      <vt:lpstr>'Clientes Pro'!Clientes</vt:lpstr>
      <vt:lpstr>Clientes</vt:lpstr>
      <vt:lpstr>clientes2</vt:lpstr>
      <vt:lpstr>CorretoresL</vt:lpstr>
      <vt:lpstr>Casalta!Criterios</vt:lpstr>
      <vt:lpstr>Tipodeimo</vt:lpstr>
      <vt:lpstr>Zona</vt:lpstr>
      <vt:lpstr>Zona1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João Lima Jr</dc:creator>
  <cp:lastModifiedBy>Clausemberg Rodrigues de Oliveira</cp:lastModifiedBy>
  <cp:lastPrinted>2017-10-04T00:50:34Z</cp:lastPrinted>
  <dcterms:created xsi:type="dcterms:W3CDTF">2016-10-09T19:21:44Z</dcterms:created>
  <dcterms:modified xsi:type="dcterms:W3CDTF">2024-07-15T23:47:30Z</dcterms:modified>
</cp:coreProperties>
</file>